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1.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16.xml" ContentType="application/vnd.openxmlformats-officedocument.spreadsheetml.worksheet+xml"/>
  <Override PartName="/xl/worksheets/sheet13.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38640" windowHeight="15840" activeTab="2"/>
  </bookViews>
  <sheets>
    <sheet sheetId="11" name="Reporte" state="visible" r:id="rId4"/>
    <sheet sheetId="12" name="Hoja1" state="hidden" r:id="rId5"/>
    <sheet sheetId="1" name="Cuadro" state="visible" r:id="rId6"/>
    <sheet sheetId="3" name="Tabla" state="visible" r:id="rId7"/>
    <sheet sheetId="9" name="Contratistas" state="visible" r:id="rId8"/>
    <sheet sheetId="16" name="Sheet1" state="hidden" r:id="rId9"/>
    <sheet sheetId="13" name="Dos Subcontratas por Mes" state="visible" r:id="rId10"/>
    <sheet sheetId="10" name="Validacion" state="hidden" r:id="rId11"/>
  </sheets>
  <definedNames>
    <definedName name="_xlnm._FilterDatabase">Cuadro!$A$1:$Q$643</definedName>
  </definedNames>
  <calcPr calcId="171027"/>
</workbook>
</file>

<file path=xl/comments1.xml><?xml version="1.0" encoding="utf-8"?>
<comments xmlns="http://schemas.openxmlformats.org/spreadsheetml/2006/main">
  <authors>
    <author>Author</author>
  </authors>
  <commentList>
    <comment ref="G1" authorId="0">
      <text>
        <r>
          <rPr>
            <color indexed="81"/>
            <family val="2"/>
            <sz val="9"/>
            <rFont val="Tahoma"/>
          </rPr>
          <t xml:space="preserve">01 = EMPLEADO
02 = OBRERO DE CONSTRUCCION CIVIL
03 = OBRERO</t>
        </r>
      </text>
    </comment>
    <comment ref="I1" authorId="0">
      <text>
        <r>
          <rPr>
            <b/>
            <color indexed="81"/>
            <family val="2"/>
            <sz val="9"/>
            <rFont val="Tahoma"/>
          </rPr>
          <t>Orlando Encinas Seminario:</t>
        </r>
        <r>
          <rPr>
            <color indexed="81"/>
            <family val="2"/>
            <sz val="9"/>
            <rFont val="Tahoma"/>
          </rPr>
          <t xml:space="preserve">
E19, E20, E21 etc
PV19b, PV20, PV21 etc
Microdesvio A etc
Patio TallerSA etc
</t>
        </r>
      </text>
    </comment>
    <comment ref="L1" authorId="0">
      <text>
        <r>
          <rPr>
            <b/>
            <color indexed="81"/>
            <family val="2"/>
            <sz val="9"/>
            <rFont val="Tahoma"/>
          </rPr>
          <t xml:space="preserve">01 = MASCULINO
02 = FEMENINO</t>
        </r>
      </text>
    </comment>
    <comment ref="P1" authorId="0">
      <text>
        <r>
          <rPr>
            <b/>
            <color indexed="81"/>
            <family val="2"/>
            <sz val="9"/>
            <rFont val="Tahoma"/>
          </rPr>
          <t xml:space="preserve">01 = ACTIVO
02 = CESADO
</t>
        </r>
      </text>
    </comment>
    <comment ref="Q1" authorId="0">
      <text>
        <r>
          <rPr>
            <b/>
            <color indexed="81"/>
            <family val="2"/>
            <sz val="9"/>
            <rFont val="Tahoma"/>
          </rPr>
          <t xml:space="preserve">01 = PLAZO FIJO
02 = PLAZO INDETERMINADO
03 = CONTRATO DE EXTRANJERO.
04 = SIN CONTRATO REGIMEN CIVIL</t>
        </r>
      </text>
    </comment>
  </commentList>
</comments>
</file>

<file path=xl/sharedStrings.xml><?xml version="1.0" encoding="utf-8"?>
<sst xmlns="http://schemas.openxmlformats.org/spreadsheetml/2006/main" count="51629" uniqueCount="13388">
  <si>
    <t>Bajas</t>
  </si>
  <si>
    <t>(All)</t>
  </si>
  <si>
    <t>Sum of Trabajadores Unicos</t>
  </si>
  <si>
    <t>Column Labels</t>
  </si>
  <si>
    <t>Zona de Influencia</t>
  </si>
  <si>
    <t>femenino</t>
  </si>
  <si>
    <t>masculino</t>
  </si>
  <si>
    <t>Total</t>
  </si>
  <si>
    <t>Nro. DNI / CE</t>
  </si>
  <si>
    <t>APELLIDOS Y NOMBRES</t>
  </si>
  <si>
    <t>GENERO</t>
  </si>
  <si>
    <t>FECHA INICIO DE LABORES EN OBRA</t>
  </si>
  <si>
    <t>Edad</t>
  </si>
  <si>
    <t>Rango Edades</t>
  </si>
  <si>
    <t>FECHA CESE/BAJA</t>
  </si>
  <si>
    <t>Tipo de Empresa</t>
  </si>
  <si>
    <t>Distrito</t>
  </si>
  <si>
    <t>ATE</t>
  </si>
  <si>
    <t>BALBIN TORIBIO LUIS ESTEBAN</t>
  </si>
  <si>
    <t>50 - 58</t>
  </si>
  <si>
    <t>(blank)</t>
  </si>
  <si>
    <t>Secundaria</t>
  </si>
  <si>
    <t>BREÑA</t>
  </si>
  <si>
    <t>VELI GARAGATE  JOSE LUIS</t>
  </si>
  <si>
    <t xml:space="preserve"> - </t>
  </si>
  <si>
    <t>Principal</t>
  </si>
  <si>
    <t>EL AGUSTINO</t>
  </si>
  <si>
    <t>CALLAO</t>
  </si>
  <si>
    <t>GOMEZ BAO WALTER MANUEL</t>
  </si>
  <si>
    <t>-</t>
  </si>
  <si>
    <t>CRUZ LOPEZ JUAN CARLOS</t>
  </si>
  <si>
    <t>41 - 49</t>
  </si>
  <si>
    <t>LA VICTORIA</t>
  </si>
  <si>
    <t>PALACIOS SINCHE ANGEL TOLEDO</t>
  </si>
  <si>
    <t>SANTA ANITA</t>
  </si>
  <si>
    <t xml:space="preserve">SAN LUIS </t>
  </si>
  <si>
    <t>MEDINA HUAMAN, CHRISTIAN LUIS</t>
  </si>
  <si>
    <t>Cardenas Dominguez Heladio</t>
  </si>
  <si>
    <t>59 +</t>
  </si>
  <si>
    <t>MARTINEZ ORE MARIA ELENA</t>
  </si>
  <si>
    <t>CANALES TELLO IVAN GREGORY</t>
  </si>
  <si>
    <t>MARTINEZ MIRANDA ESTIP EUGENIO</t>
  </si>
  <si>
    <t>(Multiple Items)</t>
  </si>
  <si>
    <t>LORA MIRANDA JUAN CARLOS</t>
  </si>
  <si>
    <t>ADRIANO DIAZ LUIS MAXIMO</t>
  </si>
  <si>
    <t>TAUMA TAFUR, ZADITH</t>
  </si>
  <si>
    <t>LUJAN TORRE JUAN CARLOS</t>
  </si>
  <si>
    <t>Rango de Edades</t>
  </si>
  <si>
    <t>VICENTE SANDOVAL FELIX PABLO</t>
  </si>
  <si>
    <t>18 - 23</t>
  </si>
  <si>
    <t xml:space="preserve">HUARCAYA COCCHE JESUS </t>
  </si>
  <si>
    <t>24 - 31</t>
  </si>
  <si>
    <t>LIVAQUE CASTILLO JOSE ENRIQUE</t>
  </si>
  <si>
    <t>32 - 40</t>
  </si>
  <si>
    <t>SALAZAR TINEO MARIA LIDIA</t>
  </si>
  <si>
    <t>ASCENCIO BERECHE JUAN EXEQUIEL</t>
  </si>
  <si>
    <t>SAAVEDRA ALDANA MANUEL EDGARDO</t>
  </si>
  <si>
    <t>ALFARO GONZALES ANTENOR WILFREDO</t>
  </si>
  <si>
    <t>ALANIA CARDENAS ANA CECILIA</t>
  </si>
  <si>
    <t>LLAMOCCA CANDIA, ESTEBAN</t>
  </si>
  <si>
    <t>SALAZAR FERNANDEZ CARLOS ALBERTO</t>
  </si>
  <si>
    <t xml:space="preserve">OCAMPO LAURE DANTE SALOMON </t>
  </si>
  <si>
    <t>NEYRA LLERENA JAVIER ERNESTO</t>
  </si>
  <si>
    <t>MONTALVO FALCON JUAN ANULFO</t>
  </si>
  <si>
    <t>ZAPATA GARCIA CARLOS ENRIQUE</t>
  </si>
  <si>
    <t>TITO CARDENAS GUIDO CRISTOBAL</t>
  </si>
  <si>
    <t>ZANTALLA BONIFACIO CLAUDIA MILAGROS</t>
  </si>
  <si>
    <t>DI PAOLA VILLAVICENCIO ANTONIO PAUL MARTIN</t>
  </si>
  <si>
    <t xml:space="preserve">SANCHEZ CORDOVA WILSER </t>
  </si>
  <si>
    <t>FERNANDEZ RIVERA HERMES BENEDICTO</t>
  </si>
  <si>
    <t xml:space="preserve">FLORES CERNA JUAN BAUTISTA </t>
  </si>
  <si>
    <t>CELIS POLANCO ANGEL</t>
  </si>
  <si>
    <t>MEDIANO CCAIHUARI MARIO DOMINGO</t>
  </si>
  <si>
    <t>VILCHEZ JANAMPA RICARDO FREDDY</t>
  </si>
  <si>
    <t>CHAUCA CANCHANO DINO TOYIN</t>
  </si>
  <si>
    <t>QUISPE CUYA, ROSA SOFIA</t>
  </si>
  <si>
    <t>LADINES BERNABLE MARIBEL</t>
  </si>
  <si>
    <t>CARPIO CANDIA EMILIANO</t>
  </si>
  <si>
    <t>AGUILAR DE LA VEGA DAVID</t>
  </si>
  <si>
    <t>HIDALGO MANRIQUE, EDUARDO ALFONSO</t>
  </si>
  <si>
    <t>LEYTON GIRON ERICK ESTEBAN</t>
  </si>
  <si>
    <t>MAMANI LLUNGO CESAR ESTEBAN</t>
  </si>
  <si>
    <t xml:space="preserve">LIMACO ESPINOZA ELEN DINO </t>
  </si>
  <si>
    <t>TORRES LAURA ELMER PAUL</t>
  </si>
  <si>
    <t>CASQUERO ALVAREZ ERICK VICENTE</t>
  </si>
  <si>
    <t xml:space="preserve">CABALLON DE LA PEÑA LUIS </t>
  </si>
  <si>
    <t>ROJAS ARELLANO EDER JOHEL</t>
  </si>
  <si>
    <t xml:space="preserve"> CARDENAS PACHECO GRETI ANNE</t>
  </si>
  <si>
    <t>14/05/2021</t>
  </si>
  <si>
    <t>YAURI UNOCC CARLOS LORENZO</t>
  </si>
  <si>
    <t>CASTILLO SEGURA ROSA LUCIA</t>
  </si>
  <si>
    <t>MUCHA CHACHI REMI CHARLY</t>
  </si>
  <si>
    <t>YUYALI SOTOMAYOR MAYCOL ESTIF</t>
  </si>
  <si>
    <t>ARIAS  ALARCON, PERCY</t>
  </si>
  <si>
    <t>VALVERDE TELLO JUAN ROBERTO</t>
  </si>
  <si>
    <t>VELASQUEZ  PIZARRO SAMUEL</t>
  </si>
  <si>
    <t>MALPARTIDA VARGAS ROBERT LUIS</t>
  </si>
  <si>
    <t>VERGARA REQUEJO WILMER</t>
  </si>
  <si>
    <t>JIMENEZ PASCO MARCIA GIULIANA</t>
  </si>
  <si>
    <t>ORTIZ GALLEGOS CATTERINE ASUNCIÓN</t>
  </si>
  <si>
    <t>NOA VILLALVA, LUIS EDGAR</t>
  </si>
  <si>
    <t>VILLANUEVA SAYAS CIRILO</t>
  </si>
  <si>
    <t>CASHPA YARASCA LUIS ALFREDO</t>
  </si>
  <si>
    <t xml:space="preserve">Caceres Najarro Angel Nicolas </t>
  </si>
  <si>
    <t>Puicon Figueroa Cesar Gustavo</t>
  </si>
  <si>
    <t>Castillo Curi Luis</t>
  </si>
  <si>
    <t>SERNA TELLO FRANK AMADOR</t>
  </si>
  <si>
    <t>NEGRETE PALACIOS MIGUEL ANGEL</t>
  </si>
  <si>
    <t>PAULINO HUANCA BERTHONY NIKSON</t>
  </si>
  <si>
    <t xml:space="preserve">Joaquin Vila Samuel </t>
  </si>
  <si>
    <t>CASTILLO ELERA, ALFONSIN</t>
  </si>
  <si>
    <t>PORTAL PEREZ IVAN JASON</t>
  </si>
  <si>
    <t>MELGAREJO MORENO JAIME EFRAIN</t>
  </si>
  <si>
    <t>PEÑA ATENCIO  CARLOS LENNIN</t>
  </si>
  <si>
    <t>ORE PIZARRO JOHN HENRY</t>
  </si>
  <si>
    <t xml:space="preserve">LLANOS CHAHUA PEDRO MALAQUIAS </t>
  </si>
  <si>
    <t xml:space="preserve">MOREYRA SALAZAR LUIS ALBERTO </t>
  </si>
  <si>
    <t xml:space="preserve"> ARISTA GONZALES FRANCIS MICHEL </t>
  </si>
  <si>
    <t>OLIVA SAAVEDRA JUNIOR OSCAR</t>
  </si>
  <si>
    <t xml:space="preserve">VEGA BERNAOLA RICHAR </t>
  </si>
  <si>
    <t>ACEBEDO MOLINA RAFAEL CECILIO</t>
  </si>
  <si>
    <t xml:space="preserve">Cabrera León Armando Luis </t>
  </si>
  <si>
    <t xml:space="preserve">SOBRADO JAIMES MOISES RUBEN </t>
  </si>
  <si>
    <t>Choñocca Risco Jorge Luis</t>
  </si>
  <si>
    <t xml:space="preserve">NARVASTA FERNANDEZ MARCELINA LIZ </t>
  </si>
  <si>
    <t>SALCEDO JARA RONALD EDUARDO</t>
  </si>
  <si>
    <t>VARGAS CARBAJAL ANTONIO</t>
  </si>
  <si>
    <t>Mendoza Morales Miguel Angel</t>
  </si>
  <si>
    <t>LIMA YLLA AGUSTIN</t>
  </si>
  <si>
    <t>BARRENECHEA ESTRADA GONZALO</t>
  </si>
  <si>
    <t>DOMINGUEZ HUAMAN, ARCENIO</t>
  </si>
  <si>
    <t>Cardenas Maringo Liszeht Cecilia</t>
  </si>
  <si>
    <t>Martinez Lozada Juan Rafael</t>
  </si>
  <si>
    <t>Llanos Mullesaca Edwin</t>
  </si>
  <si>
    <t>SATALAYA MOZOMBITE KEITER</t>
  </si>
  <si>
    <t xml:space="preserve">Damian Rios Gerson Israel </t>
  </si>
  <si>
    <t>VALDIVIEZO CASTILLO JEAN</t>
  </si>
  <si>
    <t xml:space="preserve">Lavado Rosales Rudy Edwin </t>
  </si>
  <si>
    <t>CARDENAS PALLA ALESSANDRO MOISES</t>
  </si>
  <si>
    <t xml:space="preserve">CANCHANYA AVALOS JAIMITO </t>
  </si>
  <si>
    <t>RONCEROS CCASANI ABEL</t>
  </si>
  <si>
    <t>FLORENCIO BARBOZA EMERCH</t>
  </si>
  <si>
    <t>SANCHEZ CORDOVA LUIS GABRIEL</t>
  </si>
  <si>
    <t>OSCATEGUI RAFAEL CRISTIAN HERBERT</t>
  </si>
  <si>
    <t>MANUYAMA COHELO ERICK PAOLO</t>
  </si>
  <si>
    <t>Cardenas Maringo Ricardo Roger</t>
  </si>
  <si>
    <t>ATENCION CHAVEZ JESUS</t>
  </si>
  <si>
    <t>HUAYASCACHI SANTIAGO DANTE</t>
  </si>
  <si>
    <t>VALERIO MACHARI, SILVIO ISAI</t>
  </si>
  <si>
    <t>ROMARIO FARFAN SALVADOR ALVARADO</t>
  </si>
  <si>
    <t>MENCIA QUISPE TITO PABLITO</t>
  </si>
  <si>
    <t>08/05/202</t>
  </si>
  <si>
    <t>CHIPO AYAY, VICTOR ELMER</t>
  </si>
  <si>
    <t>BLANCAS SOTO JESUS JOSUE</t>
  </si>
  <si>
    <t>ORTIZ CANCINO CAYO</t>
  </si>
  <si>
    <t>BERNUI HUAYLLACAYAN MIGUEL ANGEL</t>
  </si>
  <si>
    <t>VASQUEZ RISCO CARLOS HUGO</t>
  </si>
  <si>
    <t xml:space="preserve">VILLAVICENCIO PAREDES ALDAIR </t>
  </si>
  <si>
    <t>ALVAREZ TORRES, GEORGE ALEXANDER</t>
  </si>
  <si>
    <t>PURIHUAMAN NUNTON, MANUEL JOSE</t>
  </si>
  <si>
    <t>BECERRA MAMANI EDER</t>
  </si>
  <si>
    <t>BOVIS AMANCAY ALFONSO HILARIO</t>
  </si>
  <si>
    <t xml:space="preserve">YAICATE DEL AGUILA ESTARKI
</t>
  </si>
  <si>
    <t xml:space="preserve">ACHO SHAPIAMA FRANCISCO </t>
  </si>
  <si>
    <t>JIMENEZ PACASI, BRIGIT WENDY</t>
  </si>
  <si>
    <t>SUAREZ CARRASCO LISBETH PAOLA</t>
  </si>
  <si>
    <t>SILVA PEÑA KETY PATRICIA</t>
  </si>
  <si>
    <t>APOLINARIO ALEJANDRO  RONALD ABEL</t>
  </si>
  <si>
    <t>COPA QUISPE JORGE EDUARDO</t>
  </si>
  <si>
    <t>GUTIERREZ GUILLEN  EDY SANTIAGO</t>
  </si>
  <si>
    <t>APOLINARIO ALEJANDRO JUAN CARLOS</t>
  </si>
  <si>
    <t>ACOSTA CARO , GERONIMO</t>
  </si>
  <si>
    <t>CHUPICA ORTIZ LUIS AMARILDO</t>
  </si>
  <si>
    <t>BLANCAS SOTO YONSSON JONAS</t>
  </si>
  <si>
    <t>MEZARES BENITES JOSUE E26</t>
  </si>
  <si>
    <t>RIVERA GAMBOA  ROSA PAULINA</t>
  </si>
  <si>
    <t>PEÑA CONTRERAS  JUAN PEDRO</t>
  </si>
  <si>
    <t>LANASCA  AGUILAR, RONALD</t>
  </si>
  <si>
    <t>JACOBO SALINAS PAMELA ALEXANDRA</t>
  </si>
  <si>
    <t>ADVINCULA PINTO, LUIS MIGUEL</t>
  </si>
  <si>
    <t>DAGA LAZARO, JEAMPIERR SANTIAGO</t>
  </si>
  <si>
    <t>MOYA CAJA, ABIMAEL ANGEL</t>
  </si>
  <si>
    <t>EVANGELISTA MOLINA, JHOJAN SMITH</t>
  </si>
  <si>
    <t>HUATUCO BALDEON, MICHAEL KENNYI</t>
  </si>
  <si>
    <t>Vergara Becerra Carmen Rosa</t>
  </si>
  <si>
    <t>OROSCO MENDOZA ANDERSON</t>
  </si>
  <si>
    <t>MORALES CARPIO, DAVID JOSE</t>
  </si>
  <si>
    <t>REBAZA ANAYA BILLY JACK</t>
  </si>
  <si>
    <t>MANRIQUE BUITRON BRYAN JESÚS</t>
  </si>
  <si>
    <t>TORRES VELASQUEZ JESUS GABRIEL</t>
  </si>
  <si>
    <t xml:space="preserve">DURAN TOVAR VLADIMIR </t>
  </si>
  <si>
    <t>PIUNDO QUIROZ DAVID DEYVER</t>
  </si>
  <si>
    <t>MANRIQUE ESPINOZA MARLON MANUEL</t>
  </si>
  <si>
    <t>LOZANO ZUÑIGA, LUI BENJAMIN</t>
  </si>
  <si>
    <t>TAPIA FERNANDEZ ESBER</t>
  </si>
  <si>
    <t>ORIZANO PRADO DANIEL ALFONSO</t>
  </si>
  <si>
    <t>JUAREZ NAVARRO CARLOS DANIEL</t>
  </si>
  <si>
    <t>MENDOZA PALACIOS HAROLD GABRIEL</t>
  </si>
  <si>
    <t>INGAROCA PAUCAR  CHARLES GUIDO</t>
  </si>
  <si>
    <t>SANCHEZ CASAS EDWARD</t>
  </si>
  <si>
    <t xml:space="preserve"> VIENA GONZALES NEISSER </t>
  </si>
  <si>
    <t>VIENA GONZALES OSWALDO CARLOS</t>
  </si>
  <si>
    <t>ESPINOZA VALERIO CHRISTIAN JUNIOR</t>
  </si>
  <si>
    <t xml:space="preserve">Zambrano Guerra Marcelo </t>
  </si>
  <si>
    <t xml:space="preserve">Lujan Yupanqui Ronaldo Victor </t>
  </si>
  <si>
    <t>GUIDOTTI QUISPE DERCY GABRIEL</t>
  </si>
  <si>
    <t>ACUÑA QUINTOS, CARLOS ALBERTO</t>
  </si>
  <si>
    <t>QUISPE MORALES MITCHEL EDU</t>
  </si>
  <si>
    <t>BARRERA ORMEÑO SEBASTIAN JOSHUAN</t>
  </si>
  <si>
    <t>Bejarano Quispe Jorge Ernesto</t>
  </si>
  <si>
    <t>Contreras Rodriguez Gian Carlos</t>
  </si>
  <si>
    <t>BASILIO SALIS, LUIS ALBERTO</t>
  </si>
  <si>
    <t>HUARANCCA TAPIA, ADAN</t>
  </si>
  <si>
    <t>SANTIAGO ÑAUPA, ESTEBAN ABRAN</t>
  </si>
  <si>
    <t>NATIVIDAD ESPIRITU, HERNAN</t>
  </si>
  <si>
    <t>SOTO BLANCO, LUIS MIGUEL</t>
  </si>
  <si>
    <t>PINEDO PADILLA JOSE LEANDRO</t>
  </si>
  <si>
    <t xml:space="preserve">LLANOS ESPINOZA ALEX CRISTIAN </t>
  </si>
  <si>
    <t>POLANCO HUAHUASONCCO, JORGE EDU DE LOS SANTOS</t>
  </si>
  <si>
    <t>AVALOS SOTOMAYOR, PAUL JUSTO</t>
  </si>
  <si>
    <t>DEL AGUILA RAMIREZ , GEORGE JOSEP</t>
  </si>
  <si>
    <t>Lozada Anccana Eddu Piero</t>
  </si>
  <si>
    <t>VITE CHARCA PEDRO LUIS</t>
  </si>
  <si>
    <t>DIAZ BAZAN JHON BRAYAN</t>
  </si>
  <si>
    <t>Garcia Bustamante Carlos Alfredo</t>
  </si>
  <si>
    <t>LINGAN BALBIN, ELIAS JHADJI</t>
  </si>
  <si>
    <t>PURIZACA HUAMBACHANO DIEGO ALONSO</t>
  </si>
  <si>
    <t>JIMENEZ MUÑOZ JESUS ALEXANDER</t>
  </si>
  <si>
    <t>AGUILAR PALOMINO ANGEL ALEXANDER</t>
  </si>
  <si>
    <t>PAREDES VARGAS PEDRO LUIS</t>
  </si>
  <si>
    <t>CHANG PRADO MARIA VICTORIA</t>
  </si>
  <si>
    <t>VILLEGAS BARRIOS JOSE LUIS</t>
  </si>
  <si>
    <t>Huaman Gordillo Enrique</t>
  </si>
  <si>
    <t>HUAMAN SANTOS MARIO</t>
  </si>
  <si>
    <t>FASANANDO TORRES JESUS</t>
  </si>
  <si>
    <t>PARDO CAMONES CRISTHIAN</t>
  </si>
  <si>
    <t>FARFAN NAVARRO GORJE LUIS</t>
  </si>
  <si>
    <t xml:space="preserve"> 41065761</t>
  </si>
  <si>
    <t>MUÑOZ ACUÑA CESAR</t>
  </si>
  <si>
    <t>001259645</t>
  </si>
  <si>
    <t>ALVES DA SILVA RISOMILDO</t>
  </si>
  <si>
    <t>001853878</t>
  </si>
  <si>
    <t>VALENCIA DIAZ MARCOS ANTONIO</t>
  </si>
  <si>
    <t>002124495</t>
  </si>
  <si>
    <t>GUERRA MARTINEZ, INDER JAVIER</t>
  </si>
  <si>
    <t>002127366</t>
  </si>
  <si>
    <t>PITALUA PEREZ JULLY ENRIQUE</t>
  </si>
  <si>
    <t>002175497</t>
  </si>
  <si>
    <t>FERNANDEZ ZAMBRANO JUAN CARLOS</t>
  </si>
  <si>
    <t>002225456</t>
  </si>
  <si>
    <t>SOTO BRITO YOEL ENRIQUE</t>
  </si>
  <si>
    <t>002314028</t>
  </si>
  <si>
    <t>SANCHEZ  JUAN ALBERTO</t>
  </si>
  <si>
    <t>002347445</t>
  </si>
  <si>
    <t>MUÑOZ LANDAETA ANDRES GREGORIO</t>
  </si>
  <si>
    <t>002578782</t>
  </si>
  <si>
    <t>SANCHEZ ROSALES CRISTHIAN ALBERTO</t>
  </si>
  <si>
    <t>002679485</t>
  </si>
  <si>
    <t xml:space="preserve">CONTRERAS CONTRERAS YENNY MARIA </t>
  </si>
  <si>
    <t>002788464</t>
  </si>
  <si>
    <t>RIVERO CARREÑO JHON RAFAEL</t>
  </si>
  <si>
    <t>002972947</t>
  </si>
  <si>
    <t>SANCHEZ ROSALES EDWIN JAVIER</t>
  </si>
  <si>
    <t>003059168</t>
  </si>
  <si>
    <t>GUTIERREZ PRIETO NORVIS JAVIER</t>
  </si>
  <si>
    <t>003092723</t>
  </si>
  <si>
    <t>GUERRA MARTINEZ, TOMMY ALEXIS</t>
  </si>
  <si>
    <t>003174043</t>
  </si>
  <si>
    <t>ROSALES CARRILLO JOSE DOMENICO</t>
  </si>
  <si>
    <t>003442954</t>
  </si>
  <si>
    <t>BARNIQUEZ DIAZ MIGUEL ERNESTO</t>
  </si>
  <si>
    <t>003574737</t>
  </si>
  <si>
    <t xml:space="preserve">GRATEROL GUZMAN EMYLY JOSE </t>
  </si>
  <si>
    <t>003626700</t>
  </si>
  <si>
    <t>DIAZ RODRIGUEZ MERY ISABEL</t>
  </si>
  <si>
    <t>003680803</t>
  </si>
  <si>
    <t xml:space="preserve">BUENO MENDOZA ANGELO ALCIDES </t>
  </si>
  <si>
    <t>003894081</t>
  </si>
  <si>
    <t>CORDERO PARRA JOSE NICALIS</t>
  </si>
  <si>
    <t>003917066</t>
  </si>
  <si>
    <t>ROMERO PAEZ ALFREDO ENRIQUE</t>
  </si>
  <si>
    <t>003925411</t>
  </si>
  <si>
    <t>LOPEZ ROJAS ALEXIS JOSE</t>
  </si>
  <si>
    <t>004001292</t>
  </si>
  <si>
    <t>MENDOZA MORA  JONNATHAN ENRIQUE</t>
  </si>
  <si>
    <t>004683838</t>
  </si>
  <si>
    <t>RODRIGUEZ PEREZ RAFAEL EDUARDO</t>
  </si>
  <si>
    <t>004760777</t>
  </si>
  <si>
    <t>SALAZAR IDROGO JESUS NICOLAS</t>
  </si>
  <si>
    <t>004842077</t>
  </si>
  <si>
    <t>PEÑA GERARDO</t>
  </si>
  <si>
    <t>005521664</t>
  </si>
  <si>
    <t>VASQUEZ LA CRUZ ALBERTO JOSE</t>
  </si>
  <si>
    <t>00964080</t>
  </si>
  <si>
    <t>SIFUENTES DOÑE ROSALIO</t>
  </si>
  <si>
    <t>03690262</t>
  </si>
  <si>
    <t>GARRIDO LOZADA HENRY MANUEL</t>
  </si>
  <si>
    <t>03891557</t>
  </si>
  <si>
    <t>BENITES DIAZ, LUIS EDUARDO</t>
  </si>
  <si>
    <t>03901447</t>
  </si>
  <si>
    <t>TURPO QUISPE RAUL OSCAR</t>
  </si>
  <si>
    <t>05393450</t>
  </si>
  <si>
    <t>MANIHUARI GONZALES ANGEL RAUL</t>
  </si>
  <si>
    <t>06430471</t>
  </si>
  <si>
    <t>ARANGO GUTIERREZ SERGIO HUGO</t>
  </si>
  <si>
    <t>06772216</t>
  </si>
  <si>
    <t>CUBA TORRES CARLOS</t>
  </si>
  <si>
    <t>06785271</t>
  </si>
  <si>
    <t>MITMA HUAYTALLA RICHARD CRISTIAN</t>
  </si>
  <si>
    <t>07047662</t>
  </si>
  <si>
    <t>LOZANO MENESES AGAPITO</t>
  </si>
  <si>
    <t>07088393</t>
  </si>
  <si>
    <t>LOPEZ APAICO BERTRAND PALMIRO</t>
  </si>
  <si>
    <t>07092740</t>
  </si>
  <si>
    <t xml:space="preserve">HERRERA LLERENA SUSANA LUZ </t>
  </si>
  <si>
    <t>07289286</t>
  </si>
  <si>
    <t xml:space="preserve">GONZALES HERRERA PEDRO  WALTER </t>
  </si>
  <si>
    <t>07501829</t>
  </si>
  <si>
    <t xml:space="preserve">Vilca Ore Gustavo Antonio </t>
  </si>
  <si>
    <t>07520753</t>
  </si>
  <si>
    <t>DEL AGUILA PINEDO ENRIQUE MANUEL</t>
  </si>
  <si>
    <t>07530103</t>
  </si>
  <si>
    <t xml:space="preserve">MEDINA TORALES MIGUEL ANGEL </t>
  </si>
  <si>
    <t>07561998</t>
  </si>
  <si>
    <t>AVILA MORAN, BEDE EDGARDO</t>
  </si>
  <si>
    <t>08151946</t>
  </si>
  <si>
    <t>ORDOÑEZ VALENZUELA, ROGER</t>
  </si>
  <si>
    <t>08657360</t>
  </si>
  <si>
    <t xml:space="preserve">ADRIANO DIAZ JULIO CESAR </t>
  </si>
  <si>
    <t>09325017</t>
  </si>
  <si>
    <t>MEZA MALLQUI, POMPEYO ESQUIEL</t>
  </si>
  <si>
    <t>09396635</t>
  </si>
  <si>
    <t>PARRA ALATA CESAR AUGUSTO</t>
  </si>
  <si>
    <t>09500354</t>
  </si>
  <si>
    <t>CAYLLAHUA VILCA JULIO CESAR</t>
  </si>
  <si>
    <t>09620129</t>
  </si>
  <si>
    <t>UGALDE RAMOS NILTON</t>
  </si>
  <si>
    <t>09773168</t>
  </si>
  <si>
    <t>COLLAZOS MEJIA FERNANDO</t>
  </si>
  <si>
    <t>09777808</t>
  </si>
  <si>
    <t xml:space="preserve">CORDOVA BLANCAS JESUS CARLOS </t>
  </si>
  <si>
    <t>09842722</t>
  </si>
  <si>
    <t>ZARATE PAEZ MIGUEL ANGEL</t>
  </si>
  <si>
    <t>09947013</t>
  </si>
  <si>
    <t xml:space="preserve">PUCLLA CUETO, VICTOR OTTO </t>
  </si>
  <si>
    <t>09947767</t>
  </si>
  <si>
    <t>BURGA GARCIA SEGUNDO EBER</t>
  </si>
  <si>
    <t>10038159</t>
  </si>
  <si>
    <t>CAJAMARCA NUNEZ FIDEL</t>
  </si>
  <si>
    <t>10052432</t>
  </si>
  <si>
    <t>ALEJO LOZANO SIXTO RICARDO</t>
  </si>
  <si>
    <t>10054186</t>
  </si>
  <si>
    <t>PALOMINO JORGE DAVID</t>
  </si>
  <si>
    <t>10055473</t>
  </si>
  <si>
    <t>RIOS CHANCAHUAÑA JULIO CESAR</t>
  </si>
  <si>
    <t>10055864</t>
  </si>
  <si>
    <t>PABLO CESAR TAMBRACC AYME</t>
  </si>
  <si>
    <t>10176944</t>
  </si>
  <si>
    <t>FIGUEROA CONSTANTINO ULISES</t>
  </si>
  <si>
    <t>10220022</t>
  </si>
  <si>
    <t>ALDAMA CABRERA ZORAIDA ALICIA</t>
  </si>
  <si>
    <t>10249443</t>
  </si>
  <si>
    <t>ÑACCHA ONOFRE AGUSTIN GERMAN</t>
  </si>
  <si>
    <t>10250911</t>
  </si>
  <si>
    <t>CUYUBAMBA TOVAR WILMER JHONY</t>
  </si>
  <si>
    <t>10457124</t>
  </si>
  <si>
    <t>Callupe Contreras Juan Jose</t>
  </si>
  <si>
    <t>10467048</t>
  </si>
  <si>
    <t>ARROYO SORIANO YUBER ANIL</t>
  </si>
  <si>
    <t>10597989</t>
  </si>
  <si>
    <t>TERREL CARHUARICRA EUGENIO MAXIMILIANO</t>
  </si>
  <si>
    <t>10607350</t>
  </si>
  <si>
    <t>GARCIA MATIAS GUSTAVO</t>
  </si>
  <si>
    <t>10656401</t>
  </si>
  <si>
    <t>GOMEZ CARO ABRAHAM</t>
  </si>
  <si>
    <t>10658494</t>
  </si>
  <si>
    <t>MAMANI CURASI RENAN TEOFILO</t>
  </si>
  <si>
    <t>10697674</t>
  </si>
  <si>
    <t>DIPAS SOSA JOSE ALFREDO</t>
  </si>
  <si>
    <t>10714062</t>
  </si>
  <si>
    <t>VARGAS AHUANARI JORGE AUGUSTO</t>
  </si>
  <si>
    <t>10866599</t>
  </si>
  <si>
    <t>VILLAVICENCIO BARRERA JENIFFER</t>
  </si>
  <si>
    <t>15863327</t>
  </si>
  <si>
    <t>ACEVEDO HENRIQUEZ, ENRIQUE CARLOS</t>
  </si>
  <si>
    <t>16765501</t>
  </si>
  <si>
    <t>LOBATON VILCHERREZ, JORGE ANTONIO</t>
  </si>
  <si>
    <t>17454863</t>
  </si>
  <si>
    <t>ROJAS JUAREZ SEGUNDO EDUARDO</t>
  </si>
  <si>
    <t>17617837</t>
  </si>
  <si>
    <t xml:space="preserve">GARCIA DE LA CRUZ MARCOS ORLANDO </t>
  </si>
  <si>
    <t>19867749</t>
  </si>
  <si>
    <t>YAURI CARBAJAL ZOCIMO JOSE</t>
  </si>
  <si>
    <t>20007559</t>
  </si>
  <si>
    <t>CORDOVA BLANCAS RAMIRO CARLOS</t>
  </si>
  <si>
    <t>20038166</t>
  </si>
  <si>
    <t>POMA JEREMIAS RAFAEL JESUS</t>
  </si>
  <si>
    <t>20046341</t>
  </si>
  <si>
    <t>SALAZAR HINOSTROZA LEONARDO</t>
  </si>
  <si>
    <t>20085908</t>
  </si>
  <si>
    <t xml:space="preserve">QUISPE MARTINEZ DAVID NICOLAS </t>
  </si>
  <si>
    <t>20578557</t>
  </si>
  <si>
    <t>CUADROS ESPINOZA EDGAR PABLO</t>
  </si>
  <si>
    <t>20688395</t>
  </si>
  <si>
    <t>FRANCO INGA   ELEODORO MARCELINO</t>
  </si>
  <si>
    <t>23558523</t>
  </si>
  <si>
    <t>QUISPE ZELARAYAN SOFRONIO</t>
  </si>
  <si>
    <t>25449520</t>
  </si>
  <si>
    <t>MADUEÑO RIOS, CARLOS ALBERTO</t>
  </si>
  <si>
    <t>25547856</t>
  </si>
  <si>
    <t>RAMIREZ RAMIREZ, RICARDO ANGEL</t>
  </si>
  <si>
    <t>25548202</t>
  </si>
  <si>
    <t>ARRUNATEGUI URQUIZO VICTOR ANGEL</t>
  </si>
  <si>
    <t>25549925</t>
  </si>
  <si>
    <t>JORGE CRUZ, EDILBERTO MOISES</t>
  </si>
  <si>
    <t>25554483</t>
  </si>
  <si>
    <t>OTRILLAS ZELAYA, RAUL</t>
  </si>
  <si>
    <t>25571584</t>
  </si>
  <si>
    <t>CARRASCO QUISPE, MARCO ANTONIO</t>
  </si>
  <si>
    <t>25592629</t>
  </si>
  <si>
    <t>TAVARA  RAMIREZ EDUARDO</t>
  </si>
  <si>
    <t>25740712</t>
  </si>
  <si>
    <t>VENTURA PUMARICA, FERNANDO EMILIO</t>
  </si>
  <si>
    <t>25752359</t>
  </si>
  <si>
    <t>MORENO FAJARDO, JAIME LUIS</t>
  </si>
  <si>
    <t>25753036</t>
  </si>
  <si>
    <t xml:space="preserve">LLECLLISH TAMARA WALTER OSWALDO </t>
  </si>
  <si>
    <t>25767333</t>
  </si>
  <si>
    <t>PALACIOS GODOS, JOSE RAMON</t>
  </si>
  <si>
    <t>25773962</t>
  </si>
  <si>
    <t>FIESTAS BRAVO, MANUEL  ANTONIO</t>
  </si>
  <si>
    <t>25774629</t>
  </si>
  <si>
    <t>GONZALES ALVARADO, RICHARD ALEJANDRO</t>
  </si>
  <si>
    <t>25776453</t>
  </si>
  <si>
    <t>RODRIGUEZ CASTRO WALTER ENRIQUE</t>
  </si>
  <si>
    <t>25777555</t>
  </si>
  <si>
    <t>RUIZ MARQUEZ, LUIS MIGUEL</t>
  </si>
  <si>
    <t>25777892</t>
  </si>
  <si>
    <t>VILLANUEVA VALLE, VICTOR AUGUSTO</t>
  </si>
  <si>
    <t>25791561</t>
  </si>
  <si>
    <t>HUMMEL LEE VICTOR ANDRES</t>
  </si>
  <si>
    <t>25800294</t>
  </si>
  <si>
    <t xml:space="preserve">SABOGAL ALVAREZ CESAR AUGUSTO </t>
  </si>
  <si>
    <t>25820095</t>
  </si>
  <si>
    <t>VAIS MALASQUEZ ROSA IDAVIA</t>
  </si>
  <si>
    <t>25849143</t>
  </si>
  <si>
    <t>LA ROSA GUTIERREZ, CESAR AUGUSTO</t>
  </si>
  <si>
    <t>25860268</t>
  </si>
  <si>
    <t>MEJIA GUTIERREZ MILTON ADRIAN</t>
  </si>
  <si>
    <t>25861310</t>
  </si>
  <si>
    <t>ALIAGA CHAVEZ, BERNARD ALAIN</t>
  </si>
  <si>
    <t>26962562</t>
  </si>
  <si>
    <t>HUACCHA LEON JUAN CARLOS</t>
  </si>
  <si>
    <t>29708620</t>
  </si>
  <si>
    <t>PAUCAR TOCRA MARIO JULIAN</t>
  </si>
  <si>
    <t>32521951</t>
  </si>
  <si>
    <t>CARLOS MANRIQUE EDILBERTO NEMESIO</t>
  </si>
  <si>
    <t>32974441</t>
  </si>
  <si>
    <t>ALVA TOMAS CRISTIAN MARCEL</t>
  </si>
  <si>
    <t>40039262</t>
  </si>
  <si>
    <t>ZAMORA GUERRA MARCO ANTONIO</t>
  </si>
  <si>
    <t>40056838</t>
  </si>
  <si>
    <t>SANCHEZ CASAS RICARDO ELEAZAR</t>
  </si>
  <si>
    <t>40162069</t>
  </si>
  <si>
    <t>IBACETA DE LA ROSA WALTER</t>
  </si>
  <si>
    <t>40204164</t>
  </si>
  <si>
    <t>GARCIA HOYOS CARLOS ALBERTO</t>
  </si>
  <si>
    <t>40219138</t>
  </si>
  <si>
    <t>POMAR POMAR DAVID JESUS</t>
  </si>
  <si>
    <t>40287897</t>
  </si>
  <si>
    <t>RAMOS MEZA JUAN CARLOS</t>
  </si>
  <si>
    <t>40386792</t>
  </si>
  <si>
    <t>GUARNIZ BERMUDEZ TOMAS MANUEL</t>
  </si>
  <si>
    <t>40417712</t>
  </si>
  <si>
    <t>PURIZACA ANTON EDWIN LINCOLN</t>
  </si>
  <si>
    <t>40424712</t>
  </si>
  <si>
    <t>JONI RAFAEL JAIME RETAMOZO</t>
  </si>
  <si>
    <t>40484051</t>
  </si>
  <si>
    <t>LARA CHUQUIN SAUL MAX</t>
  </si>
  <si>
    <t>40711271</t>
  </si>
  <si>
    <t>PARIONA AMANCCAY SANTOS</t>
  </si>
  <si>
    <t>40773759</t>
  </si>
  <si>
    <t>BLANCO ARIAS LUIS AUGUSTO</t>
  </si>
  <si>
    <t>40797269</t>
  </si>
  <si>
    <t>ASUNCION YAJAHUANCA ROMERO</t>
  </si>
  <si>
    <t>40844789</t>
  </si>
  <si>
    <t>GUEVARA YARANGA JORGE DANTE</t>
  </si>
  <si>
    <t>40901184</t>
  </si>
  <si>
    <t xml:space="preserve">HUERTA ESPIRITU CARLOS FLORES </t>
  </si>
  <si>
    <t>40957423</t>
  </si>
  <si>
    <t>GUZMAN SALINAS, JULIO CESAR</t>
  </si>
  <si>
    <t>40989990</t>
  </si>
  <si>
    <t xml:space="preserve">CHAGUA TORRES JORGE LUIS </t>
  </si>
  <si>
    <t>41067648</t>
  </si>
  <si>
    <t>IZAGUIRRE MICHUE KATTY DENISSE</t>
  </si>
  <si>
    <t>41097216</t>
  </si>
  <si>
    <t>CARMEN SOLORZANO DUSTIN</t>
  </si>
  <si>
    <t>41177946</t>
  </si>
  <si>
    <t>HUAMANI JUAREZ, RONALD</t>
  </si>
  <si>
    <t>41255925</t>
  </si>
  <si>
    <t>BAUTISTA VERASTEGUI GINO ALEXANDER</t>
  </si>
  <si>
    <t>REBAZA SOLIS PAULO CESAR</t>
  </si>
  <si>
    <t>41258428</t>
  </si>
  <si>
    <t>JIMENEZ CORTEZ KENNY PAUL</t>
  </si>
  <si>
    <t>41288176</t>
  </si>
  <si>
    <t>CHINCHAY HUAYAMA EDILBERTO</t>
  </si>
  <si>
    <t>41356174</t>
  </si>
  <si>
    <t>Felipe Ventura Johan Wilson Alejandro</t>
  </si>
  <si>
    <t>41368243</t>
  </si>
  <si>
    <t xml:space="preserve">SILVA QUISPE JOHANN RAUL </t>
  </si>
  <si>
    <t>41372184</t>
  </si>
  <si>
    <t xml:space="preserve">ACOSTA ZELADA NILTON CESAR </t>
  </si>
  <si>
    <t>41437354</t>
  </si>
  <si>
    <t>DIAZ MOSTACEROS ALFREDO ROBERTSON</t>
  </si>
  <si>
    <t>41450019</t>
  </si>
  <si>
    <t>CARBAJAL FUENTES JUAN JOSEPH</t>
  </si>
  <si>
    <t>41505417</t>
  </si>
  <si>
    <t>VARGAS SALDARRIAGA, EDWIN FRANKLIN</t>
  </si>
  <si>
    <t>41551081</t>
  </si>
  <si>
    <t xml:space="preserve">Soto Millan Jimmy Richard </t>
  </si>
  <si>
    <t>41553701</t>
  </si>
  <si>
    <t>CHACCARA CRUZ JOSE LUIS</t>
  </si>
  <si>
    <t>41556507</t>
  </si>
  <si>
    <t>CHACALTANA PAREDES LUIS ANGEL</t>
  </si>
  <si>
    <t>41557940</t>
  </si>
  <si>
    <t xml:space="preserve">SANTIANI PAREDES CHRISTOPHER MIGUEL </t>
  </si>
  <si>
    <t>41604448</t>
  </si>
  <si>
    <t>ACASIETE CABRERA HAMBER ANGEL</t>
  </si>
  <si>
    <t>41630304</t>
  </si>
  <si>
    <t>TELLO COLORADO ELMER BENITO</t>
  </si>
  <si>
    <t>41630544</t>
  </si>
  <si>
    <t>SAAVEDRA CORDOVA ABRAHAM</t>
  </si>
  <si>
    <t>41756095</t>
  </si>
  <si>
    <t>PINEDA NEGRON JESUS MARTIN</t>
  </si>
  <si>
    <t>41821873</t>
  </si>
  <si>
    <t>GONZALES ALEJANDRO EDINSON CARLOS</t>
  </si>
  <si>
    <t>41871723</t>
  </si>
  <si>
    <t>ESPINOZA ENCARNACION JOSE ELIAS</t>
  </si>
  <si>
    <t>42019262</t>
  </si>
  <si>
    <t xml:space="preserve">JIMENEZ DURAN JOSE LUIS </t>
  </si>
  <si>
    <t>42052517</t>
  </si>
  <si>
    <t>MILLONES REQUE JAIME</t>
  </si>
  <si>
    <t>42207110</t>
  </si>
  <si>
    <t>MAYHUA  CAMPOS  CARLOS ROLANDO</t>
  </si>
  <si>
    <t>42224354</t>
  </si>
  <si>
    <t>RAMIREZ MARTIN EDGAR</t>
  </si>
  <si>
    <t>42257468</t>
  </si>
  <si>
    <t>AYALA VALVERDE ROBERTO CARLOS</t>
  </si>
  <si>
    <t>42282785</t>
  </si>
  <si>
    <t>CEVERINO VILLAFUERTE WILLIAMS JESUS</t>
  </si>
  <si>
    <t>42310834</t>
  </si>
  <si>
    <t>Solier Sánchez Joel</t>
  </si>
  <si>
    <t>42322415</t>
  </si>
  <si>
    <t>ROBERTO RICALDE CARHUACHAGUA</t>
  </si>
  <si>
    <t>42331707</t>
  </si>
  <si>
    <t>DIAZ DEL OLMO ALVARADO EDGARD JONATHAN</t>
  </si>
  <si>
    <t>42335775</t>
  </si>
  <si>
    <t>ESTEBAN CRISPIN JHONNY ARTURO</t>
  </si>
  <si>
    <t>42353072</t>
  </si>
  <si>
    <t>GARRIDO CORREA WILLIAM SAMUEL</t>
  </si>
  <si>
    <t>42371280</t>
  </si>
  <si>
    <t xml:space="preserve">DONAIRE ALARCON PETER RAY </t>
  </si>
  <si>
    <t>42497041</t>
  </si>
  <si>
    <t>MANDUJANO BRUNO  MANUEL RODRIGO</t>
  </si>
  <si>
    <t>42509984</t>
  </si>
  <si>
    <t>QUIQUIA PURIS JAIME ROBERTO</t>
  </si>
  <si>
    <t>42556206</t>
  </si>
  <si>
    <t>MONCADA MERINO EDWIN JOEL</t>
  </si>
  <si>
    <t>42604119</t>
  </si>
  <si>
    <t>FIESTAS ALVAN, CRISTHOPER ALEXANDER</t>
  </si>
  <si>
    <t>42732643</t>
  </si>
  <si>
    <t>QUISPE ROJAS JOEL</t>
  </si>
  <si>
    <t>42740241</t>
  </si>
  <si>
    <t>BERROCAL VENTURA CIRILO</t>
  </si>
  <si>
    <t>42758068</t>
  </si>
  <si>
    <t>BARDALES PEREZ GUSTAVO ADOLFO</t>
  </si>
  <si>
    <t>42785107</t>
  </si>
  <si>
    <t xml:space="preserve">CARAZAS ROCA JESUS ENRIQUE </t>
  </si>
  <si>
    <t>42787191</t>
  </si>
  <si>
    <t xml:space="preserve">PINTO MONTERO JESUS ALBERTO </t>
  </si>
  <si>
    <t>42790475</t>
  </si>
  <si>
    <t>MARRUFO MONTOYA, RICHARD SIGIFREDO</t>
  </si>
  <si>
    <t>42825263</t>
  </si>
  <si>
    <t>PRETTO FERRARI ANGELO</t>
  </si>
  <si>
    <t>42926243</t>
  </si>
  <si>
    <t xml:space="preserve">MARQUEZ CORONADO MARZOLINI </t>
  </si>
  <si>
    <t>42976716</t>
  </si>
  <si>
    <t>WARTON SEQUEIROS WILFREDO</t>
  </si>
  <si>
    <t>43148607</t>
  </si>
  <si>
    <t>QUISPE YANCE EDER</t>
  </si>
  <si>
    <t>43152550</t>
  </si>
  <si>
    <t>CORCINO SALCEDO ALEX</t>
  </si>
  <si>
    <t>43180878</t>
  </si>
  <si>
    <t>RAMOS MESIA PAUL AVELINO</t>
  </si>
  <si>
    <t>43211514</t>
  </si>
  <si>
    <t>PEREZ TORRES, FREDY ALFREDO</t>
  </si>
  <si>
    <t>43257704</t>
  </si>
  <si>
    <t>GONZALES JORGES JUAN JOSE</t>
  </si>
  <si>
    <t>43303102</t>
  </si>
  <si>
    <t xml:space="preserve">WILDER AYLAS QUISPE </t>
  </si>
  <si>
    <t>43422765</t>
  </si>
  <si>
    <t>NECIOSUP DOMENACK, GIANCARLO GILBERTO</t>
  </si>
  <si>
    <t>43504371</t>
  </si>
  <si>
    <t xml:space="preserve">AYBAR QUINTE LUZ GIANNI </t>
  </si>
  <si>
    <t>43610791</t>
  </si>
  <si>
    <t>SALAZAR QUISPE SAMUEL</t>
  </si>
  <si>
    <t>43619685</t>
  </si>
  <si>
    <t>RAMOS MEDRANO WILLIAM</t>
  </si>
  <si>
    <t>43654610</t>
  </si>
  <si>
    <t>YAÑEZ CARDENAS EVA GIULIANA</t>
  </si>
  <si>
    <t>43679870</t>
  </si>
  <si>
    <t>ENCARNACION COTRINA ALEJANDRO OMAR</t>
  </si>
  <si>
    <t>43681529</t>
  </si>
  <si>
    <t>COILA CORA ROGER</t>
  </si>
  <si>
    <t>43725183</t>
  </si>
  <si>
    <t>CARRILLO BENAVENTE ANGEL MARTIN</t>
  </si>
  <si>
    <t>43730039</t>
  </si>
  <si>
    <t>LA MOTTA PUMA FAUSTO</t>
  </si>
  <si>
    <t>43743803</t>
  </si>
  <si>
    <t xml:space="preserve">MENDOZA FLORES MARIA MILAGROS </t>
  </si>
  <si>
    <t>43763665</t>
  </si>
  <si>
    <t>PORTILLA TORRES JOSE LUIS</t>
  </si>
  <si>
    <t>43810957</t>
  </si>
  <si>
    <t>ESPINO BENDEZU, GIANCARLO MITCHEL CESAR</t>
  </si>
  <si>
    <t>43842013</t>
  </si>
  <si>
    <t xml:space="preserve">Vargas Taquire Angel Odon </t>
  </si>
  <si>
    <t>26/01/2023</t>
  </si>
  <si>
    <t>43881636</t>
  </si>
  <si>
    <t>PAJUELO BEUNZA VICTOR CLAUDIO</t>
  </si>
  <si>
    <t>43991672</t>
  </si>
  <si>
    <t>SANTIAGO LIMACHI MARIO</t>
  </si>
  <si>
    <t>44082412</t>
  </si>
  <si>
    <t>Idelfonso Mattos David</t>
  </si>
  <si>
    <t>44141845</t>
  </si>
  <si>
    <t>GALLEGOS GIRON GUILLERMO ANTONIO</t>
  </si>
  <si>
    <t>44177981</t>
  </si>
  <si>
    <t>SANCHEZ PAQUIYAURI HERNAN CHRISTIAN</t>
  </si>
  <si>
    <t>44178038</t>
  </si>
  <si>
    <t>NOLBERTO GUZMAN SIMION</t>
  </si>
  <si>
    <t>44198456</t>
  </si>
  <si>
    <t>HUAMANI VIVIANO JOB</t>
  </si>
  <si>
    <t>44228151</t>
  </si>
  <si>
    <t>ZAMORA CABALLERO ALAN BORIS</t>
  </si>
  <si>
    <t>44228681</t>
  </si>
  <si>
    <t>RIOS VASQUEZ ROLANDO JUNIOR´S BENTURA</t>
  </si>
  <si>
    <t>44235101</t>
  </si>
  <si>
    <t>HUACCACHII LUZA YURI</t>
  </si>
  <si>
    <t>44295114</t>
  </si>
  <si>
    <t xml:space="preserve">GONZALES AYUQUE JUAN CARLOS </t>
  </si>
  <si>
    <t>44359023</t>
  </si>
  <si>
    <t>Llanos Fernandez Juan Carlos</t>
  </si>
  <si>
    <t>44374030</t>
  </si>
  <si>
    <t>LLONTOP NATIVIDAD JORGE LUIS</t>
  </si>
  <si>
    <t>44459401</t>
  </si>
  <si>
    <t>Caballero Munico Carlos Edson</t>
  </si>
  <si>
    <t>44488516</t>
  </si>
  <si>
    <t>FLORES PEREA RODRIGO</t>
  </si>
  <si>
    <t>44521328</t>
  </si>
  <si>
    <t>MEZA ESPINOZA MARLON SOFONIAS</t>
  </si>
  <si>
    <t>44569138</t>
  </si>
  <si>
    <t>GRADOS PAREDES FRANCISCO ROBERTO</t>
  </si>
  <si>
    <t>44611088</t>
  </si>
  <si>
    <t>Durand Apestegui Jhonathan Guilianno</t>
  </si>
  <si>
    <t>44662243</t>
  </si>
  <si>
    <t>SILVA VASQUEZ JOSE ROMEL</t>
  </si>
  <si>
    <t>44719063</t>
  </si>
  <si>
    <t>Alarcon Huaman Julio Jose</t>
  </si>
  <si>
    <t>44740076</t>
  </si>
  <si>
    <t>BREÑA TARDIO VIRGILIO EDSON</t>
  </si>
  <si>
    <t>44742865</t>
  </si>
  <si>
    <t>CALDERON ALCANTARA, JONATHAN RAUL</t>
  </si>
  <si>
    <t>44751763</t>
  </si>
  <si>
    <t xml:space="preserve"> FLORES ASENCIOS  MAVILA EUGENIA</t>
  </si>
  <si>
    <t>44754190</t>
  </si>
  <si>
    <t>IRRAZABAL MALLCO WILDE</t>
  </si>
  <si>
    <t>44789033</t>
  </si>
  <si>
    <t>HUAYNATEZ SUERE EDER</t>
  </si>
  <si>
    <t>44912811</t>
  </si>
  <si>
    <t xml:space="preserve">GARCIA AGUILAR ERICSSON JOEL </t>
  </si>
  <si>
    <t>44965965</t>
  </si>
  <si>
    <t xml:space="preserve">ANDRADE ARTEAGA ITER </t>
  </si>
  <si>
    <t>45035766</t>
  </si>
  <si>
    <t>AñAZGO TENORIO, LUIS MIGUEL</t>
  </si>
  <si>
    <t>45086206</t>
  </si>
  <si>
    <t>CASAVILCA PAUCAR LUIS ANTONIO</t>
  </si>
  <si>
    <t>45112214</t>
  </si>
  <si>
    <t>GONZALES TOCAS MIGUEL ANGEL</t>
  </si>
  <si>
    <t>45311482</t>
  </si>
  <si>
    <t>NAPA ESPINOZA YANCARLO DANILO</t>
  </si>
  <si>
    <t>45423321</t>
  </si>
  <si>
    <t>SANCHEZ MAMANI ALEJANDRO</t>
  </si>
  <si>
    <t>45450814</t>
  </si>
  <si>
    <t xml:space="preserve"> RUBEN RODOLFO JESUS HUAMAN</t>
  </si>
  <si>
    <t>45470522</t>
  </si>
  <si>
    <t>ESPINOZA CARRASCO RICHAR</t>
  </si>
  <si>
    <t>45497181</t>
  </si>
  <si>
    <t>ROMERO AVILES  BECKER STEVE</t>
  </si>
  <si>
    <t>45540168</t>
  </si>
  <si>
    <t>EYZAGUIRRE VELASQUEZ CHRISTIAN GIOBANNY</t>
  </si>
  <si>
    <t>45730027</t>
  </si>
  <si>
    <t>TOVAR CHOQUE MARCOS</t>
  </si>
  <si>
    <t>45792047</t>
  </si>
  <si>
    <t>COLETO GUTIERREZ WILMER SAMUEL</t>
  </si>
  <si>
    <t>45852150</t>
  </si>
  <si>
    <t xml:space="preserve">Oroche Mananita Jeison Clider </t>
  </si>
  <si>
    <t>45860759</t>
  </si>
  <si>
    <t>VENEROS LIMAYMANTA, FERNANDO MANUEL</t>
  </si>
  <si>
    <t>45970432</t>
  </si>
  <si>
    <t>CHUQUIMANGO SANCHEZ PAUL</t>
  </si>
  <si>
    <t>46062703</t>
  </si>
  <si>
    <t>DE LA CRUZ ALANYA EVA ROSARIO</t>
  </si>
  <si>
    <t>46104998</t>
  </si>
  <si>
    <t>ROJAS VELASQUEZ CRISTHIAN RAUL</t>
  </si>
  <si>
    <t>46126442</t>
  </si>
  <si>
    <t>RODRIGUEZ POMAJULCA FERNANDO ROMARIO</t>
  </si>
  <si>
    <t>46128071</t>
  </si>
  <si>
    <t>SANTA CRUZ OROZCO RENZO</t>
  </si>
  <si>
    <t>46236362</t>
  </si>
  <si>
    <t>Fernandez Naveda Evelyn Patricia</t>
  </si>
  <si>
    <t>46307127</t>
  </si>
  <si>
    <t>MILLA PINTO JEAN PIERRE</t>
  </si>
  <si>
    <t>46346243</t>
  </si>
  <si>
    <t>Torres Fernandez Griego Esaul</t>
  </si>
  <si>
    <t>46425163</t>
  </si>
  <si>
    <t>LOPEZ AVILA MELANIO</t>
  </si>
  <si>
    <t>46529428</t>
  </si>
  <si>
    <t xml:space="preserve">ALBAN BARRIOS HUMBERTO ADRIAN </t>
  </si>
  <si>
    <t>46565061</t>
  </si>
  <si>
    <t>SAAVEDRA MARIANO PEDRO MIGUEL</t>
  </si>
  <si>
    <t>46574127</t>
  </si>
  <si>
    <t>ANASTACIO VALLADARES, DAVID ALEXANDER</t>
  </si>
  <si>
    <t>46605703</t>
  </si>
  <si>
    <t>VELIZ TAYPE JONATHAN</t>
  </si>
  <si>
    <t>46682889</t>
  </si>
  <si>
    <t>MONTERO ALARCON  LUIS ENRIQUE</t>
  </si>
  <si>
    <t>46775498</t>
  </si>
  <si>
    <t>BONILLA OSORIO JACK LENIN</t>
  </si>
  <si>
    <t>46852310</t>
  </si>
  <si>
    <t>ROJAS YUYALE MIGUEL ANGEL</t>
  </si>
  <si>
    <t>46864167</t>
  </si>
  <si>
    <t>BANCES BALDERA SEGUNDO</t>
  </si>
  <si>
    <t>46955721</t>
  </si>
  <si>
    <t>MICHUE ROMAN PEDRO</t>
  </si>
  <si>
    <t>QUISPE ROMAN JESUS SAMUEL</t>
  </si>
  <si>
    <t>46991476</t>
  </si>
  <si>
    <t xml:space="preserve">JAIME CACERES  FRANK BAKER </t>
  </si>
  <si>
    <t>47043697</t>
  </si>
  <si>
    <t>TORRES CASAS MARIO FROCTUOSO</t>
  </si>
  <si>
    <t>47088837</t>
  </si>
  <si>
    <t xml:space="preserve">Callo Leon Percy Ivan </t>
  </si>
  <si>
    <t>47182418</t>
  </si>
  <si>
    <t>POMA QUIROZ RAFAEL RONY</t>
  </si>
  <si>
    <t>47184899</t>
  </si>
  <si>
    <t>NUÑEZ LEGUIA SAUL MARIANO</t>
  </si>
  <si>
    <t>47230349</t>
  </si>
  <si>
    <t>HEREDIA CARRANZA JOSEY OTOSA</t>
  </si>
  <si>
    <t>47325560</t>
  </si>
  <si>
    <t xml:space="preserve">CONTRERAS ALARCON JORGE  </t>
  </si>
  <si>
    <t>47339574</t>
  </si>
  <si>
    <t>CRUZ CARRASCO JOSE RAUL</t>
  </si>
  <si>
    <t>47356063</t>
  </si>
  <si>
    <t>PALOMINO CASTILLO IVAN YOVANNY</t>
  </si>
  <si>
    <t>47403473</t>
  </si>
  <si>
    <t>YSLA ESPINOZA BRANDO</t>
  </si>
  <si>
    <t>47425638</t>
  </si>
  <si>
    <t>VILCA VILCHEZ, EDWARD CHRISTIAN</t>
  </si>
  <si>
    <t>47490769</t>
  </si>
  <si>
    <t xml:space="preserve">VILLANUEVA PAJUELO JOHANNA MARYBEL ESTHEFANY </t>
  </si>
  <si>
    <t>47582540</t>
  </si>
  <si>
    <t xml:space="preserve">Chuchon Maytan  Thony </t>
  </si>
  <si>
    <t>47598163</t>
  </si>
  <si>
    <t xml:space="preserve">NIÑO ALVAREZ CESAR ENRIQUE </t>
  </si>
  <si>
    <t>47621487</t>
  </si>
  <si>
    <t xml:space="preserve">BALDEON CASO EFRAIN ERICK </t>
  </si>
  <si>
    <t>47661351</t>
  </si>
  <si>
    <t>THORNE APARCANA ANGEL WILLY</t>
  </si>
  <si>
    <t>47693901</t>
  </si>
  <si>
    <t xml:space="preserve">Huayra Roman Jhonathan William </t>
  </si>
  <si>
    <t>47705445</t>
  </si>
  <si>
    <t>REYES AVENDAÑO YINER SEVERO</t>
  </si>
  <si>
    <t>47773872</t>
  </si>
  <si>
    <t>HUAMAN CARRERA LUIS ALBERTO</t>
  </si>
  <si>
    <t>47842262</t>
  </si>
  <si>
    <t>JUSTIL MACAHUACHI VICTOR ABEL</t>
  </si>
  <si>
    <t>47856229</t>
  </si>
  <si>
    <t>VELASQUEZ GUEVARA MANUEL VIDAL</t>
  </si>
  <si>
    <t>47868228</t>
  </si>
  <si>
    <t>LOPEZ MERGOZA, WALTER EDUARDO</t>
  </si>
  <si>
    <t>47897215</t>
  </si>
  <si>
    <t xml:space="preserve">Burga Olano Jhonatan </t>
  </si>
  <si>
    <t>47911811</t>
  </si>
  <si>
    <t>OCHOCHOQUE AIRE KEVIN DAVID</t>
  </si>
  <si>
    <t>47947533</t>
  </si>
  <si>
    <t>CAURACURI SANTA MARIA JAIME ARTURO</t>
  </si>
  <si>
    <t>47958778</t>
  </si>
  <si>
    <t>CONTRERAS URRUTIA ABEL</t>
  </si>
  <si>
    <t>48083260</t>
  </si>
  <si>
    <t xml:space="preserve">HERNANDEZ CENTENO HANS RICARDO </t>
  </si>
  <si>
    <t>48133490</t>
  </si>
  <si>
    <t xml:space="preserve">CCENCHO DE LA CRUZ FERNANDO </t>
  </si>
  <si>
    <t>48147770</t>
  </si>
  <si>
    <t>CHICLLA RIVADENEYRA, ISAMIR LENER</t>
  </si>
  <si>
    <t>48194581</t>
  </si>
  <si>
    <t>ESPINOZA PEREZ ANGEL ABRAN</t>
  </si>
  <si>
    <t>48211477</t>
  </si>
  <si>
    <t>MANAY CHUJUTALLI RONEHI</t>
  </si>
  <si>
    <t>48221311</t>
  </si>
  <si>
    <t>Horna Miranda Richard</t>
  </si>
  <si>
    <t xml:space="preserve">HORNA MIRANDA RICHARD </t>
  </si>
  <si>
    <t>48298507</t>
  </si>
  <si>
    <t>MONCADA VAIS ANAIS STEPHANY</t>
  </si>
  <si>
    <t>48338323</t>
  </si>
  <si>
    <t xml:space="preserve"> SAAVEDRA RIVAS  MILAGROS</t>
  </si>
  <si>
    <t>48360763</t>
  </si>
  <si>
    <t>CARRANZA ALVIS FRANK BRUNER</t>
  </si>
  <si>
    <t>48427646</t>
  </si>
  <si>
    <t xml:space="preserve">Nuñez Espinoza Jean Junior </t>
  </si>
  <si>
    <t>48448052</t>
  </si>
  <si>
    <t xml:space="preserve">CAPILLO COLANA MILAGROS LUJAN </t>
  </si>
  <si>
    <t>48487888</t>
  </si>
  <si>
    <t>QUIROZ HIDALGO OLIVER FELICIANO</t>
  </si>
  <si>
    <t>48571459</t>
  </si>
  <si>
    <t>MANCILLA GUZMAN, ALEX BRAYAN</t>
  </si>
  <si>
    <t>48623102</t>
  </si>
  <si>
    <t>ABREGU ORE, ABEL ANTONNY</t>
  </si>
  <si>
    <t>48711299</t>
  </si>
  <si>
    <t>CASTRO VILLA DANTE CAMILO</t>
  </si>
  <si>
    <t>48726978</t>
  </si>
  <si>
    <t>TAPUILLIMA INUMA BRAULIO JAIRO</t>
  </si>
  <si>
    <t>60800895</t>
  </si>
  <si>
    <t>Rivera Ari Carlos Eduardo</t>
  </si>
  <si>
    <t>70053516</t>
  </si>
  <si>
    <t>BACILIO MELGAREJO NELSON VLADIMIR</t>
  </si>
  <si>
    <t>70117502</t>
  </si>
  <si>
    <t xml:space="preserve">Sandoval Cadillo Jairo Luis </t>
  </si>
  <si>
    <t>70170902</t>
  </si>
  <si>
    <t>YAURI RIVERA EDGAR GABRIEL</t>
  </si>
  <si>
    <t>70240168</t>
  </si>
  <si>
    <t>COCHACHI YARASCA HOLBER PAUL</t>
  </si>
  <si>
    <t>70255834</t>
  </si>
  <si>
    <t>GALLO AGUILAR ANGELO</t>
  </si>
  <si>
    <t>70307947</t>
  </si>
  <si>
    <t>ARROYO SORIANO HUBER SUNIL</t>
  </si>
  <si>
    <t>70474168</t>
  </si>
  <si>
    <t>LOPEZ AVILA SEGUNDO VICTOR</t>
  </si>
  <si>
    <t>70486416</t>
  </si>
  <si>
    <t>GOMEZ HINOSTROZA JUAN</t>
  </si>
  <si>
    <t>70609001</t>
  </si>
  <si>
    <t xml:space="preserve">COHA HUARANCCA FELIPE </t>
  </si>
  <si>
    <t>70633650</t>
  </si>
  <si>
    <t>POMA ARANGO DANIEL</t>
  </si>
  <si>
    <t>70751760</t>
  </si>
  <si>
    <t>CCOLQUEHUANCA MEDINA MARTIN ALONSO</t>
  </si>
  <si>
    <t>70779929</t>
  </si>
  <si>
    <t>Diaz Abregu Yelson</t>
  </si>
  <si>
    <t>70783695</t>
  </si>
  <si>
    <t>HEREDA VASQUEZ GEINER</t>
  </si>
  <si>
    <t>70862103</t>
  </si>
  <si>
    <t>GONZALES BENITES JAIR ALBERTO</t>
  </si>
  <si>
    <t>70952422</t>
  </si>
  <si>
    <t>FLORES MACAHUACHI, VICTOR EDUARDO</t>
  </si>
  <si>
    <t>71235977</t>
  </si>
  <si>
    <t>FLORES HUALLAMBAO RAUL</t>
  </si>
  <si>
    <t>71250458</t>
  </si>
  <si>
    <t>Carnero Rodriguez Joshua Miguel Angel</t>
  </si>
  <si>
    <t>01/02/2023</t>
  </si>
  <si>
    <t>71297148</t>
  </si>
  <si>
    <t>QUISPE OCHOA JOEL JUNIOR</t>
  </si>
  <si>
    <t>71329055</t>
  </si>
  <si>
    <t>AGUILAR CUZCANO YEN MEI-LI</t>
  </si>
  <si>
    <t>71430749</t>
  </si>
  <si>
    <t xml:space="preserve">ALVARADO CHIPANALUIS  FELIPE </t>
  </si>
  <si>
    <t>71550511</t>
  </si>
  <si>
    <t>SUCLUPE RISCO, REYMUNDO</t>
  </si>
  <si>
    <t>71609795</t>
  </si>
  <si>
    <t xml:space="preserve">SERPA ALCOSER MAYCOL JHORDAN </t>
  </si>
  <si>
    <t>71661437</t>
  </si>
  <si>
    <t>ROMANI VILCHEZ SAUL</t>
  </si>
  <si>
    <t>71730788</t>
  </si>
  <si>
    <t xml:space="preserve">BENDEZU GONZALES RONALDIÑO  JESUS </t>
  </si>
  <si>
    <t>71809019</t>
  </si>
  <si>
    <t>QUISPE AMAO ABRAHAN</t>
  </si>
  <si>
    <t>71882930</t>
  </si>
  <si>
    <t xml:space="preserve">RAMIREZ  ALBERCA ALEX </t>
  </si>
  <si>
    <t>72077973</t>
  </si>
  <si>
    <t>HIDALGO BARRERA ALEX MAURILIO</t>
  </si>
  <si>
    <t>72200645</t>
  </si>
  <si>
    <t>OCROSPOMA BRAÑES LEONARDO DANIEL</t>
  </si>
  <si>
    <t>72275195</t>
  </si>
  <si>
    <t>RAMOS COVEÑAS EDWIN JAVIER</t>
  </si>
  <si>
    <t>72301562</t>
  </si>
  <si>
    <t>GARCIA QUINDE, DIMAR JESUS</t>
  </si>
  <si>
    <t>72442894</t>
  </si>
  <si>
    <t>LAURENTE BLAS EDWIN</t>
  </si>
  <si>
    <t>72477956</t>
  </si>
  <si>
    <t>CHAVARRIA INGA, HUBERTH ANDY</t>
  </si>
  <si>
    <t>72508426</t>
  </si>
  <si>
    <t>JESUSI MAMANI DAVID JOSE</t>
  </si>
  <si>
    <t>72546631</t>
  </si>
  <si>
    <t>PALOMINO VIERA, JUAN DAVID</t>
  </si>
  <si>
    <t>72607713</t>
  </si>
  <si>
    <t>HUAMAN ROJAS LUIS ENRIQUE</t>
  </si>
  <si>
    <t>72607714</t>
  </si>
  <si>
    <t>TAPIA ARIAS WILFREDO VICTOR</t>
  </si>
  <si>
    <t>72777248</t>
  </si>
  <si>
    <t>SAMAME HEREDIA EDINSON PATRICIO</t>
  </si>
  <si>
    <t>72788664</t>
  </si>
  <si>
    <t xml:space="preserve">SANCHEZ MEZA JUNIOR JEAN PIERRE </t>
  </si>
  <si>
    <t>72910803</t>
  </si>
  <si>
    <t>FERNANDEZ VILCA, DANIEL JOSUE</t>
  </si>
  <si>
    <t>72983390</t>
  </si>
  <si>
    <t xml:space="preserve">VILLAJUAN AYALA JEFFERSON EDSON </t>
  </si>
  <si>
    <t>73012221</t>
  </si>
  <si>
    <t>Ibañez Primo Miguel Antony</t>
  </si>
  <si>
    <t>73031618</t>
  </si>
  <si>
    <t>CALVO ZÚÑIGA HERNÁN</t>
  </si>
  <si>
    <t>73048556</t>
  </si>
  <si>
    <t>GRIJALVA ÑAURI, DENNIS DARNEL</t>
  </si>
  <si>
    <t>73054235</t>
  </si>
  <si>
    <t>RIVERA ORDOÑEZ, PABLO FROYLAN</t>
  </si>
  <si>
    <t>73070611</t>
  </si>
  <si>
    <t>Zaravia Huacahi Cristhian José</t>
  </si>
  <si>
    <t>73176391</t>
  </si>
  <si>
    <t>GUEVARA TELLO HAROLD</t>
  </si>
  <si>
    <t>73312510</t>
  </si>
  <si>
    <t>GONZALES MAJIN, HERLYN PIERO</t>
  </si>
  <si>
    <t>73403509</t>
  </si>
  <si>
    <t>BALVIN DE LA CRUZ LUIS ALEXANDER</t>
  </si>
  <si>
    <t>73598844</t>
  </si>
  <si>
    <t>GONZALES CORDOVA HERCULES POLIDORO</t>
  </si>
  <si>
    <t>73714683</t>
  </si>
  <si>
    <t>DIAZ VELASQUEZ JHULISA</t>
  </si>
  <si>
    <t>74324106</t>
  </si>
  <si>
    <t>BENDEZU GONZALES JAISON VICTOR</t>
  </si>
  <si>
    <t>74652709</t>
  </si>
  <si>
    <t>MORA RUIZ SEBASTIAN ALONSO</t>
  </si>
  <si>
    <t>74727357</t>
  </si>
  <si>
    <t>BERNA MONTOYA LUIS</t>
  </si>
  <si>
    <t>74735881</t>
  </si>
  <si>
    <t>URCIA BLANCO MARIA FERNANDA</t>
  </si>
  <si>
    <t>74837421</t>
  </si>
  <si>
    <t>CALDERON TORO RENZO ZAMUEL</t>
  </si>
  <si>
    <t>74845795</t>
  </si>
  <si>
    <t>ALFARO HUAMAN IVAN</t>
  </si>
  <si>
    <t>74998854</t>
  </si>
  <si>
    <t>MOLINA JESUS, JHAN MARCO</t>
  </si>
  <si>
    <t>75008889</t>
  </si>
  <si>
    <t xml:space="preserve">Quispe Albornoz Harny Bryan </t>
  </si>
  <si>
    <t>75081349</t>
  </si>
  <si>
    <t>CARDENAS ANGELDONIS, JOSUE PERCY</t>
  </si>
  <si>
    <t>75197869</t>
  </si>
  <si>
    <t>HERNANDEZ DIAZ ANGEL ALEXIS</t>
  </si>
  <si>
    <t>75328123</t>
  </si>
  <si>
    <t>POMAJULCA HERRERA GABRIEL ADAN</t>
  </si>
  <si>
    <t>75391756</t>
  </si>
  <si>
    <t>TIPIANY ZAMBRANO PERCY ANTHONY</t>
  </si>
  <si>
    <t>75394105</t>
  </si>
  <si>
    <t>CARHUAPOMA ARANGUEZ, EDWARD JESUS</t>
  </si>
  <si>
    <t>75417863</t>
  </si>
  <si>
    <t>PEREZ FRANCIA DAPNEY LAUREN</t>
  </si>
  <si>
    <t>75439137</t>
  </si>
  <si>
    <t>BELEN BASTIDAS JEAN ALEX</t>
  </si>
  <si>
    <t>75504889</t>
  </si>
  <si>
    <t>PERONE CASTRO  JHAIR JOSETY</t>
  </si>
  <si>
    <t>75654895</t>
  </si>
  <si>
    <t>BARROSO ACUÑA ANDY MANUEL</t>
  </si>
  <si>
    <t>75661002</t>
  </si>
  <si>
    <t xml:space="preserve">CLAUDIO SALDAÑA INGRID MARYORI </t>
  </si>
  <si>
    <t>75680722</t>
  </si>
  <si>
    <t>QUISPE RODRIGUEZ  MIGUEL ANGEL</t>
  </si>
  <si>
    <t>75745346</t>
  </si>
  <si>
    <t xml:space="preserve">Enciso Chaca Luis Anthony </t>
  </si>
  <si>
    <t>75861174</t>
  </si>
  <si>
    <t>Sedano Chaupis Friedrik David</t>
  </si>
  <si>
    <t>75889850</t>
  </si>
  <si>
    <t>BLAS SOTO  BRAYAND LINCOLN</t>
  </si>
  <si>
    <t>75961369</t>
  </si>
  <si>
    <t>PINARES ESCALANTE WILLIAM JORDY</t>
  </si>
  <si>
    <t>76016431</t>
  </si>
  <si>
    <t>DE LA CRUZ CALDERON JUAN KLIVER</t>
  </si>
  <si>
    <t>76086479</t>
  </si>
  <si>
    <t>ROJAS MARREROS ALDO ANDRÉ</t>
  </si>
  <si>
    <t>76106319</t>
  </si>
  <si>
    <t>Huamantica Quispe Jorge</t>
  </si>
  <si>
    <t>76183659</t>
  </si>
  <si>
    <t>AYALA GARCIA GRECIA MILAGROS</t>
  </si>
  <si>
    <t>76193276</t>
  </si>
  <si>
    <t>IVONNE MAYRA AYQUIPA ARBIETO</t>
  </si>
  <si>
    <t>76328581</t>
  </si>
  <si>
    <t>CACHIQUE MACAHUACHI, JHEAN CARLOS</t>
  </si>
  <si>
    <t>76335793</t>
  </si>
  <si>
    <t>QUISPE OCHOA YULIÑO</t>
  </si>
  <si>
    <t>76535983</t>
  </si>
  <si>
    <t xml:space="preserve">ARROYO ALANIA MISAEL BENJAMÍN </t>
  </si>
  <si>
    <t>76572826</t>
  </si>
  <si>
    <t>FARFAN PIZA FABRICIO  MARCO ANTONIO</t>
  </si>
  <si>
    <t>76620535</t>
  </si>
  <si>
    <t>FLORES CARHUAPOMA WILSON</t>
  </si>
  <si>
    <t>76821655</t>
  </si>
  <si>
    <t>PALACIOS DIAZ, JULIAN ALEJANDRO</t>
  </si>
  <si>
    <t>76934920</t>
  </si>
  <si>
    <t>MINAYA CHUMBES, JOSE LUIS</t>
  </si>
  <si>
    <t>76970487</t>
  </si>
  <si>
    <t xml:space="preserve">BENITES GUTIERREZ GIAN CARLOS </t>
  </si>
  <si>
    <t>76977622</t>
  </si>
  <si>
    <t>HUAMAN PEÑAHERRERA, VICTOR ANTONIO</t>
  </si>
  <si>
    <t>77024333</t>
  </si>
  <si>
    <t>MONTALVO HUAMAN, JHAKNER EDINSON</t>
  </si>
  <si>
    <t>77140578</t>
  </si>
  <si>
    <t>VARGAS CANDIA  PEDRO PABLO</t>
  </si>
  <si>
    <t>77145550</t>
  </si>
  <si>
    <t>CERVANTES AREVALO MILDER</t>
  </si>
  <si>
    <t>77205649</t>
  </si>
  <si>
    <t>GUERRA APAGUEÑO CELENI KARLITA</t>
  </si>
  <si>
    <t>77478926</t>
  </si>
  <si>
    <t xml:space="preserve">NASHNATE FASANANDO JAMES RIVALDO </t>
  </si>
  <si>
    <t>77502091</t>
  </si>
  <si>
    <t>CANTURIN RAMIREZ MILAGROS JEANET</t>
  </si>
  <si>
    <t>77553144</t>
  </si>
  <si>
    <t>PEREZ FRANCIA SAMIRA</t>
  </si>
  <si>
    <t>77601266</t>
  </si>
  <si>
    <t xml:space="preserve">Balbin De La Cruz Joel Joaquin </t>
  </si>
  <si>
    <t>77672001</t>
  </si>
  <si>
    <t xml:space="preserve">VEGA MENESES JUAN ALBERTO </t>
  </si>
  <si>
    <t>80002184</t>
  </si>
  <si>
    <t>GARCIA TACUCHI ANTHONY</t>
  </si>
  <si>
    <t>80101062</t>
  </si>
  <si>
    <t>QUISPE DE LA CRUZ MICHEL FREDI</t>
  </si>
  <si>
    <t>80101137</t>
  </si>
  <si>
    <t>HENRY HUGO PARIONA JERONIMO</t>
  </si>
  <si>
    <t>80277056</t>
  </si>
  <si>
    <t>CHOQUE APONTE WILFREDO MARINO</t>
  </si>
  <si>
    <t>41524366</t>
  </si>
  <si>
    <t>SOTO VALENCIA JORGE ENRIQUE HERNAN</t>
  </si>
  <si>
    <t>02/07/2020</t>
  </si>
  <si>
    <t>10607258</t>
  </si>
  <si>
    <t>CONTRERAS CASTILLO HECTOR</t>
  </si>
  <si>
    <t>76633224</t>
  </si>
  <si>
    <t xml:space="preserve">YUPANQUI RIOS DANNY DANIEL </t>
  </si>
  <si>
    <t>41811074</t>
  </si>
  <si>
    <t>CABRERA CUZCANO ALEXANDER PAUL</t>
  </si>
  <si>
    <t>48462957</t>
  </si>
  <si>
    <t>CAMARENA JURADO DANIEL CARLOS</t>
  </si>
  <si>
    <t>46765281</t>
  </si>
  <si>
    <t>MUÑICO BERNALDO MIGUEL ANGEL</t>
  </si>
  <si>
    <t>74717917</t>
  </si>
  <si>
    <t xml:space="preserve">Ore Villanueva Edwin Cristian </t>
  </si>
  <si>
    <t>VALENSUELA CHUQUIANO JEAN PAUL</t>
  </si>
  <si>
    <t>CARLOS CAYCHO WALTER JUNIOR</t>
  </si>
  <si>
    <t>41999844</t>
  </si>
  <si>
    <t>NAVARRETE PEDROSO JOSE ALEJANDRO</t>
  </si>
  <si>
    <t>70313990</t>
  </si>
  <si>
    <t>SOTO FIESTAS DERECK ANDRE</t>
  </si>
  <si>
    <t>41634170</t>
  </si>
  <si>
    <t>VASQUEZ QUISPE ANGEL</t>
  </si>
  <si>
    <t>42622320</t>
  </si>
  <si>
    <t>AYALA LASTRA ISIAS RAMON</t>
  </si>
  <si>
    <t>10463552</t>
  </si>
  <si>
    <t>Quispe Sulca, David</t>
  </si>
  <si>
    <t>23/03/2023</t>
  </si>
  <si>
    <t>QUISPE SULCA DAVID</t>
  </si>
  <si>
    <t>10047089</t>
  </si>
  <si>
    <t>GARAMENDI GOMEZ NIXON</t>
  </si>
  <si>
    <t>40538850</t>
  </si>
  <si>
    <t>SANCHEZ ESLAVA FLAVIO JORGE</t>
  </si>
  <si>
    <t>40681046</t>
  </si>
  <si>
    <t>GASTELU AYALA MARINO  ALBERTO</t>
  </si>
  <si>
    <t>43628836</t>
  </si>
  <si>
    <t>MAYCOL MICHAEL GARIBAY LAZO</t>
  </si>
  <si>
    <t>43097365</t>
  </si>
  <si>
    <t>AYLAS MAYTA SANDRO JOHNNY</t>
  </si>
  <si>
    <t>42808849</t>
  </si>
  <si>
    <t>LOPEZ DE LA PAZ GARY JAVIER</t>
  </si>
  <si>
    <t>48558906</t>
  </si>
  <si>
    <t>YNFANSON SALAS ELMO DANIEL</t>
  </si>
  <si>
    <t>GONZALES COTERA  LUIS ALBERTO</t>
  </si>
  <si>
    <t>ESQUECHE EQUIZABAL JUAN CARLOS</t>
  </si>
  <si>
    <t>48506162</t>
  </si>
  <si>
    <t>MORI GALLARDO LAURA PAMELA</t>
  </si>
  <si>
    <t>46721763</t>
  </si>
  <si>
    <t>Paredes Cuzcano Ricardo Ivan</t>
  </si>
  <si>
    <t>78377431</t>
  </si>
  <si>
    <t>CASTILLO TORRES JAIRO</t>
  </si>
  <si>
    <t>42647586</t>
  </si>
  <si>
    <t xml:space="preserve"> HUILLCA ARTEAGA EDDINSON FREDDY</t>
  </si>
  <si>
    <t>40196881</t>
  </si>
  <si>
    <t>CORONADO BARRETO LUISA GERALDINE</t>
  </si>
  <si>
    <t>45917423</t>
  </si>
  <si>
    <t>MORALES ESCOBEDO MILAGROS ELIZABET</t>
  </si>
  <si>
    <t>47625927</t>
  </si>
  <si>
    <t xml:space="preserve">TOVAR ECHEVARRIA CARLOS AUGUSTO </t>
  </si>
  <si>
    <t>29/05/2023</t>
  </si>
  <si>
    <t>41173475</t>
  </si>
  <si>
    <t xml:space="preserve">TOVAR CHOQUE DANIEL </t>
  </si>
  <si>
    <t>75925965</t>
  </si>
  <si>
    <t xml:space="preserve">CAMPOS MONTALVAN YELSIN ELEXANDER </t>
  </si>
  <si>
    <t>17/05/2023</t>
  </si>
  <si>
    <t>HIPOLITO FALCON ALAN GUIOMAR</t>
  </si>
  <si>
    <t>RIVERA PEÑA RONAL</t>
  </si>
  <si>
    <t>43934722</t>
  </si>
  <si>
    <t>GALLARDO LIMA JOSE ALEXANDER</t>
  </si>
  <si>
    <t>40544118</t>
  </si>
  <si>
    <t>ARBULU VASQUEZ, OMAR ARTURO</t>
  </si>
  <si>
    <t>47523007</t>
  </si>
  <si>
    <t>ALEJOS ROJAS, ALEXANDER JOSE</t>
  </si>
  <si>
    <t>70917800</t>
  </si>
  <si>
    <t>LICAS REYES, ROBERTO EDUARDO</t>
  </si>
  <si>
    <t>17443026</t>
  </si>
  <si>
    <t>VIDAURRE CABEZAS, JUANA BERTHA</t>
  </si>
  <si>
    <t>74708886</t>
  </si>
  <si>
    <t>PINEDO ALMEYDA CESAR ANDRE</t>
  </si>
  <si>
    <t>71412319</t>
  </si>
  <si>
    <t>PINEDO ALMEYDA EDUARDO JESUS</t>
  </si>
  <si>
    <t>71412361</t>
  </si>
  <si>
    <t>PINEDO ALMEYDA KENNER SANTIAGO</t>
  </si>
  <si>
    <t>76281860</t>
  </si>
  <si>
    <t>MOZOMBITE ARIMUYA NOE DAVID</t>
  </si>
  <si>
    <t>RIOS RUIZ CRISTIAN MICHAEL</t>
  </si>
  <si>
    <t>09849282</t>
  </si>
  <si>
    <t>VELIZ HUARCAYA JUAN DONATO</t>
  </si>
  <si>
    <t>40001140</t>
  </si>
  <si>
    <t>CORNEJO PODESTA LUIS RUDY</t>
  </si>
  <si>
    <t>10670827</t>
  </si>
  <si>
    <t>GUTIERREZ BEJARANO NELSON RUBEN</t>
  </si>
  <si>
    <t>76212078</t>
  </si>
  <si>
    <t>GRANDA CESPEDES ENRIQUE ARTURO</t>
  </si>
  <si>
    <t>10605638</t>
  </si>
  <si>
    <t>PABLO JESUS CANCHUCAJA SALDIVAR</t>
  </si>
  <si>
    <t>RONY EFRAIN DAVILA BARDALES</t>
  </si>
  <si>
    <t>07678635</t>
  </si>
  <si>
    <t>JOSE BARRIOS LIVIA</t>
  </si>
  <si>
    <t>SARAVIA MIYAHIRA HIROTADA YOSHIMAR</t>
  </si>
  <si>
    <t>ZEVALLOS CACERES VICTOR MANUEL</t>
  </si>
  <si>
    <t>47815979</t>
  </si>
  <si>
    <t xml:space="preserve">Villegas Llacsahuache Eder Esly </t>
  </si>
  <si>
    <t>40901532</t>
  </si>
  <si>
    <t xml:space="preserve">CALLE ARMACCANCE CESAR </t>
  </si>
  <si>
    <t>43812893</t>
  </si>
  <si>
    <t>AMAYA RIVERA MILKER GIN</t>
  </si>
  <si>
    <t>45889609</t>
  </si>
  <si>
    <t>VILLALBA CHIPANA DIEGO</t>
  </si>
  <si>
    <t>80528236</t>
  </si>
  <si>
    <t>AMAYA RIVERA  JIM MEIK</t>
  </si>
  <si>
    <t>10247219</t>
  </si>
  <si>
    <t>HILARIO PASCUAL JONAS</t>
  </si>
  <si>
    <t>41205382</t>
  </si>
  <si>
    <t>MENDOZA CHAHUIN RICARDO ANGEL</t>
  </si>
  <si>
    <t>47386665</t>
  </si>
  <si>
    <t>HUARCAYA CALDERON EDINSON</t>
  </si>
  <si>
    <t>80086234</t>
  </si>
  <si>
    <t>LUCIANO VALERIO WILLY</t>
  </si>
  <si>
    <t>10621145</t>
  </si>
  <si>
    <t>CORREA DURAN VICTOR</t>
  </si>
  <si>
    <t>47566175</t>
  </si>
  <si>
    <t>QUISPE RAMIREZ ENRIQUE</t>
  </si>
  <si>
    <t>43688099</t>
  </si>
  <si>
    <t>VASQUEZ SOTO JIM</t>
  </si>
  <si>
    <t>46890855</t>
  </si>
  <si>
    <t>MORAN FLORES JESUS ALBERTO</t>
  </si>
  <si>
    <t>72329030</t>
  </si>
  <si>
    <t xml:space="preserve">MARTEL AQUINO YIMMY ANTHONY </t>
  </si>
  <si>
    <t>74162574</t>
  </si>
  <si>
    <t xml:space="preserve">ROBLES CLAVERIANO FREDY </t>
  </si>
  <si>
    <t>44422275</t>
  </si>
  <si>
    <t>JOEL ALEXANDER ALGONER PALOMINO</t>
  </si>
  <si>
    <t>46939217</t>
  </si>
  <si>
    <t xml:space="preserve">LLAMOCCA SANCHEZ ALEX </t>
  </si>
  <si>
    <t>10328300</t>
  </si>
  <si>
    <t xml:space="preserve"> LEON TITO JACINTO</t>
  </si>
  <si>
    <t>43782566</t>
  </si>
  <si>
    <t xml:space="preserve">LIMA CURO CESAR </t>
  </si>
  <si>
    <t>44239995</t>
  </si>
  <si>
    <t>CHUJUTALLI CENEPO SANDRO</t>
  </si>
  <si>
    <t>41816264</t>
  </si>
  <si>
    <t xml:space="preserve">DIAZ ARANDA CARLOS </t>
  </si>
  <si>
    <t>46292027</t>
  </si>
  <si>
    <t xml:space="preserve">OGOÑA ORTIZ JOSE IGNACIO </t>
  </si>
  <si>
    <t>44293724</t>
  </si>
  <si>
    <t xml:space="preserve">MORALES CULLCUSH ALBERTO CARLOS </t>
  </si>
  <si>
    <t>40401712</t>
  </si>
  <si>
    <t>CALERO ROJAS ROLANDO RUBIN</t>
  </si>
  <si>
    <t>SEGURA VELA AURELIO</t>
  </si>
  <si>
    <t>MENDOZA RIVEROS ROLANDO</t>
  </si>
  <si>
    <t>25/01/2021</t>
  </si>
  <si>
    <t>07085681</t>
  </si>
  <si>
    <t>URBINA EUFRACIO, SEGUNDO JUSTO</t>
  </si>
  <si>
    <t>09372687</t>
  </si>
  <si>
    <t>BALBIN TORIBIO, EDUARDO CARLOS</t>
  </si>
  <si>
    <t>07501857</t>
  </si>
  <si>
    <t>PRADO VENTOCILLA JOSE LUIS</t>
  </si>
  <si>
    <t>09369869</t>
  </si>
  <si>
    <t>BORJA EPITACION, CARLOS ALBERTO</t>
  </si>
  <si>
    <t>07105925</t>
  </si>
  <si>
    <t>BELLEZA YACTAYO VICENTE</t>
  </si>
  <si>
    <t>09564095</t>
  </si>
  <si>
    <t>AGUILAR PALIZA, FREDY</t>
  </si>
  <si>
    <t>09512932</t>
  </si>
  <si>
    <t>ALMINAGORTA CANO, CARLOS</t>
  </si>
  <si>
    <t>08748808</t>
  </si>
  <si>
    <t>SANTA MARIA ZAFRA  PEDRO</t>
  </si>
  <si>
    <t>09118701</t>
  </si>
  <si>
    <t>MONZON GAMERO, FERNANDO JAVIER</t>
  </si>
  <si>
    <t>09049407</t>
  </si>
  <si>
    <t>VENTURA BANDA, SERGIO CATALINO</t>
  </si>
  <si>
    <t>09768500</t>
  </si>
  <si>
    <t>NAUPAY ESPINOZA ROGER FERNANDO</t>
  </si>
  <si>
    <t>08543302</t>
  </si>
  <si>
    <t>CHANG CUEVA, CESAR ANTONIO</t>
  </si>
  <si>
    <t>06983900</t>
  </si>
  <si>
    <t>ALZAMORA CHANCA, HERMINIO</t>
  </si>
  <si>
    <t>09232438</t>
  </si>
  <si>
    <t>MASGO HUAMANI, LUIS RICARDO</t>
  </si>
  <si>
    <t>PRIMO OSORIO, MARQUIÑO FLOIRAN</t>
  </si>
  <si>
    <t>CUZCANO HERNANDEZ, PIERO MARCELO</t>
  </si>
  <si>
    <t>SOLORZANO BRAVO, TANIA JACKELINE</t>
  </si>
  <si>
    <t>HUAMAN CORDOVA, LUIS MIGUEL</t>
  </si>
  <si>
    <t>PALOMINO BERROCAL, OMAR KEVIN</t>
  </si>
  <si>
    <t>SOVERO MERCADO, HERNANDO ANTONIO</t>
  </si>
  <si>
    <t>ROMERO GUERRA, JOSHET ANDRES</t>
  </si>
  <si>
    <t>15404067</t>
  </si>
  <si>
    <t>PAYEHUANCA PADIN, RAFAEL ORLANDO</t>
  </si>
  <si>
    <t>45859342</t>
  </si>
  <si>
    <t>BARJA CONTRERAS, LUIS CRISTHIAN</t>
  </si>
  <si>
    <t>44750145</t>
  </si>
  <si>
    <t>ALANYA GALINDO  AMADEO CRISTIAN</t>
  </si>
  <si>
    <t>CISNEROS CANCHARI WALTER SAMUEL</t>
  </si>
  <si>
    <t>DE LA CRUZ ACHATA FRANCISCO</t>
  </si>
  <si>
    <t>KOU DEL AGUILA LUIS ANTONIO</t>
  </si>
  <si>
    <t>72036314</t>
  </si>
  <si>
    <t>RODRIGUEZ ROMAN RODRIGO ANTHONY</t>
  </si>
  <si>
    <t>40942106</t>
  </si>
  <si>
    <t xml:space="preserve">Alzamora Palomino Pablo </t>
  </si>
  <si>
    <t>44885906</t>
  </si>
  <si>
    <t xml:space="preserve">Palomino Ramos Romulo </t>
  </si>
  <si>
    <t>41383901</t>
  </si>
  <si>
    <t>RUMICHE MONTES JOSE LUIS</t>
  </si>
  <si>
    <t>40860921</t>
  </si>
  <si>
    <t>BEDON VALENCIA GUILLERMO MILTHIÑO</t>
  </si>
  <si>
    <t>42651339</t>
  </si>
  <si>
    <t>RUPAY AGUILAR JUVER WILLIAM</t>
  </si>
  <si>
    <t>46040447</t>
  </si>
  <si>
    <t>PIHUE COMUN WILLIAMS CESAR</t>
  </si>
  <si>
    <t>72410495</t>
  </si>
  <si>
    <t>NEYRA LOZANO MARLON</t>
  </si>
  <si>
    <t>76058213</t>
  </si>
  <si>
    <t>PRECIADO ASCURRA LUCAS ENRRIQUE</t>
  </si>
  <si>
    <t>40638205</t>
  </si>
  <si>
    <t>RAMOS PAZ JOSE MAXIMO</t>
  </si>
  <si>
    <t>48204208</t>
  </si>
  <si>
    <t>LUNA CHUNGA MELISSA ANTHUANET</t>
  </si>
  <si>
    <t>47374873</t>
  </si>
  <si>
    <t>GALVEZ BARDALES XAVIER IGNACIO</t>
  </si>
  <si>
    <t>41672079</t>
  </si>
  <si>
    <t>CCASANE CHAVEZ ROBERTO JEREMIAS</t>
  </si>
  <si>
    <t>48310564</t>
  </si>
  <si>
    <t>PAITAN CAMASCA DANIEL</t>
  </si>
  <si>
    <t>70166983</t>
  </si>
  <si>
    <t>TINCO IPURRE JESUS ANIBAL</t>
  </si>
  <si>
    <t>47431284</t>
  </si>
  <si>
    <t>VALDIVIA DIAZ MARIA ISABEL</t>
  </si>
  <si>
    <t>47202928</t>
  </si>
  <si>
    <t>AVALOS HUAMAN WILMER IVAN</t>
  </si>
  <si>
    <t>47969024</t>
  </si>
  <si>
    <t>VASQUEZ FLORES VICTOR GIANCARLO</t>
  </si>
  <si>
    <t>20107143</t>
  </si>
  <si>
    <t xml:space="preserve">ORIHUELA VILA CELMAN AUGUSTO </t>
  </si>
  <si>
    <t>72875770</t>
  </si>
  <si>
    <t>Agreda Rossi ,Gian Marco Anderson</t>
  </si>
  <si>
    <t>46411076</t>
  </si>
  <si>
    <t>Alarcon Lima, Anderson Segundo</t>
  </si>
  <si>
    <t>47871107</t>
  </si>
  <si>
    <t>Castillo Ronceros Jose Brayan</t>
  </si>
  <si>
    <t>06/03/2023</t>
  </si>
  <si>
    <t>41658483</t>
  </si>
  <si>
    <t>Ccahuana Ñahuis Max</t>
  </si>
  <si>
    <t>25772487</t>
  </si>
  <si>
    <t>Chanduvi Claros, José Martín</t>
  </si>
  <si>
    <t>41566350</t>
  </si>
  <si>
    <t>Clemente Baltazar Henry</t>
  </si>
  <si>
    <t>40865196</t>
  </si>
  <si>
    <t>Condoli Huamani Jose Luis</t>
  </si>
  <si>
    <t>15/03/2023</t>
  </si>
  <si>
    <t>40235935</t>
  </si>
  <si>
    <t>Cribilleros Ronceros, Jaime Manuel</t>
  </si>
  <si>
    <t>21/03/2023</t>
  </si>
  <si>
    <t>09566859</t>
  </si>
  <si>
    <t>Cumpa Yupton, Carlos Alberto</t>
  </si>
  <si>
    <t>10801773</t>
  </si>
  <si>
    <t xml:space="preserve">Dueñas Rivera, Fernando Enrique </t>
  </si>
  <si>
    <t>13/02/2023</t>
  </si>
  <si>
    <t>47478757</t>
  </si>
  <si>
    <t>Escobar Cordova, Jorge Anibal</t>
  </si>
  <si>
    <t>06/05/2023</t>
  </si>
  <si>
    <t>25832701</t>
  </si>
  <si>
    <t>Flores Payano, Juan Manuel</t>
  </si>
  <si>
    <t>06949584</t>
  </si>
  <si>
    <t>Santa Cruz Moscoso Leonardo</t>
  </si>
  <si>
    <t>43832491</t>
  </si>
  <si>
    <t>Gutierrez Cueva Diego Alfonso</t>
  </si>
  <si>
    <t>15/02/2023</t>
  </si>
  <si>
    <t>25553441</t>
  </si>
  <si>
    <t>Gutierrez Gutierrez, Juan Domingo</t>
  </si>
  <si>
    <t>40607218</t>
  </si>
  <si>
    <t>Guzman Guerrero, Oscar</t>
  </si>
  <si>
    <t>47437183</t>
  </si>
  <si>
    <t>Horna Miranda David</t>
  </si>
  <si>
    <t>43222076</t>
  </si>
  <si>
    <t>Lazo Cueva Cristian</t>
  </si>
  <si>
    <t>09785379</t>
  </si>
  <si>
    <t>Lliuyacc Cisneros, Bruce Johnny</t>
  </si>
  <si>
    <t>62602300</t>
  </si>
  <si>
    <t>Medina Anchante, Anthony Alejandro</t>
  </si>
  <si>
    <t>41264503</t>
  </si>
  <si>
    <t>Millones Reque Jorge</t>
  </si>
  <si>
    <t>72397005</t>
  </si>
  <si>
    <t>Molina Benavente, Manuel Emilio</t>
  </si>
  <si>
    <t>43074875</t>
  </si>
  <si>
    <t>Mori Lopez, Ronald Herbert</t>
  </si>
  <si>
    <t>44855037</t>
  </si>
  <si>
    <t>Mori Vasquez, Felix Gadiel</t>
  </si>
  <si>
    <t>40172136</t>
  </si>
  <si>
    <t>Neyra Castañon Carlos Eduardo</t>
  </si>
  <si>
    <t>46825651</t>
  </si>
  <si>
    <t>Noa Lozano Jose Luis</t>
  </si>
  <si>
    <t>43032430</t>
  </si>
  <si>
    <t>Nuñez Huaman ,Cirilo</t>
  </si>
  <si>
    <t>002463776</t>
  </si>
  <si>
    <t>Ortiz Cortez Marluis Alberto</t>
  </si>
  <si>
    <t>46497836</t>
  </si>
  <si>
    <t>Palza Mandamiento, Bryan Andree</t>
  </si>
  <si>
    <t>70884419</t>
  </si>
  <si>
    <t>Panta Llamosa, Anthony Williams</t>
  </si>
  <si>
    <t>09726620</t>
  </si>
  <si>
    <t>Paredes Diaz, Victor</t>
  </si>
  <si>
    <t>06/06/2023</t>
  </si>
  <si>
    <t>42208486</t>
  </si>
  <si>
    <t>Pinedo Oruna, Jose Luis</t>
  </si>
  <si>
    <t>25/05/2023</t>
  </si>
  <si>
    <t>46810165</t>
  </si>
  <si>
    <t>Quinteros Cortez Josimar</t>
  </si>
  <si>
    <t>13/03/2023</t>
  </si>
  <si>
    <t>41494706</t>
  </si>
  <si>
    <t>Quispe Galindo, Freddy Celso</t>
  </si>
  <si>
    <t>15/06/2023</t>
  </si>
  <si>
    <t>42021167</t>
  </si>
  <si>
    <t>Quispe Garcia, Miguel Angel</t>
  </si>
  <si>
    <t>71372521</t>
  </si>
  <si>
    <t>Quispe Alanya, Felmer</t>
  </si>
  <si>
    <t>40239549</t>
  </si>
  <si>
    <t>Quispe Guillen, Rafael Dario</t>
  </si>
  <si>
    <t>70190725</t>
  </si>
  <si>
    <t>Quispe Malasquez Andres Amador</t>
  </si>
  <si>
    <t>06/02/2023</t>
  </si>
  <si>
    <t>07508398</t>
  </si>
  <si>
    <t>Rivera Cerron, Fortunato</t>
  </si>
  <si>
    <t>25862137</t>
  </si>
  <si>
    <t>Salcedo Vasquez Luis Ernesto</t>
  </si>
  <si>
    <t>74912391</t>
  </si>
  <si>
    <t>Secas Ticlia Aaron Jean Pierre Israel</t>
  </si>
  <si>
    <t>01/06/2023</t>
  </si>
  <si>
    <t>25550614</t>
  </si>
  <si>
    <t>Siguacollo Calla, Luis Nazario</t>
  </si>
  <si>
    <t>43166961</t>
  </si>
  <si>
    <t>Soria Arcentales, Antonio Martin</t>
  </si>
  <si>
    <t>41069831</t>
  </si>
  <si>
    <t>Tanchiva Ojanama, Manuelito</t>
  </si>
  <si>
    <t>002507031</t>
  </si>
  <si>
    <t>Torrealba Garcia Junior José Luis</t>
  </si>
  <si>
    <t>10/02/2023</t>
  </si>
  <si>
    <t>43890534</t>
  </si>
  <si>
    <t>Vargas Llamoza, Walter Wilson</t>
  </si>
  <si>
    <t>44996233</t>
  </si>
  <si>
    <t>Vasquez Cancino Bacilio Justo</t>
  </si>
  <si>
    <t>05/06/2023</t>
  </si>
  <si>
    <t>41142950</t>
  </si>
  <si>
    <t>Varillas Querevalu Paul Wilson</t>
  </si>
  <si>
    <t>25863132</t>
  </si>
  <si>
    <t>Velasco Huamani, Jairzinho José</t>
  </si>
  <si>
    <t>46628634</t>
  </si>
  <si>
    <t xml:space="preserve">Segura Paucar Franco </t>
  </si>
  <si>
    <t>25708275</t>
  </si>
  <si>
    <t>Herrera Herrrera Miguel Eulogio</t>
  </si>
  <si>
    <t>25856194</t>
  </si>
  <si>
    <t>Quiroz Tambini Piero Mitchel</t>
  </si>
  <si>
    <t>VILLAVICENCIO COLLAZOS RUBEN</t>
  </si>
  <si>
    <t>CE 002341346</t>
  </si>
  <si>
    <t>MARCO TULIO PRECILLA LICET</t>
  </si>
  <si>
    <t>073977474</t>
  </si>
  <si>
    <t>VILLALAZ VILELA FERNANDO LUIS</t>
  </si>
  <si>
    <t>43034649</t>
  </si>
  <si>
    <t>CIPRIANO PUJAY GLICERIO VICTOR</t>
  </si>
  <si>
    <t>25763704</t>
  </si>
  <si>
    <t>ZAMORA MAUROLAGOITIA CARLOS HECTOR</t>
  </si>
  <si>
    <t>72633211</t>
  </si>
  <si>
    <t>CHALLCO ESPINO OSCAR A</t>
  </si>
  <si>
    <t>07524697</t>
  </si>
  <si>
    <t>ENERO GONZALES ALCIDES MANUEL</t>
  </si>
  <si>
    <t>71127200</t>
  </si>
  <si>
    <t>CERNA CALDERON ROLANDO OTTO</t>
  </si>
  <si>
    <t>45799202</t>
  </si>
  <si>
    <t>TAPULLIMA INUMA RITS</t>
  </si>
  <si>
    <t>47173265</t>
  </si>
  <si>
    <t>PEREZ HUAMAN OSCAR ANDRES</t>
  </si>
  <si>
    <t>72724419</t>
  </si>
  <si>
    <t>REBAZA SOLIS FABRIZIO</t>
  </si>
  <si>
    <t>41431611</t>
  </si>
  <si>
    <t>ESPINOZA FERNANDEZ RICARDO CESAR</t>
  </si>
  <si>
    <t>76347282</t>
  </si>
  <si>
    <t>FULCHI PEREZ MIGUEL ANGEL</t>
  </si>
  <si>
    <t>46972877</t>
  </si>
  <si>
    <t>CALDERON CASTRO VICTOR ALEJANDRO</t>
  </si>
  <si>
    <t>43200843</t>
  </si>
  <si>
    <t>ESTRADA CRUZ JOSE</t>
  </si>
  <si>
    <t>49082528</t>
  </si>
  <si>
    <t>TASSARA ESQUIVES ALENIS RAMSES</t>
  </si>
  <si>
    <t>10601282</t>
  </si>
  <si>
    <t xml:space="preserve">	SINCHE FLORES GAVINO FRANK</t>
  </si>
  <si>
    <t xml:space="preserve">ROJAS PUENTE MARIO PEDRO </t>
  </si>
  <si>
    <t>PALACIN COSME EFRAIN LEONIDAS</t>
  </si>
  <si>
    <t xml:space="preserve">RETAMOZO MIRANDA ROMAN </t>
  </si>
  <si>
    <t>06550467</t>
  </si>
  <si>
    <t>MELENDEZ FRANCO JOSE</t>
  </si>
  <si>
    <t xml:space="preserve">HUACCHA AUCCASI JUAN CARLOS </t>
  </si>
  <si>
    <t xml:space="preserve">GONZALES PONCE HUGO BERNANDO </t>
  </si>
  <si>
    <t>VALENZUELA GARCIA JOSE ENRIQUE</t>
  </si>
  <si>
    <t>MARTINEZ COLOS JUNIOR LORENZO</t>
  </si>
  <si>
    <t xml:space="preserve">BUITRON RUIZ MARCO ANTONIO </t>
  </si>
  <si>
    <t>43096757</t>
  </si>
  <si>
    <t xml:space="preserve">LAZARO HUAROC RUEL RONI </t>
  </si>
  <si>
    <t>74176483</t>
  </si>
  <si>
    <t xml:space="preserve">CLEMENT GARCIA PHITER MICHAEL </t>
  </si>
  <si>
    <t>42422970</t>
  </si>
  <si>
    <t xml:space="preserve">BORDA QUISPE UBALDO </t>
  </si>
  <si>
    <t>00448446</t>
  </si>
  <si>
    <t>CAHUI CUTIMBO WENCESLAO</t>
  </si>
  <si>
    <t>CASTRO MARCELO EDUARDO IVAN</t>
  </si>
  <si>
    <t>46936755</t>
  </si>
  <si>
    <t>Caceres Peña Andres Felipe</t>
  </si>
  <si>
    <t>73030207</t>
  </si>
  <si>
    <t>Cadillo Adan Jesus Marcelino</t>
  </si>
  <si>
    <t>43232137</t>
  </si>
  <si>
    <t>Espinoza Gurmendi Romulo Alex</t>
  </si>
  <si>
    <t>40899837</t>
  </si>
  <si>
    <t>Flores Quispe  Juan Carlos</t>
  </si>
  <si>
    <t>45767114</t>
  </si>
  <si>
    <t>Guevara Panta Oscar Ruperto</t>
  </si>
  <si>
    <t>43392132</t>
  </si>
  <si>
    <t>Huayllaccahua Gutierrez Ruben</t>
  </si>
  <si>
    <t>42828593</t>
  </si>
  <si>
    <t>Juro Pumahuallca  Cesar Agusto</t>
  </si>
  <si>
    <t>41457688</t>
  </si>
  <si>
    <t>Mata Morales Javier</t>
  </si>
  <si>
    <t>48318377</t>
  </si>
  <si>
    <t>Moran Correa Julio Segundo</t>
  </si>
  <si>
    <t>43918245</t>
  </si>
  <si>
    <t>Nazario Cruz Juan Carlos</t>
  </si>
  <si>
    <t>46584450</t>
  </si>
  <si>
    <t>Olortegui Utia Lizeth Elva</t>
  </si>
  <si>
    <t>46614492</t>
  </si>
  <si>
    <t>Pinedo Flores Halder Roler</t>
  </si>
  <si>
    <t>09357082</t>
  </si>
  <si>
    <t>Pretel De La Cruz Cesar Goyo</t>
  </si>
  <si>
    <t>44558864</t>
  </si>
  <si>
    <t>Quispe Noa Erick Moises</t>
  </si>
  <si>
    <t>41224737</t>
  </si>
  <si>
    <t>ARIAS JANAMPA JANO ROGERS</t>
  </si>
  <si>
    <t>43192378</t>
  </si>
  <si>
    <t>BERROSPI ZARATE ANTONIO CAMILO</t>
  </si>
  <si>
    <t>70505720</t>
  </si>
  <si>
    <t>LINDERMAN REBAZA MIGUEL ANGEL</t>
  </si>
  <si>
    <t>42098103</t>
  </si>
  <si>
    <t>LLANOS LAURENTE JORGE LUIS</t>
  </si>
  <si>
    <t>Llanos Laurente, Jorge Luis</t>
  </si>
  <si>
    <t>41380678</t>
  </si>
  <si>
    <t>MARUCO CAPCHA DANIEL EDUARDO</t>
  </si>
  <si>
    <t>75069532</t>
  </si>
  <si>
    <t xml:space="preserve">POMARINO CACERES MIRELLA ESTEFANY </t>
  </si>
  <si>
    <t>46212398</t>
  </si>
  <si>
    <t>CAVERO SOTELO CESAR OMAR</t>
  </si>
  <si>
    <t>43521625</t>
  </si>
  <si>
    <t xml:space="preserve">TACURI JORGE  GREGORY GARY </t>
  </si>
  <si>
    <t>70423071</t>
  </si>
  <si>
    <t>LLACSAHUANGA LLACSAHUANGA ADAN EDU</t>
  </si>
  <si>
    <t>RAMOS LABAJOS MARIANO</t>
  </si>
  <si>
    <t>44666800</t>
  </si>
  <si>
    <t>ORTIZ ÑAHUI NELSON WILBER</t>
  </si>
  <si>
    <t>80343371</t>
  </si>
  <si>
    <t>ZARATE ROSAS DANY ROY</t>
  </si>
  <si>
    <t>YUMBATO CATASHUNGA ROGELIO</t>
  </si>
  <si>
    <t>41332538</t>
  </si>
  <si>
    <t>MOLINA CHAVEZ TEODOLFO</t>
  </si>
  <si>
    <t>72090506</t>
  </si>
  <si>
    <t>LOPEZ PINEDO ALEX</t>
  </si>
  <si>
    <t>25848384</t>
  </si>
  <si>
    <t>ALVA CALDERON, ANTONIO MANUEL</t>
  </si>
  <si>
    <t>03842480</t>
  </si>
  <si>
    <t>GUTIERREZ MORAN WILMER</t>
  </si>
  <si>
    <t>76775027</t>
  </si>
  <si>
    <t>LUQUE MULLISACA ANTHONY</t>
  </si>
  <si>
    <t>25721299</t>
  </si>
  <si>
    <t>TELLO VERA, MARCOS PAUL</t>
  </si>
  <si>
    <t>25711541</t>
  </si>
  <si>
    <t>VILLA LUY, ANDRES RAUL</t>
  </si>
  <si>
    <t>75604207</t>
  </si>
  <si>
    <t>VILLAJUAN GONZALES, ARTHUR ALDAIR</t>
  </si>
  <si>
    <t>74022399</t>
  </si>
  <si>
    <t>HUERTAS MORE ALEX EDILBRANDO</t>
  </si>
  <si>
    <t>40949055</t>
  </si>
  <si>
    <t>LUQUE ARAPA WALTER MILAN</t>
  </si>
  <si>
    <t>MONTALVO MAQUIN JUAN DE DIOS</t>
  </si>
  <si>
    <t>BARRETO TRINIDAD DIEGO ANDREE</t>
  </si>
  <si>
    <t>JAHUIN OLIVAR JHONNY</t>
  </si>
  <si>
    <t>72497987</t>
  </si>
  <si>
    <t>QUINTANILLA SANCHEZ WILLY GUALBERTO</t>
  </si>
  <si>
    <t xml:space="preserve">VILLALOBOS GUZMAN CRISTIAN ALEXANDER </t>
  </si>
  <si>
    <t>INTI ALVA MARCO RUBEN</t>
  </si>
  <si>
    <t>MEDINA MATTA MILLER NILO</t>
  </si>
  <si>
    <t>09759230</t>
  </si>
  <si>
    <t>NAIRA VILELA JORGE</t>
  </si>
  <si>
    <t>40620943</t>
  </si>
  <si>
    <t xml:space="preserve">HERRERA BRAVO EDGAR </t>
  </si>
  <si>
    <t xml:space="preserve">ESCRIBA CERDA MELQUIADES </t>
  </si>
  <si>
    <t xml:space="preserve">GUERRA RIOS CLEBER </t>
  </si>
  <si>
    <t>40229345</t>
  </si>
  <si>
    <t xml:space="preserve"> GUTIERREZ ROSALES ROLANDO HERMOGENES</t>
  </si>
  <si>
    <t xml:space="preserve"> RAJO DELGADO ABEL ESEQUIAZ</t>
  </si>
  <si>
    <t>25713659</t>
  </si>
  <si>
    <t xml:space="preserve">ALMONTE SANCHEZ JULIO CESAR </t>
  </si>
  <si>
    <t>76628644</t>
  </si>
  <si>
    <t xml:space="preserve">INFANZON CHAVEZ BROLIN EDWIN </t>
  </si>
  <si>
    <t>77095133</t>
  </si>
  <si>
    <t>ZUTA BAZAN, SEGUNDO</t>
  </si>
  <si>
    <t>71751682</t>
  </si>
  <si>
    <t>HUACCHO ZEGARRA, JEANPIEER JHONATAN</t>
  </si>
  <si>
    <t>75445105</t>
  </si>
  <si>
    <t>RAMOS IMAN, CARLOS ALBERTO</t>
  </si>
  <si>
    <t>10604847</t>
  </si>
  <si>
    <t>TELLO ORTIZ, GAUDI NORMA</t>
  </si>
  <si>
    <t>05336891</t>
  </si>
  <si>
    <t>TAFUR LAYANGO, IRIS MARILIN</t>
  </si>
  <si>
    <t>44964246</t>
  </si>
  <si>
    <t>IBAÑEZ GUTIERREZ JUAN ALBERTO</t>
  </si>
  <si>
    <t>42462070</t>
  </si>
  <si>
    <t>CANCHANYA ARROYO EDUARDO JAVIER</t>
  </si>
  <si>
    <t>43011888</t>
  </si>
  <si>
    <t xml:space="preserve">CONTRERAS AQUINO FERNANDO JESUS </t>
  </si>
  <si>
    <t>42201915</t>
  </si>
  <si>
    <t>PILLCA  VILLA  RONALD</t>
  </si>
  <si>
    <t>07502952</t>
  </si>
  <si>
    <t>ESPINOZA LAVADO  ROY  RONALD</t>
  </si>
  <si>
    <t>43712538</t>
  </si>
  <si>
    <t>TORRES  CLAVIJO CLEISY  MIGUEL</t>
  </si>
  <si>
    <t>40645216</t>
  </si>
  <si>
    <t>MAYTA  ARELLANOS  FABIO LIZARDO</t>
  </si>
  <si>
    <t>44254654</t>
  </si>
  <si>
    <t xml:space="preserve">TORIBIO ROSADO ROLAN </t>
  </si>
  <si>
    <t>71554341</t>
  </si>
  <si>
    <t>FRANCO HUAMAN JHONATAN STEVEN</t>
  </si>
  <si>
    <t>40399514</t>
  </si>
  <si>
    <t>ALLCCA ANDRADE  MARIO  SENOBIO</t>
  </si>
  <si>
    <t>06592060</t>
  </si>
  <si>
    <t xml:space="preserve">FRANCO INGA RAUL CESAR </t>
  </si>
  <si>
    <t>BELITO SOTO KAROL MAX</t>
  </si>
  <si>
    <t>CABEZAS RODRIGUEZ MIGUEL ANGEL</t>
  </si>
  <si>
    <t>42891300</t>
  </si>
  <si>
    <t>TORREJON RAMOS VICTOR ANDRES</t>
  </si>
  <si>
    <t>46908365</t>
  </si>
  <si>
    <t>ARGUMEDO PAMPA CARLOS ENRIQUE</t>
  </si>
  <si>
    <t>76309987</t>
  </si>
  <si>
    <t>CUEVA LUNA MANUEL ALEJANDRO LEONARDO</t>
  </si>
  <si>
    <t>77429888</t>
  </si>
  <si>
    <t>ARAMBURU SARDA LUIS GABRIEL</t>
  </si>
  <si>
    <t>46028870</t>
  </si>
  <si>
    <t>DEL AGUILA YUMBATO JUAN CARLOS</t>
  </si>
  <si>
    <t>06802679</t>
  </si>
  <si>
    <t>LLUNCOR MORE CRIHSTIAN JUAN</t>
  </si>
  <si>
    <t>48286091</t>
  </si>
  <si>
    <t>MATOS ROMAN ELVIS JONATAN</t>
  </si>
  <si>
    <t>73092822</t>
  </si>
  <si>
    <t>PASTOR QUISPE ANGEL DAVID HERNAN</t>
  </si>
  <si>
    <t>25577845</t>
  </si>
  <si>
    <t>ARAMBURU PALOMINO RICHARD LUIS</t>
  </si>
  <si>
    <t>46878332</t>
  </si>
  <si>
    <t>DIAZ SOTO CHRISTOFER ROBIN</t>
  </si>
  <si>
    <t>44103435</t>
  </si>
  <si>
    <t xml:space="preserve">COCHACHI ARRIETA DENISS ARTURO </t>
  </si>
  <si>
    <t>77574947</t>
  </si>
  <si>
    <t>VENTURO GOMEZ ELA DE FÁTIMA</t>
  </si>
  <si>
    <t>70667161</t>
  </si>
  <si>
    <t>CCONISLLA QUISPE BRANDY</t>
  </si>
  <si>
    <t>04351595</t>
  </si>
  <si>
    <t>GUIZADO GALINDO AURELIO WALTER</t>
  </si>
  <si>
    <t>73082936</t>
  </si>
  <si>
    <t>VALLE SALINAS JAVIER</t>
  </si>
  <si>
    <t>47996165</t>
  </si>
  <si>
    <t>FRIAS NAVARRETE MANUEL BRANDON</t>
  </si>
  <si>
    <t>47828968</t>
  </si>
  <si>
    <t>YUPANQUI HUACRE JHON EMERSON</t>
  </si>
  <si>
    <t>70035686</t>
  </si>
  <si>
    <t>Castañeda Quilcaro, Wendy Melissa</t>
  </si>
  <si>
    <t>80132126</t>
  </si>
  <si>
    <t>Quispe Garcia, Luis Alberto</t>
  </si>
  <si>
    <t>003802528</t>
  </si>
  <si>
    <t>ASCANIO AULAR PABLO JOSE</t>
  </si>
  <si>
    <t>CAHUANA SUAREZ YVAN</t>
  </si>
  <si>
    <t>002750411</t>
  </si>
  <si>
    <t>MALAVE MARCANO VICTOR ALFONSO</t>
  </si>
  <si>
    <t>PEJERREY ZAPATA MITCHEL CRISTHOPER</t>
  </si>
  <si>
    <t>41214234</t>
  </si>
  <si>
    <t>PRUDENCIO TEODOSIO GUILLEN GUILLEN</t>
  </si>
  <si>
    <t>42100042</t>
  </si>
  <si>
    <t>QUINCHO CAPCHA ANGEL EULALIO</t>
  </si>
  <si>
    <t>45745507</t>
  </si>
  <si>
    <t>POMA QUIROZ DEIVID RUDY</t>
  </si>
  <si>
    <t>10418244</t>
  </si>
  <si>
    <t>ANYOSA CANDIA HERMENEGILDO EDGAR</t>
  </si>
  <si>
    <t>10298814</t>
  </si>
  <si>
    <t>OREJON ECHEVARRIA LUIS RODRIGO</t>
  </si>
  <si>
    <t>72002707</t>
  </si>
  <si>
    <t>TAIPE TELLO AMADEO VALENTIN</t>
  </si>
  <si>
    <t>42390883</t>
  </si>
  <si>
    <t>AROTOMA RIMARI WILBER</t>
  </si>
  <si>
    <t>40404334</t>
  </si>
  <si>
    <t>CHAMBI COLQUEHUANCA, ROGER</t>
  </si>
  <si>
    <t xml:space="preserve">42240901 </t>
  </si>
  <si>
    <t>JONES PAREDES, VICTOR</t>
  </si>
  <si>
    <t>70451621</t>
  </si>
  <si>
    <t>CALDERON TRAVI GUSTAVO MANUEL</t>
  </si>
  <si>
    <t>42412699</t>
  </si>
  <si>
    <t>MARIN MUÑOZ ALEXI BENITO</t>
  </si>
  <si>
    <t>45937288</t>
  </si>
  <si>
    <t>FARFAN ALMARAZ HUGO</t>
  </si>
  <si>
    <t>Rivera Pardo Edgar Wilfredo</t>
  </si>
  <si>
    <t>72851189</t>
  </si>
  <si>
    <t>ESPINOZA CASTILLO ERICK ALEXANDER</t>
  </si>
  <si>
    <t>25086392</t>
  </si>
  <si>
    <t>FERMIN CORDERO JAVIER JOSE</t>
  </si>
  <si>
    <t>42424968</t>
  </si>
  <si>
    <t>CRUZADO OCARIS ROBERT WILLIAMS</t>
  </si>
  <si>
    <t>41869128</t>
  </si>
  <si>
    <t>AYLAS AYALA BRUNO SANTIAGO</t>
  </si>
  <si>
    <t>43330282</t>
  </si>
  <si>
    <t>CARTAGENA CAJACURI ERICK GABRIEL</t>
  </si>
  <si>
    <t>71833967</t>
  </si>
  <si>
    <t>DE LA CRUZ SEMIQUE JHONATHAN JACOB</t>
  </si>
  <si>
    <t>10466932</t>
  </si>
  <si>
    <t>LAURENTE FLORES SANTIAGO RICHAR</t>
  </si>
  <si>
    <t>45120902</t>
  </si>
  <si>
    <t xml:space="preserve">NAVARRO SALAZAR JONATHAN ALEX </t>
  </si>
  <si>
    <t>47318984</t>
  </si>
  <si>
    <t>ORTEGA GUTIERREZ JULIO MARTIN</t>
  </si>
  <si>
    <t>44533410</t>
  </si>
  <si>
    <t>POMA CHOCCELAHUA RONALD HENRY</t>
  </si>
  <si>
    <t>76945629</t>
  </si>
  <si>
    <t>QUEZADA TRUJILLO KAREN MIRNA</t>
  </si>
  <si>
    <t>44974548</t>
  </si>
  <si>
    <t>ROMERO GOMEZ BLADIMIR</t>
  </si>
  <si>
    <t>47390549</t>
  </si>
  <si>
    <t xml:space="preserve">TINCO FERNANDEZ RICARDO </t>
  </si>
  <si>
    <t>004045702</t>
  </si>
  <si>
    <t>YEPEZ HERNANDEZ JHONKAR JESUS</t>
  </si>
  <si>
    <t>ARIRAMA MELENDEZ WAGNER JAIR</t>
  </si>
  <si>
    <t>42298040</t>
  </si>
  <si>
    <t>ILASACA PALACIAS JUANC ARLOS</t>
  </si>
  <si>
    <t>10045633</t>
  </si>
  <si>
    <t xml:space="preserve">LEON LESCANO LUIS ENRIQUE </t>
  </si>
  <si>
    <t>25782635</t>
  </si>
  <si>
    <t xml:space="preserve">ALARCON CARBAJAL MARTIN MARIANO </t>
  </si>
  <si>
    <t>43536562</t>
  </si>
  <si>
    <t>CANCHAN AMARO JHOLVI JHONATAN</t>
  </si>
  <si>
    <t>71830319</t>
  </si>
  <si>
    <t>HUAMAN GARCIA SAULO SANTOS</t>
  </si>
  <si>
    <t>42817866</t>
  </si>
  <si>
    <t>GARCIA INUMA CHRISTIAN</t>
  </si>
  <si>
    <t>74380606</t>
  </si>
  <si>
    <t>PALOMARES ALAYO JOSE LUIS</t>
  </si>
  <si>
    <t>41824096</t>
  </si>
  <si>
    <t>LUJAN INFANTE YERRY WILLIAMS</t>
  </si>
  <si>
    <t>72931153</t>
  </si>
  <si>
    <t>VARGAS MACHUCA PALACIOS CESAR ANDRES</t>
  </si>
  <si>
    <t>003305271</t>
  </si>
  <si>
    <t>ESTEVEZ MILLAN DEYBIZ ALBERTO</t>
  </si>
  <si>
    <t>72666438</t>
  </si>
  <si>
    <t>HINOJOSA BENDEZU EDGAR BRALLAN</t>
  </si>
  <si>
    <t>90038698</t>
  </si>
  <si>
    <t>JAVIER LLACCTAHUAMAN FRANKLIN JHON</t>
  </si>
  <si>
    <t>42517618</t>
  </si>
  <si>
    <t>MEDINA MALDONADO GABRIELA DEL PILAR</t>
  </si>
  <si>
    <t>48491121</t>
  </si>
  <si>
    <t>PALACIOS SANTIAGO RAFAEL EDENSON</t>
  </si>
  <si>
    <t>43635706</t>
  </si>
  <si>
    <t>BALDEON CISNEROS SAMUEL</t>
  </si>
  <si>
    <t>005091855</t>
  </si>
  <si>
    <t>GUEVARA GONZALEZ DENIS LUIS</t>
  </si>
  <si>
    <t>75745420</t>
  </si>
  <si>
    <t>YALI ESPINOZA JORGE LUIS</t>
  </si>
  <si>
    <t>18891824</t>
  </si>
  <si>
    <t>OTINIANO PAREDES SANTOS</t>
  </si>
  <si>
    <t>41396626</t>
  </si>
  <si>
    <t>BUSTINZA VENTURA ELEAZAR ESTONID</t>
  </si>
  <si>
    <t>45969393</t>
  </si>
  <si>
    <t>LUJAN INFANTE EDWIN</t>
  </si>
  <si>
    <t>46873800</t>
  </si>
  <si>
    <t>LOPEZ VILLANUEVA JEANPIERRE</t>
  </si>
  <si>
    <t>47335222</t>
  </si>
  <si>
    <t>JOEL ROJAS MAYO</t>
  </si>
  <si>
    <t>40142726</t>
  </si>
  <si>
    <t>EDWIN RONALD ANICAMA YALICO</t>
  </si>
  <si>
    <t>44548313</t>
  </si>
  <si>
    <t>Laurente Flores, Juan Pedro</t>
  </si>
  <si>
    <t>09845623</t>
  </si>
  <si>
    <t xml:space="preserve">Toledo Cardenas, Alejandro </t>
  </si>
  <si>
    <t>48108401</t>
  </si>
  <si>
    <t>CAJAHUARINGA SANTOS GIANCARLO</t>
  </si>
  <si>
    <t>42931622</t>
  </si>
  <si>
    <t>ALBAN MUÑOZ JORGE ALFONSO</t>
  </si>
  <si>
    <t>25859958</t>
  </si>
  <si>
    <t>RIVERA TARAZONA EDWIN FRANCISCO</t>
  </si>
  <si>
    <t>40571411</t>
  </si>
  <si>
    <t>RODRIGUEZ ANTICONA RICHARD ALONSO</t>
  </si>
  <si>
    <t>73870168</t>
  </si>
  <si>
    <t>RELICARIO FIGUEROA CRISTOPHER LEO</t>
  </si>
  <si>
    <t>44461687</t>
  </si>
  <si>
    <t>AGUIRRE LOPEZ CLODOALDO JUAN</t>
  </si>
  <si>
    <t>43377243</t>
  </si>
  <si>
    <t>HUERTA REYNALDO ANGEL</t>
  </si>
  <si>
    <t>45245890</t>
  </si>
  <si>
    <t>ROMERO SANTAMARIA STALIN ANANIAS</t>
  </si>
  <si>
    <t>07508789</t>
  </si>
  <si>
    <t>LINO ORBEZO BRAULIO MAXIMO</t>
  </si>
  <si>
    <t>pendiente</t>
  </si>
  <si>
    <t>46248579</t>
  </si>
  <si>
    <t>CALDERON CODEÑA ISAIAS YOFRE</t>
  </si>
  <si>
    <t>09764618</t>
  </si>
  <si>
    <t>CONCHA ATAURIMA VICTOR</t>
  </si>
  <si>
    <t>10542426</t>
  </si>
  <si>
    <t>RIVERA CARBAJAL JOSE LUIS</t>
  </si>
  <si>
    <t>AURES PEREZ NORA MARIBEL</t>
  </si>
  <si>
    <t>ESTEBAN PALACIOS ORLANDO ALCIDES</t>
  </si>
  <si>
    <t>ENCARNACION PARRA ROY NELVICK</t>
  </si>
  <si>
    <t>42738535</t>
  </si>
  <si>
    <t>BAUTISTA CANCHARI MARCIAL</t>
  </si>
  <si>
    <t>70601902</t>
  </si>
  <si>
    <t>BAUTISTA CANCHARI JHONATAN</t>
  </si>
  <si>
    <t>75399421</t>
  </si>
  <si>
    <t>EUSEBIO CALLA MARC ANTHONY</t>
  </si>
  <si>
    <t>DE LA CRUZ SALCEDO JUAN DIEGO</t>
  </si>
  <si>
    <t>42696882</t>
  </si>
  <si>
    <t xml:space="preserve">Alejos Navarrete Isrrael Grover  </t>
  </si>
  <si>
    <t>48023308</t>
  </si>
  <si>
    <t xml:space="preserve">Arce Marcos Gerardo Agusto </t>
  </si>
  <si>
    <t>40863084</t>
  </si>
  <si>
    <t xml:space="preserve">Morales Tristan Milciades </t>
  </si>
  <si>
    <t xml:space="preserve">CARBAJAL BARDALES CARLO FRANCISCO </t>
  </si>
  <si>
    <t>MONTES BUSTAMANTE SEGUNDO JOHAN</t>
  </si>
  <si>
    <t>42462891</t>
  </si>
  <si>
    <t>QUINTANA MASARI NELIA RAQUEL</t>
  </si>
  <si>
    <t>YARLEQUE MONTERO GERONIMO</t>
  </si>
  <si>
    <t>41453611</t>
  </si>
  <si>
    <t>PEREZ SOLORZANO JUAN JONNY</t>
  </si>
  <si>
    <t>80666555</t>
  </si>
  <si>
    <t>AUZA LOPEZ RICARDO GIANMARCO</t>
  </si>
  <si>
    <t>RUIZ AUZA FREDY</t>
  </si>
  <si>
    <t>46003303</t>
  </si>
  <si>
    <t>TASILLA JUAREZ RICHARD</t>
  </si>
  <si>
    <t>40438291</t>
  </si>
  <si>
    <t>COLUNGA HERRERA ADHEMIR</t>
  </si>
  <si>
    <t>REYES CHAVEZ BRENGGY PERLITA</t>
  </si>
  <si>
    <t>LLANCCE MONDRAGON HENRY ALEXANDER</t>
  </si>
  <si>
    <t>NUNAYALLE MONTENEGRO HAROLD RAFAEL</t>
  </si>
  <si>
    <t>DELGADO ROSALES WALTER DAVID</t>
  </si>
  <si>
    <t>CHAHUA JACINTO LUIS MIGUEL</t>
  </si>
  <si>
    <t>LIZARME GAVINO ROBERTO CARLOS</t>
  </si>
  <si>
    <t>PEÑA REYES CARLOS WILFREDO</t>
  </si>
  <si>
    <t>SALAS SILVA ROBERT</t>
  </si>
  <si>
    <t>CARDENAS MORALES EDUARDO JAIR</t>
  </si>
  <si>
    <t>HUAMAN RIVERA JOSE LUIS</t>
  </si>
  <si>
    <t>75498561</t>
  </si>
  <si>
    <t>ORCCON VERGARA JOSE MANUEL</t>
  </si>
  <si>
    <t>72310242</t>
  </si>
  <si>
    <t>GUTIERREZ ALAYZA ARIKE EDUARDO</t>
  </si>
  <si>
    <t>42952475</t>
  </si>
  <si>
    <t>COSI TITO MARIO</t>
  </si>
  <si>
    <t>72031337</t>
  </si>
  <si>
    <t>LUCAS TACUNAN HAROLD STEFANO</t>
  </si>
  <si>
    <t>20968960</t>
  </si>
  <si>
    <t>OLIVAR REZA AMADOR</t>
  </si>
  <si>
    <t>72864374</t>
  </si>
  <si>
    <t>PANDURO CASTILLO JESUS EDEERT</t>
  </si>
  <si>
    <t>70564235</t>
  </si>
  <si>
    <t>POSITO SEMPERTEGUI JHON ANDERSON</t>
  </si>
  <si>
    <t>002571264</t>
  </si>
  <si>
    <t>RIOS TORRES  LEONARDO ANDRES</t>
  </si>
  <si>
    <t>004003848</t>
  </si>
  <si>
    <t xml:space="preserve">RUIZ GARNICA JOSE MANUEL </t>
  </si>
  <si>
    <t>44400574</t>
  </si>
  <si>
    <t xml:space="preserve">VASQUEZ  GODOS  DENNY </t>
  </si>
  <si>
    <t>47658450</t>
  </si>
  <si>
    <t xml:space="preserve">ROJAS AYALA MIGUEL ANGEL </t>
  </si>
  <si>
    <t>10167808</t>
  </si>
  <si>
    <t xml:space="preserve">PLASENCIA RENTERIA LUIS ALBERTO </t>
  </si>
  <si>
    <t>45986009</t>
  </si>
  <si>
    <t xml:space="preserve">MASAPE NUÑEZ TITO ANDY </t>
  </si>
  <si>
    <t>10040424</t>
  </si>
  <si>
    <t>Tenorio Calderon Jesus Carlos</t>
  </si>
  <si>
    <t>002184646</t>
  </si>
  <si>
    <t>PEREZ VELASCO GUSTAVO ANTONIO</t>
  </si>
  <si>
    <t>41330998</t>
  </si>
  <si>
    <t xml:space="preserve">BARDALES PINEDO PAOLO ALFONSO </t>
  </si>
  <si>
    <t>75007389</t>
  </si>
  <si>
    <t xml:space="preserve">MEZA ARTEAGA EFRAIN LUIS </t>
  </si>
  <si>
    <t>46244259</t>
  </si>
  <si>
    <t xml:space="preserve">LOPEZ CASTILLO LUIS MIGUEL </t>
  </si>
  <si>
    <t>46833170</t>
  </si>
  <si>
    <t>EGUSQUIZA OJEDA CARLOS ALBERTO</t>
  </si>
  <si>
    <t>70668299</t>
  </si>
  <si>
    <t>NAVARRO CASTILLO MAYRA FRANCHESCA</t>
  </si>
  <si>
    <t>76707394</t>
  </si>
  <si>
    <t xml:space="preserve">MAMANI RIVERA ENRIQUE </t>
  </si>
  <si>
    <t>ALBUJAR CARRANZA EDGAR ALFREDO</t>
  </si>
  <si>
    <t>CERASUOLO TINOCO JAYRO GUISSEPE</t>
  </si>
  <si>
    <t>73757217</t>
  </si>
  <si>
    <t>OLIVAS HUARCAYA EDGAR MICHAELL</t>
  </si>
  <si>
    <t>TINCOPA BALA VICTOR PEDRO</t>
  </si>
  <si>
    <t>72050493</t>
  </si>
  <si>
    <t>CASTILLO HUAPAYA JAVIER  JOE</t>
  </si>
  <si>
    <t>46479230</t>
  </si>
  <si>
    <t>CUCHULA RAMOS JOSEPH ANDRE</t>
  </si>
  <si>
    <t>42912910</t>
  </si>
  <si>
    <t>HUBERT ROMERO HEBER PAUL</t>
  </si>
  <si>
    <t>46707518</t>
  </si>
  <si>
    <t>ROJAS VILLENA BILLIGRAHAM</t>
  </si>
  <si>
    <t>41030306</t>
  </si>
  <si>
    <t>VALENCIA HUANCAS MARCOS FRANCISCO</t>
  </si>
  <si>
    <t>CERDEÑA YAMUNAQUE CESAR ANTONIO</t>
  </si>
  <si>
    <t>CUELLAR SOLIS JORGE</t>
  </si>
  <si>
    <t>003131582</t>
  </si>
  <si>
    <t>FLORES ARTEAGA FERNANDO MANUEL</t>
  </si>
  <si>
    <t>08684924</t>
  </si>
  <si>
    <t>PORRAS RUIZ EMIL ARISTEDES</t>
  </si>
  <si>
    <t>10714058</t>
  </si>
  <si>
    <t>FLORES HILARIO MIGUEL ANGEL</t>
  </si>
  <si>
    <t>MIGUEL ANGEL FLORES HILARIO</t>
  </si>
  <si>
    <t>73058655</t>
  </si>
  <si>
    <t>MORENO PUMA JANZ</t>
  </si>
  <si>
    <t>45491384</t>
  </si>
  <si>
    <t xml:space="preserve"> JUAN SANTOS ATAHUALPA GUARNIZ SANTIAGO </t>
  </si>
  <si>
    <t>09835073</t>
  </si>
  <si>
    <t>ARANGO HUARANCA JOSE ARMANDO</t>
  </si>
  <si>
    <t>42505434</t>
  </si>
  <si>
    <t>CABALLERO CAMARA FREDDY WALTER</t>
  </si>
  <si>
    <t>25759990</t>
  </si>
  <si>
    <t>CALVO ARICA JAVIER FRANCISCO</t>
  </si>
  <si>
    <t>73988820</t>
  </si>
  <si>
    <t>CARRASCO CASTILLO GIOVANNI</t>
  </si>
  <si>
    <t>48347628</t>
  </si>
  <si>
    <t>COLLANTES LOZANO JEREMIAS</t>
  </si>
  <si>
    <t>25841367</t>
  </si>
  <si>
    <t>ESPINAL OSCANOA LUIS ALFONSO</t>
  </si>
  <si>
    <t>45437577</t>
  </si>
  <si>
    <t>GRADOS MACINES JIMMY ALBERT</t>
  </si>
  <si>
    <t>40588611</t>
  </si>
  <si>
    <t>HUAMAN ROJAS CESAR PAUL</t>
  </si>
  <si>
    <t>80689404</t>
  </si>
  <si>
    <t>HUATORONGO JURADO JOSE MARCOS</t>
  </si>
  <si>
    <t>44162016</t>
  </si>
  <si>
    <t>MACAVILCA GUZMAN MIGUEL ANGEL</t>
  </si>
  <si>
    <t>46026362</t>
  </si>
  <si>
    <t>MUÑOZ MARTINEZ FRANKLING ROBERTO</t>
  </si>
  <si>
    <t>44587110</t>
  </si>
  <si>
    <t>NUÑEZ BUSTAMANTE LEEYON MAY</t>
  </si>
  <si>
    <t>44333796</t>
  </si>
  <si>
    <t>NUÑEZ ORE ROLANDO RAMIRO</t>
  </si>
  <si>
    <t>42088944</t>
  </si>
  <si>
    <t>OBREGON SANCHEZ CLINGER RIVELINO</t>
  </si>
  <si>
    <t>PADILLA MINAYA HECTOR</t>
  </si>
  <si>
    <t>46329110</t>
  </si>
  <si>
    <t>PASTOR CUAREZ RICHARD JHONNY</t>
  </si>
  <si>
    <t>45102939</t>
  </si>
  <si>
    <t>PILCO ARIAS ALEXIS ARTURO</t>
  </si>
  <si>
    <t>25847891</t>
  </si>
  <si>
    <t xml:space="preserve">RAMIREZ MUÑANTE  ARTURO MIGUEL </t>
  </si>
  <si>
    <t>08150551</t>
  </si>
  <si>
    <t>RILLO</t>
  </si>
  <si>
    <t>61863607</t>
  </si>
  <si>
    <t xml:space="preserve">ROJAS RAMIREZ SAMUEL </t>
  </si>
  <si>
    <t>72606363</t>
  </si>
  <si>
    <t>ROJAS ROSAS CARLOS AUGUSTO</t>
  </si>
  <si>
    <t>40348276</t>
  </si>
  <si>
    <t>SANCHEZ  HILARES FLORENTINO</t>
  </si>
  <si>
    <t>48056384</t>
  </si>
  <si>
    <t>SAYES TAMARIZ  AARON ERICK SANTIAGO</t>
  </si>
  <si>
    <t>45482156</t>
  </si>
  <si>
    <t>VIERA CASTRO GIORGIO ANDRE</t>
  </si>
  <si>
    <t>25748448</t>
  </si>
  <si>
    <t>FERNANDEZ RODRIGUEZ RONY</t>
  </si>
  <si>
    <t>80281829</t>
  </si>
  <si>
    <t>MONSALVE RIVERA  RONNIE  RAUL</t>
  </si>
  <si>
    <t>47583114</t>
  </si>
  <si>
    <t>ACHER EZETA MOISES</t>
  </si>
  <si>
    <t>44792960</t>
  </si>
  <si>
    <t>ESTRADA ALVARADO JOEL MICHAEL</t>
  </si>
  <si>
    <t>76472771</t>
  </si>
  <si>
    <t>SAMANAMUD MEDINA WALTER FABRIZIO</t>
  </si>
  <si>
    <t>70298823</t>
  </si>
  <si>
    <t xml:space="preserve">SILVA SILVA KIARA ALESSANDRA DEL CARMEN </t>
  </si>
  <si>
    <t>MILIAN ROJAS, GERSON</t>
  </si>
  <si>
    <t>80367375</t>
  </si>
  <si>
    <t>COLMENARES VELASQUEZ, ALEX INDALECIO</t>
  </si>
  <si>
    <t>25751647</t>
  </si>
  <si>
    <t>SORIANO HERRERA, MAXIMILIANO PEDRO</t>
  </si>
  <si>
    <t xml:space="preserve"> 70266206</t>
  </si>
  <si>
    <t>TARAZONA PUA,  WILLI KEVIN</t>
  </si>
  <si>
    <t>HARO ANGULO ESTEBAN</t>
  </si>
  <si>
    <t>38971912</t>
  </si>
  <si>
    <t>ARAMBULO CHERO MAX</t>
  </si>
  <si>
    <t>HARO ANGULO  DIEGO ROLANDO</t>
  </si>
  <si>
    <t>VARGAS SANCALLI  WILLIAN ALDREDO E27</t>
  </si>
  <si>
    <t>HARO ANGULO  JOAQUIN DAVID</t>
  </si>
  <si>
    <t>71962350</t>
  </si>
  <si>
    <t>FLORES BRUNO EDWIN ANDERSSON</t>
  </si>
  <si>
    <t>47112786</t>
  </si>
  <si>
    <t>TAYPE LIZANA GUSTAVO</t>
  </si>
  <si>
    <t>TORRES INJANTE JULIO</t>
  </si>
  <si>
    <t>41673972</t>
  </si>
  <si>
    <t>SANTANA QUISPE LUIS ARMANDO</t>
  </si>
  <si>
    <t>25424143</t>
  </si>
  <si>
    <t>FARIAS MORALES ROBERTO</t>
  </si>
  <si>
    <t>09370386</t>
  </si>
  <si>
    <t>MENENDEZ MUERAS INOCENTE</t>
  </si>
  <si>
    <t>10563451</t>
  </si>
  <si>
    <t>PEÑA ROMERO, CESAR AUGUSTO</t>
  </si>
  <si>
    <t>41430315</t>
  </si>
  <si>
    <t>BELLIDO ESPINOZA LORENZO MAXIMO</t>
  </si>
  <si>
    <t>45067069</t>
  </si>
  <si>
    <t>CARHUAPOMA LOPEZ SEGUNDO CARLOS</t>
  </si>
  <si>
    <t>40898975</t>
  </si>
  <si>
    <t>FRANCO VAO POLO JESUS</t>
  </si>
  <si>
    <t>25798558</t>
  </si>
  <si>
    <t>HINOSTROZA ESPINOZA EDGAR MARCELO</t>
  </si>
  <si>
    <t>47251350</t>
  </si>
  <si>
    <t>ROJAS CAMASSI LUIS RICARDO</t>
  </si>
  <si>
    <t>10251969</t>
  </si>
  <si>
    <t>ROMERO MAYHUA SERGIO CESAR</t>
  </si>
  <si>
    <t>MEJIA TORRES, HERMOGENES YOFRE</t>
  </si>
  <si>
    <t>42266561</t>
  </si>
  <si>
    <t xml:space="preserve">UGAZ MARRES  MIKCHEL ANIBAL </t>
  </si>
  <si>
    <t>46615636</t>
  </si>
  <si>
    <t>YUPA GONZALES PEDRO CRISTOBAL</t>
  </si>
  <si>
    <t>74025668</t>
  </si>
  <si>
    <t>ELLEN MANRIQUE AHNDY MANUEL</t>
  </si>
  <si>
    <t>MEZA SEGAMA  EVER MELITON</t>
  </si>
  <si>
    <t>SOTOMAYOR AYALA FREDER ASAEL</t>
  </si>
  <si>
    <t>41773265</t>
  </si>
  <si>
    <t>APARICIO CUMBA SAUL</t>
  </si>
  <si>
    <t>73392171</t>
  </si>
  <si>
    <t>CHAUPIS CAMACHO DERIAN LUIGGUI</t>
  </si>
  <si>
    <t>77243832</t>
  </si>
  <si>
    <t>MAYHUA CASTRO ELVIS</t>
  </si>
  <si>
    <t>44264063</t>
  </si>
  <si>
    <t>71202390</t>
  </si>
  <si>
    <t>SULLCA LAURA PERCY ROGER</t>
  </si>
  <si>
    <t>43571445</t>
  </si>
  <si>
    <t>HUAMANI SOTO PAUL JORGE</t>
  </si>
  <si>
    <t>CABRERA GARRO JORGE LUIS</t>
  </si>
  <si>
    <t xml:space="preserve">ISUIZA RIOS MELCHOR </t>
  </si>
  <si>
    <t>46471276</t>
  </si>
  <si>
    <t xml:space="preserve">ZAVALA  MALLMA MARCO ANTONIO </t>
  </si>
  <si>
    <t>80543332</t>
  </si>
  <si>
    <t>NAVARRO PEREZ JACK</t>
  </si>
  <si>
    <t>25614896</t>
  </si>
  <si>
    <t xml:space="preserve">CHAVEZ ABARCA FABIAN </t>
  </si>
  <si>
    <t>VILLAGARAY SUAREZ WILIAN ALEX</t>
  </si>
  <si>
    <t>TAPIA LAZARO ZAIN YELTSEN</t>
  </si>
  <si>
    <t>40525136</t>
  </si>
  <si>
    <t>LEON SURCO RUDI MARTIN</t>
  </si>
  <si>
    <t>40670061</t>
  </si>
  <si>
    <t xml:space="preserve">MAYTA VEGA JULISSA ALIDA </t>
  </si>
  <si>
    <t>70193571</t>
  </si>
  <si>
    <t>BLAS ESTRELLA HENRY</t>
  </si>
  <si>
    <t>10660585</t>
  </si>
  <si>
    <t>LEON HUISA, FAUSTINO</t>
  </si>
  <si>
    <t>43402399</t>
  </si>
  <si>
    <t>JARA GRAU, CESAR ALEJANDRO</t>
  </si>
  <si>
    <t>45343901</t>
  </si>
  <si>
    <t>RAMIREZ LOZADA, JOSE ANTONIO</t>
  </si>
  <si>
    <t>48473889</t>
  </si>
  <si>
    <t>SALDAÑA VALLES, STALIN</t>
  </si>
  <si>
    <t>74746421</t>
  </si>
  <si>
    <t>QUISPE BARRIONUEVO, ANGEL RICARDO</t>
  </si>
  <si>
    <t>72719124</t>
  </si>
  <si>
    <t>ROMERO LLANOS DIEGO RODRIGO</t>
  </si>
  <si>
    <t>25796483</t>
  </si>
  <si>
    <t>AGUIRRE MORENO JUAN TEODORO</t>
  </si>
  <si>
    <t>44358421</t>
  </si>
  <si>
    <t>SOCLA ELIAS OSWALDO RODOLFO</t>
  </si>
  <si>
    <t>15402513</t>
  </si>
  <si>
    <t>FLORIAN LUYO NICOLAZ</t>
  </si>
  <si>
    <t>25419858</t>
  </si>
  <si>
    <t xml:space="preserve">CUETO MEDRANO OSCAR </t>
  </si>
  <si>
    <t>74548481</t>
  </si>
  <si>
    <t>LIMA SOLANO ROLY</t>
  </si>
  <si>
    <t>18-23</t>
  </si>
  <si>
    <t>59 - A mas</t>
  </si>
  <si>
    <t>24-31</t>
  </si>
  <si>
    <t>32-40</t>
  </si>
  <si>
    <t>CONTRATISTA PRNCIPAL</t>
  </si>
  <si>
    <t>CONSORCIO</t>
  </si>
  <si>
    <t xml:space="preserve">BREÑA </t>
  </si>
  <si>
    <t>41-49</t>
  </si>
  <si>
    <t>2A TECH SCRL</t>
  </si>
  <si>
    <t>EPC</t>
  </si>
  <si>
    <t>50-58</t>
  </si>
  <si>
    <t>J &amp; V RESGUARDO SAC</t>
  </si>
  <si>
    <t>PROSEGURIDAD S.A</t>
  </si>
  <si>
    <t>Cercado De Lima</t>
  </si>
  <si>
    <t>SOCIAL CAPITAL GROUP SAC</t>
  </si>
  <si>
    <t xml:space="preserve">SANTA ANITA </t>
  </si>
  <si>
    <t>MI PERU</t>
  </si>
  <si>
    <t>RIVA AGÜERO</t>
  </si>
  <si>
    <t>VITARTE</t>
  </si>
  <si>
    <t>cercado</t>
  </si>
  <si>
    <t>VENTANILLA</t>
  </si>
  <si>
    <t xml:space="preserve">Ventanilla </t>
  </si>
  <si>
    <t>VENTANILLA -CALLAO</t>
  </si>
  <si>
    <t>CERCADO DE  LIMA</t>
  </si>
  <si>
    <t>CERCADO LIMA</t>
  </si>
  <si>
    <t>LA PERLA</t>
  </si>
  <si>
    <t xml:space="preserve"> LA PERLA CALLAO</t>
  </si>
  <si>
    <t xml:space="preserve"> CALLAO</t>
  </si>
  <si>
    <t xml:space="preserve">CALLAO </t>
  </si>
  <si>
    <t>CALLAO-VENTANILLA</t>
  </si>
  <si>
    <t>CALLAO-CALLAO</t>
  </si>
  <si>
    <t>CALLO</t>
  </si>
  <si>
    <t>CARMEN DE LA LEGUA-REYNOSO</t>
  </si>
  <si>
    <t>CARMEN DE LA LEGUA REYNOSO</t>
  </si>
  <si>
    <t>Bellavista</t>
  </si>
  <si>
    <t>SAN LUIS</t>
  </si>
  <si>
    <t>RUC</t>
  </si>
  <si>
    <t>EMPRESA</t>
  </si>
  <si>
    <t>FECHA NACIMIENTO</t>
  </si>
  <si>
    <t>TIPO TRABAJADOR</t>
  </si>
  <si>
    <t>TITULO DE PUESTO/CARGO</t>
  </si>
  <si>
    <t>NOMBRE DE OBRA DONDE ESTA ASIGNADO DURANTE EL MES REPORTADO</t>
  </si>
  <si>
    <t>DOMICILIO DE TRABAJADOR</t>
  </si>
  <si>
    <t>DISTRITO SEGÚN DNI</t>
  </si>
  <si>
    <t>NACIONALIDAD</t>
  </si>
  <si>
    <t>ESTADO</t>
  </si>
  <si>
    <t>TIPO DE CONTRATO LABORAL</t>
  </si>
  <si>
    <t>EPC/CJV</t>
  </si>
  <si>
    <t>Contratistas</t>
  </si>
  <si>
    <t>Validar Edad</t>
  </si>
  <si>
    <t>Validar Genero</t>
  </si>
  <si>
    <t>ValidarDNI</t>
  </si>
  <si>
    <t>Trabajador</t>
  </si>
  <si>
    <t>Trabajadores Unicos</t>
  </si>
  <si>
    <t>Altas</t>
  </si>
  <si>
    <t xml:space="preserve">
MCORP SAC</t>
  </si>
  <si>
    <t>CRISOSTOMO BENDEZU MIGUEL ANGEL</t>
  </si>
  <si>
    <t>GERENTE GENERAL</t>
  </si>
  <si>
    <t>ESTACION 10</t>
  </si>
  <si>
    <t>AV. SAN JUAN 460 URB. SAN JUAN</t>
  </si>
  <si>
    <t>San Juan de Miraflores</t>
  </si>
  <si>
    <t>PERUANO</t>
  </si>
  <si>
    <t>ROMERO GARIBAY ANDY ZENON</t>
  </si>
  <si>
    <t>JEDE DE PROYECTO</t>
  </si>
  <si>
    <t>CALLE LAS HORMIGAS PJ LAS HORMIGAS MZ. C LT. 04</t>
  </si>
  <si>
    <t>La molina</t>
  </si>
  <si>
    <t>ACOSTA CCOYLLO LUIS FERNANDO</t>
  </si>
  <si>
    <t>JEFE DE SEGURIDAD</t>
  </si>
  <si>
    <t xml:space="preserve">URB PACHACAMAC 2DA ETAPA MZ. B LT. 43 </t>
  </si>
  <si>
    <t>Villa el Salvador</t>
  </si>
  <si>
    <t xml:space="preserve">CHUMPITAZ ARISTIZAVAL RENZO BRYAN </t>
  </si>
  <si>
    <t>SUPERVISOR DE CAMPO</t>
  </si>
  <si>
    <t>JR. PACHACUTEC P.J. MICAELA BASTIDAS 262 MZ. 28-A LT.24</t>
  </si>
  <si>
    <t>Villa Maria del Triunfo</t>
  </si>
  <si>
    <t>PIZANGO INUMA CRISTIAN</t>
  </si>
  <si>
    <t>AUXILIAR DE ALMACÉN</t>
  </si>
  <si>
    <t xml:space="preserve">SECTOR 2 GRUPO.25 MZ. K LT. 19 </t>
  </si>
  <si>
    <t>URBANO CCOYLLO JHON ANTHONY</t>
  </si>
  <si>
    <t>TÉCNICO ELECTRICISTA</t>
  </si>
  <si>
    <t xml:space="preserve"> URB PACHACAMAC 2DA ETAPA MZ. B LT. 43 </t>
  </si>
  <si>
    <t>UCV 135 B LT.65 ASENT.H. HUAYCAN ZONA J</t>
  </si>
  <si>
    <t>Ate</t>
  </si>
  <si>
    <t xml:space="preserve">CORNEJO ANTUNEZ JOSE STIVEN </t>
  </si>
  <si>
    <t>SECTOR 3 GRUPO 27 MANZANA M LOTE 23</t>
  </si>
  <si>
    <t>CAMPOS FERNANDEZ ANGEL OMAR</t>
  </si>
  <si>
    <t>BARRIO NUEVO S/N HUANCAVELICA-TAYACAJA-COLCABAMBA</t>
  </si>
  <si>
    <t>Colcabamba - Huancavelica</t>
  </si>
  <si>
    <t>PAITAN ESCOBAR ALEX</t>
  </si>
  <si>
    <t>CP SANCAYPAMPA HUANCAVELICA-ACOBAMBA-ANTA</t>
  </si>
  <si>
    <t>Anta - Huancavelica</t>
  </si>
  <si>
    <t>20604191883</t>
  </si>
  <si>
    <t>ZEGARRA ZEGARRA MANUEL ENRIQUE</t>
  </si>
  <si>
    <t>Coordinador de CTM</t>
  </si>
  <si>
    <t>Patio TallerSA</t>
  </si>
  <si>
    <t>Pasaje Roble Blanco 135 Dpto 102-los sauce-Surquillo</t>
  </si>
  <si>
    <t>Surquillo</t>
  </si>
  <si>
    <t>PERUANA</t>
  </si>
  <si>
    <t>Operador TCO</t>
  </si>
  <si>
    <t>Av. Canada 330 Interior 4-Santa Catalina-La Victoria</t>
  </si>
  <si>
    <t>La Victoria</t>
  </si>
  <si>
    <t>ALARCON VELAZQUEZ VLADIMIR</t>
  </si>
  <si>
    <t>Ingeniero Electronico/Coordinador Power Supply CTM/TCO</t>
  </si>
  <si>
    <t>Calle Upis Urb. San Jose Mza Y Lote 5-Lurin</t>
  </si>
  <si>
    <t>Lurin</t>
  </si>
  <si>
    <t>REYES OTINIANO SERGIO MARLON</t>
  </si>
  <si>
    <t>Mz N Lote 3-Urb. Virgen de la Puerta-Los Olivos</t>
  </si>
  <si>
    <t>Los Olivos</t>
  </si>
  <si>
    <t>003096441</t>
  </si>
  <si>
    <t>LINARES ESCALANTE YENIFER COROMOTO</t>
  </si>
  <si>
    <t>Administrador de Sitio</t>
  </si>
  <si>
    <t>Av. Sol de Naranjal-San Martin de Porres</t>
  </si>
  <si>
    <t>San Martin de Porres</t>
  </si>
  <si>
    <t>VENEZOLANA</t>
  </si>
  <si>
    <t>10122143</t>
  </si>
  <si>
    <t>MONTALVAN AMBROSIO VICTOR OSCAR</t>
  </si>
  <si>
    <t>Coordinador Power Supply CTM/TCO</t>
  </si>
  <si>
    <t>Sector 3, grupo 13, manzana “K”, lote 18, Villa el Salvador</t>
  </si>
  <si>
    <t>20503980216</t>
  </si>
  <si>
    <t>ADECCO CONSULTING S.A</t>
  </si>
  <si>
    <t>45725303</t>
  </si>
  <si>
    <t>DIAZ CHAPELLIQUEN GIANCARLO JESUS</t>
  </si>
  <si>
    <t>13/05/1989</t>
  </si>
  <si>
    <t>CONDUCTOR VEHÍCULO AUXILIAR (DAV)</t>
  </si>
  <si>
    <t>Mz.C Lt.10 Jr. Los Médicos</t>
  </si>
  <si>
    <t>San Juan de Lurigancho</t>
  </si>
  <si>
    <t>10/08/2020</t>
  </si>
  <si>
    <t>46940838</t>
  </si>
  <si>
    <t>GOICOCHEA LUCANO MARCO ESAU</t>
  </si>
  <si>
    <t>14/04/1991</t>
  </si>
  <si>
    <t>Mz B lt 7 aahh paz y amistad sector villa el maestro</t>
  </si>
  <si>
    <t>11/08/2020</t>
  </si>
  <si>
    <t>07/02/1981</t>
  </si>
  <si>
    <t>CONDUCTOR DEL VEHÍCULO (TREN DE PRUEBA)</t>
  </si>
  <si>
    <t>Jirón los cocos 239 urb.portada de ceres</t>
  </si>
  <si>
    <t>Santa Anita</t>
  </si>
  <si>
    <t>45760866</t>
  </si>
  <si>
    <t>ZEVALLOS CASTRO LUIS RICARDO</t>
  </si>
  <si>
    <t>02/04/1989</t>
  </si>
  <si>
    <t>Mz D11 Lt 5 - jr. Sánchez carrión</t>
  </si>
  <si>
    <t>21/07/2020</t>
  </si>
  <si>
    <t>20606070447</t>
  </si>
  <si>
    <t xml:space="preserve">CONSULTING&amp;INGENIERIA YETZACRINA FIGUEROA EIRL </t>
  </si>
  <si>
    <t>002228601</t>
  </si>
  <si>
    <t xml:space="preserve">FIGUEROA DE MAITA YETZACRINA DEL VALLE </t>
  </si>
  <si>
    <t>COORDINADOR SST</t>
  </si>
  <si>
    <t xml:space="preserve">URB. SAN RAMON CALLE LAS AZUCENAS MZ A LT 18 </t>
  </si>
  <si>
    <t xml:space="preserve">VILLA EL SALVADOR </t>
  </si>
  <si>
    <t>ESCOBAR GOMEZ ABNER ABEL</t>
  </si>
  <si>
    <t>AV. LOS PINOS CONDOMINIO LAS BRISAS EDIF. B-4 DPTO. 101 URB. LA ESTANCIA</t>
  </si>
  <si>
    <t>CALLE CARDOS #104 DPTO. 405 URB. RECAUDADORES</t>
  </si>
  <si>
    <t>Caretera Central 16 Asoc.los portales de Huayacan Mz Lt 8 Ate Vitarte</t>
  </si>
  <si>
    <t xml:space="preserve">FUENTES FLORES BRYAN ALEXANDER </t>
  </si>
  <si>
    <t>Av. Neponuceno Vargas # 411 Cercado de Lima</t>
  </si>
  <si>
    <t>Miraflores</t>
  </si>
  <si>
    <t>ACP AMBIENTAL SAC</t>
  </si>
  <si>
    <t>80269763</t>
  </si>
  <si>
    <t>ESCOBAL HERRERA JUAN JOSE</t>
  </si>
  <si>
    <t>CONDUCTOR DE UNIDAD DE CONTINGENCIA</t>
  </si>
  <si>
    <t>ESTACIONES Y PATIO TALLER</t>
  </si>
  <si>
    <t>MZ. F LOTE 10 ASENT. H MARCAVILCA</t>
  </si>
  <si>
    <t>CHORRILLOS</t>
  </si>
  <si>
    <t>15611131</t>
  </si>
  <si>
    <t>GUARDIA ESPINOZA JULIO CESAR</t>
  </si>
  <si>
    <t>SUPERVISOR DE OPERACIONES</t>
  </si>
  <si>
    <t>CALLE MANUEL FUENTES A. 915 URB. CHACARILLA DE SANTA CRUZ</t>
  </si>
  <si>
    <t>SAN ISIDRO</t>
  </si>
  <si>
    <t>71244274</t>
  </si>
  <si>
    <t>GUARDIA RIOS ELLIOT JOULE</t>
  </si>
  <si>
    <t>AV. GUARDIA PERUANA 350 URB. MATELLINI</t>
  </si>
  <si>
    <t>46264712</t>
  </si>
  <si>
    <t>LOJA GAMERO RICHARD</t>
  </si>
  <si>
    <t>COOPERATIVA LAS VERTIENTES MZ Y LOTE 7</t>
  </si>
  <si>
    <t>VILLA EL SALVADOR</t>
  </si>
  <si>
    <t>73932936</t>
  </si>
  <si>
    <t>LOPEZ PICON JEAN CARLOS</t>
  </si>
  <si>
    <t>AUXILIAR DE RESIDUOS</t>
  </si>
  <si>
    <t>SECTOR 6 GRUPO 8-A MZ. N LT 23</t>
  </si>
  <si>
    <t>42959086</t>
  </si>
  <si>
    <t>LUCAS MALLQUI LUIS ALBERTO</t>
  </si>
  <si>
    <t>CALLE LOS EUCALIPTOS MZ L2 LT 22</t>
  </si>
  <si>
    <t>SAN JUAN DE LURIGANCHO</t>
  </si>
  <si>
    <t>44361643</t>
  </si>
  <si>
    <t>MEDINA CALLE JUAN CARLOS</t>
  </si>
  <si>
    <t>CALLE LOS CAMPESINOS MZ Z LT 36</t>
  </si>
  <si>
    <t>80247495</t>
  </si>
  <si>
    <t>VALENCIA ACOSTA JUAN CARLOS</t>
  </si>
  <si>
    <t>18/02/1978</t>
  </si>
  <si>
    <t>MZ. 35 LT.7 P.J. CESAR VALLEJO</t>
  </si>
  <si>
    <t>VILLA MARIA DEL TRIUNFO</t>
  </si>
  <si>
    <t>AGF PERU SA</t>
  </si>
  <si>
    <t>OPERARIO SOLDADOR</t>
  </si>
  <si>
    <t>ESTACION 11</t>
  </si>
  <si>
    <t>JR.FULGENCIO VALDEZ 568 DPTO.102 URB.CHACRA COLORADA</t>
  </si>
  <si>
    <t>41804407</t>
  </si>
  <si>
    <t>TADEO PABLO JESUS ALBERTO</t>
  </si>
  <si>
    <t>OPERARIO FIERRERO</t>
  </si>
  <si>
    <t>ESTACION 12 / ESTACION 11</t>
  </si>
  <si>
    <t>JR. ANCASH 1529</t>
  </si>
  <si>
    <t>LIMA</t>
  </si>
  <si>
    <t>76590042</t>
  </si>
  <si>
    <t>ACUÑA AGUILAR JHONNY</t>
  </si>
  <si>
    <t>PEÓN</t>
  </si>
  <si>
    <t>ESTACION 12</t>
  </si>
  <si>
    <t>AV DEL TRABAJO 259</t>
  </si>
  <si>
    <t>FERRALIA PERU SAC</t>
  </si>
  <si>
    <t xml:space="preserve"> 003100235</t>
  </si>
  <si>
    <t>RIVAS DURAN EDIXON ANDRES</t>
  </si>
  <si>
    <t>PLANTA DOVELAS</t>
  </si>
  <si>
    <t xml:space="preserve">JIRON VICENTE 18 </t>
  </si>
  <si>
    <t>SURQUILLO</t>
  </si>
  <si>
    <t>PLANTA DOVELAS-PILOTES</t>
  </si>
  <si>
    <t>JR. MIGUEL GRAU NRO. 589</t>
  </si>
  <si>
    <t>BELLAVISTA</t>
  </si>
  <si>
    <t>EYM TRANSPORTES DIVERSOS SAC</t>
  </si>
  <si>
    <t>47107515</t>
  </si>
  <si>
    <t>CARHUAPOMA ROCA LUIS ALBERTO</t>
  </si>
  <si>
    <t>CONDUCTOR DE SEMITRAILER</t>
  </si>
  <si>
    <t>ESTACION 01/ESTACION 09/ESTACION 11/ESTACION 12/DOVELAS/ESTACION 02</t>
  </si>
  <si>
    <t>I SECTOR ASENT H. SAN FRANCISCO - TABLADA DE LURIN MZ 4TA LT 8</t>
  </si>
  <si>
    <t>CULTURA PERUANA MODERNA LOTE 38 Y 39 MZ A 33</t>
  </si>
  <si>
    <t>ALTAMIRANO LAURA PERCY</t>
  </si>
  <si>
    <t xml:space="preserve"> ESTACION 12/ESTACION 09</t>
  </si>
  <si>
    <t>MZ I LT 6 SECTOR 2 GRUPO 23-A</t>
  </si>
  <si>
    <t>SUPERVISOR DE PRODUCCIÓN</t>
  </si>
  <si>
    <t>ESTACION11/TVPM</t>
  </si>
  <si>
    <t>CACERIO VILLA TANIN</t>
  </si>
  <si>
    <t>45292189</t>
  </si>
  <si>
    <t>DE LA CRUZ ALMEIDA JIMMY JONATHAN</t>
  </si>
  <si>
    <t>ESTACION 09 / ESTACION 11</t>
  </si>
  <si>
    <t>MZ K LT 16 DISTRITO DE PACHACAMAC</t>
  </si>
  <si>
    <t>PACHACAMAC</t>
  </si>
  <si>
    <t>03692360</t>
  </si>
  <si>
    <t>ESCAJADILLO MALLANGA CESAR MARTIN</t>
  </si>
  <si>
    <t xml:space="preserve"> ESTACION 11 / TVPM / ESTACION 09</t>
  </si>
  <si>
    <t>MZ J LT 02 LA PASCANA - DISTRITO DE COMAS</t>
  </si>
  <si>
    <t>COMAS</t>
  </si>
  <si>
    <t>44149025</t>
  </si>
  <si>
    <t>SANTACRUZ AYALA PERCY</t>
  </si>
  <si>
    <t>DOVELAS</t>
  </si>
  <si>
    <t>LADERAS DE VILLA MZ N LT 4</t>
  </si>
  <si>
    <t>SAN JUAN DE MIRAFLORES</t>
  </si>
  <si>
    <t>41928679</t>
  </si>
  <si>
    <t>SILVANO GALVEZ LUIS FELIPE</t>
  </si>
  <si>
    <t>A.H. HIJOS DE MIGUEL GRAU II MZ. C LT. 11</t>
  </si>
  <si>
    <t>ANCÓN</t>
  </si>
  <si>
    <t>ESTACION 01/DOVELAS/ ESTACION 02</t>
  </si>
  <si>
    <t>CALLE FRANCISCO BOLOGNESI MZ. B LT. 21 URB. SANTA CRUZ</t>
  </si>
  <si>
    <t>TVPM/DOVELAS</t>
  </si>
  <si>
    <t>PASSAJE 2 MZ D LT 20 AA.HH MICAELA BASTIDAS N° 03 -  ATE</t>
  </si>
  <si>
    <t>AUX. LIMPIEZA</t>
  </si>
  <si>
    <t xml:space="preserve"> ESTACION 01 /DOVELAS</t>
  </si>
  <si>
    <t>JR. ALMIRANTE MARTIN JORGE GUISEN 484-CERCADO MZ G LT 6 -  CALLAO</t>
  </si>
  <si>
    <t>45864506</t>
  </si>
  <si>
    <t>HUAYTA TORES JORGE MARTIN</t>
  </si>
  <si>
    <t xml:space="preserve"> ESTACION 01 / ESTACION 02</t>
  </si>
  <si>
    <t>CALLE  19 DE MARZO 107 URB. SANTA ROSA -  RIMAC</t>
  </si>
  <si>
    <t>RÍMAC</t>
  </si>
  <si>
    <t xml:space="preserve"> ESTACION 09/ESTACION 12</t>
  </si>
  <si>
    <t>SECTOR 17-LT 18 EL PINO</t>
  </si>
  <si>
    <t xml:space="preserve">ESTACION 01 / ESTACION 03/ESTACION 11 </t>
  </si>
  <si>
    <t>SAN LUIS-DISTRITO DE SAN LUIS-DEPARTAMENTTO DE ANCASH</t>
  </si>
  <si>
    <t>10006039</t>
  </si>
  <si>
    <t xml:space="preserve">MALLQUI CASTILLO GENER ERICK </t>
  </si>
  <si>
    <t>ESTACION 12/ESTACION 11</t>
  </si>
  <si>
    <t>PSJ. LOS TULIPANES NUEVA PRIMAVERA 30 DE SETIEMBRE MZ F LT 14</t>
  </si>
  <si>
    <t>PUENTE PIEDRA</t>
  </si>
  <si>
    <t>42556220</t>
  </si>
  <si>
    <t>PIJO TICSE JUAN JOSE</t>
  </si>
  <si>
    <t>ESTACION 01 /ESTACION 02</t>
  </si>
  <si>
    <t xml:space="preserve">MZ - D LT 3 PROGRAMA MIRADOR II- </t>
  </si>
  <si>
    <t>SAN MARTIN DE PORRES</t>
  </si>
  <si>
    <t>70342913</t>
  </si>
  <si>
    <t>POZO FUSTER RAFAEL</t>
  </si>
  <si>
    <t>ESTACION 11/ ESTACION 09</t>
  </si>
  <si>
    <t>AV. PERIFERICA MELENDES LOAYZZA I2-07 AA.HH 03 DE MAYO-SAN MARTIN DE PORRES</t>
  </si>
  <si>
    <t>ESTACION 09</t>
  </si>
  <si>
    <t xml:space="preserve">CALLE .CAMINO REAL MATASANGO MZ 1U LT.20 </t>
  </si>
  <si>
    <t>02022535</t>
  </si>
  <si>
    <t>PIRES MARTINS ISMAEL</t>
  </si>
  <si>
    <t>SUPERVISOR DE OBRA</t>
  </si>
  <si>
    <t>ESTACION 01 / ESTACION 2 / ESTACION 03/ ESTACIÓN 12/ TVPM / PV1</t>
  </si>
  <si>
    <t>CALLE LAS MANDARINAS 134 - DPRO 301</t>
  </si>
  <si>
    <t>LA MOLINA</t>
  </si>
  <si>
    <t>PORTUGUES</t>
  </si>
  <si>
    <t>47173145</t>
  </si>
  <si>
    <t>CUISANO MARREROS PAMELA</t>
  </si>
  <si>
    <t>JEFE SIG</t>
  </si>
  <si>
    <t>JR. JUAN VALELNCIA N°335 AÑO NUEVO - COMAS</t>
  </si>
  <si>
    <t>70675848</t>
  </si>
  <si>
    <t>RECHARTE TELLO FERNAND ARTURO</t>
  </si>
  <si>
    <t>SUPERVISOR SST</t>
  </si>
  <si>
    <t>AV. LA PAZ 769</t>
  </si>
  <si>
    <t>SAN MIGUEL</t>
  </si>
  <si>
    <t>42992685</t>
  </si>
  <si>
    <t>SUAREZ OLIVA JENNYFER</t>
  </si>
  <si>
    <t>COORDINADORA DE PRODUCCION</t>
  </si>
  <si>
    <t>JR. TOMAS MOLLA 168</t>
  </si>
  <si>
    <t>43520865</t>
  </si>
  <si>
    <t>SOCA JANAMPA MARIO CÉSAR</t>
  </si>
  <si>
    <t>MZ-A1-LT 32 3PS COOP. CÉSAR VALLEJO</t>
  </si>
  <si>
    <t>44240752</t>
  </si>
  <si>
    <t>PACCO VALENCIA LEYLA ANDREA</t>
  </si>
  <si>
    <t>ASISTENTE ADMINISTRADOR</t>
  </si>
  <si>
    <t>MZ 2 LT 4 SECTOR NIÑO JESUS AH 25 DE DICIEMBRE SAN GABRIEL ALTO</t>
  </si>
  <si>
    <t>001646776</t>
  </si>
  <si>
    <t>RUIZ MARIN FRANCISCO ANTONIO</t>
  </si>
  <si>
    <t>JEFE DE PLANTA</t>
  </si>
  <si>
    <t>CALLE LAS MANDARINAS 134 DPTO 102 LIMA-LIMA-LA MOLINA</t>
  </si>
  <si>
    <t>ESPAÑOL</t>
  </si>
  <si>
    <t>71561167</t>
  </si>
  <si>
    <t>SAUÑE RAMIREZ VIOLETA INÉS</t>
  </si>
  <si>
    <t>ASISTENTE ADMINISTRACIÓN Y RRHH</t>
  </si>
  <si>
    <t>URB. VIRGEN DEL ROSARIO MZ.K1 LT.47</t>
  </si>
  <si>
    <t>ESTACION 11/ESTACION 12</t>
  </si>
  <si>
    <t>AAHH MATAZANGO MZ U LTE 13A</t>
  </si>
  <si>
    <t>OFICIAL FIERRERO</t>
  </si>
  <si>
    <t>URB. PEDRO RUIZ GALLO MC. LTE 29</t>
  </si>
  <si>
    <t>80232847</t>
  </si>
  <si>
    <t>PAULINO QUINAYA CARLOS ESTEBAN</t>
  </si>
  <si>
    <t>Jr. Juan Luis Hague 3590</t>
  </si>
  <si>
    <t>41566975</t>
  </si>
  <si>
    <t>NIÑO LEYVA JOSE MARTIN</t>
  </si>
  <si>
    <t xml:space="preserve">JR.TUPAC AMARU 179 COLLIQUE </t>
  </si>
  <si>
    <t>ESTACION 02/ESTACIÓN 01</t>
  </si>
  <si>
    <t>MZ.I-4 LT.18 CIUDAD DEL PESCADOR -CALLAO-BELLAVISTA</t>
  </si>
  <si>
    <t>80256065</t>
  </si>
  <si>
    <t xml:space="preserve">ASCORBE FERNANDEZ SAMUEL FRANCISCO </t>
  </si>
  <si>
    <t>ESTACION 11/ TVPM</t>
  </si>
  <si>
    <t>COOP LA FORTALEZA MZ. I LTE 3</t>
  </si>
  <si>
    <t>44960400</t>
  </si>
  <si>
    <t>SUDARIO BRAVO DARIO</t>
  </si>
  <si>
    <t>TVPM/ DOVELAS PILOTES</t>
  </si>
  <si>
    <t>MZ S LTE 6ASENT H. MARTIRES DEL PERIODISMO</t>
  </si>
  <si>
    <t>42175054</t>
  </si>
  <si>
    <t xml:space="preserve">FLORES JANAMPA WILDER </t>
  </si>
  <si>
    <t>ESTACION 01/ ESTACION 02</t>
  </si>
  <si>
    <t>MZ M LTE 3 PSJ. VILLA POETA JOSE GALVEZ PARCELA B</t>
  </si>
  <si>
    <t xml:space="preserve"> DOVELAS</t>
  </si>
  <si>
    <t>PROLONGACIÓN JOSE GALVEZ 168</t>
  </si>
  <si>
    <t>ESTACION 02</t>
  </si>
  <si>
    <t>CALLE ALBERTO SANCHEZ ASENT H. ACAPULCO MZ B LTE 18</t>
  </si>
  <si>
    <t>44050619</t>
  </si>
  <si>
    <t>AZAÑERO CORTEZ CESAR ALBERTO</t>
  </si>
  <si>
    <t>JOSE MORALES CHICARA 14</t>
  </si>
  <si>
    <t>CHICAMA</t>
  </si>
  <si>
    <t>Avenida Conde de Lemos 543</t>
  </si>
  <si>
    <t>001264181</t>
  </si>
  <si>
    <t>AQUINO VARGAS ANGEL MIGUEL</t>
  </si>
  <si>
    <t>JEFE DE PRODUCCION</t>
  </si>
  <si>
    <t>CALLE HIGUERAS 175 DPTO. 207</t>
  </si>
  <si>
    <t>ESPAÑOLA</t>
  </si>
  <si>
    <t>09908599</t>
  </si>
  <si>
    <t>ANGULO PEÑA LUIS ENRIQUE</t>
  </si>
  <si>
    <t>AV.PROLONG.SALAVERRY NRO.157 CONDEVILLA</t>
  </si>
  <si>
    <t>76347281</t>
  </si>
  <si>
    <t>FELIX RAMOS MAYRA ALEJANDRA</t>
  </si>
  <si>
    <t>ASISTENTE ADMINISTRATIVO</t>
  </si>
  <si>
    <t>SECTOR 3 GRUPO 27 MANZANA C LOTE 19</t>
  </si>
  <si>
    <t>TVPM/ESTACION 09</t>
  </si>
  <si>
    <t>PSJ.RAYMONDI 370 INT.23</t>
  </si>
  <si>
    <t xml:space="preserve">MZ.K LT.4 LOS PERALES </t>
  </si>
  <si>
    <t>ASOC. DE VIVIENDA LIVOMARKET MZ. H LT. 16</t>
  </si>
  <si>
    <t>45071193</t>
  </si>
  <si>
    <t>TASAYCO FLORES JUAN CARLOS</t>
  </si>
  <si>
    <t>TVPM / DOVELAS PILOTES</t>
  </si>
  <si>
    <t>JR. TUPAC AMARU 151 URB COLLIQUE I ZONA</t>
  </si>
  <si>
    <t xml:space="preserve">JR TARAPOTO 1036 URB AZCONA </t>
  </si>
  <si>
    <t>002315860</t>
  </si>
  <si>
    <t>ORTIZ ECEIZA MIKEL</t>
  </si>
  <si>
    <t>ESTACION 01 / ESTACION 2 / ESTACION 03/ ESTACIÓN 12/ TVPM / ESTACION 09</t>
  </si>
  <si>
    <t>CALLE LAS HIGUERAS 175 DPTO 207</t>
  </si>
  <si>
    <t>ESTACION 09 / ESTACION 11/ DOVELAS PILOTES</t>
  </si>
  <si>
    <t>CALLE D URB LOS CLAVELES DE JAVIER PRADO MZ. D LT. 31</t>
  </si>
  <si>
    <t>ESTACION 12/ ESTACION 09</t>
  </si>
  <si>
    <t>ASOC PROG DE VIV EL ROSARIO MZ. A LT. 31</t>
  </si>
  <si>
    <t>47395510</t>
  </si>
  <si>
    <t>GONGORA TRUJILLO ADRIANO ANTONIO</t>
  </si>
  <si>
    <t>ESTACION 01/TVPM/ESTACION 09</t>
  </si>
  <si>
    <t>MZ.04 LT.13 ASENT.H ARRIBA</t>
  </si>
  <si>
    <t>48052184</t>
  </si>
  <si>
    <t>LEYVA MARTINEZ PAUL JORDAN</t>
  </si>
  <si>
    <t>ESTACION 01/TVPM / ESTACION  03</t>
  </si>
  <si>
    <t>AV. IZAGISA ASOC. LOS MANANTIALES DEL PINAR MZ. A LT. 20</t>
  </si>
  <si>
    <t>47289507</t>
  </si>
  <si>
    <t>MEGO FERNANDEZ WALTER</t>
  </si>
  <si>
    <t>ESTACION 12/ ESTACION 11</t>
  </si>
  <si>
    <t>PS 2 S-21 BARR PIEDRA LIZA</t>
  </si>
  <si>
    <t>41610794</t>
  </si>
  <si>
    <t xml:space="preserve">PADILLA ROLDAN LUIS  ALEJANDRO </t>
  </si>
  <si>
    <t>ASENT.H. AMPLI. LOS ALAMOS B3 TERCERA</t>
  </si>
  <si>
    <t>42901069</t>
  </si>
  <si>
    <t>GOICOCHEA CHIZA LUIS ENRIQUE</t>
  </si>
  <si>
    <t>ESTACION 12/ ESTACION 11 / DOVELAS PILOTES</t>
  </si>
  <si>
    <t>MZ. I LT. 13 ASENT. H. 13 DE OCTUBRE</t>
  </si>
  <si>
    <t>45266522</t>
  </si>
  <si>
    <t>PINTADO BUENO TULIO AGRIPINO</t>
  </si>
  <si>
    <t>ESTACION 12/ ESTACION 11 / DOVELAS PINTADO</t>
  </si>
  <si>
    <t>CORONEL ALTHAUS MZ.Q11 LT.16 URB. MRCAL CACERES</t>
  </si>
  <si>
    <t>TVPM/ ESTACION 11/ESTACION 01/PV1/ESTACION 03</t>
  </si>
  <si>
    <t>SECTOR G MZ J LT 6 COOP. SOL DE VITARTE</t>
  </si>
  <si>
    <t>ESTACION 11/PV01 BISS/E03/TVPM</t>
  </si>
  <si>
    <t>ASENT. H. PESQUERO II - PACHACUTEC MZ. A LT. 1</t>
  </si>
  <si>
    <t>ESTACION 11 / DOVELAS PILOTES</t>
  </si>
  <si>
    <t>CALLA JUVENTUD UCV 139 D LT. 68 ZONA I ASENT. HUAYCAN</t>
  </si>
  <si>
    <t>47547782</t>
  </si>
  <si>
    <t>HERRERA GUERRERO RONALD</t>
  </si>
  <si>
    <t>ESTACION 09/ESTACION 01/ ESTACION 12</t>
  </si>
  <si>
    <t>CALLE 2 P.V. RESIDENCIAL LAS BEGONIAS ETAPA I MZ. E LT 4</t>
  </si>
  <si>
    <t>09434364</t>
  </si>
  <si>
    <t>SALAZAR ALVAREZ MARIA DEL CARMEN</t>
  </si>
  <si>
    <t>ESTACION 11/ ESTACION 12</t>
  </si>
  <si>
    <t>JR. MAYNAS 719 INT 26 BARRIOS ALTOS</t>
  </si>
  <si>
    <t>BARRIOS ALTOS</t>
  </si>
  <si>
    <t>76518655</t>
  </si>
  <si>
    <t>FLORES BARRIENTOS NEFTALI</t>
  </si>
  <si>
    <t>ASENT. H. PAMPAS LOS OLIVARES V. LETICIA MZ. I LT. 13</t>
  </si>
  <si>
    <t>LURIGANCHO</t>
  </si>
  <si>
    <t>46006887</t>
  </si>
  <si>
    <t>ZORRILLA RIOFRIO SHIRLEY LASTENIA</t>
  </si>
  <si>
    <t xml:space="preserve">ESTACION 12 </t>
  </si>
  <si>
    <t>JR BERLIN MZ M2 LT 9 ASENT H. HORACIO ZEVALLOS</t>
  </si>
  <si>
    <t>TVPM / ESTACION 11</t>
  </si>
  <si>
    <t>ASOC STA. ROSA DE VALLE GRANDE MZ F-19</t>
  </si>
  <si>
    <t>10355864</t>
  </si>
  <si>
    <t>LINARES DURAND OSCAR DELFINO</t>
  </si>
  <si>
    <t xml:space="preserve">PSJ PUNO 115 URB CAJA DE AGUA </t>
  </si>
  <si>
    <t>ESTACION 02/ESTACION 01/ ESTACION 11</t>
  </si>
  <si>
    <t>ASENT. H. HUAYCAN UCV 1398 ZONA L LT 3</t>
  </si>
  <si>
    <t>47758105</t>
  </si>
  <si>
    <t>CULQUICONDOR GUERRERO JAIME</t>
  </si>
  <si>
    <t>ESTACION 12/ESTACION 01/ESTACION 09</t>
  </si>
  <si>
    <t>MZ C LT 24 PROVIV. RESIDENCIAL PRIMAVERA</t>
  </si>
  <si>
    <t>43320073</t>
  </si>
  <si>
    <t>TOSCANO DE LA CRUZ LUIS AGUSTIN</t>
  </si>
  <si>
    <t xml:space="preserve">ESTACION 11/ ESTACION 09 </t>
  </si>
  <si>
    <t>PSJ. VILLA POETA JOSE GALVEZ MZ 185 LT 10</t>
  </si>
  <si>
    <t>05382384</t>
  </si>
  <si>
    <t>YUMBATO VASQUEZ REYNALDO</t>
  </si>
  <si>
    <t>ESTACION 12/ESTACION 09</t>
  </si>
  <si>
    <t>CALLE 7 ASENT H. 9 DE OCTUBRE MZ M LT 19</t>
  </si>
  <si>
    <t>80306905</t>
  </si>
  <si>
    <t>SAAVEDRA RIOS TEDDY ERNESTO</t>
  </si>
  <si>
    <t xml:space="preserve">MZ L LT 15 PRO V R HAYA DE LA TORRE </t>
  </si>
  <si>
    <t>INDEPENDENCIA</t>
  </si>
  <si>
    <t>42579632</t>
  </si>
  <si>
    <t>HINOSTROZA SULCA JAIME</t>
  </si>
  <si>
    <t>ESTACION 12/ESTACION 03</t>
  </si>
  <si>
    <t>ANEXO HUAYRAPATA S/N</t>
  </si>
  <si>
    <t>AYACUCHO</t>
  </si>
  <si>
    <t>80109144</t>
  </si>
  <si>
    <t>POZO HUAMAN CLAUDIO ALBERTO</t>
  </si>
  <si>
    <t>AV PERIFERICA MELENDEZ MZ I2 LT 07 03 DE MAYO</t>
  </si>
  <si>
    <t>74601231</t>
  </si>
  <si>
    <t>CRUZ PALOMINO RICHARD</t>
  </si>
  <si>
    <t>ESTACION 09/ESTACION 12</t>
  </si>
  <si>
    <t>SECTOR 07 GRUPO 2 MZ J LT 3</t>
  </si>
  <si>
    <t>42065189</t>
  </si>
  <si>
    <t>ENCALADA ESTEBAN ELEAZAR</t>
  </si>
  <si>
    <t xml:space="preserve"> ESTACION 11</t>
  </si>
  <si>
    <t>ASENT. H. 09 DE FEBRERO MZ 22 LT 05</t>
  </si>
  <si>
    <t>ESTACION 11/ESTACION 03</t>
  </si>
  <si>
    <t>HUAYCAN UCV 23 LT 29 ZONA A</t>
  </si>
  <si>
    <t>ESTACION 01</t>
  </si>
  <si>
    <t>CALLE 27 MZ E2 LT 14 URB CIUDAD DEL PESCADOR</t>
  </si>
  <si>
    <t>BLOCK 12 CASA 24 BARRIO FISCAL NRO 3</t>
  </si>
  <si>
    <t>47616626</t>
  </si>
  <si>
    <t>CIPRIANI GUZMAN SHIRLEY</t>
  </si>
  <si>
    <t>COORDINADOR DE PROYECTOS</t>
  </si>
  <si>
    <t>ESTACION 01/ESTACION 3/ ESTACION 11/ ESTACION 12/TVPM/DOVELAS</t>
  </si>
  <si>
    <t>JR SANTA ROSA 580</t>
  </si>
  <si>
    <t>ICA</t>
  </si>
  <si>
    <t>44417254</t>
  </si>
  <si>
    <t>QUISPE MENDOZA EDGAR SIMON</t>
  </si>
  <si>
    <t>MZ A-1 LT 32 3PS COOP. CESAR VALLEJO</t>
  </si>
  <si>
    <t>TVPM</t>
  </si>
  <si>
    <t>JR PASTAZA 787-791 DPTO 38</t>
  </si>
  <si>
    <t>75352400</t>
  </si>
  <si>
    <t xml:space="preserve">VALERIO MIRANDA GIOVANI ALDAIR </t>
  </si>
  <si>
    <t>COOP. CESAR VALLEJO MZ S LT 15</t>
  </si>
  <si>
    <t>CALLE CASTROVIRREYNA 342 INT 105</t>
  </si>
  <si>
    <t>44255322</t>
  </si>
  <si>
    <t>LAVAN QUISPE JOSE MIGUEL</t>
  </si>
  <si>
    <t>OPERADOR DE PLANTA</t>
  </si>
  <si>
    <t>ASENT. H. ESTRELLA DE SIMON BOLIVAR MZ M LT 19</t>
  </si>
  <si>
    <t>CALLE LA CULTURA EDIF AYAR WUAKA DPTO 101 URB TUPAC AMARU</t>
  </si>
  <si>
    <t>45750936</t>
  </si>
  <si>
    <t>CALSIN LIMA JUAN DIEGO</t>
  </si>
  <si>
    <t xml:space="preserve">PSJ SAN MATEO MZ N LT 7 SECTOR EL NAZARENO PAMPLONA ALTA </t>
  </si>
  <si>
    <t>JR MENDOZA MERINO 732 INT 8</t>
  </si>
  <si>
    <t>40872725</t>
  </si>
  <si>
    <t>CHUQUIVILIN CRIZOLOGO JULIO CESAR</t>
  </si>
  <si>
    <t>SC. VIRGEN BUEN PASO MZ. W5 LT. 1 PAMPLONA ALTA</t>
  </si>
  <si>
    <t>40841438</t>
  </si>
  <si>
    <t>CONDE CURI REENELL CRISTIAN</t>
  </si>
  <si>
    <t xml:space="preserve">JR. COTOSH MZ Ñ-1 LT 59 </t>
  </si>
  <si>
    <t>44693106</t>
  </si>
  <si>
    <t>HUANACO MENDOZA DAVID</t>
  </si>
  <si>
    <t xml:space="preserve">PSJ. 01 ASENT. H. LAS FLORES DE LIMATAMBO MZ A LT 2 </t>
  </si>
  <si>
    <t>40961939</t>
  </si>
  <si>
    <t xml:space="preserve">LUNA ALVINO MAXIMO </t>
  </si>
  <si>
    <t xml:space="preserve">MZ. S LT 09 AGRP. FAM. CASUARINAS DE MARTIRES </t>
  </si>
  <si>
    <t>76288472</t>
  </si>
  <si>
    <t>MEDRANO ECHEGARAY JOSE JESUS</t>
  </si>
  <si>
    <t>CALLE BEATITA DE HUMAY 165</t>
  </si>
  <si>
    <t>ASET. H. VIRGEN DEL CARMEN MZ I LT 1</t>
  </si>
  <si>
    <t>47231343</t>
  </si>
  <si>
    <t>MURO CARPENA JUAN NICANOR</t>
  </si>
  <si>
    <t>CALLE BOGOTA 272 URB EL PARRAL</t>
  </si>
  <si>
    <t>41893202</t>
  </si>
  <si>
    <t>MURO CARPENA LUIS DANIEL</t>
  </si>
  <si>
    <t>72629683</t>
  </si>
  <si>
    <t>PARIZACA LIMA ABEL JUNIOR</t>
  </si>
  <si>
    <t xml:space="preserve">UPIS PAISAJISTA MZ LT 13 </t>
  </si>
  <si>
    <t>AREQUIPA</t>
  </si>
  <si>
    <t>46475970</t>
  </si>
  <si>
    <t>QUEVEDO REUPO LUIS MIGUEL</t>
  </si>
  <si>
    <t xml:space="preserve">CL TUPAC AMARU 340 </t>
  </si>
  <si>
    <t>LAMBAYEQUE</t>
  </si>
  <si>
    <t>47267055</t>
  </si>
  <si>
    <t>SULCA MARTINEZ CHARLES JHERSON</t>
  </si>
  <si>
    <t>ASTN. H. NUEVA CANADA MZ A LT 6</t>
  </si>
  <si>
    <t>44210241</t>
  </si>
  <si>
    <t>VIZCARRA YACTAYO OSCAR RAUL</t>
  </si>
  <si>
    <t>CENTRO POBLADO 10 OCTUBRE MZ C-1 LT. 35</t>
  </si>
  <si>
    <t>45672723</t>
  </si>
  <si>
    <t>GARCIA CHANG PIERRE GIANFRANCO</t>
  </si>
  <si>
    <t>ASENT. H. JOSE OLAYA MZ G. LT. 9</t>
  </si>
  <si>
    <t>LURIN</t>
  </si>
  <si>
    <t>47582604</t>
  </si>
  <si>
    <t>GOMEZ SIMBRON HEISON STEVEN</t>
  </si>
  <si>
    <t>ESTACION 03 / ESTACION 12</t>
  </si>
  <si>
    <t>PSJ. 2 MZ CA LT 3 PSJ VILLA SAN LUIS</t>
  </si>
  <si>
    <t>40415115</t>
  </si>
  <si>
    <t>TOVAR BLAS PEDRO</t>
  </si>
  <si>
    <t>ESTACION 02 / ESTACION 12</t>
  </si>
  <si>
    <t>JR. LAS PALMERAS 191</t>
  </si>
  <si>
    <t>ASENT H. BOCANEGRA MZ A37 LT 1</t>
  </si>
  <si>
    <t>70407262</t>
  </si>
  <si>
    <t>BARCO BARCO JAIRO</t>
  </si>
  <si>
    <t>PREVENCIONISTA</t>
  </si>
  <si>
    <t>CALLE CHILOE MZ D2 LT 6 URB LOS CEDROS DE VILLA</t>
  </si>
  <si>
    <t>10/08/203</t>
  </si>
  <si>
    <t>46750377</t>
  </si>
  <si>
    <t>TUCTO VASQUEZ JAQUINELER</t>
  </si>
  <si>
    <t>ESTACION 12 / ESTACION 11 / ESTACION 01 / ESTACION 02</t>
  </si>
  <si>
    <t>MZ BA 2 LT 11 JOSE CARLOS MARIATEGUI</t>
  </si>
  <si>
    <t>BARRIO FRIG.C-71 -CALLAO-CALLAO</t>
  </si>
  <si>
    <t>43135026</t>
  </si>
  <si>
    <t>ARCELA SOSA JOSE USNALDO</t>
  </si>
  <si>
    <t>JR. TAHUANTINSUYO 1499 URB ZARATE</t>
  </si>
  <si>
    <t>SAN JUAN NDE LURIGANCHO</t>
  </si>
  <si>
    <t>004796568</t>
  </si>
  <si>
    <t>BRIZUELA RIVERO JORGE</t>
  </si>
  <si>
    <t>CALLE HUANUCO 0038 URBANIZACION PALERMO INT. 0301</t>
  </si>
  <si>
    <t>09418299</t>
  </si>
  <si>
    <t>CHAMPION VIZCARDO ENRIQUE</t>
  </si>
  <si>
    <t>JR. TUPAC AMARU 216</t>
  </si>
  <si>
    <t>CHAVARRIA DIESTRA FRANCISCO ALCIBAR</t>
  </si>
  <si>
    <t>ASOC. PROP. DE LA URB ROSA LUZ I ETP AMP I MZ O-02 LT.</t>
  </si>
  <si>
    <t>46219469</t>
  </si>
  <si>
    <t>CHAVEZ ISAMANI ESFRAIN</t>
  </si>
  <si>
    <t>SANTA ANITA MZ.A-1 LT.13-A URB.VILLA MARINA</t>
  </si>
  <si>
    <t>CHUMPITAZ RODRIGUEZ VICTOR</t>
  </si>
  <si>
    <t xml:space="preserve">JOSE CARLOS MARIATEGUI MZ. V2B LT. 14 LIMA-LIMA-SAN JUAN DE LURIGANCHO </t>
  </si>
  <si>
    <t>42065621</t>
  </si>
  <si>
    <t>CONTRERAS GORDILLO RICHARD</t>
  </si>
  <si>
    <t xml:space="preserve">MZ.B 8 LT.20 VIRGEN DEL BUEN PASO PAMPLONA ALTA </t>
  </si>
  <si>
    <t>76291456</t>
  </si>
  <si>
    <t>CUEVA OBREGON MIGUEL ANTONIO</t>
  </si>
  <si>
    <t>CASA HUERTAS MZ. C LT. 06</t>
  </si>
  <si>
    <t>ANCON</t>
  </si>
  <si>
    <t>73693480</t>
  </si>
  <si>
    <t>DIAZ PORTAL NEVILSON</t>
  </si>
  <si>
    <t>ANEXO DOS DE MAYO</t>
  </si>
  <si>
    <t>AMAZONAS</t>
  </si>
  <si>
    <t>47761871</t>
  </si>
  <si>
    <t>GIL VERA MILER</t>
  </si>
  <si>
    <t>URB. PROSPERIDAD DE VILLA MZ. G LT. 21</t>
  </si>
  <si>
    <t xml:space="preserve">CHORRILLOS  </t>
  </si>
  <si>
    <t>GIUSSEPE GUSTAVO CHILET PACHECO</t>
  </si>
  <si>
    <t>CONJ.RESIDENCIAL SANTISIMO SALVADOR LAS PALMAS MZ.W LT.10</t>
  </si>
  <si>
    <t>46788875</t>
  </si>
  <si>
    <t>GRANADOS BRAMON PAUL</t>
  </si>
  <si>
    <t>PSJ. SAN MATEO MZ.B2 LT.5 3 ZONA ASOC.RURAL AGROP.LAS DELICIAS</t>
  </si>
  <si>
    <t>42958776</t>
  </si>
  <si>
    <t xml:space="preserve">HERRERA PEÑA CESAR GERARDO </t>
  </si>
  <si>
    <t>URB JAHUAY MZ. Ñ LT. 04-A LIMA-LIMA-LURIN</t>
  </si>
  <si>
    <t>46892785</t>
  </si>
  <si>
    <t>HUAMAN CHAVEZ DANIEL VICENTE</t>
  </si>
  <si>
    <t xml:space="preserve">PICHIPANPA </t>
  </si>
  <si>
    <t>HUANUCO</t>
  </si>
  <si>
    <t>75920312</t>
  </si>
  <si>
    <t>HUERTO PALOMINO MELANY MAYRA</t>
  </si>
  <si>
    <t>PSJ. VILLA CANTA MZ. H LT. 3</t>
  </si>
  <si>
    <t>41347605</t>
  </si>
  <si>
    <t>INCA QUILLAS EDGAR JULIO</t>
  </si>
  <si>
    <t xml:space="preserve">SECTOR 6 GRUPO 5 MZ.J LT.15 </t>
  </si>
  <si>
    <t>000990518</t>
  </si>
  <si>
    <t>MARTINEZ GUERRERO ANTONIO</t>
  </si>
  <si>
    <t>SUPERVISOR DE PRODUCCION</t>
  </si>
  <si>
    <t>AVENIDA JAVIER PRADO 488 DPTO. 2124 EDIFICIO TORRES ORQUIDEAS</t>
  </si>
  <si>
    <t>70980704</t>
  </si>
  <si>
    <t xml:space="preserve">MOREYRA ENRIQUEZ NEWTON </t>
  </si>
  <si>
    <t>ANEXO PICHUTA HUANCAVELICA-CASTROVIRREYNA-HUACHOS</t>
  </si>
  <si>
    <t>HUACHOS</t>
  </si>
  <si>
    <t>NAVEROS CONTRERAS JULIO</t>
  </si>
  <si>
    <t>JULIO C. TELLO SECTOR 9 MZ. P-2 LT. 1-A LIMA-LIMA-LURIN</t>
  </si>
  <si>
    <t>47247324</t>
  </si>
  <si>
    <t>PEREZ PEDRAZA ENYNER</t>
  </si>
  <si>
    <t>SANTA ROSA 1102 ASOC CENTRAL UNIFICADA</t>
  </si>
  <si>
    <t xml:space="preserve">VILLA MARIA DEL TRIUNFO </t>
  </si>
  <si>
    <t>48191362</t>
  </si>
  <si>
    <t>PUSCAN ROJAS ELVIS</t>
  </si>
  <si>
    <t>MZ.L LT.23 SN.JUAN DE DIOS 1 ETAPA</t>
  </si>
  <si>
    <t>41399402</t>
  </si>
  <si>
    <t>RAMOS PARODI DAVID CESAR</t>
  </si>
  <si>
    <t>AV.27 DE DICIEMBRE MZ.105 LT.6 COMITE 17 LIMA-LIMA-VILLA MARIA DEL TRIUNFO</t>
  </si>
  <si>
    <t>45734033</t>
  </si>
  <si>
    <t>RAMOS PARODI DEIVEN</t>
  </si>
  <si>
    <t>OPERADOR DE GRUA</t>
  </si>
  <si>
    <t>AV. PERU MZ. 10S LT. 06 P. JOVEN TABLADA</t>
  </si>
  <si>
    <t>RISCO ABURTO JUAN PEDRO</t>
  </si>
  <si>
    <t xml:space="preserve">MONTE ZARUMO S/N LACRAMARCA ALTA ANCASH-SANTA-CHIMBOTE </t>
  </si>
  <si>
    <t>46714462</t>
  </si>
  <si>
    <t>ROJAS HUAMAN LINDER ANTOÑO</t>
  </si>
  <si>
    <t>JR. RICARDO PALMA MZ E LT 5 ASOC. EL MOLINO</t>
  </si>
  <si>
    <t xml:space="preserve">LOS OLIVOS </t>
  </si>
  <si>
    <t>46368968</t>
  </si>
  <si>
    <t>SANTILLAN TAFUR GILMER ROBERTHSON</t>
  </si>
  <si>
    <t>09/04/1990</t>
  </si>
  <si>
    <t>ASENT.H. ALFONSO UGARTE MZ. Q LT. 02 LIMA-LIMA-PUENTE PIEDRA</t>
  </si>
  <si>
    <t>03/09/2021</t>
  </si>
  <si>
    <t>40962883</t>
  </si>
  <si>
    <t>SOTO ATOCSSA HENRY</t>
  </si>
  <si>
    <t>ASOC. PROP. LAS MERCEDES MZ. C04</t>
  </si>
  <si>
    <t>JIRON PACIFICO 248</t>
  </si>
  <si>
    <t>77131484</t>
  </si>
  <si>
    <t>SULLCARAY REQUIS JHON RICARDO</t>
  </si>
  <si>
    <t>ASENT.H. LOS ROSALES DE PRO MZ. H LT. 19</t>
  </si>
  <si>
    <t>LOS OLIVOS</t>
  </si>
  <si>
    <t>41840355</t>
  </si>
  <si>
    <t>TINEO GORDILLO JULIAN ARTURO</t>
  </si>
  <si>
    <t>ASENT.H.VILLA ESPERANZA MZ.J-1 LT.10 LIMA-LIMA-CARABAYLLO</t>
  </si>
  <si>
    <t>CARABAYLLO</t>
  </si>
  <si>
    <t>76520065</t>
  </si>
  <si>
    <t>TORREZ MELENDES MISAEL</t>
  </si>
  <si>
    <t>CALLE LAS CUCARDAS URB LOS JAZMINES DE NARANJAL MZ. D1 LT. 11</t>
  </si>
  <si>
    <t xml:space="preserve">SAN MARTIN DE PORRES </t>
  </si>
  <si>
    <t>48230093</t>
  </si>
  <si>
    <t>YOVERA ESPINOZA LUIS MIGUEL</t>
  </si>
  <si>
    <t>C.POBLADO CRUCETA MZ. 55</t>
  </si>
  <si>
    <t>TAMBO GRANDE</t>
  </si>
  <si>
    <t>75975814</t>
  </si>
  <si>
    <t>GARCIA REYES ANDREW</t>
  </si>
  <si>
    <t>R. PABLO CHAVEZ 109 CONDEVILLA</t>
  </si>
  <si>
    <t>46961148</t>
  </si>
  <si>
    <t>BALDERA VALDERA RONALD</t>
  </si>
  <si>
    <t>MZ.H LT.20 ASENT.H. MANOLO CASTILLO</t>
  </si>
  <si>
    <t>47670655</t>
  </si>
  <si>
    <t>ESPINOZA BERAUN LUIS ALBERTO</t>
  </si>
  <si>
    <t>PSJ. BELLAVISTA MZ. 83G LT. 03 COMITE VEC. 65</t>
  </si>
  <si>
    <t xml:space="preserve">COMAS </t>
  </si>
  <si>
    <t>46372956</t>
  </si>
  <si>
    <t>DIAZ PAZ DALMACIO</t>
  </si>
  <si>
    <t>CASERIO JUAN PABLO II</t>
  </si>
  <si>
    <t>PITIPO</t>
  </si>
  <si>
    <t>CONDUCTOR</t>
  </si>
  <si>
    <t>CALLE LOS NOGALES 604 URB LOS FICUS</t>
  </si>
  <si>
    <t>CONDUCTOR DE CARGA PESADA</t>
  </si>
  <si>
    <t>MZ P  LOTE 25 COOP ANDAHUAYLAS</t>
  </si>
  <si>
    <t>47884784</t>
  </si>
  <si>
    <t>HUERE SOTOMAYOR WILMER GUSTAVO</t>
  </si>
  <si>
    <t>JE LUIS PARDO SECTOR  ESTE ANEXO 08 JICAMARCA MZ R LOTE 23</t>
  </si>
  <si>
    <t>20507867228</t>
  </si>
  <si>
    <t>CORPORACION INDUSTRIAL OXIGENO ROMERO GROUP S.A.C</t>
  </si>
  <si>
    <t>ROMERO QUINDE STEVEN</t>
  </si>
  <si>
    <t>AUXILIAR DE OPERACIONES</t>
  </si>
  <si>
    <t>LOS INGENIEROS 685 DPTO 302. URB VALLE HERMOSO</t>
  </si>
  <si>
    <t>SURCO</t>
  </si>
  <si>
    <t>CONDUCTOR DE CAMION</t>
  </si>
  <si>
    <t>CALLE KUKAMOTO MZ O LOTE 52 ASENTAMIENTO HUMANO KUKAMOTO</t>
  </si>
  <si>
    <t>AHORRO Y EFICIENCIA DE ENERGIA SAC</t>
  </si>
  <si>
    <t>Asistente de Producción</t>
  </si>
  <si>
    <t>ADECUACION ELECTRICA PARA EL DESMONTAJE, MONTAJE Y PUESTA EN MARCHA DE GRUA PORTICO. E-11</t>
  </si>
  <si>
    <t>Av. Mariscal Caceres 596 Urb. Valdiviezo</t>
  </si>
  <si>
    <t>Peruana</t>
  </si>
  <si>
    <t>Administrador</t>
  </si>
  <si>
    <t>Av. Andres Avelino Caceres 596 Urb. Valdiviezo</t>
  </si>
  <si>
    <t>Arbulu Sobrino Pablo Cesar</t>
  </si>
  <si>
    <t>Supervisor de Obra</t>
  </si>
  <si>
    <t>Jr. Los Cerezos 147 Urb. Micaela Bastidas</t>
  </si>
  <si>
    <t>Los olivos</t>
  </si>
  <si>
    <t>Regalado Linarez Miguel Angel</t>
  </si>
  <si>
    <t>Conductor de Camion</t>
  </si>
  <si>
    <t>Calle Fernando Wisse Psje.1 De Octubre Mz. 13 Lt. 04</t>
  </si>
  <si>
    <t>Lima</t>
  </si>
  <si>
    <t>Castro Gutierrez Ronald</t>
  </si>
  <si>
    <t>Prevencionista de riesgo</t>
  </si>
  <si>
    <t>Tolomeo 235 Tda 1 La Campiña</t>
  </si>
  <si>
    <t>Chorrillos</t>
  </si>
  <si>
    <t>Asistente de Almacen</t>
  </si>
  <si>
    <t>Av. Andres Avelino Caceres 596 Urb. Valdiviezo Ate</t>
  </si>
  <si>
    <t>Asistente Administrativo</t>
  </si>
  <si>
    <t>Jr. Puno 1311</t>
  </si>
  <si>
    <t>Aylas Alvites Luis Angel</t>
  </si>
  <si>
    <t xml:space="preserve">Supervisor de Obra </t>
  </si>
  <si>
    <t>Sect. 6 Grupo 6 Cercado Mz. J Lt. 03</t>
  </si>
  <si>
    <t>Sanchez Miranda Gorginho Aldair</t>
  </si>
  <si>
    <t>Sector Arequipa Mz. 89 Lt. 19</t>
  </si>
  <si>
    <t>Cayalti</t>
  </si>
  <si>
    <t>Sanchez Esteban Henry Felix</t>
  </si>
  <si>
    <t>Jr Los Toronjas 235v</t>
  </si>
  <si>
    <t>San Martin De Porres</t>
  </si>
  <si>
    <t xml:space="preserve">20549351027    </t>
  </si>
  <si>
    <t>IMPODRILL SAC</t>
  </si>
  <si>
    <t>AMPHOS 21 CONSULTING PERÚ SAC</t>
  </si>
  <si>
    <t>10868860</t>
  </si>
  <si>
    <t>CASTRO DE LA CRUZ JAVIER JHONNY</t>
  </si>
  <si>
    <t>PV04-01 BIS</t>
  </si>
  <si>
    <t>Av. Teniente Cesar Lopez Rojas 183 Edif. Motion Urb. Maranga Etapa 7</t>
  </si>
  <si>
    <t>San Miguel</t>
  </si>
  <si>
    <t>20605435620</t>
  </si>
  <si>
    <t>ICOM SERVICIOS GEOTÉCNICOS S.A.C.</t>
  </si>
  <si>
    <t>46527905</t>
  </si>
  <si>
    <t>POLO BLAS ABEL SEGUNDO</t>
  </si>
  <si>
    <t>SUPERVISOR SEGURIDAD</t>
  </si>
  <si>
    <t>PV04-BIS</t>
  </si>
  <si>
    <t>CALLE 18 URB EL PARAISO MZ. D LT. 11 LA LIBERTAD-TRUJILLO-MOCHE</t>
  </si>
  <si>
    <t>Trujillo</t>
  </si>
  <si>
    <t>75425195</t>
  </si>
  <si>
    <t>BERNAL IRIGOIN JHEAN JARLY</t>
  </si>
  <si>
    <t>OFICIAL DE CONSTRUCCIÓN</t>
  </si>
  <si>
    <t>JR. 28 DE JULIO S/N CAJAMARCA-CHOTA-CHADIN</t>
  </si>
  <si>
    <t>Cajamarca</t>
  </si>
  <si>
    <t>CALSINA MAMANI RAUL DAVID</t>
  </si>
  <si>
    <t>COM. SAN FRANCISCO CAYRAVIRI PUNO-AZANGARO-AZANGARO</t>
  </si>
  <si>
    <t>Puno</t>
  </si>
  <si>
    <t>42967559</t>
  </si>
  <si>
    <t>QUISPE ESTEBAN WILBER</t>
  </si>
  <si>
    <t>SUPERVISOR  DE OPERACIONES</t>
  </si>
  <si>
    <t>C.P.M.CIUDAD NUEVA MZ.03 LT.13 COMITE I TACNA-TACNA-CIUDAD NUEVA</t>
  </si>
  <si>
    <t>Tacna</t>
  </si>
  <si>
    <t>20604453489</t>
  </si>
  <si>
    <t>RODHES INDUSTRIAL BUSSINES</t>
  </si>
  <si>
    <t>OPERARIO ALBAÑIL</t>
  </si>
  <si>
    <t>JR. AYACUCHO ASENT.H. SAN PEDRO MZ. F LT. 27</t>
  </si>
  <si>
    <t>RAMOS LLOCCLLA GREGORIO</t>
  </si>
  <si>
    <t>OFICIAL ALBAÑIL</t>
  </si>
  <si>
    <t>PS 3 MZ.D LT.3 A.H. LOS CLAVELES</t>
  </si>
  <si>
    <t>PEON</t>
  </si>
  <si>
    <t xml:space="preserve">200 MILLAS MZ. L LT. 16 </t>
  </si>
  <si>
    <t xml:space="preserve">20477857826    </t>
  </si>
  <si>
    <t>PUMP SYSTEM PERU SAC</t>
  </si>
  <si>
    <t>25663569</t>
  </si>
  <si>
    <t>RAMOS HUAMANTINGO EDMUNDO ROGER</t>
  </si>
  <si>
    <t>MECANICO</t>
  </si>
  <si>
    <t>E-01,E-02,E-03, PV-01 Y PV-01 BIS</t>
  </si>
  <si>
    <t>Calle 6 Pueblo Joven Constanzo Mz.B - Callao</t>
  </si>
  <si>
    <t>RUIZ SANTACRUZ LIZ VIOLETA</t>
  </si>
  <si>
    <t>LOGISTICA</t>
  </si>
  <si>
    <t>Malecon Leguia s/n  Huanuco</t>
  </si>
  <si>
    <t>20547422407</t>
  </si>
  <si>
    <t>HUAMANI CUTI EDWIN</t>
  </si>
  <si>
    <t>PV04 01BIS</t>
  </si>
  <si>
    <t>Vigen del Rosario Mz.73 Lt.2 - Arequipa</t>
  </si>
  <si>
    <t>Arequipa</t>
  </si>
  <si>
    <t>42794364</t>
  </si>
  <si>
    <t>MAMANI PUMA RAUL ANGEL</t>
  </si>
  <si>
    <t>Ciudad de Dios H-11 - Arequipa</t>
  </si>
  <si>
    <t>71009365</t>
  </si>
  <si>
    <t>CHAUCA SOLGORRE MICHELLY JANNINA</t>
  </si>
  <si>
    <t>INGENIERA DE CONTROL DE PROYECTOS</t>
  </si>
  <si>
    <t>Asent. H Daniel Alcides Carrion MZ. M Lt. 10</t>
  </si>
  <si>
    <t>LOPEZ NIEVE GERALDINE FIORELLA</t>
  </si>
  <si>
    <t>PREVENCIONISTA DE RIESGO</t>
  </si>
  <si>
    <t>JR. LOS ARRAYANES 1060 PISO 2 URB LAS VIOLETAS</t>
  </si>
  <si>
    <t>LEYDI TATIANA CRUZ MIÑANO</t>
  </si>
  <si>
    <t>SUPERVISOR DE SEGURIDAD</t>
  </si>
  <si>
    <t>Calle Mayta Capac 1012, Trujillo</t>
  </si>
  <si>
    <t>El Porvenir</t>
  </si>
  <si>
    <t>VAZQUEZ RODRIGUEZ CESAR</t>
  </si>
  <si>
    <t>TECNICO ELECTROMECANICO</t>
  </si>
  <si>
    <t xml:space="preserve">Jose Martin 103, Independencia </t>
  </si>
  <si>
    <t>Punchana</t>
  </si>
  <si>
    <t xml:space="preserve">MARROQUIN PINO JHOSSEL JUSTO </t>
  </si>
  <si>
    <t>Av. Morro de Arica 106</t>
  </si>
  <si>
    <t>Paucarpata</t>
  </si>
  <si>
    <t>Agrupacion de vivienda Gloria Baja</t>
  </si>
  <si>
    <t>73100072</t>
  </si>
  <si>
    <t xml:space="preserve">HUARAYA OCSA FERNANDO </t>
  </si>
  <si>
    <t>Av.Alberto Barajas 196</t>
  </si>
  <si>
    <t>San Borja</t>
  </si>
  <si>
    <t>43421716</t>
  </si>
  <si>
    <t>ZUÑIGA CHAVEZ JHON JERLY</t>
  </si>
  <si>
    <t>Jiron Simon Grados 731</t>
  </si>
  <si>
    <t xml:space="preserve">CUEVA VASQUEZ ALAN ROBERT </t>
  </si>
  <si>
    <t>Mz.B lore 17 los sureños</t>
  </si>
  <si>
    <t>Puente Piedra</t>
  </si>
  <si>
    <t>OPERARIO ELECTRICO</t>
  </si>
  <si>
    <t>Jiron Santa Rosa 1040</t>
  </si>
  <si>
    <t>Callao</t>
  </si>
  <si>
    <t xml:space="preserve">HUAYHUA CHAVEZ IRON ROSENDO </t>
  </si>
  <si>
    <t xml:space="preserve">Jiron Santa Rosa 205 </t>
  </si>
  <si>
    <t>Cerro Colorado</t>
  </si>
  <si>
    <t xml:space="preserve">BORDA CUEVA CARLA XIOMARA </t>
  </si>
  <si>
    <t>Av. Micaela Bastidas Mz.G interior G-11</t>
  </si>
  <si>
    <t>Comas</t>
  </si>
  <si>
    <t xml:space="preserve">RUIZ USSEGLIO JHOAN RULER </t>
  </si>
  <si>
    <t>Urb. Villa del Norte Mz L1, LT-12</t>
  </si>
  <si>
    <t xml:space="preserve">BENIQUE DIAZ MIGUEL ANGEL </t>
  </si>
  <si>
    <t>Mecánico</t>
  </si>
  <si>
    <t>Jiron Lobitos 162</t>
  </si>
  <si>
    <t xml:space="preserve">SULLCAHUAMAN CRISTHIAN ROMERO </t>
  </si>
  <si>
    <t>Psje. Los Guindos E-14, Sector 4, La Campiña</t>
  </si>
  <si>
    <t>Socabaya</t>
  </si>
  <si>
    <t xml:space="preserve">SIGUAS ASURZA GISELA </t>
  </si>
  <si>
    <t>Av. Tupac Amaru 450</t>
  </si>
  <si>
    <t>Villamaria del Triunfo</t>
  </si>
  <si>
    <t>45627321</t>
  </si>
  <si>
    <t>CALIXTO DA COSTA HUGO</t>
  </si>
  <si>
    <t>Av.Cami de amancaes 100</t>
  </si>
  <si>
    <t>Rímac</t>
  </si>
  <si>
    <t>46365336</t>
  </si>
  <si>
    <t>CHAMPAC ARIAS RUBI ROSALVA</t>
  </si>
  <si>
    <t>Calle Omega Asent.H Bocanegra Sc.1 Mz.B8 Lt.36 - Callao</t>
  </si>
  <si>
    <t>71710371</t>
  </si>
  <si>
    <t>CRUZ ALEJOS EDWIN JEANPIERRE</t>
  </si>
  <si>
    <t>Asent.H.Heroes del cenepa Mz.B Lt.24-Callao</t>
  </si>
  <si>
    <t>10175132</t>
  </si>
  <si>
    <t>DURAND HUARCAYA MARIO AURELIO</t>
  </si>
  <si>
    <t>OPERADOR DE BOMBA</t>
  </si>
  <si>
    <t>Calle San Jose 353-Junin</t>
  </si>
  <si>
    <t>Junin</t>
  </si>
  <si>
    <t>15760930</t>
  </si>
  <si>
    <t>FERNANDEZ QUISPE LINCOLN AURELIO</t>
  </si>
  <si>
    <t>Urb.el Bosque Mz.F Lt.47 - Ancash</t>
  </si>
  <si>
    <t>Ancash</t>
  </si>
  <si>
    <t>09789074</t>
  </si>
  <si>
    <t>GUZMÁN OSORIO JOSÉ ANTONIO</t>
  </si>
  <si>
    <t>TECNICO ELECTRICISTA</t>
  </si>
  <si>
    <t>Jr.Manco II Urb.Tahuantinsuyo</t>
  </si>
  <si>
    <t>Independencia</t>
  </si>
  <si>
    <t>70326948</t>
  </si>
  <si>
    <t>HOLGUIN URDAY ADRIAN ALEJANDRO</t>
  </si>
  <si>
    <t>Diez Canseco 602 - Arequipa</t>
  </si>
  <si>
    <t>HUAMANI HUAYHUA LIZARDO GUILLERMO</t>
  </si>
  <si>
    <t>COORDINADOR DE PROYECTO</t>
  </si>
  <si>
    <t>Urb.Trabajadores Mercado Mayorista - Arequipa</t>
  </si>
  <si>
    <t>70264731</t>
  </si>
  <si>
    <t xml:space="preserve">GOMEZ VARAS JULIO CESAR </t>
  </si>
  <si>
    <t>Pamplona Baja Maz. Z1 Lt.16</t>
  </si>
  <si>
    <t>LAZARO CAHUAS RICHARD ALDO</t>
  </si>
  <si>
    <t>Unidad Modelo Block X04 - Callao</t>
  </si>
  <si>
    <t>MARTINEZ VIZCARDO JURGER JESUS</t>
  </si>
  <si>
    <t>Urb.E.Lopez Albujar C-22 - Moquegua</t>
  </si>
  <si>
    <t xml:space="preserve">Moquegua </t>
  </si>
  <si>
    <t>70199395</t>
  </si>
  <si>
    <t>MONCADA ESPINOZA JUAN DANIEL</t>
  </si>
  <si>
    <t>Mz. B-10 Barrio Marcopampa - Cajamarca</t>
  </si>
  <si>
    <t>45823475</t>
  </si>
  <si>
    <t>MORE CASTILLO DORA ELIZABETH MARGARITA</t>
  </si>
  <si>
    <t>Calle Daniel TIMORAN 197 Block</t>
  </si>
  <si>
    <t>73889197</t>
  </si>
  <si>
    <t>PUMA HUARSAYA LUIS ANGEL</t>
  </si>
  <si>
    <t>Jr.Alfonso Ugarte -Arequipa</t>
  </si>
  <si>
    <t>COORDINADORA DE PROYECTO</t>
  </si>
  <si>
    <t>Asoc.Las Gardenias Etapa 2DA</t>
  </si>
  <si>
    <t>QUINTANA MISARI SERGIO HENDERSON</t>
  </si>
  <si>
    <t>Calle 08 - Junin</t>
  </si>
  <si>
    <t>71000736</t>
  </si>
  <si>
    <t>QUISPE TAYPE ROSEL ENZO</t>
  </si>
  <si>
    <t>Calle Simon Bolivar - Arequipa</t>
  </si>
  <si>
    <t>SALAZAR REBOLLEDO LUIS ALBERTO</t>
  </si>
  <si>
    <t>Urb.Vicus Blovk A7 -Piura</t>
  </si>
  <si>
    <t>Piura</t>
  </si>
  <si>
    <t>46803484</t>
  </si>
  <si>
    <t>TESEN ATENCIA WALTER JUNIOR</t>
  </si>
  <si>
    <t>SUPERVISOR ELECTROMECANICO</t>
  </si>
  <si>
    <t>MZz.P Lt.22 Asoc.Viv Las Fresas - Callao</t>
  </si>
  <si>
    <t>29648594</t>
  </si>
  <si>
    <t>TITO BARRA FREDY MANUEL</t>
  </si>
  <si>
    <t>Urb.Pedro Diez Canseco - Arequipa</t>
  </si>
  <si>
    <t>VELARDE MONTES KEVIN FISHER</t>
  </si>
  <si>
    <t>PPJJ Apurimac Calle Chachapoyas - Arequipa</t>
  </si>
  <si>
    <t>72144159</t>
  </si>
  <si>
    <t>VILCAHUAMAN PANIBRA YOJHAN BRANDO NAJHON</t>
  </si>
  <si>
    <t>Plaza Principal C01-2 - Arequipa</t>
  </si>
  <si>
    <t>10135185</t>
  </si>
  <si>
    <t>ZAMBRANO MONTOYA PERCY</t>
  </si>
  <si>
    <t xml:space="preserve">Av.Arnaldo Marquez 1419 </t>
  </si>
  <si>
    <t>Jesús maría</t>
  </si>
  <si>
    <t>TICONA MAMANI ROYER ROY</t>
  </si>
  <si>
    <t>Upis.R.B Diez Canseco ZN.AMZ.H LT.9 - Arequipa</t>
  </si>
  <si>
    <t>CHUMPITAZ GUZMAN ANTONIO IVAN</t>
  </si>
  <si>
    <t>AV. Isabel Chimpu Ocllo 291 urb. San Isabel</t>
  </si>
  <si>
    <t>Carabayllo</t>
  </si>
  <si>
    <t>ARCE PORTUGAL JOHN CARLOS</t>
  </si>
  <si>
    <t>Calle Cerro de Pasco PPJJ Cerro Verde Zona A MZ. H LT. 2</t>
  </si>
  <si>
    <t>OPERADOR DE TERMOFUSIÓN</t>
  </si>
  <si>
    <t>Asent. H Las Terrazas de C. Huanca Mz. L Lt. 02</t>
  </si>
  <si>
    <t>El agustino</t>
  </si>
  <si>
    <t>PAREDES OLIVOS JOSE ANTONIO</t>
  </si>
  <si>
    <t>RESIDENTE DE OBRA</t>
  </si>
  <si>
    <t>Calle Eduardo Correa 241  Urb. Santa Luzmila</t>
  </si>
  <si>
    <t>SALCEDO SANABRIA DANIEL VALENTIN</t>
  </si>
  <si>
    <t>Calle Loma Rica 107 Dpto. 301 Urb. Prolong. Benavides</t>
  </si>
  <si>
    <t>Santiago de Surco</t>
  </si>
  <si>
    <t>FLORIAN AVILA JUAN CARLOS</t>
  </si>
  <si>
    <t xml:space="preserve">   SUPERVISOR DE SEGURIDAD</t>
  </si>
  <si>
    <t>Av. Honoraro Delgado 465 Urb. El Bosque</t>
  </si>
  <si>
    <t>BARREDA CABANA VICTOR MANUEL</t>
  </si>
  <si>
    <t>Calle Flora Tristan Zon C COM 16 PPJJ 4 de Octubre Mz. N Lt 16</t>
  </si>
  <si>
    <t>MOROCHO OCAS CRISTHIAN ALEXANDER</t>
  </si>
  <si>
    <t>Jr. Yahuarhuaca 933</t>
  </si>
  <si>
    <t>72491350</t>
  </si>
  <si>
    <t>RUPAY HOSPINAL RICARDO IVAN</t>
  </si>
  <si>
    <t>Calle Arica 745 Dpto. 604</t>
  </si>
  <si>
    <t>42005795</t>
  </si>
  <si>
    <t>COTAQUISPE BAEZ JULIO VIDAL</t>
  </si>
  <si>
    <t>CALLE CERCADO S/N CAJAMARCA-CHOTA-PACCHA</t>
  </si>
  <si>
    <t>01700867</t>
  </si>
  <si>
    <t>ARROYO VALGA WILDER</t>
  </si>
  <si>
    <t>OPERARIO PERFORISTA</t>
  </si>
  <si>
    <t>JR PACHACUTEC 225 LIMA-LIMA-CHACLACAYO</t>
  </si>
  <si>
    <t>Chaclacayo</t>
  </si>
  <si>
    <t>CULLAMPE POQUIOMA MAYKOL</t>
  </si>
  <si>
    <t>MZ C LT 18 URB LOS PORTALES DE SANTA ROSA LIMA-LIMA-SAN MARTIN DE PORRES</t>
  </si>
  <si>
    <t>PEON DE CONSTRUCCIÓN</t>
  </si>
  <si>
    <t>AV. MARTIR JOSE OLAYA ASENT.H. PIEDRA LIZA-TABOADA MZ. C LT. 10 -CALLAO-CALLAO</t>
  </si>
  <si>
    <t>PERFORISTA</t>
  </si>
  <si>
    <t>ASENT.H VICTOR RAUL HAYA DE LA TORRE MZ. B LT. 13 -CALLAO-VENTANILLA</t>
  </si>
  <si>
    <t>Ventanilla</t>
  </si>
  <si>
    <t>43914131</t>
  </si>
  <si>
    <t>CULLAMPE POQUIOMA LEONARDO FABIO</t>
  </si>
  <si>
    <t>CALLE LOS JAZMINES TDA 30 URB PARQUE EL NARANJAL 2DA ETAPA LIMA-LIMA-LOS OLIVOS</t>
  </si>
  <si>
    <t>42336382</t>
  </si>
  <si>
    <t>ALACHE GARCIA EDUIN MIGUEL</t>
  </si>
  <si>
    <t>JR. ICA URB LA HUAYRONA MZ. I LT. 5 LIMA-LIMA-SAN JUAN DE LURIGANCHO</t>
  </si>
  <si>
    <t>san Juan de Lurigancho</t>
  </si>
  <si>
    <t>CULLAMPE POQUIOMA DARLEY</t>
  </si>
  <si>
    <t>BARRIO MAINAS AMAZONAS-LUYA-CONILA</t>
  </si>
  <si>
    <t>GONZALES RUFINO WILDER EDY</t>
  </si>
  <si>
    <t>C.POBLADO LOS MILAGROS HUANUCO-LEONCIO PRADO-PUEBLO NUEVO</t>
  </si>
  <si>
    <t>Huanuco</t>
  </si>
  <si>
    <t>ELESPURU CASTILLO HUGO RENATO</t>
  </si>
  <si>
    <t>CONJ.HAB. MICAELA BASTIDAS-ENACE 1 ETAPA MZ. N LT. 11 PIURA-PIURA-VEINTISEIS DE OCTUBRE</t>
  </si>
  <si>
    <t xml:space="preserve">Piura </t>
  </si>
  <si>
    <t>PINASCO VALERA RODRIGO</t>
  </si>
  <si>
    <t>PQ JOSE DE LA CERNA MZ G-1 LT 2 A.H SAN LORENZO LIMA-LIMA-INDEPENDENCIA</t>
  </si>
  <si>
    <t>TAIPE QUISPE JORGE CESAR</t>
  </si>
  <si>
    <t>AGRP. FAM. LA GRUTA STA. MARIA MZ. GU19 LT. 8</t>
  </si>
  <si>
    <t>CAVERO VELASQUEZ JOSE SALVADOR</t>
  </si>
  <si>
    <t>JEFE DE PROYECTO</t>
  </si>
  <si>
    <t>E-03</t>
  </si>
  <si>
    <t>Urb.Mariscal Caceres Mz.P7 Lt.3</t>
  </si>
  <si>
    <t>DURAND CASTILLO HGO EDSGARDO</t>
  </si>
  <si>
    <t>Urb.Bancarios Etapa II Mz.C Lt.21 - Piura</t>
  </si>
  <si>
    <t>DEPAZ CACHA JAVIER PASCUAL</t>
  </si>
  <si>
    <t>OFICIAL PERFORISTA</t>
  </si>
  <si>
    <t>Ps.San Antonio Urb.Las Rosas - Ancash</t>
  </si>
  <si>
    <t>005599264</t>
  </si>
  <si>
    <t>HERNANDEZ PEREZ XAVIER ANTONIO</t>
  </si>
  <si>
    <t>OPERARIO MECANICO</t>
  </si>
  <si>
    <t>Calle 17 K1 1A Coop el Valle</t>
  </si>
  <si>
    <t>ARTEAGA AVALOS PEDRO ALDAIR</t>
  </si>
  <si>
    <t>Asocx.Cristo de pachacamilla</t>
  </si>
  <si>
    <t>01269840</t>
  </si>
  <si>
    <t>ANDRADE PAXI ALEJO GENARO</t>
  </si>
  <si>
    <t>Pueblo Joven Las Colinas Mz Y, Lt. 20 - ICA</t>
  </si>
  <si>
    <t>003039792</t>
  </si>
  <si>
    <t>GARRIDO GUTIERREZ LUIS EMILIO</t>
  </si>
  <si>
    <t>OPERADOR MECANICO</t>
  </si>
  <si>
    <t>Av.Malecon Cheka-Campoy</t>
  </si>
  <si>
    <t>ALBURQUEQUE GRANDA JACK PETTERSON</t>
  </si>
  <si>
    <t>Asent. H. La Capilla calle sanchez cerro D-25 - Talara - Piura</t>
  </si>
  <si>
    <t>QUISPE JAYO ISAC JOSE</t>
  </si>
  <si>
    <t>Av. Mariano Pastor Sevilla Sector 5 - Heroes de San Juan Mz. C Lt. 27</t>
  </si>
  <si>
    <t>46732417</t>
  </si>
  <si>
    <t>MEZA CHUMPITAZ JULIO JHONATAN</t>
  </si>
  <si>
    <t>SUPERVISOR SSOMA</t>
  </si>
  <si>
    <t>Conj. Multifamiliar Carabayllo Mz. Q1</t>
  </si>
  <si>
    <t>47358527</t>
  </si>
  <si>
    <t>AUCCAPUMA LLALLI DAVID EMERSON</t>
  </si>
  <si>
    <t>c. Poblado Checche - Apurimac</t>
  </si>
  <si>
    <t>Urb. Antonio Moreno de Caceres Mz. K, Lt.04 - Ventanilla</t>
  </si>
  <si>
    <t>71396595</t>
  </si>
  <si>
    <t>ANDRADE ESTELA FRANKLIN YERSON</t>
  </si>
  <si>
    <t>Jr. Sullana 285 Br. Cumbre mayo - Cajamarca</t>
  </si>
  <si>
    <t>73269744</t>
  </si>
  <si>
    <t>URDAY PANDURO PAUL ANTHONY</t>
  </si>
  <si>
    <t>Av. Jorge Chavez 258, San Crespo y Castillo</t>
  </si>
  <si>
    <t>32947379</t>
  </si>
  <si>
    <t>VASQUEZ LORETO DAMIAN SERAPIO</t>
  </si>
  <si>
    <t>Jr. Orihuela 12 bock 12 caserio nueva esperanza - Ancash</t>
  </si>
  <si>
    <t>40793273</t>
  </si>
  <si>
    <t>MILLAN VILLALVA KENNEDY</t>
  </si>
  <si>
    <t>CONDUCTOR DE CAMIONETA</t>
  </si>
  <si>
    <t>Psj. 6, Mz D Lt 10 A.H. Indoamerica, SJM</t>
  </si>
  <si>
    <t>75137699</t>
  </si>
  <si>
    <t>QUISPE LAZARO JHOEL ERICK</t>
  </si>
  <si>
    <t>Sector 5 Heroes de San Juan Mz. C Lt. 24</t>
  </si>
  <si>
    <t>70220338</t>
  </si>
  <si>
    <t>LAVADO AYALA EDGAR DAVID</t>
  </si>
  <si>
    <t>Av. Tayabamba Caseria Shiracnaca Lt.03 - La Libertad</t>
  </si>
  <si>
    <t>Huamachuco</t>
  </si>
  <si>
    <t>40967346</t>
  </si>
  <si>
    <t>AYALA EUGENIO JUAN PABLO</t>
  </si>
  <si>
    <t xml:space="preserve">Av. La Regla asent. H. Santa Rosa de Lima </t>
  </si>
  <si>
    <t>REYES RODRIGUEZ JOSE LUIS</t>
  </si>
  <si>
    <t>Los Sauces 35, Quiruvilca, La libertad</t>
  </si>
  <si>
    <t>CONDORI MAMANI SALUSTIO</t>
  </si>
  <si>
    <t>OPERADOR DE CAMION GRUA</t>
  </si>
  <si>
    <t>Calle austria lote 14 mz, A, Sector Anexo Comunal 2, la vizcachera comunidad Campesina Jicamarca</t>
  </si>
  <si>
    <t>Huarochiri</t>
  </si>
  <si>
    <t>RODRIGUEZ MENDOZA MANUEL EDER</t>
  </si>
  <si>
    <t>CALLE INDEPENDENCIA 1528 INT. B, LA LIBERTAD</t>
  </si>
  <si>
    <t>DELGADO SOLIS JOHAN HERNANDO</t>
  </si>
  <si>
    <t>ASENT. H. INTEGRACION SAN JOSE MZ D, LT. 20</t>
  </si>
  <si>
    <t>CHINCHAY LEON LAURO AGAPITO</t>
  </si>
  <si>
    <t>CASERIO PASHPA, TARICA</t>
  </si>
  <si>
    <t>TARICA</t>
  </si>
  <si>
    <t>Calle tomas farfan farfan - Norte urb. Antonia Moreno de Caceres 2do sector izquierdo mz. K, Lt. 17</t>
  </si>
  <si>
    <t>AV. PEDRO RUIZ GALLO SANTA CLARA LT 120A</t>
  </si>
  <si>
    <t>ate</t>
  </si>
  <si>
    <t>41096008</t>
  </si>
  <si>
    <t>YALISCO PRUDENCIO DAVID ELISEO</t>
  </si>
  <si>
    <t>C.P COMBAYO</t>
  </si>
  <si>
    <t>20549351027</t>
  </si>
  <si>
    <t>46737181</t>
  </si>
  <si>
    <t>URTEAGA ROMERO OSWALDO MIGUEL</t>
  </si>
  <si>
    <t>RIGGER</t>
  </si>
  <si>
    <t>Jr. Miguel carcamo 262, Urb. Mariscal Caceres</t>
  </si>
  <si>
    <t>20556896799</t>
  </si>
  <si>
    <t>INV.LA UNION COMBUSTIBLE EIRL</t>
  </si>
  <si>
    <t>45297756</t>
  </si>
  <si>
    <t>FARRO GOMEZ CÉSAR MOSIAH SANTIAGO</t>
  </si>
  <si>
    <t>OPERADOR CISTERNA</t>
  </si>
  <si>
    <t xml:space="preserve">Calle 33 Asent H.Ventanilla </t>
  </si>
  <si>
    <t xml:space="preserve">Calle 33 Asent H. - Ventanilla </t>
  </si>
  <si>
    <t>20538191176</t>
  </si>
  <si>
    <t>INVERSIONES &amp; SERVICIOS JWM SAC</t>
  </si>
  <si>
    <t>41224330</t>
  </si>
  <si>
    <t>EGUIZABAL ESPINOZA CARLOS ALBERTO</t>
  </si>
  <si>
    <t>Jr.Micaela Bastidas 159</t>
  </si>
  <si>
    <t>32131720</t>
  </si>
  <si>
    <t>CARLOS LOPEZ JOEL NEHEMIAS</t>
  </si>
  <si>
    <t>Mz.15 Sector Pariacoto - Ancash</t>
  </si>
  <si>
    <t>10818241</t>
  </si>
  <si>
    <t>VILLENA QUINCHO JUAN CARLOS</t>
  </si>
  <si>
    <t>Chosica La Era 141 - Ñaña</t>
  </si>
  <si>
    <t>Chosica</t>
  </si>
  <si>
    <t>72093053</t>
  </si>
  <si>
    <t>PIZARRO TIZNADO JUAN ANGEL</t>
  </si>
  <si>
    <t>Asoc.Proc Campo Sol</t>
  </si>
  <si>
    <t>72110796</t>
  </si>
  <si>
    <t>GONZALES VELASQUEZ ANDERSON RAUL</t>
  </si>
  <si>
    <t>Mz.B Lt.8A Asoc.Pro Viv.Campo Sol</t>
  </si>
  <si>
    <t>BUJAICO MONTES JOSE LUIS</t>
  </si>
  <si>
    <t>Calle los laureles Mz.V2 Lt.27</t>
  </si>
  <si>
    <t>20601277604</t>
  </si>
  <si>
    <t>OMAJAY RENT A CAR SAC</t>
  </si>
  <si>
    <t>42429804</t>
  </si>
  <si>
    <t>RIVERA ASCUÑA CLAUDIO SAUL</t>
  </si>
  <si>
    <t>CA.Sarmiento de Gamboa 102 Urb.Colonial  - Callao</t>
  </si>
  <si>
    <t>44873745</t>
  </si>
  <si>
    <t>LEANDRO MANDUJANO RUBEN MARTIN</t>
  </si>
  <si>
    <t>Jr.Huachi Maz.14 Lt3 - Oyon</t>
  </si>
  <si>
    <t>Oyon</t>
  </si>
  <si>
    <t xml:space="preserve">CHOFER DE CAMIONETA </t>
  </si>
  <si>
    <t>Urb.del Aire 1025 Block Y2</t>
  </si>
  <si>
    <t>San Luis</t>
  </si>
  <si>
    <t>09270709</t>
  </si>
  <si>
    <t>LLANCE GAMBOA YAMIL</t>
  </si>
  <si>
    <t>Av.la Libertad 2642</t>
  </si>
  <si>
    <t>CARROLLO RIVERA JUAN CARLOS GEMELL</t>
  </si>
  <si>
    <t>COOP. PABLO PATRON MZ. F LT. 15</t>
  </si>
  <si>
    <t>CHOSICA</t>
  </si>
  <si>
    <t>MARTINEZ CASANA JESUS CRISANTO</t>
  </si>
  <si>
    <t>SECTOR 3 GRUPO 13, MZ. F LT. 23</t>
  </si>
  <si>
    <t>HUARCAYA LANAZCA JOSE ANTONIO</t>
  </si>
  <si>
    <t>JR. PEDRO DAVILA S/N</t>
  </si>
  <si>
    <t>JUNIN</t>
  </si>
  <si>
    <t>UTURI QUIZURUCO VICTOR FELIX</t>
  </si>
  <si>
    <t>Mz. O Lt. 4 A.H. AMPLIACION CERRO VECINO HUASCATA ASENT. H</t>
  </si>
  <si>
    <t>CHACLACAYO</t>
  </si>
  <si>
    <t xml:space="preserve">20521937531    </t>
  </si>
  <si>
    <t>OR MAQUINARIAS SAC</t>
  </si>
  <si>
    <t>TECNICO MECANICO</t>
  </si>
  <si>
    <t>Calle 11 Aos.La Florida</t>
  </si>
  <si>
    <t>75906040</t>
  </si>
  <si>
    <t>RUIZ MORI VICENTE ADRIAN</t>
  </si>
  <si>
    <t>Jr.Las Trinitarias 122 Urb.Santa Isabel</t>
  </si>
  <si>
    <t>48380841</t>
  </si>
  <si>
    <t>MENA GOMEZ EFREN ALDEIR</t>
  </si>
  <si>
    <t>Jr.Tarma 583 Urb.La Libertad - Comas</t>
  </si>
  <si>
    <t>75170927</t>
  </si>
  <si>
    <t>REYES ALIAGA LUIS LENIEN</t>
  </si>
  <si>
    <t>Jr.Silicio Urb.Hilarion</t>
  </si>
  <si>
    <t>20477857826</t>
  </si>
  <si>
    <t>Gorrin Rico Alvaro Luis</t>
  </si>
  <si>
    <t>E2,E1 y PV-01</t>
  </si>
  <si>
    <t>Calle Yuramayo Mz. L3 Lt.1 Tres de Mayo Naranjal</t>
  </si>
  <si>
    <t>Mendoza Celestino Daniel Elvis</t>
  </si>
  <si>
    <t>Electricista</t>
  </si>
  <si>
    <t xml:space="preserve">Av. Heroes del Alto Cenepa 657 </t>
  </si>
  <si>
    <t>PEREZ TORRES WILLIAM IVAN</t>
  </si>
  <si>
    <t>URB PORTADA DEL SOL MZ. H'2 LT. 14</t>
  </si>
  <si>
    <t>La Molina</t>
  </si>
  <si>
    <t>GUZMAN ROJAS YHEYSON JHON</t>
  </si>
  <si>
    <t>CALLE SAN MARTIN DE PORRES BLOCK 1 PISO 2 ASOC. PRADERAS DEL SOL IV ETAPA MZ. A LT. 10</t>
  </si>
  <si>
    <t>COICO MENDOZA ESTHER DEL ROSARIO</t>
  </si>
  <si>
    <t>SUPERVISORA DE SSOMA</t>
  </si>
  <si>
    <t>PSJ. LIBERTAD 151 MIRAMAR BAJO ANCASH</t>
  </si>
  <si>
    <t>ENCARGADA DE RRHH</t>
  </si>
  <si>
    <t>CALLE LAS ABUTARDAS 481 URB SANTA ANITA 2DO. SECTOR</t>
  </si>
  <si>
    <t>LABORATORISTA DE SUELOS</t>
  </si>
  <si>
    <t>Calle E Mz P lote 15 - Urb. 200 Millas</t>
  </si>
  <si>
    <t>Block 51 Urb. Mariscal Ramon Castilla</t>
  </si>
  <si>
    <t>ARBIETO CAMPOS ARNALDO IVAN</t>
  </si>
  <si>
    <t>SECTOR 1 GRP.7 MZ.A LT.16</t>
  </si>
  <si>
    <t>PEREZ TORRES HUMBERTO ALIVAN</t>
  </si>
  <si>
    <t>CAPATAZ</t>
  </si>
  <si>
    <t>C.P.CHULIT CAJAMARCA</t>
  </si>
  <si>
    <t>ROMERO CORDERO HOMER ROLANDO</t>
  </si>
  <si>
    <t>OPERARIO DE MOVIMIENTO DE TIERRAS</t>
  </si>
  <si>
    <t>CA. HUANCAVELICA 0 PP.JJ COLUMNA PASCO</t>
  </si>
  <si>
    <t>SURCO ROCA ROGER</t>
  </si>
  <si>
    <t>OPERARIO CARPINTERO</t>
  </si>
  <si>
    <t>ASENT.H. EX.COOPERATIVA TAMBO INGA ALTA MZ. C LT. 08</t>
  </si>
  <si>
    <t>06843089</t>
  </si>
  <si>
    <t>DONGO TINCO PASCUAL FIDEL</t>
  </si>
  <si>
    <t>JR. SAN ANTONIO 490 2DA ZONA COLLIQUE</t>
  </si>
  <si>
    <t>MZ.LL LT.17 SEC F BARRIO XII GR.4 AGRUP POB SANTA ROSA DE LIMA COVIPOL PACHACUTEC</t>
  </si>
  <si>
    <t>OPERADOR DE MINICARGADOR</t>
  </si>
  <si>
    <t>Mz O lote 12, Vicentelo</t>
  </si>
  <si>
    <t>OPERADOR DE RETROEXCAVADORA</t>
  </si>
  <si>
    <t>CALLE 1 A-06 ASENT.H. 25 DE FEBRERO</t>
  </si>
  <si>
    <t>CALDERON LIMACHE ANGEL RAUL</t>
  </si>
  <si>
    <t>OPERADOR DE VOLQUETE</t>
  </si>
  <si>
    <t>AV. VICTOR MALASQUEZ ASOC. DE VIV. EL SOL DE SAN FERNANDO MZ. B LT. 5</t>
  </si>
  <si>
    <t>Pachacámac</t>
  </si>
  <si>
    <t>DPTO. 1 ASENT.H. ANCIETA ALTA 1 ETAPA MZ. P LT. 13</t>
  </si>
  <si>
    <t>BARRANCA URIBE ARTURO HERMIAS</t>
  </si>
  <si>
    <t>AV.24 DE ENERO 249 COLLIQUE 3ERA.ZONA</t>
  </si>
  <si>
    <t>ALEJOS CORDOVA JORGAN MARLON</t>
  </si>
  <si>
    <t>ASENT.H. COLLIQUE 4TO SECTOR MZ. LL LT. 1A</t>
  </si>
  <si>
    <t>QUISPE HUAMAN YURI</t>
  </si>
  <si>
    <t>ASENT. URB MUN. GUSTAVO MOHME LLONA ZN 4 MZ. J LT. 11</t>
  </si>
  <si>
    <t>MANIHUARI TENAZOA LIZTER NILO</t>
  </si>
  <si>
    <t>OFICIAL DE MOVIMIENTO DE TIERRAS</t>
  </si>
  <si>
    <t>JR. HUANUCO 3292 PISO 3 URB PERU</t>
  </si>
  <si>
    <t>MANIHUARI TENAZOA CARLOS ALBERTO</t>
  </si>
  <si>
    <t>PASAJE VIRGEN DEL ROSARIO ASOC VIV LA PAZ MZ A LOTE 9</t>
  </si>
  <si>
    <t>ENCARNACION REVATTA HENVER LUIS</t>
  </si>
  <si>
    <t>ASENT.H. SIGLO XXI SCT 27 DE MARZO MZ. B LT. 19</t>
  </si>
  <si>
    <t>ASOC. PRO VIV.200 MILLAS MZ. A LT. 13</t>
  </si>
  <si>
    <t>Mz C Lt 8 Urb. Las Fresas , Calle los eucaliptos</t>
  </si>
  <si>
    <t>JR. CONSTITUCION 714 INT. 4</t>
  </si>
  <si>
    <t>CENTRAL KM 14.8 ASOC. AGRICULTORES GLORIA ALTA</t>
  </si>
  <si>
    <t>URB. LA GLORIA MZ A LOTE 15</t>
  </si>
  <si>
    <t>MZ I-1 LT 10 ASOC. PROG. VIV. LAS MERCEDES AMPL. 1 LA GLORIA</t>
  </si>
  <si>
    <t>20607390640</t>
  </si>
  <si>
    <t>SOLUTIONSPLASHDP S.A.C.</t>
  </si>
  <si>
    <t>10217252</t>
  </si>
  <si>
    <t xml:space="preserve">ARIAS JURO JOHNNY VALENTIN </t>
  </si>
  <si>
    <t>17/03/1975</t>
  </si>
  <si>
    <t xml:space="preserve">OPERARIO DE TUBERIAS HDPE </t>
  </si>
  <si>
    <t xml:space="preserve">CA. 10 MZ. 34 LT.18 A.H ARRIBA PERU </t>
  </si>
  <si>
    <t>004258808</t>
  </si>
  <si>
    <t xml:space="preserve">BIGOTT CORRO JEAN GABRIEL </t>
  </si>
  <si>
    <t>14/04/1995</t>
  </si>
  <si>
    <t>SUPERVISOR DE TENDIDO E IZAJE DE TUBERIAS HDPE</t>
  </si>
  <si>
    <t xml:space="preserve">PJ. 4 MZA. C3. LOTE 08. A.H RAMON CARCAMO </t>
  </si>
  <si>
    <t>45700627</t>
  </si>
  <si>
    <t>CASTILLO DE LA CRUZ  MAYKOOLD JUNIOR</t>
  </si>
  <si>
    <t>16/04/1989</t>
  </si>
  <si>
    <t>AV. GUILLERMO DANSEY 699</t>
  </si>
  <si>
    <t>15/06/203</t>
  </si>
  <si>
    <t>45538615</t>
  </si>
  <si>
    <t>ESPINOZA CARRILLO LEONCIO</t>
  </si>
  <si>
    <t>16/08/1988</t>
  </si>
  <si>
    <t>OPERARIO DE TERMOFUSION</t>
  </si>
  <si>
    <t>JR. LAS CORALINAS URB.LAS VIOLETAS MZ L-1 LT 25</t>
  </si>
  <si>
    <t xml:space="preserve"> 48431388</t>
  </si>
  <si>
    <t>LA TORRE ZUÑIGA CESAR ERNESTO</t>
  </si>
  <si>
    <t>12/08/1994</t>
  </si>
  <si>
    <t xml:space="preserve">JR. ANTONIO MIRO QUESADA 1228 DPTO 3 BARRIOS ALTOS </t>
  </si>
  <si>
    <t>70105197</t>
  </si>
  <si>
    <t>MARTINEZ VIÑA DIEGO</t>
  </si>
  <si>
    <t>04/12/1995</t>
  </si>
  <si>
    <t xml:space="preserve">PSJE ANDRES AVELINO CACERES MZ 1Z LT 2 P JOVEN SAN ALBINO </t>
  </si>
  <si>
    <t>30/12/2002</t>
  </si>
  <si>
    <t>JR AZCONA 1539 INT 104</t>
  </si>
  <si>
    <t>Breña</t>
  </si>
  <si>
    <t>45798786</t>
  </si>
  <si>
    <t>PISCO COMETIVOS WEINER</t>
  </si>
  <si>
    <t>17/01/1986</t>
  </si>
  <si>
    <t xml:space="preserve">CALLE LAS DALIAS ASENT H 23 DE SETIEMBRE MZ K LT 05 </t>
  </si>
  <si>
    <t>Puente piedra</t>
  </si>
  <si>
    <t>29/11/1995</t>
  </si>
  <si>
    <t>ASENT. H AMPLIACION LAS TERRAZAS PACHACUTEC MZ L LT 03</t>
  </si>
  <si>
    <t>71860681</t>
  </si>
  <si>
    <t xml:space="preserve">QUIROZ QUISPE JUAN </t>
  </si>
  <si>
    <t>17/08/1991</t>
  </si>
  <si>
    <t>JUNIN 294 DP 18 Y 19 P3</t>
  </si>
  <si>
    <t xml:space="preserve">25707312 </t>
  </si>
  <si>
    <t>RAMÍREZ  CARCAUSTO DANTE LADISLAO</t>
  </si>
  <si>
    <t>15/11/1973</t>
  </si>
  <si>
    <t xml:space="preserve">TOPOGRAFO </t>
  </si>
  <si>
    <t xml:space="preserve">CALLE TUPAC AMARU 1604 URB ALTA MAR </t>
  </si>
  <si>
    <t xml:space="preserve">LA PERLA </t>
  </si>
  <si>
    <t>09/08/1990</t>
  </si>
  <si>
    <t xml:space="preserve">LOGISTICA DOCUMENTACION Y VALORIZACION </t>
  </si>
  <si>
    <t>AV 842 EDIFICIO JARDINES DE VENEZUELA 1401</t>
  </si>
  <si>
    <t>41843750</t>
  </si>
  <si>
    <t>RUIZ ELIAS PEDRO ALEXANDER</t>
  </si>
  <si>
    <t>03/01/1982</t>
  </si>
  <si>
    <t xml:space="preserve">CALLEVICTOR RAUL 125 BARRIO SAN JOSE </t>
  </si>
  <si>
    <t xml:space="preserve">LA UNION </t>
  </si>
  <si>
    <t>17/01/1988</t>
  </si>
  <si>
    <t xml:space="preserve">SECTOR LAS FLORES MZ 13 LT 3 </t>
  </si>
  <si>
    <t xml:space="preserve">VENTANILLA </t>
  </si>
  <si>
    <t>70257409</t>
  </si>
  <si>
    <t xml:space="preserve">PINEDO  MANAMA CARLOS </t>
  </si>
  <si>
    <t>14/01/1991</t>
  </si>
  <si>
    <t xml:space="preserve">MZ Q L.T 1 COM VEC K19C EL ARBOLITO ACU VM II </t>
  </si>
  <si>
    <t>04/06/1980</t>
  </si>
  <si>
    <t xml:space="preserve">PEON </t>
  </si>
  <si>
    <t xml:space="preserve">ASENT. H HACIENDA SAN AGUSTIN  CALLE LIMA  SN </t>
  </si>
  <si>
    <t>25/03/1993</t>
  </si>
  <si>
    <t xml:space="preserve">ASOC LAS FESAS MZ D1 LT 05 </t>
  </si>
  <si>
    <t>04/11/1973</t>
  </si>
  <si>
    <t xml:space="preserve">JR  FERNANDO WIELAND 171 URB PILARES </t>
  </si>
  <si>
    <t>20431084172</t>
  </si>
  <si>
    <t>Ancro S.A.C.</t>
  </si>
  <si>
    <t>BECERRA MOJONERO FRANCISCO</t>
  </si>
  <si>
    <t>Conductor</t>
  </si>
  <si>
    <t>ESTACION AVIACION NAVAL  - CALLAO</t>
  </si>
  <si>
    <t xml:space="preserve"> FUNDO BUENOS AIRES MZ. E LT. 1E PANAM. SUR KM. 18 </t>
  </si>
  <si>
    <t>Villa El Salvador</t>
  </si>
  <si>
    <t>COTRINA SANCHEZ JOSE JULIO</t>
  </si>
  <si>
    <t xml:space="preserve">COOP. VIRGEN DE COCHARCAS MZ. G LT. 15 </t>
  </si>
  <si>
    <t>HUERTAS TOLENTINO JOSE</t>
  </si>
  <si>
    <t>Operario</t>
  </si>
  <si>
    <t xml:space="preserve"> ASENT.H.JOSE CARLOS MARIATEGUI P3-10</t>
  </si>
  <si>
    <t>San Juan de lurigancho</t>
  </si>
  <si>
    <t>ALIAGA CHAVEZ EDWIN JOHNY</t>
  </si>
  <si>
    <t>Ayudante de Camion</t>
  </si>
  <si>
    <t>E14, E15, E16, E17, E24, E25, E26, E27</t>
  </si>
  <si>
    <t xml:space="preserve">ASOC. LOS PORTALES DE NARANJAL MZ. C LT. 7 2DA. ETAPA </t>
  </si>
  <si>
    <t>San martin de porres</t>
  </si>
  <si>
    <t>ALIAGA CHAVEZ MARCO ANTONIO</t>
  </si>
  <si>
    <t xml:space="preserve">JR.LAS BLENDAS 545 URB.INCA MANCO CAPAC </t>
  </si>
  <si>
    <t>CAMARENA ARCAYA ABRAHAM</t>
  </si>
  <si>
    <t>Auxiliar de oficina</t>
  </si>
  <si>
    <t xml:space="preserve"> LAS VEGAS CAL 5 MZ C LT 14</t>
  </si>
  <si>
    <t xml:space="preserve">E-08, E-09, OVALO 200 MILLAS </t>
  </si>
  <si>
    <t xml:space="preserve"> UCV 104 LT. 49 ZONA G ASENT.H. HUAYCAN</t>
  </si>
  <si>
    <t>MUÑOZ RAMOS HAROLD RANDY</t>
  </si>
  <si>
    <t xml:space="preserve"> MZ. W LT. 1 URB. LOS JARDINES DE SAN JUAN 2DA ETAPA </t>
  </si>
  <si>
    <t>E-10, E-11, E-12, PV03, PV01, PV02, E-04, E-01, E-03 - CALLAO</t>
  </si>
  <si>
    <t>AH. CAHUIDE MZ. B LT. 1</t>
  </si>
  <si>
    <t>El Agustino</t>
  </si>
  <si>
    <t>LLANTOY REYES CLEDER ALVARO</t>
  </si>
  <si>
    <t>JR. JOSE SANTOS CHOCANO 580 AAHH COLLIQUE</t>
  </si>
  <si>
    <t>20306273265</t>
  </si>
  <si>
    <t xml:space="preserve">GTEL SAC </t>
  </si>
  <si>
    <t xml:space="preserve">ARTE Y TECNOLOGIA DEL CONCRETO SAC </t>
  </si>
  <si>
    <t>08176577</t>
  </si>
  <si>
    <t>RODRIGUEZ CHUNGA JORGE WILFREDO</t>
  </si>
  <si>
    <t>Estacion 25</t>
  </si>
  <si>
    <t>MORRO SOLAR 150 DPTO E URB VENTURA ROSSI</t>
  </si>
  <si>
    <t>ALMACENERO</t>
  </si>
  <si>
    <t>Estacion 25,26,27</t>
  </si>
  <si>
    <t>P. JOVEN VIRGEN DEL CARMEN MZ H LT 10</t>
  </si>
  <si>
    <t>20602125361</t>
  </si>
  <si>
    <t>ROCAS S.M SERVICIOS GENERALES E.I.R.L.</t>
  </si>
  <si>
    <t xml:space="preserve">CAPATAZ / ANDAMIERO </t>
  </si>
  <si>
    <t>Estacion 27</t>
  </si>
  <si>
    <t>EX FUNDO OQUENDO  MZ LT 43 ASOC VIV SAN VALETIN</t>
  </si>
  <si>
    <t>48705653</t>
  </si>
  <si>
    <t xml:space="preserve">PINEDO PANDURO JUAN HERNAN </t>
  </si>
  <si>
    <t xml:space="preserve">OFICIAL / ANDAMIERO </t>
  </si>
  <si>
    <t>AV GUILLERMO BILLIGHURST 791</t>
  </si>
  <si>
    <t>UCV 53 LT ZONA C ASENT HUAYCAN</t>
  </si>
  <si>
    <t>77066101</t>
  </si>
  <si>
    <t>MONGE RENDON ARON</t>
  </si>
  <si>
    <t>SACASHUAYLLA TICAPATA</t>
  </si>
  <si>
    <t>San sebastian</t>
  </si>
  <si>
    <t>44907991</t>
  </si>
  <si>
    <t xml:space="preserve">ACUÑA VALDERRAMA MANUEL ALEXANDER </t>
  </si>
  <si>
    <t xml:space="preserve">CALLE MICAEL BASTIDAS 424 P. JOVEN MICAELA BASTIDAS </t>
  </si>
  <si>
    <t>47573795</t>
  </si>
  <si>
    <t xml:space="preserve">OLIVERA FERNANDEZ JEFERSON SANTOS </t>
  </si>
  <si>
    <t xml:space="preserve">AVENIDA INDOAMERICA MZ B LT 5 </t>
  </si>
  <si>
    <t>41681793</t>
  </si>
  <si>
    <t xml:space="preserve">SILVA ARANA JHONNY WILLIAM </t>
  </si>
  <si>
    <t xml:space="preserve">SUPERVISOR GENERAL </t>
  </si>
  <si>
    <t>JR FAUSTO CASTAÑEDA 169 INT 3</t>
  </si>
  <si>
    <t>28/3/2023</t>
  </si>
  <si>
    <t xml:space="preserve">SUPERVISOR DE CAMPO </t>
  </si>
  <si>
    <t>ASENT. H. HUAYCAN ZONA C UCV. 53 LT. 12</t>
  </si>
  <si>
    <t>001734253</t>
  </si>
  <si>
    <t>LOPEZ ROJAS GIOVANNA SHIRLEY</t>
  </si>
  <si>
    <t>ZONA A JESUS MORALES NRO 938</t>
  </si>
  <si>
    <t>Colombiana</t>
  </si>
  <si>
    <t>CHOFER</t>
  </si>
  <si>
    <t>AV AVIACION 731 DPTO 1/2</t>
  </si>
  <si>
    <t>La victoria</t>
  </si>
  <si>
    <t>60620679</t>
  </si>
  <si>
    <t>BARRUETO VARGAS DITHER FRANK</t>
  </si>
  <si>
    <t>CALLE ANGELICA PALMA 128 URB PANDO</t>
  </si>
  <si>
    <t>San miguel</t>
  </si>
  <si>
    <t>ASOC DE VIV SAPOTAL II EETAPA MZ E3 LT 11 URB LOS CEDROS</t>
  </si>
  <si>
    <t>Santa anita</t>
  </si>
  <si>
    <t>77146052</t>
  </si>
  <si>
    <t>RUCABADO RAMOS LESLIE DIANA</t>
  </si>
  <si>
    <t>JR JUNIN 1164</t>
  </si>
  <si>
    <t>Jauja</t>
  </si>
  <si>
    <t>E ASOC VIRGEN DEL CARMEN LT 23</t>
  </si>
  <si>
    <t>004486671</t>
  </si>
  <si>
    <t>SILLET BLANCO WENDY</t>
  </si>
  <si>
    <t>PDR</t>
  </si>
  <si>
    <t>AV PISTA NUEVA MZ J LT 13 COOP LOS ROBLES</t>
  </si>
  <si>
    <t>Venezolana</t>
  </si>
  <si>
    <t>PS. SANTA CLARITA 178 ASOC. SANTA CLARITA</t>
  </si>
  <si>
    <t>20524639808</t>
  </si>
  <si>
    <t xml:space="preserve">INFANZON DRYWALL SAC </t>
  </si>
  <si>
    <t>09796687</t>
  </si>
  <si>
    <t xml:space="preserve">INFANZON ESPINOZA JOHNNY JAVIER </t>
  </si>
  <si>
    <t>Estacion 26</t>
  </si>
  <si>
    <t>JR CARLOS RAYGADA 242 CONDEVILLA SEÑOR ETAPA 1</t>
  </si>
  <si>
    <t>48604701</t>
  </si>
  <si>
    <t xml:space="preserve">TELLO REVOLLAR BRAYAN MISAEL </t>
  </si>
  <si>
    <t>AV. ENRIQUE MEIGGS BLOCK G DPTO. 505 MZ. M LT. 2</t>
  </si>
  <si>
    <t xml:space="preserve">VERA VASQUEZ JOSE MARIA JESUS </t>
  </si>
  <si>
    <t>CALLE BRASILIA 136</t>
  </si>
  <si>
    <t>74834831</t>
  </si>
  <si>
    <t>SILVA CARREÑO TIRZO</t>
  </si>
  <si>
    <t>CHEPEN 204</t>
  </si>
  <si>
    <t>09461986</t>
  </si>
  <si>
    <t xml:space="preserve">BUQUICH VALVERDE EMILIO </t>
  </si>
  <si>
    <t>AV EL TRABAJO 260</t>
  </si>
  <si>
    <t>74737543</t>
  </si>
  <si>
    <t xml:space="preserve">VARGAS QUISPE LUIS ANDRES </t>
  </si>
  <si>
    <t>CALLE A ASENT.H. EDILBERTO RAMOS MZ. A LT. 23</t>
  </si>
  <si>
    <t>23/05/2023</t>
  </si>
  <si>
    <t>CALLE LOS ALISOS MZ. D1 LT. 14 ASOC. LAS FRESAS 2DA ETAPA</t>
  </si>
  <si>
    <t>002073350</t>
  </si>
  <si>
    <t>SISA SANABRIA WALTER OSWALDO</t>
  </si>
  <si>
    <t>CALLE VALPARAISO N° 221</t>
  </si>
  <si>
    <t>41728086</t>
  </si>
  <si>
    <t>LUCAR PALACIOS JULIO ALBERTO</t>
  </si>
  <si>
    <t>AV. VICENTE MORALES DUAREZ 238 - PUEBLO JOVEN 1 DE MAYO</t>
  </si>
  <si>
    <t>73125240</t>
  </si>
  <si>
    <t>EDQUEN MUÑOZ VICTOR DOMINIQUE</t>
  </si>
  <si>
    <t>MZ F2 LT 1 URB. PACHACAMAC BARRIO 2 SECTOR 1</t>
  </si>
  <si>
    <t>002953933</t>
  </si>
  <si>
    <t>VILORIA LOZANO JOSE MARIA JESUS</t>
  </si>
  <si>
    <t>CALLE 2 E LT 01 APV-MAGISTERIAL CANTO GRANDE</t>
  </si>
  <si>
    <t>10725022</t>
  </si>
  <si>
    <t>YNFANZON ESPINOZA RAUL JAIME</t>
  </si>
  <si>
    <t>JR JOSE RAYGADA 242 - CONDEVILLA</t>
  </si>
  <si>
    <t>44337499</t>
  </si>
  <si>
    <t>TUESTA GRANDEZ ESTEFANNY</t>
  </si>
  <si>
    <t>CALLE 1 MZ A LT 13 II ETAPA ASOC MONTE DE LOS OLIVOS</t>
  </si>
  <si>
    <t>SON CONSTRUCTORES SAC</t>
  </si>
  <si>
    <t>AV PACASMAYO MZ Q LT 25 URB EL ALAMO</t>
  </si>
  <si>
    <t>48216153</t>
  </si>
  <si>
    <t>ELIZALDE MORAN IZRI UZUEL</t>
  </si>
  <si>
    <t xml:space="preserve">ASENT H SAN JUAN DE DIOS </t>
  </si>
  <si>
    <t>Independecia</t>
  </si>
  <si>
    <t>PSJ SOLIDARIDAD 150</t>
  </si>
  <si>
    <t>71785646</t>
  </si>
  <si>
    <t>MENDOZA CARRERO NELKI ROMARIO</t>
  </si>
  <si>
    <t xml:space="preserve">JR RIO BLANCO VILLA NORTE </t>
  </si>
  <si>
    <t>71893858</t>
  </si>
  <si>
    <t>NORABUENA MARTICORENA RAUL</t>
  </si>
  <si>
    <t>ASISTENTE DE PRODUCCION</t>
  </si>
  <si>
    <t>JR AREQUIPA 4241</t>
  </si>
  <si>
    <t>47088806</t>
  </si>
  <si>
    <t>QUISPE LEON JOSE ALBERTO</t>
  </si>
  <si>
    <t>JR APURIMAC 4095</t>
  </si>
  <si>
    <t>COOP LOS PEQUEÑOS IND ATE</t>
  </si>
  <si>
    <t>44236894</t>
  </si>
  <si>
    <t>SUSANIBAR HUAMAN JUAN FREDDY</t>
  </si>
  <si>
    <t xml:space="preserve">ASENT H LAMPA DE ORO </t>
  </si>
  <si>
    <t>44400588</t>
  </si>
  <si>
    <t>ZEVALLOS ANGLAS HAROLD HERNAN</t>
  </si>
  <si>
    <t>JR QUILCA 781</t>
  </si>
  <si>
    <t>CA. LAS DALIAS MZ. D LT. 11, LAS DALIAS</t>
  </si>
  <si>
    <t>CALLE STA. TERESA MZ 5 LT 58 ASOC. DE PADRES DE FAMILIA</t>
  </si>
  <si>
    <t>CRISPIN LLULUY JESUS ALBERTO</t>
  </si>
  <si>
    <t>ASOC PRO VI LOS LIBERTADORES MZ C LT.53</t>
  </si>
  <si>
    <t>AV FELIPE PINGLO ALVA 203 PJ. REYNOWO</t>
  </si>
  <si>
    <t>CHAVEZ MACHOA SEGUNDO ROY</t>
  </si>
  <si>
    <t>CASERIO GALLITO</t>
  </si>
  <si>
    <t>Loreto</t>
  </si>
  <si>
    <t>004984760</t>
  </si>
  <si>
    <t>MARQUEZ CALDERON GENESIS GABRIELA</t>
  </si>
  <si>
    <t xml:space="preserve">AV NARANJAL MZ B LT 3 </t>
  </si>
  <si>
    <t>40714485</t>
  </si>
  <si>
    <t>QUISPE REVILLA GUSTAVO ADOLFO</t>
  </si>
  <si>
    <t>MZ J LT 9 VILLA VICTORIA</t>
  </si>
  <si>
    <t>43808855</t>
  </si>
  <si>
    <t xml:space="preserve">TUANAMA ARMAS PEPE </t>
  </si>
  <si>
    <t>AV SAN HILARION ESTE 256</t>
  </si>
  <si>
    <t>MZ G3 LT 7 SEC C GROUP RES C2 PACHACUTEC</t>
  </si>
  <si>
    <t>44937872</t>
  </si>
  <si>
    <t xml:space="preserve">LINARES AQUITUARI DENNER </t>
  </si>
  <si>
    <t>ANGULO 246 ASOC STA LUZMILA</t>
  </si>
  <si>
    <t>81428061</t>
  </si>
  <si>
    <t>LINARES AQUITUARI ALEX</t>
  </si>
  <si>
    <t xml:space="preserve">C.P NUEVO SAN JUAN </t>
  </si>
  <si>
    <t>Calleria</t>
  </si>
  <si>
    <t>73352969</t>
  </si>
  <si>
    <t>LEON VILLEGAS PERSI</t>
  </si>
  <si>
    <t>ASOC PROVIV SAN DIEGO DE CARABAYLLO</t>
  </si>
  <si>
    <t>60500846</t>
  </si>
  <si>
    <t>CHAVEZ UPIACHIHAY PIERO</t>
  </si>
  <si>
    <t>COMUNIDAD GALLITO</t>
  </si>
  <si>
    <t>Fernando Lores</t>
  </si>
  <si>
    <t>20097638</t>
  </si>
  <si>
    <t>OLIVARES PIÑAS WALTER PERCY</t>
  </si>
  <si>
    <t>LOS EUCALIPTOS MZ. A LT. 20 URB. LOS PORTALES DE CARAPONGO</t>
  </si>
  <si>
    <t>BK MODULAR  S.A.C</t>
  </si>
  <si>
    <t xml:space="preserve"> PAZ CORREA JOSÉ CARLOS</t>
  </si>
  <si>
    <t>Supervisor de obra</t>
  </si>
  <si>
    <t xml:space="preserve">Estaciones 1 A </t>
  </si>
  <si>
    <t>AV.GuardiaCivil551</t>
  </si>
  <si>
    <t>Supervisor SSOMA</t>
  </si>
  <si>
    <t xml:space="preserve">MZ. A Lt. 17 AAHH Victor Raul Haya de la Torre </t>
  </si>
  <si>
    <t>70816903</t>
  </si>
  <si>
    <t>PAZ MARQUEZ ANTHONY FERNANDO</t>
  </si>
  <si>
    <t>Montajista</t>
  </si>
  <si>
    <t>Estaciones 1 A</t>
  </si>
  <si>
    <t>42765877</t>
  </si>
  <si>
    <t xml:space="preserve"> APARICIO YARLEQUE HUGO FRANCISCO</t>
  </si>
  <si>
    <t>Jr.Loreto 152 Jose Galvez</t>
  </si>
  <si>
    <t>Villa Maria Del Triunfo</t>
  </si>
  <si>
    <t>09891563</t>
  </si>
  <si>
    <t xml:space="preserve">CONDORI ORTEGA ALMERT  FAUSTO </t>
  </si>
  <si>
    <t>Técnico eléctrico</t>
  </si>
  <si>
    <t xml:space="preserve">Jr. pinar del rio 2947 </t>
  </si>
  <si>
    <t>D&amp;V SOLUCIONES INTEGRALES</t>
  </si>
  <si>
    <t>022303745</t>
  </si>
  <si>
    <t xml:space="preserve">NEYRA RAMIREZ  JUAN WILDER </t>
  </si>
  <si>
    <t xml:space="preserve">Calle Los Rosales Puerta 136 Cercado Pisco </t>
  </si>
  <si>
    <t>Pisco</t>
  </si>
  <si>
    <t>40949545</t>
  </si>
  <si>
    <t xml:space="preserve"> MEDRANO PECHO DAVID MARCOS</t>
  </si>
  <si>
    <t xml:space="preserve">Jr. Parobamba635-A </t>
  </si>
  <si>
    <t>70475235</t>
  </si>
  <si>
    <t>HERNANDEZ CCAHUANA JUAN MANUEL</t>
  </si>
  <si>
    <t>Av. Los Dominicos Mz W Lt.  31A</t>
  </si>
  <si>
    <t>44986865</t>
  </si>
  <si>
    <t xml:space="preserve"> ZEVALLOS MANRIQUE PERCY FELIPE </t>
  </si>
  <si>
    <t xml:space="preserve">Pasaje San Juan de Dios 03-48 </t>
  </si>
  <si>
    <t>45241095</t>
  </si>
  <si>
    <t xml:space="preserve"> COTITO CAVALIER ISMAEL</t>
  </si>
  <si>
    <t>Jr. Crespo y Castillo # 3335</t>
  </si>
  <si>
    <t>22314360</t>
  </si>
  <si>
    <t xml:space="preserve"> POZU VASQUEZ  MARTIN HUMBERTO</t>
  </si>
  <si>
    <t>COOP. VIV.SIMA MZ. G LT. 28</t>
  </si>
  <si>
    <t>09886086</t>
  </si>
  <si>
    <t xml:space="preserve"> MITTEEN MITTEEN ALDEMAR HUMBERTO</t>
  </si>
  <si>
    <t>Mz G Lt. 14 Coop. Virgen de Fatima</t>
  </si>
  <si>
    <t>BM1 Obras &amp; Servicios Industriales S.A.C</t>
  </si>
  <si>
    <t>10133381</t>
  </si>
  <si>
    <t>ARCE CHOQUE ACSEL PABLO</t>
  </si>
  <si>
    <t>OFICIAL PINTOR</t>
  </si>
  <si>
    <t>ESTACION 27</t>
  </si>
  <si>
    <t>MZ. 23 LT. 10 2DA ZN BAYOVAR</t>
  </si>
  <si>
    <t>SJL</t>
  </si>
  <si>
    <t>ESTACION 26</t>
  </si>
  <si>
    <t>CALLE LAS AMATISTAS 278 URB. BALCONCILLO</t>
  </si>
  <si>
    <t>75049737</t>
  </si>
  <si>
    <t>FUENTES VARGAS HAROLD YONEL</t>
  </si>
  <si>
    <t>OFICIAL MONTAJISTA</t>
  </si>
  <si>
    <t>C.M. VASQUEZ E-203</t>
  </si>
  <si>
    <t>SAN CLEMENTE</t>
  </si>
  <si>
    <t>09653373</t>
  </si>
  <si>
    <t>HUALLPARIMACHI SUTTA FRANCISCO</t>
  </si>
  <si>
    <t>OPERARIO MONTAJISTA</t>
  </si>
  <si>
    <t>INCA MANCO CAPAC MZ. B V LT. 30</t>
  </si>
  <si>
    <t>09654114</t>
  </si>
  <si>
    <t>OVALLE GUTIERREZ HUGO JESUS</t>
  </si>
  <si>
    <t>CONDUCTOR DE CAMIONETA Y CAMION</t>
  </si>
  <si>
    <t>ESTACION 17</t>
  </si>
  <si>
    <t>MZ.80 LT.21 SECTOR A GRUPO 10 HUASCAR</t>
  </si>
  <si>
    <t>OPERARIO ELECTRICISTA</t>
  </si>
  <si>
    <t>ESTACION 25,26,27</t>
  </si>
  <si>
    <t>MZ H LT 10 LOS CLAVELES ZONA B</t>
  </si>
  <si>
    <t>URB. BALCONCILLO CALLE LOS AMATISTAS 474</t>
  </si>
  <si>
    <t>ASENT. H. JAVIER HERAUD MZ.N LT.12</t>
  </si>
  <si>
    <t>71928403</t>
  </si>
  <si>
    <t>ACUACHE DE LA CRUZ WILLIAM REYNALDO</t>
  </si>
  <si>
    <t>LA VENTA S/N</t>
  </si>
  <si>
    <t>SANTIAGO</t>
  </si>
  <si>
    <t>45430589</t>
  </si>
  <si>
    <t>BARRIENTOS DE LA CRUZ JUAN</t>
  </si>
  <si>
    <t>ASENT.H CARLOS TIZON PACHECOMZ.U LT.22</t>
  </si>
  <si>
    <t>SAN ANDRES</t>
  </si>
  <si>
    <t>41527971</t>
  </si>
  <si>
    <t>BENDEZU REGALADO DENNIS</t>
  </si>
  <si>
    <t>AV.PACHACUTEC 4053 CESAR VALLEJOS</t>
  </si>
  <si>
    <t>CACERES AYALA EDUEN ALEJANDRO</t>
  </si>
  <si>
    <t>ASENT.H.M. JOSE CARLOS MARIATEGUI ETAPA V MZ. W-6 LT. 24</t>
  </si>
  <si>
    <t>09760704</t>
  </si>
  <si>
    <t>CAMACHO GARAVITO CARLOS ENRIQUE</t>
  </si>
  <si>
    <t xml:space="preserve">SUPERVISOR SSOMA </t>
  </si>
  <si>
    <t>POZOS 24</t>
  </si>
  <si>
    <t>LAS VEGAS MZ. C LT. 1G</t>
  </si>
  <si>
    <t>46356385</t>
  </si>
  <si>
    <t>CAÑOLA VALDIVIEZO DEYBI DAVID</t>
  </si>
  <si>
    <t>OPERARIO ARMADOR</t>
  </si>
  <si>
    <t>ASENT. H. JESUS DE NAZARETH MZ. A 27</t>
  </si>
  <si>
    <t>PARIÑAS</t>
  </si>
  <si>
    <t>INGENIERO DE PRODUCCIÓN</t>
  </si>
  <si>
    <t>PJE RAYMONDI 370 P3 DP44</t>
  </si>
  <si>
    <t>ESTACION 25</t>
  </si>
  <si>
    <t>CALLE A ASENT.H. SANTA MARIA DE VITARTE MZ. C LT.11</t>
  </si>
  <si>
    <t>72451238</t>
  </si>
  <si>
    <t>COLLQUE ESPINOZA CIRO</t>
  </si>
  <si>
    <t>TOPOGRAFO</t>
  </si>
  <si>
    <t>AV. SANTA ROSA DE LIMA 1535</t>
  </si>
  <si>
    <t>21559079</t>
  </si>
  <si>
    <t>CUADROS ESPINOZA MARCIAL</t>
  </si>
  <si>
    <t>SUPERVISOR PRODUCCION</t>
  </si>
  <si>
    <t>AV. MICAELA BASTIDAS 152</t>
  </si>
  <si>
    <t>LA TINGUIÑA</t>
  </si>
  <si>
    <t>44609320</t>
  </si>
  <si>
    <t>DAVILA CRUZ CHRISTIAN MARTIN</t>
  </si>
  <si>
    <t>PREVENCIONISTA DE RIESGOS</t>
  </si>
  <si>
    <t>JR. LOS ECONOMISTAS ASENT. H. ATUSPARIA MZ. K1 LT.25</t>
  </si>
  <si>
    <t>OFICIAL SOLDADOR</t>
  </si>
  <si>
    <t>RESID. EL ROSARIO MZ. B LT.38</t>
  </si>
  <si>
    <t xml:space="preserve">ESPINOZA CAJAMARCA RICHARD ANDRES </t>
  </si>
  <si>
    <t>ORG. VEC. LAS GALERAS SECTOR 3 Y 4 MZ. Q-13 LT. 31</t>
  </si>
  <si>
    <t>70174272</t>
  </si>
  <si>
    <t>FERNANDEZ URBANO JHONNY FRANK</t>
  </si>
  <si>
    <t>ING.DE CALIDAD, COSTOS Y PRESUPUESTOS</t>
  </si>
  <si>
    <t>JR. SAN MARTIN MZ.T LT. 20</t>
  </si>
  <si>
    <t>HUARMEY</t>
  </si>
  <si>
    <t>04032342</t>
  </si>
  <si>
    <t>FLORES CORONADO JEAN CARLOS</t>
  </si>
  <si>
    <t>CALLE LOS GERANIOS A1 1A AH LOS JAZMINES DEL NARANJAL</t>
  </si>
  <si>
    <t>70257775</t>
  </si>
  <si>
    <t>HUAMANI MACHUCA MIGUEL ANGEL</t>
  </si>
  <si>
    <t>JR. MAYTA CAPAC MZ. 33 LT. 02</t>
  </si>
  <si>
    <t>TUPAC AMARU INCA</t>
  </si>
  <si>
    <t>22297649</t>
  </si>
  <si>
    <t xml:space="preserve">JIMENEZ VILCAPUMA AMILCAR </t>
  </si>
  <si>
    <t xml:space="preserve"> OPERARIO MONTAJISTA</t>
  </si>
  <si>
    <t>TUPAC AMARU 131 CALLE MANCO CAPAC MZ E LT 13</t>
  </si>
  <si>
    <t>CHINCHA ALTA</t>
  </si>
  <si>
    <t>POZOS 17</t>
  </si>
  <si>
    <t>JR. 15 DE ABRIL 511</t>
  </si>
  <si>
    <t>46927679</t>
  </si>
  <si>
    <t>LUNA CHAISA PERCY</t>
  </si>
  <si>
    <t>JR. EL NAVEGANTE, MZ. J-10, LT. 4 , ASENT. H. SAN MIGUEL</t>
  </si>
  <si>
    <t>ASOC. VIV. LOS JARDINES DE LA ENCALADA MZ.1 LT.5</t>
  </si>
  <si>
    <t>72388267</t>
  </si>
  <si>
    <t>MANRIQUE JERONIMO ALMENDRA RUBI</t>
  </si>
  <si>
    <t>SUPERVISORA DE CALIDAD</t>
  </si>
  <si>
    <t>POZOS 18</t>
  </si>
  <si>
    <t>CALLE HUMBERTO CABRERA CACERES, MZ. X, LT.07 URB. RESIDENCIAL HONOR Y LEALTAD</t>
  </si>
  <si>
    <t>SANTIAGO DE SURCO</t>
  </si>
  <si>
    <t>MONTEJO CALLE BLADIMIR LENIN</t>
  </si>
  <si>
    <t>CALLE PROGRESO P.J CAP. QUIÑONES MZ.E LT.18</t>
  </si>
  <si>
    <t>MORROPON</t>
  </si>
  <si>
    <t>72780529</t>
  </si>
  <si>
    <t>MORALES VERA CRISTOFFER JOEL</t>
  </si>
  <si>
    <t>C.P. VILLA LOS ANGELES A-12</t>
  </si>
  <si>
    <t>PISCO</t>
  </si>
  <si>
    <t>CALLE MANUEL CELEDONIO DE LA TORRE 625</t>
  </si>
  <si>
    <t>NUNTA RAMIREZ PEDRO</t>
  </si>
  <si>
    <t>SECTOR 01 GRUPO 18 MZ K. LT 15</t>
  </si>
  <si>
    <t>40975753</t>
  </si>
  <si>
    <t>ÑAUPAS ESCRIBA EDGAR RAUL</t>
  </si>
  <si>
    <t>CALLE 4 URB. NUEVO LURIN ETAPA I MZ. T LT. 07</t>
  </si>
  <si>
    <t>CALLE LAS BEGONIAS URB. VIRGEN DEL CARMEN MZ. L. LT.29</t>
  </si>
  <si>
    <t>ESTACION 16</t>
  </si>
  <si>
    <t>AV. 28 DE JULIO 2970 INT. 13 URB. SAN PABLO</t>
  </si>
  <si>
    <t>OVIEDO PACASI LUIS CRISTOFER</t>
  </si>
  <si>
    <t>AV. INCA ROCA 29-12</t>
  </si>
  <si>
    <t>02618466</t>
  </si>
  <si>
    <t>PEDRAZA GARCIA RONALD</t>
  </si>
  <si>
    <t>CALLE HUAYNA CAPAC 1303</t>
  </si>
  <si>
    <t>CASTILLA</t>
  </si>
  <si>
    <t>POMA ARANGO RUBEN</t>
  </si>
  <si>
    <t>CA LOS BOSQUES C.P.M SANTA ROSA</t>
  </si>
  <si>
    <t>PERENE</t>
  </si>
  <si>
    <t>INGENIERA DE PRODUCCIÓN</t>
  </si>
  <si>
    <t>PSJ. 2 FUNDO PLATANAL DE LA MERCED MZ. E LT. 11</t>
  </si>
  <si>
    <t>74200953</t>
  </si>
  <si>
    <t>QUISPE ESPINAL LEYDI VANESSA</t>
  </si>
  <si>
    <t>ASIST. ADMINISTRATIVO</t>
  </si>
  <si>
    <t>ASOC. VIV. CANADA, MZ A LT 05</t>
  </si>
  <si>
    <t>43953160</t>
  </si>
  <si>
    <t>QUISPE LOZA LENER BERNARDO</t>
  </si>
  <si>
    <t>JEFE DE PROYECTOS</t>
  </si>
  <si>
    <t>ASOC. VIV. CANADA, MZ A LT 06</t>
  </si>
  <si>
    <t>70463736</t>
  </si>
  <si>
    <t>QUISPE SILVA JUNIOR DANIEL</t>
  </si>
  <si>
    <t>CALLE LAS MAGNOLIAS 121</t>
  </si>
  <si>
    <t>76821135</t>
  </si>
  <si>
    <t>REYES ARELLANO YERSON ESTIBEN</t>
  </si>
  <si>
    <t>MICAELA BASTIDAS MZ. D LT.13</t>
  </si>
  <si>
    <t>CA. LAS DALIAS MZ. D LT. 11</t>
  </si>
  <si>
    <t>PASAJE 8 MZ.Q LT.8 A.H. JAVIER HERAUD</t>
  </si>
  <si>
    <t>46843846</t>
  </si>
  <si>
    <t>ROSARIO SANGAY EDITH STEPHANY</t>
  </si>
  <si>
    <t>PROLONG.PETATEROS 2327A BR.SANTA ELENA</t>
  </si>
  <si>
    <t>Santa Elena Alta</t>
  </si>
  <si>
    <t>70830450</t>
  </si>
  <si>
    <t>SALCEDO SEQUEIROS NILZON</t>
  </si>
  <si>
    <t>OFICIAL</t>
  </si>
  <si>
    <t>COMUNIDAD PACCAYPATA</t>
  </si>
  <si>
    <t>MARISCAL GAMARRA</t>
  </si>
  <si>
    <t>47862815</t>
  </si>
  <si>
    <t>SALVATIERRA IBAÑEZ MARVIN RUDDY</t>
  </si>
  <si>
    <t>AV. 2 DE MAYO 589 PPJJ. VISTA ALEGRE</t>
  </si>
  <si>
    <t>VICTOR LARCO HERRERA</t>
  </si>
  <si>
    <t>73039534</t>
  </si>
  <si>
    <t xml:space="preserve">SANCHEZ HUACACHI ELVIS RAFAEL </t>
  </si>
  <si>
    <t xml:space="preserve">SUPERVISOR DE PRODUCCION </t>
  </si>
  <si>
    <t>MZ. A, LT.02, ASOC. VIVIENDA CANADA</t>
  </si>
  <si>
    <t>40678080</t>
  </si>
  <si>
    <t>SANCHEZ HUACACHI RAUL</t>
  </si>
  <si>
    <t>CONDUCTOR DE CAMIONETA Y CAMIÓN</t>
  </si>
  <si>
    <t>VITARTE ASOC. DE VIV EL MONUMENTAL DE ATE MZ.FI LT. 10</t>
  </si>
  <si>
    <t>JR. AYACUCHO ASENT.H. CERRO SAN COSME MZ. Q, LT. 02</t>
  </si>
  <si>
    <t>44892975</t>
  </si>
  <si>
    <t>TOCTO DIAZ NORVIL</t>
  </si>
  <si>
    <t>JR. 20 DE ENERO S/N</t>
  </si>
  <si>
    <t>PAPAPLAYA</t>
  </si>
  <si>
    <t>43810355</t>
  </si>
  <si>
    <t>YAHUARCANI ARICARI MAX RUSWELL</t>
  </si>
  <si>
    <t>CASERIO MANACAMIRI - RIO MANAY</t>
  </si>
  <si>
    <t>IQUITOS</t>
  </si>
  <si>
    <t>20100180562</t>
  </si>
  <si>
    <t>CASSADO S.A.</t>
  </si>
  <si>
    <t>45496295</t>
  </si>
  <si>
    <t>VILLOSLADA CUBAS HECTOR</t>
  </si>
  <si>
    <t>Tecnico de Mantenimiento</t>
  </si>
  <si>
    <t>ESTACION 25,26 y 27</t>
  </si>
  <si>
    <t>calle tokio MzB lote 36 Huachipa Lurigancho</t>
  </si>
  <si>
    <t>MASCULINO</t>
  </si>
  <si>
    <t>48174186</t>
  </si>
  <si>
    <t>CHAMORRO GARCIA, LEONEL AGUSTO</t>
  </si>
  <si>
    <t>Prevencionista</t>
  </si>
  <si>
    <t>PJ. HUASCAR MZ. 166A LT. 3</t>
  </si>
  <si>
    <t>42393841</t>
  </si>
  <si>
    <t>COTRINA ROBLES EMILIO EDUARDO</t>
  </si>
  <si>
    <t>Tecnico Electricista</t>
  </si>
  <si>
    <t>Calle Inca Roca 173 Urb San Agustín - Comas</t>
  </si>
  <si>
    <t>75538219</t>
  </si>
  <si>
    <t>DURAND  LOPEZ STEPHANY JULIETTE</t>
  </si>
  <si>
    <t>Supervisor de Producción</t>
  </si>
  <si>
    <t>AAHH HEROES DE SAN JUAN MZ. N-1 LOTE 5</t>
  </si>
  <si>
    <t>FEMENINO</t>
  </si>
  <si>
    <t>VERA RONCAL ROBIN RENEE</t>
  </si>
  <si>
    <t>CALLE LA LIBERTAD MZ A LOTE 21 CAMPOU</t>
  </si>
  <si>
    <t>URB. SN JOAQUIN GARCILAZO DE LA VEGA #535</t>
  </si>
  <si>
    <t>CB METAL S.A</t>
  </si>
  <si>
    <t>19337994</t>
  </si>
  <si>
    <t>ARMAS ALBITRES WILINTON</t>
  </si>
  <si>
    <t>SUPERVISOR CAMPO</t>
  </si>
  <si>
    <t>ESTACIONES 25/26/27</t>
  </si>
  <si>
    <t>ASENT. H. SOLIDARIDAD MZ Z LT 8, SAN JUAN DE MIRAFLORES - LIMA - LIMA</t>
  </si>
  <si>
    <t xml:space="preserve">SAN JUAN DE MIRAFLORES </t>
  </si>
  <si>
    <t xml:space="preserve">SOTERO LOPEZ HARRY JEISSON </t>
  </si>
  <si>
    <t xml:space="preserve">SUPERVISOR DE OBRA </t>
  </si>
  <si>
    <t xml:space="preserve">PS ASENT H. MUNICIPAL 3 MZ  X   LT  23, RIMAC -LIMA -LIMA </t>
  </si>
  <si>
    <t xml:space="preserve">RIMAC </t>
  </si>
  <si>
    <t>76217274</t>
  </si>
  <si>
    <t xml:space="preserve">FLORES GONZALES ALEX AVELINO </t>
  </si>
  <si>
    <t xml:space="preserve">CALLE 10 ASENT. H JAVIER HERAUD . ATE - LIMA - LIMA </t>
  </si>
  <si>
    <t xml:space="preserve">ATE </t>
  </si>
  <si>
    <t xml:space="preserve">BRAVO ISMODES JORGE MAURICIO </t>
  </si>
  <si>
    <t>RESIDENTE OBRA</t>
  </si>
  <si>
    <t xml:space="preserve">AV Javier Prado Oeste 2595 Dpto 601, San Isidro </t>
  </si>
  <si>
    <t xml:space="preserve">SAN ISIDRO </t>
  </si>
  <si>
    <t>44930642</t>
  </si>
  <si>
    <t xml:space="preserve">FLORES ZAMALLOA JULIO CESAR </t>
  </si>
  <si>
    <t>MZ G LOTE 3 URB UPIS Corazon de Jesus, Pachacamac Lima - Lima</t>
  </si>
  <si>
    <t xml:space="preserve">POZOS Y TUNELES </t>
  </si>
  <si>
    <t>PSJ.  MIGUEL GRAU 118-B BLOCK URB. JORGE CHAVEZ</t>
  </si>
  <si>
    <t>GUERRERO CHAVEZ   KELLER MARTY</t>
  </si>
  <si>
    <t xml:space="preserve">Mz C Lt 7 Asociacion Prop Zavaleta, Ate Lima - Lima  </t>
  </si>
  <si>
    <t>ROSAS OLORTEGUI PAUL RONALDIÑHO</t>
  </si>
  <si>
    <t xml:space="preserve">Calle Rio Branco 130 Int B Urb Peru, San Martin de Porres - Lima Lima  </t>
  </si>
  <si>
    <t>002435618</t>
  </si>
  <si>
    <t xml:space="preserve">TORREZ VASQUEZ LAURA LISSETH </t>
  </si>
  <si>
    <t>PREVENCIONISTA DE RIESGO Y SEGURIDAD</t>
  </si>
  <si>
    <t xml:space="preserve">AV Separadora Industrial Mz C Lote 21 Urb Pachacamac, Villa el Salvador - Lima - Lima </t>
  </si>
  <si>
    <t>VENZOLANA</t>
  </si>
  <si>
    <t>10803613</t>
  </si>
  <si>
    <t xml:space="preserve">DEL AGUILA LOPEZ EDWIN EDI </t>
  </si>
  <si>
    <t>Tomas Marzano N°1628 P2 201</t>
  </si>
  <si>
    <t>MIRAFLORES</t>
  </si>
  <si>
    <t>OFICIAL DE MONTAJE</t>
  </si>
  <si>
    <t>MZ. C LT. 18 JUAN PABLO II, CALLAO - CALLAO</t>
  </si>
  <si>
    <t>47498656</t>
  </si>
  <si>
    <t>AMASIFUEN ROMAYNA TONY ALEXANDER</t>
  </si>
  <si>
    <t xml:space="preserve">AGRP. FAM JOSE OLAYA 1 MZ E LT 3, SAN JUAN DE LURIGANCHO </t>
  </si>
  <si>
    <t>MZ M LT. 33 GAMBETA ALTA, CALLAO - CALLAO</t>
  </si>
  <si>
    <t>CALLE OLLANTA 329</t>
  </si>
  <si>
    <t>71231814</t>
  </si>
  <si>
    <t>CRISTOBAL RIOS LIZBETH NATALIA</t>
  </si>
  <si>
    <t>JR DANIEL ALCIDES CARRION S/N, VILCABAMBA - DANIEL ALCIDES CARRION - PASCO</t>
  </si>
  <si>
    <t xml:space="preserve">PASCO </t>
  </si>
  <si>
    <t>47349243</t>
  </si>
  <si>
    <t>INUMA PINZANGO MANOLO</t>
  </si>
  <si>
    <t>CASERIO SAN JORGE, FERNANDO LORES - MAYNAS - LORETO</t>
  </si>
  <si>
    <t xml:space="preserve">LORETO </t>
  </si>
  <si>
    <t>41512454</t>
  </si>
  <si>
    <t>CRUZADO  BANCAYAN  ALBERTO</t>
  </si>
  <si>
    <t>MZ. Z LT. 22 POSESIONARIAS PANDO, SAN MIGUEL - LIMA - LIMA</t>
  </si>
  <si>
    <t xml:space="preserve">SAN MIGUEL </t>
  </si>
  <si>
    <t>Ccima Señalizaciones S.A.C</t>
  </si>
  <si>
    <t>AGURTO MORENO ESTEBAN</t>
  </si>
  <si>
    <t>OFICIAL TRAZADOR</t>
  </si>
  <si>
    <t>DESVIOS DE RAMALES ETAPA 2 L4</t>
  </si>
  <si>
    <t xml:space="preserve">ASENT. H. MANZANILLA II MZ. K-2 LT. 29 </t>
  </si>
  <si>
    <t>ATAO ALANYA EMILIO</t>
  </si>
  <si>
    <t>OPERARIO CAMIÓN</t>
  </si>
  <si>
    <t xml:space="preserve">CALLE MZ T10 LT.10 ASOC. PRO VIV. PROFAM PERU SANTA ROSA </t>
  </si>
  <si>
    <t>MZ. K LT. 26 2DA ETAPA ASENT. H. KUMAMOTO</t>
  </si>
  <si>
    <t>HINOSTROZA CARRILLO OLIVER</t>
  </si>
  <si>
    <t>AV. MELGAREJO 491 URB. SANTA PATRICIA ETAPA 1</t>
  </si>
  <si>
    <t>CA 16 MZ G LT 6 A.H. GRUPO RESIDENCIAL C2</t>
  </si>
  <si>
    <t>ASENT. H. LEANDRO ORTEGA ESPINOZA - PACHACUTEC  MZ K-3 LT. 12</t>
  </si>
  <si>
    <t>SECTOR B3 PACHACUTEC MZ. B2 LT. 02</t>
  </si>
  <si>
    <t>JR. ATAHUALPA 689</t>
  </si>
  <si>
    <t xml:space="preserve">MANUYAMA PACAYA CESAR </t>
  </si>
  <si>
    <t>OPERARIO PINTOR</t>
  </si>
  <si>
    <t xml:space="preserve">CALLE TARAPACA 132 SECTOR SAN MIGUEL </t>
  </si>
  <si>
    <t>ASENT. H. VIRGEN DE ASUNCION MZ. C. LT. 3</t>
  </si>
  <si>
    <t>SARITA COLONIA MZ H LT 5</t>
  </si>
  <si>
    <t>SUPERVISOR</t>
  </si>
  <si>
    <t xml:space="preserve">MZ. I LT. 5 A.H. 6 DE DICIEMBRE PACHACUTEC </t>
  </si>
  <si>
    <t>ASENT. H. 6 DE DICIEMBRE 1SECT PECP MZ. J LT.7</t>
  </si>
  <si>
    <t xml:space="preserve">VALDIVIA SANTILLAN MILTON </t>
  </si>
  <si>
    <t xml:space="preserve">ANEXO PUEBO JOVEN 16 DE OCTUBRE </t>
  </si>
  <si>
    <t>HUANCAS</t>
  </si>
  <si>
    <t>ASENT. H. FELIX MORENO CABALLERO MZ. L LT. 19</t>
  </si>
  <si>
    <t>VALLE CASTILLO JOSE JULIO</t>
  </si>
  <si>
    <t>OFICIAL REGLERO</t>
  </si>
  <si>
    <t>CALLE 8 220 URB. ANTARES ETAPA III MZ. L LT. 27</t>
  </si>
  <si>
    <t>REUBICADO</t>
  </si>
  <si>
    <t>CALLE GALAPAGOS  ASOC POS PAPICO ADESESEP  MZ. C3 LT. 8</t>
  </si>
  <si>
    <t>20502073401</t>
  </si>
  <si>
    <t>ECOCENTURY S.A.C.</t>
  </si>
  <si>
    <t>CENTURY ECOLOGICAL CORPORATION S.A.C.</t>
  </si>
  <si>
    <t>40586379</t>
  </si>
  <si>
    <t>VELASQUEZ RAMOS, LIZARDO ALANSO</t>
  </si>
  <si>
    <t>CONDUCTOR VEHÍCULO CISTERNA DE 5M3</t>
  </si>
  <si>
    <t>E19, Pozo 19, Patio Taller, E25, Pozo 25, E26, Pozo 26, E27, E18, E16, E11, E10, Planta Dovelas, E4, E6, E3, Pozo 2, E2, Pozo 1, E1 y Pozo Bis.</t>
  </si>
  <si>
    <t>12 DE OCTUBRE MZ A2 LT 14 LAS DELICIAS</t>
  </si>
  <si>
    <t>46959098</t>
  </si>
  <si>
    <t>ROMERO PALIAN ARMANDO</t>
  </si>
  <si>
    <t>A.H. LAS DELICIAS DE VILLA</t>
  </si>
  <si>
    <t xml:space="preserve">COBRA PERU S.A </t>
  </si>
  <si>
    <t>OPERARIO DE MANTENIMIENTO</t>
  </si>
  <si>
    <t>PATIO TALLER</t>
  </si>
  <si>
    <t>MZ. E LOTE 3 VILLA EMILIA - MI PERU</t>
  </si>
  <si>
    <t>42867613</t>
  </si>
  <si>
    <t>VILCA APAZA ABRAHAM</t>
  </si>
  <si>
    <t>OFICIAL DE MANTENIMIENTO</t>
  </si>
  <si>
    <t xml:space="preserve"> QUINTO TERRITORIO    ASOC. VIV. VILLA  TRINIDAD DEL SUR MZ R LT 7 </t>
  </si>
  <si>
    <t xml:space="preserve"> VILLA EL SALVADOR</t>
  </si>
  <si>
    <t>80194517</t>
  </si>
  <si>
    <t>CORTIJO CASTRO CHARLES YIMMY</t>
  </si>
  <si>
    <t>AV. LAS GAVIOTAS MZNA B1A LOTE 20 - ATE</t>
  </si>
  <si>
    <t>CHIMBOTE</t>
  </si>
  <si>
    <t>47731482</t>
  </si>
  <si>
    <t>PINO MACHUCA RANKI SHUVET SIGLO</t>
  </si>
  <si>
    <t>MZA D LOT 16 AV EL ROSAL DE SAN FELIPE LIMA</t>
  </si>
  <si>
    <t>19325562</t>
  </si>
  <si>
    <t>LINGAN SANTA CRUZ EDAR ESAU</t>
  </si>
  <si>
    <t>SAN RAFAEL 140 B VILLA HERMOZA</t>
  </si>
  <si>
    <t>CHEPEN</t>
  </si>
  <si>
    <t>21552757</t>
  </si>
  <si>
    <t>ESPINO MANRIQUE JUAN FERNANDO</t>
  </si>
  <si>
    <t>CJTO HABILTACIONAL A. VALDELOMAR A403</t>
  </si>
  <si>
    <t>SUPERVISOR DE MANTENIMIENTO</t>
  </si>
  <si>
    <t>JR. CHAVIN 175 COOP. LOS CHANCAS DE ANDAHUAYLAS 1RA ETAPA</t>
  </si>
  <si>
    <t>21554022</t>
  </si>
  <si>
    <t>RAMOS MANRIQUE JUAN MEDARDO</t>
  </si>
  <si>
    <t xml:space="preserve">JEFE DE OBRA </t>
  </si>
  <si>
    <t>JR. ALMIRANTE GUISSE 1750 DPTO. 107</t>
  </si>
  <si>
    <t>LINCE</t>
  </si>
  <si>
    <t>LOPEZ ESPINOZA JORGE LUIS</t>
  </si>
  <si>
    <t>PASAJE CUZCO 130 - SALAMANCA</t>
  </si>
  <si>
    <t>HUANCAYO</t>
  </si>
  <si>
    <t>CONSORCIO OBRAS DE METRO</t>
  </si>
  <si>
    <t>44742454</t>
  </si>
  <si>
    <t>PALOMINO NAVIO WILLIAM</t>
  </si>
  <si>
    <t>17/11/1987</t>
  </si>
  <si>
    <t xml:space="preserve">OPERARIO CARPINTERO </t>
  </si>
  <si>
    <t>SUBCONTRATO DE MOVIMIENTO DE TIERRAS Y OBRAS CIVILES PARA 3ERA VIA "PARQUE MURILLO"</t>
  </si>
  <si>
    <t>MZ F LT 16 GRUPO 10</t>
  </si>
  <si>
    <t>70170277</t>
  </si>
  <si>
    <t>LEON LEON FRAILE KENIDE</t>
  </si>
  <si>
    <t>03/02/1993</t>
  </si>
  <si>
    <t>MOVIMIENTO DE TIERRAS Y OBRAS CIVILES PARA LA ESTACIÓN E-11 “PARQUE MURILLO, ETAPA 2”.</t>
  </si>
  <si>
    <t>LOS ARTESANOS 295 3RA ETAPA</t>
  </si>
  <si>
    <t>11/11/1982</t>
  </si>
  <si>
    <t xml:space="preserve">ANDRES A. CACERES ZONA L HUAYCAN </t>
  </si>
  <si>
    <t>20562668871</t>
  </si>
  <si>
    <t>CONSTRUCC &amp; TRANS EURO AMERICA S.A.C</t>
  </si>
  <si>
    <t>40032002</t>
  </si>
  <si>
    <t>DIAZ SILVA JOSE</t>
  </si>
  <si>
    <t xml:space="preserve">OPERADO
R DE 
VOLQUETE</t>
  </si>
  <si>
    <t>JR.RAMON CASTILLA MZ.Ñ LT.04</t>
  </si>
  <si>
    <t>MANANTAY</t>
  </si>
  <si>
    <t>10430145</t>
  </si>
  <si>
    <t>BALDEON NUÑEZ JEOVANI</t>
  </si>
  <si>
    <t>01/03/1972</t>
  </si>
  <si>
    <t>OPERADOR DE EXCAVADORA</t>
  </si>
  <si>
    <t xml:space="preserve">MZ ULT.18 COOP LA UNION </t>
  </si>
  <si>
    <t xml:space="preserve">PACHACAMAC </t>
  </si>
  <si>
    <t>20/08/1984</t>
  </si>
  <si>
    <t>UCV 149 LT 51 ASENT.H HUAYCAN ZONA J</t>
  </si>
  <si>
    <t>13/8/1996</t>
  </si>
  <si>
    <t>ASENT H NUEVO PACHACUTEC ETAPA A  MZ G1 LT 4</t>
  </si>
  <si>
    <t>ALVAC S.A. SUCURSAL DEL PERU</t>
  </si>
  <si>
    <t>25758857</t>
  </si>
  <si>
    <t>CERDEÑA GONZALES DEL VALLE WILLIAMS ERIC</t>
  </si>
  <si>
    <t>CONDUCTOR DE VEHICULO LIVIANO</t>
  </si>
  <si>
    <t>STA. MARINA SUR BLOCK 37-105</t>
  </si>
  <si>
    <t>20550520002</t>
  </si>
  <si>
    <t>40066075</t>
  </si>
  <si>
    <t>RAMOS PAREDES ISAC ISAIAS</t>
  </si>
  <si>
    <t>JEFE DE CALIDAD</t>
  </si>
  <si>
    <t>SECTOR 1 GRUPO 2 MZ B LT. 12</t>
  </si>
  <si>
    <t>SUBCONTRATO PARA EL MANTENIMIENTO DE LA VIA FERREA EN PATIO TALLER SANTA ANITA</t>
  </si>
  <si>
    <t>GENERAL VARELA 1768</t>
  </si>
  <si>
    <t>000969217</t>
  </si>
  <si>
    <t>BERNABE DOMINGO RODRIGO</t>
  </si>
  <si>
    <t>ENCARGADO GENERAL</t>
  </si>
  <si>
    <t>AV. JOSE PARDO 570 DPTO. 1102</t>
  </si>
  <si>
    <t>Española</t>
  </si>
  <si>
    <t xml:space="preserve">OROSCO MARTINEZ RICHARD ERNESTO </t>
  </si>
  <si>
    <t>JEFE DE EQUIPOS</t>
  </si>
  <si>
    <t>AV LIMA S/N</t>
  </si>
  <si>
    <t>TRIA PERU S.A.C.</t>
  </si>
  <si>
    <t>40470741</t>
  </si>
  <si>
    <t>FIESTAS CARDENAS PAOLA ROCIO</t>
  </si>
  <si>
    <t>SUP.SSOMA</t>
  </si>
  <si>
    <t>73191689</t>
  </si>
  <si>
    <t>AGUILAR MARCOS ERICK GIORDANO</t>
  </si>
  <si>
    <t>ASISTENTE DE ADMINISTRACION</t>
  </si>
  <si>
    <t>JR. CARLOS MOORE 684 PJ. AÑO NUEVO</t>
  </si>
  <si>
    <t>70977937</t>
  </si>
  <si>
    <t>ARIAS FARFAN GERALDINE STEPHANY</t>
  </si>
  <si>
    <t>ADMINISTRADOR DE CONTRATO</t>
  </si>
  <si>
    <t>MANUEL CARBAJAL MZ F LOTE 2</t>
  </si>
  <si>
    <t>000969187</t>
  </si>
  <si>
    <t xml:space="preserve">BARO SANCHEZ GUSTAVO </t>
  </si>
  <si>
    <t>DIRECTOR DE OPERACIONES</t>
  </si>
  <si>
    <t>FRANCISCO DEL CASTILLO 627 DPTO 608</t>
  </si>
  <si>
    <t>BARRANCO</t>
  </si>
  <si>
    <t>46096310</t>
  </si>
  <si>
    <t>ESPINOZA MIESES NATALY HISAMI</t>
  </si>
  <si>
    <t>ENFERMERA</t>
  </si>
  <si>
    <t>AV VIRGEN DEL CARMEN MZ M LT 30 URB PRO 7MO SECTOR</t>
  </si>
  <si>
    <t>SAN MARTIN DE PORRAS</t>
  </si>
  <si>
    <t>41996878</t>
  </si>
  <si>
    <t>CALLATA VILCA AURELIO</t>
  </si>
  <si>
    <t xml:space="preserve">AV. ABANCAY 1176 DPTO 708 </t>
  </si>
  <si>
    <t>ENCARGADO DE OBRA</t>
  </si>
  <si>
    <t xml:space="preserve">AV. ARBOLEDA LT 21 DPTO. 301 </t>
  </si>
  <si>
    <t>45789355</t>
  </si>
  <si>
    <t>GIL HUANCA CESAR ELOY</t>
  </si>
  <si>
    <t xml:space="preserve">OPERARIO SOLDADOR </t>
  </si>
  <si>
    <t xml:space="preserve">MZ. C LT 1 AA.FF SRA. DE LOS MILAGROS BAYOVAR </t>
  </si>
  <si>
    <t xml:space="preserve">Peruana </t>
  </si>
  <si>
    <t>41962572</t>
  </si>
  <si>
    <t xml:space="preserve">ALVAREZ AMAYA FREDY GREGORIO </t>
  </si>
  <si>
    <t xml:space="preserve">CALLE LOS DISEÑADORES MZ. 1 LT 2 </t>
  </si>
  <si>
    <t xml:space="preserve">VILLA DEL SALVADOR </t>
  </si>
  <si>
    <t>OPERARIO ELECTRICISTA/AUXILIAR TOPOGRAFO</t>
  </si>
  <si>
    <t>CALLE SAN FRANCISCO ASEN. H. SAN FRANCISCO MZ A LOTE 110</t>
  </si>
  <si>
    <t>43672632</t>
  </si>
  <si>
    <t>GUERREROS BECERRA ANGELO PAUL</t>
  </si>
  <si>
    <t>OPERARIO ALBAÑIL Y MONTAJISTA</t>
  </si>
  <si>
    <t>CALLE JORGE CHAVEZ MZ LOTE 10</t>
  </si>
  <si>
    <t>OPERARIO</t>
  </si>
  <si>
    <t>LAS GARDENIAS MZ 12 LOTE 9</t>
  </si>
  <si>
    <t>10607976</t>
  </si>
  <si>
    <t>SANCHEZ VELASQUEZ JESUS  EDUARDO</t>
  </si>
  <si>
    <t>OPERARIO ALBAÑIL Y GASFITERO</t>
  </si>
  <si>
    <t>MZ X LOTE 1S</t>
  </si>
  <si>
    <t>OPERADOR MULTIPLE(RETROEXCAVADORA-MINICARGADOR)</t>
  </si>
  <si>
    <t>SANTA CLARA ASOCIACION VIVIENDA LAS LOMAS DEL GOLF MZ E LOTE 8</t>
  </si>
  <si>
    <t>48192918</t>
  </si>
  <si>
    <t>BELLIDO BUITRON JULIO KEVIN SMITH</t>
  </si>
  <si>
    <t xml:space="preserve">MZ 55A2 LOTE 9 ASENTAMIENTO HUMANO BAYOVAR III SECTOR </t>
  </si>
  <si>
    <t>002116960</t>
  </si>
  <si>
    <t>NELO ROMERO ARTURO JOSE</t>
  </si>
  <si>
    <t>OPERARIO ALMACENERO/ CONDUCTOR DE CAMIONETA</t>
  </si>
  <si>
    <t>CALLE CALVINO 187</t>
  </si>
  <si>
    <t>AV. EL PARQUE ASOC. LAS GARDENIAS III ETAPA MZ. B-18 LT. 26</t>
  </si>
  <si>
    <t>46451972</t>
  </si>
  <si>
    <t>MEDINA YLLANES MANUEL ESTAÑIS</t>
  </si>
  <si>
    <t>OPERARIO ALBAÑIL Y SOLDADOR</t>
  </si>
  <si>
    <t>AV. FRANCISCO FLORES S/N</t>
  </si>
  <si>
    <t>40320420</t>
  </si>
  <si>
    <t>FLORES CUNYA CLEMEX</t>
  </si>
  <si>
    <t>CHOFER DE CAMION VOLQUETE</t>
  </si>
  <si>
    <t>AV. SANTA ROSA 608 2DA. ZONA DE COLLIQUE</t>
  </si>
  <si>
    <t>CALLE LAS DALIGAS MZ LOTE 5 ASOCIACION SEÑOR DE MURUHUAY</t>
  </si>
  <si>
    <t>25843508</t>
  </si>
  <si>
    <t>HAMANN GARCIA CHRISTIAN PAOLO</t>
  </si>
  <si>
    <t>OPERADOR DE MONTACARGAS - PLATAFORMA</t>
  </si>
  <si>
    <t>JR. NICOLAS DE PIEROLA 914</t>
  </si>
  <si>
    <t>40568799</t>
  </si>
  <si>
    <t>LEYVA CALDERON JOSE GREGORIO</t>
  </si>
  <si>
    <t>ASENTAMIENTO HUMANO JOSE MARIA ARGUEDAS MZ LOTE 35</t>
  </si>
  <si>
    <t>46186148</t>
  </si>
  <si>
    <t xml:space="preserve">CUCHCA MIRANO CLEVER </t>
  </si>
  <si>
    <t>JR. MAR DE FILIPINAS ESTE MZ.A LT.18 ASENT.H. CRUZ DE MOTUPE GRUPO 3</t>
  </si>
  <si>
    <t>SAN JUAN DE LIRIGANCHO</t>
  </si>
  <si>
    <t>46996470</t>
  </si>
  <si>
    <t>CCORI MACHACA KEVIN FRAISER</t>
  </si>
  <si>
    <t>JR.12 DE AGOSTO MZ.F LT.07-B URB.MARIANO MELGAR</t>
  </si>
  <si>
    <t>JULIACA</t>
  </si>
  <si>
    <t>MZ.G LT.15 ASOC.VIV.RES.SANTA CLARA</t>
  </si>
  <si>
    <t>10696535</t>
  </si>
  <si>
    <t>GARAMENDI GOMEZ RICHARD</t>
  </si>
  <si>
    <t>PSJ.04-MZ.G LT.03 COOP. LOS CONSTRUCTORES</t>
  </si>
  <si>
    <t>ASENT.H.EL AMAUTA ZONA B MZ E LT.34</t>
  </si>
  <si>
    <t>08993167</t>
  </si>
  <si>
    <t>ARAUCO RAMIREZ LUIS ARMANDO</t>
  </si>
  <si>
    <t>CALLE 57 ASENT.H.SECTOR VIRGEN DEL CARMEN MZ.M5 LT.10</t>
  </si>
  <si>
    <t>44128997</t>
  </si>
  <si>
    <t>MONTERO MENDOZA ALBERTO EDUARDO</t>
  </si>
  <si>
    <t>JR.ICA 768 INT.117 LIMA CERCADO</t>
  </si>
  <si>
    <t>45197891</t>
  </si>
  <si>
    <t>BUSTAMANTE TIRADO ALVARO</t>
  </si>
  <si>
    <t>MZ A LOTE 2 RESIDENCIAL SAN ANDRES</t>
  </si>
  <si>
    <t>UCV 94 LT 52 ZN F CON AUTOGEST DE HUAYCAN</t>
  </si>
  <si>
    <t>43738164</t>
  </si>
  <si>
    <t>MENDOZA MORENO JUAN GUALBERTO</t>
  </si>
  <si>
    <t>MZ.J LT.12 A.H.VILLA SOL</t>
  </si>
  <si>
    <t>CALLE G. ASENT.H. VICENTILENO BAJO MZ.G LT.20</t>
  </si>
  <si>
    <t xml:space="preserve">JR.ANDAHUAYLAS MZ E2 LT 23 URB STA ROSA </t>
  </si>
  <si>
    <t>43516164</t>
  </si>
  <si>
    <t>CARRANZA TAPIA MARCO AURELIO</t>
  </si>
  <si>
    <t>MZ. E LOTE 10 SIETE DE JUNIO</t>
  </si>
  <si>
    <t>PUEBLO LIBRE</t>
  </si>
  <si>
    <t>OPERARIO ALMACENERO</t>
  </si>
  <si>
    <t>MZ.K-2 LT 21 ANGAMOS</t>
  </si>
  <si>
    <t>10365177</t>
  </si>
  <si>
    <t>VILLACORTA QUISPE JUAN CARLOS</t>
  </si>
  <si>
    <t>URB.MRCL.CACERES MZ.R-11 LT.2 CANTO GRANDE</t>
  </si>
  <si>
    <t>31175910</t>
  </si>
  <si>
    <t>AIQUIPA RAMIREZ SANTOS</t>
  </si>
  <si>
    <t>URB. MELCHORITA MZ. B LOTE 11</t>
  </si>
  <si>
    <t>CAÑETE</t>
  </si>
  <si>
    <t>PSJ.4 NRO.182 URB.NOSIGLIA</t>
  </si>
  <si>
    <t>44504720</t>
  </si>
  <si>
    <t>SOSA SULLON ALDO</t>
  </si>
  <si>
    <t>MZ.B LT.3 A.H.BELLAVISTA DEL PARAISO ALTO</t>
  </si>
  <si>
    <t>OFICIAL CARPINTERO</t>
  </si>
  <si>
    <t xml:space="preserve">JR.ANDAHUAYLAS MZ E2 LT 24 URB STA ROSA </t>
  </si>
  <si>
    <t>42226499</t>
  </si>
  <si>
    <t>CHANCHARI AREVALO JAMILTON</t>
  </si>
  <si>
    <t>OFICIAL HERRERO</t>
  </si>
  <si>
    <t>MZ.A22 LT.18 ASOC. DE VIVIENDA PROFAM-PERU</t>
  </si>
  <si>
    <t>SANTA ROSA</t>
  </si>
  <si>
    <t>43871074</t>
  </si>
  <si>
    <t>HERBAS VALLE SAUL SANTOS</t>
  </si>
  <si>
    <t>6/10/1980</t>
  </si>
  <si>
    <t>JR. PEDRO MUJICA 104 URB. MARCAVILCA</t>
  </si>
  <si>
    <t>CHORRILOS</t>
  </si>
  <si>
    <t>40894231</t>
  </si>
  <si>
    <t>VALENCIA COARITE WALTER</t>
  </si>
  <si>
    <t>05/12/1979</t>
  </si>
  <si>
    <t>SV Mz A LT 13 AGRUP FAMI SEÑOR DE LOS MILAGROS</t>
  </si>
  <si>
    <t>5/01/1986</t>
  </si>
  <si>
    <t>Q UCV 199 LOTE 28</t>
  </si>
  <si>
    <t>46144553</t>
  </si>
  <si>
    <t>CACHIQUE HUAICAMA GUSTAVO</t>
  </si>
  <si>
    <t>20/6/1988</t>
  </si>
  <si>
    <t>ASENT SEÑOR DE LA SOLEDAD MZ. C LT. 11</t>
  </si>
  <si>
    <t>43757776</t>
  </si>
  <si>
    <t>HUILlCA SALLO ALVARO</t>
  </si>
  <si>
    <t>20/09/1986</t>
  </si>
  <si>
    <t>O.CARPINTERO</t>
  </si>
  <si>
    <t>CALLE RIO PAUCARTAMBO MZ.M LT.14</t>
  </si>
  <si>
    <t>O.ALBAÑIL</t>
  </si>
  <si>
    <t xml:space="preserve">CALLE ARGENTINA  MZ T1 LT 01 </t>
  </si>
  <si>
    <t>47033833</t>
  </si>
  <si>
    <t>BRAVO GAVIDIA JOSE WILFREDO</t>
  </si>
  <si>
    <t>MZ H LT 8 AH LAS PRADERAS</t>
  </si>
  <si>
    <t>73993445</t>
  </si>
  <si>
    <t>COLLANTES DIAZ KEVIN NIDTHLER</t>
  </si>
  <si>
    <t>29/12/1995</t>
  </si>
  <si>
    <t>AV TUPAC AMARU 4670 ASOC JOSE ABELARDO QUIÑONES</t>
  </si>
  <si>
    <t>INDEPENDIENCIA</t>
  </si>
  <si>
    <t>73341149</t>
  </si>
  <si>
    <t>LOPEZ MARQUEZ JEFERSON JOSUE</t>
  </si>
  <si>
    <t>21/7/1996</t>
  </si>
  <si>
    <t>ASOC DE POSESIONARIOS DE VIV PRODUCTIVA SAN MARTIN DE PORRES DE PP MZ E LT 3</t>
  </si>
  <si>
    <t>20/10/1983</t>
  </si>
  <si>
    <t>COOPERATIVA DE VIVIENDA SANTA FE MZ.G LT. 16</t>
  </si>
  <si>
    <t>10113305</t>
  </si>
  <si>
    <t xml:space="preserve">BAHAMONDE BENAVENTE CESAR EMILIO </t>
  </si>
  <si>
    <t>18/03/1974</t>
  </si>
  <si>
    <t>RINCONADA MZ T LT 7 CONSTRUCTORES</t>
  </si>
  <si>
    <t>27/04/1988</t>
  </si>
  <si>
    <t>AV AVIACION 1370</t>
  </si>
  <si>
    <t>46038405</t>
  </si>
  <si>
    <t xml:space="preserve">DELGADO DIAZ NELSON </t>
  </si>
  <si>
    <t>11/11/1989</t>
  </si>
  <si>
    <t>JTA DE POBL POS DEL SCT EL VAL MZ BZ LT 14</t>
  </si>
  <si>
    <t>SAN ANTONIO</t>
  </si>
  <si>
    <t>42873683</t>
  </si>
  <si>
    <t>HUAMAN ESPINAL JOSE CARLOS</t>
  </si>
  <si>
    <t>11/02/1983</t>
  </si>
  <si>
    <t>MZ.V LT.05 HAB.URB.CIUDAD MCAL CACERES</t>
  </si>
  <si>
    <t>24583811</t>
  </si>
  <si>
    <t>SONCCO CCUITO TEOFILO SANTOS</t>
  </si>
  <si>
    <t>8/1/1976</t>
  </si>
  <si>
    <t>AV. VICTOR MALASQUEZ A3 06A C.P.R.H. DE MANCHAY SECT LOS EUCALIPTOS</t>
  </si>
  <si>
    <t>25/3/1972</t>
  </si>
  <si>
    <t>ASOC CASA HUERTA EL DORADO PRE URBANA BARBADILLO MZ I LT 04</t>
  </si>
  <si>
    <t>42445455</t>
  </si>
  <si>
    <t xml:space="preserve">ASUNCIÓN GONZALES VASQUEZ </t>
  </si>
  <si>
    <t>12/07/1981</t>
  </si>
  <si>
    <t xml:space="preserve">OPERADOR DE CAMION BARANDA </t>
  </si>
  <si>
    <t>ANEXO MIRAFLORES DE LEVANTO</t>
  </si>
  <si>
    <t>FLORIDA</t>
  </si>
  <si>
    <t>75781887</t>
  </si>
  <si>
    <t>AVALOS MENDOZA ALEXANDER</t>
  </si>
  <si>
    <t>10/3/1999</t>
  </si>
  <si>
    <t>JICAMARCA - ANEXO 22 - PAMPA CTO. GRANDE</t>
  </si>
  <si>
    <t>43392402</t>
  </si>
  <si>
    <t>PALOMINO NAVIO GONZALO</t>
  </si>
  <si>
    <t>06/01/1986</t>
  </si>
  <si>
    <t>MZ O LT 8A GRUPO 11</t>
  </si>
  <si>
    <t>8/04/2004</t>
  </si>
  <si>
    <t>CA CHAMAYA 1087</t>
  </si>
  <si>
    <t>47123193</t>
  </si>
  <si>
    <t>MASKO SANCHEZ BRENDON</t>
  </si>
  <si>
    <t>3/09/1991</t>
  </si>
  <si>
    <t>JR. AMPUERO DE LOS INFANTES MZ C5 LT 01 AH 10 DE OCTUBRE</t>
  </si>
  <si>
    <t>40432238</t>
  </si>
  <si>
    <t>HUAUYA VASQUEZ EDGAR</t>
  </si>
  <si>
    <t>18/02/1979</t>
  </si>
  <si>
    <t xml:space="preserve">MZ T LT 34 AA.HH. MANCHAY UPIS </t>
  </si>
  <si>
    <t>8/12/1988</t>
  </si>
  <si>
    <t>CA TRECE LAS LOMAS MZ. D1 LT. 02</t>
  </si>
  <si>
    <t>71129765</t>
  </si>
  <si>
    <t>QUISPE CCACCYA SAUL</t>
  </si>
  <si>
    <t>OPERARIO RETROEXCAVADORA</t>
  </si>
  <si>
    <t>JR. LUCANAS S/N</t>
  </si>
  <si>
    <t>TUMAY HUARACA</t>
  </si>
  <si>
    <t>09/10/1981</t>
  </si>
  <si>
    <t>PASAJE GERONIMO 142 URB. NOSIGLIA</t>
  </si>
  <si>
    <t>JR. TICAPAMPA 407 URB. CHACRA COLORADA</t>
  </si>
  <si>
    <t>44989648</t>
  </si>
  <si>
    <t xml:space="preserve">MILLA PANAIFO MARCOS ADRIAN </t>
  </si>
  <si>
    <t>OPERARIO DE TOPOGRAFIA</t>
  </si>
  <si>
    <t>JR. MANUEL ODRIA 463 EL PROGRESO</t>
  </si>
  <si>
    <t>80007452</t>
  </si>
  <si>
    <t>QUISPE PINEDA ROGER</t>
  </si>
  <si>
    <t>20/3/1978</t>
  </si>
  <si>
    <t>CALLE SANTA ROSA SECTOR OESTE ANEXO 8 MZ A2 LT3A</t>
  </si>
  <si>
    <t>14/04/1990</t>
  </si>
  <si>
    <t>JR. AGUARICO 1423 URB.NOSIGLIA</t>
  </si>
  <si>
    <t>09712434</t>
  </si>
  <si>
    <t>FUNG SEMINO DIANA ESTHER</t>
  </si>
  <si>
    <t>14/12/1968</t>
  </si>
  <si>
    <t>CALLLE 28 DE JULIO 318 JOSE C</t>
  </si>
  <si>
    <t>17/7/1970</t>
  </si>
  <si>
    <t>PSJ 1AN 110 URB NOSIGLIA</t>
  </si>
  <si>
    <t>14/01/1981</t>
  </si>
  <si>
    <t>CALLE BRASIL 141 P.JOVEN NOCHETO</t>
  </si>
  <si>
    <t>43351176</t>
  </si>
  <si>
    <t>GONZALES MARCAS WILENTON SIBALLOS</t>
  </si>
  <si>
    <t>04/12/1985</t>
  </si>
  <si>
    <t>O.EXCAVADORA</t>
  </si>
  <si>
    <t>MZ. LT ASENT.H 22 DE OCTUBRE</t>
  </si>
  <si>
    <t>76735782</t>
  </si>
  <si>
    <t>CARBAJAL NOEL KEVIN JHONNIER</t>
  </si>
  <si>
    <t>14/04/1994</t>
  </si>
  <si>
    <t>CAJAMARQUILLA CHOSICA</t>
  </si>
  <si>
    <t>42717758</t>
  </si>
  <si>
    <t>DEL CARPIO AGUIRRE VICTOR HUGO</t>
  </si>
  <si>
    <t>29/11/1984</t>
  </si>
  <si>
    <t>OPERADOR DE CISTERNA DE COMBUSTIBLE</t>
  </si>
  <si>
    <t>SAN ANDRES 150 VIRGEN DE LOURDES</t>
  </si>
  <si>
    <t>17/04/1984</t>
  </si>
  <si>
    <t>20995525</t>
  </si>
  <si>
    <t>OLARTE ESPINOZA HECTOR HUGO</t>
  </si>
  <si>
    <t>09/06/1973</t>
  </si>
  <si>
    <t>PSJ. LAS TRAQUITAS MZ.P LT.17 SAN MIGUEL DE PEDREGAL CHOSICA</t>
  </si>
  <si>
    <t>20/3/1989</t>
  </si>
  <si>
    <t>MZ E LT 9 ASENT H EL TREBOL</t>
  </si>
  <si>
    <t>20/4/1991</t>
  </si>
  <si>
    <t>EL OLIVAR MZ. I LT. 24</t>
  </si>
  <si>
    <t>41854025</t>
  </si>
  <si>
    <t>SUAREZ AGUILA MOISES FIDEL</t>
  </si>
  <si>
    <t>02/07/1983</t>
  </si>
  <si>
    <t>SAN ANTONIO PEDREGAL ALTO BOSQUE CONCORDIA COMITÉ 4A</t>
  </si>
  <si>
    <t>04/03/1971</t>
  </si>
  <si>
    <t>ASENT.H EL TREBOL MZ.D LT.12</t>
  </si>
  <si>
    <t>27/03/1977</t>
  </si>
  <si>
    <t>ATE ASENT.H HUAYCAN UCV. 139 E.ZONA I MZ D LT 6</t>
  </si>
  <si>
    <t>22/01/1971</t>
  </si>
  <si>
    <t>ASOC. EL OLIVAR DE VITARTE MZ. I LT. 24</t>
  </si>
  <si>
    <t>14/02/1994</t>
  </si>
  <si>
    <t>OPERADOR DE CARGADOR FRONTAL, EXCAVADORA Y RETROEXCAVADORA</t>
  </si>
  <si>
    <t>CAAMAZONAS 284 A.H PERALES, LOS SANTA</t>
  </si>
  <si>
    <t>28/05/1984</t>
  </si>
  <si>
    <t>CALLE LOS LIRIOS MZ.O LT.2 ASENT.H. INMACULADA CONCEPCION</t>
  </si>
  <si>
    <t>07/04/1997</t>
  </si>
  <si>
    <t>CALLE PUERTO PIZARRO 274 PISO 2 URB.LOS REYES</t>
  </si>
  <si>
    <t>40403438</t>
  </si>
  <si>
    <t>BALTAZAR DUEÑAS CARLOS JOSE</t>
  </si>
  <si>
    <t>20/12/1979</t>
  </si>
  <si>
    <t>JR.20 DE MAYO NRO 288 SIERRA LIMEÑA</t>
  </si>
  <si>
    <t>73149663</t>
  </si>
  <si>
    <t xml:space="preserve">BARTOLO
DE LA
CRUZ 
BRIAN</t>
  </si>
  <si>
    <t>URB. SAN ANTONIO DE CARAPONGO ESTAPA 3ERA MZ Y1. LT81</t>
  </si>
  <si>
    <t>7/6/1980</t>
  </si>
  <si>
    <t>CA LAS PRADERAS MZ 23B LT 1 ASOC SERV LAS FUERZAS POLICIALES</t>
  </si>
  <si>
    <t>44047568</t>
  </si>
  <si>
    <t>GARAY ESTRADA ALEXANDER ANTONIO</t>
  </si>
  <si>
    <t>AV LIMA NORTE 229 - MOYOPAMPA</t>
  </si>
  <si>
    <t>42033913</t>
  </si>
  <si>
    <t>CABANA CHICASACA JOSE LUIS</t>
  </si>
  <si>
    <t xml:space="preserve">CALLE JULIACA ASENT H MONITOR HUASCAR MZ 96 LT23 </t>
  </si>
  <si>
    <t>70077584</t>
  </si>
  <si>
    <t>YUPA CABRERA NICK PAUL</t>
  </si>
  <si>
    <t>CALLE PROGRESO 149BARRIO RIMAC CHOSICA</t>
  </si>
  <si>
    <t>13/07/1983</t>
  </si>
  <si>
    <t>CARRETERA CENTRAL KM10 500 SANTA CLARA</t>
  </si>
  <si>
    <t>45748401</t>
  </si>
  <si>
    <t>MENESES QUISPE LUIS ESTEBAN</t>
  </si>
  <si>
    <t>13/09/1987</t>
  </si>
  <si>
    <t>CASA HUERTA LA CAMPIÑA SECTOR A MZ G.L.T9</t>
  </si>
  <si>
    <t xml:space="preserve">16176049 </t>
  </si>
  <si>
    <t>VEGA ACUÑA TAUMO</t>
  </si>
  <si>
    <t>05/01/1967</t>
  </si>
  <si>
    <t>COOP DE VIV LA FLORESTA MZB LOTE 5</t>
  </si>
  <si>
    <t>ASOC. CIV. DE VIV. PARIACHI ETAPA 3ERA MZ. S LT. 2</t>
  </si>
  <si>
    <t xml:space="preserve">ASOC VIRGEN DEL CARMEN MZ D-1 LT3 </t>
  </si>
  <si>
    <t>ASOC 5 DE ENERO MZ A LT 7</t>
  </si>
  <si>
    <t>20338936398</t>
  </si>
  <si>
    <t>CONSTRUCTORA BLAS S.A.C.</t>
  </si>
  <si>
    <t>27576496</t>
  </si>
  <si>
    <t>VASQUEZ PRADO CARLOS ALBERTO</t>
  </si>
  <si>
    <t>ADMINISTRADOR DE OBRA</t>
  </si>
  <si>
    <t>URB.LAS PIEDRAS DE SURCO MZ. E LOTE 16</t>
  </si>
  <si>
    <t>NDT ENGINEERING S.A.C.</t>
  </si>
  <si>
    <t>21137793</t>
  </si>
  <si>
    <t>SANTISTEBAN DURAND HERNAN</t>
  </si>
  <si>
    <t>INSPECTOR DE ULTRA SONIDO</t>
  </si>
  <si>
    <t>MZ B LT 4 AH LA CANTUTA CHOSICA</t>
  </si>
  <si>
    <t>41634790</t>
  </si>
  <si>
    <t>QUIROZ CHOQUE ALEX MIGUEL</t>
  </si>
  <si>
    <t>AAHH. JOSE C. MARIATEGUI MZ G-8 LT 31</t>
  </si>
  <si>
    <t>43066035</t>
  </si>
  <si>
    <t>NACCHA QUISPE RAFAEL</t>
  </si>
  <si>
    <t xml:space="preserve">HUAYCAN UCV A. PROD TALLER Y VIV 22 DE ABRIL </t>
  </si>
  <si>
    <t>001853346</t>
  </si>
  <si>
    <t>ALFONZO MONTILLA ERICK GERARDO</t>
  </si>
  <si>
    <t>JEFE DE OBRA</t>
  </si>
  <si>
    <t xml:space="preserve">JR. JUNIN 134 DPTO. 302E </t>
  </si>
  <si>
    <t>MAGDALENA DEL MAR</t>
  </si>
  <si>
    <t>INGENIERO DE CALIDAD</t>
  </si>
  <si>
    <t>AV. HUAROCHIRI 182</t>
  </si>
  <si>
    <t>70767420</t>
  </si>
  <si>
    <t>POMA HUAMAN JESUS</t>
  </si>
  <si>
    <t>INGENIERO RESIDENTE</t>
  </si>
  <si>
    <t>MZ N LOTE 9  URB. SAN ILDEFONSO III</t>
  </si>
  <si>
    <t>75723673</t>
  </si>
  <si>
    <t>NEYRA CACHI NECCWAR FRANK</t>
  </si>
  <si>
    <t>INGENIERO DE PRODUCCION</t>
  </si>
  <si>
    <t>AV. LIMA S/N</t>
  </si>
  <si>
    <t>70030371</t>
  </si>
  <si>
    <t>LEON ZAMBRANO HENRY BLADIMIR</t>
  </si>
  <si>
    <t>OPERARIO RIGGER</t>
  </si>
  <si>
    <t>AV.SAN MARTIN 866</t>
  </si>
  <si>
    <t>PALCA</t>
  </si>
  <si>
    <t>10554471</t>
  </si>
  <si>
    <t>LEON ZAPATA LUIS ALBERTO</t>
  </si>
  <si>
    <t>12/01/1967</t>
  </si>
  <si>
    <t>18/06/1992</t>
  </si>
  <si>
    <t>AV. CANADA 2069 DPTO.29 URB. LIMA TAMBO NORTE</t>
  </si>
  <si>
    <t>46053611</t>
  </si>
  <si>
    <t>JOAQUIN MARCHENA JAVIER</t>
  </si>
  <si>
    <t>08/10/1989</t>
  </si>
  <si>
    <t>ASENT.H LOS JAZMINES MZ.A LT.08</t>
  </si>
  <si>
    <t>02/01/1989</t>
  </si>
  <si>
    <t>PSJ. LOS CLAVELES SANTA ROSA MZ. C LT. 06</t>
  </si>
  <si>
    <t>28/09/1979</t>
  </si>
  <si>
    <t>JR LOS CHANCAS 524 DPTO 35</t>
  </si>
  <si>
    <t>42402439</t>
  </si>
  <si>
    <t>QUISPE BENDEZU FERNANDO RAUL</t>
  </si>
  <si>
    <t>29/04/1984</t>
  </si>
  <si>
    <t>CALLE LAS AGATAS MZ.X2 LT.8A C.P H DE MANCHAY SECT PEDREGAL</t>
  </si>
  <si>
    <t>15/01/1980</t>
  </si>
  <si>
    <t>AV. HUAROCHIRI MZ.O LT.31 DPTO 301 URB.MAYORAZGO IV ETAPA</t>
  </si>
  <si>
    <t>70255368</t>
  </si>
  <si>
    <t xml:space="preserve">RAMIREZ AGUILAR WILBER </t>
  </si>
  <si>
    <t>18/4/1991</t>
  </si>
  <si>
    <t>URB SOL DEL ICA LOS PORTALES 10 ET C07</t>
  </si>
  <si>
    <t>43864246</t>
  </si>
  <si>
    <t>NEISER ORLANDO TAPIA LESCANO</t>
  </si>
  <si>
    <t>MZ I LT 23 3RA ETAPA PACHACAMAC</t>
  </si>
  <si>
    <t>30/07/1991</t>
  </si>
  <si>
    <t>JR SUCCHA 155</t>
  </si>
  <si>
    <t>74689601</t>
  </si>
  <si>
    <t>GUERRERO YAJAHUANCA CRISTIAN DANIEL</t>
  </si>
  <si>
    <t>22/11/1995</t>
  </si>
  <si>
    <t>SECTOR EL PEDREGAL HUERTOS DE MANCANY MZ Z 12 LT 13</t>
  </si>
  <si>
    <t>47563812</t>
  </si>
  <si>
    <t>HUAMAN RIOS LEDGAR CRISTIAN</t>
  </si>
  <si>
    <t>30/11/1992</t>
  </si>
  <si>
    <t>AV ALAMEDA SUR MZ J12 LT 41 URB LOS CEDROS DE VILLA SECTOR 1 ZONA B</t>
  </si>
  <si>
    <t>20114245</t>
  </si>
  <si>
    <t>PITUY OSPINA JULIO</t>
  </si>
  <si>
    <t>10/12/1977</t>
  </si>
  <si>
    <t>ASOC DE VIV LAS LADERAS DE JICAMARCA ANEXO 8 CHOSICA MZ S LT 1</t>
  </si>
  <si>
    <t>45601084</t>
  </si>
  <si>
    <t>TUANAMA SATALAYA LARRY</t>
  </si>
  <si>
    <t>24/10/1988</t>
  </si>
  <si>
    <t>OPERADOR DE MAQUINARIAS MULTIPLES</t>
  </si>
  <si>
    <t>CONJ HAB J.C.TELLO BLOCK 6 DPTO 204</t>
  </si>
  <si>
    <t>10/08/1977</t>
  </si>
  <si>
    <t>COOP VIV LOS CHANCAS DE ANDAHUAYLAS MZ JB LT 32 I ETAPA</t>
  </si>
  <si>
    <t>29724026</t>
  </si>
  <si>
    <t>AGUILAR CONDORI YONY</t>
  </si>
  <si>
    <t>15/5/1976</t>
  </si>
  <si>
    <t>ASOCIACION PRIMERO DE JUNIO MZ 13 LT 8 ZONA II ALTO CAYMA</t>
  </si>
  <si>
    <t>CAYMA</t>
  </si>
  <si>
    <t>43566306</t>
  </si>
  <si>
    <t>CAMARENA REYES MOISES</t>
  </si>
  <si>
    <t>07/04/1986</t>
  </si>
  <si>
    <t>CALLE PRINCIPAL 692 CASERIO LA LEGUA</t>
  </si>
  <si>
    <t>CATACAOS</t>
  </si>
  <si>
    <t>40824625</t>
  </si>
  <si>
    <t>HUAMAN CASTILLON OSWALDO FREDY</t>
  </si>
  <si>
    <t>30/03/1980</t>
  </si>
  <si>
    <t>AV MARIANO PASTOR SEVILLA ASENT H HEROES DE SAN JUAN SECTOR 5 MZ B LT 22</t>
  </si>
  <si>
    <t>46929664</t>
  </si>
  <si>
    <t>QUISPE MONTES EMERSON</t>
  </si>
  <si>
    <t>16/04/1991</t>
  </si>
  <si>
    <t>AV RAMON CASTILLA DE CHILCA MZ 80 LT 44</t>
  </si>
  <si>
    <t>CHILCA</t>
  </si>
  <si>
    <t>43099163</t>
  </si>
  <si>
    <t>SALON CHAVEZ ROBERTO</t>
  </si>
  <si>
    <t>27/03/1984</t>
  </si>
  <si>
    <t>PS SIN NOMBRE MZ N LT 2 AH JC MARIATEGUI AMPL W3</t>
  </si>
  <si>
    <t>10127168</t>
  </si>
  <si>
    <t>HUAYLLA FERNANDEZ TOMAS JORGE</t>
  </si>
  <si>
    <t>18/09/1973</t>
  </si>
  <si>
    <t>PP JJ SANTA ROSITA MZ 7 LT 1</t>
  </si>
  <si>
    <t>SAN JUAND E LURIGANCHO</t>
  </si>
  <si>
    <t>04/03/1987</t>
  </si>
  <si>
    <t>JR PILCOMAYO 719 DPTO 504</t>
  </si>
  <si>
    <t>43438668</t>
  </si>
  <si>
    <t>SANRANGO CHINGUEL HILDO NOE</t>
  </si>
  <si>
    <t>05/05/1983</t>
  </si>
  <si>
    <t>MZ. T LT 6 ASENT H. 6 DE AGOSTO</t>
  </si>
  <si>
    <t>RIMAC</t>
  </si>
  <si>
    <t>27721322</t>
  </si>
  <si>
    <t>RUBIO GIL GILMER GEOVANNY</t>
  </si>
  <si>
    <t>11/09/1974</t>
  </si>
  <si>
    <t>ASENT. H CIUDAD DE GOSEN MZF LT. 07</t>
  </si>
  <si>
    <t>45235009</t>
  </si>
  <si>
    <t>URIARTE CIEZA JUAN DE DIOS</t>
  </si>
  <si>
    <t>31/07/1988</t>
  </si>
  <si>
    <t>CALLE RIO HULLAGA 487 URB CANTO REY</t>
  </si>
  <si>
    <t>42537326</t>
  </si>
  <si>
    <t>MORENO LOPEZ ROMULO</t>
  </si>
  <si>
    <t>20/07/1984</t>
  </si>
  <si>
    <t>MZ E LOTE 3 PJ NUEVA ESPRANZA</t>
  </si>
  <si>
    <t>71422391</t>
  </si>
  <si>
    <t>AGUILAR PFLUCKER FRANCO ORLANDO</t>
  </si>
  <si>
    <t>18/01/2000</t>
  </si>
  <si>
    <t>CALLE BRONSINO 429 URB SAN BORJA</t>
  </si>
  <si>
    <t>SAN BORJA</t>
  </si>
  <si>
    <t>AV. SANTA ROSA MZ D LOTE 1 ASOC. 23 DE SETIEMBRE</t>
  </si>
  <si>
    <t>70570535</t>
  </si>
  <si>
    <t>CASIMIRO QUISPE EMANUEL JHEYSON</t>
  </si>
  <si>
    <t>CENTRO POBLADO MARPA MZ 8 LT 12</t>
  </si>
  <si>
    <t>SAN MATEO</t>
  </si>
  <si>
    <t>003435385</t>
  </si>
  <si>
    <t>AVENDAÑO UZCATEGUI JESUS LEONEL</t>
  </si>
  <si>
    <t>01/11/1988</t>
  </si>
  <si>
    <t>CALLE MARCA 121 PARQUE NARANJAL</t>
  </si>
  <si>
    <t>71750001</t>
  </si>
  <si>
    <t>AREVALO VITEN JOSE KELVIN</t>
  </si>
  <si>
    <t>16/02/1996</t>
  </si>
  <si>
    <t>CASERIO CORRALCUCHO</t>
  </si>
  <si>
    <t>LA RAMADA</t>
  </si>
  <si>
    <t>48297054</t>
  </si>
  <si>
    <t>HUAMAN ARREDONDO ENMANUEL JESUS</t>
  </si>
  <si>
    <t>21/08/1992</t>
  </si>
  <si>
    <t>ASENT.H PROY.INT.QUEBRADA DEL NEVO HORIZONTE MZ.A LT.32</t>
  </si>
  <si>
    <t>47130475</t>
  </si>
  <si>
    <t>MUÑOZ MALCA NEISER ORLANDO</t>
  </si>
  <si>
    <t>06/07/1991</t>
  </si>
  <si>
    <t>CAS LA LAGUNA</t>
  </si>
  <si>
    <t>SUCRE</t>
  </si>
  <si>
    <t>44009821</t>
  </si>
  <si>
    <t>SANCHEZ LOAIZA LUIS JAVIER</t>
  </si>
  <si>
    <t>17/04/1995</t>
  </si>
  <si>
    <t>CALLE EL MIRADOR MZ 37 LT 03</t>
  </si>
  <si>
    <t>CHAUPIMARCA</t>
  </si>
  <si>
    <t>12/09/1983</t>
  </si>
  <si>
    <t>YAVARI 266</t>
  </si>
  <si>
    <t>71749940</t>
  </si>
  <si>
    <t>VASQUEZ CAMPOS DANTE MICHEL</t>
  </si>
  <si>
    <t>12/06/1993</t>
  </si>
  <si>
    <t>CASERIO VALLE GRANDE</t>
  </si>
  <si>
    <t>CALLE MISIONERO MANCINI BLOCK B3 DPTO.104 CIUDAD SATELITE STA ROSA</t>
  </si>
  <si>
    <t>46402664</t>
  </si>
  <si>
    <t>POMA HUAMAN CESAR DANIEL</t>
  </si>
  <si>
    <t>07/07/1990</t>
  </si>
  <si>
    <t>URB. SAN ILDEFONSO III ETAPA MZ NI LT 03</t>
  </si>
  <si>
    <t>41468125</t>
  </si>
  <si>
    <t>CUADROS MELGAREJO DONNY ALEX</t>
  </si>
  <si>
    <t>ASOC.COMUNIDAD RESID.SAN AGUSTINDE CANIN MZA.LT 13</t>
  </si>
  <si>
    <t>47036858</t>
  </si>
  <si>
    <t>IPURRE UCHARIMA AQUELINO</t>
  </si>
  <si>
    <t>21/05/1991</t>
  </si>
  <si>
    <t>CALLE CIRO ALEGRIA S/N MZ E LT10</t>
  </si>
  <si>
    <t>23/4/1983</t>
  </si>
  <si>
    <t>CA LOS TULIPANES 692 URB. LA PRIMAVERA</t>
  </si>
  <si>
    <t>48416828</t>
  </si>
  <si>
    <t>IPURRE UCHARIMA REYNAN</t>
  </si>
  <si>
    <t>11/09/1993</t>
  </si>
  <si>
    <t>73180179</t>
  </si>
  <si>
    <t>PAREDES DEL CASTILLO RENATO</t>
  </si>
  <si>
    <t>27/12/2000</t>
  </si>
  <si>
    <t>ASISTENTE  ADMINISTRATIVO</t>
  </si>
  <si>
    <t>AV.GENERAL CORDOVA 515 DPTO 302 URB SANTA CRUZ</t>
  </si>
  <si>
    <t>19/10/1980</t>
  </si>
  <si>
    <t>OPERADOR CAMION GRUA</t>
  </si>
  <si>
    <t>CALLE 3.MZ A LT.18</t>
  </si>
  <si>
    <t>73446044</t>
  </si>
  <si>
    <t>MONTENEGRO LARA RONALD JAIR</t>
  </si>
  <si>
    <t>26/09/1992</t>
  </si>
  <si>
    <t>OFICIAL TOPOGRAFO</t>
  </si>
  <si>
    <t>SECTOR 7 GRUPO 1 MZ.H LT.11</t>
  </si>
  <si>
    <t>47667375</t>
  </si>
  <si>
    <t>MACEDO SORIA DAVIS GABRIEL</t>
  </si>
  <si>
    <t>03/04/1993</t>
  </si>
  <si>
    <t>OPERADOR MANLIFT</t>
  </si>
  <si>
    <t xml:space="preserve">AV AUGUSTO B LEGUIA 1169 </t>
  </si>
  <si>
    <t>CHICLAYO (CHICLAYO-LAMBAYEQUE)</t>
  </si>
  <si>
    <t>77481164</t>
  </si>
  <si>
    <t>GUERRA HUAYTA MARCEL ALEXIS</t>
  </si>
  <si>
    <t>29/06/1995</t>
  </si>
  <si>
    <t>OPERADOR RIGGER</t>
  </si>
  <si>
    <t>ASOC LA CONCORDIA MZ B LT 8B</t>
  </si>
  <si>
    <t>77235599</t>
  </si>
  <si>
    <t>HUIMAN DE LA CRUZ LUIS MIGUEL</t>
  </si>
  <si>
    <t>11/2/1997</t>
  </si>
  <si>
    <t xml:space="preserve">2 DE MAYO 1422 P.J NUEVA ESPERANZA </t>
  </si>
  <si>
    <t>77020862</t>
  </si>
  <si>
    <t>HUAMAN CASAS FRANKLIN</t>
  </si>
  <si>
    <t>30/06/1995</t>
  </si>
  <si>
    <t>AA.HH JAVIER PEREZ DE CUELLAR MZ A LT 2</t>
  </si>
  <si>
    <t>20/09/2003</t>
  </si>
  <si>
    <t>PSJE 2 NRO 123 URB NOSIGLIA</t>
  </si>
  <si>
    <t>19/10/1978</t>
  </si>
  <si>
    <t>JR PILCOMAYO 719 DPTO 302</t>
  </si>
  <si>
    <t>75629874</t>
  </si>
  <si>
    <t>FELICE SACO MICHEL ANGELO</t>
  </si>
  <si>
    <t>28/02/1996</t>
  </si>
  <si>
    <t>CALLE IGNACIO ALVAREZ THOMAS 1519 URB CHACRA RIOS NORTE</t>
  </si>
  <si>
    <t>70009094</t>
  </si>
  <si>
    <t>BRAVO ISMODES JORGE MAURICIO</t>
  </si>
  <si>
    <t>13/12/1991</t>
  </si>
  <si>
    <t xml:space="preserve">AV JAVIER PRADO OESTE 2595 INT 601 </t>
  </si>
  <si>
    <t>CALLE LOS QUIPUS 175 COOP CHANCAS DE ANDAHUAYLAS MZ E LT 33</t>
  </si>
  <si>
    <t>45400847</t>
  </si>
  <si>
    <t xml:space="preserve">ALVA DOMINGUEZ PEDRO </t>
  </si>
  <si>
    <t>19/08/1988</t>
  </si>
  <si>
    <t>CALLE LAS DELICIASMZ C LT 42-A P.J EL CARMEN ALTO</t>
  </si>
  <si>
    <t>46191251</t>
  </si>
  <si>
    <t>DEL AGUILA RAMIREZ LUIS GUSTAVO</t>
  </si>
  <si>
    <t>08/06/1989</t>
  </si>
  <si>
    <t>CALLE LOS GIRASOLES ASOC. TRES PIRAMIDES MZ C LT 15</t>
  </si>
  <si>
    <t>10231644</t>
  </si>
  <si>
    <t>DIAZ QUISPE FELIZ ERASMO</t>
  </si>
  <si>
    <t>17/07/1974</t>
  </si>
  <si>
    <t>AH VILLA SANTA ROSA II AMPLIACION MZ. T LT. 9</t>
  </si>
  <si>
    <t>05/03/1974</t>
  </si>
  <si>
    <t>ASOC LOS ARTESANO DEL PARQUE INDUSTRIAL MZ F LT 20</t>
  </si>
  <si>
    <t>16740583</t>
  </si>
  <si>
    <t>SIESQUEN TUÑOQUE PEDRO</t>
  </si>
  <si>
    <t>AMPL. NUEVO AMANECER MZ. E LT. 09</t>
  </si>
  <si>
    <t>04/02/1973</t>
  </si>
  <si>
    <t>CALLE VIRGEN DEL CARMEN COOP.VIRGEN DE LAS NIEVES MZ A2</t>
  </si>
  <si>
    <t>70366263</t>
  </si>
  <si>
    <t xml:space="preserve">NUNTA YUMBATO MIGUEL </t>
  </si>
  <si>
    <t>29/07/1992</t>
  </si>
  <si>
    <t>A.H LA GRUTA DE SANTA MARIA AMP MZ.F1 L.01</t>
  </si>
  <si>
    <t>70939303</t>
  </si>
  <si>
    <t>CONDORI SANTOS JOSE ANTONIO</t>
  </si>
  <si>
    <t>08/02/1994</t>
  </si>
  <si>
    <t>ASENT.H INTEGRACION MZ A LT7</t>
  </si>
  <si>
    <t>48023210</t>
  </si>
  <si>
    <t>SANCHEZ TANCHIVA CRISTIAN ANDRE</t>
  </si>
  <si>
    <t>18/10/1993</t>
  </si>
  <si>
    <t>JR. CHANCAY 110 MZ.84 LET.2 A.H SANTA ROSA DE LIMA</t>
  </si>
  <si>
    <t>MZ D LT 44 ASOC VIV RES SOL Y CAMPO SANTA CLARA</t>
  </si>
  <si>
    <t>26/05/1984</t>
  </si>
  <si>
    <t>MZ B LT 12 ASENT.H ALFONSO UGARTE</t>
  </si>
  <si>
    <t>40826069</t>
  </si>
  <si>
    <t>SALSAVILCA SILVESTRE MIGUEL ANGEL</t>
  </si>
  <si>
    <t>OPERARIO SOLDADOR ALUMINOTERMICO</t>
  </si>
  <si>
    <t>Campamento San Fernando Bajo Nr 24 Chosica</t>
  </si>
  <si>
    <t>70855327</t>
  </si>
  <si>
    <t>MORALES ORDIALES KEVIN ARTURO</t>
  </si>
  <si>
    <t>25/10/1999</t>
  </si>
  <si>
    <t>MZ I2 LT 22 AGRU PACHACAMAC SECTOR 2 PARCELA A BARRIO 1</t>
  </si>
  <si>
    <t>Controles Automáticos SAC</t>
  </si>
  <si>
    <t>10228860</t>
  </si>
  <si>
    <t xml:space="preserve"> LINO ALVARADO FLOIRAN</t>
  </si>
  <si>
    <t>TECNICO DE INSTALACION</t>
  </si>
  <si>
    <t>PV19 -PV25-PV26 Y TUNEL</t>
  </si>
  <si>
    <t>CALLE 6 MZ J LT 7 LOS OLIVOS</t>
  </si>
  <si>
    <t xml:space="preserve">JR. AYMARAS COOP. PACHACUTEC MZ. T LT. 38 </t>
  </si>
  <si>
    <t>44382381</t>
  </si>
  <si>
    <t>URRUNAGA LLAJA RICARDO</t>
  </si>
  <si>
    <t>INGENIERO DE PROYECTO</t>
  </si>
  <si>
    <t xml:space="preserve">CARLOS ALAYZA Y ROEL 2343 DPTO. 502 </t>
  </si>
  <si>
    <t>Lince</t>
  </si>
  <si>
    <t>CA 37 MZ J1 LT 13 A.H GRUPO RESIDENCIAL A2</t>
  </si>
  <si>
    <t>ALFARO TAPIA GUSTAVO ALONSO</t>
  </si>
  <si>
    <t>TECNICO INSTALACIONES</t>
  </si>
  <si>
    <t>Jr. Cajamarca 259 paradero 2. JOSE GALVEZ</t>
  </si>
  <si>
    <t>76951517</t>
  </si>
  <si>
    <t>LOPEZ GUTIERRES PEDRO</t>
  </si>
  <si>
    <t>LAS COLINAS MZ H1 LT 12</t>
  </si>
  <si>
    <t>45483933</t>
  </si>
  <si>
    <t>GONZALES SANTIVAÑEZ HAROLD ROBERTO</t>
  </si>
  <si>
    <t>ASISTENTE SEGURIDAD Y S.</t>
  </si>
  <si>
    <t>JR. FRANCISCO BOLOGNESI 290</t>
  </si>
  <si>
    <t xml:space="preserve">CALLE CENTENARIO 348 </t>
  </si>
  <si>
    <t>ASENT.H JUAN GONZALES MZ L. LT 3</t>
  </si>
  <si>
    <t>45876302</t>
  </si>
  <si>
    <t>CARRASCO ROMAN ERASMO</t>
  </si>
  <si>
    <t>CALLE LOS NARDOS 293 URB. ENTEL PERU</t>
  </si>
  <si>
    <t>71663290</t>
  </si>
  <si>
    <t>SOTO CHAVEZ FREDDY MIGUEL</t>
  </si>
  <si>
    <t>MZ J 1 LOT8 ASENT JOSE CARLOS MARIATEGUI</t>
  </si>
  <si>
    <t>CONTRUCTORA ARQUITRABE SAC</t>
  </si>
  <si>
    <t>71592498</t>
  </si>
  <si>
    <t xml:space="preserve">URRUTIA ROJAS DENNIS PAUL </t>
  </si>
  <si>
    <t xml:space="preserve">OFICIAL ALBAÑIL  </t>
  </si>
  <si>
    <t>E-26/27</t>
  </si>
  <si>
    <t>PSJ. CASTRO S/N</t>
  </si>
  <si>
    <t>SUNAMPE</t>
  </si>
  <si>
    <t xml:space="preserve">VILLARROEL HUAROTO DENIS SALVADOR </t>
  </si>
  <si>
    <t xml:space="preserve">OPERARIO FIERRERO </t>
  </si>
  <si>
    <t xml:space="preserve">MZ B LT SECTOR 10 GRUPO 1 ASENT. H OASIS DE VILLA </t>
  </si>
  <si>
    <t>10116186</t>
  </si>
  <si>
    <t>VILLAVERDE CARBAJO WALDO ANDRES</t>
  </si>
  <si>
    <t xml:space="preserve">AV. VIÑA DEL MAR 365 URB SOLDE LA MOLINA </t>
  </si>
  <si>
    <t xml:space="preserve">LA MOLINA </t>
  </si>
  <si>
    <t>PEON ALBAÑIL</t>
  </si>
  <si>
    <t>ESTACION 03</t>
  </si>
  <si>
    <t>JR. TUPAC AMARU 210</t>
  </si>
  <si>
    <t>ASENT. H. SAN JUAN BOSCO MZ D LT. 6</t>
  </si>
  <si>
    <t>CALLE C MZ. A LT 27 SECTOR IV CIUDAD CHALACO</t>
  </si>
  <si>
    <t>RUIZ RUIZ VICTOR JULIO</t>
  </si>
  <si>
    <t xml:space="preserve">OFICIAL ALBAÑIL </t>
  </si>
  <si>
    <t xml:space="preserve">CALLE CACHAY DIAZ, HORACIO 356 CHALET 1 PISO 1 SECTOR SANTA CATALINA </t>
  </si>
  <si>
    <t xml:space="preserve">LA VICTORIA </t>
  </si>
  <si>
    <t xml:space="preserve">OPERARIO ALBAÑIL </t>
  </si>
  <si>
    <t>EL CONDOR MZ. N LT. 8</t>
  </si>
  <si>
    <t>76617663</t>
  </si>
  <si>
    <t xml:space="preserve">LEYVAS ANTICONA ZENON ALEJANDRO </t>
  </si>
  <si>
    <t>SANTIAGO ANTUNEZ DE MAYOLO MZ. A LT. 3</t>
  </si>
  <si>
    <t xml:space="preserve">PUENTE PIEDRA </t>
  </si>
  <si>
    <t>74711678</t>
  </si>
  <si>
    <t xml:space="preserve">DEXTRE CALIXTO SMITH ROMMEL </t>
  </si>
  <si>
    <t>PROVIV. VALLE AZUL DE SAN DIEGO ETAPA I MZ. E LT. 13</t>
  </si>
  <si>
    <t>80654563</t>
  </si>
  <si>
    <t>ESPINOZA TOLENTINO CRISPIN EUSEBIO</t>
  </si>
  <si>
    <t>ASENT. H. CRUZ DEL NORTE ETAPA II MZ. L1. LT 1</t>
  </si>
  <si>
    <t>CIUDAD SATEUTE PACHACUTEC SECTOR B AMPLIC MZ. G LT.20</t>
  </si>
  <si>
    <t>46920482</t>
  </si>
  <si>
    <t>REQUE CRUZ RICHARD RENE</t>
  </si>
  <si>
    <t>MZ. J LT.12 A. H. LA MERCED - SIMON BOLIVAR</t>
  </si>
  <si>
    <t>72839779</t>
  </si>
  <si>
    <t xml:space="preserve">CRUZ AGUILAR VANESSA ALEXANDRA </t>
  </si>
  <si>
    <t>ASISTENTE DE CALIDAD</t>
  </si>
  <si>
    <t>ASENT. H. LA MERCED MZ. J LT.10</t>
  </si>
  <si>
    <t>40710642</t>
  </si>
  <si>
    <t>CRUZ PASTOR YEM MILTON</t>
  </si>
  <si>
    <t>AV. DANIEL ALCIDES CARRION ASOC. RESID MONTECARLO ETAPA 1 MZ.A LT.09</t>
  </si>
  <si>
    <t>42405332</t>
  </si>
  <si>
    <t>CRUZ PASTOR PABLO ANTONIO</t>
  </si>
  <si>
    <t>MAESTRO DE OBRA</t>
  </si>
  <si>
    <t>ASENT. H. LA MERCED MZ. J LT.12</t>
  </si>
  <si>
    <t>71797377</t>
  </si>
  <si>
    <t>VASQUEZ HUACCHA MAXIMO JHONATAN</t>
  </si>
  <si>
    <t>CASERIO SHAHUINDO</t>
  </si>
  <si>
    <t>CACHACHI</t>
  </si>
  <si>
    <t>UCV.233B LT.168 ZONA Z HUAYCAN</t>
  </si>
  <si>
    <t>48809495</t>
  </si>
  <si>
    <t>MENDOZA LOZANO ELMER</t>
  </si>
  <si>
    <t>ASENT. H. VILLAS DEL SOL MZ. A LT. 05</t>
  </si>
  <si>
    <t>40400243</t>
  </si>
  <si>
    <t>AVALOS VILLALOBOS JAVIER</t>
  </si>
  <si>
    <t>ANEXO ROSARIO DE ASIA S/N</t>
  </si>
  <si>
    <t>ASIA</t>
  </si>
  <si>
    <t>41765291</t>
  </si>
  <si>
    <t>CUBAS RAMOS LUCRY HERMOGENES</t>
  </si>
  <si>
    <t>CAS. JERES S/N MZ. A</t>
  </si>
  <si>
    <t>HUASMIN</t>
  </si>
  <si>
    <t>LT. 39 UCV 232HUAYCAN ZONA Z VITARTE</t>
  </si>
  <si>
    <t>42446074</t>
  </si>
  <si>
    <t>HUACCHA LEON OSCAR WILLAN</t>
  </si>
  <si>
    <t>MZ. B-2 LT 18 ASOC. MICAELA BASTIDAS</t>
  </si>
  <si>
    <t>47946027</t>
  </si>
  <si>
    <t>ARCHI BASILIO ROMULO</t>
  </si>
  <si>
    <t>COM. LOS ANGELES</t>
  </si>
  <si>
    <t>KIMBIRI</t>
  </si>
  <si>
    <t>MZ.F LT.06 SAN FRANCISCO DE PARIACHI</t>
  </si>
  <si>
    <t>70864323</t>
  </si>
  <si>
    <t>MENDOZA LOZANO YEYSON</t>
  </si>
  <si>
    <t>ASOC. POPULAR VILLAMAR DE ANCON MZ. 03B LT. 01</t>
  </si>
  <si>
    <t>71593823</t>
  </si>
  <si>
    <t>CUBAS RAMOS GUSMAN PABLO</t>
  </si>
  <si>
    <t>ASOC. MONTE SINAI MZ. B LT. 14</t>
  </si>
  <si>
    <t>CULLAS VALLE JOSE ALBERTO</t>
  </si>
  <si>
    <t>AV 9 DE OCTUBRE MZ. R. LT 04 ASENT. H. DIGNIDAD NACIONAL</t>
  </si>
  <si>
    <t>MALA</t>
  </si>
  <si>
    <t>FABIAN QUISPE JUVER ALI</t>
  </si>
  <si>
    <t>ASENT. H. CESAR VALLEJO ENSANADA MZ. C. LT. 1</t>
  </si>
  <si>
    <t>PASTOR BORDA DEYVIS GUSTAVO</t>
  </si>
  <si>
    <t>OFICIAL ELECTRICO</t>
  </si>
  <si>
    <t>CALLE PARIS 471</t>
  </si>
  <si>
    <t>CALLE 13 URB. CIUDAD DEL PESCADOR MZ. A1 LT.29</t>
  </si>
  <si>
    <t>RUMICHE RUIZ FELIX ABRAHAM</t>
  </si>
  <si>
    <t>URB. PACHACAMAC 4TA ETAPA BARRIO 2 MZ. N LT.14</t>
  </si>
  <si>
    <t>SUMIRE GONZALES FRANKI DANIS</t>
  </si>
  <si>
    <t>AV. 29 DE JULIO PARCELA ALTA MZ. Ñ6 LT.07</t>
  </si>
  <si>
    <t>GUZMAN CAPUÑAY JEDER ROBERTHO</t>
  </si>
  <si>
    <t>JR. SAN PEDRO ZONA II PJ PRIMER HOGAR POLICIAL MZ. W2. LT.06</t>
  </si>
  <si>
    <t>72626160</t>
  </si>
  <si>
    <t>QUINTANA ALARCON DARLY MARTI</t>
  </si>
  <si>
    <t>CALLE SIN NOMBRE MZ. O  LT 19 ASENT H. RAMIRO PRIALE</t>
  </si>
  <si>
    <t>47277983</t>
  </si>
  <si>
    <t>JOSE MIGUEL MOZOMBITE HEREDIA</t>
  </si>
  <si>
    <t xml:space="preserve"> ASENTH H LA MERCED MZ. E LT 01</t>
  </si>
  <si>
    <t>03126952</t>
  </si>
  <si>
    <t>CUNYARACHE CHUQUIRIMA MARCIAL</t>
  </si>
  <si>
    <t>MZ B LT 06 ASENTH H LA MERCED</t>
  </si>
  <si>
    <t xml:space="preserve">RODRIGO CERDAN DIAZ </t>
  </si>
  <si>
    <t>CALLE SIN NOMBRE MZ P LT 21 PJ LADERAS DE CHILLON 1ER EXPLANADA</t>
  </si>
  <si>
    <t>CANCINES SOLIS JORGE GUMERCINDO</t>
  </si>
  <si>
    <t>ASENT. H. FRAY. MARTIN DE PORRES MZD LT 3</t>
  </si>
  <si>
    <t xml:space="preserve">SAN JUAN DE LURIGANCHO </t>
  </si>
  <si>
    <t>07648620</t>
  </si>
  <si>
    <t xml:space="preserve">MIO LOPEZ JHONNY WILLIAM </t>
  </si>
  <si>
    <t>MZ. A1 LT 17 PORTALES DE CHILLON</t>
  </si>
  <si>
    <t xml:space="preserve">SILVA ZAMORA HEVER LUIS </t>
  </si>
  <si>
    <t xml:space="preserve">OPERADOR DE BOMBA DE CONCRETO </t>
  </si>
  <si>
    <t>MZ. H LT ASOC DE VIV LAS PALMERAS DE MOTOCROS DE MANCHAY DE ZN5</t>
  </si>
  <si>
    <t xml:space="preserve">VELIZ ZAMORA YHONY  </t>
  </si>
  <si>
    <t>ASENT.H LAS LOMAS MZ C2 LT 1</t>
  </si>
  <si>
    <t xml:space="preserve">OPERADOR DE MINICARGADOR </t>
  </si>
  <si>
    <t xml:space="preserve">CALLE JOSE SANTOS CHOCANO MZ R LT 02 ASENT H AMAUTA 2DO SECTOR </t>
  </si>
  <si>
    <t>ZUMAETA GONZALES CARLOS WILFREDO</t>
  </si>
  <si>
    <t>SAN DIEGO ETAPA 2 MZ A5 LT 16</t>
  </si>
  <si>
    <t xml:space="preserve">LOS OLIVOS </t>
  </si>
  <si>
    <t>ASENT. H. CIUDADELA CHALACA MZ. M LT. 24</t>
  </si>
  <si>
    <t>76598422</t>
  </si>
  <si>
    <t xml:space="preserve">SANCHEZ PEREZ DANY DANIEL </t>
  </si>
  <si>
    <t>OPERADOR DE BOMBA DE CONCRETRO</t>
  </si>
  <si>
    <t>AV. COMP. TERRENO CAMPOY MZ. W LT. 6-C</t>
  </si>
  <si>
    <t>70797219</t>
  </si>
  <si>
    <t xml:space="preserve">DIAZ COSME ROY ROGGER </t>
  </si>
  <si>
    <t>ASOC. 07 DE AGOSTO - CIUDAD SATELITE MZ H LT.10</t>
  </si>
  <si>
    <t>HUACHO</t>
  </si>
  <si>
    <t>CUEVA LANDA PEDRO JHONY</t>
  </si>
  <si>
    <t xml:space="preserve">OPERADOR DE VOLQUETE </t>
  </si>
  <si>
    <t>JR. SAN JACIENTO U POP SAN JUAN BAUTISTA MZ. E LT 18</t>
  </si>
  <si>
    <t>COOP. SOL DE VITARTE MZ. I LT. 23</t>
  </si>
  <si>
    <t>AH. EL AMAUTA ZONA B VITARTE MZ. E LT 5</t>
  </si>
  <si>
    <t xml:space="preserve">GAVILAN CRISTOMO LUIS MARTIN </t>
  </si>
  <si>
    <t>C.POBLADO JICAMARCA ANEXO B MZ A LT.05</t>
  </si>
  <si>
    <t xml:space="preserve">LURIGANCHO </t>
  </si>
  <si>
    <t>PSJ. LAS LAGUNAS 132 ASENT.H. VILLA HERMOSA</t>
  </si>
  <si>
    <t xml:space="preserve">OPERADOR DE EXCAVADORA </t>
  </si>
  <si>
    <t>AV. 26 DE MAYO ASOC. VIV LOS ROSALES SUBLT 12 C PS MZ B</t>
  </si>
  <si>
    <t>09476408</t>
  </si>
  <si>
    <t>CHUMPITAZ ZARATE ROBERTO MARIO</t>
  </si>
  <si>
    <t>JR. COLMENA 985 LA LIBERTAD</t>
  </si>
  <si>
    <t>SEC. B4 MZ G2 LT 28 PACHACUTEC</t>
  </si>
  <si>
    <t xml:space="preserve">JHONATAN ERNESTO ESPINOZA AGURTO </t>
  </si>
  <si>
    <t>PJ. AÑO NUEVO AMP.ZONA A MZ. 03 LT.10</t>
  </si>
  <si>
    <t xml:space="preserve">SUPERVISOR DE SEGURIDAD </t>
  </si>
  <si>
    <t>COOP.7 DE AGOSTO MZ. B LT. 02</t>
  </si>
  <si>
    <t>CALLE QUINTA 251 PISO 2</t>
  </si>
  <si>
    <t>77093827</t>
  </si>
  <si>
    <t xml:space="preserve">QUISPE ZARZO JHON RONEL </t>
  </si>
  <si>
    <t>PV01 BIS</t>
  </si>
  <si>
    <t>PSJ.4 MZ. E LT 07 ASENT. H. LOS PALOMARES</t>
  </si>
  <si>
    <t>MZ F LT 6 VIRGEN DEL CARMEN</t>
  </si>
  <si>
    <t>41243600</t>
  </si>
  <si>
    <t>ABANTO GALLARDO ELMER</t>
  </si>
  <si>
    <t>PS 4 MZ E LT 7 A.H  LOS  PALOMARES</t>
  </si>
  <si>
    <t>SAN JUAN DE LUIRIGANCHO</t>
  </si>
  <si>
    <t>KEVIN STHUARD SANCHEZ AYALA</t>
  </si>
  <si>
    <t xml:space="preserve">MZ 83 LT. 13 AH.ENRIQUE MILLA OCHOA SECT. LAS FLORES </t>
  </si>
  <si>
    <t xml:space="preserve">ORTIZ GARCIA MANUEL RICARDO </t>
  </si>
  <si>
    <t xml:space="preserve">JR. MATEO AGUILAR 215 MIRONES BAJO </t>
  </si>
  <si>
    <t xml:space="preserve">SANCHEZ MALDONADO VICTOR ALFREDO </t>
  </si>
  <si>
    <t>AH. ENRIQUE MILLA OCHOA COMT. 3 MZ 83 LT 13 SECT LAS FLORES</t>
  </si>
  <si>
    <t>CARDENAS HUAMANI EVER EMILIO</t>
  </si>
  <si>
    <t xml:space="preserve">PSJE. FLOR DE MARIA MZ. M LT 9 PAMPLONA ALTA </t>
  </si>
  <si>
    <t xml:space="preserve">GONZALES PAZ FERNANDO ENRIQUE </t>
  </si>
  <si>
    <t>JR.RENOVACION 678</t>
  </si>
  <si>
    <t>07764585</t>
  </si>
  <si>
    <t xml:space="preserve">IRAOLA OLIVER ERNESTO MARTIN </t>
  </si>
  <si>
    <t xml:space="preserve">INGENIERO RESIDENTE </t>
  </si>
  <si>
    <t>JR. AREQUIPA 131 URB. SAN FELIPE ETAPA 2DA</t>
  </si>
  <si>
    <t>09772146</t>
  </si>
  <si>
    <t xml:space="preserve">CRUZ PASTOR JUAN JAVIER </t>
  </si>
  <si>
    <t xml:space="preserve">SUB. GERENTE GENERAL </t>
  </si>
  <si>
    <t xml:space="preserve">MZ J LT 10 LA MERCED ENSENADA </t>
  </si>
  <si>
    <t xml:space="preserve">CAMPOS LOZANO SEGUNDO ALVARIDO </t>
  </si>
  <si>
    <t>PSJ. ASOC LA GRAMA MZ A LT 5B</t>
  </si>
  <si>
    <t>ECHEVARRIA MAMANIJOSE LUIS</t>
  </si>
  <si>
    <t>MZ. 138 LT. 2 GRUPO 16 HUASCAR</t>
  </si>
  <si>
    <t>VILLA DAMIAN TIMOTEO</t>
  </si>
  <si>
    <t>ASENT. H ASOC. AUTOG. SAN BENITO MZ E-2 LT.04</t>
  </si>
  <si>
    <t xml:space="preserve">CARABAYLLO </t>
  </si>
  <si>
    <t xml:space="preserve">CRUZ AGUILAR JUAN JAVIER </t>
  </si>
  <si>
    <t xml:space="preserve">MAESTRO DE OBRA </t>
  </si>
  <si>
    <t>ASENT. H. LA MERCED MZ K LT 10</t>
  </si>
  <si>
    <t xml:space="preserve">PSJ. SAN PEDRO MZ E1 LT 13 SEÑOR DE LOS MILAGROS </t>
  </si>
  <si>
    <t>AV. LAS GAVIOTAS MZ A6 LT 09 ASOC ROSAL DE SANTA ANITA 1RA ET</t>
  </si>
  <si>
    <t>74643651</t>
  </si>
  <si>
    <t xml:space="preserve">RONALDO DAVID CALLE DEXTRE </t>
  </si>
  <si>
    <t xml:space="preserve">ASISTENTE DE RESIDENTE </t>
  </si>
  <si>
    <t>CALLE 7 ASOC VIV. LOS PORTALES DE CHILLON MZ A1LT16</t>
  </si>
  <si>
    <t xml:space="preserve">SOLANO CULQUICONDOR GERARDO </t>
  </si>
  <si>
    <t>PROVIV. SANTA JOSEFINA MZ A LT.27</t>
  </si>
  <si>
    <t xml:space="preserve">VARGAS YUPANQUI DAVID EDGAR </t>
  </si>
  <si>
    <t xml:space="preserve">CHOFER </t>
  </si>
  <si>
    <t>MZ. H LT.04 ASEN. H LA MERCED</t>
  </si>
  <si>
    <t xml:space="preserve">TRINIDAD ORTIZ SOUSET VIVIAN </t>
  </si>
  <si>
    <t>JR. JUNIN 383 PISO 2</t>
  </si>
  <si>
    <t xml:space="preserve">HUANUCO </t>
  </si>
  <si>
    <t xml:space="preserve">QUESQUEN ISIQUE CRISTIAN ARNOLD </t>
  </si>
  <si>
    <t xml:space="preserve">INGENIERO DE CALIDAD </t>
  </si>
  <si>
    <t>CALLE LIMA 446</t>
  </si>
  <si>
    <t>ETEN</t>
  </si>
  <si>
    <t>ASENT. H.PACHACUTEC MZ. Q2 LT. 07</t>
  </si>
  <si>
    <t>PONCE MARTINEZ MAX SAUL</t>
  </si>
  <si>
    <t xml:space="preserve">AV. COSTANERA 1200 BLOCK B DPTO. 504 URB. MIRAMAR </t>
  </si>
  <si>
    <t>CUZCO 847 INT. A</t>
  </si>
  <si>
    <t xml:space="preserve">GUEVARA ROBLES GASTON ABELADO </t>
  </si>
  <si>
    <t xml:space="preserve">OPERARIO ELECTRICO </t>
  </si>
  <si>
    <t>AV. BOLIVAR SECTOR 6 GRUPO 7 MZ. M LT. 23</t>
  </si>
  <si>
    <t>41772746</t>
  </si>
  <si>
    <t xml:space="preserve">VALDIVIA RAMIREZ LUIS ALBERTO </t>
  </si>
  <si>
    <t xml:space="preserve">MZ. D LT 19 A.H.M.L ESTRELLA SIMON BOLIVAR - LA ENSENADA </t>
  </si>
  <si>
    <t>ASENT. H JAVIER HERAUD MZ P LT. 11</t>
  </si>
  <si>
    <t>SEDANO VASQUEZ JENRY EDSON</t>
  </si>
  <si>
    <t xml:space="preserve">ASENT. H. HORACION ZEBALLOS GP J MZ D LT 8 ATE </t>
  </si>
  <si>
    <t>TOLEDO JANAMPARAUL MARINO</t>
  </si>
  <si>
    <t>HUMDURAS 5648 PISO 1 ALTO PALERMO</t>
  </si>
  <si>
    <t xml:space="preserve">BUENOS AIRES </t>
  </si>
  <si>
    <t>CHOCCE UNOCCJUAN MIGUEL</t>
  </si>
  <si>
    <t>CALLE. LOS LLANOS MZ. C LT 8 ASOC. LOS VIQUES</t>
  </si>
  <si>
    <t xml:space="preserve">SILVANO SALDAÑA JAIRO RAUL </t>
  </si>
  <si>
    <t>ASENT. H LOMAS DE SAN FELIPE MZ. C LT 1</t>
  </si>
  <si>
    <t xml:space="preserve">COMAS </t>
  </si>
  <si>
    <t xml:space="preserve">CULLAS VALLE BRANDON ALEJANDRO </t>
  </si>
  <si>
    <t xml:space="preserve">AV. 9 DE OCTUBRE MZ R LT 04 ASENT. H DIGNIDAD NACIONAL </t>
  </si>
  <si>
    <t xml:space="preserve">MALA </t>
  </si>
  <si>
    <t xml:space="preserve">LOZANO SULCA GRIMALDO BRAAN </t>
  </si>
  <si>
    <t xml:space="preserve">PSJE. MRCAL CASTILLA 115 A.H CERRO EL INDEPENDIENTE </t>
  </si>
  <si>
    <t xml:space="preserve">EL AGUSTINO </t>
  </si>
  <si>
    <t>75125588</t>
  </si>
  <si>
    <t>SERPA LOAYZA ALEXIS JUNIORS</t>
  </si>
  <si>
    <t xml:space="preserve">OFICIAL SOLDADOR </t>
  </si>
  <si>
    <t xml:space="preserve"> LA MERCED MZ. K LT. 07</t>
  </si>
  <si>
    <t>44269760</t>
  </si>
  <si>
    <t xml:space="preserve">HUAMANI ROMAN ISIDRO WUILMAN </t>
  </si>
  <si>
    <t>MZ.P2 LT.5 A.H. CMTE 36A AMPL. NUEVA ESPERANZA</t>
  </si>
  <si>
    <t xml:space="preserve">VILLA MARIA DEL TRIUNFO </t>
  </si>
  <si>
    <t>19337669</t>
  </si>
  <si>
    <t>DELGADO CACERES CARLOS ROBERTO</t>
  </si>
  <si>
    <t>JR. LOS ASBESTOS 456 COOP. LA HUAYRONA MZ. J LT. 8</t>
  </si>
  <si>
    <t>GRIPO UCV 100 LT.54 ZONA F HUAYCAN</t>
  </si>
  <si>
    <t>16717204</t>
  </si>
  <si>
    <t xml:space="preserve">VILLENA CHAVEZ EDGAR JAVIER </t>
  </si>
  <si>
    <t>PSJ. MARIANO MELGAR MZ. C LT. 18</t>
  </si>
  <si>
    <t xml:space="preserve"> ASOC. RESIDENCIAL SANTA ANITA MZ. B9 LT. 10</t>
  </si>
  <si>
    <t>26721626</t>
  </si>
  <si>
    <t xml:space="preserve">NOVOA LLANOS GERONIMO </t>
  </si>
  <si>
    <t xml:space="preserve">OPERADOR DE RODILLO </t>
  </si>
  <si>
    <t>NUEVA AMPLIACION PACIFICO I MZ. D LT. 2</t>
  </si>
  <si>
    <t>08984367</t>
  </si>
  <si>
    <t xml:space="preserve">ALCANTARA LOPEZ IDELMO RAUL </t>
  </si>
  <si>
    <t xml:space="preserve">OPERARIO DE MOTONIVELADORA </t>
  </si>
  <si>
    <t>CALLE LAS ORQUIDEAS 121</t>
  </si>
  <si>
    <t>46987138</t>
  </si>
  <si>
    <t>MARIN SILVANO SEGUNDO CARLOS</t>
  </si>
  <si>
    <t>: LOS ROSALES S/N</t>
  </si>
  <si>
    <t>PUNCHANA</t>
  </si>
  <si>
    <t>42436711</t>
  </si>
  <si>
    <t xml:space="preserve">CALIXTO SALVADOR HUGO DANTE </t>
  </si>
  <si>
    <t xml:space="preserve"> ADEDUL VIRGEN DE FATIMA MZ. E LT. 14</t>
  </si>
  <si>
    <t>09279327</t>
  </si>
  <si>
    <t>CASTRO GUERRA ALTAMIRANO WALTER RUBBER</t>
  </si>
  <si>
    <t>TMB2 PV01</t>
  </si>
  <si>
    <t xml:space="preserve"> CAL EUGENIO DE LA TORRE 261</t>
  </si>
  <si>
    <t xml:space="preserve">JULCA ALVARADO JAIME MICHEL </t>
  </si>
  <si>
    <t>JR. TUPAC AMARU 1017</t>
  </si>
  <si>
    <t>PISO 2 VILLA SAN LUIS DE ATE.CALLE SN MZ. C LT. 21</t>
  </si>
  <si>
    <t>LAZARETO 1158 DPTO. 24</t>
  </si>
  <si>
    <t>32481816</t>
  </si>
  <si>
    <t xml:space="preserve">MEDRANO ANISETOO CRISTIAN AYLAN </t>
  </si>
  <si>
    <t>OPERADOR DE MOTONIVELADORA</t>
  </si>
  <si>
    <t xml:space="preserve"> JORGE BASABRE</t>
  </si>
  <si>
    <t>46747970</t>
  </si>
  <si>
    <t>FARRO CASTILLO ANABEL JUDITH</t>
  </si>
  <si>
    <t xml:space="preserve">ENFERMERA SALUD OCUPACIONAL </t>
  </si>
  <si>
    <t xml:space="preserve"> PSJ. LOS DURAZNOS SEMI RUSTICA CANTO GRANDE MZ. D</t>
  </si>
  <si>
    <t>BEJAR SILVA SONIA ANDREA</t>
  </si>
  <si>
    <t>A-6 URB. LA PRADERA</t>
  </si>
  <si>
    <t>45713666</t>
  </si>
  <si>
    <t>HUANSI REATEGUI SEGUNDO MANUEL</t>
  </si>
  <si>
    <t>AV. LAS FLORES DE PRIMAVERA LAS FLORES</t>
  </si>
  <si>
    <t>74537845</t>
  </si>
  <si>
    <t xml:space="preserve">RAMIREZ CHAVEZ MARIO SAMUEL  </t>
  </si>
  <si>
    <t>LAS VIÑAS DE MEDIA LUNA MZ. K LT. 1C</t>
  </si>
  <si>
    <t>70970141</t>
  </si>
  <si>
    <t xml:space="preserve">HUANACHIN CCAHUANA CARLOS ADOLFO </t>
  </si>
  <si>
    <t xml:space="preserve">TONSO </t>
  </si>
  <si>
    <t xml:space="preserve">CONGALLA </t>
  </si>
  <si>
    <t>CALLE SUIZA 135 LOS PERALES</t>
  </si>
  <si>
    <t>41671499</t>
  </si>
  <si>
    <t xml:space="preserve">CABEZAS PISCO LEONARDO </t>
  </si>
  <si>
    <t xml:space="preserve"> JR.POKRAS S/N</t>
  </si>
  <si>
    <t>CARMEN ALTO</t>
  </si>
  <si>
    <t>45702742</t>
  </si>
  <si>
    <t xml:space="preserve">GOMEZ RAMOS ALEJANDRO </t>
  </si>
  <si>
    <t>CALLE E ASENT. H. MICAELA BASTIDAS SECTOR. II MZ. J LT.24</t>
  </si>
  <si>
    <t>73995864</t>
  </si>
  <si>
    <t xml:space="preserve">AMPUDIA BARTOLO GABRIEL </t>
  </si>
  <si>
    <t>PLZA. SECHIN SECT. B3 EDIF. D 503 J.C.TELLO</t>
  </si>
  <si>
    <t>73376464</t>
  </si>
  <si>
    <t xml:space="preserve">GUERRERO CACERES JOHAN GIOVANI </t>
  </si>
  <si>
    <t>17 DE OCTUBRE MZ. B LT. 09</t>
  </si>
  <si>
    <t>45646077</t>
  </si>
  <si>
    <t xml:space="preserve">HUAMANI QUISPE JACK ALONSO </t>
  </si>
  <si>
    <t>JR. PACASMAYO INT. 41 ENRIQUE MEIGGS</t>
  </si>
  <si>
    <t xml:space="preserve">LIMA </t>
  </si>
  <si>
    <t>00114473</t>
  </si>
  <si>
    <t xml:space="preserve">PASTOR FUENTES ROBERT </t>
  </si>
  <si>
    <t xml:space="preserve"> JR. SAN GABINO MZ.A LT.6 SAN GABINO</t>
  </si>
  <si>
    <t xml:space="preserve">SANTIAGO DE SURCO </t>
  </si>
  <si>
    <t xml:space="preserve">TBM2 - PV01 BIS </t>
  </si>
  <si>
    <t>PSJ. LAS DELICIAS MZ P LT 31 CIUDADELA CHALACA</t>
  </si>
  <si>
    <t xml:space="preserve"> 20601334152</t>
  </si>
  <si>
    <t>CO-OL CONSTRUCCIONES MODULARES</t>
  </si>
  <si>
    <t>42001134</t>
  </si>
  <si>
    <t>BARRIENTOS AIQUIPA JUSTINIANO</t>
  </si>
  <si>
    <t>AUXILIAR DE MONTAJE</t>
  </si>
  <si>
    <t>CA. 1 MZ B LT 07 AH EL MIRADOR</t>
  </si>
  <si>
    <t>47605391</t>
  </si>
  <si>
    <t xml:space="preserve">SALAS SANANCINA LLOFRE  </t>
  </si>
  <si>
    <t>JR. R. DE MENDOZA 243</t>
  </si>
  <si>
    <t>SMP</t>
  </si>
  <si>
    <t>70283851</t>
  </si>
  <si>
    <t>SOLANO PUELLES LUIS ALBERTO</t>
  </si>
  <si>
    <t>AV. LOS HEROES MZ B1 LT 09</t>
  </si>
  <si>
    <t>SJM</t>
  </si>
  <si>
    <t>47531821</t>
  </si>
  <si>
    <t>ARBILDO MOZOMBITE ROLAN NAGOR</t>
  </si>
  <si>
    <t>CASERIO NUEVO AMAZONAS TAMSHIYACU</t>
  </si>
  <si>
    <t>FERNANDO LORES</t>
  </si>
  <si>
    <t>77435977</t>
  </si>
  <si>
    <t>SILVA CRUZADO SAUL BRAD FRIDEL</t>
  </si>
  <si>
    <t>SUPERVISOR DE MONTAJE</t>
  </si>
  <si>
    <t>ESTACION 09 / 08</t>
  </si>
  <si>
    <t>CLL BOSQUE DE CORNIFERA 158 URB SAN IGNACIO DE MONT.</t>
  </si>
  <si>
    <t>44692530</t>
  </si>
  <si>
    <t>MEZA SILVA DOMINGO ANGEL</t>
  </si>
  <si>
    <t>ASENT H. RODRIGO FRANCO MZ. R LT 6</t>
  </si>
  <si>
    <t>CORPORACION C.C. REGEYSER S.A.C.</t>
  </si>
  <si>
    <t>70437422</t>
  </si>
  <si>
    <t xml:space="preserve">GONZALES ARANZANA MARIA FERNANDA </t>
  </si>
  <si>
    <t>E25, E26, E27</t>
  </si>
  <si>
    <t>Av. José Santos Chocano N.º 444 Urb. Villa Los Ángeles</t>
  </si>
  <si>
    <t>MESKER PERU SRL</t>
  </si>
  <si>
    <t>75700968</t>
  </si>
  <si>
    <t xml:space="preserve">MALLQUI MORE ANTHONY RUBEN </t>
  </si>
  <si>
    <t>Av Merino Reyna 339 Raul Porras Barrenechea</t>
  </si>
  <si>
    <t>72371236</t>
  </si>
  <si>
    <t>ALVARADO ARELLANO RUFINA</t>
  </si>
  <si>
    <t>Supervisor SSMA</t>
  </si>
  <si>
    <t xml:space="preserve">Calle Las Moras N° 262 </t>
  </si>
  <si>
    <t>73267627</t>
  </si>
  <si>
    <t>GONZALES HUILCA LUIS FERNANDO</t>
  </si>
  <si>
    <t>Almacenero</t>
  </si>
  <si>
    <t>Jr. Km 4 N° 409 Urb. Popular Independencia</t>
  </si>
  <si>
    <t>47913252</t>
  </si>
  <si>
    <t>HIPOLO BERNA EUGENIO</t>
  </si>
  <si>
    <t>Conductor de camión</t>
  </si>
  <si>
    <t>AA.HH Raul Porras Barrenechea Comité 80 Mz. C Lt. 3</t>
  </si>
  <si>
    <t>Tecnico Instalador de PCF</t>
  </si>
  <si>
    <t>Mz. Q1 Lt.8 A.H Jose Olaya Balandra</t>
  </si>
  <si>
    <t>63025240</t>
  </si>
  <si>
    <t xml:space="preserve">PAPA INUMA JACK </t>
  </si>
  <si>
    <t>Mz. N Lt. 17 Asoc. Alfonso Ugarte</t>
  </si>
  <si>
    <t>46379546</t>
  </si>
  <si>
    <t xml:space="preserve">QUEVEDO DIAZ LUIS ALBERTO </t>
  </si>
  <si>
    <t>Mz. J Lt. 4 Cooperativa de Viv. Primavera</t>
  </si>
  <si>
    <t>47610526</t>
  </si>
  <si>
    <t xml:space="preserve">CASTRO LEON JAMES WHITMAN </t>
  </si>
  <si>
    <t>Jr. Jorge Chavez N° 792 4ta. Zona de Collique</t>
  </si>
  <si>
    <t>73741936</t>
  </si>
  <si>
    <t xml:space="preserve">ZAÑA LLANOS ANNY LEONELA </t>
  </si>
  <si>
    <t>Asistente de calidad</t>
  </si>
  <si>
    <t>AA.HH. Bellavista Mz. E Lt. 13 Los Eucaliptos</t>
  </si>
  <si>
    <t>10053159</t>
  </si>
  <si>
    <t>HERNANDEZ CORTEZ PAUL HANS</t>
  </si>
  <si>
    <t>Jefe de Operaciones</t>
  </si>
  <si>
    <t xml:space="preserve">Jr. Lambayeque N.º 3849 </t>
  </si>
  <si>
    <t xml:space="preserve">ZEVALLOS FARFAN JULIO BERNABE </t>
  </si>
  <si>
    <t>Tecnico Pintor de PCF</t>
  </si>
  <si>
    <t>Mz. B Lt. 8 A.H. 19 de Septiembre</t>
  </si>
  <si>
    <t>71857549</t>
  </si>
  <si>
    <t>FLORES VALENZUELA STEFANY</t>
  </si>
  <si>
    <t>Supervisor de Calidad</t>
  </si>
  <si>
    <t>Jr. Zorritos 1244 Block 18 Dpto. 204</t>
  </si>
  <si>
    <t>Mz M2 Lt5 Pachacutec</t>
  </si>
  <si>
    <t>46786156</t>
  </si>
  <si>
    <t xml:space="preserve">PAREDES GIGLIO GABRIELA SOFIA </t>
  </si>
  <si>
    <t>Call Jose De La Riba Agüero Los Precursores</t>
  </si>
  <si>
    <t>Surco</t>
  </si>
  <si>
    <t>10369981</t>
  </si>
  <si>
    <t xml:space="preserve">CACERES HUAMANHORQQUE MARTIN ANTONIO </t>
  </si>
  <si>
    <t>Cop Vivi Canto Grande</t>
  </si>
  <si>
    <t>San Juan De Lurigancho</t>
  </si>
  <si>
    <t>46261088</t>
  </si>
  <si>
    <t xml:space="preserve">CASTAÑEDA RAMIREZ LAURA NATHALY </t>
  </si>
  <si>
    <t>Call Santa Cruz Urb El Retablo Mz G Lt 19</t>
  </si>
  <si>
    <t>61151016</t>
  </si>
  <si>
    <t>GUEDEZ MOZOMBITE MANUEL ALEJANDRO</t>
  </si>
  <si>
    <t>AGRUP VECINAL LAS MARGARITAS MZ B LT 6</t>
  </si>
  <si>
    <t>20600535634</t>
  </si>
  <si>
    <t>CUBERTA PERU SAC</t>
  </si>
  <si>
    <t>09994533</t>
  </si>
  <si>
    <t>RIVERA CARBAJAL OMAR ALEXIS</t>
  </si>
  <si>
    <t>IMPERMEABILIZACIÓN DE MANTO ASFALICO E26-E27-E25</t>
  </si>
  <si>
    <t>CALLE RENOIR 201 DPTO 401</t>
  </si>
  <si>
    <t>78008582</t>
  </si>
  <si>
    <t xml:space="preserve">PISCO SANGAMA JOSIAS </t>
  </si>
  <si>
    <t>MALECON SHANUSI  510</t>
  </si>
  <si>
    <t>LORETO - YURIMAGUAS</t>
  </si>
  <si>
    <t>CALLE JOSE QUIÑONEZ GONZALEZ 343 URB VALDIVIEZO</t>
  </si>
  <si>
    <t>09199055</t>
  </si>
  <si>
    <t>PARDAVE MORENO JOSE MANUEL</t>
  </si>
  <si>
    <t>CAJA DEL AGUILA JR LORETO 156</t>
  </si>
  <si>
    <t>MZ K-12 LTE 7 ANGAMOS RSECTOR</t>
  </si>
  <si>
    <t xml:space="preserve">CALLE LOS LAURELES MZ F LTE 11 EL BOSQUE </t>
  </si>
  <si>
    <t>44818597</t>
  </si>
  <si>
    <t>MONTERREY LAUREANO  RUDY STEVE</t>
  </si>
  <si>
    <t xml:space="preserve">CALLE EL HABITO 899 MZ 12 LTE 2 URB CANTO GRANDE 5TA ETAPA </t>
  </si>
  <si>
    <t>PSJ SOLIDARIDAD 150 DEP.2 COOP 27 ABRIL 2ETAPA MZ N-2 LTE 20</t>
  </si>
  <si>
    <t>BARTOLO VASQUEZ CARLOS ALBERTO</t>
  </si>
  <si>
    <t xml:space="preserve"> JR. RUFINO TORRICO # 1145 </t>
  </si>
  <si>
    <t>45615007</t>
  </si>
  <si>
    <t>SUMIANO DE LA CRUZ  JULIO CESAR</t>
  </si>
  <si>
    <t>SAN FRANCISCO DE ASÍS MZ 34 LOTE 2</t>
  </si>
  <si>
    <t>75713578</t>
  </si>
  <si>
    <t>CAMPOS PIMENTEL CRISTYAN ARTURO</t>
  </si>
  <si>
    <t>ASENT HUMANO JOSE OLAYA MZ C LTE 5</t>
  </si>
  <si>
    <t>PIURA</t>
  </si>
  <si>
    <t>44818163</t>
  </si>
  <si>
    <t>MIMBELA RAMIREZ  PEDRO JEAN PIERRE</t>
  </si>
  <si>
    <t>APURIMAC 4121</t>
  </si>
  <si>
    <t>48442344</t>
  </si>
  <si>
    <t>RIVAS LEANDRES SERGIO RUFINO</t>
  </si>
  <si>
    <t xml:space="preserve">PJ LOS LIMONES 191 URB POPULAR ELK ERMITAÑO </t>
  </si>
  <si>
    <t>ATAHUALPA 758 DPTO 401</t>
  </si>
  <si>
    <t>40742808</t>
  </si>
  <si>
    <t>SAAVEDRA ICOMENA JUAN RAMON</t>
  </si>
  <si>
    <t>CALLE RAMON CARCAMO AAHH RAMON CARCAMO MZ C2 LTE 6</t>
  </si>
  <si>
    <t>005315037</t>
  </si>
  <si>
    <t>RIVAS MARIN ANGEL DAVID</t>
  </si>
  <si>
    <t xml:space="preserve">CALLE PAYET MZ F LTE 1 </t>
  </si>
  <si>
    <t>VENEZOLANO</t>
  </si>
  <si>
    <t>CAMPOS TOLEDANO CRISTIAN</t>
  </si>
  <si>
    <t>PSJ. TUPAC AMARU MZ. L LT. 08</t>
  </si>
  <si>
    <t>46069921</t>
  </si>
  <si>
    <t>PAREDES MIRANDA  JOEL AARON</t>
  </si>
  <si>
    <t>JR. LIMA CUADRA 9 MZ.106 LT.16</t>
  </si>
  <si>
    <t>43464982</t>
  </si>
  <si>
    <t>ONCEBAY QUISPE  HERBERT KLAUS</t>
  </si>
  <si>
    <t>MZ C11 LTE 19 SECTOR LEONCIO PRADO PAMPLONA ALTA</t>
  </si>
  <si>
    <t>ISLA CAYETANO  ANTONIO JULINHO</t>
  </si>
  <si>
    <t>AV TUPAC YUPANQUI 111</t>
  </si>
  <si>
    <t>HUAÑEC</t>
  </si>
  <si>
    <t>VILLANUEVA TANANTA  NICSON</t>
  </si>
  <si>
    <t>CALLE LOMA DE LOS PENSAMIENTOS MZ W LT 20</t>
  </si>
  <si>
    <t>REATEGUI ARAHUANASA  ROLAN</t>
  </si>
  <si>
    <t xml:space="preserve">COMUNIDAD EL CHINO </t>
  </si>
  <si>
    <t>RIO TAHUAYO-LORETO</t>
  </si>
  <si>
    <t>URB RESIDENCIAL LOS JARDINES DE GLORIA BAJA MZ A LTE 09</t>
  </si>
  <si>
    <t>REATEGUI ARAHUANASA  JORGE MANUEL</t>
  </si>
  <si>
    <t xml:space="preserve">CASERIO JERUSALEN </t>
  </si>
  <si>
    <t>NAUTA-LORETO</t>
  </si>
  <si>
    <t xml:space="preserve">CARLOS ALBERTO ÑAHUE PORTILLO </t>
  </si>
  <si>
    <t>02/03/1994</t>
  </si>
  <si>
    <t>AV. 6 MZ.U LT. 3 P. JOVEN SAN JUAN DE LIBERTAD</t>
  </si>
  <si>
    <t xml:space="preserve">SANDRO BERNY FERNANDEZ PEÑA </t>
  </si>
  <si>
    <t>03/07/2001</t>
  </si>
  <si>
    <t>JR JOSE BALTA 285 PUEBLO MIRABAR BAJO</t>
  </si>
  <si>
    <t>09312663</t>
  </si>
  <si>
    <t>ROJAS RAMOS  SALUSCIANO AGAPITO</t>
  </si>
  <si>
    <t>PLAZA DE ARMAS S/N</t>
  </si>
  <si>
    <t>IHUARI</t>
  </si>
  <si>
    <t xml:space="preserve">RODRÍGUEZ AQUINO   MARCOS ALBERTO </t>
  </si>
  <si>
    <t>CALLE GENERAL MAXIMO ABRIL 691 U POP CIUDAD DE DIOS</t>
  </si>
  <si>
    <t>MZ-H LT-18 AH. MICAELA BASTIDAS SECTOR II</t>
  </si>
  <si>
    <t>09475889</t>
  </si>
  <si>
    <t>VILCACHAGUA PADILLA  WALTER MANUEL</t>
  </si>
  <si>
    <t>PIURA 561 LA LIBERTAD</t>
  </si>
  <si>
    <t>08947473</t>
  </si>
  <si>
    <t>PALOMINO FLORES  FELIX</t>
  </si>
  <si>
    <t>CALLE LOS JAZMINES MZ A LTE 69</t>
  </si>
  <si>
    <t>PIURA-SONDOR</t>
  </si>
  <si>
    <t>42060657</t>
  </si>
  <si>
    <t>MARIN MACHUCA  CIRILO JULIAN</t>
  </si>
  <si>
    <t>ASOC SAN MARTIN DE PORRES MZ Q LTE 01</t>
  </si>
  <si>
    <t>47921826</t>
  </si>
  <si>
    <t>QUISPE DE LA CRUZ JAIR YOSIMAR</t>
  </si>
  <si>
    <t>AV. PRINCIPAL ASENT. CERRO PACIFICO LOS LADRILLEROS MZ D LTE 07</t>
  </si>
  <si>
    <t>A.H. TUPAC AMARU MZ. K1 LT. 22</t>
  </si>
  <si>
    <t>ASENT. H. 25 DE JULIO MZ. I- LOT. 11</t>
  </si>
  <si>
    <t>CASTILLO OROZCO  ALEX ALBERTO</t>
  </si>
  <si>
    <t>AA HH CERRO PRIMAVERA MZ J LTE 10</t>
  </si>
  <si>
    <t>OROZCO LIZANO  YINER FRANKLIN</t>
  </si>
  <si>
    <t>EL BUCARE 125 CAMACHO 3RA ETAPA MZ E LTE 20</t>
  </si>
  <si>
    <t>JR LOS LAURELES 301 ASOC BOSQUE</t>
  </si>
  <si>
    <t>48313218</t>
  </si>
  <si>
    <t>MORALES DE LA CRUZ ELIO CRISTIAN</t>
  </si>
  <si>
    <t>BARRIO DE QUECUAS</t>
  </si>
  <si>
    <t>ANCASH-SANTO TORIBIO</t>
  </si>
  <si>
    <t>005196406</t>
  </si>
  <si>
    <t>PEÑA PINEDA  LUIS RAFAEL</t>
  </si>
  <si>
    <t xml:space="preserve">JR MOORE 139 INT 139 INT 2 PISO 3 </t>
  </si>
  <si>
    <t>75977936</t>
  </si>
  <si>
    <t>QUINGA RENGIFO ALEXIS JEAN FRANCO</t>
  </si>
  <si>
    <t>MZ.X LT.41 BARRIO 4 4TA. ETAPA URB.PACHACAMAC</t>
  </si>
  <si>
    <t>PACHAMAC</t>
  </si>
  <si>
    <t>004987297</t>
  </si>
  <si>
    <t>CRESPO AGUIRRE  DOUGLAS ORLANDO</t>
  </si>
  <si>
    <t>PASAJE BUENA AVENTU LT 22 SANTIAGO DE SURCO-N°2-INT.B-PISO 2-MZ.A-LT22-KM1.</t>
  </si>
  <si>
    <t>73230063</t>
  </si>
  <si>
    <t>LITANO LUQUE JUAN CARLOS</t>
  </si>
  <si>
    <t>19/09/1992</t>
  </si>
  <si>
    <t>JR. RECAREDO ALVARADO 0 3RA CERCADO</t>
  </si>
  <si>
    <t>AYACUCHO-HUANTA</t>
  </si>
  <si>
    <t>21259825</t>
  </si>
  <si>
    <t>VEGA ARRIOLA  FLORENCIO</t>
  </si>
  <si>
    <t xml:space="preserve">ASENT H JUAN PABLO II MZ O LTE 2 </t>
  </si>
  <si>
    <t>JUNIN-LA OROYA</t>
  </si>
  <si>
    <t>42180424</t>
  </si>
  <si>
    <t>HUAMAN HUAMAN  WILSON ARTURO</t>
  </si>
  <si>
    <t xml:space="preserve">MZ E1 LT 20 URB MAYORAZGO SEGUNDA ETAPA AV SAN JOSE </t>
  </si>
  <si>
    <t>46950021</t>
  </si>
  <si>
    <t>HERRERA  CASTRO ALEJANDRO</t>
  </si>
  <si>
    <t xml:space="preserve">MZ E4 LTE 39 ST 12 DE NOVIEMBRE PAMPLONA ALTA </t>
  </si>
  <si>
    <t>SAN  JUAN  DE MIRAFLORES</t>
  </si>
  <si>
    <t>IMPERMEABILIZACIÓN DE MANTO ASFALICO E25</t>
  </si>
  <si>
    <t>AV LO VIRREYES 3363 PS 2 ASOC VIVIENDA LAS BEGONIAS</t>
  </si>
  <si>
    <t>46583428</t>
  </si>
  <si>
    <t>PACHECO HUAMAN  FREDDY ALEXIS</t>
  </si>
  <si>
    <t xml:space="preserve">MZ. F  LT 10 URB. ROSARIO  DEL  NORTE </t>
  </si>
  <si>
    <t>SAN MARTIR DE PORRES</t>
  </si>
  <si>
    <t>003656006</t>
  </si>
  <si>
    <t>GARCIA GONZALEZ EMILIO JOSE</t>
  </si>
  <si>
    <t>CALLE FELIPE ALIAGA MZ N LTE10</t>
  </si>
  <si>
    <t>75150884</t>
  </si>
  <si>
    <t>ROSAS OLORTEGUI RENZO GIANMARCO</t>
  </si>
  <si>
    <t>CALLE RIO BRANCO INT. B PERU</t>
  </si>
  <si>
    <t>72050825</t>
  </si>
  <si>
    <t>TINOCO MARTICORENA EMMANUEL AROM</t>
  </si>
  <si>
    <t xml:space="preserve">JR AREQUIPA 4237 URB PERU </t>
  </si>
  <si>
    <t>70882792</t>
  </si>
  <si>
    <t>MENDIVIL GARCIA  JHARUMY MELANYE</t>
  </si>
  <si>
    <t>CALLE AYACUCHO 1192 PJ JOSE GALVEZ</t>
  </si>
  <si>
    <t>PROLONGACION MARISCAL NIETO 390 URB LOS SAUCES</t>
  </si>
  <si>
    <t>45031380</t>
  </si>
  <si>
    <t>CHAVEZ RENGIFO  JHON WILLY</t>
  </si>
  <si>
    <t>CARRET. FEDERICO BASADRE KM 7.000</t>
  </si>
  <si>
    <t>C ALLERIA</t>
  </si>
  <si>
    <t>URB. ALAMEDA DE ATE 2DA ETAPA MZ L LTE 31</t>
  </si>
  <si>
    <t>70136530</t>
  </si>
  <si>
    <t>TERROBA FLORES  KEVIN FERNANDO</t>
  </si>
  <si>
    <t>JR ANCASH 458</t>
  </si>
  <si>
    <t>PUNO-PUNO</t>
  </si>
  <si>
    <t>06918328</t>
  </si>
  <si>
    <t>ACOSTA NINAHUAMAN PABLO LUIS</t>
  </si>
  <si>
    <t>JR.JOSE GONZALES 257 AÑO NUEVO</t>
  </si>
  <si>
    <t>AUXILIAR DE TOPOGRAFIA</t>
  </si>
  <si>
    <t>PJ DEL OBRERO AAH MICAELA NASTIDAS SECTOR I MA A1 LTE 22</t>
  </si>
  <si>
    <t>46208757</t>
  </si>
  <si>
    <t>ARZOLA CASTRO EDITH YULISSA</t>
  </si>
  <si>
    <t xml:space="preserve">URB MRCAL CACERES MZ. T16 LT. 1 LIMA-LIMA-SAN JUAN DE LURIGANCHO </t>
  </si>
  <si>
    <t>42656862</t>
  </si>
  <si>
    <t>TORIBIO MANDUJANO TEOFILO STALEM</t>
  </si>
  <si>
    <t>MZ A LTE 17 ASENT.H ROSEDAL</t>
  </si>
  <si>
    <t>005626592</t>
  </si>
  <si>
    <t>BASTARDO MARIN FRANK MARIN</t>
  </si>
  <si>
    <t>AV PERU CDRA 32 JR CUSCO 3286</t>
  </si>
  <si>
    <t>001725784</t>
  </si>
  <si>
    <t>LIMPIO VERA JUAN JOSE</t>
  </si>
  <si>
    <t>JR. SALVADOR 516</t>
  </si>
  <si>
    <t>43767095</t>
  </si>
  <si>
    <t>CABRERA MOGOLLON  JUAN MANUEL</t>
  </si>
  <si>
    <t>AA HH VILLA HERMOSA MZ N LTE 13</t>
  </si>
  <si>
    <t xml:space="preserve">CALLE SAN MARTIN 229 </t>
  </si>
  <si>
    <t>PJ 10 AAHH JUAN GONZALES BERROSPI MZ L LTE 02</t>
  </si>
  <si>
    <t>BERNALES CHANDUVI JUAN FRANCISCO</t>
  </si>
  <si>
    <t>04/10/1995</t>
  </si>
  <si>
    <t>ASENT.H. NUEVO TALARITA Y SUS JAZMINES MZ. Ñ LT. 04</t>
  </si>
  <si>
    <t>42531859</t>
  </si>
  <si>
    <t>ARZOLA CASTRO  MIGUEL ANGEL</t>
  </si>
  <si>
    <t>MZ. T - 16 LOTE 01 URB. MARISCAL CACERES</t>
  </si>
  <si>
    <t>40659520</t>
  </si>
  <si>
    <t>BASTIDAS CALDERON SAMIRA ISABEL</t>
  </si>
  <si>
    <t>MONTERO ROSAS 1262 SANTA BEATRIZ</t>
  </si>
  <si>
    <t>AA HH INMACULADA CONCEPSION SEC 2 MZ Q LTE 6</t>
  </si>
  <si>
    <t>MONGE RENDON  AROON</t>
  </si>
  <si>
    <t xml:space="preserve">SACASHUAYLLA TICAPATA S/N </t>
  </si>
  <si>
    <t>CUSCO-SAN SEBASTIAN</t>
  </si>
  <si>
    <t>46000482</t>
  </si>
  <si>
    <t>VICTORINO BRAVO  JHON KENEN</t>
  </si>
  <si>
    <t>ASOC VIV PARDERA DE CARBAYLLO  Mz G Lote 5</t>
  </si>
  <si>
    <t>09546435</t>
  </si>
  <si>
    <t>TABOADA GUTIERREZ  DELFIN</t>
  </si>
  <si>
    <t>PSJE MORRO DE ARICA MZ N1 LTE 50 URB LUCANYA</t>
  </si>
  <si>
    <t>09984132</t>
  </si>
  <si>
    <t xml:space="preserve">IVAN PAUL ZAMORA VALDERRAMA </t>
  </si>
  <si>
    <t>29/11/1973</t>
  </si>
  <si>
    <t>JR. UNION 371 P.J. LA LIBERTAD</t>
  </si>
  <si>
    <t xml:space="preserve">JACK JESÚS MARENGO  BERAÚN </t>
  </si>
  <si>
    <t>15/06/1983</t>
  </si>
  <si>
    <t>JR PIURA 106-12 P.J RAUL PORRAS BARRENECHEA</t>
  </si>
  <si>
    <t>VICTOR VILLALON ACUÑA,</t>
  </si>
  <si>
    <t>05/03/1995</t>
  </si>
  <si>
    <t>JR. GRAL.VIDAL MZ.18-B LT.15-16</t>
  </si>
  <si>
    <t>IMPERMEABILIZACIÓN DE MANTO ASFALICO E27</t>
  </si>
  <si>
    <t>AV LOS VIRREYES 3363 ASOC VIV LAS BEGONIAS DE ATE</t>
  </si>
  <si>
    <t>URB CONSTANZO MZ B LTE 17</t>
  </si>
  <si>
    <t xml:space="preserve">PASAJE MAESTRE REDENTOR ASENT H ONMACULADA CONCEPCION MZ Q LTE 06 </t>
  </si>
  <si>
    <t>SAFETY &amp; CONSTRUCCION S.A.C.</t>
  </si>
  <si>
    <t>ALEGRIA MENDOZA JOHNNY ALBERTO</t>
  </si>
  <si>
    <t>JEFE SSOMA</t>
  </si>
  <si>
    <t>ML CHECA EGUIGUREN 1719 DPT 227 SEOANE ROSS</t>
  </si>
  <si>
    <t>SANIP PERU SAC</t>
  </si>
  <si>
    <t>ASOC VIV VILLA SAN CARLOS MZ R LTE 18</t>
  </si>
  <si>
    <t>DYNAMIC CONTROL PERU SAC</t>
  </si>
  <si>
    <t xml:space="preserve">Supervisor </t>
  </si>
  <si>
    <t>E8 y E9</t>
  </si>
  <si>
    <t xml:space="preserve">Jr.Rio Huallaga N° 282 </t>
  </si>
  <si>
    <t>Supervisor</t>
  </si>
  <si>
    <t>ESTACIONES E8 y E9</t>
  </si>
  <si>
    <t>09628429</t>
  </si>
  <si>
    <t>ESCUADRA PECHE JOSIP JULIUS</t>
  </si>
  <si>
    <t>Asistente de Supervisor</t>
  </si>
  <si>
    <t>Calle 2,Mz W, Lt 30.Urb. El Rosario del Norte</t>
  </si>
  <si>
    <t>20514671592</t>
  </si>
  <si>
    <t>SIMEL SAC</t>
  </si>
  <si>
    <t>EECOL ELECTRIC PERU SAC</t>
  </si>
  <si>
    <t>49051977</t>
  </si>
  <si>
    <t>Gabante Pomarrosa Darwin Rafael</t>
  </si>
  <si>
    <t>OFICIAL ELECTRICISTA</t>
  </si>
  <si>
    <t>Estacion 25, 26, 27</t>
  </si>
  <si>
    <t>CA SIN NOMBRE D 02 A.H NUEVO AMANECER CALLE A</t>
  </si>
  <si>
    <t>20605071407</t>
  </si>
  <si>
    <t>IPEYM E.I.R.L.</t>
  </si>
  <si>
    <t>JR.VENEZUELA 225</t>
  </si>
  <si>
    <t>47500999</t>
  </si>
  <si>
    <t xml:space="preserve">Jacobo Almeyda Ronald </t>
  </si>
  <si>
    <t>CALLE MARAVILLA 220</t>
  </si>
  <si>
    <t>CHINCHA</t>
  </si>
  <si>
    <t>20512574212</t>
  </si>
  <si>
    <t>TAWA CONSULTING SAC</t>
  </si>
  <si>
    <t>70804442</t>
  </si>
  <si>
    <t xml:space="preserve">Ñahui Cabrera Lidia </t>
  </si>
  <si>
    <t>Supervisor SST</t>
  </si>
  <si>
    <t>E20, E21, E22, E23, E24, E25, E26, E27 PTSA</t>
  </si>
  <si>
    <t>ANEXO LARCAY</t>
  </si>
  <si>
    <t>ANCO</t>
  </si>
  <si>
    <t>46057179</t>
  </si>
  <si>
    <t xml:space="preserve">Garcia Garcia Jesus Martin </t>
  </si>
  <si>
    <t>CALLE CALLAO 480</t>
  </si>
  <si>
    <t>20504644074</t>
  </si>
  <si>
    <t>EECOL ELECTRIC PERÚ SAC</t>
  </si>
  <si>
    <t>23525034</t>
  </si>
  <si>
    <t>Abregu Hurtado Ronald Urciso</t>
  </si>
  <si>
    <t>Gerente de Proyecto</t>
  </si>
  <si>
    <t>Estacion 20, 21, 22, 23, 24, 25, 26, 27</t>
  </si>
  <si>
    <t>CALLE LOS CARDOS #105- DEP. 202 - SALAMANCA</t>
  </si>
  <si>
    <t>Ing. Electricista</t>
  </si>
  <si>
    <t>Av. San Martin 1320 Bloque O Dpto 504</t>
  </si>
  <si>
    <t>42763992</t>
  </si>
  <si>
    <t xml:space="preserve">Aldoradin Salinas Luis Alberto </t>
  </si>
  <si>
    <t>JR.RICARDO PALMA 213</t>
  </si>
  <si>
    <t>ASOC. FUERZAS POLICIALES MZ C LT 5</t>
  </si>
  <si>
    <t>74035724</t>
  </si>
  <si>
    <t>Alfaro Mori  Eddy Edmundo</t>
  </si>
  <si>
    <t>JR. PUERTO RICO</t>
  </si>
  <si>
    <t>20563566494</t>
  </si>
  <si>
    <t>MULTISERVICIOS LLANOS S.A.C.</t>
  </si>
  <si>
    <t>43880426</t>
  </si>
  <si>
    <t xml:space="preserve">Alvino Orellano Jonathan </t>
  </si>
  <si>
    <t>E20, E21, E22, E23, E24</t>
  </si>
  <si>
    <t>ASENT H CRUZ MOTUPE MZ E LT 15</t>
  </si>
  <si>
    <t>43685153</t>
  </si>
  <si>
    <t>Anchante Garcia Cristian Ivan</t>
  </si>
  <si>
    <t>Asent. H Mariategui Mz. 06 Lt. 12</t>
  </si>
  <si>
    <t>Pueblo Nuevo</t>
  </si>
  <si>
    <t>AV. CENTRAL 601 VITARTE</t>
  </si>
  <si>
    <t>43309300</t>
  </si>
  <si>
    <t xml:space="preserve">Astucuri Ezaguirre Rodolfo Zosimo </t>
  </si>
  <si>
    <t>JR. LOS SAUCES A-09 SENT H VILLA PROGRESO</t>
  </si>
  <si>
    <t>72756388</t>
  </si>
  <si>
    <t xml:space="preserve">Avalos Gabriel Alex </t>
  </si>
  <si>
    <t>CALLE LOS LIBERTADORES MZ.P LT.3</t>
  </si>
  <si>
    <t>41235434</t>
  </si>
  <si>
    <t xml:space="preserve">Avalos Marmanillo Manuel Arturo </t>
  </si>
  <si>
    <t>INGENIERO RESIDENTE DE OBRA</t>
  </si>
  <si>
    <t>URB ZAGUAN DEL CIELO MZ L LT 7</t>
  </si>
  <si>
    <t>CUSCO</t>
  </si>
  <si>
    <t>Peon</t>
  </si>
  <si>
    <t>E26</t>
  </si>
  <si>
    <t>MZ  E LT 23 ASOC VIRGEN DEL CARMEN</t>
  </si>
  <si>
    <t>Peruano</t>
  </si>
  <si>
    <t xml:space="preserve">Barillas Aguirre David Samuel </t>
  </si>
  <si>
    <t>AV SAN LUIS MZ 7 LT 2</t>
  </si>
  <si>
    <t>ALTO LARAN</t>
  </si>
  <si>
    <t>21878494</t>
  </si>
  <si>
    <t>Barillas Aguirre Jaime Dionisio</t>
  </si>
  <si>
    <t>OPERARIO MECANICO SOLDADOR</t>
  </si>
  <si>
    <t>CASERIO DE REVENTASCA S/N</t>
  </si>
  <si>
    <t>CHAVIN</t>
  </si>
  <si>
    <t xml:space="preserve">Barillas Aguirre Marco Antonio </t>
  </si>
  <si>
    <t>E20, E21, E22, E23, E24, E25, E26, E27, E04</t>
  </si>
  <si>
    <t xml:space="preserve">CASERIO DE REVENTASCA S/N </t>
  </si>
  <si>
    <t>45536265</t>
  </si>
  <si>
    <t>Belsuzarri Campos  Antony Jonathan</t>
  </si>
  <si>
    <t>CALLE PROGRESO S/N HERBAY ALTO</t>
  </si>
  <si>
    <t>SAN VICENTE DE CAÑETE</t>
  </si>
  <si>
    <t>10754500</t>
  </si>
  <si>
    <t>Broncano Chavez Rafael Rivelino</t>
  </si>
  <si>
    <t>Oficial Electricista</t>
  </si>
  <si>
    <t>E4, E24, E25, E26, E27, Tunel, PTSA, Dovelas</t>
  </si>
  <si>
    <t>ST. 2 GP. 7, MZ N LT 14</t>
  </si>
  <si>
    <t>14/01/1992</t>
  </si>
  <si>
    <t>CALLE LA PRADERA MZ-A LT-20 SERV FUERZ POL ATEANTECEDENTES</t>
  </si>
  <si>
    <t>72127826</t>
  </si>
  <si>
    <t>Bustamante  Gahuallay Jairo</t>
  </si>
  <si>
    <t>MINA UCHUCCHACUA</t>
  </si>
  <si>
    <t>OYON</t>
  </si>
  <si>
    <t>43587560</t>
  </si>
  <si>
    <t>Bustamante Gahuallay Pablo Cesar</t>
  </si>
  <si>
    <t>MZ. 157 LT. 15 ASENT. H. HUASCAR</t>
  </si>
  <si>
    <t>CALLE RÍO BLANCO MZ F1 LT 16 URB. LA ATARJEA</t>
  </si>
  <si>
    <t>CALLE IRLANDA 131 URB LOS PORTALES DE JAVIER PRADO</t>
  </si>
  <si>
    <t>UCV 6 LT 22 ZONA A ASENT H HUAYCAN</t>
  </si>
  <si>
    <t>AV. GRAU 12 DE OCTUBRE MZ. O LT. 3</t>
  </si>
  <si>
    <t>CADISTA</t>
  </si>
  <si>
    <t>CALLE 29 ASOC LA ENCALADA ETAPA 1ERA MZ S LT 12</t>
  </si>
  <si>
    <t>20545929652</t>
  </si>
  <si>
    <t>PROTECCION VIP SEGURIDAD Y VIGILANCIA SAC</t>
  </si>
  <si>
    <t>46256419</t>
  </si>
  <si>
    <t>Campos Fernandez Daniel</t>
  </si>
  <si>
    <t>AGENTE DE SEGURIDAD</t>
  </si>
  <si>
    <t>ASENT. H. 8 DE NOVIEMBRE MZG-1 LT 97</t>
  </si>
  <si>
    <t>43539840</t>
  </si>
  <si>
    <t>Canaquiri Cainamari Aler</t>
  </si>
  <si>
    <t>Supervisor de campo</t>
  </si>
  <si>
    <t>CALLE VERBENAS ASOC. VIV. EL OLIVAR MZ. B LT. 23</t>
  </si>
  <si>
    <t>Carbajal Abanto Luis Antonio</t>
  </si>
  <si>
    <t>Jefe Oficina Tecnica</t>
  </si>
  <si>
    <t>Mz.J Lt 15  URB. LOS GIRASOLES</t>
  </si>
  <si>
    <t>42226123</t>
  </si>
  <si>
    <t>Castro Mercado  Edsson Enrique</t>
  </si>
  <si>
    <t>PSJ 1 MZ B LT 10 ASOC SOLIS GARCIA</t>
  </si>
  <si>
    <t>40955572</t>
  </si>
  <si>
    <t>Chacon Pizango Segundo Alfonso</t>
  </si>
  <si>
    <t>JR. BOLIVAR</t>
  </si>
  <si>
    <t>RIOJA</t>
  </si>
  <si>
    <t>Coordinador de proyecto</t>
  </si>
  <si>
    <t>Estacion  25, 26, 27</t>
  </si>
  <si>
    <t>PSJ LA CRUZ ASENT H HATARY LLACTA MZ S LT 01</t>
  </si>
  <si>
    <t xml:space="preserve">Chuquispuma Chuquispuma Ivan Orlando </t>
  </si>
  <si>
    <t>CENTRO POBLADO CHUSPA TOPARA ALTO</t>
  </si>
  <si>
    <t>LEONCIO PRADO</t>
  </si>
  <si>
    <t xml:space="preserve">Cisneros Vargas Freddy Jorge </t>
  </si>
  <si>
    <t>Mz L lte 8 Urbanización La Merced</t>
  </si>
  <si>
    <t>ATE VITARTE</t>
  </si>
  <si>
    <t xml:space="preserve">Cordova Hidalgo Arturo Javier </t>
  </si>
  <si>
    <t>Ingeniero Residente de Obra</t>
  </si>
  <si>
    <t>JR. JUNIN 1776 DPTO 12</t>
  </si>
  <si>
    <t>44391564</t>
  </si>
  <si>
    <t xml:space="preserve">Crisologo Torres Wilder Alexander </t>
  </si>
  <si>
    <t>JR. CAHUIDE 69 URB. SANTA MARIA</t>
  </si>
  <si>
    <t>TRUJILLO</t>
  </si>
  <si>
    <t>41079216</t>
  </si>
  <si>
    <t>Cruzado Lara  Jose Luis</t>
  </si>
  <si>
    <t>VISTA ALEGRE MZ. D LT. 7</t>
  </si>
  <si>
    <t>72900105</t>
  </si>
  <si>
    <t xml:space="preserve">Davalos Poma Eddy Rolando </t>
  </si>
  <si>
    <t>INDEPENDENCIA PUEBLO JOVEN CASALLA MZ 1 LT 22</t>
  </si>
  <si>
    <t xml:space="preserve">Diaz Abregu Fernando </t>
  </si>
  <si>
    <t>ASISTENTE CALIDAD</t>
  </si>
  <si>
    <t>URB DON ARCADIO MZ B LT 01</t>
  </si>
  <si>
    <t>PUEBLO NUEVO</t>
  </si>
  <si>
    <t>Supervisor de Campo</t>
  </si>
  <si>
    <t>LOS CARDOS 144 URB. LOS RECAUDADORES ATE-VITARTE</t>
  </si>
  <si>
    <t>72112448</t>
  </si>
  <si>
    <t xml:space="preserve">Diaz Ñaupa Reyner Maycol </t>
  </si>
  <si>
    <t>ANEXO PALLCA</t>
  </si>
  <si>
    <t>SANTILLANA</t>
  </si>
  <si>
    <t>15216063</t>
  </si>
  <si>
    <t xml:space="preserve">Dimas Mellan Giron Samar </t>
  </si>
  <si>
    <t>AV HUANUCO 378</t>
  </si>
  <si>
    <t>41313486</t>
  </si>
  <si>
    <t>Donayre Benavides Oscar Alexander</t>
  </si>
  <si>
    <t>SUPERVISOR ELECTRICISTA</t>
  </si>
  <si>
    <t>CALLE VALPARAISO PERU</t>
  </si>
  <si>
    <t>SAN AMRTIN DE PORRES</t>
  </si>
  <si>
    <t>CALLE 29 ASENT H TUPAC AMARU MZ T1 LT 08</t>
  </si>
  <si>
    <t>80410598</t>
  </si>
  <si>
    <t>Escamillo Espinoza Josse Luciano</t>
  </si>
  <si>
    <t>Mz. 73 Lt. 3 Psj. Ricardo Palma Asient. H. Municipal Chillon</t>
  </si>
  <si>
    <t>45125615</t>
  </si>
  <si>
    <t>Espada Sifuentes Ezequiel Federico</t>
  </si>
  <si>
    <t>AGROPEMSA MZ. K LT. 08</t>
  </si>
  <si>
    <t>BARRANCA</t>
  </si>
  <si>
    <t>MZ.F LT.3 ASENT H.JUAN GOZALES BERROSPI</t>
  </si>
  <si>
    <t>20512752501</t>
  </si>
  <si>
    <t>TAWA PERU SAC</t>
  </si>
  <si>
    <t>42321698</t>
  </si>
  <si>
    <t>Espiritu Leandro Alcides Edelmiro</t>
  </si>
  <si>
    <t>Conductor Camiones</t>
  </si>
  <si>
    <t>CALLE 1 MZ. G. LT. 4 COOP. MONTERREY</t>
  </si>
  <si>
    <t>CALLE LOS JAZMINES APV SOL DE SANTA ANITA MZ R LT 15</t>
  </si>
  <si>
    <t>75613291</t>
  </si>
  <si>
    <t>Fernandez Fajardo Joseph Manuel</t>
  </si>
  <si>
    <t>PSJ. CHECHE VILLA JULIA</t>
  </si>
  <si>
    <t>Administrador de Obra</t>
  </si>
  <si>
    <t>AV. Venezuela 1620 Dpto 602B</t>
  </si>
  <si>
    <t>48652372</t>
  </si>
  <si>
    <t xml:space="preserve">Fernandez Quincho Dany Daniel </t>
  </si>
  <si>
    <t>ASENT. H. MICAELA BASTIDAS MZ Ñ LT 03</t>
  </si>
  <si>
    <t>MZ F LT 06 AH. CERRO CANDELA</t>
  </si>
  <si>
    <t xml:space="preserve">Flores Salvatierra Juan Pablo </t>
  </si>
  <si>
    <t>ASENT H 28 JULIO MZ F LT 10</t>
  </si>
  <si>
    <t>41453663</t>
  </si>
  <si>
    <t>Garcia Mayta Walter Leopoldo</t>
  </si>
  <si>
    <t>Calle Ciro Alegria 328 - Hualmay</t>
  </si>
  <si>
    <t>Huacho</t>
  </si>
  <si>
    <t>73457719</t>
  </si>
  <si>
    <t xml:space="preserve">Goitia Utcane Isaias </t>
  </si>
  <si>
    <t>ANEXO TIPICOCHA</t>
  </si>
  <si>
    <t>CHUPAMARCA</t>
  </si>
  <si>
    <t xml:space="preserve">Gomez Barrientos Mauro Jesus </t>
  </si>
  <si>
    <t>INDEPENDENCIA 344 CHOSICA</t>
  </si>
  <si>
    <t>44553751</t>
  </si>
  <si>
    <t>Gomez Quesquen, Yuri Kenny</t>
  </si>
  <si>
    <t>Especialista Electrónico</t>
  </si>
  <si>
    <t>E20, E21, E22, E23, E24, E25, E26, E27, PATIO TALLER</t>
  </si>
  <si>
    <t>MZ L LT 1 COOP LA LIBERTAD</t>
  </si>
  <si>
    <t>70088909</t>
  </si>
  <si>
    <t xml:space="preserve">Gonzales Huaman Victor Javier </t>
  </si>
  <si>
    <t>TOMAS ALVA EDISON 230 EDIF 9 DPTO 202 FDO EL SALITRE SECTOR B</t>
  </si>
  <si>
    <t>73646583</t>
  </si>
  <si>
    <t xml:space="preserve">Gonzales Martinez Daniel Anthony </t>
  </si>
  <si>
    <t>Cadista</t>
  </si>
  <si>
    <t>JR. LOS CLAVELES 254</t>
  </si>
  <si>
    <t>40475867</t>
  </si>
  <si>
    <t>Gonzales Rivera Pedro Pablo</t>
  </si>
  <si>
    <t>BELLAVISTACACHAPAMPA</t>
  </si>
  <si>
    <t>CASHAPAMPA</t>
  </si>
  <si>
    <t>21526002</t>
  </si>
  <si>
    <t>Guerra Tueros Luis Eduardo</t>
  </si>
  <si>
    <t>Ing. Planeamiento</t>
  </si>
  <si>
    <t>Av. Arequipa 1388, dpto. 1801, Cercado de Lima</t>
  </si>
  <si>
    <t>41222890</t>
  </si>
  <si>
    <t>Guzman Vega Eriberto</t>
  </si>
  <si>
    <t>AV. REVOLUCION 3 GRUPO 9 MZ. J LT. 24</t>
  </si>
  <si>
    <t>PSJ 4 ASENT H CERRO CANDELA MZ I LT 7</t>
  </si>
  <si>
    <t>21887385</t>
  </si>
  <si>
    <t>Huarote Castilla Hernan</t>
  </si>
  <si>
    <t>AV. LOS MANANTIALES MZ. N LT 10 EL AGUSTINO</t>
  </si>
  <si>
    <t>Chincha</t>
  </si>
  <si>
    <t>ASENT H TUPAC AMARU MZ G LT 9</t>
  </si>
  <si>
    <t>ASOC PROP VIV MONTERREY MZ G LT 13.</t>
  </si>
  <si>
    <t>42225997</t>
  </si>
  <si>
    <t>Huerta Julca Jorge Aurelio</t>
  </si>
  <si>
    <t>ASENT H LOS OLIVOS PRO MZ RR LT 35</t>
  </si>
  <si>
    <t>E25</t>
  </si>
  <si>
    <t>TUPAC AMARU MZ. D LT. 19</t>
  </si>
  <si>
    <t xml:space="preserve">Ilave Huamani Carlos Enrrique </t>
  </si>
  <si>
    <t>MZ M LT 12 SECTOR 1 GRUPO 6</t>
  </si>
  <si>
    <t>40270834</t>
  </si>
  <si>
    <t>Infante Vila Ivan Giuliano</t>
  </si>
  <si>
    <t>URB LA IMACULADA MZ B LT 17</t>
  </si>
  <si>
    <t xml:space="preserve">Ingaroca Velasco Luigi Kenyi </t>
  </si>
  <si>
    <t>UPIS AURORA CASTILLA LEVANO MZ C LT 1</t>
  </si>
  <si>
    <t>PS ROMAN CAVERO 255 2DO PISO URB EL AGUSTINO MZ. P</t>
  </si>
  <si>
    <t>72841409</t>
  </si>
  <si>
    <t>Laura Anchayhua Gino Jampier</t>
  </si>
  <si>
    <t>CALLE ECUADOR MZ.226 LT.12F GRUPO 05</t>
  </si>
  <si>
    <t>21869963</t>
  </si>
  <si>
    <t xml:space="preserve">Laura Cano Jesus Oscar </t>
  </si>
  <si>
    <t>RESIDENCIAL EL PROGRESO MZ. A LT. 8</t>
  </si>
  <si>
    <t>CALLE GONZALES PRADA DE VIV. HIJOS DE APURIMAC</t>
  </si>
  <si>
    <t>Lazaro Haro Danny Oswaldo</t>
  </si>
  <si>
    <t>Jefe SSOMA</t>
  </si>
  <si>
    <t>25 DE DICIEMBRE 605</t>
  </si>
  <si>
    <t>FLORENCIA DE MORA</t>
  </si>
  <si>
    <t>47832141</t>
  </si>
  <si>
    <t xml:space="preserve">Lazo Molina Leonardo Maximo </t>
  </si>
  <si>
    <t>Operario Electricista</t>
  </si>
  <si>
    <t>J. CHAVEZ MZ X LT 14 SANTO DOMINGO CHOSICA</t>
  </si>
  <si>
    <t>42098495</t>
  </si>
  <si>
    <t>Leiva Alejandro Homer Victor</t>
  </si>
  <si>
    <t>OPERADOR DE PLATAFORMA</t>
  </si>
  <si>
    <t>C.P. LA MESETA AMPLIACION MZ. S LT. 5</t>
  </si>
  <si>
    <t xml:space="preserve">Levano Ferreyra Jose Carlos </t>
  </si>
  <si>
    <t>Jefe de Calidad</t>
  </si>
  <si>
    <t>URB JOSE OLIVA RAZZETO MZ I LT 25</t>
  </si>
  <si>
    <t>10159370</t>
  </si>
  <si>
    <t xml:space="preserve">Limachi Abregu Rodolfo Manuel </t>
  </si>
  <si>
    <t>Ing. Planeamiento y Control de Obra</t>
  </si>
  <si>
    <t>T. VALLE CON G. AGUIRRE BLOCK AB DPTO 502</t>
  </si>
  <si>
    <t>07087155</t>
  </si>
  <si>
    <t>Llacza Camargo Julio Basilio</t>
  </si>
  <si>
    <t>SUPERVISOR ELECTRONICO</t>
  </si>
  <si>
    <t>CALLE TALAVERA DE LA REYNA DPTO. 202 LOMAS DE LA MOLINA VIEJA</t>
  </si>
  <si>
    <t>MZ.P1 LT.13 CMTE.15 ASENT.H. MIGUEL GRAU</t>
  </si>
  <si>
    <t>09164399</t>
  </si>
  <si>
    <t xml:space="preserve">Machuca Vilca Cesar Efrain </t>
  </si>
  <si>
    <t>AV ARTEMIO MOLINA 201</t>
  </si>
  <si>
    <t>73544219</t>
  </si>
  <si>
    <t>Mallma Huamani Edie Raul</t>
  </si>
  <si>
    <t>JR. AREQUIPA P.J.6 DE JULIO MZ. L LT. 14</t>
  </si>
  <si>
    <t>47627960</t>
  </si>
  <si>
    <t xml:space="preserve">Mariluz Avalos Armando </t>
  </si>
  <si>
    <t>CALLE CHAVIN 538</t>
  </si>
  <si>
    <t>76240643</t>
  </si>
  <si>
    <t>Marquez Terrones Jersson Brayan</t>
  </si>
  <si>
    <t>Jr. Lima 354 PJ. Raul Porras Barrenechea</t>
  </si>
  <si>
    <t>46200588</t>
  </si>
  <si>
    <t>Martinez Martinez Jonatann Jesus</t>
  </si>
  <si>
    <t>JR.SAN MARTIN DE PORRES 637</t>
  </si>
  <si>
    <t>76022476</t>
  </si>
  <si>
    <t xml:space="preserve">Martinez Moreyra Jemie Francisco </t>
  </si>
  <si>
    <t>OPERADOR PLATAFORMA</t>
  </si>
  <si>
    <t>AV. ARENALES</t>
  </si>
  <si>
    <t>COOP.UNIVERSAL AV.MARIA P.DE BELLIDO 771</t>
  </si>
  <si>
    <t>43165573</t>
  </si>
  <si>
    <t>Mendoza Carrion Victor Raul</t>
  </si>
  <si>
    <t>CALLE TAMBO REAL 490 MONTERRICO</t>
  </si>
  <si>
    <t>46303605</t>
  </si>
  <si>
    <t>Mendoza Rafael Jhon Einstein</t>
  </si>
  <si>
    <t xml:space="preserve">Jr. Terrazos Urb. San Carlos Mz H lote 29, </t>
  </si>
  <si>
    <t>San Juan Lurigancho</t>
  </si>
  <si>
    <t>46187654</t>
  </si>
  <si>
    <t>Merlo Quijano Edwin</t>
  </si>
  <si>
    <t>LAS MALVINAS MZ. 37D LT. 07</t>
  </si>
  <si>
    <t>73602064</t>
  </si>
  <si>
    <t>Meza Chavez Mario Antonio</t>
  </si>
  <si>
    <t>Asistente de Calidad</t>
  </si>
  <si>
    <t>AV. GROCIO PRADO 401</t>
  </si>
  <si>
    <t>47039818</t>
  </si>
  <si>
    <t xml:space="preserve">Meza Condori Wilian </t>
  </si>
  <si>
    <t>MZ 113 LT 04 AH ENRIQUE MILLA OCHOA</t>
  </si>
  <si>
    <t>43805192</t>
  </si>
  <si>
    <t>Mirano Mas Mario</t>
  </si>
  <si>
    <t>AV. TINGO MARIA CHACRA RIOS SUR</t>
  </si>
  <si>
    <t>MECATRONIC INGENIEROS S.R.L.</t>
  </si>
  <si>
    <t>PSJ. 14 ASENT. H. LAS TERRAZAS DE CATALINA HUANCA 4</t>
  </si>
  <si>
    <t>UCV 165 LT 16 ZONA L PJ HUAYCAN</t>
  </si>
  <si>
    <t>45489006</t>
  </si>
  <si>
    <t>Moreno Almeyda Jose Luis</t>
  </si>
  <si>
    <t>URB LEON DE VIVERO MZ.B' LT.07</t>
  </si>
  <si>
    <t>21806396</t>
  </si>
  <si>
    <t>Muñante Pachas Walter Elías</t>
  </si>
  <si>
    <t>Gerente  Subcontratista</t>
  </si>
  <si>
    <t>46943822</t>
  </si>
  <si>
    <t xml:space="preserve">Navarro Mantari Jhimy Giancarlo </t>
  </si>
  <si>
    <t>GENARO MZ. F3 LT. 5</t>
  </si>
  <si>
    <t>JR. ALMTE MARTIN JORGE GUISSE INT. 25 CERCADO</t>
  </si>
  <si>
    <t>AAHH TUPAC AMARU MZ P LT 15</t>
  </si>
  <si>
    <t>76468608</t>
  </si>
  <si>
    <t xml:space="preserve">Oliveira Panduro Wilguer Antonio </t>
  </si>
  <si>
    <t>CASERI LISBOA</t>
  </si>
  <si>
    <t>NAUTA</t>
  </si>
  <si>
    <t>UNID.INMUB.2 PISO 1 CIUDAD DEL PESCADOR MZ. Q2 LT. 11</t>
  </si>
  <si>
    <t>AAHH CERRO EL PINO</t>
  </si>
  <si>
    <t>44253388</t>
  </si>
  <si>
    <t xml:space="preserve">Ortega Limaymanta Patricia Sophia </t>
  </si>
  <si>
    <t>COORDINADOR DE EQUIPOS ELECTRÓNICOS</t>
  </si>
  <si>
    <t>JR. CARLOS A. SALAVERRY DPTO. 101</t>
  </si>
  <si>
    <t>73478176</t>
  </si>
  <si>
    <t>Paisig Vasquez Jose Deiber</t>
  </si>
  <si>
    <t>CASERIO OTUCCHO</t>
  </si>
  <si>
    <t>CUMBA</t>
  </si>
  <si>
    <t>MZ G LT 1 GR B1 SEC B PILOTO PACHACUTEC</t>
  </si>
  <si>
    <t>40692216</t>
  </si>
  <si>
    <t>Paquiyauri Tineo Wilber</t>
  </si>
  <si>
    <t>HORACIO ZEVALLOS MZ.N-13 LT.5</t>
  </si>
  <si>
    <t>Supervisor Electronico</t>
  </si>
  <si>
    <t>JR. MCAL. ORBEGOZO DPTO. 405</t>
  </si>
  <si>
    <t>75870228</t>
  </si>
  <si>
    <t>Peña Mestanza Pedro Jose</t>
  </si>
  <si>
    <t>CALLE CARLOS A. SALAVERRY LUCYANA ETAPA 1</t>
  </si>
  <si>
    <t>09382697</t>
  </si>
  <si>
    <t>Peralta Panduro Fernando</t>
  </si>
  <si>
    <t>CALLE K MZ.M' LT.11 URB PACHACAMAC BARRIO 1 SECT. I</t>
  </si>
  <si>
    <t>21538818</t>
  </si>
  <si>
    <t>Perez Cano Yvan Lucas</t>
  </si>
  <si>
    <t>COORDINADOR DE OBRA</t>
  </si>
  <si>
    <t>AV. AREQUIPA 1516 DPTO. E</t>
  </si>
  <si>
    <t>70335831</t>
  </si>
  <si>
    <t xml:space="preserve">Perez Martinez Jose Luis </t>
  </si>
  <si>
    <t>PSJ SAN COSME S/N</t>
  </si>
  <si>
    <t>JR. FRANCISCO PIZARRO P.J EL AGUSTINO 1RA ZONA</t>
  </si>
  <si>
    <t>48131664</t>
  </si>
  <si>
    <t>Pretel Casachahua Leonardo Cesar</t>
  </si>
  <si>
    <t>VICTOR MALASQUEZ S/N PARCELA 21 DE COLLANAC MZ. D</t>
  </si>
  <si>
    <t>MZ.A LT.14 ASOC.VIV. SANTIAGO APOSTOL DE COLLANAC ZN</t>
  </si>
  <si>
    <t>CALLE DINAMARCA 707 NOCHETO</t>
  </si>
  <si>
    <t>MZ.V LT.15 ASENT.H.HIJOS DE PERALES II</t>
  </si>
  <si>
    <t>40455378</t>
  </si>
  <si>
    <t>Quispe Quispe  Carlos</t>
  </si>
  <si>
    <t>CALLE CALLE PEDRO P. CAMAYO PBLO. YANACANCHA</t>
  </si>
  <si>
    <t>YANACANCHA</t>
  </si>
  <si>
    <t xml:space="preserve">Reategui Hernandez Edwin Leonardo </t>
  </si>
  <si>
    <t>JR PEVAS 756</t>
  </si>
  <si>
    <t>43677381</t>
  </si>
  <si>
    <t>Reyes Baltazar Germias Joel</t>
  </si>
  <si>
    <t>PSJ. 68 MZ. V LT. 5 6 DE AGOSTO AMPL.</t>
  </si>
  <si>
    <t>48259936</t>
  </si>
  <si>
    <t xml:space="preserve">Reyes Barreto Dani Janpier </t>
  </si>
  <si>
    <t>Oficial Montajista</t>
  </si>
  <si>
    <t>AV PROCERES 125</t>
  </si>
  <si>
    <t>70259293</t>
  </si>
  <si>
    <t xml:space="preserve">Robles Quispe Jesus Shaid </t>
  </si>
  <si>
    <t>CALLE JUNIN 515-A</t>
  </si>
  <si>
    <t>47921226</t>
  </si>
  <si>
    <t xml:space="preserve">Sanchez Almeyda Luis Angelo </t>
  </si>
  <si>
    <t>AV. PEDRO MORENO PSJE SAN ANTONIO 1036-06</t>
  </si>
  <si>
    <t>ATE ASENT H MICAELA BASTIDAS 1 MZ F LT 4</t>
  </si>
  <si>
    <t>72679379</t>
  </si>
  <si>
    <t>Santisteban Ynoñan Victor Andres</t>
  </si>
  <si>
    <t>PSJ. SAN JUAN EL CARMEN ALTO KM.14</t>
  </si>
  <si>
    <t>41529641</t>
  </si>
  <si>
    <t>Saravia Anicama, Gleen Jovanny</t>
  </si>
  <si>
    <t>H ZEBALLOS SECTOR J MZ D LT 8</t>
  </si>
  <si>
    <t>CALLE FELIPE DE ZELA 515 URB LOS FICUS</t>
  </si>
  <si>
    <t>76028941</t>
  </si>
  <si>
    <t xml:space="preserve">Sullca Aguirre Arturo </t>
  </si>
  <si>
    <t>PR. CHINCHA LT. 18</t>
  </si>
  <si>
    <t>47139113</t>
  </si>
  <si>
    <t>Sullca Ramos Juan Manuel</t>
  </si>
  <si>
    <t>CP. PUENTE PAUCARTAMBO</t>
  </si>
  <si>
    <t>VILLA RICA</t>
  </si>
  <si>
    <t>72816466</t>
  </si>
  <si>
    <t>Tasayco Flores Marko Roberto</t>
  </si>
  <si>
    <t>AV. FRANCISCO FELIX 130 CASERIO BALCONCITO</t>
  </si>
  <si>
    <t>GROCIO PRADO</t>
  </si>
  <si>
    <t>70337408</t>
  </si>
  <si>
    <t>Tornero Olivares Marco Antonio</t>
  </si>
  <si>
    <t>OFICIAL MECANICO SOLDADOR</t>
  </si>
  <si>
    <t>MZ E LT 06 ASENT H EL SALVADOR</t>
  </si>
  <si>
    <t>JR FRANCISCO VIDAL LAOS 337 URB LA VIÑA</t>
  </si>
  <si>
    <t>45376611</t>
  </si>
  <si>
    <t>Valentin Veliz Alexander Jesus</t>
  </si>
  <si>
    <t>URB. BENAVIDES MZ J LT 35</t>
  </si>
  <si>
    <t>71066392</t>
  </si>
  <si>
    <t xml:space="preserve">Valera Sandoval Pierre </t>
  </si>
  <si>
    <t>CALLE BOULEVAR LOS ALOES MZ W LT 20A URB LOS JARDINES DE SAN JUAN</t>
  </si>
  <si>
    <t>75308116</t>
  </si>
  <si>
    <t xml:space="preserve">Vargas Linares Jorge Junior </t>
  </si>
  <si>
    <t xml:space="preserve">AV PARADO DE BELLIDO 579 2DA ZONA </t>
  </si>
  <si>
    <t>JR. LOS CHANCAS 512</t>
  </si>
  <si>
    <t>AYACUCHO M.C . DULANTO MZ. D LT. 22</t>
  </si>
  <si>
    <t>72801025</t>
  </si>
  <si>
    <t>Yataco Tasayco Hugo David</t>
  </si>
  <si>
    <t>ALVA MAURTUA MZ.G LT.15</t>
  </si>
  <si>
    <t>72801026</t>
  </si>
  <si>
    <t>Yataco Tasayco Jonathan Joel</t>
  </si>
  <si>
    <t>ALVA MAURTUA MZ G LT 15</t>
  </si>
  <si>
    <t>AV. LOS OLIVOS C.R.MANUEL AQUINO MZ. B LT. 05</t>
  </si>
  <si>
    <t xml:space="preserve">Zambrano Guerra William Eduardo </t>
  </si>
  <si>
    <t>AV. SAN MARTIN DE PORRES ESTE ASENT.H. ALMTE MIGUEL GRAU MZC LT03</t>
  </si>
  <si>
    <t>72803405</t>
  </si>
  <si>
    <t xml:space="preserve">Zambrano Tuanama Roberto Carlos </t>
  </si>
  <si>
    <t>CALLE 8 DE JULIO MZ.B LT.43 ASENT.H. VILLA SELVA</t>
  </si>
  <si>
    <t>SAN JUAN BAUTISTA</t>
  </si>
  <si>
    <t>DOMINIONPERU</t>
  </si>
  <si>
    <t>ENEL DISTRIBUCION S.A.A.</t>
  </si>
  <si>
    <t>43681882</t>
  </si>
  <si>
    <t>AGAMA HERBOZO YHOJAN</t>
  </si>
  <si>
    <t>JEFE DE CUADRILLA</t>
  </si>
  <si>
    <t>ESTACION 8 Y 9</t>
  </si>
  <si>
    <t>MZ. 82 LT. 16 A.H. JUAN PABLO II</t>
  </si>
  <si>
    <t>10539070</t>
  </si>
  <si>
    <t>AGAMA OSTOS PREDO</t>
  </si>
  <si>
    <t>OPERARIO MT/BT</t>
  </si>
  <si>
    <t>AAHH. JUAN PABLO II MZ. I LOT. 11 CMTE. 18</t>
  </si>
  <si>
    <t>10292469</t>
  </si>
  <si>
    <t>AGAMA OSTOS PRMITIVO</t>
  </si>
  <si>
    <t>CALLE SIN NOMBRE MZ H1 LT 05B ASOC. DE PROP 1. MAYO SECTOR GRAMADAL</t>
  </si>
  <si>
    <t>AVILA RODRIGUEZ GUNTER</t>
  </si>
  <si>
    <t>ASOC. LAS GARDENIAS MZ. H LOT. 6</t>
  </si>
  <si>
    <t>CALDERON ILLESACAS DAVID</t>
  </si>
  <si>
    <t>AV. ARENALES 431 BLOCK "B" PISO 10 INT. "A" URB. SANTA BEATRIZ</t>
  </si>
  <si>
    <t>CARBAJAL HUILLCAPOMA JUAN</t>
  </si>
  <si>
    <t>CHOFER - AYUDANTE</t>
  </si>
  <si>
    <t>ASENT H. PAMPAS LOS OLIVARES VILLA LETICIA MZ E LT 10 ICA</t>
  </si>
  <si>
    <t>CASTAÑEDA BECERRA MARCO</t>
  </si>
  <si>
    <t>OPERARIO CIVIL</t>
  </si>
  <si>
    <t>MZ. C LT. 15 ASOC. DE VIV PRODUCTIVA LA ARBOLEDA</t>
  </si>
  <si>
    <t>CHIRINOS TALAVERA ANTONY EDGAR</t>
  </si>
  <si>
    <t>DONACION DE NIEVERIA LT 68</t>
  </si>
  <si>
    <t>DAMAZO SILVESTRE JOSE</t>
  </si>
  <si>
    <t>ASOC. PROP. CMTE. OBRAS PUB. LA GRAMA ARCOP. CA. LAS HIGUERAS</t>
  </si>
  <si>
    <t xml:space="preserve">DIAZ ALFARO BRYAN </t>
  </si>
  <si>
    <t>SUPERVISOR HSEQ</t>
  </si>
  <si>
    <t>JR. GÉMINIS 800 URB. MERCURIO</t>
  </si>
  <si>
    <t>GALINDO FERNANDEZ JULIO CESAR</t>
  </si>
  <si>
    <t>ASENT. H. 01 DE JUNIO MZ. Y LT.20</t>
  </si>
  <si>
    <t>GONZALES PINEDO JHON JONEL</t>
  </si>
  <si>
    <t>MZ. D LT 19 URB. PACHACAMAC BARRIO 3 SECTOR II</t>
  </si>
  <si>
    <t>GUTIERREZ MANCILLA PERCY</t>
  </si>
  <si>
    <t>OPERARIO BT/ MT</t>
  </si>
  <si>
    <t>MZ A. LT 39 C.P. JUAN VELASCO ALVARADO</t>
  </si>
  <si>
    <t>RICARDO PALMA</t>
  </si>
  <si>
    <t>HERRERA BARBOZA JHAN FRANCO</t>
  </si>
  <si>
    <t>AV. EL ROSEDAL S-N MZ 9 LT 6 PISO 1 AA.HH SANTA ROSA DE LAS CONCHITA</t>
  </si>
  <si>
    <t>CHOFER GRUERO</t>
  </si>
  <si>
    <t>PROG. VIV LA FLORES DE OQUENDO MZ. C LT. 1</t>
  </si>
  <si>
    <t>03872315</t>
  </si>
  <si>
    <t>OLAYA LUNA OSWALDO ARTURO</t>
  </si>
  <si>
    <t>CHOFER AYUDANTE</t>
  </si>
  <si>
    <t>RESIDENCIAL LA FORTALEZA 1 ETAPA MZ. C LT. 06</t>
  </si>
  <si>
    <t>SARMIENTO OLAYA YINNER ALEXANDER</t>
  </si>
  <si>
    <t>MZ A2 LT 4 AGR. FAM EL MIRADOR II</t>
  </si>
  <si>
    <t>URB. EXFUNDO LA ESTRELLA MZ. C LT. 23</t>
  </si>
  <si>
    <t>SUMARI JARA DANIEL</t>
  </si>
  <si>
    <t>CA. 13 MZ. K1 LT. 12 COOP. PRIMAVERA</t>
  </si>
  <si>
    <t>20524273803</t>
  </si>
  <si>
    <t>ENTREPISOS LIMA S.A.C</t>
  </si>
  <si>
    <t>40442517</t>
  </si>
  <si>
    <t>Atencio Hermitaño, Ovidio Misael</t>
  </si>
  <si>
    <t>Supervisor de Produccion</t>
  </si>
  <si>
    <t>E16</t>
  </si>
  <si>
    <t>A.A HH Victor Raul Haya de la Torre Mz K Lt 15</t>
  </si>
  <si>
    <t>43674031</t>
  </si>
  <si>
    <t>Avalos Castañeda, Renzo Wilfredo</t>
  </si>
  <si>
    <t>Ingeniero residente</t>
  </si>
  <si>
    <t>El Incario 290 Dpto 102</t>
  </si>
  <si>
    <t>Supervisor de Mantenimiento</t>
  </si>
  <si>
    <t>CALLE LOS JILGUEROS 380 URB. SANTA ANITA</t>
  </si>
  <si>
    <t>09921782</t>
  </si>
  <si>
    <t>Medina Rios, Germán</t>
  </si>
  <si>
    <t>Operador de Grua</t>
  </si>
  <si>
    <t>Conjunto Residencial Santisimo Salvador de las Palmas</t>
  </si>
  <si>
    <t>Pachacamac</t>
  </si>
  <si>
    <t>09586520</t>
  </si>
  <si>
    <t>Lazo Berrocal, Mauro</t>
  </si>
  <si>
    <t>Instalador de prefabricados</t>
  </si>
  <si>
    <t>Sector Hijos Alojados del Brillante Mz A</t>
  </si>
  <si>
    <t>46166692</t>
  </si>
  <si>
    <t>Gallardo Andrade, Jesús Abenamar</t>
  </si>
  <si>
    <t>Rigger</t>
  </si>
  <si>
    <t>Av Jose Carlos Mariategui B11 AH.14</t>
  </si>
  <si>
    <t>44873044</t>
  </si>
  <si>
    <t>Rojas Chanca, Vladimir</t>
  </si>
  <si>
    <t>Jefe de Proyecto</t>
  </si>
  <si>
    <t>Av Leoncio Prado S/N</t>
  </si>
  <si>
    <t>Pilcomayo</t>
  </si>
  <si>
    <t>46671041</t>
  </si>
  <si>
    <t>Carbajal Rugel, Jair Adolfo</t>
  </si>
  <si>
    <t>Av Alfredo Mendiola 6458</t>
  </si>
  <si>
    <t>19895808</t>
  </si>
  <si>
    <t>Meza Veliz, Dula Vertila</t>
  </si>
  <si>
    <t>Calle Tres de Diciembre AAHH Tres de Diciembre Mz A Lt7</t>
  </si>
  <si>
    <t>Lurín</t>
  </si>
  <si>
    <t>20601724112</t>
  </si>
  <si>
    <t>EPOS S.A. -  SUCURSAL DEL PERU</t>
  </si>
  <si>
    <t>3RA VIA OSCAR BENAVIDES</t>
  </si>
  <si>
    <t>MZ. C LT. 29 URB. PEDRO RUIZ GALLO</t>
  </si>
  <si>
    <t>RESPONSABLE DE SISTEMA DE GESTION INTEGRADO</t>
  </si>
  <si>
    <t>CALLE LAS TIPAS 314 PISO 1 URB. JARDINES VIRU</t>
  </si>
  <si>
    <t>08769631</t>
  </si>
  <si>
    <t>YAMUNAQUE PANTA WALTER MIGUEL</t>
  </si>
  <si>
    <t>AV. HIGUERETA 563 URB. HIGUERETA</t>
  </si>
  <si>
    <t>SANTIADO DE SURCO</t>
  </si>
  <si>
    <t>40954678</t>
  </si>
  <si>
    <t>ESCOBAR CUSI ORLANDO</t>
  </si>
  <si>
    <t>OPERADOR DE RETROEXVADORA - CARGADOR FRONTAL</t>
  </si>
  <si>
    <t>AV. SAN FRANCISCO C.P. ME SAN PEDRO DE SAÑO</t>
  </si>
  <si>
    <t>SAÑO</t>
  </si>
  <si>
    <t>CALLE 7 ASOC. LA ENCALADA ETAPA 1 MZ G LT. 43</t>
  </si>
  <si>
    <t>72638562</t>
  </si>
  <si>
    <t>PAREJA MIRANO ANDRE JESUS</t>
  </si>
  <si>
    <t>CALLE S/N URB. PAMPLONA MZ M-1 LT 15</t>
  </si>
  <si>
    <t>001629990</t>
  </si>
  <si>
    <t>GOMES DE BARROS FILIPE PEDRO</t>
  </si>
  <si>
    <t>GERENTE DE PROYECTO</t>
  </si>
  <si>
    <t xml:space="preserve">EDIFICIO MANCO CAPAC NRO. 536 </t>
  </si>
  <si>
    <t>PORTUGUESA</t>
  </si>
  <si>
    <t>AV. NICOLAS AYLLON 8274 BLOCK 2 DPTO 602</t>
  </si>
  <si>
    <t>03883706</t>
  </si>
  <si>
    <t>MENDOZA GIRON MILTON CESAR</t>
  </si>
  <si>
    <t>SUPERVISOR DE SSOMAC</t>
  </si>
  <si>
    <t>CALLE MANCORA 220 ASENT. H. SANTA TERESITA</t>
  </si>
  <si>
    <t>SULLANA</t>
  </si>
  <si>
    <t>002616585</t>
  </si>
  <si>
    <t>DE CARVALHO MOURAMA RUI MANUEL</t>
  </si>
  <si>
    <t xml:space="preserve">AV. JAVIER PRADO OESTE </t>
  </si>
  <si>
    <t>40240274</t>
  </si>
  <si>
    <t>TAPIA BREÑA RICHART</t>
  </si>
  <si>
    <t xml:space="preserve">COOP. DE VIV. E. VALLE SJL MZ I LT 9 </t>
  </si>
  <si>
    <t>PV17-18</t>
  </si>
  <si>
    <t>MORONA 689 DPTO. 502</t>
  </si>
  <si>
    <t>46571993</t>
  </si>
  <si>
    <t>FLOREZ ROJAS JOSE DIEGO</t>
  </si>
  <si>
    <t xml:space="preserve">AV. SAN FELIPE 695 </t>
  </si>
  <si>
    <t>JESUS MARIA</t>
  </si>
  <si>
    <t>70133189</t>
  </si>
  <si>
    <t>ARIAS ARIAS JERSON GONZALO</t>
  </si>
  <si>
    <t>OPERADOR DE EXCAVADORA-RETROEXCAVADORA-MINICARGADOR-CARGADOR FRONTAL-RODILLO-MINIEXCAVADORA-TELEHANDLER - MANLIFT</t>
  </si>
  <si>
    <t>Av. Circunvalacion S/N</t>
  </si>
  <si>
    <t xml:space="preserve">Santa Cruz de Flores </t>
  </si>
  <si>
    <t>40407944</t>
  </si>
  <si>
    <t>SALAZAR VILLAFANA DANNY RUBEN</t>
  </si>
  <si>
    <t xml:space="preserve">CALLE 20 URB. EL PINAR MZ F2 LT 6 </t>
  </si>
  <si>
    <t>002633187</t>
  </si>
  <si>
    <t>DIOGO FERREIRA PAULO CESAR</t>
  </si>
  <si>
    <t xml:space="preserve">AV. JAVIER PRADO ESTE 560 OF. 1601 </t>
  </si>
  <si>
    <t>46778836</t>
  </si>
  <si>
    <t>PEREZ AÑAZCO CLENER</t>
  </si>
  <si>
    <t>SUPERVISOR DE TOPOGRAFIA</t>
  </si>
  <si>
    <t xml:space="preserve">ASENT. H. VIC3 TOR RAUL HAYA DE LA TORRE MZ. F LT. </t>
  </si>
  <si>
    <t>MARCONA</t>
  </si>
  <si>
    <t>10199125</t>
  </si>
  <si>
    <t>TAPIA VERGARAY NOE ANGEL</t>
  </si>
  <si>
    <t xml:space="preserve">OPERADOR DE EXCAVADORA - RETROEXCAVADORA
CARGADOR FRONTAL - TELEHANDLER - MINIEXCAVADORA -
MINICARGADOR - MANLIFT</t>
  </si>
  <si>
    <t>AV. CANTO GRANDE PUEBLO ARRIBA PERU MZ. 25 LT. 16</t>
  </si>
  <si>
    <t xml:space="preserve">JR. SALOOM 659 INT. 4 </t>
  </si>
  <si>
    <t>80285239</t>
  </si>
  <si>
    <t>PARRA ALATA GUILLERMO JESUS</t>
  </si>
  <si>
    <t>CALLE LAS FLORES COOP. VIV. EL PARAISO DE LA MOLINA MZ E LT 07</t>
  </si>
  <si>
    <t>40049137</t>
  </si>
  <si>
    <t>CERRON IZARRA ROLANDO</t>
  </si>
  <si>
    <t xml:space="preserve">ASENT. H. LA PRADERA DEL SUR MZ. 8 LT. 1 </t>
  </si>
  <si>
    <t>003356378</t>
  </si>
  <si>
    <t>DELGADO BELIZARIO FRANKLIN MIGUEL</t>
  </si>
  <si>
    <t>AV. LOS PROCERES DE LA INDEPENDENCIA 3300 URB. CANTO REY</t>
  </si>
  <si>
    <t>40000126</t>
  </si>
  <si>
    <t>TAPIA BREÑA JUDITH EDICIA</t>
  </si>
  <si>
    <t>AUXILIAR DE LIMPIEZA</t>
  </si>
  <si>
    <t>JR. CAJAMARCA 819 ZARATE</t>
  </si>
  <si>
    <t>005418975</t>
  </si>
  <si>
    <t>RUEDA QUINTERO IVAN DARIO</t>
  </si>
  <si>
    <t>INGENIERO MECANICO</t>
  </si>
  <si>
    <t>AV. JAVIER PRADO ESTE 560 OF. 1601</t>
  </si>
  <si>
    <t>COLOMBIANO</t>
  </si>
  <si>
    <t>44268079</t>
  </si>
  <si>
    <t>FLORES MENDOZA CESAR AUGUSTO</t>
  </si>
  <si>
    <t>ASISTENTE DE SEGURIDAD Y SALUD OCUPACIONAL</t>
  </si>
  <si>
    <t>CALLE MANCORA 222 ASENT. H. SANTA TERESITA</t>
  </si>
  <si>
    <t>´03325442</t>
  </si>
  <si>
    <t>DIESTRA BOLAÑOS CARLOS ARTURO</t>
  </si>
  <si>
    <t>MZ. LT. 1 A.H. PARAISO ALTO</t>
  </si>
  <si>
    <t>41393606</t>
  </si>
  <si>
    <t>CARRASCO CLAVO VICTOR HUGO</t>
  </si>
  <si>
    <t>CALLE BALBOA 980 URB. CHICAGO</t>
  </si>
  <si>
    <t>48442065</t>
  </si>
  <si>
    <t>ALARCON GAYOSO ELAR</t>
  </si>
  <si>
    <t>CALLE PIURA MZ D LT 4</t>
  </si>
  <si>
    <t>ASOC.. HIJOS DE APURIMAC MZ G.LLT 14</t>
  </si>
  <si>
    <t>JICAMARCA MZ I LT 2</t>
  </si>
  <si>
    <t xml:space="preserve">ASOC. VIV. VALLE DEL MANTARO DE PERU MZ N LT8 </t>
  </si>
  <si>
    <t>76959679</t>
  </si>
  <si>
    <t>JULCAHUANGA GARCIA OMAR</t>
  </si>
  <si>
    <t>MZ B LT. 18 ASOC. VIVI LOS HUERTOS DE SAN JOSE</t>
  </si>
  <si>
    <t>46661365</t>
  </si>
  <si>
    <t>SANCHEZ APONTE JOEL JHONATAN</t>
  </si>
  <si>
    <t>URB. CONDE VILLA SR. JR. VICTOR NAVARRO DE AGUILA 282</t>
  </si>
  <si>
    <t>46681979</t>
  </si>
  <si>
    <t>CASTILLO TORRES MANUEL</t>
  </si>
  <si>
    <t xml:space="preserve">CASERIO LA CATAGUA </t>
  </si>
  <si>
    <t>SAN JOSE DE ALTO</t>
  </si>
  <si>
    <t xml:space="preserve">VILLA VITARTE MZ D LT 12 </t>
  </si>
  <si>
    <t>43976150</t>
  </si>
  <si>
    <t>CHUMPITAZI MANTARI DIAEL</t>
  </si>
  <si>
    <t>OPERADOR DE ROBOT SHOCRETERO-TELEHANDLER-CARMIX-MINICARGADOR-MINIEXCAVADORA - MALIFT</t>
  </si>
  <si>
    <t>CALLE PIURA 250</t>
  </si>
  <si>
    <t>APATA</t>
  </si>
  <si>
    <t>AV. BUENOS AIRES 852 BLOCJ 8</t>
  </si>
  <si>
    <t xml:space="preserve">JR. PUERTO PANAMA 142 SICUANI </t>
  </si>
  <si>
    <t>43322508</t>
  </si>
  <si>
    <t>LEONARDO LOPEZ ANDRES</t>
  </si>
  <si>
    <t xml:space="preserve">AV. DE LOS INCAS 250 URB. SANTA MARIA </t>
  </si>
  <si>
    <t>ASISTENTE ADMINISTRATIVO LOGISTICO</t>
  </si>
  <si>
    <t>AV. OSCAR BENAVIDES 4929 BLOCK 2 DPTO. 301</t>
  </si>
  <si>
    <t>22753918</t>
  </si>
  <si>
    <t>BERNA MONTOYA JUAN</t>
  </si>
  <si>
    <t>MZ B LT 7 4TO PISO ASOC. VIV VILLA LOS OLIVOS</t>
  </si>
  <si>
    <t>CALLE 6 DE DICIEMBRE 146 URB. JORGE CHAVEZ</t>
  </si>
  <si>
    <t xml:space="preserve">AYACUCHO MZ A LT 9 </t>
  </si>
  <si>
    <t>46753329</t>
  </si>
  <si>
    <t>IPANAQUE SOLANO EDGAR IVAN</t>
  </si>
  <si>
    <t>PROG DE VIV VIRGEN DEL ROSARIO MZ W LT 9</t>
  </si>
  <si>
    <t>002633165</t>
  </si>
  <si>
    <t>SILVA ORNELAS DUARTE DA</t>
  </si>
  <si>
    <t>SUPERVISOR DE EXCAVACION Y PERFORACION</t>
  </si>
  <si>
    <t>JR. LIMA 278  PISO 3 URB. SANTA PATRICIA 1ERA ETAPA</t>
  </si>
  <si>
    <t>41633692</t>
  </si>
  <si>
    <t>ZEGARRA PALOMINO JOHN JIMMY JESUS</t>
  </si>
  <si>
    <t>LADERAS DE CHILLON MZ G. LT 51</t>
  </si>
  <si>
    <t>OPERADOR DE ROBOT SHOCRETERO - TELEHANDLER -EXCAVADORA - MINICARGADOR - MINIEXCAVADORA - MANLIFT</t>
  </si>
  <si>
    <t>COOP. DE VIVIENDA 27 DE ABRIL ETAPA 2DA MZ D 2 LT 19</t>
  </si>
  <si>
    <t>40263364</t>
  </si>
  <si>
    <t>VILELA HUAMAN RICHARD EDUARDO</t>
  </si>
  <si>
    <t>AV. SAN MARTIN 288 URB. SANTA ISABEL</t>
  </si>
  <si>
    <t>40959532</t>
  </si>
  <si>
    <t>ROJAS IBARRA ERNESTO</t>
  </si>
  <si>
    <t>CALLE 24 DE JUNIO C1 21 CPME SAN JUAN DE PAMPAS</t>
  </si>
  <si>
    <t>CHAVIN DE PARIARCA</t>
  </si>
  <si>
    <t>OPERADOR DE TELEHANDLER</t>
  </si>
  <si>
    <t>AV. BAUZATE Y MEZA 1139 DP 5</t>
  </si>
  <si>
    <t xml:space="preserve">AV. LA PAZ 239 </t>
  </si>
  <si>
    <t>72209104</t>
  </si>
  <si>
    <t>MEDRANO PORTILLO ENRIQUE VLADIMIR</t>
  </si>
  <si>
    <t>OFICIAL DE ALMACEN</t>
  </si>
  <si>
    <t>AV. LA CAPILLA 306 PISO 3</t>
  </si>
  <si>
    <t>45115873</t>
  </si>
  <si>
    <t>BULEJE ANCCO ALEJANDRO</t>
  </si>
  <si>
    <t>OPERARIO INSTALACIONES SANITARIAS</t>
  </si>
  <si>
    <t>PSJ. ANDRES AVELINO CACERES ASENT H. LOS  4 SUYOS MZ. D LT 1</t>
  </si>
  <si>
    <t>44036793</t>
  </si>
  <si>
    <t>MIRANDA GUERRA ALEJANDRO ERNESTO</t>
  </si>
  <si>
    <t>JR. BETA MZ M15 LT 02 AH SU SANTIDAD JUAN PABLO II</t>
  </si>
  <si>
    <t>43243869</t>
  </si>
  <si>
    <t>CUSI SURCO FERNANDO</t>
  </si>
  <si>
    <t>OPERARIO TUNELERO</t>
  </si>
  <si>
    <t>AGRUP. FAM. CAMPAMENTO DE DIOS MZ B LT 16</t>
  </si>
  <si>
    <t>05342583</t>
  </si>
  <si>
    <t>FLORES TORRES EDSON</t>
  </si>
  <si>
    <t>JR. HUANDOY 775 PISO 2 URB. MARANGA</t>
  </si>
  <si>
    <t>72230380</t>
  </si>
  <si>
    <t>GONZALES CAMPOS KEVIN ROBINSON</t>
  </si>
  <si>
    <t>AV. BRIGADA SILVA DE OCHOA 199 DPTO  502 EDIF. 11</t>
  </si>
  <si>
    <t>07621057</t>
  </si>
  <si>
    <t>TEJEDA NAVARRETE ABILIO CIRILO</t>
  </si>
  <si>
    <t>MZ. LL 1 LT 13 SC ALFONSO UGARTE PAMPLONA ALTA</t>
  </si>
  <si>
    <t>41844390</t>
  </si>
  <si>
    <t>AMOROS LAURA LUIS ALBERTO</t>
  </si>
  <si>
    <t>MZ G. LT 14 URB. MIGUEL GRAU</t>
  </si>
  <si>
    <t>AH. VILLA DEL MAR MZ J LOT 1 MI PERU</t>
  </si>
  <si>
    <t>08885264</t>
  </si>
  <si>
    <t>VENTOCILLA HERBOZO PERCY</t>
  </si>
  <si>
    <t>MZ N LT2 PORTALES DE CHILLON</t>
  </si>
  <si>
    <t>10131281</t>
  </si>
  <si>
    <t>FLORES QUISPE TADEO</t>
  </si>
  <si>
    <t>MZ A LT 9 ASOC LAS BRISAS DE NARANJAL ETAPA 2DA</t>
  </si>
  <si>
    <t>08329196</t>
  </si>
  <si>
    <t>REVOLLAR ORE MOISES</t>
  </si>
  <si>
    <t>PJ 15 DE ENERO MZ I-1 LT 6</t>
  </si>
  <si>
    <t>ASENT. H. TUPAC AMARU MZ D LT 34</t>
  </si>
  <si>
    <t>76730702</t>
  </si>
  <si>
    <t>MONARES BERROCAL RONY</t>
  </si>
  <si>
    <t>LAGO RANCO 1594 LA FLORIDA</t>
  </si>
  <si>
    <t>09940693</t>
  </si>
  <si>
    <t>MOREANO OLIVERA DANIEL</t>
  </si>
  <si>
    <t>PSJ SAN PEDRO MZ N LT 6 ASENT H. SANTA CRUZ</t>
  </si>
  <si>
    <t>45581490</t>
  </si>
  <si>
    <t>CAMERO CRUZ WILIAM</t>
  </si>
  <si>
    <t>PSJ. LOS GLADIOLOS ASENT. H. PORTADA DEL SOL NUEVA RINC. MZ N LT. 4</t>
  </si>
  <si>
    <t>UCV 71 LT 10 ZONA D HUAYCAN</t>
  </si>
  <si>
    <t>80172913</t>
  </si>
  <si>
    <t>JAUREGUI HUARANGA DANIEL ANGELO</t>
  </si>
  <si>
    <t>OFICIAL CONDUCTOR DE CAMIONETA</t>
  </si>
  <si>
    <t>AV. MORALES DUAREZ 651</t>
  </si>
  <si>
    <t>47180265</t>
  </si>
  <si>
    <t>MIRANDA GUERRA FREDDY CALIXTO</t>
  </si>
  <si>
    <t>JR. BETA ASENT H. SU SANTIDAD JUAN PABLO II MZ M15 LT 2</t>
  </si>
  <si>
    <t>73134693</t>
  </si>
  <si>
    <t>FLOREZ ROJAS JOSE GONZALO</t>
  </si>
  <si>
    <t xml:space="preserve">INGENIERO DE PRODUCCION </t>
  </si>
  <si>
    <t>U.V.M. GAMARRA A-1-3-407</t>
  </si>
  <si>
    <t>72581125</t>
  </si>
  <si>
    <t>QUIÑONES VELASQUEZ GLORIA MARIA</t>
  </si>
  <si>
    <t>LLUCHUBAMBA S/N</t>
  </si>
  <si>
    <t>CHILLIA</t>
  </si>
  <si>
    <t>MZ D-29 LT 9 ASENT H. BOCANEGRA ETAPA III</t>
  </si>
  <si>
    <t>43100153</t>
  </si>
  <si>
    <t>MORE INGA JULIO</t>
  </si>
  <si>
    <t>POB. MACAS S/N</t>
  </si>
  <si>
    <t>SANTA ROSA DE QUIVES</t>
  </si>
  <si>
    <t>72460196</t>
  </si>
  <si>
    <t>GIRON PERICHE EDWIN JOSUE</t>
  </si>
  <si>
    <t>ASENT. H. LUCY DE VILLANUEVA MZ B-14</t>
  </si>
  <si>
    <t>ASISTENTE ADMINISTRATIVA</t>
  </si>
  <si>
    <t xml:space="preserve">PARQUE LUNA PERALTA 164 URB. BALCONCILLA </t>
  </si>
  <si>
    <t>03899155</t>
  </si>
  <si>
    <t>HIDALGO TINEDO ANA MARIA</t>
  </si>
  <si>
    <t>CALLE PACAMARCA 125 DPTO. 303 URB. MARGANGA ETAPA 4</t>
  </si>
  <si>
    <t xml:space="preserve">MZ W LT 29 RES. SANTA ROSA </t>
  </si>
  <si>
    <t>40458573</t>
  </si>
  <si>
    <t>LIZAMA CODARLUPO MARIO ALBERTO</t>
  </si>
  <si>
    <t xml:space="preserve">TUTUPACA 267 2DO PISO URB. MARANGA </t>
  </si>
  <si>
    <t>41069740</t>
  </si>
  <si>
    <t>CALIXTO MORENO JAIME</t>
  </si>
  <si>
    <t>HUAYNA CAPAC 1082 EL CARMEN</t>
  </si>
  <si>
    <t xml:space="preserve">OPERADOR MANLIFT - TELEHANDLER - CARGADOR
FRONTAL - RETROEXCAVADORA-MINICARGADOR</t>
  </si>
  <si>
    <t>MZ. V-1 LT 2 CALLE 5 CUADRA DEL PESCADOR</t>
  </si>
  <si>
    <t>46275843</t>
  </si>
  <si>
    <t>BOCANEGRA CHAQUILA CLAUDIO</t>
  </si>
  <si>
    <t>C. POBLADO LIMON DE PORCUYA</t>
  </si>
  <si>
    <t>HUARMACA</t>
  </si>
  <si>
    <t>URB. LOS CEDROS ETAPA II MZ E3 LT 11</t>
  </si>
  <si>
    <t>44790300</t>
  </si>
  <si>
    <t>PIZARRO NOA HERMO INOCENCIO</t>
  </si>
  <si>
    <t xml:space="preserve">MZ C LT 4 A.H. REINO UNIDO </t>
  </si>
  <si>
    <t>UCV 179 C LOTE 52 - ZONA O. HUAYCAN - ATE</t>
  </si>
  <si>
    <t>MZ. B LT. 25 ASOC. VIV. RESID. HUANCAYO</t>
  </si>
  <si>
    <t>72210657</t>
  </si>
  <si>
    <t>GARRIDO MENA CRISTHIAN JAIR</t>
  </si>
  <si>
    <t>CASERIO CIENEGUILLO NORTE</t>
  </si>
  <si>
    <t>74693586</t>
  </si>
  <si>
    <t>TAPIA TERRONES ANGEL RODRIGO</t>
  </si>
  <si>
    <t>OFICIAL DE TOPOGRAFIA</t>
  </si>
  <si>
    <t>MZ 4 LT 25 P.J. ARRIBA PERU</t>
  </si>
  <si>
    <t>08666214</t>
  </si>
  <si>
    <t>ROBLES CORDERO AUGUSTO HIPOLITO</t>
  </si>
  <si>
    <t>JR. MANCO INCA 2170 URB. EL TREBOL IV ERAPA</t>
  </si>
  <si>
    <t>TUNELES Y PREFABRICADOS INKA S.A.C.</t>
  </si>
  <si>
    <t>MZ F. LT 15 AH. MERCADO CENTRAL - PACHACUTEC</t>
  </si>
  <si>
    <t>47770162</t>
  </si>
  <si>
    <t>SAUCEDO DIAZ JOSE JEINER</t>
  </si>
  <si>
    <t xml:space="preserve">ASENT. H. EL PACIFICO MZ LL LT 5 </t>
  </si>
  <si>
    <t>ASENT. H. HUAYCAN MZ  138 LT 31 ZONA 1</t>
  </si>
  <si>
    <t>PROLONG. JAVIER PRADO 9042 MZ I1 Lt 15 Urb. Los Portales de Javier Prado 4ta Etapa</t>
  </si>
  <si>
    <t>47365496</t>
  </si>
  <si>
    <t>CARRASCO LLAMOCCA MODESTO</t>
  </si>
  <si>
    <t>ASENT. JOSE CARLOS MARIATEGUI MZ H -21 LT 5</t>
  </si>
  <si>
    <t>10094178</t>
  </si>
  <si>
    <t>MITMA NINA CESAR</t>
  </si>
  <si>
    <t>CMTE 9-A-1 MZ I LT 6 NUEVA ESPERANZA</t>
  </si>
  <si>
    <t>46670948</t>
  </si>
  <si>
    <t>CRUZ CUEVA JULIAN DE LA</t>
  </si>
  <si>
    <t xml:space="preserve">MZ B2 LT 03 ASENT H. PORTADA DE MANCHAY </t>
  </si>
  <si>
    <t>48118949</t>
  </si>
  <si>
    <t>CAPUANO ARANDA ROY BRUNO</t>
  </si>
  <si>
    <t>AV. RAMIRO MERINO COMITÉ 8D P.J. NUEVA ESPERANZA MZ 8B LTL 13</t>
  </si>
  <si>
    <t>45588911</t>
  </si>
  <si>
    <t>PALOMINO GUIA RONALD MICHAEL</t>
  </si>
  <si>
    <t>PSJ. IQUITOS ASOC. PLANICIES DE LOS OLIVOS ANEXOS MZ Q LT 23</t>
  </si>
  <si>
    <t>09573064</t>
  </si>
  <si>
    <t>PAREJA ESCALANTE LUIS</t>
  </si>
  <si>
    <t>SECTOR ALFONSO UGARTE MZ M -1 LT 15 PAMPLONA ALTA</t>
  </si>
  <si>
    <t>71052523</t>
  </si>
  <si>
    <t>GUEVARA RIVERA DENNIS RICARDO</t>
  </si>
  <si>
    <t>CASERIO PAMPAGRANDE</t>
  </si>
  <si>
    <t>ANGUIA</t>
  </si>
  <si>
    <t>41130075</t>
  </si>
  <si>
    <t>ACHIRCANO HUAMAN TEOFILO</t>
  </si>
  <si>
    <t>PARQUE LA FLORIDA 106</t>
  </si>
  <si>
    <t>10096881</t>
  </si>
  <si>
    <t>PEREZ REYNOSO VICTOR ALEXANDER</t>
  </si>
  <si>
    <t>COM. 8-B MZ 8-C LT 1 NUEVA ESPERANZA</t>
  </si>
  <si>
    <t>41544265</t>
  </si>
  <si>
    <t>PEREZ REYNOSO MANUEL FERNANDO</t>
  </si>
  <si>
    <t>AV. RAMIRO MERINO 759 URB. NUEVA ESPERANZA</t>
  </si>
  <si>
    <t>CALLE DOS MZ C LT 24</t>
  </si>
  <si>
    <t>45524542</t>
  </si>
  <si>
    <t>CRUZ RODRIGUEZ EDISON JAIR</t>
  </si>
  <si>
    <t>ASENT. H. LOS JARDINES MZ E LT 19</t>
  </si>
  <si>
    <t>PUCUSANA</t>
  </si>
  <si>
    <t>AV. NICOLAS AYLLON 1190 URB. VALDIVIEZO</t>
  </si>
  <si>
    <t>24489527</t>
  </si>
  <si>
    <t>POMIANO CCARHUARUPAY JUAN CARLOS</t>
  </si>
  <si>
    <t>URB. 15 DE ENERO MZ CH-2 LT 48</t>
  </si>
  <si>
    <t>PSJ. SEÑOR DE LOS MILAGROS MZ A LT 1</t>
  </si>
  <si>
    <t>PSJ. LEONCIO PRADO  104 CERRO SAN PEDRO</t>
  </si>
  <si>
    <t>70349916</t>
  </si>
  <si>
    <t>ROJAS CORNEJO JOEL</t>
  </si>
  <si>
    <t>CALLE COMERCIO MZJ-1 LT 1 AAHH JOSE CARLOS MARIATEGUI</t>
  </si>
  <si>
    <t>GRUAS MAJUZA SAC</t>
  </si>
  <si>
    <t>OPERADOR DE GRUA TELESCOPICA</t>
  </si>
  <si>
    <t>ASENT. H. PESQUERO I MZ H LTO 14</t>
  </si>
  <si>
    <t>43672653</t>
  </si>
  <si>
    <t>HUAMAN SERRANO MARCOS ANTONIO</t>
  </si>
  <si>
    <t>MZ. F LT. 9 ASENT. H. ANDRES AVELINO CACERES</t>
  </si>
  <si>
    <t>41578560</t>
  </si>
  <si>
    <t>SANCHEZ PEÑA WILLIE</t>
  </si>
  <si>
    <t xml:space="preserve">JR. PACHACUTEX 933 DPTO 24 </t>
  </si>
  <si>
    <t>20562719700</t>
  </si>
  <si>
    <t>ERSI PERU SAC</t>
  </si>
  <si>
    <t>001211727</t>
  </si>
  <si>
    <t>AGUERA VALENCIA FRANCISCO JAVIER</t>
  </si>
  <si>
    <t>ESTACION 08</t>
  </si>
  <si>
    <t>AV. LA PAZ 2127 TORRE C DPTO. 402</t>
  </si>
  <si>
    <t>43703304</t>
  </si>
  <si>
    <t>AGURTO MA SAN JONATHAN SAUL</t>
  </si>
  <si>
    <t>AV PROLONGACION JAVIER +I8:I44PRADO 7567</t>
  </si>
  <si>
    <t>46248413</t>
  </si>
  <si>
    <t>CARREÑO JUAREZ ROSA MARYLIA</t>
  </si>
  <si>
    <t>INGENIERO DE CAMPO</t>
  </si>
  <si>
    <t>FRANCISCO PIZARRO 253 BELLAVISTA</t>
  </si>
  <si>
    <t>CHAVEZ CHUQUILLANQUI,CRISTER JESUS</t>
  </si>
  <si>
    <t xml:space="preserve">CALLE 27 MZ.V LT.4 URB.EL TREBOL 3ERA ETAPA LIMA-LIMA-LOS OLIVOS  </t>
  </si>
  <si>
    <t>46679419</t>
  </si>
  <si>
    <t>CHAVEZ MUÑOZ, RUBY SUSIBEL</t>
  </si>
  <si>
    <t>ESTACION 06</t>
  </si>
  <si>
    <t>MZ. LT.35 URB. VILLA SOL</t>
  </si>
  <si>
    <t>09392512</t>
  </si>
  <si>
    <t>CORTEZ FIGUEROA MAXIMO LUIS</t>
  </si>
  <si>
    <t>JR. EL CHACO 1796</t>
  </si>
  <si>
    <t>43613366</t>
  </si>
  <si>
    <t>FERNANDEZ PACHERRES PAUL YVAN</t>
  </si>
  <si>
    <t>ESTACIONES 06-10-16-25-26-27</t>
  </si>
  <si>
    <t>MZ.I. LT.15 AA.HH. CRUCE EL MILAGRO</t>
  </si>
  <si>
    <t>PACASMAYO</t>
  </si>
  <si>
    <t>08864952</t>
  </si>
  <si>
    <t>GASPAR POMAYALLI LEONCIO</t>
  </si>
  <si>
    <t>JR. CORICANCHA 360 CESAR VALLEJOS LIMA-LIMA-VILLA MARIA DEL TRIUNFO</t>
  </si>
  <si>
    <t>LAZO NUÑEZ,ALVARO DIEGO</t>
  </si>
  <si>
    <t>AV. SANTA ROSA S/N - TINTAY - HUANCABELICA</t>
  </si>
  <si>
    <t>HUANCABELICA</t>
  </si>
  <si>
    <t>AV. VILLA MILITAR  2001</t>
  </si>
  <si>
    <t>46682231</t>
  </si>
  <si>
    <t>NAVARRO ALLCCA JOSE ARMANDO</t>
  </si>
  <si>
    <t>JR PUMACAHUA   1563</t>
  </si>
  <si>
    <t>43366992</t>
  </si>
  <si>
    <t>VASQUEZ GALLEGOS CESAR KIN</t>
  </si>
  <si>
    <t>ENCARGADO DE SSMA</t>
  </si>
  <si>
    <t>JOSE DE LA RIVA AUGERO EL TREBOL MZ V LT 4 PISO 5</t>
  </si>
  <si>
    <t>47879033</t>
  </si>
  <si>
    <t>VASQUEZ GALLEGOS DEYVI</t>
  </si>
  <si>
    <t>SUPERVISOR DE SSMA</t>
  </si>
  <si>
    <t>AV. LA PAZ 980 DPTO 8 LA PERLA</t>
  </si>
  <si>
    <t>09682296</t>
  </si>
  <si>
    <t>ACEVEDO TORRES MIGUEL ANGEL</t>
  </si>
  <si>
    <t>015001042-VILLA EL SALVADOR</t>
  </si>
  <si>
    <t>42505813</t>
  </si>
  <si>
    <t>AGUIRRE TREJO FERNANDO</t>
  </si>
  <si>
    <t>AV. ESTEBAN SALMON210</t>
  </si>
  <si>
    <t>44147589</t>
  </si>
  <si>
    <t>ALMONACID SULLCA JORGE LUIS</t>
  </si>
  <si>
    <t xml:space="preserve">VARIANTE  DE HUCHUMAYO </t>
  </si>
  <si>
    <t>21854284</t>
  </si>
  <si>
    <t>ALVARADO ORMEÑO  MIGUEL ANGEL</t>
  </si>
  <si>
    <t>BLOCK 62 DPTO. 428 U. VECINAL  MIRONES</t>
  </si>
  <si>
    <t xml:space="preserve">CALLE LOS QUIPUS 223 LOS CHANCAS DE ANDAHUYLAS </t>
  </si>
  <si>
    <t>07544414</t>
  </si>
  <si>
    <t>ASCAYA ANDRADE CARLOS LORENZO</t>
  </si>
  <si>
    <t>43774136</t>
  </si>
  <si>
    <t>AZAÑERO RONCAL CIRILO</t>
  </si>
  <si>
    <t>AAHH 15 DE ENERO MZ 13 LT 21    015-LIMA</t>
  </si>
  <si>
    <t>IMPERIAL    015-LIMA</t>
  </si>
  <si>
    <t>ESTACION 14</t>
  </si>
  <si>
    <t>IMPERIAL   274</t>
  </si>
  <si>
    <t>61699371</t>
  </si>
  <si>
    <t xml:space="preserve">BERROCAL INOCENTE  JHON FRANKLIN </t>
  </si>
  <si>
    <t>TINTAY PUNCU</t>
  </si>
  <si>
    <t>43563809</t>
  </si>
  <si>
    <t>BUSTOS SERRATO DIEGO ANTONIO</t>
  </si>
  <si>
    <t>CALLE 10 COOP. VIRGEN DE FATIMA MZ.M LT.23</t>
  </si>
  <si>
    <t>SECTOR 2 GRUPO 19</t>
  </si>
  <si>
    <t>43014600</t>
  </si>
  <si>
    <t>CACERES PEREZ GIOVANNI</t>
  </si>
  <si>
    <t>LA MAR 562  2DO -</t>
  </si>
  <si>
    <t>MAGDALENA</t>
  </si>
  <si>
    <t>46059379</t>
  </si>
  <si>
    <t>CACERES PEREZ JOSE LUIS</t>
  </si>
  <si>
    <t>LA LIBERTAD 340   -</t>
  </si>
  <si>
    <t>CIUDADELA CHALACA MZ.R LT.6</t>
  </si>
  <si>
    <t>40133680</t>
  </si>
  <si>
    <t>CAMARGO CHIPANA EDURDO MIGUEL</t>
  </si>
  <si>
    <t>AA.HH. SAN FRANCISCO</t>
  </si>
  <si>
    <t>AA.HH. JAVIER HERAUD MZ.K LT.01</t>
  </si>
  <si>
    <t>CALLE  SAN MIGUEL PIUEBLO JOVEN MZ.L LT.02</t>
  </si>
  <si>
    <t>09265738</t>
  </si>
  <si>
    <t>CASIMIRO CERNA ANDRES SIMON</t>
  </si>
  <si>
    <t>PV1 BIS</t>
  </si>
  <si>
    <t>JR ABRAHAM VALDELOMAR 201    015-LIMA</t>
  </si>
  <si>
    <t>76397181</t>
  </si>
  <si>
    <t>CCANTO GONZALES  KEVIN JEFFERSON</t>
  </si>
  <si>
    <t>AA.HH. BELLAVISTA MZ.O LT.02</t>
  </si>
  <si>
    <t>41952604</t>
  </si>
  <si>
    <t>CHAMBI COLQUE LEE ELIBAN</t>
  </si>
  <si>
    <t>12 DE AGOSTO  MZ G LT 1    015-LIMA</t>
  </si>
  <si>
    <t>SAN MARTIN DE ORRES</t>
  </si>
  <si>
    <t>MZ M LT 9 OLIVOS DE LA PAZ    007-CALLAO</t>
  </si>
  <si>
    <t>03237279</t>
  </si>
  <si>
    <t>CHINCHAY HUAYANA WILFREDO ADOLFO</t>
  </si>
  <si>
    <t>10646296</t>
  </si>
  <si>
    <t>CHURATA CHUQUIJA ELISEO</t>
  </si>
  <si>
    <t>AV LOS BLILLANTES MZ 94 LT 30</t>
  </si>
  <si>
    <t>AYACUCHO 679 MZ 2 LT 2 JOSE GALVEZ -</t>
  </si>
  <si>
    <t>AV. BAUSATE Y MEZA 23849</t>
  </si>
  <si>
    <t>70921960</t>
  </si>
  <si>
    <t>CONDORI ERASO  JUAN CARLOS</t>
  </si>
  <si>
    <t>JR. 28 DE JULIO 439</t>
  </si>
  <si>
    <t>45820329</t>
  </si>
  <si>
    <t>CORDOVA RAMIREZ COLLINS</t>
  </si>
  <si>
    <t>MARIA PARADO DE BELLIDO 1185  UNIVERSAL SEGUNDA ETAPA 015-LIMA</t>
  </si>
  <si>
    <t>45753988</t>
  </si>
  <si>
    <t>CUSTODIO RUIZ  JOSE LUIS</t>
  </si>
  <si>
    <t>CRUZ DE MOTUPO MZ L LT 1 2DA ETAPA GRUPO 5 -</t>
  </si>
  <si>
    <t>48814941</t>
  </si>
  <si>
    <t>DAZA LUNA ROGELIO ENRIQUE</t>
  </si>
  <si>
    <t>PASAJE LAS LILAS, CASUARINAS DE MARTINES  MZ.R LT.13</t>
  </si>
  <si>
    <t>47075316</t>
  </si>
  <si>
    <t xml:space="preserve">DAZA SUAREZ JUAN CARLOS </t>
  </si>
  <si>
    <t>URB. SANTA ROSA DE VILLA MZ.D LT.13</t>
  </si>
  <si>
    <t>71016063</t>
  </si>
  <si>
    <t>MEZA GARCIA NELZON</t>
  </si>
  <si>
    <t>SAN MARTIN    015-LIMA</t>
  </si>
  <si>
    <t>47959677</t>
  </si>
  <si>
    <t>DE LA CRUZ INGA MIGUEL ANGEL</t>
  </si>
  <si>
    <t>URB 27 DE MARZO MZ T LOTE 01    015-LIMA</t>
  </si>
  <si>
    <t>75984540</t>
  </si>
  <si>
    <t>DE MARCO GAMARRA MARCO ALDAIR</t>
  </si>
  <si>
    <t>URB MUSA MZ 2 LT 17</t>
  </si>
  <si>
    <t>48401461</t>
  </si>
  <si>
    <t>DE MARCO GAMARRA MIJAID ANDERSON</t>
  </si>
  <si>
    <t>URB MUSA MZ 2 LT 16</t>
  </si>
  <si>
    <t>70025440</t>
  </si>
  <si>
    <t>DEL BUSTO ATUSPARIA MANUEL ALFREDO</t>
  </si>
  <si>
    <t>JR SAN LORENZO 383</t>
  </si>
  <si>
    <t>41848309</t>
  </si>
  <si>
    <t>DELGADO REYES  JOSE MANUEL</t>
  </si>
  <si>
    <t>AA.HH. MOTUPE 2DA ETAPA GRUPO 5 MZ.L. LT.13</t>
  </si>
  <si>
    <t xml:space="preserve">CALLE HUANTAJALLA 135 </t>
  </si>
  <si>
    <t>45768973</t>
  </si>
  <si>
    <t>ESPINAL VILLANUEVA ROGER ALONSO</t>
  </si>
  <si>
    <t>CALLE YUNGAY 153</t>
  </si>
  <si>
    <t>42612065</t>
  </si>
  <si>
    <t>FELIPA CUSIPUMA HUMBERTO ANTONIO</t>
  </si>
  <si>
    <t>ASOC. LAS GARDENIAS MZ D LT 3  015-LIMA</t>
  </si>
  <si>
    <t>45256432</t>
  </si>
  <si>
    <t>FLORES VASQUEZ SEGUNDO AVECIAS</t>
  </si>
  <si>
    <t>MZ 4A LT 6   JOSE CARLOS MARIATEGUI 015-LIMA</t>
  </si>
  <si>
    <t>41046676</t>
  </si>
  <si>
    <t>FRANCIA TORRES RICARDO ADAN</t>
  </si>
  <si>
    <t xml:space="preserve">MZ.K LT.20 AA.HH. PAEZ Y PALMERA </t>
  </si>
  <si>
    <t>47929820</t>
  </si>
  <si>
    <t>GARCIA NIMA YAIR STALIN</t>
  </si>
  <si>
    <t>AA.HH. MARIELITA PRIMO MZ. C LT.1</t>
  </si>
  <si>
    <t>45934885</t>
  </si>
  <si>
    <t>GUEVARA SOLANO  GERSON ALBERT</t>
  </si>
  <si>
    <t>CALLE 41-A AA.HH. 10 DE OCTUBRE MZ.B9 LT.33</t>
  </si>
  <si>
    <t>AV MARGINAL MZ B LT 6</t>
  </si>
  <si>
    <t>41905581</t>
  </si>
  <si>
    <t>HERRERA CARDENAS ALEXANDER MALIXTO</t>
  </si>
  <si>
    <t>LIMA TAMBO NORTE MZ.E LT.16</t>
  </si>
  <si>
    <t>HONORIO MENDO PERCI EDINSON</t>
  </si>
  <si>
    <t>PASAJE CHIMU MZ 71 LT 34</t>
  </si>
  <si>
    <t>41749941</t>
  </si>
  <si>
    <t>HUAMAN CAÑARI JAIME PAUL</t>
  </si>
  <si>
    <t>ASOC. DE VIVIENDA EL MIRADOR CAROPONGO MZ A LT 12</t>
  </si>
  <si>
    <t xml:space="preserve">MZ.3F LT.7 ASENTAMIENTO HUMANO TODOS UNIDOS </t>
  </si>
  <si>
    <t>41189893</t>
  </si>
  <si>
    <t>HUAMANI OCASANI FELICIANO</t>
  </si>
  <si>
    <t>PEDREGAL SUR ETAPA II - MAJES - AREQUIPA</t>
  </si>
  <si>
    <t>MAJES</t>
  </si>
  <si>
    <t>44305554</t>
  </si>
  <si>
    <t>INOÑAN CUZO GUILLERMO</t>
  </si>
  <si>
    <t>AV HUANDOY EL SEO MZ A LT 30   URB EL OLIVAR 015-LIMA</t>
  </si>
  <si>
    <t>MARCO PUENTE LLANOS AAHH CERRO CANDELA MZ O LT 04</t>
  </si>
  <si>
    <t>43628840</t>
  </si>
  <si>
    <t>LIMA APAZA ENRIQUE DANIEL</t>
  </si>
  <si>
    <t>JR. TRUJILLO 458</t>
  </si>
  <si>
    <t>46441975</t>
  </si>
  <si>
    <t>LLANQUE GARCIA CESAR AUGUSTO</t>
  </si>
  <si>
    <t>70156040</t>
  </si>
  <si>
    <t>MASIAS CHUMPITAZ  CRISTIAN JAIR</t>
  </si>
  <si>
    <t>003126450</t>
  </si>
  <si>
    <t>MENDEZ VILORIA LEONARDO ENRIQUE</t>
  </si>
  <si>
    <t>70934560</t>
  </si>
  <si>
    <t>MERCADO TORRES LEONARDO RENATO</t>
  </si>
  <si>
    <t>CAPATAZ  FIERRERO</t>
  </si>
  <si>
    <t>SAN CARLOS MZ B  PRO VIVIENDA SAN CARLOS -</t>
  </si>
  <si>
    <t>LOS ROBLES MZ A LT 3  -</t>
  </si>
  <si>
    <t>MURAYARI TAMANI LARRY</t>
  </si>
  <si>
    <t xml:space="preserve">CALLE LOS CIPRESE 195 PJ. MANCO INCA </t>
  </si>
  <si>
    <t>NIQUIN NAUPA AYRTON ANTHO</t>
  </si>
  <si>
    <t xml:space="preserve">AA.HH. LAS MALVINAS MZ.A LT.04 </t>
  </si>
  <si>
    <t>HUASCAYA MZ Ñ LT 8  -</t>
  </si>
  <si>
    <t>MZ K LT 6</t>
  </si>
  <si>
    <t>A.H. MICAELA BASTIDAS MZ.L LT.08</t>
  </si>
  <si>
    <t>OLARTE SUAREZ FREIRE JAVE</t>
  </si>
  <si>
    <t>46149260</t>
  </si>
  <si>
    <t>PACAYA ROBLEDO SGUNDO ALEJANDRO</t>
  </si>
  <si>
    <t xml:space="preserve">    015-LIMA</t>
  </si>
  <si>
    <t>JR CHIMBOTE 2168 URB SANTOYO</t>
  </si>
  <si>
    <t>42789685</t>
  </si>
  <si>
    <t>PALOMINO CONDORI JOSE ANTONIO</t>
  </si>
  <si>
    <t>COOP PARAISO MZ C LT 1  -</t>
  </si>
  <si>
    <t>PAUCAR LOPEZ EBONY ALBERTO</t>
  </si>
  <si>
    <t>MZ R16 LT 15 LOS ALAMOS HUERTOS DE MANCHAY</t>
  </si>
  <si>
    <t>42168745</t>
  </si>
  <si>
    <t>PERALES QUISPE LUCIO ERNESTO</t>
  </si>
  <si>
    <t>MAMACONA ALTA   MZ A LT 12 015-LIMA</t>
  </si>
  <si>
    <t>46301339</t>
  </si>
  <si>
    <t>PERALES QUISPE MIGUEL ANGEL</t>
  </si>
  <si>
    <t>MZ A LT 7    015-LIMA</t>
  </si>
  <si>
    <t>43446391</t>
  </si>
  <si>
    <t>PERALES QUISPE TAYLOR JUAN</t>
  </si>
  <si>
    <t>MZ.A LT.07 LOS PORTALES DE MAMACONA ALTA</t>
  </si>
  <si>
    <t>71639696</t>
  </si>
  <si>
    <t>PICHARDO ESPINAL WILVER</t>
  </si>
  <si>
    <t>HIJOS DE LA MUD 2 MZ.A LT.02 ZAPALLAL</t>
  </si>
  <si>
    <t>16016480</t>
  </si>
  <si>
    <t>PILLACA QUISPE DARIO MOISES</t>
  </si>
  <si>
    <t>CAPATAZ SOLDADOR</t>
  </si>
  <si>
    <t>FEDERICO VILLAREAL 351   -</t>
  </si>
  <si>
    <t>46720500</t>
  </si>
  <si>
    <t>RAMIREZ BOLIVAR ABELARDO JESUS</t>
  </si>
  <si>
    <t>PSJ. LAMBAYEQUE MZ.02 LT.09 MANUEL DULANTO</t>
  </si>
  <si>
    <t>46382769</t>
  </si>
  <si>
    <t>REGALADO VELA FRANKLIN WILLIAM</t>
  </si>
  <si>
    <t xml:space="preserve">MZ.H LT.06 A.H. 30 DE AGOSTO </t>
  </si>
  <si>
    <t>AV. AVIACION 130</t>
  </si>
  <si>
    <t>41923399</t>
  </si>
  <si>
    <t>RODRIGUEZ PINO DEYVI RONAL</t>
  </si>
  <si>
    <t>80651309</t>
  </si>
  <si>
    <t>RODRIGUEZ RIVERA ROBERTO</t>
  </si>
  <si>
    <t>SALAMANCA</t>
  </si>
  <si>
    <t>61863608</t>
  </si>
  <si>
    <t>ROJAS RAMIREZ ISAIAS</t>
  </si>
  <si>
    <t>CASERIO TARAPOTO - RIO NANAY</t>
  </si>
  <si>
    <t>MAYNAS</t>
  </si>
  <si>
    <t>72606356</t>
  </si>
  <si>
    <t>ROJAS ROSAS DIEGO NICOLAS</t>
  </si>
  <si>
    <t>ASC. POSESIONARIOS LOBERA LA MESETA MZ V1 LT 12</t>
  </si>
  <si>
    <t>10228788</t>
  </si>
  <si>
    <t>ROJAS SANCHEZ  CARLOS ARTURO</t>
  </si>
  <si>
    <t>70550520</t>
  </si>
  <si>
    <t>ROJAS YUYALE DANIEL ENRIQUE</t>
  </si>
  <si>
    <t>UNIVERSAL 183 MZ B LT 26 -</t>
  </si>
  <si>
    <t>07452941</t>
  </si>
  <si>
    <t>SALDARRIAGA ACO ORLANDO CARLOS</t>
  </si>
  <si>
    <t>FLOR DE AMANCAES MZ L LT 1 COMITÉ 07 -</t>
  </si>
  <si>
    <t>AV. TUPAC AMARU 1453</t>
  </si>
  <si>
    <t>ASOC. RAUCANA MZ D LT 17</t>
  </si>
  <si>
    <t>43137672</t>
  </si>
  <si>
    <t>SANCHO HUANCOILLO MAXIMO</t>
  </si>
  <si>
    <t>42431232</t>
  </si>
  <si>
    <t>SANDOVAL NARO HARLAN</t>
  </si>
  <si>
    <t>74823865</t>
  </si>
  <si>
    <t>SANDOVAL SANCHEZ VICTOR HUGO</t>
  </si>
  <si>
    <t>71736018</t>
  </si>
  <si>
    <t>SANTIESTEBAN PEREZ  JOSE ALFREDO</t>
  </si>
  <si>
    <t>ASC. POSESIONARIOS LOBERA LA MESETA MZ V1 LT 11</t>
  </si>
  <si>
    <t>43101441</t>
  </si>
  <si>
    <t>SOLIS CAMACHO JORGE</t>
  </si>
  <si>
    <t xml:space="preserve">CALLE PUNO MZ.C10 LT.8 A.H. LEONCIO PRADO </t>
  </si>
  <si>
    <t>SOSA PIZARRO RICARDO</t>
  </si>
  <si>
    <t>CALLE HUAYNA CAPAC 150 PJ COLLIQUE</t>
  </si>
  <si>
    <t>09725666</t>
  </si>
  <si>
    <t>SUAREZ ACHA LUIS ALBERTO</t>
  </si>
  <si>
    <t>TINOCO ARELLANO EDSON ORESTES</t>
  </si>
  <si>
    <t xml:space="preserve">AÑO NUEVO COOPERATIVA SAN PEDRO </t>
  </si>
  <si>
    <t>10388340</t>
  </si>
  <si>
    <t>TINOCO ARELLANO GLICER EDILBERTO</t>
  </si>
  <si>
    <t>MZ J LT 15 SAN PEDRO    015-LIMA</t>
  </si>
  <si>
    <t>09964882</t>
  </si>
  <si>
    <t>TINOCO ARELLANO JUAN AMILCAR</t>
  </si>
  <si>
    <t>PASAJE SANTA ROSA ZONA 1 109   015-LIMA</t>
  </si>
  <si>
    <t>09682295</t>
  </si>
  <si>
    <t>TORRES SALAZAR CONSTANTINO VIDAL</t>
  </si>
  <si>
    <t>SECTOR 3 GRUPO 23</t>
  </si>
  <si>
    <t>CIUDAD DEL PESCADOR    -</t>
  </si>
  <si>
    <t>42869476</t>
  </si>
  <si>
    <t>VALDIVIEZO PAREDES JOSE ARMANDO</t>
  </si>
  <si>
    <t>10650510</t>
  </si>
  <si>
    <t>VALENCIA LOAYZA ABEN ERIKSON</t>
  </si>
  <si>
    <t>JIRON TRUJILLO 458 DPTO. 10</t>
  </si>
  <si>
    <t>44777473</t>
  </si>
  <si>
    <t>VASQUEZ PATIÑO VICTOR</t>
  </si>
  <si>
    <t>47305442</t>
  </si>
  <si>
    <t>VELASQUEZ RIVERA HAIDER</t>
  </si>
  <si>
    <t xml:space="preserve">SAN MARTIN DE PORRES </t>
  </si>
  <si>
    <t>45763511</t>
  </si>
  <si>
    <t>VENTURA PEZO  JOSE MANUEL</t>
  </si>
  <si>
    <t>44127106</t>
  </si>
  <si>
    <t>VIZARRESMAGUIÑA RENZO RENATO</t>
  </si>
  <si>
    <t>07498667</t>
  </si>
  <si>
    <t>ZAMBRANO RENTERIA FELIX GUILLERMO</t>
  </si>
  <si>
    <t>40493337</t>
  </si>
  <si>
    <t>SALAS ALVAREZ RAUL VICENTE</t>
  </si>
  <si>
    <t>JR. LIMA 673</t>
  </si>
  <si>
    <t>06276893</t>
  </si>
  <si>
    <t>ZAPATA COELLO LUIS FERNANDO</t>
  </si>
  <si>
    <t>AV. VENEZUELA 3353</t>
  </si>
  <si>
    <t>003077772</t>
  </si>
  <si>
    <t>CABELLOS WILLIAMS OSWALDO</t>
  </si>
  <si>
    <t>ASISITENTE DE PRODUCCION</t>
  </si>
  <si>
    <t>ESTACION PV1</t>
  </si>
  <si>
    <t>AA.HH. BUENOS AIRES MZ.B1 LT.10</t>
  </si>
  <si>
    <t>SAN JUAN DE  MIRAFLORES</t>
  </si>
  <si>
    <t>004354092</t>
  </si>
  <si>
    <t>MARQUEZ MUÑOZ VICTOR ANTONIO</t>
  </si>
  <si>
    <t>SECTOR 1 GRUPO 18</t>
  </si>
  <si>
    <t>UR. JUAN PABLO SEGUNDO MZ.P LT.3</t>
  </si>
  <si>
    <t xml:space="preserve">AV. CUSCO 296 </t>
  </si>
  <si>
    <t>AV. ARGENTINA 5934</t>
  </si>
  <si>
    <t>48042201</t>
  </si>
  <si>
    <t>PASHANASI AMASIFUEN LISTER</t>
  </si>
  <si>
    <t xml:space="preserve">TENIENTE ZECADA 907 AA.HH. 5 DE SEPTIEMBRE </t>
  </si>
  <si>
    <t>YURIMAGUAS</t>
  </si>
  <si>
    <t>AV.ANTENOR ORREGO MZ.G LT.17 AA.HH. SARITA COLONIA</t>
  </si>
  <si>
    <t>76673970</t>
  </si>
  <si>
    <t>QUESADA BENAVIDES BILLY BRYAN</t>
  </si>
  <si>
    <t xml:space="preserve">JR. LOPEZ ALBUJAR 1116 MZ.A LT.26 </t>
  </si>
  <si>
    <t>CALLE BELGICA 128 LOS PORTALES DE JAVIER PRADO</t>
  </si>
  <si>
    <t>44916150</t>
  </si>
  <si>
    <t>VELIZ INOÑAN ALEX RONALD</t>
  </si>
  <si>
    <t>MZ.67F LT.06 AA.HH. NUEVA ESPERANZA</t>
  </si>
  <si>
    <t>VILLAMARIA DEL TRIUNFO</t>
  </si>
  <si>
    <t>20518513665</t>
  </si>
  <si>
    <t>TRANSPORTE TOVAR SAC</t>
  </si>
  <si>
    <t>MZ.A LT.5 A.H. REAL FE</t>
  </si>
  <si>
    <t>45368998</t>
  </si>
  <si>
    <t>CHAVEZ RAYMUNDO ROBINSON JAVIER</t>
  </si>
  <si>
    <t>JR. URANO 2475 SANTA ELIZABETH MZ.H LT.16</t>
  </si>
  <si>
    <t>09389575</t>
  </si>
  <si>
    <t>CORDOVA ZELA WALTER</t>
  </si>
  <si>
    <t xml:space="preserve">OPERADOR DE GRUA </t>
  </si>
  <si>
    <t>JR. HUASCAR 1017</t>
  </si>
  <si>
    <t>44477705</t>
  </si>
  <si>
    <t>LAPA YUPANQUI, ALFREDO</t>
  </si>
  <si>
    <t>JR. LOS NARDOS 230 ZONA JARDIN 1</t>
  </si>
  <si>
    <t>47894776</t>
  </si>
  <si>
    <t>LESCANO CABUDIVO, TONY</t>
  </si>
  <si>
    <t>JR. LOS NARDOS 230 ZONA JARDIN 2</t>
  </si>
  <si>
    <t>05349171</t>
  </si>
  <si>
    <t>MURAYARI RICOPA WILDER</t>
  </si>
  <si>
    <t>URB. ALAMEDA DE ÑAÑA 3RA  ETAPA MZ. F LT. 13</t>
  </si>
  <si>
    <t>71549667</t>
  </si>
  <si>
    <t>PEREZ MALLMA, NELSON</t>
  </si>
  <si>
    <t>URB. ALAMEDA DE ÑAÑA 3RA  ETAPA MZ. F LT. 14</t>
  </si>
  <si>
    <t>42366532</t>
  </si>
  <si>
    <t>QUISPE CALDERON, GREGORIO</t>
  </si>
  <si>
    <t>SOLIS RAMIREZ ALEJANDRO  NEMESIO</t>
  </si>
  <si>
    <t>20504039120</t>
  </si>
  <si>
    <t>EULEN SERVICIOS COMPLEMENTARIOS S.A.</t>
  </si>
  <si>
    <t>CHOQUE HUAÑEC CELIA</t>
  </si>
  <si>
    <t>OFICINA DANSEY</t>
  </si>
  <si>
    <t>Mz D3 LOTE B ASENTAMIENTO LAS LOMAS</t>
  </si>
  <si>
    <t>ESTACIÓN 4</t>
  </si>
  <si>
    <t>JR FRANCISCO PIZARRO 493 BELLAVISTA</t>
  </si>
  <si>
    <t>06885625</t>
  </si>
  <si>
    <t>CLEMENTE HUAMAN ADRIAN</t>
  </si>
  <si>
    <t>AV MARIA  PRADO DE BELLIDO MZ. 03 LT 113</t>
  </si>
  <si>
    <t>ESPINAR 360 DPTO 25 BELLAVISTA</t>
  </si>
  <si>
    <t>09554270</t>
  </si>
  <si>
    <t>VALDERRAMA VEGA MILAGROS MARIBEL</t>
  </si>
  <si>
    <t>PATIO TALLER SANTA ANITA</t>
  </si>
  <si>
    <t>JR CUCARDAS MZ 102 LT 20</t>
  </si>
  <si>
    <t>ESCUDERO SANCA MARYSOL</t>
  </si>
  <si>
    <t>ESTACIÓN 19</t>
  </si>
  <si>
    <t>MZ F LOTE 16 AH. INTEGRACIÓN 7 DE JUNIO</t>
  </si>
  <si>
    <t>ESTACIÓN 27</t>
  </si>
  <si>
    <t>JR SEBASTIAN SALAZAR BONDY COOP</t>
  </si>
  <si>
    <t xml:space="preserve"> CHUMBE SABOYA MIRELA</t>
  </si>
  <si>
    <t>AV ROSA NEGRA MZ A LOTE 11</t>
  </si>
  <si>
    <t xml:space="preserve">
SAN MARTIN DE PORRES</t>
  </si>
  <si>
    <t>09514181</t>
  </si>
  <si>
    <t>CERVANTES HUAMAN MARGARITA</t>
  </si>
  <si>
    <t>ESTACION 15</t>
  </si>
  <si>
    <t>INCA YUPANQUI 329 TAHUANTINSUYO</t>
  </si>
  <si>
    <t>07131380</t>
  </si>
  <si>
    <t>ORTIZ ZAMUDIO MARIA YSABEL</t>
  </si>
  <si>
    <t>CALLE LOS DAMASCOS 128 JOSE GALVEZ</t>
  </si>
  <si>
    <t>ESTACIÓN 26</t>
  </si>
  <si>
    <t>CALLE LAS AMAPOLAS URB VIRGEN DEL CARMEN MZ W LT.10</t>
  </si>
  <si>
    <t>ASOC VIVIENDIA LOS PINOS MZ A LT</t>
  </si>
  <si>
    <t>08484464</t>
  </si>
  <si>
    <t>BRAVO GONZALES GLORIA PATRICIA</t>
  </si>
  <si>
    <t>POZO 03</t>
  </si>
  <si>
    <t>AV 12 DE OCTUBRE 245</t>
  </si>
  <si>
    <t>40993863</t>
  </si>
  <si>
    <t>ANALIA VANESA ACERO QUEZADA</t>
  </si>
  <si>
    <t>PSI LAS NUECES ASOC. VIRGEN DE LA PUERTA MZ G LOT 07</t>
  </si>
  <si>
    <t>ESTACION  02</t>
  </si>
  <si>
    <t>URB. JOSE OLAYA MZ "Y" LT 12 AV. JOSE OLAYA</t>
  </si>
  <si>
    <t>RES. PARIACHI MZ T LT 54 SERA. ETAPA</t>
  </si>
  <si>
    <t>ESTACIÓN 04</t>
  </si>
  <si>
    <t>ASENT H. ALAN GARCIA MZ. E LT. 20</t>
  </si>
  <si>
    <t>ESTACIÓN 01</t>
  </si>
  <si>
    <t>AV ARGENTINA  1879</t>
  </si>
  <si>
    <t>CHUMPITAZ CUYA SONIA ANGELICA</t>
  </si>
  <si>
    <t>JR AYACUCHO 3635</t>
  </si>
  <si>
    <t>JR. ATALAYA ASENT. H. SEÑOR DE LOS MILAGROS MZ E LT03</t>
  </si>
  <si>
    <t>NAVARRO ARRATIA MARIA ZORAIDA</t>
  </si>
  <si>
    <t>ESTACIÓN 15</t>
  </si>
  <si>
    <t>COMITÉ VECINAS 5TA ETAPA ATRS MZ. P-3 LOTE 6</t>
  </si>
  <si>
    <t>ESTRADA TORRES ARALI</t>
  </si>
  <si>
    <t>ESTACIÓN 18</t>
  </si>
  <si>
    <t xml:space="preserve">JR. UCAYALI 356 JOSE GALVEZ </t>
  </si>
  <si>
    <t xml:space="preserve">AV. 2 CALLE 3 MZ. E LT 26 URB. CIUDAD DEL PESCADOR </t>
  </si>
  <si>
    <t>CRISTIAN MICHEL AFARAYA ANCCO</t>
  </si>
  <si>
    <t>MZ E LOTE 04 ASENT. H. 22 DE NOVIEMBRE</t>
  </si>
  <si>
    <t>JUVENTUD 30 DE MAYO MZ K LOTE 2</t>
  </si>
  <si>
    <t>ESTACIÓN 11</t>
  </si>
  <si>
    <t>CALLE MARIA PARADO DE BELLIDO 336PJ HUASCAR</t>
  </si>
  <si>
    <t>07285959</t>
  </si>
  <si>
    <t>SOTO ACHAHUANCO BASILIA</t>
  </si>
  <si>
    <t>ESTACIÓN 25</t>
  </si>
  <si>
    <t>UCV 136 LOTE 14 HUAYCAN ZONA I</t>
  </si>
  <si>
    <t>AT E</t>
  </si>
  <si>
    <t>40968721</t>
  </si>
  <si>
    <t xml:space="preserve">HUAMAN REMUZGO ROSALIN </t>
  </si>
  <si>
    <t xml:space="preserve">MZ C LOTE 6 SEÑOR DE LOS MILAGROS </t>
  </si>
  <si>
    <t>AGUSTINO</t>
  </si>
  <si>
    <t xml:space="preserve">SAYAN RAMIREZ MARIA CECILIA </t>
  </si>
  <si>
    <t>MZ H2 LOTE 5 T. AMARU</t>
  </si>
  <si>
    <t>ESTACION 19</t>
  </si>
  <si>
    <t xml:space="preserve">MZ R LOTE 3 PJ. NOCHETO </t>
  </si>
  <si>
    <t>AV. LOS PROCERES SANTA ROSA MZ I LOTE 20</t>
  </si>
  <si>
    <t>71843051</t>
  </si>
  <si>
    <t>HUACHOPOMA CARHUANCHO LOISEL JOSE</t>
  </si>
  <si>
    <t>JR. VIENA MZ N8 LOTE 28 URB. 5 DE NOVIEMBRE</t>
  </si>
  <si>
    <t>44830851</t>
  </si>
  <si>
    <t>LABRA CARREÑO MARGOT MAGALI</t>
  </si>
  <si>
    <t>JR. HUSARES DE JUNIN 499 CONDEVILLA</t>
  </si>
  <si>
    <t>PASAJE VICTOR FAJARDO MZ.F LOTE 08 - 189</t>
  </si>
  <si>
    <t>PSJE. 56 MZ.A4 LOTE 27. AAHH BOCANEGRA ZONA 1</t>
  </si>
  <si>
    <t>ESTACION 04</t>
  </si>
  <si>
    <t xml:space="preserve">BLOCK 21 201 U. VECINAL SANTA MARIA SUR </t>
  </si>
  <si>
    <t>72430862</t>
  </si>
  <si>
    <t>PALACIN VENTURO PAULA ALBERTA</t>
  </si>
  <si>
    <t>BRISAS DE SANTA ROSA MZ.D LT.03</t>
  </si>
  <si>
    <t>CALLE 2 APV SANTA LUISA DE OQUENDO ETAPA 1 MZ.D LT.03</t>
  </si>
  <si>
    <t>URB. SAN MARTIN DE PORRES MZ.B LT.10</t>
  </si>
  <si>
    <t>AV. SAN JUAN ASOC. SANTA MARTHA MZ.A-21 LT. A1</t>
  </si>
  <si>
    <t>09826276</t>
  </si>
  <si>
    <t>SAYAN RAMIREZ JUAN CARLOS</t>
  </si>
  <si>
    <t>AV. 28 DE JULIO MZ.H2 LT.5 TUPAC AMARU DE VILLA</t>
  </si>
  <si>
    <t>PSJ.1 MZ.B LT.10 AAHH MOISES ALBINO TORRES</t>
  </si>
  <si>
    <t>JR. ICA AAHH MARISCAL RAMON CASTILLA MZ.C LT.3</t>
  </si>
  <si>
    <t>FLORES BUITRON ROSSMERY DAISY</t>
  </si>
  <si>
    <t>JR. OLMOS 824</t>
  </si>
  <si>
    <t>40596473</t>
  </si>
  <si>
    <t>VERA MORALES KELY GLORIA</t>
  </si>
  <si>
    <t>JR. HUARMEY URB. COVIDA MZ.F LOTE 8E</t>
  </si>
  <si>
    <t>GEOLAM S.A.C.</t>
  </si>
  <si>
    <t>46460395</t>
  </si>
  <si>
    <t>Diaz Shuña Andrea Alexandra</t>
  </si>
  <si>
    <t>Patio Taller Bocanegra</t>
  </si>
  <si>
    <t xml:space="preserve">Calle 22 Mz H Lt 5 Asoc. Montecarlos </t>
  </si>
  <si>
    <t>04069095</t>
  </si>
  <si>
    <t>Solorzano Hurtado Luis Alberto</t>
  </si>
  <si>
    <t>Supervisor De Campo</t>
  </si>
  <si>
    <t>Calle Los Nardos Mz H Lt 07</t>
  </si>
  <si>
    <t>43325077</t>
  </si>
  <si>
    <t>Fermin Aguilar Charlie Cristian</t>
  </si>
  <si>
    <t>Operario Perforista</t>
  </si>
  <si>
    <t>AAHH Jesus Oropeza Chonta Mz. A Lt. 15</t>
  </si>
  <si>
    <t>003278870</t>
  </si>
  <si>
    <t xml:space="preserve">Uzcategui Ramos Richard Alexander </t>
  </si>
  <si>
    <t>Oficial Perforista</t>
  </si>
  <si>
    <t>Pasaje Santa Marina 108</t>
  </si>
  <si>
    <t>Venezolano</t>
  </si>
  <si>
    <t>09292186</t>
  </si>
  <si>
    <t>Piñan Palacios Ossain</t>
  </si>
  <si>
    <t>AAHH Jesus Oropesa Chonta Mz K Lt 4</t>
  </si>
  <si>
    <t>15987431</t>
  </si>
  <si>
    <t>Rosas Vargas Martin Andres</t>
  </si>
  <si>
    <t>Calle L De Zuñiga 564</t>
  </si>
  <si>
    <t>Chancay</t>
  </si>
  <si>
    <t>47601897</t>
  </si>
  <si>
    <t>Huanca Curro Carlos Edison</t>
  </si>
  <si>
    <t>Jr Aymaras Mz D Lt 4</t>
  </si>
  <si>
    <t>Juliaca</t>
  </si>
  <si>
    <t>70787765</t>
  </si>
  <si>
    <t>Suyo Burga Erik</t>
  </si>
  <si>
    <t>Geologo de Proyecto</t>
  </si>
  <si>
    <t>Calle Armando Blondet 271</t>
  </si>
  <si>
    <t>San Isidro</t>
  </si>
  <si>
    <t>Calle 46 Urb. Ciudad del Pescador Mz R2 Lt 09</t>
  </si>
  <si>
    <t>20602213227</t>
  </si>
  <si>
    <t>GESTION COMERCIAL DE EMPRESAS EIRL</t>
  </si>
  <si>
    <t>TECNICO ELECTRICISTA C</t>
  </si>
  <si>
    <t>E-16</t>
  </si>
  <si>
    <t>Mz. F- Lt 21 AH Victor raul Halla de la Torre</t>
  </si>
  <si>
    <t>CHUMPITAZ CUYA JUAN MARTIN</t>
  </si>
  <si>
    <t>TECNICO ELECTRICISTA B</t>
  </si>
  <si>
    <t>SPAT E16</t>
  </si>
  <si>
    <t>JR. SAN MARTIN 125</t>
  </si>
  <si>
    <t>09539242</t>
  </si>
  <si>
    <t>DIAZ VALLEJO VICTOR ENRIQUE</t>
  </si>
  <si>
    <t>JEFE DE OPERACIONES</t>
  </si>
  <si>
    <t xml:space="preserve">Av. Sucre 1061 </t>
  </si>
  <si>
    <t>Magdalena del Mar</t>
  </si>
  <si>
    <t>MZ A PRIMA LT Q2 AAHH AMP. COSTA AZUL.</t>
  </si>
  <si>
    <t>72975694</t>
  </si>
  <si>
    <t>GRANADOS LIZANA CRISTIAN</t>
  </si>
  <si>
    <t>SUPERVISOR DE PROYECTOS</t>
  </si>
  <si>
    <t>PASAJE SAN PEDRO ASENT. H. LA FLOR SECTOR II ETAPA 2 MZ. F LT. 4</t>
  </si>
  <si>
    <t>41706733</t>
  </si>
  <si>
    <t>HUAMANI COSINGA LUZVENIA</t>
  </si>
  <si>
    <t>AV. LOS SAUCES 449</t>
  </si>
  <si>
    <t>TECNICO ELECTRICISTA A</t>
  </si>
  <si>
    <t>E-10</t>
  </si>
  <si>
    <t>CALLE JERUSALEN MZ Q, LOTE 8, ASOC. CANAAN</t>
  </si>
  <si>
    <t>MZ. E LOTE 8, COOP. DE VIV. LAS LOMAS DE PALAO, SANTA CLARA</t>
  </si>
  <si>
    <t>45960749</t>
  </si>
  <si>
    <t>NUÑEZ BEJARANO ALBERTO YUNIOR</t>
  </si>
  <si>
    <t xml:space="preserve">CAL. LOS HEROES 127 ASENT. H . LA FRATERNIDAD </t>
  </si>
  <si>
    <t>40512996</t>
  </si>
  <si>
    <t xml:space="preserve">ORTIZ MEDINA OBED SAUL </t>
  </si>
  <si>
    <t>JR. UNION 408</t>
  </si>
  <si>
    <t>CALLERIA</t>
  </si>
  <si>
    <t>48136280</t>
  </si>
  <si>
    <t>PAIMA LAULATE LANDERSON RESURRECION</t>
  </si>
  <si>
    <t>MZ E LT 12 P.J JAIME ZUBIETA</t>
  </si>
  <si>
    <t>18836207</t>
  </si>
  <si>
    <t>RIMACHE SANCHEZ JORGE ALBERTO</t>
  </si>
  <si>
    <t>Pasaje Miguel Grau Mz. P Lote 9 Lampa de Oro</t>
  </si>
  <si>
    <t>46621231</t>
  </si>
  <si>
    <t>SAJAMI VENANCINO JORGE HUGO</t>
  </si>
  <si>
    <t>ASOC.12 DE NOVIEMBRE MZ H  LT . 6</t>
  </si>
  <si>
    <t>SALCEDO VALDEZ JESUS DAVID</t>
  </si>
  <si>
    <t>MZ G LT 4   ASENT.H.PARAISO ALTO</t>
  </si>
  <si>
    <t>04466857</t>
  </si>
  <si>
    <t>SEQUERA TORREALBA RAUL ALBERTO</t>
  </si>
  <si>
    <t>CALLE LUNA 251 URB. SAN GABRIEL</t>
  </si>
  <si>
    <t>46700327</t>
  </si>
  <si>
    <t>VIVAR ZAVALETA JAIR STEFANO</t>
  </si>
  <si>
    <t>LOS FAISANES 358 BLOCK B DPTO.405</t>
  </si>
  <si>
    <t>09620629</t>
  </si>
  <si>
    <t xml:space="preserve">GONZALES VEGA OSCAR GABRIEL </t>
  </si>
  <si>
    <t>LOS CEDROS Y LOS ALGARROBOS MZ. L-1, LOTE 1-A, TORRE L, DPTO. 501</t>
  </si>
  <si>
    <t>41628032</t>
  </si>
  <si>
    <t xml:space="preserve">VASSALLO VASQUEZ DANTE MANUEL </t>
  </si>
  <si>
    <t>JR. LIBERTAD 175</t>
  </si>
  <si>
    <t>44614531</t>
  </si>
  <si>
    <t>SANGAMA FLORES ALEX ORLANDO</t>
  </si>
  <si>
    <t>BARRIO JORGE CHAVEZ LORETO-MAYNAS-NAPO</t>
  </si>
  <si>
    <t>NAPO</t>
  </si>
  <si>
    <t>77691169</t>
  </si>
  <si>
    <t>SANGAMA FLORES MARCOS CAMILO</t>
  </si>
  <si>
    <t>URB. SEÑOR DE LOS MIÑAGROS LT 11</t>
  </si>
  <si>
    <t>45259647</t>
  </si>
  <si>
    <t>PAREDES MEZA DULIO</t>
  </si>
  <si>
    <t>4/04/1988</t>
  </si>
  <si>
    <t>AV. MARIANO PASTOR SEVILLA URB. VILLA MERCEDES MZ F LT 25</t>
  </si>
  <si>
    <t>46985661</t>
  </si>
  <si>
    <t>MUÑOZ GOMEZ LUIS</t>
  </si>
  <si>
    <t>10/12/1991</t>
  </si>
  <si>
    <t xml:space="preserve">CALLE LA PAZ MZ.O LT.4 A.H.CIUDAD DE GOSEN </t>
  </si>
  <si>
    <t>73228733</t>
  </si>
  <si>
    <t xml:space="preserve">SANCHEZ VARGAS MACHUCA MARK BRYAN </t>
  </si>
  <si>
    <t>AV. SURCO URB. COOVIECMA MZ G LT 3</t>
  </si>
  <si>
    <t>43488773</t>
  </si>
  <si>
    <t>GARCIA IZAGUIRRE DANTE ANDRES</t>
  </si>
  <si>
    <t>E-12</t>
  </si>
  <si>
    <t>AV. CHILLON MZ. B LT. 18 APV. LAS MARGARITAS DEL NORTE ETAPA I</t>
  </si>
  <si>
    <t>76080556</t>
  </si>
  <si>
    <t>DIAZ DIAZ JHEMERSON</t>
  </si>
  <si>
    <t>SUPERVISOR DE OBRAS CIVILES</t>
  </si>
  <si>
    <t>MZ K LT 12 JIRON RIO DE LA PLATA</t>
  </si>
  <si>
    <t xml:space="preserve">09902281 </t>
  </si>
  <si>
    <t>VIZCARDO LINDO CHRISTIAN GERARDO</t>
  </si>
  <si>
    <t xml:space="preserve">CONDUCTOR </t>
  </si>
  <si>
    <t>E-06</t>
  </si>
  <si>
    <t>AV. FAUCETT 297 DPTO B URB MARANGA</t>
  </si>
  <si>
    <t>44063959</t>
  </si>
  <si>
    <t>MANCILLA GUILLERMO LUIS ELMER</t>
  </si>
  <si>
    <t>MZ GU6 LT 26 AH LA GRUTA DE SANTA MARIA</t>
  </si>
  <si>
    <t>44210562</t>
  </si>
  <si>
    <t>AROTAYPE CONTRERAS MAXIMO JOSE LUIS</t>
  </si>
  <si>
    <t>URB EL SOLAR DE CHALLAPAMPA MZ H LT 3</t>
  </si>
  <si>
    <t>CERRO COLORADO</t>
  </si>
  <si>
    <t>20507850091</t>
  </si>
  <si>
    <t xml:space="preserve">GESTION DE SERVICIOS AMBIENTALES SAC </t>
  </si>
  <si>
    <t>40274994</t>
  </si>
  <si>
    <t>JUÑO CHAUCA PEDRO HERBERT</t>
  </si>
  <si>
    <t>Ayudante</t>
  </si>
  <si>
    <t>Estaciones, Pozos y PTSA</t>
  </si>
  <si>
    <t xml:space="preserve">A.H. 1° de Mayo MzA Lt13. </t>
  </si>
  <si>
    <t>Urb. Canaan mz, A Lt, 3  El Agustino</t>
  </si>
  <si>
    <t>45042782</t>
  </si>
  <si>
    <t>LEON RAMOS, RICARDO CARLOS</t>
  </si>
  <si>
    <t>Sector 6 ,grupo 1A ,manzana  K , lote 2</t>
  </si>
  <si>
    <t>80529411</t>
  </si>
  <si>
    <t>SUYCA HUAYA, ALDO RAFAEL</t>
  </si>
  <si>
    <t>Mz : B  Lt : 10.   Sector : 2  Grupo : 17   Av. Alamos.</t>
  </si>
  <si>
    <t>40714681</t>
  </si>
  <si>
    <t>NUÑEZ ZAMORA, JOSE LUIS</t>
  </si>
  <si>
    <t>Fernando Rodríguez Soto N° 212</t>
  </si>
  <si>
    <t>Barranco</t>
  </si>
  <si>
    <t>41303791</t>
  </si>
  <si>
    <t>MOSCOSO SANTAMARIA, CARLOS</t>
  </si>
  <si>
    <t>Sector 02 Grupo 20 MZ. K lt.10.</t>
  </si>
  <si>
    <t>09686547</t>
  </si>
  <si>
    <t>PINEDO CORTEZ, ROMEL LEVI</t>
  </si>
  <si>
    <t>Sector 02 Grupo 18 MZ K Lt. 20</t>
  </si>
  <si>
    <t>40072677</t>
  </si>
  <si>
    <t>ESPINOZA LUNA, ROGER ARMANDO</t>
  </si>
  <si>
    <t>Supervisor de Operaciones</t>
  </si>
  <si>
    <t>Av. Del Pacifico 135. Dpto. 802.Condominios Parque de la Huaca</t>
  </si>
  <si>
    <t>09259560</t>
  </si>
  <si>
    <t>MENDOZA PILLIHUAMAN, GERARDO</t>
  </si>
  <si>
    <t>A.H. Villa Las Casuarinas. Mz B Lt. 3</t>
  </si>
  <si>
    <t>MI PERU MZ.D-7 LT.16, PROV. CONST. DEL CALLAO-CALLAO-MI PERU</t>
  </si>
  <si>
    <t>MZ.W LT.9 A.H.EL GOLFO DE VENTANILLA -CALLAO-VENTANILLA</t>
  </si>
  <si>
    <t>Mzb13lt3 bocanegra Callao sector 1 calle gamma   Dist Callao, Prov Callao Dpto Callao</t>
  </si>
  <si>
    <t>MZ H-13  LT 23 DIST MI PERU PROV CALLAO DPTO CALLAO</t>
  </si>
  <si>
    <t>MI PERU MZ. F14 LT. 6, PROV. CONST. DEL CALLAO-CALLAO-MI PERU</t>
  </si>
  <si>
    <t>ASENT.H.STA.CRUZ LA CAMPIÑA MZ.C LT.18 LIMA-LIMA-LURIGANCHO</t>
  </si>
  <si>
    <t>ALBINO CONDORI AYAR DANNY</t>
  </si>
  <si>
    <t>SAN GENARO DE VILLA MZ. E-1 LT.14</t>
  </si>
  <si>
    <t>06674446</t>
  </si>
  <si>
    <t>ALVITES PALOMINO WILIAM RAUL</t>
  </si>
  <si>
    <t>RODRIGUEZ SOTO 202</t>
  </si>
  <si>
    <t>ASENT.H. SAN CARLOS . PTA SCT PACHACUTEC MZ  N LT 15</t>
  </si>
  <si>
    <t>GREENLAB PERÚ SAC</t>
  </si>
  <si>
    <t>22/11/1994</t>
  </si>
  <si>
    <t>ANALISTA DE CAMPO/CON/CONDUCTOR</t>
  </si>
  <si>
    <t>PTSA, E12, E14, E15, E16, E17, E18, E25, E26, E27, E08, E09, E10, E11, E01, E02, E03, E06, E-04, E-19 Y FD</t>
  </si>
  <si>
    <t>JR. FERNANDINI 1068</t>
  </si>
  <si>
    <t>FIGUEROA LOPEZ ANTONELLA INGRID</t>
  </si>
  <si>
    <t>ANALISTA DE CAMPO</t>
  </si>
  <si>
    <t>CONDOMINIO ALAMEDA ALGARROBOS BLOCK E</t>
  </si>
  <si>
    <t>HONORES BALCAZAR CESAR FRANCISCO</t>
  </si>
  <si>
    <t>SUPERVISOR DE SEGURIDAD/CONDUCTOR</t>
  </si>
  <si>
    <t>PSJ. LOS GORRIONES BLOCK C-13 URB. PALOMARES</t>
  </si>
  <si>
    <t>GONZALES LAVADO ROBERTO DANIEL</t>
  </si>
  <si>
    <t>AV. DOMINGO ANGULO 166</t>
  </si>
  <si>
    <t>AV. 28 DE JULIO 1963</t>
  </si>
  <si>
    <t>LOPEZ MENDEZ VALERIA MARCIA</t>
  </si>
  <si>
    <t>PSJ. LOS ANGELES AAHH 9 DE JUNIO MZ. A LT. 13</t>
  </si>
  <si>
    <t>MARTINEZ GUILLEN MORAIMA FELICITA</t>
  </si>
  <si>
    <t>JR. CAYETANO HEREDIA 435</t>
  </si>
  <si>
    <t>JESÚS MARÍA</t>
  </si>
  <si>
    <t>NUÑEZ MACALUPU JEANPIERRE LEONIDAS</t>
  </si>
  <si>
    <t>AV. LAS VIÑAS MZ. E LT. 13</t>
  </si>
  <si>
    <t>OYARCE MEDINA JORGE LUIS</t>
  </si>
  <si>
    <t>JR. GRAL. FRANCISCO BOLOGNESI 150</t>
  </si>
  <si>
    <t>RAMIREZ SILVA BRYAN JUNIOR</t>
  </si>
  <si>
    <t>14/07/2001</t>
  </si>
  <si>
    <t>AV. LAS VIÑAS MZ. G Lt. 15</t>
  </si>
  <si>
    <t>RAMIREZ MARTINEZ JUAN</t>
  </si>
  <si>
    <t>JR. HHUIRACOCHA 2331</t>
  </si>
  <si>
    <t>RAMIREZ MARTINEZ RONALD</t>
  </si>
  <si>
    <t>12/01/1981</t>
  </si>
  <si>
    <t>ANALISTA DE CAMPO/CONDUCTOR</t>
  </si>
  <si>
    <t>JR. PACHACUTEC 2089</t>
  </si>
  <si>
    <t>ROMERO CORDOVA GERSON TOMAS</t>
  </si>
  <si>
    <t>JR. PERÚ 129</t>
  </si>
  <si>
    <t>TRUJILLO HILARES GIANPIERE CESAR</t>
  </si>
  <si>
    <t xml:space="preserve">MZ B Lt 1Urb. RESIDEN LOS JARDINES AV. TRAPICHE </t>
  </si>
  <si>
    <t>VASQUEZ FIGUEROA NOIDER</t>
  </si>
  <si>
    <t xml:space="preserve">CALLE FRANCISCO BOLOGNESI 537 </t>
  </si>
  <si>
    <t>URB. LOS JARDINES DE VENTANILLA ETAPA II MZ. D3 LT. 7</t>
  </si>
  <si>
    <t>20601322456</t>
  </si>
  <si>
    <t>GRUAS DEL PACIFICO SAC</t>
  </si>
  <si>
    <t>43876536</t>
  </si>
  <si>
    <t>VASQUEZ ZUÑIGA MIGUEL ANGEL</t>
  </si>
  <si>
    <t>AV. PUNO 2596 2DO PISO LA LIBERTAD</t>
  </si>
  <si>
    <t xml:space="preserve">PERUANA </t>
  </si>
  <si>
    <t>ASENT.H. MCAL. RAMON CASTILLA MZ. Q 2 LT. 7 COMITÉ 28</t>
  </si>
  <si>
    <t>03891579</t>
  </si>
  <si>
    <t>ALBURQUEQUE CASTILLO WILFREDO</t>
  </si>
  <si>
    <t>URB.FELIPE SANTIAGO SALAVERRY E1-2 ETAPA1</t>
  </si>
  <si>
    <t>32875257</t>
  </si>
  <si>
    <t>DIAZ MOLINA VICTOR HUGO</t>
  </si>
  <si>
    <t>E-04</t>
  </si>
  <si>
    <t>URB.ANTUNEZ DE MAYOLO MZ.E LT.6</t>
  </si>
  <si>
    <t>09687005</t>
  </si>
  <si>
    <t>URIARTE TABACO RAUL</t>
  </si>
  <si>
    <t>ASENT. H. LADERAS DE VILLA MZ. LT. 25</t>
  </si>
  <si>
    <t>20554339507</t>
  </si>
  <si>
    <t>GRUINSA SAC</t>
  </si>
  <si>
    <t>45024544</t>
  </si>
  <si>
    <t>LLANTOY GARCIA JOEL GIANCARLO</t>
  </si>
  <si>
    <t>E-09</t>
  </si>
  <si>
    <t xml:space="preserve">MZ. B LT.5  URB. CAJA DE AGUA </t>
  </si>
  <si>
    <t>HARLAM SYO PERU SAC</t>
  </si>
  <si>
    <t>E12</t>
  </si>
  <si>
    <t>ASOC. VIV. RAUCANA MANZANA E LOTE 21</t>
  </si>
  <si>
    <t>77225763</t>
  </si>
  <si>
    <t>HUAYLINOS MASGO FRANCK CARLOS</t>
  </si>
  <si>
    <t>JR. FEDERICO NORIEGA 404 URB MIGUEL GRAU</t>
  </si>
  <si>
    <t>001358526</t>
  </si>
  <si>
    <t>RODRIGUEZ ESCOBAR RAFAEL</t>
  </si>
  <si>
    <t>JIRON LA PAZ 231 URBANIZACION SANTA PATRICIA LIMA-LIMA-LA MOLINA</t>
  </si>
  <si>
    <t>47756342</t>
  </si>
  <si>
    <t>SIFUENTES GRADOS DANIEL</t>
  </si>
  <si>
    <t>CALLE 7 MZ Q LT 25 ASOC. LOS INCAS LIMA</t>
  </si>
  <si>
    <t xml:space="preserve">CHORRILLOS </t>
  </si>
  <si>
    <t>40157917</t>
  </si>
  <si>
    <t>ESCOBEDO VILLANUEVA EDUARDO SAUL</t>
  </si>
  <si>
    <t>CALLE PLUTON 177 URB. SAN ROQUE SANTIAGO DE SURCO</t>
  </si>
  <si>
    <t>43044175</t>
  </si>
  <si>
    <t>TORRES HUARINGA JAPHET CHARLIE JESUS</t>
  </si>
  <si>
    <t>BALTAZAR LAVALLE 385 AÑO NUEVO LIMA-LIMA-</t>
  </si>
  <si>
    <t xml:space="preserve">COMAS  </t>
  </si>
  <si>
    <t xml:space="preserve">CALLE 3 URBANIZACION LOS PRODUCTORES MZA. J LOTE. 5 SANTA ANITA  </t>
  </si>
  <si>
    <t>10492592</t>
  </si>
  <si>
    <t>BUITRON CONDOR DAVID DACIO</t>
  </si>
  <si>
    <t>OPERARIO EXCAVADORA</t>
  </si>
  <si>
    <t>BARRIO CENTRO L44 C. POBLADO HUAYLLARACCRA - HUANCAVELICA</t>
  </si>
  <si>
    <t>HUANCAVELICA</t>
  </si>
  <si>
    <t>80260464</t>
  </si>
  <si>
    <t>CASTRO MORENO EDUARDO RUBEN</t>
  </si>
  <si>
    <t xml:space="preserve">AV. ISABEL LA CATOLICA 924 DPTO. 1E </t>
  </si>
  <si>
    <t xml:space="preserve">P.JOVEN VIRGEN DEL CARMEN MZ.L LT.6 </t>
  </si>
  <si>
    <t>RESIDENCIAL 1 PILOTO PACHACUTEC MZ. W1 LT. 15 SECTOR D</t>
  </si>
  <si>
    <t>AV HERMES 236 URB OLIMPO</t>
  </si>
  <si>
    <t>20568518</t>
  </si>
  <si>
    <t>MORALES CASTRO ROBERTO</t>
  </si>
  <si>
    <t xml:space="preserve">JR.RAMON CASTILLA S/N  </t>
  </si>
  <si>
    <t xml:space="preserve">JUNIN-CHANCHAMAYO-PICHANAQUI </t>
  </si>
  <si>
    <t>A.H. LOS CEDROS 3ER SECTOR MZ M-1 LT18</t>
  </si>
  <si>
    <t xml:space="preserve"> CALLE 3 URBANIZACION LOS PRODUCTORES MZA. L LOTE. 3 </t>
  </si>
  <si>
    <t>44230851</t>
  </si>
  <si>
    <t>TITO MURILLO ALCIDES</t>
  </si>
  <si>
    <t xml:space="preserve"> C.H.ANGOSTURA IV ET.I PARC.F-03 ICA-ICA-SUBTANJALLA</t>
  </si>
  <si>
    <t>46447570</t>
  </si>
  <si>
    <t>VIVANCO HUALLPA CARLOS ALFREDO</t>
  </si>
  <si>
    <t xml:space="preserve">AHM SANTA CRUZ MZ N LOTE 6 </t>
  </si>
  <si>
    <t>18126568</t>
  </si>
  <si>
    <t>FLORES RUIZ ELIAS</t>
  </si>
  <si>
    <t>MZ.B LT.9 ASENT.H. ARMANDO VILLANUEVA DEL CAMPO</t>
  </si>
  <si>
    <t>LA LIBERTAD</t>
  </si>
  <si>
    <t>09342260</t>
  </si>
  <si>
    <t>HERNANDEZ VISLAO SEGUNDO ALFONZO</t>
  </si>
  <si>
    <t>JR. 30 DE SETIEMBRE 239 2DA ZONA HOGAR POLICIAL</t>
  </si>
  <si>
    <t>40060361</t>
  </si>
  <si>
    <t>MALLQUI OBREGON MAXIMO MARTIN</t>
  </si>
  <si>
    <t xml:space="preserve">MZ B LOTE 24 ASOC DE VIVIENDA VIÑAS DEL OLIVAR </t>
  </si>
  <si>
    <t xml:space="preserve">ASENT.H. 6 DE DICIEMBRE PEC PACHACUTEC MZ. H LT. 9 </t>
  </si>
  <si>
    <t>47747373</t>
  </si>
  <si>
    <t>GARAY QUINTO RODENSON IVAN</t>
  </si>
  <si>
    <t>OPERADOR EXCAVADORA</t>
  </si>
  <si>
    <t xml:space="preserve">MZ.BJ.LT.13A SCT.UNION BELLAVISTA ANX.22 JICAMARCA </t>
  </si>
  <si>
    <t xml:space="preserve">HUAROCHIRI-SAN ANTONIO  </t>
  </si>
  <si>
    <t>75363683</t>
  </si>
  <si>
    <t>PLASENCIA BLANCO KEVYN ANTHONY</t>
  </si>
  <si>
    <t>URBA. PARQUE INDUSTRIAL MZ. E LT. 9</t>
  </si>
  <si>
    <t xml:space="preserve">LA ESPERANZA - LA LIBERTAD </t>
  </si>
  <si>
    <t>URBANIZACION VICTOR RAUL MANZANA L LOTE 5 - VENTANILLA</t>
  </si>
  <si>
    <t>47231764</t>
  </si>
  <si>
    <t>CAMPO VELASQUEZ JHON ERICK</t>
  </si>
  <si>
    <t>SECTOR 7 GRUPO 4 MANZANA J LOTE 4</t>
  </si>
  <si>
    <t>40427106</t>
  </si>
  <si>
    <t>SOTO ESPINOZA JORGE LUIS</t>
  </si>
  <si>
    <t xml:space="preserve">CALLE MANCO INCA 235 URB SAN AGUSTIN 2DA ETAPA </t>
  </si>
  <si>
    <t>46850431</t>
  </si>
  <si>
    <t>ANAYA AYALA OMAR ADRIAN</t>
  </si>
  <si>
    <t>ASOC. VIV.LA PERA MZ. E LT. 09</t>
  </si>
  <si>
    <t>CALLE NUMERO 3 318 URBANIZACION EL ASESOR</t>
  </si>
  <si>
    <t>ASOC. VIV. LAS FRESAS MZ. R LT. 2 -CALLAO-CALLAO</t>
  </si>
  <si>
    <t>40336766</t>
  </si>
  <si>
    <t>MENDOZA TORRES HECTOR ALEX</t>
  </si>
  <si>
    <t>MZ. A LT. 10 PROVIV. SAN JOSE DE CARABAYLLO</t>
  </si>
  <si>
    <t>CARABAYLLO - LIMA</t>
  </si>
  <si>
    <t>001794631</t>
  </si>
  <si>
    <t>SANCHEZ PORRAS JOSE MARINO</t>
  </si>
  <si>
    <t>CALLE SANTA ROSA MZA. C1 LOTE. 13 NARANJAL</t>
  </si>
  <si>
    <t>OPERARIO ANDAMIERO</t>
  </si>
  <si>
    <t>PJE. GARIBALDI 114</t>
  </si>
  <si>
    <t>MZ. X LT. 53 ASENT. H. ANCIETA ALTA</t>
  </si>
  <si>
    <t>72756436</t>
  </si>
  <si>
    <t>HOLGUIN ALARCON JORGE LUIS</t>
  </si>
  <si>
    <t>AVENIDA BRASIL 2199</t>
  </si>
  <si>
    <t>44732737</t>
  </si>
  <si>
    <t>NOLIS RAMIREZ AUGUSTO FRANCISCO</t>
  </si>
  <si>
    <t>MZ. Q5 LT. 7 CONJ HAB. MCAL. CACERES</t>
  </si>
  <si>
    <t>47837357</t>
  </si>
  <si>
    <t>CERRON QUINTO LEONEL PEDRO</t>
  </si>
  <si>
    <t>JR. 3 DE OCTUBRE 220</t>
  </si>
  <si>
    <t>JAUJA</t>
  </si>
  <si>
    <t>45908642</t>
  </si>
  <si>
    <t>PUMA FLORES DANIEL JOAQUIN FELIX</t>
  </si>
  <si>
    <t>JR. LOS AZULEJOS 418 URB SAN CARLOS</t>
  </si>
  <si>
    <t>10670569</t>
  </si>
  <si>
    <t>QUISPE ALMEIDA EDGAR</t>
  </si>
  <si>
    <t>JR ALMIRANTE MIGUEL GRAU MZ Ñ LOTE 1A PUEBLO JOVEN 15 DE ENERO</t>
  </si>
  <si>
    <t>MZ.D LT.18 ASOC.VIV.13 DE FEBRERO</t>
  </si>
  <si>
    <t>70045353</t>
  </si>
  <si>
    <t>PARRA CAMPOS VLADIMIR CESAR</t>
  </si>
  <si>
    <t xml:space="preserve"> JR.VERACRUZ 648 </t>
  </si>
  <si>
    <t>44028339</t>
  </si>
  <si>
    <t>FRIAS PUICON JOSE LUIS</t>
  </si>
  <si>
    <t xml:space="preserve"> LOS TERRAZOS MZ. I IV4 LT. 18 INCA MANCO CAPAC</t>
  </si>
  <si>
    <t>21275610</t>
  </si>
  <si>
    <t>LLACZA RICRA DAVID REY</t>
  </si>
  <si>
    <t xml:space="preserve">PS 24 MZ.M - LT.8 1RA ZONA PARTE ALTA A.H. SAN JUAN DE </t>
  </si>
  <si>
    <t xml:space="preserve"> PISO 2 ASOC. DE VIVIENDA LA MENACHO II MZ. K LT. 1</t>
  </si>
  <si>
    <t>10622938</t>
  </si>
  <si>
    <t>FIGUEROA CUBAS JOSE ROGER</t>
  </si>
  <si>
    <t>RAMON CASTILLA MZ 80 LT 32 CHILCA CENTRAL</t>
  </si>
  <si>
    <t>80022186</t>
  </si>
  <si>
    <t>ESTEBAN VARA GOMER ADAN</t>
  </si>
  <si>
    <t>MZ J LT 11 ASENT H COMBATE DE ANGAMOS</t>
  </si>
  <si>
    <t>46880525</t>
  </si>
  <si>
    <t>CHUMBIPUMA CHUQUIHUANCA DANIEL MARCOS</t>
  </si>
  <si>
    <t>AÑO NUEVO MZ. 26 LT. 08</t>
  </si>
  <si>
    <t>AV. 1 ASENT.H. SANTA MARIA DE VITARTE MZ. E1 LT. 02</t>
  </si>
  <si>
    <t>MZ A LT 04 ASOC DE VIV LAS PODEROSAS VALLE AMAUTA</t>
  </si>
  <si>
    <t>43364244</t>
  </si>
  <si>
    <t>PEÑA TORRES ALBERTO</t>
  </si>
  <si>
    <t>MZ.N2 LT.7 COOP.VIV.MUSA V ETAPA</t>
  </si>
  <si>
    <t>AVENIDA LOS NOGALES 14 DPTO. 17 INT. 05</t>
  </si>
  <si>
    <t>AV. INDUSTRIAL N°209 - URB. CENTRO POBLAD SECT. 20</t>
  </si>
  <si>
    <t>CALLE 27 MZ. V1 LT. 01 ASENT. H. TUPAC AMARU</t>
  </si>
  <si>
    <t>70547094</t>
  </si>
  <si>
    <t xml:space="preserve">GABRIEL TAPULLIMA DAYGORO PELAEZ </t>
  </si>
  <si>
    <t>OPERADOR GRUA</t>
  </si>
  <si>
    <t xml:space="preserve">MP-L 13 A.H. 23 DE ENERO </t>
  </si>
  <si>
    <t>72748325</t>
  </si>
  <si>
    <t xml:space="preserve">VELASQUEZ COLE JARSON WILLIAM </t>
  </si>
  <si>
    <t xml:space="preserve">INGENIERO DE COSTOS Y PRESUPUESTOS </t>
  </si>
  <si>
    <t xml:space="preserve">U. VECINAL N° 3 CHALET 27 A </t>
  </si>
  <si>
    <t>PLG. PARINOCOCHAS N°566- DPTO. 5 PISO 2</t>
  </si>
  <si>
    <t>JR. CHAMAYA N°1114</t>
  </si>
  <si>
    <t>JR. JORGE CHAVEZ 1254 DPTO. 202</t>
  </si>
  <si>
    <t>BOHORQUEZ FELIPE GRACIELA ELIZABETH</t>
  </si>
  <si>
    <t>ENCARGADA DE ALMACEN Y LOGISTICA</t>
  </si>
  <si>
    <t xml:space="preserve">AV. CIRCUNVALACIÓN S/N - CHANCHAMAYO </t>
  </si>
  <si>
    <t xml:space="preserve">JUNIN </t>
  </si>
  <si>
    <t>75356764</t>
  </si>
  <si>
    <t>TRUJILLO ÑAUPA LEIDY ESTEFANY</t>
  </si>
  <si>
    <t xml:space="preserve">ASISTENTE DE ADMINISTRACIÓN DE OBRA </t>
  </si>
  <si>
    <t xml:space="preserve">JR. LUCANAS N° 575 - LIMA </t>
  </si>
  <si>
    <t>40497069</t>
  </si>
  <si>
    <t>CALDERON CASTRO JORGE LUIS</t>
  </si>
  <si>
    <t>CALLE TARAPOTO N°1036 INT. 102 - URB. AZCONA</t>
  </si>
  <si>
    <t xml:space="preserve">BRENA - LIMA </t>
  </si>
  <si>
    <t>70831671</t>
  </si>
  <si>
    <t>CHAVEZ YBAÑEZ VICTOR REYDER</t>
  </si>
  <si>
    <t>PASAJE JOSE OLAYA 1ERO DE OCTUBRE MZ. A3 LT. 3</t>
  </si>
  <si>
    <t>006003732</t>
  </si>
  <si>
    <t>CHIQUERO PALOMO DANIEL</t>
  </si>
  <si>
    <t>AVENIDA JOSE PARDO 1110 URBANIZACION JOSE PARDO INT. 18 MIRAFLORES LIMA-LIMA-MIRAFLORES</t>
  </si>
  <si>
    <t xml:space="preserve">MIRAFLORES </t>
  </si>
  <si>
    <t>43372468</t>
  </si>
  <si>
    <t>DELGADO MARROQUIN JOSE ALFREDO</t>
  </si>
  <si>
    <t>AV. J. OLAYA 419 P. JOVEN SAN GABRIEL SECTOR VALLECITO ALTO</t>
  </si>
  <si>
    <t>MZ A LT 7 A.H MARIELITA PRIMO</t>
  </si>
  <si>
    <t>VALENCIA TAQUIRE JUAN VICTOR</t>
  </si>
  <si>
    <t>MZ O LT 7 AH 23 DE OCTUBRE</t>
  </si>
  <si>
    <t>SAN JUAN DE LURIGANCHO - LIMA</t>
  </si>
  <si>
    <t>OVALLE OJEDA JOSE CARLOS</t>
  </si>
  <si>
    <t>AV. BOLIVIA 981 DPTO. 104</t>
  </si>
  <si>
    <t>BREÑA - LIMA</t>
  </si>
  <si>
    <t>41399487</t>
  </si>
  <si>
    <t>TOLEDO  CACHAY GUILLERMO JULIO</t>
  </si>
  <si>
    <t>E09</t>
  </si>
  <si>
    <t xml:space="preserve">CALLE GIUSEPPE PIAZZI G-14 URB. VIÑSS DE SAN ANTONIO </t>
  </si>
  <si>
    <t>PECOLOGICO SAC</t>
  </si>
  <si>
    <t>41527593</t>
  </si>
  <si>
    <t>ALVINO REYNALDO PERCI JAIME</t>
  </si>
  <si>
    <t>OPERADOR DE CISTERNA</t>
  </si>
  <si>
    <t>CALLE 26 F1 - 37 ASOC SAN FRANCISCO DE CAYRAN</t>
  </si>
  <si>
    <t>CONTRUCC &amp; TRANS EURO AMERICA S.A.C.</t>
  </si>
  <si>
    <t>BENAVIDES HUAYNATE JORGE</t>
  </si>
  <si>
    <t>OPERADOR</t>
  </si>
  <si>
    <t>ANDRES AVELINO CACERES 381 MOYOPAMPA CHOSICA</t>
  </si>
  <si>
    <t>ALMINAGORDA TITO NOLBERTO DANIEL</t>
  </si>
  <si>
    <t>MZ E LT 3 A.H SR DE LOS MILAGROS SECT C</t>
  </si>
  <si>
    <t>ORDOÑEZ JESUS CRISTIAN</t>
  </si>
  <si>
    <t>AV. VIRGEN DEL CARMEN MZ. C LT. 13</t>
  </si>
  <si>
    <t>QUISPE JUSCAMAYTA CARLOS ALBERTO</t>
  </si>
  <si>
    <t>MZ. A LT. 02 ASENT. H. PARAISO DE CAJAMARQUILLA</t>
  </si>
  <si>
    <t>PUSMAN JIMENEZ ACNER IVAN</t>
  </si>
  <si>
    <t>AV. LA REFORMA SECTOR LEONCIO PRADO PAMPLONA ALTA MZ. M. M10 LT. 19</t>
  </si>
  <si>
    <t xml:space="preserve">MZ H LT. 9 A ASC RESID LA ENCALADA </t>
  </si>
  <si>
    <t>TRANSPORTES E INVERSIONES DANTE S.A.C.</t>
  </si>
  <si>
    <t xml:space="preserve">MZ. J LT.8 URB. ALAMEDA DE LA RIVERA </t>
  </si>
  <si>
    <t>43232364</t>
  </si>
  <si>
    <t>RAMIREZ INUMA NILO</t>
  </si>
  <si>
    <t>RIGGER DE CAMION GRUA</t>
  </si>
  <si>
    <t>PSJ. FELIPE SALAVERRY 152 URB. EL RETABLO.</t>
  </si>
  <si>
    <t>05415367</t>
  </si>
  <si>
    <t>NORIEGA URGUIA JAIRO</t>
  </si>
  <si>
    <t xml:space="preserve">OPERADOR </t>
  </si>
  <si>
    <t xml:space="preserve">CALLE SANCHEZ CERRO 518 A.H. CARDOZO - SAN JUAN BAUTISTA </t>
  </si>
  <si>
    <t>LORETO</t>
  </si>
  <si>
    <t>20504138292</t>
  </si>
  <si>
    <t>HYDREX INGENIERIA Y CONSTRUCCION S.A.C</t>
  </si>
  <si>
    <t>47012215</t>
  </si>
  <si>
    <t>COLUNCHE CARUAJULCA ELI</t>
  </si>
  <si>
    <t>E-01</t>
  </si>
  <si>
    <t xml:space="preserve">AV LOS NOGALES  251 </t>
  </si>
  <si>
    <t>46090400</t>
  </si>
  <si>
    <t xml:space="preserve">TORRES ZEVALLOS JAIME </t>
  </si>
  <si>
    <t xml:space="preserve">AAHH  VIRGEN DEL LOURDES CMT 5 SUR A MZ BT 02 </t>
  </si>
  <si>
    <t>CALLE  APOLO 187 URB. OLIMPO</t>
  </si>
  <si>
    <t>41356938</t>
  </si>
  <si>
    <t xml:space="preserve">BARRON RODRIGUEZ JOHN GEMERSON </t>
  </si>
  <si>
    <t xml:space="preserve">OFICIAL DE IMPERMEABILIZACION </t>
  </si>
  <si>
    <t xml:space="preserve">MZ D LT 2 CANTO REY </t>
  </si>
  <si>
    <t>43072038</t>
  </si>
  <si>
    <t>OLARTE GALINDO MANUEL FELIX</t>
  </si>
  <si>
    <t>CALLE TRUJILLO 407 PASAJE POETA JOSE GALVEZ</t>
  </si>
  <si>
    <t>47880337</t>
  </si>
  <si>
    <t xml:space="preserve">PEREZ BAUTISTA PAUL JUNIOR </t>
  </si>
  <si>
    <t>CALLE S/N P.J. VILLA SR DE LOS MILAGROS MZ R LT 11</t>
  </si>
  <si>
    <t xml:space="preserve"> CARMEN DE LA LEGUA REYNOSO</t>
  </si>
  <si>
    <t>10135878</t>
  </si>
  <si>
    <t>RAMIREZ GONZALES DANY</t>
  </si>
  <si>
    <t>PDR PREVENCION</t>
  </si>
  <si>
    <t>PV02</t>
  </si>
  <si>
    <t>AH. ELISEA O MOLINA MZ C LOTE 3 PJE. LOS FICUS JOSE GALVEZ</t>
  </si>
  <si>
    <t>47167273</t>
  </si>
  <si>
    <t>ROSAURI BLAS CAROLINA MERCEDES</t>
  </si>
  <si>
    <t>SUPERVISOR DE SST</t>
  </si>
  <si>
    <t>PV03</t>
  </si>
  <si>
    <t>MZ F01 LT 31 PUEBLO JOVEN DE COLLIQUE IV ZONA</t>
  </si>
  <si>
    <t>45721585</t>
  </si>
  <si>
    <t xml:space="preserve">SOBERON ESTELA  JOSE CARLOS </t>
  </si>
  <si>
    <t>OFICIAL DE IMPERMEABILIZACIÓN</t>
  </si>
  <si>
    <t xml:space="preserve">URB LA PRADERA MZ A  LT 30 </t>
  </si>
  <si>
    <t xml:space="preserve">PIMENTEL </t>
  </si>
  <si>
    <t>STEEL MAN INVESTMENT PROJECTS S.R.L.</t>
  </si>
  <si>
    <t>42585939</t>
  </si>
  <si>
    <t>TORRES MANCO CESAR ALEX</t>
  </si>
  <si>
    <t xml:space="preserve">PSJE LOS ROSALES 107 LA LIBERTAD </t>
  </si>
  <si>
    <t xml:space="preserve">PERUAN </t>
  </si>
  <si>
    <t>CLIMAXI INGENIEROS E.I.R.L.</t>
  </si>
  <si>
    <t>71425228</t>
  </si>
  <si>
    <t xml:space="preserve">CARRASCO URBINA JEFFREY GUISSEPPI </t>
  </si>
  <si>
    <t>TECNICO DE INYECCION</t>
  </si>
  <si>
    <t xml:space="preserve">ESTACION 01 </t>
  </si>
  <si>
    <t xml:space="preserve">URB ALAMEDA DEL PINAR MZ Z LT 38 </t>
  </si>
  <si>
    <t>72890049</t>
  </si>
  <si>
    <t xml:space="preserve">CASTILLO ROJAS  LUIS ANTONIO </t>
  </si>
  <si>
    <t xml:space="preserve">INGENIERO GEOLOGO </t>
  </si>
  <si>
    <t xml:space="preserve">JR JOSE PARDO 425 P.J. EL PROGRESO 1ER SECTOR </t>
  </si>
  <si>
    <t>41742034</t>
  </si>
  <si>
    <t xml:space="preserve">CENTIRION GARCIA JESUS SERGIO </t>
  </si>
  <si>
    <t>TECNICO ESPECIALISTA EN INYECCIONES</t>
  </si>
  <si>
    <t xml:space="preserve">BAYOVAR MZ 23 LT 18 </t>
  </si>
  <si>
    <t>47474681</t>
  </si>
  <si>
    <t xml:space="preserve">INGA SALAZAR ROSBERTH ALBERTO </t>
  </si>
  <si>
    <t xml:space="preserve">TECNICO DE INYECCION </t>
  </si>
  <si>
    <t xml:space="preserve">RES BARCELONA MZ F LT 18 </t>
  </si>
  <si>
    <t>44549773</t>
  </si>
  <si>
    <t>RAMON FLORES NILO SALOMON</t>
  </si>
  <si>
    <t>PSJ LOS WILCAS MZ 13 LT 13 COMUNID. CAMPESINA SAN JUAN VILLA VILCABAMBA</t>
  </si>
  <si>
    <t xml:space="preserve">VILCABAMBA </t>
  </si>
  <si>
    <t>10671363</t>
  </si>
  <si>
    <t xml:space="preserve">RUJEL GARCIA MARCOS DAVID </t>
  </si>
  <si>
    <t xml:space="preserve">JR LAS ESTRELLAS 2642 COOP LOS ANGELES </t>
  </si>
  <si>
    <t>45020701</t>
  </si>
  <si>
    <t xml:space="preserve">SIMON CAPILLO LUIS LUCIO </t>
  </si>
  <si>
    <t xml:space="preserve">CAS SAN LUIS </t>
  </si>
  <si>
    <t xml:space="preserve">POLVORA </t>
  </si>
  <si>
    <t>73965451</t>
  </si>
  <si>
    <t>VILLANUEVA HUAMANI  FELIX BARTOLOME</t>
  </si>
  <si>
    <t xml:space="preserve">ASENT H BAYOBAR MZ 16 LT 20 </t>
  </si>
  <si>
    <t>E03</t>
  </si>
  <si>
    <t>40190145</t>
  </si>
  <si>
    <t xml:space="preserve">DOLORES QUIJANO DANTE FERRER </t>
  </si>
  <si>
    <t>MZ N LOTE 17 URB LLUCYANA</t>
  </si>
  <si>
    <t>45563363</t>
  </si>
  <si>
    <t>FERNANDEZ RAMIREZ SEGUNDO</t>
  </si>
  <si>
    <t xml:space="preserve">ASENT H LAS PALMERAS MZ D LT 24 </t>
  </si>
  <si>
    <t xml:space="preserve">ANCON </t>
  </si>
  <si>
    <t>80255539</t>
  </si>
  <si>
    <t xml:space="preserve">QUEVEDO MONTENEGRO LUIS </t>
  </si>
  <si>
    <t xml:space="preserve">MZ N LT 14 SAN GENARO </t>
  </si>
  <si>
    <t>43669664</t>
  </si>
  <si>
    <t xml:space="preserve">HERVAS LOPEZ CESAR </t>
  </si>
  <si>
    <t xml:space="preserve">MZ G LT 1 A.P J BUENOS AIRES DE JOSE CARLOS MARIATEGUI </t>
  </si>
  <si>
    <t>20549735861</t>
  </si>
  <si>
    <t>CISE PERU S.A.C.</t>
  </si>
  <si>
    <t>ASENT H LA REGLA MZ F LT 03</t>
  </si>
  <si>
    <t>41514543</t>
  </si>
  <si>
    <t xml:space="preserve">QUISPE MARTINEZ ISAIAS JONAS </t>
  </si>
  <si>
    <t xml:space="preserve">MZ A LT 64 FLOR DE AMANCAES RIMAC </t>
  </si>
  <si>
    <t>20600784146</t>
  </si>
  <si>
    <t>FASEAL E.I.R.L.</t>
  </si>
  <si>
    <t>07697961</t>
  </si>
  <si>
    <t>FLORES MACAZANA ALBERTO TEODORO</t>
  </si>
  <si>
    <t xml:space="preserve">OPERADOR DE EQUIPO DE SUCCION </t>
  </si>
  <si>
    <t xml:space="preserve">ESTACIONES </t>
  </si>
  <si>
    <t>AF CERRO COLORADO RINCONADA DE PURUHUAY MZ A LT 30</t>
  </si>
  <si>
    <t>73131267</t>
  </si>
  <si>
    <t>FLORES NUÑEZ  ELVIS ANTHONY</t>
  </si>
  <si>
    <t>28/05/2000</t>
  </si>
  <si>
    <t>AUXLIAR DE LIMPIEZA</t>
  </si>
  <si>
    <t xml:space="preserve">AF CERRO COLORADO RINCONADA DE PURUHUAY MZ A LT 30 </t>
  </si>
  <si>
    <t xml:space="preserve">LURIN </t>
  </si>
  <si>
    <t>76161367</t>
  </si>
  <si>
    <t xml:space="preserve">HINOSTROZA HUANUCO JOSE MIGUEL </t>
  </si>
  <si>
    <t>URB PACHACAMAC P. I QUEBRADA NUEVO HORIZONTE MZ H LT 8</t>
  </si>
  <si>
    <t>09532855</t>
  </si>
  <si>
    <t>MARTINEZ RIOS NESTOR MELCHOR</t>
  </si>
  <si>
    <t>OPERADOR DE EQUIPO DE SUCCION</t>
  </si>
  <si>
    <t xml:space="preserve">AV TARAPACA URB VILLA MERCEDES MZ B LT 14 </t>
  </si>
  <si>
    <t xml:space="preserve">SANTA MARIA DEL MAR </t>
  </si>
  <si>
    <t>77329073</t>
  </si>
  <si>
    <t>MOSQUERA ARIMUYA  JARBAS</t>
  </si>
  <si>
    <t>UNIDAD UC 18841 C POBLADO SANTA GENOVEVA MZ 5A LT 29</t>
  </si>
  <si>
    <t>73025667</t>
  </si>
  <si>
    <t>SARMIENTO QUISPE JULIO CESAR</t>
  </si>
  <si>
    <t>MZ H LT 19 SECTOR 2 GRUPO 4</t>
  </si>
  <si>
    <t xml:space="preserve"> PERUANA </t>
  </si>
  <si>
    <t>75868415</t>
  </si>
  <si>
    <t xml:space="preserve">SULCA VILLANUEVA JEREMIAS SANTIAGO </t>
  </si>
  <si>
    <t xml:space="preserve">CARR PRINCIPAL S/N ANEXO LA FLORIDA </t>
  </si>
  <si>
    <t>PANGOA</t>
  </si>
  <si>
    <t>76355262</t>
  </si>
  <si>
    <t>TRUJILLO PARICAHUA MARLO GIANPIER</t>
  </si>
  <si>
    <t xml:space="preserve">MZ E LT 01 VILLA LOS ANDES CAMPOY </t>
  </si>
  <si>
    <t xml:space="preserve">ASENT H ALBERTO SECADA MZ H LT 3 </t>
  </si>
  <si>
    <t>ALEJANDRO HILARIO IVAN ANGEL</t>
  </si>
  <si>
    <t>18/10/1980</t>
  </si>
  <si>
    <t xml:space="preserve">MZ F LOTE 13 LA ENSENADA  </t>
  </si>
  <si>
    <t>10521254</t>
  </si>
  <si>
    <t>AMASIFUEN PIÑA LEONARDO</t>
  </si>
  <si>
    <t>OPERARIO ALBAÑil</t>
  </si>
  <si>
    <t xml:space="preserve">MZ G1 LT 06 SEC HEROES DE TIWINZA A H BAYOBAR </t>
  </si>
  <si>
    <t>09701121</t>
  </si>
  <si>
    <t xml:space="preserve">ANCO CALISAYA ADOLFO ADRIAN </t>
  </si>
  <si>
    <t>OPERARIO  ALBAÑIL</t>
  </si>
  <si>
    <t>MZ L 01 LOTE 06 SAN MIGUEL DE ARCANGEL - SAN GRABIEL</t>
  </si>
  <si>
    <t>76063698</t>
  </si>
  <si>
    <t>ANCO JACHO JERSON ADOLFO</t>
  </si>
  <si>
    <t>OFICIAL  ALBAÑIL</t>
  </si>
  <si>
    <t>AA HH. SAN MIGUEL ARCANGEL MZ. L1  LT 06</t>
  </si>
  <si>
    <t>VILLA  MARIA  DEL  TRIUNFO</t>
  </si>
  <si>
    <t>71385402</t>
  </si>
  <si>
    <t xml:space="preserve">ARONE ALACUTI ANTONY RAFAEL </t>
  </si>
  <si>
    <t xml:space="preserve">ASENT H ALFONZO UGARTE MZ V LT 1 </t>
  </si>
  <si>
    <t>44275543</t>
  </si>
  <si>
    <t xml:space="preserve">ARRIOLA RENGIFO JOHNNY ARMANDO </t>
  </si>
  <si>
    <t>PASAJE 7 DE JUNIO MMZ C LT 6 MAYNAS</t>
  </si>
  <si>
    <t>40212175</t>
  </si>
  <si>
    <t>AZABACHE REYNOSO CHRISTIAN ATIN HECTOR</t>
  </si>
  <si>
    <t xml:space="preserve">JR VICTOR LI CARRILLO 432 </t>
  </si>
  <si>
    <t>10029907</t>
  </si>
  <si>
    <t xml:space="preserve">BARZOLA GASTELU MARIO FELIX </t>
  </si>
  <si>
    <t>URB SAN JOAQUIN X2-20</t>
  </si>
  <si>
    <t>41191040</t>
  </si>
  <si>
    <t>BARZOLA GASTELU RAFAEL VIDAL</t>
  </si>
  <si>
    <t>MZ P6 LT 41 SECTOR 5 DE MAYO</t>
  </si>
  <si>
    <t>80689047</t>
  </si>
  <si>
    <t>BARZOLA GASTELU RICARDO ZENON</t>
  </si>
  <si>
    <t>SECTOR 5 DE MAYO MZ P6 LT 41 P. ALTA</t>
  </si>
  <si>
    <t>47337851</t>
  </si>
  <si>
    <t>BRAÑES MELITON NIELSSEN DEL ROSARIO</t>
  </si>
  <si>
    <t>JR GRAL LA MAR 270</t>
  </si>
  <si>
    <t>001129332</t>
  </si>
  <si>
    <t xml:space="preserve">BRICEÑO HERNANDEZ GABRIEL ALEXANDER  </t>
  </si>
  <si>
    <t xml:space="preserve">CA LOS SAUCES S/N MZ U LT 18 PISO 1  </t>
  </si>
  <si>
    <t xml:space="preserve">CASTRO SALAZAR JUAN CARLOS </t>
  </si>
  <si>
    <t>JR. TRUJILLO # 407 JOSE GLAVEZ</t>
  </si>
  <si>
    <t>45852511</t>
  </si>
  <si>
    <t xml:space="preserve">CHOQUE ESCOBAR RAUL </t>
  </si>
  <si>
    <t>AV 25 DE DICIEMBRE  MZ A 1 LT 3  SAN GABRIEL ALTO</t>
  </si>
  <si>
    <t xml:space="preserve">ASISTENTE ADMINISTRATIVA </t>
  </si>
  <si>
    <t xml:space="preserve">URB PORTADA DE CERES LOTE C 38 </t>
  </si>
  <si>
    <t>73567725</t>
  </si>
  <si>
    <t xml:space="preserve">CRUZ GARCIA JORGE LUIS </t>
  </si>
  <si>
    <t>JR MARISCAL CACERES 259 JOSE GALVEZ</t>
  </si>
  <si>
    <t xml:space="preserve">CALLE HELSINKI URB PORTALES DE JAVIER PRADO ETAPA 2 MZ B LT </t>
  </si>
  <si>
    <t>40910088</t>
  </si>
  <si>
    <t>CUEVA GOMEZ MARCIAL</t>
  </si>
  <si>
    <t xml:space="preserve">MZ J LT 01 ASOC VIV II DE MARZO </t>
  </si>
  <si>
    <t>10335321</t>
  </si>
  <si>
    <t>CUYA CONDORI JORGE MANUEL</t>
  </si>
  <si>
    <t xml:space="preserve">AV SAENZ PEÑA MZ D LT 2 JOSE GALVEZ </t>
  </si>
  <si>
    <t>DE LA CRUZ ANCHAYHUA ALIPIO</t>
  </si>
  <si>
    <t>Mz A 4 LOTE 4 ATENT. HUM. LOS JARDINES DE LA RINCONADA PAMPLONA ALTA</t>
  </si>
  <si>
    <t>09125762</t>
  </si>
  <si>
    <t xml:space="preserve">ESPINOZA TECSI JAIME </t>
  </si>
  <si>
    <t>PASAJE CHAVIN MZ 5 LT 9 ANUNEZ DE MAYOLO</t>
  </si>
  <si>
    <t>41140691</t>
  </si>
  <si>
    <t>FELIPE ESCALANTE DANNY COLMAN</t>
  </si>
  <si>
    <t xml:space="preserve">AV FERROCARRIL 292 JOSE GALVEZ </t>
  </si>
  <si>
    <t>44490188</t>
  </si>
  <si>
    <t xml:space="preserve">FLORES COTRINA ELMER </t>
  </si>
  <si>
    <t xml:space="preserve">AV AYABACA 1130 </t>
  </si>
  <si>
    <t>10131878</t>
  </si>
  <si>
    <t xml:space="preserve">FLORES NINA WALTER ALIPIO </t>
  </si>
  <si>
    <t>ING. RESIDENTE</t>
  </si>
  <si>
    <t xml:space="preserve">JR. SANTA CRUZ # 1112 </t>
  </si>
  <si>
    <t>29629996</t>
  </si>
  <si>
    <t xml:space="preserve">FLORES TORRES FELIX </t>
  </si>
  <si>
    <t>JIRON MANCO INCA 166 SAN AGUSTIN</t>
  </si>
  <si>
    <t xml:space="preserve">AV JOSE GALVEZ 571 INT 4 </t>
  </si>
  <si>
    <t>10389380</t>
  </si>
  <si>
    <t>GALVEZ ROJAS JOSE MANUEL</t>
  </si>
  <si>
    <t xml:space="preserve">JR MEDINA 226 2DA ETAPA STA LUZMILA </t>
  </si>
  <si>
    <t xml:space="preserve">MZ E 11 LTE 24 BOCANEGRA </t>
  </si>
  <si>
    <t>09592493</t>
  </si>
  <si>
    <t>GOMEZ GUTIERREZ ERNESTO</t>
  </si>
  <si>
    <t>SUPERVISOR ELECTRICO</t>
  </si>
  <si>
    <t>SAN FRANCISCO DE LA CRUZ Mz  6 Lt 4 PAMPLONA ALTA</t>
  </si>
  <si>
    <t xml:space="preserve">JR 24 DE FEBRERO URB LIMATAMBO </t>
  </si>
  <si>
    <t>JR CUZCO 515</t>
  </si>
  <si>
    <t>40100878</t>
  </si>
  <si>
    <t xml:space="preserve">GUIZADO GUIA JOHNNY RICHARD </t>
  </si>
  <si>
    <t>ELECTRICISTA SENIOR</t>
  </si>
  <si>
    <t>MZ 168 LT 16  GR 19 SECTOR B PJ HUASCAR</t>
  </si>
  <si>
    <t>42902814</t>
  </si>
  <si>
    <t>HIDALGO RUIZ  JAVIER</t>
  </si>
  <si>
    <t xml:space="preserve">MZ A 3 LT 3 ASENT H CAHUIDE </t>
  </si>
  <si>
    <t xml:space="preserve">INDEPENDENCIA </t>
  </si>
  <si>
    <t>73646574</t>
  </si>
  <si>
    <t>HUAMANI CHIRINOS HAROLD AROUM</t>
  </si>
  <si>
    <t>PSEO REPUBLICA FTE 1176 BLOCK 8 DPTO 302</t>
  </si>
  <si>
    <t>IGLESIAS PERFECTO JUAN</t>
  </si>
  <si>
    <t>Mz. W 2 Lt 3-A  2° ZONA HOGAR POLICIAL</t>
  </si>
  <si>
    <t>42597220</t>
  </si>
  <si>
    <t>ISUIZA PAPA  LUDWIG</t>
  </si>
  <si>
    <t xml:space="preserve">JOSE DE LA MAR MZ LL 19 STA LUZMILA </t>
  </si>
  <si>
    <t>43572496</t>
  </si>
  <si>
    <t xml:space="preserve">JIMENEZ CRUZ SERGIO </t>
  </si>
  <si>
    <t xml:space="preserve">CALLE LEO MZ E LT 6 LAS COLINAS DE VILLA </t>
  </si>
  <si>
    <t xml:space="preserve">CHORRILLOS </t>
  </si>
  <si>
    <t>32730607</t>
  </si>
  <si>
    <t>JIMENEZ DURAN APOLONIO</t>
  </si>
  <si>
    <t xml:space="preserve">AH SANTA MARIA ALTA DE HUACHIPA </t>
  </si>
  <si>
    <t xml:space="preserve">UNIDAD CATRATAL 1204 </t>
  </si>
  <si>
    <t>77664269</t>
  </si>
  <si>
    <t>JULCA SANGAMA JHERSON ALEXIS</t>
  </si>
  <si>
    <t>CALLE IQUITOS 268</t>
  </si>
  <si>
    <t>CHONGOYAPE</t>
  </si>
  <si>
    <t>48229466</t>
  </si>
  <si>
    <t xml:space="preserve">LEON GUZMAN RADHLOF MARCELO </t>
  </si>
  <si>
    <t xml:space="preserve">AV. JUAN VELASCO ALVARADO SECTOR 2 GRUPO 14 </t>
  </si>
  <si>
    <t>LIZANA QUISPE ANTENOR</t>
  </si>
  <si>
    <t>Mz L1 Lt 06 A. H. SAN MIGUEL DE ARCANGEL</t>
  </si>
  <si>
    <t>08105693</t>
  </si>
  <si>
    <t xml:space="preserve">LOPEZ CHAVEZ CARLOS DANIEL  </t>
  </si>
  <si>
    <t xml:space="preserve">AV FRANCISCO ARANCIBIA 183 </t>
  </si>
  <si>
    <t>07525642</t>
  </si>
  <si>
    <t xml:space="preserve">LOPEZ CHUMPITAZ JHON LUIS </t>
  </si>
  <si>
    <t>OPERADOR DE MANLIFT</t>
  </si>
  <si>
    <t>CALLE MRCAL. ANDRES SANTA CRUZ 1126  P. J. HOGAR POLICIAL</t>
  </si>
  <si>
    <t>MALPARTIDA OSTOS JOSUE</t>
  </si>
  <si>
    <t xml:space="preserve">ASOC. MICAELA BASTIDAS MZ. D 4 LT. 08 </t>
  </si>
  <si>
    <t>73490007</t>
  </si>
  <si>
    <t xml:space="preserve">MARTINEZ CALAGUA MARCOS BRUNO JOSE </t>
  </si>
  <si>
    <t xml:space="preserve">ASENT H VILLA HERMOSA MZ VH LT 91 </t>
  </si>
  <si>
    <t>41144711</t>
  </si>
  <si>
    <t xml:space="preserve">MEDINA TEJADA ALVARO  SALOME  </t>
  </si>
  <si>
    <t>MECANICO JUNIOR</t>
  </si>
  <si>
    <t>CALLE EL CARMEN 128 HUASCARAN</t>
  </si>
  <si>
    <t>47169252</t>
  </si>
  <si>
    <t>MENDOZA URRUTIA ROBERT NACO</t>
  </si>
  <si>
    <t xml:space="preserve">JR CONDE DE SUPERUNDA 411 DPTO 205 CERCADO </t>
  </si>
  <si>
    <t>47060045</t>
  </si>
  <si>
    <t xml:space="preserve">MEZA ROCA  YOEL EBER </t>
  </si>
  <si>
    <t xml:space="preserve">CASERIO MAYUSH </t>
  </si>
  <si>
    <t xml:space="preserve">YANAMA </t>
  </si>
  <si>
    <t xml:space="preserve">JR APURIMAR 419 </t>
  </si>
  <si>
    <t>46765829</t>
  </si>
  <si>
    <t xml:space="preserve">MORALES AREVALO YORBI </t>
  </si>
  <si>
    <t xml:space="preserve">AV. IMTEGRACION 168 -15 A.H. SANTA ROSA </t>
  </si>
  <si>
    <t>MORALES BAUTISTA PEDRO</t>
  </si>
  <si>
    <t xml:space="preserve">CASERIO FLORIDA LLATA </t>
  </si>
  <si>
    <t>HUMALIES - HUANUCO</t>
  </si>
  <si>
    <t>47885811</t>
  </si>
  <si>
    <t>MORALES MEZA MARCO  ANTONIO</t>
  </si>
  <si>
    <t>PJE LOS  GERANIOS 194 ASENT H ALMIRANTE  MIGUEL GRAU</t>
  </si>
  <si>
    <t>SAN JUAN DE  LURIGANCHO</t>
  </si>
  <si>
    <t>41898421</t>
  </si>
  <si>
    <t>MORAN RAMOS JULIO CESAR</t>
  </si>
  <si>
    <t xml:space="preserve">CALLE MUNICIPALIDAD  115 </t>
  </si>
  <si>
    <t xml:space="preserve">SUBTANJALLA </t>
  </si>
  <si>
    <t>09657603</t>
  </si>
  <si>
    <t>NONATO BAUTISTA DAVID</t>
  </si>
  <si>
    <t>Mz 178 Lt 1 HUASCAR</t>
  </si>
  <si>
    <t>067148584</t>
  </si>
  <si>
    <t xml:space="preserve">OJEDA CRISANTO WALTER ENRIQUE </t>
  </si>
  <si>
    <t xml:space="preserve">JEFE DE OPERACIONES </t>
  </si>
  <si>
    <t xml:space="preserve">CALLE FRANCISCO GUTIERREZ 834 </t>
  </si>
  <si>
    <t>41692022</t>
  </si>
  <si>
    <t>PACHECO VILLANO ALEXANDER</t>
  </si>
  <si>
    <t>AV. SAN MARTIN 124 COLLIQUE</t>
  </si>
  <si>
    <t xml:space="preserve">PADILLA MONTOYA CESAR AUGUSTO </t>
  </si>
  <si>
    <t>OFICIAL ALMACENERO</t>
  </si>
  <si>
    <t>SECTOR SAN FRANCISCO DE LA CRUZ MZ 6 LOTE 4 PAMPLONA ALTA</t>
  </si>
  <si>
    <t xml:space="preserve">OFICIAL CARPINTERO </t>
  </si>
  <si>
    <t>AV 28 DE JULIO NRO 2970</t>
  </si>
  <si>
    <t>10102085</t>
  </si>
  <si>
    <t>PARIONA CEGGE ANDRES ROILAND</t>
  </si>
  <si>
    <t xml:space="preserve">LOS LIBERTADORES MZ O LT 25 </t>
  </si>
  <si>
    <t>40964608</t>
  </si>
  <si>
    <t>PEREZ  BLAS HENRRY JESUS</t>
  </si>
  <si>
    <t>OFICIAL DE ALBAÑILERIA</t>
  </si>
  <si>
    <t xml:space="preserve">MZJ LTE 10 SECTOR  LOS  ANGELES  PAMPLONA  ALTA </t>
  </si>
  <si>
    <t>40005180</t>
  </si>
  <si>
    <t xml:space="preserve">POMAR HUAMALIANO JHON HERLY </t>
  </si>
  <si>
    <t xml:space="preserve">JR CAJAMARCA S/N CENT PARIAHUANCA </t>
  </si>
  <si>
    <t xml:space="preserve">PARIAHUANCA </t>
  </si>
  <si>
    <t>ADMINISTRADOR</t>
  </si>
  <si>
    <t xml:space="preserve">CALLE PALPA # 125 COOP 5 DE AGOSTO </t>
  </si>
  <si>
    <t>000701036</t>
  </si>
  <si>
    <t>PRADO HELIO NEY</t>
  </si>
  <si>
    <t>JEFE  DE  OPERACIONES</t>
  </si>
  <si>
    <t>PANAMERICANA  NORTE KM1252</t>
  </si>
  <si>
    <t>LA  CRUZ</t>
  </si>
  <si>
    <t>BRISILEÑO</t>
  </si>
  <si>
    <t xml:space="preserve">PRADO TOVAR DANIEL JESUS </t>
  </si>
  <si>
    <t>OFICIAL CAPINTERO</t>
  </si>
  <si>
    <t>JR. MARISCAL ANDRES CACERES JOSE GALVEZ MZ A LT 259</t>
  </si>
  <si>
    <t>07494180</t>
  </si>
  <si>
    <t>PRIMO CIRIACO HERNAN</t>
  </si>
  <si>
    <t xml:space="preserve">SAN JOSE MZ C LT 18 LA GRAMA </t>
  </si>
  <si>
    <t>PUJAY DEL AGUILA FALCKENHEINER</t>
  </si>
  <si>
    <t>AV. LAS PALMERAS P.J. VIÑA ALTA MZO LT.17</t>
  </si>
  <si>
    <t>23007984</t>
  </si>
  <si>
    <t xml:space="preserve">PUJAY DEL AGUILA LEWISTON </t>
  </si>
  <si>
    <t xml:space="preserve">LOS CACTUS MZ H  LT 7 MANCHAY </t>
  </si>
  <si>
    <t>72512452</t>
  </si>
  <si>
    <t>QUEZADA MIRANDA RENZO ANDRE</t>
  </si>
  <si>
    <t xml:space="preserve">CALLE DANIEL ALCIDES CARRION 1599 </t>
  </si>
  <si>
    <t>41436355</t>
  </si>
  <si>
    <t>QUISPE UCHUYPOMA RODERICK</t>
  </si>
  <si>
    <t>12/02/1981</t>
  </si>
  <si>
    <t xml:space="preserve">GERONIMO DE ALIAGA 211 B55 </t>
  </si>
  <si>
    <t xml:space="preserve">MZ 8 LT.01 ASENT H AMP EL GOLFO </t>
  </si>
  <si>
    <t>42714932</t>
  </si>
  <si>
    <t xml:space="preserve">RAMIREZ HUAMAN VICTOR RAUL </t>
  </si>
  <si>
    <t xml:space="preserve">MZ 11 LT 10 ZONA K CIUDAD DE DIOS </t>
  </si>
  <si>
    <t>RETES SOUZA ANDRES</t>
  </si>
  <si>
    <t>SECTOR VILLA MERCEDESA H ALBERTO FUJIMORI ETAPA B Mz F Lt 1</t>
  </si>
  <si>
    <t>76479873</t>
  </si>
  <si>
    <t xml:space="preserve">RIGUETTI PAREDES HARVER JOEL </t>
  </si>
  <si>
    <t xml:space="preserve"> PROL JAUJA JOSE GALVEZ MZ 182 LT E 17</t>
  </si>
  <si>
    <t>17603481</t>
  </si>
  <si>
    <t>RIOJAS OLIVOS MAXIMILIANO</t>
  </si>
  <si>
    <t xml:space="preserve">ASENT H BAHIA BLANCA MZ A 15 LT 2 </t>
  </si>
  <si>
    <t>08558961</t>
  </si>
  <si>
    <t xml:space="preserve">RIOS TREJO ALFREDO FELIPE </t>
  </si>
  <si>
    <t>JEFE DE COSTOS Y PRESUPUESTO</t>
  </si>
  <si>
    <t>JR. EMILIO DE LA BARRERA 289 CONDEVILLA</t>
  </si>
  <si>
    <t>40414797</t>
  </si>
  <si>
    <t xml:space="preserve">RIVERA SANANCINA DARWIN OSCAR </t>
  </si>
  <si>
    <t xml:space="preserve">CALLE LOS PALMITOS 483 URB LAS VIOLETAS </t>
  </si>
  <si>
    <t>46712677</t>
  </si>
  <si>
    <t xml:space="preserve">ROJAS BENAVIDES LUIS ALBERTO </t>
  </si>
  <si>
    <t>A. H. CIUDAD DE DLOS CONSTRUCTORES MZ C LOTE 26</t>
  </si>
  <si>
    <t>42474360</t>
  </si>
  <si>
    <t>ROMERO GAMARRA RENZO  ANTONIO</t>
  </si>
  <si>
    <t xml:space="preserve">AV. ALFONSO UGARTE 1940  ASENT H. JOSE  GALVEZ </t>
  </si>
  <si>
    <t>09563323</t>
  </si>
  <si>
    <t>RONDAN SUARES JESUS WILFREDO</t>
  </si>
  <si>
    <t>ASENT. HUAMNO JUAN PABLO II MZ M12 LT 07</t>
  </si>
  <si>
    <t>73533155</t>
  </si>
  <si>
    <t>RONDAN VELASQUEZ JOSE CARLOS</t>
  </si>
  <si>
    <t>V.E. MZ O3 LOTE 29 A. H JOSE CARLOS MARIATEGUI</t>
  </si>
  <si>
    <t>46142769</t>
  </si>
  <si>
    <t>RONDAN VELASQUEZ PETER JHANELSON</t>
  </si>
  <si>
    <t>Mz O 3 Lt 29 A. H. JUAN CARLOS MARIATEGUI</t>
  </si>
  <si>
    <t>47139986</t>
  </si>
  <si>
    <t xml:space="preserve">SALAS CARDENAS JOSE ALFREDO </t>
  </si>
  <si>
    <t xml:space="preserve">VILLA SAN LUIS PAMPLONA ALTA MZ T LT 12 </t>
  </si>
  <si>
    <t>44244841</t>
  </si>
  <si>
    <t xml:space="preserve">SALAS GARCIA CLAUDIO </t>
  </si>
  <si>
    <t xml:space="preserve">CALLE LAS CUCARDA MZ E LT 1 A AAHH SANTA MARIA </t>
  </si>
  <si>
    <t xml:space="preserve">CALLE 1 MZ C LT 11 PISO 2 URB LUCUMO A.H HUAYCAN </t>
  </si>
  <si>
    <t>SANCHEZ  LEYVA JAVIER  ANTONIO</t>
  </si>
  <si>
    <t>AV.GDA.PERUANA MZ-Q LT-9 LA CAMÍÑA</t>
  </si>
  <si>
    <t>47990648</t>
  </si>
  <si>
    <t>SANTA CRUZ MONTES JHORDAN SEGUNDO</t>
  </si>
  <si>
    <t xml:space="preserve">MZ A LT 05 PROVIV AMPLIACION EL HORIZONTE </t>
  </si>
  <si>
    <t>CIUDAD  DEL PESCADOR MZ. B4 LT 27</t>
  </si>
  <si>
    <t>76766091</t>
  </si>
  <si>
    <t xml:space="preserve">TINEO MUÑOZ ADRIAN ANDRES </t>
  </si>
  <si>
    <t>47546628</t>
  </si>
  <si>
    <t>TORRES TORRES JESUS</t>
  </si>
  <si>
    <t>OFICIAL CARPINTERO / ELECTRICISTA JUNIOR</t>
  </si>
  <si>
    <t>MZ A LOTE 5 A.H. NUEVA JUVENTUD</t>
  </si>
  <si>
    <t>76177226</t>
  </si>
  <si>
    <t xml:space="preserve">TOVAR  FERNANDEZ JOSEPH  PIERE  </t>
  </si>
  <si>
    <t>OFICIAL  CARPINTERO</t>
  </si>
  <si>
    <t>JR. MARISCAL  CACERES 259 URB   JOSE  GALVEZ</t>
  </si>
  <si>
    <t xml:space="preserve">AV SANTA ROSA 337 SANTA CLARA </t>
  </si>
  <si>
    <t>SUPERVISOR DE CALIDAD</t>
  </si>
  <si>
    <t>PV-23</t>
  </si>
  <si>
    <t>AV. MARIANO MELGAR 465 SANTA CLARA</t>
  </si>
  <si>
    <t xml:space="preserve">TOVAR FERNANDEZ FRANCEESCO </t>
  </si>
  <si>
    <t>Jr. MARISCAL CACERES 259 JOSE GALVEZ</t>
  </si>
  <si>
    <t>TOVAR FERNANDEZ JOSEPH PIERE</t>
  </si>
  <si>
    <t>73777233</t>
  </si>
  <si>
    <t xml:space="preserve">TOVAR FERNANDEZ SAFET ROBERT </t>
  </si>
  <si>
    <t>ASISTENTE DE OFICINA TECNICA</t>
  </si>
  <si>
    <t>TOVAR PEREZ ALEXIS ARTHUR</t>
  </si>
  <si>
    <t>CALLE 4 MZ B4 LT. 42 URB. PROLONGACION BENAVIDES</t>
  </si>
  <si>
    <t xml:space="preserve">TOVAR PEREZ ROBERT WILLIAM </t>
  </si>
  <si>
    <t xml:space="preserve">JR MARISCAL CACERES 259 URB JSE GALVEZ </t>
  </si>
  <si>
    <t>46581859</t>
  </si>
  <si>
    <t>TRUJILLO CASTRO AMED JAZAN</t>
  </si>
  <si>
    <t xml:space="preserve">JR AMERICA 911 DPTO C URB SAN GERMAN </t>
  </si>
  <si>
    <t>41761852</t>
  </si>
  <si>
    <t xml:space="preserve">VELA FLORES RICHARD </t>
  </si>
  <si>
    <t xml:space="preserve">PASJ LAS FLORES LT 8 MZ E </t>
  </si>
  <si>
    <t>21007990</t>
  </si>
  <si>
    <t xml:space="preserve">VILCHEZ VILLANO JUAN </t>
  </si>
  <si>
    <t xml:space="preserve">VILLA ALEJANDRO MZ E2 LT 14 </t>
  </si>
  <si>
    <t>47223728</t>
  </si>
  <si>
    <t xml:space="preserve">YAÑEZ BALTAZAR WILLIAMS BRIAN </t>
  </si>
  <si>
    <t xml:space="preserve">JOSE DE LA MAR 149 COMAS </t>
  </si>
  <si>
    <t>42369947</t>
  </si>
  <si>
    <t>ZARATE MEZA CARLOS MANUEL</t>
  </si>
  <si>
    <t xml:space="preserve">AV A MZ 11 LT 2 ASENT H SAN JUAN DE AMANCAES </t>
  </si>
  <si>
    <t>44271030</t>
  </si>
  <si>
    <t xml:space="preserve">DE LA CRUZ CAYLLAHUA  JOHON RENE </t>
  </si>
  <si>
    <t xml:space="preserve">PSJ LOS ROSALES 100 LA LIBERTAD </t>
  </si>
  <si>
    <t>CALLE MIGUEL GRAU ASENT H PUERTO NUEVO MZ A3 LT 12</t>
  </si>
  <si>
    <t>46125196</t>
  </si>
  <si>
    <t>HUANCAS PEREZ ARTURO</t>
  </si>
  <si>
    <t xml:space="preserve">ASENT H LADERA DEL CHILLON MZ O LT 13 </t>
  </si>
  <si>
    <t xml:space="preserve">AH SARITA COLONIA MZ H LT 1 </t>
  </si>
  <si>
    <t xml:space="preserve">MZ B LT 02 ASENT H FRANCISCO BOLOGNESI </t>
  </si>
  <si>
    <t>44149571</t>
  </si>
  <si>
    <t>MIRANDA SILVA EDUARDO ERNESTO</t>
  </si>
  <si>
    <t xml:space="preserve">MZ T LT 32 URB ROSALUZ </t>
  </si>
  <si>
    <t>48055523</t>
  </si>
  <si>
    <t>NEIRA RAMOS JOSE</t>
  </si>
  <si>
    <t xml:space="preserve">OFICIAL FIERRERO </t>
  </si>
  <si>
    <t>COOP DE VIV LOS SUREÑOS MZ B LT 16</t>
  </si>
  <si>
    <t>75324527</t>
  </si>
  <si>
    <t xml:space="preserve">PINEDO ESPAÑA MULLER </t>
  </si>
  <si>
    <t xml:space="preserve">MZ A LOTE 7A ASOC DE PROP SANTA CLARA </t>
  </si>
  <si>
    <t>ACP MODERNA MZ A 34 LT 25</t>
  </si>
  <si>
    <t>72729745</t>
  </si>
  <si>
    <t>SANCHEZ SULCA GABRIEL RANCES</t>
  </si>
  <si>
    <t>CALLE EUSEBIO GALVEZ CDRA</t>
  </si>
  <si>
    <t>73045457</t>
  </si>
  <si>
    <t>TOCTO GARCIA MICHAELL</t>
  </si>
  <si>
    <t xml:space="preserve">BUENAVENTURA PALMA PARRAL 3075 </t>
  </si>
  <si>
    <t>48266063</t>
  </si>
  <si>
    <t>TORRES ESPINOZA NESTOR BRIAN</t>
  </si>
  <si>
    <t xml:space="preserve">PSJ LOS ROSALES 107 PJ LA LIBERTAD </t>
  </si>
  <si>
    <t xml:space="preserve">SECTOR D MZ Q3 LT 7 PROYECTO PILOTO NUEVO PACHACUTEC </t>
  </si>
  <si>
    <t>46130008</t>
  </si>
  <si>
    <t>VALQUI HUAMANCAYO  CARLOS ALFREDO</t>
  </si>
  <si>
    <t xml:space="preserve">ASENT H LA SOLEDAD MZ E LT 1A </t>
  </si>
  <si>
    <t>71486964</t>
  </si>
  <si>
    <t xml:space="preserve">VASQUEZ LOPEZ ENRIQUE MIGUEL </t>
  </si>
  <si>
    <t xml:space="preserve">CALLE SEBASTIAN LORENTE URB LAS QUINTANAS MZ B LT 20 </t>
  </si>
  <si>
    <t xml:space="preserve">TRUJILLO </t>
  </si>
  <si>
    <t>71515660</t>
  </si>
  <si>
    <t xml:space="preserve">VERAMENDI MIGUEL JULIÑO CAHRTI </t>
  </si>
  <si>
    <t xml:space="preserve">JR LOS MAIZALES S/N </t>
  </si>
  <si>
    <t>46859125</t>
  </si>
  <si>
    <t>VIDAL CHUQUIHUANGA FRANK AMBROCIO</t>
  </si>
  <si>
    <t xml:space="preserve">MZ 118 LT 18 AH ENRIQUE MILLA OCHOA </t>
  </si>
  <si>
    <t>CALLE EL MILAGRO 105 P.J LA VICTORIA</t>
  </si>
  <si>
    <t xml:space="preserve">ASOC VIV NUEVA AMERICA MZ B LT 30 PACHACUTEC </t>
  </si>
  <si>
    <t>INGENIERIA INTEGRAL CORPORATIVA SAC</t>
  </si>
  <si>
    <t>SOLDADOR</t>
  </si>
  <si>
    <t>REVESTIMIENTO DE EDICULOS E25 26 27</t>
  </si>
  <si>
    <t xml:space="preserve">URB. AEROPUERTO MZ. C LT. 17 </t>
  </si>
  <si>
    <t>003959445</t>
  </si>
  <si>
    <t>RIVAS RIVAS JOSE EDUARDO</t>
  </si>
  <si>
    <t xml:space="preserve">JR. INDEPENDENCIA 279 DPTO 403 </t>
  </si>
  <si>
    <t>74563694</t>
  </si>
  <si>
    <t>RIGLOS SALDAÑA BORIS</t>
  </si>
  <si>
    <t>GERENTE DE PRODUCCION</t>
  </si>
  <si>
    <t>AV. LOS RISCOS 145. LOS HALCONES</t>
  </si>
  <si>
    <t>42037650</t>
  </si>
  <si>
    <t>CHOCHOCA ACCO RAUL GUSTAVO</t>
  </si>
  <si>
    <t>INSTALADOR DE VIDRIOS</t>
  </si>
  <si>
    <t>AH. EL PACIFICO.  II ETAPA. MZ L. LOTE 3.</t>
  </si>
  <si>
    <t>74450656</t>
  </si>
  <si>
    <t>SHUPINGAHUA GREFA LUIS ANTONIO</t>
  </si>
  <si>
    <t>LAS GRAVAS URB. SAN HILARION 2094</t>
  </si>
  <si>
    <t>72359031</t>
  </si>
  <si>
    <t>MORALES VILCA CESAR AUGUSTO</t>
  </si>
  <si>
    <t>INSTALADORES DE ESTRUCTURAS METALICAS</t>
  </si>
  <si>
    <t>CALLE COSTA AZUL SN</t>
  </si>
  <si>
    <t>LOMAS</t>
  </si>
  <si>
    <t>71312669</t>
  </si>
  <si>
    <t>HUAMAN PERALTA DARIO</t>
  </si>
  <si>
    <t>COMUNIDAD TRIGOHORCCO ANTILLA</t>
  </si>
  <si>
    <t>CURAHUASI</t>
  </si>
  <si>
    <t>PARQUE CHICAMA BALCONCILLO</t>
  </si>
  <si>
    <t>75077865</t>
  </si>
  <si>
    <t>REVILLA COTRINA JOE LUIS</t>
  </si>
  <si>
    <t>CALLE BUSTAMANTE Y RIVERO PJ. EL PROGRESO ETAPA 3</t>
  </si>
  <si>
    <t>A.H. LOMAS DE SANTA CLARA MZ U LT 05</t>
  </si>
  <si>
    <t>ASOC. VIV. RESID. SANTA CLARA MZ. K LT. 14</t>
  </si>
  <si>
    <t>18198408</t>
  </si>
  <si>
    <t>PEREZ JARA MIGUEL ANGEL</t>
  </si>
  <si>
    <t>SUPERVISOR DE ESTRUCTURAS METALICAS</t>
  </si>
  <si>
    <t>JR. CUZCO 193 URB PALERMO</t>
  </si>
  <si>
    <t>48825462</t>
  </si>
  <si>
    <t>CUADROS PICARDO CESAR EDUARDO</t>
  </si>
  <si>
    <t>CALLE 28 DE JULIO 384 DPTO 903. CONJ. RES. OYAGUE</t>
  </si>
  <si>
    <t>CALLE LAS VIOLETA URB. VILLA SANTA ANITA MZ. I LT. 3</t>
  </si>
  <si>
    <t>RAMOS BARJA ANTHONY</t>
  </si>
  <si>
    <t>ASENT. H. SANTA ROSA DE LIMA ICA MAZ. H</t>
  </si>
  <si>
    <t>ARMADOR MECANICO</t>
  </si>
  <si>
    <t>CALLE PRINCIPAL MZ.C6 LT.65 URB. EX ZONA COMERCIAL</t>
  </si>
  <si>
    <t>42054189</t>
  </si>
  <si>
    <t>ARTICA PEÑALOZA MIGUEL ANGEL</t>
  </si>
  <si>
    <t>AV. 5 DE SETIEMBRE NRO. 112-A</t>
  </si>
  <si>
    <t>42345050</t>
  </si>
  <si>
    <t>CHISTAMA LIMA ELVIS MITCHELL</t>
  </si>
  <si>
    <t>CALLE 20 MZ. 24 LT. 16 A.H. LAURA CALLER</t>
  </si>
  <si>
    <t>mz. R lt. 3 urb. Coop. De viv. San francisco</t>
  </si>
  <si>
    <t>74563695</t>
  </si>
  <si>
    <t>RIGLOS SALDAÑA KONRADO</t>
  </si>
  <si>
    <t>72455075</t>
  </si>
  <si>
    <t>MENDOZA PALACIOS FELIX JEAN PIERRE</t>
  </si>
  <si>
    <t>PSJ. AUGUSTO TAMAYO MZ F LT. 06 AF. JOSE CARLOS MAREATEGUI ETP. II</t>
  </si>
  <si>
    <t>TORREZ VASQUEZ LAURA LISSETH</t>
  </si>
  <si>
    <t>AV. SEPARADORA INDUSTRIAL MZ. C LOTE 21 URB. PACHACAMAC</t>
  </si>
  <si>
    <t>INTERSENDAS S.A.C.</t>
  </si>
  <si>
    <t>09764617</t>
  </si>
  <si>
    <t>YSLA HURTADO JOSE MANUEL</t>
  </si>
  <si>
    <t>Estacion 08 y 09</t>
  </si>
  <si>
    <t>PROLONG. LIMA NORTE FLORENCIO CHIAPPO NRO. 396</t>
  </si>
  <si>
    <t>MZ. F-13 LOTE 13 SECTOR FRATERNIDAD BOCANEGRA</t>
  </si>
  <si>
    <t>45603539</t>
  </si>
  <si>
    <t>ESPINOZA MACURI RICARDO MARCELINO</t>
  </si>
  <si>
    <t>MZ. G LT.11 COOP. DE VIV. SANTA URSULA</t>
  </si>
  <si>
    <t>08137376</t>
  </si>
  <si>
    <t>SANCHEZ DELGADO MANUEL ANTONIO</t>
  </si>
  <si>
    <t>AV. GUARDIOLA PERUANA MZ. -Q, L-5 URB. LA CAMPIÑA</t>
  </si>
  <si>
    <t>CHORILLOS</t>
  </si>
  <si>
    <t>PIZARRO BRAVO ELMER FRANCO</t>
  </si>
  <si>
    <t>ASOCOM LAS FLORES DE JICAMARCA</t>
  </si>
  <si>
    <t>TERRAZAS DE CATALINA HUANCA MZ. S LT 1 COMITÉ 2</t>
  </si>
  <si>
    <t>ASOC. DE VIV LAS LOMAS DE AMAUTA MZ. B-2 LT.1</t>
  </si>
  <si>
    <t>ESPINOZA MACURI RICARDO</t>
  </si>
  <si>
    <t>MZ. G LT.11 COOP. DE VIV. SANTA EULALIA</t>
  </si>
  <si>
    <t>07688681</t>
  </si>
  <si>
    <t>HINOSTROZA MAXIMILIANO MOISES</t>
  </si>
  <si>
    <t>Estacion 08 y 09 Estacion 25</t>
  </si>
  <si>
    <t>AV. JOSE GALVEZ MZ 1 LT 8 SAN ANTONIO 2DA ZONA</t>
  </si>
  <si>
    <t>JR. AREQUIPA MZ. 16 LT. 15 ASENT. H. EX FUNDO MARQUEZ</t>
  </si>
  <si>
    <t>PSJ. SANTO TOMAS 135 II ZONA</t>
  </si>
  <si>
    <t>CALLE 13 MZ. J1 LT. 12 URB. ALBINO HERRERA</t>
  </si>
  <si>
    <t>CUYUBAMBA TORRES MIGUEL</t>
  </si>
  <si>
    <t>MZ. G LT.1 CASA HUERTA SECTOR B</t>
  </si>
  <si>
    <t>REYES CHAPOÑAN ANGEL RAUL</t>
  </si>
  <si>
    <t>PS NUEVA ESPERANZA C1 05 ASENT. H. NUEVA ESPERANZA</t>
  </si>
  <si>
    <t>MZ. 82 LT. 08 A.H. PUERTO PACHACUTEC</t>
  </si>
  <si>
    <t>80145461</t>
  </si>
  <si>
    <t>AVILA PUMAHUACRE LUIS</t>
  </si>
  <si>
    <t>JR. REMIGIO SILVA 126</t>
  </si>
  <si>
    <t>UCV 211 LT. 43 ZONA S 3RA.ETAPA ASENT.H. HUAYCAN</t>
  </si>
  <si>
    <t>BERMUDEZ CHAVEZ LUIS ANTHONY</t>
  </si>
  <si>
    <t>JR. JR. LOS ANDES 226 BARRIO SAN MARTIN DE PORRAS</t>
  </si>
  <si>
    <t>CAJAMARCA</t>
  </si>
  <si>
    <t>ING. CALIDAD</t>
  </si>
  <si>
    <t>ASOC. CULT MODERNA MZ. A-29 LT. 6</t>
  </si>
  <si>
    <t>SANTIAGO NARCISO YALITH</t>
  </si>
  <si>
    <t>CALLE CARLOS MOORE COOP. SANGARARA MZ. N LT. 88</t>
  </si>
  <si>
    <t>MOSCOSO REYES WIDMAN</t>
  </si>
  <si>
    <t>LOTIZACION SEMIRUSTICA LEONCIO PRADO - ZAPALLAL MZ.A LT.02</t>
  </si>
  <si>
    <t>PICON GUTIERREZ GORDANO</t>
  </si>
  <si>
    <t>AV. NUEVA TOLEDO ETAPA 3ERA MZ. 5 LT. 27</t>
  </si>
  <si>
    <t>CIENEGUILLA</t>
  </si>
  <si>
    <t>CASTILLO GUEVARA ANGEL</t>
  </si>
  <si>
    <t>JR. CONDESUYO 54B CERCADO</t>
  </si>
  <si>
    <t>09558999</t>
  </si>
  <si>
    <t>FERNANDEZ HUAYLLAHUAMAN DANIEL</t>
  </si>
  <si>
    <t>JR. TOPACIOS 2122 COOP. LA HUAYRONA</t>
  </si>
  <si>
    <t>TINTA SALDAÑA JANIO</t>
  </si>
  <si>
    <t>OPERADOR DE RODILLO</t>
  </si>
  <si>
    <t>JR. GRIMALDO REATEGUI 1030 BARRIO LA MERCED</t>
  </si>
  <si>
    <t>JUANJUI</t>
  </si>
  <si>
    <t>MZ. K LT. 10 ASENT .H 25 DE JULIO</t>
  </si>
  <si>
    <t>07505679</t>
  </si>
  <si>
    <t>CONDORI CHICCHE JUAN ALBERTO</t>
  </si>
  <si>
    <t>MZ. Q-1' LT.9 ASENT.H. JOSE CARLOS MARIATEGUI</t>
  </si>
  <si>
    <t>CASAS SINARAHUA RICARDO FREDY</t>
  </si>
  <si>
    <t>MZ. E LT. 7 ASENT.H MANUEL MEDINA PAREDES</t>
  </si>
  <si>
    <t>05404065</t>
  </si>
  <si>
    <t>RUIZ CHOTA JACK CHRISTOPER</t>
  </si>
  <si>
    <t>PSJ. 23 DE SEPTIEMBRE COLLIQUE II ZONA MZ. C LT.7</t>
  </si>
  <si>
    <t>OFICIAL MOVIMIENTO DE TIERRA</t>
  </si>
  <si>
    <t>JR. BELGICA 976 DPTO.7</t>
  </si>
  <si>
    <t>TORRES CCENTE DAVID</t>
  </si>
  <si>
    <t>ASOC. 14 DE SEPTIEMBRE MZ. M LT. 05</t>
  </si>
  <si>
    <t>74921570</t>
  </si>
  <si>
    <t xml:space="preserve">MAYTA CHOQQUE JUNIOR </t>
  </si>
  <si>
    <t>JR.GUERRA URB. MARISCAL CACERES MZ. L 10 LT.21</t>
  </si>
  <si>
    <t>URB. ANDRES AVELINO CACERES MZ. K LT. 5</t>
  </si>
  <si>
    <t>41619714</t>
  </si>
  <si>
    <t>RIOS ANCCASI MIGUEL</t>
  </si>
  <si>
    <t>URB. GIRASOLES EFB LT.2</t>
  </si>
  <si>
    <t>COOP. VIV ANDRES A.CACERES MZ. K LT.5</t>
  </si>
  <si>
    <t>71520230</t>
  </si>
  <si>
    <t>HUAQUI MONJA JUAN JESUS</t>
  </si>
  <si>
    <t>A.H. LA UNION MZ. D7 LT. 42 SECT.7</t>
  </si>
  <si>
    <t>10318005</t>
  </si>
  <si>
    <t>MAYTA SULLCA JAVIER</t>
  </si>
  <si>
    <t>MZ. J LT.8 VIÑA ALTA</t>
  </si>
  <si>
    <t>46295190</t>
  </si>
  <si>
    <t>GOMEZ USCA SIMON JESUS</t>
  </si>
  <si>
    <t>CALLE CERNICAL SECTOR LA UNION ASENT H. MANCHAY ALTO MZ. F LT.15</t>
  </si>
  <si>
    <t>03113003</t>
  </si>
  <si>
    <t>CRIOLLO ZEGARRA SEGUNDO GABRIEL</t>
  </si>
  <si>
    <t>CALLE LOS LIBERTADORES CP. SAN ALBERTO MZ. G LT.10</t>
  </si>
  <si>
    <t>INVERSIONES ROLDAN EIRL</t>
  </si>
  <si>
    <t>DEL AGUILA SANCHEZ JERICO ALBERTO</t>
  </si>
  <si>
    <t xml:space="preserve">OPERADOR DE RETROEXCAVADORA </t>
  </si>
  <si>
    <t>JR. GUILLERMO PEREZ 216</t>
  </si>
  <si>
    <t>JUANJI</t>
  </si>
  <si>
    <t>LUNA ESPINOZA WIMAN FRANS</t>
  </si>
  <si>
    <t>ESTACION 1 TBM, ESTACION 08, ESTACION 1, ESTACION 02</t>
  </si>
  <si>
    <t>CALLE 15 URB. CAMPOY MZ. MLT.1E</t>
  </si>
  <si>
    <t>ALVARADO RODRIGUEZ OSMAR MAIRR</t>
  </si>
  <si>
    <t xml:space="preserve">ESTACION 08, ESTACION 10, ESTACION 09 </t>
  </si>
  <si>
    <t>CASERIO PIEDRA AZUL</t>
  </si>
  <si>
    <t>HUANCABAMBA</t>
  </si>
  <si>
    <t xml:space="preserve">POZO 01 VIS,  </t>
  </si>
  <si>
    <t>BOCANEGRA SECTOR 3 LOTE 09</t>
  </si>
  <si>
    <t>CORDOVA MUCHAYPIÑA WALDIR JOSIMAR</t>
  </si>
  <si>
    <t>ESTACION 06, POZO 16</t>
  </si>
  <si>
    <t xml:space="preserve">CALLE COLLAZOS LOTE 4 DE JUNIO </t>
  </si>
  <si>
    <t>CHINCHA BAJA</t>
  </si>
  <si>
    <t>GALVAN VARGAS ERICK JOEL</t>
  </si>
  <si>
    <t>IRREGACION CABEZA DE TORO LATERAL 3 LT. 40</t>
  </si>
  <si>
    <t>ESTACION 01, ESTACION 02</t>
  </si>
  <si>
    <t>ATE ASOC. DE VIV SEGUNDO MERCADO LOPEZ MZ. ALT.2</t>
  </si>
  <si>
    <t>POZO 01 VIS, ESTACION 01, ESTACION 27</t>
  </si>
  <si>
    <t>CALLE LAS PALMERAS 6</t>
  </si>
  <si>
    <t xml:space="preserve">ORTIZ FLORES LANDER GABRIEL </t>
  </si>
  <si>
    <t>OVALO GARIBALDI, ESTACION 02</t>
  </si>
  <si>
    <t>CALLE MARIANO AGULO 1733</t>
  </si>
  <si>
    <t>QUISPE MAURTUA ITALO XAVIER</t>
  </si>
  <si>
    <t>OVALO CANTOLAO TBM</t>
  </si>
  <si>
    <t>CL. VICTOR RAUL HAYA DE LA TORRE S/N</t>
  </si>
  <si>
    <t xml:space="preserve">RAMIREZ CAMIZAN JOAN ESTIGUER </t>
  </si>
  <si>
    <t>POZO 01 VIS</t>
  </si>
  <si>
    <t>PASAJE CHALHUANCA 245</t>
  </si>
  <si>
    <t>ESTACION 01 GARIBALDI TBM</t>
  </si>
  <si>
    <t>VIRGEN DEL CARMEN MZ. QLT.35</t>
  </si>
  <si>
    <t xml:space="preserve">ROLDAN FUERTES JOSE ANTONIO </t>
  </si>
  <si>
    <t xml:space="preserve">GERENTE/OPERADOR DE RETROEXCAVADORA </t>
  </si>
  <si>
    <t xml:space="preserve">ESTACION 01, ESTACION 02, ESTACION 03, ESTACION 4, ESTACION 5, ESTACION 6, ESTACION 8, ESTACION 9, ESTACION 10, ESTACION 11, ESTACION 12, ESTACION, 16, ESTACION 20, ESTACION 25, ESTACION 26, ESTACION 27  </t>
  </si>
  <si>
    <t>AVENIDA CONTRUCTORES 482</t>
  </si>
  <si>
    <t>MZ A LT 08 ASOC. PRO. VIVIENDA SOL NACIENTE DE HORACIO</t>
  </si>
  <si>
    <t>ROSALES SECLEN FELIX FERMIN</t>
  </si>
  <si>
    <t>POZO 16, ESTACION 02, ESTACION 08, ESTACION 10</t>
  </si>
  <si>
    <t xml:space="preserve">CALLE CAPITAN QUIÑONES 306 </t>
  </si>
  <si>
    <t>VARGAS HUARCAYA CRISTIAN JOEL</t>
  </si>
  <si>
    <t>CALLE MONTALVAN MZ. 2 LT. 16</t>
  </si>
  <si>
    <t>VEGA REYES PAUL EDUARDO</t>
  </si>
  <si>
    <t>ESTACION 08, ESTACION 16</t>
  </si>
  <si>
    <t>CALLE SANTA ROSA 1070</t>
  </si>
  <si>
    <t>VILLA MARIA DEL TRIUFO</t>
  </si>
  <si>
    <t>OPERADOR DE RETROEXCAVADORA/MANTENIMIENTO</t>
  </si>
  <si>
    <t>GR UCV 233C ASENT. H. HUAYCAN ZONA Z MZ.G LT. 01</t>
  </si>
  <si>
    <t>VILLANUEVA SAYAS EBER</t>
  </si>
  <si>
    <t xml:space="preserve">ESTACION 08, POZO O1 VIS </t>
  </si>
  <si>
    <t>AV. PROGRESO 366</t>
  </si>
  <si>
    <t>20536566849</t>
  </si>
  <si>
    <t>INVESTIGACION Y CONTROL DE CALIDAD SA SUCURSAL PERU</t>
  </si>
  <si>
    <t>AUXILIAR DE LABORATORIO</t>
  </si>
  <si>
    <t xml:space="preserve">CALLE LOS SAUCES P.J NESTOS GAMBETA BAJA ESTE MZ C3 LOTE 8 </t>
  </si>
  <si>
    <t>40725482</t>
  </si>
  <si>
    <t xml:space="preserve">TORRES SUAREZ LEONIDAS VICTOR RAUL </t>
  </si>
  <si>
    <t>JEFE DE LABORATORIO</t>
  </si>
  <si>
    <t>URB. SANTO DOMINGO DE MARCONA D-6</t>
  </si>
  <si>
    <t>003002085</t>
  </si>
  <si>
    <t>BRITO RANGEL MARIA EUGENIA</t>
  </si>
  <si>
    <t>DIRECTORA DE LABORATORIO</t>
  </si>
  <si>
    <t>AV. COSTANERA N°2576</t>
  </si>
  <si>
    <t xml:space="preserve">MZ I LOTE 04 ALFREDO VILLA MARQUEZ </t>
  </si>
  <si>
    <t>16124619</t>
  </si>
  <si>
    <t xml:space="preserve">AYALA ESPINOZA ENRIQUE CLICERIO </t>
  </si>
  <si>
    <t xml:space="preserve">LAS BRISAS DE CALIFORNIA LOS ALAMOS MZ J LT 22 </t>
  </si>
  <si>
    <t>CHOCICA LURIGANCHO</t>
  </si>
  <si>
    <t>74400390</t>
  </si>
  <si>
    <t>ENRIQUEZ DUEÑAS GEORGE GIANFRANCO</t>
  </si>
  <si>
    <t>PARIACOTO</t>
  </si>
  <si>
    <t>HUARAZ</t>
  </si>
  <si>
    <t>46788899</t>
  </si>
  <si>
    <t>GARCIA CAMACHO JOEL GIANCARLO</t>
  </si>
  <si>
    <t>LABORATORISTA</t>
  </si>
  <si>
    <t>AV. F ARANCIBIA 263</t>
  </si>
  <si>
    <t>Av. 2 de Mayo 217  urb. Playa Rímac</t>
  </si>
  <si>
    <t>73824322</t>
  </si>
  <si>
    <t>HIDALGO CRUZ DANIEL EDUARDO</t>
  </si>
  <si>
    <t xml:space="preserve">UCV 158 – C LOTE 41 ZONA K </t>
  </si>
  <si>
    <t>Huaycàn</t>
  </si>
  <si>
    <t>45868500</t>
  </si>
  <si>
    <t>CAMACHO MEZA LOURDES ISABEL</t>
  </si>
  <si>
    <t>CALLE B MZ B LOTE 10 PRO SECTOR 8</t>
  </si>
  <si>
    <t>44129011</t>
  </si>
  <si>
    <t>SAMAME HEREDIA JONATHAN PATRICIO</t>
  </si>
  <si>
    <t>CALLE PARACAS 160 URB. LOS MOCHICAS - LAMBAYEQUE</t>
  </si>
  <si>
    <t>46761489</t>
  </si>
  <si>
    <t>AGUILAR ROSAS NATALY</t>
  </si>
  <si>
    <t>24/01/1992</t>
  </si>
  <si>
    <t>MZ A LT 27 ASOC. PRO VIV. LOS LIBERTADORES</t>
  </si>
  <si>
    <t>UR. AEROPUERTO-CALLE SANTA ROSA-135</t>
  </si>
  <si>
    <t>BOCA NEGRA CALLAO, MANZ. A39 LOTE 22</t>
  </si>
  <si>
    <t>VEGA VISITACION JORDY JONATHAN</t>
  </si>
  <si>
    <t>JR. MIGUEL A .MORAN MZ 14 LT 8</t>
  </si>
  <si>
    <t>ANCASH</t>
  </si>
  <si>
    <t>CASTILLO NAVARRO ANTHONY JEAN POUL</t>
  </si>
  <si>
    <t>CALLE MIGUEL PASCO 639</t>
  </si>
  <si>
    <t>CALLE LAS MARGARITAS MZ E LT 27 PROGRAMA DE VIVIENDAS DESARROLLO 2000</t>
  </si>
  <si>
    <t xml:space="preserve">JR COLON 527 </t>
  </si>
  <si>
    <t>GOMEZ CAMARGO ROBERTO CARLOS</t>
  </si>
  <si>
    <t>SUPERVISOR DE LABORATORIO</t>
  </si>
  <si>
    <t xml:space="preserve">AV GRAN PAJATEN 169 URB. ZARATE </t>
  </si>
  <si>
    <t>SAN JUAN DEL LURIGANCHO</t>
  </si>
  <si>
    <t xml:space="preserve">CASAVILCA PEÑARES  MAIK JUNIOR </t>
  </si>
  <si>
    <t>CALLE LOS ALAMOS S/N EL TAMBO</t>
  </si>
  <si>
    <t>CASAVILCA PEÑARES JHON ANTONY</t>
  </si>
  <si>
    <t>CALLE  LOS ALAMOS S/N EL TAMBO</t>
  </si>
  <si>
    <t>ADANAQUE ZAMATA DALLIN JARED</t>
  </si>
  <si>
    <t>JR. HAROLD COX 128 SECTOR 12- EL TAMBO</t>
  </si>
  <si>
    <t>ZABALA CHUQUIN MOISES EDUARDO</t>
  </si>
  <si>
    <t xml:space="preserve">JR AMAZONA 1280 SEC TARMA </t>
  </si>
  <si>
    <t>07639763</t>
  </si>
  <si>
    <t>PEÑALOZA LAZO MAHWO MISAHO</t>
  </si>
  <si>
    <t xml:space="preserve">JR. AREQUIPA 3082 DPTO B </t>
  </si>
  <si>
    <t>MENDOZA HANCCO DANY ALEX</t>
  </si>
  <si>
    <t>PSJ. SECTOR CANTO GRANDE CENTRO POBLADO HUARIPAMPA</t>
  </si>
  <si>
    <t>GONZALEZ NIETO CHRISTIAN JESUS</t>
  </si>
  <si>
    <t>COND. LOS PARQUES DE SAN GABRIEL TORRE 6 DPTO 101</t>
  </si>
  <si>
    <t>CHICLAYO</t>
  </si>
  <si>
    <t>70770016</t>
  </si>
  <si>
    <t>CUYUBAMBA MAMANI ALEXANDER</t>
  </si>
  <si>
    <t>MZ G LT 1 SECTOR N URB CASA HUERTA LA CAMPIÑA</t>
  </si>
  <si>
    <t>72804224</t>
  </si>
  <si>
    <t>UCEDA ROMERO EDWIN SAMIR</t>
  </si>
  <si>
    <t>MZ G LT.16 ASOC. VIVI. SA NTA ISABEL DE HUARAZ</t>
  </si>
  <si>
    <t>72174098</t>
  </si>
  <si>
    <t>GONZALES NIETO JOSEC</t>
  </si>
  <si>
    <t xml:space="preserve">COND LOS PARQUES SAN GABRIEL TORRE 14 DPTO 402 </t>
  </si>
  <si>
    <t>74604717</t>
  </si>
  <si>
    <t>CORNELIO LAZARO LENIN ANTONY</t>
  </si>
  <si>
    <t>CAL. COLQUILLAS</t>
  </si>
  <si>
    <t>74935540</t>
  </si>
  <si>
    <t>CUADROS VILLACRES BENJAMIN JOSEPH</t>
  </si>
  <si>
    <t>CALLE JOSE CARLOS MARIATEGUI 103 URB PASCANA</t>
  </si>
  <si>
    <t>73706730</t>
  </si>
  <si>
    <t>SILVANO SHAPIANA JOSIAS CALEB</t>
  </si>
  <si>
    <t>MZ V LT 7 SAN HIKARUIN ETAPA 2 CCT 2</t>
  </si>
  <si>
    <t>J&amp;V RESGUARDO SAC</t>
  </si>
  <si>
    <t>60698630</t>
  </si>
  <si>
    <t xml:space="preserve">CASTRO TAMARA RENZO ALEXANDER </t>
  </si>
  <si>
    <t>AVP</t>
  </si>
  <si>
    <t>POZOS Y ESTACIONES</t>
  </si>
  <si>
    <t>MZ. D LT. 8 P.J. VILLA POLVORIN</t>
  </si>
  <si>
    <t>MZ G1 LT 6 URB CIUDAD DEL PESCADOR</t>
  </si>
  <si>
    <t>PSJ. TUMBES URB. SAN JUAN MASIAS ETAPA 2DA MZ. E-1 LT. 26</t>
  </si>
  <si>
    <t>71107662</t>
  </si>
  <si>
    <t xml:space="preserve">JACHA VILLANUEVA ISAIAS </t>
  </si>
  <si>
    <t>JR. 4 DE JULIO 234 P.J. EL VOLANTE</t>
  </si>
  <si>
    <t>44910311</t>
  </si>
  <si>
    <t>MANRIQUE VASQUEZ, WILSON JIMMY</t>
  </si>
  <si>
    <t>CALLE SANTA FRANCISCA ROMANA 1010 DPTO 104</t>
  </si>
  <si>
    <t>MZ. S4 LT. 10 DEFENSORES DE LA PATRIA</t>
  </si>
  <si>
    <t>06774397</t>
  </si>
  <si>
    <t>GAVIDIA ZANELLI, LUIS ALBERTO</t>
  </si>
  <si>
    <t>U. VECINAL 3 BLOCK 51 C-4</t>
  </si>
  <si>
    <t>03874515</t>
  </si>
  <si>
    <t>AGURTO CASTILLO, WILFREDO</t>
  </si>
  <si>
    <t>CALLE G.APARICIO Y G.SANCHEZ 276 U.POP.CONDEVILLA DEL SENOR</t>
  </si>
  <si>
    <t>AA.HH. KUMAMOTO XX MZ. K LT. 66</t>
  </si>
  <si>
    <t>JR. CUZCO 355 DPTO. 1</t>
  </si>
  <si>
    <t>08135478</t>
  </si>
  <si>
    <t>CASTILLO ESQUIA, SALVADOR ARMANDO</t>
  </si>
  <si>
    <t>PROGRAMA RES. LAS CASUARINAS 2DA. ETAPA MZ. C  LT. 30</t>
  </si>
  <si>
    <t>MZ D LT 31 URB. LOS JAZMINES 1RA. ETAPA</t>
  </si>
  <si>
    <t>44092442</t>
  </si>
  <si>
    <t xml:space="preserve">AGUILAR PAIMA MIGUEL ANGEL </t>
  </si>
  <si>
    <t>CALLE PETROPERU-GOREL MZ. G LT. 18</t>
  </si>
  <si>
    <t>MZ. F-2 LT 18 ASENT. H. JOSE BOTTERIN</t>
  </si>
  <si>
    <t>AV. MORALES GUAREZ ASENT. H. JOSE OLAYA MZ A LT 5</t>
  </si>
  <si>
    <t>MZ. Q LT 20 URB. JARDINES DE VIRU</t>
  </si>
  <si>
    <t>74529657</t>
  </si>
  <si>
    <t xml:space="preserve">ARRATIA GUERRA VICTOR ALFONSO </t>
  </si>
  <si>
    <t>CALLE MERCEDES INDACOCHEA 114 C.H. CARLOS CUETO FERNANDINI ETAPA 2DA</t>
  </si>
  <si>
    <t>JR. CAHUIDE 1268 DPTO. 101 URB. LA PERLA ALTA</t>
  </si>
  <si>
    <t>76536656</t>
  </si>
  <si>
    <t>BECERRA AGIP, RICHAR</t>
  </si>
  <si>
    <t>JR. LEONCIO PRADO 570 COOP. VIV. AMA KELLA MZ. S LT. 28</t>
  </si>
  <si>
    <t>URB. LOS PORTALES DEL AEROPUERTO MZ. J-2 LT. 22</t>
  </si>
  <si>
    <t>STA. ROSA MZ. E LT. 16 COMITÉ 36</t>
  </si>
  <si>
    <t>NESTOR GAMBETA MZ C2 LT 12</t>
  </si>
  <si>
    <t>JR. ANDAHUAYLAS ASENT. H. SAN ROSA MZ. D2 LT.08</t>
  </si>
  <si>
    <t>03670255</t>
  </si>
  <si>
    <t>CARRILLO ALBURQUEQUE, LUIS MIGUEL</t>
  </si>
  <si>
    <t>ASOC. VILLA MARGARITA MZ. B LT. 10</t>
  </si>
  <si>
    <t>08487181</t>
  </si>
  <si>
    <t>CHAVARRI GARCIA, RICARDO EMILIO</t>
  </si>
  <si>
    <t>MZ. G LT. 10 PRADERAS DEL SOL II ETAPA</t>
  </si>
  <si>
    <t>40176516</t>
  </si>
  <si>
    <t xml:space="preserve">CHEVEZ LAVADO OMAR </t>
  </si>
  <si>
    <t>CALLE 8 PISO 2 URB. BRISA DE SANTA ROSA ETAPA 3 MZ. F LT. 42</t>
  </si>
  <si>
    <t>71487346</t>
  </si>
  <si>
    <t>CRUZADO REYES, CARLOS GIOVANNY</t>
  </si>
  <si>
    <t>JR. AYACUCHO 3153</t>
  </si>
  <si>
    <t>15595564</t>
  </si>
  <si>
    <t>DIAZ BERAUN, FREDY ALBERTO</t>
  </si>
  <si>
    <t>JR. CARLOS CABRERA 864 URB. SAN GERMAN</t>
  </si>
  <si>
    <t>45246525</t>
  </si>
  <si>
    <t>DOMINGUEZ MORANTE, RONIL NELSON</t>
  </si>
  <si>
    <t>AV. ARGENTINA 1898 DPTO. 26</t>
  </si>
  <si>
    <t>75917482</t>
  </si>
  <si>
    <t>ESPINOZA CORDOVA, EDWARD ANTONIO</t>
  </si>
  <si>
    <t>AV. HONDURAS PROLONG. VIV CARIBE ETAPA 2 MZ. C LT. 01</t>
  </si>
  <si>
    <t>CALLE 7 - 135 URB. 10 DE JUNIO</t>
  </si>
  <si>
    <t>03841323</t>
  </si>
  <si>
    <t>GALAN BOULANGGER, LUIS ALBERTO</t>
  </si>
  <si>
    <t>PSJ. CRUZ DE CHALPON MZ. A LT. 03 A.H. DOMINGO DE RAMOS</t>
  </si>
  <si>
    <t>AV. JULIO CESAR TELLO 771 URB. REYNOSO</t>
  </si>
  <si>
    <t>PSJ. CALLEJON VILLEGAS 11 BLOCK 1 PISO 4 ZONA VILLLEGAS ETAPA 1 MZ. E LT.11</t>
  </si>
  <si>
    <t>JR NASCA N° 190 URB SANTA MARIA DPTO 202</t>
  </si>
  <si>
    <t xml:space="preserve">JR NASCA N° 190 DPTO 202 URB SANTA MARIA </t>
  </si>
  <si>
    <t>MZ. J2 LT.26 MI PERU</t>
  </si>
  <si>
    <t>08359569</t>
  </si>
  <si>
    <t>HUAMAN VALVERDE, CARLOS GUADALUPE</t>
  </si>
  <si>
    <t>SECTOR LEONCIO PRADO MZ.N-10 LT. 19 P ALTA</t>
  </si>
  <si>
    <t>71199145</t>
  </si>
  <si>
    <t>JORDAN CORREA, CESAR GIOVANI</t>
  </si>
  <si>
    <t>JR. AYACUCHO 3275 URB. PERU</t>
  </si>
  <si>
    <t>JOSE OLAYA 176 PLAYA RIMAC</t>
  </si>
  <si>
    <t>CALLE VINZOS 134 URB. THOMAS BATA</t>
  </si>
  <si>
    <t>06285280</t>
  </si>
  <si>
    <t>LAGUNA CALDAS, OMAR</t>
  </si>
  <si>
    <t>CALLE LOS ROSALES URB. EL MANANTIAL MZ. D LT. 46</t>
  </si>
  <si>
    <t>70369596</t>
  </si>
  <si>
    <t>MENACHO MENACHO, JHON DAVID</t>
  </si>
  <si>
    <t>JOSE LEONCIO LOS ANGELES 732</t>
  </si>
  <si>
    <t>08484904</t>
  </si>
  <si>
    <t>LLASACA ZARATE, YOLBE HECTOR</t>
  </si>
  <si>
    <t>AV 27 DE NOVIEMBRE 609</t>
  </si>
  <si>
    <t>AV. 1ERO DE MAYO 1399 URB. REYNOSO</t>
  </si>
  <si>
    <t>JR. NICOLAS DE PIEROLA 916</t>
  </si>
  <si>
    <t>CL. VALENCIA 206 MZ. R LT. URB. LA MACARENA</t>
  </si>
  <si>
    <t>PSJ.LOS MILAGROS 537 DPTO.403 CIUDAD SATELITE SANTA</t>
  </si>
  <si>
    <t>74866012</t>
  </si>
  <si>
    <t>MASIAS GONZALES, ISAAC RAUL</t>
  </si>
  <si>
    <t>AV. DANIEL ALCIDES CARRION ASOC. LOS CHASQUIS MZ. D LT. 01</t>
  </si>
  <si>
    <t>MZ. B LT. 12 ALAMEDA STA. ROSA</t>
  </si>
  <si>
    <t>40747783</t>
  </si>
  <si>
    <t>MONJA VALDERA, NORVI ENRIQUE</t>
  </si>
  <si>
    <t>CALLE SAN MARTIN 420</t>
  </si>
  <si>
    <t>TUCUME</t>
  </si>
  <si>
    <t>ASENT. H. ANDAMOS MZ. E-8 LT. 12</t>
  </si>
  <si>
    <t>PASAJE LAS FLORES MZ. E LT. 18 AA.HH. OBELISCO</t>
  </si>
  <si>
    <t>06067699</t>
  </si>
  <si>
    <t>NUÑEZ RODRIGUEZ, FELIX RUFINO</t>
  </si>
  <si>
    <t>AV. MORALES DUAREZ 2808 MIRONES BAJO</t>
  </si>
  <si>
    <t>MZ. E17 LT.09 C.P NUESTRA SENORA DE LAS MERCEDES</t>
  </si>
  <si>
    <t>MZ. 74 LT. 19 P.JOVEN EX FUNDO MARQUEZ</t>
  </si>
  <si>
    <t>46405917</t>
  </si>
  <si>
    <t>PACAYA TANCHIVA, CARLOS XAVIER</t>
  </si>
  <si>
    <t>PSJE. SIMON BOLIVAR LT-6</t>
  </si>
  <si>
    <t>PSJE. SAN MARTIN MZ. P LT. 19 DULANTO</t>
  </si>
  <si>
    <t>08688577</t>
  </si>
  <si>
    <t>PALOMINO VILLAGOMES, TIELú RAúL</t>
  </si>
  <si>
    <t>43527801</t>
  </si>
  <si>
    <t>PEREZ GONZALES, JOSE ELI</t>
  </si>
  <si>
    <t>CALLE SAN PEDRO 112</t>
  </si>
  <si>
    <t>CHOROS</t>
  </si>
  <si>
    <t>46420025</t>
  </si>
  <si>
    <t>RAMIREZ ALLCCA, JULIOS ALEXANDER</t>
  </si>
  <si>
    <t xml:space="preserve">AV. ROSA DE AMERICA 822 ASOC. ROSA DE AMERICA </t>
  </si>
  <si>
    <t>APURIMAC 559 DPTO. 10</t>
  </si>
  <si>
    <t>47725343</t>
  </si>
  <si>
    <t>RAMOS PORRAS, KEVIN ARMANDO</t>
  </si>
  <si>
    <t>CALLE 5 ASOC. DE VIV SAN ROSA DE PUNCHAUCA MZ. C1 LT. 05</t>
  </si>
  <si>
    <t>09475138</t>
  </si>
  <si>
    <t>ROJAS ACUÑA, EDUARDO FELICIANO</t>
  </si>
  <si>
    <t>PROG. VIV. EL ROSAL ERAPA II MZ. A LT. 13</t>
  </si>
  <si>
    <t>COOP. MANYLSA MZ. F LT. 9</t>
  </si>
  <si>
    <t>07359211</t>
  </si>
  <si>
    <t>SALINAS BARRETO, AUGUSTO FRANCISCO</t>
  </si>
  <si>
    <t>CALLE GRAL. GARZON 933</t>
  </si>
  <si>
    <t>08544043</t>
  </si>
  <si>
    <t>SANCHEZ SALAZAR, DONATILO ALEJANDRO</t>
  </si>
  <si>
    <t>AQUIA PQ. NARANJAL MZ. F2 LT. 13</t>
  </si>
  <si>
    <t>06938410</t>
  </si>
  <si>
    <t>SANTIAGO REYES, JUAN TEODORO</t>
  </si>
  <si>
    <t>JR. SANTA ROSA 831 KM.11</t>
  </si>
  <si>
    <t>41570061</t>
  </si>
  <si>
    <t>SIFUENTES DOMINGUEZ, CELINO ANTONI</t>
  </si>
  <si>
    <t>JR. LAS ORTIGAS 1076 URB. LAS FLORES DE LIMA</t>
  </si>
  <si>
    <t>29327003</t>
  </si>
  <si>
    <t>SIHUIN NARVAEZ, ALFREDO JAVIER</t>
  </si>
  <si>
    <t>MZ. D LT. 20 ASOC. VIV. PAPA JUAN PABLO II III ETAPA</t>
  </si>
  <si>
    <t>72898242</t>
  </si>
  <si>
    <t>TAFUR JARA, JUAN FRANCISCO</t>
  </si>
  <si>
    <t>CALLE PIURA PUEBLO JOVEN 6 DE JULIO MZ. V LT. 08</t>
  </si>
  <si>
    <t>41540468</t>
  </si>
  <si>
    <t>TANTARICO RINZA, DAVID</t>
  </si>
  <si>
    <t>ASENT. H. LUIS ALBERTO SANCHEZ MZ. N LT. 03</t>
  </si>
  <si>
    <t>46029013</t>
  </si>
  <si>
    <t>TELLO REVOLLAR, CARLOS RENZO</t>
  </si>
  <si>
    <t>JR. G. DIANDERAS 2475 PISO 1 URB. CONDEVILLA SENOR</t>
  </si>
  <si>
    <t>70416050</t>
  </si>
  <si>
    <t>PEREA CELIZ, MAYCOL BRAYAN</t>
  </si>
  <si>
    <t>COOP. VIV. CESAR VALLEJO MZ. U LT.20</t>
  </si>
  <si>
    <t>42075476</t>
  </si>
  <si>
    <t>VARIAS CHERO, PAUL HERBERT</t>
  </si>
  <si>
    <t>ASOC. VIV. LA CAPITANA MZ. G LT.14</t>
  </si>
  <si>
    <t>ASENT H STA ROSA DE PIEROLA MZ C LT 12</t>
  </si>
  <si>
    <t>JR MONTEVIDEO 248 LA PERLA BAJA</t>
  </si>
  <si>
    <t>09605837</t>
  </si>
  <si>
    <t>VILLARREAL GALLARDO, EDUARDO TOMAS</t>
  </si>
  <si>
    <t>MZ. O LT. 21 ASOC. STA. MARGARITA</t>
  </si>
  <si>
    <t>25430797</t>
  </si>
  <si>
    <t>ESPINOZA LUNA, Rafael Alessis</t>
  </si>
  <si>
    <t>MZ B4 LT. 22 CIUDAD DEL PESCADOR</t>
  </si>
  <si>
    <t>45393095</t>
  </si>
  <si>
    <t>AYONA ABARCA, JOHNNY RICHARD</t>
  </si>
  <si>
    <t>CALLE AMAZONAS 3719 URB. PERU</t>
  </si>
  <si>
    <t>08524891</t>
  </si>
  <si>
    <t>LEON HUIZA, LUIS ALBERTO</t>
  </si>
  <si>
    <t>JR. AUGUSTO AGUIRRE 3674 CONDEVILLA</t>
  </si>
  <si>
    <t>44131547</t>
  </si>
  <si>
    <t>DAVILA GOMEZ, KEITH OMAR</t>
  </si>
  <si>
    <t>JR. PRIMAVERA AA.HH. SANTA BARBARA MZ. 4 LT. 7B</t>
  </si>
  <si>
    <t>09605156</t>
  </si>
  <si>
    <t>URBINA PAJUELO, WILBER EDDY</t>
  </si>
  <si>
    <t>COOP. VIV CESAR VALLEJO ,Z. U LT. 20</t>
  </si>
  <si>
    <t>45063906</t>
  </si>
  <si>
    <t>SOSA TESEN, ARTURO SEGUNDO</t>
  </si>
  <si>
    <t>CALLE ANTONIO GARLAND 975 2DO PISO URB. CAYETANO HEREDIA</t>
  </si>
  <si>
    <t>41383959</t>
  </si>
  <si>
    <t>ACARO RUIZ, AQUILES</t>
  </si>
  <si>
    <t>MZ. T4 LT 66 PJ. LADERAS DE CHILLON II EXPLANADA AMPLIACION</t>
  </si>
  <si>
    <t>JR PUNO NRO 186 INT 4 ALTOS</t>
  </si>
  <si>
    <t>70100246</t>
  </si>
  <si>
    <t>TORRES BERNAL, MARIO ALBERTO</t>
  </si>
  <si>
    <t>40489722</t>
  </si>
  <si>
    <t>OCAS BAZAN, MANUEL ISIDRO</t>
  </si>
  <si>
    <t>AV. LOS GLADIOLAS 396 URB. EL ERMITAÑO</t>
  </si>
  <si>
    <t>02859318</t>
  </si>
  <si>
    <t>ROA GODOS, MANUEL ALBERTO</t>
  </si>
  <si>
    <t>PARCELA TJ 05 24 SAN LORENZO</t>
  </si>
  <si>
    <t>45335762</t>
  </si>
  <si>
    <t>ORE ROMERO, EDUARDO ISRAEL</t>
  </si>
  <si>
    <t>CALLE CAHUIDE 149 URB. MESA REDONDA</t>
  </si>
  <si>
    <t>44623191</t>
  </si>
  <si>
    <t>PALOMINO CHIPANA, JOSE LUIS</t>
  </si>
  <si>
    <t>CALLE 7 MZ K-5 LOTE 17 URB. PUERTA DE PRO</t>
  </si>
  <si>
    <t>43383008</t>
  </si>
  <si>
    <t>GUERRERO RUIZ, JOFFRE DUSTIN</t>
  </si>
  <si>
    <t>JR. RIO BRANCO 2465 PISO 3 URB. PERU</t>
  </si>
  <si>
    <t>77566755</t>
  </si>
  <si>
    <t>ROMERO WONG, ELIZABETH MILAGROS</t>
  </si>
  <si>
    <t>RESID LOS ANGELES DE CHILLON MZ. C LT. 41</t>
  </si>
  <si>
    <t>CALLE PIEDRA BLANCA MZ. A LOTE 09 POSOPE ALTO</t>
  </si>
  <si>
    <t>JR. ARICA 831 INT. AGRUP PARQUE GUARDIA CHALACA</t>
  </si>
  <si>
    <t>45698719</t>
  </si>
  <si>
    <t>CORREA CHAVEZ, LUIS ALFREDO</t>
  </si>
  <si>
    <t>COOP. AYLLU PSJ. A MZ. A LT. 5</t>
  </si>
  <si>
    <t>SECTOR 5 ASENT. H. BOCANEGRA MZ. G-H LT. 2</t>
  </si>
  <si>
    <t>70119813</t>
  </si>
  <si>
    <t>NAPAN YAYA, JOSE RAUL</t>
  </si>
  <si>
    <t>FUNDO PLATANAL S/N</t>
  </si>
  <si>
    <t>ASENT. H. ANGAMOS SECTOR II MZ. K-8 LT. 13</t>
  </si>
  <si>
    <t>JR. LAZARETO 753 INT. A</t>
  </si>
  <si>
    <t>AH KENJI FUJIMORI MZ. F LT. 04</t>
  </si>
  <si>
    <t>MC L4 A.H. VIRGEN DE GUADALUPE PACHACUTEC</t>
  </si>
  <si>
    <t>70212546</t>
  </si>
  <si>
    <t>CHAUCA QUISPE, FRANT ENLIO</t>
  </si>
  <si>
    <t>JR. 28 DE JULIO 594</t>
  </si>
  <si>
    <t>43092450</t>
  </si>
  <si>
    <t>FLORIAN CASANA, EDWIN GUILLERMO</t>
  </si>
  <si>
    <t>CALLE 7 ASOC. VIRGEN DEL SOL ETAPA 2DA MZ. H LT. 03</t>
  </si>
  <si>
    <t>40430279</t>
  </si>
  <si>
    <t>JAIS CHACON, MARIO DANTE</t>
  </si>
  <si>
    <t>JR. MEDINA 232 DPTO. 5</t>
  </si>
  <si>
    <t>LA PUNTA</t>
  </si>
  <si>
    <t>75436921</t>
  </si>
  <si>
    <t>MEGO CRUZ, JOSE KEVIN</t>
  </si>
  <si>
    <t>P.V. LAS PALMAS AMPLIACIÓN MZ. B LT. 04</t>
  </si>
  <si>
    <t>70929018</t>
  </si>
  <si>
    <t>SALAZAR VIDAURRE, MARCOS STEPHANO</t>
  </si>
  <si>
    <t>CALLE PIEDRA BLANCA MZ. A LOTE 09</t>
  </si>
  <si>
    <t>CALLE URANO 125 URB. RESID. AEROPUERTO</t>
  </si>
  <si>
    <t>JJ TECH CONTROL EIRL</t>
  </si>
  <si>
    <t>10808373</t>
  </si>
  <si>
    <t xml:space="preserve"> SOPLIN ALVARADO RIDER OMAR</t>
  </si>
  <si>
    <t>PROGRAMADOR</t>
  </si>
  <si>
    <t>Estaciones y Pozos 20,21,22,23 Y 24</t>
  </si>
  <si>
    <t>CALLE LOMA DE LAS LAVANDAS MZ.T4 LT.16 URB PROL BENAVIDES</t>
  </si>
  <si>
    <t>JLF SERVICIOS GENERALES SAC</t>
  </si>
  <si>
    <t>41247950</t>
  </si>
  <si>
    <t>VASQUEZ VASQUEZ JORGE HERALDO</t>
  </si>
  <si>
    <t>ESTACION 8 - ESTACION 9</t>
  </si>
  <si>
    <t>AV. LOS PROCERES MZ. J LT. 21 CAMPOY</t>
  </si>
  <si>
    <t>72730390</t>
  </si>
  <si>
    <t>RIVAS ORTIZ ASTRID CAROLINA</t>
  </si>
  <si>
    <t>FLORES DE VILLA B-23</t>
  </si>
  <si>
    <t>70900532</t>
  </si>
  <si>
    <t>NUÑEZ RAFAEL EDISON GERLIS</t>
  </si>
  <si>
    <t>AV. FRANCISCO DE ZELA 345 Tablada de Lurin</t>
  </si>
  <si>
    <t>44255204</t>
  </si>
  <si>
    <t>CORREA RODRIGUEZ CARLOS ALFONSO</t>
  </si>
  <si>
    <t>MZ.A LT.01 ASOC.VIV.LA LIBERTAD SJL</t>
  </si>
  <si>
    <t>47496635</t>
  </si>
  <si>
    <t>MEJIA SARAVIA ALEX MIGUEL</t>
  </si>
  <si>
    <t>MZ. C LT. 4 AAHH TUPAC AMARU II</t>
  </si>
  <si>
    <t>71602854</t>
  </si>
  <si>
    <t>BUSTAMANTE FERNANDEZ CRISTHIAN ARCENIO</t>
  </si>
  <si>
    <t>MZ. 30 LT. 25 ZONA 4 - AAHH LAURA CALLER</t>
  </si>
  <si>
    <t>71602863</t>
  </si>
  <si>
    <t>BUSTAMANTE FERNANDEZ NILTON ROMAIN</t>
  </si>
  <si>
    <t>71201322</t>
  </si>
  <si>
    <t>CORTEZ CHAUPE LUIS EDUARDO</t>
  </si>
  <si>
    <t>AV. UNIVERSITARIA 1354</t>
  </si>
  <si>
    <t>43896591</t>
  </si>
  <si>
    <t>PEREZ ESPINOZA ERIK ELMER</t>
  </si>
  <si>
    <t>AV. RAMON CASTILLA 207 DPTO.302</t>
  </si>
  <si>
    <t>ASENT.H.JAVIER HERAUD MZ.T LT.14</t>
  </si>
  <si>
    <t>09704383</t>
  </si>
  <si>
    <t>HUAMANI CASTRO RICHARD</t>
  </si>
  <si>
    <t>JR.EL CARMEN 786</t>
  </si>
  <si>
    <t>46577320</t>
  </si>
  <si>
    <t>ESQUERRE CHORRES ELISAUL ANTONIO</t>
  </si>
  <si>
    <t xml:space="preserve">	GRUPO 3 A.H. OASIS DE VILLA MZ. T LT. 25</t>
  </si>
  <si>
    <t>75582542</t>
  </si>
  <si>
    <t>GARCIA VASQUEZ LUIS MARIO</t>
  </si>
  <si>
    <t>AV. LOS PROCERES DE CAMPOY MZ. D LT. 17</t>
  </si>
  <si>
    <t>12123284</t>
  </si>
  <si>
    <t>PACHECO ALVAREZ JOSE ANTONIO</t>
  </si>
  <si>
    <t>MZ. Ñ2 LT. 5 URB. LA CAPILLA</t>
  </si>
  <si>
    <t>ASOCIACION LAS COLINAS MZ. C LT 17</t>
  </si>
  <si>
    <t>LICHTHAUS S.A.C.</t>
  </si>
  <si>
    <t xml:space="preserve">MEDINA LLANCARI ELVIS EDU </t>
  </si>
  <si>
    <t xml:space="preserve">SUMINISTRO E INSTALACION DE PUESTA A TIERRA PARA LA ESTACION 11 </t>
  </si>
  <si>
    <t>CALLE LAS MAGNOLIAS MZA.F LOTE 29 ASENT H LOS HERALDOS</t>
  </si>
  <si>
    <t>RAVILLA FELIX IVAN CESAR</t>
  </si>
  <si>
    <t>TECNICO ELECTRICO</t>
  </si>
  <si>
    <t xml:space="preserve">MZ. H LT 14 URB. MI TERRUÑO </t>
  </si>
  <si>
    <t xml:space="preserve">MEJIA SANCHEZ BILL JERRY </t>
  </si>
  <si>
    <t>CALLE I URB. LAS PALMAS I DE CHUQUITANTA MZ. A LT. 29</t>
  </si>
  <si>
    <t xml:space="preserve">OLIVA USHIÑAHUA CHRISTIAN </t>
  </si>
  <si>
    <t xml:space="preserve">MZ. G LOTE 05 PISO 02 COOP TALAVERA LA REYNA </t>
  </si>
  <si>
    <t xml:space="preserve">SUPERVISOR EN CAMPO </t>
  </si>
  <si>
    <t xml:space="preserve">PEDRO RUIZ GALLO 256 B </t>
  </si>
  <si>
    <t>LUPPAAR CONTRATISTAS GENERALES</t>
  </si>
  <si>
    <t>32541723</t>
  </si>
  <si>
    <t>BAUTISTA AZAÑERO CESAR LUIS</t>
  </si>
  <si>
    <t>ESTACION 6</t>
  </si>
  <si>
    <t>CUIDAD DE LOS CONSTRUCTORES MZ H LT 21</t>
  </si>
  <si>
    <t>40657885</t>
  </si>
  <si>
    <t>BAUTISTA AZAÑERO MARTIN GONZALO</t>
  </si>
  <si>
    <t>OPERDADOR DE EXCAVADORA</t>
  </si>
  <si>
    <t>MZ. D1 LT. 04 SEMI RUSTICA LA ENSENDA - PTE. PIEDRA</t>
  </si>
  <si>
    <t>CALLE 5 ASENT H. JAVIER HERAUD MZ S LT 22</t>
  </si>
  <si>
    <t>09088878</t>
  </si>
  <si>
    <t>SANTA GADEA BALDEON ENRIQUE OSWALDO</t>
  </si>
  <si>
    <t>URB LAS TERRAZAS MZ D2 LT23</t>
  </si>
  <si>
    <t>47308075</t>
  </si>
  <si>
    <t>ARAUJO AVALOS ERNAN HENRRY</t>
  </si>
  <si>
    <t>POZO 01 BIS</t>
  </si>
  <si>
    <t>ASOC LAS DALIAS DE SANTA BARBARA MZB LT 12</t>
  </si>
  <si>
    <t>CALLE LOS MORROS MZ A LT 9 ASOC PRIMAVERA DE ATE</t>
  </si>
  <si>
    <t>ASOC. CASCADAS DE J. PRADO MZ N LT 23</t>
  </si>
  <si>
    <t>000089165</t>
  </si>
  <si>
    <t>ESCALONA MONTILLA, CARLOS JOSE</t>
  </si>
  <si>
    <t>JR CHINCHAYSUYO N° 619</t>
  </si>
  <si>
    <t>09972641</t>
  </si>
  <si>
    <t>MATA COTRINA EDWIN HENRY</t>
  </si>
  <si>
    <t>POZO 1 BIS</t>
  </si>
  <si>
    <t>PJE. HUARAZ Nº 124 - 2DA ZONA COLLIQUE - COMAS</t>
  </si>
  <si>
    <t>23954217</t>
  </si>
  <si>
    <t>QUISPE PUMALLOCLLA JUAN RICHARD</t>
  </si>
  <si>
    <t>JR. G. VIZCARRA MZ.M 42 III ETP. VILLA SOL LOS OLIVOS</t>
  </si>
  <si>
    <t>002056023</t>
  </si>
  <si>
    <t xml:space="preserve">RODRIGUEZ RODRIGUEZ ENMANUEL </t>
  </si>
  <si>
    <t xml:space="preserve">MZ N LT9 ASOC DE VIV CAMPO SOL </t>
  </si>
  <si>
    <t>42363670</t>
  </si>
  <si>
    <t>MONTES QUISPE FELIX</t>
  </si>
  <si>
    <t>ASOC. PROGRESIVA LAS MAGNOLIAS</t>
  </si>
  <si>
    <t>ASOC. VIRGEN DE CHAUTE MZ A LT6</t>
  </si>
  <si>
    <t>41583416</t>
  </si>
  <si>
    <t>CARRANZA HINOSTROZA, RUPERTO ISRAEL</t>
  </si>
  <si>
    <t>OP. DE VOLQUETE Y RETROEXCAVADORA</t>
  </si>
  <si>
    <t>MZ M1 LT 03 ASENT. H RAMIRO PRIALE PRIALE</t>
  </si>
  <si>
    <t>60045038</t>
  </si>
  <si>
    <t>FLORES HUANCA, NANCI JULIA</t>
  </si>
  <si>
    <t xml:space="preserve">ASENT. H. GENERACION SANTEÑA </t>
  </si>
  <si>
    <t>21002839</t>
  </si>
  <si>
    <t>ORIHUELA HUAMAN, EDGAR HUGO</t>
  </si>
  <si>
    <t>MZ A LT 13 ASOC. DE COPROPIETARIOS LOS ALISOS</t>
  </si>
  <si>
    <t>OP. DE RETROEXCAVADORA</t>
  </si>
  <si>
    <t>MZ A LT 15 A. H. AMPLIACION LOS HEROES DEL CENEPA PACHACUTEC</t>
  </si>
  <si>
    <t>45572635</t>
  </si>
  <si>
    <t>HERRERA HERRERA, JOSE DAVID</t>
  </si>
  <si>
    <t>OP. DE RETROEXCAVADORA, EXCAVADORA Y RODILLO</t>
  </si>
  <si>
    <t xml:space="preserve">PSJ ITALIA 160 DPTO </t>
  </si>
  <si>
    <t>002518315</t>
  </si>
  <si>
    <t>CARVALLO OSORIO,EDY EFREN</t>
  </si>
  <si>
    <t>CALLE J LOS INKAS MZ X LT 17</t>
  </si>
  <si>
    <t>PECOLOGICO</t>
  </si>
  <si>
    <t>40672602</t>
  </si>
  <si>
    <t xml:space="preserve">MORAN SERNA JULIO </t>
  </si>
  <si>
    <t>CONDUCTOR DE CISTERNA</t>
  </si>
  <si>
    <t>CALLE LAS DALIAS URB. JAZMINES DE NARANJAL MZ M1  LT 25</t>
  </si>
  <si>
    <t>06001103</t>
  </si>
  <si>
    <t>WILFREDO RAMIREZ PORTAL</t>
  </si>
  <si>
    <t>POZO 01</t>
  </si>
  <si>
    <t>JR LOS HELECHOS 160 ASOC SAN HILARION</t>
  </si>
  <si>
    <t>OP. DE RETROEXCAVADORA, EXCAVADORA, MINICARGADOR</t>
  </si>
  <si>
    <t xml:space="preserve">AV A MZ Ñ LT 14 ASENT HUMANO CARLOS GARCIA RONCEROS </t>
  </si>
  <si>
    <t>00239408</t>
  </si>
  <si>
    <t>NICOLAS YSMAEL RANILLA RODRIGUEZ</t>
  </si>
  <si>
    <t>MZ IX LT 25 SECTOR 5 ASOC VILLA JESUS</t>
  </si>
  <si>
    <t>UCV 138 LT 48 ZONA HUAYCAN</t>
  </si>
  <si>
    <t>41198589</t>
  </si>
  <si>
    <t>JURADO LANDEO CESAR FERNANDO</t>
  </si>
  <si>
    <t>JR MEDIALUNA SECTOR SUR ANEXO 8 MX D LT 14</t>
  </si>
  <si>
    <t>P JOVEN SANTA ROSA MZ D LT 15 COMITÉ 37</t>
  </si>
  <si>
    <t>71469933</t>
  </si>
  <si>
    <t>BAYONA CHIPANE ALEXANDER EFRAIN</t>
  </si>
  <si>
    <t>OPERADOR DE RETROEXACVADORA, RODILLO Y CARGADOR FRONTAL</t>
  </si>
  <si>
    <t>CALLE PEDRO CORONADO ARRASCUE 247URB, CUETO FERNANDINI</t>
  </si>
  <si>
    <t>06571320</t>
  </si>
  <si>
    <t>TUEROS QUISPE TEODORO</t>
  </si>
  <si>
    <t>AV LOS INCAS CMTE 32 SAN ANTONIO MZ 21 LT 41</t>
  </si>
  <si>
    <t>33573369</t>
  </si>
  <si>
    <t xml:space="preserve">OLIVERA TERRONEZ JORGE </t>
  </si>
  <si>
    <t xml:space="preserve">SUPERVISOR </t>
  </si>
  <si>
    <t>CALLE GARDENAS URB. LOS JAZMINES DEL NARANJAL MZ N1 LT. 53</t>
  </si>
  <si>
    <t>70100702</t>
  </si>
  <si>
    <t xml:space="preserve">HUAMAN LOPEZ CARLOS JUNIOR </t>
  </si>
  <si>
    <t xml:space="preserve">MZ. C LT . 11ASOC. LA ENCALADA - HUACHIPA </t>
  </si>
  <si>
    <t>41976963</t>
  </si>
  <si>
    <t xml:space="preserve"> TORRES QUINTO ALEXANDER </t>
  </si>
  <si>
    <t>AV. CANTO GRANDE MZ. A1 LT. 35 CTO. NUEVO SJL</t>
  </si>
  <si>
    <t>43535723</t>
  </si>
  <si>
    <t>HUAMAN JURADO YOVER</t>
  </si>
  <si>
    <t xml:space="preserve">PSJ. LOS PERES 255 ASIENT. H. CERRO SAN COSME </t>
  </si>
  <si>
    <t>10740813</t>
  </si>
  <si>
    <t>CABEZUDO MAGUIÑA  DENIS FRANKS</t>
  </si>
  <si>
    <t>AV. SIMON BOLIVAR 189 URB. POPULAR INDEPENDENCIA</t>
  </si>
  <si>
    <t xml:space="preserve">ESTACION  08 </t>
  </si>
  <si>
    <t xml:space="preserve">CALLE LAS  RETAMAS MZ. X LT. 06 APV SOL DE SANTA ANITA </t>
  </si>
  <si>
    <t>42214162</t>
  </si>
  <si>
    <t xml:space="preserve">GOMES CCORI MOISES </t>
  </si>
  <si>
    <t xml:space="preserve">MZ. C LT 8 LOS HUERTOS DE HUACHIPA </t>
  </si>
  <si>
    <t>STP PERU SAC</t>
  </si>
  <si>
    <t>MANAGING Y COORDINACION VALLES PERU S.R.L.</t>
  </si>
  <si>
    <t>46712753</t>
  </si>
  <si>
    <t xml:space="preserve">ACOSTA PONCE WILFREDO RAFAEL </t>
  </si>
  <si>
    <t>POZOS,ESTACIONES Y PATIO TALLER</t>
  </si>
  <si>
    <t>Jr. Agustin Jimenez Urb. Mariscal Cacers</t>
  </si>
  <si>
    <t>47966671</t>
  </si>
  <si>
    <t xml:space="preserve">BAUTISTA MEZA RAPHAEL ARTURO </t>
  </si>
  <si>
    <t>Av. Los Pinos 331 Mz D Lt 17 Las Brisas de Sta. Rosa</t>
  </si>
  <si>
    <t>76808644</t>
  </si>
  <si>
    <t>CHANG SILVA KENJI ANDRÉS</t>
  </si>
  <si>
    <t>SUPERVISOR DE INSTALACION</t>
  </si>
  <si>
    <t>Calle La Niña Urb. Pablo Canepa Mz B Lote 11</t>
  </si>
  <si>
    <t xml:space="preserve">La Molina </t>
  </si>
  <si>
    <t>72043636</t>
  </si>
  <si>
    <t>COLCHADO PUGA JOSUÉ ALEXANDER</t>
  </si>
  <si>
    <t>Psj. O 127 Conj. Hab. Carlos Cueto Eta 1ra</t>
  </si>
  <si>
    <t>09902952</t>
  </si>
  <si>
    <t xml:space="preserve">FLORES SÁNCHEZ MIGUEL </t>
  </si>
  <si>
    <t>Jr. Paruro 3821</t>
  </si>
  <si>
    <t>45609714</t>
  </si>
  <si>
    <t>MERINO MONDRAGON FRANKLIN</t>
  </si>
  <si>
    <t>Urb. San Diego Mz. P Lt. 39</t>
  </si>
  <si>
    <t>70022842</t>
  </si>
  <si>
    <t>RODRIGUEZ TOVAR NICOLAS</t>
  </si>
  <si>
    <t>Ca Sin Nombre A.H Upis Huascar de Canto Grande Mz. 121</t>
  </si>
  <si>
    <t>Calle Los Pinos Mz B Lt 19 Los Lirios</t>
  </si>
  <si>
    <t xml:space="preserve">Callao </t>
  </si>
  <si>
    <t>20603245246</t>
  </si>
  <si>
    <t>MARKINT SAC</t>
  </si>
  <si>
    <t>E11</t>
  </si>
  <si>
    <t xml:space="preserve">JR. LOS NOGALES 251 TORRE 4A PISO 4 DPTO 401 </t>
  </si>
  <si>
    <t>07788887</t>
  </si>
  <si>
    <t>CHOCANO FLORES RAUL FERNANDO</t>
  </si>
  <si>
    <t>E-10,  E-11</t>
  </si>
  <si>
    <t>Alejandro Deustua 159</t>
  </si>
  <si>
    <t>Vigente</t>
  </si>
  <si>
    <t>40689350</t>
  </si>
  <si>
    <t>SALDARRIAGA CRUZ DANIEL</t>
  </si>
  <si>
    <t>E-04, E-09, E-11, PATIO TALLER,  PLANTA DOVELAS</t>
  </si>
  <si>
    <t>Calle 25 MZ E Prim Etapa Lt 18 AH Los Jasminez de Naranjal Etap 1</t>
  </si>
  <si>
    <t>POLO SILVA JUAN PABLO</t>
  </si>
  <si>
    <t>04/06/1986</t>
  </si>
  <si>
    <t>E-06, PV04 - 1 B  RAMAL04</t>
  </si>
  <si>
    <t>Av. Las Gaviotas Mz 8  Lt 1-D</t>
  </si>
  <si>
    <t>20600599829</t>
  </si>
  <si>
    <t>FK CONSULTING AND CONSTRUCTION SAC</t>
  </si>
  <si>
    <t>HORNA SANCARRANCO JHONNY RICHARD</t>
  </si>
  <si>
    <t>Jr. Parque Madre de Dios 353</t>
  </si>
  <si>
    <t>20523802861</t>
  </si>
  <si>
    <t xml:space="preserve">MCON PERU </t>
  </si>
  <si>
    <t>SALAZAR AIQUIPA EDUARDO</t>
  </si>
  <si>
    <t>30/11/1984</t>
  </si>
  <si>
    <t>OPERARIO DRYWALL</t>
  </si>
  <si>
    <t>E14</t>
  </si>
  <si>
    <t>ASENT. H UPIS HUASCAR DE CANTO GRANDE MZ 26 LT. 25</t>
  </si>
  <si>
    <t>CARRIL AGUIRRE CESAR AUGUSTO</t>
  </si>
  <si>
    <t>28/12/1986</t>
  </si>
  <si>
    <t>JR. LOS HEREOS 630</t>
  </si>
  <si>
    <t>GIURFA FERRO MIJAL ARTUR</t>
  </si>
  <si>
    <t>11/01/2002</t>
  </si>
  <si>
    <t>OPERARIO EN PLATAFORMA</t>
  </si>
  <si>
    <t xml:space="preserve">JR. JOSE BALTA 350 PJ EL PROGRESO 1ER SECTOR </t>
  </si>
  <si>
    <t>AMARO BUITRON  RUBEN PEDRO</t>
  </si>
  <si>
    <t>16/07/1993</t>
  </si>
  <si>
    <t>E15</t>
  </si>
  <si>
    <t>MZ. 33-J LT. 1 PAMPLONA ALTA SC FCO CZ</t>
  </si>
  <si>
    <t>003143442</t>
  </si>
  <si>
    <t xml:space="preserve">ANGULO VIVAS HERIBERTO XAVIER </t>
  </si>
  <si>
    <t>01/07/1988</t>
  </si>
  <si>
    <t>OPERARIO DE CORTE Y PERFORACION</t>
  </si>
  <si>
    <t xml:space="preserve">AV. ALFONSO UGARTE 201 INT. 03 URB. SANTA CLARA </t>
  </si>
  <si>
    <t xml:space="preserve">BENDEZU ZUMBA WILBERT ANGEL </t>
  </si>
  <si>
    <t>02/12/2003</t>
  </si>
  <si>
    <t>OFICIAL DRYWALL</t>
  </si>
  <si>
    <t>MZ. 181 LT. 7 ASENT. HUMANO SAN MARTIN</t>
  </si>
  <si>
    <t>CAMPOMANES RETUERTO STALIN ELIO</t>
  </si>
  <si>
    <t>16/01/1999</t>
  </si>
  <si>
    <t>AV. 2 DE OCTUBRE URB. SANTA A ANA</t>
  </si>
  <si>
    <t>28/06/1995</t>
  </si>
  <si>
    <t>ASENT. H BALNEARIO SCT. V MZ. B LT. 11</t>
  </si>
  <si>
    <t>CASTRO PEÑA VICTOR OBED</t>
  </si>
  <si>
    <t>25/03/1987</t>
  </si>
  <si>
    <t>AV. ENRIQUE MEIGGS BLOCK L DPTO 301</t>
  </si>
  <si>
    <t>CENTENO YANCE ARTEMIO</t>
  </si>
  <si>
    <t>19/09/2000</t>
  </si>
  <si>
    <t>PSJ. 11 ASOC. LAS PRADERAS ANEXO 8  MZ S-3 LT. 09</t>
  </si>
  <si>
    <t>CHAMORRO ESTACIO ARMANDO PERCY</t>
  </si>
  <si>
    <t>04/09/1988</t>
  </si>
  <si>
    <t xml:space="preserve">MZ 12 LT 43 ZONA 5  </t>
  </si>
  <si>
    <t>CHUQUILLANQUI CASTAÑEDA JOSE ALEXANDER</t>
  </si>
  <si>
    <t>30/07/2003</t>
  </si>
  <si>
    <t>JOSE PARDO 718 DTO3</t>
  </si>
  <si>
    <t>CORDOVA ARZAPALO CECILIA CHARITO</t>
  </si>
  <si>
    <t>14/04/1996</t>
  </si>
  <si>
    <t>ASOC. PROG. DE VIV. LAS CASUARINAS EX PARCELA MZ B LT 6</t>
  </si>
  <si>
    <t>CRUZ DELGADO  JOSE SANTOS</t>
  </si>
  <si>
    <t>25/05/1980</t>
  </si>
  <si>
    <t>CALLE 14 URB. PRO LIMA ETAPA 2DA MZ F LT 64</t>
  </si>
  <si>
    <t>CUBA CARBAJAL BRYAN ANTHONY</t>
  </si>
  <si>
    <t>13/02/1999</t>
  </si>
  <si>
    <t>PASAJE 09 ASENT. H 13 DE MAYO MZ R1 LT16</t>
  </si>
  <si>
    <t>DIAZ PINEDO ERIKA LIZET</t>
  </si>
  <si>
    <t>29/07/1991</t>
  </si>
  <si>
    <t>MZ F LT 9 I ETAPA-SAN MARTIN DE PORRES</t>
  </si>
  <si>
    <t>DIAZ PINEDO JIMMY</t>
  </si>
  <si>
    <t>21/01/1987</t>
  </si>
  <si>
    <t>PSJ. LAS LOMAS DE ANDRES A. CACERES MZ. A LT. 13</t>
  </si>
  <si>
    <t>ECHACCAYA ROMERO JUAN MELANIO</t>
  </si>
  <si>
    <t>23/01/1989</t>
  </si>
  <si>
    <t>AH. SEÑOR DE LUREN MZ A LT 36</t>
  </si>
  <si>
    <t xml:space="preserve">ESPIRITU OBREGON ARSENIO </t>
  </si>
  <si>
    <t>30/11/1987</t>
  </si>
  <si>
    <t>MZ B LT 31 ASOC. VIVIENDA  VILLA EL AMAUTA</t>
  </si>
  <si>
    <t>ESTELA ALEGRE ALBERTO CAYETANO</t>
  </si>
  <si>
    <t>PSJ SAN PABLO MZ Q LOTE 8 EL NAZARENO</t>
  </si>
  <si>
    <t>004805734</t>
  </si>
  <si>
    <t>GONZALES LEDEZMA LILIANA</t>
  </si>
  <si>
    <t>15/11/1992</t>
  </si>
  <si>
    <t>AV. INDOAMERICA 657 - URB. TAHUANTISUYO PRIMERA ZONA DE TAHUANTISUYO</t>
  </si>
  <si>
    <t>GONZALES MANRIQUE ALEJANDRO</t>
  </si>
  <si>
    <t>03/02/1996</t>
  </si>
  <si>
    <t xml:space="preserve">JR. 27 DE ABRIL 427 PJ VILLA EL CARMEN MZ S </t>
  </si>
  <si>
    <t>HERNANDEZ TACULI LUIS RAFAEL</t>
  </si>
  <si>
    <t>18/04/1976</t>
  </si>
  <si>
    <t>COOP. EL CARMEN MZ J LT 27</t>
  </si>
  <si>
    <t>HINOSTROZA ALARCON WILFREDO</t>
  </si>
  <si>
    <t>16/11/1982</t>
  </si>
  <si>
    <t>OFICIAL MASILLADOR</t>
  </si>
  <si>
    <t>ASENT. H. PROGRAMA  MUN DE VIV UNICA MZ S LT 7</t>
  </si>
  <si>
    <t>HUILLCA GONZALES ANTHONY STEVES</t>
  </si>
  <si>
    <t>12/10/1984</t>
  </si>
  <si>
    <t>MZ O 2 LT 10 MARISCAL CASTILLA</t>
  </si>
  <si>
    <t xml:space="preserve">LARA OLIVOS WILLIAN JOSE </t>
  </si>
  <si>
    <t>15/09/1982</t>
  </si>
  <si>
    <t>ASOC. DE VIVIENDAS ESTEBAN  MONZON  FERNANDEZ MZ B LT 02</t>
  </si>
  <si>
    <t>LAURENO MEZA MAY MARCIAL</t>
  </si>
  <si>
    <t>26/04/1992</t>
  </si>
  <si>
    <t>UCV 171 LT 03 AH HUAYCAN ZONA M</t>
  </si>
  <si>
    <t>LINARES TUANAMA FROYLON</t>
  </si>
  <si>
    <t>21/12/1985</t>
  </si>
  <si>
    <t>JIRON FRANCISCO PIZARRO 254</t>
  </si>
  <si>
    <t>SAN MARTIN</t>
  </si>
  <si>
    <t xml:space="preserve">MENDOZA NAPA  WILVER ALFREDO </t>
  </si>
  <si>
    <t>22/11/1998</t>
  </si>
  <si>
    <t>OPERARIO PERFORISTA Y DEMOLICION</t>
  </si>
  <si>
    <t>MZ N LT 1 PSJE ROSA Y CALLE ROSARIO-SANTA EULALIA</t>
  </si>
  <si>
    <t>HUAROCHIRI</t>
  </si>
  <si>
    <t>09842772</t>
  </si>
  <si>
    <t>MOLINA FIERRO JHON</t>
  </si>
  <si>
    <t>04/01/1973</t>
  </si>
  <si>
    <t>ASOC FUERZAS POLICIALES MZ B LT 55</t>
  </si>
  <si>
    <t>03/04/1983</t>
  </si>
  <si>
    <t>AV. SANTA ROSA MZ C LT 01 APV SANTA LUISA DE OQUENDO 1 ETAPA</t>
  </si>
  <si>
    <t>NAVARRO REYES MARIA DEL PILAR</t>
  </si>
  <si>
    <t>17/05/1997</t>
  </si>
  <si>
    <t>ASOC. SR. DE LOS MILAGROS  MZ O LT59</t>
  </si>
  <si>
    <t>NEYRA HUAMAN PEDRO</t>
  </si>
  <si>
    <t>18/06/1982</t>
  </si>
  <si>
    <t>ASENT. H LUIS  PARDO MZ B LT 12</t>
  </si>
  <si>
    <t xml:space="preserve">PONTE ZUMBA JUAN PEDRO </t>
  </si>
  <si>
    <t>14/04/2001</t>
  </si>
  <si>
    <t>PUMAYALLI MENDEZ  JAIME</t>
  </si>
  <si>
    <t>MZ G LT B AH TUPAC AMARU</t>
  </si>
  <si>
    <t>RAMOS YANAC PABLO JOSEPH</t>
  </si>
  <si>
    <t>22/07/1983</t>
  </si>
  <si>
    <t>GERENTE DE PROYECTOS</t>
  </si>
  <si>
    <t xml:space="preserve">JR. ANTARES 546 URB. VENTURA ROSSI </t>
  </si>
  <si>
    <t>004865678</t>
  </si>
  <si>
    <t>RONDON LARA JEYSER DAVID</t>
  </si>
  <si>
    <t>22/01/1994</t>
  </si>
  <si>
    <t>JR. CAMANA 564</t>
  </si>
  <si>
    <t>ROSADO ARQUIÑEGO JOSE ANIBAL</t>
  </si>
  <si>
    <t>13/07/1990</t>
  </si>
  <si>
    <t>JR PARACAS 175 TAHUANTINSUYO URB POLAR</t>
  </si>
  <si>
    <t xml:space="preserve">RUMICHE CHAVEZ CARLOS ENRIQUE  </t>
  </si>
  <si>
    <t>23/02/1996</t>
  </si>
  <si>
    <t>AMPL.CIUDAD DE LOS CONSTRUCTORES MZ J LT5</t>
  </si>
  <si>
    <t xml:space="preserve">SALINAS RAMIREZ ALEXANDER BRYAN </t>
  </si>
  <si>
    <t>28/04/1999</t>
  </si>
  <si>
    <t>UCV 217 CLT 11 HUAYCAN</t>
  </si>
  <si>
    <t>SANDOVAL VALENZUELA JASON ANDREE</t>
  </si>
  <si>
    <t>26/12/1995</t>
  </si>
  <si>
    <t>JR. TAHUANTINSUYO 558</t>
  </si>
  <si>
    <t xml:space="preserve">SANTOS RAMIREZ CESAR AUGUSTO </t>
  </si>
  <si>
    <t>30/10/1981</t>
  </si>
  <si>
    <t>OPERARIO MASILLADOR</t>
  </si>
  <si>
    <t>ASENT. H PROGRAMA MUN DE VIVE. UNICA MZ S LT 6</t>
  </si>
  <si>
    <t>29/10/2003</t>
  </si>
  <si>
    <t>AV. DEL AIRE 1621</t>
  </si>
  <si>
    <t>SOTO CASTRO YEISON TEOFILO</t>
  </si>
  <si>
    <t>17/02/1996</t>
  </si>
  <si>
    <t>JR. LIBERTAD 351</t>
  </si>
  <si>
    <t>TACURI CARREÑO JARLY FELIPE</t>
  </si>
  <si>
    <t>25/06/1986</t>
  </si>
  <si>
    <t>CALLE J AAHH HORACIO ZEVALLOS GRUPO C MZ H LT.13</t>
  </si>
  <si>
    <t>TOLEDO RODRIGUEZ GUSTAVO ALFONSO</t>
  </si>
  <si>
    <t>28/04/1980</t>
  </si>
  <si>
    <t>AV. EL BOSQUE URB.LA PLANICIE  MZ F LOTE 17</t>
  </si>
  <si>
    <t>TRILLO MENDOZA RICHARD ALBERTO</t>
  </si>
  <si>
    <t>28/10/2000</t>
  </si>
  <si>
    <t>JESUS MORALES 832 ZONA A</t>
  </si>
  <si>
    <t>URBANO FLORES JUAN CARLOS</t>
  </si>
  <si>
    <t>09/12/1993</t>
  </si>
  <si>
    <t>AAHH. NUEVO AMANECER MZ R2 LT6</t>
  </si>
  <si>
    <t xml:space="preserve">VEGA ORDOÑEZ JIMMY </t>
  </si>
  <si>
    <t>02/10/1995</t>
  </si>
  <si>
    <t>ASENT. H BAYOVAR MZ 38 LT 17</t>
  </si>
  <si>
    <t>15/08/1989</t>
  </si>
  <si>
    <t>PROLONGACION CANGALLO 755 INT. 35</t>
  </si>
  <si>
    <t>MOVITECNICA S.A</t>
  </si>
  <si>
    <t>09658198</t>
  </si>
  <si>
    <t>IZQUIERDO RAMIREZ EDINSON</t>
  </si>
  <si>
    <t>ESPECIALISTA DE FAJAS</t>
  </si>
  <si>
    <t>SERVICIO DE VULCANIZADO PARA FAJAS TRANSPORTADORAS PARA TBM SEGÚN CONTRATO OSV-01-21-006</t>
  </si>
  <si>
    <t>JIRON INCAHUASI 975 URB. MANGOMARCA ALTA</t>
  </si>
  <si>
    <t>QUISPE BARRIOS ERNESTO</t>
  </si>
  <si>
    <t>PSJ 2 MZ G LT 1 APV RINCONADA LAS FLORES</t>
  </si>
  <si>
    <t>MONTOYA VARGAS LINDER</t>
  </si>
  <si>
    <t>MZ E LT 3 SAN HILARION ALTO</t>
  </si>
  <si>
    <t>09187778</t>
  </si>
  <si>
    <t xml:space="preserve">UMPIRE SUCACAHUA BENEDICTO LUIS </t>
  </si>
  <si>
    <t>Calle C Mz G Lte 41 - Pachacamac</t>
  </si>
  <si>
    <t>CAMONES BARDALES BENANCIO</t>
  </si>
  <si>
    <t>SERVICIO DE VULCANIZADO PARA FAJAS TRANSPORTADORAS PARA TBM SEGÚN CONTRATO OSV-01-21-007</t>
  </si>
  <si>
    <t>AV PLAYADES FAIZANES</t>
  </si>
  <si>
    <t>CANGRE PAMPAÑAHUPA ANGEL</t>
  </si>
  <si>
    <t>SERVICIO DE VULCANIZADO PARA FAJAS TRANSPORTADORAS PARA TBM SEGÚN CONTRATO OSV-01-21-008</t>
  </si>
  <si>
    <t>A.A.H.H. SAN JUAN BAUTISTA M.7</t>
  </si>
  <si>
    <t>SERVICIO DE VULCANIZADO PARA FAJAS TRANSPORTADORAS PARA TBM SEGÚN CONTRATO OSV-01-21-009</t>
  </si>
  <si>
    <t xml:space="preserve">PARQUE EL ASESOR 127 </t>
  </si>
  <si>
    <t>20451703901</t>
  </si>
  <si>
    <t>OBRAS SUBTERRANEAS SA</t>
  </si>
  <si>
    <t>43577872</t>
  </si>
  <si>
    <t>SILVA KAMT ARMANDO DAVID</t>
  </si>
  <si>
    <t>ESTACION 10-POZO 16</t>
  </si>
  <si>
    <t xml:space="preserve">ALAMEDA MARIA REICHE 366 </t>
  </si>
  <si>
    <t>09495771</t>
  </si>
  <si>
    <t>PEREZ CASTILLO ALEJANDRO MARTIN</t>
  </si>
  <si>
    <t>AUX ADMINISTRATIVO</t>
  </si>
  <si>
    <t>JIRON FRANCIA 276</t>
  </si>
  <si>
    <t>40687791</t>
  </si>
  <si>
    <t xml:space="preserve">CRUZ BARRERA MOISES </t>
  </si>
  <si>
    <t>OPERARIO FIERRERO Y ALBAÑIL</t>
  </si>
  <si>
    <t>MZ 7 LT 2 9 DE FEBRERO</t>
  </si>
  <si>
    <t>001596267</t>
  </si>
  <si>
    <t>GOMEZ NIEVES ESTELLES ANTONIO</t>
  </si>
  <si>
    <t>JR ALDEBARAN 320, TORRE F 401, SURCO</t>
  </si>
  <si>
    <t>AH SAN PEDRO MZ C LT 02</t>
  </si>
  <si>
    <t>OPERARIO ELECTROMECANICO</t>
  </si>
  <si>
    <t xml:space="preserve">MZ11 LT 25 LAS VEGAS </t>
  </si>
  <si>
    <t>40450706</t>
  </si>
  <si>
    <t xml:space="preserve">AZURZA ALLCCARIMA YOVANI </t>
  </si>
  <si>
    <t>AH LA RIVERA MZ A LT 22</t>
  </si>
  <si>
    <t>OPERARIO TOPOGRAFO</t>
  </si>
  <si>
    <t>UCV 13 LT 57, ZONA A A.H. HUAYCAN</t>
  </si>
  <si>
    <t>44545932</t>
  </si>
  <si>
    <t xml:space="preserve">CUBA RAMIREZ JOSE  </t>
  </si>
  <si>
    <t>OPERARIO ALBAÑIL ENCOFRADOR</t>
  </si>
  <si>
    <t>CALLE JUAN VELASCO AH LEONCIO PRADO</t>
  </si>
  <si>
    <t>SANTIAGO DE CAO LA LIBERTAD</t>
  </si>
  <si>
    <t>41878279</t>
  </si>
  <si>
    <t>BLAS HIDALGO JAVIER</t>
  </si>
  <si>
    <t>OPERARIO ENCOFRADOR</t>
  </si>
  <si>
    <t>MZ K-16 LT 20 AH ESMERALDA DE LOS ANDES</t>
  </si>
  <si>
    <t xml:space="preserve">URB EL ASESOR2 MZ C LT26 </t>
  </si>
  <si>
    <t>AGUILAR REGALADO TEODORO</t>
  </si>
  <si>
    <t>AV MILITAR 2019</t>
  </si>
  <si>
    <t>44924890</t>
  </si>
  <si>
    <t>GAMBOA PONCE RICARDO AUGUSTO</t>
  </si>
  <si>
    <t xml:space="preserve">LOS ROSALES M2  AAHH BUENOS AIRES DE VILLA </t>
  </si>
  <si>
    <t>40787121</t>
  </si>
  <si>
    <t>MAMANI CHEJE RENE</t>
  </si>
  <si>
    <t>JR MOQUEGUA 1655</t>
  </si>
  <si>
    <t>PUNO</t>
  </si>
  <si>
    <t>43882842</t>
  </si>
  <si>
    <t xml:space="preserve">FLORES BACON FRANCISCO </t>
  </si>
  <si>
    <t>AH LA GRUTA DE SANTA MARIA MZ C1 LT 19</t>
  </si>
  <si>
    <t>45104259</t>
  </si>
  <si>
    <t>QUISPE ÑAUPARI ROY JULIO</t>
  </si>
  <si>
    <t>SOLDADOR MECANICO</t>
  </si>
  <si>
    <t>PSJ MISTI S/N EL TAMBO HUANCAYO</t>
  </si>
  <si>
    <t>EL TAMBO</t>
  </si>
  <si>
    <t>70046580</t>
  </si>
  <si>
    <t xml:space="preserve">RUIZ CHAVEZ DAVID </t>
  </si>
  <si>
    <t>INGENIERO DE CALIDAD Y MEDIO AMBIENTE</t>
  </si>
  <si>
    <t>CALLE BRONSINO 390</t>
  </si>
  <si>
    <t>40028420</t>
  </si>
  <si>
    <t>PUENTE FERNANDEZ JOHAN SAGITARIO</t>
  </si>
  <si>
    <t>JR SAN ANTONIO 391 2da zona</t>
  </si>
  <si>
    <t>CUEVA RODRIGUEZ CARLOS</t>
  </si>
  <si>
    <t>PSJ. LOS ROBLES BLOCK D1 DPTO. 303</t>
  </si>
  <si>
    <t>09610568</t>
  </si>
  <si>
    <t>CHOQUEHUANCA YANCAPALLO CESAR</t>
  </si>
  <si>
    <t>JR ANTONIO GARLAND 912</t>
  </si>
  <si>
    <t>POLO CRUZADO ELVIS</t>
  </si>
  <si>
    <t>MZ.A LOTE S/N PUEBLO LONGOTEA 3</t>
  </si>
  <si>
    <t>LONGOTEA</t>
  </si>
  <si>
    <t>AYAY CORREA PEDRO</t>
  </si>
  <si>
    <t>MZ.K LOTE 5 ASOC LOS PINOS</t>
  </si>
  <si>
    <t>UCV 89 LT 55 ZN E HUAYCAN</t>
  </si>
  <si>
    <t>MARTINEZ PAZ SEGUNDO HOMERO</t>
  </si>
  <si>
    <t>ROCA FUERTE MZ. F LT. 01</t>
  </si>
  <si>
    <t>45218809</t>
  </si>
  <si>
    <t>CASTILLO ROMAN NIKE</t>
  </si>
  <si>
    <t>MZ.D4 LT.6 LAS DELICIAS DE VILLA</t>
  </si>
  <si>
    <t>71195523</t>
  </si>
  <si>
    <t xml:space="preserve">PAICO RIVERA HEINER </t>
  </si>
  <si>
    <t>MZ E LT1 AH LOS ANGELES SECTOR4</t>
  </si>
  <si>
    <t>41042154</t>
  </si>
  <si>
    <t xml:space="preserve">CAÑARI ALVARADO DANIEL </t>
  </si>
  <si>
    <t>SECTOR 3 GRUPO 14 MZ M LT 4</t>
  </si>
  <si>
    <t>01090385</t>
  </si>
  <si>
    <t>GARCIA AREVALO ROMAN</t>
  </si>
  <si>
    <t xml:space="preserve">CASERIO LOS OLIVOS </t>
  </si>
  <si>
    <t>RODRIGUEZ DE MENDOZA</t>
  </si>
  <si>
    <t>23227584</t>
  </si>
  <si>
    <t>ÑAHUI ALVAREZ JAIME</t>
  </si>
  <si>
    <t>JR. LIMA CINCO ESQUINAS</t>
  </si>
  <si>
    <t>44609113</t>
  </si>
  <si>
    <t>QUENALLATA MAMANI JOHNNY</t>
  </si>
  <si>
    <t>URB. CHANU CHANU S-13</t>
  </si>
  <si>
    <t>OPERADOR DE ROBOT, CARGADOR FRONTAL Y TELEHANDLER</t>
  </si>
  <si>
    <t>URB. RESIDENCIAL LAS PRADERAS DE PARIACHI MZ. E LT. 49</t>
  </si>
  <si>
    <t>PSJ. 30 CONJ. HAB. MANZANILLA II MZ. L3 LT.30</t>
  </si>
  <si>
    <t>42722045</t>
  </si>
  <si>
    <t>BALDERA MAZA CESAR AUGUSTO</t>
  </si>
  <si>
    <t>ETAPA II ASENT. H. PROTYECTOS ESPECIALES MZ. 63 LT. 18</t>
  </si>
  <si>
    <t>ASOC. DE VIV. 13 DE NOVIEMBRE MZ. C LT. 3</t>
  </si>
  <si>
    <t>RAMIREZ HERNADEZ ALEXANDER MOISES</t>
  </si>
  <si>
    <t>JR. CONDESUYOS 611 PISO 2</t>
  </si>
  <si>
    <t>JR. CONDESUYOS 548 CERCADO</t>
  </si>
  <si>
    <t>43008673</t>
  </si>
  <si>
    <t>MZ. O LT. 7 AH. 23 DE OCTUBRE</t>
  </si>
  <si>
    <t>44719002</t>
  </si>
  <si>
    <t>MALAGA VILLANUEVA JORGE RAPHAEL</t>
  </si>
  <si>
    <t>OPERARIO DE ALMACEN</t>
  </si>
  <si>
    <t>URB. ALVAREZ THOMAS E-9</t>
  </si>
  <si>
    <t>45560881</t>
  </si>
  <si>
    <t>AGURTO QUISPE JAIME ALONSO</t>
  </si>
  <si>
    <t>ASENT. H. MANZANILLA II MZ. A2 LT.36</t>
  </si>
  <si>
    <t>08149776</t>
  </si>
  <si>
    <t>PALOMINO QUISPE SANDRO ROBERTO</t>
  </si>
  <si>
    <t>AV ESTEBAN SALMON 210</t>
  </si>
  <si>
    <t>JORGE CHAVEZ 1777</t>
  </si>
  <si>
    <t>46391645</t>
  </si>
  <si>
    <t>EDWIN WALTER PEÑA MENDOZA</t>
  </si>
  <si>
    <t>AH SAN JOSE OBRERO MZ B LT 9</t>
  </si>
  <si>
    <t>46938017</t>
  </si>
  <si>
    <t>CHIPANA DAVALOS JOSE LUIS</t>
  </si>
  <si>
    <t>UNIDAD VECINAL BLOCK 10 DPTO. N</t>
  </si>
  <si>
    <t>LIMA CERCADO</t>
  </si>
  <si>
    <t>41803246</t>
  </si>
  <si>
    <t>COLOS CAMPOS ARCIDEZ</t>
  </si>
  <si>
    <t>CALLE LOS TULIPANES AH HIJOS DE CONSTRUCTORES MZ F1 LT 2</t>
  </si>
  <si>
    <t>MZ.B LT.09 ASENT.H VIRGEN DE GUADALUPE</t>
  </si>
  <si>
    <t>42782122</t>
  </si>
  <si>
    <t>DELFIN RIVAS JUAN JOSE</t>
  </si>
  <si>
    <t>CALLE PALMERAS MZ.38 LT.3 BUENOS AIRES DE VILLA</t>
  </si>
  <si>
    <t>75824700</t>
  </si>
  <si>
    <t>MERA ZULOETA STALIN FREUD</t>
  </si>
  <si>
    <t>CALLE ATAHUALPA LA ESPERANZA</t>
  </si>
  <si>
    <t>REQUE</t>
  </si>
  <si>
    <t>UCV. 231B LT.23 ZONA Z AH. HUAYCAN ATE VITARTE</t>
  </si>
  <si>
    <t>46051476</t>
  </si>
  <si>
    <t>VASQUEZ HUAUYA CARLOS</t>
  </si>
  <si>
    <t>ASOC VECINAL VISTA HERMOSA MZ H LT 1</t>
  </si>
  <si>
    <t>DE VIV.13 DE NOVIEMBRE MZ. B LT. 6</t>
  </si>
  <si>
    <t>70125693</t>
  </si>
  <si>
    <t>PARCCO CRESPO SERGIO</t>
  </si>
  <si>
    <t>AV AMAZONAS 223 A LT 1</t>
  </si>
  <si>
    <t>40399293</t>
  </si>
  <si>
    <t>NAVARRO BURILLO LUIS</t>
  </si>
  <si>
    <t>AV. TUPAC AMARU 3410</t>
  </si>
  <si>
    <t>42162844</t>
  </si>
  <si>
    <t>BALDERA MAZA LUIS</t>
  </si>
  <si>
    <t>MZ.63 LT.18 2DA ET PROY ESPECIALES</t>
  </si>
  <si>
    <t>VARGAS POMA JULIAN</t>
  </si>
  <si>
    <t>ANEXO CHAHUARMA</t>
  </si>
  <si>
    <t>URCAY ANGARAES</t>
  </si>
  <si>
    <t>CONDORI HILASACA ILDEFONSO</t>
  </si>
  <si>
    <t>MINAS 2000 MZ. LL2 LT. 3</t>
  </si>
  <si>
    <t>20602027237</t>
  </si>
  <si>
    <t xml:space="preserve">IZAJES PARA LA CONSTRUCCION SAC </t>
  </si>
  <si>
    <t>10064758</t>
  </si>
  <si>
    <t>ROJAS SOTO JAIME LEONCIO</t>
  </si>
  <si>
    <t>07/03/1975</t>
  </si>
  <si>
    <t>MZ. G LT. 4 CJRES SANTISIMO SALVADOR DE LAS PALMAS</t>
  </si>
  <si>
    <t>27/06/1984</t>
  </si>
  <si>
    <t>PSJ SANTA CLOTILDE 152 ASENT. LAS TERRAZAS DE CATALINA HUANCA</t>
  </si>
  <si>
    <t>45200435</t>
  </si>
  <si>
    <t>MALPICA MESTANZA CARLOS</t>
  </si>
  <si>
    <t>CALLE CARLOS LA TORRE ASENT. H. EL ROSARIO MZ. G LT. 12</t>
  </si>
  <si>
    <t>09370955</t>
  </si>
  <si>
    <t>SANABRIA SIMEON ELMER BENIGNO</t>
  </si>
  <si>
    <t>OPERADOR DE CAMIÓN GRÚA</t>
  </si>
  <si>
    <t>ASENT. H. HEROES DEL CENEPA MZ. B LT. 25</t>
  </si>
  <si>
    <t>20506662711</t>
  </si>
  <si>
    <t>LUPPAAR</t>
  </si>
  <si>
    <t>32131298</t>
  </si>
  <si>
    <t>CALDAS CANO ALDO JULIANO</t>
  </si>
  <si>
    <t>10/3/76</t>
  </si>
  <si>
    <t>HUANCAVELICA OPTO. R P A</t>
  </si>
  <si>
    <t>40074608</t>
  </si>
  <si>
    <t>CHAVEZ YAURI ELVIS GILMORE</t>
  </si>
  <si>
    <t>1/2/78</t>
  </si>
  <si>
    <t>CALLE LOS FERSNOS ESPERANZA MZC LT 4</t>
  </si>
  <si>
    <t>AH SAN PEDRO VITARTE MZ G1 LT 4</t>
  </si>
  <si>
    <t>ALONSO PALOMINO 146</t>
  </si>
  <si>
    <t>43602524</t>
  </si>
  <si>
    <t>LARICO CAIRA JOSE LUIS</t>
  </si>
  <si>
    <t>CARRETERA CENTRAL KL 117</t>
  </si>
  <si>
    <t>CHICLA</t>
  </si>
  <si>
    <t>40531170</t>
  </si>
  <si>
    <t>CAMPIAN DE LA CRUZ FREDY</t>
  </si>
  <si>
    <t>MZ.C LT.18 CASA HUERTA LA CAMPIÑA SEC.A</t>
  </si>
  <si>
    <t>MZ.A1 LT.7 CONJ.RESID.PARIACHI 2DA.ETAPA</t>
  </si>
  <si>
    <t>10755286</t>
  </si>
  <si>
    <t>OSORIO OTERO OSCAR OMAR</t>
  </si>
  <si>
    <t>3 GRUPO 13 MZ. C LT. 13</t>
  </si>
  <si>
    <t>42141407</t>
  </si>
  <si>
    <t>VASQUEZ CHAVEZ ROWSVEL ELISEO</t>
  </si>
  <si>
    <t>CALLE E LAS TERRAZAS DE VILLA MZ. G LT. 13</t>
  </si>
  <si>
    <t>OPERADOR DE EXCAVADORA, VOLQUETE Y CARGADOR FRONTAL</t>
  </si>
  <si>
    <t>LA ESPERANZA 411 VITARTE</t>
  </si>
  <si>
    <t>001766608</t>
  </si>
  <si>
    <t xml:space="preserve">MOLINA SIERRA SERGIO ROUSSEO </t>
  </si>
  <si>
    <t>Jr. León Velarde 1221 2 PISO B3</t>
  </si>
  <si>
    <t>PR.HUAMANGA 547 DPTO.12 3ER.PISO URB.EL PORVENIR</t>
  </si>
  <si>
    <t>23712748</t>
  </si>
  <si>
    <t>DIAZ ESTRADA VIDAL</t>
  </si>
  <si>
    <t>21/4/66</t>
  </si>
  <si>
    <t>J R TACNA 860</t>
  </si>
  <si>
    <t>16446890</t>
  </si>
  <si>
    <t>KAMT CHANG FELIX AUGUSTO</t>
  </si>
  <si>
    <t>26/11/1962</t>
  </si>
  <si>
    <t>ESTACION 10-POZO16-ESTACION 6</t>
  </si>
  <si>
    <t>UBR. FERMIN AVILA MORON MZ. "L" LT. 20</t>
  </si>
  <si>
    <t>PIMENTEL</t>
  </si>
  <si>
    <t>61228013</t>
  </si>
  <si>
    <t>LANARO MANIHUARI JESUS FELIPE</t>
  </si>
  <si>
    <t>5/02/1993</t>
  </si>
  <si>
    <t>CALLE PIURA ASOC. CARAPONGO MZ D LT4</t>
  </si>
  <si>
    <t>47991436</t>
  </si>
  <si>
    <t>QUINO HUINCHO MICHAEL RONALD</t>
  </si>
  <si>
    <t>22/11/1993</t>
  </si>
  <si>
    <t>ASENT. H. UPIS LAS MERCEDES GRUPO 3 MZ. C1 LT. 14</t>
  </si>
  <si>
    <t>19/04/1974</t>
  </si>
  <si>
    <t>CALLE PORTADA DEL SOL 264 COOP CHANCAS DE ANDAHUAYLAS</t>
  </si>
  <si>
    <t>CALVAY HUAMAN PABLO JOSEP</t>
  </si>
  <si>
    <t>30/06/1996</t>
  </si>
  <si>
    <t>CALLE CONSQUISTADORES MZ L</t>
  </si>
  <si>
    <t>CAMPOS TACUSI EVER LUIS</t>
  </si>
  <si>
    <t>10/01/1985</t>
  </si>
  <si>
    <t>COMUNIDAD CCOLLIRE</t>
  </si>
  <si>
    <t>YANAOCA</t>
  </si>
  <si>
    <t>CHAVEZ CHINGUEL JORGE LUIS</t>
  </si>
  <si>
    <t>09/09/1986</t>
  </si>
  <si>
    <t>CALLE LEGION PERUANA 156</t>
  </si>
  <si>
    <t>09638129</t>
  </si>
  <si>
    <t>PALMA BALDEON CESAR RUBEN</t>
  </si>
  <si>
    <t>08/11/1973</t>
  </si>
  <si>
    <t>MZ K L 45 P. J. EL PACIFICO</t>
  </si>
  <si>
    <t>PALMA BALDEON CRISTOBAL AURELIO</t>
  </si>
  <si>
    <t>01/10/1975</t>
  </si>
  <si>
    <t>AV. PRINCIPAL ASENT. CERRO PACIFICO LOS LADRILLEROS MZ K LT 45</t>
  </si>
  <si>
    <t>44975847</t>
  </si>
  <si>
    <t>ARTEAGA CASIHUE SAMUEL ABELARDO</t>
  </si>
  <si>
    <t>14/07/1987</t>
  </si>
  <si>
    <t>ASOC. DE VIV. LAS PRADERAS ANEXO 8 MZ. G1 LT. 28</t>
  </si>
  <si>
    <t>ALVA DOMINGUEZ PEDRO LUIS</t>
  </si>
  <si>
    <t>CALLE LAS DELICIAS MZ. C LT. 42A</t>
  </si>
  <si>
    <t>CHAHUA TOMAS JACK BARRONY</t>
  </si>
  <si>
    <t>04/02/1998</t>
  </si>
  <si>
    <t>C. CAM NAUYAN RONDOS MZ. N LT.1</t>
  </si>
  <si>
    <t>HUARACA TINEO WILLIAMS JESUS</t>
  </si>
  <si>
    <t>23/12/1995</t>
  </si>
  <si>
    <t>ASENT. H. CONSTRUCTORES</t>
  </si>
  <si>
    <t>29/10/1986</t>
  </si>
  <si>
    <t>AH. SAN CARLOS PACHACUTEC MZ. E LT. 2</t>
  </si>
  <si>
    <t>LEONARDO LOPEZ TEODORO</t>
  </si>
  <si>
    <t>18/09/1988</t>
  </si>
  <si>
    <t>CASERIO CHINCHE KM 32</t>
  </si>
  <si>
    <t>OLMOS</t>
  </si>
  <si>
    <t>MARIN QUIRICA ABEL DEDI</t>
  </si>
  <si>
    <t>22/05/1979</t>
  </si>
  <si>
    <t>CALLE CERRO DE PASCO 0009</t>
  </si>
  <si>
    <t>SAN PEDRO</t>
  </si>
  <si>
    <t>20/10/1986</t>
  </si>
  <si>
    <t>CALLE HOLANDA 745 PUEBLO NOCHETO</t>
  </si>
  <si>
    <t>11/02/1973</t>
  </si>
  <si>
    <t>ASENT. H. OASIS PACHACUTEC MZ. J LT. 3</t>
  </si>
  <si>
    <t>10783132</t>
  </si>
  <si>
    <t>MORI ZEGARRA ALDO WILSON</t>
  </si>
  <si>
    <t>AV. GENERAL GARZON 972 DPTO. H</t>
  </si>
  <si>
    <t>72917976</t>
  </si>
  <si>
    <t>GARCIA GUEVARA ANGELINA GIORELLY</t>
  </si>
  <si>
    <t>MZ LOS LAURELES 0</t>
  </si>
  <si>
    <t>RUPA-RUPA</t>
  </si>
  <si>
    <t>ROCK ON EMPRESA INDIVIDUAL DE RESPONSABILIDAD LIMITADA</t>
  </si>
  <si>
    <t>16169846</t>
  </si>
  <si>
    <t>VEGGRO SANTISTEBAN WAN ROY</t>
  </si>
  <si>
    <t>JR. ECUADOR 236</t>
  </si>
  <si>
    <t>ASOC. DE VIV. 13 DE NOVIEMBRE MZ B. LT. 21</t>
  </si>
  <si>
    <t>09467749</t>
  </si>
  <si>
    <t>BENITES QUIQUIA MANUEL ANIBAL</t>
  </si>
  <si>
    <t>JR. BEATITA 181</t>
  </si>
  <si>
    <t>41002041</t>
  </si>
  <si>
    <t>CASTAÑEDA CRUZ DIMAS</t>
  </si>
  <si>
    <t>MZ. C LT. 5 AH SEÑOR DE LOS MILAGROS DEL PARAISO</t>
  </si>
  <si>
    <t>47288904</t>
  </si>
  <si>
    <t>HUARACA TINEO JUAN CARLOS</t>
  </si>
  <si>
    <t>MZ. X LT. 38 AH LOS CONSTRUCTORES</t>
  </si>
  <si>
    <t>61074118</t>
  </si>
  <si>
    <t>SANDOVAL AGUILAR JOSE MIGUEL</t>
  </si>
  <si>
    <t>PEDRO SOLARI 282</t>
  </si>
  <si>
    <t>ASENT H. HIJOS DE APURIMAC MZ J LT 11</t>
  </si>
  <si>
    <t>URB. CERES ETAPA 3RA MZ. T LT. 25B</t>
  </si>
  <si>
    <t>41449389</t>
  </si>
  <si>
    <t>MENDEZ HINOSTROZA JOSE ANTONIO</t>
  </si>
  <si>
    <t>URB. SAN JUAN BAUTISTA MZ A LT 21</t>
  </si>
  <si>
    <t>72690624</t>
  </si>
  <si>
    <t>RAMIREZ HOLGUIN NYLSON XAVIER</t>
  </si>
  <si>
    <t xml:space="preserve">ALAN GARCIA PEREZ MZ. K LT 6 </t>
  </si>
  <si>
    <t>ASENT.H. ALBERTO SECADA PSJ. VIOLETA MZ. G LT. 5</t>
  </si>
  <si>
    <t>U VECINAL PEDRO RUIZ GALLO MZ. C LT. 29A</t>
  </si>
  <si>
    <t>ELI COLUNCHE CARUAJULCA</t>
  </si>
  <si>
    <t>ANGAMOS ESTE LT 43</t>
  </si>
  <si>
    <t>46825421</t>
  </si>
  <si>
    <t>JESSICA CACHAY MIRANDA</t>
  </si>
  <si>
    <t>BEJAR 616 STA LUZMILA</t>
  </si>
  <si>
    <t>44722449</t>
  </si>
  <si>
    <t>RANDY ALARCON BRYSON</t>
  </si>
  <si>
    <t>PALOMINO BLOCK 3 DPTO 40</t>
  </si>
  <si>
    <t>72806696</t>
  </si>
  <si>
    <t>BACA SANCHEZ CARLA BRIGITH</t>
  </si>
  <si>
    <t>ASISTENTE DE CAMPO</t>
  </si>
  <si>
    <t>CALLE MIGUEL GRAU FILA ALTA MZ. C LT. 3</t>
  </si>
  <si>
    <t>JAEN</t>
  </si>
  <si>
    <t>45664121</t>
  </si>
  <si>
    <t>SILVA KAMT PIER JOAQUIN</t>
  </si>
  <si>
    <t>CALLE MANCO CAPAC 572</t>
  </si>
  <si>
    <t>45112345</t>
  </si>
  <si>
    <t>TURPO HUAMAN STEFANO</t>
  </si>
  <si>
    <t>MZ V LT 05</t>
  </si>
  <si>
    <t>004726045</t>
  </si>
  <si>
    <t>ALEJOS QUINTERO FERNANDEZ</t>
  </si>
  <si>
    <t>AV MIRAMAR LT 9 MZ 4</t>
  </si>
  <si>
    <t>OPERADOR DE ROBOT, TELEHANDLER, CARGADOR FRONTAL Y MINICARGADOR</t>
  </si>
  <si>
    <t>VIV. RESIDENCIAL PRIMAVERA MZ. F LT. 20</t>
  </si>
  <si>
    <t>JR. NAPO AZCONA</t>
  </si>
  <si>
    <t>45850154</t>
  </si>
  <si>
    <t>RAFAEL ROJAS ATENCIA</t>
  </si>
  <si>
    <t>ASOC DE VIVIENDA LOS NISPEROS MZ P LT9</t>
  </si>
  <si>
    <t>45252189</t>
  </si>
  <si>
    <t>PEDROALBERTO JERSON PIANTO JUNCHAYA</t>
  </si>
  <si>
    <t>CALLE JUAN MATTA 881</t>
  </si>
  <si>
    <t>NAZCA</t>
  </si>
  <si>
    <t>70334889</t>
  </si>
  <si>
    <t>JONAIKER TOSHIRO PILLACA LEON</t>
  </si>
  <si>
    <t>BLOCK 24 DPTO.301 CJ. RES.HEROES DE SAN JUAN</t>
  </si>
  <si>
    <t>JR GERVACIO SANTILLAN 161 BARRIO OBRERO</t>
  </si>
  <si>
    <t>CERCADO DE LIMA</t>
  </si>
  <si>
    <t>20554579133</t>
  </si>
  <si>
    <t>OFICINA TÉCNICA DE ESTUDIOS Y CONTROL DE OBRAS SA SUCURSAL DEL PERÚ</t>
  </si>
  <si>
    <t>71711534</t>
  </si>
  <si>
    <t>CHAVEZ CESPEDES MANUEL AUGUSTO</t>
  </si>
  <si>
    <t>SUPERVISOR DE SEGURIDAD Y SALUD EN EL TRABAJO</t>
  </si>
  <si>
    <t>CALLE DOS DE MAYO 450-462 TORRE A DPTO. 103</t>
  </si>
  <si>
    <t>002673648</t>
  </si>
  <si>
    <t>POU PEÑA GUILLERMO</t>
  </si>
  <si>
    <t>JEFE DE TOPOGRAFÍA</t>
  </si>
  <si>
    <t>CALLE TABATINGA NRO 10</t>
  </si>
  <si>
    <t>46879574</t>
  </si>
  <si>
    <t xml:space="preserve">ROMERO YANCE JOEL JOSUE </t>
  </si>
  <si>
    <t>PROLONGACION CARLOS ALBERTO IZAGUIRRE MZ C LT 10 APV LOS NISPEROS</t>
  </si>
  <si>
    <t>70104312</t>
  </si>
  <si>
    <t>QUISPE SANCHEZ PERCY LUIS</t>
  </si>
  <si>
    <t>TECNICO ESPECIALISTA EN INSTRUMENTACION</t>
  </si>
  <si>
    <t>E08</t>
  </si>
  <si>
    <t>MZ. G LT. 14 COOP. SAN JUAN DE SALINAS</t>
  </si>
  <si>
    <t>76776954</t>
  </si>
  <si>
    <t>ALTAMIRANO ORTIZ JOSE EDUARDO</t>
  </si>
  <si>
    <t>ASENT. H. VILLA MERCEDEZ MZ. F LT. 8</t>
  </si>
  <si>
    <t>AUXILIAR DE TOPOGRAFO</t>
  </si>
  <si>
    <t>E04</t>
  </si>
  <si>
    <t>CALLE 2 URB. 200 MILLAS MZ. L LT. 26</t>
  </si>
  <si>
    <t>72698490</t>
  </si>
  <si>
    <t>SULCA VENERO ALVARO SERGIO</t>
  </si>
  <si>
    <t>TECNICO EN INSTRUMENTACIÓN</t>
  </si>
  <si>
    <t>E17</t>
  </si>
  <si>
    <t>CALLE TRES MZ. LT. 11 COOP. V. HUERTOS DE SANTA ROSA</t>
  </si>
  <si>
    <t>CAHUANA QUISPE CARLOS ALBERTO</t>
  </si>
  <si>
    <t>E27</t>
  </si>
  <si>
    <t>URB. MARISCAL CACERES MZ K-9 LT. 18</t>
  </si>
  <si>
    <t>75229046</t>
  </si>
  <si>
    <t>DIAZ ABAL JOSE LUIS EMANUEL</t>
  </si>
  <si>
    <t>ASISTENTE DE SEGURIDAD Y SALUD EN EL TRABAJO</t>
  </si>
  <si>
    <t>GRUPO III SECTOR C HUASCAR CANTO GRANDE MZ. 157 LT. 17</t>
  </si>
  <si>
    <t>E19, E18</t>
  </si>
  <si>
    <t>MZ H LT 2 ASOCIACION PROMURBAN  LAS TERRAZAS DEL PUEBLO</t>
  </si>
  <si>
    <t>43747406</t>
  </si>
  <si>
    <t xml:space="preserve">POVIS MUÑOZ RONALD ERICK </t>
  </si>
  <si>
    <t>MZ. D4 LT. 41 URB. MARISCAL CACERES</t>
  </si>
  <si>
    <t>46544295</t>
  </si>
  <si>
    <t xml:space="preserve">YUPANQUI CAMPOS JHON TUPAC </t>
  </si>
  <si>
    <t>E19,E18</t>
  </si>
  <si>
    <t>ASENT. H LOS OLIVOS DE PRO MZ. R LT. 34</t>
  </si>
  <si>
    <t>43152536</t>
  </si>
  <si>
    <t xml:space="preserve">SALAS HUARANCA JOHN </t>
  </si>
  <si>
    <t>E19</t>
  </si>
  <si>
    <t>CALLE 6 URB.  PRO 7MO  SACT. 31  MZ. Y LT. 13A</t>
  </si>
  <si>
    <t>E27,E26</t>
  </si>
  <si>
    <t>MZ. G LT. 17 A.H. KENJI FUJIMORI</t>
  </si>
  <si>
    <t>72856732</t>
  </si>
  <si>
    <t xml:space="preserve">CHANGANAQUI PLASENCIA CARLOS MANUEL </t>
  </si>
  <si>
    <t>TECNICO EN INSTRUMENTACION</t>
  </si>
  <si>
    <t>COLA DE MANIOBRAS</t>
  </si>
  <si>
    <t>CALLE LA HUAQUILLA 572 HUARAL</t>
  </si>
  <si>
    <t>VEGA RIVERA CELIA DIANA</t>
  </si>
  <si>
    <t>E25, E26, COLA DE MANIOBRAS</t>
  </si>
  <si>
    <t>CALLE SAN LUIS GONZAGA 722</t>
  </si>
  <si>
    <t>WALDE CISNEROS HAROLD JAIR</t>
  </si>
  <si>
    <t>E18, E19</t>
  </si>
  <si>
    <t>AV. AMAZONAS 735 VALLE ALTO URB. SAN GABRIEL</t>
  </si>
  <si>
    <t>YARLEQUE ZAPATA LUIS YOSET</t>
  </si>
  <si>
    <t>PV26</t>
  </si>
  <si>
    <t>ASENT. H. LA ALBORADA II ETAPA A MZ 27 LT 5</t>
  </si>
  <si>
    <t>E02</t>
  </si>
  <si>
    <t>MZ E LOTE 18 URBANIZACIÓN FAUCETT</t>
  </si>
  <si>
    <t>GONZALES BAUTISTA DEAN BRYAN</t>
  </si>
  <si>
    <t>E23, PV23</t>
  </si>
  <si>
    <t>JR. AMARU YUPANQUI #173</t>
  </si>
  <si>
    <t>QUISPE TORRES JIMMY RAUL</t>
  </si>
  <si>
    <t>E25, E26</t>
  </si>
  <si>
    <t>SECTOR 2 GRUPO 21 MZ J LTE 11</t>
  </si>
  <si>
    <t>001263980</t>
  </si>
  <si>
    <t>MARIN FIDALGO JOAN</t>
  </si>
  <si>
    <t>OFICINA</t>
  </si>
  <si>
    <t>AV. MALECÓN DE LA MARINA 1080</t>
  </si>
  <si>
    <t>PV23</t>
  </si>
  <si>
    <t>ZONA "A" AA.HH. EL AMAUTA MZ. P LT.5</t>
  </si>
  <si>
    <t>70309815</t>
  </si>
  <si>
    <t>VILLANTOY ZUÑIGA RENZO YOVANNI</t>
  </si>
  <si>
    <t>MZ. A LT. 4 ASOC. COMUNAL LAS FLORES I ETAPA</t>
  </si>
  <si>
    <t>71994426</t>
  </si>
  <si>
    <t>FLUKER CUEVA FRANK</t>
  </si>
  <si>
    <t>E14, E15, E17, E18, E19, TBM</t>
  </si>
  <si>
    <t>ASENT. H. LOS OLIVOS DE PRO MZ. F2 LT.14</t>
  </si>
  <si>
    <t>70263238</t>
  </si>
  <si>
    <t>MARCA FELIPE ANDY VICTOR</t>
  </si>
  <si>
    <t>E04, E03, E02, E01, E19, E18, E17, E14, E15</t>
  </si>
  <si>
    <t>CA. H MZ. C LT. 01 AGRUP. FAM. LOS PORTALES DE SANTA MARIA</t>
  </si>
  <si>
    <t>72392059</t>
  </si>
  <si>
    <t>RICHARD EMERSON MORENO BELLIDO</t>
  </si>
  <si>
    <t>E14, E17</t>
  </si>
  <si>
    <t>AV. GRAL VIDAL 520 TABLADA DE LURIN</t>
  </si>
  <si>
    <t>45917192</t>
  </si>
  <si>
    <t>PALACIOS MALCA ROYER</t>
  </si>
  <si>
    <t>ASOC. TRADICIONES RICARDO PALMA MZ. H LT. 28</t>
  </si>
  <si>
    <t>43485683</t>
  </si>
  <si>
    <t>AGUILAR EUSEBIO RICARDO</t>
  </si>
  <si>
    <t>AUXILIAR DE INSTRUMENTACION</t>
  </si>
  <si>
    <t>E14, E17, E18, E19</t>
  </si>
  <si>
    <t>AV. 34 DE ENERO MZ Y LOT 1 MONTECRISTO DEL PARAISO</t>
  </si>
  <si>
    <t>E11, E14, E15</t>
  </si>
  <si>
    <t>MZ L LT 02 A.H. 18 DE OCTUBRE</t>
  </si>
  <si>
    <t>CALLAPIÑA TINCO LUIS EDUARDO</t>
  </si>
  <si>
    <t>E25, E14, E15</t>
  </si>
  <si>
    <t>PSJ LOS BOSQUES AGR. HACIA EL DESARROLLO MZ- M LT- 05</t>
  </si>
  <si>
    <t>E17, TBM</t>
  </si>
  <si>
    <t>SECTOR 3 ASENT H. ANGAMOS MZ. N-2 LT.1</t>
  </si>
  <si>
    <t>74645275</t>
  </si>
  <si>
    <t>GIL ZELADA LISBETH</t>
  </si>
  <si>
    <t>ASENT H. 13 DE ENERO MZ. A LT. 2</t>
  </si>
  <si>
    <t>DIOSES ANASTACIO MANUEL ARTURO</t>
  </si>
  <si>
    <t>E04, E03, E02, E01, E16, E17, E18</t>
  </si>
  <si>
    <t>CA. ALMIRANTE MIGUEL GRAU 246 COOP LAS FLORES</t>
  </si>
  <si>
    <t>AUXILIAR EN INSTRUMENTACIÓN</t>
  </si>
  <si>
    <t>PV01BIS, E01, E02</t>
  </si>
  <si>
    <t>JR. PEDRO CHAMOCHUMBE 497</t>
  </si>
  <si>
    <t>CALLE 12 MZ J LT. 36 URB. TILDA</t>
  </si>
  <si>
    <t>75625952</t>
  </si>
  <si>
    <t xml:space="preserve">TAIPE RODRIGUEZ JUAN JAIME </t>
  </si>
  <si>
    <t>E11, E12, E14, E15</t>
  </si>
  <si>
    <t>ASENT. H. UNION Y PAZ MZ.G LT. 2</t>
  </si>
  <si>
    <t>75468211</t>
  </si>
  <si>
    <t xml:space="preserve">ESTRADA CAVERO FELIZ JESUS </t>
  </si>
  <si>
    <t>JR. SANTA ROSA KM. 12 170</t>
  </si>
  <si>
    <t>48807352</t>
  </si>
  <si>
    <t xml:space="preserve">MANZANARES DE LA CRUZ DEIVIS EDUARDO </t>
  </si>
  <si>
    <t>E11, E12, E14, E17</t>
  </si>
  <si>
    <t>JR. INCA MANCO CAPAC MZ. V-III LT. 17</t>
  </si>
  <si>
    <t>E11, E12, E14, E18</t>
  </si>
  <si>
    <t>URB. EL MPROGRESO F-02</t>
  </si>
  <si>
    <t>75257565</t>
  </si>
  <si>
    <t xml:space="preserve">RODRIGUEZ CABANILLAS MARIA REYNA ANTUANET </t>
  </si>
  <si>
    <t>E11, E12, E14, E20</t>
  </si>
  <si>
    <t>URB. PACHACAMAC SECTOR 2 BARRIO 3 MZ. F LT. 18</t>
  </si>
  <si>
    <t>45315477</t>
  </si>
  <si>
    <t>GUERRA GOY RONALD ALEXANDER</t>
  </si>
  <si>
    <t>E04, E03, E02, E01</t>
  </si>
  <si>
    <t>JR. LAS MARGARITAS MZ W4 LOTE 26 URB. INCA MANCO CAPAC</t>
  </si>
  <si>
    <t>48041243</t>
  </si>
  <si>
    <t>GALLARDO MAZA JOSE LUIS</t>
  </si>
  <si>
    <t>JR. FCO. GONZALES PAVON 761</t>
  </si>
  <si>
    <t>75495940</t>
  </si>
  <si>
    <t>BERRIOS CORREA LUIS SANTIAGO</t>
  </si>
  <si>
    <t>PV18, PV17, PV16, E16, E18, E19</t>
  </si>
  <si>
    <t>JR. LAS BELLOTITAS 1140 URB. LAS VIOLETAS</t>
  </si>
  <si>
    <t>47993939</t>
  </si>
  <si>
    <t>HINOSTROZA HUAMANCHAGUA MAX ABEL</t>
  </si>
  <si>
    <t>E04, E03, E02, E01, PV01 BIS</t>
  </si>
  <si>
    <t>MZ. I LT 5 ASOC GRAMADALES</t>
  </si>
  <si>
    <t>E04, E03, E02, E01, TUNEL EPB, TUNEL PBM</t>
  </si>
  <si>
    <t>ASENT. H. DEFENSORES DE LA PATRIA MZ. F4 LT. 11</t>
  </si>
  <si>
    <t>A.H. Anexo Kenyi Fujimori MZ. A Lt 6</t>
  </si>
  <si>
    <t>Ciudad del Pescador Mz H Lt 5</t>
  </si>
  <si>
    <t>71888953</t>
  </si>
  <si>
    <t>QUISPE HUAMANCHA TAQE AMARU</t>
  </si>
  <si>
    <t>E11, E12, E16, PV16, PV17, PV18</t>
  </si>
  <si>
    <t>AV. AVIACION 2358</t>
  </si>
  <si>
    <t>E08, E09, E12, E16</t>
  </si>
  <si>
    <t>CERRO CANDELA MZ. B LT. 07</t>
  </si>
  <si>
    <t>LOZANO HUERTA OSCAR JESUS</t>
  </si>
  <si>
    <t>AUXILIAR EN INSTRUMENTACION</t>
  </si>
  <si>
    <t>CALLE CHAVIN DE HUANTAR ZARATE</t>
  </si>
  <si>
    <t xml:space="preserve">FERNANDEZ GUARDIA SEBASTIAN ALONSO </t>
  </si>
  <si>
    <t>PSJ. LORENZO LOTTO MZ. G LT. 03 ASENT. H. LOS VIÑEDOS</t>
  </si>
  <si>
    <t xml:space="preserve">MAMANI RAYMUNDO JHONNY RAFAEL </t>
  </si>
  <si>
    <t>JR. LIBERACION 15 LT. 14</t>
  </si>
  <si>
    <t>75406116</t>
  </si>
  <si>
    <t>CHACCHI RICRA MANUEL ALEXIS</t>
  </si>
  <si>
    <t>TUNEL PBM</t>
  </si>
  <si>
    <t>PORTADA II MANCHAY MZ B2 LT 4</t>
  </si>
  <si>
    <t>76822326</t>
  </si>
  <si>
    <t>BUSTAMANTE TENA HANS FRANSHESCO</t>
  </si>
  <si>
    <t>E08, E09, E10, TVPM</t>
  </si>
  <si>
    <t>AV. PASEO LA CASTELLANA 1080</t>
  </si>
  <si>
    <t>JR. DEAN VALDIVIA 697 DPTO. 103</t>
  </si>
  <si>
    <t>71171646</t>
  </si>
  <si>
    <t>ROJAS QUIROZ CHRISTIAN EDUARDO</t>
  </si>
  <si>
    <t>PSJ 7 MZ G LT 16 ASENT H. SANTA MARIA AMPL SECT PARCELA</t>
  </si>
  <si>
    <t>ASENT. H. MICAELA BASTIDAS MZ. A-1 LT. 17</t>
  </si>
  <si>
    <t xml:space="preserve">GARCIA BALLADARES NAIOMY LEONOR </t>
  </si>
  <si>
    <t>PV01BIS-L4, TBM</t>
  </si>
  <si>
    <t>ASOC. VIV. MAGDA PORTAL MZ. M LT. 24</t>
  </si>
  <si>
    <t>PSJ 3 DE OCTUBRE 275 PUEBLO JOVEN</t>
  </si>
  <si>
    <t>70862927</t>
  </si>
  <si>
    <t>PINEDA LIVIAS EMERSON HECTOR</t>
  </si>
  <si>
    <t>MZ F LT- 2 ASENT H. PRIMERO DE MAYO</t>
  </si>
  <si>
    <t>61348431</t>
  </si>
  <si>
    <t xml:space="preserve">HUAMÁN CÁRDENAS JOYSIE ARIANA </t>
  </si>
  <si>
    <t>URB. PACHACAMAC SECTOR 4 ETAPA MZ. L LT 17</t>
  </si>
  <si>
    <t>47958097</t>
  </si>
  <si>
    <t>PADILLA GARCIA ADRIAN JESUS</t>
  </si>
  <si>
    <t>E08, E09, E10, E11, E12, TUNEL</t>
  </si>
  <si>
    <t>AV PIRAMIDE DEL SOL 419 URB. ZARATE</t>
  </si>
  <si>
    <t>76160851</t>
  </si>
  <si>
    <t xml:space="preserve">CALERO VEGA GONZALO FELIX </t>
  </si>
  <si>
    <t>VIROC SN</t>
  </si>
  <si>
    <t>47381948</t>
  </si>
  <si>
    <t xml:space="preserve">CRUZ VALERIO LUIS ALFREDO </t>
  </si>
  <si>
    <t>CASERIO DE COCHAYAN</t>
  </si>
  <si>
    <t>76958785</t>
  </si>
  <si>
    <t xml:space="preserve">DEL CASTILLO VILLANUEVA YULISA MARGARITA </t>
  </si>
  <si>
    <t>ASENT. H. SS. JUAN PABLO II MZ. LT. 11</t>
  </si>
  <si>
    <t>71667289</t>
  </si>
  <si>
    <t xml:space="preserve">CONDORI CUTIPA DARWIN YOSEPHY </t>
  </si>
  <si>
    <t>AGR.  FAM. NUEVA ESPERANZA MZ. A LT. 41</t>
  </si>
  <si>
    <t>47727568</t>
  </si>
  <si>
    <t xml:space="preserve">CASTRO HUAMAN CHRISTIAN AVELINO </t>
  </si>
  <si>
    <t>INSTRUMENTISTA</t>
  </si>
  <si>
    <t>E02, TVOB, TVPM, TUNEL</t>
  </si>
  <si>
    <t>ASOC. VIV. PARAISO DEL NORTE MZ. B LT. 17</t>
  </si>
  <si>
    <t>ESPECIALISTA EN INSTALACIONES</t>
  </si>
  <si>
    <t>E27, E26, E25, E15, E14, TUNEL, E01, E02, E03</t>
  </si>
  <si>
    <t>RESIDENCIAL PARIACHI MZ H LT 31</t>
  </si>
  <si>
    <t>10416900774</t>
  </si>
  <si>
    <t>PEREZ OBLITAS RITA EMPERATRIZ</t>
  </si>
  <si>
    <t>46047236</t>
  </si>
  <si>
    <t>FREDDY UTANI CONDORI</t>
  </si>
  <si>
    <t>CAPATAZ DE JARDINERIA</t>
  </si>
  <si>
    <t>MANTENIMIENTO EN 19BISS, 20, 21, 22, 23, 24, 25 Y 26</t>
  </si>
  <si>
    <t>CLL TULIO MORA CRPAMPA PACTA SC LOS ROSALES</t>
  </si>
  <si>
    <t>HUAROCHIRI/LIMA</t>
  </si>
  <si>
    <t>09933482</t>
  </si>
  <si>
    <t>PUMARRUMI ESPINOZA WILFREDO</t>
  </si>
  <si>
    <t>JARDINERO</t>
  </si>
  <si>
    <t>CALLE O4 ASENT H. INTEGRACION MZ B1 LT 03</t>
  </si>
  <si>
    <t>09351916</t>
  </si>
  <si>
    <t xml:space="preserve">VALDEZ GARCIA LUIS ALBERTO </t>
  </si>
  <si>
    <t>TALA PV-04-01-BIS/E8</t>
  </si>
  <si>
    <t>CALLE LOS SAUCES PISO 1 ASOC BELLO HORIZONTE MZ Q1 LT8</t>
  </si>
  <si>
    <t>70227920</t>
  </si>
  <si>
    <t>VILLARREAL ALVA ERICK CHARLES</t>
  </si>
  <si>
    <t>CA 1 MZ 05 LT 18 AAHH CRUZ DE ARMATAMBO</t>
  </si>
  <si>
    <t>AGUILAR CASTILLO ALDO ALEXANDER</t>
  </si>
  <si>
    <t>MANTENIMIENTO EN PV21, PV25 Y PV26-PV04BIS</t>
  </si>
  <si>
    <t>AV. AVIACION 2778</t>
  </si>
  <si>
    <t>40041685</t>
  </si>
  <si>
    <t>CONDE HUANCA MARIO MARTIN</t>
  </si>
  <si>
    <t xml:space="preserve">AAHH H. JULIO CESAR TELLO MZ T-3 LT 04 </t>
  </si>
  <si>
    <t>70487145</t>
  </si>
  <si>
    <t>CONDE YAYA JEAN PIER JUNIOR</t>
  </si>
  <si>
    <t xml:space="preserve">AV. LOS PINOS MZ R LT 8 P.JULIO C. TELLO </t>
  </si>
  <si>
    <t>CONDUCTOS´R DE CISTERNA</t>
  </si>
  <si>
    <t xml:space="preserve">MZ F LT 14  CASCADAS DE JAVIER PRADO </t>
  </si>
  <si>
    <t>46198178</t>
  </si>
  <si>
    <t xml:space="preserve">CHAPOÑAN PEREZ JOSSE MARIA MARILENE </t>
  </si>
  <si>
    <t>ASISTENTE DE PERSONAL Y LOGISTICA</t>
  </si>
  <si>
    <t>E8</t>
  </si>
  <si>
    <t>CLL. ALEJANDRO DEUSTUA 255 DPT 401</t>
  </si>
  <si>
    <t>PG OBRAS GENERALES SAC</t>
  </si>
  <si>
    <t>PILLACA LEON JONAIKER TOSHIRO</t>
  </si>
  <si>
    <t>09/05/1998</t>
  </si>
  <si>
    <t>ASISTENTE DE RESIDENTE</t>
  </si>
  <si>
    <t>AV. ALIPIO PONCE S/N RESD. HEROES DE SAN JUAN DE MIRAFLORES BLOCK 24 DPTO. 301</t>
  </si>
  <si>
    <t xml:space="preserve">MALLQUI LEIVA ROBERTO </t>
  </si>
  <si>
    <t>E-26</t>
  </si>
  <si>
    <t xml:space="preserve">ASOC. DE VIVIENDA LOS SUYOS MZ. G LT. 10 </t>
  </si>
  <si>
    <t>OPERARIO ALABAÑIL</t>
  </si>
  <si>
    <t xml:space="preserve"> URB VILLA VITARTE MZ. D LT. 2</t>
  </si>
  <si>
    <t>43659391</t>
  </si>
  <si>
    <t xml:space="preserve">OROYA RUMAY RIMER JAVIER </t>
  </si>
  <si>
    <t xml:space="preserve"> MZ.M-15 LT.7 ASENT.H.S.S.JUAN PABLO II</t>
  </si>
  <si>
    <t>42699378</t>
  </si>
  <si>
    <t xml:space="preserve">ESPIRITU CALDAS ANDRES </t>
  </si>
  <si>
    <t>GRUPO 3 MZ.R LT.17 ASENT.H.OASIS DE VILLA</t>
  </si>
  <si>
    <t>74018138</t>
  </si>
  <si>
    <t xml:space="preserve">ESPINOZA LLANOS PAUL EDUARDO </t>
  </si>
  <si>
    <t xml:space="preserve"> ASENT.H. 09 DE OCTUBRE MZ. D LT. 10</t>
  </si>
  <si>
    <t xml:space="preserve"> CONDORI PALOMINO JUNIOR ANDERSON</t>
  </si>
  <si>
    <t>ASENT.H. 10 DE FEBRERO MZ. Z LT. 6</t>
  </si>
  <si>
    <t xml:space="preserve">PUENTE NIETO JUAN LUIS </t>
  </si>
  <si>
    <t>SECTOR 1 GRUPO 23-A MZ. M LT. 24</t>
  </si>
  <si>
    <t>41981906</t>
  </si>
  <si>
    <t>CHANCAS TAIPE ELIAS</t>
  </si>
  <si>
    <t>ASOC. STA MARIA ALTA 2DA ETAPA MZ I LT 1</t>
  </si>
  <si>
    <t>44754084</t>
  </si>
  <si>
    <t>SORIA QUISPE FIDEL</t>
  </si>
  <si>
    <t>LT. 7 MZ C SANTA MARIA DE HUACHIPA</t>
  </si>
  <si>
    <t>42408624</t>
  </si>
  <si>
    <t>CALLATA AUCCAPUMA JAIME</t>
  </si>
  <si>
    <t>PV - 01</t>
  </si>
  <si>
    <t>SECTOR 7 GRUPO 2 MZ. G LT. 21</t>
  </si>
  <si>
    <t>71320175</t>
  </si>
  <si>
    <t xml:space="preserve">GONZALES QUISPE CARLOS LEONARDO </t>
  </si>
  <si>
    <t xml:space="preserve"> SECTOR 6 GRUPO 11 MZ.H LT.07</t>
  </si>
  <si>
    <t>21541161</t>
  </si>
  <si>
    <t xml:space="preserve">DURAN PACHECO GASTON </t>
  </si>
  <si>
    <t>PT BOCANEGRA</t>
  </si>
  <si>
    <t xml:space="preserve"> TAYACAJA 534 DPTO. 207 </t>
  </si>
  <si>
    <t>75728796</t>
  </si>
  <si>
    <t xml:space="preserve"> MAQUE QUISPE THALIA LUZ CLARITA</t>
  </si>
  <si>
    <t>ASISTENTE DOCUMENTARIO</t>
  </si>
  <si>
    <t xml:space="preserve"> ASOC. DE VIV. TALLER E INDUSTRIA LA NUEVA AREQUIPA DE MAJES ZONA C MZ. M LT. 14</t>
  </si>
  <si>
    <t>80651425</t>
  </si>
  <si>
    <t>PUNIL GUILLEN WILBER</t>
  </si>
  <si>
    <t>GERENTE DEL PROYECTO</t>
  </si>
  <si>
    <t>PV-01</t>
  </si>
  <si>
    <t>ASOC. SARITA COLONIA MZ. B LT. 24</t>
  </si>
  <si>
    <t>10579753</t>
  </si>
  <si>
    <t>PUNIL GUILLEN GUILLERMO</t>
  </si>
  <si>
    <t>GERENTE DE LOGISTICA</t>
  </si>
  <si>
    <t xml:space="preserve">JR LAS AGATAS MZ C LT 10 URB SAN CARLOS, </t>
  </si>
  <si>
    <t>08152814</t>
  </si>
  <si>
    <t>CUADROS VICENTE PEDRO ESTEBAN</t>
  </si>
  <si>
    <t>A.A.H.H. AQUILINO SAM JARA MZ.A  LT 11 -</t>
  </si>
  <si>
    <t>47849121</t>
  </si>
  <si>
    <t>MERMA MAMANI BAUTISTA</t>
  </si>
  <si>
    <t xml:space="preserve"> ASISTENTE ADMINISTRATIVO</t>
  </si>
  <si>
    <t xml:space="preserve">NAVIDAD DE VILLA MZ C LT 2 </t>
  </si>
  <si>
    <t>ASOC. LOS CLAVELES SEC. EL PACAYAL MZ A LT 14 -</t>
  </si>
  <si>
    <t>10563450</t>
  </si>
  <si>
    <t>PUNIL GUILLEN JONAS</t>
  </si>
  <si>
    <t>ASISTENTE DE LOGISTICA</t>
  </si>
  <si>
    <t>MZ. BY1A LT.1 SEC. VALLECITO - SAN ANTONIO</t>
  </si>
  <si>
    <t>77166666</t>
  </si>
  <si>
    <t>GUILLEN ISIDRO ALDO ALEXANDER</t>
  </si>
  <si>
    <t>9 DE OCTUBRE CTO GRANDE MZ P LT 17</t>
  </si>
  <si>
    <t>43844839</t>
  </si>
  <si>
    <t>DIAZ PEREZ WILLIAM</t>
  </si>
  <si>
    <t>URB PRO ETAPA II MZ E5 LT 27</t>
  </si>
  <si>
    <t>40987603</t>
  </si>
  <si>
    <t>SORIA QUISPE LUIS ALBERTO</t>
  </si>
  <si>
    <t>AV. JACARANDA MZ I LT 2 HUACHIPA</t>
  </si>
  <si>
    <t>42945183</t>
  </si>
  <si>
    <t>CHANCAS TAIPE MATEO</t>
  </si>
  <si>
    <t>ASOC. DE PRO. 1RA Y 2DA ETAPA STA MARIA MZ A LT 6</t>
  </si>
  <si>
    <t>74931605</t>
  </si>
  <si>
    <t>MERINO VALENCIA OLIVER</t>
  </si>
  <si>
    <t>CP. JICAMARCA ANEXO 8 MZ B-3 LT 01</t>
  </si>
  <si>
    <t>73114186</t>
  </si>
  <si>
    <t>MARTINEZ ATENCIA ANGEL EDUARDO</t>
  </si>
  <si>
    <t>ASENT. H. LOS ALAMOS MZ C LT. 05</t>
  </si>
  <si>
    <t>74138697</t>
  </si>
  <si>
    <t>CHOLAN CARDENAS BRANDON DODI</t>
  </si>
  <si>
    <t>AV. LAM SALINAS SN C. POBLADO PLAYA MERMOZA</t>
  </si>
  <si>
    <t>46418077</t>
  </si>
  <si>
    <t>DIAZ PEREZ DONAR</t>
  </si>
  <si>
    <t>JR. VALLE CHILLON MZ. F LT. 1</t>
  </si>
  <si>
    <t>OPERADOR MOTONIVELADORA</t>
  </si>
  <si>
    <t>PROG.VIV.LAS MAGNOLIAS MZ. C LT. 38</t>
  </si>
  <si>
    <t>PUNIL HUACRE DAYANA WYNY</t>
  </si>
  <si>
    <t>08/07/1995</t>
  </si>
  <si>
    <t>ING CALIDAD</t>
  </si>
  <si>
    <t>JR. LAS AGATAS MZ C LT 10 URB SAN CARLOS</t>
  </si>
  <si>
    <t>09822468</t>
  </si>
  <si>
    <t>ALVA SEVILLANOS HENRI</t>
  </si>
  <si>
    <t>26/02/1971</t>
  </si>
  <si>
    <t>SAN JUAN DE LA LIBERTAD COMITÉ 8 LT 12</t>
  </si>
  <si>
    <t>DELGADO PANTOJA KATHERIN  LIZBETH</t>
  </si>
  <si>
    <t>29/01/1997</t>
  </si>
  <si>
    <t>CONTROL DOCUMENTARIO</t>
  </si>
  <si>
    <t>AV. PACHACUTEC 4447 URB CESAR VALLEJO</t>
  </si>
  <si>
    <t>47911308</t>
  </si>
  <si>
    <t xml:space="preserve">GONZALES NIETO KLEIBER ALEXANDER </t>
  </si>
  <si>
    <t xml:space="preserve">C.P.SAN MIGUELITO MZ. F LT. 6 </t>
  </si>
  <si>
    <t xml:space="preserve">AYALA CHACON ELVIS PERCY </t>
  </si>
  <si>
    <t>BQ ULIACHIN S/N INT. S-4 PP. JJ ULIACHIN</t>
  </si>
  <si>
    <t>41843470</t>
  </si>
  <si>
    <t xml:space="preserve">ROCHA QUISPE ROLANDO </t>
  </si>
  <si>
    <t>CENTRO P.VIRGEN DEL CARMEN MZ.H2 LT.01A III ETAPA</t>
  </si>
  <si>
    <t>ASENT. H SANTA MARIA ALTA MZ. L LT. 1 ETAPA 2DA</t>
  </si>
  <si>
    <t xml:space="preserve">GUILLEN ISIDRO KEVIN EDUARDO </t>
  </si>
  <si>
    <t>10 DE FEBRERO MZ. P LT. 17</t>
  </si>
  <si>
    <t xml:space="preserve">MERMA RAMOS JULIO </t>
  </si>
  <si>
    <t>PP.JJ. JERUSALEN CALLE CUZCO</t>
  </si>
  <si>
    <t>MARIANO MELGAR</t>
  </si>
  <si>
    <t>PS.LAS ROSAS AH.LAS VIÑAS DE SAN JUAN MZ. A LT. 8</t>
  </si>
  <si>
    <t xml:space="preserve">PROYECTO ESPECIAL CIUDAD PACHACUTEC ASENT.H. INCA PACHACUTEC MZ. J LT. 03 </t>
  </si>
  <si>
    <t>C.CENTRAL KM. 15. 5 MZ. A LT. 1 ZONA 5 GLORIA ALTA</t>
  </si>
  <si>
    <t>06811101</t>
  </si>
  <si>
    <t xml:space="preserve">SORIA QUISPE RAUL </t>
  </si>
  <si>
    <t>CHOSICA HUACHIPA LA CAPITANA MZ.I LT.2</t>
  </si>
  <si>
    <t>44026335</t>
  </si>
  <si>
    <t xml:space="preserve"> NUÑUVERO PUSCAN DANIEL SANTOS</t>
  </si>
  <si>
    <t>MZ.C1 LT.7 CIUDAD MCAL.CACERES SECTOR IV ETAPA 1</t>
  </si>
  <si>
    <t>MZ C LT 14 ASOC. VIV. SUCRE</t>
  </si>
  <si>
    <t>OPERADOR DE EXCAVADORA</t>
  </si>
  <si>
    <t xml:space="preserve">AH HORACIO ZEVALLOS GRUPO F MZ. K LT. 07 </t>
  </si>
  <si>
    <t xml:space="preserve">VILCHEZ TEJADA JUAN CARLOS </t>
  </si>
  <si>
    <t>OPERADOR DE RODILLLO</t>
  </si>
  <si>
    <t>MZ A LT 06 ASENT H CERRO DEL CARMEN</t>
  </si>
  <si>
    <t xml:space="preserve"> AV. CAMINO REAL MZ D LT 37 ASOC.LAS BEGONIAS</t>
  </si>
  <si>
    <t>22747875</t>
  </si>
  <si>
    <t xml:space="preserve">REMIGIO CRUZ TEODORICO </t>
  </si>
  <si>
    <t>AV SEPARADORA INDUSTRIAL MZ L LT 3 ST 9 GR 1</t>
  </si>
  <si>
    <t>10766378</t>
  </si>
  <si>
    <t xml:space="preserve">UNTOL ECHEVERRIA JOSE MANUEL </t>
  </si>
  <si>
    <t xml:space="preserve"> MZ.D1 LT.17 AGRUP FAM LOS JARDINES DE SANTA FE</t>
  </si>
  <si>
    <t>OPERADOR ALBAÑIL</t>
  </si>
  <si>
    <t xml:space="preserve"> A.H SANTA ROSA MZ. A LT. 17</t>
  </si>
  <si>
    <t>42084649</t>
  </si>
  <si>
    <t>JUAREZ RODRIGUEZ SEGUNDO ELISEO</t>
  </si>
  <si>
    <t xml:space="preserve"> ASENT.H. SAN LUIS S/N</t>
  </si>
  <si>
    <t>VIRU</t>
  </si>
  <si>
    <t>73360871</t>
  </si>
  <si>
    <t xml:space="preserve">REATEGUI GUERRA TITO FELICINDO </t>
  </si>
  <si>
    <t xml:space="preserve"> ASOC. DE VIV LAS PRADERAS DEL SOL MZ. G LT. 7 PISO 3</t>
  </si>
  <si>
    <t>41780667</t>
  </si>
  <si>
    <t>ESPIRITU CALDAS GABRIEL EDWIN</t>
  </si>
  <si>
    <t xml:space="preserve">MZ.R LT.17 GRUPO 3 ASENT.H.OASIS DE VILLA </t>
  </si>
  <si>
    <t>77574502</t>
  </si>
  <si>
    <t xml:space="preserve"> VASQUEZ ASTONITAS JUAN CARLOS</t>
  </si>
  <si>
    <t>AV. CARBAJAL 318</t>
  </si>
  <si>
    <t>CHOTA</t>
  </si>
  <si>
    <t>43550796</t>
  </si>
  <si>
    <t xml:space="preserve">CHAVEZ ROJAS JELY JESUS </t>
  </si>
  <si>
    <t>SAN MANUEL 182 URB SANTA LUISA</t>
  </si>
  <si>
    <t xml:space="preserve">LOS OLIVOS  </t>
  </si>
  <si>
    <t>41986948</t>
  </si>
  <si>
    <t xml:space="preserve">EULOGIO TORPOCO PERCY WILLIAMS </t>
  </si>
  <si>
    <t xml:space="preserve"> MZ B PRIMA LT 02 AH AMP VIRGEN DE FATIMA CALLE LA ENSENADA</t>
  </si>
  <si>
    <t>40145611</t>
  </si>
  <si>
    <t>CRIOLLO VEGAS ALEX YVAN</t>
  </si>
  <si>
    <t>CALLE 20 143 URB.TUPAC AMARU</t>
  </si>
  <si>
    <t>CALLE ALEXANDER VON HUMBOLDT 1024</t>
  </si>
  <si>
    <t>72029086</t>
  </si>
  <si>
    <t>GOMEZ HUAMAN MATHIUS MICHAEL</t>
  </si>
  <si>
    <t xml:space="preserve"> AV. SAUL CANTORAL HUAMANI 349 ASENT.H. SAUL CANTORAL HUAMANI MZ. G LT. 1</t>
  </si>
  <si>
    <t>45492170</t>
  </si>
  <si>
    <t>CONDORI YANA GRIMALDO EDGAR</t>
  </si>
  <si>
    <t xml:space="preserve"> AH. VIRGEN DE LOURDES COMITE VECINAL 9 NORTE MZ. E LT. 4 </t>
  </si>
  <si>
    <t xml:space="preserve"> ASENT.H. PACHACUTEC MZ. E2 LT. 9</t>
  </si>
  <si>
    <t>45337515</t>
  </si>
  <si>
    <t>CONDORI YANA RENE SANTIAGO</t>
  </si>
  <si>
    <t>PARURO MZ.E7 LT.32 PJ VIRGEN DE LOURDES</t>
  </si>
  <si>
    <t>41667473</t>
  </si>
  <si>
    <t>IGUISABEL SANDOVAL LUIS ANTONIO</t>
  </si>
  <si>
    <t>CIRO ALEGRIA J.J.V.V COSMOS</t>
  </si>
  <si>
    <t xml:space="preserve">IRAZOLA </t>
  </si>
  <si>
    <t>42726934</t>
  </si>
  <si>
    <t>SANDOVAL SAMCHEZ CARLOS AUGUSTO</t>
  </si>
  <si>
    <t xml:space="preserve"> CALLE LAS BRISAS ASENT.H. EL INDIO MZ. E LT. 19 </t>
  </si>
  <si>
    <t xml:space="preserve"> ASENT.H.FELIX MORENO CABALLERO MZ. G LT. 7</t>
  </si>
  <si>
    <t>43144701</t>
  </si>
  <si>
    <t xml:space="preserve">TACURE CALLE JAIME </t>
  </si>
  <si>
    <t xml:space="preserve"> MZ. D 8 LT. 1 ASOC. PRO. VIV. PROFAM PERU</t>
  </si>
  <si>
    <t xml:space="preserve">SANTA ROSA  </t>
  </si>
  <si>
    <t>43201556</t>
  </si>
  <si>
    <t xml:space="preserve">CERAS OREJON MILTHON </t>
  </si>
  <si>
    <t xml:space="preserve"> BARRIO PUEBLO JOVEN</t>
  </si>
  <si>
    <t xml:space="preserve">ROSARIO  </t>
  </si>
  <si>
    <t>77377514</t>
  </si>
  <si>
    <t xml:space="preserve">VARGAS ISIDRO JOSTIN JOEL </t>
  </si>
  <si>
    <t>ASENT.H. HUASCAR SECTOR B MZ. 108 LT. 10</t>
  </si>
  <si>
    <t>44971078</t>
  </si>
  <si>
    <t xml:space="preserve">HUAYTALLA CUYA JORGE LUIS </t>
  </si>
  <si>
    <t xml:space="preserve"> AH VALLE DE JESUS MZ. H LT. 21</t>
  </si>
  <si>
    <t>15298916</t>
  </si>
  <si>
    <t xml:space="preserve">CASTRO ROMERO PERCY LUIS </t>
  </si>
  <si>
    <t xml:space="preserve">ESTACION 15 </t>
  </si>
  <si>
    <t xml:space="preserve"> JR. ALAYZA-PAZ SOLDAN 185 DPTO. 302 URB INGENIERIA</t>
  </si>
  <si>
    <t>46222931</t>
  </si>
  <si>
    <t xml:space="preserve"> DANCOURT SALAS CARLOS </t>
  </si>
  <si>
    <t xml:space="preserve"> CALLE 32 URB EL TREBOL S. M. P. 3RA. ETAPA MZ. E LT. 06</t>
  </si>
  <si>
    <t xml:space="preserve"> MZ T PRIMA LT 5 GRUPO RESIDENCIAL E3 SECTOR E PROYECTO PILOTO PACHACUTEC</t>
  </si>
  <si>
    <t xml:space="preserve">BRAVO MEJIA JACKELINE LEDDY </t>
  </si>
  <si>
    <t>URB SAN CARLOS B-20 HUANUCO</t>
  </si>
  <si>
    <t xml:space="preserve">AMARILIS </t>
  </si>
  <si>
    <t>MZ.A LT.22 ASOC.POPULAR DE VIV.SEÑOR DE MURUHUAY</t>
  </si>
  <si>
    <t xml:space="preserve"> GAMARRA PANTA IRWIN OSNAR</t>
  </si>
  <si>
    <t xml:space="preserve"> ASOC. SARITA COLONIA MZ. C LT. 16</t>
  </si>
  <si>
    <t xml:space="preserve"> GARIBAY ORTIZ LISBETH MANIZA</t>
  </si>
  <si>
    <t xml:space="preserve"> ASOC. VIV AMPL CEDROS DE MANCHAY ZN 5 QUEBRADA MANCHAY MZ. K2 LT. 3</t>
  </si>
  <si>
    <t>ASENT.H. AMPLIACION 5 DE ENERO MZ. L7 LT. 05</t>
  </si>
  <si>
    <t xml:space="preserve"> URB.RAMON CASTILLA MZ.F LT.13 PERLA ALTA </t>
  </si>
  <si>
    <t xml:space="preserve"> LOZANO ESPIRITU JHORDY DAVID</t>
  </si>
  <si>
    <t xml:space="preserve"> GRUPO 3 OASIS DE VILLA MZ. R LT. 17</t>
  </si>
  <si>
    <t xml:space="preserve"> MAMANI CCALLOHUANCA RENE</t>
  </si>
  <si>
    <t xml:space="preserve"> MZ B4 LT 6 URB STA ROSA</t>
  </si>
  <si>
    <t xml:space="preserve">OSNAYO MARCOS ARLINE SALETH </t>
  </si>
  <si>
    <t xml:space="preserve"> INGENIERA DE PRODUCCION</t>
  </si>
  <si>
    <t xml:space="preserve"> JR. ESTEBAN CAMERE 373 URB SAN ROQUE </t>
  </si>
  <si>
    <t xml:space="preserve">PALOMINO CANALES CESAR ALFREDO </t>
  </si>
  <si>
    <t xml:space="preserve"> MZ.F LT.8 ASENT.H.VISTA ALEGRE DE VILLA</t>
  </si>
  <si>
    <t xml:space="preserve"> MONTAÑA DE ORACION </t>
  </si>
  <si>
    <t xml:space="preserve">TANTA QUEZADA KEVIN </t>
  </si>
  <si>
    <t xml:space="preserve"> OPERARIO RASTRILLERO</t>
  </si>
  <si>
    <t xml:space="preserve"> JR APURIMAC MZ U LT 12 URB CTO CHICO</t>
  </si>
  <si>
    <t xml:space="preserve"> VARGAS ISIDRO OSCAR GIANCARLO</t>
  </si>
  <si>
    <t xml:space="preserve">GRUPO 7 ASENT.H. 9 DE OCTUBRE MZ. Ñ LT. 3 </t>
  </si>
  <si>
    <t xml:space="preserve"> SANCHEZ PORTILLA OSCAR</t>
  </si>
  <si>
    <t xml:space="preserve"> BC ASENT.H. RODRIGO FRANCO </t>
  </si>
  <si>
    <t>78165326</t>
  </si>
  <si>
    <t xml:space="preserve"> PUNIL RIOS FERNANDO JOSEPH</t>
  </si>
  <si>
    <t xml:space="preserve"> GRAU 265 INT. 104</t>
  </si>
  <si>
    <t xml:space="preserve"> AV.GUADALUPE MZ.F4 LT.16</t>
  </si>
  <si>
    <t>002308720</t>
  </si>
  <si>
    <t xml:space="preserve"> GUERRA MEDRANO ADOLFO JOSE</t>
  </si>
  <si>
    <t xml:space="preserve"> CALLE LOS OLIVOS 104</t>
  </si>
  <si>
    <t>40896266</t>
  </si>
  <si>
    <t xml:space="preserve">CARRASCO NORIEGA JIMMY ROGER </t>
  </si>
  <si>
    <t xml:space="preserve"> HEROES DE SAN JUAN MZ.E-1 LT.5</t>
  </si>
  <si>
    <t>40076356</t>
  </si>
  <si>
    <t xml:space="preserve"> MUÑOZ SORIANO JAVIER</t>
  </si>
  <si>
    <t xml:space="preserve"> MZ.143 LT.16 HUASCAR SEC-B</t>
  </si>
  <si>
    <t>80650024</t>
  </si>
  <si>
    <t xml:space="preserve"> GUILLEN RENGIFO LEE ALICE STEVENS</t>
  </si>
  <si>
    <t xml:space="preserve"> COOP.HUANCARAY MZ.D LT.35 CANTO REY</t>
  </si>
  <si>
    <t>75832883</t>
  </si>
  <si>
    <t xml:space="preserve"> MIZA ALVARADO EYSER</t>
  </si>
  <si>
    <t xml:space="preserve"> FRANCISCO DE PAULA UGARRIZA 834 MZ. 2C</t>
  </si>
  <si>
    <t>48056220</t>
  </si>
  <si>
    <t xml:space="preserve">PAUCAR CAMPOS ROBINSON PAUL </t>
  </si>
  <si>
    <t xml:space="preserve"> MZ. G LT. 2 COOP. S. MIGUEL DE PALLANCHACRA</t>
  </si>
  <si>
    <t>77242560</t>
  </si>
  <si>
    <t xml:space="preserve">VERA CUBA TEOFILO </t>
  </si>
  <si>
    <t>CASERIO CHOQUIZONGUILLO</t>
  </si>
  <si>
    <t>HUAMACHUCO</t>
  </si>
  <si>
    <t>44968526</t>
  </si>
  <si>
    <t xml:space="preserve">GIL ROCHA JOSE GONZALO </t>
  </si>
  <si>
    <t xml:space="preserve"> AV. LOS PINOS 588 U.POP EL ERMITAÑO</t>
  </si>
  <si>
    <t>45281081</t>
  </si>
  <si>
    <t xml:space="preserve"> FIDEL VARGAS FRANK</t>
  </si>
  <si>
    <t xml:space="preserve"> JR. JOSE SANTOS CHOCANO 184 SECTOR III</t>
  </si>
  <si>
    <t>43204891</t>
  </si>
  <si>
    <t xml:space="preserve">GARCIA QUISPE LUIS ALAN </t>
  </si>
  <si>
    <t xml:space="preserve"> RIO RIMAC MZ C LT 41 ASOC LOS PINOS</t>
  </si>
  <si>
    <t>45381312</t>
  </si>
  <si>
    <t xml:space="preserve">HUAMANI LUCERO ANTHONY STEVEN </t>
  </si>
  <si>
    <t>ASENT.H. EL NAZARENO MZ. Q LT. 1</t>
  </si>
  <si>
    <t>DESVIOS</t>
  </si>
  <si>
    <t>URB.VILLA VITARTE MZ. E LT. 9</t>
  </si>
  <si>
    <t>45251812</t>
  </si>
  <si>
    <t xml:space="preserve">VELASQUEZ CHERO KAROLA ISABEL </t>
  </si>
  <si>
    <t>HSE</t>
  </si>
  <si>
    <t xml:space="preserve"> CALLE 2 MZ.L LT.40 URB SANTA ANA</t>
  </si>
  <si>
    <t>76700680</t>
  </si>
  <si>
    <t>MENDEZ QUISPE CRISTHIANS ANDERSON</t>
  </si>
  <si>
    <t xml:space="preserve">	AV. PEDRO MIOTTA 313</t>
  </si>
  <si>
    <t>44949747</t>
  </si>
  <si>
    <t>PURISACA SABOYA ERICK OSWALDO</t>
  </si>
  <si>
    <t xml:space="preserve">ASOC. RES. MONTECARLO II MZ. D LT. 08 </t>
  </si>
  <si>
    <t>PILOTES TERRATEST PERU SAC</t>
  </si>
  <si>
    <t>74039218</t>
  </si>
  <si>
    <t>ASMAD CABALLERO DAMIAN ALEXANDER</t>
  </si>
  <si>
    <t xml:space="preserve">AYUDANTE DE OBRA </t>
  </si>
  <si>
    <t>Estacion 08</t>
  </si>
  <si>
    <t>CALLE TNTE . ARISTIDES DEL CARPIO MUÑOZ 1950 DPTO. 304 CONJ HAB. PALOMINO</t>
  </si>
  <si>
    <t>AYUDANTE DE OBRA</t>
  </si>
  <si>
    <t>Jr. JAMAICA 370 V.J.M CARMER DE LA LEGUA REYNOSO</t>
  </si>
  <si>
    <t>46024001</t>
  </si>
  <si>
    <t>ACHO RENGIFO WENIGER</t>
  </si>
  <si>
    <t>ASOC. DE POSICIONARIO FAMILIAR UNIDAD MZ B4- LOTE 2I- CHILCA</t>
  </si>
  <si>
    <t>AUXILIAR DE CIMENTACIONES</t>
  </si>
  <si>
    <t>CALLE GAMMA MZ A21 LOTE 13 AAHH BOCANEGRA - CALLAO</t>
  </si>
  <si>
    <t>45650073</t>
  </si>
  <si>
    <t>CHAMORRO MATAMOROS HENRY DAVID</t>
  </si>
  <si>
    <t>LAS BEGONIAS JESUS DE NAZARET MZ J LT 15 VILLA MARIA DEL TRIUNFO</t>
  </si>
  <si>
    <t>CALLE LOS AVESTRUCES 218 - SANTA ANITA</t>
  </si>
  <si>
    <t>45148944</t>
  </si>
  <si>
    <t>HERRERA CAMPOS MOISES</t>
  </si>
  <si>
    <t>AA. HH JESUS DE NAZARET -VMT</t>
  </si>
  <si>
    <t>43238513</t>
  </si>
  <si>
    <t>LA TORRE SALDAÑA ORLANDO</t>
  </si>
  <si>
    <t>AV KM 22- CARABAYLLO</t>
  </si>
  <si>
    <t>45172919</t>
  </si>
  <si>
    <t>LLERENA RAMIREZ BRAY</t>
  </si>
  <si>
    <t>JR. HERNANDO MAGALLANES 783</t>
  </si>
  <si>
    <t>003296026</t>
  </si>
  <si>
    <t>MORA CARRERO FRANK ALEXIS</t>
  </si>
  <si>
    <t>JR. PATRIOTISMO #584 URB. PRO SECTOR I ETAPA- LOS OLIVOS</t>
  </si>
  <si>
    <t>02882677</t>
  </si>
  <si>
    <t>MORALES IMAN MIGUEL ANGEL</t>
  </si>
  <si>
    <t>JR. GARCILAZO DE LA VEGA 1980 - LINCE</t>
  </si>
  <si>
    <t>40900165</t>
  </si>
  <si>
    <t>USHIÑAHUA RIVERA DINO</t>
  </si>
  <si>
    <t>AAHH LAS CASUARINAS MZ F LT 05 - PUENTE PIEDRA</t>
  </si>
  <si>
    <t>46763314</t>
  </si>
  <si>
    <t>MERMA MIGUEL RICARDO JUNIOR</t>
  </si>
  <si>
    <t>ANALISTA DE CONTROL DE CALIDAD</t>
  </si>
  <si>
    <t>LOS GIRASOLES MZ C TL 13 ASOC. LURIGANCHO - CHOSICA - LIMA</t>
  </si>
  <si>
    <t>47759867</t>
  </si>
  <si>
    <t>ROMERO MANRIQUE JEAM PIEER</t>
  </si>
  <si>
    <t>CALLE LAS ANEMONAS 575 PISO 3 LAS FLORES SAN JUAN DE LURIGANCHO</t>
  </si>
  <si>
    <t>42686303</t>
  </si>
  <si>
    <t>AZABACHE DIAZ ANGEL FERNANDO</t>
  </si>
  <si>
    <t>CALLE  LOS REVOLUCIONARIOS MZ D LT 2  - LOS OLIVOS</t>
  </si>
  <si>
    <t>47620129</t>
  </si>
  <si>
    <t>CESPEDES VILLEGAS LUIS MAJIN</t>
  </si>
  <si>
    <t>RESIDENCIAL VILLA UNIVERSITARIA - LOS OLIVOS</t>
  </si>
  <si>
    <t>46148910</t>
  </si>
  <si>
    <t>DE LA CRUZ OROPEZA ALAN RICHARD</t>
  </si>
  <si>
    <t>PASAJE RUSINO DE LA CRUZ MZ L LT 02</t>
  </si>
  <si>
    <t>40774511</t>
  </si>
  <si>
    <t>DIAZ MEDINA WALTER</t>
  </si>
  <si>
    <t>INYECTORISTA</t>
  </si>
  <si>
    <t>CALLE TENIENTE FELIPE ARANCIBIA 343 INT 08 BARRIOS ALTOS - LIMA</t>
  </si>
  <si>
    <t>AC. COLECTORA ASOC. EL TREBOL MZ C LT 5 - SANTA ANITA</t>
  </si>
  <si>
    <t>16801659</t>
  </si>
  <si>
    <t>JULCAHUANCA ROSILLO CARLOS EDDY</t>
  </si>
  <si>
    <t>AAHH 26 DE SETIEMBRE SAN GENARO CHORRILLOS</t>
  </si>
  <si>
    <t>41876390</t>
  </si>
  <si>
    <t>MARQUEZ SALAZAR JIMMY JHONNY</t>
  </si>
  <si>
    <t>URBANIZACION VILLA VENTURO MZ 19 LT 1 - CHORRILLOS</t>
  </si>
  <si>
    <t>URB. VILLA FLORES MZ A LOTE 5 - LIMA</t>
  </si>
  <si>
    <t>41409893</t>
  </si>
  <si>
    <t>QUIROZ HERRERA PEDRO URIEL</t>
  </si>
  <si>
    <t>AV. PRIMAVERA MZ 0 LT 12 - CARABAYLLO</t>
  </si>
  <si>
    <t>CALLE PORTADA DEL SOL 297 CON AVENIDA HUACARAY - SANTA ANITA</t>
  </si>
  <si>
    <t>46324809</t>
  </si>
  <si>
    <t>ALVARADO BARRIOS DANY MANUEL</t>
  </si>
  <si>
    <t>OPERADOR DE MAQUINARIA – GRÚA/ PILOTERA</t>
  </si>
  <si>
    <t>CALLE 4 AAHH NUEVA CAJA DE AGUA MZ H LT 01  CERCADO DE  LIMA</t>
  </si>
  <si>
    <t>001411966</t>
  </si>
  <si>
    <t>ARAUJO GARCIA MIGUEL</t>
  </si>
  <si>
    <t>AV. BOLIVAR 2150,E20 DPTO 104 , PUEBLO LIBRE</t>
  </si>
  <si>
    <t>Pueblo libre</t>
  </si>
  <si>
    <t>07626098</t>
  </si>
  <si>
    <t>ASENCIOS ARIZA FERMIN ALEJANDRO</t>
  </si>
  <si>
    <t>JR PUMACAHUA 2369 INTERIOR E  - LINCE</t>
  </si>
  <si>
    <t>004016903</t>
  </si>
  <si>
    <t>ASENCIO FUENTES MARCELINO HERNAN</t>
  </si>
  <si>
    <t>OPERADOR DE MAQUINARIA - GRUA</t>
  </si>
  <si>
    <t>MALECON BAJADA BALTA N°161 DPT1902</t>
  </si>
  <si>
    <t>Chilena</t>
  </si>
  <si>
    <t>41280713</t>
  </si>
  <si>
    <t>BRAVO ZARATE RICHARD JIMMY</t>
  </si>
  <si>
    <t>OPERADOR DE MAQUINARIA - PILOTERA</t>
  </si>
  <si>
    <t>AV. LOS OLIVOS MZ B LT 18 - SAN MARTIN DE PORRES</t>
  </si>
  <si>
    <t>42624178</t>
  </si>
  <si>
    <t>CARHUANCHO ÑAUPARI ADLER ANGEL</t>
  </si>
  <si>
    <t>TECNICO MECANICO I</t>
  </si>
  <si>
    <t>BELLAS ARTES CAMPOY - SAN JUAN DE LURIGANCHO</t>
  </si>
  <si>
    <t>41772231</t>
  </si>
  <si>
    <t>CORONADO MEDINA EDUARDO JAVIER</t>
  </si>
  <si>
    <t>AV. TOMAS GUZMAN 736 - SAN JUAN DE MIRAFLORES</t>
  </si>
  <si>
    <t>OPERADOR DE MAQUINARIA - GRÚA</t>
  </si>
  <si>
    <t>URB. VIRGEN DEL CARMEN MZ E LT 09 CALLAO</t>
  </si>
  <si>
    <t>42553041</t>
  </si>
  <si>
    <t>CUSIRRAMOS SOTO DANITZA YELENA</t>
  </si>
  <si>
    <t>MEDICO OCUPACIONAL</t>
  </si>
  <si>
    <t>70345652</t>
  </si>
  <si>
    <t>DUARTE RAMIREZ YSRAEL AARON</t>
  </si>
  <si>
    <t>CALIFORNIA 238 - DPT 6</t>
  </si>
  <si>
    <t>43436230</t>
  </si>
  <si>
    <t>GAMBOA PILLACA MANUEL</t>
  </si>
  <si>
    <t>CALLE MENELAOS MZ 122 LT 26 - LOS OLIVOS</t>
  </si>
  <si>
    <t>45499302</t>
  </si>
  <si>
    <t>GASTULO TICLIA CONRADO</t>
  </si>
  <si>
    <t>CALLE 57 MZ K10  LT 03  - PACHACAMAC</t>
  </si>
  <si>
    <t>75389410</t>
  </si>
  <si>
    <t>GUERRERO FANO FIORELLA MILUSKA</t>
  </si>
  <si>
    <t>SOC. VIV. JARDINES SANTA ROSA II AV. CANTA CALLAO MZ B LT 22 - SAN MARTIN DE PORRES</t>
  </si>
  <si>
    <t>47146553</t>
  </si>
  <si>
    <t>GUZMAN VASQUEZ JHOSTHINS JONATHAN YURI</t>
  </si>
  <si>
    <t>CALLE 9A  TORRE 4  DPTO 102 URB. LOS SAUCES - CHORRILLOS</t>
  </si>
  <si>
    <t>42634102</t>
  </si>
  <si>
    <t>HUAMAN HERRERA JULIO CESAR</t>
  </si>
  <si>
    <t>MZ 37 B LT URB NUEVA ESPERANZA  VILLA MARIA DEL TRIUNFO</t>
  </si>
  <si>
    <t>43292898</t>
  </si>
  <si>
    <t>LORENZO COZ WUALDER</t>
  </si>
  <si>
    <t>CONDOMINIO LAS PALMERAS MZ B LT 5 - PACHACAMAC</t>
  </si>
  <si>
    <t>72370369</t>
  </si>
  <si>
    <t>MANCO MARCIAL CESAR ALBERTO</t>
  </si>
  <si>
    <t>MZ C LT 7 PUEBLO JOVEN BENJAMIN DOIG LOSSIO  - PUCUSANA</t>
  </si>
  <si>
    <t>Pucusana</t>
  </si>
  <si>
    <t>INGENIERO DE SSMA</t>
  </si>
  <si>
    <t>JR. PIERRA LUNA 2511 - URB SAN CARLOS</t>
  </si>
  <si>
    <t>002958156</t>
  </si>
  <si>
    <t>MING FERNANDEZ FRANCISCO JESUS</t>
  </si>
  <si>
    <t xml:space="preserve">JEFE DE PROYECTO </t>
  </si>
  <si>
    <t>RAMON RIBEYRO 1062, DPTO. 603 - BARRANCO</t>
  </si>
  <si>
    <t>42434103</t>
  </si>
  <si>
    <t>MIRANDA ROJAS PEDRO FRANCISCO</t>
  </si>
  <si>
    <t>SUPERVISOR SSMA</t>
  </si>
  <si>
    <t>VIÑEDOS ETAPA II  MZ6 LT2</t>
  </si>
  <si>
    <t>46628403</t>
  </si>
  <si>
    <t>MIO GUEVARA VICKY YISELA</t>
  </si>
  <si>
    <t>JR. FITZCARRALD 1356 - LOS OLIVOS</t>
  </si>
  <si>
    <t>70452088</t>
  </si>
  <si>
    <t>MUÑOZ GALVEZ PAUL ENRIQUE</t>
  </si>
  <si>
    <t>JR INCA 871 - SURQUILLO</t>
  </si>
  <si>
    <t>40144743</t>
  </si>
  <si>
    <t>ORELLANA YUPANQUI ARTURO FERNANDO</t>
  </si>
  <si>
    <t>AV. BENTANCURT MZ B1 LT 42 - LOS OLIVOS</t>
  </si>
  <si>
    <t>44889830</t>
  </si>
  <si>
    <t>PAJILLA BOCANEGRA RONALD</t>
  </si>
  <si>
    <t>OPERADOR DE MAQUINARIA - PERFORADORA</t>
  </si>
  <si>
    <t>JR LOS GRAFITOS 555 - SAN JUAN DE LURIGANCHO</t>
  </si>
  <si>
    <t>61091336</t>
  </si>
  <si>
    <t>SANCHEZ PACHAS ALEXANDRA</t>
  </si>
  <si>
    <t>41689097</t>
  </si>
  <si>
    <t>SANTUR CHAMBA ANGEL MARIA</t>
  </si>
  <si>
    <t>OPERADOR DE TENSADO</t>
  </si>
  <si>
    <t>AAHH 26 DE SETIEMBRE MZ G LT 03 - CHORRILLO</t>
  </si>
  <si>
    <t>AV CANADA 362 DPTO 303 - LA VICTORIA</t>
  </si>
  <si>
    <t>43795826</t>
  </si>
  <si>
    <t>URQUIZA ZUMAETA JUAN MANUEL</t>
  </si>
  <si>
    <t>JIRON GENERAL VARELA 2037 - PUEBLO LIBRE</t>
  </si>
  <si>
    <t>48205645</t>
  </si>
  <si>
    <t>VASQUEZ GONZALES ELBER</t>
  </si>
  <si>
    <t>CALLE LA MERCED - EL CAFETAL MZ M LT 8 - PUENTE PIEDRA</t>
  </si>
  <si>
    <t>005721648</t>
  </si>
  <si>
    <t xml:space="preserve">VALENZUELA TOMALO EDWIN ROLANDO </t>
  </si>
  <si>
    <t>OPERADOR DE MAQUINARIA- GRUA /PILOTERA</t>
  </si>
  <si>
    <t>CALLE VIRREY TOLEDO 364 URB. LA COLONIAL</t>
  </si>
  <si>
    <t>Ecuatoriano</t>
  </si>
  <si>
    <t>25578916</t>
  </si>
  <si>
    <t>VELARDE ESPEJO FELIPE ALBERTO</t>
  </si>
  <si>
    <t>CONDOMINIO GOLF LOS ANDES  TORRE 3 DPTO 304 ÑAÑA - LURIGANCHO</t>
  </si>
  <si>
    <t>47557603</t>
  </si>
  <si>
    <t>VILCHEZ CHAFLOQUE JORGE MIGUEL</t>
  </si>
  <si>
    <t>CALLE B MZ B6 LT 10 - ANCON</t>
  </si>
  <si>
    <t>40053406</t>
  </si>
  <si>
    <t>TORRES SANTOS  JOHAN MIGUEL</t>
  </si>
  <si>
    <t>ASENTAMIENTO H. LOS PINOS MZ E. LT.5</t>
  </si>
  <si>
    <t>41812282</t>
  </si>
  <si>
    <t>ZUÑIGA TORRES MARCO ANTONIO</t>
  </si>
  <si>
    <t>TECNICO ELECTRICO I</t>
  </si>
  <si>
    <t xml:space="preserve">JR. JORGE CHAVEZ 482 3 ZONA COLLIQUE - COMAS </t>
  </si>
  <si>
    <t>41550999</t>
  </si>
  <si>
    <t>QUISPE  MARIN EDGAR RUBEN</t>
  </si>
  <si>
    <t>SUPERVISOR DE SOLDADURA</t>
  </si>
  <si>
    <t>AVENIDA LOS PINOS - VILLA MARINA MZ P LT 6 - CHORRILLOS</t>
  </si>
  <si>
    <t>44167189</t>
  </si>
  <si>
    <t>LINO VASQUEZ JESUS MARTIN</t>
  </si>
  <si>
    <t>AV. LA MARISCALA MZ 2L LT 10 - VILLA MARIA DEL TRIUNFO</t>
  </si>
  <si>
    <t>20605310461</t>
  </si>
  <si>
    <t>ESSO COMBUSTIBLES S.A.C.</t>
  </si>
  <si>
    <t xml:space="preserve">CONDUCTOR DE CISTERNA DE COMBUSTIBLES </t>
  </si>
  <si>
    <t>PUEBLO J VENTANILLA ALTA MZ. C-3 LT.1, VENTANILLA, CALLAO</t>
  </si>
  <si>
    <t xml:space="preserve">URB. MARQUEZ MZ. 30 LT. 11 VENTANILLA CALLAO </t>
  </si>
  <si>
    <t>20546598145</t>
  </si>
  <si>
    <t>TECHNOPATROL PERÚ S.A.C.</t>
  </si>
  <si>
    <t>06003394</t>
  </si>
  <si>
    <t>ORMEÑO GUTIERREZ JUANA</t>
  </si>
  <si>
    <t xml:space="preserve">JR. PARINACOCHAS 216 BARRIO BARRIOS ALTOS </t>
  </si>
  <si>
    <t>lima</t>
  </si>
  <si>
    <t xml:space="preserve">20602677126 </t>
  </si>
  <si>
    <t>PIRES GIOVANETTI GUARDIA PERU S.A.C.</t>
  </si>
  <si>
    <t>CONDOMINIO CIUDAD NUEVA "L" - 308</t>
  </si>
  <si>
    <t>BRASILERA</t>
  </si>
  <si>
    <t>COORDINADORA SSOMA</t>
  </si>
  <si>
    <t>ESTACIÓN 2</t>
  </si>
  <si>
    <t xml:space="preserve">CALLE FELIPE DE ZELA 522 URB. LOS FICUS </t>
  </si>
  <si>
    <t>29680263</t>
  </si>
  <si>
    <t xml:space="preserve">BELUPU JACINTO JORGE LUIS </t>
  </si>
  <si>
    <t xml:space="preserve">PSJ. SECTOR 1 GRUPO 19 MZ C LT. 4 </t>
  </si>
  <si>
    <t>BENITES TORRES DANY DANIEL</t>
  </si>
  <si>
    <t>OPERARIO DE IMPERMEABILIZACIÓN</t>
  </si>
  <si>
    <t>CALLE D MZ. U LT. 2 ASENT H. CIUDAD DE LOS CONSTRUCTORES</t>
  </si>
  <si>
    <t>44734511</t>
  </si>
  <si>
    <t>BENITEZ MONCADA JOSE ENRIQUE</t>
  </si>
  <si>
    <t>MZ. C LT-34 CIUDADELA CHALACA</t>
  </si>
  <si>
    <t>72232194</t>
  </si>
  <si>
    <t>BRAVO LUNA VICTORIA ROSA MARIA</t>
  </si>
  <si>
    <t>ENCARGADA DE COSTOS</t>
  </si>
  <si>
    <t>CALLE LOS ALCATRACES 148 URB LIMATAMBO</t>
  </si>
  <si>
    <t>CAICEDO CUSTODIO JOSE DEL CARMEN</t>
  </si>
  <si>
    <t>CALLE SANTA PATRICIA URB. SANTA ROSA DE LIMA MZ. F LT. 04</t>
  </si>
  <si>
    <t>MZ. H 18 LT. 28 URB. LOS ROSALES MI PERÚ</t>
  </si>
  <si>
    <t>ESTACIÓN 1</t>
  </si>
  <si>
    <t xml:space="preserve">ASENT. HUMANO SANTA ROSA MZ. E LT. 19 </t>
  </si>
  <si>
    <t xml:space="preserve">70757142 </t>
  </si>
  <si>
    <t>CASTILLO DIAZ JUAN FRANCISCO</t>
  </si>
  <si>
    <t>INGENIERO DE RESIDENTE</t>
  </si>
  <si>
    <t>CALLE CHINCHAYSUYO DPTO. 403 MZ. F-A LT. 04</t>
  </si>
  <si>
    <t>46711157</t>
  </si>
  <si>
    <t>CHUJUTALLI YSUIZA ADAN ORLANDO</t>
  </si>
  <si>
    <t>CALLE 9 ASOC. DE PROP. BRISAS DEL UNIVERSO MZ. A LT. 30</t>
  </si>
  <si>
    <t>76665601</t>
  </si>
  <si>
    <t>COLOMA OBREGON OMAR ARMANDO</t>
  </si>
  <si>
    <t>URB PACHACAMAC 3RA ETAPA MZ. Q LT. 67</t>
  </si>
  <si>
    <t>A-H- EL AYLLU EXHACIENDA SAN AGUSTIN</t>
  </si>
  <si>
    <t>MI PERU MZ.E-2 LT.9 -CALLAO-MI PERU</t>
  </si>
  <si>
    <t>MZ. G LT. 10 P JOVEN NESTOR GAMBETTA BAJA OESTE</t>
  </si>
  <si>
    <t>MEJIA DURAN DAVID ANGELO</t>
  </si>
  <si>
    <t>CALLE MATEO AGUILAR 174-188 PJ. MIRONES BAJO</t>
  </si>
  <si>
    <t>80448043</t>
  </si>
  <si>
    <t>MEJIA MORALES LUIS JESUS</t>
  </si>
  <si>
    <t>JR. MATEO AGUILAR NRO. 174 MIRONES BAJO</t>
  </si>
  <si>
    <t xml:space="preserve">44999794 </t>
  </si>
  <si>
    <t>MEZA ORIHUELA CARLOS HUMBERTO</t>
  </si>
  <si>
    <t>CALLE TIAHUNACO 448 URB. RESID ZARATE</t>
  </si>
  <si>
    <t>42892618</t>
  </si>
  <si>
    <t>PINEDO DEL AGUILA RAMON WILY</t>
  </si>
  <si>
    <t>TECNICO DE IMPERMEABILIZACIÓN</t>
  </si>
  <si>
    <t>ASOC. VALLE CHILLON MZ. F LT. 40</t>
  </si>
  <si>
    <t>URB.CONSTANZA MZ.F LT.20 -CALLAO-CALLAO</t>
  </si>
  <si>
    <t>75780749</t>
  </si>
  <si>
    <t>ZUNINI SALAZAR ERIK MIGUEL ANGEL</t>
  </si>
  <si>
    <t>LOS OLIVOS  MZA. 1 LOTE. 31 MC1 31 PROVIV LOS OLIVOS</t>
  </si>
  <si>
    <t>POSADA PERU SAC</t>
  </si>
  <si>
    <t>001239315</t>
  </si>
  <si>
    <t>DEL ALAMO PEREZ RAUL</t>
  </si>
  <si>
    <t>GERENTE DE OPERACIONES</t>
  </si>
  <si>
    <t>PATIO TALLER BOCA NEGRA</t>
  </si>
  <si>
    <t>ALAMEDA DON ALFONSO MZ. Q1 LT.01 URB. HUERTOS DE VILLA</t>
  </si>
  <si>
    <t>001225517</t>
  </si>
  <si>
    <t>GONZALEZ REBON JUAN JOSE</t>
  </si>
  <si>
    <t>MALECON GRAU 260 DPTO 201</t>
  </si>
  <si>
    <t>003070552</t>
  </si>
  <si>
    <t>OLMEDO MANUEL ANTONIO</t>
  </si>
  <si>
    <t>CALLE ISLAS BALLESTAS MZ. K LT. 22 URBANIZACION SANTA CRUZ</t>
  </si>
  <si>
    <t>PUNTA HERMOSA</t>
  </si>
  <si>
    <t>41568233</t>
  </si>
  <si>
    <t>PANGALIMA SAAVEDRA AUGUSTO</t>
  </si>
  <si>
    <t>OPERADOR DE CAMION LUBRICADOR E HIDROGRUA</t>
  </si>
  <si>
    <t>ASENT. H. SOL NACIENTE MZ. L2 LT. 18</t>
  </si>
  <si>
    <t>21140581</t>
  </si>
  <si>
    <t>SANTIAGO CHUJUTALLI EDUARD PABLO</t>
  </si>
  <si>
    <t>OPERADOR DE CARGADOR FRONTAL</t>
  </si>
  <si>
    <t>LOS ALGARROBOS MZ. A LT. 21 URB. VILLAFLORES</t>
  </si>
  <si>
    <t>72264392</t>
  </si>
  <si>
    <t>SEDANO QUISPE DIEGO ARMANDO</t>
  </si>
  <si>
    <t>ANEXO CHUCUSPA</t>
  </si>
  <si>
    <t>CCOCHACCASA</t>
  </si>
  <si>
    <t>INGENIERO ASISTENTE</t>
  </si>
  <si>
    <t>PSAJE LURDES 265</t>
  </si>
  <si>
    <t>47431234</t>
  </si>
  <si>
    <t>NIETO SANTOS JUAN</t>
  </si>
  <si>
    <t>AV. 4 DE NOVIEMBRE 371 OLAYA</t>
  </si>
  <si>
    <t>CALLE A URB. 200 MILLAS</t>
  </si>
  <si>
    <t>10723455</t>
  </si>
  <si>
    <t>CONDORI BALLENA DANNI HOMAR</t>
  </si>
  <si>
    <t>JR STA ROSA 271-EL PLANTA</t>
  </si>
  <si>
    <t>41982056</t>
  </si>
  <si>
    <t>LEON CUETO RENE</t>
  </si>
  <si>
    <t>ASENT. H. 3 DE MAYO CERROEL CHOCLO MZ. E3 LT. 2</t>
  </si>
  <si>
    <t>10519078</t>
  </si>
  <si>
    <t>NAPANGA CARBAJAL JOSE ANTONIO</t>
  </si>
  <si>
    <t>AV. CANTO BELLO ASENT. H. SAN FERNANDO MZ. K LT. 03</t>
  </si>
  <si>
    <t>URB. AEROPUERTO JR. QUILZA NRO. 250</t>
  </si>
  <si>
    <t>70063540</t>
  </si>
  <si>
    <t>ESQUIVEL MATEO SAUL DAVID</t>
  </si>
  <si>
    <t>PLAZA PRINCIPAL S/N SAN PABLO HUACHON</t>
  </si>
  <si>
    <t>PASCO</t>
  </si>
  <si>
    <t>10180366</t>
  </si>
  <si>
    <t>GOMEZ AYALA EDWIN NESTOR</t>
  </si>
  <si>
    <t>AV. LIMA 276 URB CAJA DE AGUA</t>
  </si>
  <si>
    <t>AV 4 ASENT H SAN PEDRO MZ F LT 03</t>
  </si>
  <si>
    <t>10675832</t>
  </si>
  <si>
    <t>GAMARRA YANAYACO EDELMIRO JOE</t>
  </si>
  <si>
    <t>JR PEDRO RUIZ GALLO ASENT H AÑO NUEVO MZ C4 LT 01A</t>
  </si>
  <si>
    <t>07471819</t>
  </si>
  <si>
    <t>LARA PEREZ MOISES JESUS</t>
  </si>
  <si>
    <t>MZ D LT 12 COM CAMPESINA LA VIZCACHERA</t>
  </si>
  <si>
    <t>07064453</t>
  </si>
  <si>
    <t>GARCIA PEREZ CARLOS GUILLERMO</t>
  </si>
  <si>
    <t>URB SIETE DE JUNIO MZ J LT 12</t>
  </si>
  <si>
    <t>URB BOCANEGRA SC 1 MZ B13 LT 43</t>
  </si>
  <si>
    <t>CALLE ATAHUALPA ASOC LA ENCALADA ETAPA 2DA MZ C LT 01</t>
  </si>
  <si>
    <t>CALLE 2 MZ LL LT 22 ASENT H VILLA LOS REYES SECTOR I</t>
  </si>
  <si>
    <t>MZ L LT 16 AH 4 SUYOS I SECT PACHACUTEC</t>
  </si>
  <si>
    <t>41395780</t>
  </si>
  <si>
    <t>VICENTE REYNALDO HENRY NEYCER</t>
  </si>
  <si>
    <t>CALLE 12 MZ C LT 6 ASOC VIV RIOS SANTA</t>
  </si>
  <si>
    <t>44739987</t>
  </si>
  <si>
    <t>TUPIA ANSIETA CARLOS DAVID</t>
  </si>
  <si>
    <t>AV UNIVERSITARIA MZ Q LT 14 URB VILLA UNIVERSITARIA</t>
  </si>
  <si>
    <t>75070460</t>
  </si>
  <si>
    <t>RIOS ALBARRACIN ENNIO PAOLO STEPHANO</t>
  </si>
  <si>
    <t>JR VIRU 344 INT 8</t>
  </si>
  <si>
    <t>CORPORACION J&amp;T SAC</t>
  </si>
  <si>
    <t>AV IQUITOS 458</t>
  </si>
  <si>
    <t>PREFABRICADOS ANDINOS PERU SAC</t>
  </si>
  <si>
    <t>HEREDIA GARCIA JOEL</t>
  </si>
  <si>
    <t>PREVENCIONISTA DE OBRA</t>
  </si>
  <si>
    <t>PV16,17,18</t>
  </si>
  <si>
    <t>Av. Circunvalación, Mz. J14, Lt. 23</t>
  </si>
  <si>
    <t>ALVAREZ ESPINO JOSE LUIS</t>
  </si>
  <si>
    <t>OBRERO</t>
  </si>
  <si>
    <t>JR. TACNA N° 1313, MZ. 50E, LT. 5, JOSE GALVEZ</t>
  </si>
  <si>
    <t xml:space="preserve">46211631 </t>
  </si>
  <si>
    <t>HERNANDEZ ROJAS PERCY JOEL</t>
  </si>
  <si>
    <t>AV. ARICA 268, JOSE GALVEZ</t>
  </si>
  <si>
    <t>20518153278</t>
  </si>
  <si>
    <t>BELTRAN LLACZA ABEL</t>
  </si>
  <si>
    <t>CALLE CUENCA 145, URB. MAYORAZGO</t>
  </si>
  <si>
    <t>TORRES YATACO CRISTHIAN</t>
  </si>
  <si>
    <t>AV. 8 DE OCTUBRE 141, NUEVA ESPERANZA</t>
  </si>
  <si>
    <t>PSJE. NICARAGUA 265, URB. LA MENACHO I</t>
  </si>
  <si>
    <t xml:space="preserve"> UCV 157, MZ. E, LT. 3, HUAYCAN, ZONA K</t>
  </si>
  <si>
    <t xml:space="preserve">LOPEZ PEZO RICHARD </t>
  </si>
  <si>
    <t>AAHH. JAIME YOSHIYAMA MZ. B, LT.3</t>
  </si>
  <si>
    <t>OCAMPO ALVARADO PEDRO SIMON</t>
  </si>
  <si>
    <t>PROLONGACION SAN MARTIN MZ. 161F, LT.22</t>
  </si>
  <si>
    <t>OROZCO RODRIGUEZ CESAR AUGUSTO</t>
  </si>
  <si>
    <t>JR. SAN MIGUEL 230, JOSE CARLOS MARIATEGUI</t>
  </si>
  <si>
    <t>CANDELA NERVI YURI</t>
  </si>
  <si>
    <t>JEFE DE MONTAJE</t>
  </si>
  <si>
    <t>CALLE PUQUINA N° 100, TORRE 7, DPTO. 901</t>
  </si>
  <si>
    <t>PROJECT AUTOMATION PERU</t>
  </si>
  <si>
    <t xml:space="preserve">INGENIERO RESIDENTE DE OBRA </t>
  </si>
  <si>
    <t>PV19, PV25 Y PV25</t>
  </si>
  <si>
    <t>JR TUMBES 405, DPTO 503, BLOCK G1, CDA, SAN LUIS, LIMA</t>
  </si>
  <si>
    <t>74447703</t>
  </si>
  <si>
    <t>CHIROQUE ABANTO RICARDO ALFONSO</t>
  </si>
  <si>
    <t>SUPERVISOR DE SEGURIDAD SSOMA</t>
  </si>
  <si>
    <t>ASENT.H.SAM MARTIN DE PORRES MZ. 194 LT 3</t>
  </si>
  <si>
    <t xml:space="preserve">OPERARIO ELÉCTRICISTA </t>
  </si>
  <si>
    <t>PV19, PV25 Y PV26</t>
  </si>
  <si>
    <t>"MZ “O” LOT 25 SECT E3 NUEVO PACHACUTEC</t>
  </si>
  <si>
    <t>PV19, PV25 Y PV27</t>
  </si>
  <si>
    <t>JR  HUARAS 1770</t>
  </si>
  <si>
    <t xml:space="preserve"> CHAMORRO VICENTE EDINSON MARVIN</t>
  </si>
  <si>
    <t>PV19, PV25 Y PV28</t>
  </si>
  <si>
    <t>JR.MICAELA BASTIDAS 248 LUCYANA CARABAYLLO</t>
  </si>
  <si>
    <t>09667768</t>
  </si>
  <si>
    <t>ESPINOZA PARIONA JOEL NESS</t>
  </si>
  <si>
    <t xml:space="preserve">OPERARIO  </t>
  </si>
  <si>
    <t>SISTEMA DE UTILIZACIÓN EN 20KV -PV01BIS DEWATERING Y OFICINAS</t>
  </si>
  <si>
    <t xml:space="preserve">MZ H  LOTE 4 COMITÉ 7 SANTA FE DE TOTORITA     </t>
  </si>
  <si>
    <t>CARBAJAL CALDERON GUILLERMO DIONICIO</t>
  </si>
  <si>
    <t>MZ M LOTE 27 ASENT.H LOS LAURELES</t>
  </si>
  <si>
    <t>80214677</t>
  </si>
  <si>
    <t>VASQUEZ GODOS YORKY SMITH</t>
  </si>
  <si>
    <t xml:space="preserve">MZ.F LT .14 SECTOR ALTO CAMILACA </t>
  </si>
  <si>
    <t xml:space="preserve">CAMILACA </t>
  </si>
  <si>
    <t>20514431281</t>
  </si>
  <si>
    <t>PROSEGUR TECNOLOGIA S.A.</t>
  </si>
  <si>
    <t>40931157</t>
  </si>
  <si>
    <t>BERROCAL CERNA DENIS HANS</t>
  </si>
  <si>
    <t>Estacion 25-26-27</t>
  </si>
  <si>
    <t>JR. MARIA PARADO DE BELLIDO 139 VALLECITO</t>
  </si>
  <si>
    <t>07519990</t>
  </si>
  <si>
    <t>CHAVEZ MATOS EMILIO MIGUEL</t>
  </si>
  <si>
    <t>Calle los Almendros 185 departamento 105</t>
  </si>
  <si>
    <t>MOLINA</t>
  </si>
  <si>
    <t>70849124</t>
  </si>
  <si>
    <t>CORREA FLORES JESUS RENZO JOSE</t>
  </si>
  <si>
    <t>CALLE MZ. 2 DE MAYO</t>
  </si>
  <si>
    <t>SANTIAGO DE CAO</t>
  </si>
  <si>
    <t>09439933</t>
  </si>
  <si>
    <t>CUBA INGA MARCO ANTONIO</t>
  </si>
  <si>
    <t xml:space="preserve">SUPERVISOR DE OPERACIONES </t>
  </si>
  <si>
    <t>Jr.Manco Cápac7228Urbanización El Trébol</t>
  </si>
  <si>
    <t>41938596</t>
  </si>
  <si>
    <t>DE BRACAMONTE LLORCA SERGIO EDUARDO</t>
  </si>
  <si>
    <t>RESIDENTES</t>
  </si>
  <si>
    <t xml:space="preserve">CALLE FRANCISCO ADRIANZEN 365. URB. SANTA MARIA </t>
  </si>
  <si>
    <t>47480026</t>
  </si>
  <si>
    <t>GARCIA ARISTA FRANCIS</t>
  </si>
  <si>
    <t>AV. TUPAC AMARU 154 URB. BELLO HORIZONTE</t>
  </si>
  <si>
    <t>40914699</t>
  </si>
  <si>
    <t>GIL NORABUENA CHRISTIAN JAVIER</t>
  </si>
  <si>
    <t>URB. SAGITARIO MZ A-B LT. 21</t>
  </si>
  <si>
    <t>45370917</t>
  </si>
  <si>
    <t>GOMEZ LEON RAUL ALCIDES</t>
  </si>
  <si>
    <t>CALLE J. URB. EL ALAMO</t>
  </si>
  <si>
    <t>42242005</t>
  </si>
  <si>
    <t>GUTIERREZ RODRIGUEZ SUSAN HELEN</t>
  </si>
  <si>
    <t>JR. LAS ORTIGAS 1247.URB.LAS FLORES DE LIMA</t>
  </si>
  <si>
    <t>42762532</t>
  </si>
  <si>
    <t>LOZADA RIVERA JOSE ARTURO</t>
  </si>
  <si>
    <t>Calle Segovia Mz C Lote-4 Urb. Mayorazgo 4a Etapa</t>
  </si>
  <si>
    <t>45110169</t>
  </si>
  <si>
    <t>MAMANI CALDERON SAUL</t>
  </si>
  <si>
    <t>URB. ROSALUZ ETAPA 1RA MZ. T LT. 15</t>
  </si>
  <si>
    <t>08870147</t>
  </si>
  <si>
    <t>PACHACAMA ZEVALLOS FERNANDO</t>
  </si>
  <si>
    <t xml:space="preserve">Pasaje El Navegante DG08-Urb. Las Brisas de Villa </t>
  </si>
  <si>
    <t>Chorillos</t>
  </si>
  <si>
    <t>72675250</t>
  </si>
  <si>
    <t>ROJAS CHANAME JUAN PABLO</t>
  </si>
  <si>
    <t>CALLE JUAN GIL 339</t>
  </si>
  <si>
    <t>70456656</t>
  </si>
  <si>
    <t>UVIDIA ABRIL JEAN CARLOS</t>
  </si>
  <si>
    <t>AMPLIACION BOLOGNESI C-14</t>
  </si>
  <si>
    <t>POCOLLAY</t>
  </si>
  <si>
    <t>44477786</t>
  </si>
  <si>
    <t>VILLANUEVA ARROYO REMBER ALBERTO</t>
  </si>
  <si>
    <t>MZ-A-3 LT.16 URB. SAGITARIO</t>
  </si>
  <si>
    <t>70439928</t>
  </si>
  <si>
    <t>YAURI LEIVA ROCIO DEL PILAR</t>
  </si>
  <si>
    <t>JR. LIMA 690 SAN MATEO</t>
  </si>
  <si>
    <t>20543121640</t>
  </si>
  <si>
    <t>G PROYECTOS Y CONSTRUCCIONES S.A.C</t>
  </si>
  <si>
    <t>45096877</t>
  </si>
  <si>
    <t>FRANCO BROMLEY JAIRZIN ALBERTO</t>
  </si>
  <si>
    <t>JR. TRUJILLO 1016 DPTO.9 2DO. PISO</t>
  </si>
  <si>
    <t>73219857</t>
  </si>
  <si>
    <t>UBILLUS REYNA ALEXIS</t>
  </si>
  <si>
    <t>OPERARIO SCI</t>
  </si>
  <si>
    <t>CALLE LAS MARGARITAS ASOC. VIV LA ESTANCIA DE SAN LORENZO MZ. E LT. 07</t>
  </si>
  <si>
    <t>45022362</t>
  </si>
  <si>
    <t>TACAS PALPA WILDER</t>
  </si>
  <si>
    <t>OFICIAL SCI</t>
  </si>
  <si>
    <t>MZ H2 LT 18 ASENT HUMANO II ETP 3</t>
  </si>
  <si>
    <t>44614057</t>
  </si>
  <si>
    <t>SANDOVAL PAREDES MICHAEL</t>
  </si>
  <si>
    <t>JIRON LOS MINERALES #510</t>
  </si>
  <si>
    <t>47538802</t>
  </si>
  <si>
    <t>RIVERA RENTERIA  NATHALY VANESSA</t>
  </si>
  <si>
    <t>ASISTENTE DE PROYECTO</t>
  </si>
  <si>
    <t>AV. PR ANAYA 253 SURCO VIEJO URB. TEJADITA</t>
  </si>
  <si>
    <t>42779364</t>
  </si>
  <si>
    <t>QUISPICHUCO FERRER ABRAHAM SAMUEL</t>
  </si>
  <si>
    <t>CAPATAZ SCI</t>
  </si>
  <si>
    <t>AV. SAN MARTIN DE PORRES MZ. H LT. 19 AA.HH. JUAN PABLO II</t>
  </si>
  <si>
    <t xml:space="preserve">prol. Lucanas 295 </t>
  </si>
  <si>
    <t>ASOC. 1RO DE MAYO-ZAVALETA MZ. B LT.5</t>
  </si>
  <si>
    <t>09483179</t>
  </si>
  <si>
    <t>PARDAVE PEREZ OMAR GUSTAVO</t>
  </si>
  <si>
    <t>Av. Metropolitana 1412-SANTA LUZMILA</t>
  </si>
  <si>
    <t>71983396</t>
  </si>
  <si>
    <t>PALHUA PARDAVE OCTAVIO</t>
  </si>
  <si>
    <t>ELECTRICISTA</t>
  </si>
  <si>
    <t>ASOC. LA PUERTA DEL SOL DE PRO MZ. D LT. 27</t>
  </si>
  <si>
    <t>PONTO</t>
  </si>
  <si>
    <t>47285492</t>
  </si>
  <si>
    <t>MAURICIO AMASIFUEN DEYVIS TEODORO</t>
  </si>
  <si>
    <t>Calle las mesetas MZ.I LT.5 Cascadas de Javier Prado</t>
  </si>
  <si>
    <t>LOPEZ MONTES ALVARO</t>
  </si>
  <si>
    <t>A.H. NUEVA CANADA CA. SIN NOMBRE MZ. B LT. 14</t>
  </si>
  <si>
    <t>42786383</t>
  </si>
  <si>
    <t>JESUS GONZALES JOSE</t>
  </si>
  <si>
    <t>JR. INCA 467</t>
  </si>
  <si>
    <t>10755100</t>
  </si>
  <si>
    <t>GUTIERREZ RUCOBA DANNY DANIEL</t>
  </si>
  <si>
    <t>Av. José M. Arguedas Mz. J Lt. 17 AA. HH. Laderas de Villa</t>
  </si>
  <si>
    <t>41716496</t>
  </si>
  <si>
    <t>CUMPEN RUCOBA JORGE MIGUEL</t>
  </si>
  <si>
    <t>COORDINADOR</t>
  </si>
  <si>
    <t>30 DE AGOSTO MZ. W LT. 13 SAN GABRIEL</t>
  </si>
  <si>
    <t>70972252</t>
  </si>
  <si>
    <t>CUADROS DE LA CRUZ JORGE ANTONIO</t>
  </si>
  <si>
    <t>ANALISTA DE PLANOS</t>
  </si>
  <si>
    <t>SECTOR 9 GR. 3 MZ. F LT. 03</t>
  </si>
  <si>
    <t>46601213</t>
  </si>
  <si>
    <t>CORDOVA ESCOBAR GONZALO RAFAEL</t>
  </si>
  <si>
    <t>Mza. X. Lt.1 AAHH. Daniel Alcides Carrión</t>
  </si>
  <si>
    <t>62285528</t>
  </si>
  <si>
    <t>CHUNG TARICUARIMA LUIS OSWALDO</t>
  </si>
  <si>
    <t>AA.HH. CHILLON MZ. 60 LT. 02</t>
  </si>
  <si>
    <t>42384766</t>
  </si>
  <si>
    <t>ARIAS NAVARRO  GUILLERMO</t>
  </si>
  <si>
    <t>RESPONSABLE DE PRODUCCION</t>
  </si>
  <si>
    <t>AA.HH. MANUEL SCORZA ETAPA II MZ. D1 LT.13</t>
  </si>
  <si>
    <t>MZ.C LOTE .1 ZONA 2 ASENT .H. TUPAC AMARU</t>
  </si>
  <si>
    <t>44353774</t>
  </si>
  <si>
    <t>ALCANTARA MANAY GERALD RONALD</t>
  </si>
  <si>
    <t xml:space="preserve">MZ. E LT. 34 ASOC. LOS CEDROS </t>
  </si>
  <si>
    <t>SUPE</t>
  </si>
  <si>
    <t>47212946</t>
  </si>
  <si>
    <t>AGUILAR YAMUNAQUE JAVIER</t>
  </si>
  <si>
    <t>Mz. G Lot 4 motupe los cipreses</t>
  </si>
  <si>
    <t>41297213</t>
  </si>
  <si>
    <t>VELASCO SANTIAGO DAVID FERNANDO</t>
  </si>
  <si>
    <t>RJR. JOSE GALVES 2084</t>
  </si>
  <si>
    <t>20550478804</t>
  </si>
  <si>
    <t>GRUPO DE SYSTEMA TECNOLOGICO INDUSTRIAL SAC</t>
  </si>
  <si>
    <t>10623150</t>
  </si>
  <si>
    <t>ALVAREZ PANTIGOSO CRISTHIAN WILFREDO</t>
  </si>
  <si>
    <t>JR. CUTERVO 1818 DPTO. 103 TORRE U</t>
  </si>
  <si>
    <t>10777925</t>
  </si>
  <si>
    <t>ARCE CUBAS FRANCISCO</t>
  </si>
  <si>
    <t>OPERARIO SANITARIO</t>
  </si>
  <si>
    <t xml:space="preserve">MZ. A LT. 10 AA.HH. JUAN PABLO II </t>
  </si>
  <si>
    <t>44407983</t>
  </si>
  <si>
    <t>QUISPE PANTIGOSO JHONN RICHARD</t>
  </si>
  <si>
    <t xml:space="preserve">CALLE LAS BEGONIAS MZ. V LT. 3 URB. LA ALBORADA </t>
  </si>
  <si>
    <t>43824745</t>
  </si>
  <si>
    <t>BARRAZA MUÑANTE  PABLO FIDEL</t>
  </si>
  <si>
    <t>OFICIAL SANITARIO</t>
  </si>
  <si>
    <t>COLLIQUE 4TA ZONA MZ. H-2 LT. 21</t>
  </si>
  <si>
    <t>47186787</t>
  </si>
  <si>
    <t>PANIURA MAMANI JOHAN</t>
  </si>
  <si>
    <t>AA.HH. LEONCIO PRADO AMPL.HIJOS DE MORADORES MZ. J15 LT.16</t>
  </si>
  <si>
    <t>42869500</t>
  </si>
  <si>
    <t>QUISPE PANTIGOSO SANDRO DANIEL</t>
  </si>
  <si>
    <t>LOS PINOS 678 INDEPENDENCIA</t>
  </si>
  <si>
    <t>75420766</t>
  </si>
  <si>
    <t>ALVERCA CHANTA MIGUEL ANGEL</t>
  </si>
  <si>
    <t>LOS ROSALES 130 ERMITAÑO-INDEPENDENCIA MZ. C3 LT.22</t>
  </si>
  <si>
    <t>78790474</t>
  </si>
  <si>
    <t>GOICOCHEA LUCANO HENRY</t>
  </si>
  <si>
    <t>VILLA EL MAESTRO URB. MARISCAL CACERES MZ. B LT. 7</t>
  </si>
  <si>
    <t>42558365</t>
  </si>
  <si>
    <t>QUISPE PANTIGOSO JORGE ANDRES</t>
  </si>
  <si>
    <t>CAL. LAS LILAS MZ. O LT. 1 URB. LA ALBORADA</t>
  </si>
  <si>
    <t>CARAVELI</t>
  </si>
  <si>
    <t>71288344</t>
  </si>
  <si>
    <t>MERMA SAAVEDRA GUINO</t>
  </si>
  <si>
    <t xml:space="preserve">LOS PINOS 678 </t>
  </si>
  <si>
    <t>71288355</t>
  </si>
  <si>
    <t>SAAVEDRA MERMA ALEX RONAL</t>
  </si>
  <si>
    <t>45403831</t>
  </si>
  <si>
    <t>CHAHUA PANIAGUA JUAN OCTAVIO</t>
  </si>
  <si>
    <t>MZ R6-A LT 23  5 DE MAYO PAMPLONA ALTA</t>
  </si>
  <si>
    <t>AA.HH TUPAC AMARU MZ.A LT.13</t>
  </si>
  <si>
    <t>46604713</t>
  </si>
  <si>
    <t>URBAY CHAHUAYO OMAR ISHIDO</t>
  </si>
  <si>
    <t>PS. LAS CHAVELAS ASENT.H. ASOC VALLE HERMOSO EL MIRADOR MZ E L.T. 04E</t>
  </si>
  <si>
    <t>GM Y M GENERAL SOLUTIONS AND CONSULTING S.A.C.</t>
  </si>
  <si>
    <t>ACOSTA MORALES ALEX FREDY</t>
  </si>
  <si>
    <t>CALLE UNION 5 CASERIO SANTOS VERA</t>
  </si>
  <si>
    <t>Tucume</t>
  </si>
  <si>
    <t>CABANILLAS SANTIESTEBAN MIGUEL ANGEL</t>
  </si>
  <si>
    <t>CALLE LA LIBERTAD 003 CASERIO SANTOS VERA</t>
  </si>
  <si>
    <t>MACHA INGA BENJAMIN</t>
  </si>
  <si>
    <t>AV. MCAL. CACERES S/N</t>
  </si>
  <si>
    <t>ASOC. VIV. LOS ALISOS DE PACAYAL. LT.18</t>
  </si>
  <si>
    <t>MZ.U LT.7 ASOC DE VIV LAS VIÑAS DE SAN LUIS</t>
  </si>
  <si>
    <t>DEL AGUILA RAMIREZ,  JACK PATRIC</t>
  </si>
  <si>
    <t>COMUNIDAD SAMITO RIO NANAY</t>
  </si>
  <si>
    <t>Iquitos</t>
  </si>
  <si>
    <t>MZ B LT 4 ASOC. LOS GIRASOLES DE SAN JUAN DE PARIACHI</t>
  </si>
  <si>
    <t>SANTAMARIA GRANADOS MARCOS AUGUSTO</t>
  </si>
  <si>
    <t>AV. CONQUISTADORES 120 URB. VALDIVIESO</t>
  </si>
  <si>
    <t>ZUTA VEGA CESAR</t>
  </si>
  <si>
    <t>MZ. 27 LT.12 ASENT. H. CASUARINAS DE NUEVA VIDA</t>
  </si>
  <si>
    <t>20609005875</t>
  </si>
  <si>
    <t>DEACON FIRE</t>
  </si>
  <si>
    <t>ROJAS RODAS, DEYBER</t>
  </si>
  <si>
    <t>Estacion E25, E26 y E27</t>
  </si>
  <si>
    <t xml:space="preserve">MZ. C LT.19 ASOC. VIV. LOS OLIVOS TRABAJ. EDU </t>
  </si>
  <si>
    <t>SANCHEZ ESTEBAN</t>
  </si>
  <si>
    <t>JR.CHINCHA 376 PUEBLO NUEVO - CHINCHA</t>
  </si>
  <si>
    <t>ALABAN VENTURA ERNESTO</t>
  </si>
  <si>
    <t>Calle.Los Algarrobos 4 - Patapo - Lambayeque Chiclayo</t>
  </si>
  <si>
    <t>PATAPO</t>
  </si>
  <si>
    <t>LAVERIAN DE LA CRUZ MARCO</t>
  </si>
  <si>
    <t>Av. CONDORCANQUI ASOC DE VIV MARIA TERESA DE CALCUTA- Mz B Lt 06- COMAS</t>
  </si>
  <si>
    <t>JUSTINIANO HUEZA RENZO</t>
  </si>
  <si>
    <t>SUPERVISOR TECNICO</t>
  </si>
  <si>
    <t>Av. BRIGIDA SILVA DE OCHOA 239</t>
  </si>
  <si>
    <t>SUPERVISOR DE MONTAJISTA</t>
  </si>
  <si>
    <t>ASOC. VIV. VIÑAS DE OQUENDO MZ. Q LOTE 05</t>
  </si>
  <si>
    <t>HUEZA ROSELLO ADRIAN</t>
  </si>
  <si>
    <t>CALLE UNAP 180</t>
  </si>
  <si>
    <t>JR. MARIANO MELGAR 628</t>
  </si>
  <si>
    <t>ASOC. VIV. VIÑAS DE OQUENDO MZ. A LT.05</t>
  </si>
  <si>
    <t>CERRO CANDELA MZ. LT 44</t>
  </si>
  <si>
    <t>ASOC. TEXTIL VITARTE MZ C. LT.8</t>
  </si>
  <si>
    <t>VIVAS VASQUEZ MIROSLAVA JESSICA</t>
  </si>
  <si>
    <t>COORDINADORA DE SEGURIDAD</t>
  </si>
  <si>
    <t>Urb. Santa Rosita Mzh Lote 14</t>
  </si>
  <si>
    <t>SANCHEZ PALOMINO RAUL JULIO</t>
  </si>
  <si>
    <t>ASESOR POLICIAL</t>
  </si>
  <si>
    <t xml:space="preserve">JR SIMON BOLIVAR S7N </t>
  </si>
  <si>
    <t>SATURNO 275 RESIDENCIAL . AEROPUERTO</t>
  </si>
  <si>
    <t xml:space="preserve">COOP. DE VIVIENDA DE HUANCAYO 2 ETAPA MZ.D LT.2 </t>
  </si>
  <si>
    <t>73674695</t>
  </si>
  <si>
    <t>RUIZ ROMANET, ROGER</t>
  </si>
  <si>
    <t>AGENTE DE VIGILANCIA PARTICULAR</t>
  </si>
  <si>
    <t>Las Violetas</t>
  </si>
  <si>
    <t>PEÑA AVALOS ALEJANDRO</t>
  </si>
  <si>
    <t xml:space="preserve">UCV 22 LT10 ZONA A </t>
  </si>
  <si>
    <t>HUAYCAN</t>
  </si>
  <si>
    <t xml:space="preserve">AV. LOS EUCALIPTOS </t>
  </si>
  <si>
    <t>43656622</t>
  </si>
  <si>
    <t>BOLO JARAMILLO, JHON VICTOR</t>
  </si>
  <si>
    <t>BAYOVAR</t>
  </si>
  <si>
    <t>71977944</t>
  </si>
  <si>
    <t>SORIANO MONTALVO, FRANK HELER</t>
  </si>
  <si>
    <t>Av. Los Alisos</t>
  </si>
  <si>
    <t>Av. San Martin 242</t>
  </si>
  <si>
    <t>A. El Angel</t>
  </si>
  <si>
    <t>San Gregorio</t>
  </si>
  <si>
    <t>Av. Parinacochas</t>
  </si>
  <si>
    <t>08141218</t>
  </si>
  <si>
    <t>URBINA CHAVEZ, JORGE RICARDO</t>
  </si>
  <si>
    <t>Los Robles</t>
  </si>
  <si>
    <t>73506547</t>
  </si>
  <si>
    <t>GALINDO CORDOVA, ELMER</t>
  </si>
  <si>
    <t>Calle San Alberto</t>
  </si>
  <si>
    <t>77809799</t>
  </si>
  <si>
    <t>VALVERDE ALVA, SAMUEL JEANPIERE</t>
  </si>
  <si>
    <t>Los Cedros</t>
  </si>
  <si>
    <t xml:space="preserve">HUACHIPA </t>
  </si>
  <si>
    <t>Av. Separadora Industrial</t>
  </si>
  <si>
    <t>75786872</t>
  </si>
  <si>
    <t>VIVANCO ANDRADE, SEBASTIAN ANTHONY</t>
  </si>
  <si>
    <t>Urb. Mesa Redondo</t>
  </si>
  <si>
    <t>GARCIA FLORES  CHARLES E</t>
  </si>
  <si>
    <t>MZQ LT14 ASOC SANTA CRUZ</t>
  </si>
  <si>
    <t>09847256</t>
  </si>
  <si>
    <t>TORRES CASTAÑEDA, JUAN CARLOS</t>
  </si>
  <si>
    <t xml:space="preserve">AV. SAN MARTIN </t>
  </si>
  <si>
    <t>09596451</t>
  </si>
  <si>
    <t>QUISPE JANAMPA, EDITH VIANNEY</t>
  </si>
  <si>
    <t xml:space="preserve">AA.VV SAN ROQUE </t>
  </si>
  <si>
    <t>CAMPOY</t>
  </si>
  <si>
    <t>77437166</t>
  </si>
  <si>
    <t>GONZALES YAPO, ANDERSON</t>
  </si>
  <si>
    <t>AV. TACNA</t>
  </si>
  <si>
    <t>JIMENEZ DIAZ ANGELO ADRIAN</t>
  </si>
  <si>
    <t>VISTA ALEGRE MZG LT 12</t>
  </si>
  <si>
    <t>06962609</t>
  </si>
  <si>
    <t>PAJA QUISPE RUBEN</t>
  </si>
  <si>
    <t xml:space="preserve">AA.HH ALTO HUAMPANI 2DA ZONA MZ B1 LT 04 PSJA ARICA </t>
  </si>
  <si>
    <t>09362093</t>
  </si>
  <si>
    <t>ALONZO ESCOBAR LUIS ALBERTO</t>
  </si>
  <si>
    <t>ASOC. RECIDENCIAL ARENA MZ.K1 LT. 6  SECTOR 7</t>
  </si>
  <si>
    <t>42882050</t>
  </si>
  <si>
    <t>GORMAS FASANANDO, JUAN GABRIEL</t>
  </si>
  <si>
    <t xml:space="preserve">AAHH CERRO LA CALAVERA </t>
  </si>
  <si>
    <t>48283886</t>
  </si>
  <si>
    <t>YGNACIO CASAHUAMAN, LUIS ALBERTO</t>
  </si>
  <si>
    <t xml:space="preserve">CALLE LAS VIOLETAS </t>
  </si>
  <si>
    <t>60651854</t>
  </si>
  <si>
    <t>CASAS LUCANO, ANGELO BRAYAN</t>
  </si>
  <si>
    <t>AV. Pacífico</t>
  </si>
  <si>
    <t>AV. NICOLAS AYLLON</t>
  </si>
  <si>
    <t>URB. LOS SAUCES</t>
  </si>
  <si>
    <t>QUISPE VEGA, LUIS MIGUE</t>
  </si>
  <si>
    <t>AV. GRAN CHIMU</t>
  </si>
  <si>
    <t xml:space="preserve">Av. Productores </t>
  </si>
  <si>
    <t>10298470</t>
  </si>
  <si>
    <t>SANCHEZ ARAPA, ADRIAN</t>
  </si>
  <si>
    <t xml:space="preserve">AV. CENTRAL </t>
  </si>
  <si>
    <t>ESTRADA RIVERA, EDWARD CESAR</t>
  </si>
  <si>
    <t>AV. LOS ALISOS</t>
  </si>
  <si>
    <t>CORDOVA ELIAS, JESUS JHOEL</t>
  </si>
  <si>
    <t>AV. SANTA ROSA</t>
  </si>
  <si>
    <t>08150688</t>
  </si>
  <si>
    <t>CRUZAT CASTRO, JUAN JOSE</t>
  </si>
  <si>
    <t>LOS CEDROS</t>
  </si>
  <si>
    <t xml:space="preserve">LA COLECTORA </t>
  </si>
  <si>
    <t>GONZA CHAVEZ, AROM</t>
  </si>
  <si>
    <t xml:space="preserve">VILLA EL COLLAR </t>
  </si>
  <si>
    <t>DE LA CRUZ REAÑO, ERICK RONALDO</t>
  </si>
  <si>
    <t>BAYOVAR 3ERA ONA</t>
  </si>
  <si>
    <t>HANCCO IRRIBARREN, LUIS ANTONIO</t>
  </si>
  <si>
    <t>Calle 23 de diciembre</t>
  </si>
  <si>
    <t>RAMOS DELGADO, EMANUEL BENMJAMIN</t>
  </si>
  <si>
    <t>Av. Naranjal</t>
  </si>
  <si>
    <t>MARTINEZ LACHIRA, JOSE JONY</t>
  </si>
  <si>
    <t>Urb. San Elias</t>
  </si>
  <si>
    <t xml:space="preserve">AV. ARICA </t>
  </si>
  <si>
    <t>Av. Nicolás Arriola</t>
  </si>
  <si>
    <t>SORIA LICAS, JOSE CARLOS</t>
  </si>
  <si>
    <t>Av. El Bosque</t>
  </si>
  <si>
    <t>40659658</t>
  </si>
  <si>
    <t>MANDUJANO HINOSTROZA, MARIBEL YESIKA</t>
  </si>
  <si>
    <t>ZONA B - HUAYCAN</t>
  </si>
  <si>
    <t>Av. La Cultura</t>
  </si>
  <si>
    <t>Parques de El Agustino</t>
  </si>
  <si>
    <t>Av. Santa Ana</t>
  </si>
  <si>
    <t>48597333</t>
  </si>
  <si>
    <t>YUPANQUI MORENO, EDIT MARILIN</t>
  </si>
  <si>
    <t xml:space="preserve">AV. CESAR VALLEJO </t>
  </si>
  <si>
    <t>Jr. Italia</t>
  </si>
  <si>
    <t>CASTILLO YNGA, RUBEN EFRAIN</t>
  </si>
  <si>
    <t>Jr. Moquegua</t>
  </si>
  <si>
    <t>CAMPOS CUBAS, LUQUI</t>
  </si>
  <si>
    <t>AV. RETABLO</t>
  </si>
  <si>
    <t>DE LA CRUZ ZEÑA, CARMEN FIDEL</t>
  </si>
  <si>
    <t>EL PROGRESO</t>
  </si>
  <si>
    <t>SIMON VEGA, YHOLINO ALVANO</t>
  </si>
  <si>
    <t>JR. MARIANO MELGAR</t>
  </si>
  <si>
    <t>COOPERATIVA LOS HUANCAS</t>
  </si>
  <si>
    <t>AV. LOS RUISEÑORES</t>
  </si>
  <si>
    <t>AV. AGUARICO</t>
  </si>
  <si>
    <t>PALOMARES CACERES, JOSE LUIS</t>
  </si>
  <si>
    <t>AV. BOLIVIA</t>
  </si>
  <si>
    <t>SANTA CATALINA</t>
  </si>
  <si>
    <t>BARZOLA SILVA, JOSUE</t>
  </si>
  <si>
    <t>URN. LOS JARDINES DE ÑAÑA</t>
  </si>
  <si>
    <t>CASTILLO HUAMAN, FERNANDO DARIO</t>
  </si>
  <si>
    <t xml:space="preserve">AV. LOS GERANIOS </t>
  </si>
  <si>
    <t>INCACARI CANAZA, FELIX ALBERTO</t>
  </si>
  <si>
    <t>PROL. 15 DE JULIO</t>
  </si>
  <si>
    <t>AV. FERROCARRIL</t>
  </si>
  <si>
    <t>URB. ALTO FICUS</t>
  </si>
  <si>
    <t>PEREZ SALAS, ROLY</t>
  </si>
  <si>
    <t>AA.HH SANTA MARIA ALTA</t>
  </si>
  <si>
    <t>03601565</t>
  </si>
  <si>
    <t>CASTRO VIDAL, JUAN</t>
  </si>
  <si>
    <t>Jr. Chancay</t>
  </si>
  <si>
    <t>ORTIZ RUFINO, SERGIO NOE</t>
  </si>
  <si>
    <t>Av. Industrial</t>
  </si>
  <si>
    <t>AV. SANTA ANA</t>
  </si>
  <si>
    <t>COOPERATIVA HUANCAYO</t>
  </si>
  <si>
    <t>BARRANTES HALLASI, SIMON</t>
  </si>
  <si>
    <t>AV. WIESE</t>
  </si>
  <si>
    <t>AV. PALERMO</t>
  </si>
  <si>
    <t>ROSALES TREBEJO, IVAN MIQUIAS</t>
  </si>
  <si>
    <t>URB. MIRONES</t>
  </si>
  <si>
    <t>COLLANTES DE LA CRUZ, JHON</t>
  </si>
  <si>
    <t>SHUÑA HIDALGO, GUILLERMO</t>
  </si>
  <si>
    <t>Calle Los Queros</t>
  </si>
  <si>
    <t>Av. De las Américas</t>
  </si>
  <si>
    <t>44793223</t>
  </si>
  <si>
    <t>ALDANA CAMPOS, LUIS ALBERTO</t>
  </si>
  <si>
    <t>Av. 28 de Julio</t>
  </si>
  <si>
    <t>UNIDAD VECINAL MATUTE</t>
  </si>
  <si>
    <t>CALLE  LAS ASUCENAS MZ.H LT.14 25 DE JULIO</t>
  </si>
  <si>
    <t>CABANILLAS AMBROCIO, JUAN ROBERT</t>
  </si>
  <si>
    <t xml:space="preserve">AA.HH, JAVIER HERAGUD </t>
  </si>
  <si>
    <t>08046267</t>
  </si>
  <si>
    <t>CHAVEZ COLLA GERBER</t>
  </si>
  <si>
    <t>Jr. Tumbes 190 int. 18B</t>
  </si>
  <si>
    <t>CRIOLLO AQUINO ANTONI</t>
  </si>
  <si>
    <t>JR. TACNA 1010</t>
  </si>
  <si>
    <t>BENDEZU BENDEZU JAIME RICHARD</t>
  </si>
  <si>
    <t>CALLE VESTA 410- RIMAC</t>
  </si>
  <si>
    <t>JR. PILCOMAYO</t>
  </si>
  <si>
    <t xml:space="preserve">DE LA CRUZ NEGRON JONATHAN </t>
  </si>
  <si>
    <t>AV NICLOAS AYLLON 2519</t>
  </si>
  <si>
    <t>ATE - VITARTE</t>
  </si>
  <si>
    <t>Av. Los Algarrobos</t>
  </si>
  <si>
    <t>07518246</t>
  </si>
  <si>
    <t>PAREDES QUISPE, JUAN CARLOS</t>
  </si>
  <si>
    <t>LOS ALTOS DE CIENEGUILLA MZ D LT 10</t>
  </si>
  <si>
    <t>Av. 7 de junio</t>
  </si>
  <si>
    <t>CALLE ANTAN N° 299 URB. 27 DE ABRIL</t>
  </si>
  <si>
    <t>JUSCAMAITA CCANTO, ROLANDO</t>
  </si>
  <si>
    <t>JR. TACNA 1020</t>
  </si>
  <si>
    <t>75149300</t>
  </si>
  <si>
    <t>CHULLUNCUY ROSARIO, JHEFFERSON ALIMBERT</t>
  </si>
  <si>
    <t>AV. ABANCAY</t>
  </si>
  <si>
    <t>CORREA RODRIGUEZ LUIS</t>
  </si>
  <si>
    <t>ASOC. LOS PALTOS MZ1 LT20</t>
  </si>
  <si>
    <t>CHACLAYO</t>
  </si>
  <si>
    <t>74550247</t>
  </si>
  <si>
    <t>SUNI MEZA, CESAR AUGUSTO</t>
  </si>
  <si>
    <t>JR. JUNIN S/N</t>
  </si>
  <si>
    <t>JR. SAN MARTIN 420</t>
  </si>
  <si>
    <t>80237224</t>
  </si>
  <si>
    <t>GONZALES DIAZ, RICHER</t>
  </si>
  <si>
    <t xml:space="preserve"> URBN. 27 DE MARZO</t>
  </si>
  <si>
    <t>09772208</t>
  </si>
  <si>
    <t>FERNANDEZ PALOMINO ALEJANDRO</t>
  </si>
  <si>
    <t xml:space="preserve">URB. SANTA MARIA  AV. LOS EUCALIPOS  S/N </t>
  </si>
  <si>
    <t>JR. SAN MARTIN 630</t>
  </si>
  <si>
    <t>CHINCHAY CERRON DANIEL</t>
  </si>
  <si>
    <t>CALLE LAS PONCIANAS 248</t>
  </si>
  <si>
    <t>40856696</t>
  </si>
  <si>
    <t xml:space="preserve">CARBONELL CESPEDES JOSUE    </t>
  </si>
  <si>
    <t>URB. SAN PEDRO</t>
  </si>
  <si>
    <t>19678824</t>
  </si>
  <si>
    <t>BLAS CASTRO, ANIANO GREGORIO</t>
  </si>
  <si>
    <t>CAJA DE AGUA</t>
  </si>
  <si>
    <t>75479110</t>
  </si>
  <si>
    <t>TRINIDAD ESTELA, NILTON OMAR</t>
  </si>
  <si>
    <t xml:space="preserve">AV. LA RIEL </t>
  </si>
  <si>
    <t>46338508</t>
  </si>
  <si>
    <t>ESTEBAN MICHUE, EDWIN RICHARD</t>
  </si>
  <si>
    <t>CALLE ATENAS</t>
  </si>
  <si>
    <t>70976128</t>
  </si>
  <si>
    <t>PAREDES HUANCA, ABEL ANDRE</t>
  </si>
  <si>
    <t>PSJ LAS LOMAS</t>
  </si>
  <si>
    <t>09845778</t>
  </si>
  <si>
    <t>TUESTA VARGAS, MARCOS ANTONIO</t>
  </si>
  <si>
    <t xml:space="preserve">AV. ELEODORO ZEVALLOS </t>
  </si>
  <si>
    <t xml:space="preserve">JR. CHAMAYA </t>
  </si>
  <si>
    <t>48182680</t>
  </si>
  <si>
    <t>ATANACIO AQUINO, ENER DAVID</t>
  </si>
  <si>
    <t>JR. LOS PINARES</t>
  </si>
  <si>
    <t>JR. SAN MARTIN 930</t>
  </si>
  <si>
    <t>JR SIMON BOLIVAR S/N</t>
  </si>
  <si>
    <t>77456984</t>
  </si>
  <si>
    <t>PERALTA MANSILLA, KAEL OMAR</t>
  </si>
  <si>
    <t>74700203</t>
  </si>
  <si>
    <t>DIAZ CADENILLAS, SIXTO ANDRES</t>
  </si>
  <si>
    <t xml:space="preserve">SAN LORENZO </t>
  </si>
  <si>
    <t>CERCADO</t>
  </si>
  <si>
    <t>LUCIANO COLAN, BRIAN</t>
  </si>
  <si>
    <t>MOTORIZADO</t>
  </si>
  <si>
    <t>LAS PRADERAS DE PARIACHI MZ 04 LT 28</t>
  </si>
  <si>
    <t>AV. ENCALADA 483</t>
  </si>
  <si>
    <t>GARCIA CORDOVA, ALEXANDER</t>
  </si>
  <si>
    <t xml:space="preserve">URB. LAS VIOLETAS </t>
  </si>
  <si>
    <t>05353249</t>
  </si>
  <si>
    <t>ALVAN MONTELUIS, VERONICA</t>
  </si>
  <si>
    <t>POZO 09</t>
  </si>
  <si>
    <t>AV. SANTA MARÍA</t>
  </si>
  <si>
    <t>SUAREZ CASTILLO, MARCO ANTONIO</t>
  </si>
  <si>
    <t>POZO 15</t>
  </si>
  <si>
    <t>AV. L MZ-B1-Lt-40-8  QUINTA ETAPA SANTO DOMINGO - CARABAYLLO</t>
  </si>
  <si>
    <t>MONCADA CHUMPITAZ, EDSON JAHIR</t>
  </si>
  <si>
    <t>POZO 16</t>
  </si>
  <si>
    <t>CALLE AYMARAS</t>
  </si>
  <si>
    <t>ESPINO PALOMINO, YONNY RENEE</t>
  </si>
  <si>
    <t>POZO 16.B</t>
  </si>
  <si>
    <t xml:space="preserve">NIÑOS MÁRTIRES </t>
  </si>
  <si>
    <t xml:space="preserve">RIVERA ORMAECHE GUSTAVO </t>
  </si>
  <si>
    <t>POZO 17,A</t>
  </si>
  <si>
    <t>AV NICLOAS AYLLON 740</t>
  </si>
  <si>
    <t>POZO 17, B</t>
  </si>
  <si>
    <t>AV. METROPOLIANA</t>
  </si>
  <si>
    <t>06881809</t>
  </si>
  <si>
    <t>ROJAS ZARATE, MANUEL JAIME</t>
  </si>
  <si>
    <t>PSJ CIELO AZUL</t>
  </si>
  <si>
    <t>POZO 17, C</t>
  </si>
  <si>
    <t>AV. VENEZUELA</t>
  </si>
  <si>
    <t>ROCA GUTIERREZ, RICARDO SEBASTIAN</t>
  </si>
  <si>
    <t>POZO 18</t>
  </si>
  <si>
    <t>41194004</t>
  </si>
  <si>
    <t>LARIANCO QUEVEDO, ALONSO GABRIEL</t>
  </si>
  <si>
    <t>POZO 18.B</t>
  </si>
  <si>
    <t>SAN PEDRO DE CARABAYLLO</t>
  </si>
  <si>
    <t>MONTOYA TORRES, JOSE ALEXANDER</t>
  </si>
  <si>
    <t>POZO 19</t>
  </si>
  <si>
    <t>POZO 19 B</t>
  </si>
  <si>
    <t xml:space="preserve">PARAGE PURUCHUCA MZ A LT 23B </t>
  </si>
  <si>
    <t>09217902</t>
  </si>
  <si>
    <t>CRUZ QUISPE, LUIS ANGEL</t>
  </si>
  <si>
    <t>Sector Valle Grupo Jasmines  mz.tq5 Lt. 06  ( Jicamarca Anexo 22 )</t>
  </si>
  <si>
    <t>SAN  ANTONIO</t>
  </si>
  <si>
    <t>06054929</t>
  </si>
  <si>
    <t>DEL VALLE CABELLO, DENNIS RUBEN</t>
  </si>
  <si>
    <t>POZO 19 C</t>
  </si>
  <si>
    <t>BRAVO ROJAS, RONALD WALTER</t>
  </si>
  <si>
    <t>POZO 19 BIS</t>
  </si>
  <si>
    <t>JR. MANUEL LARA</t>
  </si>
  <si>
    <t>CHIRI CASTILLO ENRIQUE PEDRO</t>
  </si>
  <si>
    <t>MZD LT4 URBN. 27 DE MARZO</t>
  </si>
  <si>
    <t>POZO 20.A</t>
  </si>
  <si>
    <t>POZO 20.B</t>
  </si>
  <si>
    <t>POZO 20 C</t>
  </si>
  <si>
    <t>AV. LOS VIRREYES</t>
  </si>
  <si>
    <t>VASQUEZ OLIVERA, DEINER</t>
  </si>
  <si>
    <t>POZO 21</t>
  </si>
  <si>
    <t xml:space="preserve">AV. REPUBLICA DE POLONIA </t>
  </si>
  <si>
    <t>JIMENEZ FLORES, ROMER</t>
  </si>
  <si>
    <t>POZO 21 B</t>
  </si>
  <si>
    <t>45035338</t>
  </si>
  <si>
    <t>SORIANO FARFAN, ROGER GUNTER</t>
  </si>
  <si>
    <t>POZO  21  C</t>
  </si>
  <si>
    <t xml:space="preserve">AV. LAS FLORES </t>
  </si>
  <si>
    <t>DIAZ REQUEJO, JERSON</t>
  </si>
  <si>
    <t>JR. ALBARICOQUE</t>
  </si>
  <si>
    <t>MEZA AMANCIO, ARNOL JHON</t>
  </si>
  <si>
    <t>POZO 22</t>
  </si>
  <si>
    <t>KCAJAMARCA FUNETES FERNANDO</t>
  </si>
  <si>
    <t xml:space="preserve">MZL LOTE7 VALLE GRANDE </t>
  </si>
  <si>
    <t>POZO 22 B</t>
  </si>
  <si>
    <t>AGUSTIN DE JAUREGUI 457 DPT 04 CDRA 19 MEXICO</t>
  </si>
  <si>
    <t>POZO 22 C</t>
  </si>
  <si>
    <t>PASAJE CHURIN 687 SANTOYO ( ESTACION EL ANGEL)</t>
  </si>
  <si>
    <t>YUCRA MENDOZA, ROQUE RICHARD</t>
  </si>
  <si>
    <t>POZO 23 A</t>
  </si>
  <si>
    <t>AAHH LAS AMERICAS</t>
  </si>
  <si>
    <t>CALLE RAMON SAVAL 1034 INT.200 URB.MORERAS</t>
  </si>
  <si>
    <t>POZO 23 B</t>
  </si>
  <si>
    <t xml:space="preserve">AV. TINGO MARIA </t>
  </si>
  <si>
    <t>APARI PALOMINO, HERDULFO</t>
  </si>
  <si>
    <t>POZO 24 A</t>
  </si>
  <si>
    <t>ASOC.HAYA DE LA TORRE</t>
  </si>
  <si>
    <t>ARIMUYA TAMARI JHON</t>
  </si>
  <si>
    <t>LAS PRADERAS DE PARIACHI MZ 03 LT 25</t>
  </si>
  <si>
    <t>POZO 24 B</t>
  </si>
  <si>
    <t>AV HUAROCHIRI LT 17 URB. PORTADA DE CERES</t>
  </si>
  <si>
    <t>CUMAPA MOENA  EDUARDO</t>
  </si>
  <si>
    <t>POZO 25.A</t>
  </si>
  <si>
    <t>AA.HH LOS PORTALES DE BASILIO</t>
  </si>
  <si>
    <t>MARCOS CAMPOS MEQUIAS</t>
  </si>
  <si>
    <t>POZO 26.A</t>
  </si>
  <si>
    <t xml:space="preserve">AA.HH. VIA SAN LUIS  MZ.B LT. 16  ( SANTA CLARA </t>
  </si>
  <si>
    <t>POZO 26.B</t>
  </si>
  <si>
    <t xml:space="preserve">AV NICLOAS AYLLON </t>
  </si>
  <si>
    <t>MOTTA GUTIERREZ, RENE GERMAN</t>
  </si>
  <si>
    <t>AV 16 DE ENERO</t>
  </si>
  <si>
    <t>VARGAS ROSAS, WILBER ANTONIO</t>
  </si>
  <si>
    <t>ESTACION 10.A</t>
  </si>
  <si>
    <t>AA.HH LAS ROCAS DE BELLAVISTA</t>
  </si>
  <si>
    <t>SAN JUAN LURIGANCHO</t>
  </si>
  <si>
    <t>REYES CAPILLO, JAVIER GIANMARCO</t>
  </si>
  <si>
    <t>AA.HH 5 DE MARZO</t>
  </si>
  <si>
    <t>LEVANO CARDENAS, JOSE OCTAVIO</t>
  </si>
  <si>
    <t>ESTACION 10.B</t>
  </si>
  <si>
    <t>ESTACION 10.C</t>
  </si>
  <si>
    <t>09981919</t>
  </si>
  <si>
    <t>CAMASCA PEREZ, WILMER</t>
  </si>
  <si>
    <t>ESTACION 11.A</t>
  </si>
  <si>
    <t>PSJ EL PROGRESO</t>
  </si>
  <si>
    <t>ESTACION 11.C</t>
  </si>
  <si>
    <t>CALLE 15 MZ O LOTE 20 ASOC. LA ENCALADA</t>
  </si>
  <si>
    <t>AV TUPAC AMARU 610</t>
  </si>
  <si>
    <t>LAPIZ MICXAN LUIS FRANKLIN</t>
  </si>
  <si>
    <t>ESTACION 12 D</t>
  </si>
  <si>
    <t>ZONA 07 MZK LT 15  PAYET</t>
  </si>
  <si>
    <t>AV. RIVA AGÜERO</t>
  </si>
  <si>
    <t>GRANADOS AVILA, JUAN JOSE</t>
  </si>
  <si>
    <t>ESTACION 12 E</t>
  </si>
  <si>
    <t xml:space="preserve">AV. MICAELA BASTIDAS </t>
  </si>
  <si>
    <t>ARBIETO MENDOZA, AXEL JESUS</t>
  </si>
  <si>
    <t>ESTACION 14 A</t>
  </si>
  <si>
    <t>ESTACION 14 B</t>
  </si>
  <si>
    <t>LOPEZ CONTRERAS  LUIS</t>
  </si>
  <si>
    <t>ESTACION 14 C</t>
  </si>
  <si>
    <t>MZ.42 A2 LT. 08 3era   ZONA BAYOBAR</t>
  </si>
  <si>
    <t>RUGEL TORRES, JUNIOR PABLO</t>
  </si>
  <si>
    <t>ESTACION 15 A</t>
  </si>
  <si>
    <t xml:space="preserve">CALLE MICAELA BASTIDAS </t>
  </si>
  <si>
    <t>BAYONA SALCEDO SEGUNDO</t>
  </si>
  <si>
    <t xml:space="preserve">AV. ALCAZAR </t>
  </si>
  <si>
    <t>CORDOVA IBIAS LORENZO</t>
  </si>
  <si>
    <t>ESTACION 15 B</t>
  </si>
  <si>
    <t>RIO MAJES CDRA.37 AV. PROCERES DE LA INDEPEDENCIAS</t>
  </si>
  <si>
    <t>PEÑA TRINIDAD, JOSE CELSO</t>
  </si>
  <si>
    <t>AV. INDEPENDENCIA 804</t>
  </si>
  <si>
    <t>SOLIS BURGOS, ARTURO FRANK</t>
  </si>
  <si>
    <t>ESTACION 16 B</t>
  </si>
  <si>
    <t>MZ.10 A2 LT. 17 3era   ZONA BAYOBAR</t>
  </si>
  <si>
    <t xml:space="preserve">MZ D LT 02 RESIDENCIAL HUANCAYO . </t>
  </si>
  <si>
    <t>ALANYA CASIQUE, JOSE LUIS</t>
  </si>
  <si>
    <t>ESTACION 16 D</t>
  </si>
  <si>
    <t>JR. JUNIN 690</t>
  </si>
  <si>
    <t>RELUZ FLORES, ERIZON JHONATAN</t>
  </si>
  <si>
    <t>ESTACION 16 E</t>
  </si>
  <si>
    <t>JICAMARCA ANEXO 22</t>
  </si>
  <si>
    <t>08488006</t>
  </si>
  <si>
    <t>GARCIA TOVAR GUSTAVO</t>
  </si>
  <si>
    <t>ESTACION 17 A</t>
  </si>
  <si>
    <t>AA.HH. 1 DE MAYO MZ.H  LT. 04</t>
  </si>
  <si>
    <t>AV. SANTA ROSA S/N.</t>
  </si>
  <si>
    <t>ESTACION 17B</t>
  </si>
  <si>
    <t>COMECA RUBIO, ROBER</t>
  </si>
  <si>
    <t>25 DE ABRIL LOTE 35</t>
  </si>
  <si>
    <t>RODRIGUEZ HERRERA, ANTONY</t>
  </si>
  <si>
    <t>ESTACION 17 C</t>
  </si>
  <si>
    <t>URB. LOS ALAMOS MZ J LT 14</t>
  </si>
  <si>
    <t>ESTACION 18.A</t>
  </si>
  <si>
    <t xml:space="preserve">CA. MIGUEL GRAU 157 </t>
  </si>
  <si>
    <t>ROSALES DURAND, ANGEL ESTUARDO</t>
  </si>
  <si>
    <t>09510606</t>
  </si>
  <si>
    <t>DAVILA VARGAS, EDWARD DANILO</t>
  </si>
  <si>
    <t>ESTACION 18.B</t>
  </si>
  <si>
    <t>CALLE 23 DE DICIEMBRE</t>
  </si>
  <si>
    <t>ESTACION 18.C</t>
  </si>
  <si>
    <t>USB 85 - LOTE 56 - ZONA E - HUAYCAN</t>
  </si>
  <si>
    <t>ESTACION 18.D</t>
  </si>
  <si>
    <t>JR. ZORRITOS</t>
  </si>
  <si>
    <t>PARIAN HERMITAÑO, ABEL WILLY</t>
  </si>
  <si>
    <t>ESTACION 18.E</t>
  </si>
  <si>
    <t>ESTACION 19 A</t>
  </si>
  <si>
    <t xml:space="preserve">AV. FERROCARRIL </t>
  </si>
  <si>
    <t>GUERRA ALVARADO HEINZ RONALD</t>
  </si>
  <si>
    <t>ESTACION 19.A</t>
  </si>
  <si>
    <t>MZ. N15 LT. 40 ASOC. VIV, CASABLANCA</t>
  </si>
  <si>
    <t>SAYAVERDE SAYAVERDE, ALEJANDRO FELIPE</t>
  </si>
  <si>
    <t>ESTACION 19 B</t>
  </si>
  <si>
    <t>C. DE LA REPUBLICA</t>
  </si>
  <si>
    <t>TURPO CALAPUJA EUSEBIO</t>
  </si>
  <si>
    <t>ESTACION 19 C</t>
  </si>
  <si>
    <t>MZ G1 LT 08 AMPLIACION Q 26 SECTOR PERUANOS UNIDOS</t>
  </si>
  <si>
    <t>ESTACION 19 D</t>
  </si>
  <si>
    <t xml:space="preserve">JR. 26 DE MAYO </t>
  </si>
  <si>
    <t>ESTACION 19 E</t>
  </si>
  <si>
    <t>09501731</t>
  </si>
  <si>
    <t>TELLO HUAMAN, ALBERTO NICOLAS</t>
  </si>
  <si>
    <t>CALLE JOSÉ MARTI</t>
  </si>
  <si>
    <t>ESTACION 20.A</t>
  </si>
  <si>
    <t>Av. Santa rosa n°406</t>
  </si>
  <si>
    <t>BAUTISTA PRADO ELISANDRO</t>
  </si>
  <si>
    <t>JR. JATUN COLLA 1010 URB. MANGOMARCA</t>
  </si>
  <si>
    <t>PIEDRA VASQUEZ, DIEGO MARTI</t>
  </si>
  <si>
    <t>ESTACION 20.C</t>
  </si>
  <si>
    <t>CALLE LOS CHASQUIS 430</t>
  </si>
  <si>
    <t>76323301</t>
  </si>
  <si>
    <t>MERA GUERRERO WALTER</t>
  </si>
  <si>
    <t>AV 13 DE ENERO 1839</t>
  </si>
  <si>
    <t>ARZAPALO RAMOS, DAVID</t>
  </si>
  <si>
    <t>ESTACION 21.A</t>
  </si>
  <si>
    <t>AV LIMA NORTE 153</t>
  </si>
  <si>
    <t>CALLE ALELIES 630</t>
  </si>
  <si>
    <t>RODRIGUEZ MONDRAGON, JORGE LUIS</t>
  </si>
  <si>
    <t>ESTACION 21.B</t>
  </si>
  <si>
    <t>URB. SAN JOSE</t>
  </si>
  <si>
    <t>ASIPALI TAMABI, JUAN PABLO</t>
  </si>
  <si>
    <t>ESTACION 22.A</t>
  </si>
  <si>
    <t>MORILLO CORDOVA OMAR</t>
  </si>
  <si>
    <t>ESTACION 22.C</t>
  </si>
  <si>
    <t>PEREZ LOPEZ, JONATHAN HOUSTON</t>
  </si>
  <si>
    <t>ESTACION 23A</t>
  </si>
  <si>
    <t>LLATAS MALDONADO, SEGUNDO SAMUEL</t>
  </si>
  <si>
    <t>CALLE LOS LIRIOS 248</t>
  </si>
  <si>
    <t>MENDOZA MONTAÑEZ  RAFAEL RAMIRO</t>
  </si>
  <si>
    <t>ESTACION 24 A</t>
  </si>
  <si>
    <t xml:space="preserve">AMAUTA 02 MZ I LT 03 </t>
  </si>
  <si>
    <t>SANTE RIVAS, SAMUEL</t>
  </si>
  <si>
    <t>ESTACION 24 B</t>
  </si>
  <si>
    <t>URB. SAN ANTONIO DE CARAPONGO</t>
  </si>
  <si>
    <t>NORABUENA CERRON, LUIS ALBERTO</t>
  </si>
  <si>
    <t>ESTACION 24 C</t>
  </si>
  <si>
    <t>CALLE 13 DE SETIEMBRE</t>
  </si>
  <si>
    <t>SARMIENTO FLORES, CARTER</t>
  </si>
  <si>
    <t>CALLE LOS TULIPANES</t>
  </si>
  <si>
    <t>BELTRAN CANCHAYA TEOFANES</t>
  </si>
  <si>
    <t>ESTACION 25 A</t>
  </si>
  <si>
    <t>PUMACAYO QUISPE FREDY</t>
  </si>
  <si>
    <t>ESTACION 25 B</t>
  </si>
  <si>
    <t>REYES MANCHAY, MARCO ANTONIO</t>
  </si>
  <si>
    <t>ESTACION 25 C</t>
  </si>
  <si>
    <t>CALLE CHAVIN 277 ANDAHUAYLAS</t>
  </si>
  <si>
    <t>ESTACION 26.A</t>
  </si>
  <si>
    <t xml:space="preserve">AV. 26 DE MAYO </t>
  </si>
  <si>
    <t>06579737</t>
  </si>
  <si>
    <t>ZARAVIA CANTEÑO, JOSE VICTOR</t>
  </si>
  <si>
    <t>ESTACION 26. B</t>
  </si>
  <si>
    <t>STA ISABEL 248</t>
  </si>
  <si>
    <t>06692466</t>
  </si>
  <si>
    <t>CRUZ REALPE, MANUEL GUILLERMO</t>
  </si>
  <si>
    <t>ESTACION 26. C</t>
  </si>
  <si>
    <t>22 DE ABRIL LOTE 67</t>
  </si>
  <si>
    <t>INGA TAIPE, JHON CARLOS</t>
  </si>
  <si>
    <t>ESTACION 26 NORTE</t>
  </si>
  <si>
    <t>CALLE LOS GIRASOLES</t>
  </si>
  <si>
    <t>ESTACION 26 SALIDA SUR</t>
  </si>
  <si>
    <t>AV NICLOAS AYLLON 310</t>
  </si>
  <si>
    <t>CALLE RIBEYRO</t>
  </si>
  <si>
    <t>GALVEZ LUJAN, MARIO</t>
  </si>
  <si>
    <t>ESTACION 27 A</t>
  </si>
  <si>
    <t xml:space="preserve">AV. PRÓCERES </t>
  </si>
  <si>
    <t>JAVIER CARHUAVILCA, LUIS ALBERTO</t>
  </si>
  <si>
    <t xml:space="preserve">UCV LOTE 25 ZONA L - HUAYCAN </t>
  </si>
  <si>
    <t>ESTACION 27 B</t>
  </si>
  <si>
    <t>MZCALT2 P PINOCHETO</t>
  </si>
  <si>
    <t>FLORES MELO GUIDO ELDIBRANDO</t>
  </si>
  <si>
    <t>UCV - 129 LOTE 43 ZONA H - HUAYCAN</t>
  </si>
  <si>
    <t>ATE-VITARTE</t>
  </si>
  <si>
    <t>TINOCO ALBORNOZ, FILOMENO</t>
  </si>
  <si>
    <t>OIP</t>
  </si>
  <si>
    <t>CALLE RAMON SAVAL 2014 INT.100 URB.MORERAS</t>
  </si>
  <si>
    <t>CHUMBIRAY GUTIERREZ, PEDRO FIDEL</t>
  </si>
  <si>
    <t>ALMACEN DESVIOS</t>
  </si>
  <si>
    <t>CALLE 20 DE AGOSTO MZ.M LT. 11 ASOC. FORTALEZA</t>
  </si>
  <si>
    <t>Av. Santa rosa n°618</t>
  </si>
  <si>
    <t>SEGIL REYNA, NILSON ALDAIR</t>
  </si>
  <si>
    <t>DESCANSERO</t>
  </si>
  <si>
    <t>ROMAÑOL RIOS  EBER</t>
  </si>
  <si>
    <t>AQUINO CHAMBI, RONALD ALEJANDRO</t>
  </si>
  <si>
    <t>AV. JORGE CHAVEZ</t>
  </si>
  <si>
    <t>48327113</t>
  </si>
  <si>
    <t>HUARACHI RUIZ, JOSE LUIS</t>
  </si>
  <si>
    <t>CALLE EL OLIMPO</t>
  </si>
  <si>
    <t>ROSAS CHAVEZ, MEYER</t>
  </si>
  <si>
    <t>GARCIA ZUMBA JUAN CARLOS</t>
  </si>
  <si>
    <t>AV. BOSQUE HUANCA</t>
  </si>
  <si>
    <t>CCANCHI VELARDE  JUAN CARLOS</t>
  </si>
  <si>
    <t>BARRETO CRISTOBAL, JONATHAN</t>
  </si>
  <si>
    <t>AV. ALCAZAR 320</t>
  </si>
  <si>
    <t>AV. LOS RUISEÑORES 222</t>
  </si>
  <si>
    <t>CALLE EL CACTUS</t>
  </si>
  <si>
    <t>09583061</t>
  </si>
  <si>
    <t>TAPIA URQUIZA, JESUS JORGE</t>
  </si>
  <si>
    <t xml:space="preserve">AA.HH HIJO DE PERALES MZ K LT 16 </t>
  </si>
  <si>
    <t>AV. METROPOLITANA</t>
  </si>
  <si>
    <t>72956375</t>
  </si>
  <si>
    <t>PALOMINO ABAL, FRANS LUCIO</t>
  </si>
  <si>
    <t>AV. ALCAZAR</t>
  </si>
  <si>
    <t>GUILLERMO DANSEY</t>
  </si>
  <si>
    <t>MZ L LT 3 AAHH PROG. VIV. DESARROLLO 2000</t>
  </si>
  <si>
    <t>CALLE LOS CONQUISTADORES AA.HH FRANCISCO BOLOGNESI MZ J LT 16</t>
  </si>
  <si>
    <t>CALLE CORDOVA SEGUNDO ISAUD</t>
  </si>
  <si>
    <t>AVENIDA MARIANO CORNEJO 623</t>
  </si>
  <si>
    <t>08//01/2018</t>
  </si>
  <si>
    <t>CASTRO CHOMBO, CRISTIAN DIEGO</t>
  </si>
  <si>
    <t>CALLE STA MARIA JICAMARCA</t>
  </si>
  <si>
    <t>08205520</t>
  </si>
  <si>
    <t>MANSILLA SOSA, GRIMALDO JULIO</t>
  </si>
  <si>
    <t>CASA BLANCA</t>
  </si>
  <si>
    <t>BENITES ROSILLO, CRISTHIAM MARTIN</t>
  </si>
  <si>
    <t>CALLE LOS CIPRECES</t>
  </si>
  <si>
    <t>PALOMINO RAFAEL, LUZ MARIA</t>
  </si>
  <si>
    <t>ESTACION 20.A VESTIBULO</t>
  </si>
  <si>
    <t>AAHH VALLE HERMOSO</t>
  </si>
  <si>
    <t>FLORES RAMIREZ HERNAN</t>
  </si>
  <si>
    <t>ESTACION 21.A VESTIBULO</t>
  </si>
  <si>
    <t xml:space="preserve">1RA ETAPA EL PORTILLO MZ R LT 20 </t>
  </si>
  <si>
    <t>GUTIERREZ PEREZ, TITO RENE</t>
  </si>
  <si>
    <t>ESTACION 21.B VESTIBULO</t>
  </si>
  <si>
    <t>VILLANUEVA PALOMINO, RUBEN</t>
  </si>
  <si>
    <t>ESTACION 22.A VESTIBULO</t>
  </si>
  <si>
    <t>AMBICHO CALERO, YERLIN LINCOLN</t>
  </si>
  <si>
    <t>ESTACION 22.B VESTIBULO</t>
  </si>
  <si>
    <t>JR. TACNA 240</t>
  </si>
  <si>
    <t>QUISPE PILLACA, CARLOS ORLANDO</t>
  </si>
  <si>
    <t>ESTACION 23.A VESTIBULO</t>
  </si>
  <si>
    <t>SANTAMARIA MORILLOS, FRANK JOSIMAR</t>
  </si>
  <si>
    <t>ESTACION 24.A VESTIBULO</t>
  </si>
  <si>
    <t>47654760</t>
  </si>
  <si>
    <t>MEDINA SANCHEZ, YORDY DENIZ</t>
  </si>
  <si>
    <t>ESTACION 24.B VESTIBULO</t>
  </si>
  <si>
    <t xml:space="preserve">AV. LOS EUCALIPOS  S/N </t>
  </si>
  <si>
    <t>ANDEN 21</t>
  </si>
  <si>
    <t>AV NICLOAS AYLLON 1020</t>
  </si>
  <si>
    <t>09298200</t>
  </si>
  <si>
    <t>VEGA RAMOS, APOLONIO</t>
  </si>
  <si>
    <t>ANDEN 22</t>
  </si>
  <si>
    <t>HUAMAN ROMERO ORDOÑEZ</t>
  </si>
  <si>
    <t>ANDEN 23</t>
  </si>
  <si>
    <t xml:space="preserve">2DA ETAPA EL PORTILLO MZ B LT 15 </t>
  </si>
  <si>
    <t>09655688</t>
  </si>
  <si>
    <t>USCAMAYTA ARANDA, JESUS MANUEL</t>
  </si>
  <si>
    <t>ESTACION 20 -PLATAFORMA</t>
  </si>
  <si>
    <t xml:space="preserve">AAHH SOL Y PROGRESO </t>
  </si>
  <si>
    <t>SAN JUA LURIGANCHO</t>
  </si>
  <si>
    <t>JESUS REGALADO, FIORELLA LIZETH</t>
  </si>
  <si>
    <t>ESTACION 24 -PLATAFORMA</t>
  </si>
  <si>
    <t>PSJ LEONCIO PRADO</t>
  </si>
  <si>
    <t>RAUM SAC</t>
  </si>
  <si>
    <t>16124936</t>
  </si>
  <si>
    <t>MEZA  AGUILAR  JAVIER ROSALIO</t>
  </si>
  <si>
    <t>OP DE RETROEXCAVADORA</t>
  </si>
  <si>
    <t>TBM</t>
  </si>
  <si>
    <t>Psj. Nueva Esperanza 009 Cacachaqui</t>
  </si>
  <si>
    <t>peruana</t>
  </si>
  <si>
    <t>43474497</t>
  </si>
  <si>
    <t>TORRES LLANOS JOSE VICTOR</t>
  </si>
  <si>
    <t>ASENT.  H HORIZONTE  MZ P4 LT 8</t>
  </si>
  <si>
    <t>41765730</t>
  </si>
  <si>
    <t>CISNEROS PAREDES EXSON OMAR</t>
  </si>
  <si>
    <t>OP DE VOLQUETE</t>
  </si>
  <si>
    <t>AA.HH LAS VIÑAS MZ I LT 02 - ICA</t>
  </si>
  <si>
    <t>Ica</t>
  </si>
  <si>
    <t>09108121</t>
  </si>
  <si>
    <t xml:space="preserve">CORTES  HUAMAN  VIDAL </t>
  </si>
  <si>
    <t>OP DE EXCAVADORA</t>
  </si>
  <si>
    <t xml:space="preserve">Calle 104 MZ J LT 6 P QUEBRADA NUEVO HORIZONTE </t>
  </si>
  <si>
    <t>10664319</t>
  </si>
  <si>
    <t>CERON CRUZ   JUAN MANUEL</t>
  </si>
  <si>
    <t>JR. RIO TUMBES MZ D LOTE  17 COOP. MARISCAL LUZURIAGA</t>
  </si>
  <si>
    <t>SAN JUAN DE LUIGANCHO</t>
  </si>
  <si>
    <t>ASENT.  H AMAUTA ZONA B MZ F LOTE  62</t>
  </si>
  <si>
    <t>URB. ALEJANDRO ALVAREZ  MZ G LT 5A</t>
  </si>
  <si>
    <t>AOC FUERZAS POLICIALES SECTOR O LT 28</t>
  </si>
  <si>
    <t>09510218</t>
  </si>
  <si>
    <t>GRADOS  QUISPE ANTONIO DAVID</t>
  </si>
  <si>
    <t>MZ  A LOTE  55 CP  LAS CUMBRES DE COLLANAC</t>
  </si>
  <si>
    <t>Cieneguilla</t>
  </si>
  <si>
    <t>02691858</t>
  </si>
  <si>
    <t>RAMOS VILLANUEVA HERNAN</t>
  </si>
  <si>
    <t>MZ 0 LT 8P JOVEN SAN ALBINO</t>
  </si>
  <si>
    <t>OP. DE VOLQUETE</t>
  </si>
  <si>
    <t>UCV 117 LT 17 ZONA G PJ  PROYECTO ESPECIAL DE HUAYCAN</t>
  </si>
  <si>
    <t xml:space="preserve">UCV 10 LT 54 ZONA DE ASENTAMIENTO HH HUAYCAN </t>
  </si>
  <si>
    <t>ZONA  K UCV  163 LOTE  35  HUAYCAN</t>
  </si>
  <si>
    <t>46151365</t>
  </si>
  <si>
    <t>ASTUCURI  RIVERA JOSE ORLANDO</t>
  </si>
  <si>
    <t>COMUNIDAD  CAMPESINA   JICAMARCA  ANEXO  8 MZ U1 LOTE 07A</t>
  </si>
  <si>
    <t>Santa Rosa</t>
  </si>
  <si>
    <t>CALLE ERNESTO KRUMBIECK  345 URB SANTA  CATALINA</t>
  </si>
  <si>
    <t xml:space="preserve">CALLE  BERLIN 207  URB. VIEGEN DEL CARMEN </t>
  </si>
  <si>
    <t>DEL PARQUE  URB. KAS  GARDNIAS MZ  B14  LT 46</t>
  </si>
  <si>
    <t>04070925</t>
  </si>
  <si>
    <t>ARIAS ESPINOZA  WALDO CARLOS</t>
  </si>
  <si>
    <t>MZ L LOTE 5 UBR UPIS CORAZON DE JESUS</t>
  </si>
  <si>
    <t>COOP SAN JOSE MANGOMARCA MZ. C LT 26</t>
  </si>
  <si>
    <t>OP. DE EXCAVADORA Y CARGADOR FRONTAL</t>
  </si>
  <si>
    <t>09302968</t>
  </si>
  <si>
    <t xml:space="preserve">TEJADA CAMPOS ROBERT EDGARD </t>
  </si>
  <si>
    <t xml:space="preserve">CALLE NICOLAS DE PIEROLA </t>
  </si>
  <si>
    <t>CALLE E URB.  VILLA VITARTE MZ H LT 12</t>
  </si>
  <si>
    <t xml:space="preserve">MZ C LOTE 3 ASET. H LOS PROGRESISTAS </t>
  </si>
  <si>
    <t>45724501</t>
  </si>
  <si>
    <t>ORTIZ ÑAHUI CROWER WALTER</t>
  </si>
  <si>
    <t>ASENTAMIENTO H. SECTOR NORTE LAS FLORES</t>
  </si>
  <si>
    <t>LOS ROBLES DE ATE II</t>
  </si>
  <si>
    <t>47508257</t>
  </si>
  <si>
    <t>DE LA CRUZ AVILA RAFAEL ISAAC</t>
  </si>
  <si>
    <t>ASENT. H. LOS JAZMINES MZ A LT ZO4 - LURIGANCHO</t>
  </si>
  <si>
    <t>43707200</t>
  </si>
  <si>
    <t xml:space="preserve">CHAVEZ YALTA MARCELO </t>
  </si>
  <si>
    <t>OP DE RETROEXCAVADORA Y EXCAVADORA</t>
  </si>
  <si>
    <t>CA. MARIA REICHE CP RESID. ZARAGOZA MZ D LT 11</t>
  </si>
  <si>
    <t>COOPERATIVA LAS PALMERAS MZ B LT 12</t>
  </si>
  <si>
    <t>JR BUENOS AIRES ASENT.H.SICUNAI MZD 6T 13</t>
  </si>
  <si>
    <t>42365649</t>
  </si>
  <si>
    <t>SUMARAN CALDERON FREDY</t>
  </si>
  <si>
    <t>JR. LOS DURAZNO 469 URB. CANTO GRANDE MZ C LT 16</t>
  </si>
  <si>
    <t>san juan de lurigancho</t>
  </si>
  <si>
    <t>LEDESMA CHAMORRO ELEODORO</t>
  </si>
  <si>
    <t>MZ.NB LT 1. AH. CASA HUERTA LA CAMPIÑA</t>
  </si>
  <si>
    <t>lurigancho</t>
  </si>
  <si>
    <t>REALIPERU S.A.C.</t>
  </si>
  <si>
    <t>44440437</t>
  </si>
  <si>
    <t>RIOS GOYCOCHEA MARCO ANTONIO</t>
  </si>
  <si>
    <t>SUMINISTRO E INSTALACION DE PANELES VITRIFICADOS EN E1, E2, E3, E14 Y E15</t>
  </si>
  <si>
    <t xml:space="preserve">ALEJANDRO PERALLA MZ. LL LT.3 </t>
  </si>
  <si>
    <t>BATANA LLASHAG EVER</t>
  </si>
  <si>
    <t>MZ. S LT. 5 P.JOVEN LAS ANIMAS</t>
  </si>
  <si>
    <t>CALLE SAN FRANCISO LT 49</t>
  </si>
  <si>
    <t xml:space="preserve">AV. MIGUEL GRAU LT 14 URB. COND. MANZANOS DE STA CLARA </t>
  </si>
  <si>
    <t>A.H. 18 DE OCTUBRE MZ. D LT 02</t>
  </si>
  <si>
    <t>U.V SANTA MARINA BLOK 3 DPTO 107</t>
  </si>
  <si>
    <t>MARTINEZ LEGARIO LUIS IAN</t>
  </si>
  <si>
    <t>ASISTENTE ADM. DE OBRA</t>
  </si>
  <si>
    <t>PSJ. FAUSTINO SANCHEZ CARRION 137 DPTO 105</t>
  </si>
  <si>
    <t>PALACIOS DE LA CRUZ DANIEL RIGOBERTO</t>
  </si>
  <si>
    <t>RESIDENTE</t>
  </si>
  <si>
    <t>JR. CAHUIDE 900 BLOCK 158 DPTO 402</t>
  </si>
  <si>
    <t>LAS VIÑAS DE SAN JUAN MZ W LT 1</t>
  </si>
  <si>
    <t>43196238</t>
  </si>
  <si>
    <t>ROJAS VASQUEZ EDILBERTO</t>
  </si>
  <si>
    <t>MZ. B LT. 24 ASOC. VIV. LAS TORRES DE COPACABANA</t>
  </si>
  <si>
    <t>70257432</t>
  </si>
  <si>
    <t>ROMERO HIDALGO RODOLFO SEGUNDO</t>
  </si>
  <si>
    <t>CALLE CASTAÑETA A.H. MUNICIPAL 2 MZ. N LT 13</t>
  </si>
  <si>
    <t>42834449</t>
  </si>
  <si>
    <t>TAPULLIMA PIÑA FELIPE</t>
  </si>
  <si>
    <t>MZ. 38 LT 20 AH UPIS HUASCAR DE CANTO GRANDE</t>
  </si>
  <si>
    <t>43908326</t>
  </si>
  <si>
    <t>TAVARA LOPEZ ELVIS STEVEN</t>
  </si>
  <si>
    <t>CALLE AREQUIPA N° 385</t>
  </si>
  <si>
    <t>71611070</t>
  </si>
  <si>
    <t>TAVARA LOPEZ JORGE LARRY</t>
  </si>
  <si>
    <t>74217869</t>
  </si>
  <si>
    <t>YLASACA SABOYA BRAJHAN BRAULIO</t>
  </si>
  <si>
    <t>CALLE 83 URB. PACHACAMAC BARRIO 4 SECTOR II ETAPA 4TA MZM LT 36</t>
  </si>
  <si>
    <t>75671764</t>
  </si>
  <si>
    <t>ESPINOZA RIOFRIO JHON JESUS</t>
  </si>
  <si>
    <t>COMITÉ 119- PSJE LAS VIOLETAS MZ 152A LT.28</t>
  </si>
  <si>
    <t>FIGARI GARCIA VICTOR RAUL</t>
  </si>
  <si>
    <t>CALLE AZALIAS 191</t>
  </si>
  <si>
    <t>MONSEFU AMAYA JUAN CARLOS</t>
  </si>
  <si>
    <t>AA.HH. 4 DE DICIEMBRE</t>
  </si>
  <si>
    <t>URBANO YARINGANO MIGUEL ANGEL</t>
  </si>
  <si>
    <t>CALLE LAS PALMAS PUEBLO JOVEN JULIO CESAR TELLO MZ. F2 LT 01</t>
  </si>
  <si>
    <t>AV. IMPERIAL 584 COOP. LOS CHANCAS DE ANDAHUAYLAS ETAPA 2 MZ. A LT 38</t>
  </si>
  <si>
    <t>COBA HUAMAN LORENZO</t>
  </si>
  <si>
    <t>ASOC. LOS HUERTOS DE COPACABANA MZ. A LT. 7</t>
  </si>
  <si>
    <t>MARQUEZ IBARRA RIDBERG ALEX</t>
  </si>
  <si>
    <t>MZ. R LT. 15 PRIMERA ZONA DE BAYOBAR</t>
  </si>
  <si>
    <t>PRUDENCIO ALVITES RENZO</t>
  </si>
  <si>
    <t>TECNICO DE PRESUPUESTOS</t>
  </si>
  <si>
    <t>Calle Pacaritambo 114-116 Tahuantinsuyo</t>
  </si>
  <si>
    <t>HIPOLITO CABANILLAS PIERO ALEXANDER</t>
  </si>
  <si>
    <t xml:space="preserve">URB. LOS ANGELES MZ C LT 2 </t>
  </si>
  <si>
    <t>72785151</t>
  </si>
  <si>
    <t>PASACHE BANDA CESAR DAVID</t>
  </si>
  <si>
    <t>SEGUNDA DE PALAO AAHH LAMPA DE ORO MZ H LT 9</t>
  </si>
  <si>
    <t>TOCTO ILATOMA JAVIER</t>
  </si>
  <si>
    <t>ASENT. H. LOS ROSALES DE PRO MZ. J1 LT. 08</t>
  </si>
  <si>
    <t>PANTALEON AVILA VICTOR HUGO</t>
  </si>
  <si>
    <t>MZ. E4 LT.7 PORTADA III MANCHAY</t>
  </si>
  <si>
    <t>TEJADA PAZ EDWIN SAMUEL</t>
  </si>
  <si>
    <t>ASOC. VILLA SAN ANTONIO MZ. E LT 1 CAMPOY</t>
  </si>
  <si>
    <t>ASENT.H. LUIS FELIPE DE LAS CASAS MZ. M1 LT.8</t>
  </si>
  <si>
    <t>SALAZAR CABAÑAS ESTEÑO</t>
  </si>
  <si>
    <t>CALLE LOS CHANCAS 140</t>
  </si>
  <si>
    <t>UNIDAD MODELO CHALET 1E2</t>
  </si>
  <si>
    <t>AVILA DE LA CRUZ JOEL JUNIOR</t>
  </si>
  <si>
    <t>JR. ANDRES AVELINO A.CACERES ESTE 502</t>
  </si>
  <si>
    <t>46033007</t>
  </si>
  <si>
    <t>SANCHEZ LOMAS WILMER SALOMON</t>
  </si>
  <si>
    <t>MZ. A LT 14 ASOC CANTA GALLO SECTOR TERCER NIVEL</t>
  </si>
  <si>
    <t>UNIDAD MODELO Y-207</t>
  </si>
  <si>
    <t>40348034</t>
  </si>
  <si>
    <t>ALLCCA SOLIER MIGUEL</t>
  </si>
  <si>
    <t>ASENT. H. REINO UNIDO MZ. E. LT. SAN GABRIEL ALTO</t>
  </si>
  <si>
    <t>20519330017</t>
  </si>
  <si>
    <t>Rossello &amp; Cía S.A.</t>
  </si>
  <si>
    <t>Camacho Garavito Carlos Enrique</t>
  </si>
  <si>
    <t>Las Vegas Mz. C Lt. 1G</t>
  </si>
  <si>
    <t>Lurigancho - Chosica</t>
  </si>
  <si>
    <t>Peón</t>
  </si>
  <si>
    <t>Asent. H. Micaela Bastidas Mz. I Lt. 18</t>
  </si>
  <si>
    <t>Av. Lircay 133 AA.HH. 7 de Octubre</t>
  </si>
  <si>
    <t>Mz. F Lt. 3 Asoc. de Pobladores Los Viñedos de Ate Virate</t>
  </si>
  <si>
    <t>10685793</t>
  </si>
  <si>
    <t>Curi Silva Miguel Vicente</t>
  </si>
  <si>
    <t>Operario Enchapador</t>
  </si>
  <si>
    <t>Urb. Virgen De Las Mercedes Mz. E Lt. 9</t>
  </si>
  <si>
    <t>74318713</t>
  </si>
  <si>
    <t xml:space="preserve">Moreno Yengle Alonso Arturo </t>
  </si>
  <si>
    <t>Calle Abelardo Gamarra 1535 Urb. Elio Etapa 3ra</t>
  </si>
  <si>
    <t xml:space="preserve">Cuela Calizaya Julio César </t>
  </si>
  <si>
    <t>Mz. 57 Lt. 17 Portales Parcela 3A</t>
  </si>
  <si>
    <t>AA.HH. Los Portales de Puruchuco Mz. F Lt. 5</t>
  </si>
  <si>
    <t>48891269</t>
  </si>
  <si>
    <t>Centeno Haro Juan Edinson</t>
  </si>
  <si>
    <t>Calle 4 de Noviembre 291 P.J. Condorcanqui - Independencia</t>
  </si>
  <si>
    <t>Galindo Aguirre Daniel</t>
  </si>
  <si>
    <t>Asent. H. Camino Real Mz. H Lt. 03</t>
  </si>
  <si>
    <t>07432473</t>
  </si>
  <si>
    <t>Galindo Sánchez Sergio Daniel</t>
  </si>
  <si>
    <t>45881180</t>
  </si>
  <si>
    <t>Porras Butiler Deivid Anthony</t>
  </si>
  <si>
    <t>Jr. 24 de Agosto 163 La Libertad</t>
  </si>
  <si>
    <t>71514158</t>
  </si>
  <si>
    <t>Macahuachi Coquinche Clipster</t>
  </si>
  <si>
    <t>Av. Naciones Unidas Jto. 1258 Ofc. 303 Cercado</t>
  </si>
  <si>
    <t>80408156</t>
  </si>
  <si>
    <t>Antunez Montoya Christian Steve</t>
  </si>
  <si>
    <t>Av. Tupac Amaru 1388 La Libertad</t>
  </si>
  <si>
    <t>Calle Andres Avelino Caceres Mz. L1 Lt. 4 Asoc. Bellavista</t>
  </si>
  <si>
    <t>Hayqui Romero Luis Angel</t>
  </si>
  <si>
    <t>C. Poblado San Ramón de Pangoa</t>
  </si>
  <si>
    <t>Pangoa</t>
  </si>
  <si>
    <t>Av. San Jose 382</t>
  </si>
  <si>
    <t xml:space="preserve">Marin Herrera Luis Alberto </t>
  </si>
  <si>
    <t>Asoc. Viv. Mag. 6 De Julio Mz. A Lt. 9</t>
  </si>
  <si>
    <t xml:space="preserve">Rodriguez Quispe Nemesio César </t>
  </si>
  <si>
    <t>Ca. 41 Mz. M13 Lt. 05 A.H. 10 De Octubre</t>
  </si>
  <si>
    <t>Mz. A Lt. 13 Etapa 1 Urb. Santa Cruz</t>
  </si>
  <si>
    <t>44501656</t>
  </si>
  <si>
    <t>Sanchez Rodriguez Luis Alberto</t>
  </si>
  <si>
    <t>Técnico Electricista</t>
  </si>
  <si>
    <t>E25, E26 y E27</t>
  </si>
  <si>
    <t>Mz. B Lt. 2 Asoc.Viv. Los Petalos</t>
  </si>
  <si>
    <t>21884520</t>
  </si>
  <si>
    <t>Verano Chumbiauca Eduardo Eusebio</t>
  </si>
  <si>
    <t>Calle Orellana 230 Dpto. 201</t>
  </si>
  <si>
    <t>Urb. Sol De Vitarte Mz. C Lt. 25</t>
  </si>
  <si>
    <t>Asoc. Trabajadores Textil Mz. B Lt. 19</t>
  </si>
  <si>
    <t>AA.HH. Micaela Bastidas Mz. L Lt. 3</t>
  </si>
  <si>
    <t>Amplic. Ucv 165 B Zn. K Huaycan Mz. D Lt. 13</t>
  </si>
  <si>
    <t>JM Metop Topografía y SS. GG. SAC</t>
  </si>
  <si>
    <t>72440795</t>
  </si>
  <si>
    <t xml:space="preserve">Mendoza Montesinos Javier DanIlo </t>
  </si>
  <si>
    <t>Topografo</t>
  </si>
  <si>
    <t>Asoc. De Viv. La Merced de Lima Mz. B Lt. 27</t>
  </si>
  <si>
    <t>San Juan De Miarflores</t>
  </si>
  <si>
    <t>72300906</t>
  </si>
  <si>
    <t xml:space="preserve">Mendoza Montesinos Sergio Norberto </t>
  </si>
  <si>
    <t>Bravo Del Pino Yames Donald</t>
  </si>
  <si>
    <t>Oficial Enchapador</t>
  </si>
  <si>
    <t>Av. Miguel Grau 835 P. Joven Año Nuevo</t>
  </si>
  <si>
    <t xml:space="preserve">Chistama Huanaquiri Carlos </t>
  </si>
  <si>
    <t>Bar 2 Sectror 1 Villa El Salvador Mz. B Lt. 14A</t>
  </si>
  <si>
    <t>Salinas Guevara Manuel Arcadio</t>
  </si>
  <si>
    <t>Prolong. Enrique Palacios Mz. H Lt. 9 Progreso</t>
  </si>
  <si>
    <t>Calle Los Tumbos 09 - 06 Urb. Previ</t>
  </si>
  <si>
    <t xml:space="preserve">Libias Becerra Nicole Brenda </t>
  </si>
  <si>
    <t>Supervisora de Calidad</t>
  </si>
  <si>
    <t>Urb. Virgen De La Puerta Mz. B Lt. 9</t>
  </si>
  <si>
    <t>76823606</t>
  </si>
  <si>
    <t>Gutierrez Reaño Jorge Luis Antero</t>
  </si>
  <si>
    <t>AA. HH. Jose Galvez Montoya Mz. 6 Lt. 16</t>
  </si>
  <si>
    <t>San Pedro De Lloc</t>
  </si>
  <si>
    <t>Auxiliar De Topografia</t>
  </si>
  <si>
    <t>Res. Praderas de Pariachi Mz. A Lt. 39</t>
  </si>
  <si>
    <t>47106501</t>
  </si>
  <si>
    <t>Ascue Morales Cindy Valerie</t>
  </si>
  <si>
    <t>Residente de Obra</t>
  </si>
  <si>
    <t xml:space="preserve">Alarcon Carbonell José Luis </t>
  </si>
  <si>
    <t>Jr. E. De La Pinella Mz. C10 Lt. 14</t>
  </si>
  <si>
    <t>Calle 15 Mz. Z Lt. 12 P.V. Resid. Las Amerocas</t>
  </si>
  <si>
    <t>71625336</t>
  </si>
  <si>
    <t>Castro Bellido Felix Fernando</t>
  </si>
  <si>
    <t>Psj. Dalias AA.HH. Magda Portal Mz. H Lt. 2</t>
  </si>
  <si>
    <t>Mz. F Lt. 6 Asoc. de Viv. Cerro Candela</t>
  </si>
  <si>
    <t>09747783</t>
  </si>
  <si>
    <t xml:space="preserve">Velasquez Vallejo José Alberto </t>
  </si>
  <si>
    <t>Psj. Los Desamparados 185 Mz.9 Lt. 14</t>
  </si>
  <si>
    <t>Ca. 01 De Mayo Mz. A Lt. 16 Urb. San Gregorio</t>
  </si>
  <si>
    <t>Jr. Santa Teresa Lt. 146</t>
  </si>
  <si>
    <t>Calle Lloque Yupanqui 1670</t>
  </si>
  <si>
    <t>Jr. Tristan Echenique 2628</t>
  </si>
  <si>
    <t>AA.HH. Micaela Bastidas Mz. I-1 Lt. 13</t>
  </si>
  <si>
    <t>Hayqui Romero Edward Kevin</t>
  </si>
  <si>
    <t>Av. Pangoa S/N</t>
  </si>
  <si>
    <t>Heredia Upari Samuel</t>
  </si>
  <si>
    <t>Urb. Pachacamac Calle F Mz. B Lt. 14A Barrio2 Sector I</t>
  </si>
  <si>
    <t>Bobadilla Rojas Jaime David</t>
  </si>
  <si>
    <t>Mz. F Lt. 01 AA.HH. Las Americas Ampliación</t>
  </si>
  <si>
    <t>003042296</t>
  </si>
  <si>
    <t>Sosa Dugarte Jimmy Jose</t>
  </si>
  <si>
    <t>Solador de Terrazo</t>
  </si>
  <si>
    <t>Ca. Aries Mz. C Lt. 3 Coop. Virgen Del Rosario</t>
  </si>
  <si>
    <t>Mz. F Lt. 1 Urb. Fhiladelfia de Ate I Etapa</t>
  </si>
  <si>
    <t>45541638</t>
  </si>
  <si>
    <t>Inga Chuquiyauri Johnatan Josue</t>
  </si>
  <si>
    <t>Av. La Libertad Mz. A11 Lt. 25 AA.HH. Leoncio Prado Pamplona Alta</t>
  </si>
  <si>
    <t>73425516</t>
  </si>
  <si>
    <t xml:space="preserve">David Melanio Hernandez Torres </t>
  </si>
  <si>
    <t>Av. Cordillera Blanca Asoc. A.R.I.A. Las Delicias de Villa Zn. 1 Mz. E17 Lt. 03B</t>
  </si>
  <si>
    <t>SERVICIO DE LOGISTICA EXPRESS S.A.C.</t>
  </si>
  <si>
    <t>00015587</t>
  </si>
  <si>
    <t>PADILLA CELIS PETER</t>
  </si>
  <si>
    <t>RETEN</t>
  </si>
  <si>
    <t>COOP. VIV MUSA IV ETAPA MZ D1, LT 06</t>
  </si>
  <si>
    <t>07577450</t>
  </si>
  <si>
    <t>LAGOS SOLIS JUVENAL ISMAEL</t>
  </si>
  <si>
    <t>DANSEY - MIRAFLORES</t>
  </si>
  <si>
    <t>MZ J LT 2 - B NIEVEIRA</t>
  </si>
  <si>
    <t>40639360</t>
  </si>
  <si>
    <t>ROCA GARAMENDI MARCOS</t>
  </si>
  <si>
    <t>DANSEY - JAVIER PRADO</t>
  </si>
  <si>
    <t>CALLE TULIPANES MZ 22 LT 11 MUSA 2DA ETAPA</t>
  </si>
  <si>
    <t>09482887</t>
  </si>
  <si>
    <t>FLORIAN FARFAN JAIME MODESTO</t>
  </si>
  <si>
    <t>AV 3 DE OCTUBRE 1221 KM 13 EL CARMEN ALTO</t>
  </si>
  <si>
    <t>07019902</t>
  </si>
  <si>
    <t>GOMEZ LAYNES RICARDO JESUS</t>
  </si>
  <si>
    <t xml:space="preserve">ANTONIO DE LA HAZA 205-C </t>
  </si>
  <si>
    <t>07552692</t>
  </si>
  <si>
    <t>PEBE FRANCO ELAR MAMERTO</t>
  </si>
  <si>
    <t>JIRON SAO PAULO 2553 DPTO 101</t>
  </si>
  <si>
    <t>43572027</t>
  </si>
  <si>
    <t>MARAVI VASQUEZ NICOLAS WALTER</t>
  </si>
  <si>
    <t>PATIO TALLER - ATOCONGO</t>
  </si>
  <si>
    <t>BLOCK 24 N503 RESIDENCIAL LA CRUCETA III</t>
  </si>
  <si>
    <t>16420268</t>
  </si>
  <si>
    <t>CHANAME FERNANDEZ CARLOS JUAN</t>
  </si>
  <si>
    <t>PATIO TALLER - LA MOLINA</t>
  </si>
  <si>
    <t>COOP. MUSA ETAPA 5 MZ P LT 1</t>
  </si>
  <si>
    <t>40120809</t>
  </si>
  <si>
    <t>VELEZ LEON SERGIO RAÚL</t>
  </si>
  <si>
    <t>MZ F LT 16 AAHH CORAZON DE JESUS</t>
  </si>
  <si>
    <t>42474487</t>
  </si>
  <si>
    <t>CHAVEZ MAYTA EDWIN</t>
  </si>
  <si>
    <t xml:space="preserve">DANSEY - NORTE </t>
  </si>
  <si>
    <t>URB PUERTAS DE PRO MZ B4 LOTE 12</t>
  </si>
  <si>
    <t>15433191</t>
  </si>
  <si>
    <t>PEÑA CALIZAYA CESAR AUGUSTO</t>
  </si>
  <si>
    <t>PATIO TALLER - NORTE 2</t>
  </si>
  <si>
    <t>ASOC. DE VIVIENDA JARDINES DE STA ROSA MZ B LT 21</t>
  </si>
  <si>
    <t>20471333604</t>
  </si>
  <si>
    <t>Social Capital Group SAC</t>
  </si>
  <si>
    <t>41602295</t>
  </si>
  <si>
    <t>TORRES ORTIZ ENNIO CESAR</t>
  </si>
  <si>
    <t xml:space="preserve">Especialista </t>
  </si>
  <si>
    <t>OFICINA DE INFORMACIÓN PERMANENTE</t>
  </si>
  <si>
    <t>Pasaje El Carmen 172 Pedregal Alto</t>
  </si>
  <si>
    <t>16004064</t>
  </si>
  <si>
    <t>ABRIGO PICON TEOFILO ERNESTO</t>
  </si>
  <si>
    <t>Psje. República 115 Urb. Pedregal  Alto.</t>
  </si>
  <si>
    <t>09112161</t>
  </si>
  <si>
    <t>ALVARADO PIZARRO GUILLERMO FRANCISCO</t>
  </si>
  <si>
    <t>Calle Meliton Carbajal 174</t>
  </si>
  <si>
    <t>10475257</t>
  </si>
  <si>
    <t>ARANA ZEVALLOS HAROLD DANIEL</t>
  </si>
  <si>
    <t>Av. Cayetano Heredia 829 Jesus Maria</t>
  </si>
  <si>
    <t>Jesús María</t>
  </si>
  <si>
    <t>48245883</t>
  </si>
  <si>
    <t>ARTETA JARAMILLO ABRAHAM JUNIOR</t>
  </si>
  <si>
    <t>Av. Salaverry 2955 Dpto 202</t>
  </si>
  <si>
    <t>71482027</t>
  </si>
  <si>
    <t>BULLON RUIZ CAMILA GRACIELA</t>
  </si>
  <si>
    <t>Asistente de Proyectos</t>
  </si>
  <si>
    <t>Urb. Previ Mz. 37 Lt. 6</t>
  </si>
  <si>
    <t>70468768</t>
  </si>
  <si>
    <t>CÁRDENAS CALLE EMMY ISABEL STEPHANY</t>
  </si>
  <si>
    <t>Jr, Enrique Salazar Barreto</t>
  </si>
  <si>
    <t>Santiago De Surco</t>
  </si>
  <si>
    <t>Pablo De Olavide 296 Urb. La Colonial</t>
  </si>
  <si>
    <t>10273955</t>
  </si>
  <si>
    <t>CHEEL GARIBALDI VANESSA</t>
  </si>
  <si>
    <t>Jefe de RRCC</t>
  </si>
  <si>
    <t>Av. Andres Avelino  Caceres 400 Dpto 17 Urb. San Antonio</t>
  </si>
  <si>
    <t>Av. Oscar R. Benavides 2730 Dpto. 302 Urb. Stella Maris</t>
  </si>
  <si>
    <t>43399424</t>
  </si>
  <si>
    <t>DURAN FLORES LUZ FIORELLA</t>
  </si>
  <si>
    <t>Jefe de Proyectos</t>
  </si>
  <si>
    <t>Calle Santa Isabel 294</t>
  </si>
  <si>
    <t>Pueblo Libre</t>
  </si>
  <si>
    <t>09656417</t>
  </si>
  <si>
    <t>ESPINOZA SUAREZ DENIS</t>
  </si>
  <si>
    <t>Esmeralda De Los Andes  Mz K10 Lt 12</t>
  </si>
  <si>
    <t>72208097</t>
  </si>
  <si>
    <t>FRANCO VALLEJOS CARLOS DANIEL</t>
  </si>
  <si>
    <t>Av Juan Pablo Fernandini 1346</t>
  </si>
  <si>
    <t>73076626</t>
  </si>
  <si>
    <t>GARCIA VILLAFUERTE ESTEFANIA MARISOL</t>
  </si>
  <si>
    <t>Jr. La Merced 410 Aa.Hh. Cesar Vellejo</t>
  </si>
  <si>
    <t>70130968</t>
  </si>
  <si>
    <t>GÓMEZ  ZAVALETA ERNESTO</t>
  </si>
  <si>
    <t>Av. Fray Bartolomé De Las Casas 478</t>
  </si>
  <si>
    <t>Ucv 10 Lt 47 Zona A Huaycan</t>
  </si>
  <si>
    <t>44963476</t>
  </si>
  <si>
    <t>LINARES ROMERO CLAUDIA MILAGROS</t>
  </si>
  <si>
    <t>Cristóbal De Peralta Sur 825</t>
  </si>
  <si>
    <t>44722419</t>
  </si>
  <si>
    <t>LOAYZA REYES NELI LEONOR</t>
  </si>
  <si>
    <t>Calle Changoya 226 Dpto. 226</t>
  </si>
  <si>
    <t>46830931</t>
  </si>
  <si>
    <t>MARCACUZCO LINARES YANINA  ROSARIO</t>
  </si>
  <si>
    <t>Trebol De Villa Mz B Lt 19</t>
  </si>
  <si>
    <t>San Juan De Miraflores</t>
  </si>
  <si>
    <t>Calle Sevilla 323 Dpto 40, La Perla</t>
  </si>
  <si>
    <t>70308381</t>
  </si>
  <si>
    <t>ORDOÑEZ RIVERA KAREN GERALDINE</t>
  </si>
  <si>
    <t>Av. Ingenieros 994, Dpto. 606, Valle Hermoso/</t>
  </si>
  <si>
    <t>09114389</t>
  </si>
  <si>
    <t>PACHECO ORELLANA JORGE AGUSTIN</t>
  </si>
  <si>
    <t>Calle Padre Urraca 345 Dpto. 403, Alt. Cuadra 26 De Av. La Marina</t>
  </si>
  <si>
    <t>43874314</t>
  </si>
  <si>
    <t>PALOMINO GAMARRA JOHNNY</t>
  </si>
  <si>
    <t>Coordinador</t>
  </si>
  <si>
    <t>Jr. M.Bonemaison Nro. 192 Urb. Valdiviezo</t>
  </si>
  <si>
    <t>41530900</t>
  </si>
  <si>
    <t>PEREA CHAU HEIDY GIOVANA</t>
  </si>
  <si>
    <t>Analista de logistica</t>
  </si>
  <si>
    <t>Nicolas Alcazar 629</t>
  </si>
  <si>
    <t>40754503</t>
  </si>
  <si>
    <t>PEREZ MESÍAS MIGUEL ORLANDO</t>
  </si>
  <si>
    <t>Jefe de gestion social</t>
  </si>
  <si>
    <t>CJV</t>
  </si>
  <si>
    <t>Av. Prolongacion San Martin 231, Dpto. 403</t>
  </si>
  <si>
    <t>72555096</t>
  </si>
  <si>
    <t>PUSCAN  CORTEZ ESTRELLA ROMINA</t>
  </si>
  <si>
    <t>Av. Enrique Meigss 3008 Ricardo Palma Mirones Bajos</t>
  </si>
  <si>
    <t>76902367</t>
  </si>
  <si>
    <t>QUISPE CORNEJO RENZO JUNIOR</t>
  </si>
  <si>
    <t xml:space="preserve">Mz F Lt 4 Motupe </t>
  </si>
  <si>
    <t>71219055</t>
  </si>
  <si>
    <t>RAMIREZ HUATUCO OSWALD RICARDO</t>
  </si>
  <si>
    <t>Calle Antonio Lisher 1798 Torre D / Dpto 302</t>
  </si>
  <si>
    <t>47261711</t>
  </si>
  <si>
    <t>RIVERA ROCA RAFAEL ADOLFO</t>
  </si>
  <si>
    <t>Calle Santa Nicerata 227</t>
  </si>
  <si>
    <t>10242629</t>
  </si>
  <si>
    <t>RODRIGUEZ FRIAS VICTOR RAFAEL</t>
  </si>
  <si>
    <t>Sector 03, Grupo 21, Manzana I, Lote 22.</t>
  </si>
  <si>
    <t>46754341</t>
  </si>
  <si>
    <t>SAMBUCETI ARATA, GIANLUCA VITTORIO</t>
  </si>
  <si>
    <t>Av. Casimiro Ulloa N° 317 Dpto. 401</t>
  </si>
  <si>
    <t>70280977</t>
  </si>
  <si>
    <t>SÁNCHEZ LAZO LUIS ALFONSO</t>
  </si>
  <si>
    <t>Ah 31 De Diciembre Mz.D Lt1</t>
  </si>
  <si>
    <t>42931630</t>
  </si>
  <si>
    <t>SANDOVAL MURO CARLOS SAMUEL MARTIN</t>
  </si>
  <si>
    <t>Av. Alvarez Calderón 410</t>
  </si>
  <si>
    <t>70442720</t>
  </si>
  <si>
    <t>VEGA NICHO GABRIELA ELIZABETH</t>
  </si>
  <si>
    <t>Residencial Marbella Block 501</t>
  </si>
  <si>
    <t>Magdalena</t>
  </si>
  <si>
    <t>Jr. Don Bosco 183</t>
  </si>
  <si>
    <t>43572194</t>
  </si>
  <si>
    <t>YAURI ROSALES MICHAEL JUNIOR</t>
  </si>
  <si>
    <t>Avenida Julio C.Tello Mz H1 Lote 6b Rinconada- Villa Sol Huarochiri, San Antonio, Huarochiri</t>
  </si>
  <si>
    <t>72474287</t>
  </si>
  <si>
    <t>PACO LEGUA HAROLD ALONSO</t>
  </si>
  <si>
    <t>Mz. W1 Lt. 38 Aahh. Santa María</t>
  </si>
  <si>
    <t>45588922</t>
  </si>
  <si>
    <t>ROSALES ARENAZAS RICARDO</t>
  </si>
  <si>
    <t>Aahh. San Juan De Amancaes Mz. 13a Lt. 4</t>
  </si>
  <si>
    <t>Av. José Ugarteche 201 Urb. Grumete Medina</t>
  </si>
  <si>
    <t>20609754843</t>
  </si>
  <si>
    <t>SOCIEDAD DIVING SERVICE SALVAGE PERU S.A.C</t>
  </si>
  <si>
    <t>41640207</t>
  </si>
  <si>
    <t xml:space="preserve">ROBERTO NILTON ROMERO BECERRA </t>
  </si>
  <si>
    <t>Estacion 04  - TBM</t>
  </si>
  <si>
    <t>MZ 19 LOTE 13 BUENOS AIRES DE VILLA</t>
  </si>
  <si>
    <t>03839721</t>
  </si>
  <si>
    <t>JUAN GUILLERMO GAMBOA FLORES</t>
  </si>
  <si>
    <t>OPERADOR HIPERBÁRICO</t>
  </si>
  <si>
    <t>AV. UNIVERSITARIA N° 1657</t>
  </si>
  <si>
    <t>40139097</t>
  </si>
  <si>
    <t>MAURO CAYCHO CERVANTES</t>
  </si>
  <si>
    <t>ENFERMERO HIPERBÁRICO</t>
  </si>
  <si>
    <t xml:space="preserve">AV. ANTONIO RAYMONDI 212 URBANIZACIÓN ANTARES </t>
  </si>
  <si>
    <t>43546463</t>
  </si>
  <si>
    <t>NILTON EDILIO CHAVEZ PERALES</t>
  </si>
  <si>
    <t>MZ E LOTE 14 URBANIZACIÓN NAVIDAD DE VILLA</t>
  </si>
  <si>
    <t>08764967</t>
  </si>
  <si>
    <t>JULIO FERNANDEZ ROJAS</t>
  </si>
  <si>
    <t>SUPERVISOR HIPERBÁRICO</t>
  </si>
  <si>
    <t>AV. SANTO CRISTO MZ A LOTE 27</t>
  </si>
  <si>
    <t>40966079</t>
  </si>
  <si>
    <t>WILLINGTON RIMAPA HERNANDEZ</t>
  </si>
  <si>
    <t>AV. ALCIDES VIGO MZ. "Z" LOTE 3 - URB. COOPIP</t>
  </si>
  <si>
    <t xml:space="preserve">MZ C 1 LOTE 12 AAHH HIROSHIMA </t>
  </si>
  <si>
    <t>ventanilla</t>
  </si>
  <si>
    <t>F36511287</t>
  </si>
  <si>
    <t>ALEJANDRO PEÑA ZEPEDA</t>
  </si>
  <si>
    <t>JR. SIMÓN BOLIVAR 140</t>
  </si>
  <si>
    <t>san miguel</t>
  </si>
  <si>
    <t>P17233166</t>
  </si>
  <si>
    <t>JUAN PABLO TESSADA LÜSCHER</t>
  </si>
  <si>
    <t>PEDRO ARNALDO ASIAN CASTILLO</t>
  </si>
  <si>
    <t>JR LAS TULIPANAS URB. LA MOLINA</t>
  </si>
  <si>
    <t>Urb. Prebi Mz 19 lote 15 - Callao - Callao</t>
  </si>
  <si>
    <t xml:space="preserve">CRUZ PERICHE CARMEN AMELIA </t>
  </si>
  <si>
    <t>Urb.LOS ROBLES DE SANTA ROSA MZ-G LOTE 25</t>
  </si>
  <si>
    <t>SOLER &amp; PALAU PERU S.A.</t>
  </si>
  <si>
    <t>Trazo y Replanteo para Instalaciones Electricas Túnel - Etapa 01B</t>
  </si>
  <si>
    <t>Asoc. El Rosal Mz B5 Lt13</t>
  </si>
  <si>
    <t>Calle 24 de junio AAHH Monterrey Zona A Mz E Lt 2</t>
  </si>
  <si>
    <t>42801421</t>
  </si>
  <si>
    <t>PASOS RIVERA CARLOS ALBERTO</t>
  </si>
  <si>
    <t>JEFE APL SOLER &amp; PALAU PERU</t>
  </si>
  <si>
    <t>Calle 9 de diciembre 127 Urb. Chacra Cerro</t>
  </si>
  <si>
    <t>43068935</t>
  </si>
  <si>
    <t>BAZAN DIAZ JORGE ORLANDO</t>
  </si>
  <si>
    <t>GERENTE SOLER &amp; PALAU</t>
  </si>
  <si>
    <t>Calle Berlin N° 947 Dpto. 303B</t>
  </si>
  <si>
    <t>47099400</t>
  </si>
  <si>
    <t>TORRES TORRES MOISES WILLIAMS</t>
  </si>
  <si>
    <t>Agrp. Vecinal Nueva Mayoria Proyecto Mz. E Lote 1</t>
  </si>
  <si>
    <t>OFICIAL ELECTROMECANICO</t>
  </si>
  <si>
    <t>Mz. G6 Lote 18 Sector V Urb. Bocanegra</t>
  </si>
  <si>
    <t>70032379</t>
  </si>
  <si>
    <t>ADRIAN DIESTRA JOEL ENRIQUE</t>
  </si>
  <si>
    <t>Mz. P Lote 2 Urb. Las Laderas de Chillón</t>
  </si>
  <si>
    <t>Pasaje Canadá N° 164 A</t>
  </si>
  <si>
    <t>Mz. E Sub Lote 4D Urb. Villa Vitarte</t>
  </si>
  <si>
    <t>70174961</t>
  </si>
  <si>
    <t>SANTAMARIA RIVERA JONS BIGNER</t>
  </si>
  <si>
    <t>Mz. B2 Lote 28 Urb. Pamplona Baja</t>
  </si>
  <si>
    <t>Calle Las Ñustas N° 960</t>
  </si>
  <si>
    <t>46155121</t>
  </si>
  <si>
    <t>ARANDA TERAN DE LOS ANGELES GREACE KELLY</t>
  </si>
  <si>
    <t>Calle 31 AA.HH. Las Laderas de Chillon</t>
  </si>
  <si>
    <t>45991583</t>
  </si>
  <si>
    <t>TIPISMANA VENTURA LUIS ENRIQUE</t>
  </si>
  <si>
    <t>Pachacutec K1-13</t>
  </si>
  <si>
    <t>Pachacutec</t>
  </si>
  <si>
    <t>21558052</t>
  </si>
  <si>
    <t>APARCANA PALOMINO JOSE JUAN</t>
  </si>
  <si>
    <t>AA.HH. Alto El Molino Mz. H02 Lote 23</t>
  </si>
  <si>
    <t>AA.HH. Limatambo Norte Mz. C Lote 5</t>
  </si>
  <si>
    <t>46458734</t>
  </si>
  <si>
    <t>MENACHO LUNA DEYVIS ROBERTO</t>
  </si>
  <si>
    <t>Caserio Salitre Mz. B Lote 1</t>
  </si>
  <si>
    <t>Caceres del Peru</t>
  </si>
  <si>
    <t>74096430</t>
  </si>
  <si>
    <t>ESCALANTE SALVADOR CRISTIAN EDUARDO OMAR</t>
  </si>
  <si>
    <t>INGENIERO DE OFICINA TECNICA</t>
  </si>
  <si>
    <t>Los Portales de Santa Rosa Mz. A Lote 15</t>
  </si>
  <si>
    <t>San Martín de Porres</t>
  </si>
  <si>
    <t>46128822</t>
  </si>
  <si>
    <t>BAUTISTA MUÑOS GUSMAN</t>
  </si>
  <si>
    <t>Calle Las Esmeraldas de Manchay Sect. Pedregal Mz. X06</t>
  </si>
  <si>
    <t>44466268</t>
  </si>
  <si>
    <t>YANA ARANGO HERNAN GUILLERMO</t>
  </si>
  <si>
    <t>Av. Malecón Rimac N° 1502 Urb. El Pedregal</t>
  </si>
  <si>
    <t>45843207</t>
  </si>
  <si>
    <t>CONDOR MARICHI LUIS MIGUEL</t>
  </si>
  <si>
    <t>Mz. H Lote 26 Urb. San Juan Bautista</t>
  </si>
  <si>
    <t>10723361</t>
  </si>
  <si>
    <t>QUISPE GALVEZ ENRIQUE ANTONIO</t>
  </si>
  <si>
    <t>JEFE DE OFICINA TECNICA Y OPERACIONES</t>
  </si>
  <si>
    <t>Calle Maximo Gutierrez N° 534</t>
  </si>
  <si>
    <t>Calle Corazón de Jesús N° 172 Urb. San Gregorio</t>
  </si>
  <si>
    <t>47850733</t>
  </si>
  <si>
    <t>REYES GIRON JOSUE ROBINSON</t>
  </si>
  <si>
    <t>Calle Mariano Melgar Mz. 11-R Lote 10</t>
  </si>
  <si>
    <t>76246359</t>
  </si>
  <si>
    <t>PALACIOS GARCIA GODOS JUAN MANUEL</t>
  </si>
  <si>
    <t>Calle Collasuyo Mz. B Lote 8 Urb. Luciana Enace</t>
  </si>
  <si>
    <t>AA.HH. Cerro Candela Mz. M Lote 3</t>
  </si>
  <si>
    <t>INGENIERA DE OFICINA TECNICA</t>
  </si>
  <si>
    <t>Av. Alcides Carrión Lote 86 A Edificio 10</t>
  </si>
  <si>
    <t>70066521</t>
  </si>
  <si>
    <t>CARDENAS MORENO KATHERINE NELLY JENIFER</t>
  </si>
  <si>
    <t>Calle Carlos Herrera N° 250 Urb. El Planeta</t>
  </si>
  <si>
    <t>Mz. B1 Lote 1 Agrup. Poblacional San Judas Tadeo</t>
  </si>
  <si>
    <t>Mz. B Lote 18 Asoc. Pro Viv. Viques</t>
  </si>
  <si>
    <t>42034703</t>
  </si>
  <si>
    <t>AGUILAR VARGAS MIGUEL ANGEL</t>
  </si>
  <si>
    <t>Jr. Asunción N° 301 Urb. El Parral</t>
  </si>
  <si>
    <t>72860289</t>
  </si>
  <si>
    <t>RAMIREZ AVILA SEBASTIAN ALEJANDRO</t>
  </si>
  <si>
    <t>AUXILIAR DE CAMPO</t>
  </si>
  <si>
    <t>Calle Leonardo Arrieta N° 1307 Urb. Elio</t>
  </si>
  <si>
    <t>70073001</t>
  </si>
  <si>
    <t>FLORES LORENZO SEBASTIAN ALEJANDRO</t>
  </si>
  <si>
    <t>Mz. H Lote 20 Coop. Pablo Patrón</t>
  </si>
  <si>
    <t>Calle Principal Mz. X1 Lote 19 Grupo 5</t>
  </si>
  <si>
    <t>47831230</t>
  </si>
  <si>
    <t>PEÑALOZA CHAVEZ LUIS ENRIQUE</t>
  </si>
  <si>
    <t>Urb. Mariscal Caceres Mz. E Lote 27</t>
  </si>
  <si>
    <t>76183920</t>
  </si>
  <si>
    <t>ROSALES NINAHUANCA DIEGO RODRIGO</t>
  </si>
  <si>
    <t>Av. Jorge Basadre Mz. D Lote 33</t>
  </si>
  <si>
    <t>47951577</t>
  </si>
  <si>
    <t>ZACONETA PAREDES JOEL OMAR</t>
  </si>
  <si>
    <t>Av. Canto Grande Mz. A Lote 01</t>
  </si>
  <si>
    <t>41758107</t>
  </si>
  <si>
    <t>INGA BRICEÑO PERCY JAVIER</t>
  </si>
  <si>
    <t>Mz. N Lote 14 Grupo V AA.HH. Cruz de Motupe</t>
  </si>
  <si>
    <t>10084289</t>
  </si>
  <si>
    <t>APONTE ARCOS RICHARD CESAR</t>
  </si>
  <si>
    <t>Av. Tupac Amaru N° 321 Urb. Jose Carlos Mariategui</t>
  </si>
  <si>
    <t>70054845</t>
  </si>
  <si>
    <t>CABELLO RAMIREZ ALEX CRISTOFER</t>
  </si>
  <si>
    <t>Mz. A Lote 3 III Etapa Alameda del Pinar</t>
  </si>
  <si>
    <t>40943591</t>
  </si>
  <si>
    <t>SALVADOR ZETA JOSE ANTONIO</t>
  </si>
  <si>
    <t>Mz. 30 Lote 23 Urb. Previ</t>
  </si>
  <si>
    <t>Mz. N Lote 14 AA.HH. Tupac Amaru</t>
  </si>
  <si>
    <t>70170041</t>
  </si>
  <si>
    <t>GUILLEN LUJAN JORGE LUIS</t>
  </si>
  <si>
    <t>Calle Berlin N° 270</t>
  </si>
  <si>
    <t>73504863</t>
  </si>
  <si>
    <t>LUNA SANCHEZ KENJI JONEL</t>
  </si>
  <si>
    <t>Caserio Salitre S/N</t>
  </si>
  <si>
    <t>Jr. Raymundo Carcamo N° 970 Urb. Santa Catalina</t>
  </si>
  <si>
    <t>U. Vecinal Cruz de Yerbateros Block F11</t>
  </si>
  <si>
    <t>Mz. E Lote 4 Asoc. Villa Vitarte</t>
  </si>
  <si>
    <t>09648186</t>
  </si>
  <si>
    <t>PILCO HUAMAN WILSON MODESTO</t>
  </si>
  <si>
    <t>Mz. G Lote 5 Comité 57 Raul Porras Barrenechea</t>
  </si>
  <si>
    <t>ESTRELLA 390 VITARTE</t>
  </si>
  <si>
    <t>20600373863</t>
  </si>
  <si>
    <t xml:space="preserve">SOLETANCHE BACHY PERU SAC </t>
  </si>
  <si>
    <t>72729127</t>
  </si>
  <si>
    <t>RUPIRE VELASQUEZ KELLYN</t>
  </si>
  <si>
    <t>INGENIERA DE PRODUCCION</t>
  </si>
  <si>
    <t xml:space="preserve">URB LOS ALISOS. MZ R LT 25 </t>
  </si>
  <si>
    <t>45157219</t>
  </si>
  <si>
    <t>SAAVEDRA BERRU YSOE PRIMITIVO</t>
  </si>
  <si>
    <t>OPERADOR DE EQUIPO ESPECIALIZADO ( BAYA )</t>
  </si>
  <si>
    <t>PV41 BIS</t>
  </si>
  <si>
    <t>URB FELIPE SALAVERRY TALARA ETAPA 1 MZ Z 16</t>
  </si>
  <si>
    <t>42220911</t>
  </si>
  <si>
    <t>CHAVEZ BARRIOS HYNOLDS ALBERTO</t>
  </si>
  <si>
    <t>MANIOBRISTA DE IZAJES Y TREMIE</t>
  </si>
  <si>
    <t>CALLE SAN ALBERTO MZ F2 LT. 20</t>
  </si>
  <si>
    <t>70841369</t>
  </si>
  <si>
    <t>SOTO TORRES CHRISTOPER ALEXANDER</t>
  </si>
  <si>
    <t>JEFE DE TURNO</t>
  </si>
  <si>
    <t>PSJ SAUCES AGRUPACION UNIDOS PARA EL DESARROLLO MZ D LOT 6</t>
  </si>
  <si>
    <t>42425978</t>
  </si>
  <si>
    <t>JACINTO FERNANDEZ JOSE LUIS</t>
  </si>
  <si>
    <t xml:space="preserve">CALLE A MZ B LOT 11 URB LA SAGRADA FAMILIA </t>
  </si>
  <si>
    <t xml:space="preserve">BELLAVISTA </t>
  </si>
  <si>
    <t>70761700</t>
  </si>
  <si>
    <t>DIAZ CHAYACAÑA VICTOR JHOEEL JOSUE</t>
  </si>
  <si>
    <t>JR. HERMOZA RIOS 212</t>
  </si>
  <si>
    <t>MACUSANI</t>
  </si>
  <si>
    <t>10729754</t>
  </si>
  <si>
    <t>GUERRERO MALAFAYA JIM</t>
  </si>
  <si>
    <t>CENTRALISTA AUXILIAR</t>
  </si>
  <si>
    <t>CALLE ISAIAS OLIVIO 128 INT 106</t>
  </si>
  <si>
    <t>00124903</t>
  </si>
  <si>
    <t>SANTOS MOZOMBITE JOEL ADAN</t>
  </si>
  <si>
    <t>ASOCIACION ACUSHINKOL MZ A LOT 24 CANTA GALLO</t>
  </si>
  <si>
    <t>76741039</t>
  </si>
  <si>
    <t>GOMEZ CARDENAS LUIS ALBERTO</t>
  </si>
  <si>
    <t>MZ B LOT 48 AH CIUDAD DE LOS CONSTRUCTORES</t>
  </si>
  <si>
    <t>40970625</t>
  </si>
  <si>
    <t>DAVILA BARDALES LENNIN</t>
  </si>
  <si>
    <t xml:space="preserve">OPERADOR DE EQUIPO AUXILIAR </t>
  </si>
  <si>
    <t xml:space="preserve"> Gina Rios Mz U lt 06 - Pucallpa </t>
  </si>
  <si>
    <t>73064176</t>
  </si>
  <si>
    <t>MEDINA FLORES CHRISTIAN GABRIEL</t>
  </si>
  <si>
    <t>GARIBALDI</t>
  </si>
  <si>
    <t>CALLE URUGUAY 182</t>
  </si>
  <si>
    <t>10674949</t>
  </si>
  <si>
    <t>MATOS GODOY IVAN SEVERO</t>
  </si>
  <si>
    <t xml:space="preserve">AV AMAUTA MZ 96 LT 17 GPO 1 SECTOR C </t>
  </si>
  <si>
    <t>72685494</t>
  </si>
  <si>
    <t>LEON PINEDO JHONATAN OSCAR</t>
  </si>
  <si>
    <t>ASENT. H. RODRIGO FRANCO MZ M LOT 9</t>
  </si>
  <si>
    <t>70674060</t>
  </si>
  <si>
    <t>ZUÑIGA QUISPE NORMAN</t>
  </si>
  <si>
    <t>FUNDO CHOLOLO AV SANTA CRUZ A-1</t>
  </si>
  <si>
    <t>TACNA</t>
  </si>
  <si>
    <t>45302845</t>
  </si>
  <si>
    <t>TAMARIZ CASTRO RONAL</t>
  </si>
  <si>
    <t>JR TUNGAZUCA 189 AÑO NUEVO</t>
  </si>
  <si>
    <t>41196589</t>
  </si>
  <si>
    <t>PRIETO GARCIA GINO</t>
  </si>
  <si>
    <t>COMUNIDAD NATIVA NUEVO ANDOAS S/N</t>
  </si>
  <si>
    <t>ANDOAS</t>
  </si>
  <si>
    <t>42972663</t>
  </si>
  <si>
    <t>CHOCCÑA JOAQUIN RAFAEL</t>
  </si>
  <si>
    <t>MZ. DI LOT. 12 ASOCC. AA.HH VALLE SAGRADO ANEX 22 JICAMARCA SCT III</t>
  </si>
  <si>
    <t>10577043</t>
  </si>
  <si>
    <t>FLORES CORDOVA JOSE</t>
  </si>
  <si>
    <t>AUSTRIA 1305</t>
  </si>
  <si>
    <t>43994272</t>
  </si>
  <si>
    <t>GAMARRA RODRIGUEZ GUILLERMO THOMAS</t>
  </si>
  <si>
    <t xml:space="preserve">CALLE MELITON CARBAJAL 138 URB EL PORVENIR </t>
  </si>
  <si>
    <t>42653553</t>
  </si>
  <si>
    <t>SALCEDO BORDA ENRIQUE CLAUDIO</t>
  </si>
  <si>
    <t xml:space="preserve">CALLE JUAN ANTONIO 290 URB LIGURIA </t>
  </si>
  <si>
    <t>47541080</t>
  </si>
  <si>
    <t>SALCEDO SAAVEDRA LUIS ALBERTO</t>
  </si>
  <si>
    <t>KELLYMAN DE BAYA</t>
  </si>
  <si>
    <t>CARR. A HUANUCO LT-30 CAS. SARIAPAMPA</t>
  </si>
  <si>
    <t>AMARILIS</t>
  </si>
  <si>
    <t>45399952</t>
  </si>
  <si>
    <t>YSLA LEAÑO RENZO ARMANDO</t>
  </si>
  <si>
    <t>ASOC DE VIVIENDA SANTA BARBARA MZ B LOT 8</t>
  </si>
  <si>
    <t>42083995</t>
  </si>
  <si>
    <t>RIOS BLANCO MARTIN ALONSO</t>
  </si>
  <si>
    <t>BUENOS AIRES 366 URB MOYOPAMPA-CHOSICA</t>
  </si>
  <si>
    <t>TECNICO SOLDADOR</t>
  </si>
  <si>
    <t>AV JOSE GALVEZ MZ E LOT 17</t>
  </si>
  <si>
    <t>42708039</t>
  </si>
  <si>
    <t>RIVERA NOLASCO CARLOS ALFREDO</t>
  </si>
  <si>
    <t>CENTRALISTA ESPECIALIZADO EN LODOS</t>
  </si>
  <si>
    <t>MZ 95 LT 01 SECTOR SIMON BOLIVAR</t>
  </si>
  <si>
    <t>CAYALTI</t>
  </si>
  <si>
    <t>41064626</t>
  </si>
  <si>
    <t>ROJAS GARCIA  ROLANDO</t>
  </si>
  <si>
    <t>CALLE LOPEZ DE AYALA 1176 DTO 201</t>
  </si>
  <si>
    <t xml:space="preserve">TECNICO SOLDADOR </t>
  </si>
  <si>
    <t>CALLE LAS FLORES URB VIRGEN DEL CARMEN MZ K LOT 01</t>
  </si>
  <si>
    <t>10756298</t>
  </si>
  <si>
    <t>CHUQUILLIN FLORES PERCY</t>
  </si>
  <si>
    <t>SECTOR 8 GRUPO 2 MZ A LOT 18</t>
  </si>
  <si>
    <t>80680271</t>
  </si>
  <si>
    <t>VARILLAS URRUTIA JORGE ARMANDO</t>
  </si>
  <si>
    <t>CALLE ANTENOR ORREGO 314</t>
  </si>
  <si>
    <t>17967412</t>
  </si>
  <si>
    <t>CORDOVA RODRIGUEZ WALTER</t>
  </si>
  <si>
    <t xml:space="preserve">TECNICO ELECTRICISTA </t>
  </si>
  <si>
    <t>FRANCISCO DE ZELA 1869</t>
  </si>
  <si>
    <t>EL PORVENIR</t>
  </si>
  <si>
    <t>45980682</t>
  </si>
  <si>
    <t>ESPINO PEREZ WILLIAM ISMAEL</t>
  </si>
  <si>
    <t>URB PEDREROS  M-.12</t>
  </si>
  <si>
    <t>002233005</t>
  </si>
  <si>
    <t>RAMIREZ ARANGO CARLOS ALIRIO</t>
  </si>
  <si>
    <t xml:space="preserve">OPERADOR DE GRUA BAYA </t>
  </si>
  <si>
    <t xml:space="preserve">CALLE ANTARES 320 </t>
  </si>
  <si>
    <t>COLOMBIANA</t>
  </si>
  <si>
    <t>71939429</t>
  </si>
  <si>
    <t>GHIORZO AVALOS DANIELLA AYME</t>
  </si>
  <si>
    <t xml:space="preserve">ASISTENTE DE PRODUCCION JUNIOR </t>
  </si>
  <si>
    <t>PSJ F5 BLOCK P URB LAS GARDENIAS DE LA MOLINA MZ B LOT 2</t>
  </si>
  <si>
    <t>75143686</t>
  </si>
  <si>
    <t>SANTOS VALLE JOEL TONI</t>
  </si>
  <si>
    <t xml:space="preserve">ASOC CANTA GALLO MZ C LOT 30 </t>
  </si>
  <si>
    <t xml:space="preserve">ANGAMOS MZ T4 LT 2 3ER SECTOR </t>
  </si>
  <si>
    <t>46395400</t>
  </si>
  <si>
    <t xml:space="preserve">ATAUCUSI LOPEZ ENRIQUE </t>
  </si>
  <si>
    <t xml:space="preserve">A.H 25 DE DICIEMBRE MZ G LOT 4 PJ 25 DE DICIEMBRE </t>
  </si>
  <si>
    <t>71020856</t>
  </si>
  <si>
    <t>RAMIREZ CASTAÑEDA CARLOS ALBERTO</t>
  </si>
  <si>
    <t>JR ANDAHUALYAS  186</t>
  </si>
  <si>
    <t>46107232</t>
  </si>
  <si>
    <t>ADRIANZEN RIOS JOSE ALBERTO</t>
  </si>
  <si>
    <t>URB. DERRAMA MAGISTERIAL MZ P2 LOTE 20</t>
  </si>
  <si>
    <t>75831843</t>
  </si>
  <si>
    <t>MEDINA FLORES JHONATAN FABRISIO</t>
  </si>
  <si>
    <t xml:space="preserve">JR. LUIS DE LA CUBA 133 CHORRILLOS </t>
  </si>
  <si>
    <t>72262010</t>
  </si>
  <si>
    <t xml:space="preserve">SILVA FLORES GEISER </t>
  </si>
  <si>
    <t>CALLE BOREAL MZ. G. LT. 21 ASOC. SAN ROQUE</t>
  </si>
  <si>
    <t>74248049</t>
  </si>
  <si>
    <t>ALVARO PONTE ANGEL JAIME</t>
  </si>
  <si>
    <t xml:space="preserve">JOSE CARLOS MARIATEGUI MZ A LOTE 15 </t>
  </si>
  <si>
    <t>43230046</t>
  </si>
  <si>
    <t>JESUS TOVAR JOSE JORGE</t>
  </si>
  <si>
    <t>OPERADOR DE PILOTERA</t>
  </si>
  <si>
    <t>CALLE 53 Mz. 130 Lt. 25 Enrique Milla Ochoa</t>
  </si>
  <si>
    <t>000636145</t>
  </si>
  <si>
    <t>PINEDA SALDARRIAGA CHRISTIAN WANDERLEY</t>
  </si>
  <si>
    <t>AV. PETTIT THOUARS 1306</t>
  </si>
  <si>
    <t>46462374</t>
  </si>
  <si>
    <t>ZORRILLA CARHUAMANTA JOEL GREGORIO</t>
  </si>
  <si>
    <t>ASOC DE VIV. CHILLON MZ Ñ LOT 24</t>
  </si>
  <si>
    <t>73076121</t>
  </si>
  <si>
    <t>GUILLEN CATASI JENNY</t>
  </si>
  <si>
    <t xml:space="preserve">JEFE DE CALIDAD </t>
  </si>
  <si>
    <t>AV ARGENTINA 507</t>
  </si>
  <si>
    <t xml:space="preserve">ALTO SELVA ALEGRE </t>
  </si>
  <si>
    <t>46184100</t>
  </si>
  <si>
    <t>LAVERIANO ESPINOZA YERSON JAVIER</t>
  </si>
  <si>
    <t xml:space="preserve">OPERADOR DE PERFORADORA </t>
  </si>
  <si>
    <t>MARISCAL CACERES  MZ A LOT 3</t>
  </si>
  <si>
    <t>46261612</t>
  </si>
  <si>
    <t>TRILLO CHIRE LUIS ENRIQUE</t>
  </si>
  <si>
    <t>PARQUE INDUSTRIAL JR SOLIDARIDAD CDR 8</t>
  </si>
  <si>
    <t>ZA491538</t>
  </si>
  <si>
    <t xml:space="preserve">COMBE NICOLAS JEAN </t>
  </si>
  <si>
    <t>GERENTE DE OPERACIONES ADJUNTO</t>
  </si>
  <si>
    <t>CALLE ANTARES 320</t>
  </si>
  <si>
    <t>FRANCESA</t>
  </si>
  <si>
    <t>44719240</t>
  </si>
  <si>
    <t>ALLCCA ROMAN ISMAEL</t>
  </si>
  <si>
    <t xml:space="preserve">MECANICO </t>
  </si>
  <si>
    <t>MZ JM LOT 20 SECTRO 6 GRUPO 1</t>
  </si>
  <si>
    <t>10094142</t>
  </si>
  <si>
    <t>GUTIERREZ DE LA CRUZ ULISES MAURO</t>
  </si>
  <si>
    <t xml:space="preserve">AV. DANIEL ALCIDES CARRION N°1330 JOSÉ GALVEZ </t>
  </si>
  <si>
    <t>VILLA MARÍA DEL TRIUNFO</t>
  </si>
  <si>
    <t>40436697</t>
  </si>
  <si>
    <t xml:space="preserve">VARGAS ALARCON HENRY WILMER </t>
  </si>
  <si>
    <t>Sector. 3, Grupo.25, Manzana. I, Lote.19, Av. Bolívar 752</t>
  </si>
  <si>
    <t>Unidad modelo 1 E-02 - Callao</t>
  </si>
  <si>
    <t xml:space="preserve">Mz. H  Lt. 10 Asent.H. Manuel Scorza </t>
  </si>
  <si>
    <t>61552480</t>
  </si>
  <si>
    <t xml:space="preserve">GONZALES CARDENAS GISELA </t>
  </si>
  <si>
    <t>LOS AGROLOGOS 271</t>
  </si>
  <si>
    <t>43301128</t>
  </si>
  <si>
    <t>ARIAS CASTILLO ANDI STUAR</t>
  </si>
  <si>
    <t>URB. SAN VALENTIN ETAPA 1 MZ. D LT. 15</t>
  </si>
  <si>
    <t>42216952</t>
  </si>
  <si>
    <t>MEDRANO CAMARENA ENRRIQUE</t>
  </si>
  <si>
    <t xml:space="preserve">CONDUCTOR DE CAMIONETA </t>
  </si>
  <si>
    <t xml:space="preserve">AV. CENTRAL - MANZANA B LOTE 4 - SAN MARTIN DE PORRES </t>
  </si>
  <si>
    <t xml:space="preserve">AUXILIAR CENTRALISTA </t>
  </si>
  <si>
    <t xml:space="preserve">MZ D LOT 15 URB VULCANO ASOC SAN PEDRO </t>
  </si>
  <si>
    <t>15593426</t>
  </si>
  <si>
    <t>GONZALES GUARDALES EDUARDO BARTOLOME</t>
  </si>
  <si>
    <t>URB SAN PEDRO MZ F LOT 26</t>
  </si>
  <si>
    <t>71474245</t>
  </si>
  <si>
    <t>KATHERINE KHETTY BASTIDAS POMA</t>
  </si>
  <si>
    <t>JR JULIO C TELLO 106</t>
  </si>
  <si>
    <t>44024199</t>
  </si>
  <si>
    <t>POMACHAGUA VALDEZ CESAR RAUL</t>
  </si>
  <si>
    <t>JR ICA 246</t>
  </si>
  <si>
    <t>SAN JERONIMO DE TUNAN</t>
  </si>
  <si>
    <t>70320670</t>
  </si>
  <si>
    <t>SALAZAR ROJAS ANDREA YASMIN</t>
  </si>
  <si>
    <t xml:space="preserve">CALLE LAS ORQUIDEAS 2619 </t>
  </si>
  <si>
    <t>003773888</t>
  </si>
  <si>
    <t>RAMIREZ LOPEZ ALEXIS OMAR</t>
  </si>
  <si>
    <t xml:space="preserve">MEXICANA </t>
  </si>
  <si>
    <t>JR CHAMOCHUMBI 343</t>
  </si>
  <si>
    <t>70220833</t>
  </si>
  <si>
    <t>MOSCOSO GUTIERREZ TONY EDWARD</t>
  </si>
  <si>
    <t xml:space="preserve">SUPERVISOR DE MECANICA </t>
  </si>
  <si>
    <t>JR APURIMAC 618</t>
  </si>
  <si>
    <t xml:space="preserve">TALAVERA </t>
  </si>
  <si>
    <t>42302618</t>
  </si>
  <si>
    <t>MALLQUI MEDRANO REINHARD VICO</t>
  </si>
  <si>
    <t>JR AYACUCHO S/N</t>
  </si>
  <si>
    <t xml:space="preserve">RONDOS </t>
  </si>
  <si>
    <t>45865154</t>
  </si>
  <si>
    <t>YUCRA GASPAR YAN CARLOS</t>
  </si>
  <si>
    <t>MZ C-6 LOT 18 PJ TUPAC AMARU DE VILLA</t>
  </si>
  <si>
    <t>48531759</t>
  </si>
  <si>
    <t>MAZA HUAMANI SANDIBEL MARYORY</t>
  </si>
  <si>
    <t>PSJ PROCERES  ASOC  PALERMO MZ D LOT 6</t>
  </si>
  <si>
    <t>40721999</t>
  </si>
  <si>
    <t>CESPEDES VARGAS LUIS ENRIQUE</t>
  </si>
  <si>
    <t>CALLE PECIVAL LOWEL 115 DTO. 401 URB. LAS VIÑAS DE SAN ANTONIO MZ. F LT.16</t>
  </si>
  <si>
    <t>09727573</t>
  </si>
  <si>
    <t xml:space="preserve">MALAVER ACUÑA SERGIO HILARIO </t>
  </si>
  <si>
    <t xml:space="preserve">ADMINISTRADOR DE OBRA </t>
  </si>
  <si>
    <t>HUASCATA MZ F LOT 4</t>
  </si>
  <si>
    <t>73546087</t>
  </si>
  <si>
    <t>ALMENDRE SONCCO DAVID GAVINO</t>
  </si>
  <si>
    <t xml:space="preserve">INGENIERO DE PRODUCCION JUNIOR </t>
  </si>
  <si>
    <t>24 DE OCTUBRE MZ 50 LOT 04</t>
  </si>
  <si>
    <t>ILO</t>
  </si>
  <si>
    <t>AV LOS RUISEÑORES 465 BLOC K  INT 602</t>
  </si>
  <si>
    <t>46306126</t>
  </si>
  <si>
    <t>YUPANQUI BAUTISTA JUAN CARLOS</t>
  </si>
  <si>
    <t xml:space="preserve">VINCHOS </t>
  </si>
  <si>
    <t>45819063</t>
  </si>
  <si>
    <t>ESPIRITU MORENO HENRY COCKLYN</t>
  </si>
  <si>
    <t>AV LOS INCAS MZ E LOTN 01</t>
  </si>
  <si>
    <t>47417890</t>
  </si>
  <si>
    <t>BALDEON ALAYO JERRY FRANCES</t>
  </si>
  <si>
    <t>INGENIERO DE PRODUCCION JUNIOR</t>
  </si>
  <si>
    <t>ASET HUM UPIS CIUDAD DE LIMA MZ C LOT 07</t>
  </si>
  <si>
    <t>AW934547</t>
  </si>
  <si>
    <t>DUARTE MELO CAMILO ANDRES</t>
  </si>
  <si>
    <t>INGENIERO DE MATERIALES</t>
  </si>
  <si>
    <t>VALLE ALTO LOTE 3-4</t>
  </si>
  <si>
    <t>AUXILIAR PERFORISTA</t>
  </si>
  <si>
    <t>JR JOSE GALVEZ 272</t>
  </si>
  <si>
    <t>74940677</t>
  </si>
  <si>
    <t>ARIRAMA BARRERA MONICA DELTA</t>
  </si>
  <si>
    <t xml:space="preserve">ASISTENTE DE ADMINISTRACION </t>
  </si>
  <si>
    <t>CALLE LA FRONTERA ASENT H BELLA LUZ  MZ P LT 16</t>
  </si>
  <si>
    <t xml:space="preserve">SAN JUAN BAUTISTA </t>
  </si>
  <si>
    <t>44299514</t>
  </si>
  <si>
    <t>ACOSTA BERROSPI ISAAC</t>
  </si>
  <si>
    <t>MSJ MITIAMES 198 ,Z C2 LOT 6 TAHUANTINSUYO</t>
  </si>
  <si>
    <t>46275912</t>
  </si>
  <si>
    <t>RENGIFO PEREZ TEODOBERTO</t>
  </si>
  <si>
    <t xml:space="preserve">CALLE LEONCIO ZEVALLOS S/N CDR 4 BARRIO CHIRINGAL </t>
  </si>
  <si>
    <t xml:space="preserve">CONTAMANA </t>
  </si>
  <si>
    <t>71469763</t>
  </si>
  <si>
    <t>YUCRA RODAS SOSIMO</t>
  </si>
  <si>
    <t>INGENIERO DE PRODUCCION SEMI JUNIOR</t>
  </si>
  <si>
    <t>JR LOS QUIMICOS  MZ D5 LOT 13</t>
  </si>
  <si>
    <t>77194813</t>
  </si>
  <si>
    <t>CHAMORRO MATAMOROS FELIX HUGO</t>
  </si>
  <si>
    <t>AV NICOLAS DUEÑAS ASENT H 1RO  DE SEPTIEMBRE MZ F LOT 11</t>
  </si>
  <si>
    <t>77808704</t>
  </si>
  <si>
    <t>RUIZ RIOS CARLOS ALBERTO</t>
  </si>
  <si>
    <t>JR ARICA 385 DT 306</t>
  </si>
  <si>
    <t xml:space="preserve">MAGDALENA </t>
  </si>
  <si>
    <t>17IA66418</t>
  </si>
  <si>
    <t xml:space="preserve">FRANCISCO JOSE DA COSTA </t>
  </si>
  <si>
    <t>CALLE ANTYARES 320</t>
  </si>
  <si>
    <t>45641090</t>
  </si>
  <si>
    <t>AGUILAR CABRERAS JHON ALEXANDER</t>
  </si>
  <si>
    <t xml:space="preserve">BARRIO SANTA ROSA </t>
  </si>
  <si>
    <t>HUARIACA</t>
  </si>
  <si>
    <t>42081926</t>
  </si>
  <si>
    <t>BACA SAAVEDA RONALD OMAR</t>
  </si>
  <si>
    <t>CALLE VENTIOCHO DE JULIO 471</t>
  </si>
  <si>
    <t xml:space="preserve">AUXILIAR PERFORISTA </t>
  </si>
  <si>
    <t>AH TUPAC AMARU ZONA 1</t>
  </si>
  <si>
    <t>71712191</t>
  </si>
  <si>
    <t>FLORES VELARDE PATRICK MARCELO</t>
  </si>
  <si>
    <t>JR EL BUEN RETIRO 219 DT 301 URB MONTERRICO CHICO</t>
  </si>
  <si>
    <t>43482062</t>
  </si>
  <si>
    <t>OCAÑA QUEREVALU LUIS CARLOS</t>
  </si>
  <si>
    <t xml:space="preserve">MZ A LOT 16 ASENT H JOSE SABOGAL </t>
  </si>
  <si>
    <t>42124263</t>
  </si>
  <si>
    <t>PINTO OVIEDO CARLOS ALBERTO</t>
  </si>
  <si>
    <t>HUARANCAYO 216</t>
  </si>
  <si>
    <t>44988735</t>
  </si>
  <si>
    <t>DIAZ ALTAMIRANO EDGAR ANTONIO</t>
  </si>
  <si>
    <t>C POBLADO ZAPALLAL MZ D LT 5B</t>
  </si>
  <si>
    <t>42565020</t>
  </si>
  <si>
    <t>REYES MOSTACERO GERARDO ERIBERTO</t>
  </si>
  <si>
    <t>BOLOGNESI 147</t>
  </si>
  <si>
    <t>G41529129</t>
  </si>
  <si>
    <t>VIDAL HERNADEZ PERFECTO</t>
  </si>
  <si>
    <t>002024274</t>
  </si>
  <si>
    <t>LUCENA PALACIO HECTOR JOSE</t>
  </si>
  <si>
    <t>AV UNIVERSITARIA CON PROLONGACION AYACUCHO 978</t>
  </si>
  <si>
    <t>PAL441391</t>
  </si>
  <si>
    <t>GOMEZ ALVAREZ FRANCISCO MANUEL</t>
  </si>
  <si>
    <t>OPERADOR DE GRUA DE EXCAVACION</t>
  </si>
  <si>
    <t>73742002</t>
  </si>
  <si>
    <t>MEMBRILLO MARTINEZ DANIEL JOSUE</t>
  </si>
  <si>
    <t>SUPERVISOR DE HSE</t>
  </si>
  <si>
    <t>AV 28 DE JULIO 2168 INT 4</t>
  </si>
  <si>
    <t>72507082</t>
  </si>
  <si>
    <t>IÑIPE CACHAY MICHEL</t>
  </si>
  <si>
    <t xml:space="preserve">MANIOBRISTA DE IZAJE Y TREMIE </t>
  </si>
  <si>
    <t>CL 25 DE ABRIL 123 AH VIRGEN DE LOURDES</t>
  </si>
  <si>
    <t>72121842</t>
  </si>
  <si>
    <t>PASHANASI PAREDES RICK ABNER</t>
  </si>
  <si>
    <t>CALLE JESUS PAENZ 240</t>
  </si>
  <si>
    <t xml:space="preserve">IQUITOS </t>
  </si>
  <si>
    <t>45375745</t>
  </si>
  <si>
    <t>MORALES MALCA JACOBO</t>
  </si>
  <si>
    <t xml:space="preserve">PSJ 5 AAHH CARLOS MARIANO CUESTAS VILCA - EL MIRADOR MZ 13 LOT </t>
  </si>
  <si>
    <t>47405916</t>
  </si>
  <si>
    <t>MEZA MALLQUI JAVIER SAUL</t>
  </si>
  <si>
    <t xml:space="preserve">OPERADOR DE GRUA DE EXCAVACION </t>
  </si>
  <si>
    <t>ASENT H SS JUAN PABLO II MZ N4 LOT 16</t>
  </si>
  <si>
    <t>46914556</t>
  </si>
  <si>
    <t>GOMEZ CAITIMARI EDWIN PAUL</t>
  </si>
  <si>
    <t>OPERADOR DE GRUA AUXILIAR</t>
  </si>
  <si>
    <t>AV JOSE GRANDA 2943 MZ A6 LOT 3</t>
  </si>
  <si>
    <t>76092838</t>
  </si>
  <si>
    <t>NAVARRO YAYA MARIA GRACIA</t>
  </si>
  <si>
    <t xml:space="preserve">CALLE BERNARDO ALCEDO 338 URB. LOS PROCERES </t>
  </si>
  <si>
    <t>75103781</t>
  </si>
  <si>
    <t>CHOQUE MERCADO PAOLA MARIELA</t>
  </si>
  <si>
    <t>CALLE PRIMAVERA NRO 119 - CHILCA - HUANCAYO</t>
  </si>
  <si>
    <t>20603966695</t>
  </si>
  <si>
    <t>IMPERIUM PERU SAC</t>
  </si>
  <si>
    <t>73093318</t>
  </si>
  <si>
    <t>LOZADA GARCIA STEFANO MICHELL</t>
  </si>
  <si>
    <t>VIGILANTE</t>
  </si>
  <si>
    <t>JR. CUZCO 3139 PERU 3ERA ZONA</t>
  </si>
  <si>
    <t>43329476</t>
  </si>
  <si>
    <t>MEZA PARIONA JAIME JUAN</t>
  </si>
  <si>
    <t xml:space="preserve">AV. GENERAL GARZON 2451 DPTO 28 </t>
  </si>
  <si>
    <t>75343702</t>
  </si>
  <si>
    <t>GUEVARA MERECI OLENKA MARIANA</t>
  </si>
  <si>
    <t xml:space="preserve">JR CORPANCHO 180 DT 301 </t>
  </si>
  <si>
    <t xml:space="preserve">BARRANCO </t>
  </si>
  <si>
    <t>48275464</t>
  </si>
  <si>
    <t>RAFAELE VILLARREAL JAIRO ORLANDO</t>
  </si>
  <si>
    <t>ASENT. H. LUIS PARDO MZ. A LT. 6</t>
  </si>
  <si>
    <t>45973849</t>
  </si>
  <si>
    <t>CAMARA DE LA CRUZ PAUL FERNANDO</t>
  </si>
  <si>
    <t>CALLE LEONARDO  ARRIETA 1243 URB. ELIO</t>
  </si>
  <si>
    <t>74851088</t>
  </si>
  <si>
    <t>JAREGUI AVALOS SEBASTIAN FERNANDO</t>
  </si>
  <si>
    <t>JR. STA. FRANC. ROMANA 1010-DPTO. 104</t>
  </si>
  <si>
    <t>MZ. G LT.46 ASOC. EL LUCUMO</t>
  </si>
  <si>
    <t>40779080</t>
  </si>
  <si>
    <t>CHOCCÑA JOAQUIN GILBERTO DEMETRIO</t>
  </si>
  <si>
    <t>CALLE LOS PALTOS AGRUPACION DE VIV. AMPLIACION LIMA Y MZ C. LT 04</t>
  </si>
  <si>
    <t>40735641</t>
  </si>
  <si>
    <t>TAMARIZ RIVERA ULICES JACKSON</t>
  </si>
  <si>
    <t>JR. GONZALES PRADA S/N CENT. MATO</t>
  </si>
  <si>
    <t>MATO</t>
  </si>
  <si>
    <t>09419095</t>
  </si>
  <si>
    <t>MEDINA HUILLCARA PABLO HILARION</t>
  </si>
  <si>
    <t>MZ. I. LT 6 STA CRUZ DE CAJAMARQUILLA</t>
  </si>
  <si>
    <t>46751860</t>
  </si>
  <si>
    <t>VILLANUEVA RAMIREZ DEIVI CRISTIAN</t>
  </si>
  <si>
    <t>CALLE EL MORRO MZ. A LT. 21 ASENT. H. CIUDAD DE LOS CONSTRUCTORES</t>
  </si>
  <si>
    <t>AUXILIAR CENTRALISTA</t>
  </si>
  <si>
    <t>CALLE DIEGO FERRE MZ. K LT. 1</t>
  </si>
  <si>
    <t>44648524</t>
  </si>
  <si>
    <t>SILVANO GALVEZ CARLOS ELY</t>
  </si>
  <si>
    <t>CALLE LOS GERANIOS AH JAZMINES DEL NARANJAL MZ A LT A1</t>
  </si>
  <si>
    <t>71344170</t>
  </si>
  <si>
    <t>RIVERA CASO YOSELIN CRISTINA</t>
  </si>
  <si>
    <t>ASISTENTE RRHH</t>
  </si>
  <si>
    <t>SECTOR 2 GR. 25A MZ. L LT.1</t>
  </si>
  <si>
    <t>40594359</t>
  </si>
  <si>
    <t>IGLESIAS GUZMAN YOEL</t>
  </si>
  <si>
    <t>SUPERVISOR HSE</t>
  </si>
  <si>
    <t xml:space="preserve">PSJ. PUERTO DE LOMAS 116 3ER PISO URB. GERMAN ASTETE </t>
  </si>
  <si>
    <t>41235271</t>
  </si>
  <si>
    <t>URBINA LOPEZ JOSE ADOLFO</t>
  </si>
  <si>
    <t>COOP. DE VIV. SAGRADA FAMILIA MZ. A LT. 33</t>
  </si>
  <si>
    <t>AV. LOS PINOS ASENT. H. JOSE OLAYA BALANDRA MZ. F LT. 07</t>
  </si>
  <si>
    <t>ASOC. PARIACHI ETAPA 3RA. MZ. N LT. 31</t>
  </si>
  <si>
    <t>43007159</t>
  </si>
  <si>
    <t>NUÑEZ PATIÑO ANGEL DANGELO</t>
  </si>
  <si>
    <t>CALLE MARIANO ANGULO 2583 MIRONES BAJO</t>
  </si>
  <si>
    <t>45511144</t>
  </si>
  <si>
    <t>PUENTE FUNG OMAR CRISTIAN</t>
  </si>
  <si>
    <t>AV. GUARDIA REPUBLICANA MZ. R1 LT. 40 AGRU PACHACAMAC SECT, 4 1RA ETAPA ZONA A</t>
  </si>
  <si>
    <t>AV. ALMIRANTE GRAU (BUENOS AIRES) 146</t>
  </si>
  <si>
    <t>41320309</t>
  </si>
  <si>
    <t>INOCENTE RIVERA CASELLY</t>
  </si>
  <si>
    <t>OFICIAL DE INYECCION</t>
  </si>
  <si>
    <t>ASENT. H. SOL DE LA JUSTICIA MZ. C LT. 8</t>
  </si>
  <si>
    <t>ASOC. SANTA BEATRIZ MZ. H LT. 5</t>
  </si>
  <si>
    <t>AV486817</t>
  </si>
  <si>
    <t>MADIEDO DEVIA JUAN CARLOS</t>
  </si>
  <si>
    <t>SUPERVISOR DE EQUIPOS</t>
  </si>
  <si>
    <t>71441739</t>
  </si>
  <si>
    <t>SEÑAS VASQUEZ BRENDA YADIRA</t>
  </si>
  <si>
    <t>PARQUE MZ. J LT. 18 H.U.P LOMAS DEL SUR</t>
  </si>
  <si>
    <t>NUEVO CHIMBOTE</t>
  </si>
  <si>
    <t>46059780</t>
  </si>
  <si>
    <t>FLORES PICOY HUGO OCTAVIO</t>
  </si>
  <si>
    <t>ASENT. H. AMPL JESUS OROPEZA DE CHONTA MZ. N LT.03</t>
  </si>
  <si>
    <t>PROY. ESP. PACH. ASENT. H. LOS JAZMINES MZ. I LT.12</t>
  </si>
  <si>
    <t>PUEBLO JOVEN SARITA COLONIA MZ. D LT.27</t>
  </si>
  <si>
    <t>73037299</t>
  </si>
  <si>
    <t>CARDENAS ORTIZ PIERO ALEXANDER</t>
  </si>
  <si>
    <t>AV. MARIANO IGNACIO PRADO 3166 ETAPA 1 PISO 3 URB. CONDEVILLA SEÑOR</t>
  </si>
  <si>
    <t>10618694</t>
  </si>
  <si>
    <t>CENTURION PADILLA ELMER</t>
  </si>
  <si>
    <t xml:space="preserve">CALLE LAS PETUNIAS MZ. K. LT. 1 C ASENT H. VIRGEN DE FATIMA </t>
  </si>
  <si>
    <t>40179495</t>
  </si>
  <si>
    <t>BENITES VILCHEZ HENRRY</t>
  </si>
  <si>
    <t>SECTOR 6 GRP. 6 MZ. B LT. 8</t>
  </si>
  <si>
    <t>40257298</t>
  </si>
  <si>
    <t>SOLOGUREN AGAMA DORKA</t>
  </si>
  <si>
    <t>ASISTENTE LOGISTICO</t>
  </si>
  <si>
    <t>CALLE PRECIADOS 665 DPTO. 1 URB. RES. HIGUERETA</t>
  </si>
  <si>
    <t>73373593</t>
  </si>
  <si>
    <t>LEON GOMEZ CARLOS JOEL</t>
  </si>
  <si>
    <t>PSJ. F SECT. RODRIGO FRANCO ASENT. H. RODRIGO FRANCO MZ. Y LT. 05</t>
  </si>
  <si>
    <t>CALLE 5 MZ. E LT 29 EL TREBOL</t>
  </si>
  <si>
    <t>47833955</t>
  </si>
  <si>
    <t>ECHENIQUE SOTO HERNÁN AARÓN</t>
  </si>
  <si>
    <t>CALLE 5 MZ. C LT. 25 URB. SANTO DOMINGO 1RA. ETAPA</t>
  </si>
  <si>
    <t>40356109</t>
  </si>
  <si>
    <t>CESPEDES ROMO PABLO CESAR</t>
  </si>
  <si>
    <t>PSJ. SANTO DOMINGO MZ. H19 LT.18 ASENT. H. DELICIAS DE VILLA</t>
  </si>
  <si>
    <t>UPIS SAN CRISTOBAL MZ. A LT. 21</t>
  </si>
  <si>
    <t>45624349</t>
  </si>
  <si>
    <t>ROMERO CAMASCA ABEL ANGEL</t>
  </si>
  <si>
    <t>PSJ. 3 MZ. H LT. 01 AH. AMPLIACIÓN EL CONDOR</t>
  </si>
  <si>
    <t>76788906</t>
  </si>
  <si>
    <t>MENDOZA INGUNZA JEAN PIERRE ENRIQUE</t>
  </si>
  <si>
    <t>URB BALCON DEL RIMAC MZ A1 LT 28</t>
  </si>
  <si>
    <t>41033218</t>
  </si>
  <si>
    <t>RENGIFO SANCHEZ JHON LEWIS</t>
  </si>
  <si>
    <t>45392779</t>
  </si>
  <si>
    <t>PIMENTEL PAUCARCHUCO PERCY CESAR</t>
  </si>
  <si>
    <t>ARQUIMEDES 128 TORRE A DPTO. 101 URB. LA CAMPIÑA ETAPA VI</t>
  </si>
  <si>
    <t>ASENT. H MICAELA BASTIDAS MZ. P LT. 07</t>
  </si>
  <si>
    <t>00516378</t>
  </si>
  <si>
    <t>RIVERA CARAZAS CARLOS ALBERTO</t>
  </si>
  <si>
    <t xml:space="preserve">OPERADOR DE GRUA AUXILIAR </t>
  </si>
  <si>
    <t>PSJ TUPAC AMARU 423</t>
  </si>
  <si>
    <t>SUBTANJALLA</t>
  </si>
  <si>
    <t>AV. VENEZUELA 642 DPTO. 505 TORRE 1</t>
  </si>
  <si>
    <t>47685051</t>
  </si>
  <si>
    <t>MAMANI RAMOS DELIA</t>
  </si>
  <si>
    <t>ASENT. H. EL NAZARENO MZ. G LT. 1</t>
  </si>
  <si>
    <t>UCHUMAYO</t>
  </si>
  <si>
    <t>70745583</t>
  </si>
  <si>
    <t xml:space="preserve">VILCA CALERO JONATHAN </t>
  </si>
  <si>
    <t>CALLE ANTONIO ALARCON 157</t>
  </si>
  <si>
    <t>CALLE ELIAS AGUIRRE MZ. H LT. 08 URB. JORGE CHAVEZ I ETAPA</t>
  </si>
  <si>
    <t>URB. FAUCETT MZ. C LT. 32</t>
  </si>
  <si>
    <t>ASENT. H. BOCANEGRA SECTOR 5 MZ. G47 LT.24</t>
  </si>
  <si>
    <t>48661752</t>
  </si>
  <si>
    <t>QUESADA BENAVIDES JONATHAN JESÚS</t>
  </si>
  <si>
    <t>CALLE ENRIQUE LOPEZ ALBUJAR COOP. HUERTA SANTA ROSA MZ. A LT.26</t>
  </si>
  <si>
    <t>PSJ. 16 MZ. Z LT. 11 A.H. VICTOR RAUL HAYA DE LA TORRE</t>
  </si>
  <si>
    <t>40355211</t>
  </si>
  <si>
    <t>COICCA DE LA CRUZ CESAR POLICARPO</t>
  </si>
  <si>
    <t>SECT. 1 GRP. 12 MZ. H LT. 3</t>
  </si>
  <si>
    <t>AV. GUARDIA CHALACA 792 DPTO. 4</t>
  </si>
  <si>
    <t>42513065</t>
  </si>
  <si>
    <t>ESPINOZA OJEDA LARRY MILTON</t>
  </si>
  <si>
    <t>AV. AVIACION 2322 DPTO. 202</t>
  </si>
  <si>
    <t>71607373</t>
  </si>
  <si>
    <t>AGUILAR CABRERAS FRANCLIN RICEL</t>
  </si>
  <si>
    <t>AUXILIAR DE ALMACEN</t>
  </si>
  <si>
    <t>LAS PALMERAS MZ. 5B LT. 04 LAS FLORES</t>
  </si>
  <si>
    <t>77903509</t>
  </si>
  <si>
    <t>PINCE ESPINOZA PATRICK MARBEL DIALESSIO</t>
  </si>
  <si>
    <t>JR. NICOLAS DE PIEROLA 356</t>
  </si>
  <si>
    <t>45420653</t>
  </si>
  <si>
    <t>ZAVALETA AMORETTI LISSETE GABRIELA</t>
  </si>
  <si>
    <t>GERENTA DE RECURSOS HUMANOS</t>
  </si>
  <si>
    <t>CALLE. LOMA DE LOS NARDOS 227 URB. PROLG. BENAVIDES</t>
  </si>
  <si>
    <t>76177394</t>
  </si>
  <si>
    <t>GOMEZ PAREDES LIZ MARIA JOSE</t>
  </si>
  <si>
    <t>ANALISTA DE RECURSOS HUMANOS</t>
  </si>
  <si>
    <t>CALLE JEAN LOUIS FORAN 137 DPTO. 202</t>
  </si>
  <si>
    <t>70086832</t>
  </si>
  <si>
    <t>MADRID CONTRERAS CLISMAN ROMARIO</t>
  </si>
  <si>
    <t>57 MZ K14 1B SECTOR LOS JARDINES CP RURAL HUERTOS DE MANCHAY</t>
  </si>
  <si>
    <t>41862745</t>
  </si>
  <si>
    <t>PEREZ PINO JOSE JORGE</t>
  </si>
  <si>
    <t>GERENTE DE ADMINISTRACION Y FINANZAS</t>
  </si>
  <si>
    <t>CALLE BOULEVARD DE LA LITERATURA 124 TORRES DE SAN BORJA</t>
  </si>
  <si>
    <t>10279958</t>
  </si>
  <si>
    <t>DIAZ BUSTAMANTE EDINSON</t>
  </si>
  <si>
    <t>GERENTE DE LOGÍSTICA</t>
  </si>
  <si>
    <t>AV. CABO GUTARRA 919</t>
  </si>
  <si>
    <t>ASENT. H. TUPAC AMARU MZ. O LT. 18</t>
  </si>
  <si>
    <t>47452647</t>
  </si>
  <si>
    <t>MALDONADO JIMENEZ EDSON</t>
  </si>
  <si>
    <t>OFICIAL DE PERFORACIÓN</t>
  </si>
  <si>
    <t>CA TUNGASUCA 189 A.H. AÑO NUEVO - COMAS</t>
  </si>
  <si>
    <t>10862310</t>
  </si>
  <si>
    <t>LASTRA LAGUNA LILA</t>
  </si>
  <si>
    <t>JR. EUSEBIO GALVEZ 11-14 JUAN VELASCO ALVARADO</t>
  </si>
  <si>
    <t xml:space="preserve">BLOCK H1 DPTO. 102 BCO DE MEDIDORES 1 </t>
  </si>
  <si>
    <t>32735140</t>
  </si>
  <si>
    <t>RETO LISAMA CARLOS ALBERTO</t>
  </si>
  <si>
    <t>PSJ. EL PORVENIR MZ. J LT. 10 ASENT. H. SAN FRANCISCO DE ASIS</t>
  </si>
  <si>
    <t>URB. ELMER FAUCETT MZ. C LT. 32</t>
  </si>
  <si>
    <t>003587730</t>
  </si>
  <si>
    <t xml:space="preserve">GOMEZ MONTILLA JORGE OLMEDO </t>
  </si>
  <si>
    <t>MZ. B LOTE 13 SECTOR 6 GRUPO 7</t>
  </si>
  <si>
    <t>AV. SAENZ PEÑA 755 DPTO. 5</t>
  </si>
  <si>
    <t>45508323</t>
  </si>
  <si>
    <t>ACHIC ESPINOZA EDUARDO LINDER</t>
  </si>
  <si>
    <t>CALLE CHICLAYO ALAMOS DE NARANJAL MZ. B LT. 07</t>
  </si>
  <si>
    <t>ESPINOZA SARRIN JOHN RICHARD</t>
  </si>
  <si>
    <t>JR. TAHUANTISUYO 653 URB. ZARATE</t>
  </si>
  <si>
    <t>ASOC. PRO. VIV. 200 MILLAS MZ. A LT.13</t>
  </si>
  <si>
    <t>´003782632</t>
  </si>
  <si>
    <t>BASTARDO VELAZQUEZ SANTOS RAFAEL</t>
  </si>
  <si>
    <t>AV. SANTA ROSA MZ. A LT. 05 URB. PARAISO FLORIDO</t>
  </si>
  <si>
    <t>PSJ. SARITA COLONIA MZ. C LT. 14</t>
  </si>
  <si>
    <t>´002340430</t>
  </si>
  <si>
    <t>ESCOBAR VENEGAS LENIS ANTONIO</t>
  </si>
  <si>
    <t>PACKERISTA</t>
  </si>
  <si>
    <t>CALLE INDEPENDENCIA - N°487 - URBANIZACION PANDO</t>
  </si>
  <si>
    <t>JR. CAYRA 641 URB. TUPAC AMARU</t>
  </si>
  <si>
    <t>CARRASCO BARDALES FLORIAN ISAIAS</t>
  </si>
  <si>
    <t>ASOC. PROP VIV LOS PORTALES 1 ETP ETAPA I MZ. A LT. 64</t>
  </si>
  <si>
    <t>ZENDER POMA KEVIN RONNY</t>
  </si>
  <si>
    <t>AV. JOSE PARDO 305 PUEBLO EL CARMEN</t>
  </si>
  <si>
    <t>GAMARRA SAAVEDRA JUAN CARLOS</t>
  </si>
  <si>
    <t>ASISTENTE DE ALMACEN</t>
  </si>
  <si>
    <t>AV. MARIANO IGNACIO PRADO 537</t>
  </si>
  <si>
    <t>SONINGEO S.A.C.</t>
  </si>
  <si>
    <t>49007104</t>
  </si>
  <si>
    <t>LAYA LLOREDA JOSE MARIA</t>
  </si>
  <si>
    <t>GERENCIA</t>
  </si>
  <si>
    <t>PATIO TALLER /PV/ESTACIONES/LAB</t>
  </si>
  <si>
    <t>FRANCIA 735</t>
  </si>
  <si>
    <t>TECNICO DE LABORATORIO</t>
  </si>
  <si>
    <t xml:space="preserve">Jr. Algeciras 242 </t>
  </si>
  <si>
    <t>CCAHUAY HUAMANI EDISON ERNESTO</t>
  </si>
  <si>
    <t>ENCARGADO</t>
  </si>
  <si>
    <t>AA HH. Chavin de Huantar Mz I, Lte 26</t>
  </si>
  <si>
    <t>VILLA SALVADOR</t>
  </si>
  <si>
    <t>001381903</t>
  </si>
  <si>
    <t>URIBE PEREZ FERNANDO</t>
  </si>
  <si>
    <t>Calle General Recavarren Nº 424 Dep 204</t>
  </si>
  <si>
    <t>SAGASTEGUI REATEGUI JOSE HONORIO</t>
  </si>
  <si>
    <t>Mz Ñ2 Lote 56 - Los jardines de Chillon</t>
  </si>
  <si>
    <t xml:space="preserve">ORCON HERRERA JIMMY </t>
  </si>
  <si>
    <t>DIGITADOR</t>
  </si>
  <si>
    <t>GIRON VELARDE 1211 SURQUILLO</t>
  </si>
  <si>
    <t xml:space="preserve">ADRIANZEN JUAREZ WALTHER EDUARDO </t>
  </si>
  <si>
    <t>MZ K LT 14 URB. LOS ROSALES SAN ANDRES</t>
  </si>
  <si>
    <t>TRUJILO</t>
  </si>
  <si>
    <t>LOVERA VIZARRETA CARLOS ENRIQUE</t>
  </si>
  <si>
    <t xml:space="preserve">JR. AYACUCHO 3067 </t>
  </si>
  <si>
    <t>ARIAS PEÑA WILIAM ENRIQUE</t>
  </si>
  <si>
    <t xml:space="preserve">JIRON LOS AZULEJOS 460 SAN CARLOS </t>
  </si>
  <si>
    <t>71263243</t>
  </si>
  <si>
    <t>ROSARIO ARAUJO CESAR AUGUSTO</t>
  </si>
  <si>
    <t>AYUDANTE TECNICO LAB.</t>
  </si>
  <si>
    <t xml:space="preserve">CALLE MORROCON CUADRA 5 CESAR VALLEJO </t>
  </si>
  <si>
    <t>001327718</t>
  </si>
  <si>
    <t xml:space="preserve">BECHARA VILLAMIZAR LOURDES JOLENNY </t>
  </si>
  <si>
    <t xml:space="preserve">VELASCO ASTETE 174 DEP 301 </t>
  </si>
  <si>
    <t>SANCHEZ JERONIMO CARLOS MARTIN</t>
  </si>
  <si>
    <t xml:space="preserve">AV.SIMON BOLIVAR MZ C LTE. 27 </t>
  </si>
  <si>
    <t>VILLA MARIA T.</t>
  </si>
  <si>
    <t>74255624</t>
  </si>
  <si>
    <t xml:space="preserve">PALOMINO HUAMANI ALEX ALEJANDRO </t>
  </si>
  <si>
    <t xml:space="preserve">ASENT.H. CHAVIN DE HUANTAR MZ. I, LTE. 26 </t>
  </si>
  <si>
    <t>KM 15 CARRETERA CENTRAL TAMBO PARIACHI</t>
  </si>
  <si>
    <t>40579059</t>
  </si>
  <si>
    <t>PAREDES SANCHEZ FELIX FELIPE</t>
  </si>
  <si>
    <t xml:space="preserve">CALLE SHELL Nº225 </t>
  </si>
  <si>
    <t>42208665</t>
  </si>
  <si>
    <t>RODRIGUEZ CARRERA JUAN JOSE</t>
  </si>
  <si>
    <t>ASENTAMIENTO HUMANO CERRO VERDE, MZ. I LOTE 4 - SJM</t>
  </si>
  <si>
    <t>47190632</t>
  </si>
  <si>
    <t xml:space="preserve">OLIVAR QUISPE ALEX MARTIN </t>
  </si>
  <si>
    <t>ASENT.H. KEYKO SOFIA MZ. G, LOTE 4 - PUENTE PIEDRA</t>
  </si>
  <si>
    <t>CARRETERA CENTRAL KM 14 1/2, PARADERO GRIFO GLORIA. MZ A, LT 21, ASOC. CASA GRANDE</t>
  </si>
  <si>
    <t>48296464</t>
  </si>
  <si>
    <t xml:space="preserve">SUAREZ REYES ALDO CRISTIAN </t>
  </si>
  <si>
    <t xml:space="preserve">MZ G LT 1 AH KEIKO SOFIA PARTE BAJA </t>
  </si>
  <si>
    <t>73240783</t>
  </si>
  <si>
    <t>HUAYTA MENDOZA CARLOS FRANZ</t>
  </si>
  <si>
    <t>Mz X Lote 30 AA.HH San Fernando</t>
  </si>
  <si>
    <t>72192499</t>
  </si>
  <si>
    <t xml:space="preserve">ROMAN AYALA JHOANN CHISTIAN </t>
  </si>
  <si>
    <t>JIRON SANTA HELENA MANZANA Nº LOTE 4A  ZAPAYAL</t>
  </si>
  <si>
    <t xml:space="preserve"> PUENTE PIEDRA </t>
  </si>
  <si>
    <t xml:space="preserve">AQUINO HOLGUIN  MARBIN ALEX </t>
  </si>
  <si>
    <t xml:space="preserve">ASENTAMIENTO HUMANO LOS ROBLES DE SAN FERNANDO MANZANA A LOTE 10 </t>
  </si>
  <si>
    <t xml:space="preserve"> SAN JUAN DE LURIGANCHO </t>
  </si>
  <si>
    <t>77096325</t>
  </si>
  <si>
    <t>BRONCANO LIVIA GUIDO PEDRO</t>
  </si>
  <si>
    <t xml:space="preserve">Chahuanta s/n Cacachaqui    MATUCANA HUAROCHIRI </t>
  </si>
  <si>
    <t>M2 M LT 9 AH LUIS FELIPE DE LAS CASAS VENTANILLA CALLAO</t>
  </si>
  <si>
    <t>48257758</t>
  </si>
  <si>
    <t>MONTERO BERMUDEZ JORGE LUIS</t>
  </si>
  <si>
    <t xml:space="preserve">MZ Z LT 3 PJ SEÑOR DE LOS MILAGROS  CHOSICA  LURIGANCHO </t>
  </si>
  <si>
    <t>74503806</t>
  </si>
  <si>
    <t xml:space="preserve">RODAS PALOMINO JAIME </t>
  </si>
  <si>
    <t>ASENTAMIENTO H SANTA ROSA LAS CONCHITAS MZ E LOTE 6</t>
  </si>
  <si>
    <t>74120439</t>
  </si>
  <si>
    <t xml:space="preserve">CUYUBAMBA GUTIERREZ JESUS ANTONIO </t>
  </si>
  <si>
    <t xml:space="preserve">ASENTAMIENTO H. VILLA SOLIDARIDAD MZ.C-3 LT.10  </t>
  </si>
  <si>
    <t>72493984</t>
  </si>
  <si>
    <t xml:space="preserve">HINOSTROZA ARIAS ANTONY ALEXANDER </t>
  </si>
  <si>
    <t>JIRON  AZULEJOS Nº460 URB.SAN CARLOS</t>
  </si>
  <si>
    <t>74503807</t>
  </si>
  <si>
    <t xml:space="preserve">RODAS PALOMINO  YOVANY GORDHY </t>
  </si>
  <si>
    <t xml:space="preserve">ASANTAMIENTO H.SANTA ROSA  LAS CONCHITAS MZ.E LT. 6 </t>
  </si>
  <si>
    <t>73641628</t>
  </si>
  <si>
    <t>PALOMINO ESTRADA LUIS FERNANDO</t>
  </si>
  <si>
    <t xml:space="preserve">ASANTAMIENTO H. POR LA UNION TABLADA DE LURIN MZ.A LT. 4 </t>
  </si>
  <si>
    <t>70860157</t>
  </si>
  <si>
    <t xml:space="preserve">CHURA TINTAYA SAMUEL RICARDO </t>
  </si>
  <si>
    <t>JR. MARGANITAS 1964 INCA MANCO CAPAC</t>
  </si>
  <si>
    <t xml:space="preserve">JIRON MIGUEL ASTURIAS 1975  MZ .J LT.1 </t>
  </si>
  <si>
    <t xml:space="preserve">RIVERA LIVIA JHAN FELIX </t>
  </si>
  <si>
    <t xml:space="preserve">CHAHUANTA S/N CACACHAQUI   MATUCANA </t>
  </si>
  <si>
    <t xml:space="preserve">HUAROCHIRI </t>
  </si>
  <si>
    <t>76496794</t>
  </si>
  <si>
    <t>TADEO CAMONES JORGE LUIS</t>
  </si>
  <si>
    <t xml:space="preserve">AAHH. Keyko Sofía Fujimori Mz G Lt 02 </t>
  </si>
  <si>
    <t>71051836</t>
  </si>
  <si>
    <t xml:space="preserve">MEGO TAPIA SERGIO </t>
  </si>
  <si>
    <t xml:space="preserve">P.J.LOS PINOS MZ. G LT.14 </t>
  </si>
  <si>
    <t>63265537</t>
  </si>
  <si>
    <t>LOPEZ ACHATAGUA RONAL</t>
  </si>
  <si>
    <t xml:space="preserve">AVENIDA PERU CUADRA 25 JIRON VILLA RICA </t>
  </si>
  <si>
    <t>SUIZA ALERTA</t>
  </si>
  <si>
    <t>MEDICO GENERAL</t>
  </si>
  <si>
    <t xml:space="preserve">CALLE ALDO CHAMOCHUMBI MZ H LT 9 </t>
  </si>
  <si>
    <t>003468451</t>
  </si>
  <si>
    <t>GARCIA HIDALGO JONATHAN</t>
  </si>
  <si>
    <t>CALLE MARIA PRADO DE BELLIDO MZ A LT 7</t>
  </si>
  <si>
    <t>AVENIDA NAVARRA 259</t>
  </si>
  <si>
    <t>002234262</t>
  </si>
  <si>
    <t>VERDECIA MORENO MAYKEL</t>
  </si>
  <si>
    <t>COOP. MIGUEL GRAU MZ C LT 13</t>
  </si>
  <si>
    <t>AV. NICOLAS AYLLON 8510</t>
  </si>
  <si>
    <t>PILOTO DE AMBULANCIA</t>
  </si>
  <si>
    <t>JR. CALLAO 236</t>
  </si>
  <si>
    <t>20740166</t>
  </si>
  <si>
    <t>JUSTANO CAMAC NINO LUIS</t>
  </si>
  <si>
    <t>AV. ALFREDO MENDIOLA 543</t>
  </si>
  <si>
    <t>42805236</t>
  </si>
  <si>
    <t>MORALES TORRES DAVID</t>
  </si>
  <si>
    <t>AAHH VICTOR RAUL HAYA DE LA TORRE MZ F LT 1</t>
  </si>
  <si>
    <t>PARQUE INDUSTRIAL EL ASESOR MZ  Z LT 15</t>
  </si>
  <si>
    <t>47274927</t>
  </si>
  <si>
    <t>BOCANEGRA MIRANDA DENNYS JOSUE</t>
  </si>
  <si>
    <t>CALLAO-AGUSTINO</t>
  </si>
  <si>
    <t>MZ.B LT.05 ASOC. PROP. VIV. STO CRISTO</t>
  </si>
  <si>
    <t>43173389</t>
  </si>
  <si>
    <t>AYASTA VILCA JOSE MIGUEL</t>
  </si>
  <si>
    <t>CALLE JOSE SALAZAR 179 URB.PANAMERICANA NORTE</t>
  </si>
  <si>
    <t>17435635</t>
  </si>
  <si>
    <t>VENTURA HUAMAN EDWIN GERMAN</t>
  </si>
  <si>
    <t>JR. BELISARIO FLORES 294</t>
  </si>
  <si>
    <t>PARAMEDICO</t>
  </si>
  <si>
    <t>AV. BERTELLO 170 DTP. 202</t>
  </si>
  <si>
    <t>JR. UCAYALI 440 CHUCUITO</t>
  </si>
  <si>
    <t>LOYOLA MUERIEL MICHAEL ELIAS</t>
  </si>
  <si>
    <t>AV. LAS PALMERAS 721 INTERIOR B</t>
  </si>
  <si>
    <t>004503240</t>
  </si>
  <si>
    <t>LUNA JAKELINNE</t>
  </si>
  <si>
    <t>JR. RIO HUANCA 5373</t>
  </si>
  <si>
    <t>CAMACHO LACHIRA WILDER ABERTO</t>
  </si>
  <si>
    <t xml:space="preserve">AAHH LOMAS DE MAMAC MZ A LT 9 </t>
  </si>
  <si>
    <t>44342083</t>
  </si>
  <si>
    <t>COBEÑAS WAN SILVIA MEY LIN</t>
  </si>
  <si>
    <t>JR. HUAMANGA 850</t>
  </si>
  <si>
    <t>005217493</t>
  </si>
  <si>
    <t>SANCHEZ DIAZ KLEYVELIS COROMOTO</t>
  </si>
  <si>
    <t>AAHH. ARMANDO VILLANUEVA. CALLE 49 MZ 52 LT 9</t>
  </si>
  <si>
    <t>20603387504</t>
  </si>
  <si>
    <t>TAJ &amp; M S.A.C.</t>
  </si>
  <si>
    <t xml:space="preserve">EJECUCION DE PISOS DE CONCRETO Y CONTRAPISO E-14 y E-15 </t>
  </si>
  <si>
    <t>MZ N LT 4 AAHH SAN CARLOS PEC PACHACUTEC</t>
  </si>
  <si>
    <t>74290674</t>
  </si>
  <si>
    <t>DURAN LOPEZ JAIME EDUARDO</t>
  </si>
  <si>
    <t>EJECUCION DE TABIQUERÍA DRYWALL (PAREDES Y CIELO RASO) EN LAS ESTACUONES E-01,E-02 y E-03</t>
  </si>
  <si>
    <t>AAHH VILLA FLORIAN MZ E LT 2</t>
  </si>
  <si>
    <t>40349115</t>
  </si>
  <si>
    <t>FUENTES BELTRAN EDGAR MOISES</t>
  </si>
  <si>
    <t>SUMINISTRO E INSTALACION DE CIELO RASO DE FCR DE FIBRA MINERAL PARA LAS ESTACIONES E-25, E-26 y E-27</t>
  </si>
  <si>
    <t>AV. NICOLAS AYLLON 2379</t>
  </si>
  <si>
    <t>SURCO SURCO ELMER</t>
  </si>
  <si>
    <t>SAN ANTONIO BASILIO AUQUI ST 5 LT 2 CALLE LAS VEGAS</t>
  </si>
  <si>
    <t>LOS JARDINES DE GRECIA ZEVALLLOS</t>
  </si>
  <si>
    <t>80487038</t>
  </si>
  <si>
    <t>RUIZ PEREZ CALICO</t>
  </si>
  <si>
    <t>OPEARIO CARPINTERO</t>
  </si>
  <si>
    <t>AAHH CONSTRUCCION CIVIL PACHACUTEC</t>
  </si>
  <si>
    <t>Ancón</t>
  </si>
  <si>
    <t>MZ X 1 LT 3 DEFENSORES PATRIA</t>
  </si>
  <si>
    <t>SALAZAR VARGAS RODER FORD</t>
  </si>
  <si>
    <t>ASENT. H. LAS AMERICAS MZ. M LT. 3</t>
  </si>
  <si>
    <t>AV LAS TORRES 104</t>
  </si>
  <si>
    <t>HUAYTA MILLA FELIX CELSO</t>
  </si>
  <si>
    <t>AV JOSE BERNARDO ALCEDO 327</t>
  </si>
  <si>
    <t>MZ. B LT. 13 ASOC VIV LAS VEGAS</t>
  </si>
  <si>
    <t>CONDOMINIO LOS ALAMOS TORRE E</t>
  </si>
  <si>
    <t>72928854</t>
  </si>
  <si>
    <t>CASTILLO RAMIREZ KENYI JORGE LUIS</t>
  </si>
  <si>
    <t>CHALISTONS 420</t>
  </si>
  <si>
    <t>45360339</t>
  </si>
  <si>
    <t xml:space="preserve">CAMPOS CASTRO ESLIN </t>
  </si>
  <si>
    <t>MZ D LT 30</t>
  </si>
  <si>
    <t>10638217</t>
  </si>
  <si>
    <t>YARANGA DE LA CRUZ MARINA</t>
  </si>
  <si>
    <t>MZ F1 LT9</t>
  </si>
  <si>
    <t>CALLE FATIMA 172</t>
  </si>
  <si>
    <t xml:space="preserve">41751396	</t>
  </si>
  <si>
    <t xml:space="preserve">FLORES ASENCIOS SONIA MARIA </t>
  </si>
  <si>
    <t xml:space="preserve">CALLE TUMI 182 </t>
  </si>
  <si>
    <t>ADMINISTRADORA DE OBRA</t>
  </si>
  <si>
    <t>AV. PEDRO RUIZ GALLO 1907</t>
  </si>
  <si>
    <t>UCV 64 LT 209</t>
  </si>
  <si>
    <t>RESPONSABLE DE LOGISTICA</t>
  </si>
  <si>
    <t xml:space="preserve">Calle fátima 172 </t>
  </si>
  <si>
    <t>ASOC. DE VIV LM</t>
  </si>
  <si>
    <t>AAHH MICAELA BASTIDAS MZ T L 25</t>
  </si>
  <si>
    <t xml:space="preserve">304 15 DE ABRIL </t>
  </si>
  <si>
    <t>LOS CEDROS 172</t>
  </si>
  <si>
    <t>04074312</t>
  </si>
  <si>
    <t>AMARO CHAGUA SERAFIN</t>
  </si>
  <si>
    <t xml:space="preserve">CALLE NARANJAL MZ M1 LT 10 </t>
  </si>
  <si>
    <t>JUANPEDRO CERVANTES TEODORO</t>
  </si>
  <si>
    <t xml:space="preserve">UPIS LAS MERCEDES </t>
  </si>
  <si>
    <t>JR MELINTON CARBAJAL 173</t>
  </si>
  <si>
    <t>AH 7 DE OCTUBRE AV E DE MAYO</t>
  </si>
  <si>
    <t xml:space="preserve">LUNA PIZARRO 159 </t>
  </si>
  <si>
    <t xml:space="preserve">CALLE APURIMAC 551 COOP. DE VIV. TAYACAJA ETAPA 2 </t>
  </si>
  <si>
    <t xml:space="preserve"> AMASIFEN VALLES  RIQUER ELMER </t>
  </si>
  <si>
    <t>HUASCAR SECTOR B MZ 97 LT 12</t>
  </si>
  <si>
    <t xml:space="preserve"> AYCACHI JIMENEZ HUGO ROGER  </t>
  </si>
  <si>
    <t>MZ F LT 1 MIRADOR DE MANCHAY</t>
  </si>
  <si>
    <t xml:space="preserve">REATEGUI GONZALES JUAN CARLOS </t>
  </si>
  <si>
    <t xml:space="preserve">AV. EL PALOMAR 373 INTIHUATANA </t>
  </si>
  <si>
    <t>80509156</t>
  </si>
  <si>
    <t>GERI PORRAS HENRY CRISENCIO</t>
  </si>
  <si>
    <t>AAHH ARRIBA PERU MZ 1</t>
  </si>
  <si>
    <t>80607229</t>
  </si>
  <si>
    <t>NUÑEZ CASTRO LUIS ALBERTO</t>
  </si>
  <si>
    <t xml:space="preserve">JR. MANAGUA 365 </t>
  </si>
  <si>
    <t>PURIS REYES ALEX</t>
  </si>
  <si>
    <t>ASOC. DE VIV. SEÑOR DE MURUHUAY  MZ C LT 09</t>
  </si>
  <si>
    <t>47078182</t>
  </si>
  <si>
    <t xml:space="preserve">CAMPOS CORDOVA LUIGUI XAVIER </t>
  </si>
  <si>
    <t>CALLE PADRE URRACA 165</t>
  </si>
  <si>
    <t>72742425</t>
  </si>
  <si>
    <t xml:space="preserve">RUIZ SORIA JESUS ANDRES </t>
  </si>
  <si>
    <t>SUPERVISOR DE PRODUCCI{ON</t>
  </si>
  <si>
    <t>MZ M LT 8</t>
  </si>
  <si>
    <t>PSJ. VIEJO CRISTOBAL</t>
  </si>
  <si>
    <t xml:space="preserve">ASOC. MARIA PARADO DE BELLIDO MZ G </t>
  </si>
  <si>
    <t>47025988</t>
  </si>
  <si>
    <t xml:space="preserve"> SANCHEZ ALIAGA GABRIELA RUTH</t>
  </si>
  <si>
    <t>MZ C LT 4</t>
  </si>
  <si>
    <t>75014680</t>
  </si>
  <si>
    <t>BERNAOLA PULIDO JIMMY MICHAEL</t>
  </si>
  <si>
    <t>MZ K-2 LT 2</t>
  </si>
  <si>
    <t>00059759</t>
  </si>
  <si>
    <t xml:space="preserve">ARISTA MEZA ELVIS FRANCISCO </t>
  </si>
  <si>
    <t>CALLE EDGARDO TELLO MZ. 12A LT. 06</t>
  </si>
  <si>
    <t>40782094</t>
  </si>
  <si>
    <t xml:space="preserve">EGUAVIL ENRIQUEZ DONATO </t>
  </si>
  <si>
    <t xml:space="preserve">PSJE. LUIS MONTERO 160 AA. HH 7 DE OCTUBRE </t>
  </si>
  <si>
    <t>43718983</t>
  </si>
  <si>
    <t>POZO OBISPO CARLOS ANDRES</t>
  </si>
  <si>
    <t xml:space="preserve">JR PARURO 212 E </t>
  </si>
  <si>
    <t>40963540</t>
  </si>
  <si>
    <t>RUESTA SEMINARIO LUIS ANGEL</t>
  </si>
  <si>
    <t>JR. SIMON BOLIVAR MZ. 148A LT 08 PJ POETA JOSE GALVEZ</t>
  </si>
  <si>
    <t>44751800</t>
  </si>
  <si>
    <t>MENDOZA ROMAYNA AQUILES JUNIOR</t>
  </si>
  <si>
    <t>ANT. PANAMERICANA SUR KM 36 SAN VICENTE</t>
  </si>
  <si>
    <t>VIRGEN DEL CARMEN MZ F LT 3</t>
  </si>
  <si>
    <t>44065063</t>
  </si>
  <si>
    <t xml:space="preserve">SUMOSO VICENCIO NAIN ENRIQUE </t>
  </si>
  <si>
    <t>MZ K2 LT 4 LA RINCONADA PAMPLONA ALTA</t>
  </si>
  <si>
    <t>75693159</t>
  </si>
  <si>
    <t>MOLINA MOLINA JUAN</t>
  </si>
  <si>
    <t>JR VIÑA CARIENO 318</t>
  </si>
  <si>
    <t>47340473</t>
  </si>
  <si>
    <t xml:space="preserve">MOLINA GONZALES EDY SEBASTIAN </t>
  </si>
  <si>
    <t>MZ K2 LT 5 LA RINCONADA PAMPLONA ALTA</t>
  </si>
  <si>
    <t>41019520</t>
  </si>
  <si>
    <t xml:space="preserve">VALDIVIA CHAVEZ EDINSON </t>
  </si>
  <si>
    <t>MZ D LT 19 PACHACAMAC</t>
  </si>
  <si>
    <t>44888204</t>
  </si>
  <si>
    <t xml:space="preserve">TUCTO CASTRO DARWIN </t>
  </si>
  <si>
    <t>MZ A  LT 04</t>
  </si>
  <si>
    <t>SANCHEZ ALIAGA GABRIELA RUTH</t>
  </si>
  <si>
    <t>MZ Ñ LT 5 ASENT. H SAN CARLOS</t>
  </si>
  <si>
    <t>MZ Ñ LT 5 ASENT.H SAN CARLOS</t>
  </si>
  <si>
    <t>75522313</t>
  </si>
  <si>
    <t>JUAREZ PULACHE JHORLIN JOEL</t>
  </si>
  <si>
    <t>MZ D LT 9</t>
  </si>
  <si>
    <t xml:space="preserve">CARRION FLORES REY PAULINO </t>
  </si>
  <si>
    <t>CARMEN ALTO MZ 55</t>
  </si>
  <si>
    <t>NUEVO IMPERIAL</t>
  </si>
  <si>
    <t>ASENT H ISRAEL ES EL MAESTRO</t>
  </si>
  <si>
    <t>77144760</t>
  </si>
  <si>
    <t>CAQUI MEJIA LUIS MIGUEL</t>
  </si>
  <si>
    <t>MZ BR8 LT 22 MARISCAL CACERES</t>
  </si>
  <si>
    <t>MZ J LT 6</t>
  </si>
  <si>
    <t>47000765</t>
  </si>
  <si>
    <t>QUISPE GONZALES ENRIQUE EUSEBIO</t>
  </si>
  <si>
    <t xml:space="preserve">OPERARIO PINTOR </t>
  </si>
  <si>
    <t>JR ABRAHAN DE COMAR 431</t>
  </si>
  <si>
    <t>47637833</t>
  </si>
  <si>
    <t>SUMOZO ANGULO JOSE OMAR</t>
  </si>
  <si>
    <t>JR. ABRAHAN VALDELOMAR 301</t>
  </si>
  <si>
    <t>46776416</t>
  </si>
  <si>
    <t>SUMOZO ANGULO FERNANDO JHAIR</t>
  </si>
  <si>
    <t xml:space="preserve">JR. ABRAHAM VALDELOMAR 303 2DA ZONA </t>
  </si>
  <si>
    <t xml:space="preserve">BAZAN MARTINEZ ESUS ELVIS </t>
  </si>
  <si>
    <t>AV. GARZON 2148 DEP. 301</t>
  </si>
  <si>
    <t xml:space="preserve">JESUS MARÍA </t>
  </si>
  <si>
    <t>20601668018</t>
  </si>
  <si>
    <t xml:space="preserve">CONDITIONING F Y R SERVICE S.A.C.            </t>
  </si>
  <si>
    <t>TERMO SISTEMAS S.A.C</t>
  </si>
  <si>
    <t>GALLEGOS LLANCARI JOSE JESUS</t>
  </si>
  <si>
    <t>TECNICO DUCTOS</t>
  </si>
  <si>
    <t>JR MOQUEGUA 124 NUEVA ESPERANZA</t>
  </si>
  <si>
    <t>20602052193</t>
  </si>
  <si>
    <t>JJS INGENIEROS S.A.C</t>
  </si>
  <si>
    <t>E-25</t>
  </si>
  <si>
    <t>ASENT.H.3 DE MAYO CERRO EL CHOCLO MZ L1 .LT. 5</t>
  </si>
  <si>
    <t>ASOC. PROP VIV VIQUES MZ A LT 10</t>
  </si>
  <si>
    <t>ESPINOZA SANCHEZ SAUL SERVULO</t>
  </si>
  <si>
    <t>CALLA PACHACUTEC</t>
  </si>
  <si>
    <t>20604863580</t>
  </si>
  <si>
    <t>CORP FAST COLD S.A.C</t>
  </si>
  <si>
    <t>VERAMENDI CHANAME ANTHONY RAUL</t>
  </si>
  <si>
    <t>TECNICO DUCTERO</t>
  </si>
  <si>
    <t>JR.LAS ALHUCEMAS 1371 COOP. LAS FLORES</t>
  </si>
  <si>
    <t>BONILLA ASTUQUIPAN JAIR YAN PEAR</t>
  </si>
  <si>
    <t>CALLE JOSE OJAYA 579 PISO 1  P.J LOS ANGELES</t>
  </si>
  <si>
    <t>PURUCHUCO MZ . B LT 16 AH. LOS PORTALES DE PURUCHUCO</t>
  </si>
  <si>
    <t>ASENT.H LOS PORTALES DE PURUCHUCO MZ . B LT . 15</t>
  </si>
  <si>
    <t>JR. QUILCA 461 -CERCADO</t>
  </si>
  <si>
    <t>44758299</t>
  </si>
  <si>
    <t xml:space="preserve">SANCHEZ ROJAS WILDER JIMMY </t>
  </si>
  <si>
    <t xml:space="preserve">AA.HH VILLA EL CARMEN MZ C LOTE 8 </t>
  </si>
  <si>
    <t>E-27</t>
  </si>
  <si>
    <t>ASENT. H CESAR VALLEJO MZ. C LT. 4</t>
  </si>
  <si>
    <t>ATE SOC. LOS CONQUISTADORES MZ. B LT.5</t>
  </si>
  <si>
    <t>10258661350</t>
  </si>
  <si>
    <t>73249624</t>
  </si>
  <si>
    <t>VASQUEZ TANTACHUCO  RICHARD ANTHONY</t>
  </si>
  <si>
    <t>SECTOR 2  GRUPO 20 MZ. M LT.08</t>
  </si>
  <si>
    <t>P6J. 10 MZ.N LT.10 ASENT.HJAVIER HERAUND</t>
  </si>
  <si>
    <t>AAHH SAN FRANCISCO DE ATE MZ A LT 59</t>
  </si>
  <si>
    <t>PISCO ROJAS DIEGO ANGEL</t>
  </si>
  <si>
    <t>ASOC. SR DE LOS MILAGROS MZ.P LT.1</t>
  </si>
  <si>
    <t>20101620256</t>
  </si>
  <si>
    <t>TERMO SISTEMAS S.A.C.</t>
  </si>
  <si>
    <t>RIVERA REYES EDWIN HECTOR</t>
  </si>
  <si>
    <t>JR.LOS TOMILLOS 139 URB.LOS JARDINES DE SAN JUAN</t>
  </si>
  <si>
    <t>45216023</t>
  </si>
  <si>
    <t>MEZA ROJAS ORLANDO VICTOR</t>
  </si>
  <si>
    <t>NICOLAS DE PIORALA 2DA ETAPA MZ 114 LTE 15 - QUIRIU</t>
  </si>
  <si>
    <t xml:space="preserve">ASOC. SANTA ROSA MZ A LT 11 </t>
  </si>
  <si>
    <t xml:space="preserve">SG ALUMGLASS E.I.R.L. </t>
  </si>
  <si>
    <t>CALLE HURTADO DE MENDOZA 343 DTO 201 - URB LA COLONIAL</t>
  </si>
  <si>
    <t>CALLE 3 HUERTA HUARTA DE SANTA LUCIA MZ.C. LT4</t>
  </si>
  <si>
    <t>20538306411</t>
  </si>
  <si>
    <t>JR. HUANCABAMBA 1480</t>
  </si>
  <si>
    <t>SECTOR 5 PJ NESTOR GAMBETA BAJA MZ  E LT 7</t>
  </si>
  <si>
    <t>70881892</t>
  </si>
  <si>
    <t>BACA MACEDO JAN PIER</t>
  </si>
  <si>
    <t>SECTOR 1 GRUPO 22A MZ . O LT. 12</t>
  </si>
  <si>
    <t>EL SALVADOR</t>
  </si>
  <si>
    <t>CAJALEON CCORPUNA OSCAR LEONARDO</t>
  </si>
  <si>
    <t>AV. ARENAS LOAYZA ASENT. H. LETICIA MZ J LT. 8</t>
  </si>
  <si>
    <t>CAPCHA FLORES ANDY</t>
  </si>
  <si>
    <t>CALLE 1. APV. KAMA l  MZ. J LT.08</t>
  </si>
  <si>
    <t>SAN MARTIN  DE PORRES</t>
  </si>
  <si>
    <t>LIZANA GIRON ANGEL FRANCISCO</t>
  </si>
  <si>
    <t>ASOC. COMUNCAL LAS FLORES DE JICAMARCA MZ . P LT.32</t>
  </si>
  <si>
    <t xml:space="preserve">  17/02/2023</t>
  </si>
  <si>
    <t>LLANCARI HUAYLLAS, FRANKLIN</t>
  </si>
  <si>
    <t>TECNICO DCTOS</t>
  </si>
  <si>
    <t xml:space="preserve">CALLE 2 MZ. K LT. 12  15 DE ENERO  </t>
  </si>
  <si>
    <t>ALEGRE RIVERA CESAR KICEMLLER</t>
  </si>
  <si>
    <t>AV NARANJAL 1025 PARQUE NARANJAL</t>
  </si>
  <si>
    <t>CALERO LUNA VICTOR STANY</t>
  </si>
  <si>
    <t>CALLA EL PARQUE MZ.G LT.4 URB. MARANGA</t>
  </si>
  <si>
    <t>RUIZ ANDRADE ENRIQUE</t>
  </si>
  <si>
    <t>RESIDENTE GENERAL</t>
  </si>
  <si>
    <t>PASAJE PIEDRAS DEL SOL 1581 URB INCA MANCO CAPAC</t>
  </si>
  <si>
    <t>ESCOBEDO ENCARNACION KENYI JESUS</t>
  </si>
  <si>
    <t>PROG. VIV.TRES HORIZONTES MZ.G LT.59</t>
  </si>
  <si>
    <t>DE LA SOTA VALLEJOS DAVE  STEVE</t>
  </si>
  <si>
    <t>ASENT.H.NICOLAS DE PIEROLA ETAPA ll MZ.114 LT.15</t>
  </si>
  <si>
    <t>CUADROS HUALLA RICHARD</t>
  </si>
  <si>
    <t xml:space="preserve">CALLE LOMA CLARA URB.ESMERALDA MZ.B LT.14 </t>
  </si>
  <si>
    <t>CAULLAHUA GUTIERREZ ZENON ROGGERS</t>
  </si>
  <si>
    <t>AV.MARIAN QUIMPER 897</t>
  </si>
  <si>
    <t>RIVERA MEJIA MARCOS ISAAC</t>
  </si>
  <si>
    <t xml:space="preserve">CALLE 164 MZ. Q-5 LT. 25 </t>
  </si>
  <si>
    <t>ASOC. PROP URB EL LUCUMO MZ .K LT 30</t>
  </si>
  <si>
    <t>ASOC. DE VIV. LOS PORTALES DE SANTA ANITA MZ.A-10 LT. 21</t>
  </si>
  <si>
    <t>ORTECHO SALVADOR ROBERT ALESSANDRO</t>
  </si>
  <si>
    <t>TECNIC MECATRONICO</t>
  </si>
  <si>
    <t>URB.LOS JAZMINES DEL NARANJAL MZ.D1 LT.10A</t>
  </si>
  <si>
    <t xml:space="preserve">LOPEZ ZAMUDIO GENARO DANIEL </t>
  </si>
  <si>
    <t>CALLE CARABAYLLO 140 URB.EL PARRAL</t>
  </si>
  <si>
    <t xml:space="preserve">BALDEON LLANCO ROY ANTONY </t>
  </si>
  <si>
    <t>JR.DESAMPARADOS 505</t>
  </si>
  <si>
    <t>PARCO</t>
  </si>
  <si>
    <t>LOS CEREZOS 133 COOP . TAYACAJA MZ.G LT.23</t>
  </si>
  <si>
    <t>CARDENAS BARZOLA DONI FRANK</t>
  </si>
  <si>
    <t>MZ.G LT. 05 CARRETERA CENTRAL KM. 28 CHOSICA</t>
  </si>
  <si>
    <t>MEDINA AMAYA JONATHAN JOEL</t>
  </si>
  <si>
    <t>ASENT.H . TRES DE OCTUBRE MZ. 23 LT. 14</t>
  </si>
  <si>
    <t>GARCIA ALVAREZ JOEL</t>
  </si>
  <si>
    <t>ASENT.H . LOS PRECURSORES- PAYET MZ. K.LT 6</t>
  </si>
  <si>
    <t>LOS ANGELES SECTOR F MZ. O LT.6</t>
  </si>
  <si>
    <t>ASOC.HIJOS DE APURIMAC 5TA ZONA CA.26 MZ.H LT.9</t>
  </si>
  <si>
    <t xml:space="preserve">SANDOVAL BANCES, CESAR RUBEN </t>
  </si>
  <si>
    <t>DIBUJANTE</t>
  </si>
  <si>
    <t xml:space="preserve">MZ D .LT 02 AGRP. FAM.MANO DE DIOS </t>
  </si>
  <si>
    <t>VERA JARA LUIS RICARDO</t>
  </si>
  <si>
    <t>AV. SIMON BOLIVARP.J. TAMBO VIEJO ZONA D MZ.F LT.05</t>
  </si>
  <si>
    <t>76286225</t>
  </si>
  <si>
    <t>LEYVA ORENCIO ROBERTO</t>
  </si>
  <si>
    <t xml:space="preserve">PSJ. MILAGRO LT. 5 EL ROSARIO A </t>
  </si>
  <si>
    <t>HUARAL</t>
  </si>
  <si>
    <t>3/092022</t>
  </si>
  <si>
    <t>URB LOS PORTALES DEL AEROPUERTO MZ. J1 LT. 9 -CALLAO</t>
  </si>
  <si>
    <t xml:space="preserve">AV. EL BOSQUE ASOC. SANTA MARY MZ A LT. 14 </t>
  </si>
  <si>
    <t>43997867</t>
  </si>
  <si>
    <t>RIOS MOZOMBITE LINDER</t>
  </si>
  <si>
    <t xml:space="preserve">PSJE 1 MZ L LOTE 28 ASOC.RIO SANTA </t>
  </si>
  <si>
    <t>10663908</t>
  </si>
  <si>
    <t>VILLAFUERTE PAUCAR JOSE LUIS</t>
  </si>
  <si>
    <t xml:space="preserve">MZ 128 LT 6 GRUPO 15 HUASCAR CTO GRANDE </t>
  </si>
  <si>
    <t>UCV 97 LT 51 AAHH HUAYCAN ZONA F</t>
  </si>
  <si>
    <t>GARCIA DIAZ EBER GUZMAN</t>
  </si>
  <si>
    <t>ASENT.H.SAN MIGUEL DE MANGOMARCA MZ.A LT.5</t>
  </si>
  <si>
    <t>SALAS AMASIFEN LLEYSON  EDHUAR</t>
  </si>
  <si>
    <t>JR.PLATINO 575  PISO 1 URB. LA HUAYRONA</t>
  </si>
  <si>
    <t>16728157</t>
  </si>
  <si>
    <t>ASENJO FARRO VICTOR ALFREDO</t>
  </si>
  <si>
    <t>JR. PORTADA DEL SOL 450 URB ZARATE</t>
  </si>
  <si>
    <t xml:space="preserve">HUARCAYA PACHECO LUIS MIGUEL </t>
  </si>
  <si>
    <t>ASENT.H 20 DE ENERO SECTOR B MZ R LT 18</t>
  </si>
  <si>
    <t>09911624</t>
  </si>
  <si>
    <t>GUTIERREZ MANRIQUE HENRYK RAUL</t>
  </si>
  <si>
    <t>AV. GERMAN AGUIRRE 829</t>
  </si>
  <si>
    <t>AV. 1 DE MAYO COOP. LOS HUANCAS MZ L LOTE 14</t>
  </si>
  <si>
    <t>ASOC.VIRGEN DEL CARMEN MZ.E LT.23</t>
  </si>
  <si>
    <t>CALLE 5 MZ. E . LT. 07  A.H. SAN ANTONIO</t>
  </si>
  <si>
    <t>ASOC STA ROSA MZ. A LT.1</t>
  </si>
  <si>
    <t xml:space="preserve">BUSTIOS RUIZ JHONATAN LUIS </t>
  </si>
  <si>
    <t>BQ HUYMAY COFRADIA S/N ANEXO HUYMAY COFRADIA</t>
  </si>
  <si>
    <t>IGUAIN</t>
  </si>
  <si>
    <t>08/02023</t>
  </si>
  <si>
    <t>A.H. NUEVA JUVENTUD S.J.L MZ .C LT.4</t>
  </si>
  <si>
    <t>ASOC PRO VIV BELLO HORIZONTE MZ. B LT.23</t>
  </si>
  <si>
    <t>CALLE 15 MZ. Q DPTO. 3-B RESD. PEDRO CUEVA</t>
  </si>
  <si>
    <t>46870246</t>
  </si>
  <si>
    <t>ALVARADO ALVARADO, ISAI</t>
  </si>
  <si>
    <t xml:space="preserve">CASERIO LA LAGUNA </t>
  </si>
  <si>
    <t>SAN JOSE DEL ALTO</t>
  </si>
  <si>
    <t>MENDOZA CAMPOS ALFREDO IRWIN</t>
  </si>
  <si>
    <t>AV.CAQUETA MZ.A PA . B 17</t>
  </si>
  <si>
    <t>PALOMINO ARROYO DAVID ESTUWAR</t>
  </si>
  <si>
    <t>JR. PERU 480 P.J. LA LIBERTAD</t>
  </si>
  <si>
    <t>RODRIGUEZ VILCAPOMA JOSE LUIS</t>
  </si>
  <si>
    <t>JR.MRCAL.TORIBIO DE LUZURIAGA 107 P.J LA LIBERTAD</t>
  </si>
  <si>
    <t>06748241</t>
  </si>
  <si>
    <t>CALLE CALLE GONZALO ILDEGARO</t>
  </si>
  <si>
    <t>AYUDANTE DE DRYWALL</t>
  </si>
  <si>
    <t>CALLE NEVADO AUSANGATE MZ . H  LT.25 URB APROVISA</t>
  </si>
  <si>
    <t>73700628</t>
  </si>
  <si>
    <t>MORALES ALARCON LINO PAOLO</t>
  </si>
  <si>
    <t>CALLE  MRCAL ANDRES A CACERES 116 URB. LUCYANA ETAPA 1</t>
  </si>
  <si>
    <t>004882192</t>
  </si>
  <si>
    <t>TABARES GONZALEZ FREDDERY EDUARDO</t>
  </si>
  <si>
    <t>JR. AUGUSTO AGUIRRE N° 3278</t>
  </si>
  <si>
    <t>004524705</t>
  </si>
  <si>
    <t>TABARES GONZALEZ FREDY JOSE</t>
  </si>
  <si>
    <t>44263890</t>
  </si>
  <si>
    <t>VARGAS BLAS RUBEN JOHN</t>
  </si>
  <si>
    <t>AV. REVOLUCION 3012 COLLIQUE V ZONA</t>
  </si>
  <si>
    <t>42332154</t>
  </si>
  <si>
    <t>YAURI NAOLA, ROBERT DARIO</t>
  </si>
  <si>
    <t>COOP. PABLO Vl KM 14 MZ Y LT 7</t>
  </si>
  <si>
    <t>09633033</t>
  </si>
  <si>
    <t>SANCHEZ RUGEL FERNANDO TOMAS</t>
  </si>
  <si>
    <t>JR RIO BLANCO  577 URB. VILLA DEL NORTE</t>
  </si>
  <si>
    <t>VASQUEZ TANTACHUCO, MARIA ELIZABETH</t>
  </si>
  <si>
    <t>SUPERVISORA DE PRODUCCION</t>
  </si>
  <si>
    <t>SECTOR 3 GRUPO 25 MZ.D LT. 10</t>
  </si>
  <si>
    <t>20295734681</t>
  </si>
  <si>
    <t>TK ELEVADORES PERU SAC</t>
  </si>
  <si>
    <t>07947405</t>
  </si>
  <si>
    <t>MARQUEZ TAVARA, FRANCISCO ALFONSO</t>
  </si>
  <si>
    <t>ESTACIONES 20, 21, 22, 23 Y 24</t>
  </si>
  <si>
    <t xml:space="preserve">ELEAZAR BLANCO 147, PUEBLO LIBRE </t>
  </si>
  <si>
    <t>DONAYRE MORAN, JOAQUIN LIZARDO</t>
  </si>
  <si>
    <t>TECNICO PUESTA EN MARCHA</t>
  </si>
  <si>
    <t>CALLE LIBRA 1104 URB. MERCURIO, LOS OLIVOS</t>
  </si>
  <si>
    <t>000725075</t>
  </si>
  <si>
    <t>GONZALEZ ORREGO, ADRIANA</t>
  </si>
  <si>
    <t>ANALISTA DE CALIDAD Y MEDIO AMBIENTE</t>
  </si>
  <si>
    <t>Mz G LOTE 7 URB. SANTA MARIA - SAN JUAN DE LURIGANCHO</t>
  </si>
  <si>
    <t>MARCELO LUZQUIÑOS, ANDREE ALFONSO</t>
  </si>
  <si>
    <t>AV. ANGAMOS ESTE 1510</t>
  </si>
  <si>
    <t>TECNICO DE PRE INSTALACION</t>
  </si>
  <si>
    <t>PSJ B AAHH. ALFREDO VILLA MZ. H LT.19</t>
  </si>
  <si>
    <t>BIANCHI GRANADOS OSCAR GABRIEL</t>
  </si>
  <si>
    <t>MZ. A LT.7 COOP. VIPOL</t>
  </si>
  <si>
    <t>41639611</t>
  </si>
  <si>
    <t>VASQUEZ ROSALE, LUIS ALBERTO</t>
  </si>
  <si>
    <t>TECNICO DE MANTENIMIENTO</t>
  </si>
  <si>
    <t>ESTACION 20,21,22,23Y 24</t>
  </si>
  <si>
    <t>CALLE 1 MZ. B LT. 5 ASOC. SAN REMO I</t>
  </si>
  <si>
    <t>CALLE LAS BEGONIAS MZ P LT 4 ASOC VIRGEN DEL CARMEN</t>
  </si>
  <si>
    <t>001672032</t>
  </si>
  <si>
    <t xml:space="preserve"> CARRERA NAVAS VICTOR ALEJANDRO</t>
  </si>
  <si>
    <t>SUPERVISOR SERVICIOS</t>
  </si>
  <si>
    <t>ESTACION 20,21,22,23Y 24, 25, 26 y 27</t>
  </si>
  <si>
    <t>CALLE FEDERICO UGARTE 142</t>
  </si>
  <si>
    <t>TECNICO MANTENIMIENTO</t>
  </si>
  <si>
    <t>CALLE LOS ROBLES 254 URB. ALTO FICUS</t>
  </si>
  <si>
    <t>45859195</t>
  </si>
  <si>
    <t>CISTERNA ROMAN JEINER</t>
  </si>
  <si>
    <t>JR LIBERTAD 283</t>
  </si>
  <si>
    <t>M FERREYROS MZ. A LT. 7 ZONA 4 AAHH HIJOS DE VENTANILLA</t>
  </si>
  <si>
    <t>74294571</t>
  </si>
  <si>
    <t>MEZA ESPINOZA SHULLER</t>
  </si>
  <si>
    <t>AAHH NUEVO AMANECER MZ G LT. 14</t>
  </si>
  <si>
    <t>80652972</t>
  </si>
  <si>
    <t>GODOY IPANAQUE ANDY</t>
  </si>
  <si>
    <t>JR RAMON CARCAMO MZ B3 LT.12</t>
  </si>
  <si>
    <t>MZ A LT 16 SC. G. VITARTE URB SOL DE VITARTE</t>
  </si>
  <si>
    <t>PROLONG. PARINACOCHAS 255</t>
  </si>
  <si>
    <t>AV NICOLAS ARRIOLA 915</t>
  </si>
  <si>
    <t>47601306</t>
  </si>
  <si>
    <t>JIMENEZ LLACSAHUANGA, MELISSA</t>
  </si>
  <si>
    <t>JR ZARUMILLA C-7</t>
  </si>
  <si>
    <t>SAN IGNACIO</t>
  </si>
  <si>
    <t>20516004879</t>
  </si>
  <si>
    <t>SMI PERU</t>
  </si>
  <si>
    <t>GERENTE ADMINISTRATIVO</t>
  </si>
  <si>
    <t>PEDRO RUIZ 349</t>
  </si>
  <si>
    <t>002355617</t>
  </si>
  <si>
    <t>DOS SANTOS, JEFERSON HENRIQUE</t>
  </si>
  <si>
    <t>URB LAS PALMAS REALES MZ G LT 16</t>
  </si>
  <si>
    <t>BRASILEÑO</t>
  </si>
  <si>
    <t>47326761</t>
  </si>
  <si>
    <t xml:space="preserve">SIFUENTES MENACHO MAX JOEL </t>
  </si>
  <si>
    <t>MONTADOR MECANICO</t>
  </si>
  <si>
    <t>CALLE 16 MZ. 16 LT.30- AAHH. LAURA CALLER</t>
  </si>
  <si>
    <t>002355600</t>
  </si>
  <si>
    <t xml:space="preserve">DOS SANTOS JUAREZ CARLOS </t>
  </si>
  <si>
    <t>GERENTE GENERAL SMI PERU</t>
  </si>
  <si>
    <t>CALLE ASUNCIÓN MZ. G, LT 16 - URB. PALMAS REALES</t>
  </si>
  <si>
    <t>43455793</t>
  </si>
  <si>
    <t xml:space="preserve">BENITO AIRALDI PAUL DANIEL </t>
  </si>
  <si>
    <t>CALLE MANUEL CERVANTES MZ M LT. 5A URB VILLA MERCEDES</t>
  </si>
  <si>
    <t xml:space="preserve">2/03/2022
</t>
  </si>
  <si>
    <t>OFICIAL ANDAMIERO</t>
  </si>
  <si>
    <t>CALLE 15 URB CIUDAD DEL PESCADOR MZ R1 LT 09</t>
  </si>
  <si>
    <t>08110399</t>
  </si>
  <si>
    <t xml:space="preserve">SABOGAL ALVAREZ ANGEL RICARDO </t>
  </si>
  <si>
    <t>CHOFER DE CAMIONETA</t>
  </si>
  <si>
    <t>M2 A LT 03 ASOC VIV VILLA CRUZ</t>
  </si>
  <si>
    <t>45010361</t>
  </si>
  <si>
    <t xml:space="preserve"> ECHEVARRIA VASQUEZ CHRISTIAM ANDRES</t>
  </si>
  <si>
    <t>OFICIAL MECANICO</t>
  </si>
  <si>
    <t>AV DE LOS HEROES 1397</t>
  </si>
  <si>
    <t>YAICATE NASHNATE MARCO ANTONIO CRISTOPER</t>
  </si>
  <si>
    <t>AV CARLOS IZAGUIRRE URB KAMA I MZ B LT 17</t>
  </si>
  <si>
    <t>ESTACION 25, 26 Y 27</t>
  </si>
  <si>
    <t>ASOC VIV DE TRAB TEXT VITARTE MZ B LT 6</t>
  </si>
  <si>
    <t>20601820022</t>
  </si>
  <si>
    <t>CAZORLA SERVICIOS GENERALES EIRL</t>
  </si>
  <si>
    <t>10809901</t>
  </si>
  <si>
    <t xml:space="preserve">ALVARADO MOLINA ALEX </t>
  </si>
  <si>
    <t>OPERARIO MONTADOR DE ASCENSORES</t>
  </si>
  <si>
    <t>EDUARDO DERTIANO 103</t>
  </si>
  <si>
    <t>70965196</t>
  </si>
  <si>
    <t xml:space="preserve">VALVERDE RAMOS PIERO ALEXIS </t>
  </si>
  <si>
    <t>JR. GARCILAZO DE LA VEGA 191 URB. LA PASCANA MZ G LT.2</t>
  </si>
  <si>
    <t>40873977</t>
  </si>
  <si>
    <t xml:space="preserve">HERNANDEZ NUÑEZ WUILLIAMS </t>
  </si>
  <si>
    <t xml:space="preserve">URB. SAN DIEGO MZ. D2 LT 13 </t>
  </si>
  <si>
    <t>44760964</t>
  </si>
  <si>
    <t xml:space="preserve">PINCHI COMETIVOS JORGE </t>
  </si>
  <si>
    <t>S TAVARA 1550 PS 2 DP 203 CHACRA RIOS NORTE</t>
  </si>
  <si>
    <t>72325650</t>
  </si>
  <si>
    <t xml:space="preserve">MEZARINA DURAND EDUARDO </t>
  </si>
  <si>
    <t>JR. LOS RUIBARES 411 URB NARANJAL</t>
  </si>
  <si>
    <t>44104480</t>
  </si>
  <si>
    <t xml:space="preserve">CAZORLA QUISPE LENIN HUMBERTO </t>
  </si>
  <si>
    <t>PS 11 PJ. EL CARMEN MZ J LT. 13</t>
  </si>
  <si>
    <t>AV RUISEÑORES 424 COOP.VIV.LOS CHANCAS DE ANDAHUAYLAS MZ B1 LT 3</t>
  </si>
  <si>
    <t>40744882</t>
  </si>
  <si>
    <t xml:space="preserve"> BENAVIDES HUARIPATA DANIEL MICHAEL</t>
  </si>
  <si>
    <t>CALLE SEIS LT. 7 MZ. I P. JOVEN RAMON CASTILLA</t>
  </si>
  <si>
    <t>46198374</t>
  </si>
  <si>
    <t xml:space="preserve">FALCON CUBA ROY JANESTON </t>
  </si>
  <si>
    <t>ASENT. H. ALAMEDA DE CARABAYLLO MZ. J LT 08</t>
  </si>
  <si>
    <t>48493415</t>
  </si>
  <si>
    <t xml:space="preserve">CHINCHANO PRINCE CHRISTIAN </t>
  </si>
  <si>
    <t>OFICIAL MONTADOR DE ASCENSORES</t>
  </si>
  <si>
    <t>URB. PRO LIMA MZ. LL LT. 36</t>
  </si>
  <si>
    <t>48251742</t>
  </si>
  <si>
    <t xml:space="preserve">NASHNATE FASANANDO LIMBER </t>
  </si>
  <si>
    <t>CALLE MARIANO MELGAR CPR. PAMPAPACTA SECTOR LOS JAZMINES MZ. T1 LT.16</t>
  </si>
  <si>
    <t>SANTO DOMINGO DE LOS OLLEROS</t>
  </si>
  <si>
    <t>43172267</t>
  </si>
  <si>
    <t xml:space="preserve">RAYMUNDO RAMOS OSCAR </t>
  </si>
  <si>
    <t>70965193</t>
  </si>
  <si>
    <t xml:space="preserve">VALVERDE RAMOS PIERO HUMBERTO </t>
  </si>
  <si>
    <t>20609443015</t>
  </si>
  <si>
    <t>JLT ELEVATORS</t>
  </si>
  <si>
    <t>OFICIAL MONTADOR DE ASCENSOR</t>
  </si>
  <si>
    <t>ASENT H ALFREDO VILLA CALDERON MZ L LT 17J</t>
  </si>
  <si>
    <t>OPERARIO MONTADOR DE ASCENSOR</t>
  </si>
  <si>
    <t>PJ EX FUNDO MARQUEZ MZ 90 LT 19</t>
  </si>
  <si>
    <t>48417367</t>
  </si>
  <si>
    <t>LANDEO TINOCO SAUL JHONATAN</t>
  </si>
  <si>
    <t>SUPERVISOR DE INSTALACION DE ASCENSORES</t>
  </si>
  <si>
    <t>LIMATAMBO SN GABRIEL MZ J LT 21</t>
  </si>
  <si>
    <t>VG SOLUCIONES INTEGRALES</t>
  </si>
  <si>
    <t>72896103</t>
  </si>
  <si>
    <t>TRUJILLO VEGA CHRISTIAN FERNANDO</t>
  </si>
  <si>
    <t>ESTACION 14 Y 15</t>
  </si>
  <si>
    <t>AV. STA ROSA 275-2DA.ZONA COLLIQUE</t>
  </si>
  <si>
    <t>70477402</t>
  </si>
  <si>
    <t>BERNABE SUAREZ JAIRO JAIR</t>
  </si>
  <si>
    <t>HUALGAYOC MZ K LT.6 LOS ANGELES</t>
  </si>
  <si>
    <t>46238313</t>
  </si>
  <si>
    <t>PAIPAY SOCA EDGAR JAIROL</t>
  </si>
  <si>
    <t>2 DE MAYO 394 URB 3 ZONA HOGAR POLICIAL MZ J3 LT.14</t>
  </si>
  <si>
    <t>10320040</t>
  </si>
  <si>
    <t>VIDAL GUTIERREZ  JUAN CARLOS</t>
  </si>
  <si>
    <t>CALLE LAS GAVIOTAS 2210 EDIF E 15 DPTO 103</t>
  </si>
  <si>
    <t>73655902</t>
  </si>
  <si>
    <t>VELASQUEZ PONCE STALIN</t>
  </si>
  <si>
    <t xml:space="preserve">JOSE CARLOS MARIATEGUI 170 ASENT H </t>
  </si>
  <si>
    <t>71517239</t>
  </si>
  <si>
    <t>CORTEZ VEGA VICTOR ABELARDO</t>
  </si>
  <si>
    <t>CALLE LA UNION 672 COOP PABLO VI KM14</t>
  </si>
  <si>
    <t>TOP FIBRA SAC</t>
  </si>
  <si>
    <t>MULLER ANGLAS KLAUZ VOZLER</t>
  </si>
  <si>
    <t>IMPLEMENT DESVÍO TUNEL BN PTBN L4</t>
  </si>
  <si>
    <t xml:space="preserve">Av. Tomas Marsano 4348 URB. La Virreyna </t>
  </si>
  <si>
    <t>47069843</t>
  </si>
  <si>
    <t>PAJUELO RIVERA  JOSE ANTONIO</t>
  </si>
  <si>
    <t xml:space="preserve">Conductor de camion </t>
  </si>
  <si>
    <t>Mz. A-2 LT. 2 AH.AMAUTA</t>
  </si>
  <si>
    <t xml:space="preserve">San Juan de Lurigancho </t>
  </si>
  <si>
    <t>45626468</t>
  </si>
  <si>
    <t>RAMOS SANTOS ELIS YOVANI</t>
  </si>
  <si>
    <t>Peon de Obra</t>
  </si>
  <si>
    <t>Av. Los Dominicos URB. Los Cipreses MZ. Z LT.01</t>
  </si>
  <si>
    <t xml:space="preserve">JR. Bernardo Monteaguado 354 Piso 1ER </t>
  </si>
  <si>
    <t>47371692</t>
  </si>
  <si>
    <t xml:space="preserve">RAMIREZ SALAS ISRAEL </t>
  </si>
  <si>
    <t>Calle Maria Parado de Bellido P.J Mateo Pumacahua MZ. B-1 LT. 17</t>
  </si>
  <si>
    <t>Urb. Las Fresas MZ. D LT.13</t>
  </si>
  <si>
    <t xml:space="preserve">Av. Alejandro Bertello Bollati 340 DPTO. 401 Santa Rosa </t>
  </si>
  <si>
    <t>TRANSPORTES ACOINSA SAC</t>
  </si>
  <si>
    <t>08177191</t>
  </si>
  <si>
    <t>AURIS CONISLLA CARLOS IGNACIO</t>
  </si>
  <si>
    <t>TRASLADO DE DOVELAS - PLANTA DOVELAS E-19</t>
  </si>
  <si>
    <t>CALLE INCA GARCILASO DE LA VEGA MZ. 98 LT. 9</t>
  </si>
  <si>
    <t>40902141</t>
  </si>
  <si>
    <t>CARTY VASQUEZ LUIS MARCEL</t>
  </si>
  <si>
    <t>AV. UNIVERSITARIA 740 URB EL ROSARIO</t>
  </si>
  <si>
    <t>40911617</t>
  </si>
  <si>
    <t>CHAVEZ JAIMES LUIS ALBERTO</t>
  </si>
  <si>
    <t>AA.HH. PROY INT. ZAPALLAL ALTO MZ. E1 LT. 41</t>
  </si>
  <si>
    <t>A.H. VIRGEN DE GUADALUPE MZ. O LT. 13</t>
  </si>
  <si>
    <t>41637099</t>
  </si>
  <si>
    <t>MATTOS TUESTA ENZO</t>
  </si>
  <si>
    <t>URB. SANTA MARIA F19 LT. 29 ETAPA IV</t>
  </si>
  <si>
    <t>A.H. FRANCISCO BOLOGNESI MZ. I LT. 14</t>
  </si>
  <si>
    <t>TRASNPORTES GLORIA G&amp;N</t>
  </si>
  <si>
    <t>42962253</t>
  </si>
  <si>
    <t>Aquino Rojas, Ever Juan</t>
  </si>
  <si>
    <t>Patio Taller - Santa Anita</t>
  </si>
  <si>
    <t>AV. LAS TORRES ASOC.MIGUEL GRAU SEMINARIO MZ A.LT.3</t>
  </si>
  <si>
    <t xml:space="preserve">Lurigancho </t>
  </si>
  <si>
    <t>45034566</t>
  </si>
  <si>
    <t>Bejarano Huranga, Hector</t>
  </si>
  <si>
    <t>MZ .N LT27 ASOC. VIVI. LA FLORIDA</t>
  </si>
  <si>
    <t>Lurigancho</t>
  </si>
  <si>
    <t>754152651</t>
  </si>
  <si>
    <t>Vaquez Zevallos Cristian Michael</t>
  </si>
  <si>
    <t>Estacion 4</t>
  </si>
  <si>
    <t>AGRUPAMIENTO SEÑOR DE HUANCA MZ D LT4</t>
  </si>
  <si>
    <t>ASOC. LOS PINOS DE ATE MZ F LOTE 3</t>
  </si>
  <si>
    <t>Concha Ylizarbe, Robinson Rulo</t>
  </si>
  <si>
    <t>OFICINA CENTRAL</t>
  </si>
  <si>
    <t>CASA HUERTA LA CAMPIÑA.SEC.B. MZ. B1 LT. 10</t>
  </si>
  <si>
    <t>Aquino Alvarado Abdias Isai</t>
  </si>
  <si>
    <t>Estacion 1</t>
  </si>
  <si>
    <t>PARCEÑA 6 ZONA I ASOC. HUERTA GRANJA EL AYLLU LT. 10</t>
  </si>
  <si>
    <t>Lazaro Palomino Juan Felix</t>
  </si>
  <si>
    <t>ASOC. AGRUPACION FAMILIAR LOS PINOS SEGUNDA ETAPA L-19</t>
  </si>
  <si>
    <t>SANTA MARIA-HUAURA</t>
  </si>
  <si>
    <t>20517311741</t>
  </si>
  <si>
    <t>TRASNPORTES JIKAL SRL</t>
  </si>
  <si>
    <t>VIGIA DE CISTERNA</t>
  </si>
  <si>
    <t>PASEO LOS DOMINICOS 151 DPTO. 203 C.S. STA. ROSA</t>
  </si>
  <si>
    <t xml:space="preserve">OPERADOR  DE CISTERNA </t>
  </si>
  <si>
    <t>ASOC. DE PROP. SANTA PETRONILA DE OQUENDO MZ. G LT. 32</t>
  </si>
  <si>
    <t xml:space="preserve">ESTACIONES Y PISTAS </t>
  </si>
  <si>
    <t>ASENT. H. KUMAMOTO XX MZ. LL LT. 01</t>
  </si>
  <si>
    <t>1RO DE MAYO 974</t>
  </si>
  <si>
    <t>JR. MIGUEL GRAU NRO. 171 URB. PLAYA RIMAC</t>
  </si>
  <si>
    <t>46598430</t>
  </si>
  <si>
    <t xml:space="preserve">CAJO  ENRIQUE CARLOS </t>
  </si>
  <si>
    <t>PS. 3 MZ. T LT. 11 PJ. 1 DE SETIEMBRE</t>
  </si>
  <si>
    <t>SUPERVISOR EN CAMPO</t>
  </si>
  <si>
    <t>20600375254</t>
  </si>
  <si>
    <t>TUNELES Y PREFABRICADOS INKA SAC</t>
  </si>
  <si>
    <t>78378004</t>
  </si>
  <si>
    <t>Salvador Pozo Jorge Armando</t>
  </si>
  <si>
    <t>Operario Albañil</t>
  </si>
  <si>
    <t>Estación 02</t>
  </si>
  <si>
    <t>Calle 03 AAHH 19 DE Mayo Mz. L lote 14</t>
  </si>
  <si>
    <t>Giron Solis Cesar Augusto</t>
  </si>
  <si>
    <t>Oficial -. Albañil</t>
  </si>
  <si>
    <t>JR.LAS AMERICAS 355 KM.13 4TA.ZONA</t>
  </si>
  <si>
    <t>Operario - Albañil</t>
  </si>
  <si>
    <t>MZ.E LT.31 ASENT.H. EL AMAUTA ZONA B</t>
  </si>
  <si>
    <t>Estacion 02</t>
  </si>
  <si>
    <t>Mz. D Lt 21 A.H Sol y Mar I Sector PECP</t>
  </si>
  <si>
    <t>Oficial - Albañil</t>
  </si>
  <si>
    <t>Relleno E04-Pozo 01 Bis</t>
  </si>
  <si>
    <t>Jr. Jorge Chavez 343</t>
  </si>
  <si>
    <t>44610740</t>
  </si>
  <si>
    <t>Panche Patiño, Gian Carlos</t>
  </si>
  <si>
    <t>Operario - Carpintero</t>
  </si>
  <si>
    <t>Planta de Dovelas</t>
  </si>
  <si>
    <t>JR.LOS TACONES 324 ZONA 2 Y 3 VILLA JARDIN</t>
  </si>
  <si>
    <t>31943173</t>
  </si>
  <si>
    <t>Aguilar Hueza, Elmer</t>
  </si>
  <si>
    <t>JR.CAJAMARCA 155 COLLIQUE 4TA.ETAPA</t>
  </si>
  <si>
    <t>01/03/2023</t>
  </si>
  <si>
    <t>41029159</t>
  </si>
  <si>
    <t>Salinas Teran, Juan Griegory</t>
  </si>
  <si>
    <t xml:space="preserve">Av. Industrial Mz. C Lote 07-A AAHH Francisco Bolognesi </t>
  </si>
  <si>
    <t>41397453</t>
  </si>
  <si>
    <t>Salinas Teran, Miguel Angel Domingo</t>
  </si>
  <si>
    <t>Av. Francisco Bolognesi 485 Infantas</t>
  </si>
  <si>
    <t>42860777</t>
  </si>
  <si>
    <t>Achata Huayhuas Fredy</t>
  </si>
  <si>
    <t>Operador de Manlift</t>
  </si>
  <si>
    <t>Mz. G-03 Lote 5 AAHH San Genaro II</t>
  </si>
  <si>
    <t>Achircano Huaman Teofilo</t>
  </si>
  <si>
    <t>Operario Carpintero</t>
  </si>
  <si>
    <t xml:space="preserve">Parque La Florida 106 </t>
  </si>
  <si>
    <t>46557337</t>
  </si>
  <si>
    <t>Adanaque Feria Carlos Martin</t>
  </si>
  <si>
    <t>Oficial - Bloquetero</t>
  </si>
  <si>
    <t>CALLE 2 MZ. E LT. 03 ASOC. PROP. LAS GARDENIAS</t>
  </si>
  <si>
    <t>Estación 19 - Tuneladora</t>
  </si>
  <si>
    <t>Loreto 502 Interior 06</t>
  </si>
  <si>
    <t>Oficial Albañil</t>
  </si>
  <si>
    <t>Asent. H Bocanegra Mz. G 16 Lt. 03</t>
  </si>
  <si>
    <t>42843427</t>
  </si>
  <si>
    <t>Alejandro Jara, Edgard Stalin</t>
  </si>
  <si>
    <t xml:space="preserve">Jr. Las Perlas 2763 Urb. San Carlos </t>
  </si>
  <si>
    <t>43226059</t>
  </si>
  <si>
    <t>Alpaja Martinez, Luis Alberto</t>
  </si>
  <si>
    <t>Oficial - Sanitario</t>
  </si>
  <si>
    <t>Mz. A1 Lote 21 Asent. H. Totorita</t>
  </si>
  <si>
    <t>15/06/2020</t>
  </si>
  <si>
    <t>42664576</t>
  </si>
  <si>
    <t>Araujo Dominguez, Estalper Constante</t>
  </si>
  <si>
    <t>Operario - Electricista</t>
  </si>
  <si>
    <t xml:space="preserve">Asociación de vivienda Los Industriales Mz. E Lote 5 </t>
  </si>
  <si>
    <t>09835624</t>
  </si>
  <si>
    <t>Arista Villarruel, Juan Bautista</t>
  </si>
  <si>
    <t xml:space="preserve">MZ. L2 LT 15 A.H. SAN GENARO </t>
  </si>
  <si>
    <t>42192943</t>
  </si>
  <si>
    <t>Ayala Basualdo, Crisologo Detler</t>
  </si>
  <si>
    <t xml:space="preserve">C.P. Rural Sector Las Lomas  Mz. D1 Lote 6 </t>
  </si>
  <si>
    <t>42682254</t>
  </si>
  <si>
    <t>Baca Perez Joel</t>
  </si>
  <si>
    <t>Oficial - Carpintero</t>
  </si>
  <si>
    <t>LOS CHASQUIS 1030 MZ J-5 LT 8 ZARATE</t>
  </si>
  <si>
    <t>10026882</t>
  </si>
  <si>
    <t>Baldeón Cardenas Zenón Cirilo</t>
  </si>
  <si>
    <t xml:space="preserve">Operario Albañil </t>
  </si>
  <si>
    <t>San Genaro II Lote 22 Mz. H-03</t>
  </si>
  <si>
    <t>10508873</t>
  </si>
  <si>
    <t>Baldeón Torres Ruben Yale</t>
  </si>
  <si>
    <t xml:space="preserve">Mz. B Lote 16 Provivienda San Valentin </t>
  </si>
  <si>
    <t>42551991</t>
  </si>
  <si>
    <t>Baldeón Torres, Nes Lee</t>
  </si>
  <si>
    <t>Asociación de Propietarios de Vivienda Las Fresas Mz. U Lote 8</t>
  </si>
  <si>
    <t>23/06/2020</t>
  </si>
  <si>
    <t>002677483</t>
  </si>
  <si>
    <t>Bandeira Teixeira, Fabiano</t>
  </si>
  <si>
    <t>Supervisor de Planta de Concreto</t>
  </si>
  <si>
    <t>Malecón Bertoloto 111 Dpto. 1008</t>
  </si>
  <si>
    <t>Brasileña</t>
  </si>
  <si>
    <t>71423631</t>
  </si>
  <si>
    <t>Barroso Alfaro Rodrigo Leandro</t>
  </si>
  <si>
    <t>Ingeniero Residente</t>
  </si>
  <si>
    <t>Calle Los Tulipanes 136 Urb. Miraflores</t>
  </si>
  <si>
    <t>Lambeyeque</t>
  </si>
  <si>
    <t>07468704</t>
  </si>
  <si>
    <t>Bautista Gomez, Juan</t>
  </si>
  <si>
    <t xml:space="preserve">Av. Sol Radiante Mz. G Lote 7 </t>
  </si>
  <si>
    <t>08128604</t>
  </si>
  <si>
    <t>Becerra Rayo, Antonio</t>
  </si>
  <si>
    <t>Asentamiento Humano Javier Perez Cuellas Mz. Mz. A Lote 2</t>
  </si>
  <si>
    <t>40545746</t>
  </si>
  <si>
    <t>Bernui Livia Narciso Martín</t>
  </si>
  <si>
    <t>Jr. Bartolome Herrera 119 Micaela Bastidas</t>
  </si>
  <si>
    <t>Villa María del Triunfo</t>
  </si>
  <si>
    <t>003351876</t>
  </si>
  <si>
    <t>Borges Favaro, Carolina</t>
  </si>
  <si>
    <t>Ingeniera de Calidad</t>
  </si>
  <si>
    <t>Malecón Bertoloto 111 Dpto. 411</t>
  </si>
  <si>
    <t>44926921</t>
  </si>
  <si>
    <t>Buleje Tolentino, Jesús</t>
  </si>
  <si>
    <t xml:space="preserve">Mz. R Lote 19 Ciudad de los Constructores </t>
  </si>
  <si>
    <t>44256756</t>
  </si>
  <si>
    <t>Buleje Tolentino, Pablo</t>
  </si>
  <si>
    <t>Mz. R Lt. 19 Hab. Urb Ciudad Mrcal Caceres</t>
  </si>
  <si>
    <t>26707455</t>
  </si>
  <si>
    <t>Bustamante Perez, Segundo Manuel</t>
  </si>
  <si>
    <t>MZ.B LT.04 AGRUP.FAMILIAR AMPLIACION SANTA CRUZ 3ERA ZONA BAYOVAR</t>
  </si>
  <si>
    <t>43481660</t>
  </si>
  <si>
    <t>Cabrera Alvarado, Alex Emilio</t>
  </si>
  <si>
    <t>JR CUZCO 402 W-4 COOP SANGARARA PAULO VI LIMA</t>
  </si>
  <si>
    <t>44520014</t>
  </si>
  <si>
    <t>Cajacuri Huamán Juan José</t>
  </si>
  <si>
    <t>AA.HH. Estrella Simón Bolivar Calle Juan Pablo II, Mz. C Lote 22</t>
  </si>
  <si>
    <t>43550845</t>
  </si>
  <si>
    <t>Calderon Velasquez Oiler Wilder</t>
  </si>
  <si>
    <t>Paque Urb. Santa Seffora Mz. E Lote 08 Block E- Piso 08 Urb. Santa Seffora Etapa Mz. E Lote 08</t>
  </si>
  <si>
    <t>Amarilis</t>
  </si>
  <si>
    <t>40651716</t>
  </si>
  <si>
    <t>Canchari Pituy, Epifanio Angel</t>
  </si>
  <si>
    <t xml:space="preserve">Jr. Francisco Toledo 620 </t>
  </si>
  <si>
    <t>Chilca</t>
  </si>
  <si>
    <t>08/10/2020</t>
  </si>
  <si>
    <t>44241271</t>
  </si>
  <si>
    <t xml:space="preserve">Candamo Hurtado, Mateo Fredy </t>
  </si>
  <si>
    <t>MZ.G LT.6 ASENT. H. 26 DE SETIEMBRE</t>
  </si>
  <si>
    <t>28/03/2023</t>
  </si>
  <si>
    <t>45852214</t>
  </si>
  <si>
    <t>Canga Alvarado, Segundo Charles</t>
  </si>
  <si>
    <t>Operario Soldador</t>
  </si>
  <si>
    <t xml:space="preserve">Agrupación Familiar La Gruta Mz. GU 13 Lote 6 </t>
  </si>
  <si>
    <t>Asistente de Residente</t>
  </si>
  <si>
    <t>AA.HH. Santa Rosa Mz. G Lote 27</t>
  </si>
  <si>
    <t>10013274</t>
  </si>
  <si>
    <t>Capuano Reynoso, Percy Enrique</t>
  </si>
  <si>
    <t xml:space="preserve">Calle Progreso 271 Asent. H San Pablo </t>
  </si>
  <si>
    <t>San Pedro de Lloc</t>
  </si>
  <si>
    <t>42252484</t>
  </si>
  <si>
    <t>Casanova Yupanqui, Samuel Marcelo</t>
  </si>
  <si>
    <t xml:space="preserve">Operario de Manlift </t>
  </si>
  <si>
    <t>Calle Los Angeles P. El Milagro de la Fraternidad Mz. E1 Lote 01</t>
  </si>
  <si>
    <t>Calle 1 APV Valle Hermoso Mz. G Lt 23</t>
  </si>
  <si>
    <t>JR. ANTONIO MIRO QUESADA ASENT.H. CONSTANZO MZ. F LT. 10</t>
  </si>
  <si>
    <t>41105900</t>
  </si>
  <si>
    <t>Cayotopa Azula, Rolando</t>
  </si>
  <si>
    <t>Prevencionista de Seguridad</t>
  </si>
  <si>
    <t>AA.HH Las Delicias - Mz N Lt 14</t>
  </si>
  <si>
    <t>Reque</t>
  </si>
  <si>
    <t>45382728</t>
  </si>
  <si>
    <t>Cayotopa Azula, Wilder</t>
  </si>
  <si>
    <t>E-18 a E-16</t>
  </si>
  <si>
    <t>Calle El Repector S/N</t>
  </si>
  <si>
    <t>40459755</t>
  </si>
  <si>
    <t>Centeno Lara, Wilfredo Rafael</t>
  </si>
  <si>
    <t>Oficial Carpintero</t>
  </si>
  <si>
    <t>P. Joven Cerro Los Angeles Campoy Mz. D Lt 17</t>
  </si>
  <si>
    <t>Mz. D4 Lt. 26 A.H Puerto Pachacutec</t>
  </si>
  <si>
    <t>02440981</t>
  </si>
  <si>
    <t>Ccuno Alata Oswaldo Lelis</t>
  </si>
  <si>
    <t xml:space="preserve">Asociación Altiplano Mz. L-5 Lote 14 - Mariscal Nieto </t>
  </si>
  <si>
    <t>Moquegua</t>
  </si>
  <si>
    <t>41775605</t>
  </si>
  <si>
    <t xml:space="preserve">Cerna Depaz Juan Jose </t>
  </si>
  <si>
    <t>ATAHUALPA 330 INT.70 LIMA-HUAURA</t>
  </si>
  <si>
    <t>Cervantes Arevalo Milder</t>
  </si>
  <si>
    <t>C.POBLADO SAN CRISTOBAL AMAZONAS-UTCUBAMBA-CAJARURO</t>
  </si>
  <si>
    <t>Amazonas</t>
  </si>
  <si>
    <t>43090985</t>
  </si>
  <si>
    <t>Cesinario Quezada, Frank Jhomeiny</t>
  </si>
  <si>
    <t>Los Angeles 167 Mz. S Lote 08 Milagro de la Fraternidad</t>
  </si>
  <si>
    <t>17/02/2023</t>
  </si>
  <si>
    <t>71033531</t>
  </si>
  <si>
    <t>Cesinario Quezada, Victor Michael</t>
  </si>
  <si>
    <t>Calle Los Angeles 167 AA.HH. El Milagro</t>
  </si>
  <si>
    <t>Indepenedencia</t>
  </si>
  <si>
    <t>Urb. Ciudad del Pescador Mz. H1 Lote 31</t>
  </si>
  <si>
    <t>40399849</t>
  </si>
  <si>
    <t>Chavez Condor, Mario Martin</t>
  </si>
  <si>
    <t xml:space="preserve">Mz. H2 Lote 15 1era etapa Residencial Pariachi </t>
  </si>
  <si>
    <t>Ate Vitarte</t>
  </si>
  <si>
    <t>42994186</t>
  </si>
  <si>
    <t>Choccelahua Huacho José Julio</t>
  </si>
  <si>
    <t>Asociación Vivienda Juventud Mz. G-22 C.P. Las Palmeras</t>
  </si>
  <si>
    <t>Paracas</t>
  </si>
  <si>
    <t>71465499</t>
  </si>
  <si>
    <t>Choccelahua Huacho Wilber</t>
  </si>
  <si>
    <t>C. P. Santa Cruz Mz. R Lote 03</t>
  </si>
  <si>
    <t>10151815</t>
  </si>
  <si>
    <t>Chuquiyauri Garcia Herminio Maximo</t>
  </si>
  <si>
    <t>Los Claveles Mz. H 1 Lt 20 Moron</t>
  </si>
  <si>
    <t>24/05/2023</t>
  </si>
  <si>
    <t>GR. UCV 158 - 153-07 AAHH Huaycan Zona J</t>
  </si>
  <si>
    <t>77089665</t>
  </si>
  <si>
    <t>Coello Climaco Renzo Antonio</t>
  </si>
  <si>
    <t>Jr Ciudad de Lima  J-03 U.Pop Ciudad de Lima Comas</t>
  </si>
  <si>
    <t>Operador Montacarga</t>
  </si>
  <si>
    <t>MZ.G LT.3 ASENT.H.SARITA COLONIA</t>
  </si>
  <si>
    <t>44920025</t>
  </si>
  <si>
    <t>Contreras Aranda Omar</t>
  </si>
  <si>
    <t>Operario Fierrero</t>
  </si>
  <si>
    <t>A.H. SIMON HERRERA FARFAN R-1 1ER PISO</t>
  </si>
  <si>
    <t>Cuzco</t>
  </si>
  <si>
    <t>24/04/2023</t>
  </si>
  <si>
    <t>AV.ALFREDO PALACIOS MZ.D LT.43</t>
  </si>
  <si>
    <t>47940115</t>
  </si>
  <si>
    <t>Cruz Rodriguez Edison Jair</t>
  </si>
  <si>
    <t>Calle Augusto B. Leguia 200 Sector Pto. Arturo</t>
  </si>
  <si>
    <t>08/02/2023</t>
  </si>
  <si>
    <t>44936678</t>
  </si>
  <si>
    <t>Cuenca Garriazo, Christian Marcos</t>
  </si>
  <si>
    <t>Calle 25 Mz. P Lt 23 APV. Compradores de Campoy</t>
  </si>
  <si>
    <t>14/06/2023</t>
  </si>
  <si>
    <t>70057653</t>
  </si>
  <si>
    <t>Cumpa Llamoja, Edson Orlando</t>
  </si>
  <si>
    <t>Av. El Parque Mz. E Lote 22 Urb. Canto Rey</t>
  </si>
  <si>
    <t>Oficial - Electricista</t>
  </si>
  <si>
    <t>Paseo Los Franciscanos 529 Dpto 102 - Santa Rosa</t>
  </si>
  <si>
    <t>002970065</t>
  </si>
  <si>
    <t>Da Silva Da Silva, Odelqleber Aparecido</t>
  </si>
  <si>
    <t>Operador de Pórtico y Volteadora</t>
  </si>
  <si>
    <t>002369082</t>
  </si>
  <si>
    <t>De Almendia Favaro, Carlos Roberto</t>
  </si>
  <si>
    <t>Jefe de Obra</t>
  </si>
  <si>
    <t>002369078</t>
  </si>
  <si>
    <t>Do Nascimento Lira, Fabricio</t>
  </si>
  <si>
    <t>Ingeniero de Calidad</t>
  </si>
  <si>
    <t xml:space="preserve">Jr. Pedro Ruiz Gallo 113 Heroes del Pacífico </t>
  </si>
  <si>
    <t>70783167</t>
  </si>
  <si>
    <t>Escalante Manrique Joel</t>
  </si>
  <si>
    <t>Asoc. Viv. El Inti Mz. C Lt 10</t>
  </si>
  <si>
    <t>Operario Bloquetero</t>
  </si>
  <si>
    <t>AH. INMACULADA CONCEPCION MZ.F1 LT.6</t>
  </si>
  <si>
    <t>15861188</t>
  </si>
  <si>
    <t>Espinoza Ostos, Jorge Luis</t>
  </si>
  <si>
    <t xml:space="preserve">A ASOC. VIV. LOMAS DE CERRO VERDE MZ. LL LT. 08 LIMA-LIMA-PUENTE PIEDRA </t>
  </si>
  <si>
    <t>10124935</t>
  </si>
  <si>
    <t>Estrada Veliz, Eduardo Richar</t>
  </si>
  <si>
    <t>Comunidad Campesina San Cristobal de Huascoy</t>
  </si>
  <si>
    <t>San Miguel de Acos</t>
  </si>
  <si>
    <t>003361463</t>
  </si>
  <si>
    <t>Fagundes da Silva, Jonatas</t>
  </si>
  <si>
    <t xml:space="preserve">Operador de Telehandler, 
Montacarga y Manlift</t>
  </si>
  <si>
    <t>08178950</t>
  </si>
  <si>
    <t>Falconi Rios, David Ulises</t>
  </si>
  <si>
    <t>Urb.  Leoncio Prado Mz. J Lt. 2</t>
  </si>
  <si>
    <t>Rimac</t>
  </si>
  <si>
    <t>42503277</t>
  </si>
  <si>
    <t>Falcon Tuanama, Cronver</t>
  </si>
  <si>
    <t>Av. Juan Carlos Noriega Tejada Asoc. Juan Carlos Noriega Mz. A Lt 8</t>
  </si>
  <si>
    <t>06289993</t>
  </si>
  <si>
    <t>Farro Bustamante ,Jesús Karina</t>
  </si>
  <si>
    <t>Supervisora de Seguridad</t>
  </si>
  <si>
    <t>Calle Elvira Rodriguez Lorente 255 Urb. Carlos Cueto Fernandini</t>
  </si>
  <si>
    <t>45721389</t>
  </si>
  <si>
    <t>Felix Cahuana, Tatiana</t>
  </si>
  <si>
    <t>Supervisora de Obra</t>
  </si>
  <si>
    <t>Jr. Pachacutec 152</t>
  </si>
  <si>
    <t>El Tambo</t>
  </si>
  <si>
    <t>001504644</t>
  </si>
  <si>
    <t>Ferreira de Almeida, Francisco</t>
  </si>
  <si>
    <t>Portuguesa</t>
  </si>
  <si>
    <t>72740128</t>
  </si>
  <si>
    <t>Flores Huani Kennedy Joshept</t>
  </si>
  <si>
    <t>Calle Morona 923</t>
  </si>
  <si>
    <t>44582360</t>
  </si>
  <si>
    <t>Flores Osorio, John Walter</t>
  </si>
  <si>
    <t xml:space="preserve">Mz. De Lote 11 AA.HH. Emperador Akihito </t>
  </si>
  <si>
    <t>Prolongación Av. Perú Mz. G -35 Lote 20 - Bocanegra</t>
  </si>
  <si>
    <t>09974499</t>
  </si>
  <si>
    <t>Garay Pampa, Julio Fernando</t>
  </si>
  <si>
    <t>Prolongación de Vivienda San Agustín Mz. G Lote 20</t>
  </si>
  <si>
    <t>47211965</t>
  </si>
  <si>
    <t>Garcia Ochoa Jhon Jonathan</t>
  </si>
  <si>
    <t>Av. Nueva Media Luna Mz. E Lt 4 Asoc Los Olivos</t>
  </si>
  <si>
    <t>Luringancho</t>
  </si>
  <si>
    <t>003089853</t>
  </si>
  <si>
    <t>Gomes Junior, Nilmar Arao</t>
  </si>
  <si>
    <t>44041615</t>
  </si>
  <si>
    <t>Gomez Cruz, José Antonio</t>
  </si>
  <si>
    <t>Calle Callao 191 - A</t>
  </si>
  <si>
    <t>11/06/2020</t>
  </si>
  <si>
    <t>44312977</t>
  </si>
  <si>
    <t>Guillen Raymundo, Lorgio Marco</t>
  </si>
  <si>
    <t>MZ. H LT. 2 VILLA VIRGEN LIMA-LIMA-SAN JUAN DE LURIGANCHO</t>
  </si>
  <si>
    <t>Pasaje Constanzo Mz. G Lote 23</t>
  </si>
  <si>
    <t>Urb. M.C. Dulanto Mz. 8-k Lote 9</t>
  </si>
  <si>
    <t>03862542</t>
  </si>
  <si>
    <t>Gutierrez Saavedra, Luis</t>
  </si>
  <si>
    <t>Jr. Angares 716 Dtpo. B</t>
  </si>
  <si>
    <t>27431218</t>
  </si>
  <si>
    <t>Guevara Chavez Argion</t>
  </si>
  <si>
    <t>CENTRAL 119 P.J. HUACARAN LIMA-LIMA-RIMAC</t>
  </si>
  <si>
    <t>Guevara Rivera, Dennis</t>
  </si>
  <si>
    <t>CASERIO PAMPAGRANDE CAJAMARCA-CHOTA-ANGUIA</t>
  </si>
  <si>
    <t>CIUDAD DEL PESCADOR MZ.V-2 LT.27</t>
  </si>
  <si>
    <t>ASENT.H. MERCADO CENTRAL PACHACUTEC MZ. F LT. 15</t>
  </si>
  <si>
    <t>MZ. F LT. 15 AH MERCADO CENTRAL - PACHACUTEC</t>
  </si>
  <si>
    <t>46875524</t>
  </si>
  <si>
    <t>Huamantinco Pascual, Edgar Misael</t>
  </si>
  <si>
    <t>CALLE SOL RADIANTE MZ.D LT.14</t>
  </si>
  <si>
    <t>41193267</t>
  </si>
  <si>
    <t>Huansi Guerreiro, Alexander</t>
  </si>
  <si>
    <t>Operario - Soldador</t>
  </si>
  <si>
    <t>Mocupe Nuevo Mz. D Lt 22</t>
  </si>
  <si>
    <t>Lagunas Chiclayo</t>
  </si>
  <si>
    <t>05788921</t>
  </si>
  <si>
    <t>Huiñapi Mozombite, Alfredo</t>
  </si>
  <si>
    <t>Operario - Bloquetero</t>
  </si>
  <si>
    <t>Prog. Viv. Villa Juanita I Mz. C Lt 9</t>
  </si>
  <si>
    <t>41666205</t>
  </si>
  <si>
    <t>Huayhua Cucho, Julio Javier</t>
  </si>
  <si>
    <t>Sector Alfonso Ugarte Mz. R1 Lt. 6 Pamplona Alta</t>
  </si>
  <si>
    <t>41794231</t>
  </si>
  <si>
    <t>Huertas Mena Juan</t>
  </si>
  <si>
    <t>Habilitación Urbania Nueva Juventud Ciudad de Dios Mz. S Lote 4</t>
  </si>
  <si>
    <t>77147671</t>
  </si>
  <si>
    <t>Lafex Cutizaca, Jean Carlos</t>
  </si>
  <si>
    <t>ASOC.JOSE CARLOS MARIATEGUI MZ G LT20 CP SAN ANTONIO MOQUEGUA-MARISCAL NIETO</t>
  </si>
  <si>
    <t>04/04/2023</t>
  </si>
  <si>
    <t>40734206</t>
  </si>
  <si>
    <t>Lafex Pare, Raul Santos</t>
  </si>
  <si>
    <t>Calle Yacango 100</t>
  </si>
  <si>
    <t>Torata</t>
  </si>
  <si>
    <t>13/07/2020</t>
  </si>
  <si>
    <t>20076068</t>
  </si>
  <si>
    <t>Landeo Guerra Liliana Aracely</t>
  </si>
  <si>
    <t>Controller de Costos</t>
  </si>
  <si>
    <t>Calle Heredia 431 Dpto c</t>
  </si>
  <si>
    <t>16/02/2023</t>
  </si>
  <si>
    <t>47236751</t>
  </si>
  <si>
    <t>Lang Miranda, Carlos Enrique</t>
  </si>
  <si>
    <t>Operario Mecánico</t>
  </si>
  <si>
    <t>Mz. A Lote 03 Asentamiento Humano Los Jardines de Campoy</t>
  </si>
  <si>
    <t>44093329</t>
  </si>
  <si>
    <t>Lang Miranda, Luis Angel</t>
  </si>
  <si>
    <t>Psj. 1 Mz A Lt 3 Asent H. Los Jardines de Campoy</t>
  </si>
  <si>
    <t>20122689</t>
  </si>
  <si>
    <t>Laura Chanca Prudencio</t>
  </si>
  <si>
    <t>Calle Tacna San José Mz. X Lote 02</t>
  </si>
  <si>
    <t>Pozo 17-18</t>
  </si>
  <si>
    <t>Psj Leoncio Prado 104 - Cerro San Pedro</t>
  </si>
  <si>
    <t>42883015</t>
  </si>
  <si>
    <t>La Torre Aviles, Junior</t>
  </si>
  <si>
    <t>JR. JORGE LUIS MENDIVIL APV LOS 4 SUYOS MZ. Y1 LT. 07</t>
  </si>
  <si>
    <t xml:space="preserve">Av. Dos de Mayo 346 Interior 09 </t>
  </si>
  <si>
    <t>70887127</t>
  </si>
  <si>
    <t>Levano Calderon, Omar Gustavo</t>
  </si>
  <si>
    <t>Mz. R Lote 31 AA.HH. Presidente de la República</t>
  </si>
  <si>
    <t>27/10/2020</t>
  </si>
  <si>
    <t>72270096</t>
  </si>
  <si>
    <t>Lima Marcañaupa, Wilder</t>
  </si>
  <si>
    <t>Av. Torre Tagle S/N Pblo. Azapampa</t>
  </si>
  <si>
    <t>16/06/2023</t>
  </si>
  <si>
    <t>42861806</t>
  </si>
  <si>
    <t>Llance Santos, Jose Joel</t>
  </si>
  <si>
    <t>Urb. Trinidad Mz. A Lt 18</t>
  </si>
  <si>
    <t>Chiclayo</t>
  </si>
  <si>
    <t>Psj Junin 7 de Octubre Mz. 116 Lt. 182</t>
  </si>
  <si>
    <t>45752232</t>
  </si>
  <si>
    <t>Llanos Ilquin, Rober</t>
  </si>
  <si>
    <t xml:space="preserve">Mz. D lote 17 Asentamiento Humano Keiko Sofia Fujimori </t>
  </si>
  <si>
    <t>Pozo 17</t>
  </si>
  <si>
    <t>Psj. Leoncio Prado 104 - Cerro San Pedro</t>
  </si>
  <si>
    <t>Psj. Santa Rosa Asoc. Cahuide Mz.C Lt. 05</t>
  </si>
  <si>
    <t>10813819</t>
  </si>
  <si>
    <t>Mamani León, David</t>
  </si>
  <si>
    <t xml:space="preserve">Mz. LL Lote 9 Santa Isabel de Villa </t>
  </si>
  <si>
    <t>06/07/2020</t>
  </si>
  <si>
    <t>41771888</t>
  </si>
  <si>
    <t>Mansilla Guerra, Miguel Angel</t>
  </si>
  <si>
    <t>Supervisor de Seguridad</t>
  </si>
  <si>
    <t>Estacion 19 - Tuneledora</t>
  </si>
  <si>
    <t>Av. La Alborada 1328 Urb. Las Brisas Etapa 2</t>
  </si>
  <si>
    <t>Maura Alarcon Jose Luis</t>
  </si>
  <si>
    <t>CALLE HUSARES DE JUNIN ASENT.H. COLLIQUE MZ. L3 LT. 11</t>
  </si>
  <si>
    <t>41020850</t>
  </si>
  <si>
    <t>Medina Abanto, Wilder</t>
  </si>
  <si>
    <t xml:space="preserve">Av. Los Horizontes 290 Urb. San Juan Bautista </t>
  </si>
  <si>
    <t>AV. CENTRAL PJ ALFREDO PALACIOS MZ. A LT. 27</t>
  </si>
  <si>
    <t>70497005</t>
  </si>
  <si>
    <t>Medina Jimenez Yeiver</t>
  </si>
  <si>
    <t>Calle 29 Mz. C1 Lote 19A AA.HH. Los Jazmines del Naranjal</t>
  </si>
  <si>
    <t>48102613</t>
  </si>
  <si>
    <t>Mendivil Flores, Ronald Carlos</t>
  </si>
  <si>
    <t>Calle 7 Asent. H Nueva Esperanza Comité 8C Mz. B-1 Lt 4</t>
  </si>
  <si>
    <t>76238713</t>
  </si>
  <si>
    <t>Mendoza Córdova, Javier</t>
  </si>
  <si>
    <t>Calle AS. Limonal</t>
  </si>
  <si>
    <t>Pucará</t>
  </si>
  <si>
    <t>48175526</t>
  </si>
  <si>
    <t>Mendoza Córdova, Manuel Enrrique</t>
  </si>
  <si>
    <t xml:space="preserve">AAHH. 23 de Enero Mz. J. Lote 9 Urb. Payett </t>
  </si>
  <si>
    <t>75592799</t>
  </si>
  <si>
    <t>Mendoza Coronado, Alexander Manuel</t>
  </si>
  <si>
    <t>C.P La Colca Cau Jose Carlos Mariategui Mz. B Lt. 6</t>
  </si>
  <si>
    <t>43503963</t>
  </si>
  <si>
    <t>Mendoza Huarcachi, Jhonatan</t>
  </si>
  <si>
    <t>Calle 2 Mz. A Lt. 21 Urb. Huampani Etapa 1</t>
  </si>
  <si>
    <t>MZ.N LT.11 A.H. VIRGEN DE GUADALUPE - PEC</t>
  </si>
  <si>
    <t>JR. ZARUMILLA 199</t>
  </si>
  <si>
    <t>06647427</t>
  </si>
  <si>
    <t>Molleda Estrada Alfonso Manuel</t>
  </si>
  <si>
    <t>Operario - Sanitario</t>
  </si>
  <si>
    <t>Aurelio Sauza 570 Int. 9</t>
  </si>
  <si>
    <t>40836158</t>
  </si>
  <si>
    <t>Montañez Diaz, Gustavo Armitiano</t>
  </si>
  <si>
    <t>AAHH. Huaripache Mz. O Lote 03</t>
  </si>
  <si>
    <t>Matucana</t>
  </si>
  <si>
    <t>Oficial - Montajista</t>
  </si>
  <si>
    <t>CALLE JULIO CESAR TELLO MZ.E LT.23 URB. JORGE CHAVEZ II ETAP</t>
  </si>
  <si>
    <t>01 DE MAYO 169 INDEPENDIENTE</t>
  </si>
  <si>
    <t>45588983</t>
  </si>
  <si>
    <t>Mosquera Ibarra, Kleber Manuel</t>
  </si>
  <si>
    <t>Sector Lomas Minas Pamplona Alta Mz. B Lt 13</t>
  </si>
  <si>
    <t>45285243</t>
  </si>
  <si>
    <t>Muñoz Legua, Jorge Hernán</t>
  </si>
  <si>
    <t>Pasaje Botijeria Angulo Sur B-19</t>
  </si>
  <si>
    <t>46199450</t>
  </si>
  <si>
    <t>Murayari Arirama, Alan Gabriel</t>
  </si>
  <si>
    <t>Asent. H. 9 de Enero Mz. H Lt.3</t>
  </si>
  <si>
    <t>Jr. Loreto 755 Int. 11</t>
  </si>
  <si>
    <t>Asociación Vivienda Señor de la Justicia Mz. Q Lote 06</t>
  </si>
  <si>
    <t>76601754</t>
  </si>
  <si>
    <t>Noriega Diaz Miguel Angel</t>
  </si>
  <si>
    <t xml:space="preserve">Jr. 01 de Mayo Mz. 65A Lote 12 </t>
  </si>
  <si>
    <t>71375590</t>
  </si>
  <si>
    <t>Nuñez Castillo, Polinario</t>
  </si>
  <si>
    <t xml:space="preserve">C.P Castilla Pata Yauli </t>
  </si>
  <si>
    <t>Huancavelica</t>
  </si>
  <si>
    <t>45448941</t>
  </si>
  <si>
    <t>Nuñez Elias, Harold Wilder</t>
  </si>
  <si>
    <t>Psj. Flandes Asent. H. Proy. Especiales Etapa II Mz. C66 Lt. 8</t>
  </si>
  <si>
    <t>Av. General Luis Jose Orbegozo 516 Int. 103</t>
  </si>
  <si>
    <t>46925520</t>
  </si>
  <si>
    <t>Nuñez Huaman, Demetrio</t>
  </si>
  <si>
    <t>PSJ. LOS ALPES M M ASENT.H. MARISCAL CASTILLA - AMPLIACION LT. 01</t>
  </si>
  <si>
    <t>71374184</t>
  </si>
  <si>
    <t>Nuñez Huaman, Nilton</t>
  </si>
  <si>
    <t>AV. LIBERTAD CPME. CASTILLA PATA LT. 1</t>
  </si>
  <si>
    <t>43929943</t>
  </si>
  <si>
    <t>Obando Pretell, Ysraerl Leodan</t>
  </si>
  <si>
    <t>Calle los Proceres AAHH La Flor Etapa I1 MZ. D Lote 23</t>
  </si>
  <si>
    <t>45985703</t>
  </si>
  <si>
    <t>Ochavano Rodriguez, Fidel</t>
  </si>
  <si>
    <t>Calle S/N 1 Centro Comercial Cantagallo</t>
  </si>
  <si>
    <t>Operario Andamiero</t>
  </si>
  <si>
    <t>Calle Alva de Tormes Piso 02 Mz. G Lote 12 Urb. Mayorazgo Chico</t>
  </si>
  <si>
    <t>48610129</t>
  </si>
  <si>
    <t>Paima Escobar, Taylor</t>
  </si>
  <si>
    <t>Ofical Carpintero</t>
  </si>
  <si>
    <t>Calle Chosica Asint H. Casa Huerta Lacampiña Sector B Mz. P1 Lt. 27</t>
  </si>
  <si>
    <t>09570046</t>
  </si>
  <si>
    <t>Palacios Cruz, Hiler</t>
  </si>
  <si>
    <t>Mz. LL Lote 9 Ciudad Los Constructores</t>
  </si>
  <si>
    <t>22/06/2020</t>
  </si>
  <si>
    <t>43260694</t>
  </si>
  <si>
    <t xml:space="preserve">Pallarco Araujo, Noe David </t>
  </si>
  <si>
    <t>Jr. Teodoro Garrido 674 AA.HH. Año Nuevo</t>
  </si>
  <si>
    <t>01/07/2019</t>
  </si>
  <si>
    <t>70562499</t>
  </si>
  <si>
    <t>Pallarco Araujo, Saul Esau</t>
  </si>
  <si>
    <t xml:space="preserve">Asistente de 
Supervisor de Seguridad</t>
  </si>
  <si>
    <t xml:space="preserve">Mz. E Lote 1C Asociación Fundo Pando </t>
  </si>
  <si>
    <t>Jr. Tupac Amaru 268 Dpto 3</t>
  </si>
  <si>
    <t>CL 51 MZ.M2 LT.23 CIUDAD DEL PESCADOR</t>
  </si>
  <si>
    <t>46145839</t>
  </si>
  <si>
    <t>Panta Yovera, Henry Anthony</t>
  </si>
  <si>
    <t>Calle Buen Pastor A.H Santa Rosa Mz E Lt 3</t>
  </si>
  <si>
    <t>46950583</t>
  </si>
  <si>
    <t>Paraizaman Luque Katherine Melissa</t>
  </si>
  <si>
    <t>Administradora de Obra</t>
  </si>
  <si>
    <t>Jr. Tiahuanaco 1824 Urb. Zarate</t>
  </si>
  <si>
    <t>UCV 46 LT 14 ZONA C HUAYCAN ATE</t>
  </si>
  <si>
    <t>70717662</t>
  </si>
  <si>
    <t>Paz Medina, Therry Rhomua</t>
  </si>
  <si>
    <t>Cooperativa El Carmen Mz. 8 Lote 01</t>
  </si>
  <si>
    <t>44471711</t>
  </si>
  <si>
    <t>Payajo Campos, Juan</t>
  </si>
  <si>
    <t>Jr. Los Contadores Coop. La Union Mz. A Lt 13</t>
  </si>
  <si>
    <t>44597912</t>
  </si>
  <si>
    <t>Payano Cuyutupa, Yovani Rubel</t>
  </si>
  <si>
    <t>Mz. H Lt.6 Asent. H. Cerro Pacifico</t>
  </si>
  <si>
    <t>001183234</t>
  </si>
  <si>
    <t>Penguicha Estaalche Abel</t>
  </si>
  <si>
    <t>Av. El Periodista 239 Canto Grande</t>
  </si>
  <si>
    <t>10439569</t>
  </si>
  <si>
    <t>Pinillos Flores, Jorge Luis</t>
  </si>
  <si>
    <t>Jr. Maria Parado de Bellido P.J. 01 de Octubre Mz. E-3 Lote 26</t>
  </si>
  <si>
    <t>Pomiano Ccarhuarupay, Juan carlos</t>
  </si>
  <si>
    <t>Operario - Fierrero</t>
  </si>
  <si>
    <t>27/01/2023</t>
  </si>
  <si>
    <t>45889980</t>
  </si>
  <si>
    <t>Quiñones León ,Erick Paul</t>
  </si>
  <si>
    <t>Operario de Montacarga</t>
  </si>
  <si>
    <t>Pasaje 11 Mz. J Lote 11 El Carmen</t>
  </si>
  <si>
    <t>46393015</t>
  </si>
  <si>
    <t>Quiñones León, Miguel Angel</t>
  </si>
  <si>
    <t>Almacen - Logística</t>
  </si>
  <si>
    <t>Mz. B Lote2 Prog Vivienda Casuarinas de Oquendo</t>
  </si>
  <si>
    <t>01/03/2019</t>
  </si>
  <si>
    <t>Jr. Ernesto Guevara 512 Urb. Universal Mz. J3 Lt 15</t>
  </si>
  <si>
    <t>Calle Jorge Chavez 303 URB. Jorge Chavez</t>
  </si>
  <si>
    <t>43869628</t>
  </si>
  <si>
    <t>Quiñones Rivera, Jose Luis</t>
  </si>
  <si>
    <t>MZ.D LT.20 SOL DE CAUDIVILLA</t>
  </si>
  <si>
    <t>Psj San Martin 474 Mz. 50 Lt 16</t>
  </si>
  <si>
    <t>Oficial  - Albañil</t>
  </si>
  <si>
    <t>Av. Marginal 439 Urb. Javier Prado Etapa 5ta</t>
  </si>
  <si>
    <t>Mz. E-06 Lote 22 Asociación de Vivienda Sapotal Etapa 2da</t>
  </si>
  <si>
    <t>ASOC.LOS ARTESANOS DEL PARQUE INDUSTRIAL MZ.F LT.30</t>
  </si>
  <si>
    <t>61931118</t>
  </si>
  <si>
    <t>Ragas Osorio, Randy Josue</t>
  </si>
  <si>
    <t>AA.HH. Emperador Akihito Mz. D Lote 11</t>
  </si>
  <si>
    <t>43226889</t>
  </si>
  <si>
    <t>Ramos Huamani Ramiro</t>
  </si>
  <si>
    <t>Mz. D Lote 24 Agrupación Familiar Los Sauces de San Fernando</t>
  </si>
  <si>
    <t>72090353</t>
  </si>
  <si>
    <t>Retuerto Blas, Fortunato Luis</t>
  </si>
  <si>
    <t>Psj. Los Girasoles A.H Santisima Cruz - Ampliac Mz C Lt 03</t>
  </si>
  <si>
    <t>44466903</t>
  </si>
  <si>
    <t>Reyna Benites, Ivar Dani</t>
  </si>
  <si>
    <t xml:space="preserve">Mz. U-2 Lote 5 Vivi. Ampliación Cedros de Manchay Zona 5 Quebrada </t>
  </si>
  <si>
    <t>466156641</t>
  </si>
  <si>
    <t>Rivera Becerra, Jack Antonino</t>
  </si>
  <si>
    <t>Calle 3 Mz. B Lote 06 Asentamiento Humano Santa Maria</t>
  </si>
  <si>
    <t>UCV.153 AMPL.HIJOS DE LA ZONA J LT.2 HUAYCAN</t>
  </si>
  <si>
    <t>005006311</t>
  </si>
  <si>
    <t>Rocha Chesley</t>
  </si>
  <si>
    <t xml:space="preserve">Malecón Bertoloto 111 Dpto. 401 </t>
  </si>
  <si>
    <t>47364276</t>
  </si>
  <si>
    <t>Rodriguez Atoche Yanina Rosmery</t>
  </si>
  <si>
    <t>Av. A. Parcela C Urb. El Pinar Mz. M-1 Lote 34</t>
  </si>
  <si>
    <t>25/02/2023</t>
  </si>
  <si>
    <t>46257910</t>
  </si>
  <si>
    <t>Rodriguez Quispe Edmar Rufino</t>
  </si>
  <si>
    <t>Sc.6 Gr.8A Mz. P Lt. 1</t>
  </si>
  <si>
    <t>03647678</t>
  </si>
  <si>
    <t>Rodriguez Suarez Santos</t>
  </si>
  <si>
    <t>Oficial Fierrero</t>
  </si>
  <si>
    <t>PSJ SAN CARLOS S/N LA LIBERTAD-CHEPEN-PUEBLO NUEVO</t>
  </si>
  <si>
    <t>21/04/2023</t>
  </si>
  <si>
    <t>46390027</t>
  </si>
  <si>
    <t>Rodrigo Taracaya Fredy</t>
  </si>
  <si>
    <t>Psj. 2 Asent. H. Las Casuarinas Alta Mz. E Lt 10</t>
  </si>
  <si>
    <t>45900904</t>
  </si>
  <si>
    <t>Rojas Cardenas Hugo Hernan</t>
  </si>
  <si>
    <t>Calle 5 Mz 9D Lt. 27 Cmte 8B Urb. Nueva Esperanza</t>
  </si>
  <si>
    <t>10/05/2023</t>
  </si>
  <si>
    <t>tUNELES Y PREFABRICADOS INKA SAC</t>
  </si>
  <si>
    <t>Rojas Cornejo, Joel</t>
  </si>
  <si>
    <t>Calle Comercio Mz. J-1 Lt 1 AAHH Jose Carlos Mariategui</t>
  </si>
  <si>
    <t>46146649</t>
  </si>
  <si>
    <t>Rojas Palomino, Pedro Ernesto</t>
  </si>
  <si>
    <t>AAHH Los Sauces Mz. B lote 1287</t>
  </si>
  <si>
    <t>16718110</t>
  </si>
  <si>
    <t>Rojas Reyes, Lamberto Alejandro</t>
  </si>
  <si>
    <t>Ingeniero de Logística</t>
  </si>
  <si>
    <t>Calle Panamericana 111 Urb. Los Libertadores</t>
  </si>
  <si>
    <t>72710607</t>
  </si>
  <si>
    <t>Salazar Torres, Italo Jean Fracio</t>
  </si>
  <si>
    <t>Calle Tauria Mz. A Lote 11 AAHH San Juan Bautista</t>
  </si>
  <si>
    <t xml:space="preserve">Av. Zarumilla N: 500 </t>
  </si>
  <si>
    <t>La Perla</t>
  </si>
  <si>
    <t>41898706</t>
  </si>
  <si>
    <t>Saldaña Salome, Javier Ivan</t>
  </si>
  <si>
    <t>Calle Tubialagos Oeste Urb. Los Jardines de San Juan Mz. M Lt 18P</t>
  </si>
  <si>
    <t>41842482</t>
  </si>
  <si>
    <t>Samanez Boezo Roly</t>
  </si>
  <si>
    <t xml:space="preserve">AA.HH. 23 de Octubre Etapa II Mz. V Lote 08 </t>
  </si>
  <si>
    <t>25805813</t>
  </si>
  <si>
    <t>Sanchez Gutierrez, Sixto Froilan</t>
  </si>
  <si>
    <t>Jr. Puno 3155 Piso 3 Urb. Perú</t>
  </si>
  <si>
    <t>46814439</t>
  </si>
  <si>
    <t>Sangama Tina Wakerman Jay</t>
  </si>
  <si>
    <t>Av. La Paz 336 Dpto. 02</t>
  </si>
  <si>
    <t xml:space="preserve">SANTA ROSA DE LIMA MZ.C LT.12 HORACIO ZEVALLOS </t>
  </si>
  <si>
    <t>Urb. Constanzo Mz. F Lt 23</t>
  </si>
  <si>
    <t>44024948</t>
  </si>
  <si>
    <t>Sedano Sullcaray Jaime Rafael</t>
  </si>
  <si>
    <t>Operador de Montacarga</t>
  </si>
  <si>
    <t xml:space="preserve">Pasaje Los Jazmines S7N 00 </t>
  </si>
  <si>
    <t>Cocharcas</t>
  </si>
  <si>
    <t xml:space="preserve">P.JOVEN STA.FE MZ.A LT.22 </t>
  </si>
  <si>
    <t>48108893</t>
  </si>
  <si>
    <t>Solano Huachaca, Jhordy Cesar</t>
  </si>
  <si>
    <t>Asistente - Residente</t>
  </si>
  <si>
    <t>Av. Los Mangos 301 Sublt. 14 AA.HH. - Canto Grande</t>
  </si>
  <si>
    <t>Av. Primero de Mayo Nro 1218 2Do Piso</t>
  </si>
  <si>
    <t>Carmen de la Legua Reynoso</t>
  </si>
  <si>
    <t>08745439</t>
  </si>
  <si>
    <t>Sucasaire Pacco, Hector</t>
  </si>
  <si>
    <t>Asociación Residencial Montecarlo I Mz. F Lote 12</t>
  </si>
  <si>
    <t xml:space="preserve">Calle Hermanos Ayar 442 Urb. Los Chancas de Andahuaylas
Etapa 1era Mz. K1 Lote 08</t>
  </si>
  <si>
    <t>46670187</t>
  </si>
  <si>
    <t>Tapullima Guerrero, Viterbo Eli</t>
  </si>
  <si>
    <t>Ca. Huancarqui 1231 P.J El Planeta</t>
  </si>
  <si>
    <t>71379528</t>
  </si>
  <si>
    <t>Taype Clemente Abel</t>
  </si>
  <si>
    <t>70203672</t>
  </si>
  <si>
    <t>Tenorio Ortiz, Rosmel</t>
  </si>
  <si>
    <t>Calle 2 Urb. El Rosario del Norte Mz. P Lt 02</t>
  </si>
  <si>
    <t>33420663</t>
  </si>
  <si>
    <t>Tenorio Tauma, Hugo Dante</t>
  </si>
  <si>
    <t>Capataz</t>
  </si>
  <si>
    <t xml:space="preserve">AAHH Keyko Sofía Fujimori Mz. D Lt. 17 </t>
  </si>
  <si>
    <t>003536778</t>
  </si>
  <si>
    <t>Teran Matute, Jefferson Fredwing</t>
  </si>
  <si>
    <t xml:space="preserve">Moore 233 Dpto. 301 </t>
  </si>
  <si>
    <t>30963691</t>
  </si>
  <si>
    <t>Teves Vilca, Richar Lucho</t>
  </si>
  <si>
    <t>Asociación Francisco Garcia Calderon Zona 4 Mz. F4 Lote 06</t>
  </si>
  <si>
    <t>47751975</t>
  </si>
  <si>
    <t>Tineo Huamani Emanuel Victor</t>
  </si>
  <si>
    <t xml:space="preserve">Calle Junin AAHH San Juan de Dios Mz. H1 Lote 04 </t>
  </si>
  <si>
    <t>Urb. Constanzo Mz., H Lt. 10</t>
  </si>
  <si>
    <t>003875148</t>
  </si>
  <si>
    <t>Torrealba Briceño, Henry  Tobias</t>
  </si>
  <si>
    <t>AA.HH Husares de Junin Mz. F Lt. 23</t>
  </si>
  <si>
    <t>Calle Hermanos Ayar 526 Cooperativa Chancas de Andahuaylas</t>
  </si>
  <si>
    <t>46484612</t>
  </si>
  <si>
    <t>Tupacyupanqui Navarro, Edison Manuel</t>
  </si>
  <si>
    <t>AA.HH Agrup. Fam Virgen del Carmen Mz. D Lt 09</t>
  </si>
  <si>
    <t>42893132</t>
  </si>
  <si>
    <t>Trigoso Fernandez, Genrry Leo</t>
  </si>
  <si>
    <t>Monsefu Mz.E-2 Lt 8 1ero de Octubre</t>
  </si>
  <si>
    <t>31/05/2023</t>
  </si>
  <si>
    <t>10044099</t>
  </si>
  <si>
    <t>Urcia Palomino, Hugo Gustavo</t>
  </si>
  <si>
    <t>Carlos Basadre 378 Dpto. A. PS 2</t>
  </si>
  <si>
    <t>40901569</t>
  </si>
  <si>
    <t>Valderrama Gerova, Jhon Stive</t>
  </si>
  <si>
    <t>Mz.49 Lt. 3ra. Zona Bayovar</t>
  </si>
  <si>
    <t>San Juan de Luringancho</t>
  </si>
  <si>
    <t>44012083</t>
  </si>
  <si>
    <t>Valladares Diaz, Yofre Yhon</t>
  </si>
  <si>
    <t>Jr. Sto Toribio de M 182 M de Jesus</t>
  </si>
  <si>
    <t>47865371</t>
  </si>
  <si>
    <t>Vargas Arredondo ,Luis Alfredo</t>
  </si>
  <si>
    <t>Jr. Manco Inca Piso 3 Urb. San Agustin Mz. C1 Lote 8</t>
  </si>
  <si>
    <t>72441963</t>
  </si>
  <si>
    <t>Vargas Ccuno, Luis Fernando</t>
  </si>
  <si>
    <t>Operario Montajista</t>
  </si>
  <si>
    <t>APV Ciudad del Altiplano C.P. San  Antonio Mz. 15 Lote 11</t>
  </si>
  <si>
    <t>San Antonio</t>
  </si>
  <si>
    <t>JR OLAYA BLOCK A 402</t>
  </si>
  <si>
    <t>41633352</t>
  </si>
  <si>
    <t>Vargas Portella Niltón Roberth</t>
  </si>
  <si>
    <t>Asociaicón Vivienda La Capitana Mz. C Lote 14</t>
  </si>
  <si>
    <t>04431669</t>
  </si>
  <si>
    <t>Vargas Quecaño, David</t>
  </si>
  <si>
    <t xml:space="preserve">Asociación Altiplano Mz. I5 Lote 11 CP </t>
  </si>
  <si>
    <t xml:space="preserve">Mz. Q Lote 07 Asociación Andres Av. Cáceceres </t>
  </si>
  <si>
    <t xml:space="preserve">Asent. H. Ampl. Hijos de Villa del Mar Mz. D Lt. 19 </t>
  </si>
  <si>
    <t>Mi Peru</t>
  </si>
  <si>
    <t>40220923</t>
  </si>
  <si>
    <t>Vega Huaranga Carlos Cesar</t>
  </si>
  <si>
    <t>AAHH Huaripache Mz. L Lote 04</t>
  </si>
  <si>
    <t>MZ.E12 LT.7 ASENT.H.BOCANEGRA</t>
  </si>
  <si>
    <t>Calle Ricardo Palma Mz. C1 Lote 11</t>
  </si>
  <si>
    <t>09221787</t>
  </si>
  <si>
    <t>Vilcahuaman Pascual, Ever Eudal</t>
  </si>
  <si>
    <t xml:space="preserve">Mz. B Lote 19 Asentamiento Humano Sol Radiante </t>
  </si>
  <si>
    <t>43102400</t>
  </si>
  <si>
    <t>Vilcapoma Yaure, José Javier</t>
  </si>
  <si>
    <t>Mz. A Lote 13 Urb. Rosa Luz Etapa 01</t>
  </si>
  <si>
    <t>09891777</t>
  </si>
  <si>
    <t>Villavicencio Leyva Oscar</t>
  </si>
  <si>
    <t>Jr. Puno Mz. 32 C Lt 10 Asent H San Franciso de Asis Jose Galvez</t>
  </si>
  <si>
    <t>06808074</t>
  </si>
  <si>
    <t>Peñafiel Leguia,  Amador</t>
  </si>
  <si>
    <t>Centro Pobaldo Jicamarca Anexo 8 Mz. L-03 Lote 01</t>
  </si>
  <si>
    <t>80204665</t>
  </si>
  <si>
    <t>Huaytan Ruiz, Paulo Cesar</t>
  </si>
  <si>
    <t>Nueva Rinconada - Pamplona Alta AAHH Portada del Sol Mz. C lote 03</t>
  </si>
  <si>
    <t>70735874</t>
  </si>
  <si>
    <t>Casanova Huamani, Carlos Alberto</t>
  </si>
  <si>
    <t>AAHH San Juan de AmancaesPsaje L-05 Mz. 7-A Lote O</t>
  </si>
  <si>
    <t>77178850</t>
  </si>
  <si>
    <t>Rivera Becerra, Miguel Angel</t>
  </si>
  <si>
    <t>Mz. B Lote 8 Ampliación B-01 Santa Maria</t>
  </si>
  <si>
    <t>43987153</t>
  </si>
  <si>
    <t>Rios Soria Franco Billy</t>
  </si>
  <si>
    <t>Jr. Francisco Mendez Block 1 Piso 03 Urb. Mariscal Caceres Etapa 04 Mz. 07 Lote 07</t>
  </si>
  <si>
    <t>43848920</t>
  </si>
  <si>
    <t>Baca Perez Zenón</t>
  </si>
  <si>
    <t>Av. Malecón Miguel Checa Eguiguren 787-771 Urb. Zarate</t>
  </si>
  <si>
    <t>75922359</t>
  </si>
  <si>
    <t>Asharan Mendoza, Diego Alberto</t>
  </si>
  <si>
    <t>Av. Revolución 2245 4ta Zona Pasaje Collique</t>
  </si>
  <si>
    <t>47944782</t>
  </si>
  <si>
    <t>Montoya Castro, Brandon Richard</t>
  </si>
  <si>
    <t xml:space="preserve">Calle Ciro Alegria 343 AAHH Collique </t>
  </si>
  <si>
    <t>09991980</t>
  </si>
  <si>
    <t>Montoya Calderon, Marco Antonio</t>
  </si>
  <si>
    <t>JR.CIRO ALEGRIA NRO.343 COLLIQUE 4TA.ZONA</t>
  </si>
  <si>
    <t>Mz. B Lote 20 AAHH El Amsuta Zona B</t>
  </si>
  <si>
    <t>77231007</t>
  </si>
  <si>
    <t>León Caisahuana Goleat Rene</t>
  </si>
  <si>
    <t>Carretera Principal Lote 8B C.P. Alto Palomar Sector II</t>
  </si>
  <si>
    <t>44352619</t>
  </si>
  <si>
    <t>Huaytan Ruiz Eder Gustavo</t>
  </si>
  <si>
    <t>Jr. Ayacucho Mz. B-3 Lote 11 Sector Ollantay</t>
  </si>
  <si>
    <t>45979342</t>
  </si>
  <si>
    <t>Herrera Capa Vicente</t>
  </si>
  <si>
    <t>CALLE S/N MZ Y LT 16 SAN GABRIEL ALTO</t>
  </si>
  <si>
    <t>San Fernando La Chalaxca Mz. F Lote 17</t>
  </si>
  <si>
    <t>42238241</t>
  </si>
  <si>
    <t>Flores Salazar Gaspar</t>
  </si>
  <si>
    <t>Agrupación Familia Mundo Nuevo Mz. A Lote 09</t>
  </si>
  <si>
    <t>75202003</t>
  </si>
  <si>
    <t>Davila Torrejon Diego Sebastian</t>
  </si>
  <si>
    <t>Av. Tupac Amaru 526 Urb. Nueve de abril</t>
  </si>
  <si>
    <t>Tarapoto</t>
  </si>
  <si>
    <t>16781670</t>
  </si>
  <si>
    <t xml:space="preserve">Martinez Solano Milton </t>
  </si>
  <si>
    <t>Av. Pescheira S/N La Merced</t>
  </si>
  <si>
    <t>Chanchamayo</t>
  </si>
  <si>
    <t xml:space="preserve">Av. La Paz 938 Interior 103 </t>
  </si>
  <si>
    <t>004605246</t>
  </si>
  <si>
    <t>Gonzales Aponte Juan Luis</t>
  </si>
  <si>
    <t xml:space="preserve">Av. Concordia 598 Interior 235 </t>
  </si>
  <si>
    <t>10399746</t>
  </si>
  <si>
    <t>Ordoñez Galvez William Admerson</t>
  </si>
  <si>
    <t>Oficial de Rigger</t>
  </si>
  <si>
    <t>Jr. José Galvez 101 Mz. P-01 Collique 01 Zona</t>
  </si>
  <si>
    <t>01329097</t>
  </si>
  <si>
    <t>Vizcarra Chata Santiago</t>
  </si>
  <si>
    <t>C. POBLADO COLLINI ANEXO CHIVDRAYA</t>
  </si>
  <si>
    <t>21288989</t>
  </si>
  <si>
    <t>Zabala Rojas Oseas Abel</t>
  </si>
  <si>
    <t>Comunidad Campesina Esmeralda Mz. D Lote 05</t>
  </si>
  <si>
    <t>La Oroya</t>
  </si>
  <si>
    <t>10662638</t>
  </si>
  <si>
    <t>Zamora Enciso Gerardo</t>
  </si>
  <si>
    <t>Mz. N-3 Lt 11 Asent H. 5 de Noviembre</t>
  </si>
  <si>
    <t>70055398</t>
  </si>
  <si>
    <t>Zeña Ccorahua, Jhonatan</t>
  </si>
  <si>
    <t xml:space="preserve">Asociación de Vivienda San Pablo Mz. A Lote 22 </t>
  </si>
  <si>
    <t>10364925</t>
  </si>
  <si>
    <t>Zeña Sipion, Jorge Adalberto</t>
  </si>
  <si>
    <t>Operador de Grua Portico</t>
  </si>
  <si>
    <t>MZ.A LT.22 ASENT.H.SAN PABLO</t>
  </si>
  <si>
    <t>16/06/2020</t>
  </si>
  <si>
    <t>Zuloeta Davila, Miguel</t>
  </si>
  <si>
    <t>CALLE AUGUSTO B. LEGUIA 200 SECTOR PTO. ARTURO</t>
  </si>
  <si>
    <t>20297543653</t>
  </si>
  <si>
    <t>Union de Concreteras S.A</t>
  </si>
  <si>
    <t>TAYPE SEGAMA SAMUEL</t>
  </si>
  <si>
    <t>Chofer operador de mixer</t>
  </si>
  <si>
    <t>Est., Pozos, P. Taller</t>
  </si>
  <si>
    <t>CALLE 29 MZ 2 LT 9 - JUAN PABLO II CANTO GRANDE</t>
  </si>
  <si>
    <t>HERNANDEZ DE LA CRUZ JIMMY HENRY</t>
  </si>
  <si>
    <t xml:space="preserve">AV EL SOL N° 310 - URB CIUDAD Y CAMPO </t>
  </si>
  <si>
    <t>PAREDES ZAMORA EMILIO ALEJANDRO</t>
  </si>
  <si>
    <t>AV LOS JAZMINES N° 450 EL HERMITAÑO</t>
  </si>
  <si>
    <t>AGUILAR TINEO ANIBAL ENRIQUE</t>
  </si>
  <si>
    <t>CALLE SAN JUAN MZ C LT 19 ESQ ALFONSO UGARTE</t>
  </si>
  <si>
    <t>ALACUTE DIAZ DEYVID RUDDY</t>
  </si>
  <si>
    <t>Auxiliar de Bomba</t>
  </si>
  <si>
    <t xml:space="preserve">AA.HH. SAN LORENZO MZ. M LT.11 - SJM - LIMA </t>
  </si>
  <si>
    <t>SAN JUAN MIRAFLORES</t>
  </si>
  <si>
    <t>ALDANA POMA ROBERTO FELIX</t>
  </si>
  <si>
    <t>Operador de Bomba</t>
  </si>
  <si>
    <t xml:space="preserve">PEDRO GENARO DELGADO MZ K1 LT20 URB. EL </t>
  </si>
  <si>
    <t>Chofer operador de bomba</t>
  </si>
  <si>
    <t>CALLE CIRO ALEGRIA 286 COOP UNIV SANTA ANITA</t>
  </si>
  <si>
    <t>ALVARADO QUINTANA CRISTIAN DANIEL</t>
  </si>
  <si>
    <t>Operario Lider de Almacen</t>
  </si>
  <si>
    <t>JR. LAS ESMERALDAS 1891 URB. INCA MANCO CAPAC</t>
  </si>
  <si>
    <t xml:space="preserve">ALZAMORA SUAREZ NESTOR JUAN </t>
  </si>
  <si>
    <t>AV. MERINO REYNA 828 KM 18</t>
  </si>
  <si>
    <t>AMARO CHAGUA EMILIO JHONATAN</t>
  </si>
  <si>
    <t>AV SANTA MARIA LT 36 ETAPA 11</t>
  </si>
  <si>
    <t>09769506</t>
  </si>
  <si>
    <t>AMPUERO PALOMINO RAUL MANUEL</t>
  </si>
  <si>
    <t>JR MANUEL POLO JIMENEZ N° 425 - URB LA C</t>
  </si>
  <si>
    <t>ANTONIO FLORES  HEBER RUMUALDO</t>
  </si>
  <si>
    <t xml:space="preserve">PROGRAMA VIV. MALLORCA MZ D LT 28 </t>
  </si>
  <si>
    <t>40517622</t>
  </si>
  <si>
    <t>APARICIO BARRIOS PABLO MIGUEL</t>
  </si>
  <si>
    <t xml:space="preserve">JR AREQUIPA 101 URB. AÑO NUEVO </t>
  </si>
  <si>
    <t>AQUINO BALDEON JULIO CESAR</t>
  </si>
  <si>
    <t>JR. VILLAVICENCIO N°211</t>
  </si>
  <si>
    <t xml:space="preserve">ARANGURI LEANDRES ARTURO LEANDRO </t>
  </si>
  <si>
    <t>MZ E LT 25 NUEVA ESPERANZA</t>
  </si>
  <si>
    <t>ARCE DAVILA JORGE MANUEL</t>
  </si>
  <si>
    <t>AV SAN FERNANDO MZ J LT 3 ALT PARADERP CANTO GRANDE</t>
  </si>
  <si>
    <t>ARONES ROZAS ROBERTO CARLOS</t>
  </si>
  <si>
    <t>Coordinador de obra</t>
  </si>
  <si>
    <t xml:space="preserve">MZ 65 LT 11 PUEBLO JOVEN BAYOVAR </t>
  </si>
  <si>
    <t>CUATRO-C CONTRATISTAS GENERALES</t>
  </si>
  <si>
    <t>09011445</t>
  </si>
  <si>
    <t>ARROYO UCAÑAN PEDRO MANUEL</t>
  </si>
  <si>
    <t>SECTOR 6 GRUPO 6A MZ P LT 6</t>
  </si>
  <si>
    <t>AV. NESTOR GAMBETA MZ 5 LT F GAMBETA BAJA</t>
  </si>
  <si>
    <t>AVALOS HUAMAN ANDERSON KANS</t>
  </si>
  <si>
    <t>Supervisor de Bombas</t>
  </si>
  <si>
    <t>ASOCIACION MARIA PARADO DE BELLIDO MZG. LT.33</t>
  </si>
  <si>
    <t xml:space="preserve">AYALA SILVA GUILLERMO IVAN </t>
  </si>
  <si>
    <t>Administrador de Planta</t>
  </si>
  <si>
    <t>Urb. Residencial Alameda del Norte</t>
  </si>
  <si>
    <t>BALDEON ROMERO ANDREW DANIEL</t>
  </si>
  <si>
    <t>MZ. R - 3 LT 12 4TA ZONA - COLLIQUE</t>
  </si>
  <si>
    <t>BARDALES BOYD JOEL</t>
  </si>
  <si>
    <t>Mecánico Hidraulico</t>
  </si>
  <si>
    <t>JR. TRUJILLO 164 LT 2 GRUPO 4 SECTOR C</t>
  </si>
  <si>
    <t>Auxiliar de tubería</t>
  </si>
  <si>
    <t>JR GUIRNALDAS MZ S LT 34A ASENT H ANCIETA ALTA ETAPA 2DA</t>
  </si>
  <si>
    <t>BAZAN ROJAS JORGE LUIS</t>
  </si>
  <si>
    <t>MZ 3 LT23 AAHH HORACIO ZEVALLOS</t>
  </si>
  <si>
    <t>BUENDIA HUAÑAHUE ALFREDO</t>
  </si>
  <si>
    <t>Jr. Ganimedes 243</t>
  </si>
  <si>
    <t xml:space="preserve">AV. PACASMAYO MZ D LT 27 PRIMERA ETAPA </t>
  </si>
  <si>
    <t>CABRERA CAMPOS DANTE EDINSON</t>
  </si>
  <si>
    <t>URB. ROBLE II MZ E LT 35</t>
  </si>
  <si>
    <t>003999403</t>
  </si>
  <si>
    <t>CADENAS ORTUÑO ANTONIO JOSE</t>
  </si>
  <si>
    <t>JR. NAVARRO DEL AGUILA N-205 CONDEVILLA</t>
  </si>
  <si>
    <t>MZ A LT 31 LOS ALAMOS</t>
  </si>
  <si>
    <t>CALLE CORDOVA CALEB ALINSON</t>
  </si>
  <si>
    <t>Ingeniero de Operaciones</t>
  </si>
  <si>
    <t>JR CUZCO 1064 MORROPON CHULUCANAS</t>
  </si>
  <si>
    <t>CAMONES MOLLEPOAZA ROGER</t>
  </si>
  <si>
    <t>JR AYAR AUCA 131 SAN AGUSTIN 2° ETAPA</t>
  </si>
  <si>
    <t>09394661</t>
  </si>
  <si>
    <t>CANO GONZALES ISAAC ALEJANDRO</t>
  </si>
  <si>
    <t>A. H. SOL NACIENTE II ZONA H2</t>
  </si>
  <si>
    <t>MZ D2 LT11 VENTANILLA ALTA</t>
  </si>
  <si>
    <t>CASTILLO JULLIRI MODESTO</t>
  </si>
  <si>
    <t>Electricista Automotriz</t>
  </si>
  <si>
    <t>AV CESAR VALLEJO N° 357 P.J. SAN GABRIEL</t>
  </si>
  <si>
    <t>CASTRO ORTIZ SEGUNDO JOSE</t>
  </si>
  <si>
    <t>CALLE 16 PISO 2 ASENT. H. LAURA CALLER 11 LT. 7</t>
  </si>
  <si>
    <t>CASTRO PICHIHUA FIDEL</t>
  </si>
  <si>
    <t xml:space="preserve">A.H.BELLO HORIZONTE PSJE COSMOS MZ C LT </t>
  </si>
  <si>
    <t>CASTRO SANTOS JULIO CESAR</t>
  </si>
  <si>
    <t>AV. OSCAR R BENAVIDES 298 EL PROGRESO</t>
  </si>
  <si>
    <t>CALLE ALTO MUNDO 520 MZ Y LT 22A</t>
  </si>
  <si>
    <t>CENTENO SALAZAR MANUEL MOISES</t>
  </si>
  <si>
    <t>Jefe de Planta</t>
  </si>
  <si>
    <t xml:space="preserve">JR PIURA 425 URB CAJA DE AGUA </t>
  </si>
  <si>
    <t>CEPEDA GUERRA VICTOR</t>
  </si>
  <si>
    <t>SECTOR 7 GRUPO 2 MZ C LT 19</t>
  </si>
  <si>
    <t>Estibador</t>
  </si>
  <si>
    <t>AA. HH. SAN JUDAS TADEO MZ F LT 04</t>
  </si>
  <si>
    <t>CERNA DURAN RICHARD JOHN</t>
  </si>
  <si>
    <t>M B - L 05 ASOC PRO VIV LOS ANGELES DE PUENTE PIEDRA</t>
  </si>
  <si>
    <t>CERNA MEDINA MOISES CELESTINO</t>
  </si>
  <si>
    <t>CA. SANCHEZ CERRO GRAL. LUIS 503 P.J. PROGRESO 4TO. SECTOR MZ. Q7</t>
  </si>
  <si>
    <t>09476403</t>
  </si>
  <si>
    <t>CHACON GUZMAN MARCO ROMEO</t>
  </si>
  <si>
    <t>A.H. TRES COMPUERTAS CAJA DE AGUA MZ. A LT. 3</t>
  </si>
  <si>
    <t>MZ I LT 9 AMPLIACION HEROES DEL CENEPA PACHACUTEC</t>
  </si>
  <si>
    <t>CHAVEZ CAJALEON ERICK</t>
  </si>
  <si>
    <t>Mecánico Hidráulico</t>
  </si>
  <si>
    <t xml:space="preserve">MZ A3  LT 13 A.H. ALBERTO FUJIMORI SCT AGUA DULCE </t>
  </si>
  <si>
    <t>CHAVEZ LOAYZA JORGE LUIS</t>
  </si>
  <si>
    <t>ASENT. H. SAN LORENZO MZ A LT 13</t>
  </si>
  <si>
    <t>07512379</t>
  </si>
  <si>
    <t>COLONIA QUISPE MIGUEL ANGEL</t>
  </si>
  <si>
    <t>Chofer Operador de Plataforma</t>
  </si>
  <si>
    <t>ASENT. H. 27 DE MARZO MZ. A1 LT 06</t>
  </si>
  <si>
    <t>CORDOVA PORRAS DIOGENES</t>
  </si>
  <si>
    <t>ASOC. DE VIV PANCHA PAULA MZ B -4 LT27</t>
  </si>
  <si>
    <t>CORONEL HILARIO AUGUSTO ROBERTO</t>
  </si>
  <si>
    <t>MZ. G LT 33 A.H. SECTOR BRISAS DEL PACHACAMAC</t>
  </si>
  <si>
    <t>VILLA EL SALVADO</t>
  </si>
  <si>
    <t>CORONEL HILARIO ELIAS SIMION</t>
  </si>
  <si>
    <t>ASOCIACION DE VIVIENDA VILLA TRINIDAD DEL SUR DE LOMO CORVINA</t>
  </si>
  <si>
    <t>CORONEL HILARIO RODOLFO VICTOR</t>
  </si>
  <si>
    <t>SECTOR 1 GRP 25 AMZ I LT 18</t>
  </si>
  <si>
    <t>CORONEL SOTO JIMMY FRANK</t>
  </si>
  <si>
    <t>CALLE LAS MERCEDES 1027 URB. ZARATE</t>
  </si>
  <si>
    <t>CRISPIN SOTO WILLIAMS HENRY</t>
  </si>
  <si>
    <t>CALLE 9 DE OCTUBRE MZ D LT 7 URB. LA RONDA</t>
  </si>
  <si>
    <t>Supervisor HSE</t>
  </si>
  <si>
    <t>CALLE LA CORUÑA 265 URB MAYORAZGO 2DA ETAPA</t>
  </si>
  <si>
    <t>ASENT. H. ACOSTA HERRERA MZ F LT 02</t>
  </si>
  <si>
    <t>CUELLAR VALVERDE FEDERICO</t>
  </si>
  <si>
    <t>Mecánico Automotriz</t>
  </si>
  <si>
    <t>LT 15C ASOC UNIDAD AGROP. DEL CERRO LOMO DE CORVINA ASOC UNIDAD LA VILLA LT 15C</t>
  </si>
  <si>
    <t>DE LA CRUZ CANCHARI VICTOR HUGO</t>
  </si>
  <si>
    <t>JR C VALLEJO 271 TERCERA ZONA DE COLLIQUE</t>
  </si>
  <si>
    <t>AV CONDEVILLA MZ 43 LT21 URB PREVI - CAL</t>
  </si>
  <si>
    <t>DONAYRE HERNANDEZ ERICO ANTONIO</t>
  </si>
  <si>
    <t>PSJ. JOSE CARLOS MARIATEGUI 163 DTPO. 2 URB. COVIMA ETAPA MZ. E LT. 38</t>
  </si>
  <si>
    <t>DONAYRE SALCEDO JUAN GASPAR</t>
  </si>
  <si>
    <t>CALLE TENIENTE JIMENEZ MZB1 L14 INT.501E</t>
  </si>
  <si>
    <t>ELIAS YAYA FELIPE JOEL</t>
  </si>
  <si>
    <t>PARCELA 3A PACHACAMAC RESIDENCIA ETAPA 4 MZ 60 LT 05</t>
  </si>
  <si>
    <t>ESPINOZA PEREZ KAREN MELINA</t>
  </si>
  <si>
    <t>AV. MARSELLA 411 - ATE</t>
  </si>
  <si>
    <t>09801824</t>
  </si>
  <si>
    <t>ESPINOZA TELLO GERARDO VICENTE</t>
  </si>
  <si>
    <t>LOS ANGELES 131 SANTA LUZMILA ETAPA 1</t>
  </si>
  <si>
    <t>ESPINOZA YANCAN JORGE LUIS</t>
  </si>
  <si>
    <t>JR. AMPUERO DE LOS INFANTAS</t>
  </si>
  <si>
    <t>FERNANDEZ GONZALES ELMES</t>
  </si>
  <si>
    <t>MZ D LT 10 AGRUP. FAM. LAS VEGAS II ETAPA</t>
  </si>
  <si>
    <t>AV. ALBERTO SECADA 416</t>
  </si>
  <si>
    <t>09656741</t>
  </si>
  <si>
    <t>FLORES CORDOVA WILMER EDSON</t>
  </si>
  <si>
    <t>Chofer operador de Bomba</t>
  </si>
  <si>
    <t>JR MARMOL 817 URB. MANCO INCA - SJL - L</t>
  </si>
  <si>
    <t>FLOREZ MENDOZA MIGUEL ANGEL</t>
  </si>
  <si>
    <t>CALLE LOS SAUCES MZ G1 LT 10 COOP. UNAMARCA</t>
  </si>
  <si>
    <t>GABRIEL RAMOS CARLOS CONZALO</t>
  </si>
  <si>
    <t>MZ B 64 LT 4D LOMAS ALTA (JICAMARCA)</t>
  </si>
  <si>
    <t>GAMARRA CONDORI HENRY PEDRO</t>
  </si>
  <si>
    <t xml:space="preserve">MZ K LT 31 ASOC. DE VIVIENDA VILLA EL CARMEN LA ERA CHOSICA </t>
  </si>
  <si>
    <t>ZONA E UCV 79 LT 43 - HUAYCAN</t>
  </si>
  <si>
    <t>GONZALES ORE LUIS ENRIQUE</t>
  </si>
  <si>
    <t>CALLE ROMERO SALCEDO 241 DPTO 112 MIRAFL</t>
  </si>
  <si>
    <t>004686397</t>
  </si>
  <si>
    <t>GONZALEZ RAMIREZ JOSE ARMANDO</t>
  </si>
  <si>
    <t>JR RAMON ESPINOZA 668</t>
  </si>
  <si>
    <t>GUEVARA LAIZA CARLOS VICTOR</t>
  </si>
  <si>
    <t>JR MIGUEL GRAU S/N PILCOMAYO</t>
  </si>
  <si>
    <t xml:space="preserve">GUZMAN MARTINEZ DEYVIS YADVER </t>
  </si>
  <si>
    <t>MZ B LT 11 GRUPO 23 A SECTOR 3</t>
  </si>
  <si>
    <t>HERRERA MARTINEZ YURI FERNANDO</t>
  </si>
  <si>
    <t xml:space="preserve">PROLG. LOS FRESNOS 450 DPTO. 302 LAS PRADERAS </t>
  </si>
  <si>
    <t>HINOSTROZA ROBLES JORGE</t>
  </si>
  <si>
    <t>Tecnico de Trabajo Interno</t>
  </si>
  <si>
    <t>URB. SAN CARLOS MZ. Q LT. 48</t>
  </si>
  <si>
    <t>HUALLANCA CORDOVA ANTHONY FAUSTO</t>
  </si>
  <si>
    <t>MZ. N LT. 6 COOP. COVITI - SAN MARTIN DE</t>
  </si>
  <si>
    <t>HUAMAN BELLOTA FROILAN</t>
  </si>
  <si>
    <t>PSJE Q MZ V LT 18 - URB SAN HILARION - S</t>
  </si>
  <si>
    <t>HUANCA GARCIA RUBEN CESAR</t>
  </si>
  <si>
    <t>MZ T-1 LT 8-G CAMPOY</t>
  </si>
  <si>
    <t>HUANGAL PRETEL LUIS JAIME</t>
  </si>
  <si>
    <t>URB. PACHACAMAC 2DA ETAPA MZ. O1 LT. 33</t>
  </si>
  <si>
    <t>HUARDAMINO PAUCAR JULIO ERNESTO</t>
  </si>
  <si>
    <t>JR LOS AMARANTOS N°611 URB. MICAELA BASTIDAS</t>
  </si>
  <si>
    <t>40086366</t>
  </si>
  <si>
    <t>HUAROC TORRES NESTOR FIDEL</t>
  </si>
  <si>
    <t xml:space="preserve">AH CRSITO SALVADOR MZ A LT 2 </t>
  </si>
  <si>
    <t>CALLE CARLOS GUTIERREZ 320 DPTO 302 MEJICO</t>
  </si>
  <si>
    <t>LAGOS CHARA RONALD</t>
  </si>
  <si>
    <t>A.H.M. CAMPOY Y HEROES DE BREÑA MZ I LT 07 ETAPA 2</t>
  </si>
  <si>
    <t>LAOS LAOS JUAN CARLOS</t>
  </si>
  <si>
    <t>CALLE EL CARMEN 376</t>
  </si>
  <si>
    <t>LEANDRO ESPINOZA JOSE LUIS</t>
  </si>
  <si>
    <t xml:space="preserve">AV. SANTA ROSA MZ F LT 61 URB. LOS PINOS </t>
  </si>
  <si>
    <t>LEON ASTETE EVER LUIS</t>
  </si>
  <si>
    <t>PROG. D VIVIENDA MARBELLA FUNDO VALLE CHILLON MZ B LT 17</t>
  </si>
  <si>
    <t>LEON RIVERA EDILBERTO</t>
  </si>
  <si>
    <t>ASOC VIV LAS PALMERAS DE HUACHIPA MZ B LT 1B</t>
  </si>
  <si>
    <t>LEVANO CASTAÑEDA GIAN PEDRO</t>
  </si>
  <si>
    <t>Ayudante Operador de Bomba</t>
  </si>
  <si>
    <t>BENITO LAZO 157 URB. CONDEVILLA</t>
  </si>
  <si>
    <t>LIPA VARGAS ERNESTO SALVADOR</t>
  </si>
  <si>
    <t>PS FLORILANDIA N°165 LIMA,INDEPENDENCIA</t>
  </si>
  <si>
    <t>LIZARBE SALCEDO EDWIN RIDER</t>
  </si>
  <si>
    <t>Operario Lider de Bombas</t>
  </si>
  <si>
    <t>ASENT. H. JAVIER HERAUD MZ. I LT. 9</t>
  </si>
  <si>
    <t>LLAMOSAS TOLENTINO EDWIN ALFREDO</t>
  </si>
  <si>
    <t xml:space="preserve">A.H.  12 DE AGOSTO MZ H LOTE 40 </t>
  </si>
  <si>
    <t>LOBO TOLEDO ROBERTO CARLOS</t>
  </si>
  <si>
    <t>ASOC. LA FLORIDA DE CAJAMARQUILLA MZ F L</t>
  </si>
  <si>
    <t>LOPEZ PACHECO MICHELL JONATHAN</t>
  </si>
  <si>
    <t>ASENT. H. 19 DE MAYO MZ G LT 20</t>
  </si>
  <si>
    <t>MACHA MONTERO YAIR DEQUIS</t>
  </si>
  <si>
    <t>CALLE 2 - AA.HH LINERACION  MZ.A6 LT.02 -SJL-LIMA</t>
  </si>
  <si>
    <t>JR CRISNTEMOS N° 318 - BELLAVISTA</t>
  </si>
  <si>
    <t>MZ W LT 4 URB. 12 DE OCTUBRE VENTANILLA</t>
  </si>
  <si>
    <t xml:space="preserve">JR SALAVERRY MZ C-10 LT 34 BOCANEGRA </t>
  </si>
  <si>
    <t>MARCO ANTONIO LEONARDO GONZALES</t>
  </si>
  <si>
    <t>Coordinador de Obra</t>
  </si>
  <si>
    <t>JR. PACHACUTEC 161 URB TAHUANTISUYO</t>
  </si>
  <si>
    <t>MARIN VALDIVIA WILDER OCTAVIO JOSE</t>
  </si>
  <si>
    <t>Jefe de HSE</t>
  </si>
  <si>
    <t>JR SAN MARTIN DE PORRES 259 URB SAN ANDRES</t>
  </si>
  <si>
    <t xml:space="preserve">ASC LOS CLAVELES MZ O LT 3 </t>
  </si>
  <si>
    <t>MARTINEZ OCHOA JUAN CARLOS</t>
  </si>
  <si>
    <t>JR PACAHCUTEC MZ T-3 LT. 5 CMTE 90 4TA ZONA COLLIQUE</t>
  </si>
  <si>
    <t>09979280</t>
  </si>
  <si>
    <t>MATTA YLLESCAS JOSE FELIX</t>
  </si>
  <si>
    <t>JR LARCO HERRERA 258</t>
  </si>
  <si>
    <t>MAYORCA DE LA CRUZ CARLOS ALBERTO</t>
  </si>
  <si>
    <t>A.H. NUEVA JERUSALEN II MZ. E LT 24</t>
  </si>
  <si>
    <t>MEDINA ASTOYAURI ALFREDO WALTER</t>
  </si>
  <si>
    <t>MZ. A LT. 3 TRES COMPUERTAS - CAJA DE AGUA</t>
  </si>
  <si>
    <t>MEDINA GUTIERREZ CARLOS ALBERTO</t>
  </si>
  <si>
    <t>Mecánico Automotríz</t>
  </si>
  <si>
    <t>JR LONDRES MZ N5 LT 14A AA.HH. 05 DE NOVIEMBRE</t>
  </si>
  <si>
    <t>MEDINA TANTALEAN ENER</t>
  </si>
  <si>
    <t>AV. JUAN ALVARADO S/N</t>
  </si>
  <si>
    <t>CAJARURO</t>
  </si>
  <si>
    <t xml:space="preserve">CALLE HONS MUSSO MZ B LOTE 1 URB JORGE CHAVEZ </t>
  </si>
  <si>
    <t>MENDOZA SARCCO KICO ALEJANDRO</t>
  </si>
  <si>
    <t>MZ 1 LT 07 - P.J ARRIBA PERU  - S.J.L. -</t>
  </si>
  <si>
    <t>MESIAS TELLO LUIS ANDREE</t>
  </si>
  <si>
    <t>CALLE MARQUES DE MANCERA PISO 2 MZ. W LT. 08</t>
  </si>
  <si>
    <t>MEZA ALBITRES CHRISTOPHER SERGE</t>
  </si>
  <si>
    <t>JR. LOS ALAMOS 137 - ERMITAÑO - INDEPEND</t>
  </si>
  <si>
    <t>MOLLEAPAZA GONZA MARIO</t>
  </si>
  <si>
    <t xml:space="preserve">MZ X-3 LT 22 SEC MIGUEL GRAU - PAMPLONA </t>
  </si>
  <si>
    <t>MONTALVO TORRE JORGE GERARDO</t>
  </si>
  <si>
    <t>Llantero</t>
  </si>
  <si>
    <t>AA.HH 1° DE MAYO MZ M LT 1 3° ETAPA - IN</t>
  </si>
  <si>
    <t xml:space="preserve">MOSTACERO VALLADARES JOE CHRISTIAN </t>
  </si>
  <si>
    <t>Supervisor de producción</t>
  </si>
  <si>
    <t>SECTOR 3 GRUPO14 MZ C LOTE 6</t>
  </si>
  <si>
    <t>VES</t>
  </si>
  <si>
    <t>MOYA NIEVA ROBERTO MAGNO</t>
  </si>
  <si>
    <t>N°MZH INT.KL21 LIMA,CHACLACAYO</t>
  </si>
  <si>
    <t>NAJARRO REMON JOHNNY MARCELINO</t>
  </si>
  <si>
    <t>MZ B1 LOTE 12A HUERTOS DE MANCHAY</t>
  </si>
  <si>
    <t>PACHAMACAC</t>
  </si>
  <si>
    <t>NAVARRO CARDENAS FREDY CESAR</t>
  </si>
  <si>
    <t>JR PUNO 3826 CRUCE CON AV. HUANCAYO</t>
  </si>
  <si>
    <t>NIMBOMA  VASQUEZ WILDER JAIME</t>
  </si>
  <si>
    <t>Auxiliar de Tuberia</t>
  </si>
  <si>
    <t>AA.HH. MATAZANGO SECTOR A MZ.U LT.4</t>
  </si>
  <si>
    <t>09667125</t>
  </si>
  <si>
    <t>NOLASCO MATA JORGE LUIS</t>
  </si>
  <si>
    <t>JR. LAMBAYEQUE N° 311 CAJA DE AGUA - SJL</t>
  </si>
  <si>
    <t>NUÑEZ HUAMANI LUIS ALFREDO</t>
  </si>
  <si>
    <t>MZ. A LT.9 AH 1ERO DE JUNIO</t>
  </si>
  <si>
    <t>CALLE RODOLFO ESPINAR 349 URB. FORTIS</t>
  </si>
  <si>
    <t>ASOC. LAS BRISAS DE SANTA CLARA MZ B LT 13</t>
  </si>
  <si>
    <t>PACHECHO CONTRERAS JOSE LUIS</t>
  </si>
  <si>
    <t>JR. TIAHUANACO 951 - URB ZARATE</t>
  </si>
  <si>
    <t>PACHACUTEC GRUPO 5 MZ. D3 LT. 15 SECTOR E</t>
  </si>
  <si>
    <t>Electricista Automotríz</t>
  </si>
  <si>
    <t>CALLE S/N MZ I LT 4 P.J. CONSTANZO</t>
  </si>
  <si>
    <t>PEREZ RAMIREZ YGNACIO</t>
  </si>
  <si>
    <t>SECTOR 10 GRUPO 2 MZ. N LT. 8 A.H. OASIS DE VILLA</t>
  </si>
  <si>
    <t>PICHILINGUE PACHECO LUIS LIZARDO</t>
  </si>
  <si>
    <t>JR. MOQUEGUA 119, CAJA DE AGUA - SAN JUA</t>
  </si>
  <si>
    <t>PINEDO SALAZAR NELSON FLORENCIO</t>
  </si>
  <si>
    <t>LAS CHIRIMOYAS 171 ERMITAÑO MZ Q2 LT 23</t>
  </si>
  <si>
    <t>PLASENCIA HUAMANJULCA JUAN CARLOS</t>
  </si>
  <si>
    <t>JR FILADELFIA N° 1785 - S AN MARTIN DE P</t>
  </si>
  <si>
    <t>09477859</t>
  </si>
  <si>
    <t>PONCE LIMAYMANTA RUBEN PABLO</t>
  </si>
  <si>
    <t>JR. AREQUIPA 161 COOP. LA CALICHERA MZ. N LT 4</t>
  </si>
  <si>
    <t>PONTE DIAZ HECTOR AQUILES</t>
  </si>
  <si>
    <t>COOP UNAMARCA MZ A LT 17 - S.J.M.- LIMA</t>
  </si>
  <si>
    <t>MZ C LT 57 COOP. HUANCAYO</t>
  </si>
  <si>
    <t>PORTAL ORTIZ JOSE AGAPITO</t>
  </si>
  <si>
    <t>JR. LAS PERSICARIAS MZ J LT2 ASOC. SAN HILARION</t>
  </si>
  <si>
    <t>PUCHOC NUÑEZ RAUL ANTONIO</t>
  </si>
  <si>
    <t>JR ALBERTO ABERD 674</t>
  </si>
  <si>
    <t>QUEVEDO VALLEJOS SEGUNDO WILLIAN</t>
  </si>
  <si>
    <t>RESIDENC.CABO MZ.E LT.22</t>
  </si>
  <si>
    <t>RAFAELO PICOY YHONATAN VICTOR</t>
  </si>
  <si>
    <t xml:space="preserve">MZ. A LT 5 LOS PEDREGALES CHILLON </t>
  </si>
  <si>
    <t>RAMIREZ FLORES JOEL DAVID</t>
  </si>
  <si>
    <t>AA.HH. MARIANO MELGAR MZ C LT 5</t>
  </si>
  <si>
    <t>RAMIREZ ROJAS ALAN</t>
  </si>
  <si>
    <t>CONJUNTO HABITACIONAL MARISCAL CACERES MZ L1 LT 24</t>
  </si>
  <si>
    <t>RAMON QUIROZ ISAIAS LUCAS</t>
  </si>
  <si>
    <t>Analista de Control de Calidad</t>
  </si>
  <si>
    <t>JR TRES MARIAS MZ 8X LT 7A</t>
  </si>
  <si>
    <t>RICAPA SOLIS JONATHAN FRANK</t>
  </si>
  <si>
    <t xml:space="preserve">MZ I LT 6 AH 5 DE JULIO </t>
  </si>
  <si>
    <t>RISCO ROBALINO ANGELICA MARIA</t>
  </si>
  <si>
    <t xml:space="preserve">Gerente gestión de calidad y seguridad </t>
  </si>
  <si>
    <t>CALLE JUPITER 580 URB LA LUZ CERCADO DE LIMA</t>
  </si>
  <si>
    <t>RIVERA ESPINOZA FREDI</t>
  </si>
  <si>
    <t>CALLE PRIMAVEROA MZ B LT 17 AGRUP. DE VIV. BELLAVISTA</t>
  </si>
  <si>
    <t>RIVERA HUAMANLAZO ANTHONY BRAYAN</t>
  </si>
  <si>
    <t>AGRUP.FAM.CORAZON DE JESUS MZ.A.LT.9</t>
  </si>
  <si>
    <t>RIVERA HUAYLAS ALIPIO</t>
  </si>
  <si>
    <t>MZ 122H LT 08 AH SAN CARLOS VILLA POETA JOSE GALVEZ PARCELA B</t>
  </si>
  <si>
    <t>RIVERA PALACIOS NESTOR DEMETRIO</t>
  </si>
  <si>
    <t xml:space="preserve">URB.15 DE ENERO MZ F LT 39 LAS FLORES - </t>
  </si>
  <si>
    <t>RODRIGUEZ GRANDEZ ERICK</t>
  </si>
  <si>
    <t>SAN MARTIN 165 MZ 06 LT 9J MARIA T</t>
  </si>
  <si>
    <t>ROJAS CAPCHA ANDRES AURELIO</t>
  </si>
  <si>
    <t>AV. LAS TORRES MZ. K LT. 4 HUACHIPA</t>
  </si>
  <si>
    <t>ROMERO ASTO JHONATAN</t>
  </si>
  <si>
    <t>SECTOR 2 GRUPO 25-A MZ M LT 19</t>
  </si>
  <si>
    <t>ROMERO HILARIO JHON PETER</t>
  </si>
  <si>
    <t>MZ. B15 LT11 PJ VIRGEN DEL BUEN PASO PAMPLONA ALTA</t>
  </si>
  <si>
    <t>MZ L LOTE 18 LOS LAURELES DE OQUENDO</t>
  </si>
  <si>
    <t>SALAS UCEDA JOSE GERALDO</t>
  </si>
  <si>
    <t>JR TACNA 1065</t>
  </si>
  <si>
    <t>SALVATIERRA DE LA CRUZ JUAN CARLOS</t>
  </si>
  <si>
    <t>CALLE ASOC.TRABAJADORES SANTA CATHERINE A-26</t>
  </si>
  <si>
    <t xml:space="preserve">SANCHEZ GALVEZ WILLAN ALESXANDER </t>
  </si>
  <si>
    <t>CENTRO POBLADO LOS EUCALIPTOS ETAPA 3 MZ B LT 04</t>
  </si>
  <si>
    <t>SANCHEZ TRINIDAD EDGAR FILARDO</t>
  </si>
  <si>
    <t>A.H. TIWINZA MZ U LT 17</t>
  </si>
  <si>
    <t xml:space="preserve">AV. ASENT. H. 24 DE JUNIOMZ D LT 13 </t>
  </si>
  <si>
    <t>SILVA GARAY GERSSON ALBERTO</t>
  </si>
  <si>
    <t>UCV 139 C LT 9 - ZONA I A.H. HUAYCAN - A</t>
  </si>
  <si>
    <t>SILVA MARIN TOM RIDER</t>
  </si>
  <si>
    <t>Electricista Industrial</t>
  </si>
  <si>
    <t>URB COMPRADORES MZ C LOTE 8B 2 ETAPA -CA</t>
  </si>
  <si>
    <t>003024211</t>
  </si>
  <si>
    <t>SILVA FRANKLIN ALEXANDER</t>
  </si>
  <si>
    <t>CALLE MONTE DE LOS OLIVOS MZ D LT 17</t>
  </si>
  <si>
    <t>SOLANO CHICLLA ALBERTO</t>
  </si>
  <si>
    <t>AV.24 DE JUNIO SAN JUAN DE AMANCAES MZ. 05 LT. 04</t>
  </si>
  <si>
    <t>SOLORZANO CCARHUAS GUSTAVO FERNANDO</t>
  </si>
  <si>
    <t>MZ F4 LT9 PJ TUPAC AMARU DE VILLA</t>
  </si>
  <si>
    <t>SOTO AIRA BRAYAN ANDREE</t>
  </si>
  <si>
    <t>Ingeniero de Proyectos Especiales</t>
  </si>
  <si>
    <t xml:space="preserve">AV. TUPAC AMARU 119 INGENIERIA </t>
  </si>
  <si>
    <t>SOTO HUAMALIES JUAN CARLOS</t>
  </si>
  <si>
    <t xml:space="preserve">ASOC. VIV. STA. ROSA DE HUACHIPA MZ J LT 4 </t>
  </si>
  <si>
    <t>SOTO HUAMAN MIQUE JOSE</t>
  </si>
  <si>
    <t>URB NUEVO SOL DE ATE MZ B LT 3 - ATE - L</t>
  </si>
  <si>
    <t>004382608</t>
  </si>
  <si>
    <t>TABEROA VELASQUEZ ANDRU ALEXANDER</t>
  </si>
  <si>
    <t>CALLE SANTA ROSA DE LIMA MZ E LT 18</t>
  </si>
  <si>
    <t>TAPULLIMA SHUPINGAHUA CLIVER</t>
  </si>
  <si>
    <t>Ayudante operador de Bomba</t>
  </si>
  <si>
    <t>SECTOR 1 GRUPO4 MZ.H LT.2</t>
  </si>
  <si>
    <t>06834177</t>
  </si>
  <si>
    <t>TARAZONA SOTO LINO LUIS</t>
  </si>
  <si>
    <t>9 DE OCTUBRE N° 500 AAHH VILLA ESPERANZA</t>
  </si>
  <si>
    <t>Mz T3 LT11 NESTOR GAMBETA BAJA ESTE</t>
  </si>
  <si>
    <t>UCV 78 LT 46 ZONA E HUAYCAN</t>
  </si>
  <si>
    <t>00481987</t>
  </si>
  <si>
    <t>TORRES NOVA YOHNY ALEXIS</t>
  </si>
  <si>
    <t>AV. JOSE TORRES PAZ 199</t>
  </si>
  <si>
    <t>AV. 28 DE JULIO 1327 INT. 21</t>
  </si>
  <si>
    <t>TRUJILLO AGUIRRE MIGUEL EDUARDO</t>
  </si>
  <si>
    <t>AV. GERARDO UNGER 1523 PISO 3 DPTO. 301 URB. LOS JARDINES</t>
  </si>
  <si>
    <t>JOSE BOTERIN MZ J2 LT 8 CALLE MADRE SELVA</t>
  </si>
  <si>
    <t>VACA BERNABE GREGORIO MULLER</t>
  </si>
  <si>
    <t>CALLE 54 MZ. VV5 LT. 11 URB. PRO</t>
  </si>
  <si>
    <t>VALENZUELA ESTRADA RAUL ALBERTO JUNIOR</t>
  </si>
  <si>
    <t xml:space="preserve">AA.HH. LOS PINOS II MZ.C LT.2 </t>
  </si>
  <si>
    <t>06852888</t>
  </si>
  <si>
    <t>VALVERDE GUILLEN LUIS</t>
  </si>
  <si>
    <t>CALLE 16 DE DICIEMBRE CIUDAD NAVIDAD DE VILLA MZ C LT 21</t>
  </si>
  <si>
    <t xml:space="preserve">AV. CAJATAMBO 1491 DPTO 200 URB SAN RAFAEL </t>
  </si>
  <si>
    <t>VALVERDE VASQUEZ JESUS ANTONIO</t>
  </si>
  <si>
    <t>4TA ZONA COLLIQUE ASENT. H. LOS PEDREGALES MZ D LT 2</t>
  </si>
  <si>
    <t>VASQUEZ AGUILAR JUAN JOSE</t>
  </si>
  <si>
    <t>MZ M LOTE 39 LOMAS DE ZAPALLAL</t>
  </si>
  <si>
    <t>VASQUEZ ALARCON JORGE LUIS</t>
  </si>
  <si>
    <t>PS E2 MZ 01  LT  04  PJ NUEVO HORIZONTE PAMPLONA ALTA</t>
  </si>
  <si>
    <t>VASQUEZ CASTRO MIGUEL ANGEL</t>
  </si>
  <si>
    <t>SECTOR 7 GRUPO 01 B120 D2 - VILLA EL SAL</t>
  </si>
  <si>
    <t>09606222</t>
  </si>
  <si>
    <t>VASQUEZ SARMIENTO JESUS JORGE</t>
  </si>
  <si>
    <t xml:space="preserve">JR CAJAMARCA 3831 </t>
  </si>
  <si>
    <t>VASQUEZ SILVA CARLOS ROBERTO</t>
  </si>
  <si>
    <t>MZ. C LT. 16 SAN HILARION CAMPOY</t>
  </si>
  <si>
    <t>VELA UPIACHIHUA SEGUNDO</t>
  </si>
  <si>
    <t>OT MICAELA BASTIDAS N°MZE INT.LT1 ATE</t>
  </si>
  <si>
    <t>VELARDE MESCUA PAULO CESAR</t>
  </si>
  <si>
    <t>ASENT. H. SAGRADA FAMILIA MZ B LT 16</t>
  </si>
  <si>
    <t>VELASQUEZ AMACIFEN LUIS</t>
  </si>
  <si>
    <t>AV  TRABAJADORES TEXTIL VITARTE- MZ C LT</t>
  </si>
  <si>
    <t>VELÁSQUEZ MEJÍA CRISTIAN DEYVIS</t>
  </si>
  <si>
    <t>ASENT. H. C. CUETO FERNANDINI MZ. E LT. 14</t>
  </si>
  <si>
    <t>08167996</t>
  </si>
  <si>
    <t xml:space="preserve">VENTURA TELLES JOSE HOMERO </t>
  </si>
  <si>
    <t>AV CIRO ALEGRIA 166 4TA ZONA COLLIQUE</t>
  </si>
  <si>
    <t>VENTURO MORA JORGE FERNANDO</t>
  </si>
  <si>
    <t>MZ D LT 19 - HEROES DEL PACIFICO - CHORR</t>
  </si>
  <si>
    <t>AV COLECTORA MZ B LT 04 - STA ANITA - LI</t>
  </si>
  <si>
    <t>09531043</t>
  </si>
  <si>
    <t>VILLARREAL ROSALES CARLOS ALBERTO</t>
  </si>
  <si>
    <t>CALLE LOS EUCALIPTOS MZ J LT 36 ASOC. VILLA MARIA</t>
  </si>
  <si>
    <t>06259713</t>
  </si>
  <si>
    <t>VILLASECA HERNANDEZ ALBERTO</t>
  </si>
  <si>
    <t>Gerente de proyecto</t>
  </si>
  <si>
    <t xml:space="preserve">AV. DEL PARQUE SUR No. 630, DPTO. 503 - </t>
  </si>
  <si>
    <t>MZ B3 LT 01 ASOC. PRODUC. Y POSES AAPYP</t>
  </si>
  <si>
    <t>VILLAVICENCIO SALGADO FRANCISCO AGUSTIN</t>
  </si>
  <si>
    <t>HANAN CUZCO 974 TAHUANTISUYO</t>
  </si>
  <si>
    <t>08392188</t>
  </si>
  <si>
    <t>ZAMBRANO RIOS ANGEL FROYLAN</t>
  </si>
  <si>
    <t>SECTOR ALFONSO UGARTE MZ. Y1 LT. 30, PAM</t>
  </si>
  <si>
    <t>ZAPATA ZETA CARLOS ALBERTO</t>
  </si>
  <si>
    <t>JR AYABACA 657 - TAMBO GRANDE</t>
  </si>
  <si>
    <t>AH 7 DE NOVIEMBRE MZ C LT 7</t>
  </si>
  <si>
    <t>YNG CONSTRUCTORA SAC</t>
  </si>
  <si>
    <t>80520190</t>
  </si>
  <si>
    <t xml:space="preserve">LOZANO HERNANDEZ ENOC </t>
  </si>
  <si>
    <t>AV CANTO SOL MZ K LT 7 TERRAZAS</t>
  </si>
  <si>
    <t>42047928</t>
  </si>
  <si>
    <t xml:space="preserve">RAMIREZ ESTUPIÑAN FREDY RODOLFO </t>
  </si>
  <si>
    <t>AV EL PERIODISTA MZ K LT 6 LAS TERRAZAS</t>
  </si>
  <si>
    <t>08146777</t>
  </si>
  <si>
    <t xml:space="preserve">GRANDA MORENO GUMERCINDO </t>
  </si>
  <si>
    <t>AV EL PERIODISTA MZ K LT 9 LAS TERRAZAS</t>
  </si>
  <si>
    <t>ASOC VIV LOS ALPES DE SANTA ANITA MZ A LT 3</t>
  </si>
  <si>
    <t>41707332</t>
  </si>
  <si>
    <t>NEIRA GARCIA YVAN ALFREDO</t>
  </si>
  <si>
    <t>42345108</t>
  </si>
  <si>
    <t xml:space="preserve">AGURTO MARQUEZ LEONARDO </t>
  </si>
  <si>
    <t xml:space="preserve">AAHH MIGUEL GRAU MZ I LT 2 </t>
  </si>
  <si>
    <t xml:space="preserve">URB LA ENCALADA MZ K LT 4 </t>
  </si>
  <si>
    <t>43269448</t>
  </si>
  <si>
    <t xml:space="preserve">NEYRA FARFAN EDDY MIGUEL </t>
  </si>
  <si>
    <t xml:space="preserve">AV CANTO SOL AAHH LAS TERRAZAS MZ K LT 7 </t>
  </si>
  <si>
    <t>77393959</t>
  </si>
  <si>
    <t xml:space="preserve">FERNANDEZ CUNZA JUNIOR </t>
  </si>
  <si>
    <t>AAHH ARRIBA PERU MZ 3 LT 29</t>
  </si>
  <si>
    <t>46017944</t>
  </si>
  <si>
    <t>YOVERA PALOMINO MIGUEL ANGEL</t>
  </si>
  <si>
    <t>PSJ QUILLABAMBA 131 COOP PABLO VI</t>
  </si>
  <si>
    <t>MZ A1 LT 18 COOPERATIVA HUANCAYO</t>
  </si>
  <si>
    <t>09708842</t>
  </si>
  <si>
    <t xml:space="preserve">CARDENAS SOTO JORGE MARTIN </t>
  </si>
  <si>
    <t>JEFE DE PREVENCION DE RIESGOS</t>
  </si>
  <si>
    <t xml:space="preserve">AV LOS PROCERES 408 2DA ZONA HOGAR POLICIAL </t>
  </si>
  <si>
    <t>15668536</t>
  </si>
  <si>
    <t>HUAMAN HUAMAN ANDRES</t>
  </si>
  <si>
    <t xml:space="preserve">ANEXO OTOPONGO S/N LIMA BARRANCA </t>
  </si>
  <si>
    <t>PATIVILCA</t>
  </si>
  <si>
    <t>72524754</t>
  </si>
  <si>
    <t>RENGIFO CRUZ ARIANA ALESSANDRA</t>
  </si>
  <si>
    <t xml:space="preserve">MZ B1 LT 22 2DA ETAPA URB PACHACAMAC </t>
  </si>
  <si>
    <t>77299591</t>
  </si>
  <si>
    <t xml:space="preserve">CHUAN PASTOR SANTOS ROYNER </t>
  </si>
  <si>
    <t xml:space="preserve">CENTRO POBLADO SAN ISIDRO </t>
  </si>
  <si>
    <t>JOSE SABOGAL</t>
  </si>
  <si>
    <t>45527330</t>
  </si>
  <si>
    <t xml:space="preserve">PASTOR CERDAN JUAN OSCAR </t>
  </si>
  <si>
    <t>CALLE 4 MZ Q1A AAHH OASIS DE VILLA SECT 10 GPO 1</t>
  </si>
  <si>
    <t>MZN LT 6 LOS NARANJOS DE PACHACUTEC</t>
  </si>
  <si>
    <t>42220865</t>
  </si>
  <si>
    <t xml:space="preserve">ZAPATA SILVA VICTOR </t>
  </si>
  <si>
    <t xml:space="preserve">ASOC DE VIV CENTRO POBLADO LA MESETA MZ F LT 5 </t>
  </si>
  <si>
    <t>JR VICTOR FAJARDO 950 CALLAO</t>
  </si>
  <si>
    <t>VIGIA</t>
  </si>
  <si>
    <t>MZ E LT 5 AGRUPACION CENTENARIO</t>
  </si>
  <si>
    <t>40763371</t>
  </si>
  <si>
    <t>CASTILLO ESQUIVEL PEDRO LUIS</t>
  </si>
  <si>
    <t xml:space="preserve">JR MARCELO AA HH 10 DE OCTUBRE II ETAPA </t>
  </si>
  <si>
    <t>09870275</t>
  </si>
  <si>
    <t>MENDOZA SALGADO JORGE LUIS</t>
  </si>
  <si>
    <t>AV ROUSVELT 805 LIMA</t>
  </si>
  <si>
    <t>20602042201</t>
  </si>
  <si>
    <t>ZITRON PERÚ SAC</t>
  </si>
  <si>
    <t>44292190</t>
  </si>
  <si>
    <t>MENDOZA BEDOYA RICARDO BRUNO</t>
  </si>
  <si>
    <t>JEFE DE POSTVENTA</t>
  </si>
  <si>
    <t xml:space="preserve">E20, E21, E22, E23 Y E24
PV19 BIS, PV20, PV21, PV22, PV23 Y PV24</t>
  </si>
  <si>
    <t>CALLE DOÑA CATALINA 350</t>
  </si>
  <si>
    <t>INGENIERO DE SERVICIOS</t>
  </si>
  <si>
    <t>AV. SEPARADORA INDUSTRIAL 3038</t>
  </si>
  <si>
    <t>undefined</t>
  </si>
  <si>
    <t>Cuenta de RUC</t>
  </si>
  <si>
    <t>Grand Total</t>
  </si>
  <si>
    <t>Suma de Contratistas</t>
  </si>
  <si>
    <t>Razon Social</t>
  </si>
  <si>
    <t>Nombre Comercial</t>
  </si>
  <si>
    <t>A2 TECH</t>
  </si>
  <si>
    <t>ACP AMBIENTAL</t>
  </si>
  <si>
    <t>AMBIPAR</t>
  </si>
  <si>
    <t>AGF PERU</t>
  </si>
  <si>
    <t>AHORRO Y EFICIENCIA DE ENERGIA S.A.C. (AE ENERGY)</t>
  </si>
  <si>
    <t>AMPHOS 21</t>
  </si>
  <si>
    <t>ANCRO SRL</t>
  </si>
  <si>
    <t>ARTE Y TECNOLOGIA DEL CONCRETO SAC (ARTCO)</t>
  </si>
  <si>
    <t>BK MODULAR (ABERTIS)</t>
  </si>
  <si>
    <t>CB METAL S.A.C.</t>
  </si>
  <si>
    <t xml:space="preserve">CCIMA SEÑALIZACIONES </t>
  </si>
  <si>
    <t>CASSADO</t>
  </si>
  <si>
    <t>COBRA PERU SA</t>
  </si>
  <si>
    <t>CONSORCIO OBRAS DE METRO SA</t>
  </si>
  <si>
    <t>CONSTRUCTORA ARQUITRABE SAC</t>
  </si>
  <si>
    <t>CONTROLES AUTOMATICOS SAC (CONTROL MATIC)</t>
  </si>
  <si>
    <t>CORPORACION REGEYSER SAC</t>
  </si>
  <si>
    <t>ECOCENTURY SAC</t>
  </si>
  <si>
    <t>ENEL DISTRIBUCION PERU S.A.A.</t>
  </si>
  <si>
    <t>ENTREPISOS LIMA SAC</t>
  </si>
  <si>
    <t xml:space="preserve">EPOS - EMPRESA PORTUGUESA DE OBRAS SUBTERRANEAS </t>
  </si>
  <si>
    <t>EULEN</t>
  </si>
  <si>
    <t>GEOLAM</t>
  </si>
  <si>
    <t>GESTION COMERCIAL DE EMPRESAS EIRL (GECODEM)</t>
  </si>
  <si>
    <t>GH GRUAS PERU SAC</t>
  </si>
  <si>
    <t>GREENLAB</t>
  </si>
  <si>
    <t>GRUINSA</t>
  </si>
  <si>
    <t>HYDREX INGENIEROS SAC</t>
  </si>
  <si>
    <t>INGENIERIA INTEGRAL CORPORATIVA S.A.C.</t>
  </si>
  <si>
    <t>INTERSENDAS SAC</t>
  </si>
  <si>
    <t>INVESTIGACION Y CONTROL DE CALIDAD SA (INCOSA)</t>
  </si>
  <si>
    <t>JJTECH CONTROL EIRL</t>
  </si>
  <si>
    <t xml:space="preserve">JV RESGUARDO </t>
  </si>
  <si>
    <t>LICHTHAUS</t>
  </si>
  <si>
    <t>LUPPAAR CONTRATISTAS GENERALES SRL</t>
  </si>
  <si>
    <t>MC VALLES</t>
  </si>
  <si>
    <t>MCON PERU SAC</t>
  </si>
  <si>
    <t>MCORP SAC</t>
  </si>
  <si>
    <t>MOVITECNICA</t>
  </si>
  <si>
    <t>OBRAS SUBTERRANEAS SA SUCURSAL EN LA REPUBLICA DEL PERU (OSSA)</t>
  </si>
  <si>
    <t>OBRAS Y SERVICIOS INDUSTRIALES SAC (BM1)</t>
  </si>
  <si>
    <t>OFITECO PERU SAC</t>
  </si>
  <si>
    <t>PG. OBRAS GENERALES SAC</t>
  </si>
  <si>
    <t>PILOTES TERRATEST SA</t>
  </si>
  <si>
    <t>PIRES GIOVANOTTI GUARDIA</t>
  </si>
  <si>
    <t>POSADA</t>
  </si>
  <si>
    <t>PREFABRICADOS ANDINOS PERU SAC (PREANSA)</t>
  </si>
  <si>
    <t>PROJECT AUTOMATION (PAP)</t>
  </si>
  <si>
    <t>PROSEGURIDAD</t>
  </si>
  <si>
    <t>PROSEGUR TECNOLOGIA PERU SA</t>
  </si>
  <si>
    <t>RAUM</t>
  </si>
  <si>
    <t>REALI PERU SAC</t>
  </si>
  <si>
    <t>RITA PEREZ OBLITAS  (INVERSIONES CI &amp; CRIS)</t>
  </si>
  <si>
    <t>ROSELLO &amp; CIA SA</t>
  </si>
  <si>
    <t>SERVICIO DE LOGISTICA EXPRESS SAC (SLE)</t>
  </si>
  <si>
    <t>SOCIAL CAPITAL</t>
  </si>
  <si>
    <t>SOLER Y PALAU (DSA INGENIERIA Y PROYECTOS)</t>
  </si>
  <si>
    <t>SOLETANCHE BACHY (SBP)</t>
  </si>
  <si>
    <t>SOCIEDAD DIVING SERVICE SALVAGE PERU  SAC</t>
  </si>
  <si>
    <t>SONINGEO SAC</t>
  </si>
  <si>
    <t>SUIZA ALERTA SAC</t>
  </si>
  <si>
    <t>TAJ&amp;M SAC</t>
  </si>
  <si>
    <t>TERMOSISTEMAS SAC</t>
  </si>
  <si>
    <t>THYSSENKRUPP ELEVADORES SAC (TK ELEVADORES)</t>
  </si>
  <si>
    <t>TOP FIBRA</t>
  </si>
  <si>
    <t>TRANSPORTES JIKAL SAC</t>
  </si>
  <si>
    <t>TRANSPORTES ACOINSA</t>
  </si>
  <si>
    <t xml:space="preserve">TRANSPORTES GLORIA </t>
  </si>
  <si>
    <t>TUNELES Y PREFRABRICADOS INCA (TPI)</t>
  </si>
  <si>
    <t>UNION DE CONCRETERAS SA (UNICON)</t>
  </si>
  <si>
    <t>YVAN NEIRA GARCIA (YNG)</t>
  </si>
  <si>
    <t>ZITRON PERU SAC</t>
  </si>
  <si>
    <t>Validacion Fecha de Nacimiento</t>
  </si>
  <si>
    <t>Validacion Documento de Identidad</t>
  </si>
  <si>
    <t>Corregir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</si>
</sst>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dd/mm/yyyy;@"/>
    <numFmt numFmtId="166" formatCode="_-* #,##0.00_-;-* #,##0.00_-;_-* &quot;-&quot;??_-;_-@_-"/>
  </numFmts>
  <fonts count="10" x14ac:knownFonts="1">
    <font>
      <color theme="1"/>
      <family val="2"/>
      <scheme val="minor"/>
      <sz val="11"/>
      <name val="Calibri"/>
    </font>
    <font>
      <b/>
      <color theme="1"/>
      <family val="2"/>
      <scheme val="minor"/>
      <sz val="11"/>
      <name val="Calibri"/>
    </font>
    <font>
      <b/>
      <color theme="0"/>
      <family val="2"/>
      <scheme val="minor"/>
      <sz val="11"/>
      <name val="Calibri"/>
    </font>
    <font>
      <color theme="0"/>
      <family val="2"/>
      <scheme val="minor"/>
      <sz val="11"/>
      <name val="Calibri"/>
    </font>
    <font>
      <u/>
      <color theme="1"/>
      <family val="2"/>
      <scheme val="minor"/>
      <sz val="11"/>
      <name val="Calibri"/>
    </font>
    <font>
      <b/>
      <family val="2"/>
      <sz val="8"/>
      <name val="Calibri"/>
    </font>
    <font>
      <family val="2"/>
      <scheme val="minor"/>
      <sz val="11"/>
      <name val="Calibri"/>
    </font>
    <font>
      <color theme="1"/>
      <family val="2"/>
      <scheme val="minor"/>
      <sz val="8"/>
      <name val="Calibri"/>
    </font>
    <font>
      <color theme="4" tint="-0.499984740745262"/>
      <family val="2"/>
      <scheme val="minor"/>
      <sz val="10"/>
      <name val="Calibri"/>
    </font>
    <font>
      <b/>
      <color theme="0"/>
      <family val="2"/>
      <scheme val="minor"/>
      <sz val="16"/>
      <name val="Calibri"/>
    </font>
  </fonts>
  <fills count="9">
    <fill>
      <patternFill patternType="none"/>
    </fill>
    <fill>
      <patternFill patternType="gray125"/>
    </fill>
    <fill>
      <patternFill patternType="solid">
        <fgColor theme="4" tint="-0.499984740745262"/>
        <bgColor indexed="64"/>
      </patternFill>
    </fill>
    <fill>
      <patternFill patternType="solid">
        <fgColor theme="4" tint="0.7999816888943144"/>
        <bgColor theme="4" tint="0.7999816888943144"/>
      </patternFill>
    </fill>
    <fill>
      <patternFill patternType="solid">
        <fgColor theme="8" tint="0.3999755851924192"/>
        <bgColor indexed="64"/>
      </patternFill>
    </fill>
    <fill>
      <patternFill patternType="solid">
        <fgColor theme="5"/>
        <bgColor indexed="64"/>
      </patternFill>
    </fill>
    <fill>
      <patternFill patternType="solid">
        <fgColor rgb="FFFFFF00"/>
        <bgColor indexed="64"/>
      </patternFill>
    </fill>
    <fill>
      <patternFill patternType="solid">
        <fgColor theme="9"/>
        <bgColor indexed="64"/>
      </patternFill>
    </fill>
    <fill>
      <patternFill patternType="solid">
        <fgColor theme="3"/>
        <bgColor indexed="64"/>
      </patternFill>
    </fill>
  </fills>
  <borders count="16">
    <border>
      <left/>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indexed="65"/>
      </left>
      <right/>
      <top style="thin">
        <color rgb="FF999999"/>
      </top>
      <bottom/>
      <diagonal/>
    </border>
    <border>
      <left style="thin">
        <color rgb="FF999999"/>
      </left>
      <right style="thin">
        <color rgb="FF999999"/>
      </right>
      <top style="thin">
        <color rgb="FF999999"/>
      </top>
      <bottom/>
      <diagonal/>
    </border>
    <border>
      <left style="thin">
        <color indexed="64"/>
      </left>
      <right style="thin">
        <color indexed="64"/>
      </right>
      <top style="thin">
        <color indexed="64"/>
      </top>
      <bottom style="thin">
        <color indexed="64"/>
      </bottom>
      <diagonal/>
    </border>
    <border>
      <left/>
      <right/>
      <top style="thin">
        <color rgb="FF999999"/>
      </top>
      <bottom/>
      <diagonal/>
    </border>
    <border>
      <left/>
      <right/>
      <top style="thin">
        <color theme="8" tint="0.7999816888943144"/>
      </top>
      <bottom style="thin">
        <color theme="8" tint="0.7999816888943144"/>
      </bottom>
      <diagonal/>
    </border>
    <border>
      <left/>
      <right/>
      <top style="double">
        <color theme="8" tint="-0.249977111117893"/>
      </top>
      <bottom/>
      <diagonal/>
    </border>
    <border>
      <left/>
      <right/>
      <top style="thin">
        <color indexed="65"/>
      </top>
      <bottom/>
      <diagonal/>
    </border>
    <border>
      <left style="thin">
        <color theme="8" tint="-0.249946592608417"/>
      </left>
      <right/>
      <top style="thin">
        <color theme="8" tint="-0.249946592608417"/>
      </top>
      <bottom style="thin">
        <color theme="8" tint="-0.249946592608417"/>
      </bottom>
      <diagonal/>
    </border>
    <border>
      <left style="thin">
        <color indexed="65"/>
      </left>
      <right/>
      <top style="thin">
        <color theme="8" tint="-0.249946592608417"/>
      </top>
      <bottom style="thin">
        <color theme="8" tint="-0.249946592608417"/>
      </bottom>
      <diagonal/>
    </border>
    <border>
      <left style="thin">
        <color indexed="65"/>
      </left>
      <right style="thin">
        <color theme="8" tint="-0.249946592608417"/>
      </right>
      <top style="thin">
        <color theme="8" tint="-0.249946592608417"/>
      </top>
      <bottom style="thin">
        <color theme="8" tint="-0.249946592608417"/>
      </bottom>
      <diagonal/>
    </border>
    <border>
      <left style="thin">
        <color theme="8" tint="-0.249946592608417"/>
      </left>
      <right style="thin">
        <color theme="8" tint="-0.249946592608417"/>
      </right>
      <top style="double">
        <color theme="8" tint="-0.249946592608417"/>
      </top>
      <bottom style="thin">
        <color theme="8" tint="-0.249946592608417"/>
      </bottom>
      <diagonal/>
    </border>
    <border>
      <left/>
      <right/>
      <top/>
      <bottom style="thin">
        <color theme="8" tint="0.3999755851924192"/>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1" fillId="0" borderId="0" xfId="0" applyFont="1" applyAlignment="1">
      <alignment horizontal="center"/>
    </xf>
    <xf numFmtId="0" fontId="2" fillId="2"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4" xfId="0" applyBorder="1" applyAlignment="1">
      <alignment horizontal="center"/>
    </xf>
    <xf numFmtId="0" fontId="0" fillId="0" borderId="0" xfId="0" applyAlignment="1">
      <alignment horizontal="left"/>
    </xf>
    <xf numFmtId="0" fontId="0" fillId="0" borderId="0" xfId="0" applyAlignment="1">
      <alignment horizontal="center"/>
    </xf>
    <xf numFmtId="0" fontId="0" fillId="0" borderId="5" xfId="0" applyBorder="1" applyAlignment="1">
      <alignment horizontal="right"/>
    </xf>
    <xf numFmtId="0" fontId="0" fillId="0" borderId="5" xfId="0" applyBorder="1"/>
    <xf numFmtId="14" fontId="0" fillId="0" borderId="5" xfId="0" applyNumberFormat="1" applyBorder="1"/>
    <xf numFmtId="0" fontId="0" fillId="0" borderId="5" xfId="0" applyBorder="1" applyAlignment="1">
      <alignment horizontal="center"/>
    </xf>
    <xf numFmtId="0" fontId="0" fillId="0" borderId="6" xfId="0" applyBorder="1"/>
    <xf numFmtId="9" fontId="0" fillId="0" borderId="7" xfId="0" applyNumberFormat="1" applyBorder="1" applyAlignment="1">
      <alignment horizontal="center"/>
    </xf>
    <xf numFmtId="9" fontId="1" fillId="0" borderId="8" xfId="0" applyNumberFormat="1" applyFont="1" applyBorder="1" applyAlignment="1">
      <alignment horizontal="center"/>
    </xf>
    <xf numFmtId="0" fontId="4" fillId="0" borderId="0" xfId="0" applyFont="1"/>
    <xf numFmtId="14" fontId="0" fillId="0" borderId="2" xfId="0" applyNumberFormat="1"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3" xfId="0" applyFont="1" applyBorder="1" applyAlignment="1">
      <alignment horizontal="center"/>
    </xf>
    <xf numFmtId="0" fontId="0" fillId="3" borderId="5" xfId="0" applyFill="1" applyBorder="1" applyAlignment="1">
      <alignment horizontal="center"/>
    </xf>
    <xf numFmtId="0" fontId="0" fillId="3" borderId="0" xfId="0" applyFill="1" applyAlignment="1">
      <alignment horizontal="center"/>
    </xf>
    <xf numFmtId="164" fontId="0" fillId="0" borderId="0" xfId="0" applyNumberFormat="1"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49" fontId="5" fillId="4" borderId="5" xfId="0" applyNumberFormat="1" applyFont="1" applyFill="1" applyBorder="1" applyAlignment="1" applyProtection="1">
      <alignment horizontal="center" vertical="center" wrapText="1"/>
      <protection locked="0"/>
    </xf>
    <xf numFmtId="0" fontId="5" fillId="4" borderId="5" xfId="0" applyFont="1" applyFill="1" applyBorder="1" applyAlignment="1" applyProtection="1">
      <alignment horizontal="center" vertical="center" wrapText="1"/>
      <protection locked="0"/>
    </xf>
    <xf numFmtId="14" fontId="5" fillId="4" borderId="5" xfId="0" applyNumberFormat="1" applyFont="1" applyFill="1" applyBorder="1" applyAlignment="1" applyProtection="1">
      <alignment horizontal="center" vertical="center"/>
      <protection locked="0"/>
    </xf>
    <xf numFmtId="14" fontId="5" fillId="4" borderId="5" xfId="0" applyNumberFormat="1" applyFont="1" applyFill="1" applyBorder="1" applyAlignment="1" applyProtection="1">
      <alignment horizontal="center" vertical="center" wrapText="1"/>
      <protection locked="0"/>
    </xf>
    <xf numFmtId="165" fontId="5" fillId="4" borderId="5" xfId="0" applyNumberFormat="1" applyFont="1" applyFill="1" applyBorder="1" applyAlignment="1" applyProtection="1">
      <alignment horizontal="center" vertical="center" wrapText="1"/>
      <protection locked="0"/>
    </xf>
    <xf numFmtId="49" fontId="5" fillId="5" borderId="5" xfId="0" applyNumberFormat="1" applyFont="1" applyFill="1" applyBorder="1" applyAlignment="1" applyProtection="1">
      <alignment horizontal="center" vertical="center" wrapText="1"/>
      <protection locked="0"/>
    </xf>
    <xf numFmtId="49" fontId="5" fillId="6" borderId="5" xfId="0" applyNumberFormat="1" applyFont="1" applyFill="1" applyBorder="1" applyAlignment="1" applyProtection="1">
      <alignment horizontal="center" vertical="center" wrapText="1"/>
      <protection locked="0"/>
    </xf>
    <xf numFmtId="49" fontId="5" fillId="6" borderId="0" xfId="0" applyNumberFormat="1" applyFont="1" applyFill="1" applyAlignment="1" applyProtection="1">
      <alignment horizontal="center" vertical="center" wrapText="1"/>
      <protection locked="0"/>
    </xf>
    <xf numFmtId="14" fontId="0" fillId="0" borderId="5" xfId="0" applyNumberFormat="1" applyBorder="1" applyAlignment="1">
      <alignment horizontal="center"/>
    </xf>
    <xf numFmtId="0" fontId="6" fillId="0" borderId="5" xfId="0" applyFont="1" applyBorder="1" applyAlignment="1">
      <alignment horizontal="center"/>
    </xf>
    <xf numFmtId="165" fontId="0" fillId="0" borderId="5" xfId="0" applyNumberFormat="1" applyBorder="1" applyAlignment="1">
      <alignment horizontal="center"/>
    </xf>
    <xf numFmtId="166" fontId="7" fillId="0" borderId="5" xfId="0" applyNumberFormat="1" applyFont="1" applyBorder="1"/>
    <xf numFmtId="1" fontId="7" fillId="0" borderId="5" xfId="0" applyNumberFormat="1" applyFont="1" applyBorder="1" applyAlignment="1">
      <alignment horizontal="center"/>
    </xf>
    <xf numFmtId="0" fontId="7" fillId="0" borderId="5" xfId="0" applyFont="1" applyBorder="1" applyAlignment="1">
      <alignment horizontal="center"/>
    </xf>
    <xf numFmtId="0" fontId="1" fillId="0" borderId="14" xfId="0" applyFont="1" applyBorder="1"/>
    <xf numFmtId="0" fontId="8" fillId="7" borderId="15" xfId="0" applyFont="1" applyFill="1" applyBorder="1" applyAlignment="1">
      <alignment horizontal="center" vertical="center"/>
    </xf>
    <xf numFmtId="0" fontId="8" fillId="6" borderId="15" xfId="0" applyFont="1" applyFill="1" applyBorder="1" applyAlignment="1">
      <alignment horizontal="center" vertical="center"/>
    </xf>
    <xf numFmtId="0" fontId="9" fillId="8" borderId="0" xfId="0" applyFont="1" applyFill="1" applyAlignment="1">
      <alignment horizontal="center"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1.xml"/><Relationship Id="rId5" Type="http://schemas.openxmlformats.org/officeDocument/2006/relationships/worksheet" Target="worksheets/sheet12.xml"/><Relationship Id="rId6" Type="http://schemas.openxmlformats.org/officeDocument/2006/relationships/worksheet" Target="worksheets/sheet1.xml"/><Relationship Id="rId7" Type="http://schemas.openxmlformats.org/officeDocument/2006/relationships/worksheet" Target="worksheets/sheet3.xml"/><Relationship Id="rId8" Type="http://schemas.openxmlformats.org/officeDocument/2006/relationships/worksheet" Target="worksheets/sheet9.xml"/><Relationship Id="rId9" Type="http://schemas.openxmlformats.org/officeDocument/2006/relationships/worksheet" Target="worksheets/sheet16.xml"/><Relationship Id="rId10" Type="http://schemas.openxmlformats.org/officeDocument/2006/relationships/worksheet" Target="worksheets/sheet13.xml"/><Relationship Id="rId11" Type="http://schemas.openxmlformats.org/officeDocument/2006/relationships/worksheet" Target="worksheets/sheet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Tabla2" displayName="Tabla2" ref="A1:AD4809" totalsRowShown="1" headerRowCount="0">
  <autoFilter ref="A1:AD48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RUC"/>
    <tableColumn id="2" name="EMPRESA"/>
    <tableColumn id="3" name="CONTRATISTA PRNCIPAL"/>
    <tableColumn id="4" name="Nro. DNI / CE"/>
    <tableColumn id="5" name="APELLIDOS Y NOMBRES"/>
    <tableColumn id="6" name="FECHA NACIMIENTO"/>
    <tableColumn id="7" name="TIPO TRABAJADOR"/>
    <tableColumn id="8" name="TITULO DE PUESTO/CARGO"/>
    <tableColumn id="9" name="NOMBRE DE OBRA DONDE ESTA ASIGNADO DURANTE EL MES REPORTADO"/>
    <tableColumn id="10" name="DOMICILIO DE TRABAJADOR"/>
    <tableColumn id="11" name="DISTRITO SEGÚN DNI"/>
    <tableColumn id="12" name="GENERO"/>
    <tableColumn id="13" name="FECHA CESE/BAJA"/>
    <tableColumn id="14" name="NACIONALIDAD"/>
    <tableColumn id="15" name="FECHA INICIO DE LABORES EN OBRA"/>
    <tableColumn id="16" name="ESTADO"/>
    <tableColumn id="17" name="TIPO DE CONTRATO LABORAL"/>
    <tableColumn id="18" name="EPC/CJV"/>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809"/>
  <sheetViews>
    <sheetView workbookViewId="0" showGridLines="0" zoomScale="100" zoomScaleNormal="100">
      <pane ySplit="1" topLeftCell="A2" activePane="bottomLeft" state="frozen"/>
      <selection pane="bottomLeft" activeCell="C1" sqref="C1"/>
    </sheetView>
  </sheetViews>
  <sheetFormatPr defaultRowHeight="15" outlineLevelRow="0" outlineLevelCol="0" x14ac:dyDescent="0.25" defaultColWidth="11.42578125"/>
  <cols>
    <col min="1" max="1" width="12" customWidth="1"/>
    <col min="2" max="3" width="66.7109375" customWidth="1"/>
    <col min="4" max="4" width="14.140625" style="11" customWidth="1"/>
    <col min="5" max="5" width="73.140625" customWidth="1"/>
    <col min="6" max="6" width="16.28515625" style="28" customWidth="1"/>
    <col min="7" max="7" width="15.28515625" style="11" customWidth="1"/>
    <col min="8" max="8" width="58" customWidth="1"/>
    <col min="9" max="9" width="50.5703125" style="11" customWidth="1"/>
    <col min="10" max="10" width="68.85546875" customWidth="1"/>
    <col min="11" max="11" width="48" customWidth="1"/>
    <col min="12" max="12" width="10.85546875" style="11" customWidth="1"/>
    <col min="13" max="13" width="16" style="29" customWidth="1"/>
    <col min="14" max="14" width="26" style="30" customWidth="1"/>
    <col min="15" max="15" width="20" style="29" customWidth="1"/>
    <col min="16" max="16" width="10.7109375" style="11" customWidth="1"/>
    <col min="17" max="19" width="22" style="11" customWidth="1"/>
    <col min="20" max="20" width="13.42578125" customWidth="1"/>
    <col min="21" max="22" width="13.5703125" customWidth="1"/>
    <col min="23" max="23" width="13.42578125" customWidth="1"/>
    <col min="24" max="24" width="11.85546875" customWidth="1"/>
    <col min="25" max="25" width="14.42578125" customWidth="1"/>
    <col min="27" max="28" width="11.85546875" customWidth="1"/>
  </cols>
  <sheetData>
    <row r="1" ht="22.5" customHeight="1" spans="1:30" x14ac:dyDescent="0.25">
      <c r="A1" s="31" t="s">
        <v>2038</v>
      </c>
      <c r="B1" s="32" t="s">
        <v>2039</v>
      </c>
      <c r="C1" s="32" t="s">
        <v>2006</v>
      </c>
      <c r="D1" s="31" t="s">
        <v>8</v>
      </c>
      <c r="E1" s="31" t="s">
        <v>9</v>
      </c>
      <c r="F1" s="33" t="s">
        <v>2040</v>
      </c>
      <c r="G1" s="31" t="s">
        <v>2041</v>
      </c>
      <c r="H1" s="32" t="s">
        <v>2042</v>
      </c>
      <c r="I1" s="32" t="s">
        <v>2043</v>
      </c>
      <c r="J1" s="32" t="s">
        <v>2044</v>
      </c>
      <c r="K1" s="32" t="s">
        <v>2045</v>
      </c>
      <c r="L1" s="31" t="s">
        <v>10</v>
      </c>
      <c r="M1" s="34" t="s">
        <v>14</v>
      </c>
      <c r="N1" s="35" t="s">
        <v>2046</v>
      </c>
      <c r="O1" s="34" t="s">
        <v>11</v>
      </c>
      <c r="P1" s="31" t="s">
        <v>2047</v>
      </c>
      <c r="Q1" s="31" t="s">
        <v>2048</v>
      </c>
      <c r="R1" s="36" t="s">
        <v>2049</v>
      </c>
      <c r="S1" s="36" t="s">
        <v>15</v>
      </c>
      <c r="T1" s="37" t="s">
        <v>2050</v>
      </c>
      <c r="U1" s="37" t="s">
        <v>12</v>
      </c>
      <c r="V1" s="37" t="s">
        <v>13</v>
      </c>
      <c r="W1" s="37" t="s">
        <v>2051</v>
      </c>
      <c r="X1" s="37" t="s">
        <v>4</v>
      </c>
      <c r="Y1" s="37" t="s">
        <v>2052</v>
      </c>
      <c r="Z1" s="37" t="s">
        <v>2053</v>
      </c>
      <c r="AA1" s="37" t="s">
        <v>2054</v>
      </c>
      <c r="AB1" s="38" t="s">
        <v>2055</v>
      </c>
      <c r="AC1" t="s">
        <v>0</v>
      </c>
      <c r="AD1" t="s">
        <v>2056</v>
      </c>
    </row>
    <row r="2" ht="16.5" customHeight="1" spans="1:30" x14ac:dyDescent="0.25">
      <c r="A2" s="13">
        <v>20524465541</v>
      </c>
      <c r="B2" s="15" t="s">
        <v>2057</v>
      </c>
      <c r="C2" s="15" t="s">
        <v>2057</v>
      </c>
      <c r="D2" s="15">
        <v>42995996</v>
      </c>
      <c r="E2" s="15" t="s">
        <v>2058</v>
      </c>
      <c r="F2" s="39">
        <v>31144</v>
      </c>
      <c r="G2" s="15">
        <v>1</v>
      </c>
      <c r="H2" s="15" t="s">
        <v>2059</v>
      </c>
      <c r="I2" s="15" t="s">
        <v>2060</v>
      </c>
      <c r="J2" s="15" t="s">
        <v>2061</v>
      </c>
      <c r="K2" s="15" t="s">
        <v>2062</v>
      </c>
      <c r="L2" s="40" t="s">
        <v>6</v>
      </c>
      <c r="M2" s="39" t="s">
        <v>29</v>
      </c>
      <c r="N2" s="41" t="s">
        <v>2063</v>
      </c>
      <c r="O2" s="39">
        <v>45010</v>
      </c>
      <c r="P2" s="40">
        <v>1</v>
      </c>
      <c r="Q2" s="40">
        <v>2</v>
      </c>
      <c r="R2" s="40" t="str">
        <f>IFERROR(VLOOKUP(Tabla2[[#This Row],[CONTRATISTA PRNCIPAL]],Hoja1!$L$5:$M$9,2,FALSE),"CJV")</f>
        <v>CJV</v>
      </c>
      <c r="S2" s="40" t="str">
        <f>IF(Tabla2[[#This Row],[EMPRESA]]=Tabla2[[#This Row],[CONTRATISTA PRNCIPAL]],"Principal","Secundaria")</f>
        <v>Principal</v>
      </c>
      <c r="T2" s="42">
        <f>IFERROR(1/COUNTIF(Tabla2[CONTRATISTA PRNCIPAL],Tabla2[[#This Row],[CONTRATISTA PRNCIPAL]]),0)</f>
        <v>0.1</v>
      </c>
      <c r="U2" s="43">
        <f>IF(((TODAY()-Tabla2[[#This Row],[FECHA NACIMIENTO]])/365)&lt;18,"Corregir", IF(((TODAY()-Tabla2[[#This Row],[FECHA NACIMIENTO]])/365)&gt;80, "Corregir",ROUNDDOWN(((TODAY()-Tabla2[[#This Row],[FECHA NACIMIENTO]])/365),0)))</f>
        <v>38</v>
      </c>
      <c r="V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 s="44" t="str">
        <f>+IF(Tabla2[[#This Row],[Edad]]="Corregir","Corregir","Ok")</f>
        <v>Ok</v>
      </c>
      <c r="X2" s="42" t="str">
        <f>+IFERROR(VLOOKUP(Tabla2[[#This Row],[DISTRITO SEGÚN DNI]],Hoja1!$A$2:$B$32,2,FALSE),"No")</f>
        <v>No</v>
      </c>
      <c r="Y2" s="42" t="str">
        <f>IF(OR(LOWER(Tabla2[[#This Row],[GENERO]])="masculino", LOWER(Tabla2[[#This Row],[GENERO]])="femenino"),"OK","Corregir")</f>
        <v>OK</v>
      </c>
      <c r="Z2" s="42" t="str">
        <f>+IF(Tabla2[[#This Row],[Nro. DNI / CE]]="","Corregir",IF(LEN(Tabla2[[#This Row],[Nro. DNI / CE]])&gt;=8,"OK","Corregir"))</f>
        <v>OK</v>
      </c>
      <c r="AA2" s="42">
        <f>COUNTIF(Tabla2[APELLIDOS Y NOMBRES],Tabla2[[#This Row],[APELLIDOS Y NOMBRES]])</f>
        <v>1</v>
      </c>
      <c r="AB2" s="42">
        <f>IF(Tabla2[[#This Row],[Trabajador]]&gt;1,1/Tabla2[[#This Row],[Trabajador]],Tabla2[[#This Row],[Trabajador]])</f>
        <v>1</v>
      </c>
      <c r="AC2" t="str">
        <f>+IFERROR(IF(Tabla2[[#This Row],[FECHA CESE/BAJA]]="","No Aplica",IF(AND(MONTH(Tabla2[[#This Row],[FECHA CESE/BAJA]])=MONTH(TODAY()-30),YEAR(Tabla2[[#This Row],[FECHA CESE/BAJA]])=YEAR(TODAY())),MONTH(TODAY()-30)&amp;"-"&amp;YEAR(TODAY()),"Borrar")),"No aplica")</f>
        <v>No aplica</v>
      </c>
      <c r="AD2" t="str">
        <f>+IFERROR(IF(Tabla2[[#This Row],[FECHA INICIO DE LABORES EN OBRA]]="","No Aplica",IF(AND(MONTH(Tabla2[[#This Row],[FECHA INICIO DE LABORES EN OBRA]])=MONTH(TODAY()-30),YEAR(Tabla2[[#This Row],[FECHA INICIO DE LABORES EN OBRA]])=YEAR(TODAY())),MONTH(TODAY()-30)&amp;"-"&amp;YEAR(TODAY()),"No Aplica")),"No Aplica")</f>
        <v>No Aplica</v>
      </c>
    </row>
    <row r="3" ht="16.5" customHeight="1" spans="1:30" x14ac:dyDescent="0.25">
      <c r="A3" s="13">
        <v>20524465541</v>
      </c>
      <c r="B3" s="15" t="s">
        <v>2057</v>
      </c>
      <c r="C3" s="15" t="s">
        <v>2057</v>
      </c>
      <c r="D3" s="15">
        <v>70339586</v>
      </c>
      <c r="E3" s="15" t="s">
        <v>2064</v>
      </c>
      <c r="F3" s="39">
        <v>35625</v>
      </c>
      <c r="G3" s="15">
        <v>1</v>
      </c>
      <c r="H3" s="15" t="s">
        <v>2065</v>
      </c>
      <c r="I3" s="15" t="s">
        <v>2060</v>
      </c>
      <c r="J3" s="15" t="s">
        <v>2066</v>
      </c>
      <c r="K3" s="15" t="s">
        <v>2067</v>
      </c>
      <c r="L3" s="40" t="s">
        <v>6</v>
      </c>
      <c r="M3" s="39" t="s">
        <v>29</v>
      </c>
      <c r="N3" s="41" t="s">
        <v>2063</v>
      </c>
      <c r="O3" s="39">
        <v>45010</v>
      </c>
      <c r="P3" s="40">
        <v>1</v>
      </c>
      <c r="Q3" s="40">
        <v>2</v>
      </c>
      <c r="R3" s="40" t="str">
        <f>IFERROR(VLOOKUP(Tabla2[[#This Row],[CONTRATISTA PRNCIPAL]],Hoja1!$L$5:$M$9,2,FALSE),"CJV")</f>
        <v>CJV</v>
      </c>
      <c r="S3" s="40" t="str">
        <f>IF(Tabla2[[#This Row],[EMPRESA]]=Tabla2[[#This Row],[CONTRATISTA PRNCIPAL]],"Principal","Secundaria")</f>
        <v>Principal</v>
      </c>
      <c r="T3" s="42">
        <f>IFERROR(1/COUNTIF(Tabla2[CONTRATISTA PRNCIPAL],Tabla2[[#This Row],[CONTRATISTA PRNCIPAL]]),0)</f>
        <v>0.1</v>
      </c>
      <c r="U3" s="43">
        <f>IF(((TODAY()-Tabla2[[#This Row],[FECHA NACIMIENTO]])/365)&lt;18,"Corregir", IF(((TODAY()-Tabla2[[#This Row],[FECHA NACIMIENTO]])/365)&gt;80, "Corregir",ROUNDDOWN(((TODAY()-Tabla2[[#This Row],[FECHA NACIMIENTO]])/365),0)))</f>
        <v>26</v>
      </c>
      <c r="V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 s="44" t="str">
        <f>+IF(Tabla2[[#This Row],[Edad]]="Corregir","Corregir","Ok")</f>
        <v>Ok</v>
      </c>
      <c r="X3" s="42" t="str">
        <f>+IFERROR(VLOOKUP(Tabla2[[#This Row],[DISTRITO SEGÚN DNI]],Hoja1!$A$2:$B$32,2,FALSE),"No")</f>
        <v>No</v>
      </c>
      <c r="Y3" s="42" t="str">
        <f>IF(OR(LOWER(Tabla2[[#This Row],[GENERO]])="masculino", LOWER(Tabla2[[#This Row],[GENERO]])="femenino"),"OK","Corregir")</f>
        <v>OK</v>
      </c>
      <c r="Z3" s="42" t="str">
        <f>+IF(Tabla2[[#This Row],[Nro. DNI / CE]]="","Corregir",IF(LEN(Tabla2[[#This Row],[Nro. DNI / CE]])&gt;=8,"OK","Corregir"))</f>
        <v>OK</v>
      </c>
      <c r="AA3" s="42">
        <f>COUNTIF(Tabla2[APELLIDOS Y NOMBRES],Tabla2[[#This Row],[APELLIDOS Y NOMBRES]])</f>
        <v>1</v>
      </c>
      <c r="AB3" s="42">
        <f>IF(Tabla2[[#This Row],[Trabajador]]&gt;1,1/Tabla2[[#This Row],[Trabajador]],Tabla2[[#This Row],[Trabajador]])</f>
        <v>1</v>
      </c>
      <c r="AC3" t="str">
        <f>+IFERROR(IF(Tabla2[[#This Row],[FECHA CESE/BAJA]]="","No Aplica",IF(AND(MONTH(Tabla2[[#This Row],[FECHA CESE/BAJA]])=MONTH(TODAY()-30),YEAR(Tabla2[[#This Row],[FECHA CESE/BAJA]])=YEAR(TODAY())),MONTH(TODAY()-30)&amp;"-"&amp;YEAR(TODAY()),"Borrar")),"No aplica")</f>
        <v>No aplica</v>
      </c>
      <c r="AD3" t="str">
        <f>+IFERROR(IF(Tabla2[[#This Row],[FECHA INICIO DE LABORES EN OBRA]]="","No Aplica",IF(AND(MONTH(Tabla2[[#This Row],[FECHA INICIO DE LABORES EN OBRA]])=MONTH(TODAY()-30),YEAR(Tabla2[[#This Row],[FECHA INICIO DE LABORES EN OBRA]])=YEAR(TODAY())),MONTH(TODAY()-30)&amp;"-"&amp;YEAR(TODAY()),"No Aplica")),"No Aplica")</f>
        <v>No Aplica</v>
      </c>
    </row>
    <row r="4" ht="16.5" customHeight="1" spans="1:30" x14ac:dyDescent="0.25">
      <c r="A4" s="13">
        <v>20524465541</v>
      </c>
      <c r="B4" s="15" t="s">
        <v>2057</v>
      </c>
      <c r="C4" s="15" t="s">
        <v>2057</v>
      </c>
      <c r="D4" s="15">
        <v>76633807</v>
      </c>
      <c r="E4" s="15" t="s">
        <v>2068</v>
      </c>
      <c r="F4" s="39">
        <v>35245</v>
      </c>
      <c r="G4" s="15">
        <v>1</v>
      </c>
      <c r="H4" s="15" t="s">
        <v>2069</v>
      </c>
      <c r="I4" s="15" t="s">
        <v>2060</v>
      </c>
      <c r="J4" s="15" t="s">
        <v>2070</v>
      </c>
      <c r="K4" s="15" t="s">
        <v>2071</v>
      </c>
      <c r="L4" s="40" t="s">
        <v>6</v>
      </c>
      <c r="M4" s="39" t="s">
        <v>29</v>
      </c>
      <c r="N4" s="41" t="s">
        <v>2063</v>
      </c>
      <c r="O4" s="39">
        <v>45010</v>
      </c>
      <c r="P4" s="40">
        <v>1</v>
      </c>
      <c r="Q4" s="40">
        <v>1</v>
      </c>
      <c r="R4" s="40" t="str">
        <f>IFERROR(VLOOKUP(Tabla2[[#This Row],[CONTRATISTA PRNCIPAL]],Hoja1!$L$5:$M$9,2,FALSE),"CJV")</f>
        <v>CJV</v>
      </c>
      <c r="S4" s="40" t="str">
        <f>IF(Tabla2[[#This Row],[EMPRESA]]=Tabla2[[#This Row],[CONTRATISTA PRNCIPAL]],"Principal","Secundaria")</f>
        <v>Principal</v>
      </c>
      <c r="T4" s="42">
        <f>IFERROR(1/COUNTIF(Tabla2[CONTRATISTA PRNCIPAL],Tabla2[[#This Row],[CONTRATISTA PRNCIPAL]]),0)</f>
        <v>0.1</v>
      </c>
      <c r="U4" s="43">
        <f>IF(((TODAY()-Tabla2[[#This Row],[FECHA NACIMIENTO]])/365)&lt;18,"Corregir", IF(((TODAY()-Tabla2[[#This Row],[FECHA NACIMIENTO]])/365)&gt;80, "Corregir",ROUNDDOWN(((TODAY()-Tabla2[[#This Row],[FECHA NACIMIENTO]])/365),0)))</f>
        <v>27</v>
      </c>
      <c r="V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 s="44" t="str">
        <f>+IF(Tabla2[[#This Row],[Edad]]="Corregir","Corregir","Ok")</f>
        <v>Ok</v>
      </c>
      <c r="X4" s="42" t="str">
        <f>+IFERROR(VLOOKUP(Tabla2[[#This Row],[DISTRITO SEGÚN DNI]],Hoja1!$A$2:$B$32,2,FALSE),"No")</f>
        <v>No</v>
      </c>
      <c r="Y4" s="42" t="str">
        <f>IF(OR(LOWER(Tabla2[[#This Row],[GENERO]])="masculino", LOWER(Tabla2[[#This Row],[GENERO]])="femenino"),"OK","Corregir")</f>
        <v>OK</v>
      </c>
      <c r="Z4" s="42" t="str">
        <f>+IF(Tabla2[[#This Row],[Nro. DNI / CE]]="","Corregir",IF(LEN(Tabla2[[#This Row],[Nro. DNI / CE]])&gt;=8,"OK","Corregir"))</f>
        <v>OK</v>
      </c>
      <c r="AA4" s="42">
        <f>COUNTIF(Tabla2[APELLIDOS Y NOMBRES],Tabla2[[#This Row],[APELLIDOS Y NOMBRES]])</f>
        <v>1</v>
      </c>
      <c r="AB4" s="42">
        <f>IF(Tabla2[[#This Row],[Trabajador]]&gt;1,1/Tabla2[[#This Row],[Trabajador]],Tabla2[[#This Row],[Trabajador]])</f>
        <v>1</v>
      </c>
      <c r="AC4" t="str">
        <f>+IFERROR(IF(Tabla2[[#This Row],[FECHA CESE/BAJA]]="","No Aplica",IF(AND(MONTH(Tabla2[[#This Row],[FECHA CESE/BAJA]])=MONTH(TODAY()-30),YEAR(Tabla2[[#This Row],[FECHA CESE/BAJA]])=YEAR(TODAY())),MONTH(TODAY()-30)&amp;"-"&amp;YEAR(TODAY()),"Borrar")),"No aplica")</f>
        <v>No aplica</v>
      </c>
      <c r="AD4" t="str">
        <f>+IFERROR(IF(Tabla2[[#This Row],[FECHA INICIO DE LABORES EN OBRA]]="","No Aplica",IF(AND(MONTH(Tabla2[[#This Row],[FECHA INICIO DE LABORES EN OBRA]])=MONTH(TODAY()-30),YEAR(Tabla2[[#This Row],[FECHA INICIO DE LABORES EN OBRA]])=YEAR(TODAY())),MONTH(TODAY()-30)&amp;"-"&amp;YEAR(TODAY()),"No Aplica")),"No Aplica")</f>
        <v>No Aplica</v>
      </c>
    </row>
    <row r="5" ht="16.5" customHeight="1" spans="1:30" x14ac:dyDescent="0.25">
      <c r="A5" s="13">
        <v>20524465541</v>
      </c>
      <c r="B5" s="15" t="s">
        <v>2057</v>
      </c>
      <c r="C5" s="15" t="s">
        <v>2057</v>
      </c>
      <c r="D5" s="15">
        <v>48071948</v>
      </c>
      <c r="E5" s="15" t="s">
        <v>2072</v>
      </c>
      <c r="F5" s="39">
        <v>34281</v>
      </c>
      <c r="G5" s="15">
        <v>1</v>
      </c>
      <c r="H5" s="15" t="s">
        <v>2073</v>
      </c>
      <c r="I5" s="15" t="s">
        <v>2060</v>
      </c>
      <c r="J5" s="15" t="s">
        <v>2074</v>
      </c>
      <c r="K5" s="15" t="s">
        <v>2075</v>
      </c>
      <c r="L5" s="40" t="s">
        <v>6</v>
      </c>
      <c r="M5" s="39" t="s">
        <v>29</v>
      </c>
      <c r="N5" s="41" t="s">
        <v>2063</v>
      </c>
      <c r="O5" s="39">
        <v>45010</v>
      </c>
      <c r="P5" s="40">
        <v>1</v>
      </c>
      <c r="Q5" s="40">
        <v>1</v>
      </c>
      <c r="R5" s="40" t="str">
        <f>IFERROR(VLOOKUP(Tabla2[[#This Row],[CONTRATISTA PRNCIPAL]],Hoja1!$L$5:$M$9,2,FALSE),"CJV")</f>
        <v>CJV</v>
      </c>
      <c r="S5" s="40" t="str">
        <f>IF(Tabla2[[#This Row],[EMPRESA]]=Tabla2[[#This Row],[CONTRATISTA PRNCIPAL]],"Principal","Secundaria")</f>
        <v>Principal</v>
      </c>
      <c r="T5" s="42">
        <f>IFERROR(1/COUNTIF(Tabla2[CONTRATISTA PRNCIPAL],Tabla2[[#This Row],[CONTRATISTA PRNCIPAL]]),0)</f>
        <v>0.1</v>
      </c>
      <c r="U5" s="43">
        <f>IF(((TODAY()-Tabla2[[#This Row],[FECHA NACIMIENTO]])/365)&lt;18,"Corregir", IF(((TODAY()-Tabla2[[#This Row],[FECHA NACIMIENTO]])/365)&gt;80, "Corregir",ROUNDDOWN(((TODAY()-Tabla2[[#This Row],[FECHA NACIMIENTO]])/365),0)))</f>
        <v>29</v>
      </c>
      <c r="V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 s="44" t="str">
        <f>+IF(Tabla2[[#This Row],[Edad]]="Corregir","Corregir","Ok")</f>
        <v>Ok</v>
      </c>
      <c r="X5" s="42" t="str">
        <f>+IFERROR(VLOOKUP(Tabla2[[#This Row],[DISTRITO SEGÚN DNI]],Hoja1!$A$2:$B$32,2,FALSE),"No")</f>
        <v>No</v>
      </c>
      <c r="Y5" s="42" t="str">
        <f>IF(OR(LOWER(Tabla2[[#This Row],[GENERO]])="masculino", LOWER(Tabla2[[#This Row],[GENERO]])="femenino"),"OK","Corregir")</f>
        <v>OK</v>
      </c>
      <c r="Z5" s="42" t="str">
        <f>+IF(Tabla2[[#This Row],[Nro. DNI / CE]]="","Corregir",IF(LEN(Tabla2[[#This Row],[Nro. DNI / CE]])&gt;=8,"OK","Corregir"))</f>
        <v>OK</v>
      </c>
      <c r="AA5" s="42">
        <f>COUNTIF(Tabla2[APELLIDOS Y NOMBRES],Tabla2[[#This Row],[APELLIDOS Y NOMBRES]])</f>
        <v>1</v>
      </c>
      <c r="AB5" s="42">
        <f>IF(Tabla2[[#This Row],[Trabajador]]&gt;1,1/Tabla2[[#This Row],[Trabajador]],Tabla2[[#This Row],[Trabajador]])</f>
        <v>1</v>
      </c>
      <c r="AC5" t="str">
        <f>+IFERROR(IF(Tabla2[[#This Row],[FECHA CESE/BAJA]]="","No Aplica",IF(AND(MONTH(Tabla2[[#This Row],[FECHA CESE/BAJA]])=MONTH(TODAY()-30),YEAR(Tabla2[[#This Row],[FECHA CESE/BAJA]])=YEAR(TODAY())),MONTH(TODAY()-30)&amp;"-"&amp;YEAR(TODAY()),"Borrar")),"No aplica")</f>
        <v>No aplica</v>
      </c>
      <c r="AD5" t="str">
        <f>+IFERROR(IF(Tabla2[[#This Row],[FECHA INICIO DE LABORES EN OBRA]]="","No Aplica",IF(AND(MONTH(Tabla2[[#This Row],[FECHA INICIO DE LABORES EN OBRA]])=MONTH(TODAY()-30),YEAR(Tabla2[[#This Row],[FECHA INICIO DE LABORES EN OBRA]])=YEAR(TODAY())),MONTH(TODAY()-30)&amp;"-"&amp;YEAR(TODAY()),"No Aplica")),"No Aplica")</f>
        <v>No Aplica</v>
      </c>
    </row>
    <row r="6" ht="16.5" customHeight="1" spans="1:30" x14ac:dyDescent="0.25">
      <c r="A6" s="13">
        <v>20524465541</v>
      </c>
      <c r="B6" s="15" t="s">
        <v>2057</v>
      </c>
      <c r="C6" s="15" t="s">
        <v>2057</v>
      </c>
      <c r="D6" s="15">
        <v>46407585</v>
      </c>
      <c r="E6" s="15" t="s">
        <v>2076</v>
      </c>
      <c r="F6" s="39">
        <v>32984</v>
      </c>
      <c r="G6" s="15">
        <v>3</v>
      </c>
      <c r="H6" s="15" t="s">
        <v>2077</v>
      </c>
      <c r="I6" s="15" t="s">
        <v>2060</v>
      </c>
      <c r="J6" s="15" t="s">
        <v>2078</v>
      </c>
      <c r="K6" s="15" t="s">
        <v>2071</v>
      </c>
      <c r="L6" s="40" t="s">
        <v>6</v>
      </c>
      <c r="M6" s="39" t="s">
        <v>29</v>
      </c>
      <c r="N6" s="41" t="s">
        <v>2063</v>
      </c>
      <c r="O6" s="39">
        <v>45010</v>
      </c>
      <c r="P6" s="40">
        <v>1</v>
      </c>
      <c r="Q6" s="40">
        <v>1</v>
      </c>
      <c r="R6" s="40" t="str">
        <f>IFERROR(VLOOKUP(Tabla2[[#This Row],[CONTRATISTA PRNCIPAL]],Hoja1!$L$5:$M$9,2,FALSE),"CJV")</f>
        <v>CJV</v>
      </c>
      <c r="S6" s="40" t="str">
        <f>IF(Tabla2[[#This Row],[EMPRESA]]=Tabla2[[#This Row],[CONTRATISTA PRNCIPAL]],"Principal","Secundaria")</f>
        <v>Principal</v>
      </c>
      <c r="T6" s="42">
        <f>IFERROR(1/COUNTIF(Tabla2[CONTRATISTA PRNCIPAL],Tabla2[[#This Row],[CONTRATISTA PRNCIPAL]]),0)</f>
        <v>0.1</v>
      </c>
      <c r="U6" s="43">
        <f>IF(((TODAY()-Tabla2[[#This Row],[FECHA NACIMIENTO]])/365)&lt;18,"Corregir", IF(((TODAY()-Tabla2[[#This Row],[FECHA NACIMIENTO]])/365)&gt;80, "Corregir",ROUNDDOWN(((TODAY()-Tabla2[[#This Row],[FECHA NACIMIENTO]])/365),0)))</f>
        <v>33</v>
      </c>
      <c r="V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 s="44" t="str">
        <f>+IF(Tabla2[[#This Row],[Edad]]="Corregir","Corregir","Ok")</f>
        <v>Ok</v>
      </c>
      <c r="X6" s="42" t="str">
        <f>+IFERROR(VLOOKUP(Tabla2[[#This Row],[DISTRITO SEGÚN DNI]],Hoja1!$A$2:$B$32,2,FALSE),"No")</f>
        <v>No</v>
      </c>
      <c r="Y6" s="42" t="str">
        <f>IF(OR(LOWER(Tabla2[[#This Row],[GENERO]])="masculino", LOWER(Tabla2[[#This Row],[GENERO]])="femenino"),"OK","Corregir")</f>
        <v>OK</v>
      </c>
      <c r="Z6" s="42" t="str">
        <f>+IF(Tabla2[[#This Row],[Nro. DNI / CE]]="","Corregir",IF(LEN(Tabla2[[#This Row],[Nro. DNI / CE]])&gt;=8,"OK","Corregir"))</f>
        <v>OK</v>
      </c>
      <c r="AA6" s="42">
        <f>COUNTIF(Tabla2[APELLIDOS Y NOMBRES],Tabla2[[#This Row],[APELLIDOS Y NOMBRES]])</f>
        <v>1</v>
      </c>
      <c r="AB6" s="42">
        <f>IF(Tabla2[[#This Row],[Trabajador]]&gt;1,1/Tabla2[[#This Row],[Trabajador]],Tabla2[[#This Row],[Trabajador]])</f>
        <v>1</v>
      </c>
      <c r="AC6" t="str">
        <f>+IFERROR(IF(Tabla2[[#This Row],[FECHA CESE/BAJA]]="","No Aplica",IF(AND(MONTH(Tabla2[[#This Row],[FECHA CESE/BAJA]])=MONTH(TODAY()-30),YEAR(Tabla2[[#This Row],[FECHA CESE/BAJA]])=YEAR(TODAY())),MONTH(TODAY()-30)&amp;"-"&amp;YEAR(TODAY()),"Borrar")),"No aplica")</f>
        <v>No aplica</v>
      </c>
      <c r="AD6" t="str">
        <f>+IFERROR(IF(Tabla2[[#This Row],[FECHA INICIO DE LABORES EN OBRA]]="","No Aplica",IF(AND(MONTH(Tabla2[[#This Row],[FECHA INICIO DE LABORES EN OBRA]])=MONTH(TODAY()-30),YEAR(Tabla2[[#This Row],[FECHA INICIO DE LABORES EN OBRA]])=YEAR(TODAY())),MONTH(TODAY()-30)&amp;"-"&amp;YEAR(TODAY()),"No Aplica")),"No Aplica")</f>
        <v>No Aplica</v>
      </c>
    </row>
    <row r="7" ht="16.5" customHeight="1" spans="1:30" x14ac:dyDescent="0.25">
      <c r="A7" s="13">
        <v>20524465541</v>
      </c>
      <c r="B7" s="15" t="s">
        <v>2057</v>
      </c>
      <c r="C7" s="15" t="s">
        <v>2057</v>
      </c>
      <c r="D7" s="15">
        <v>60542100</v>
      </c>
      <c r="E7" s="15" t="s">
        <v>2079</v>
      </c>
      <c r="F7" s="39">
        <v>35916</v>
      </c>
      <c r="G7" s="15">
        <v>3</v>
      </c>
      <c r="H7" s="15" t="s">
        <v>2080</v>
      </c>
      <c r="I7" s="15" t="s">
        <v>2060</v>
      </c>
      <c r="J7" s="15" t="s">
        <v>2081</v>
      </c>
      <c r="K7" s="15" t="s">
        <v>2071</v>
      </c>
      <c r="L7" s="40" t="s">
        <v>6</v>
      </c>
      <c r="M7" s="39" t="s">
        <v>29</v>
      </c>
      <c r="N7" s="41" t="s">
        <v>2063</v>
      </c>
      <c r="O7" s="39">
        <v>45010</v>
      </c>
      <c r="P7" s="40">
        <v>1</v>
      </c>
      <c r="Q7" s="40">
        <v>1</v>
      </c>
      <c r="R7" s="40" t="str">
        <f>IFERROR(VLOOKUP(Tabla2[[#This Row],[CONTRATISTA PRNCIPAL]],Hoja1!$L$5:$M$9,2,FALSE),"CJV")</f>
        <v>CJV</v>
      </c>
      <c r="S7" s="40" t="str">
        <f>IF(Tabla2[[#This Row],[EMPRESA]]=Tabla2[[#This Row],[CONTRATISTA PRNCIPAL]],"Principal","Secundaria")</f>
        <v>Principal</v>
      </c>
      <c r="T7" s="42">
        <f>IFERROR(1/COUNTIF(Tabla2[CONTRATISTA PRNCIPAL],Tabla2[[#This Row],[CONTRATISTA PRNCIPAL]]),0)</f>
        <v>0.1</v>
      </c>
      <c r="U7" s="43">
        <f>IF(((TODAY()-Tabla2[[#This Row],[FECHA NACIMIENTO]])/365)&lt;18,"Corregir", IF(((TODAY()-Tabla2[[#This Row],[FECHA NACIMIENTO]])/365)&gt;80, "Corregir",ROUNDDOWN(((TODAY()-Tabla2[[#This Row],[FECHA NACIMIENTO]])/365),0)))</f>
        <v>25</v>
      </c>
      <c r="V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 s="44" t="str">
        <f>+IF(Tabla2[[#This Row],[Edad]]="Corregir","Corregir","Ok")</f>
        <v>Ok</v>
      </c>
      <c r="X7" s="42" t="str">
        <f>+IFERROR(VLOOKUP(Tabla2[[#This Row],[DISTRITO SEGÚN DNI]],Hoja1!$A$2:$B$32,2,FALSE),"No")</f>
        <v>No</v>
      </c>
      <c r="Y7" s="42" t="str">
        <f>IF(OR(LOWER(Tabla2[[#This Row],[GENERO]])="masculino", LOWER(Tabla2[[#This Row],[GENERO]])="femenino"),"OK","Corregir")</f>
        <v>OK</v>
      </c>
      <c r="Z7" s="42" t="str">
        <f>+IF(Tabla2[[#This Row],[Nro. DNI / CE]]="","Corregir",IF(LEN(Tabla2[[#This Row],[Nro. DNI / CE]])&gt;=8,"OK","Corregir"))</f>
        <v>OK</v>
      </c>
      <c r="AA7" s="42">
        <f>COUNTIF(Tabla2[APELLIDOS Y NOMBRES],Tabla2[[#This Row],[APELLIDOS Y NOMBRES]])</f>
        <v>1</v>
      </c>
      <c r="AB7" s="42">
        <f>IF(Tabla2[[#This Row],[Trabajador]]&gt;1,1/Tabla2[[#This Row],[Trabajador]],Tabla2[[#This Row],[Trabajador]])</f>
        <v>1</v>
      </c>
      <c r="AC7" t="str">
        <f>+IFERROR(IF(Tabla2[[#This Row],[FECHA CESE/BAJA]]="","No Aplica",IF(AND(MONTH(Tabla2[[#This Row],[FECHA CESE/BAJA]])=MONTH(TODAY()-30),YEAR(Tabla2[[#This Row],[FECHA CESE/BAJA]])=YEAR(TODAY())),MONTH(TODAY()-30)&amp;"-"&amp;YEAR(TODAY()),"Borrar")),"No aplica")</f>
        <v>No aplica</v>
      </c>
      <c r="AD7" t="str">
        <f>+IFERROR(IF(Tabla2[[#This Row],[FECHA INICIO DE LABORES EN OBRA]]="","No Aplica",IF(AND(MONTH(Tabla2[[#This Row],[FECHA INICIO DE LABORES EN OBRA]])=MONTH(TODAY()-30),YEAR(Tabla2[[#This Row],[FECHA INICIO DE LABORES EN OBRA]])=YEAR(TODAY())),MONTH(TODAY()-30)&amp;"-"&amp;YEAR(TODAY()),"No Aplica")),"No Aplica")</f>
        <v>No Aplica</v>
      </c>
    </row>
    <row r="8" ht="16.5" customHeight="1" spans="1:30" x14ac:dyDescent="0.25">
      <c r="A8" s="13">
        <v>20524465541</v>
      </c>
      <c r="B8" s="15" t="s">
        <v>2057</v>
      </c>
      <c r="C8" s="15" t="s">
        <v>2057</v>
      </c>
      <c r="D8" s="15">
        <v>73322707</v>
      </c>
      <c r="E8" s="15" t="s">
        <v>1510</v>
      </c>
      <c r="F8" s="39">
        <v>36257</v>
      </c>
      <c r="G8" s="15">
        <v>3</v>
      </c>
      <c r="H8" s="15" t="s">
        <v>2080</v>
      </c>
      <c r="I8" s="15" t="s">
        <v>2060</v>
      </c>
      <c r="J8" s="15" t="s">
        <v>2082</v>
      </c>
      <c r="K8" s="15" t="s">
        <v>2083</v>
      </c>
      <c r="L8" s="40" t="s">
        <v>6</v>
      </c>
      <c r="M8" s="39" t="s">
        <v>29</v>
      </c>
      <c r="N8" s="41" t="s">
        <v>2063</v>
      </c>
      <c r="O8" s="39">
        <v>45010</v>
      </c>
      <c r="P8" s="40">
        <v>1</v>
      </c>
      <c r="Q8" s="40">
        <v>2</v>
      </c>
      <c r="R8" s="40" t="str">
        <f>IFERROR(VLOOKUP(Tabla2[[#This Row],[CONTRATISTA PRNCIPAL]],Hoja1!$L$5:$M$9,2,FALSE),"CJV")</f>
        <v>CJV</v>
      </c>
      <c r="S8" s="40" t="str">
        <f>IF(Tabla2[[#This Row],[EMPRESA]]=Tabla2[[#This Row],[CONTRATISTA PRNCIPAL]],"Principal","Secundaria")</f>
        <v>Principal</v>
      </c>
      <c r="T8" s="42">
        <f>IFERROR(1/COUNTIF(Tabla2[CONTRATISTA PRNCIPAL],Tabla2[[#This Row],[CONTRATISTA PRNCIPAL]]),0)</f>
        <v>0.1</v>
      </c>
      <c r="U8" s="43">
        <f>IF(((TODAY()-Tabla2[[#This Row],[FECHA NACIMIENTO]])/365)&lt;18,"Corregir", IF(((TODAY()-Tabla2[[#This Row],[FECHA NACIMIENTO]])/365)&gt;80, "Corregir",ROUNDDOWN(((TODAY()-Tabla2[[#This Row],[FECHA NACIMIENTO]])/365),0)))</f>
        <v>24</v>
      </c>
      <c r="V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 s="44" t="str">
        <f>+IF(Tabla2[[#This Row],[Edad]]="Corregir","Corregir","Ok")</f>
        <v>Ok</v>
      </c>
      <c r="X8" s="42" t="str">
        <f>+IFERROR(VLOOKUP(Tabla2[[#This Row],[DISTRITO SEGÚN DNI]],Hoja1!$A$2:$B$32,2,FALSE),"No")</f>
        <v>ATE</v>
      </c>
      <c r="Y8" s="42" t="str">
        <f>IF(OR(LOWER(Tabla2[[#This Row],[GENERO]])="masculino", LOWER(Tabla2[[#This Row],[GENERO]])="femenino"),"OK","Corregir")</f>
        <v>OK</v>
      </c>
      <c r="Z8" s="42" t="str">
        <f>+IF(Tabla2[[#This Row],[Nro. DNI / CE]]="","Corregir",IF(LEN(Tabla2[[#This Row],[Nro. DNI / CE]])&gt;=8,"OK","Corregir"))</f>
        <v>OK</v>
      </c>
      <c r="AA8" s="42">
        <f>COUNTIF(Tabla2[APELLIDOS Y NOMBRES],Tabla2[[#This Row],[APELLIDOS Y NOMBRES]])</f>
        <v>1</v>
      </c>
      <c r="AB8" s="42">
        <f>IF(Tabla2[[#This Row],[Trabajador]]&gt;1,1/Tabla2[[#This Row],[Trabajador]],Tabla2[[#This Row],[Trabajador]])</f>
        <v>1</v>
      </c>
      <c r="AC8" t="str">
        <f>+IFERROR(IF(Tabla2[[#This Row],[FECHA CESE/BAJA]]="","No Aplica",IF(AND(MONTH(Tabla2[[#This Row],[FECHA CESE/BAJA]])=MONTH(TODAY()-30),YEAR(Tabla2[[#This Row],[FECHA CESE/BAJA]])=YEAR(TODAY())),MONTH(TODAY()-30)&amp;"-"&amp;YEAR(TODAY()),"Borrar")),"No aplica")</f>
        <v>No aplica</v>
      </c>
      <c r="AD8" t="str">
        <f>+IFERROR(IF(Tabla2[[#This Row],[FECHA INICIO DE LABORES EN OBRA]]="","No Aplica",IF(AND(MONTH(Tabla2[[#This Row],[FECHA INICIO DE LABORES EN OBRA]])=MONTH(TODAY()-30),YEAR(Tabla2[[#This Row],[FECHA INICIO DE LABORES EN OBRA]])=YEAR(TODAY())),MONTH(TODAY()-30)&amp;"-"&amp;YEAR(TODAY()),"No Aplica")),"No Aplica")</f>
        <v>No Aplica</v>
      </c>
    </row>
    <row r="9" ht="16.5" customHeight="1" spans="1:30" x14ac:dyDescent="0.25">
      <c r="A9" s="13">
        <v>20524465541</v>
      </c>
      <c r="B9" s="15" t="s">
        <v>2057</v>
      </c>
      <c r="C9" s="15" t="s">
        <v>2057</v>
      </c>
      <c r="D9" s="15">
        <v>70916543</v>
      </c>
      <c r="E9" s="15" t="s">
        <v>2084</v>
      </c>
      <c r="F9" s="39">
        <v>37312</v>
      </c>
      <c r="G9" s="15">
        <v>1</v>
      </c>
      <c r="H9" s="15" t="s">
        <v>2073</v>
      </c>
      <c r="I9" s="15" t="s">
        <v>2060</v>
      </c>
      <c r="J9" s="15" t="s">
        <v>2085</v>
      </c>
      <c r="K9" s="15" t="s">
        <v>2071</v>
      </c>
      <c r="L9" s="40" t="s">
        <v>6</v>
      </c>
      <c r="M9" s="39" t="s">
        <v>29</v>
      </c>
      <c r="N9" s="41" t="s">
        <v>2063</v>
      </c>
      <c r="O9" s="39">
        <v>45010</v>
      </c>
      <c r="P9" s="40">
        <v>1</v>
      </c>
      <c r="Q9" s="40">
        <v>1</v>
      </c>
      <c r="R9" s="40" t="str">
        <f>IFERROR(VLOOKUP(Tabla2[[#This Row],[CONTRATISTA PRNCIPAL]],Hoja1!$L$5:$M$9,2,FALSE),"CJV")</f>
        <v>CJV</v>
      </c>
      <c r="S9" s="40" t="str">
        <f>IF(Tabla2[[#This Row],[EMPRESA]]=Tabla2[[#This Row],[CONTRATISTA PRNCIPAL]],"Principal","Secundaria")</f>
        <v>Principal</v>
      </c>
      <c r="T9" s="42">
        <f>IFERROR(1/COUNTIF(Tabla2[CONTRATISTA PRNCIPAL],Tabla2[[#This Row],[CONTRATISTA PRNCIPAL]]),0)</f>
        <v>0.1</v>
      </c>
      <c r="U9" s="43">
        <f>IF(((TODAY()-Tabla2[[#This Row],[FECHA NACIMIENTO]])/365)&lt;18,"Corregir", IF(((TODAY()-Tabla2[[#This Row],[FECHA NACIMIENTO]])/365)&gt;80, "Corregir",ROUNDDOWN(((TODAY()-Tabla2[[#This Row],[FECHA NACIMIENTO]])/365),0)))</f>
        <v>21</v>
      </c>
      <c r="V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9" s="44" t="str">
        <f>+IF(Tabla2[[#This Row],[Edad]]="Corregir","Corregir","Ok")</f>
        <v>Ok</v>
      </c>
      <c r="X9" s="42" t="str">
        <f>+IFERROR(VLOOKUP(Tabla2[[#This Row],[DISTRITO SEGÚN DNI]],Hoja1!$A$2:$B$32,2,FALSE),"No")</f>
        <v>No</v>
      </c>
      <c r="Y9" s="42" t="str">
        <f>IF(OR(LOWER(Tabla2[[#This Row],[GENERO]])="masculino", LOWER(Tabla2[[#This Row],[GENERO]])="femenino"),"OK","Corregir")</f>
        <v>OK</v>
      </c>
      <c r="Z9" s="42" t="str">
        <f>+IF(Tabla2[[#This Row],[Nro. DNI / CE]]="","Corregir",IF(LEN(Tabla2[[#This Row],[Nro. DNI / CE]])&gt;=8,"OK","Corregir"))</f>
        <v>OK</v>
      </c>
      <c r="AA9" s="42">
        <f>COUNTIF(Tabla2[APELLIDOS Y NOMBRES],Tabla2[[#This Row],[APELLIDOS Y NOMBRES]])</f>
        <v>1</v>
      </c>
      <c r="AB9" s="42">
        <f>IF(Tabla2[[#This Row],[Trabajador]]&gt;1,1/Tabla2[[#This Row],[Trabajador]],Tabla2[[#This Row],[Trabajador]])</f>
        <v>1</v>
      </c>
      <c r="AC9" t="str">
        <f>+IFERROR(IF(Tabla2[[#This Row],[FECHA CESE/BAJA]]="","No Aplica",IF(AND(MONTH(Tabla2[[#This Row],[FECHA CESE/BAJA]])=MONTH(TODAY()-30),YEAR(Tabla2[[#This Row],[FECHA CESE/BAJA]])=YEAR(TODAY())),MONTH(TODAY()-30)&amp;"-"&amp;YEAR(TODAY()),"Borrar")),"No aplica")</f>
        <v>No aplica</v>
      </c>
      <c r="AD9" t="str">
        <f>+IFERROR(IF(Tabla2[[#This Row],[FECHA INICIO DE LABORES EN OBRA]]="","No Aplica",IF(AND(MONTH(Tabla2[[#This Row],[FECHA INICIO DE LABORES EN OBRA]])=MONTH(TODAY()-30),YEAR(Tabla2[[#This Row],[FECHA INICIO DE LABORES EN OBRA]])=YEAR(TODAY())),MONTH(TODAY()-30)&amp;"-"&amp;YEAR(TODAY()),"No Aplica")),"No Aplica")</f>
        <v>No Aplica</v>
      </c>
    </row>
    <row r="10" ht="16.5" customHeight="1" spans="1:30" x14ac:dyDescent="0.25">
      <c r="A10" s="13">
        <v>20524465541</v>
      </c>
      <c r="B10" s="15" t="s">
        <v>2057</v>
      </c>
      <c r="C10" s="15" t="s">
        <v>2057</v>
      </c>
      <c r="D10" s="15">
        <v>71393223</v>
      </c>
      <c r="E10" s="15" t="s">
        <v>2086</v>
      </c>
      <c r="F10" s="39">
        <v>37953</v>
      </c>
      <c r="G10" s="15">
        <v>3</v>
      </c>
      <c r="H10" s="15" t="s">
        <v>2080</v>
      </c>
      <c r="I10" s="15" t="s">
        <v>2060</v>
      </c>
      <c r="J10" s="15" t="s">
        <v>2087</v>
      </c>
      <c r="K10" s="15" t="s">
        <v>2088</v>
      </c>
      <c r="L10" s="40" t="s">
        <v>6</v>
      </c>
      <c r="M10" s="39" t="s">
        <v>29</v>
      </c>
      <c r="N10" s="41" t="s">
        <v>2063</v>
      </c>
      <c r="O10" s="39">
        <v>45010</v>
      </c>
      <c r="P10" s="40">
        <v>1</v>
      </c>
      <c r="Q10" s="40">
        <v>1</v>
      </c>
      <c r="R10" s="40" t="str">
        <f>IFERROR(VLOOKUP(Tabla2[[#This Row],[CONTRATISTA PRNCIPAL]],Hoja1!$L$5:$M$9,2,FALSE),"CJV")</f>
        <v>CJV</v>
      </c>
      <c r="S10" s="40" t="str">
        <f>IF(Tabla2[[#This Row],[EMPRESA]]=Tabla2[[#This Row],[CONTRATISTA PRNCIPAL]],"Principal","Secundaria")</f>
        <v>Principal</v>
      </c>
      <c r="T10" s="42">
        <f>IFERROR(1/COUNTIF(Tabla2[CONTRATISTA PRNCIPAL],Tabla2[[#This Row],[CONTRATISTA PRNCIPAL]]),0)</f>
        <v>0.1</v>
      </c>
      <c r="U10" s="43">
        <f>IF(((TODAY()-Tabla2[[#This Row],[FECHA NACIMIENTO]])/365)&lt;18,"Corregir", IF(((TODAY()-Tabla2[[#This Row],[FECHA NACIMIENTO]])/365)&gt;80, "Corregir",ROUNDDOWN(((TODAY()-Tabla2[[#This Row],[FECHA NACIMIENTO]])/365),0)))</f>
        <v>19</v>
      </c>
      <c r="V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0" s="44" t="str">
        <f>+IF(Tabla2[[#This Row],[Edad]]="Corregir","Corregir","Ok")</f>
        <v>Ok</v>
      </c>
      <c r="X10" s="42" t="str">
        <f>+IFERROR(VLOOKUP(Tabla2[[#This Row],[DISTRITO SEGÚN DNI]],Hoja1!$A$2:$B$32,2,FALSE),"No")</f>
        <v>No</v>
      </c>
      <c r="Y10" s="42" t="str">
        <f>IF(OR(LOWER(Tabla2[[#This Row],[GENERO]])="masculino", LOWER(Tabla2[[#This Row],[GENERO]])="femenino"),"OK","Corregir")</f>
        <v>OK</v>
      </c>
      <c r="Z10" s="42" t="str">
        <f>+IF(Tabla2[[#This Row],[Nro. DNI / CE]]="","Corregir",IF(LEN(Tabla2[[#This Row],[Nro. DNI / CE]])&gt;=8,"OK","Corregir"))</f>
        <v>OK</v>
      </c>
      <c r="AA10" s="42">
        <f>COUNTIF(Tabla2[APELLIDOS Y NOMBRES],Tabla2[[#This Row],[APELLIDOS Y NOMBRES]])</f>
        <v>1</v>
      </c>
      <c r="AB10" s="42">
        <f>IF(Tabla2[[#This Row],[Trabajador]]&gt;1,1/Tabla2[[#This Row],[Trabajador]],Tabla2[[#This Row],[Trabajador]])</f>
        <v>1</v>
      </c>
      <c r="AC10" t="str">
        <f>+IFERROR(IF(Tabla2[[#This Row],[FECHA CESE/BAJA]]="","No Aplica",IF(AND(MONTH(Tabla2[[#This Row],[FECHA CESE/BAJA]])=MONTH(TODAY()-30),YEAR(Tabla2[[#This Row],[FECHA CESE/BAJA]])=YEAR(TODAY())),MONTH(TODAY()-30)&amp;"-"&amp;YEAR(TODAY()),"Borrar")),"No aplica")</f>
        <v>No aplica</v>
      </c>
      <c r="AD10" t="str">
        <f>+IFERROR(IF(Tabla2[[#This Row],[FECHA INICIO DE LABORES EN OBRA]]="","No Aplica",IF(AND(MONTH(Tabla2[[#This Row],[FECHA INICIO DE LABORES EN OBRA]])=MONTH(TODAY()-30),YEAR(Tabla2[[#This Row],[FECHA INICIO DE LABORES EN OBRA]])=YEAR(TODAY())),MONTH(TODAY()-30)&amp;"-"&amp;YEAR(TODAY()),"No Aplica")),"No Aplica")</f>
        <v>No Aplica</v>
      </c>
    </row>
    <row r="11" ht="16.5" customHeight="1" spans="1:30" x14ac:dyDescent="0.25">
      <c r="A11" s="13">
        <v>20524465541</v>
      </c>
      <c r="B11" s="15" t="s">
        <v>2057</v>
      </c>
      <c r="C11" s="15" t="s">
        <v>2057</v>
      </c>
      <c r="D11" s="15">
        <v>70744952</v>
      </c>
      <c r="E11" s="15" t="s">
        <v>2089</v>
      </c>
      <c r="F11" s="39">
        <v>37497</v>
      </c>
      <c r="G11" s="15">
        <v>3</v>
      </c>
      <c r="H11" s="15" t="s">
        <v>2080</v>
      </c>
      <c r="I11" s="15" t="s">
        <v>2060</v>
      </c>
      <c r="J11" s="15" t="s">
        <v>2090</v>
      </c>
      <c r="K11" s="15" t="s">
        <v>2091</v>
      </c>
      <c r="L11" s="40" t="s">
        <v>6</v>
      </c>
      <c r="M11" s="39" t="s">
        <v>29</v>
      </c>
      <c r="N11" s="41" t="s">
        <v>2063</v>
      </c>
      <c r="O11" s="39">
        <v>45010</v>
      </c>
      <c r="P11" s="40">
        <v>1</v>
      </c>
      <c r="Q11" s="40">
        <v>1</v>
      </c>
      <c r="R11" s="40" t="str">
        <f>IFERROR(VLOOKUP(Tabla2[[#This Row],[CONTRATISTA PRNCIPAL]],Hoja1!$L$5:$M$9,2,FALSE),"CJV")</f>
        <v>CJV</v>
      </c>
      <c r="S11" s="40" t="str">
        <f>IF(Tabla2[[#This Row],[EMPRESA]]=Tabla2[[#This Row],[CONTRATISTA PRNCIPAL]],"Principal","Secundaria")</f>
        <v>Principal</v>
      </c>
      <c r="T11" s="42">
        <f>IFERROR(1/COUNTIF(Tabla2[CONTRATISTA PRNCIPAL],Tabla2[[#This Row],[CONTRATISTA PRNCIPAL]]),0)</f>
        <v>0.1</v>
      </c>
      <c r="U11" s="43">
        <f>IF(((TODAY()-Tabla2[[#This Row],[FECHA NACIMIENTO]])/365)&lt;18,"Corregir", IF(((TODAY()-Tabla2[[#This Row],[FECHA NACIMIENTO]])/365)&gt;80, "Corregir",ROUNDDOWN(((TODAY()-Tabla2[[#This Row],[FECHA NACIMIENTO]])/365),0)))</f>
        <v>21</v>
      </c>
      <c r="V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1" s="44" t="str">
        <f>+IF(Tabla2[[#This Row],[Edad]]="Corregir","Corregir","Ok")</f>
        <v>Ok</v>
      </c>
      <c r="X11" s="42" t="str">
        <f>+IFERROR(VLOOKUP(Tabla2[[#This Row],[DISTRITO SEGÚN DNI]],Hoja1!$A$2:$B$32,2,FALSE),"No")</f>
        <v>No</v>
      </c>
      <c r="Y11" s="42" t="str">
        <f>IF(OR(LOWER(Tabla2[[#This Row],[GENERO]])="masculino", LOWER(Tabla2[[#This Row],[GENERO]])="femenino"),"OK","Corregir")</f>
        <v>OK</v>
      </c>
      <c r="Z11" s="42" t="str">
        <f>+IF(Tabla2[[#This Row],[Nro. DNI / CE]]="","Corregir",IF(LEN(Tabla2[[#This Row],[Nro. DNI / CE]])&gt;=8,"OK","Corregir"))</f>
        <v>OK</v>
      </c>
      <c r="AA11" s="42">
        <f>COUNTIF(Tabla2[APELLIDOS Y NOMBRES],Tabla2[[#This Row],[APELLIDOS Y NOMBRES]])</f>
        <v>1</v>
      </c>
      <c r="AB11" s="42">
        <f>IF(Tabla2[[#This Row],[Trabajador]]&gt;1,1/Tabla2[[#This Row],[Trabajador]],Tabla2[[#This Row],[Trabajador]])</f>
        <v>1</v>
      </c>
      <c r="AC11" t="str">
        <f>+IFERROR(IF(Tabla2[[#This Row],[FECHA CESE/BAJA]]="","No Aplica",IF(AND(MONTH(Tabla2[[#This Row],[FECHA CESE/BAJA]])=MONTH(TODAY()-30),YEAR(Tabla2[[#This Row],[FECHA CESE/BAJA]])=YEAR(TODAY())),MONTH(TODAY()-30)&amp;"-"&amp;YEAR(TODAY()),"Borrar")),"No aplica")</f>
        <v>No aplica</v>
      </c>
      <c r="AD11" t="str">
        <f>+IFERROR(IF(Tabla2[[#This Row],[FECHA INICIO DE LABORES EN OBRA]]="","No Aplica",IF(AND(MONTH(Tabla2[[#This Row],[FECHA INICIO DE LABORES EN OBRA]])=MONTH(TODAY()-30),YEAR(Tabla2[[#This Row],[FECHA INICIO DE LABORES EN OBRA]])=YEAR(TODAY())),MONTH(TODAY()-30)&amp;"-"&amp;YEAR(TODAY()),"No Aplica")),"No Aplica")</f>
        <v>No Aplica</v>
      </c>
    </row>
    <row r="12" ht="16.5" customHeight="1" spans="1:30" x14ac:dyDescent="0.25">
      <c r="A12" s="13" t="s">
        <v>2092</v>
      </c>
      <c r="B12" s="15" t="s">
        <v>2010</v>
      </c>
      <c r="C12" s="15" t="s">
        <v>2010</v>
      </c>
      <c r="D12" s="15">
        <v>41876311</v>
      </c>
      <c r="E12" s="15" t="s">
        <v>2093</v>
      </c>
      <c r="F12" s="39">
        <v>30357</v>
      </c>
      <c r="G12" s="15">
        <v>1</v>
      </c>
      <c r="H12" s="15" t="s">
        <v>2094</v>
      </c>
      <c r="I12" s="15" t="s">
        <v>2095</v>
      </c>
      <c r="J12" s="15" t="s">
        <v>2096</v>
      </c>
      <c r="K12" s="15" t="s">
        <v>2097</v>
      </c>
      <c r="L12" s="40" t="s">
        <v>6</v>
      </c>
      <c r="M12" s="39"/>
      <c r="N12" s="41" t="s">
        <v>2098</v>
      </c>
      <c r="O12" s="39">
        <v>43661</v>
      </c>
      <c r="P12" s="40">
        <v>1</v>
      </c>
      <c r="Q12" s="40">
        <v>1</v>
      </c>
      <c r="R12" s="40" t="str">
        <f>IFERROR(VLOOKUP(Tabla2[[#This Row],[CONTRATISTA PRNCIPAL]],Hoja1!$L$5:$M$9,2,FALSE),"CJV")</f>
        <v>EPC</v>
      </c>
      <c r="S12" s="40" t="str">
        <f>IF(Tabla2[[#This Row],[EMPRESA]]=Tabla2[[#This Row],[CONTRATISTA PRNCIPAL]],"Principal","Secundaria")</f>
        <v>Principal</v>
      </c>
      <c r="T12" s="42">
        <f>IFERROR(1/COUNTIF(Tabla2[CONTRATISTA PRNCIPAL],Tabla2[[#This Row],[CONTRATISTA PRNCIPAL]]),0)</f>
        <v>0.06666666666666667</v>
      </c>
      <c r="U12" s="43">
        <f>IF(((TODAY()-Tabla2[[#This Row],[FECHA NACIMIENTO]])/365)&lt;18,"Corregir", IF(((TODAY()-Tabla2[[#This Row],[FECHA NACIMIENTO]])/365)&gt;80, "Corregir",ROUNDDOWN(((TODAY()-Tabla2[[#This Row],[FECHA NACIMIENTO]])/365),0)))</f>
        <v>40</v>
      </c>
      <c r="V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 s="44" t="str">
        <f>+IF(Tabla2[[#This Row],[Edad]]="Corregir","Corregir","Ok")</f>
        <v>Ok</v>
      </c>
      <c r="X12" s="42" t="str">
        <f>+IFERROR(VLOOKUP(Tabla2[[#This Row],[DISTRITO SEGÚN DNI]],Hoja1!$A$2:$B$32,2,FALSE),"No")</f>
        <v>No</v>
      </c>
      <c r="Y12" s="42" t="str">
        <f>IF(OR(LOWER(Tabla2[[#This Row],[GENERO]])="masculino", LOWER(Tabla2[[#This Row],[GENERO]])="femenino"),"OK","Corregir")</f>
        <v>OK</v>
      </c>
      <c r="Z12" s="42" t="str">
        <f>+IF(Tabla2[[#This Row],[Nro. DNI / CE]]="","Corregir",IF(LEN(Tabla2[[#This Row],[Nro. DNI / CE]])&gt;=8,"OK","Corregir"))</f>
        <v>OK</v>
      </c>
      <c r="AA12" s="42">
        <f>COUNTIF(Tabla2[APELLIDOS Y NOMBRES],Tabla2[[#This Row],[APELLIDOS Y NOMBRES]])</f>
        <v>1</v>
      </c>
      <c r="AB12" s="42">
        <f>IF(Tabla2[[#This Row],[Trabajador]]&gt;1,1/Tabla2[[#This Row],[Trabajador]],Tabla2[[#This Row],[Trabajador]])</f>
        <v>1</v>
      </c>
      <c r="AC12" t="str">
        <f>+IFERROR(IF(Tabla2[[#This Row],[FECHA CESE/BAJA]]="","No Aplica",IF(AND(MONTH(Tabla2[[#This Row],[FECHA CESE/BAJA]])=MONTH(TODAY()-30),YEAR(Tabla2[[#This Row],[FECHA CESE/BAJA]])=YEAR(TODAY())),MONTH(TODAY()-30)&amp;"-"&amp;YEAR(TODAY()),"Borrar")),"No aplica")</f>
        <v>No Aplica</v>
      </c>
      <c r="AD12" t="str">
        <f>+IFERROR(IF(Tabla2[[#This Row],[FECHA INICIO DE LABORES EN OBRA]]="","No Aplica",IF(AND(MONTH(Tabla2[[#This Row],[FECHA INICIO DE LABORES EN OBRA]])=MONTH(TODAY()-30),YEAR(Tabla2[[#This Row],[FECHA INICIO DE LABORES EN OBRA]])=YEAR(TODAY())),MONTH(TODAY()-30)&amp;"-"&amp;YEAR(TODAY()),"No Aplica")),"No Aplica")</f>
        <v>No Aplica</v>
      </c>
    </row>
    <row r="13" ht="16.5" customHeight="1" spans="1:30" x14ac:dyDescent="0.25">
      <c r="A13" s="13" t="s">
        <v>2092</v>
      </c>
      <c r="B13" s="15" t="s">
        <v>2010</v>
      </c>
      <c r="C13" s="15" t="s">
        <v>2010</v>
      </c>
      <c r="D13" s="15" t="s">
        <v>1387</v>
      </c>
      <c r="E13" s="15" t="s">
        <v>1388</v>
      </c>
      <c r="F13" s="39">
        <v>24429</v>
      </c>
      <c r="G13" s="15">
        <v>1</v>
      </c>
      <c r="H13" s="15" t="s">
        <v>2099</v>
      </c>
      <c r="I13" s="15" t="s">
        <v>2095</v>
      </c>
      <c r="J13" s="15" t="s">
        <v>2100</v>
      </c>
      <c r="K13" s="15" t="s">
        <v>2101</v>
      </c>
      <c r="L13" s="40" t="s">
        <v>6</v>
      </c>
      <c r="M13" s="39"/>
      <c r="N13" s="41" t="s">
        <v>2098</v>
      </c>
      <c r="O13" s="39">
        <v>43709</v>
      </c>
      <c r="P13" s="40">
        <v>1</v>
      </c>
      <c r="Q13" s="40">
        <v>1</v>
      </c>
      <c r="R13" s="40" t="str">
        <f>IFERROR(VLOOKUP(Tabla2[[#This Row],[CONTRATISTA PRNCIPAL]],Hoja1!$L$5:$M$9,2,FALSE),"CJV")</f>
        <v>EPC</v>
      </c>
      <c r="S13" s="40" t="str">
        <f>IF(Tabla2[[#This Row],[EMPRESA]]=Tabla2[[#This Row],[CONTRATISTA PRNCIPAL]],"Principal","Secundaria")</f>
        <v>Principal</v>
      </c>
      <c r="T13" s="42">
        <f>IFERROR(1/COUNTIF(Tabla2[CONTRATISTA PRNCIPAL],Tabla2[[#This Row],[CONTRATISTA PRNCIPAL]]),0)</f>
        <v>0.06666666666666667</v>
      </c>
      <c r="U13" s="43">
        <f>IF(((TODAY()-Tabla2[[#This Row],[FECHA NACIMIENTO]])/365)&lt;18,"Corregir", IF(((TODAY()-Tabla2[[#This Row],[FECHA NACIMIENTO]])/365)&gt;80, "Corregir",ROUNDDOWN(((TODAY()-Tabla2[[#This Row],[FECHA NACIMIENTO]])/365),0)))</f>
        <v>56</v>
      </c>
      <c r="V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 s="44" t="str">
        <f>+IF(Tabla2[[#This Row],[Edad]]="Corregir","Corregir","Ok")</f>
        <v>Ok</v>
      </c>
      <c r="X13" s="42" t="str">
        <f>+IFERROR(VLOOKUP(Tabla2[[#This Row],[DISTRITO SEGÚN DNI]],Hoja1!$A$2:$B$32,2,FALSE),"No")</f>
        <v>LA VICTORIA</v>
      </c>
      <c r="Y13" s="42" t="str">
        <f>IF(OR(LOWER(Tabla2[[#This Row],[GENERO]])="masculino", LOWER(Tabla2[[#This Row],[GENERO]])="femenino"),"OK","Corregir")</f>
        <v>OK</v>
      </c>
      <c r="Z13" s="42" t="str">
        <f>+IF(Tabla2[[#This Row],[Nro. DNI / CE]]="","Corregir",IF(LEN(Tabla2[[#This Row],[Nro. DNI / CE]])&gt;=8,"OK","Corregir"))</f>
        <v>OK</v>
      </c>
      <c r="AA13" s="42">
        <f>COUNTIF(Tabla2[APELLIDOS Y NOMBRES],Tabla2[[#This Row],[APELLIDOS Y NOMBRES]])</f>
        <v>1</v>
      </c>
      <c r="AB13" s="42">
        <f>IF(Tabla2[[#This Row],[Trabajador]]&gt;1,1/Tabla2[[#This Row],[Trabajador]],Tabla2[[#This Row],[Trabajador]])</f>
        <v>1</v>
      </c>
      <c r="AC13" t="str">
        <f>+IFERROR(IF(Tabla2[[#This Row],[FECHA CESE/BAJA]]="","No Aplica",IF(AND(MONTH(Tabla2[[#This Row],[FECHA CESE/BAJA]])=MONTH(TODAY()-30),YEAR(Tabla2[[#This Row],[FECHA CESE/BAJA]])=YEAR(TODAY())),MONTH(TODAY()-30)&amp;"-"&amp;YEAR(TODAY()),"Borrar")),"No aplica")</f>
        <v>No Aplica</v>
      </c>
      <c r="AD13" t="str">
        <f>+IFERROR(IF(Tabla2[[#This Row],[FECHA INICIO DE LABORES EN OBRA]]="","No Aplica",IF(AND(MONTH(Tabla2[[#This Row],[FECHA INICIO DE LABORES EN OBRA]])=MONTH(TODAY()-30),YEAR(Tabla2[[#This Row],[FECHA INICIO DE LABORES EN OBRA]])=YEAR(TODAY())),MONTH(TODAY()-30)&amp;"-"&amp;YEAR(TODAY()),"No Aplica")),"No Aplica")</f>
        <v>No Aplica</v>
      </c>
    </row>
    <row r="14" ht="16.5" customHeight="1" spans="1:30" x14ac:dyDescent="0.25">
      <c r="A14" s="13" t="s">
        <v>2092</v>
      </c>
      <c r="B14" s="15" t="s">
        <v>2010</v>
      </c>
      <c r="C14" s="15" t="s">
        <v>2010</v>
      </c>
      <c r="D14" s="15">
        <v>44638411</v>
      </c>
      <c r="E14" s="15" t="s">
        <v>2102</v>
      </c>
      <c r="F14" s="39">
        <v>32078</v>
      </c>
      <c r="G14" s="15">
        <v>1</v>
      </c>
      <c r="H14" s="15" t="s">
        <v>2103</v>
      </c>
      <c r="I14" s="15" t="s">
        <v>2095</v>
      </c>
      <c r="J14" s="15" t="s">
        <v>2104</v>
      </c>
      <c r="K14" s="15" t="s">
        <v>2105</v>
      </c>
      <c r="L14" s="40" t="s">
        <v>6</v>
      </c>
      <c r="M14" s="39"/>
      <c r="N14" s="41" t="s">
        <v>2098</v>
      </c>
      <c r="O14" s="39">
        <v>43731</v>
      </c>
      <c r="P14" s="40">
        <v>1</v>
      </c>
      <c r="Q14" s="40">
        <v>1</v>
      </c>
      <c r="R14" s="40" t="str">
        <f>IFERROR(VLOOKUP(Tabla2[[#This Row],[CONTRATISTA PRNCIPAL]],Hoja1!$L$5:$M$9,2,FALSE),"CJV")</f>
        <v>EPC</v>
      </c>
      <c r="S14" s="40" t="str">
        <f>IF(Tabla2[[#This Row],[EMPRESA]]=Tabla2[[#This Row],[CONTRATISTA PRNCIPAL]],"Principal","Secundaria")</f>
        <v>Principal</v>
      </c>
      <c r="T14" s="42">
        <f>IFERROR(1/COUNTIF(Tabla2[CONTRATISTA PRNCIPAL],Tabla2[[#This Row],[CONTRATISTA PRNCIPAL]]),0)</f>
        <v>0.06666666666666667</v>
      </c>
      <c r="U14" s="43">
        <f>IF(((TODAY()-Tabla2[[#This Row],[FECHA NACIMIENTO]])/365)&lt;18,"Corregir", IF(((TODAY()-Tabla2[[#This Row],[FECHA NACIMIENTO]])/365)&gt;80, "Corregir",ROUNDDOWN(((TODAY()-Tabla2[[#This Row],[FECHA NACIMIENTO]])/365),0)))</f>
        <v>35</v>
      </c>
      <c r="V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 s="44" t="str">
        <f>+IF(Tabla2[[#This Row],[Edad]]="Corregir","Corregir","Ok")</f>
        <v>Ok</v>
      </c>
      <c r="X14" s="42" t="str">
        <f>+IFERROR(VLOOKUP(Tabla2[[#This Row],[DISTRITO SEGÚN DNI]],Hoja1!$A$2:$B$32,2,FALSE),"No")</f>
        <v>No</v>
      </c>
      <c r="Y14" s="42" t="str">
        <f>IF(OR(LOWER(Tabla2[[#This Row],[GENERO]])="masculino", LOWER(Tabla2[[#This Row],[GENERO]])="femenino"),"OK","Corregir")</f>
        <v>OK</v>
      </c>
      <c r="Z14" s="42" t="str">
        <f>+IF(Tabla2[[#This Row],[Nro. DNI / CE]]="","Corregir",IF(LEN(Tabla2[[#This Row],[Nro. DNI / CE]])&gt;=8,"OK","Corregir"))</f>
        <v>OK</v>
      </c>
      <c r="AA14" s="42">
        <f>COUNTIF(Tabla2[APELLIDOS Y NOMBRES],Tabla2[[#This Row],[APELLIDOS Y NOMBRES]])</f>
        <v>1</v>
      </c>
      <c r="AB14" s="42">
        <f>IF(Tabla2[[#This Row],[Trabajador]]&gt;1,1/Tabla2[[#This Row],[Trabajador]],Tabla2[[#This Row],[Trabajador]])</f>
        <v>1</v>
      </c>
      <c r="AC14" t="str">
        <f>+IFERROR(IF(Tabla2[[#This Row],[FECHA CESE/BAJA]]="","No Aplica",IF(AND(MONTH(Tabla2[[#This Row],[FECHA CESE/BAJA]])=MONTH(TODAY()-30),YEAR(Tabla2[[#This Row],[FECHA CESE/BAJA]])=YEAR(TODAY())),MONTH(TODAY()-30)&amp;"-"&amp;YEAR(TODAY()),"Borrar")),"No aplica")</f>
        <v>No Aplica</v>
      </c>
      <c r="AD14" t="str">
        <f>+IFERROR(IF(Tabla2[[#This Row],[FECHA INICIO DE LABORES EN OBRA]]="","No Aplica",IF(AND(MONTH(Tabla2[[#This Row],[FECHA INICIO DE LABORES EN OBRA]])=MONTH(TODAY()-30),YEAR(Tabla2[[#This Row],[FECHA INICIO DE LABORES EN OBRA]])=YEAR(TODAY())),MONTH(TODAY()-30)&amp;"-"&amp;YEAR(TODAY()),"No Aplica")),"No Aplica")</f>
        <v>No Aplica</v>
      </c>
    </row>
    <row r="15" ht="16.5" customHeight="1" spans="1:30" x14ac:dyDescent="0.25">
      <c r="A15" s="13" t="s">
        <v>2092</v>
      </c>
      <c r="B15" s="15" t="s">
        <v>2010</v>
      </c>
      <c r="C15" s="15" t="s">
        <v>2010</v>
      </c>
      <c r="D15" s="15">
        <v>40236085</v>
      </c>
      <c r="E15" s="15" t="s">
        <v>2106</v>
      </c>
      <c r="F15" s="39">
        <v>29024</v>
      </c>
      <c r="G15" s="15">
        <v>1</v>
      </c>
      <c r="H15" s="15" t="s">
        <v>2099</v>
      </c>
      <c r="I15" s="15" t="s">
        <v>2095</v>
      </c>
      <c r="J15" s="15" t="s">
        <v>2107</v>
      </c>
      <c r="K15" s="15" t="s">
        <v>2108</v>
      </c>
      <c r="L15" s="40" t="s">
        <v>6</v>
      </c>
      <c r="M15" s="39"/>
      <c r="N15" s="41" t="s">
        <v>2098</v>
      </c>
      <c r="O15" s="39">
        <v>43731</v>
      </c>
      <c r="P15" s="40">
        <v>1</v>
      </c>
      <c r="Q15" s="40">
        <v>1</v>
      </c>
      <c r="R15" s="40" t="str">
        <f>IFERROR(VLOOKUP(Tabla2[[#This Row],[CONTRATISTA PRNCIPAL]],Hoja1!$L$5:$M$9,2,FALSE),"CJV")</f>
        <v>EPC</v>
      </c>
      <c r="S15" s="40" t="str">
        <f>IF(Tabla2[[#This Row],[EMPRESA]]=Tabla2[[#This Row],[CONTRATISTA PRNCIPAL]],"Principal","Secundaria")</f>
        <v>Principal</v>
      </c>
      <c r="T15" s="42">
        <f>IFERROR(1/COUNTIF(Tabla2[CONTRATISTA PRNCIPAL],Tabla2[[#This Row],[CONTRATISTA PRNCIPAL]]),0)</f>
        <v>0.06666666666666667</v>
      </c>
      <c r="U15" s="43">
        <f>IF(((TODAY()-Tabla2[[#This Row],[FECHA NACIMIENTO]])/365)&lt;18,"Corregir", IF(((TODAY()-Tabla2[[#This Row],[FECHA NACIMIENTO]])/365)&gt;80, "Corregir",ROUNDDOWN(((TODAY()-Tabla2[[#This Row],[FECHA NACIMIENTO]])/365),0)))</f>
        <v>44</v>
      </c>
      <c r="V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 s="44" t="str">
        <f>+IF(Tabla2[[#This Row],[Edad]]="Corregir","Corregir","Ok")</f>
        <v>Ok</v>
      </c>
      <c r="X15" s="42" t="str">
        <f>+IFERROR(VLOOKUP(Tabla2[[#This Row],[DISTRITO SEGÚN DNI]],Hoja1!$A$2:$B$32,2,FALSE),"No")</f>
        <v>No</v>
      </c>
      <c r="Y15" s="42" t="str">
        <f>IF(OR(LOWER(Tabla2[[#This Row],[GENERO]])="masculino", LOWER(Tabla2[[#This Row],[GENERO]])="femenino"),"OK","Corregir")</f>
        <v>OK</v>
      </c>
      <c r="Z15" s="42" t="str">
        <f>+IF(Tabla2[[#This Row],[Nro. DNI / CE]]="","Corregir",IF(LEN(Tabla2[[#This Row],[Nro. DNI / CE]])&gt;=8,"OK","Corregir"))</f>
        <v>OK</v>
      </c>
      <c r="AA15" s="42">
        <f>COUNTIF(Tabla2[APELLIDOS Y NOMBRES],Tabla2[[#This Row],[APELLIDOS Y NOMBRES]])</f>
        <v>1</v>
      </c>
      <c r="AB15" s="42">
        <f>IF(Tabla2[[#This Row],[Trabajador]]&gt;1,1/Tabla2[[#This Row],[Trabajador]],Tabla2[[#This Row],[Trabajador]])</f>
        <v>1</v>
      </c>
      <c r="AC15" t="str">
        <f>+IFERROR(IF(Tabla2[[#This Row],[FECHA CESE/BAJA]]="","No Aplica",IF(AND(MONTH(Tabla2[[#This Row],[FECHA CESE/BAJA]])=MONTH(TODAY()-30),YEAR(Tabla2[[#This Row],[FECHA CESE/BAJA]])=YEAR(TODAY())),MONTH(TODAY()-30)&amp;"-"&amp;YEAR(TODAY()),"Borrar")),"No aplica")</f>
        <v>No Aplica</v>
      </c>
      <c r="AD15" t="str">
        <f>+IFERROR(IF(Tabla2[[#This Row],[FECHA INICIO DE LABORES EN OBRA]]="","No Aplica",IF(AND(MONTH(Tabla2[[#This Row],[FECHA INICIO DE LABORES EN OBRA]])=MONTH(TODAY()-30),YEAR(Tabla2[[#This Row],[FECHA INICIO DE LABORES EN OBRA]])=YEAR(TODAY())),MONTH(TODAY()-30)&amp;"-"&amp;YEAR(TODAY()),"No Aplica")),"No Aplica")</f>
        <v>No Aplica</v>
      </c>
    </row>
    <row r="16" ht="16.5" customHeight="1" spans="1:30" x14ac:dyDescent="0.25">
      <c r="A16" s="13" t="s">
        <v>2092</v>
      </c>
      <c r="B16" s="15" t="s">
        <v>2010</v>
      </c>
      <c r="C16" s="15" t="s">
        <v>2010</v>
      </c>
      <c r="D16" s="15" t="s">
        <v>2109</v>
      </c>
      <c r="E16" s="15" t="s">
        <v>2110</v>
      </c>
      <c r="F16" s="39">
        <v>30280</v>
      </c>
      <c r="G16" s="15">
        <v>1</v>
      </c>
      <c r="H16" s="15" t="s">
        <v>2111</v>
      </c>
      <c r="I16" s="15" t="s">
        <v>2095</v>
      </c>
      <c r="J16" s="15" t="s">
        <v>2112</v>
      </c>
      <c r="K16" s="15" t="s">
        <v>2113</v>
      </c>
      <c r="L16" s="40" t="s">
        <v>5</v>
      </c>
      <c r="M16" s="39"/>
      <c r="N16" s="41" t="s">
        <v>2114</v>
      </c>
      <c r="O16" s="39">
        <v>43801</v>
      </c>
      <c r="P16" s="40">
        <v>1</v>
      </c>
      <c r="Q16" s="40">
        <v>1</v>
      </c>
      <c r="R16" s="40" t="str">
        <f>IFERROR(VLOOKUP(Tabla2[[#This Row],[CONTRATISTA PRNCIPAL]],Hoja1!$L$5:$M$9,2,FALSE),"CJV")</f>
        <v>EPC</v>
      </c>
      <c r="S16" s="40" t="str">
        <f>IF(Tabla2[[#This Row],[EMPRESA]]=Tabla2[[#This Row],[CONTRATISTA PRNCIPAL]],"Principal","Secundaria")</f>
        <v>Principal</v>
      </c>
      <c r="T16" s="42">
        <f>IFERROR(1/COUNTIF(Tabla2[CONTRATISTA PRNCIPAL],Tabla2[[#This Row],[CONTRATISTA PRNCIPAL]]),0)</f>
        <v>0.06666666666666667</v>
      </c>
      <c r="U16" s="43">
        <f>IF(((TODAY()-Tabla2[[#This Row],[FECHA NACIMIENTO]])/365)&lt;18,"Corregir", IF(((TODAY()-Tabla2[[#This Row],[FECHA NACIMIENTO]])/365)&gt;80, "Corregir",ROUNDDOWN(((TODAY()-Tabla2[[#This Row],[FECHA NACIMIENTO]])/365),0)))</f>
        <v>40</v>
      </c>
      <c r="V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 s="44" t="str">
        <f>+IF(Tabla2[[#This Row],[Edad]]="Corregir","Corregir","Ok")</f>
        <v>Ok</v>
      </c>
      <c r="X16" s="42" t="str">
        <f>+IFERROR(VLOOKUP(Tabla2[[#This Row],[DISTRITO SEGÚN DNI]],Hoja1!$A$2:$B$32,2,FALSE),"No")</f>
        <v>No</v>
      </c>
      <c r="Y16" s="42" t="str">
        <f>IF(OR(LOWER(Tabla2[[#This Row],[GENERO]])="masculino", LOWER(Tabla2[[#This Row],[GENERO]])="femenino"),"OK","Corregir")</f>
        <v>OK</v>
      </c>
      <c r="Z16" s="42" t="str">
        <f>+IF(Tabla2[[#This Row],[Nro. DNI / CE]]="","Corregir",IF(LEN(Tabla2[[#This Row],[Nro. DNI / CE]])&gt;=8,"OK","Corregir"))</f>
        <v>OK</v>
      </c>
      <c r="AA16" s="42">
        <f>COUNTIF(Tabla2[APELLIDOS Y NOMBRES],Tabla2[[#This Row],[APELLIDOS Y NOMBRES]])</f>
        <v>1</v>
      </c>
      <c r="AB16" s="42">
        <f>IF(Tabla2[[#This Row],[Trabajador]]&gt;1,1/Tabla2[[#This Row],[Trabajador]],Tabla2[[#This Row],[Trabajador]])</f>
        <v>1</v>
      </c>
      <c r="AC16" t="str">
        <f>+IFERROR(IF(Tabla2[[#This Row],[FECHA CESE/BAJA]]="","No Aplica",IF(AND(MONTH(Tabla2[[#This Row],[FECHA CESE/BAJA]])=MONTH(TODAY()-30),YEAR(Tabla2[[#This Row],[FECHA CESE/BAJA]])=YEAR(TODAY())),MONTH(TODAY()-30)&amp;"-"&amp;YEAR(TODAY()),"Borrar")),"No aplica")</f>
        <v>No Aplica</v>
      </c>
      <c r="AD16" t="str">
        <f>+IFERROR(IF(Tabla2[[#This Row],[FECHA INICIO DE LABORES EN OBRA]]="","No Aplica",IF(AND(MONTH(Tabla2[[#This Row],[FECHA INICIO DE LABORES EN OBRA]])=MONTH(TODAY()-30),YEAR(Tabla2[[#This Row],[FECHA INICIO DE LABORES EN OBRA]])=YEAR(TODAY())),MONTH(TODAY()-30)&amp;"-"&amp;YEAR(TODAY()),"No Aplica")),"No Aplica")</f>
        <v>No Aplica</v>
      </c>
    </row>
    <row r="17" ht="16.5" customHeight="1" spans="1:30" x14ac:dyDescent="0.25">
      <c r="A17" s="13" t="s">
        <v>2092</v>
      </c>
      <c r="B17" s="15" t="s">
        <v>2010</v>
      </c>
      <c r="C17" s="15" t="s">
        <v>2010</v>
      </c>
      <c r="D17" s="15" t="s">
        <v>2115</v>
      </c>
      <c r="E17" s="15" t="s">
        <v>2116</v>
      </c>
      <c r="F17" s="39">
        <v>27200</v>
      </c>
      <c r="G17" s="15">
        <v>1</v>
      </c>
      <c r="H17" s="15" t="s">
        <v>2117</v>
      </c>
      <c r="I17" s="15" t="s">
        <v>2095</v>
      </c>
      <c r="J17" s="15" t="s">
        <v>2118</v>
      </c>
      <c r="K17" s="15" t="s">
        <v>2071</v>
      </c>
      <c r="L17" s="40" t="s">
        <v>6</v>
      </c>
      <c r="M17" s="39"/>
      <c r="N17" s="41" t="s">
        <v>2098</v>
      </c>
      <c r="O17" s="39">
        <v>44049</v>
      </c>
      <c r="P17" s="40">
        <v>1</v>
      </c>
      <c r="Q17" s="40">
        <v>1</v>
      </c>
      <c r="R17" s="40" t="str">
        <f>IFERROR(VLOOKUP(Tabla2[[#This Row],[CONTRATISTA PRNCIPAL]],Hoja1!$L$5:$M$9,2,FALSE),"CJV")</f>
        <v>EPC</v>
      </c>
      <c r="S17" s="40" t="str">
        <f>IF(Tabla2[[#This Row],[EMPRESA]]=Tabla2[[#This Row],[CONTRATISTA PRNCIPAL]],"Principal","Secundaria")</f>
        <v>Principal</v>
      </c>
      <c r="T17" s="42">
        <f>IFERROR(1/COUNTIF(Tabla2[CONTRATISTA PRNCIPAL],Tabla2[[#This Row],[CONTRATISTA PRNCIPAL]]),0)</f>
        <v>0.06666666666666667</v>
      </c>
      <c r="U17" s="43">
        <f>IF(((TODAY()-Tabla2[[#This Row],[FECHA NACIMIENTO]])/365)&lt;18,"Corregir", IF(((TODAY()-Tabla2[[#This Row],[FECHA NACIMIENTO]])/365)&gt;80, "Corregir",ROUNDDOWN(((TODAY()-Tabla2[[#This Row],[FECHA NACIMIENTO]])/365),0)))</f>
        <v>49</v>
      </c>
      <c r="V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 s="44" t="str">
        <f>+IF(Tabla2[[#This Row],[Edad]]="Corregir","Corregir","Ok")</f>
        <v>Ok</v>
      </c>
      <c r="X17" s="42" t="str">
        <f>+IFERROR(VLOOKUP(Tabla2[[#This Row],[DISTRITO SEGÚN DNI]],Hoja1!$A$2:$B$32,2,FALSE),"No")</f>
        <v>No</v>
      </c>
      <c r="Y17" s="42" t="str">
        <f>IF(OR(LOWER(Tabla2[[#This Row],[GENERO]])="masculino", LOWER(Tabla2[[#This Row],[GENERO]])="femenino"),"OK","Corregir")</f>
        <v>OK</v>
      </c>
      <c r="Z17" s="42" t="str">
        <f>+IF(Tabla2[[#This Row],[Nro. DNI / CE]]="","Corregir",IF(LEN(Tabla2[[#This Row],[Nro. DNI / CE]])&gt;=8,"OK","Corregir"))</f>
        <v>OK</v>
      </c>
      <c r="AA17" s="42">
        <f>COUNTIF(Tabla2[APELLIDOS Y NOMBRES],Tabla2[[#This Row],[APELLIDOS Y NOMBRES]])</f>
        <v>1</v>
      </c>
      <c r="AB17" s="42">
        <f>IF(Tabla2[[#This Row],[Trabajador]]&gt;1,1/Tabla2[[#This Row],[Trabajador]],Tabla2[[#This Row],[Trabajador]])</f>
        <v>1</v>
      </c>
      <c r="AC17" t="str">
        <f>+IFERROR(IF(Tabla2[[#This Row],[FECHA CESE/BAJA]]="","No Aplica",IF(AND(MONTH(Tabla2[[#This Row],[FECHA CESE/BAJA]])=MONTH(TODAY()-30),YEAR(Tabla2[[#This Row],[FECHA CESE/BAJA]])=YEAR(TODAY())),MONTH(TODAY()-30)&amp;"-"&amp;YEAR(TODAY()),"Borrar")),"No aplica")</f>
        <v>No Aplica</v>
      </c>
      <c r="AD17" t="str">
        <f>+IFERROR(IF(Tabla2[[#This Row],[FECHA INICIO DE LABORES EN OBRA]]="","No Aplica",IF(AND(MONTH(Tabla2[[#This Row],[FECHA INICIO DE LABORES EN OBRA]])=MONTH(TODAY()-30),YEAR(Tabla2[[#This Row],[FECHA INICIO DE LABORES EN OBRA]])=YEAR(TODAY())),MONTH(TODAY()-30)&amp;"-"&amp;YEAR(TODAY()),"No Aplica")),"No Aplica")</f>
        <v>No Aplica</v>
      </c>
    </row>
    <row r="18" ht="16.5" customHeight="1" spans="1:30" x14ac:dyDescent="0.25">
      <c r="A18" s="13" t="s">
        <v>2119</v>
      </c>
      <c r="B18" s="15" t="s">
        <v>2120</v>
      </c>
      <c r="C18" s="15" t="s">
        <v>2010</v>
      </c>
      <c r="D18" s="15" t="s">
        <v>2121</v>
      </c>
      <c r="E18" s="15" t="s">
        <v>2122</v>
      </c>
      <c r="F18" s="39" t="s">
        <v>2123</v>
      </c>
      <c r="G18" s="15">
        <v>1</v>
      </c>
      <c r="H18" s="15" t="s">
        <v>2124</v>
      </c>
      <c r="I18" s="15" t="s">
        <v>2095</v>
      </c>
      <c r="J18" s="15" t="s">
        <v>2125</v>
      </c>
      <c r="K18" s="15" t="s">
        <v>2126</v>
      </c>
      <c r="L18" s="40" t="s">
        <v>6</v>
      </c>
      <c r="M18" s="39"/>
      <c r="N18" s="41" t="s">
        <v>2098</v>
      </c>
      <c r="O18" s="39" t="s">
        <v>2127</v>
      </c>
      <c r="P18" s="40">
        <v>1</v>
      </c>
      <c r="Q18" s="40">
        <v>1</v>
      </c>
      <c r="R18" s="40" t="str">
        <f>IFERROR(VLOOKUP(Tabla2[[#This Row],[CONTRATISTA PRNCIPAL]],Hoja1!$L$5:$M$9,2,FALSE),"CJV")</f>
        <v>EPC</v>
      </c>
      <c r="S18" s="40" t="str">
        <f>IF(Tabla2[[#This Row],[EMPRESA]]=Tabla2[[#This Row],[CONTRATISTA PRNCIPAL]],"Principal","Secundaria")</f>
        <v>Secundaria</v>
      </c>
      <c r="T18" s="42">
        <f>IFERROR(1/COUNTIF(Tabla2[CONTRATISTA PRNCIPAL],Tabla2[[#This Row],[CONTRATISTA PRNCIPAL]]),0)</f>
        <v>0.06666666666666667</v>
      </c>
      <c r="U18" s="43">
        <f>IF(((TODAY()-Tabla2[[#This Row],[FECHA NACIMIENTO]])/365)&lt;18,"Corregir", IF(((TODAY()-Tabla2[[#This Row],[FECHA NACIMIENTO]])/365)&gt;80, "Corregir",ROUNDDOWN(((TODAY()-Tabla2[[#This Row],[FECHA NACIMIENTO]])/365),0)))</f>
        <v>34</v>
      </c>
      <c r="V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 s="44" t="str">
        <f>+IF(Tabla2[[#This Row],[Edad]]="Corregir","Corregir","Ok")</f>
        <v>Ok</v>
      </c>
      <c r="X18" s="42" t="str">
        <f>+IFERROR(VLOOKUP(Tabla2[[#This Row],[DISTRITO SEGÚN DNI]],Hoja1!$A$2:$B$32,2,FALSE),"No")</f>
        <v>No</v>
      </c>
      <c r="Y18" s="42" t="str">
        <f>IF(OR(LOWER(Tabla2[[#This Row],[GENERO]])="masculino", LOWER(Tabla2[[#This Row],[GENERO]])="femenino"),"OK","Corregir")</f>
        <v>OK</v>
      </c>
      <c r="Z18" s="42" t="str">
        <f>+IF(Tabla2[[#This Row],[Nro. DNI / CE]]="","Corregir",IF(LEN(Tabla2[[#This Row],[Nro. DNI / CE]])&gt;=8,"OK","Corregir"))</f>
        <v>OK</v>
      </c>
      <c r="AA18" s="42">
        <f>COUNTIF(Tabla2[APELLIDOS Y NOMBRES],Tabla2[[#This Row],[APELLIDOS Y NOMBRES]])</f>
        <v>1</v>
      </c>
      <c r="AB18" s="42">
        <f>IF(Tabla2[[#This Row],[Trabajador]]&gt;1,1/Tabla2[[#This Row],[Trabajador]],Tabla2[[#This Row],[Trabajador]])</f>
        <v>1</v>
      </c>
      <c r="AC18" t="str">
        <f>+IFERROR(IF(Tabla2[[#This Row],[FECHA CESE/BAJA]]="","No Aplica",IF(AND(MONTH(Tabla2[[#This Row],[FECHA CESE/BAJA]])=MONTH(TODAY()-30),YEAR(Tabla2[[#This Row],[FECHA CESE/BAJA]])=YEAR(TODAY())),MONTH(TODAY()-30)&amp;"-"&amp;YEAR(TODAY()),"Borrar")),"No aplica")</f>
        <v>No Aplica</v>
      </c>
      <c r="AD18" t="str">
        <f>+IFERROR(IF(Tabla2[[#This Row],[FECHA INICIO DE LABORES EN OBRA]]="","No Aplica",IF(AND(MONTH(Tabla2[[#This Row],[FECHA INICIO DE LABORES EN OBRA]])=MONTH(TODAY()-30),YEAR(Tabla2[[#This Row],[FECHA INICIO DE LABORES EN OBRA]])=YEAR(TODAY())),MONTH(TODAY()-30)&amp;"-"&amp;YEAR(TODAY()),"No Aplica")),"No Aplica")</f>
        <v>No Aplica</v>
      </c>
    </row>
    <row r="19" ht="16.5" customHeight="1" spans="1:30" x14ac:dyDescent="0.25">
      <c r="A19" s="13" t="s">
        <v>2119</v>
      </c>
      <c r="B19" s="15" t="s">
        <v>2120</v>
      </c>
      <c r="C19" s="15" t="s">
        <v>2010</v>
      </c>
      <c r="D19" s="15" t="s">
        <v>2128</v>
      </c>
      <c r="E19" s="15" t="s">
        <v>2129</v>
      </c>
      <c r="F19" s="39" t="s">
        <v>2130</v>
      </c>
      <c r="G19" s="15">
        <v>1</v>
      </c>
      <c r="H19" s="15" t="s">
        <v>2124</v>
      </c>
      <c r="I19" s="15" t="s">
        <v>2095</v>
      </c>
      <c r="J19" s="15" t="s">
        <v>2131</v>
      </c>
      <c r="K19" s="15" t="s">
        <v>2126</v>
      </c>
      <c r="L19" s="40" t="s">
        <v>6</v>
      </c>
      <c r="M19" s="39"/>
      <c r="N19" s="41" t="s">
        <v>2098</v>
      </c>
      <c r="O19" s="39" t="s">
        <v>2132</v>
      </c>
      <c r="P19" s="40">
        <v>1</v>
      </c>
      <c r="Q19" s="40">
        <v>1</v>
      </c>
      <c r="R19" s="40" t="str">
        <f>IFERROR(VLOOKUP(Tabla2[[#This Row],[CONTRATISTA PRNCIPAL]],Hoja1!$L$5:$M$9,2,FALSE),"CJV")</f>
        <v>EPC</v>
      </c>
      <c r="S19" s="40" t="str">
        <f>IF(Tabla2[[#This Row],[EMPRESA]]=Tabla2[[#This Row],[CONTRATISTA PRNCIPAL]],"Principal","Secundaria")</f>
        <v>Secundaria</v>
      </c>
      <c r="T19" s="42">
        <f>IFERROR(1/COUNTIF(Tabla2[CONTRATISTA PRNCIPAL],Tabla2[[#This Row],[CONTRATISTA PRNCIPAL]]),0)</f>
        <v>0.06666666666666667</v>
      </c>
      <c r="U19" s="43">
        <f>IF(((TODAY()-Tabla2[[#This Row],[FECHA NACIMIENTO]])/365)&lt;18,"Corregir", IF(((TODAY()-Tabla2[[#This Row],[FECHA NACIMIENTO]])/365)&gt;80, "Corregir",ROUNDDOWN(((TODAY()-Tabla2[[#This Row],[FECHA NACIMIENTO]])/365),0)))</f>
        <v>32</v>
      </c>
      <c r="V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 s="44" t="str">
        <f>+IF(Tabla2[[#This Row],[Edad]]="Corregir","Corregir","Ok")</f>
        <v>Ok</v>
      </c>
      <c r="X19" s="42" t="str">
        <f>+IFERROR(VLOOKUP(Tabla2[[#This Row],[DISTRITO SEGÚN DNI]],Hoja1!$A$2:$B$32,2,FALSE),"No")</f>
        <v>No</v>
      </c>
      <c r="Y19" s="42" t="str">
        <f>IF(OR(LOWER(Tabla2[[#This Row],[GENERO]])="masculino", LOWER(Tabla2[[#This Row],[GENERO]])="femenino"),"OK","Corregir")</f>
        <v>OK</v>
      </c>
      <c r="Z19" s="42" t="str">
        <f>+IF(Tabla2[[#This Row],[Nro. DNI / CE]]="","Corregir",IF(LEN(Tabla2[[#This Row],[Nro. DNI / CE]])&gt;=8,"OK","Corregir"))</f>
        <v>OK</v>
      </c>
      <c r="AA19" s="42">
        <f>COUNTIF(Tabla2[APELLIDOS Y NOMBRES],Tabla2[[#This Row],[APELLIDOS Y NOMBRES]])</f>
        <v>1</v>
      </c>
      <c r="AB19" s="42">
        <f>IF(Tabla2[[#This Row],[Trabajador]]&gt;1,1/Tabla2[[#This Row],[Trabajador]],Tabla2[[#This Row],[Trabajador]])</f>
        <v>1</v>
      </c>
      <c r="AC19" t="str">
        <f>+IFERROR(IF(Tabla2[[#This Row],[FECHA CESE/BAJA]]="","No Aplica",IF(AND(MONTH(Tabla2[[#This Row],[FECHA CESE/BAJA]])=MONTH(TODAY()-30),YEAR(Tabla2[[#This Row],[FECHA CESE/BAJA]])=YEAR(TODAY())),MONTH(TODAY()-30)&amp;"-"&amp;YEAR(TODAY()),"Borrar")),"No aplica")</f>
        <v>No Aplica</v>
      </c>
      <c r="AD19" t="str">
        <f>+IFERROR(IF(Tabla2[[#This Row],[FECHA INICIO DE LABORES EN OBRA]]="","No Aplica",IF(AND(MONTH(Tabla2[[#This Row],[FECHA INICIO DE LABORES EN OBRA]])=MONTH(TODAY()-30),YEAR(Tabla2[[#This Row],[FECHA INICIO DE LABORES EN OBRA]])=YEAR(TODAY())),MONTH(TODAY()-30)&amp;"-"&amp;YEAR(TODAY()),"No Aplica")),"No Aplica")</f>
        <v>No Aplica</v>
      </c>
    </row>
    <row r="20" ht="16.5" customHeight="1" spans="1:30" x14ac:dyDescent="0.25">
      <c r="A20" s="13" t="s">
        <v>2119</v>
      </c>
      <c r="B20" s="15" t="s">
        <v>2120</v>
      </c>
      <c r="C20" s="15" t="s">
        <v>2010</v>
      </c>
      <c r="D20" s="15" t="s">
        <v>1032</v>
      </c>
      <c r="E20" s="15" t="s">
        <v>1033</v>
      </c>
      <c r="F20" s="39" t="s">
        <v>2133</v>
      </c>
      <c r="G20" s="15">
        <v>1</v>
      </c>
      <c r="H20" s="15" t="s">
        <v>2134</v>
      </c>
      <c r="I20" s="15" t="s">
        <v>2095</v>
      </c>
      <c r="J20" s="15" t="s">
        <v>2135</v>
      </c>
      <c r="K20" s="15" t="s">
        <v>2136</v>
      </c>
      <c r="L20" s="40" t="s">
        <v>6</v>
      </c>
      <c r="M20" s="39"/>
      <c r="N20" s="41" t="s">
        <v>2098</v>
      </c>
      <c r="O20" s="39" t="s">
        <v>1034</v>
      </c>
      <c r="P20" s="40">
        <v>1</v>
      </c>
      <c r="Q20" s="40">
        <v>1</v>
      </c>
      <c r="R20" s="40" t="str">
        <f>IFERROR(VLOOKUP(Tabla2[[#This Row],[CONTRATISTA PRNCIPAL]],Hoja1!$L$5:$M$9,2,FALSE),"CJV")</f>
        <v>EPC</v>
      </c>
      <c r="S20" s="40" t="str">
        <f>IF(Tabla2[[#This Row],[EMPRESA]]=Tabla2[[#This Row],[CONTRATISTA PRNCIPAL]],"Principal","Secundaria")</f>
        <v>Secundaria</v>
      </c>
      <c r="T20" s="42">
        <f>IFERROR(1/COUNTIF(Tabla2[CONTRATISTA PRNCIPAL],Tabla2[[#This Row],[CONTRATISTA PRNCIPAL]]),0)</f>
        <v>0.06666666666666667</v>
      </c>
      <c r="U20" s="43">
        <f>IF(((TODAY()-Tabla2[[#This Row],[FECHA NACIMIENTO]])/365)&lt;18,"Corregir", IF(((TODAY()-Tabla2[[#This Row],[FECHA NACIMIENTO]])/365)&gt;80, "Corregir",ROUNDDOWN(((TODAY()-Tabla2[[#This Row],[FECHA NACIMIENTO]])/365),0)))</f>
        <v>42</v>
      </c>
      <c r="V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 s="44" t="str">
        <f>+IF(Tabla2[[#This Row],[Edad]]="Corregir","Corregir","Ok")</f>
        <v>Ok</v>
      </c>
      <c r="X20" s="42" t="str">
        <f>+IFERROR(VLOOKUP(Tabla2[[#This Row],[DISTRITO SEGÚN DNI]],Hoja1!$A$2:$B$32,2,FALSE),"No")</f>
        <v>SANTA ANITA</v>
      </c>
      <c r="Y20" s="42" t="str">
        <f>IF(OR(LOWER(Tabla2[[#This Row],[GENERO]])="masculino", LOWER(Tabla2[[#This Row],[GENERO]])="femenino"),"OK","Corregir")</f>
        <v>OK</v>
      </c>
      <c r="Z20" s="42" t="str">
        <f>+IF(Tabla2[[#This Row],[Nro. DNI / CE]]="","Corregir",IF(LEN(Tabla2[[#This Row],[Nro. DNI / CE]])&gt;=8,"OK","Corregir"))</f>
        <v>OK</v>
      </c>
      <c r="AA20" s="42">
        <f>COUNTIF(Tabla2[APELLIDOS Y NOMBRES],Tabla2[[#This Row],[APELLIDOS Y NOMBRES]])</f>
        <v>1</v>
      </c>
      <c r="AB20" s="42">
        <f>IF(Tabla2[[#This Row],[Trabajador]]&gt;1,1/Tabla2[[#This Row],[Trabajador]],Tabla2[[#This Row],[Trabajador]])</f>
        <v>1</v>
      </c>
      <c r="AC20" t="str">
        <f>+IFERROR(IF(Tabla2[[#This Row],[FECHA CESE/BAJA]]="","No Aplica",IF(AND(MONTH(Tabla2[[#This Row],[FECHA CESE/BAJA]])=MONTH(TODAY()-30),YEAR(Tabla2[[#This Row],[FECHA CESE/BAJA]])=YEAR(TODAY())),MONTH(TODAY()-30)&amp;"-"&amp;YEAR(TODAY()),"Borrar")),"No aplica")</f>
        <v>No Aplica</v>
      </c>
      <c r="AD20" t="str">
        <f>+IFERROR(IF(Tabla2[[#This Row],[FECHA INICIO DE LABORES EN OBRA]]="","No Aplica",IF(AND(MONTH(Tabla2[[#This Row],[FECHA INICIO DE LABORES EN OBRA]])=MONTH(TODAY()-30),YEAR(Tabla2[[#This Row],[FECHA INICIO DE LABORES EN OBRA]])=YEAR(TODAY())),MONTH(TODAY()-30)&amp;"-"&amp;YEAR(TODAY()),"No Aplica")),"No Aplica")</f>
        <v>No Aplica</v>
      </c>
    </row>
    <row r="21" ht="16.5" customHeight="1" spans="1:30" x14ac:dyDescent="0.25">
      <c r="A21" s="13" t="s">
        <v>2119</v>
      </c>
      <c r="B21" s="15" t="s">
        <v>2120</v>
      </c>
      <c r="C21" s="15" t="s">
        <v>2010</v>
      </c>
      <c r="D21" s="15" t="s">
        <v>2137</v>
      </c>
      <c r="E21" s="15" t="s">
        <v>2138</v>
      </c>
      <c r="F21" s="39" t="s">
        <v>2139</v>
      </c>
      <c r="G21" s="15">
        <v>1</v>
      </c>
      <c r="H21" s="15" t="s">
        <v>2124</v>
      </c>
      <c r="I21" s="15" t="s">
        <v>2095</v>
      </c>
      <c r="J21" s="15" t="s">
        <v>2140</v>
      </c>
      <c r="K21" s="15" t="s">
        <v>2062</v>
      </c>
      <c r="L21" s="40" t="s">
        <v>6</v>
      </c>
      <c r="M21" s="39"/>
      <c r="N21" s="41" t="s">
        <v>2098</v>
      </c>
      <c r="O21" s="39" t="s">
        <v>2141</v>
      </c>
      <c r="P21" s="40">
        <v>1</v>
      </c>
      <c r="Q21" s="40">
        <v>1</v>
      </c>
      <c r="R21" s="40" t="str">
        <f>IFERROR(VLOOKUP(Tabla2[[#This Row],[CONTRATISTA PRNCIPAL]],Hoja1!$L$5:$M$9,2,FALSE),"CJV")</f>
        <v>EPC</v>
      </c>
      <c r="S21" s="40" t="str">
        <f>IF(Tabla2[[#This Row],[EMPRESA]]=Tabla2[[#This Row],[CONTRATISTA PRNCIPAL]],"Principal","Secundaria")</f>
        <v>Secundaria</v>
      </c>
      <c r="T21" s="42">
        <f>IFERROR(1/COUNTIF(Tabla2[CONTRATISTA PRNCIPAL],Tabla2[[#This Row],[CONTRATISTA PRNCIPAL]]),0)</f>
        <v>0.06666666666666667</v>
      </c>
      <c r="U21" s="43">
        <f>IF(((TODAY()-Tabla2[[#This Row],[FECHA NACIMIENTO]])/365)&lt;18,"Corregir", IF(((TODAY()-Tabla2[[#This Row],[FECHA NACIMIENTO]])/365)&gt;80, "Corregir",ROUNDDOWN(((TODAY()-Tabla2[[#This Row],[FECHA NACIMIENTO]])/365),0)))</f>
        <v>34</v>
      </c>
      <c r="V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 s="44" t="str">
        <f>+IF(Tabla2[[#This Row],[Edad]]="Corregir","Corregir","Ok")</f>
        <v>Ok</v>
      </c>
      <c r="X21" s="42" t="str">
        <f>+IFERROR(VLOOKUP(Tabla2[[#This Row],[DISTRITO SEGÚN DNI]],Hoja1!$A$2:$B$32,2,FALSE),"No")</f>
        <v>No</v>
      </c>
      <c r="Y21" s="42" t="str">
        <f>IF(OR(LOWER(Tabla2[[#This Row],[GENERO]])="masculino", LOWER(Tabla2[[#This Row],[GENERO]])="femenino"),"OK","Corregir")</f>
        <v>OK</v>
      </c>
      <c r="Z21" s="42" t="str">
        <f>+IF(Tabla2[[#This Row],[Nro. DNI / CE]]="","Corregir",IF(LEN(Tabla2[[#This Row],[Nro. DNI / CE]])&gt;=8,"OK","Corregir"))</f>
        <v>OK</v>
      </c>
      <c r="AA21" s="42">
        <f>COUNTIF(Tabla2[APELLIDOS Y NOMBRES],Tabla2[[#This Row],[APELLIDOS Y NOMBRES]])</f>
        <v>1</v>
      </c>
      <c r="AB21" s="42">
        <f>IF(Tabla2[[#This Row],[Trabajador]]&gt;1,1/Tabla2[[#This Row],[Trabajador]],Tabla2[[#This Row],[Trabajador]])</f>
        <v>1</v>
      </c>
      <c r="AC21" t="str">
        <f>+IFERROR(IF(Tabla2[[#This Row],[FECHA CESE/BAJA]]="","No Aplica",IF(AND(MONTH(Tabla2[[#This Row],[FECHA CESE/BAJA]])=MONTH(TODAY()-30),YEAR(Tabla2[[#This Row],[FECHA CESE/BAJA]])=YEAR(TODAY())),MONTH(TODAY()-30)&amp;"-"&amp;YEAR(TODAY()),"Borrar")),"No aplica")</f>
        <v>No Aplica</v>
      </c>
      <c r="AD21" t="str">
        <f>+IFERROR(IF(Tabla2[[#This Row],[FECHA INICIO DE LABORES EN OBRA]]="","No Aplica",IF(AND(MONTH(Tabla2[[#This Row],[FECHA INICIO DE LABORES EN OBRA]])=MONTH(TODAY()-30),YEAR(Tabla2[[#This Row],[FECHA INICIO DE LABORES EN OBRA]])=YEAR(TODAY())),MONTH(TODAY()-30)&amp;"-"&amp;YEAR(TODAY()),"No Aplica")),"No Aplica")</f>
        <v>No Aplica</v>
      </c>
    </row>
    <row r="22" ht="16.5" customHeight="1" spans="1:30" x14ac:dyDescent="0.25">
      <c r="A22" s="13" t="s">
        <v>2142</v>
      </c>
      <c r="B22" s="15" t="s">
        <v>2143</v>
      </c>
      <c r="C22" s="15" t="s">
        <v>2010</v>
      </c>
      <c r="D22" s="15" t="s">
        <v>2144</v>
      </c>
      <c r="E22" s="15" t="s">
        <v>2145</v>
      </c>
      <c r="F22" s="39">
        <v>29167</v>
      </c>
      <c r="G22" s="15">
        <v>1</v>
      </c>
      <c r="H22" s="15" t="s">
        <v>2146</v>
      </c>
      <c r="I22" s="15" t="s">
        <v>2095</v>
      </c>
      <c r="J22" s="15" t="s">
        <v>2147</v>
      </c>
      <c r="K22" s="15" t="s">
        <v>2148</v>
      </c>
      <c r="L22" s="40" t="s">
        <v>5</v>
      </c>
      <c r="M22" s="39"/>
      <c r="N22" s="41" t="s">
        <v>2114</v>
      </c>
      <c r="O22" s="39">
        <v>43804</v>
      </c>
      <c r="P22" s="40">
        <v>1</v>
      </c>
      <c r="Q22" s="40">
        <v>1</v>
      </c>
      <c r="R22" s="40" t="str">
        <f>IFERROR(VLOOKUP(Tabla2[[#This Row],[CONTRATISTA PRNCIPAL]],Hoja1!$L$5:$M$9,2,FALSE),"CJV")</f>
        <v>EPC</v>
      </c>
      <c r="S22" s="40" t="str">
        <f>IF(Tabla2[[#This Row],[EMPRESA]]=Tabla2[[#This Row],[CONTRATISTA PRNCIPAL]],"Principal","Secundaria")</f>
        <v>Secundaria</v>
      </c>
      <c r="T22" s="42">
        <f>IFERROR(1/COUNTIF(Tabla2[CONTRATISTA PRNCIPAL],Tabla2[[#This Row],[CONTRATISTA PRNCIPAL]]),0)</f>
        <v>0.06666666666666667</v>
      </c>
      <c r="U22" s="43">
        <f>IF(((TODAY()-Tabla2[[#This Row],[FECHA NACIMIENTO]])/365)&lt;18,"Corregir", IF(((TODAY()-Tabla2[[#This Row],[FECHA NACIMIENTO]])/365)&gt;80, "Corregir",ROUNDDOWN(((TODAY()-Tabla2[[#This Row],[FECHA NACIMIENTO]])/365),0)))</f>
        <v>43</v>
      </c>
      <c r="V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 s="44" t="str">
        <f>+IF(Tabla2[[#This Row],[Edad]]="Corregir","Corregir","Ok")</f>
        <v>Ok</v>
      </c>
      <c r="X22" s="42" t="str">
        <f>+IFERROR(VLOOKUP(Tabla2[[#This Row],[DISTRITO SEGÚN DNI]],Hoja1!$A$2:$B$32,2,FALSE),"No")</f>
        <v>No</v>
      </c>
      <c r="Y22" s="42" t="str">
        <f>IF(OR(LOWER(Tabla2[[#This Row],[GENERO]])="masculino", LOWER(Tabla2[[#This Row],[GENERO]])="femenino"),"OK","Corregir")</f>
        <v>OK</v>
      </c>
      <c r="Z22" s="42" t="str">
        <f>+IF(Tabla2[[#This Row],[Nro. DNI / CE]]="","Corregir",IF(LEN(Tabla2[[#This Row],[Nro. DNI / CE]])&gt;=8,"OK","Corregir"))</f>
        <v>OK</v>
      </c>
      <c r="AA22" s="42">
        <f>COUNTIF(Tabla2[APELLIDOS Y NOMBRES],Tabla2[[#This Row],[APELLIDOS Y NOMBRES]])</f>
        <v>1</v>
      </c>
      <c r="AB22" s="42">
        <f>IF(Tabla2[[#This Row],[Trabajador]]&gt;1,1/Tabla2[[#This Row],[Trabajador]],Tabla2[[#This Row],[Trabajador]])</f>
        <v>1</v>
      </c>
      <c r="AC22" t="str">
        <f>+IFERROR(IF(Tabla2[[#This Row],[FECHA CESE/BAJA]]="","No Aplica",IF(AND(MONTH(Tabla2[[#This Row],[FECHA CESE/BAJA]])=MONTH(TODAY()-30),YEAR(Tabla2[[#This Row],[FECHA CESE/BAJA]])=YEAR(TODAY())),MONTH(TODAY()-30)&amp;"-"&amp;YEAR(TODAY()),"Borrar")),"No aplica")</f>
        <v>No Aplica</v>
      </c>
      <c r="AD22" t="str">
        <f>+IFERROR(IF(Tabla2[[#This Row],[FECHA INICIO DE LABORES EN OBRA]]="","No Aplica",IF(AND(MONTH(Tabla2[[#This Row],[FECHA INICIO DE LABORES EN OBRA]])=MONTH(TODAY()-30),YEAR(Tabla2[[#This Row],[FECHA INICIO DE LABORES EN OBRA]])=YEAR(TODAY())),MONTH(TODAY()-30)&amp;"-"&amp;YEAR(TODAY()),"No Aplica")),"No Aplica")</f>
        <v>No Aplica</v>
      </c>
    </row>
    <row r="23" ht="16.5" customHeight="1" spans="1:30" x14ac:dyDescent="0.25">
      <c r="A23" s="13" t="s">
        <v>2119</v>
      </c>
      <c r="B23" s="15" t="s">
        <v>2120</v>
      </c>
      <c r="C23" s="15" t="s">
        <v>2010</v>
      </c>
      <c r="D23" s="15">
        <v>70874687</v>
      </c>
      <c r="E23" s="15" t="s">
        <v>2149</v>
      </c>
      <c r="F23" s="39">
        <v>34686</v>
      </c>
      <c r="G23" s="15">
        <v>1</v>
      </c>
      <c r="H23" s="15" t="s">
        <v>2124</v>
      </c>
      <c r="I23" s="15" t="s">
        <v>2095</v>
      </c>
      <c r="J23" s="15" t="s">
        <v>2150</v>
      </c>
      <c r="K23" s="15" t="s">
        <v>2105</v>
      </c>
      <c r="L23" s="40" t="s">
        <v>6</v>
      </c>
      <c r="M23" s="39"/>
      <c r="N23" s="41" t="s">
        <v>2098</v>
      </c>
      <c r="O23" s="39">
        <v>44137</v>
      </c>
      <c r="P23" s="40">
        <v>1</v>
      </c>
      <c r="Q23" s="40">
        <v>1</v>
      </c>
      <c r="R23" s="40" t="str">
        <f>IFERROR(VLOOKUP(Tabla2[[#This Row],[CONTRATISTA PRNCIPAL]],Hoja1!$L$5:$M$9,2,FALSE),"CJV")</f>
        <v>EPC</v>
      </c>
      <c r="S23" s="40" t="str">
        <f>IF(Tabla2[[#This Row],[EMPRESA]]=Tabla2[[#This Row],[CONTRATISTA PRNCIPAL]],"Principal","Secundaria")</f>
        <v>Secundaria</v>
      </c>
      <c r="T23" s="42">
        <f>IFERROR(1/COUNTIF(Tabla2[CONTRATISTA PRNCIPAL],Tabla2[[#This Row],[CONTRATISTA PRNCIPAL]]),0)</f>
        <v>0.06666666666666667</v>
      </c>
      <c r="U23" s="43">
        <f>IF(((TODAY()-Tabla2[[#This Row],[FECHA NACIMIENTO]])/365)&lt;18,"Corregir", IF(((TODAY()-Tabla2[[#This Row],[FECHA NACIMIENTO]])/365)&gt;80, "Corregir",ROUNDDOWN(((TODAY()-Tabla2[[#This Row],[FECHA NACIMIENTO]])/365),0)))</f>
        <v>28</v>
      </c>
      <c r="V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 s="44" t="str">
        <f>+IF(Tabla2[[#This Row],[Edad]]="Corregir","Corregir","Ok")</f>
        <v>Ok</v>
      </c>
      <c r="X23" s="42" t="str">
        <f>+IFERROR(VLOOKUP(Tabla2[[#This Row],[DISTRITO SEGÚN DNI]],Hoja1!$A$2:$B$32,2,FALSE),"No")</f>
        <v>No</v>
      </c>
      <c r="Y23" s="42" t="str">
        <f>IF(OR(LOWER(Tabla2[[#This Row],[GENERO]])="masculino", LOWER(Tabla2[[#This Row],[GENERO]])="femenino"),"OK","Corregir")</f>
        <v>OK</v>
      </c>
      <c r="Z23" s="42" t="str">
        <f>+IF(Tabla2[[#This Row],[Nro. DNI / CE]]="","Corregir",IF(LEN(Tabla2[[#This Row],[Nro. DNI / CE]])&gt;=8,"OK","Corregir"))</f>
        <v>OK</v>
      </c>
      <c r="AA23" s="42">
        <f>COUNTIF(Tabla2[APELLIDOS Y NOMBRES],Tabla2[[#This Row],[APELLIDOS Y NOMBRES]])</f>
        <v>1</v>
      </c>
      <c r="AB23" s="42">
        <f>IF(Tabla2[[#This Row],[Trabajador]]&gt;1,1/Tabla2[[#This Row],[Trabajador]],Tabla2[[#This Row],[Trabajador]])</f>
        <v>1</v>
      </c>
      <c r="AC23" t="str">
        <f>+IFERROR(IF(Tabla2[[#This Row],[FECHA CESE/BAJA]]="","No Aplica",IF(AND(MONTH(Tabla2[[#This Row],[FECHA CESE/BAJA]])=MONTH(TODAY()-30),YEAR(Tabla2[[#This Row],[FECHA CESE/BAJA]])=YEAR(TODAY())),MONTH(TODAY()-30)&amp;"-"&amp;YEAR(TODAY()),"Borrar")),"No aplica")</f>
        <v>No Aplica</v>
      </c>
      <c r="AD23" t="str">
        <f>+IFERROR(IF(Tabla2[[#This Row],[FECHA INICIO DE LABORES EN OBRA]]="","No Aplica",IF(AND(MONTH(Tabla2[[#This Row],[FECHA INICIO DE LABORES EN OBRA]])=MONTH(TODAY()-30),YEAR(Tabla2[[#This Row],[FECHA INICIO DE LABORES EN OBRA]])=YEAR(TODAY())),MONTH(TODAY()-30)&amp;"-"&amp;YEAR(TODAY()),"No Aplica")),"No Aplica")</f>
        <v>No Aplica</v>
      </c>
    </row>
    <row r="24" ht="16.5" customHeight="1" spans="1:30" x14ac:dyDescent="0.25">
      <c r="A24" s="13" t="s">
        <v>2119</v>
      </c>
      <c r="B24" s="15" t="s">
        <v>2120</v>
      </c>
      <c r="C24" s="15" t="s">
        <v>2010</v>
      </c>
      <c r="D24" s="15" t="s">
        <v>1035</v>
      </c>
      <c r="E24" s="15" t="s">
        <v>1036</v>
      </c>
      <c r="F24" s="39">
        <v>27176</v>
      </c>
      <c r="G24" s="15">
        <v>1</v>
      </c>
      <c r="H24" s="15" t="s">
        <v>2124</v>
      </c>
      <c r="I24" s="15" t="s">
        <v>2095</v>
      </c>
      <c r="J24" s="15" t="s">
        <v>2151</v>
      </c>
      <c r="K24" s="15" t="s">
        <v>2083</v>
      </c>
      <c r="L24" s="40" t="s">
        <v>6</v>
      </c>
      <c r="M24" s="39"/>
      <c r="N24" s="41" t="s">
        <v>2098</v>
      </c>
      <c r="O24" s="39">
        <v>44137</v>
      </c>
      <c r="P24" s="40">
        <v>1</v>
      </c>
      <c r="Q24" s="40">
        <v>1</v>
      </c>
      <c r="R24" s="40" t="str">
        <f>IFERROR(VLOOKUP(Tabla2[[#This Row],[CONTRATISTA PRNCIPAL]],Hoja1!$L$5:$M$9,2,FALSE),"CJV")</f>
        <v>EPC</v>
      </c>
      <c r="S24" s="40" t="str">
        <f>IF(Tabla2[[#This Row],[EMPRESA]]=Tabla2[[#This Row],[CONTRATISTA PRNCIPAL]],"Principal","Secundaria")</f>
        <v>Secundaria</v>
      </c>
      <c r="T24" s="42">
        <f>IFERROR(1/COUNTIF(Tabla2[CONTRATISTA PRNCIPAL],Tabla2[[#This Row],[CONTRATISTA PRNCIPAL]]),0)</f>
        <v>0.06666666666666667</v>
      </c>
      <c r="U24" s="43">
        <f>IF(((TODAY()-Tabla2[[#This Row],[FECHA NACIMIENTO]])/365)&lt;18,"Corregir", IF(((TODAY()-Tabla2[[#This Row],[FECHA NACIMIENTO]])/365)&gt;80, "Corregir",ROUNDDOWN(((TODAY()-Tabla2[[#This Row],[FECHA NACIMIENTO]])/365),0)))</f>
        <v>49</v>
      </c>
      <c r="V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 s="44" t="str">
        <f>+IF(Tabla2[[#This Row],[Edad]]="Corregir","Corregir","Ok")</f>
        <v>Ok</v>
      </c>
      <c r="X24" s="42" t="str">
        <f>+IFERROR(VLOOKUP(Tabla2[[#This Row],[DISTRITO SEGÚN DNI]],Hoja1!$A$2:$B$32,2,FALSE),"No")</f>
        <v>ATE</v>
      </c>
      <c r="Y24" s="42" t="str">
        <f>IF(OR(LOWER(Tabla2[[#This Row],[GENERO]])="masculino", LOWER(Tabla2[[#This Row],[GENERO]])="femenino"),"OK","Corregir")</f>
        <v>OK</v>
      </c>
      <c r="Z24" s="42" t="str">
        <f>+IF(Tabla2[[#This Row],[Nro. DNI / CE]]="","Corregir",IF(LEN(Tabla2[[#This Row],[Nro. DNI / CE]])&gt;=8,"OK","Corregir"))</f>
        <v>OK</v>
      </c>
      <c r="AA24" s="42">
        <f>COUNTIF(Tabla2[APELLIDOS Y NOMBRES],Tabla2[[#This Row],[APELLIDOS Y NOMBRES]])</f>
        <v>1</v>
      </c>
      <c r="AB24" s="42">
        <f>IF(Tabla2[[#This Row],[Trabajador]]&gt;1,1/Tabla2[[#This Row],[Trabajador]],Tabla2[[#This Row],[Trabajador]])</f>
        <v>1</v>
      </c>
      <c r="AC24" t="str">
        <f>+IFERROR(IF(Tabla2[[#This Row],[FECHA CESE/BAJA]]="","No Aplica",IF(AND(MONTH(Tabla2[[#This Row],[FECHA CESE/BAJA]])=MONTH(TODAY()-30),YEAR(Tabla2[[#This Row],[FECHA CESE/BAJA]])=YEAR(TODAY())),MONTH(TODAY()-30)&amp;"-"&amp;YEAR(TODAY()),"Borrar")),"No aplica")</f>
        <v>No Aplica</v>
      </c>
      <c r="AD24" t="str">
        <f>+IFERROR(IF(Tabla2[[#This Row],[FECHA INICIO DE LABORES EN OBRA]]="","No Aplica",IF(AND(MONTH(Tabla2[[#This Row],[FECHA INICIO DE LABORES EN OBRA]])=MONTH(TODAY()-30),YEAR(Tabla2[[#This Row],[FECHA INICIO DE LABORES EN OBRA]])=YEAR(TODAY())),MONTH(TODAY()-30)&amp;"-"&amp;YEAR(TODAY()),"No Aplica")),"No Aplica")</f>
        <v>No Aplica</v>
      </c>
    </row>
    <row r="25" ht="16.5" customHeight="1" spans="1:30" x14ac:dyDescent="0.25">
      <c r="A25" s="13" t="s">
        <v>2119</v>
      </c>
      <c r="B25" s="15" t="s">
        <v>2120</v>
      </c>
      <c r="C25" s="15" t="s">
        <v>2010</v>
      </c>
      <c r="D25" s="15" t="s">
        <v>1037</v>
      </c>
      <c r="E25" s="15" t="s">
        <v>1038</v>
      </c>
      <c r="F25" s="39">
        <v>35950</v>
      </c>
      <c r="G25" s="15">
        <v>1</v>
      </c>
      <c r="H25" s="15" t="s">
        <v>2124</v>
      </c>
      <c r="I25" s="15" t="s">
        <v>2095</v>
      </c>
      <c r="J25" s="15" t="s">
        <v>2152</v>
      </c>
      <c r="K25" s="15" t="s">
        <v>2083</v>
      </c>
      <c r="L25" s="40" t="s">
        <v>6</v>
      </c>
      <c r="M25" s="39"/>
      <c r="N25" s="41" t="s">
        <v>2098</v>
      </c>
      <c r="O25" s="39">
        <v>44232</v>
      </c>
      <c r="P25" s="40">
        <v>1</v>
      </c>
      <c r="Q25" s="40">
        <v>1</v>
      </c>
      <c r="R25" s="40" t="str">
        <f>IFERROR(VLOOKUP(Tabla2[[#This Row],[CONTRATISTA PRNCIPAL]],Hoja1!$L$5:$M$9,2,FALSE),"CJV")</f>
        <v>EPC</v>
      </c>
      <c r="S25" s="40" t="str">
        <f>IF(Tabla2[[#This Row],[EMPRESA]]=Tabla2[[#This Row],[CONTRATISTA PRNCIPAL]],"Principal","Secundaria")</f>
        <v>Secundaria</v>
      </c>
      <c r="T25" s="42">
        <f>IFERROR(1/COUNTIF(Tabla2[CONTRATISTA PRNCIPAL],Tabla2[[#This Row],[CONTRATISTA PRNCIPAL]]),0)</f>
        <v>0.06666666666666667</v>
      </c>
      <c r="U25" s="43">
        <f>IF(((TODAY()-Tabla2[[#This Row],[FECHA NACIMIENTO]])/365)&lt;18,"Corregir", IF(((TODAY()-Tabla2[[#This Row],[FECHA NACIMIENTO]])/365)&gt;80, "Corregir",ROUNDDOWN(((TODAY()-Tabla2[[#This Row],[FECHA NACIMIENTO]])/365),0)))</f>
        <v>25</v>
      </c>
      <c r="V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 s="44" t="str">
        <f>+IF(Tabla2[[#This Row],[Edad]]="Corregir","Corregir","Ok")</f>
        <v>Ok</v>
      </c>
      <c r="X25" s="42" t="str">
        <f>+IFERROR(VLOOKUP(Tabla2[[#This Row],[DISTRITO SEGÚN DNI]],Hoja1!$A$2:$B$32,2,FALSE),"No")</f>
        <v>ATE</v>
      </c>
      <c r="Y25" s="42" t="str">
        <f>IF(OR(LOWER(Tabla2[[#This Row],[GENERO]])="masculino", LOWER(Tabla2[[#This Row],[GENERO]])="femenino"),"OK","Corregir")</f>
        <v>OK</v>
      </c>
      <c r="Z25" s="42" t="str">
        <f>+IF(Tabla2[[#This Row],[Nro. DNI / CE]]="","Corregir",IF(LEN(Tabla2[[#This Row],[Nro. DNI / CE]])&gt;=8,"OK","Corregir"))</f>
        <v>OK</v>
      </c>
      <c r="AA25" s="42">
        <f>COUNTIF(Tabla2[APELLIDOS Y NOMBRES],Tabla2[[#This Row],[APELLIDOS Y NOMBRES]])</f>
        <v>1</v>
      </c>
      <c r="AB25" s="42">
        <f>IF(Tabla2[[#This Row],[Trabajador]]&gt;1,1/Tabla2[[#This Row],[Trabajador]],Tabla2[[#This Row],[Trabajador]])</f>
        <v>1</v>
      </c>
      <c r="AC25" t="str">
        <f>+IFERROR(IF(Tabla2[[#This Row],[FECHA CESE/BAJA]]="","No Aplica",IF(AND(MONTH(Tabla2[[#This Row],[FECHA CESE/BAJA]])=MONTH(TODAY()-30),YEAR(Tabla2[[#This Row],[FECHA CESE/BAJA]])=YEAR(TODAY())),MONTH(TODAY()-30)&amp;"-"&amp;YEAR(TODAY()),"Borrar")),"No aplica")</f>
        <v>No Aplica</v>
      </c>
      <c r="AD25" t="str">
        <f>+IFERROR(IF(Tabla2[[#This Row],[FECHA INICIO DE LABORES EN OBRA]]="","No Aplica",IF(AND(MONTH(Tabla2[[#This Row],[FECHA INICIO DE LABORES EN OBRA]])=MONTH(TODAY()-30),YEAR(Tabla2[[#This Row],[FECHA INICIO DE LABORES EN OBRA]])=YEAR(TODAY())),MONTH(TODAY()-30)&amp;"-"&amp;YEAR(TODAY()),"No Aplica")),"No Aplica")</f>
        <v>No Aplica</v>
      </c>
    </row>
    <row r="26" ht="16.5" customHeight="1" spans="1:30" x14ac:dyDescent="0.25">
      <c r="A26" s="13" t="s">
        <v>2119</v>
      </c>
      <c r="B26" s="15" t="s">
        <v>2120</v>
      </c>
      <c r="C26" s="15" t="s">
        <v>2010</v>
      </c>
      <c r="D26" s="15">
        <v>48801475</v>
      </c>
      <c r="E26" s="15" t="s">
        <v>2153</v>
      </c>
      <c r="F26" s="39">
        <v>35303</v>
      </c>
      <c r="G26" s="15">
        <v>1</v>
      </c>
      <c r="H26" s="15" t="s">
        <v>2124</v>
      </c>
      <c r="I26" s="15" t="s">
        <v>2095</v>
      </c>
      <c r="J26" s="15" t="s">
        <v>2154</v>
      </c>
      <c r="K26" s="15" t="s">
        <v>2155</v>
      </c>
      <c r="L26" s="40" t="s">
        <v>6</v>
      </c>
      <c r="M26" s="39"/>
      <c r="N26" s="41" t="s">
        <v>2098</v>
      </c>
      <c r="O26" s="39">
        <v>44356</v>
      </c>
      <c r="P26" s="40">
        <v>1</v>
      </c>
      <c r="Q26" s="40">
        <v>1</v>
      </c>
      <c r="R26" s="40" t="str">
        <f>IFERROR(VLOOKUP(Tabla2[[#This Row],[CONTRATISTA PRNCIPAL]],Hoja1!$L$5:$M$9,2,FALSE),"CJV")</f>
        <v>EPC</v>
      </c>
      <c r="S26" s="40" t="str">
        <f>IF(Tabla2[[#This Row],[EMPRESA]]=Tabla2[[#This Row],[CONTRATISTA PRNCIPAL]],"Principal","Secundaria")</f>
        <v>Secundaria</v>
      </c>
      <c r="T26" s="42">
        <f>IFERROR(1/COUNTIF(Tabla2[CONTRATISTA PRNCIPAL],Tabla2[[#This Row],[CONTRATISTA PRNCIPAL]]),0)</f>
        <v>0.06666666666666667</v>
      </c>
      <c r="U26" s="43">
        <f>IF(((TODAY()-Tabla2[[#This Row],[FECHA NACIMIENTO]])/365)&lt;18,"Corregir", IF(((TODAY()-Tabla2[[#This Row],[FECHA NACIMIENTO]])/365)&gt;80, "Corregir",ROUNDDOWN(((TODAY()-Tabla2[[#This Row],[FECHA NACIMIENTO]])/365),0)))</f>
        <v>27</v>
      </c>
      <c r="V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 s="44" t="str">
        <f>+IF(Tabla2[[#This Row],[Edad]]="Corregir","Corregir","Ok")</f>
        <v>Ok</v>
      </c>
      <c r="X26" s="42" t="str">
        <f>+IFERROR(VLOOKUP(Tabla2[[#This Row],[DISTRITO SEGÚN DNI]],Hoja1!$A$2:$B$32,2,FALSE),"No")</f>
        <v>No</v>
      </c>
      <c r="Y26" s="42" t="str">
        <f>IF(OR(LOWER(Tabla2[[#This Row],[GENERO]])="masculino", LOWER(Tabla2[[#This Row],[GENERO]])="femenino"),"OK","Corregir")</f>
        <v>OK</v>
      </c>
      <c r="Z26" s="42" t="str">
        <f>+IF(Tabla2[[#This Row],[Nro. DNI / CE]]="","Corregir",IF(LEN(Tabla2[[#This Row],[Nro. DNI / CE]])&gt;=8,"OK","Corregir"))</f>
        <v>OK</v>
      </c>
      <c r="AA26" s="42">
        <f>COUNTIF(Tabla2[APELLIDOS Y NOMBRES],Tabla2[[#This Row],[APELLIDOS Y NOMBRES]])</f>
        <v>1</v>
      </c>
      <c r="AB26" s="42">
        <f>IF(Tabla2[[#This Row],[Trabajador]]&gt;1,1/Tabla2[[#This Row],[Trabajador]],Tabla2[[#This Row],[Trabajador]])</f>
        <v>1</v>
      </c>
      <c r="AC26" t="str">
        <f>+IFERROR(IF(Tabla2[[#This Row],[FECHA CESE/BAJA]]="","No Aplica",IF(AND(MONTH(Tabla2[[#This Row],[FECHA CESE/BAJA]])=MONTH(TODAY()-30),YEAR(Tabla2[[#This Row],[FECHA CESE/BAJA]])=YEAR(TODAY())),MONTH(TODAY()-30)&amp;"-"&amp;YEAR(TODAY()),"Borrar")),"No aplica")</f>
        <v>No Aplica</v>
      </c>
      <c r="AD26" t="str">
        <f>+IFERROR(IF(Tabla2[[#This Row],[FECHA INICIO DE LABORES EN OBRA]]="","No Aplica",IF(AND(MONTH(Tabla2[[#This Row],[FECHA INICIO DE LABORES EN OBRA]])=MONTH(TODAY()-30),YEAR(Tabla2[[#This Row],[FECHA INICIO DE LABORES EN OBRA]])=YEAR(TODAY())),MONTH(TODAY()-30)&amp;"-"&amp;YEAR(TODAY()),"No Aplica")),"No Aplica")</f>
        <v>No Aplica</v>
      </c>
    </row>
    <row r="27" ht="16.5" customHeight="1" spans="1:30" x14ac:dyDescent="0.25">
      <c r="A27" s="13">
        <v>2055163079</v>
      </c>
      <c r="B27" s="15" t="s">
        <v>2156</v>
      </c>
      <c r="C27" s="15" t="s">
        <v>2156</v>
      </c>
      <c r="D27" s="15" t="s">
        <v>2157</v>
      </c>
      <c r="E27" s="15" t="s">
        <v>2158</v>
      </c>
      <c r="F27" s="39">
        <v>28838</v>
      </c>
      <c r="G27" s="15">
        <v>3</v>
      </c>
      <c r="H27" s="15" t="s">
        <v>2159</v>
      </c>
      <c r="I27" s="15" t="s">
        <v>2160</v>
      </c>
      <c r="J27" s="15" t="s">
        <v>2161</v>
      </c>
      <c r="K27" s="15" t="s">
        <v>2162</v>
      </c>
      <c r="L27" s="40" t="s">
        <v>6</v>
      </c>
      <c r="M27" s="39"/>
      <c r="N27" s="41" t="s">
        <v>2098</v>
      </c>
      <c r="O27" s="39">
        <v>45111</v>
      </c>
      <c r="P27" s="40">
        <v>1</v>
      </c>
      <c r="Q27" s="40">
        <v>1</v>
      </c>
      <c r="R27" s="40" t="str">
        <f>IFERROR(VLOOKUP(Tabla2[[#This Row],[CONTRATISTA PRNCIPAL]],Hoja1!$L$5:$M$9,2,FALSE),"CJV")</f>
        <v>CJV</v>
      </c>
      <c r="S27" s="40" t="str">
        <f>IF(Tabla2[[#This Row],[EMPRESA]]=Tabla2[[#This Row],[CONTRATISTA PRNCIPAL]],"Principal","Secundaria")</f>
        <v>Principal</v>
      </c>
      <c r="T27" s="42">
        <f>IFERROR(1/COUNTIF(Tabla2[CONTRATISTA PRNCIPAL],Tabla2[[#This Row],[CONTRATISTA PRNCIPAL]]),0)</f>
        <v>0.125</v>
      </c>
      <c r="U27" s="43">
        <f>IF(((TODAY()-Tabla2[[#This Row],[FECHA NACIMIENTO]])/365)&lt;18,"Corregir", IF(((TODAY()-Tabla2[[#This Row],[FECHA NACIMIENTO]])/365)&gt;80, "Corregir",ROUNDDOWN(((TODAY()-Tabla2[[#This Row],[FECHA NACIMIENTO]])/365),0)))</f>
        <v>44</v>
      </c>
      <c r="V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 s="44" t="str">
        <f>+IF(Tabla2[[#This Row],[Edad]]="Corregir","Corregir","Ok")</f>
        <v>Ok</v>
      </c>
      <c r="X27" s="42" t="str">
        <f>+IFERROR(VLOOKUP(Tabla2[[#This Row],[DISTRITO SEGÚN DNI]],Hoja1!$A$2:$B$32,2,FALSE),"No")</f>
        <v>No</v>
      </c>
      <c r="Y27" s="42" t="str">
        <f>IF(OR(LOWER(Tabla2[[#This Row],[GENERO]])="masculino", LOWER(Tabla2[[#This Row],[GENERO]])="femenino"),"OK","Corregir")</f>
        <v>OK</v>
      </c>
      <c r="Z27" s="42" t="str">
        <f>+IF(Tabla2[[#This Row],[Nro. DNI / CE]]="","Corregir",IF(LEN(Tabla2[[#This Row],[Nro. DNI / CE]])&gt;=8,"OK","Corregir"))</f>
        <v>OK</v>
      </c>
      <c r="AA27" s="42">
        <f>COUNTIF(Tabla2[APELLIDOS Y NOMBRES],Tabla2[[#This Row],[APELLIDOS Y NOMBRES]])</f>
        <v>1</v>
      </c>
      <c r="AB27" s="42">
        <f>IF(Tabla2[[#This Row],[Trabajador]]&gt;1,1/Tabla2[[#This Row],[Trabajador]],Tabla2[[#This Row],[Trabajador]])</f>
        <v>1</v>
      </c>
      <c r="AC27" t="str">
        <f>+IFERROR(IF(Tabla2[[#This Row],[FECHA CESE/BAJA]]="","No Aplica",IF(AND(MONTH(Tabla2[[#This Row],[FECHA CESE/BAJA]])=MONTH(TODAY()-30),YEAR(Tabla2[[#This Row],[FECHA CESE/BAJA]])=YEAR(TODAY())),MONTH(TODAY()-30)&amp;"-"&amp;YEAR(TODAY()),"Borrar")),"No aplica")</f>
        <v>No Aplica</v>
      </c>
      <c r="AD27" t="str">
        <f>+IFERROR(IF(Tabla2[[#This Row],[FECHA INICIO DE LABORES EN OBRA]]="","No Aplica",IF(AND(MONTH(Tabla2[[#This Row],[FECHA INICIO DE LABORES EN OBRA]])=MONTH(TODAY()-30),YEAR(Tabla2[[#This Row],[FECHA INICIO DE LABORES EN OBRA]])=YEAR(TODAY())),MONTH(TODAY()-30)&amp;"-"&amp;YEAR(TODAY()),"No Aplica")),"No Aplica")</f>
        <v>No Aplica</v>
      </c>
    </row>
    <row r="28" ht="16.5" customHeight="1" spans="1:30" x14ac:dyDescent="0.25">
      <c r="A28" s="13">
        <v>2055163079</v>
      </c>
      <c r="B28" s="15" t="s">
        <v>2156</v>
      </c>
      <c r="C28" s="15" t="s">
        <v>2156</v>
      </c>
      <c r="D28" s="15" t="s">
        <v>2163</v>
      </c>
      <c r="E28" s="15" t="s">
        <v>2164</v>
      </c>
      <c r="F28" s="39">
        <v>22452</v>
      </c>
      <c r="G28" s="15">
        <v>1</v>
      </c>
      <c r="H28" s="15" t="s">
        <v>2165</v>
      </c>
      <c r="I28" s="15" t="s">
        <v>2160</v>
      </c>
      <c r="J28" s="15" t="s">
        <v>2166</v>
      </c>
      <c r="K28" s="15" t="s">
        <v>2167</v>
      </c>
      <c r="L28" s="40" t="s">
        <v>6</v>
      </c>
      <c r="M28" s="39"/>
      <c r="N28" s="41" t="s">
        <v>2098</v>
      </c>
      <c r="O28" s="39">
        <v>42844</v>
      </c>
      <c r="P28" s="40">
        <v>1</v>
      </c>
      <c r="Q28" s="40">
        <v>2</v>
      </c>
      <c r="R28" s="40" t="str">
        <f>IFERROR(VLOOKUP(Tabla2[[#This Row],[CONTRATISTA PRNCIPAL]],Hoja1!$L$5:$M$9,2,FALSE),"CJV")</f>
        <v>CJV</v>
      </c>
      <c r="S28" s="40" t="str">
        <f>IF(Tabla2[[#This Row],[EMPRESA]]=Tabla2[[#This Row],[CONTRATISTA PRNCIPAL]],"Principal","Secundaria")</f>
        <v>Principal</v>
      </c>
      <c r="T28" s="42">
        <f>IFERROR(1/COUNTIF(Tabla2[CONTRATISTA PRNCIPAL],Tabla2[[#This Row],[CONTRATISTA PRNCIPAL]]),0)</f>
        <v>0.125</v>
      </c>
      <c r="U28" s="43">
        <f>IF(((TODAY()-Tabla2[[#This Row],[FECHA NACIMIENTO]])/365)&lt;18,"Corregir", IF(((TODAY()-Tabla2[[#This Row],[FECHA NACIMIENTO]])/365)&gt;80, "Corregir",ROUNDDOWN(((TODAY()-Tabla2[[#This Row],[FECHA NACIMIENTO]])/365),0)))</f>
        <v>62</v>
      </c>
      <c r="V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8" s="44" t="str">
        <f>+IF(Tabla2[[#This Row],[Edad]]="Corregir","Corregir","Ok")</f>
        <v>Ok</v>
      </c>
      <c r="X28" s="42" t="str">
        <f>+IFERROR(VLOOKUP(Tabla2[[#This Row],[DISTRITO SEGÚN DNI]],Hoja1!$A$2:$B$32,2,FALSE),"No")</f>
        <v>No</v>
      </c>
      <c r="Y28" s="42" t="str">
        <f>IF(OR(LOWER(Tabla2[[#This Row],[GENERO]])="masculino", LOWER(Tabla2[[#This Row],[GENERO]])="femenino"),"OK","Corregir")</f>
        <v>OK</v>
      </c>
      <c r="Z28" s="42" t="str">
        <f>+IF(Tabla2[[#This Row],[Nro. DNI / CE]]="","Corregir",IF(LEN(Tabla2[[#This Row],[Nro. DNI / CE]])&gt;=8,"OK","Corregir"))</f>
        <v>OK</v>
      </c>
      <c r="AA28" s="42">
        <f>COUNTIF(Tabla2[APELLIDOS Y NOMBRES],Tabla2[[#This Row],[APELLIDOS Y NOMBRES]])</f>
        <v>1</v>
      </c>
      <c r="AB28" s="42">
        <f>IF(Tabla2[[#This Row],[Trabajador]]&gt;1,1/Tabla2[[#This Row],[Trabajador]],Tabla2[[#This Row],[Trabajador]])</f>
        <v>1</v>
      </c>
      <c r="AC28" t="str">
        <f>+IFERROR(IF(Tabla2[[#This Row],[FECHA CESE/BAJA]]="","No Aplica",IF(AND(MONTH(Tabla2[[#This Row],[FECHA CESE/BAJA]])=MONTH(TODAY()-30),YEAR(Tabla2[[#This Row],[FECHA CESE/BAJA]])=YEAR(TODAY())),MONTH(TODAY()-30)&amp;"-"&amp;YEAR(TODAY()),"Borrar")),"No aplica")</f>
        <v>No Aplica</v>
      </c>
      <c r="AD28" t="str">
        <f>+IFERROR(IF(Tabla2[[#This Row],[FECHA INICIO DE LABORES EN OBRA]]="","No Aplica",IF(AND(MONTH(Tabla2[[#This Row],[FECHA INICIO DE LABORES EN OBRA]])=MONTH(TODAY()-30),YEAR(Tabla2[[#This Row],[FECHA INICIO DE LABORES EN OBRA]])=YEAR(TODAY())),MONTH(TODAY()-30)&amp;"-"&amp;YEAR(TODAY()),"No Aplica")),"No Aplica")</f>
        <v>No Aplica</v>
      </c>
    </row>
    <row r="29" ht="16.5" customHeight="1" spans="1:30" x14ac:dyDescent="0.25">
      <c r="A29" s="13">
        <v>2055163079</v>
      </c>
      <c r="B29" s="15" t="s">
        <v>2156</v>
      </c>
      <c r="C29" s="15" t="s">
        <v>2156</v>
      </c>
      <c r="D29" s="15" t="s">
        <v>2168</v>
      </c>
      <c r="E29" s="15" t="s">
        <v>2169</v>
      </c>
      <c r="F29" s="39">
        <v>34432</v>
      </c>
      <c r="G29" s="15">
        <v>1</v>
      </c>
      <c r="H29" s="15" t="s">
        <v>2165</v>
      </c>
      <c r="I29" s="15" t="s">
        <v>2160</v>
      </c>
      <c r="J29" s="15" t="s">
        <v>2170</v>
      </c>
      <c r="K29" s="15" t="s">
        <v>2162</v>
      </c>
      <c r="L29" s="40" t="s">
        <v>6</v>
      </c>
      <c r="M29" s="39"/>
      <c r="N29" s="41" t="s">
        <v>2098</v>
      </c>
      <c r="O29" s="39">
        <v>45020</v>
      </c>
      <c r="P29" s="40">
        <v>1</v>
      </c>
      <c r="Q29" s="40">
        <v>1</v>
      </c>
      <c r="R29" s="40" t="str">
        <f>IFERROR(VLOOKUP(Tabla2[[#This Row],[CONTRATISTA PRNCIPAL]],Hoja1!$L$5:$M$9,2,FALSE),"CJV")</f>
        <v>CJV</v>
      </c>
      <c r="S29" s="40" t="str">
        <f>IF(Tabla2[[#This Row],[EMPRESA]]=Tabla2[[#This Row],[CONTRATISTA PRNCIPAL]],"Principal","Secundaria")</f>
        <v>Principal</v>
      </c>
      <c r="T29" s="42">
        <f>IFERROR(1/COUNTIF(Tabla2[CONTRATISTA PRNCIPAL],Tabla2[[#This Row],[CONTRATISTA PRNCIPAL]]),0)</f>
        <v>0.125</v>
      </c>
      <c r="U29" s="43">
        <f>IF(((TODAY()-Tabla2[[#This Row],[FECHA NACIMIENTO]])/365)&lt;18,"Corregir", IF(((TODAY()-Tabla2[[#This Row],[FECHA NACIMIENTO]])/365)&gt;80, "Corregir",ROUNDDOWN(((TODAY()-Tabla2[[#This Row],[FECHA NACIMIENTO]])/365),0)))</f>
        <v>29</v>
      </c>
      <c r="V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 s="44" t="str">
        <f>+IF(Tabla2[[#This Row],[Edad]]="Corregir","Corregir","Ok")</f>
        <v>Ok</v>
      </c>
      <c r="X29" s="42" t="str">
        <f>+IFERROR(VLOOKUP(Tabla2[[#This Row],[DISTRITO SEGÚN DNI]],Hoja1!$A$2:$B$32,2,FALSE),"No")</f>
        <v>No</v>
      </c>
      <c r="Y29" s="42" t="str">
        <f>IF(OR(LOWER(Tabla2[[#This Row],[GENERO]])="masculino", LOWER(Tabla2[[#This Row],[GENERO]])="femenino"),"OK","Corregir")</f>
        <v>OK</v>
      </c>
      <c r="Z29" s="42" t="str">
        <f>+IF(Tabla2[[#This Row],[Nro. DNI / CE]]="","Corregir",IF(LEN(Tabla2[[#This Row],[Nro. DNI / CE]])&gt;=8,"OK","Corregir"))</f>
        <v>OK</v>
      </c>
      <c r="AA29" s="42">
        <f>COUNTIF(Tabla2[APELLIDOS Y NOMBRES],Tabla2[[#This Row],[APELLIDOS Y NOMBRES]])</f>
        <v>1</v>
      </c>
      <c r="AB29" s="42">
        <f>IF(Tabla2[[#This Row],[Trabajador]]&gt;1,1/Tabla2[[#This Row],[Trabajador]],Tabla2[[#This Row],[Trabajador]])</f>
        <v>1</v>
      </c>
      <c r="AC29" t="str">
        <f>+IFERROR(IF(Tabla2[[#This Row],[FECHA CESE/BAJA]]="","No Aplica",IF(AND(MONTH(Tabla2[[#This Row],[FECHA CESE/BAJA]])=MONTH(TODAY()-30),YEAR(Tabla2[[#This Row],[FECHA CESE/BAJA]])=YEAR(TODAY())),MONTH(TODAY()-30)&amp;"-"&amp;YEAR(TODAY()),"Borrar")),"No aplica")</f>
        <v>No Aplica</v>
      </c>
      <c r="AD29" t="str">
        <f>+IFERROR(IF(Tabla2[[#This Row],[FECHA INICIO DE LABORES EN OBRA]]="","No Aplica",IF(AND(MONTH(Tabla2[[#This Row],[FECHA INICIO DE LABORES EN OBRA]])=MONTH(TODAY()-30),YEAR(Tabla2[[#This Row],[FECHA INICIO DE LABORES EN OBRA]])=YEAR(TODAY())),MONTH(TODAY()-30)&amp;"-"&amp;YEAR(TODAY()),"No Aplica")),"No Aplica")</f>
        <v>No Aplica</v>
      </c>
    </row>
    <row r="30" ht="16.5" customHeight="1" spans="1:30" x14ac:dyDescent="0.25">
      <c r="A30" s="13">
        <v>2055163079</v>
      </c>
      <c r="B30" s="15" t="s">
        <v>2156</v>
      </c>
      <c r="C30" s="15" t="s">
        <v>2156</v>
      </c>
      <c r="D30" s="15" t="s">
        <v>2171</v>
      </c>
      <c r="E30" s="15" t="s">
        <v>2172</v>
      </c>
      <c r="F30" s="39">
        <v>32853</v>
      </c>
      <c r="G30" s="15">
        <v>1</v>
      </c>
      <c r="H30" s="15" t="s">
        <v>2165</v>
      </c>
      <c r="I30" s="15" t="s">
        <v>2160</v>
      </c>
      <c r="J30" s="15" t="s">
        <v>2173</v>
      </c>
      <c r="K30" s="15" t="s">
        <v>2174</v>
      </c>
      <c r="L30" s="40" t="s">
        <v>6</v>
      </c>
      <c r="M30" s="39"/>
      <c r="N30" s="41" t="s">
        <v>2098</v>
      </c>
      <c r="O30" s="39">
        <v>44330</v>
      </c>
      <c r="P30" s="40">
        <v>1</v>
      </c>
      <c r="Q30" s="40">
        <v>2</v>
      </c>
      <c r="R30" s="40" t="str">
        <f>IFERROR(VLOOKUP(Tabla2[[#This Row],[CONTRATISTA PRNCIPAL]],Hoja1!$L$5:$M$9,2,FALSE),"CJV")</f>
        <v>CJV</v>
      </c>
      <c r="S30" s="40" t="str">
        <f>IF(Tabla2[[#This Row],[EMPRESA]]=Tabla2[[#This Row],[CONTRATISTA PRNCIPAL]],"Principal","Secundaria")</f>
        <v>Principal</v>
      </c>
      <c r="T30" s="42">
        <f>IFERROR(1/COUNTIF(Tabla2[CONTRATISTA PRNCIPAL],Tabla2[[#This Row],[CONTRATISTA PRNCIPAL]]),0)</f>
        <v>0.125</v>
      </c>
      <c r="U30" s="43">
        <f>IF(((TODAY()-Tabla2[[#This Row],[FECHA NACIMIENTO]])/365)&lt;18,"Corregir", IF(((TODAY()-Tabla2[[#This Row],[FECHA NACIMIENTO]])/365)&gt;80, "Corregir",ROUNDDOWN(((TODAY()-Tabla2[[#This Row],[FECHA NACIMIENTO]])/365),0)))</f>
        <v>33</v>
      </c>
      <c r="V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 s="44" t="str">
        <f>+IF(Tabla2[[#This Row],[Edad]]="Corregir","Corregir","Ok")</f>
        <v>Ok</v>
      </c>
      <c r="X30" s="42" t="str">
        <f>+IFERROR(VLOOKUP(Tabla2[[#This Row],[DISTRITO SEGÚN DNI]],Hoja1!$A$2:$B$32,2,FALSE),"No")</f>
        <v>No</v>
      </c>
      <c r="Y30" s="42" t="str">
        <f>IF(OR(LOWER(Tabla2[[#This Row],[GENERO]])="masculino", LOWER(Tabla2[[#This Row],[GENERO]])="femenino"),"OK","Corregir")</f>
        <v>OK</v>
      </c>
      <c r="Z30" s="42" t="str">
        <f>+IF(Tabla2[[#This Row],[Nro. DNI / CE]]="","Corregir",IF(LEN(Tabla2[[#This Row],[Nro. DNI / CE]])&gt;=8,"OK","Corregir"))</f>
        <v>OK</v>
      </c>
      <c r="AA30" s="42">
        <f>COUNTIF(Tabla2[APELLIDOS Y NOMBRES],Tabla2[[#This Row],[APELLIDOS Y NOMBRES]])</f>
        <v>1</v>
      </c>
      <c r="AB30" s="42">
        <f>IF(Tabla2[[#This Row],[Trabajador]]&gt;1,1/Tabla2[[#This Row],[Trabajador]],Tabla2[[#This Row],[Trabajador]])</f>
        <v>1</v>
      </c>
      <c r="AC30" t="str">
        <f>+IFERROR(IF(Tabla2[[#This Row],[FECHA CESE/BAJA]]="","No Aplica",IF(AND(MONTH(Tabla2[[#This Row],[FECHA CESE/BAJA]])=MONTH(TODAY()-30),YEAR(Tabla2[[#This Row],[FECHA CESE/BAJA]])=YEAR(TODAY())),MONTH(TODAY()-30)&amp;"-"&amp;YEAR(TODAY()),"Borrar")),"No aplica")</f>
        <v>No Aplica</v>
      </c>
      <c r="AD30" t="str">
        <f>+IFERROR(IF(Tabla2[[#This Row],[FECHA INICIO DE LABORES EN OBRA]]="","No Aplica",IF(AND(MONTH(Tabla2[[#This Row],[FECHA INICIO DE LABORES EN OBRA]])=MONTH(TODAY()-30),YEAR(Tabla2[[#This Row],[FECHA INICIO DE LABORES EN OBRA]])=YEAR(TODAY())),MONTH(TODAY()-30)&amp;"-"&amp;YEAR(TODAY()),"No Aplica")),"No Aplica")</f>
        <v>No Aplica</v>
      </c>
    </row>
    <row r="31" ht="16.5" customHeight="1" spans="1:30" x14ac:dyDescent="0.25">
      <c r="A31" s="13">
        <v>2055163079</v>
      </c>
      <c r="B31" s="15" t="s">
        <v>2156</v>
      </c>
      <c r="C31" s="15" t="s">
        <v>2156</v>
      </c>
      <c r="D31" s="15" t="s">
        <v>2175</v>
      </c>
      <c r="E31" s="15" t="s">
        <v>2176</v>
      </c>
      <c r="F31" s="39">
        <v>36763</v>
      </c>
      <c r="G31" s="15">
        <v>3</v>
      </c>
      <c r="H31" s="15" t="s">
        <v>2177</v>
      </c>
      <c r="I31" s="15" t="s">
        <v>2160</v>
      </c>
      <c r="J31" s="15" t="s">
        <v>2178</v>
      </c>
      <c r="K31" s="15" t="s">
        <v>2174</v>
      </c>
      <c r="L31" s="40" t="s">
        <v>6</v>
      </c>
      <c r="M31" s="39"/>
      <c r="N31" s="41" t="s">
        <v>2098</v>
      </c>
      <c r="O31" s="39">
        <v>45020</v>
      </c>
      <c r="P31" s="40">
        <v>1</v>
      </c>
      <c r="Q31" s="40">
        <v>1</v>
      </c>
      <c r="R31" s="40" t="str">
        <f>IFERROR(VLOOKUP(Tabla2[[#This Row],[CONTRATISTA PRNCIPAL]],Hoja1!$L$5:$M$9,2,FALSE),"CJV")</f>
        <v>CJV</v>
      </c>
      <c r="S31" s="40" t="str">
        <f>IF(Tabla2[[#This Row],[EMPRESA]]=Tabla2[[#This Row],[CONTRATISTA PRNCIPAL]],"Principal","Secundaria")</f>
        <v>Principal</v>
      </c>
      <c r="T31" s="42">
        <f>IFERROR(1/COUNTIF(Tabla2[CONTRATISTA PRNCIPAL],Tabla2[[#This Row],[CONTRATISTA PRNCIPAL]]),0)</f>
        <v>0.125</v>
      </c>
      <c r="U31" s="43">
        <f>IF(((TODAY()-Tabla2[[#This Row],[FECHA NACIMIENTO]])/365)&lt;18,"Corregir", IF(((TODAY()-Tabla2[[#This Row],[FECHA NACIMIENTO]])/365)&gt;80, "Corregir",ROUNDDOWN(((TODAY()-Tabla2[[#This Row],[FECHA NACIMIENTO]])/365),0)))</f>
        <v>23</v>
      </c>
      <c r="V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1" s="44" t="str">
        <f>+IF(Tabla2[[#This Row],[Edad]]="Corregir","Corregir","Ok")</f>
        <v>Ok</v>
      </c>
      <c r="X31" s="42" t="str">
        <f>+IFERROR(VLOOKUP(Tabla2[[#This Row],[DISTRITO SEGÚN DNI]],Hoja1!$A$2:$B$32,2,FALSE),"No")</f>
        <v>No</v>
      </c>
      <c r="Y31" s="42" t="str">
        <f>IF(OR(LOWER(Tabla2[[#This Row],[GENERO]])="masculino", LOWER(Tabla2[[#This Row],[GENERO]])="femenino"),"OK","Corregir")</f>
        <v>OK</v>
      </c>
      <c r="Z31" s="42" t="str">
        <f>+IF(Tabla2[[#This Row],[Nro. DNI / CE]]="","Corregir",IF(LEN(Tabla2[[#This Row],[Nro. DNI / CE]])&gt;=8,"OK","Corregir"))</f>
        <v>OK</v>
      </c>
      <c r="AA31" s="42">
        <f>COUNTIF(Tabla2[APELLIDOS Y NOMBRES],Tabla2[[#This Row],[APELLIDOS Y NOMBRES]])</f>
        <v>1</v>
      </c>
      <c r="AB31" s="42">
        <f>IF(Tabla2[[#This Row],[Trabajador]]&gt;1,1/Tabla2[[#This Row],[Trabajador]],Tabla2[[#This Row],[Trabajador]])</f>
        <v>1</v>
      </c>
      <c r="AC31" t="str">
        <f>+IFERROR(IF(Tabla2[[#This Row],[FECHA CESE/BAJA]]="","No Aplica",IF(AND(MONTH(Tabla2[[#This Row],[FECHA CESE/BAJA]])=MONTH(TODAY()-30),YEAR(Tabla2[[#This Row],[FECHA CESE/BAJA]])=YEAR(TODAY())),MONTH(TODAY()-30)&amp;"-"&amp;YEAR(TODAY()),"Borrar")),"No aplica")</f>
        <v>No Aplica</v>
      </c>
      <c r="AD31" t="str">
        <f>+IFERROR(IF(Tabla2[[#This Row],[FECHA INICIO DE LABORES EN OBRA]]="","No Aplica",IF(AND(MONTH(Tabla2[[#This Row],[FECHA INICIO DE LABORES EN OBRA]])=MONTH(TODAY()-30),YEAR(Tabla2[[#This Row],[FECHA INICIO DE LABORES EN OBRA]])=YEAR(TODAY())),MONTH(TODAY()-30)&amp;"-"&amp;YEAR(TODAY()),"No Aplica")),"No Aplica")</f>
        <v>No Aplica</v>
      </c>
    </row>
    <row r="32" ht="16.5" customHeight="1" spans="1:30" x14ac:dyDescent="0.25">
      <c r="A32" s="13">
        <v>2055163079</v>
      </c>
      <c r="B32" s="15" t="s">
        <v>2156</v>
      </c>
      <c r="C32" s="15" t="s">
        <v>2156</v>
      </c>
      <c r="D32" s="15" t="s">
        <v>2179</v>
      </c>
      <c r="E32" s="15" t="s">
        <v>2180</v>
      </c>
      <c r="F32" s="39">
        <v>31128</v>
      </c>
      <c r="G32" s="15">
        <v>3</v>
      </c>
      <c r="H32" s="15" t="s">
        <v>2177</v>
      </c>
      <c r="I32" s="15" t="s">
        <v>2160</v>
      </c>
      <c r="J32" s="15" t="s">
        <v>2181</v>
      </c>
      <c r="K32" s="15" t="s">
        <v>2182</v>
      </c>
      <c r="L32" s="40" t="s">
        <v>6</v>
      </c>
      <c r="M32" s="39"/>
      <c r="N32" s="41" t="s">
        <v>2098</v>
      </c>
      <c r="O32" s="39">
        <v>45016</v>
      </c>
      <c r="P32" s="40">
        <v>1</v>
      </c>
      <c r="Q32" s="40">
        <v>1</v>
      </c>
      <c r="R32" s="40" t="str">
        <f>IFERROR(VLOOKUP(Tabla2[[#This Row],[CONTRATISTA PRNCIPAL]],Hoja1!$L$5:$M$9,2,FALSE),"CJV")</f>
        <v>CJV</v>
      </c>
      <c r="S32" s="40" t="str">
        <f>IF(Tabla2[[#This Row],[EMPRESA]]=Tabla2[[#This Row],[CONTRATISTA PRNCIPAL]],"Principal","Secundaria")</f>
        <v>Principal</v>
      </c>
      <c r="T32" s="42">
        <f>IFERROR(1/COUNTIF(Tabla2[CONTRATISTA PRNCIPAL],Tabla2[[#This Row],[CONTRATISTA PRNCIPAL]]),0)</f>
        <v>0.125</v>
      </c>
      <c r="U32" s="43">
        <f>IF(((TODAY()-Tabla2[[#This Row],[FECHA NACIMIENTO]])/365)&lt;18,"Corregir", IF(((TODAY()-Tabla2[[#This Row],[FECHA NACIMIENTO]])/365)&gt;80, "Corregir",ROUNDDOWN(((TODAY()-Tabla2[[#This Row],[FECHA NACIMIENTO]])/365),0)))</f>
        <v>38</v>
      </c>
      <c r="V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 s="44" t="str">
        <f>+IF(Tabla2[[#This Row],[Edad]]="Corregir","Corregir","Ok")</f>
        <v>Ok</v>
      </c>
      <c r="X32" s="42" t="str">
        <f>+IFERROR(VLOOKUP(Tabla2[[#This Row],[DISTRITO SEGÚN DNI]],Hoja1!$A$2:$B$32,2,FALSE),"No")</f>
        <v>No</v>
      </c>
      <c r="Y32" s="42" t="str">
        <f>IF(OR(LOWER(Tabla2[[#This Row],[GENERO]])="masculino", LOWER(Tabla2[[#This Row],[GENERO]])="femenino"),"OK","Corregir")</f>
        <v>OK</v>
      </c>
      <c r="Z32" s="42" t="str">
        <f>+IF(Tabla2[[#This Row],[Nro. DNI / CE]]="","Corregir",IF(LEN(Tabla2[[#This Row],[Nro. DNI / CE]])&gt;=8,"OK","Corregir"))</f>
        <v>OK</v>
      </c>
      <c r="AA32" s="42">
        <f>COUNTIF(Tabla2[APELLIDOS Y NOMBRES],Tabla2[[#This Row],[APELLIDOS Y NOMBRES]])</f>
        <v>1</v>
      </c>
      <c r="AB32" s="42">
        <f>IF(Tabla2[[#This Row],[Trabajador]]&gt;1,1/Tabla2[[#This Row],[Trabajador]],Tabla2[[#This Row],[Trabajador]])</f>
        <v>1</v>
      </c>
      <c r="AC32" t="str">
        <f>+IFERROR(IF(Tabla2[[#This Row],[FECHA CESE/BAJA]]="","No Aplica",IF(AND(MONTH(Tabla2[[#This Row],[FECHA CESE/BAJA]])=MONTH(TODAY()-30),YEAR(Tabla2[[#This Row],[FECHA CESE/BAJA]])=YEAR(TODAY())),MONTH(TODAY()-30)&amp;"-"&amp;YEAR(TODAY()),"Borrar")),"No aplica")</f>
        <v>No Aplica</v>
      </c>
      <c r="AD32" t="str">
        <f>+IFERROR(IF(Tabla2[[#This Row],[FECHA INICIO DE LABORES EN OBRA]]="","No Aplica",IF(AND(MONTH(Tabla2[[#This Row],[FECHA INICIO DE LABORES EN OBRA]])=MONTH(TODAY()-30),YEAR(Tabla2[[#This Row],[FECHA INICIO DE LABORES EN OBRA]])=YEAR(TODAY())),MONTH(TODAY()-30)&amp;"-"&amp;YEAR(TODAY()),"No Aplica")),"No Aplica")</f>
        <v>No Aplica</v>
      </c>
    </row>
    <row r="33" ht="16.5" customHeight="1" spans="1:30" x14ac:dyDescent="0.25">
      <c r="A33" s="13">
        <v>2055163079</v>
      </c>
      <c r="B33" s="15" t="s">
        <v>2156</v>
      </c>
      <c r="C33" s="15" t="s">
        <v>2156</v>
      </c>
      <c r="D33" s="15" t="s">
        <v>2183</v>
      </c>
      <c r="E33" s="15" t="s">
        <v>2184</v>
      </c>
      <c r="F33" s="39">
        <v>29430</v>
      </c>
      <c r="G33" s="15">
        <v>3</v>
      </c>
      <c r="H33" s="15" t="s">
        <v>2159</v>
      </c>
      <c r="I33" s="15" t="s">
        <v>2160</v>
      </c>
      <c r="J33" s="15" t="s">
        <v>2185</v>
      </c>
      <c r="K33" s="15" t="s">
        <v>2182</v>
      </c>
      <c r="L33" s="40" t="s">
        <v>6</v>
      </c>
      <c r="M33" s="39"/>
      <c r="N33" s="41" t="s">
        <v>2098</v>
      </c>
      <c r="O33" s="39">
        <v>45016</v>
      </c>
      <c r="P33" s="40">
        <v>1</v>
      </c>
      <c r="Q33" s="40">
        <v>1</v>
      </c>
      <c r="R33" s="40" t="str">
        <f>IFERROR(VLOOKUP(Tabla2[[#This Row],[CONTRATISTA PRNCIPAL]],Hoja1!$L$5:$M$9,2,FALSE),"CJV")</f>
        <v>CJV</v>
      </c>
      <c r="S33" s="40" t="str">
        <f>IF(Tabla2[[#This Row],[EMPRESA]]=Tabla2[[#This Row],[CONTRATISTA PRNCIPAL]],"Principal","Secundaria")</f>
        <v>Principal</v>
      </c>
      <c r="T33" s="42">
        <f>IFERROR(1/COUNTIF(Tabla2[CONTRATISTA PRNCIPAL],Tabla2[[#This Row],[CONTRATISTA PRNCIPAL]]),0)</f>
        <v>0.125</v>
      </c>
      <c r="U33" s="43">
        <f>IF(((TODAY()-Tabla2[[#This Row],[FECHA NACIMIENTO]])/365)&lt;18,"Corregir", IF(((TODAY()-Tabla2[[#This Row],[FECHA NACIMIENTO]])/365)&gt;80, "Corregir",ROUNDDOWN(((TODAY()-Tabla2[[#This Row],[FECHA NACIMIENTO]])/365),0)))</f>
        <v>43</v>
      </c>
      <c r="V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 s="44" t="str">
        <f>+IF(Tabla2[[#This Row],[Edad]]="Corregir","Corregir","Ok")</f>
        <v>Ok</v>
      </c>
      <c r="X33" s="42" t="str">
        <f>+IFERROR(VLOOKUP(Tabla2[[#This Row],[DISTRITO SEGÚN DNI]],Hoja1!$A$2:$B$32,2,FALSE),"No")</f>
        <v>No</v>
      </c>
      <c r="Y33" s="42" t="str">
        <f>IF(OR(LOWER(Tabla2[[#This Row],[GENERO]])="masculino", LOWER(Tabla2[[#This Row],[GENERO]])="femenino"),"OK","Corregir")</f>
        <v>OK</v>
      </c>
      <c r="Z33" s="42" t="str">
        <f>+IF(Tabla2[[#This Row],[Nro. DNI / CE]]="","Corregir",IF(LEN(Tabla2[[#This Row],[Nro. DNI / CE]])&gt;=8,"OK","Corregir"))</f>
        <v>OK</v>
      </c>
      <c r="AA33" s="42">
        <f>COUNTIF(Tabla2[APELLIDOS Y NOMBRES],Tabla2[[#This Row],[APELLIDOS Y NOMBRES]])</f>
        <v>1</v>
      </c>
      <c r="AB33" s="42">
        <f>IF(Tabla2[[#This Row],[Trabajador]]&gt;1,1/Tabla2[[#This Row],[Trabajador]],Tabla2[[#This Row],[Trabajador]])</f>
        <v>1</v>
      </c>
      <c r="AC33" t="str">
        <f>+IFERROR(IF(Tabla2[[#This Row],[FECHA CESE/BAJA]]="","No Aplica",IF(AND(MONTH(Tabla2[[#This Row],[FECHA CESE/BAJA]])=MONTH(TODAY()-30),YEAR(Tabla2[[#This Row],[FECHA CESE/BAJA]])=YEAR(TODAY())),MONTH(TODAY()-30)&amp;"-"&amp;YEAR(TODAY()),"Borrar")),"No aplica")</f>
        <v>No Aplica</v>
      </c>
      <c r="AD33" t="str">
        <f>+IFERROR(IF(Tabla2[[#This Row],[FECHA INICIO DE LABORES EN OBRA]]="","No Aplica",IF(AND(MONTH(Tabla2[[#This Row],[FECHA INICIO DE LABORES EN OBRA]])=MONTH(TODAY()-30),YEAR(Tabla2[[#This Row],[FECHA INICIO DE LABORES EN OBRA]])=YEAR(TODAY())),MONTH(TODAY()-30)&amp;"-"&amp;YEAR(TODAY()),"No Aplica")),"No Aplica")</f>
        <v>No Aplica</v>
      </c>
    </row>
    <row r="34" ht="16.5" customHeight="1" spans="1:30" x14ac:dyDescent="0.25">
      <c r="A34" s="13">
        <v>2055163079</v>
      </c>
      <c r="B34" s="15" t="s">
        <v>2156</v>
      </c>
      <c r="C34" s="15" t="s">
        <v>2156</v>
      </c>
      <c r="D34" s="15" t="s">
        <v>2186</v>
      </c>
      <c r="E34" s="15" t="s">
        <v>2187</v>
      </c>
      <c r="F34" s="39" t="s">
        <v>2188</v>
      </c>
      <c r="G34" s="15">
        <v>3</v>
      </c>
      <c r="H34" s="15" t="s">
        <v>2177</v>
      </c>
      <c r="I34" s="15" t="s">
        <v>2160</v>
      </c>
      <c r="J34" s="15" t="s">
        <v>2189</v>
      </c>
      <c r="K34" s="15" t="s">
        <v>2190</v>
      </c>
      <c r="L34" s="40" t="s">
        <v>6</v>
      </c>
      <c r="M34" s="39"/>
      <c r="N34" s="41" t="s">
        <v>2098</v>
      </c>
      <c r="O34" s="39">
        <v>44551</v>
      </c>
      <c r="P34" s="40">
        <v>1</v>
      </c>
      <c r="Q34" s="40">
        <v>2</v>
      </c>
      <c r="R34" s="40" t="str">
        <f>IFERROR(VLOOKUP(Tabla2[[#This Row],[CONTRATISTA PRNCIPAL]],Hoja1!$L$5:$M$9,2,FALSE),"CJV")</f>
        <v>CJV</v>
      </c>
      <c r="S34" s="40" t="str">
        <f>IF(Tabla2[[#This Row],[EMPRESA]]=Tabla2[[#This Row],[CONTRATISTA PRNCIPAL]],"Principal","Secundaria")</f>
        <v>Principal</v>
      </c>
      <c r="T34" s="42">
        <f>IFERROR(1/COUNTIF(Tabla2[CONTRATISTA PRNCIPAL],Tabla2[[#This Row],[CONTRATISTA PRNCIPAL]]),0)</f>
        <v>0.125</v>
      </c>
      <c r="U34" s="43">
        <f>IF(((TODAY()-Tabla2[[#This Row],[FECHA NACIMIENTO]])/365)&lt;18,"Corregir", IF(((TODAY()-Tabla2[[#This Row],[FECHA NACIMIENTO]])/365)&gt;80, "Corregir",ROUNDDOWN(((TODAY()-Tabla2[[#This Row],[FECHA NACIMIENTO]])/365),0)))</f>
        <v>45</v>
      </c>
      <c r="V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 s="44" t="str">
        <f>+IF(Tabla2[[#This Row],[Edad]]="Corregir","Corregir","Ok")</f>
        <v>Ok</v>
      </c>
      <c r="X34" s="42" t="str">
        <f>+IFERROR(VLOOKUP(Tabla2[[#This Row],[DISTRITO SEGÚN DNI]],Hoja1!$A$2:$B$32,2,FALSE),"No")</f>
        <v>No</v>
      </c>
      <c r="Y34" s="42" t="str">
        <f>IF(OR(LOWER(Tabla2[[#This Row],[GENERO]])="masculino", LOWER(Tabla2[[#This Row],[GENERO]])="femenino"),"OK","Corregir")</f>
        <v>OK</v>
      </c>
      <c r="Z34" s="42" t="str">
        <f>+IF(Tabla2[[#This Row],[Nro. DNI / CE]]="","Corregir",IF(LEN(Tabla2[[#This Row],[Nro. DNI / CE]])&gt;=8,"OK","Corregir"))</f>
        <v>OK</v>
      </c>
      <c r="AA34" s="42">
        <f>COUNTIF(Tabla2[APELLIDOS Y NOMBRES],Tabla2[[#This Row],[APELLIDOS Y NOMBRES]])</f>
        <v>1</v>
      </c>
      <c r="AB34" s="42">
        <f>IF(Tabla2[[#This Row],[Trabajador]]&gt;1,1/Tabla2[[#This Row],[Trabajador]],Tabla2[[#This Row],[Trabajador]])</f>
        <v>1</v>
      </c>
      <c r="AC34" t="str">
        <f>+IFERROR(IF(Tabla2[[#This Row],[FECHA CESE/BAJA]]="","No Aplica",IF(AND(MONTH(Tabla2[[#This Row],[FECHA CESE/BAJA]])=MONTH(TODAY()-30),YEAR(Tabla2[[#This Row],[FECHA CESE/BAJA]])=YEAR(TODAY())),MONTH(TODAY()-30)&amp;"-"&amp;YEAR(TODAY()),"Borrar")),"No aplica")</f>
        <v>No Aplica</v>
      </c>
      <c r="AD34" t="str">
        <f>+IFERROR(IF(Tabla2[[#This Row],[FECHA INICIO DE LABORES EN OBRA]]="","No Aplica",IF(AND(MONTH(Tabla2[[#This Row],[FECHA INICIO DE LABORES EN OBRA]])=MONTH(TODAY()-30),YEAR(Tabla2[[#This Row],[FECHA INICIO DE LABORES EN OBRA]])=YEAR(TODAY())),MONTH(TODAY()-30)&amp;"-"&amp;YEAR(TODAY()),"No Aplica")),"No Aplica")</f>
        <v>No Aplica</v>
      </c>
    </row>
    <row r="35" ht="16.5" customHeight="1" spans="1:30" x14ac:dyDescent="0.25">
      <c r="A35" s="13">
        <v>20600111354</v>
      </c>
      <c r="B35" s="15" t="s">
        <v>2191</v>
      </c>
      <c r="C35" s="15" t="s">
        <v>2191</v>
      </c>
      <c r="D35" s="15" t="s">
        <v>685</v>
      </c>
      <c r="E35" s="15" t="s">
        <v>686</v>
      </c>
      <c r="F35" s="39">
        <v>32299</v>
      </c>
      <c r="G35" s="15">
        <v>2</v>
      </c>
      <c r="H35" s="15" t="s">
        <v>2192</v>
      </c>
      <c r="I35" s="15" t="s">
        <v>2193</v>
      </c>
      <c r="J35" s="15" t="s">
        <v>2194</v>
      </c>
      <c r="K35" s="15" t="s">
        <v>22</v>
      </c>
      <c r="L35" s="40" t="s">
        <v>6</v>
      </c>
      <c r="M35" s="39">
        <v>45141</v>
      </c>
      <c r="N35" s="41" t="s">
        <v>2098</v>
      </c>
      <c r="O35" s="39">
        <v>44796</v>
      </c>
      <c r="P35" s="40">
        <v>2</v>
      </c>
      <c r="Q35" s="40">
        <v>4</v>
      </c>
      <c r="R35" s="40" t="str">
        <f>IFERROR(VLOOKUP(Tabla2[[#This Row],[CONTRATISTA PRNCIPAL]],Hoja1!$L$5:$M$9,2,FALSE),"CJV")</f>
        <v>CJV</v>
      </c>
      <c r="S35" s="40" t="str">
        <f>IF(Tabla2[[#This Row],[EMPRESA]]=Tabla2[[#This Row],[CONTRATISTA PRNCIPAL]],"Principal","Secundaria")</f>
        <v>Principal</v>
      </c>
      <c r="T35" s="42">
        <f>IFERROR(1/COUNTIF(Tabla2[CONTRATISTA PRNCIPAL],Tabla2[[#This Row],[CONTRATISTA PRNCIPAL]]),0)</f>
        <v>0.006666666666666667</v>
      </c>
      <c r="U35" s="43">
        <f>IF(((TODAY()-Tabla2[[#This Row],[FECHA NACIMIENTO]])/365)&lt;18,"Corregir", IF(((TODAY()-Tabla2[[#This Row],[FECHA NACIMIENTO]])/365)&gt;80, "Corregir",ROUNDDOWN(((TODAY()-Tabla2[[#This Row],[FECHA NACIMIENTO]])/365),0)))</f>
        <v>35</v>
      </c>
      <c r="V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 s="44" t="str">
        <f>+IF(Tabla2[[#This Row],[Edad]]="Corregir","Corregir","Ok")</f>
        <v>Ok</v>
      </c>
      <c r="X35" s="42" t="str">
        <f>+IFERROR(VLOOKUP(Tabla2[[#This Row],[DISTRITO SEGÚN DNI]],Hoja1!$A$2:$B$32,2,FALSE),"No")</f>
        <v>BREÑA</v>
      </c>
      <c r="Y35" s="42" t="str">
        <f>IF(OR(LOWER(Tabla2[[#This Row],[GENERO]])="masculino", LOWER(Tabla2[[#This Row],[GENERO]])="femenino"),"OK","Corregir")</f>
        <v>OK</v>
      </c>
      <c r="Z35" s="42" t="str">
        <f>+IF(Tabla2[[#This Row],[Nro. DNI / CE]]="","Corregir",IF(LEN(Tabla2[[#This Row],[Nro. DNI / CE]])&gt;=8,"OK","Corregir"))</f>
        <v>OK</v>
      </c>
      <c r="AA35" s="42">
        <f>COUNTIF(Tabla2[APELLIDOS Y NOMBRES],Tabla2[[#This Row],[APELLIDOS Y NOMBRES]])</f>
        <v>1</v>
      </c>
      <c r="AB35" s="42">
        <f>IF(Tabla2[[#This Row],[Trabajador]]&gt;1,1/Tabla2[[#This Row],[Trabajador]],Tabla2[[#This Row],[Trabajador]])</f>
        <v>1</v>
      </c>
      <c r="AC35" t="str">
        <f>+IFERROR(IF(Tabla2[[#This Row],[FECHA CESE/BAJA]]="","No Aplica",IF(AND(MONTH(Tabla2[[#This Row],[FECHA CESE/BAJA]])=MONTH(TODAY()-30),YEAR(Tabla2[[#This Row],[FECHA CESE/BAJA]])=YEAR(TODAY())),MONTH(TODAY()-30)&amp;"-"&amp;YEAR(TODAY()),"Borrar")),"No aplica")</f>
        <v>8-2023</v>
      </c>
      <c r="AD35" t="str">
        <f>+IFERROR(IF(Tabla2[[#This Row],[FECHA INICIO DE LABORES EN OBRA]]="","No Aplica",IF(AND(MONTH(Tabla2[[#This Row],[FECHA INICIO DE LABORES EN OBRA]])=MONTH(TODAY()-30),YEAR(Tabla2[[#This Row],[FECHA INICIO DE LABORES EN OBRA]])=YEAR(TODAY())),MONTH(TODAY()-30)&amp;"-"&amp;YEAR(TODAY()),"No Aplica")),"No Aplica")</f>
        <v>No Aplica</v>
      </c>
    </row>
    <row r="36" ht="16.5" customHeight="1" spans="1:30" x14ac:dyDescent="0.25">
      <c r="A36" s="13">
        <v>20600111354</v>
      </c>
      <c r="B36" s="15" t="s">
        <v>2191</v>
      </c>
      <c r="C36" s="15" t="s">
        <v>2191</v>
      </c>
      <c r="D36" s="15" t="s">
        <v>2195</v>
      </c>
      <c r="E36" s="15" t="s">
        <v>2196</v>
      </c>
      <c r="F36" s="39">
        <v>30492</v>
      </c>
      <c r="G36" s="15">
        <v>2</v>
      </c>
      <c r="H36" s="15" t="s">
        <v>2197</v>
      </c>
      <c r="I36" s="15" t="s">
        <v>2198</v>
      </c>
      <c r="J36" s="15" t="s">
        <v>2199</v>
      </c>
      <c r="K36" s="15" t="s">
        <v>2200</v>
      </c>
      <c r="L36" s="40" t="s">
        <v>6</v>
      </c>
      <c r="M36" s="39">
        <v>45141</v>
      </c>
      <c r="N36" s="41" t="s">
        <v>2098</v>
      </c>
      <c r="O36" s="39">
        <v>45086</v>
      </c>
      <c r="P36" s="40">
        <v>2</v>
      </c>
      <c r="Q36" s="40">
        <v>4</v>
      </c>
      <c r="R36" s="40" t="str">
        <f>IFERROR(VLOOKUP(Tabla2[[#This Row],[CONTRATISTA PRNCIPAL]],Hoja1!$L$5:$M$9,2,FALSE),"CJV")</f>
        <v>CJV</v>
      </c>
      <c r="S36" s="40" t="str">
        <f>IF(Tabla2[[#This Row],[EMPRESA]]=Tabla2[[#This Row],[CONTRATISTA PRNCIPAL]],"Principal","Secundaria")</f>
        <v>Principal</v>
      </c>
      <c r="T36" s="42">
        <f>IFERROR(1/COUNTIF(Tabla2[CONTRATISTA PRNCIPAL],Tabla2[[#This Row],[CONTRATISTA PRNCIPAL]]),0)</f>
        <v>0.006666666666666667</v>
      </c>
      <c r="U36" s="43">
        <f>IF(((TODAY()-Tabla2[[#This Row],[FECHA NACIMIENTO]])/365)&lt;18,"Corregir", IF(((TODAY()-Tabla2[[#This Row],[FECHA NACIMIENTO]])/365)&gt;80, "Corregir",ROUNDDOWN(((TODAY()-Tabla2[[#This Row],[FECHA NACIMIENTO]])/365),0)))</f>
        <v>40</v>
      </c>
      <c r="V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 s="44" t="str">
        <f>+IF(Tabla2[[#This Row],[Edad]]="Corregir","Corregir","Ok")</f>
        <v>Ok</v>
      </c>
      <c r="X36" s="42" t="str">
        <f>+IFERROR(VLOOKUP(Tabla2[[#This Row],[DISTRITO SEGÚN DNI]],Hoja1!$A$2:$B$32,2,FALSE),"No")</f>
        <v>No</v>
      </c>
      <c r="Y36" s="42" t="str">
        <f>IF(OR(LOWER(Tabla2[[#This Row],[GENERO]])="masculino", LOWER(Tabla2[[#This Row],[GENERO]])="femenino"),"OK","Corregir")</f>
        <v>OK</v>
      </c>
      <c r="Z36" s="42" t="str">
        <f>+IF(Tabla2[[#This Row],[Nro. DNI / CE]]="","Corregir",IF(LEN(Tabla2[[#This Row],[Nro. DNI / CE]])&gt;=8,"OK","Corregir"))</f>
        <v>OK</v>
      </c>
      <c r="AA36" s="42">
        <f>COUNTIF(Tabla2[APELLIDOS Y NOMBRES],Tabla2[[#This Row],[APELLIDOS Y NOMBRES]])</f>
        <v>1</v>
      </c>
      <c r="AB36" s="42">
        <f>IF(Tabla2[[#This Row],[Trabajador]]&gt;1,1/Tabla2[[#This Row],[Trabajador]],Tabla2[[#This Row],[Trabajador]])</f>
        <v>1</v>
      </c>
      <c r="AC36" t="str">
        <f>+IFERROR(IF(Tabla2[[#This Row],[FECHA CESE/BAJA]]="","No Aplica",IF(AND(MONTH(Tabla2[[#This Row],[FECHA CESE/BAJA]])=MONTH(TODAY()-30),YEAR(Tabla2[[#This Row],[FECHA CESE/BAJA]])=YEAR(TODAY())),MONTH(TODAY()-30)&amp;"-"&amp;YEAR(TODAY()),"Borrar")),"No aplica")</f>
        <v>8-2023</v>
      </c>
      <c r="AD36" t="str">
        <f>+IFERROR(IF(Tabla2[[#This Row],[FECHA INICIO DE LABORES EN OBRA]]="","No Aplica",IF(AND(MONTH(Tabla2[[#This Row],[FECHA INICIO DE LABORES EN OBRA]])=MONTH(TODAY()-30),YEAR(Tabla2[[#This Row],[FECHA INICIO DE LABORES EN OBRA]])=YEAR(TODAY())),MONTH(TODAY()-30)&amp;"-"&amp;YEAR(TODAY()),"No Aplica")),"No Aplica")</f>
        <v>No Aplica</v>
      </c>
    </row>
    <row r="37" ht="16.5" customHeight="1" spans="1:30" x14ac:dyDescent="0.25">
      <c r="A37" s="13">
        <v>20600111354</v>
      </c>
      <c r="B37" s="15" t="s">
        <v>2191</v>
      </c>
      <c r="C37" s="15" t="s">
        <v>2191</v>
      </c>
      <c r="D37" s="15" t="s">
        <v>2201</v>
      </c>
      <c r="E37" s="15" t="s">
        <v>2202</v>
      </c>
      <c r="F37" s="39">
        <v>35520</v>
      </c>
      <c r="G37" s="15">
        <v>2</v>
      </c>
      <c r="H37" s="15" t="s">
        <v>2203</v>
      </c>
      <c r="I37" s="15" t="s">
        <v>2204</v>
      </c>
      <c r="J37" s="15" t="s">
        <v>2205</v>
      </c>
      <c r="K37" s="15" t="s">
        <v>2200</v>
      </c>
      <c r="L37" s="40" t="s">
        <v>6</v>
      </c>
      <c r="M37" s="39">
        <v>45145</v>
      </c>
      <c r="N37" s="41" t="s">
        <v>2098</v>
      </c>
      <c r="O37" s="39">
        <v>44959</v>
      </c>
      <c r="P37" s="40">
        <v>2</v>
      </c>
      <c r="Q37" s="40">
        <v>4</v>
      </c>
      <c r="R37" s="40" t="str">
        <f>IFERROR(VLOOKUP(Tabla2[[#This Row],[CONTRATISTA PRNCIPAL]],Hoja1!$L$5:$M$9,2,FALSE),"CJV")</f>
        <v>CJV</v>
      </c>
      <c r="S37" s="40" t="str">
        <f>IF(Tabla2[[#This Row],[EMPRESA]]=Tabla2[[#This Row],[CONTRATISTA PRNCIPAL]],"Principal","Secundaria")</f>
        <v>Principal</v>
      </c>
      <c r="T37" s="42">
        <f>IFERROR(1/COUNTIF(Tabla2[CONTRATISTA PRNCIPAL],Tabla2[[#This Row],[CONTRATISTA PRNCIPAL]]),0)</f>
        <v>0.006666666666666667</v>
      </c>
      <c r="U37" s="43">
        <f>IF(((TODAY()-Tabla2[[#This Row],[FECHA NACIMIENTO]])/365)&lt;18,"Corregir", IF(((TODAY()-Tabla2[[#This Row],[FECHA NACIMIENTO]])/365)&gt;80, "Corregir",ROUNDDOWN(((TODAY()-Tabla2[[#This Row],[FECHA NACIMIENTO]])/365),0)))</f>
        <v>26</v>
      </c>
      <c r="V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 s="44" t="str">
        <f>+IF(Tabla2[[#This Row],[Edad]]="Corregir","Corregir","Ok")</f>
        <v>Ok</v>
      </c>
      <c r="X37" s="42" t="str">
        <f>+IFERROR(VLOOKUP(Tabla2[[#This Row],[DISTRITO SEGÚN DNI]],Hoja1!$A$2:$B$32,2,FALSE),"No")</f>
        <v>No</v>
      </c>
      <c r="Y37" s="42" t="str">
        <f>IF(OR(LOWER(Tabla2[[#This Row],[GENERO]])="masculino", LOWER(Tabla2[[#This Row],[GENERO]])="femenino"),"OK","Corregir")</f>
        <v>OK</v>
      </c>
      <c r="Z37" s="42" t="str">
        <f>+IF(Tabla2[[#This Row],[Nro. DNI / CE]]="","Corregir",IF(LEN(Tabla2[[#This Row],[Nro. DNI / CE]])&gt;=8,"OK","Corregir"))</f>
        <v>OK</v>
      </c>
      <c r="AA37" s="42">
        <f>COUNTIF(Tabla2[APELLIDOS Y NOMBRES],Tabla2[[#This Row],[APELLIDOS Y NOMBRES]])</f>
        <v>1</v>
      </c>
      <c r="AB37" s="42">
        <f>IF(Tabla2[[#This Row],[Trabajador]]&gt;1,1/Tabla2[[#This Row],[Trabajador]],Tabla2[[#This Row],[Trabajador]])</f>
        <v>1</v>
      </c>
      <c r="AC37" t="str">
        <f>+IFERROR(IF(Tabla2[[#This Row],[FECHA CESE/BAJA]]="","No Aplica",IF(AND(MONTH(Tabla2[[#This Row],[FECHA CESE/BAJA]])=MONTH(TODAY()-30),YEAR(Tabla2[[#This Row],[FECHA CESE/BAJA]])=YEAR(TODAY())),MONTH(TODAY()-30)&amp;"-"&amp;YEAR(TODAY()),"Borrar")),"No aplica")</f>
        <v>8-2023</v>
      </c>
      <c r="AD37" t="str">
        <f>+IFERROR(IF(Tabla2[[#This Row],[FECHA INICIO DE LABORES EN OBRA]]="","No Aplica",IF(AND(MONTH(Tabla2[[#This Row],[FECHA INICIO DE LABORES EN OBRA]])=MONTH(TODAY()-30),YEAR(Tabla2[[#This Row],[FECHA INICIO DE LABORES EN OBRA]])=YEAR(TODAY())),MONTH(TODAY()-30)&amp;"-"&amp;YEAR(TODAY()),"No Aplica")),"No Aplica")</f>
        <v>No Aplica</v>
      </c>
    </row>
    <row r="38" ht="16.5" customHeight="1" spans="1:30" x14ac:dyDescent="0.25">
      <c r="A38" s="13">
        <v>20550335795</v>
      </c>
      <c r="B38" s="15" t="s">
        <v>2206</v>
      </c>
      <c r="C38" s="15" t="s">
        <v>2191</v>
      </c>
      <c r="D38" s="15" t="s">
        <v>2207</v>
      </c>
      <c r="E38" s="15" t="s">
        <v>2208</v>
      </c>
      <c r="F38" s="39">
        <v>30421</v>
      </c>
      <c r="G38" s="15">
        <v>2</v>
      </c>
      <c r="H38" s="15" t="s">
        <v>2192</v>
      </c>
      <c r="I38" s="15" t="s">
        <v>2209</v>
      </c>
      <c r="J38" s="15" t="s">
        <v>2210</v>
      </c>
      <c r="K38" s="15" t="s">
        <v>2211</v>
      </c>
      <c r="L38" s="40" t="s">
        <v>6</v>
      </c>
      <c r="M38" s="39">
        <v>45146</v>
      </c>
      <c r="N38" s="41" t="s">
        <v>2098</v>
      </c>
      <c r="O38" s="39">
        <v>45125</v>
      </c>
      <c r="P38" s="40">
        <v>2</v>
      </c>
      <c r="Q38" s="40">
        <v>4</v>
      </c>
      <c r="R38" s="40" t="str">
        <f>IFERROR(VLOOKUP(Tabla2[[#This Row],[CONTRATISTA PRNCIPAL]],Hoja1!$L$5:$M$9,2,FALSE),"CJV")</f>
        <v>CJV</v>
      </c>
      <c r="S38" s="40" t="str">
        <f>IF(Tabla2[[#This Row],[EMPRESA]]=Tabla2[[#This Row],[CONTRATISTA PRNCIPAL]],"Principal","Secundaria")</f>
        <v>Secundaria</v>
      </c>
      <c r="T38" s="42">
        <f>IFERROR(1/COUNTIF(Tabla2[CONTRATISTA PRNCIPAL],Tabla2[[#This Row],[CONTRATISTA PRNCIPAL]]),0)</f>
        <v>0.006666666666666667</v>
      </c>
      <c r="U38" s="43">
        <f>IF(((TODAY()-Tabla2[[#This Row],[FECHA NACIMIENTO]])/365)&lt;18,"Corregir", IF(((TODAY()-Tabla2[[#This Row],[FECHA NACIMIENTO]])/365)&gt;80, "Corregir",ROUNDDOWN(((TODAY()-Tabla2[[#This Row],[FECHA NACIMIENTO]])/365),0)))</f>
        <v>40</v>
      </c>
      <c r="V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 s="44" t="str">
        <f>+IF(Tabla2[[#This Row],[Edad]]="Corregir","Corregir","Ok")</f>
        <v>Ok</v>
      </c>
      <c r="X38" s="42" t="str">
        <f>+IFERROR(VLOOKUP(Tabla2[[#This Row],[DISTRITO SEGÚN DNI]],Hoja1!$A$2:$B$32,2,FALSE),"No")</f>
        <v>No</v>
      </c>
      <c r="Y38" s="42" t="str">
        <f>IF(OR(LOWER(Tabla2[[#This Row],[GENERO]])="masculino", LOWER(Tabla2[[#This Row],[GENERO]])="femenino"),"OK","Corregir")</f>
        <v>OK</v>
      </c>
      <c r="Z38" s="42" t="str">
        <f>+IF(Tabla2[[#This Row],[Nro. DNI / CE]]="","Corregir",IF(LEN(Tabla2[[#This Row],[Nro. DNI / CE]])&gt;=8,"OK","Corregir"))</f>
        <v>OK</v>
      </c>
      <c r="AA38" s="42">
        <f>COUNTIF(Tabla2[APELLIDOS Y NOMBRES],Tabla2[[#This Row],[APELLIDOS Y NOMBRES]])</f>
        <v>1</v>
      </c>
      <c r="AB38" s="42">
        <f>IF(Tabla2[[#This Row],[Trabajador]]&gt;1,1/Tabla2[[#This Row],[Trabajador]],Tabla2[[#This Row],[Trabajador]])</f>
        <v>1</v>
      </c>
      <c r="AC38" t="str">
        <f>+IFERROR(IF(Tabla2[[#This Row],[FECHA CESE/BAJA]]="","No Aplica",IF(AND(MONTH(Tabla2[[#This Row],[FECHA CESE/BAJA]])=MONTH(TODAY()-30),YEAR(Tabla2[[#This Row],[FECHA CESE/BAJA]])=YEAR(TODAY())),MONTH(TODAY()-30)&amp;"-"&amp;YEAR(TODAY()),"Borrar")),"No aplica")</f>
        <v>8-2023</v>
      </c>
      <c r="AD38" t="str">
        <f>+IFERROR(IF(Tabla2[[#This Row],[FECHA INICIO DE LABORES EN OBRA]]="","No Aplica",IF(AND(MONTH(Tabla2[[#This Row],[FECHA INICIO DE LABORES EN OBRA]])=MONTH(TODAY()-30),YEAR(Tabla2[[#This Row],[FECHA INICIO DE LABORES EN OBRA]])=YEAR(TODAY())),MONTH(TODAY()-30)&amp;"-"&amp;YEAR(TODAY()),"No Aplica")),"No Aplica")</f>
        <v>No Aplica</v>
      </c>
    </row>
    <row r="39" ht="16.5" customHeight="1" spans="1:30" x14ac:dyDescent="0.25">
      <c r="A39" s="13">
        <v>20600111354</v>
      </c>
      <c r="B39" s="15" t="s">
        <v>2191</v>
      </c>
      <c r="C39" s="15" t="s">
        <v>2191</v>
      </c>
      <c r="D39" s="15" t="s">
        <v>439</v>
      </c>
      <c r="E39" s="15" t="s">
        <v>440</v>
      </c>
      <c r="F39" s="39">
        <v>27620</v>
      </c>
      <c r="G39" s="15">
        <v>2</v>
      </c>
      <c r="H39" s="15" t="s">
        <v>2203</v>
      </c>
      <c r="I39" s="15" t="s">
        <v>2212</v>
      </c>
      <c r="J39" s="15" t="s">
        <v>2213</v>
      </c>
      <c r="K39" s="15" t="s">
        <v>2214</v>
      </c>
      <c r="L39" s="40" t="s">
        <v>6</v>
      </c>
      <c r="M39" s="39">
        <v>45152</v>
      </c>
      <c r="N39" s="41" t="s">
        <v>2098</v>
      </c>
      <c r="O39" s="39">
        <v>45068</v>
      </c>
      <c r="P39" s="40">
        <v>2</v>
      </c>
      <c r="Q39" s="40">
        <v>4</v>
      </c>
      <c r="R39" s="40" t="str">
        <f>IFERROR(VLOOKUP(Tabla2[[#This Row],[CONTRATISTA PRNCIPAL]],Hoja1!$L$5:$M$9,2,FALSE),"CJV")</f>
        <v>CJV</v>
      </c>
      <c r="S39" s="40" t="str">
        <f>IF(Tabla2[[#This Row],[EMPRESA]]=Tabla2[[#This Row],[CONTRATISTA PRNCIPAL]],"Principal","Secundaria")</f>
        <v>Principal</v>
      </c>
      <c r="T39" s="42">
        <f>IFERROR(1/COUNTIF(Tabla2[CONTRATISTA PRNCIPAL],Tabla2[[#This Row],[CONTRATISTA PRNCIPAL]]),0)</f>
        <v>0.006666666666666667</v>
      </c>
      <c r="U39" s="43">
        <f>IF(((TODAY()-Tabla2[[#This Row],[FECHA NACIMIENTO]])/365)&lt;18,"Corregir", IF(((TODAY()-Tabla2[[#This Row],[FECHA NACIMIENTO]])/365)&gt;80, "Corregir",ROUNDDOWN(((TODAY()-Tabla2[[#This Row],[FECHA NACIMIENTO]])/365),0)))</f>
        <v>48</v>
      </c>
      <c r="V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 s="44" t="str">
        <f>+IF(Tabla2[[#This Row],[Edad]]="Corregir","Corregir","Ok")</f>
        <v>Ok</v>
      </c>
      <c r="X39" s="42" t="str">
        <f>+IFERROR(VLOOKUP(Tabla2[[#This Row],[DISTRITO SEGÚN DNI]],Hoja1!$A$2:$B$32,2,FALSE),"No")</f>
        <v>CALLAO</v>
      </c>
      <c r="Y39" s="42" t="str">
        <f>IF(OR(LOWER(Tabla2[[#This Row],[GENERO]])="masculino", LOWER(Tabla2[[#This Row],[GENERO]])="femenino"),"OK","Corregir")</f>
        <v>OK</v>
      </c>
      <c r="Z39" s="42" t="str">
        <f>+IF(Tabla2[[#This Row],[Nro. DNI / CE]]="","Corregir",IF(LEN(Tabla2[[#This Row],[Nro. DNI / CE]])&gt;=8,"OK","Corregir"))</f>
        <v>OK</v>
      </c>
      <c r="AA39" s="42">
        <f>COUNTIF(Tabla2[APELLIDOS Y NOMBRES],Tabla2[[#This Row],[APELLIDOS Y NOMBRES]])</f>
        <v>1</v>
      </c>
      <c r="AB39" s="42">
        <f>IF(Tabla2[[#This Row],[Trabajador]]&gt;1,1/Tabla2[[#This Row],[Trabajador]],Tabla2[[#This Row],[Trabajador]])</f>
        <v>1</v>
      </c>
      <c r="AC39" t="str">
        <f>+IFERROR(IF(Tabla2[[#This Row],[FECHA CESE/BAJA]]="","No Aplica",IF(AND(MONTH(Tabla2[[#This Row],[FECHA CESE/BAJA]])=MONTH(TODAY()-30),YEAR(Tabla2[[#This Row],[FECHA CESE/BAJA]])=YEAR(TODAY())),MONTH(TODAY()-30)&amp;"-"&amp;YEAR(TODAY()),"Borrar")),"No aplica")</f>
        <v>8-2023</v>
      </c>
      <c r="AD39" t="str">
        <f>+IFERROR(IF(Tabla2[[#This Row],[FECHA INICIO DE LABORES EN OBRA]]="","No Aplica",IF(AND(MONTH(Tabla2[[#This Row],[FECHA INICIO DE LABORES EN OBRA]])=MONTH(TODAY()-30),YEAR(Tabla2[[#This Row],[FECHA INICIO DE LABORES EN OBRA]])=YEAR(TODAY())),MONTH(TODAY()-30)&amp;"-"&amp;YEAR(TODAY()),"No Aplica")),"No Aplica")</f>
        <v>No Aplica</v>
      </c>
    </row>
    <row r="40" ht="16.5" customHeight="1" spans="1:30" x14ac:dyDescent="0.25">
      <c r="A40" s="13">
        <v>20521130327</v>
      </c>
      <c r="B40" s="15" t="s">
        <v>2215</v>
      </c>
      <c r="C40" s="15" t="s">
        <v>2191</v>
      </c>
      <c r="D40" s="15" t="s">
        <v>2216</v>
      </c>
      <c r="E40" s="15" t="s">
        <v>2217</v>
      </c>
      <c r="F40" s="39">
        <v>33353</v>
      </c>
      <c r="G40" s="15">
        <v>1</v>
      </c>
      <c r="H40" s="15" t="s">
        <v>2218</v>
      </c>
      <c r="I40" s="15" t="s">
        <v>2219</v>
      </c>
      <c r="J40" s="15" t="s">
        <v>2220</v>
      </c>
      <c r="K40" s="15" t="s">
        <v>2190</v>
      </c>
      <c r="L40" s="40" t="s">
        <v>6</v>
      </c>
      <c r="M40" s="39">
        <v>45157</v>
      </c>
      <c r="N40" s="41" t="s">
        <v>2098</v>
      </c>
      <c r="O40" s="39">
        <v>44970</v>
      </c>
      <c r="P40" s="40">
        <v>2</v>
      </c>
      <c r="Q40" s="40">
        <v>1</v>
      </c>
      <c r="R40" s="40" t="str">
        <f>IFERROR(VLOOKUP(Tabla2[[#This Row],[CONTRATISTA PRNCIPAL]],Hoja1!$L$5:$M$9,2,FALSE),"CJV")</f>
        <v>CJV</v>
      </c>
      <c r="S40" s="40" t="str">
        <f>IF(Tabla2[[#This Row],[EMPRESA]]=Tabla2[[#This Row],[CONTRATISTA PRNCIPAL]],"Principal","Secundaria")</f>
        <v>Secundaria</v>
      </c>
      <c r="T40" s="42">
        <f>IFERROR(1/COUNTIF(Tabla2[CONTRATISTA PRNCIPAL],Tabla2[[#This Row],[CONTRATISTA PRNCIPAL]]),0)</f>
        <v>0.006666666666666667</v>
      </c>
      <c r="U40" s="43">
        <f>IF(((TODAY()-Tabla2[[#This Row],[FECHA NACIMIENTO]])/365)&lt;18,"Corregir", IF(((TODAY()-Tabla2[[#This Row],[FECHA NACIMIENTO]])/365)&gt;80, "Corregir",ROUNDDOWN(((TODAY()-Tabla2[[#This Row],[FECHA NACIMIENTO]])/365),0)))</f>
        <v>32</v>
      </c>
      <c r="V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 s="44" t="str">
        <f>+IF(Tabla2[[#This Row],[Edad]]="Corregir","Corregir","Ok")</f>
        <v>Ok</v>
      </c>
      <c r="X40" s="42" t="str">
        <f>+IFERROR(VLOOKUP(Tabla2[[#This Row],[DISTRITO SEGÚN DNI]],Hoja1!$A$2:$B$32,2,FALSE),"No")</f>
        <v>No</v>
      </c>
      <c r="Y40" s="42" t="str">
        <f>IF(OR(LOWER(Tabla2[[#This Row],[GENERO]])="masculino", LOWER(Tabla2[[#This Row],[GENERO]])="femenino"),"OK","Corregir")</f>
        <v>OK</v>
      </c>
      <c r="Z40" s="42" t="str">
        <f>+IF(Tabla2[[#This Row],[Nro. DNI / CE]]="","Corregir",IF(LEN(Tabla2[[#This Row],[Nro. DNI / CE]])&gt;=8,"OK","Corregir"))</f>
        <v>OK</v>
      </c>
      <c r="AA40" s="42">
        <f>COUNTIF(Tabla2[APELLIDOS Y NOMBRES],Tabla2[[#This Row],[APELLIDOS Y NOMBRES]])</f>
        <v>1</v>
      </c>
      <c r="AB40" s="42">
        <f>IF(Tabla2[[#This Row],[Trabajador]]&gt;1,1/Tabla2[[#This Row],[Trabajador]],Tabla2[[#This Row],[Trabajador]])</f>
        <v>1</v>
      </c>
      <c r="AC40" t="str">
        <f>+IFERROR(IF(Tabla2[[#This Row],[FECHA CESE/BAJA]]="","No Aplica",IF(AND(MONTH(Tabla2[[#This Row],[FECHA CESE/BAJA]])=MONTH(TODAY()-30),YEAR(Tabla2[[#This Row],[FECHA CESE/BAJA]])=YEAR(TODAY())),MONTH(TODAY()-30)&amp;"-"&amp;YEAR(TODAY()),"Borrar")),"No aplica")</f>
        <v>8-2023</v>
      </c>
      <c r="AD40" t="str">
        <f>+IFERROR(IF(Tabla2[[#This Row],[FECHA INICIO DE LABORES EN OBRA]]="","No Aplica",IF(AND(MONTH(Tabla2[[#This Row],[FECHA INICIO DE LABORES EN OBRA]])=MONTH(TODAY()-30),YEAR(Tabla2[[#This Row],[FECHA INICIO DE LABORES EN OBRA]])=YEAR(TODAY())),MONTH(TODAY()-30)&amp;"-"&amp;YEAR(TODAY()),"No Aplica")),"No Aplica")</f>
        <v>No Aplica</v>
      </c>
    </row>
    <row r="41" spans="1:30" x14ac:dyDescent="0.25">
      <c r="A41" s="13">
        <v>20521130327</v>
      </c>
      <c r="B41" s="15" t="s">
        <v>2215</v>
      </c>
      <c r="C41" s="15" t="s">
        <v>2191</v>
      </c>
      <c r="D41" s="15" t="s">
        <v>1608</v>
      </c>
      <c r="E41" s="15" t="s">
        <v>1609</v>
      </c>
      <c r="F41" s="39">
        <v>30024</v>
      </c>
      <c r="G41" s="15">
        <v>1</v>
      </c>
      <c r="H41" s="15" t="s">
        <v>2218</v>
      </c>
      <c r="I41" s="15" t="s">
        <v>2219</v>
      </c>
      <c r="J41" s="15" t="s">
        <v>2221</v>
      </c>
      <c r="K41" s="15" t="s">
        <v>34</v>
      </c>
      <c r="L41" s="40" t="s">
        <v>6</v>
      </c>
      <c r="M41" s="39">
        <v>45163</v>
      </c>
      <c r="N41" s="41" t="s">
        <v>2098</v>
      </c>
      <c r="O41" s="39">
        <v>45139</v>
      </c>
      <c r="P41" s="40">
        <v>2</v>
      </c>
      <c r="Q41" s="40">
        <v>1</v>
      </c>
      <c r="R41" s="40" t="str">
        <f>IFERROR(VLOOKUP(Tabla2[[#This Row],[CONTRATISTA PRNCIPAL]],Hoja1!$L$5:$M$9,2,FALSE),"CJV")</f>
        <v>CJV</v>
      </c>
      <c r="S41" s="40" t="str">
        <f>IF(Tabla2[[#This Row],[EMPRESA]]=Tabla2[[#This Row],[CONTRATISTA PRNCIPAL]],"Principal","Secundaria")</f>
        <v>Secundaria</v>
      </c>
      <c r="T41" s="42">
        <f>IFERROR(1/COUNTIF(Tabla2[CONTRATISTA PRNCIPAL],Tabla2[[#This Row],[CONTRATISTA PRNCIPAL]]),0)</f>
        <v>0.006666666666666667</v>
      </c>
      <c r="U41" s="43">
        <f>IF(((TODAY()-Tabla2[[#This Row],[FECHA NACIMIENTO]])/365)&lt;18,"Corregir", IF(((TODAY()-Tabla2[[#This Row],[FECHA NACIMIENTO]])/365)&gt;80, "Corregir",ROUNDDOWN(((TODAY()-Tabla2[[#This Row],[FECHA NACIMIENTO]])/365),0)))</f>
        <v>41</v>
      </c>
      <c r="V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1" s="44" t="str">
        <f>+IF(Tabla2[[#This Row],[Edad]]="Corregir","Corregir","Ok")</f>
        <v>Ok</v>
      </c>
      <c r="X41" s="42" t="str">
        <f>+IFERROR(VLOOKUP(Tabla2[[#This Row],[DISTRITO SEGÚN DNI]],Hoja1!$A$2:$B$32,2,FALSE),"No")</f>
        <v>SANTA ANITA</v>
      </c>
      <c r="Y41" s="42" t="str">
        <f>IF(OR(LOWER(Tabla2[[#This Row],[GENERO]])="masculino", LOWER(Tabla2[[#This Row],[GENERO]])="femenino"),"OK","Corregir")</f>
        <v>OK</v>
      </c>
      <c r="Z41" s="42" t="str">
        <f>+IF(Tabla2[[#This Row],[Nro. DNI / CE]]="","Corregir",IF(LEN(Tabla2[[#This Row],[Nro. DNI / CE]])&gt;=8,"OK","Corregir"))</f>
        <v>OK</v>
      </c>
      <c r="AA41" s="42">
        <f>COUNTIF(Tabla2[APELLIDOS Y NOMBRES],Tabla2[[#This Row],[APELLIDOS Y NOMBRES]])</f>
        <v>1</v>
      </c>
      <c r="AB41" s="42">
        <f>IF(Tabla2[[#This Row],[Trabajador]]&gt;1,1/Tabla2[[#This Row],[Trabajador]],Tabla2[[#This Row],[Trabajador]])</f>
        <v>1</v>
      </c>
      <c r="AC41" t="str">
        <f>+IFERROR(IF(Tabla2[[#This Row],[FECHA CESE/BAJA]]="","No Aplica",IF(AND(MONTH(Tabla2[[#This Row],[FECHA CESE/BAJA]])=MONTH(TODAY()-30),YEAR(Tabla2[[#This Row],[FECHA CESE/BAJA]])=YEAR(TODAY())),MONTH(TODAY()-30)&amp;"-"&amp;YEAR(TODAY()),"Borrar")),"No aplica")</f>
        <v>8-2023</v>
      </c>
      <c r="AD41" t="str">
        <f>+IFERROR(IF(Tabla2[[#This Row],[FECHA INICIO DE LABORES EN OBRA]]="","No Aplica",IF(AND(MONTH(Tabla2[[#This Row],[FECHA INICIO DE LABORES EN OBRA]])=MONTH(TODAY()-30),YEAR(Tabla2[[#This Row],[FECHA INICIO DE LABORES EN OBRA]])=YEAR(TODAY())),MONTH(TODAY()-30)&amp;"-"&amp;YEAR(TODAY()),"No Aplica")),"No Aplica")</f>
        <v>8-2023</v>
      </c>
    </row>
    <row r="42" spans="1:30" x14ac:dyDescent="0.25">
      <c r="A42" s="13">
        <v>20600111354</v>
      </c>
      <c r="B42" s="15" t="s">
        <v>2191</v>
      </c>
      <c r="C42" s="15" t="s">
        <v>2191</v>
      </c>
      <c r="D42" s="15">
        <v>43979098</v>
      </c>
      <c r="E42" s="15" t="s">
        <v>2222</v>
      </c>
      <c r="F42" s="39">
        <v>30657</v>
      </c>
      <c r="G42" s="15">
        <v>2</v>
      </c>
      <c r="H42" s="15" t="s">
        <v>2197</v>
      </c>
      <c r="I42" s="15" t="s">
        <v>2223</v>
      </c>
      <c r="J42" s="15" t="s">
        <v>2224</v>
      </c>
      <c r="K42" s="15" t="s">
        <v>2174</v>
      </c>
      <c r="L42" s="40" t="s">
        <v>6</v>
      </c>
      <c r="M42" s="39"/>
      <c r="N42" s="41" t="s">
        <v>2098</v>
      </c>
      <c r="O42" s="39">
        <v>43687</v>
      </c>
      <c r="P42" s="40">
        <v>1</v>
      </c>
      <c r="Q42" s="40">
        <v>4</v>
      </c>
      <c r="R42" s="40" t="str">
        <f>IFERROR(VLOOKUP(Tabla2[[#This Row],[CONTRATISTA PRNCIPAL]],Hoja1!$L$5:$M$9,2,FALSE),"CJV")</f>
        <v>CJV</v>
      </c>
      <c r="S42" s="40" t="str">
        <f>IF(Tabla2[[#This Row],[EMPRESA]]=Tabla2[[#This Row],[CONTRATISTA PRNCIPAL]],"Principal","Secundaria")</f>
        <v>Principal</v>
      </c>
      <c r="T42" s="42">
        <f>IFERROR(1/COUNTIF(Tabla2[CONTRATISTA PRNCIPAL],Tabla2[[#This Row],[CONTRATISTA PRNCIPAL]]),0)</f>
        <v>0.006666666666666667</v>
      </c>
      <c r="U42" s="43">
        <f>IF(((TODAY()-Tabla2[[#This Row],[FECHA NACIMIENTO]])/365)&lt;18,"Corregir", IF(((TODAY()-Tabla2[[#This Row],[FECHA NACIMIENTO]])/365)&gt;80, "Corregir",ROUNDDOWN(((TODAY()-Tabla2[[#This Row],[FECHA NACIMIENTO]])/365),0)))</f>
        <v>39</v>
      </c>
      <c r="V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2" s="44" t="str">
        <f>+IF(Tabla2[[#This Row],[Edad]]="Corregir","Corregir","Ok")</f>
        <v>Ok</v>
      </c>
      <c r="X42" s="42" t="str">
        <f>+IFERROR(VLOOKUP(Tabla2[[#This Row],[DISTRITO SEGÚN DNI]],Hoja1!$A$2:$B$32,2,FALSE),"No")</f>
        <v>No</v>
      </c>
      <c r="Y42" s="42" t="str">
        <f>IF(OR(LOWER(Tabla2[[#This Row],[GENERO]])="masculino", LOWER(Tabla2[[#This Row],[GENERO]])="femenino"),"OK","Corregir")</f>
        <v>OK</v>
      </c>
      <c r="Z42" s="42" t="str">
        <f>+IF(Tabla2[[#This Row],[Nro. DNI / CE]]="","Corregir",IF(LEN(Tabla2[[#This Row],[Nro. DNI / CE]])&gt;=8,"OK","Corregir"))</f>
        <v>OK</v>
      </c>
      <c r="AA42" s="42">
        <f>COUNTIF(Tabla2[APELLIDOS Y NOMBRES],Tabla2[[#This Row],[APELLIDOS Y NOMBRES]])</f>
        <v>1</v>
      </c>
      <c r="AB42" s="42">
        <f>IF(Tabla2[[#This Row],[Trabajador]]&gt;1,1/Tabla2[[#This Row],[Trabajador]],Tabla2[[#This Row],[Trabajador]])</f>
        <v>1</v>
      </c>
      <c r="AC42" t="str">
        <f>+IFERROR(IF(Tabla2[[#This Row],[FECHA CESE/BAJA]]="","No Aplica",IF(AND(MONTH(Tabla2[[#This Row],[FECHA CESE/BAJA]])=MONTH(TODAY()-30),YEAR(Tabla2[[#This Row],[FECHA CESE/BAJA]])=YEAR(TODAY())),MONTH(TODAY()-30)&amp;"-"&amp;YEAR(TODAY()),"Borrar")),"No aplica")</f>
        <v>No Aplica</v>
      </c>
      <c r="AD42" t="str">
        <f>+IFERROR(IF(Tabla2[[#This Row],[FECHA INICIO DE LABORES EN OBRA]]="","No Aplica",IF(AND(MONTH(Tabla2[[#This Row],[FECHA INICIO DE LABORES EN OBRA]])=MONTH(TODAY()-30),YEAR(Tabla2[[#This Row],[FECHA INICIO DE LABORES EN OBRA]])=YEAR(TODAY())),MONTH(TODAY()-30)&amp;"-"&amp;YEAR(TODAY()),"No Aplica")),"No Aplica")</f>
        <v>No Aplica</v>
      </c>
    </row>
    <row r="43" spans="1:30" x14ac:dyDescent="0.25">
      <c r="A43" s="13">
        <v>20600111354</v>
      </c>
      <c r="B43" s="15" t="s">
        <v>2191</v>
      </c>
      <c r="C43" s="15" t="s">
        <v>2191</v>
      </c>
      <c r="D43" s="15" t="s">
        <v>1389</v>
      </c>
      <c r="E43" s="15" t="s">
        <v>1390</v>
      </c>
      <c r="F43" s="39">
        <v>30434</v>
      </c>
      <c r="G43" s="15">
        <v>1</v>
      </c>
      <c r="H43" s="15" t="s">
        <v>2225</v>
      </c>
      <c r="I43" s="15" t="s">
        <v>2226</v>
      </c>
      <c r="J43" s="15" t="s">
        <v>2227</v>
      </c>
      <c r="K43" s="15" t="s">
        <v>34</v>
      </c>
      <c r="L43" s="40" t="s">
        <v>6</v>
      </c>
      <c r="M43" s="39"/>
      <c r="N43" s="41" t="s">
        <v>2098</v>
      </c>
      <c r="O43" s="39">
        <v>43683</v>
      </c>
      <c r="P43" s="40">
        <v>1</v>
      </c>
      <c r="Q43" s="40">
        <v>1</v>
      </c>
      <c r="R43" s="40" t="str">
        <f>IFERROR(VLOOKUP(Tabla2[[#This Row],[CONTRATISTA PRNCIPAL]],Hoja1!$L$5:$M$9,2,FALSE),"CJV")</f>
        <v>CJV</v>
      </c>
      <c r="S43" s="40" t="str">
        <f>IF(Tabla2[[#This Row],[EMPRESA]]=Tabla2[[#This Row],[CONTRATISTA PRNCIPAL]],"Principal","Secundaria")</f>
        <v>Principal</v>
      </c>
      <c r="T43" s="42">
        <f>IFERROR(1/COUNTIF(Tabla2[CONTRATISTA PRNCIPAL],Tabla2[[#This Row],[CONTRATISTA PRNCIPAL]]),0)</f>
        <v>0.006666666666666667</v>
      </c>
      <c r="U43" s="43">
        <f>IF(((TODAY()-Tabla2[[#This Row],[FECHA NACIMIENTO]])/365)&lt;18,"Corregir", IF(((TODAY()-Tabla2[[#This Row],[FECHA NACIMIENTO]])/365)&gt;80, "Corregir",ROUNDDOWN(((TODAY()-Tabla2[[#This Row],[FECHA NACIMIENTO]])/365),0)))</f>
        <v>40</v>
      </c>
      <c r="V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3" s="44" t="str">
        <f>+IF(Tabla2[[#This Row],[Edad]]="Corregir","Corregir","Ok")</f>
        <v>Ok</v>
      </c>
      <c r="X43" s="42" t="str">
        <f>+IFERROR(VLOOKUP(Tabla2[[#This Row],[DISTRITO SEGÚN DNI]],Hoja1!$A$2:$B$32,2,FALSE),"No")</f>
        <v>SANTA ANITA</v>
      </c>
      <c r="Y43" s="42" t="str">
        <f>IF(OR(LOWER(Tabla2[[#This Row],[GENERO]])="masculino", LOWER(Tabla2[[#This Row],[GENERO]])="femenino"),"OK","Corregir")</f>
        <v>OK</v>
      </c>
      <c r="Z43" s="42" t="str">
        <f>+IF(Tabla2[[#This Row],[Nro. DNI / CE]]="","Corregir",IF(LEN(Tabla2[[#This Row],[Nro. DNI / CE]])&gt;=8,"OK","Corregir"))</f>
        <v>OK</v>
      </c>
      <c r="AA43" s="42">
        <f>COUNTIF(Tabla2[APELLIDOS Y NOMBRES],Tabla2[[#This Row],[APELLIDOS Y NOMBRES]])</f>
        <v>1</v>
      </c>
      <c r="AB43" s="42">
        <f>IF(Tabla2[[#This Row],[Trabajador]]&gt;1,1/Tabla2[[#This Row],[Trabajador]],Tabla2[[#This Row],[Trabajador]])</f>
        <v>1</v>
      </c>
      <c r="AC43" t="str">
        <f>+IFERROR(IF(Tabla2[[#This Row],[FECHA CESE/BAJA]]="","No Aplica",IF(AND(MONTH(Tabla2[[#This Row],[FECHA CESE/BAJA]])=MONTH(TODAY()-30),YEAR(Tabla2[[#This Row],[FECHA CESE/BAJA]])=YEAR(TODAY())),MONTH(TODAY()-30)&amp;"-"&amp;YEAR(TODAY()),"Borrar")),"No aplica")</f>
        <v>No Aplica</v>
      </c>
      <c r="AD43" t="str">
        <f>+IFERROR(IF(Tabla2[[#This Row],[FECHA INICIO DE LABORES EN OBRA]]="","No Aplica",IF(AND(MONTH(Tabla2[[#This Row],[FECHA INICIO DE LABORES EN OBRA]])=MONTH(TODAY()-30),YEAR(Tabla2[[#This Row],[FECHA INICIO DE LABORES EN OBRA]])=YEAR(TODAY())),MONTH(TODAY()-30)&amp;"-"&amp;YEAR(TODAY()),"No Aplica")),"No Aplica")</f>
        <v>No Aplica</v>
      </c>
    </row>
    <row r="44" spans="1:30" x14ac:dyDescent="0.25">
      <c r="A44" s="13">
        <v>20600111354</v>
      </c>
      <c r="B44" s="15" t="s">
        <v>2191</v>
      </c>
      <c r="C44" s="15" t="s">
        <v>2191</v>
      </c>
      <c r="D44" s="15" t="s">
        <v>2228</v>
      </c>
      <c r="E44" s="15" t="s">
        <v>2229</v>
      </c>
      <c r="F44" s="39">
        <v>32397</v>
      </c>
      <c r="G44" s="15">
        <v>2</v>
      </c>
      <c r="H44" s="15" t="s">
        <v>2197</v>
      </c>
      <c r="I44" s="15" t="s">
        <v>2230</v>
      </c>
      <c r="J44" s="15" t="s">
        <v>2231</v>
      </c>
      <c r="K44" s="15" t="s">
        <v>2232</v>
      </c>
      <c r="L44" s="40" t="s">
        <v>6</v>
      </c>
      <c r="M44" s="39"/>
      <c r="N44" s="41" t="s">
        <v>2098</v>
      </c>
      <c r="O44" s="39">
        <v>44030</v>
      </c>
      <c r="P44" s="40">
        <v>1</v>
      </c>
      <c r="Q44" s="40">
        <v>4</v>
      </c>
      <c r="R44" s="40" t="str">
        <f>IFERROR(VLOOKUP(Tabla2[[#This Row],[CONTRATISTA PRNCIPAL]],Hoja1!$L$5:$M$9,2,FALSE),"CJV")</f>
        <v>CJV</v>
      </c>
      <c r="S44" s="40" t="str">
        <f>IF(Tabla2[[#This Row],[EMPRESA]]=Tabla2[[#This Row],[CONTRATISTA PRNCIPAL]],"Principal","Secundaria")</f>
        <v>Principal</v>
      </c>
      <c r="T44" s="42">
        <f>IFERROR(1/COUNTIF(Tabla2[CONTRATISTA PRNCIPAL],Tabla2[[#This Row],[CONTRATISTA PRNCIPAL]]),0)</f>
        <v>0.006666666666666667</v>
      </c>
      <c r="U44" s="43">
        <f>IF(((TODAY()-Tabla2[[#This Row],[FECHA NACIMIENTO]])/365)&lt;18,"Corregir", IF(((TODAY()-Tabla2[[#This Row],[FECHA NACIMIENTO]])/365)&gt;80, "Corregir",ROUNDDOWN(((TODAY()-Tabla2[[#This Row],[FECHA NACIMIENTO]])/365),0)))</f>
        <v>35</v>
      </c>
      <c r="V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4" s="44" t="str">
        <f>+IF(Tabla2[[#This Row],[Edad]]="Corregir","Corregir","Ok")</f>
        <v>Ok</v>
      </c>
      <c r="X44" s="42" t="str">
        <f>+IFERROR(VLOOKUP(Tabla2[[#This Row],[DISTRITO SEGÚN DNI]],Hoja1!$A$2:$B$32,2,FALSE),"No")</f>
        <v>No</v>
      </c>
      <c r="Y44" s="42" t="str">
        <f>IF(OR(LOWER(Tabla2[[#This Row],[GENERO]])="masculino", LOWER(Tabla2[[#This Row],[GENERO]])="femenino"),"OK","Corregir")</f>
        <v>OK</v>
      </c>
      <c r="Z44" s="42" t="str">
        <f>+IF(Tabla2[[#This Row],[Nro. DNI / CE]]="","Corregir",IF(LEN(Tabla2[[#This Row],[Nro. DNI / CE]])&gt;=8,"OK","Corregir"))</f>
        <v>OK</v>
      </c>
      <c r="AA44" s="42">
        <f>COUNTIF(Tabla2[APELLIDOS Y NOMBRES],Tabla2[[#This Row],[APELLIDOS Y NOMBRES]])</f>
        <v>1</v>
      </c>
      <c r="AB44" s="42">
        <f>IF(Tabla2[[#This Row],[Trabajador]]&gt;1,1/Tabla2[[#This Row],[Trabajador]],Tabla2[[#This Row],[Trabajador]])</f>
        <v>1</v>
      </c>
      <c r="AC44" t="str">
        <f>+IFERROR(IF(Tabla2[[#This Row],[FECHA CESE/BAJA]]="","No Aplica",IF(AND(MONTH(Tabla2[[#This Row],[FECHA CESE/BAJA]])=MONTH(TODAY()-30),YEAR(Tabla2[[#This Row],[FECHA CESE/BAJA]])=YEAR(TODAY())),MONTH(TODAY()-30)&amp;"-"&amp;YEAR(TODAY()),"Borrar")),"No aplica")</f>
        <v>No Aplica</v>
      </c>
      <c r="AD44" t="str">
        <f>+IFERROR(IF(Tabla2[[#This Row],[FECHA INICIO DE LABORES EN OBRA]]="","No Aplica",IF(AND(MONTH(Tabla2[[#This Row],[FECHA INICIO DE LABORES EN OBRA]])=MONTH(TODAY()-30),YEAR(Tabla2[[#This Row],[FECHA INICIO DE LABORES EN OBRA]])=YEAR(TODAY())),MONTH(TODAY()-30)&amp;"-"&amp;YEAR(TODAY()),"No Aplica")),"No Aplica")</f>
        <v>No Aplica</v>
      </c>
    </row>
    <row r="45" spans="1:30" x14ac:dyDescent="0.25">
      <c r="A45" s="13">
        <v>20600111354</v>
      </c>
      <c r="B45" s="15" t="s">
        <v>2191</v>
      </c>
      <c r="C45" s="15" t="s">
        <v>2191</v>
      </c>
      <c r="D45" s="15" t="s">
        <v>2233</v>
      </c>
      <c r="E45" s="15" t="s">
        <v>2234</v>
      </c>
      <c r="F45" s="39">
        <v>27820</v>
      </c>
      <c r="G45" s="15">
        <v>2</v>
      </c>
      <c r="H45" s="15" t="s">
        <v>2197</v>
      </c>
      <c r="I45" s="15" t="s">
        <v>2235</v>
      </c>
      <c r="J45" s="15" t="s">
        <v>2236</v>
      </c>
      <c r="K45" s="15" t="s">
        <v>2237</v>
      </c>
      <c r="L45" s="40" t="s">
        <v>6</v>
      </c>
      <c r="M45" s="39"/>
      <c r="N45" s="41" t="s">
        <v>2098</v>
      </c>
      <c r="O45" s="39">
        <v>44030</v>
      </c>
      <c r="P45" s="40">
        <v>1</v>
      </c>
      <c r="Q45" s="40">
        <v>4</v>
      </c>
      <c r="R45" s="40" t="str">
        <f>IFERROR(VLOOKUP(Tabla2[[#This Row],[CONTRATISTA PRNCIPAL]],Hoja1!$L$5:$M$9,2,FALSE),"CJV")</f>
        <v>CJV</v>
      </c>
      <c r="S45" s="40" t="str">
        <f>IF(Tabla2[[#This Row],[EMPRESA]]=Tabla2[[#This Row],[CONTRATISTA PRNCIPAL]],"Principal","Secundaria")</f>
        <v>Principal</v>
      </c>
      <c r="T45" s="42">
        <f>IFERROR(1/COUNTIF(Tabla2[CONTRATISTA PRNCIPAL],Tabla2[[#This Row],[CONTRATISTA PRNCIPAL]]),0)</f>
        <v>0.006666666666666667</v>
      </c>
      <c r="U45" s="43">
        <f>IF(((TODAY()-Tabla2[[#This Row],[FECHA NACIMIENTO]])/365)&lt;18,"Corregir", IF(((TODAY()-Tabla2[[#This Row],[FECHA NACIMIENTO]])/365)&gt;80, "Corregir",ROUNDDOWN(((TODAY()-Tabla2[[#This Row],[FECHA NACIMIENTO]])/365),0)))</f>
        <v>47</v>
      </c>
      <c r="V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5" s="44" t="str">
        <f>+IF(Tabla2[[#This Row],[Edad]]="Corregir","Corregir","Ok")</f>
        <v>Ok</v>
      </c>
      <c r="X45" s="42" t="str">
        <f>+IFERROR(VLOOKUP(Tabla2[[#This Row],[DISTRITO SEGÚN DNI]],Hoja1!$A$2:$B$32,2,FALSE),"No")</f>
        <v>No</v>
      </c>
      <c r="Y45" s="42" t="str">
        <f>IF(OR(LOWER(Tabla2[[#This Row],[GENERO]])="masculino", LOWER(Tabla2[[#This Row],[GENERO]])="femenino"),"OK","Corregir")</f>
        <v>OK</v>
      </c>
      <c r="Z45" s="42" t="str">
        <f>+IF(Tabla2[[#This Row],[Nro. DNI / CE]]="","Corregir",IF(LEN(Tabla2[[#This Row],[Nro. DNI / CE]])&gt;=8,"OK","Corregir"))</f>
        <v>OK</v>
      </c>
      <c r="AA45" s="42">
        <f>COUNTIF(Tabla2[APELLIDOS Y NOMBRES],Tabla2[[#This Row],[APELLIDOS Y NOMBRES]])</f>
        <v>1</v>
      </c>
      <c r="AB45" s="42">
        <f>IF(Tabla2[[#This Row],[Trabajador]]&gt;1,1/Tabla2[[#This Row],[Trabajador]],Tabla2[[#This Row],[Trabajador]])</f>
        <v>1</v>
      </c>
      <c r="AC45" t="str">
        <f>+IFERROR(IF(Tabla2[[#This Row],[FECHA CESE/BAJA]]="","No Aplica",IF(AND(MONTH(Tabla2[[#This Row],[FECHA CESE/BAJA]])=MONTH(TODAY()-30),YEAR(Tabla2[[#This Row],[FECHA CESE/BAJA]])=YEAR(TODAY())),MONTH(TODAY()-30)&amp;"-"&amp;YEAR(TODAY()),"Borrar")),"No aplica")</f>
        <v>No Aplica</v>
      </c>
      <c r="AD45" t="str">
        <f>+IFERROR(IF(Tabla2[[#This Row],[FECHA INICIO DE LABORES EN OBRA]]="","No Aplica",IF(AND(MONTH(Tabla2[[#This Row],[FECHA INICIO DE LABORES EN OBRA]])=MONTH(TODAY()-30),YEAR(Tabla2[[#This Row],[FECHA INICIO DE LABORES EN OBRA]])=YEAR(TODAY())),MONTH(TODAY()-30)&amp;"-"&amp;YEAR(TODAY()),"No Aplica")),"No Aplica")</f>
        <v>No Aplica</v>
      </c>
    </row>
    <row r="46" spans="1:30" x14ac:dyDescent="0.25">
      <c r="A46" s="13">
        <v>20600111354</v>
      </c>
      <c r="B46" s="15" t="s">
        <v>2191</v>
      </c>
      <c r="C46" s="15" t="s">
        <v>2191</v>
      </c>
      <c r="D46" s="15" t="s">
        <v>2238</v>
      </c>
      <c r="E46" s="15" t="s">
        <v>2239</v>
      </c>
      <c r="F46" s="39">
        <v>31784</v>
      </c>
      <c r="G46" s="15">
        <v>1</v>
      </c>
      <c r="H46" s="15" t="s">
        <v>2225</v>
      </c>
      <c r="I46" s="15" t="s">
        <v>2240</v>
      </c>
      <c r="J46" s="15" t="s">
        <v>2241</v>
      </c>
      <c r="K46" s="15" t="s">
        <v>2242</v>
      </c>
      <c r="L46" s="40" t="s">
        <v>6</v>
      </c>
      <c r="M46" s="39"/>
      <c r="N46" s="41" t="s">
        <v>2098</v>
      </c>
      <c r="O46" s="39">
        <v>43683</v>
      </c>
      <c r="P46" s="40">
        <v>1</v>
      </c>
      <c r="Q46" s="40">
        <v>1</v>
      </c>
      <c r="R46" s="40" t="str">
        <f>IFERROR(VLOOKUP(Tabla2[[#This Row],[CONTRATISTA PRNCIPAL]],Hoja1!$L$5:$M$9,2,FALSE),"CJV")</f>
        <v>CJV</v>
      </c>
      <c r="S46" s="40" t="str">
        <f>IF(Tabla2[[#This Row],[EMPRESA]]=Tabla2[[#This Row],[CONTRATISTA PRNCIPAL]],"Principal","Secundaria")</f>
        <v>Principal</v>
      </c>
      <c r="T46" s="42">
        <f>IFERROR(1/COUNTIF(Tabla2[CONTRATISTA PRNCIPAL],Tabla2[[#This Row],[CONTRATISTA PRNCIPAL]]),0)</f>
        <v>0.006666666666666667</v>
      </c>
      <c r="U46" s="43">
        <f>IF(((TODAY()-Tabla2[[#This Row],[FECHA NACIMIENTO]])/365)&lt;18,"Corregir", IF(((TODAY()-Tabla2[[#This Row],[FECHA NACIMIENTO]])/365)&gt;80, "Corregir",ROUNDDOWN(((TODAY()-Tabla2[[#This Row],[FECHA NACIMIENTO]])/365),0)))</f>
        <v>36</v>
      </c>
      <c r="V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6" s="44" t="str">
        <f>+IF(Tabla2[[#This Row],[Edad]]="Corregir","Corregir","Ok")</f>
        <v>Ok</v>
      </c>
      <c r="X46" s="42" t="str">
        <f>+IFERROR(VLOOKUP(Tabla2[[#This Row],[DISTRITO SEGÚN DNI]],Hoja1!$A$2:$B$32,2,FALSE),"No")</f>
        <v>No</v>
      </c>
      <c r="Y46" s="42" t="str">
        <f>IF(OR(LOWER(Tabla2[[#This Row],[GENERO]])="masculino", LOWER(Tabla2[[#This Row],[GENERO]])="femenino"),"OK","Corregir")</f>
        <v>OK</v>
      </c>
      <c r="Z46" s="42" t="str">
        <f>+IF(Tabla2[[#This Row],[Nro. DNI / CE]]="","Corregir",IF(LEN(Tabla2[[#This Row],[Nro. DNI / CE]])&gt;=8,"OK","Corregir"))</f>
        <v>OK</v>
      </c>
      <c r="AA46" s="42">
        <f>COUNTIF(Tabla2[APELLIDOS Y NOMBRES],Tabla2[[#This Row],[APELLIDOS Y NOMBRES]])</f>
        <v>1</v>
      </c>
      <c r="AB46" s="42">
        <f>IF(Tabla2[[#This Row],[Trabajador]]&gt;1,1/Tabla2[[#This Row],[Trabajador]],Tabla2[[#This Row],[Trabajador]])</f>
        <v>1</v>
      </c>
      <c r="AC46" t="str">
        <f>+IFERROR(IF(Tabla2[[#This Row],[FECHA CESE/BAJA]]="","No Aplica",IF(AND(MONTH(Tabla2[[#This Row],[FECHA CESE/BAJA]])=MONTH(TODAY()-30),YEAR(Tabla2[[#This Row],[FECHA CESE/BAJA]])=YEAR(TODAY())),MONTH(TODAY()-30)&amp;"-"&amp;YEAR(TODAY()),"Borrar")),"No aplica")</f>
        <v>No Aplica</v>
      </c>
      <c r="AD46" t="str">
        <f>+IFERROR(IF(Tabla2[[#This Row],[FECHA INICIO DE LABORES EN OBRA]]="","No Aplica",IF(AND(MONTH(Tabla2[[#This Row],[FECHA INICIO DE LABORES EN OBRA]])=MONTH(TODAY()-30),YEAR(Tabla2[[#This Row],[FECHA INICIO DE LABORES EN OBRA]])=YEAR(TODAY())),MONTH(TODAY()-30)&amp;"-"&amp;YEAR(TODAY()),"No Aplica")),"No Aplica")</f>
        <v>No Aplica</v>
      </c>
    </row>
    <row r="47" spans="1:30" x14ac:dyDescent="0.25">
      <c r="A47" s="13">
        <v>20600111354</v>
      </c>
      <c r="B47" s="15" t="s">
        <v>2191</v>
      </c>
      <c r="C47" s="15" t="s">
        <v>2191</v>
      </c>
      <c r="D47" s="15" t="s">
        <v>2243</v>
      </c>
      <c r="E47" s="15" t="s">
        <v>2244</v>
      </c>
      <c r="F47" s="39">
        <v>30359</v>
      </c>
      <c r="G47" s="15">
        <v>1</v>
      </c>
      <c r="H47" s="15" t="s">
        <v>2192</v>
      </c>
      <c r="I47" s="15" t="s">
        <v>2240</v>
      </c>
      <c r="J47" s="15" t="s">
        <v>2245</v>
      </c>
      <c r="K47" s="15" t="s">
        <v>2246</v>
      </c>
      <c r="L47" s="40" t="s">
        <v>6</v>
      </c>
      <c r="M47" s="39"/>
      <c r="N47" s="41" t="s">
        <v>2098</v>
      </c>
      <c r="O47" s="39">
        <v>43683</v>
      </c>
      <c r="P47" s="40">
        <v>1</v>
      </c>
      <c r="Q47" s="40">
        <v>4</v>
      </c>
      <c r="R47" s="40" t="str">
        <f>IFERROR(VLOOKUP(Tabla2[[#This Row],[CONTRATISTA PRNCIPAL]],Hoja1!$L$5:$M$9,2,FALSE),"CJV")</f>
        <v>CJV</v>
      </c>
      <c r="S47" s="40" t="str">
        <f>IF(Tabla2[[#This Row],[EMPRESA]]=Tabla2[[#This Row],[CONTRATISTA PRNCIPAL]],"Principal","Secundaria")</f>
        <v>Principal</v>
      </c>
      <c r="T47" s="42">
        <f>IFERROR(1/COUNTIF(Tabla2[CONTRATISTA PRNCIPAL],Tabla2[[#This Row],[CONTRATISTA PRNCIPAL]]),0)</f>
        <v>0.006666666666666667</v>
      </c>
      <c r="U47" s="43">
        <f>IF(((TODAY()-Tabla2[[#This Row],[FECHA NACIMIENTO]])/365)&lt;18,"Corregir", IF(((TODAY()-Tabla2[[#This Row],[FECHA NACIMIENTO]])/365)&gt;80, "Corregir",ROUNDDOWN(((TODAY()-Tabla2[[#This Row],[FECHA NACIMIENTO]])/365),0)))</f>
        <v>40</v>
      </c>
      <c r="V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7" s="44" t="str">
        <f>+IF(Tabla2[[#This Row],[Edad]]="Corregir","Corregir","Ok")</f>
        <v>Ok</v>
      </c>
      <c r="X47" s="42" t="str">
        <f>+IFERROR(VLOOKUP(Tabla2[[#This Row],[DISTRITO SEGÚN DNI]],Hoja1!$A$2:$B$32,2,FALSE),"No")</f>
        <v>No</v>
      </c>
      <c r="Y47" s="42" t="str">
        <f>IF(OR(LOWER(Tabla2[[#This Row],[GENERO]])="masculino", LOWER(Tabla2[[#This Row],[GENERO]])="femenino"),"OK","Corregir")</f>
        <v>OK</v>
      </c>
      <c r="Z47" s="42" t="str">
        <f>+IF(Tabla2[[#This Row],[Nro. DNI / CE]]="","Corregir",IF(LEN(Tabla2[[#This Row],[Nro. DNI / CE]])&gt;=8,"OK","Corregir"))</f>
        <v>OK</v>
      </c>
      <c r="AA47" s="42">
        <f>COUNTIF(Tabla2[APELLIDOS Y NOMBRES],Tabla2[[#This Row],[APELLIDOS Y NOMBRES]])</f>
        <v>1</v>
      </c>
      <c r="AB47" s="42">
        <f>IF(Tabla2[[#This Row],[Trabajador]]&gt;1,1/Tabla2[[#This Row],[Trabajador]],Tabla2[[#This Row],[Trabajador]])</f>
        <v>1</v>
      </c>
      <c r="AC47" t="str">
        <f>+IFERROR(IF(Tabla2[[#This Row],[FECHA CESE/BAJA]]="","No Aplica",IF(AND(MONTH(Tabla2[[#This Row],[FECHA CESE/BAJA]])=MONTH(TODAY()-30),YEAR(Tabla2[[#This Row],[FECHA CESE/BAJA]])=YEAR(TODAY())),MONTH(TODAY()-30)&amp;"-"&amp;YEAR(TODAY()),"Borrar")),"No aplica")</f>
        <v>No Aplica</v>
      </c>
      <c r="AD47" t="str">
        <f>+IFERROR(IF(Tabla2[[#This Row],[FECHA INICIO DE LABORES EN OBRA]]="","No Aplica",IF(AND(MONTH(Tabla2[[#This Row],[FECHA INICIO DE LABORES EN OBRA]])=MONTH(TODAY()-30),YEAR(Tabla2[[#This Row],[FECHA INICIO DE LABORES EN OBRA]])=YEAR(TODAY())),MONTH(TODAY()-30)&amp;"-"&amp;YEAR(TODAY()),"No Aplica")),"No Aplica")</f>
        <v>No Aplica</v>
      </c>
    </row>
    <row r="48" spans="1:30" x14ac:dyDescent="0.25">
      <c r="A48" s="13">
        <v>20600111354</v>
      </c>
      <c r="B48" s="15" t="s">
        <v>2191</v>
      </c>
      <c r="C48" s="15" t="s">
        <v>2191</v>
      </c>
      <c r="D48" s="15" t="s">
        <v>1391</v>
      </c>
      <c r="E48" s="15" t="s">
        <v>1392</v>
      </c>
      <c r="F48" s="39">
        <v>24516</v>
      </c>
      <c r="G48" s="15">
        <v>2</v>
      </c>
      <c r="H48" s="15" t="s">
        <v>2197</v>
      </c>
      <c r="I48" s="15" t="s">
        <v>2247</v>
      </c>
      <c r="J48" s="15" t="s">
        <v>2248</v>
      </c>
      <c r="K48" s="15" t="s">
        <v>27</v>
      </c>
      <c r="L48" s="40" t="s">
        <v>6</v>
      </c>
      <c r="M48" s="39"/>
      <c r="N48" s="41" t="s">
        <v>2098</v>
      </c>
      <c r="O48" s="39">
        <v>43684</v>
      </c>
      <c r="P48" s="40">
        <v>1</v>
      </c>
      <c r="Q48" s="40">
        <v>4</v>
      </c>
      <c r="R48" s="40" t="str">
        <f>IFERROR(VLOOKUP(Tabla2[[#This Row],[CONTRATISTA PRNCIPAL]],Hoja1!$L$5:$M$9,2,FALSE),"CJV")</f>
        <v>CJV</v>
      </c>
      <c r="S48" s="40" t="str">
        <f>IF(Tabla2[[#This Row],[EMPRESA]]=Tabla2[[#This Row],[CONTRATISTA PRNCIPAL]],"Principal","Secundaria")</f>
        <v>Principal</v>
      </c>
      <c r="T48" s="42">
        <f>IFERROR(1/COUNTIF(Tabla2[CONTRATISTA PRNCIPAL],Tabla2[[#This Row],[CONTRATISTA PRNCIPAL]]),0)</f>
        <v>0.006666666666666667</v>
      </c>
      <c r="U48" s="43">
        <f>IF(((TODAY()-Tabla2[[#This Row],[FECHA NACIMIENTO]])/365)&lt;18,"Corregir", IF(((TODAY()-Tabla2[[#This Row],[FECHA NACIMIENTO]])/365)&gt;80, "Corregir",ROUNDDOWN(((TODAY()-Tabla2[[#This Row],[FECHA NACIMIENTO]])/365),0)))</f>
        <v>56</v>
      </c>
      <c r="V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8" s="44" t="str">
        <f>+IF(Tabla2[[#This Row],[Edad]]="Corregir","Corregir","Ok")</f>
        <v>Ok</v>
      </c>
      <c r="X48" s="42" t="str">
        <f>+IFERROR(VLOOKUP(Tabla2[[#This Row],[DISTRITO SEGÚN DNI]],Hoja1!$A$2:$B$32,2,FALSE),"No")</f>
        <v>CALLAO</v>
      </c>
      <c r="Y48" s="42" t="str">
        <f>IF(OR(LOWER(Tabla2[[#This Row],[GENERO]])="masculino", LOWER(Tabla2[[#This Row],[GENERO]])="femenino"),"OK","Corregir")</f>
        <v>OK</v>
      </c>
      <c r="Z48" s="42" t="str">
        <f>+IF(Tabla2[[#This Row],[Nro. DNI / CE]]="","Corregir",IF(LEN(Tabla2[[#This Row],[Nro. DNI / CE]])&gt;=8,"OK","Corregir"))</f>
        <v>OK</v>
      </c>
      <c r="AA48" s="42">
        <f>COUNTIF(Tabla2[APELLIDOS Y NOMBRES],Tabla2[[#This Row],[APELLIDOS Y NOMBRES]])</f>
        <v>1</v>
      </c>
      <c r="AB48" s="42">
        <f>IF(Tabla2[[#This Row],[Trabajador]]&gt;1,1/Tabla2[[#This Row],[Trabajador]],Tabla2[[#This Row],[Trabajador]])</f>
        <v>1</v>
      </c>
      <c r="AC48" t="str">
        <f>+IFERROR(IF(Tabla2[[#This Row],[FECHA CESE/BAJA]]="","No Aplica",IF(AND(MONTH(Tabla2[[#This Row],[FECHA CESE/BAJA]])=MONTH(TODAY()-30),YEAR(Tabla2[[#This Row],[FECHA CESE/BAJA]])=YEAR(TODAY())),MONTH(TODAY()-30)&amp;"-"&amp;YEAR(TODAY()),"Borrar")),"No aplica")</f>
        <v>No Aplica</v>
      </c>
      <c r="AD48" t="str">
        <f>+IFERROR(IF(Tabla2[[#This Row],[FECHA INICIO DE LABORES EN OBRA]]="","No Aplica",IF(AND(MONTH(Tabla2[[#This Row],[FECHA INICIO DE LABORES EN OBRA]])=MONTH(TODAY()-30),YEAR(Tabla2[[#This Row],[FECHA INICIO DE LABORES EN OBRA]])=YEAR(TODAY())),MONTH(TODAY()-30)&amp;"-"&amp;YEAR(TODAY()),"No Aplica")),"No Aplica")</f>
        <v>No Aplica</v>
      </c>
    </row>
    <row r="49" spans="1:30" x14ac:dyDescent="0.25">
      <c r="A49" s="13">
        <v>20600111354</v>
      </c>
      <c r="B49" s="15" t="s">
        <v>2191</v>
      </c>
      <c r="C49" s="15" t="s">
        <v>2191</v>
      </c>
      <c r="D49" s="15" t="s">
        <v>1393</v>
      </c>
      <c r="E49" s="15" t="s">
        <v>1394</v>
      </c>
      <c r="F49" s="39">
        <v>34733</v>
      </c>
      <c r="G49" s="15">
        <v>2</v>
      </c>
      <c r="H49" s="15" t="s">
        <v>2192</v>
      </c>
      <c r="I49" s="15" t="s">
        <v>2249</v>
      </c>
      <c r="J49" s="15" t="s">
        <v>2250</v>
      </c>
      <c r="K49" s="15" t="s">
        <v>17</v>
      </c>
      <c r="L49" s="40" t="s">
        <v>6</v>
      </c>
      <c r="M49" s="39"/>
      <c r="N49" s="41" t="s">
        <v>2098</v>
      </c>
      <c r="O49" s="39">
        <v>44063</v>
      </c>
      <c r="P49" s="40">
        <v>1</v>
      </c>
      <c r="Q49" s="40">
        <v>4</v>
      </c>
      <c r="R49" s="40" t="str">
        <f>IFERROR(VLOOKUP(Tabla2[[#This Row],[CONTRATISTA PRNCIPAL]],Hoja1!$L$5:$M$9,2,FALSE),"CJV")</f>
        <v>CJV</v>
      </c>
      <c r="S49" s="40" t="str">
        <f>IF(Tabla2[[#This Row],[EMPRESA]]=Tabla2[[#This Row],[CONTRATISTA PRNCIPAL]],"Principal","Secundaria")</f>
        <v>Principal</v>
      </c>
      <c r="T49" s="42">
        <f>IFERROR(1/COUNTIF(Tabla2[CONTRATISTA PRNCIPAL],Tabla2[[#This Row],[CONTRATISTA PRNCIPAL]]),0)</f>
        <v>0.006666666666666667</v>
      </c>
      <c r="U49" s="43">
        <f>IF(((TODAY()-Tabla2[[#This Row],[FECHA NACIMIENTO]])/365)&lt;18,"Corregir", IF(((TODAY()-Tabla2[[#This Row],[FECHA NACIMIENTO]])/365)&gt;80, "Corregir",ROUNDDOWN(((TODAY()-Tabla2[[#This Row],[FECHA NACIMIENTO]])/365),0)))</f>
        <v>28</v>
      </c>
      <c r="V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9" s="44" t="str">
        <f>+IF(Tabla2[[#This Row],[Edad]]="Corregir","Corregir","Ok")</f>
        <v>Ok</v>
      </c>
      <c r="X49" s="42" t="str">
        <f>+IFERROR(VLOOKUP(Tabla2[[#This Row],[DISTRITO SEGÚN DNI]],Hoja1!$A$2:$B$32,2,FALSE),"No")</f>
        <v>ATE</v>
      </c>
      <c r="Y49" s="42" t="str">
        <f>IF(OR(LOWER(Tabla2[[#This Row],[GENERO]])="masculino", LOWER(Tabla2[[#This Row],[GENERO]])="femenino"),"OK","Corregir")</f>
        <v>OK</v>
      </c>
      <c r="Z49" s="42" t="str">
        <f>+IF(Tabla2[[#This Row],[Nro. DNI / CE]]="","Corregir",IF(LEN(Tabla2[[#This Row],[Nro. DNI / CE]])&gt;=8,"OK","Corregir"))</f>
        <v>OK</v>
      </c>
      <c r="AA49" s="42">
        <f>COUNTIF(Tabla2[APELLIDOS Y NOMBRES],Tabla2[[#This Row],[APELLIDOS Y NOMBRES]])</f>
        <v>1</v>
      </c>
      <c r="AB49" s="42">
        <f>IF(Tabla2[[#This Row],[Trabajador]]&gt;1,1/Tabla2[[#This Row],[Trabajador]],Tabla2[[#This Row],[Trabajador]])</f>
        <v>1</v>
      </c>
      <c r="AC49" t="str">
        <f>+IFERROR(IF(Tabla2[[#This Row],[FECHA CESE/BAJA]]="","No Aplica",IF(AND(MONTH(Tabla2[[#This Row],[FECHA CESE/BAJA]])=MONTH(TODAY()-30),YEAR(Tabla2[[#This Row],[FECHA CESE/BAJA]])=YEAR(TODAY())),MONTH(TODAY()-30)&amp;"-"&amp;YEAR(TODAY()),"Borrar")),"No aplica")</f>
        <v>No Aplica</v>
      </c>
      <c r="AD49" t="str">
        <f>+IFERROR(IF(Tabla2[[#This Row],[FECHA INICIO DE LABORES EN OBRA]]="","No Aplica",IF(AND(MONTH(Tabla2[[#This Row],[FECHA INICIO DE LABORES EN OBRA]])=MONTH(TODAY()-30),YEAR(Tabla2[[#This Row],[FECHA INICIO DE LABORES EN OBRA]])=YEAR(TODAY())),MONTH(TODAY()-30)&amp;"-"&amp;YEAR(TODAY()),"No Aplica")),"No Aplica")</f>
        <v>No Aplica</v>
      </c>
    </row>
    <row r="50" spans="1:30" x14ac:dyDescent="0.25">
      <c r="A50" s="13">
        <v>20600111354</v>
      </c>
      <c r="B50" s="15" t="s">
        <v>2191</v>
      </c>
      <c r="C50" s="15" t="s">
        <v>2191</v>
      </c>
      <c r="D50" s="15" t="s">
        <v>443</v>
      </c>
      <c r="E50" s="15" t="s">
        <v>444</v>
      </c>
      <c r="F50" s="39">
        <v>27896</v>
      </c>
      <c r="G50" s="15">
        <v>1</v>
      </c>
      <c r="H50" s="15" t="s">
        <v>2251</v>
      </c>
      <c r="I50" s="15" t="s">
        <v>2252</v>
      </c>
      <c r="J50" s="15" t="s">
        <v>2253</v>
      </c>
      <c r="K50" s="15" t="s">
        <v>2029</v>
      </c>
      <c r="L50" s="40" t="s">
        <v>5</v>
      </c>
      <c r="M50" s="39"/>
      <c r="N50" s="41" t="s">
        <v>2098</v>
      </c>
      <c r="O50" s="39">
        <v>44062</v>
      </c>
      <c r="P50" s="40">
        <v>1</v>
      </c>
      <c r="Q50" s="40">
        <v>1</v>
      </c>
      <c r="R50" s="40" t="str">
        <f>IFERROR(VLOOKUP(Tabla2[[#This Row],[CONTRATISTA PRNCIPAL]],Hoja1!$L$5:$M$9,2,FALSE),"CJV")</f>
        <v>CJV</v>
      </c>
      <c r="S50" s="40" t="str">
        <f>IF(Tabla2[[#This Row],[EMPRESA]]=Tabla2[[#This Row],[CONTRATISTA PRNCIPAL]],"Principal","Secundaria")</f>
        <v>Principal</v>
      </c>
      <c r="T50" s="42">
        <f>IFERROR(1/COUNTIF(Tabla2[CONTRATISTA PRNCIPAL],Tabla2[[#This Row],[CONTRATISTA PRNCIPAL]]),0)</f>
        <v>0.006666666666666667</v>
      </c>
      <c r="U50" s="43">
        <f>IF(((TODAY()-Tabla2[[#This Row],[FECHA NACIMIENTO]])/365)&lt;18,"Corregir", IF(((TODAY()-Tabla2[[#This Row],[FECHA NACIMIENTO]])/365)&gt;80, "Corregir",ROUNDDOWN(((TODAY()-Tabla2[[#This Row],[FECHA NACIMIENTO]])/365),0)))</f>
        <v>47</v>
      </c>
      <c r="V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0" s="44" t="str">
        <f>+IF(Tabla2[[#This Row],[Edad]]="Corregir","Corregir","Ok")</f>
        <v>Ok</v>
      </c>
      <c r="X50" s="42" t="str">
        <f>+IFERROR(VLOOKUP(Tabla2[[#This Row],[DISTRITO SEGÚN DNI]],Hoja1!$A$2:$B$32,2,FALSE),"No")</f>
        <v>CALLAO</v>
      </c>
      <c r="Y50" s="42" t="str">
        <f>IF(OR(LOWER(Tabla2[[#This Row],[GENERO]])="masculino", LOWER(Tabla2[[#This Row],[GENERO]])="femenino"),"OK","Corregir")</f>
        <v>OK</v>
      </c>
      <c r="Z50" s="42" t="str">
        <f>+IF(Tabla2[[#This Row],[Nro. DNI / CE]]="","Corregir",IF(LEN(Tabla2[[#This Row],[Nro. DNI / CE]])&gt;=8,"OK","Corregir"))</f>
        <v>OK</v>
      </c>
      <c r="AA50" s="42">
        <f>COUNTIF(Tabla2[APELLIDOS Y NOMBRES],Tabla2[[#This Row],[APELLIDOS Y NOMBRES]])</f>
        <v>1</v>
      </c>
      <c r="AB50" s="42">
        <f>IF(Tabla2[[#This Row],[Trabajador]]&gt;1,1/Tabla2[[#This Row],[Trabajador]],Tabla2[[#This Row],[Trabajador]])</f>
        <v>1</v>
      </c>
      <c r="AC50" t="str">
        <f>+IFERROR(IF(Tabla2[[#This Row],[FECHA CESE/BAJA]]="","No Aplica",IF(AND(MONTH(Tabla2[[#This Row],[FECHA CESE/BAJA]])=MONTH(TODAY()-30),YEAR(Tabla2[[#This Row],[FECHA CESE/BAJA]])=YEAR(TODAY())),MONTH(TODAY()-30)&amp;"-"&amp;YEAR(TODAY()),"Borrar")),"No aplica")</f>
        <v>No Aplica</v>
      </c>
      <c r="AD50" t="str">
        <f>+IFERROR(IF(Tabla2[[#This Row],[FECHA INICIO DE LABORES EN OBRA]]="","No Aplica",IF(AND(MONTH(Tabla2[[#This Row],[FECHA INICIO DE LABORES EN OBRA]])=MONTH(TODAY()-30),YEAR(Tabla2[[#This Row],[FECHA INICIO DE LABORES EN OBRA]])=YEAR(TODAY())),MONTH(TODAY()-30)&amp;"-"&amp;YEAR(TODAY()),"No Aplica")),"No Aplica")</f>
        <v>No Aplica</v>
      </c>
    </row>
    <row r="51" spans="1:30" x14ac:dyDescent="0.25">
      <c r="A51" s="13">
        <v>20600111354</v>
      </c>
      <c r="B51" s="15" t="s">
        <v>2191</v>
      </c>
      <c r="C51" s="15" t="s">
        <v>2191</v>
      </c>
      <c r="D51" s="15" t="s">
        <v>2254</v>
      </c>
      <c r="E51" s="15" t="s">
        <v>2255</v>
      </c>
      <c r="F51" s="39">
        <v>32543</v>
      </c>
      <c r="G51" s="15">
        <v>1</v>
      </c>
      <c r="H51" s="15" t="s">
        <v>2225</v>
      </c>
      <c r="I51" s="15" t="s">
        <v>2256</v>
      </c>
      <c r="J51" s="15" t="s">
        <v>2257</v>
      </c>
      <c r="K51" s="15" t="s">
        <v>2258</v>
      </c>
      <c r="L51" s="40" t="s">
        <v>6</v>
      </c>
      <c r="M51" s="39"/>
      <c r="N51" s="41" t="s">
        <v>2098</v>
      </c>
      <c r="O51" s="39">
        <v>44044</v>
      </c>
      <c r="P51" s="40">
        <v>1</v>
      </c>
      <c r="Q51" s="40">
        <v>1</v>
      </c>
      <c r="R51" s="40" t="str">
        <f>IFERROR(VLOOKUP(Tabla2[[#This Row],[CONTRATISTA PRNCIPAL]],Hoja1!$L$5:$M$9,2,FALSE),"CJV")</f>
        <v>CJV</v>
      </c>
      <c r="S51" s="40" t="str">
        <f>IF(Tabla2[[#This Row],[EMPRESA]]=Tabla2[[#This Row],[CONTRATISTA PRNCIPAL]],"Principal","Secundaria")</f>
        <v>Principal</v>
      </c>
      <c r="T51" s="42">
        <f>IFERROR(1/COUNTIF(Tabla2[CONTRATISTA PRNCIPAL],Tabla2[[#This Row],[CONTRATISTA PRNCIPAL]]),0)</f>
        <v>0.006666666666666667</v>
      </c>
      <c r="U51" s="43">
        <f>IF(((TODAY()-Tabla2[[#This Row],[FECHA NACIMIENTO]])/365)&lt;18,"Corregir", IF(((TODAY()-Tabla2[[#This Row],[FECHA NACIMIENTO]])/365)&gt;80, "Corregir",ROUNDDOWN(((TODAY()-Tabla2[[#This Row],[FECHA NACIMIENTO]])/365),0)))</f>
        <v>34</v>
      </c>
      <c r="V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1" s="44" t="str">
        <f>+IF(Tabla2[[#This Row],[Edad]]="Corregir","Corregir","Ok")</f>
        <v>Ok</v>
      </c>
      <c r="X51" s="42" t="str">
        <f>+IFERROR(VLOOKUP(Tabla2[[#This Row],[DISTRITO SEGÚN DNI]],Hoja1!$A$2:$B$32,2,FALSE),"No")</f>
        <v>No</v>
      </c>
      <c r="Y51" s="42" t="str">
        <f>IF(OR(LOWER(Tabla2[[#This Row],[GENERO]])="masculino", LOWER(Tabla2[[#This Row],[GENERO]])="femenino"),"OK","Corregir")</f>
        <v>OK</v>
      </c>
      <c r="Z51" s="42" t="str">
        <f>+IF(Tabla2[[#This Row],[Nro. DNI / CE]]="","Corregir",IF(LEN(Tabla2[[#This Row],[Nro. DNI / CE]])&gt;=8,"OK","Corregir"))</f>
        <v>OK</v>
      </c>
      <c r="AA51" s="42">
        <f>COUNTIF(Tabla2[APELLIDOS Y NOMBRES],Tabla2[[#This Row],[APELLIDOS Y NOMBRES]])</f>
        <v>1</v>
      </c>
      <c r="AB51" s="42">
        <f>IF(Tabla2[[#This Row],[Trabajador]]&gt;1,1/Tabla2[[#This Row],[Trabajador]],Tabla2[[#This Row],[Trabajador]])</f>
        <v>1</v>
      </c>
      <c r="AC51" t="str">
        <f>+IFERROR(IF(Tabla2[[#This Row],[FECHA CESE/BAJA]]="","No Aplica",IF(AND(MONTH(Tabla2[[#This Row],[FECHA CESE/BAJA]])=MONTH(TODAY()-30),YEAR(Tabla2[[#This Row],[FECHA CESE/BAJA]])=YEAR(TODAY())),MONTH(TODAY()-30)&amp;"-"&amp;YEAR(TODAY()),"Borrar")),"No aplica")</f>
        <v>No Aplica</v>
      </c>
      <c r="AD51" t="str">
        <f>+IFERROR(IF(Tabla2[[#This Row],[FECHA INICIO DE LABORES EN OBRA]]="","No Aplica",IF(AND(MONTH(Tabla2[[#This Row],[FECHA INICIO DE LABORES EN OBRA]])=MONTH(TODAY()-30),YEAR(Tabla2[[#This Row],[FECHA INICIO DE LABORES EN OBRA]])=YEAR(TODAY())),MONTH(TODAY()-30)&amp;"-"&amp;YEAR(TODAY()),"No Aplica")),"No Aplica")</f>
        <v>No Aplica</v>
      </c>
    </row>
    <row r="52" spans="1:30" x14ac:dyDescent="0.25">
      <c r="A52" s="13">
        <v>20600111354</v>
      </c>
      <c r="B52" s="15" t="s">
        <v>2191</v>
      </c>
      <c r="C52" s="15" t="s">
        <v>2191</v>
      </c>
      <c r="D52" s="15" t="s">
        <v>1395</v>
      </c>
      <c r="E52" s="15" t="s">
        <v>1396</v>
      </c>
      <c r="F52" s="39">
        <v>26896</v>
      </c>
      <c r="G52" s="15">
        <v>1</v>
      </c>
      <c r="H52" s="15" t="s">
        <v>2225</v>
      </c>
      <c r="I52" s="15" t="s">
        <v>2259</v>
      </c>
      <c r="J52" s="15" t="s">
        <v>2260</v>
      </c>
      <c r="K52" s="15" t="s">
        <v>32</v>
      </c>
      <c r="L52" s="40" t="s">
        <v>6</v>
      </c>
      <c r="M52" s="39"/>
      <c r="N52" s="41" t="s">
        <v>2098</v>
      </c>
      <c r="O52" s="39">
        <v>44099</v>
      </c>
      <c r="P52" s="40">
        <v>1</v>
      </c>
      <c r="Q52" s="40">
        <v>1</v>
      </c>
      <c r="R52" s="40" t="str">
        <f>IFERROR(VLOOKUP(Tabla2[[#This Row],[CONTRATISTA PRNCIPAL]],Hoja1!$L$5:$M$9,2,FALSE),"CJV")</f>
        <v>CJV</v>
      </c>
      <c r="S52" s="40" t="str">
        <f>IF(Tabla2[[#This Row],[EMPRESA]]=Tabla2[[#This Row],[CONTRATISTA PRNCIPAL]],"Principal","Secundaria")</f>
        <v>Principal</v>
      </c>
      <c r="T52" s="42">
        <f>IFERROR(1/COUNTIF(Tabla2[CONTRATISTA PRNCIPAL],Tabla2[[#This Row],[CONTRATISTA PRNCIPAL]]),0)</f>
        <v>0.006666666666666667</v>
      </c>
      <c r="U52" s="43">
        <f>IF(((TODAY()-Tabla2[[#This Row],[FECHA NACIMIENTO]])/365)&lt;18,"Corregir", IF(((TODAY()-Tabla2[[#This Row],[FECHA NACIMIENTO]])/365)&gt;80, "Corregir",ROUNDDOWN(((TODAY()-Tabla2[[#This Row],[FECHA NACIMIENTO]])/365),0)))</f>
        <v>50</v>
      </c>
      <c r="V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2" s="44" t="str">
        <f>+IF(Tabla2[[#This Row],[Edad]]="Corregir","Corregir","Ok")</f>
        <v>Ok</v>
      </c>
      <c r="X52" s="42" t="str">
        <f>+IFERROR(VLOOKUP(Tabla2[[#This Row],[DISTRITO SEGÚN DNI]],Hoja1!$A$2:$B$32,2,FALSE),"No")</f>
        <v>LA VICTORIA</v>
      </c>
      <c r="Y52" s="42" t="str">
        <f>IF(OR(LOWER(Tabla2[[#This Row],[GENERO]])="masculino", LOWER(Tabla2[[#This Row],[GENERO]])="femenino"),"OK","Corregir")</f>
        <v>OK</v>
      </c>
      <c r="Z52" s="42" t="str">
        <f>+IF(Tabla2[[#This Row],[Nro. DNI / CE]]="","Corregir",IF(LEN(Tabla2[[#This Row],[Nro. DNI / CE]])&gt;=8,"OK","Corregir"))</f>
        <v>OK</v>
      </c>
      <c r="AA52" s="42">
        <f>COUNTIF(Tabla2[APELLIDOS Y NOMBRES],Tabla2[[#This Row],[APELLIDOS Y NOMBRES]])</f>
        <v>1</v>
      </c>
      <c r="AB52" s="42">
        <f>IF(Tabla2[[#This Row],[Trabajador]]&gt;1,1/Tabla2[[#This Row],[Trabajador]],Tabla2[[#This Row],[Trabajador]])</f>
        <v>1</v>
      </c>
      <c r="AC52" t="str">
        <f>+IFERROR(IF(Tabla2[[#This Row],[FECHA CESE/BAJA]]="","No Aplica",IF(AND(MONTH(Tabla2[[#This Row],[FECHA CESE/BAJA]])=MONTH(TODAY()-30),YEAR(Tabla2[[#This Row],[FECHA CESE/BAJA]])=YEAR(TODAY())),MONTH(TODAY()-30)&amp;"-"&amp;YEAR(TODAY()),"Borrar")),"No aplica")</f>
        <v>No Aplica</v>
      </c>
      <c r="AD52" t="str">
        <f>+IFERROR(IF(Tabla2[[#This Row],[FECHA INICIO DE LABORES EN OBRA]]="","No Aplica",IF(AND(MONTH(Tabla2[[#This Row],[FECHA INICIO DE LABORES EN OBRA]])=MONTH(TODAY()-30),YEAR(Tabla2[[#This Row],[FECHA INICIO DE LABORES EN OBRA]])=YEAR(TODAY())),MONTH(TODAY()-30)&amp;"-"&amp;YEAR(TODAY()),"No Aplica")),"No Aplica")</f>
        <v>No Aplica</v>
      </c>
    </row>
    <row r="53" spans="1:30" x14ac:dyDescent="0.25">
      <c r="A53" s="13">
        <v>20600111354</v>
      </c>
      <c r="B53" s="15" t="s">
        <v>2191</v>
      </c>
      <c r="C53" s="15" t="s">
        <v>2191</v>
      </c>
      <c r="D53" s="15" t="s">
        <v>1397</v>
      </c>
      <c r="E53" s="15" t="s">
        <v>1398</v>
      </c>
      <c r="F53" s="39">
        <v>35101</v>
      </c>
      <c r="G53" s="15">
        <v>1</v>
      </c>
      <c r="H53" s="15" t="s">
        <v>2225</v>
      </c>
      <c r="I53" s="15" t="s">
        <v>2261</v>
      </c>
      <c r="J53" s="15" t="s">
        <v>2262</v>
      </c>
      <c r="K53" s="15" t="s">
        <v>2037</v>
      </c>
      <c r="L53" s="40" t="s">
        <v>6</v>
      </c>
      <c r="M53" s="39"/>
      <c r="N53" s="41" t="s">
        <v>2098</v>
      </c>
      <c r="O53" s="39">
        <v>44099</v>
      </c>
      <c r="P53" s="40">
        <v>1</v>
      </c>
      <c r="Q53" s="40">
        <v>1</v>
      </c>
      <c r="R53" s="40" t="str">
        <f>IFERROR(VLOOKUP(Tabla2[[#This Row],[CONTRATISTA PRNCIPAL]],Hoja1!$L$5:$M$9,2,FALSE),"CJV")</f>
        <v>CJV</v>
      </c>
      <c r="S53" s="40" t="str">
        <f>IF(Tabla2[[#This Row],[EMPRESA]]=Tabla2[[#This Row],[CONTRATISTA PRNCIPAL]],"Principal","Secundaria")</f>
        <v>Principal</v>
      </c>
      <c r="T53" s="42">
        <f>IFERROR(1/COUNTIF(Tabla2[CONTRATISTA PRNCIPAL],Tabla2[[#This Row],[CONTRATISTA PRNCIPAL]]),0)</f>
        <v>0.006666666666666667</v>
      </c>
      <c r="U53" s="43">
        <f>IF(((TODAY()-Tabla2[[#This Row],[FECHA NACIMIENTO]])/365)&lt;18,"Corregir", IF(((TODAY()-Tabla2[[#This Row],[FECHA NACIMIENTO]])/365)&gt;80, "Corregir",ROUNDDOWN(((TODAY()-Tabla2[[#This Row],[FECHA NACIMIENTO]])/365),0)))</f>
        <v>27</v>
      </c>
      <c r="V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3" s="44" t="str">
        <f>+IF(Tabla2[[#This Row],[Edad]]="Corregir","Corregir","Ok")</f>
        <v>Ok</v>
      </c>
      <c r="X53" s="42" t="str">
        <f>+IFERROR(VLOOKUP(Tabla2[[#This Row],[DISTRITO SEGÚN DNI]],Hoja1!$A$2:$B$32,2,FALSE),"No")</f>
        <v>SAN LUIS </v>
      </c>
      <c r="Y53" s="42" t="str">
        <f>IF(OR(LOWER(Tabla2[[#This Row],[GENERO]])="masculino", LOWER(Tabla2[[#This Row],[GENERO]])="femenino"),"OK","Corregir")</f>
        <v>OK</v>
      </c>
      <c r="Z53" s="42" t="str">
        <f>+IF(Tabla2[[#This Row],[Nro. DNI / CE]]="","Corregir",IF(LEN(Tabla2[[#This Row],[Nro. DNI / CE]])&gt;=8,"OK","Corregir"))</f>
        <v>OK</v>
      </c>
      <c r="AA53" s="42">
        <f>COUNTIF(Tabla2[APELLIDOS Y NOMBRES],Tabla2[[#This Row],[APELLIDOS Y NOMBRES]])</f>
        <v>1</v>
      </c>
      <c r="AB53" s="42">
        <f>IF(Tabla2[[#This Row],[Trabajador]]&gt;1,1/Tabla2[[#This Row],[Trabajador]],Tabla2[[#This Row],[Trabajador]])</f>
        <v>1</v>
      </c>
      <c r="AC53" t="str">
        <f>+IFERROR(IF(Tabla2[[#This Row],[FECHA CESE/BAJA]]="","No Aplica",IF(AND(MONTH(Tabla2[[#This Row],[FECHA CESE/BAJA]])=MONTH(TODAY()-30),YEAR(Tabla2[[#This Row],[FECHA CESE/BAJA]])=YEAR(TODAY())),MONTH(TODAY()-30)&amp;"-"&amp;YEAR(TODAY()),"Borrar")),"No aplica")</f>
        <v>No Aplica</v>
      </c>
      <c r="AD53" t="str">
        <f>+IFERROR(IF(Tabla2[[#This Row],[FECHA INICIO DE LABORES EN OBRA]]="","No Aplica",IF(AND(MONTH(Tabla2[[#This Row],[FECHA INICIO DE LABORES EN OBRA]])=MONTH(TODAY()-30),YEAR(Tabla2[[#This Row],[FECHA INICIO DE LABORES EN OBRA]])=YEAR(TODAY())),MONTH(TODAY()-30)&amp;"-"&amp;YEAR(TODAY()),"No Aplica")),"No Aplica")</f>
        <v>No Aplica</v>
      </c>
    </row>
    <row r="54" spans="1:30" x14ac:dyDescent="0.25">
      <c r="A54" s="13">
        <v>20600111354</v>
      </c>
      <c r="B54" s="15" t="s">
        <v>2191</v>
      </c>
      <c r="C54" s="15" t="s">
        <v>2191</v>
      </c>
      <c r="D54" s="15" t="s">
        <v>2263</v>
      </c>
      <c r="E54" s="15" t="s">
        <v>2264</v>
      </c>
      <c r="F54" s="39">
        <v>27333</v>
      </c>
      <c r="G54" s="15">
        <v>2</v>
      </c>
      <c r="H54" s="15" t="s">
        <v>2197</v>
      </c>
      <c r="I54" s="15" t="s">
        <v>2265</v>
      </c>
      <c r="J54" s="15" t="s">
        <v>2266</v>
      </c>
      <c r="K54" s="15" t="s">
        <v>2267</v>
      </c>
      <c r="L54" s="40" t="s">
        <v>6</v>
      </c>
      <c r="M54" s="39"/>
      <c r="N54" s="41" t="s">
        <v>2098</v>
      </c>
      <c r="O54" s="39">
        <v>44099</v>
      </c>
      <c r="P54" s="40">
        <v>1</v>
      </c>
      <c r="Q54" s="40">
        <v>4</v>
      </c>
      <c r="R54" s="40" t="str">
        <f>IFERROR(VLOOKUP(Tabla2[[#This Row],[CONTRATISTA PRNCIPAL]],Hoja1!$L$5:$M$9,2,FALSE),"CJV")</f>
        <v>CJV</v>
      </c>
      <c r="S54" s="40" t="str">
        <f>IF(Tabla2[[#This Row],[EMPRESA]]=Tabla2[[#This Row],[CONTRATISTA PRNCIPAL]],"Principal","Secundaria")</f>
        <v>Principal</v>
      </c>
      <c r="T54" s="42">
        <f>IFERROR(1/COUNTIF(Tabla2[CONTRATISTA PRNCIPAL],Tabla2[[#This Row],[CONTRATISTA PRNCIPAL]]),0)</f>
        <v>0.006666666666666667</v>
      </c>
      <c r="U54" s="43">
        <f>IF(((TODAY()-Tabla2[[#This Row],[FECHA NACIMIENTO]])/365)&lt;18,"Corregir", IF(((TODAY()-Tabla2[[#This Row],[FECHA NACIMIENTO]])/365)&gt;80, "Corregir",ROUNDDOWN(((TODAY()-Tabla2[[#This Row],[FECHA NACIMIENTO]])/365),0)))</f>
        <v>48</v>
      </c>
      <c r="V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4" s="44" t="str">
        <f>+IF(Tabla2[[#This Row],[Edad]]="Corregir","Corregir","Ok")</f>
        <v>Ok</v>
      </c>
      <c r="X54" s="42" t="str">
        <f>+IFERROR(VLOOKUP(Tabla2[[#This Row],[DISTRITO SEGÚN DNI]],Hoja1!$A$2:$B$32,2,FALSE),"No")</f>
        <v>No</v>
      </c>
      <c r="Y54" s="42" t="str">
        <f>IF(OR(LOWER(Tabla2[[#This Row],[GENERO]])="masculino", LOWER(Tabla2[[#This Row],[GENERO]])="femenino"),"OK","Corregir")</f>
        <v>OK</v>
      </c>
      <c r="Z54" s="42" t="str">
        <f>+IF(Tabla2[[#This Row],[Nro. DNI / CE]]="","Corregir",IF(LEN(Tabla2[[#This Row],[Nro. DNI / CE]])&gt;=8,"OK","Corregir"))</f>
        <v>OK</v>
      </c>
      <c r="AA54" s="42">
        <f>COUNTIF(Tabla2[APELLIDOS Y NOMBRES],Tabla2[[#This Row],[APELLIDOS Y NOMBRES]])</f>
        <v>1</v>
      </c>
      <c r="AB54" s="42">
        <f>IF(Tabla2[[#This Row],[Trabajador]]&gt;1,1/Tabla2[[#This Row],[Trabajador]],Tabla2[[#This Row],[Trabajador]])</f>
        <v>1</v>
      </c>
      <c r="AC54" t="str">
        <f>+IFERROR(IF(Tabla2[[#This Row],[FECHA CESE/BAJA]]="","No Aplica",IF(AND(MONTH(Tabla2[[#This Row],[FECHA CESE/BAJA]])=MONTH(TODAY()-30),YEAR(Tabla2[[#This Row],[FECHA CESE/BAJA]])=YEAR(TODAY())),MONTH(TODAY()-30)&amp;"-"&amp;YEAR(TODAY()),"Borrar")),"No aplica")</f>
        <v>No Aplica</v>
      </c>
      <c r="AD54" t="str">
        <f>+IFERROR(IF(Tabla2[[#This Row],[FECHA INICIO DE LABORES EN OBRA]]="","No Aplica",IF(AND(MONTH(Tabla2[[#This Row],[FECHA INICIO DE LABORES EN OBRA]])=MONTH(TODAY()-30),YEAR(Tabla2[[#This Row],[FECHA INICIO DE LABORES EN OBRA]])=YEAR(TODAY())),MONTH(TODAY()-30)&amp;"-"&amp;YEAR(TODAY()),"No Aplica")),"No Aplica")</f>
        <v>No Aplica</v>
      </c>
    </row>
    <row r="55" spans="1:30" x14ac:dyDescent="0.25">
      <c r="A55" s="13">
        <v>20600111354</v>
      </c>
      <c r="B55" s="15" t="s">
        <v>2191</v>
      </c>
      <c r="C55" s="15" t="s">
        <v>2191</v>
      </c>
      <c r="D55" s="15" t="s">
        <v>2268</v>
      </c>
      <c r="E55" s="15" t="s">
        <v>2269</v>
      </c>
      <c r="F55" s="39">
        <v>30136</v>
      </c>
      <c r="G55" s="15">
        <v>1</v>
      </c>
      <c r="H55" s="15" t="s">
        <v>2225</v>
      </c>
      <c r="I55" s="15" t="s">
        <v>2270</v>
      </c>
      <c r="J55" s="15" t="s">
        <v>2271</v>
      </c>
      <c r="K55" s="15" t="s">
        <v>2272</v>
      </c>
      <c r="L55" s="40" t="s">
        <v>6</v>
      </c>
      <c r="M55" s="39"/>
      <c r="N55" s="41" t="s">
        <v>2098</v>
      </c>
      <c r="O55" s="39">
        <v>44099</v>
      </c>
      <c r="P55" s="40">
        <v>1</v>
      </c>
      <c r="Q55" s="40">
        <v>1</v>
      </c>
      <c r="R55" s="40" t="str">
        <f>IFERROR(VLOOKUP(Tabla2[[#This Row],[CONTRATISTA PRNCIPAL]],Hoja1!$L$5:$M$9,2,FALSE),"CJV")</f>
        <v>CJV</v>
      </c>
      <c r="S55" s="40" t="str">
        <f>IF(Tabla2[[#This Row],[EMPRESA]]=Tabla2[[#This Row],[CONTRATISTA PRNCIPAL]],"Principal","Secundaria")</f>
        <v>Principal</v>
      </c>
      <c r="T55" s="42">
        <f>IFERROR(1/COUNTIF(Tabla2[CONTRATISTA PRNCIPAL],Tabla2[[#This Row],[CONTRATISTA PRNCIPAL]]),0)</f>
        <v>0.006666666666666667</v>
      </c>
      <c r="U55" s="43">
        <f>IF(((TODAY()-Tabla2[[#This Row],[FECHA NACIMIENTO]])/365)&lt;18,"Corregir", IF(((TODAY()-Tabla2[[#This Row],[FECHA NACIMIENTO]])/365)&gt;80, "Corregir",ROUNDDOWN(((TODAY()-Tabla2[[#This Row],[FECHA NACIMIENTO]])/365),0)))</f>
        <v>41</v>
      </c>
      <c r="V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5" s="44" t="str">
        <f>+IF(Tabla2[[#This Row],[Edad]]="Corregir","Corregir","Ok")</f>
        <v>Ok</v>
      </c>
      <c r="X55" s="42" t="str">
        <f>+IFERROR(VLOOKUP(Tabla2[[#This Row],[DISTRITO SEGÚN DNI]],Hoja1!$A$2:$B$32,2,FALSE),"No")</f>
        <v>No</v>
      </c>
      <c r="Y55" s="42" t="str">
        <f>IF(OR(LOWER(Tabla2[[#This Row],[GENERO]])="masculino", LOWER(Tabla2[[#This Row],[GENERO]])="femenino"),"OK","Corregir")</f>
        <v>OK</v>
      </c>
      <c r="Z55" s="42" t="str">
        <f>+IF(Tabla2[[#This Row],[Nro. DNI / CE]]="","Corregir",IF(LEN(Tabla2[[#This Row],[Nro. DNI / CE]])&gt;=8,"OK","Corregir"))</f>
        <v>OK</v>
      </c>
      <c r="AA55" s="42">
        <f>COUNTIF(Tabla2[APELLIDOS Y NOMBRES],Tabla2[[#This Row],[APELLIDOS Y NOMBRES]])</f>
        <v>1</v>
      </c>
      <c r="AB55" s="42">
        <f>IF(Tabla2[[#This Row],[Trabajador]]&gt;1,1/Tabla2[[#This Row],[Trabajador]],Tabla2[[#This Row],[Trabajador]])</f>
        <v>1</v>
      </c>
      <c r="AC55" t="str">
        <f>+IFERROR(IF(Tabla2[[#This Row],[FECHA CESE/BAJA]]="","No Aplica",IF(AND(MONTH(Tabla2[[#This Row],[FECHA CESE/BAJA]])=MONTH(TODAY()-30),YEAR(Tabla2[[#This Row],[FECHA CESE/BAJA]])=YEAR(TODAY())),MONTH(TODAY()-30)&amp;"-"&amp;YEAR(TODAY()),"Borrar")),"No aplica")</f>
        <v>No Aplica</v>
      </c>
      <c r="AD55" t="str">
        <f>+IFERROR(IF(Tabla2[[#This Row],[FECHA INICIO DE LABORES EN OBRA]]="","No Aplica",IF(AND(MONTH(Tabla2[[#This Row],[FECHA INICIO DE LABORES EN OBRA]])=MONTH(TODAY()-30),YEAR(Tabla2[[#This Row],[FECHA INICIO DE LABORES EN OBRA]])=YEAR(TODAY())),MONTH(TODAY()-30)&amp;"-"&amp;YEAR(TODAY()),"No Aplica")),"No Aplica")</f>
        <v>No Aplica</v>
      </c>
    </row>
    <row r="56" spans="1:30" x14ac:dyDescent="0.25">
      <c r="A56" s="13">
        <v>20600111354</v>
      </c>
      <c r="B56" s="15" t="s">
        <v>2191</v>
      </c>
      <c r="C56" s="15" t="s">
        <v>2191</v>
      </c>
      <c r="D56" s="15" t="s">
        <v>2273</v>
      </c>
      <c r="E56" s="15" t="s">
        <v>2274</v>
      </c>
      <c r="F56" s="39">
        <v>34493</v>
      </c>
      <c r="G56" s="15">
        <v>2</v>
      </c>
      <c r="H56" s="15" t="s">
        <v>2197</v>
      </c>
      <c r="I56" s="15" t="s">
        <v>2275</v>
      </c>
      <c r="J56" s="15" t="s">
        <v>2276</v>
      </c>
      <c r="K56" s="15" t="s">
        <v>2272</v>
      </c>
      <c r="L56" s="40" t="s">
        <v>6</v>
      </c>
      <c r="M56" s="39"/>
      <c r="N56" s="41" t="s">
        <v>2098</v>
      </c>
      <c r="O56" s="39">
        <v>44105</v>
      </c>
      <c r="P56" s="40">
        <v>1</v>
      </c>
      <c r="Q56" s="40">
        <v>4</v>
      </c>
      <c r="R56" s="40" t="str">
        <f>IFERROR(VLOOKUP(Tabla2[[#This Row],[CONTRATISTA PRNCIPAL]],Hoja1!$L$5:$M$9,2,FALSE),"CJV")</f>
        <v>CJV</v>
      </c>
      <c r="S56" s="40" t="str">
        <f>IF(Tabla2[[#This Row],[EMPRESA]]=Tabla2[[#This Row],[CONTRATISTA PRNCIPAL]],"Principal","Secundaria")</f>
        <v>Principal</v>
      </c>
      <c r="T56" s="42">
        <f>IFERROR(1/COUNTIF(Tabla2[CONTRATISTA PRNCIPAL],Tabla2[[#This Row],[CONTRATISTA PRNCIPAL]]),0)</f>
        <v>0.006666666666666667</v>
      </c>
      <c r="U56" s="43">
        <f>IF(((TODAY()-Tabla2[[#This Row],[FECHA NACIMIENTO]])/365)&lt;18,"Corregir", IF(((TODAY()-Tabla2[[#This Row],[FECHA NACIMIENTO]])/365)&gt;80, "Corregir",ROUNDDOWN(((TODAY()-Tabla2[[#This Row],[FECHA NACIMIENTO]])/365),0)))</f>
        <v>29</v>
      </c>
      <c r="V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6" s="44" t="str">
        <f>+IF(Tabla2[[#This Row],[Edad]]="Corregir","Corregir","Ok")</f>
        <v>Ok</v>
      </c>
      <c r="X56" s="42" t="str">
        <f>+IFERROR(VLOOKUP(Tabla2[[#This Row],[DISTRITO SEGÚN DNI]],Hoja1!$A$2:$B$32,2,FALSE),"No")</f>
        <v>No</v>
      </c>
      <c r="Y56" s="42" t="str">
        <f>IF(OR(LOWER(Tabla2[[#This Row],[GENERO]])="masculino", LOWER(Tabla2[[#This Row],[GENERO]])="femenino"),"OK","Corregir")</f>
        <v>OK</v>
      </c>
      <c r="Z56" s="42" t="str">
        <f>+IF(Tabla2[[#This Row],[Nro. DNI / CE]]="","Corregir",IF(LEN(Tabla2[[#This Row],[Nro. DNI / CE]])&gt;=8,"OK","Corregir"))</f>
        <v>OK</v>
      </c>
      <c r="AA56" s="42">
        <f>COUNTIF(Tabla2[APELLIDOS Y NOMBRES],Tabla2[[#This Row],[APELLIDOS Y NOMBRES]])</f>
        <v>1</v>
      </c>
      <c r="AB56" s="42">
        <f>IF(Tabla2[[#This Row],[Trabajador]]&gt;1,1/Tabla2[[#This Row],[Trabajador]],Tabla2[[#This Row],[Trabajador]])</f>
        <v>1</v>
      </c>
      <c r="AC56" t="str">
        <f>+IFERROR(IF(Tabla2[[#This Row],[FECHA CESE/BAJA]]="","No Aplica",IF(AND(MONTH(Tabla2[[#This Row],[FECHA CESE/BAJA]])=MONTH(TODAY()-30),YEAR(Tabla2[[#This Row],[FECHA CESE/BAJA]])=YEAR(TODAY())),MONTH(TODAY()-30)&amp;"-"&amp;YEAR(TODAY()),"Borrar")),"No aplica")</f>
        <v>No Aplica</v>
      </c>
      <c r="AD56" t="str">
        <f>+IFERROR(IF(Tabla2[[#This Row],[FECHA INICIO DE LABORES EN OBRA]]="","No Aplica",IF(AND(MONTH(Tabla2[[#This Row],[FECHA INICIO DE LABORES EN OBRA]])=MONTH(TODAY()-30),YEAR(Tabla2[[#This Row],[FECHA INICIO DE LABORES EN OBRA]])=YEAR(TODAY())),MONTH(TODAY()-30)&amp;"-"&amp;YEAR(TODAY()),"No Aplica")),"No Aplica")</f>
        <v>No Aplica</v>
      </c>
    </row>
    <row r="57" spans="1:30" x14ac:dyDescent="0.25">
      <c r="A57" s="13">
        <v>20600111354</v>
      </c>
      <c r="B57" s="15" t="s">
        <v>2191</v>
      </c>
      <c r="C57" s="15" t="s">
        <v>2191</v>
      </c>
      <c r="D57" s="15" t="s">
        <v>1399</v>
      </c>
      <c r="E57" s="15" t="s">
        <v>1400</v>
      </c>
      <c r="F57" s="39">
        <v>31924</v>
      </c>
      <c r="G57" s="15">
        <v>2</v>
      </c>
      <c r="H57" s="15" t="s">
        <v>2192</v>
      </c>
      <c r="I57" s="15" t="s">
        <v>2277</v>
      </c>
      <c r="J57" s="15" t="s">
        <v>2278</v>
      </c>
      <c r="K57" s="15" t="s">
        <v>17</v>
      </c>
      <c r="L57" s="40" t="s">
        <v>6</v>
      </c>
      <c r="M57" s="39"/>
      <c r="N57" s="41" t="s">
        <v>2098</v>
      </c>
      <c r="O57" s="39">
        <v>44127</v>
      </c>
      <c r="P57" s="40">
        <v>1</v>
      </c>
      <c r="Q57" s="40">
        <v>4</v>
      </c>
      <c r="R57" s="40" t="str">
        <f>IFERROR(VLOOKUP(Tabla2[[#This Row],[CONTRATISTA PRNCIPAL]],Hoja1!$L$5:$M$9,2,FALSE),"CJV")</f>
        <v>CJV</v>
      </c>
      <c r="S57" s="40" t="str">
        <f>IF(Tabla2[[#This Row],[EMPRESA]]=Tabla2[[#This Row],[CONTRATISTA PRNCIPAL]],"Principal","Secundaria")</f>
        <v>Principal</v>
      </c>
      <c r="T57" s="42">
        <f>IFERROR(1/COUNTIF(Tabla2[CONTRATISTA PRNCIPAL],Tabla2[[#This Row],[CONTRATISTA PRNCIPAL]]),0)</f>
        <v>0.006666666666666667</v>
      </c>
      <c r="U57" s="43">
        <f>IF(((TODAY()-Tabla2[[#This Row],[FECHA NACIMIENTO]])/365)&lt;18,"Corregir", IF(((TODAY()-Tabla2[[#This Row],[FECHA NACIMIENTO]])/365)&gt;80, "Corregir",ROUNDDOWN(((TODAY()-Tabla2[[#This Row],[FECHA NACIMIENTO]])/365),0)))</f>
        <v>36</v>
      </c>
      <c r="V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7" s="44" t="str">
        <f>+IF(Tabla2[[#This Row],[Edad]]="Corregir","Corregir","Ok")</f>
        <v>Ok</v>
      </c>
      <c r="X57" s="42" t="str">
        <f>+IFERROR(VLOOKUP(Tabla2[[#This Row],[DISTRITO SEGÚN DNI]],Hoja1!$A$2:$B$32,2,FALSE),"No")</f>
        <v>ATE</v>
      </c>
      <c r="Y57" s="42" t="str">
        <f>IF(OR(LOWER(Tabla2[[#This Row],[GENERO]])="masculino", LOWER(Tabla2[[#This Row],[GENERO]])="femenino"),"OK","Corregir")</f>
        <v>OK</v>
      </c>
      <c r="Z57" s="42" t="str">
        <f>+IF(Tabla2[[#This Row],[Nro. DNI / CE]]="","Corregir",IF(LEN(Tabla2[[#This Row],[Nro. DNI / CE]])&gt;=8,"OK","Corregir"))</f>
        <v>OK</v>
      </c>
      <c r="AA57" s="42">
        <f>COUNTIF(Tabla2[APELLIDOS Y NOMBRES],Tabla2[[#This Row],[APELLIDOS Y NOMBRES]])</f>
        <v>1</v>
      </c>
      <c r="AB57" s="42">
        <f>IF(Tabla2[[#This Row],[Trabajador]]&gt;1,1/Tabla2[[#This Row],[Trabajador]],Tabla2[[#This Row],[Trabajador]])</f>
        <v>1</v>
      </c>
      <c r="AC57" t="str">
        <f>+IFERROR(IF(Tabla2[[#This Row],[FECHA CESE/BAJA]]="","No Aplica",IF(AND(MONTH(Tabla2[[#This Row],[FECHA CESE/BAJA]])=MONTH(TODAY()-30),YEAR(Tabla2[[#This Row],[FECHA CESE/BAJA]])=YEAR(TODAY())),MONTH(TODAY()-30)&amp;"-"&amp;YEAR(TODAY()),"Borrar")),"No aplica")</f>
        <v>No Aplica</v>
      </c>
      <c r="AD57" t="str">
        <f>+IFERROR(IF(Tabla2[[#This Row],[FECHA INICIO DE LABORES EN OBRA]]="","No Aplica",IF(AND(MONTH(Tabla2[[#This Row],[FECHA INICIO DE LABORES EN OBRA]])=MONTH(TODAY()-30),YEAR(Tabla2[[#This Row],[FECHA INICIO DE LABORES EN OBRA]])=YEAR(TODAY())),MONTH(TODAY()-30)&amp;"-"&amp;YEAR(TODAY()),"No Aplica")),"No Aplica")</f>
        <v>No Aplica</v>
      </c>
    </row>
    <row r="58" spans="1:30" x14ac:dyDescent="0.25">
      <c r="A58" s="13">
        <v>20600111354</v>
      </c>
      <c r="B58" s="15" t="s">
        <v>2191</v>
      </c>
      <c r="C58" s="15" t="s">
        <v>2191</v>
      </c>
      <c r="D58" s="15" t="s">
        <v>2279</v>
      </c>
      <c r="E58" s="15" t="s">
        <v>2280</v>
      </c>
      <c r="F58" s="39">
        <v>28691</v>
      </c>
      <c r="G58" s="15">
        <v>1</v>
      </c>
      <c r="H58" s="15" t="s">
        <v>2281</v>
      </c>
      <c r="I58" s="15" t="s">
        <v>2282</v>
      </c>
      <c r="J58" s="15" t="s">
        <v>2283</v>
      </c>
      <c r="K58" s="15" t="s">
        <v>2284</v>
      </c>
      <c r="L58" s="40" t="s">
        <v>6</v>
      </c>
      <c r="M58" s="39"/>
      <c r="N58" s="41" t="s">
        <v>2285</v>
      </c>
      <c r="O58" s="39">
        <v>43558</v>
      </c>
      <c r="P58" s="40">
        <v>1</v>
      </c>
      <c r="Q58" s="40">
        <v>3</v>
      </c>
      <c r="R58" s="40" t="str">
        <f>IFERROR(VLOOKUP(Tabla2[[#This Row],[CONTRATISTA PRNCIPAL]],Hoja1!$L$5:$M$9,2,FALSE),"CJV")</f>
        <v>CJV</v>
      </c>
      <c r="S58" s="40" t="str">
        <f>IF(Tabla2[[#This Row],[EMPRESA]]=Tabla2[[#This Row],[CONTRATISTA PRNCIPAL]],"Principal","Secundaria")</f>
        <v>Principal</v>
      </c>
      <c r="T58" s="42">
        <f>IFERROR(1/COUNTIF(Tabla2[CONTRATISTA PRNCIPAL],Tabla2[[#This Row],[CONTRATISTA PRNCIPAL]]),0)</f>
        <v>0.006666666666666667</v>
      </c>
      <c r="U58" s="43">
        <f>IF(((TODAY()-Tabla2[[#This Row],[FECHA NACIMIENTO]])/365)&lt;18,"Corregir", IF(((TODAY()-Tabla2[[#This Row],[FECHA NACIMIENTO]])/365)&gt;80, "Corregir",ROUNDDOWN(((TODAY()-Tabla2[[#This Row],[FECHA NACIMIENTO]])/365),0)))</f>
        <v>45</v>
      </c>
      <c r="V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8" s="44" t="str">
        <f>+IF(Tabla2[[#This Row],[Edad]]="Corregir","Corregir","Ok")</f>
        <v>Ok</v>
      </c>
      <c r="X58" s="42" t="str">
        <f>+IFERROR(VLOOKUP(Tabla2[[#This Row],[DISTRITO SEGÚN DNI]],Hoja1!$A$2:$B$32,2,FALSE),"No")</f>
        <v>No</v>
      </c>
      <c r="Y58" s="42" t="str">
        <f>IF(OR(LOWER(Tabla2[[#This Row],[GENERO]])="masculino", LOWER(Tabla2[[#This Row],[GENERO]])="femenino"),"OK","Corregir")</f>
        <v>OK</v>
      </c>
      <c r="Z58" s="42" t="str">
        <f>+IF(Tabla2[[#This Row],[Nro. DNI / CE]]="","Corregir",IF(LEN(Tabla2[[#This Row],[Nro. DNI / CE]])&gt;=8,"OK","Corregir"))</f>
        <v>OK</v>
      </c>
      <c r="AA58" s="42">
        <f>COUNTIF(Tabla2[APELLIDOS Y NOMBRES],Tabla2[[#This Row],[APELLIDOS Y NOMBRES]])</f>
        <v>1</v>
      </c>
      <c r="AB58" s="42">
        <f>IF(Tabla2[[#This Row],[Trabajador]]&gt;1,1/Tabla2[[#This Row],[Trabajador]],Tabla2[[#This Row],[Trabajador]])</f>
        <v>1</v>
      </c>
      <c r="AC58" t="str">
        <f>+IFERROR(IF(Tabla2[[#This Row],[FECHA CESE/BAJA]]="","No Aplica",IF(AND(MONTH(Tabla2[[#This Row],[FECHA CESE/BAJA]])=MONTH(TODAY()-30),YEAR(Tabla2[[#This Row],[FECHA CESE/BAJA]])=YEAR(TODAY())),MONTH(TODAY()-30)&amp;"-"&amp;YEAR(TODAY()),"Borrar")),"No aplica")</f>
        <v>No Aplica</v>
      </c>
      <c r="AD58" t="str">
        <f>+IFERROR(IF(Tabla2[[#This Row],[FECHA INICIO DE LABORES EN OBRA]]="","No Aplica",IF(AND(MONTH(Tabla2[[#This Row],[FECHA INICIO DE LABORES EN OBRA]])=MONTH(TODAY()-30),YEAR(Tabla2[[#This Row],[FECHA INICIO DE LABORES EN OBRA]])=YEAR(TODAY())),MONTH(TODAY()-30)&amp;"-"&amp;YEAR(TODAY()),"No Aplica")),"No Aplica")</f>
        <v>No Aplica</v>
      </c>
    </row>
    <row r="59" spans="1:30" x14ac:dyDescent="0.25">
      <c r="A59" s="13">
        <v>20600111354</v>
      </c>
      <c r="B59" s="15" t="s">
        <v>2191</v>
      </c>
      <c r="C59" s="15" t="s">
        <v>2191</v>
      </c>
      <c r="D59" s="15" t="s">
        <v>2286</v>
      </c>
      <c r="E59" s="15" t="s">
        <v>2287</v>
      </c>
      <c r="F59" s="39">
        <v>33674</v>
      </c>
      <c r="G59" s="15">
        <v>1</v>
      </c>
      <c r="H59" s="15" t="s">
        <v>2288</v>
      </c>
      <c r="I59" s="15" t="s">
        <v>2282</v>
      </c>
      <c r="J59" s="15" t="s">
        <v>2289</v>
      </c>
      <c r="K59" s="15" t="s">
        <v>2237</v>
      </c>
      <c r="L59" s="40" t="s">
        <v>5</v>
      </c>
      <c r="M59" s="39"/>
      <c r="N59" s="41" t="s">
        <v>2098</v>
      </c>
      <c r="O59" s="39">
        <v>43648</v>
      </c>
      <c r="P59" s="40">
        <v>1</v>
      </c>
      <c r="Q59" s="40">
        <v>1</v>
      </c>
      <c r="R59" s="40" t="str">
        <f>IFERROR(VLOOKUP(Tabla2[[#This Row],[CONTRATISTA PRNCIPAL]],Hoja1!$L$5:$M$9,2,FALSE),"CJV")</f>
        <v>CJV</v>
      </c>
      <c r="S59" s="40" t="str">
        <f>IF(Tabla2[[#This Row],[EMPRESA]]=Tabla2[[#This Row],[CONTRATISTA PRNCIPAL]],"Principal","Secundaria")</f>
        <v>Principal</v>
      </c>
      <c r="T59" s="42">
        <f>IFERROR(1/COUNTIF(Tabla2[CONTRATISTA PRNCIPAL],Tabla2[[#This Row],[CONTRATISTA PRNCIPAL]]),0)</f>
        <v>0.006666666666666667</v>
      </c>
      <c r="U59" s="43">
        <f>IF(((TODAY()-Tabla2[[#This Row],[FECHA NACIMIENTO]])/365)&lt;18,"Corregir", IF(((TODAY()-Tabla2[[#This Row],[FECHA NACIMIENTO]])/365)&gt;80, "Corregir",ROUNDDOWN(((TODAY()-Tabla2[[#This Row],[FECHA NACIMIENTO]])/365),0)))</f>
        <v>31</v>
      </c>
      <c r="V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9" s="44" t="str">
        <f>+IF(Tabla2[[#This Row],[Edad]]="Corregir","Corregir","Ok")</f>
        <v>Ok</v>
      </c>
      <c r="X59" s="42" t="str">
        <f>+IFERROR(VLOOKUP(Tabla2[[#This Row],[DISTRITO SEGÚN DNI]],Hoja1!$A$2:$B$32,2,FALSE),"No")</f>
        <v>No</v>
      </c>
      <c r="Y59" s="42" t="str">
        <f>IF(OR(LOWER(Tabla2[[#This Row],[GENERO]])="masculino", LOWER(Tabla2[[#This Row],[GENERO]])="femenino"),"OK","Corregir")</f>
        <v>OK</v>
      </c>
      <c r="Z59" s="42" t="str">
        <f>+IF(Tabla2[[#This Row],[Nro. DNI / CE]]="","Corregir",IF(LEN(Tabla2[[#This Row],[Nro. DNI / CE]])&gt;=8,"OK","Corregir"))</f>
        <v>OK</v>
      </c>
      <c r="AA59" s="42">
        <f>COUNTIF(Tabla2[APELLIDOS Y NOMBRES],Tabla2[[#This Row],[APELLIDOS Y NOMBRES]])</f>
        <v>1</v>
      </c>
      <c r="AB59" s="42">
        <f>IF(Tabla2[[#This Row],[Trabajador]]&gt;1,1/Tabla2[[#This Row],[Trabajador]],Tabla2[[#This Row],[Trabajador]])</f>
        <v>1</v>
      </c>
      <c r="AC59" t="str">
        <f>+IFERROR(IF(Tabla2[[#This Row],[FECHA CESE/BAJA]]="","No Aplica",IF(AND(MONTH(Tabla2[[#This Row],[FECHA CESE/BAJA]])=MONTH(TODAY()-30),YEAR(Tabla2[[#This Row],[FECHA CESE/BAJA]])=YEAR(TODAY())),MONTH(TODAY()-30)&amp;"-"&amp;YEAR(TODAY()),"Borrar")),"No aplica")</f>
        <v>No Aplica</v>
      </c>
      <c r="AD59" t="str">
        <f>+IFERROR(IF(Tabla2[[#This Row],[FECHA INICIO DE LABORES EN OBRA]]="","No Aplica",IF(AND(MONTH(Tabla2[[#This Row],[FECHA INICIO DE LABORES EN OBRA]])=MONTH(TODAY()-30),YEAR(Tabla2[[#This Row],[FECHA INICIO DE LABORES EN OBRA]])=YEAR(TODAY())),MONTH(TODAY()-30)&amp;"-"&amp;YEAR(TODAY()),"No Aplica")),"No Aplica")</f>
        <v>No Aplica</v>
      </c>
    </row>
    <row r="60" spans="1:30" x14ac:dyDescent="0.25">
      <c r="A60" s="13">
        <v>20600111354</v>
      </c>
      <c r="B60" s="15" t="s">
        <v>2191</v>
      </c>
      <c r="C60" s="15" t="s">
        <v>2191</v>
      </c>
      <c r="D60" s="15" t="s">
        <v>2290</v>
      </c>
      <c r="E60" s="15" t="s">
        <v>2291</v>
      </c>
      <c r="F60" s="39">
        <v>33789</v>
      </c>
      <c r="G60" s="15">
        <v>1</v>
      </c>
      <c r="H60" s="15" t="s">
        <v>2292</v>
      </c>
      <c r="I60" s="15" t="s">
        <v>2282</v>
      </c>
      <c r="J60" s="15" t="s">
        <v>2293</v>
      </c>
      <c r="K60" s="15" t="s">
        <v>2294</v>
      </c>
      <c r="L60" s="40" t="s">
        <v>6</v>
      </c>
      <c r="M60" s="39"/>
      <c r="N60" s="41" t="s">
        <v>2098</v>
      </c>
      <c r="O60" s="39">
        <v>43721</v>
      </c>
      <c r="P60" s="40">
        <v>1</v>
      </c>
      <c r="Q60" s="40">
        <v>1</v>
      </c>
      <c r="R60" s="40" t="str">
        <f>IFERROR(VLOOKUP(Tabla2[[#This Row],[CONTRATISTA PRNCIPAL]],Hoja1!$L$5:$M$9,2,FALSE),"CJV")</f>
        <v>CJV</v>
      </c>
      <c r="S60" s="40" t="str">
        <f>IF(Tabla2[[#This Row],[EMPRESA]]=Tabla2[[#This Row],[CONTRATISTA PRNCIPAL]],"Principal","Secundaria")</f>
        <v>Principal</v>
      </c>
      <c r="T60" s="42">
        <f>IFERROR(1/COUNTIF(Tabla2[CONTRATISTA PRNCIPAL],Tabla2[[#This Row],[CONTRATISTA PRNCIPAL]]),0)</f>
        <v>0.006666666666666667</v>
      </c>
      <c r="U60" s="43">
        <f>IF(((TODAY()-Tabla2[[#This Row],[FECHA NACIMIENTO]])/365)&lt;18,"Corregir", IF(((TODAY()-Tabla2[[#This Row],[FECHA NACIMIENTO]])/365)&gt;80, "Corregir",ROUNDDOWN(((TODAY()-Tabla2[[#This Row],[FECHA NACIMIENTO]])/365),0)))</f>
        <v>31</v>
      </c>
      <c r="V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0" s="44" t="str">
        <f>+IF(Tabla2[[#This Row],[Edad]]="Corregir","Corregir","Ok")</f>
        <v>Ok</v>
      </c>
      <c r="X60" s="42" t="str">
        <f>+IFERROR(VLOOKUP(Tabla2[[#This Row],[DISTRITO SEGÚN DNI]],Hoja1!$A$2:$B$32,2,FALSE),"No")</f>
        <v>No</v>
      </c>
      <c r="Y60" s="42" t="str">
        <f>IF(OR(LOWER(Tabla2[[#This Row],[GENERO]])="masculino", LOWER(Tabla2[[#This Row],[GENERO]])="femenino"),"OK","Corregir")</f>
        <v>OK</v>
      </c>
      <c r="Z60" s="42" t="str">
        <f>+IF(Tabla2[[#This Row],[Nro. DNI / CE]]="","Corregir",IF(LEN(Tabla2[[#This Row],[Nro. DNI / CE]])&gt;=8,"OK","Corregir"))</f>
        <v>OK</v>
      </c>
      <c r="AA60" s="42">
        <f>COUNTIF(Tabla2[APELLIDOS Y NOMBRES],Tabla2[[#This Row],[APELLIDOS Y NOMBRES]])</f>
        <v>1</v>
      </c>
      <c r="AB60" s="42">
        <f>IF(Tabla2[[#This Row],[Trabajador]]&gt;1,1/Tabla2[[#This Row],[Trabajador]],Tabla2[[#This Row],[Trabajador]])</f>
        <v>1</v>
      </c>
      <c r="AC60" t="str">
        <f>+IFERROR(IF(Tabla2[[#This Row],[FECHA CESE/BAJA]]="","No Aplica",IF(AND(MONTH(Tabla2[[#This Row],[FECHA CESE/BAJA]])=MONTH(TODAY()-30),YEAR(Tabla2[[#This Row],[FECHA CESE/BAJA]])=YEAR(TODAY())),MONTH(TODAY()-30)&amp;"-"&amp;YEAR(TODAY()),"Borrar")),"No aplica")</f>
        <v>No Aplica</v>
      </c>
      <c r="AD60" t="str">
        <f>+IFERROR(IF(Tabla2[[#This Row],[FECHA INICIO DE LABORES EN OBRA]]="","No Aplica",IF(AND(MONTH(Tabla2[[#This Row],[FECHA INICIO DE LABORES EN OBRA]])=MONTH(TODAY()-30),YEAR(Tabla2[[#This Row],[FECHA INICIO DE LABORES EN OBRA]])=YEAR(TODAY())),MONTH(TODAY()-30)&amp;"-"&amp;YEAR(TODAY()),"No Aplica")),"No Aplica")</f>
        <v>No Aplica</v>
      </c>
    </row>
    <row r="61" spans="1:30" x14ac:dyDescent="0.25">
      <c r="A61" s="13">
        <v>20600111354</v>
      </c>
      <c r="B61" s="15" t="s">
        <v>2191</v>
      </c>
      <c r="C61" s="15" t="s">
        <v>2191</v>
      </c>
      <c r="D61" s="15" t="s">
        <v>2295</v>
      </c>
      <c r="E61" s="15" t="s">
        <v>2296</v>
      </c>
      <c r="F61" s="39">
        <v>31190</v>
      </c>
      <c r="G61" s="15">
        <v>1</v>
      </c>
      <c r="H61" s="15" t="s">
        <v>2297</v>
      </c>
      <c r="I61" s="15" t="s">
        <v>2282</v>
      </c>
      <c r="J61" s="15" t="s">
        <v>2298</v>
      </c>
      <c r="K61" s="15" t="s">
        <v>2258</v>
      </c>
      <c r="L61" s="40" t="s">
        <v>5</v>
      </c>
      <c r="M61" s="39"/>
      <c r="N61" s="41" t="s">
        <v>2098</v>
      </c>
      <c r="O61" s="39">
        <v>43733</v>
      </c>
      <c r="P61" s="40">
        <v>1</v>
      </c>
      <c r="Q61" s="40">
        <v>2</v>
      </c>
      <c r="R61" s="40" t="str">
        <f>IFERROR(VLOOKUP(Tabla2[[#This Row],[CONTRATISTA PRNCIPAL]],Hoja1!$L$5:$M$9,2,FALSE),"CJV")</f>
        <v>CJV</v>
      </c>
      <c r="S61" s="40" t="str">
        <f>IF(Tabla2[[#This Row],[EMPRESA]]=Tabla2[[#This Row],[CONTRATISTA PRNCIPAL]],"Principal","Secundaria")</f>
        <v>Principal</v>
      </c>
      <c r="T61" s="42">
        <f>IFERROR(1/COUNTIF(Tabla2[CONTRATISTA PRNCIPAL],Tabla2[[#This Row],[CONTRATISTA PRNCIPAL]]),0)</f>
        <v>0.006666666666666667</v>
      </c>
      <c r="U61" s="43">
        <f>IF(((TODAY()-Tabla2[[#This Row],[FECHA NACIMIENTO]])/365)&lt;18,"Corregir", IF(((TODAY()-Tabla2[[#This Row],[FECHA NACIMIENTO]])/365)&gt;80, "Corregir",ROUNDDOWN(((TODAY()-Tabla2[[#This Row],[FECHA NACIMIENTO]])/365),0)))</f>
        <v>38</v>
      </c>
      <c r="V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1" s="44" t="str">
        <f>+IF(Tabla2[[#This Row],[Edad]]="Corregir","Corregir","Ok")</f>
        <v>Ok</v>
      </c>
      <c r="X61" s="42" t="str">
        <f>+IFERROR(VLOOKUP(Tabla2[[#This Row],[DISTRITO SEGÚN DNI]],Hoja1!$A$2:$B$32,2,FALSE),"No")</f>
        <v>No</v>
      </c>
      <c r="Y61" s="42" t="str">
        <f>IF(OR(LOWER(Tabla2[[#This Row],[GENERO]])="masculino", LOWER(Tabla2[[#This Row],[GENERO]])="femenino"),"OK","Corregir")</f>
        <v>OK</v>
      </c>
      <c r="Z61" s="42" t="str">
        <f>+IF(Tabla2[[#This Row],[Nro. DNI / CE]]="","Corregir",IF(LEN(Tabla2[[#This Row],[Nro. DNI / CE]])&gt;=8,"OK","Corregir"))</f>
        <v>OK</v>
      </c>
      <c r="AA61" s="42">
        <f>COUNTIF(Tabla2[APELLIDOS Y NOMBRES],Tabla2[[#This Row],[APELLIDOS Y NOMBRES]])</f>
        <v>1</v>
      </c>
      <c r="AB61" s="42">
        <f>IF(Tabla2[[#This Row],[Trabajador]]&gt;1,1/Tabla2[[#This Row],[Trabajador]],Tabla2[[#This Row],[Trabajador]])</f>
        <v>1</v>
      </c>
      <c r="AC61" t="str">
        <f>+IFERROR(IF(Tabla2[[#This Row],[FECHA CESE/BAJA]]="","No Aplica",IF(AND(MONTH(Tabla2[[#This Row],[FECHA CESE/BAJA]])=MONTH(TODAY()-30),YEAR(Tabla2[[#This Row],[FECHA CESE/BAJA]])=YEAR(TODAY())),MONTH(TODAY()-30)&amp;"-"&amp;YEAR(TODAY()),"Borrar")),"No aplica")</f>
        <v>No Aplica</v>
      </c>
      <c r="AD61" t="str">
        <f>+IFERROR(IF(Tabla2[[#This Row],[FECHA INICIO DE LABORES EN OBRA]]="","No Aplica",IF(AND(MONTH(Tabla2[[#This Row],[FECHA INICIO DE LABORES EN OBRA]])=MONTH(TODAY()-30),YEAR(Tabla2[[#This Row],[FECHA INICIO DE LABORES EN OBRA]])=YEAR(TODAY())),MONTH(TODAY()-30)&amp;"-"&amp;YEAR(TODAY()),"No Aplica")),"No Aplica")</f>
        <v>No Aplica</v>
      </c>
    </row>
    <row r="62" spans="1:30" x14ac:dyDescent="0.25">
      <c r="A62" s="13">
        <v>20600111354</v>
      </c>
      <c r="B62" s="15" t="s">
        <v>2191</v>
      </c>
      <c r="C62" s="15" t="s">
        <v>2191</v>
      </c>
      <c r="D62" s="15" t="s">
        <v>2299</v>
      </c>
      <c r="E62" s="15" t="s">
        <v>2300</v>
      </c>
      <c r="F62" s="39">
        <v>31518</v>
      </c>
      <c r="G62" s="15">
        <v>1</v>
      </c>
      <c r="H62" s="15" t="s">
        <v>2197</v>
      </c>
      <c r="I62" s="15" t="s">
        <v>2240</v>
      </c>
      <c r="J62" s="15" t="s">
        <v>2301</v>
      </c>
      <c r="K62" s="15" t="s">
        <v>2272</v>
      </c>
      <c r="L62" s="40" t="s">
        <v>6</v>
      </c>
      <c r="M62" s="39"/>
      <c r="N62" s="41" t="s">
        <v>2098</v>
      </c>
      <c r="O62" s="39">
        <v>43733</v>
      </c>
      <c r="P62" s="40">
        <v>1</v>
      </c>
      <c r="Q62" s="40">
        <v>2</v>
      </c>
      <c r="R62" s="40" t="str">
        <f>IFERROR(VLOOKUP(Tabla2[[#This Row],[CONTRATISTA PRNCIPAL]],Hoja1!$L$5:$M$9,2,FALSE),"CJV")</f>
        <v>CJV</v>
      </c>
      <c r="S62" s="40" t="str">
        <f>IF(Tabla2[[#This Row],[EMPRESA]]=Tabla2[[#This Row],[CONTRATISTA PRNCIPAL]],"Principal","Secundaria")</f>
        <v>Principal</v>
      </c>
      <c r="T62" s="42">
        <f>IFERROR(1/COUNTIF(Tabla2[CONTRATISTA PRNCIPAL],Tabla2[[#This Row],[CONTRATISTA PRNCIPAL]]),0)</f>
        <v>0.006666666666666667</v>
      </c>
      <c r="U62" s="43">
        <f>IF(((TODAY()-Tabla2[[#This Row],[FECHA NACIMIENTO]])/365)&lt;18,"Corregir", IF(((TODAY()-Tabla2[[#This Row],[FECHA NACIMIENTO]])/365)&gt;80, "Corregir",ROUNDDOWN(((TODAY()-Tabla2[[#This Row],[FECHA NACIMIENTO]])/365),0)))</f>
        <v>37</v>
      </c>
      <c r="V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2" s="44" t="str">
        <f>+IF(Tabla2[[#This Row],[Edad]]="Corregir","Corregir","Ok")</f>
        <v>Ok</v>
      </c>
      <c r="X62" s="42" t="str">
        <f>+IFERROR(VLOOKUP(Tabla2[[#This Row],[DISTRITO SEGÚN DNI]],Hoja1!$A$2:$B$32,2,FALSE),"No")</f>
        <v>No</v>
      </c>
      <c r="Y62" s="42" t="str">
        <f>IF(OR(LOWER(Tabla2[[#This Row],[GENERO]])="masculino", LOWER(Tabla2[[#This Row],[GENERO]])="femenino"),"OK","Corregir")</f>
        <v>OK</v>
      </c>
      <c r="Z62" s="42" t="str">
        <f>+IF(Tabla2[[#This Row],[Nro. DNI / CE]]="","Corregir",IF(LEN(Tabla2[[#This Row],[Nro. DNI / CE]])&gt;=8,"OK","Corregir"))</f>
        <v>OK</v>
      </c>
      <c r="AA62" s="42">
        <f>COUNTIF(Tabla2[APELLIDOS Y NOMBRES],Tabla2[[#This Row],[APELLIDOS Y NOMBRES]])</f>
        <v>1</v>
      </c>
      <c r="AB62" s="42">
        <f>IF(Tabla2[[#This Row],[Trabajador]]&gt;1,1/Tabla2[[#This Row],[Trabajador]],Tabla2[[#This Row],[Trabajador]])</f>
        <v>1</v>
      </c>
      <c r="AC62" t="str">
        <f>+IFERROR(IF(Tabla2[[#This Row],[FECHA CESE/BAJA]]="","No Aplica",IF(AND(MONTH(Tabla2[[#This Row],[FECHA CESE/BAJA]])=MONTH(TODAY()-30),YEAR(Tabla2[[#This Row],[FECHA CESE/BAJA]])=YEAR(TODAY())),MONTH(TODAY()-30)&amp;"-"&amp;YEAR(TODAY()),"Borrar")),"No aplica")</f>
        <v>No Aplica</v>
      </c>
      <c r="AD62" t="str">
        <f>+IFERROR(IF(Tabla2[[#This Row],[FECHA INICIO DE LABORES EN OBRA]]="","No Aplica",IF(AND(MONTH(Tabla2[[#This Row],[FECHA INICIO DE LABORES EN OBRA]])=MONTH(TODAY()-30),YEAR(Tabla2[[#This Row],[FECHA INICIO DE LABORES EN OBRA]])=YEAR(TODAY())),MONTH(TODAY()-30)&amp;"-"&amp;YEAR(TODAY()),"No Aplica")),"No Aplica")</f>
        <v>No Aplica</v>
      </c>
    </row>
    <row r="63" spans="1:30" x14ac:dyDescent="0.25">
      <c r="A63" s="13">
        <v>20600111354</v>
      </c>
      <c r="B63" s="15" t="s">
        <v>2191</v>
      </c>
      <c r="C63" s="15" t="s">
        <v>2191</v>
      </c>
      <c r="D63" s="15" t="s">
        <v>2302</v>
      </c>
      <c r="E63" s="15" t="s">
        <v>2303</v>
      </c>
      <c r="F63" s="39">
        <v>31827</v>
      </c>
      <c r="G63" s="15">
        <v>1</v>
      </c>
      <c r="H63" s="15" t="s">
        <v>2304</v>
      </c>
      <c r="I63" s="15" t="s">
        <v>2282</v>
      </c>
      <c r="J63" s="15" t="s">
        <v>2305</v>
      </c>
      <c r="K63" s="15" t="s">
        <v>2190</v>
      </c>
      <c r="L63" s="40" t="s">
        <v>5</v>
      </c>
      <c r="M63" s="39"/>
      <c r="N63" s="41" t="s">
        <v>2098</v>
      </c>
      <c r="O63" s="39">
        <v>43767</v>
      </c>
      <c r="P63" s="40">
        <v>1</v>
      </c>
      <c r="Q63" s="40">
        <v>1</v>
      </c>
      <c r="R63" s="40" t="str">
        <f>IFERROR(VLOOKUP(Tabla2[[#This Row],[CONTRATISTA PRNCIPAL]],Hoja1!$L$5:$M$9,2,FALSE),"CJV")</f>
        <v>CJV</v>
      </c>
      <c r="S63" s="40" t="str">
        <f>IF(Tabla2[[#This Row],[EMPRESA]]=Tabla2[[#This Row],[CONTRATISTA PRNCIPAL]],"Principal","Secundaria")</f>
        <v>Principal</v>
      </c>
      <c r="T63" s="42">
        <f>IFERROR(1/COUNTIF(Tabla2[CONTRATISTA PRNCIPAL],Tabla2[[#This Row],[CONTRATISTA PRNCIPAL]]),0)</f>
        <v>0.006666666666666667</v>
      </c>
      <c r="U63" s="43">
        <f>IF(((TODAY()-Tabla2[[#This Row],[FECHA NACIMIENTO]])/365)&lt;18,"Corregir", IF(((TODAY()-Tabla2[[#This Row],[FECHA NACIMIENTO]])/365)&gt;80, "Corregir",ROUNDDOWN(((TODAY()-Tabla2[[#This Row],[FECHA NACIMIENTO]])/365),0)))</f>
        <v>36</v>
      </c>
      <c r="V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3" s="44" t="str">
        <f>+IF(Tabla2[[#This Row],[Edad]]="Corregir","Corregir","Ok")</f>
        <v>Ok</v>
      </c>
      <c r="X63" s="42" t="str">
        <f>+IFERROR(VLOOKUP(Tabla2[[#This Row],[DISTRITO SEGÚN DNI]],Hoja1!$A$2:$B$32,2,FALSE),"No")</f>
        <v>No</v>
      </c>
      <c r="Y63" s="42" t="str">
        <f>IF(OR(LOWER(Tabla2[[#This Row],[GENERO]])="masculino", LOWER(Tabla2[[#This Row],[GENERO]])="femenino"),"OK","Corregir")</f>
        <v>OK</v>
      </c>
      <c r="Z63" s="42" t="str">
        <f>+IF(Tabla2[[#This Row],[Nro. DNI / CE]]="","Corregir",IF(LEN(Tabla2[[#This Row],[Nro. DNI / CE]])&gt;=8,"OK","Corregir"))</f>
        <v>OK</v>
      </c>
      <c r="AA63" s="42">
        <f>COUNTIF(Tabla2[APELLIDOS Y NOMBRES],Tabla2[[#This Row],[APELLIDOS Y NOMBRES]])</f>
        <v>1</v>
      </c>
      <c r="AB63" s="42">
        <f>IF(Tabla2[[#This Row],[Trabajador]]&gt;1,1/Tabla2[[#This Row],[Trabajador]],Tabla2[[#This Row],[Trabajador]])</f>
        <v>1</v>
      </c>
      <c r="AC63" t="str">
        <f>+IFERROR(IF(Tabla2[[#This Row],[FECHA CESE/BAJA]]="","No Aplica",IF(AND(MONTH(Tabla2[[#This Row],[FECHA CESE/BAJA]])=MONTH(TODAY()-30),YEAR(Tabla2[[#This Row],[FECHA CESE/BAJA]])=YEAR(TODAY())),MONTH(TODAY()-30)&amp;"-"&amp;YEAR(TODAY()),"Borrar")),"No aplica")</f>
        <v>No Aplica</v>
      </c>
      <c r="AD63" t="str">
        <f>+IFERROR(IF(Tabla2[[#This Row],[FECHA INICIO DE LABORES EN OBRA]]="","No Aplica",IF(AND(MONTH(Tabla2[[#This Row],[FECHA INICIO DE LABORES EN OBRA]])=MONTH(TODAY()-30),YEAR(Tabla2[[#This Row],[FECHA INICIO DE LABORES EN OBRA]])=YEAR(TODAY())),MONTH(TODAY()-30)&amp;"-"&amp;YEAR(TODAY()),"No Aplica")),"No Aplica")</f>
        <v>No Aplica</v>
      </c>
    </row>
    <row r="64" spans="1:30" x14ac:dyDescent="0.25">
      <c r="A64" s="13">
        <v>20600111354</v>
      </c>
      <c r="B64" s="15" t="s">
        <v>2191</v>
      </c>
      <c r="C64" s="15" t="s">
        <v>2191</v>
      </c>
      <c r="D64" s="15" t="s">
        <v>2306</v>
      </c>
      <c r="E64" s="15" t="s">
        <v>2307</v>
      </c>
      <c r="F64" s="39">
        <v>32296</v>
      </c>
      <c r="G64" s="15">
        <v>1</v>
      </c>
      <c r="H64" s="15" t="s">
        <v>2308</v>
      </c>
      <c r="I64" s="15" t="s">
        <v>2282</v>
      </c>
      <c r="J64" s="15" t="s">
        <v>2309</v>
      </c>
      <c r="K64" s="15" t="s">
        <v>2284</v>
      </c>
      <c r="L64" s="40" t="s">
        <v>6</v>
      </c>
      <c r="M64" s="39"/>
      <c r="N64" s="41" t="s">
        <v>2310</v>
      </c>
      <c r="O64" s="39">
        <v>43783</v>
      </c>
      <c r="P64" s="40">
        <v>1</v>
      </c>
      <c r="Q64" s="40">
        <v>2</v>
      </c>
      <c r="R64" s="40" t="str">
        <f>IFERROR(VLOOKUP(Tabla2[[#This Row],[CONTRATISTA PRNCIPAL]],Hoja1!$L$5:$M$9,2,FALSE),"CJV")</f>
        <v>CJV</v>
      </c>
      <c r="S64" s="40" t="str">
        <f>IF(Tabla2[[#This Row],[EMPRESA]]=Tabla2[[#This Row],[CONTRATISTA PRNCIPAL]],"Principal","Secundaria")</f>
        <v>Principal</v>
      </c>
      <c r="T64" s="42">
        <f>IFERROR(1/COUNTIF(Tabla2[CONTRATISTA PRNCIPAL],Tabla2[[#This Row],[CONTRATISTA PRNCIPAL]]),0)</f>
        <v>0.006666666666666667</v>
      </c>
      <c r="U64" s="43">
        <f>IF(((TODAY()-Tabla2[[#This Row],[FECHA NACIMIENTO]])/365)&lt;18,"Corregir", IF(((TODAY()-Tabla2[[#This Row],[FECHA NACIMIENTO]])/365)&gt;80, "Corregir",ROUNDDOWN(((TODAY()-Tabla2[[#This Row],[FECHA NACIMIENTO]])/365),0)))</f>
        <v>35</v>
      </c>
      <c r="V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4" s="44" t="str">
        <f>+IF(Tabla2[[#This Row],[Edad]]="Corregir","Corregir","Ok")</f>
        <v>Ok</v>
      </c>
      <c r="X64" s="42" t="str">
        <f>+IFERROR(VLOOKUP(Tabla2[[#This Row],[DISTRITO SEGÚN DNI]],Hoja1!$A$2:$B$32,2,FALSE),"No")</f>
        <v>No</v>
      </c>
      <c r="Y64" s="42" t="str">
        <f>IF(OR(LOWER(Tabla2[[#This Row],[GENERO]])="masculino", LOWER(Tabla2[[#This Row],[GENERO]])="femenino"),"OK","Corregir")</f>
        <v>OK</v>
      </c>
      <c r="Z64" s="42" t="str">
        <f>+IF(Tabla2[[#This Row],[Nro. DNI / CE]]="","Corregir",IF(LEN(Tabla2[[#This Row],[Nro. DNI / CE]])&gt;=8,"OK","Corregir"))</f>
        <v>OK</v>
      </c>
      <c r="AA64" s="42">
        <f>COUNTIF(Tabla2[APELLIDOS Y NOMBRES],Tabla2[[#This Row],[APELLIDOS Y NOMBRES]])</f>
        <v>1</v>
      </c>
      <c r="AB64" s="42">
        <f>IF(Tabla2[[#This Row],[Trabajador]]&gt;1,1/Tabla2[[#This Row],[Trabajador]],Tabla2[[#This Row],[Trabajador]])</f>
        <v>1</v>
      </c>
      <c r="AC64" t="str">
        <f>+IFERROR(IF(Tabla2[[#This Row],[FECHA CESE/BAJA]]="","No Aplica",IF(AND(MONTH(Tabla2[[#This Row],[FECHA CESE/BAJA]])=MONTH(TODAY()-30),YEAR(Tabla2[[#This Row],[FECHA CESE/BAJA]])=YEAR(TODAY())),MONTH(TODAY()-30)&amp;"-"&amp;YEAR(TODAY()),"Borrar")),"No aplica")</f>
        <v>No Aplica</v>
      </c>
      <c r="AD64" t="str">
        <f>+IFERROR(IF(Tabla2[[#This Row],[FECHA INICIO DE LABORES EN OBRA]]="","No Aplica",IF(AND(MONTH(Tabla2[[#This Row],[FECHA INICIO DE LABORES EN OBRA]])=MONTH(TODAY()-30),YEAR(Tabla2[[#This Row],[FECHA INICIO DE LABORES EN OBRA]])=YEAR(TODAY())),MONTH(TODAY()-30)&amp;"-"&amp;YEAR(TODAY()),"No Aplica")),"No Aplica")</f>
        <v>No Aplica</v>
      </c>
    </row>
    <row r="65" spans="1:30" x14ac:dyDescent="0.25">
      <c r="A65" s="13">
        <v>20600111354</v>
      </c>
      <c r="B65" s="15" t="s">
        <v>2191</v>
      </c>
      <c r="C65" s="15" t="s">
        <v>2191</v>
      </c>
      <c r="D65" s="15" t="s">
        <v>2311</v>
      </c>
      <c r="E65" s="15" t="s">
        <v>2312</v>
      </c>
      <c r="F65" s="39">
        <v>33843</v>
      </c>
      <c r="G65" s="15">
        <v>1</v>
      </c>
      <c r="H65" s="15" t="s">
        <v>2313</v>
      </c>
      <c r="I65" s="15" t="s">
        <v>2282</v>
      </c>
      <c r="J65" s="15" t="s">
        <v>2314</v>
      </c>
      <c r="K65" s="15" t="s">
        <v>2272</v>
      </c>
      <c r="L65" s="40" t="s">
        <v>5</v>
      </c>
      <c r="M65" s="39"/>
      <c r="N65" s="41" t="s">
        <v>2098</v>
      </c>
      <c r="O65" s="39">
        <v>44085</v>
      </c>
      <c r="P65" s="40">
        <v>1</v>
      </c>
      <c r="Q65" s="40">
        <v>1</v>
      </c>
      <c r="R65" s="40" t="str">
        <f>IFERROR(VLOOKUP(Tabla2[[#This Row],[CONTRATISTA PRNCIPAL]],Hoja1!$L$5:$M$9,2,FALSE),"CJV")</f>
        <v>CJV</v>
      </c>
      <c r="S65" s="40" t="str">
        <f>IF(Tabla2[[#This Row],[EMPRESA]]=Tabla2[[#This Row],[CONTRATISTA PRNCIPAL]],"Principal","Secundaria")</f>
        <v>Principal</v>
      </c>
      <c r="T65" s="42">
        <f>IFERROR(1/COUNTIF(Tabla2[CONTRATISTA PRNCIPAL],Tabla2[[#This Row],[CONTRATISTA PRNCIPAL]]),0)</f>
        <v>0.006666666666666667</v>
      </c>
      <c r="U65" s="43">
        <f>IF(((TODAY()-Tabla2[[#This Row],[FECHA NACIMIENTO]])/365)&lt;18,"Corregir", IF(((TODAY()-Tabla2[[#This Row],[FECHA NACIMIENTO]])/365)&gt;80, "Corregir",ROUNDDOWN(((TODAY()-Tabla2[[#This Row],[FECHA NACIMIENTO]])/365),0)))</f>
        <v>31</v>
      </c>
      <c r="V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5" s="44" t="str">
        <f>+IF(Tabla2[[#This Row],[Edad]]="Corregir","Corregir","Ok")</f>
        <v>Ok</v>
      </c>
      <c r="X65" s="42" t="str">
        <f>+IFERROR(VLOOKUP(Tabla2[[#This Row],[DISTRITO SEGÚN DNI]],Hoja1!$A$2:$B$32,2,FALSE),"No")</f>
        <v>No</v>
      </c>
      <c r="Y65" s="42" t="str">
        <f>IF(OR(LOWER(Tabla2[[#This Row],[GENERO]])="masculino", LOWER(Tabla2[[#This Row],[GENERO]])="femenino"),"OK","Corregir")</f>
        <v>OK</v>
      </c>
      <c r="Z65" s="42" t="str">
        <f>+IF(Tabla2[[#This Row],[Nro. DNI / CE]]="","Corregir",IF(LEN(Tabla2[[#This Row],[Nro. DNI / CE]])&gt;=8,"OK","Corregir"))</f>
        <v>OK</v>
      </c>
      <c r="AA65" s="42">
        <f>COUNTIF(Tabla2[APELLIDOS Y NOMBRES],Tabla2[[#This Row],[APELLIDOS Y NOMBRES]])</f>
        <v>1</v>
      </c>
      <c r="AB65" s="42">
        <f>IF(Tabla2[[#This Row],[Trabajador]]&gt;1,1/Tabla2[[#This Row],[Trabajador]],Tabla2[[#This Row],[Trabajador]])</f>
        <v>1</v>
      </c>
      <c r="AC65" t="str">
        <f>+IFERROR(IF(Tabla2[[#This Row],[FECHA CESE/BAJA]]="","No Aplica",IF(AND(MONTH(Tabla2[[#This Row],[FECHA CESE/BAJA]])=MONTH(TODAY()-30),YEAR(Tabla2[[#This Row],[FECHA CESE/BAJA]])=YEAR(TODAY())),MONTH(TODAY()-30)&amp;"-"&amp;YEAR(TODAY()),"Borrar")),"No aplica")</f>
        <v>No Aplica</v>
      </c>
      <c r="AD65" t="str">
        <f>+IFERROR(IF(Tabla2[[#This Row],[FECHA INICIO DE LABORES EN OBRA]]="","No Aplica",IF(AND(MONTH(Tabla2[[#This Row],[FECHA INICIO DE LABORES EN OBRA]])=MONTH(TODAY()-30),YEAR(Tabla2[[#This Row],[FECHA INICIO DE LABORES EN OBRA]])=YEAR(TODAY())),MONTH(TODAY()-30)&amp;"-"&amp;YEAR(TODAY()),"No Aplica")),"No Aplica")</f>
        <v>No Aplica</v>
      </c>
    </row>
    <row r="66" spans="1:30" x14ac:dyDescent="0.25">
      <c r="A66" s="13">
        <v>20600111354</v>
      </c>
      <c r="B66" s="15" t="s">
        <v>2191</v>
      </c>
      <c r="C66" s="15" t="s">
        <v>2191</v>
      </c>
      <c r="D66" s="15" t="s">
        <v>1401</v>
      </c>
      <c r="E66" s="15" t="s">
        <v>1402</v>
      </c>
      <c r="F66" s="39">
        <v>33709</v>
      </c>
      <c r="G66" s="15">
        <v>2</v>
      </c>
      <c r="H66" s="15" t="s">
        <v>2192</v>
      </c>
      <c r="I66" s="15" t="s">
        <v>2315</v>
      </c>
      <c r="J66" s="15" t="s">
        <v>2316</v>
      </c>
      <c r="K66" s="15" t="s">
        <v>17</v>
      </c>
      <c r="L66" s="40" t="s">
        <v>6</v>
      </c>
      <c r="M66" s="39"/>
      <c r="N66" s="41" t="s">
        <v>2098</v>
      </c>
      <c r="O66" s="39">
        <v>44267</v>
      </c>
      <c r="P66" s="40">
        <v>1</v>
      </c>
      <c r="Q66" s="40">
        <v>4</v>
      </c>
      <c r="R66" s="40" t="str">
        <f>IFERROR(VLOOKUP(Tabla2[[#This Row],[CONTRATISTA PRNCIPAL]],Hoja1!$L$5:$M$9,2,FALSE),"CJV")</f>
        <v>CJV</v>
      </c>
      <c r="S66" s="40" t="str">
        <f>IF(Tabla2[[#This Row],[EMPRESA]]=Tabla2[[#This Row],[CONTRATISTA PRNCIPAL]],"Principal","Secundaria")</f>
        <v>Principal</v>
      </c>
      <c r="T66" s="42">
        <f>IFERROR(1/COUNTIF(Tabla2[CONTRATISTA PRNCIPAL],Tabla2[[#This Row],[CONTRATISTA PRNCIPAL]]),0)</f>
        <v>0.006666666666666667</v>
      </c>
      <c r="U66" s="43">
        <f>IF(((TODAY()-Tabla2[[#This Row],[FECHA NACIMIENTO]])/365)&lt;18,"Corregir", IF(((TODAY()-Tabla2[[#This Row],[FECHA NACIMIENTO]])/365)&gt;80, "Corregir",ROUNDDOWN(((TODAY()-Tabla2[[#This Row],[FECHA NACIMIENTO]])/365),0)))</f>
        <v>31</v>
      </c>
      <c r="V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6" s="44" t="str">
        <f>+IF(Tabla2[[#This Row],[Edad]]="Corregir","Corregir","Ok")</f>
        <v>Ok</v>
      </c>
      <c r="X66" s="42" t="str">
        <f>+IFERROR(VLOOKUP(Tabla2[[#This Row],[DISTRITO SEGÚN DNI]],Hoja1!$A$2:$B$32,2,FALSE),"No")</f>
        <v>ATE</v>
      </c>
      <c r="Y66" s="42" t="str">
        <f>IF(OR(LOWER(Tabla2[[#This Row],[GENERO]])="masculino", LOWER(Tabla2[[#This Row],[GENERO]])="femenino"),"OK","Corregir")</f>
        <v>OK</v>
      </c>
      <c r="Z66" s="42" t="str">
        <f>+IF(Tabla2[[#This Row],[Nro. DNI / CE]]="","Corregir",IF(LEN(Tabla2[[#This Row],[Nro. DNI / CE]])&gt;=8,"OK","Corregir"))</f>
        <v>OK</v>
      </c>
      <c r="AA66" s="42">
        <f>COUNTIF(Tabla2[APELLIDOS Y NOMBRES],Tabla2[[#This Row],[APELLIDOS Y NOMBRES]])</f>
        <v>1</v>
      </c>
      <c r="AB66" s="42">
        <f>IF(Tabla2[[#This Row],[Trabajador]]&gt;1,1/Tabla2[[#This Row],[Trabajador]],Tabla2[[#This Row],[Trabajador]])</f>
        <v>1</v>
      </c>
      <c r="AC66" t="str">
        <f>+IFERROR(IF(Tabla2[[#This Row],[FECHA CESE/BAJA]]="","No Aplica",IF(AND(MONTH(Tabla2[[#This Row],[FECHA CESE/BAJA]])=MONTH(TODAY()-30),YEAR(Tabla2[[#This Row],[FECHA CESE/BAJA]])=YEAR(TODAY())),MONTH(TODAY()-30)&amp;"-"&amp;YEAR(TODAY()),"Borrar")),"No aplica")</f>
        <v>No Aplica</v>
      </c>
      <c r="AD66" t="str">
        <f>+IFERROR(IF(Tabla2[[#This Row],[FECHA INICIO DE LABORES EN OBRA]]="","No Aplica",IF(AND(MONTH(Tabla2[[#This Row],[FECHA INICIO DE LABORES EN OBRA]])=MONTH(TODAY()-30),YEAR(Tabla2[[#This Row],[FECHA INICIO DE LABORES EN OBRA]])=YEAR(TODAY())),MONTH(TODAY()-30)&amp;"-"&amp;YEAR(TODAY()),"No Aplica")),"No Aplica")</f>
        <v>No Aplica</v>
      </c>
    </row>
    <row r="67" spans="1:30" x14ac:dyDescent="0.25">
      <c r="A67" s="13">
        <v>20600111354</v>
      </c>
      <c r="B67" s="15" t="s">
        <v>2191</v>
      </c>
      <c r="C67" s="15" t="s">
        <v>2191</v>
      </c>
      <c r="D67" s="15" t="s">
        <v>1403</v>
      </c>
      <c r="E67" s="15" t="s">
        <v>1404</v>
      </c>
      <c r="F67" s="39">
        <v>35480</v>
      </c>
      <c r="G67" s="15">
        <v>2</v>
      </c>
      <c r="H67" s="15" t="s">
        <v>2317</v>
      </c>
      <c r="I67" s="15" t="s">
        <v>2277</v>
      </c>
      <c r="J67" s="15" t="s">
        <v>2318</v>
      </c>
      <c r="K67" s="15" t="s">
        <v>27</v>
      </c>
      <c r="L67" s="40" t="s">
        <v>6</v>
      </c>
      <c r="M67" s="39"/>
      <c r="N67" s="41" t="s">
        <v>2098</v>
      </c>
      <c r="O67" s="39">
        <v>44274</v>
      </c>
      <c r="P67" s="40">
        <v>1</v>
      </c>
      <c r="Q67" s="40">
        <v>4</v>
      </c>
      <c r="R67" s="40" t="str">
        <f>IFERROR(VLOOKUP(Tabla2[[#This Row],[CONTRATISTA PRNCIPAL]],Hoja1!$L$5:$M$9,2,FALSE),"CJV")</f>
        <v>CJV</v>
      </c>
      <c r="S67" s="40" t="str">
        <f>IF(Tabla2[[#This Row],[EMPRESA]]=Tabla2[[#This Row],[CONTRATISTA PRNCIPAL]],"Principal","Secundaria")</f>
        <v>Principal</v>
      </c>
      <c r="T67" s="42">
        <f>IFERROR(1/COUNTIF(Tabla2[CONTRATISTA PRNCIPAL],Tabla2[[#This Row],[CONTRATISTA PRNCIPAL]]),0)</f>
        <v>0.006666666666666667</v>
      </c>
      <c r="U67" s="43">
        <f>IF(((TODAY()-Tabla2[[#This Row],[FECHA NACIMIENTO]])/365)&lt;18,"Corregir", IF(((TODAY()-Tabla2[[#This Row],[FECHA NACIMIENTO]])/365)&gt;80, "Corregir",ROUNDDOWN(((TODAY()-Tabla2[[#This Row],[FECHA NACIMIENTO]])/365),0)))</f>
        <v>26</v>
      </c>
      <c r="V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7" s="44" t="str">
        <f>+IF(Tabla2[[#This Row],[Edad]]="Corregir","Corregir","Ok")</f>
        <v>Ok</v>
      </c>
      <c r="X67" s="42" t="str">
        <f>+IFERROR(VLOOKUP(Tabla2[[#This Row],[DISTRITO SEGÚN DNI]],Hoja1!$A$2:$B$32,2,FALSE),"No")</f>
        <v>CALLAO</v>
      </c>
      <c r="Y67" s="42" t="str">
        <f>IF(OR(LOWER(Tabla2[[#This Row],[GENERO]])="masculino", LOWER(Tabla2[[#This Row],[GENERO]])="femenino"),"OK","Corregir")</f>
        <v>OK</v>
      </c>
      <c r="Z67" s="42" t="str">
        <f>+IF(Tabla2[[#This Row],[Nro. DNI / CE]]="","Corregir",IF(LEN(Tabla2[[#This Row],[Nro. DNI / CE]])&gt;=8,"OK","Corregir"))</f>
        <v>OK</v>
      </c>
      <c r="AA67" s="42">
        <f>COUNTIF(Tabla2[APELLIDOS Y NOMBRES],Tabla2[[#This Row],[APELLIDOS Y NOMBRES]])</f>
        <v>1</v>
      </c>
      <c r="AB67" s="42">
        <f>IF(Tabla2[[#This Row],[Trabajador]]&gt;1,1/Tabla2[[#This Row],[Trabajador]],Tabla2[[#This Row],[Trabajador]])</f>
        <v>1</v>
      </c>
      <c r="AC67" t="str">
        <f>+IFERROR(IF(Tabla2[[#This Row],[FECHA CESE/BAJA]]="","No Aplica",IF(AND(MONTH(Tabla2[[#This Row],[FECHA CESE/BAJA]])=MONTH(TODAY()-30),YEAR(Tabla2[[#This Row],[FECHA CESE/BAJA]])=YEAR(TODAY())),MONTH(TODAY()-30)&amp;"-"&amp;YEAR(TODAY()),"Borrar")),"No aplica")</f>
        <v>No Aplica</v>
      </c>
      <c r="AD67" t="str">
        <f>+IFERROR(IF(Tabla2[[#This Row],[FECHA INICIO DE LABORES EN OBRA]]="","No Aplica",IF(AND(MONTH(Tabla2[[#This Row],[FECHA INICIO DE LABORES EN OBRA]])=MONTH(TODAY()-30),YEAR(Tabla2[[#This Row],[FECHA INICIO DE LABORES EN OBRA]])=YEAR(TODAY())),MONTH(TODAY()-30)&amp;"-"&amp;YEAR(TODAY()),"No Aplica")),"No Aplica")</f>
        <v>No Aplica</v>
      </c>
    </row>
    <row r="68" spans="1:30" x14ac:dyDescent="0.25">
      <c r="A68" s="13">
        <v>20600111354</v>
      </c>
      <c r="B68" s="15" t="s">
        <v>2191</v>
      </c>
      <c r="C68" s="15" t="s">
        <v>2191</v>
      </c>
      <c r="D68" s="15" t="s">
        <v>2319</v>
      </c>
      <c r="E68" s="15" t="s">
        <v>2320</v>
      </c>
      <c r="F68" s="39">
        <v>29188</v>
      </c>
      <c r="G68" s="15">
        <v>2</v>
      </c>
      <c r="H68" s="15" t="s">
        <v>2197</v>
      </c>
      <c r="I68" s="15" t="s">
        <v>2277</v>
      </c>
      <c r="J68" s="15" t="s">
        <v>2321</v>
      </c>
      <c r="K68" s="15" t="s">
        <v>2272</v>
      </c>
      <c r="L68" s="40" t="s">
        <v>6</v>
      </c>
      <c r="M68" s="39"/>
      <c r="N68" s="41" t="s">
        <v>2098</v>
      </c>
      <c r="O68" s="39">
        <v>44278</v>
      </c>
      <c r="P68" s="40">
        <v>1</v>
      </c>
      <c r="Q68" s="40">
        <v>4</v>
      </c>
      <c r="R68" s="40" t="str">
        <f>IFERROR(VLOOKUP(Tabla2[[#This Row],[CONTRATISTA PRNCIPAL]],Hoja1!$L$5:$M$9,2,FALSE),"CJV")</f>
        <v>CJV</v>
      </c>
      <c r="S68" s="40" t="str">
        <f>IF(Tabla2[[#This Row],[EMPRESA]]=Tabla2[[#This Row],[CONTRATISTA PRNCIPAL]],"Principal","Secundaria")</f>
        <v>Principal</v>
      </c>
      <c r="T68" s="42">
        <f>IFERROR(1/COUNTIF(Tabla2[CONTRATISTA PRNCIPAL],Tabla2[[#This Row],[CONTRATISTA PRNCIPAL]]),0)</f>
        <v>0.006666666666666667</v>
      </c>
      <c r="U68" s="43">
        <f>IF(((TODAY()-Tabla2[[#This Row],[FECHA NACIMIENTO]])/365)&lt;18,"Corregir", IF(((TODAY()-Tabla2[[#This Row],[FECHA NACIMIENTO]])/365)&gt;80, "Corregir",ROUNDDOWN(((TODAY()-Tabla2[[#This Row],[FECHA NACIMIENTO]])/365),0)))</f>
        <v>43</v>
      </c>
      <c r="V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8" s="44" t="str">
        <f>+IF(Tabla2[[#This Row],[Edad]]="Corregir","Corregir","Ok")</f>
        <v>Ok</v>
      </c>
      <c r="X68" s="42" t="str">
        <f>+IFERROR(VLOOKUP(Tabla2[[#This Row],[DISTRITO SEGÚN DNI]],Hoja1!$A$2:$B$32,2,FALSE),"No")</f>
        <v>No</v>
      </c>
      <c r="Y68" s="42" t="str">
        <f>IF(OR(LOWER(Tabla2[[#This Row],[GENERO]])="masculino", LOWER(Tabla2[[#This Row],[GENERO]])="femenino"),"OK","Corregir")</f>
        <v>OK</v>
      </c>
      <c r="Z68" s="42" t="str">
        <f>+IF(Tabla2[[#This Row],[Nro. DNI / CE]]="","Corregir",IF(LEN(Tabla2[[#This Row],[Nro. DNI / CE]])&gt;=8,"OK","Corregir"))</f>
        <v>OK</v>
      </c>
      <c r="AA68" s="42">
        <f>COUNTIF(Tabla2[APELLIDOS Y NOMBRES],Tabla2[[#This Row],[APELLIDOS Y NOMBRES]])</f>
        <v>1</v>
      </c>
      <c r="AB68" s="42">
        <f>IF(Tabla2[[#This Row],[Trabajador]]&gt;1,1/Tabla2[[#This Row],[Trabajador]],Tabla2[[#This Row],[Trabajador]])</f>
        <v>1</v>
      </c>
      <c r="AC68" t="str">
        <f>+IFERROR(IF(Tabla2[[#This Row],[FECHA CESE/BAJA]]="","No Aplica",IF(AND(MONTH(Tabla2[[#This Row],[FECHA CESE/BAJA]])=MONTH(TODAY()-30),YEAR(Tabla2[[#This Row],[FECHA CESE/BAJA]])=YEAR(TODAY())),MONTH(TODAY()-30)&amp;"-"&amp;YEAR(TODAY()),"Borrar")),"No aplica")</f>
        <v>No Aplica</v>
      </c>
      <c r="AD68" t="str">
        <f>+IFERROR(IF(Tabla2[[#This Row],[FECHA INICIO DE LABORES EN OBRA]]="","No Aplica",IF(AND(MONTH(Tabla2[[#This Row],[FECHA INICIO DE LABORES EN OBRA]])=MONTH(TODAY()-30),YEAR(Tabla2[[#This Row],[FECHA INICIO DE LABORES EN OBRA]])=YEAR(TODAY())),MONTH(TODAY()-30)&amp;"-"&amp;YEAR(TODAY()),"No Aplica")),"No Aplica")</f>
        <v>No Aplica</v>
      </c>
    </row>
    <row r="69" spans="1:30" x14ac:dyDescent="0.25">
      <c r="A69" s="13">
        <v>20600111354</v>
      </c>
      <c r="B69" s="15" t="s">
        <v>2191</v>
      </c>
      <c r="C69" s="15" t="s">
        <v>2191</v>
      </c>
      <c r="D69" s="15" t="s">
        <v>2322</v>
      </c>
      <c r="E69" s="15" t="s">
        <v>2323</v>
      </c>
      <c r="F69" s="39">
        <v>29626</v>
      </c>
      <c r="G69" s="15">
        <v>2</v>
      </c>
      <c r="H69" s="15" t="s">
        <v>2197</v>
      </c>
      <c r="I69" s="15" t="s">
        <v>2277</v>
      </c>
      <c r="J69" s="15" t="s">
        <v>2324</v>
      </c>
      <c r="K69" s="15" t="s">
        <v>2237</v>
      </c>
      <c r="L69" s="40" t="s">
        <v>6</v>
      </c>
      <c r="M69" s="39"/>
      <c r="N69" s="41" t="s">
        <v>2098</v>
      </c>
      <c r="O69" s="39">
        <v>44291</v>
      </c>
      <c r="P69" s="40">
        <v>1</v>
      </c>
      <c r="Q69" s="40">
        <v>4</v>
      </c>
      <c r="R69" s="40" t="str">
        <f>IFERROR(VLOOKUP(Tabla2[[#This Row],[CONTRATISTA PRNCIPAL]],Hoja1!$L$5:$M$9,2,FALSE),"CJV")</f>
        <v>CJV</v>
      </c>
      <c r="S69" s="40" t="str">
        <f>IF(Tabla2[[#This Row],[EMPRESA]]=Tabla2[[#This Row],[CONTRATISTA PRNCIPAL]],"Principal","Secundaria")</f>
        <v>Principal</v>
      </c>
      <c r="T69" s="42">
        <f>IFERROR(1/COUNTIF(Tabla2[CONTRATISTA PRNCIPAL],Tabla2[[#This Row],[CONTRATISTA PRNCIPAL]]),0)</f>
        <v>0.006666666666666667</v>
      </c>
      <c r="U69" s="43">
        <f>IF(((TODAY()-Tabla2[[#This Row],[FECHA NACIMIENTO]])/365)&lt;18,"Corregir", IF(((TODAY()-Tabla2[[#This Row],[FECHA NACIMIENTO]])/365)&gt;80, "Corregir",ROUNDDOWN(((TODAY()-Tabla2[[#This Row],[FECHA NACIMIENTO]])/365),0)))</f>
        <v>42</v>
      </c>
      <c r="V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9" s="44" t="str">
        <f>+IF(Tabla2[[#This Row],[Edad]]="Corregir","Corregir","Ok")</f>
        <v>Ok</v>
      </c>
      <c r="X69" s="42" t="str">
        <f>+IFERROR(VLOOKUP(Tabla2[[#This Row],[DISTRITO SEGÚN DNI]],Hoja1!$A$2:$B$32,2,FALSE),"No")</f>
        <v>No</v>
      </c>
      <c r="Y69" s="42" t="str">
        <f>IF(OR(LOWER(Tabla2[[#This Row],[GENERO]])="masculino", LOWER(Tabla2[[#This Row],[GENERO]])="femenino"),"OK","Corregir")</f>
        <v>OK</v>
      </c>
      <c r="Z69" s="42" t="str">
        <f>+IF(Tabla2[[#This Row],[Nro. DNI / CE]]="","Corregir",IF(LEN(Tabla2[[#This Row],[Nro. DNI / CE]])&gt;=8,"OK","Corregir"))</f>
        <v>OK</v>
      </c>
      <c r="AA69" s="42">
        <f>COUNTIF(Tabla2[APELLIDOS Y NOMBRES],Tabla2[[#This Row],[APELLIDOS Y NOMBRES]])</f>
        <v>1</v>
      </c>
      <c r="AB69" s="42">
        <f>IF(Tabla2[[#This Row],[Trabajador]]&gt;1,1/Tabla2[[#This Row],[Trabajador]],Tabla2[[#This Row],[Trabajador]])</f>
        <v>1</v>
      </c>
      <c r="AC69" t="str">
        <f>+IFERROR(IF(Tabla2[[#This Row],[FECHA CESE/BAJA]]="","No Aplica",IF(AND(MONTH(Tabla2[[#This Row],[FECHA CESE/BAJA]])=MONTH(TODAY()-30),YEAR(Tabla2[[#This Row],[FECHA CESE/BAJA]])=YEAR(TODAY())),MONTH(TODAY()-30)&amp;"-"&amp;YEAR(TODAY()),"Borrar")),"No aplica")</f>
        <v>No Aplica</v>
      </c>
      <c r="AD69" t="str">
        <f>+IFERROR(IF(Tabla2[[#This Row],[FECHA INICIO DE LABORES EN OBRA]]="","No Aplica",IF(AND(MONTH(Tabla2[[#This Row],[FECHA INICIO DE LABORES EN OBRA]])=MONTH(TODAY()-30),YEAR(Tabla2[[#This Row],[FECHA INICIO DE LABORES EN OBRA]])=YEAR(TODAY())),MONTH(TODAY()-30)&amp;"-"&amp;YEAR(TODAY()),"No Aplica")),"No Aplica")</f>
        <v>No Aplica</v>
      </c>
    </row>
    <row r="70" spans="1:30" x14ac:dyDescent="0.25">
      <c r="A70" s="13">
        <v>20600111354</v>
      </c>
      <c r="B70" s="15" t="s">
        <v>2191</v>
      </c>
      <c r="C70" s="15" t="s">
        <v>2191</v>
      </c>
      <c r="D70" s="15" t="s">
        <v>1405</v>
      </c>
      <c r="E70" s="15" t="s">
        <v>1406</v>
      </c>
      <c r="F70" s="39">
        <v>28798</v>
      </c>
      <c r="G70" s="15">
        <v>2</v>
      </c>
      <c r="H70" s="15" t="s">
        <v>2317</v>
      </c>
      <c r="I70" s="15" t="s">
        <v>2325</v>
      </c>
      <c r="J70" s="15" t="s">
        <v>2326</v>
      </c>
      <c r="K70" s="15" t="s">
        <v>27</v>
      </c>
      <c r="L70" s="40" t="s">
        <v>6</v>
      </c>
      <c r="M70" s="39"/>
      <c r="N70" s="41" t="s">
        <v>2098</v>
      </c>
      <c r="O70" s="39">
        <v>44295</v>
      </c>
      <c r="P70" s="40">
        <v>1</v>
      </c>
      <c r="Q70" s="40">
        <v>4</v>
      </c>
      <c r="R70" s="40" t="str">
        <f>IFERROR(VLOOKUP(Tabla2[[#This Row],[CONTRATISTA PRNCIPAL]],Hoja1!$L$5:$M$9,2,FALSE),"CJV")</f>
        <v>CJV</v>
      </c>
      <c r="S70" s="40" t="str">
        <f>IF(Tabla2[[#This Row],[EMPRESA]]=Tabla2[[#This Row],[CONTRATISTA PRNCIPAL]],"Principal","Secundaria")</f>
        <v>Principal</v>
      </c>
      <c r="T70" s="42">
        <f>IFERROR(1/COUNTIF(Tabla2[CONTRATISTA PRNCIPAL],Tabla2[[#This Row],[CONTRATISTA PRNCIPAL]]),0)</f>
        <v>0.006666666666666667</v>
      </c>
      <c r="U70" s="43">
        <f>IF(((TODAY()-Tabla2[[#This Row],[FECHA NACIMIENTO]])/365)&lt;18,"Corregir", IF(((TODAY()-Tabla2[[#This Row],[FECHA NACIMIENTO]])/365)&gt;80, "Corregir",ROUNDDOWN(((TODAY()-Tabla2[[#This Row],[FECHA NACIMIENTO]])/365),0)))</f>
        <v>44</v>
      </c>
      <c r="V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0" s="44" t="str">
        <f>+IF(Tabla2[[#This Row],[Edad]]="Corregir","Corregir","Ok")</f>
        <v>Ok</v>
      </c>
      <c r="X70" s="42" t="str">
        <f>+IFERROR(VLOOKUP(Tabla2[[#This Row],[DISTRITO SEGÚN DNI]],Hoja1!$A$2:$B$32,2,FALSE),"No")</f>
        <v>CALLAO</v>
      </c>
      <c r="Y70" s="42" t="str">
        <f>IF(OR(LOWER(Tabla2[[#This Row],[GENERO]])="masculino", LOWER(Tabla2[[#This Row],[GENERO]])="femenino"),"OK","Corregir")</f>
        <v>OK</v>
      </c>
      <c r="Z70" s="42" t="str">
        <f>+IF(Tabla2[[#This Row],[Nro. DNI / CE]]="","Corregir",IF(LEN(Tabla2[[#This Row],[Nro. DNI / CE]])&gt;=8,"OK","Corregir"))</f>
        <v>OK</v>
      </c>
      <c r="AA70" s="42">
        <f>COUNTIF(Tabla2[APELLIDOS Y NOMBRES],Tabla2[[#This Row],[APELLIDOS Y NOMBRES]])</f>
        <v>1</v>
      </c>
      <c r="AB70" s="42">
        <f>IF(Tabla2[[#This Row],[Trabajador]]&gt;1,1/Tabla2[[#This Row],[Trabajador]],Tabla2[[#This Row],[Trabajador]])</f>
        <v>1</v>
      </c>
      <c r="AC70" t="str">
        <f>+IFERROR(IF(Tabla2[[#This Row],[FECHA CESE/BAJA]]="","No Aplica",IF(AND(MONTH(Tabla2[[#This Row],[FECHA CESE/BAJA]])=MONTH(TODAY()-30),YEAR(Tabla2[[#This Row],[FECHA CESE/BAJA]])=YEAR(TODAY())),MONTH(TODAY()-30)&amp;"-"&amp;YEAR(TODAY()),"Borrar")),"No aplica")</f>
        <v>No Aplica</v>
      </c>
      <c r="AD70" t="str">
        <f>+IFERROR(IF(Tabla2[[#This Row],[FECHA INICIO DE LABORES EN OBRA]]="","No Aplica",IF(AND(MONTH(Tabla2[[#This Row],[FECHA INICIO DE LABORES EN OBRA]])=MONTH(TODAY()-30),YEAR(Tabla2[[#This Row],[FECHA INICIO DE LABORES EN OBRA]])=YEAR(TODAY())),MONTH(TODAY()-30)&amp;"-"&amp;YEAR(TODAY()),"No Aplica")),"No Aplica")</f>
        <v>No Aplica</v>
      </c>
    </row>
    <row r="71" spans="1:30" x14ac:dyDescent="0.25">
      <c r="A71" s="13">
        <v>20600111354</v>
      </c>
      <c r="B71" s="15" t="s">
        <v>2191</v>
      </c>
      <c r="C71" s="15" t="s">
        <v>2191</v>
      </c>
      <c r="D71" s="15" t="s">
        <v>2327</v>
      </c>
      <c r="E71" s="15" t="s">
        <v>2328</v>
      </c>
      <c r="F71" s="39">
        <v>26185</v>
      </c>
      <c r="G71" s="15">
        <v>2</v>
      </c>
      <c r="H71" s="15" t="s">
        <v>2197</v>
      </c>
      <c r="I71" s="15" t="s">
        <v>2329</v>
      </c>
      <c r="J71" s="15" t="s">
        <v>2330</v>
      </c>
      <c r="K71" s="15" t="s">
        <v>2242</v>
      </c>
      <c r="L71" s="40" t="s">
        <v>6</v>
      </c>
      <c r="M71" s="39"/>
      <c r="N71" s="41" t="s">
        <v>2098</v>
      </c>
      <c r="O71" s="39">
        <v>44489</v>
      </c>
      <c r="P71" s="40">
        <v>1</v>
      </c>
      <c r="Q71" s="40">
        <v>4</v>
      </c>
      <c r="R71" s="40" t="str">
        <f>IFERROR(VLOOKUP(Tabla2[[#This Row],[CONTRATISTA PRNCIPAL]],Hoja1!$L$5:$M$9,2,FALSE),"CJV")</f>
        <v>CJV</v>
      </c>
      <c r="S71" s="40" t="str">
        <f>IF(Tabla2[[#This Row],[EMPRESA]]=Tabla2[[#This Row],[CONTRATISTA PRNCIPAL]],"Principal","Secundaria")</f>
        <v>Principal</v>
      </c>
      <c r="T71" s="42">
        <f>IFERROR(1/COUNTIF(Tabla2[CONTRATISTA PRNCIPAL],Tabla2[[#This Row],[CONTRATISTA PRNCIPAL]]),0)</f>
        <v>0.006666666666666667</v>
      </c>
      <c r="U71" s="43">
        <f>IF(((TODAY()-Tabla2[[#This Row],[FECHA NACIMIENTO]])/365)&lt;18,"Corregir", IF(((TODAY()-Tabla2[[#This Row],[FECHA NACIMIENTO]])/365)&gt;80, "Corregir",ROUNDDOWN(((TODAY()-Tabla2[[#This Row],[FECHA NACIMIENTO]])/365),0)))</f>
        <v>52</v>
      </c>
      <c r="V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71" s="44" t="str">
        <f>+IF(Tabla2[[#This Row],[Edad]]="Corregir","Corregir","Ok")</f>
        <v>Ok</v>
      </c>
      <c r="X71" s="42" t="str">
        <f>+IFERROR(VLOOKUP(Tabla2[[#This Row],[DISTRITO SEGÚN DNI]],Hoja1!$A$2:$B$32,2,FALSE),"No")</f>
        <v>No</v>
      </c>
      <c r="Y71" s="42" t="str">
        <f>IF(OR(LOWER(Tabla2[[#This Row],[GENERO]])="masculino", LOWER(Tabla2[[#This Row],[GENERO]])="femenino"),"OK","Corregir")</f>
        <v>OK</v>
      </c>
      <c r="Z71" s="42" t="str">
        <f>+IF(Tabla2[[#This Row],[Nro. DNI / CE]]="","Corregir",IF(LEN(Tabla2[[#This Row],[Nro. DNI / CE]])&gt;=8,"OK","Corregir"))</f>
        <v>OK</v>
      </c>
      <c r="AA71" s="42">
        <f>COUNTIF(Tabla2[APELLIDOS Y NOMBRES],Tabla2[[#This Row],[APELLIDOS Y NOMBRES]])</f>
        <v>1</v>
      </c>
      <c r="AB71" s="42">
        <f>IF(Tabla2[[#This Row],[Trabajador]]&gt;1,1/Tabla2[[#This Row],[Trabajador]],Tabla2[[#This Row],[Trabajador]])</f>
        <v>1</v>
      </c>
      <c r="AC71" t="str">
        <f>+IFERROR(IF(Tabla2[[#This Row],[FECHA CESE/BAJA]]="","No Aplica",IF(AND(MONTH(Tabla2[[#This Row],[FECHA CESE/BAJA]])=MONTH(TODAY()-30),YEAR(Tabla2[[#This Row],[FECHA CESE/BAJA]])=YEAR(TODAY())),MONTH(TODAY()-30)&amp;"-"&amp;YEAR(TODAY()),"Borrar")),"No aplica")</f>
        <v>No Aplica</v>
      </c>
      <c r="AD71" t="str">
        <f>+IFERROR(IF(Tabla2[[#This Row],[FECHA INICIO DE LABORES EN OBRA]]="","No Aplica",IF(AND(MONTH(Tabla2[[#This Row],[FECHA INICIO DE LABORES EN OBRA]])=MONTH(TODAY()-30),YEAR(Tabla2[[#This Row],[FECHA INICIO DE LABORES EN OBRA]])=YEAR(TODAY())),MONTH(TODAY()-30)&amp;"-"&amp;YEAR(TODAY()),"No Aplica")),"No Aplica")</f>
        <v>No Aplica</v>
      </c>
    </row>
    <row r="72" spans="1:30" x14ac:dyDescent="0.25">
      <c r="A72" s="13">
        <v>20600111354</v>
      </c>
      <c r="B72" s="15" t="s">
        <v>2191</v>
      </c>
      <c r="C72" s="15" t="s">
        <v>2191</v>
      </c>
      <c r="D72" s="15" t="s">
        <v>2331</v>
      </c>
      <c r="E72" s="15" t="s">
        <v>2332</v>
      </c>
      <c r="F72" s="39">
        <v>32357</v>
      </c>
      <c r="G72" s="15">
        <v>2</v>
      </c>
      <c r="H72" s="15" t="s">
        <v>2192</v>
      </c>
      <c r="I72" s="15" t="s">
        <v>2333</v>
      </c>
      <c r="J72" s="15" t="s">
        <v>2334</v>
      </c>
      <c r="K72" s="15" t="s">
        <v>2182</v>
      </c>
      <c r="L72" s="40" t="s">
        <v>6</v>
      </c>
      <c r="M72" s="39"/>
      <c r="N72" s="41" t="s">
        <v>2098</v>
      </c>
      <c r="O72" s="39">
        <v>44484</v>
      </c>
      <c r="P72" s="40">
        <v>1</v>
      </c>
      <c r="Q72" s="40">
        <v>4</v>
      </c>
      <c r="R72" s="40" t="str">
        <f>IFERROR(VLOOKUP(Tabla2[[#This Row],[CONTRATISTA PRNCIPAL]],Hoja1!$L$5:$M$9,2,FALSE),"CJV")</f>
        <v>CJV</v>
      </c>
      <c r="S72" s="40" t="str">
        <f>IF(Tabla2[[#This Row],[EMPRESA]]=Tabla2[[#This Row],[CONTRATISTA PRNCIPAL]],"Principal","Secundaria")</f>
        <v>Principal</v>
      </c>
      <c r="T72" s="42">
        <f>IFERROR(1/COUNTIF(Tabla2[CONTRATISTA PRNCIPAL],Tabla2[[#This Row],[CONTRATISTA PRNCIPAL]]),0)</f>
        <v>0.006666666666666667</v>
      </c>
      <c r="U72" s="43">
        <f>IF(((TODAY()-Tabla2[[#This Row],[FECHA NACIMIENTO]])/365)&lt;18,"Corregir", IF(((TODAY()-Tabla2[[#This Row],[FECHA NACIMIENTO]])/365)&gt;80, "Corregir",ROUNDDOWN(((TODAY()-Tabla2[[#This Row],[FECHA NACIMIENTO]])/365),0)))</f>
        <v>35</v>
      </c>
      <c r="V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2" s="44" t="str">
        <f>+IF(Tabla2[[#This Row],[Edad]]="Corregir","Corregir","Ok")</f>
        <v>Ok</v>
      </c>
      <c r="X72" s="42" t="str">
        <f>+IFERROR(VLOOKUP(Tabla2[[#This Row],[DISTRITO SEGÚN DNI]],Hoja1!$A$2:$B$32,2,FALSE),"No")</f>
        <v>No</v>
      </c>
      <c r="Y72" s="42" t="str">
        <f>IF(OR(LOWER(Tabla2[[#This Row],[GENERO]])="masculino", LOWER(Tabla2[[#This Row],[GENERO]])="femenino"),"OK","Corregir")</f>
        <v>OK</v>
      </c>
      <c r="Z72" s="42" t="str">
        <f>+IF(Tabla2[[#This Row],[Nro. DNI / CE]]="","Corregir",IF(LEN(Tabla2[[#This Row],[Nro. DNI / CE]])&gt;=8,"OK","Corregir"))</f>
        <v>OK</v>
      </c>
      <c r="AA72" s="42">
        <f>COUNTIF(Tabla2[APELLIDOS Y NOMBRES],Tabla2[[#This Row],[APELLIDOS Y NOMBRES]])</f>
        <v>1</v>
      </c>
      <c r="AB72" s="42">
        <f>IF(Tabla2[[#This Row],[Trabajador]]&gt;1,1/Tabla2[[#This Row],[Trabajador]],Tabla2[[#This Row],[Trabajador]])</f>
        <v>1</v>
      </c>
      <c r="AC72" t="str">
        <f>+IFERROR(IF(Tabla2[[#This Row],[FECHA CESE/BAJA]]="","No Aplica",IF(AND(MONTH(Tabla2[[#This Row],[FECHA CESE/BAJA]])=MONTH(TODAY()-30),YEAR(Tabla2[[#This Row],[FECHA CESE/BAJA]])=YEAR(TODAY())),MONTH(TODAY()-30)&amp;"-"&amp;YEAR(TODAY()),"Borrar")),"No aplica")</f>
        <v>No Aplica</v>
      </c>
      <c r="AD72" t="str">
        <f>+IFERROR(IF(Tabla2[[#This Row],[FECHA INICIO DE LABORES EN OBRA]]="","No Aplica",IF(AND(MONTH(Tabla2[[#This Row],[FECHA INICIO DE LABORES EN OBRA]])=MONTH(TODAY()-30),YEAR(Tabla2[[#This Row],[FECHA INICIO DE LABORES EN OBRA]])=YEAR(TODAY())),MONTH(TODAY()-30)&amp;"-"&amp;YEAR(TODAY()),"No Aplica")),"No Aplica")</f>
        <v>No Aplica</v>
      </c>
    </row>
    <row r="73" spans="1:30" x14ac:dyDescent="0.25">
      <c r="A73" s="13">
        <v>20600111354</v>
      </c>
      <c r="B73" s="15" t="s">
        <v>2191</v>
      </c>
      <c r="C73" s="15" t="s">
        <v>2191</v>
      </c>
      <c r="D73" s="15" t="s">
        <v>2335</v>
      </c>
      <c r="E73" s="15" t="s">
        <v>2336</v>
      </c>
      <c r="F73" s="39">
        <v>30461</v>
      </c>
      <c r="G73" s="15">
        <v>2</v>
      </c>
      <c r="H73" s="15" t="s">
        <v>2197</v>
      </c>
      <c r="I73" s="15" t="s">
        <v>2337</v>
      </c>
      <c r="J73" s="15" t="s">
        <v>2338</v>
      </c>
      <c r="K73" s="15" t="s">
        <v>2190</v>
      </c>
      <c r="L73" s="40" t="s">
        <v>6</v>
      </c>
      <c r="M73" s="39"/>
      <c r="N73" s="41" t="s">
        <v>2098</v>
      </c>
      <c r="O73" s="39">
        <v>44487</v>
      </c>
      <c r="P73" s="40">
        <v>1</v>
      </c>
      <c r="Q73" s="40">
        <v>4</v>
      </c>
      <c r="R73" s="40" t="str">
        <f>IFERROR(VLOOKUP(Tabla2[[#This Row],[CONTRATISTA PRNCIPAL]],Hoja1!$L$5:$M$9,2,FALSE),"CJV")</f>
        <v>CJV</v>
      </c>
      <c r="S73" s="40" t="str">
        <f>IF(Tabla2[[#This Row],[EMPRESA]]=Tabla2[[#This Row],[CONTRATISTA PRNCIPAL]],"Principal","Secundaria")</f>
        <v>Principal</v>
      </c>
      <c r="T73" s="42">
        <f>IFERROR(1/COUNTIF(Tabla2[CONTRATISTA PRNCIPAL],Tabla2[[#This Row],[CONTRATISTA PRNCIPAL]]),0)</f>
        <v>0.006666666666666667</v>
      </c>
      <c r="U73" s="43">
        <f>IF(((TODAY()-Tabla2[[#This Row],[FECHA NACIMIENTO]])/365)&lt;18,"Corregir", IF(((TODAY()-Tabla2[[#This Row],[FECHA NACIMIENTO]])/365)&gt;80, "Corregir",ROUNDDOWN(((TODAY()-Tabla2[[#This Row],[FECHA NACIMIENTO]])/365),0)))</f>
        <v>40</v>
      </c>
      <c r="V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3" s="44" t="str">
        <f>+IF(Tabla2[[#This Row],[Edad]]="Corregir","Corregir","Ok")</f>
        <v>Ok</v>
      </c>
      <c r="X73" s="42" t="str">
        <f>+IFERROR(VLOOKUP(Tabla2[[#This Row],[DISTRITO SEGÚN DNI]],Hoja1!$A$2:$B$32,2,FALSE),"No")</f>
        <v>No</v>
      </c>
      <c r="Y73" s="42" t="str">
        <f>IF(OR(LOWER(Tabla2[[#This Row],[GENERO]])="masculino", LOWER(Tabla2[[#This Row],[GENERO]])="femenino"),"OK","Corregir")</f>
        <v>OK</v>
      </c>
      <c r="Z73" s="42" t="str">
        <f>+IF(Tabla2[[#This Row],[Nro. DNI / CE]]="","Corregir",IF(LEN(Tabla2[[#This Row],[Nro. DNI / CE]])&gt;=8,"OK","Corregir"))</f>
        <v>OK</v>
      </c>
      <c r="AA73" s="42">
        <f>COUNTIF(Tabla2[APELLIDOS Y NOMBRES],Tabla2[[#This Row],[APELLIDOS Y NOMBRES]])</f>
        <v>1</v>
      </c>
      <c r="AB73" s="42">
        <f>IF(Tabla2[[#This Row],[Trabajador]]&gt;1,1/Tabla2[[#This Row],[Trabajador]],Tabla2[[#This Row],[Trabajador]])</f>
        <v>1</v>
      </c>
      <c r="AC73" t="str">
        <f>+IFERROR(IF(Tabla2[[#This Row],[FECHA CESE/BAJA]]="","No Aplica",IF(AND(MONTH(Tabla2[[#This Row],[FECHA CESE/BAJA]])=MONTH(TODAY()-30),YEAR(Tabla2[[#This Row],[FECHA CESE/BAJA]])=YEAR(TODAY())),MONTH(TODAY()-30)&amp;"-"&amp;YEAR(TODAY()),"Borrar")),"No aplica")</f>
        <v>No Aplica</v>
      </c>
      <c r="AD73" t="str">
        <f>+IFERROR(IF(Tabla2[[#This Row],[FECHA INICIO DE LABORES EN OBRA]]="","No Aplica",IF(AND(MONTH(Tabla2[[#This Row],[FECHA INICIO DE LABORES EN OBRA]])=MONTH(TODAY()-30),YEAR(Tabla2[[#This Row],[FECHA INICIO DE LABORES EN OBRA]])=YEAR(TODAY())),MONTH(TODAY()-30)&amp;"-"&amp;YEAR(TODAY()),"No Aplica")),"No Aplica")</f>
        <v>No Aplica</v>
      </c>
    </row>
    <row r="74" spans="1:30" x14ac:dyDescent="0.25">
      <c r="A74" s="13">
        <v>20600111354</v>
      </c>
      <c r="B74" s="15" t="s">
        <v>2191</v>
      </c>
      <c r="C74" s="15" t="s">
        <v>2191</v>
      </c>
      <c r="D74" s="15" t="s">
        <v>447</v>
      </c>
      <c r="E74" s="15" t="s">
        <v>448</v>
      </c>
      <c r="F74" s="39">
        <v>28222</v>
      </c>
      <c r="G74" s="15">
        <v>2</v>
      </c>
      <c r="H74" s="15" t="s">
        <v>2197</v>
      </c>
      <c r="I74" s="15" t="s">
        <v>2339</v>
      </c>
      <c r="J74" s="15" t="s">
        <v>2340</v>
      </c>
      <c r="K74" s="15" t="s">
        <v>27</v>
      </c>
      <c r="L74" s="40" t="s">
        <v>6</v>
      </c>
      <c r="M74" s="39"/>
      <c r="N74" s="41" t="s">
        <v>2098</v>
      </c>
      <c r="O74" s="39">
        <v>44512</v>
      </c>
      <c r="P74" s="40">
        <v>1</v>
      </c>
      <c r="Q74" s="40">
        <v>4</v>
      </c>
      <c r="R74" s="40" t="str">
        <f>IFERROR(VLOOKUP(Tabla2[[#This Row],[CONTRATISTA PRNCIPAL]],Hoja1!$L$5:$M$9,2,FALSE),"CJV")</f>
        <v>CJV</v>
      </c>
      <c r="S74" s="40" t="str">
        <f>IF(Tabla2[[#This Row],[EMPRESA]]=Tabla2[[#This Row],[CONTRATISTA PRNCIPAL]],"Principal","Secundaria")</f>
        <v>Principal</v>
      </c>
      <c r="T74" s="42">
        <f>IFERROR(1/COUNTIF(Tabla2[CONTRATISTA PRNCIPAL],Tabla2[[#This Row],[CONTRATISTA PRNCIPAL]]),0)</f>
        <v>0.006666666666666667</v>
      </c>
      <c r="U74" s="43">
        <f>IF(((TODAY()-Tabla2[[#This Row],[FECHA NACIMIENTO]])/365)&lt;18,"Corregir", IF(((TODAY()-Tabla2[[#This Row],[FECHA NACIMIENTO]])/365)&gt;80, "Corregir",ROUNDDOWN(((TODAY()-Tabla2[[#This Row],[FECHA NACIMIENTO]])/365),0)))</f>
        <v>46</v>
      </c>
      <c r="V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4" s="44" t="str">
        <f>+IF(Tabla2[[#This Row],[Edad]]="Corregir","Corregir","Ok")</f>
        <v>Ok</v>
      </c>
      <c r="X74" s="42" t="str">
        <f>+IFERROR(VLOOKUP(Tabla2[[#This Row],[DISTRITO SEGÚN DNI]],Hoja1!$A$2:$B$32,2,FALSE),"No")</f>
        <v>CALLAO</v>
      </c>
      <c r="Y74" s="42" t="str">
        <f>IF(OR(LOWER(Tabla2[[#This Row],[GENERO]])="masculino", LOWER(Tabla2[[#This Row],[GENERO]])="femenino"),"OK","Corregir")</f>
        <v>OK</v>
      </c>
      <c r="Z74" s="42" t="str">
        <f>+IF(Tabla2[[#This Row],[Nro. DNI / CE]]="","Corregir",IF(LEN(Tabla2[[#This Row],[Nro. DNI / CE]])&gt;=8,"OK","Corregir"))</f>
        <v>OK</v>
      </c>
      <c r="AA74" s="42">
        <f>COUNTIF(Tabla2[APELLIDOS Y NOMBRES],Tabla2[[#This Row],[APELLIDOS Y NOMBRES]])</f>
        <v>1</v>
      </c>
      <c r="AB74" s="42">
        <f>IF(Tabla2[[#This Row],[Trabajador]]&gt;1,1/Tabla2[[#This Row],[Trabajador]],Tabla2[[#This Row],[Trabajador]])</f>
        <v>1</v>
      </c>
      <c r="AC74" t="str">
        <f>+IFERROR(IF(Tabla2[[#This Row],[FECHA CESE/BAJA]]="","No Aplica",IF(AND(MONTH(Tabla2[[#This Row],[FECHA CESE/BAJA]])=MONTH(TODAY()-30),YEAR(Tabla2[[#This Row],[FECHA CESE/BAJA]])=YEAR(TODAY())),MONTH(TODAY()-30)&amp;"-"&amp;YEAR(TODAY()),"Borrar")),"No aplica")</f>
        <v>No Aplica</v>
      </c>
      <c r="AD74" t="str">
        <f>+IFERROR(IF(Tabla2[[#This Row],[FECHA INICIO DE LABORES EN OBRA]]="","No Aplica",IF(AND(MONTH(Tabla2[[#This Row],[FECHA INICIO DE LABORES EN OBRA]])=MONTH(TODAY()-30),YEAR(Tabla2[[#This Row],[FECHA INICIO DE LABORES EN OBRA]])=YEAR(TODAY())),MONTH(TODAY()-30)&amp;"-"&amp;YEAR(TODAY()),"No Aplica")),"No Aplica")</f>
        <v>No Aplica</v>
      </c>
    </row>
    <row r="75" spans="1:30" x14ac:dyDescent="0.25">
      <c r="A75" s="13">
        <v>20600111354</v>
      </c>
      <c r="B75" s="15" t="s">
        <v>2191</v>
      </c>
      <c r="C75" s="15" t="s">
        <v>2191</v>
      </c>
      <c r="D75" s="15" t="s">
        <v>964</v>
      </c>
      <c r="E75" s="15" t="s">
        <v>965</v>
      </c>
      <c r="F75" s="39">
        <v>34459</v>
      </c>
      <c r="G75" s="15">
        <v>2</v>
      </c>
      <c r="H75" s="15" t="s">
        <v>2203</v>
      </c>
      <c r="I75" s="15" t="s">
        <v>2341</v>
      </c>
      <c r="J75" s="15" t="s">
        <v>2342</v>
      </c>
      <c r="K75" s="15" t="s">
        <v>27</v>
      </c>
      <c r="L75" s="40" t="s">
        <v>6</v>
      </c>
      <c r="M75" s="39"/>
      <c r="N75" s="41" t="s">
        <v>2098</v>
      </c>
      <c r="O75" s="39">
        <v>44523</v>
      </c>
      <c r="P75" s="40">
        <v>1</v>
      </c>
      <c r="Q75" s="40">
        <v>4</v>
      </c>
      <c r="R75" s="40" t="str">
        <f>IFERROR(VLOOKUP(Tabla2[[#This Row],[CONTRATISTA PRNCIPAL]],Hoja1!$L$5:$M$9,2,FALSE),"CJV")</f>
        <v>CJV</v>
      </c>
      <c r="S75" s="40" t="str">
        <f>IF(Tabla2[[#This Row],[EMPRESA]]=Tabla2[[#This Row],[CONTRATISTA PRNCIPAL]],"Principal","Secundaria")</f>
        <v>Principal</v>
      </c>
      <c r="T75" s="42">
        <f>IFERROR(1/COUNTIF(Tabla2[CONTRATISTA PRNCIPAL],Tabla2[[#This Row],[CONTRATISTA PRNCIPAL]]),0)</f>
        <v>0.006666666666666667</v>
      </c>
      <c r="U75" s="43">
        <f>IF(((TODAY()-Tabla2[[#This Row],[FECHA NACIMIENTO]])/365)&lt;18,"Corregir", IF(((TODAY()-Tabla2[[#This Row],[FECHA NACIMIENTO]])/365)&gt;80, "Corregir",ROUNDDOWN(((TODAY()-Tabla2[[#This Row],[FECHA NACIMIENTO]])/365),0)))</f>
        <v>29</v>
      </c>
      <c r="V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5" s="44" t="str">
        <f>+IF(Tabla2[[#This Row],[Edad]]="Corregir","Corregir","Ok")</f>
        <v>Ok</v>
      </c>
      <c r="X75" s="42" t="str">
        <f>+IFERROR(VLOOKUP(Tabla2[[#This Row],[DISTRITO SEGÚN DNI]],Hoja1!$A$2:$B$32,2,FALSE),"No")</f>
        <v>CALLAO</v>
      </c>
      <c r="Y75" s="42" t="str">
        <f>IF(OR(LOWER(Tabla2[[#This Row],[GENERO]])="masculino", LOWER(Tabla2[[#This Row],[GENERO]])="femenino"),"OK","Corregir")</f>
        <v>OK</v>
      </c>
      <c r="Z75" s="42" t="str">
        <f>+IF(Tabla2[[#This Row],[Nro. DNI / CE]]="","Corregir",IF(LEN(Tabla2[[#This Row],[Nro. DNI / CE]])&gt;=8,"OK","Corregir"))</f>
        <v>OK</v>
      </c>
      <c r="AA75" s="42">
        <f>COUNTIF(Tabla2[APELLIDOS Y NOMBRES],Tabla2[[#This Row],[APELLIDOS Y NOMBRES]])</f>
        <v>1</v>
      </c>
      <c r="AB75" s="42">
        <f>IF(Tabla2[[#This Row],[Trabajador]]&gt;1,1/Tabla2[[#This Row],[Trabajador]],Tabla2[[#This Row],[Trabajador]])</f>
        <v>1</v>
      </c>
      <c r="AC75" t="str">
        <f>+IFERROR(IF(Tabla2[[#This Row],[FECHA CESE/BAJA]]="","No Aplica",IF(AND(MONTH(Tabla2[[#This Row],[FECHA CESE/BAJA]])=MONTH(TODAY()-30),YEAR(Tabla2[[#This Row],[FECHA CESE/BAJA]])=YEAR(TODAY())),MONTH(TODAY()-30)&amp;"-"&amp;YEAR(TODAY()),"Borrar")),"No aplica")</f>
        <v>No Aplica</v>
      </c>
      <c r="AD75" t="str">
        <f>+IFERROR(IF(Tabla2[[#This Row],[FECHA INICIO DE LABORES EN OBRA]]="","No Aplica",IF(AND(MONTH(Tabla2[[#This Row],[FECHA INICIO DE LABORES EN OBRA]])=MONTH(TODAY()-30),YEAR(Tabla2[[#This Row],[FECHA INICIO DE LABORES EN OBRA]])=YEAR(TODAY())),MONTH(TODAY()-30)&amp;"-"&amp;YEAR(TODAY()),"No Aplica")),"No Aplica")</f>
        <v>No Aplica</v>
      </c>
    </row>
    <row r="76" spans="1:30" x14ac:dyDescent="0.25">
      <c r="A76" s="13">
        <v>20600111354</v>
      </c>
      <c r="B76" s="15" t="s">
        <v>2191</v>
      </c>
      <c r="C76" s="15" t="s">
        <v>2191</v>
      </c>
      <c r="D76" s="15" t="s">
        <v>2343</v>
      </c>
      <c r="E76" s="15" t="s">
        <v>2344</v>
      </c>
      <c r="F76" s="39">
        <v>30065</v>
      </c>
      <c r="G76" s="15">
        <v>2</v>
      </c>
      <c r="H76" s="15" t="s">
        <v>2197</v>
      </c>
      <c r="I76" s="15" t="s">
        <v>2277</v>
      </c>
      <c r="J76" s="15" t="s">
        <v>2345</v>
      </c>
      <c r="K76" s="15" t="s">
        <v>2346</v>
      </c>
      <c r="L76" s="40" t="s">
        <v>6</v>
      </c>
      <c r="M76" s="39"/>
      <c r="N76" s="41" t="s">
        <v>2098</v>
      </c>
      <c r="O76" s="39">
        <v>44495</v>
      </c>
      <c r="P76" s="40">
        <v>1</v>
      </c>
      <c r="Q76" s="40">
        <v>4</v>
      </c>
      <c r="R76" s="40" t="str">
        <f>IFERROR(VLOOKUP(Tabla2[[#This Row],[CONTRATISTA PRNCIPAL]],Hoja1!$L$5:$M$9,2,FALSE),"CJV")</f>
        <v>CJV</v>
      </c>
      <c r="S76" s="40" t="str">
        <f>IF(Tabla2[[#This Row],[EMPRESA]]=Tabla2[[#This Row],[CONTRATISTA PRNCIPAL]],"Principal","Secundaria")</f>
        <v>Principal</v>
      </c>
      <c r="T76" s="42">
        <f>IFERROR(1/COUNTIF(Tabla2[CONTRATISTA PRNCIPAL],Tabla2[[#This Row],[CONTRATISTA PRNCIPAL]]),0)</f>
        <v>0.006666666666666667</v>
      </c>
      <c r="U76" s="43">
        <f>IF(((TODAY()-Tabla2[[#This Row],[FECHA NACIMIENTO]])/365)&lt;18,"Corregir", IF(((TODAY()-Tabla2[[#This Row],[FECHA NACIMIENTO]])/365)&gt;80, "Corregir",ROUNDDOWN(((TODAY()-Tabla2[[#This Row],[FECHA NACIMIENTO]])/365),0)))</f>
        <v>41</v>
      </c>
      <c r="V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6" s="44" t="str">
        <f>+IF(Tabla2[[#This Row],[Edad]]="Corregir","Corregir","Ok")</f>
        <v>Ok</v>
      </c>
      <c r="X76" s="42" t="str">
        <f>+IFERROR(VLOOKUP(Tabla2[[#This Row],[DISTRITO SEGÚN DNI]],Hoja1!$A$2:$B$32,2,FALSE),"No")</f>
        <v>No</v>
      </c>
      <c r="Y76" s="42" t="str">
        <f>IF(OR(LOWER(Tabla2[[#This Row],[GENERO]])="masculino", LOWER(Tabla2[[#This Row],[GENERO]])="femenino"),"OK","Corregir")</f>
        <v>OK</v>
      </c>
      <c r="Z76" s="42" t="str">
        <f>+IF(Tabla2[[#This Row],[Nro. DNI / CE]]="","Corregir",IF(LEN(Tabla2[[#This Row],[Nro. DNI / CE]])&gt;=8,"OK","Corregir"))</f>
        <v>OK</v>
      </c>
      <c r="AA76" s="42">
        <f>COUNTIF(Tabla2[APELLIDOS Y NOMBRES],Tabla2[[#This Row],[APELLIDOS Y NOMBRES]])</f>
        <v>1</v>
      </c>
      <c r="AB76" s="42">
        <f>IF(Tabla2[[#This Row],[Trabajador]]&gt;1,1/Tabla2[[#This Row],[Trabajador]],Tabla2[[#This Row],[Trabajador]])</f>
        <v>1</v>
      </c>
      <c r="AC76" t="str">
        <f>+IFERROR(IF(Tabla2[[#This Row],[FECHA CESE/BAJA]]="","No Aplica",IF(AND(MONTH(Tabla2[[#This Row],[FECHA CESE/BAJA]])=MONTH(TODAY()-30),YEAR(Tabla2[[#This Row],[FECHA CESE/BAJA]])=YEAR(TODAY())),MONTH(TODAY()-30)&amp;"-"&amp;YEAR(TODAY()),"Borrar")),"No aplica")</f>
        <v>No Aplica</v>
      </c>
      <c r="AD76" t="str">
        <f>+IFERROR(IF(Tabla2[[#This Row],[FECHA INICIO DE LABORES EN OBRA]]="","No Aplica",IF(AND(MONTH(Tabla2[[#This Row],[FECHA INICIO DE LABORES EN OBRA]])=MONTH(TODAY()-30),YEAR(Tabla2[[#This Row],[FECHA INICIO DE LABORES EN OBRA]])=YEAR(TODAY())),MONTH(TODAY()-30)&amp;"-"&amp;YEAR(TODAY()),"No Aplica")),"No Aplica")</f>
        <v>No Aplica</v>
      </c>
    </row>
    <row r="77" spans="1:30" x14ac:dyDescent="0.25">
      <c r="A77" s="13">
        <v>20600111354</v>
      </c>
      <c r="B77" s="15" t="s">
        <v>2191</v>
      </c>
      <c r="C77" s="15" t="s">
        <v>2191</v>
      </c>
      <c r="D77" s="15" t="s">
        <v>914</v>
      </c>
      <c r="E77" s="15" t="s">
        <v>915</v>
      </c>
      <c r="F77" s="39">
        <v>34111</v>
      </c>
      <c r="G77" s="15">
        <v>1</v>
      </c>
      <c r="H77" s="15" t="s">
        <v>2292</v>
      </c>
      <c r="I77" s="15" t="s">
        <v>2282</v>
      </c>
      <c r="J77" s="15" t="s">
        <v>2347</v>
      </c>
      <c r="K77" s="15" t="s">
        <v>27</v>
      </c>
      <c r="L77" s="40" t="s">
        <v>6</v>
      </c>
      <c r="M77" s="39"/>
      <c r="N77" s="41" t="s">
        <v>2098</v>
      </c>
      <c r="O77" s="39">
        <v>44564</v>
      </c>
      <c r="P77" s="40">
        <v>1</v>
      </c>
      <c r="Q77" s="40">
        <v>1</v>
      </c>
      <c r="R77" s="40" t="str">
        <f>IFERROR(VLOOKUP(Tabla2[[#This Row],[CONTRATISTA PRNCIPAL]],Hoja1!$L$5:$M$9,2,FALSE),"CJV")</f>
        <v>CJV</v>
      </c>
      <c r="S77" s="40" t="str">
        <f>IF(Tabla2[[#This Row],[EMPRESA]]=Tabla2[[#This Row],[CONTRATISTA PRNCIPAL]],"Principal","Secundaria")</f>
        <v>Principal</v>
      </c>
      <c r="T77" s="42">
        <f>IFERROR(1/COUNTIF(Tabla2[CONTRATISTA PRNCIPAL],Tabla2[[#This Row],[CONTRATISTA PRNCIPAL]]),0)</f>
        <v>0.006666666666666667</v>
      </c>
      <c r="U77" s="43">
        <f>IF(((TODAY()-Tabla2[[#This Row],[FECHA NACIMIENTO]])/365)&lt;18,"Corregir", IF(((TODAY()-Tabla2[[#This Row],[FECHA NACIMIENTO]])/365)&gt;80, "Corregir",ROUNDDOWN(((TODAY()-Tabla2[[#This Row],[FECHA NACIMIENTO]])/365),0)))</f>
        <v>30</v>
      </c>
      <c r="V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7" s="44" t="str">
        <f>+IF(Tabla2[[#This Row],[Edad]]="Corregir","Corregir","Ok")</f>
        <v>Ok</v>
      </c>
      <c r="X77" s="42" t="str">
        <f>+IFERROR(VLOOKUP(Tabla2[[#This Row],[DISTRITO SEGÚN DNI]],Hoja1!$A$2:$B$32,2,FALSE),"No")</f>
        <v>CALLAO</v>
      </c>
      <c r="Y77" s="42" t="str">
        <f>IF(OR(LOWER(Tabla2[[#This Row],[GENERO]])="masculino", LOWER(Tabla2[[#This Row],[GENERO]])="femenino"),"OK","Corregir")</f>
        <v>OK</v>
      </c>
      <c r="Z77" s="42" t="str">
        <f>+IF(Tabla2[[#This Row],[Nro. DNI / CE]]="","Corregir",IF(LEN(Tabla2[[#This Row],[Nro. DNI / CE]])&gt;=8,"OK","Corregir"))</f>
        <v>OK</v>
      </c>
      <c r="AA77" s="42">
        <f>COUNTIF(Tabla2[APELLIDOS Y NOMBRES],Tabla2[[#This Row],[APELLIDOS Y NOMBRES]])</f>
        <v>1</v>
      </c>
      <c r="AB77" s="42">
        <f>IF(Tabla2[[#This Row],[Trabajador]]&gt;1,1/Tabla2[[#This Row],[Trabajador]],Tabla2[[#This Row],[Trabajador]])</f>
        <v>1</v>
      </c>
      <c r="AC77" t="str">
        <f>+IFERROR(IF(Tabla2[[#This Row],[FECHA CESE/BAJA]]="","No Aplica",IF(AND(MONTH(Tabla2[[#This Row],[FECHA CESE/BAJA]])=MONTH(TODAY()-30),YEAR(Tabla2[[#This Row],[FECHA CESE/BAJA]])=YEAR(TODAY())),MONTH(TODAY()-30)&amp;"-"&amp;YEAR(TODAY()),"Borrar")),"No aplica")</f>
        <v>No Aplica</v>
      </c>
      <c r="AD77" t="str">
        <f>+IFERROR(IF(Tabla2[[#This Row],[FECHA INICIO DE LABORES EN OBRA]]="","No Aplica",IF(AND(MONTH(Tabla2[[#This Row],[FECHA INICIO DE LABORES EN OBRA]])=MONTH(TODAY()-30),YEAR(Tabla2[[#This Row],[FECHA INICIO DE LABORES EN OBRA]])=YEAR(TODAY())),MONTH(TODAY()-30)&amp;"-"&amp;YEAR(TODAY()),"No Aplica")),"No Aplica")</f>
        <v>No Aplica</v>
      </c>
    </row>
    <row r="78" spans="1:30" x14ac:dyDescent="0.25">
      <c r="A78" s="13">
        <v>20600111354</v>
      </c>
      <c r="B78" s="15" t="s">
        <v>2191</v>
      </c>
      <c r="C78" s="15" t="s">
        <v>2191</v>
      </c>
      <c r="D78" s="15" t="s">
        <v>2348</v>
      </c>
      <c r="E78" s="15" t="s">
        <v>2349</v>
      </c>
      <c r="F78" s="39">
        <v>24603</v>
      </c>
      <c r="G78" s="15">
        <v>1</v>
      </c>
      <c r="H78" s="15" t="s">
        <v>2350</v>
      </c>
      <c r="I78" s="15" t="s">
        <v>2282</v>
      </c>
      <c r="J78" s="15" t="s">
        <v>2351</v>
      </c>
      <c r="K78" s="15" t="s">
        <v>2284</v>
      </c>
      <c r="L78" s="40" t="s">
        <v>6</v>
      </c>
      <c r="M78" s="39"/>
      <c r="N78" s="41" t="s">
        <v>2352</v>
      </c>
      <c r="O78" s="39">
        <v>44601</v>
      </c>
      <c r="P78" s="40">
        <v>1</v>
      </c>
      <c r="Q78" s="40">
        <v>3</v>
      </c>
      <c r="R78" s="40" t="str">
        <f>IFERROR(VLOOKUP(Tabla2[[#This Row],[CONTRATISTA PRNCIPAL]],Hoja1!$L$5:$M$9,2,FALSE),"CJV")</f>
        <v>CJV</v>
      </c>
      <c r="S78" s="40" t="str">
        <f>IF(Tabla2[[#This Row],[EMPRESA]]=Tabla2[[#This Row],[CONTRATISTA PRNCIPAL]],"Principal","Secundaria")</f>
        <v>Principal</v>
      </c>
      <c r="T78" s="42">
        <f>IFERROR(1/COUNTIF(Tabla2[CONTRATISTA PRNCIPAL],Tabla2[[#This Row],[CONTRATISTA PRNCIPAL]]),0)</f>
        <v>0.006666666666666667</v>
      </c>
      <c r="U78" s="43">
        <f>IF(((TODAY()-Tabla2[[#This Row],[FECHA NACIMIENTO]])/365)&lt;18,"Corregir", IF(((TODAY()-Tabla2[[#This Row],[FECHA NACIMIENTO]])/365)&gt;80, "Corregir",ROUNDDOWN(((TODAY()-Tabla2[[#This Row],[FECHA NACIMIENTO]])/365),0)))</f>
        <v>56</v>
      </c>
      <c r="V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78" s="44" t="str">
        <f>+IF(Tabla2[[#This Row],[Edad]]="Corregir","Corregir","Ok")</f>
        <v>Ok</v>
      </c>
      <c r="X78" s="42" t="str">
        <f>+IFERROR(VLOOKUP(Tabla2[[#This Row],[DISTRITO SEGÚN DNI]],Hoja1!$A$2:$B$32,2,FALSE),"No")</f>
        <v>No</v>
      </c>
      <c r="Y78" s="42" t="str">
        <f>IF(OR(LOWER(Tabla2[[#This Row],[GENERO]])="masculino", LOWER(Tabla2[[#This Row],[GENERO]])="femenino"),"OK","Corregir")</f>
        <v>OK</v>
      </c>
      <c r="Z78" s="42" t="str">
        <f>+IF(Tabla2[[#This Row],[Nro. DNI / CE]]="","Corregir",IF(LEN(Tabla2[[#This Row],[Nro. DNI / CE]])&gt;=8,"OK","Corregir"))</f>
        <v>OK</v>
      </c>
      <c r="AA78" s="42">
        <f>COUNTIF(Tabla2[APELLIDOS Y NOMBRES],Tabla2[[#This Row],[APELLIDOS Y NOMBRES]])</f>
        <v>1</v>
      </c>
      <c r="AB78" s="42">
        <f>IF(Tabla2[[#This Row],[Trabajador]]&gt;1,1/Tabla2[[#This Row],[Trabajador]],Tabla2[[#This Row],[Trabajador]])</f>
        <v>1</v>
      </c>
      <c r="AC78" t="str">
        <f>+IFERROR(IF(Tabla2[[#This Row],[FECHA CESE/BAJA]]="","No Aplica",IF(AND(MONTH(Tabla2[[#This Row],[FECHA CESE/BAJA]])=MONTH(TODAY()-30),YEAR(Tabla2[[#This Row],[FECHA CESE/BAJA]])=YEAR(TODAY())),MONTH(TODAY()-30)&amp;"-"&amp;YEAR(TODAY()),"Borrar")),"No aplica")</f>
        <v>No Aplica</v>
      </c>
      <c r="AD78" t="str">
        <f>+IFERROR(IF(Tabla2[[#This Row],[FECHA INICIO DE LABORES EN OBRA]]="","No Aplica",IF(AND(MONTH(Tabla2[[#This Row],[FECHA INICIO DE LABORES EN OBRA]])=MONTH(TODAY()-30),YEAR(Tabla2[[#This Row],[FECHA INICIO DE LABORES EN OBRA]])=YEAR(TODAY())),MONTH(TODAY()-30)&amp;"-"&amp;YEAR(TODAY()),"No Aplica")),"No Aplica")</f>
        <v>No Aplica</v>
      </c>
    </row>
    <row r="79" spans="1:30" x14ac:dyDescent="0.25">
      <c r="A79" s="13">
        <v>20600111354</v>
      </c>
      <c r="B79" s="15" t="s">
        <v>2191</v>
      </c>
      <c r="C79" s="15" t="s">
        <v>2191</v>
      </c>
      <c r="D79" s="15" t="s">
        <v>2353</v>
      </c>
      <c r="E79" s="15" t="s">
        <v>2354</v>
      </c>
      <c r="F79" s="39">
        <v>27490</v>
      </c>
      <c r="G79" s="15">
        <v>1</v>
      </c>
      <c r="H79" s="15" t="s">
        <v>2292</v>
      </c>
      <c r="I79" s="15" t="s">
        <v>2282</v>
      </c>
      <c r="J79" s="15" t="s">
        <v>2355</v>
      </c>
      <c r="K79" s="15" t="s">
        <v>2272</v>
      </c>
      <c r="L79" s="40" t="s">
        <v>6</v>
      </c>
      <c r="M79" s="39"/>
      <c r="N79" s="41" t="s">
        <v>2098</v>
      </c>
      <c r="O79" s="39">
        <v>44629</v>
      </c>
      <c r="P79" s="40">
        <v>1</v>
      </c>
      <c r="Q79" s="40">
        <v>1</v>
      </c>
      <c r="R79" s="40" t="str">
        <f>IFERROR(VLOOKUP(Tabla2[[#This Row],[CONTRATISTA PRNCIPAL]],Hoja1!$L$5:$M$9,2,FALSE),"CJV")</f>
        <v>CJV</v>
      </c>
      <c r="S79" s="40" t="str">
        <f>IF(Tabla2[[#This Row],[EMPRESA]]=Tabla2[[#This Row],[CONTRATISTA PRNCIPAL]],"Principal","Secundaria")</f>
        <v>Principal</v>
      </c>
      <c r="T79" s="42">
        <f>IFERROR(1/COUNTIF(Tabla2[CONTRATISTA PRNCIPAL],Tabla2[[#This Row],[CONTRATISTA PRNCIPAL]]),0)</f>
        <v>0.006666666666666667</v>
      </c>
      <c r="U79" s="43">
        <f>IF(((TODAY()-Tabla2[[#This Row],[FECHA NACIMIENTO]])/365)&lt;18,"Corregir", IF(((TODAY()-Tabla2[[#This Row],[FECHA NACIMIENTO]])/365)&gt;80, "Corregir",ROUNDDOWN(((TODAY()-Tabla2[[#This Row],[FECHA NACIMIENTO]])/365),0)))</f>
        <v>48</v>
      </c>
      <c r="V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9" s="44" t="str">
        <f>+IF(Tabla2[[#This Row],[Edad]]="Corregir","Corregir","Ok")</f>
        <v>Ok</v>
      </c>
      <c r="X79" s="42" t="str">
        <f>+IFERROR(VLOOKUP(Tabla2[[#This Row],[DISTRITO SEGÚN DNI]],Hoja1!$A$2:$B$32,2,FALSE),"No")</f>
        <v>No</v>
      </c>
      <c r="Y79" s="42" t="str">
        <f>IF(OR(LOWER(Tabla2[[#This Row],[GENERO]])="masculino", LOWER(Tabla2[[#This Row],[GENERO]])="femenino"),"OK","Corregir")</f>
        <v>OK</v>
      </c>
      <c r="Z79" s="42" t="str">
        <f>+IF(Tabla2[[#This Row],[Nro. DNI / CE]]="","Corregir",IF(LEN(Tabla2[[#This Row],[Nro. DNI / CE]])&gt;=8,"OK","Corregir"))</f>
        <v>OK</v>
      </c>
      <c r="AA79" s="42">
        <f>COUNTIF(Tabla2[APELLIDOS Y NOMBRES],Tabla2[[#This Row],[APELLIDOS Y NOMBRES]])</f>
        <v>1</v>
      </c>
      <c r="AB79" s="42">
        <f>IF(Tabla2[[#This Row],[Trabajador]]&gt;1,1/Tabla2[[#This Row],[Trabajador]],Tabla2[[#This Row],[Trabajador]])</f>
        <v>1</v>
      </c>
      <c r="AC79" t="str">
        <f>+IFERROR(IF(Tabla2[[#This Row],[FECHA CESE/BAJA]]="","No Aplica",IF(AND(MONTH(Tabla2[[#This Row],[FECHA CESE/BAJA]])=MONTH(TODAY()-30),YEAR(Tabla2[[#This Row],[FECHA CESE/BAJA]])=YEAR(TODAY())),MONTH(TODAY()-30)&amp;"-"&amp;YEAR(TODAY()),"Borrar")),"No aplica")</f>
        <v>No Aplica</v>
      </c>
      <c r="AD79" t="str">
        <f>+IFERROR(IF(Tabla2[[#This Row],[FECHA INICIO DE LABORES EN OBRA]]="","No Aplica",IF(AND(MONTH(Tabla2[[#This Row],[FECHA INICIO DE LABORES EN OBRA]])=MONTH(TODAY()-30),YEAR(Tabla2[[#This Row],[FECHA INICIO DE LABORES EN OBRA]])=YEAR(TODAY())),MONTH(TODAY()-30)&amp;"-"&amp;YEAR(TODAY()),"No Aplica")),"No Aplica")</f>
        <v>No Aplica</v>
      </c>
    </row>
    <row r="80" spans="1:30" x14ac:dyDescent="0.25">
      <c r="A80" s="13">
        <v>20600111354</v>
      </c>
      <c r="B80" s="15" t="s">
        <v>2191</v>
      </c>
      <c r="C80" s="15" t="s">
        <v>2191</v>
      </c>
      <c r="D80" s="15" t="s">
        <v>2356</v>
      </c>
      <c r="E80" s="15" t="s">
        <v>2357</v>
      </c>
      <c r="F80" s="39">
        <v>34821</v>
      </c>
      <c r="G80" s="15">
        <v>1</v>
      </c>
      <c r="H80" s="15" t="s">
        <v>2358</v>
      </c>
      <c r="I80" s="15" t="s">
        <v>2282</v>
      </c>
      <c r="J80" s="15" t="s">
        <v>2359</v>
      </c>
      <c r="K80" s="15" t="s">
        <v>2174</v>
      </c>
      <c r="L80" s="40" t="s">
        <v>5</v>
      </c>
      <c r="M80" s="39"/>
      <c r="N80" s="41" t="s">
        <v>2098</v>
      </c>
      <c r="O80" s="39">
        <v>44641</v>
      </c>
      <c r="P80" s="40">
        <v>1</v>
      </c>
      <c r="Q80" s="40">
        <v>1</v>
      </c>
      <c r="R80" s="40" t="str">
        <f>IFERROR(VLOOKUP(Tabla2[[#This Row],[CONTRATISTA PRNCIPAL]],Hoja1!$L$5:$M$9,2,FALSE),"CJV")</f>
        <v>CJV</v>
      </c>
      <c r="S80" s="40" t="str">
        <f>IF(Tabla2[[#This Row],[EMPRESA]]=Tabla2[[#This Row],[CONTRATISTA PRNCIPAL]],"Principal","Secundaria")</f>
        <v>Principal</v>
      </c>
      <c r="T80" s="42">
        <f>IFERROR(1/COUNTIF(Tabla2[CONTRATISTA PRNCIPAL],Tabla2[[#This Row],[CONTRATISTA PRNCIPAL]]),0)</f>
        <v>0.006666666666666667</v>
      </c>
      <c r="U80" s="43">
        <f>IF(((TODAY()-Tabla2[[#This Row],[FECHA NACIMIENTO]])/365)&lt;18,"Corregir", IF(((TODAY()-Tabla2[[#This Row],[FECHA NACIMIENTO]])/365)&gt;80, "Corregir",ROUNDDOWN(((TODAY()-Tabla2[[#This Row],[FECHA NACIMIENTO]])/365),0)))</f>
        <v>28</v>
      </c>
      <c r="V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0" s="44" t="str">
        <f>+IF(Tabla2[[#This Row],[Edad]]="Corregir","Corregir","Ok")</f>
        <v>Ok</v>
      </c>
      <c r="X80" s="42" t="str">
        <f>+IFERROR(VLOOKUP(Tabla2[[#This Row],[DISTRITO SEGÚN DNI]],Hoja1!$A$2:$B$32,2,FALSE),"No")</f>
        <v>No</v>
      </c>
      <c r="Y80" s="42" t="str">
        <f>IF(OR(LOWER(Tabla2[[#This Row],[GENERO]])="masculino", LOWER(Tabla2[[#This Row],[GENERO]])="femenino"),"OK","Corregir")</f>
        <v>OK</v>
      </c>
      <c r="Z80" s="42" t="str">
        <f>+IF(Tabla2[[#This Row],[Nro. DNI / CE]]="","Corregir",IF(LEN(Tabla2[[#This Row],[Nro. DNI / CE]])&gt;=8,"OK","Corregir"))</f>
        <v>OK</v>
      </c>
      <c r="AA80" s="42">
        <f>COUNTIF(Tabla2[APELLIDOS Y NOMBRES],Tabla2[[#This Row],[APELLIDOS Y NOMBRES]])</f>
        <v>1</v>
      </c>
      <c r="AB80" s="42">
        <f>IF(Tabla2[[#This Row],[Trabajador]]&gt;1,1/Tabla2[[#This Row],[Trabajador]],Tabla2[[#This Row],[Trabajador]])</f>
        <v>1</v>
      </c>
      <c r="AC80" t="str">
        <f>+IFERROR(IF(Tabla2[[#This Row],[FECHA CESE/BAJA]]="","No Aplica",IF(AND(MONTH(Tabla2[[#This Row],[FECHA CESE/BAJA]])=MONTH(TODAY()-30),YEAR(Tabla2[[#This Row],[FECHA CESE/BAJA]])=YEAR(TODAY())),MONTH(TODAY()-30)&amp;"-"&amp;YEAR(TODAY()),"Borrar")),"No aplica")</f>
        <v>No Aplica</v>
      </c>
      <c r="AD80" t="str">
        <f>+IFERROR(IF(Tabla2[[#This Row],[FECHA INICIO DE LABORES EN OBRA]]="","No Aplica",IF(AND(MONTH(Tabla2[[#This Row],[FECHA INICIO DE LABORES EN OBRA]])=MONTH(TODAY()-30),YEAR(Tabla2[[#This Row],[FECHA INICIO DE LABORES EN OBRA]])=YEAR(TODAY())),MONTH(TODAY()-30)&amp;"-"&amp;YEAR(TODAY()),"No Aplica")),"No Aplica")</f>
        <v>No Aplica</v>
      </c>
    </row>
    <row r="81" spans="1:30" x14ac:dyDescent="0.25">
      <c r="A81" s="13">
        <v>20600111354</v>
      </c>
      <c r="B81" s="15" t="s">
        <v>2191</v>
      </c>
      <c r="C81" s="15" t="s">
        <v>2191</v>
      </c>
      <c r="D81" s="15" t="s">
        <v>1407</v>
      </c>
      <c r="E81" s="15" t="s">
        <v>1408</v>
      </c>
      <c r="F81" s="39">
        <v>30060</v>
      </c>
      <c r="G81" s="15">
        <v>2</v>
      </c>
      <c r="H81" s="15" t="s">
        <v>2317</v>
      </c>
      <c r="I81" s="15" t="s">
        <v>2360</v>
      </c>
      <c r="J81" s="15" t="s">
        <v>2361</v>
      </c>
      <c r="K81" s="15" t="s">
        <v>32</v>
      </c>
      <c r="L81" s="40" t="s">
        <v>6</v>
      </c>
      <c r="M81" s="39"/>
      <c r="N81" s="41" t="s">
        <v>2098</v>
      </c>
      <c r="O81" s="39">
        <v>44642</v>
      </c>
      <c r="P81" s="40">
        <v>1</v>
      </c>
      <c r="Q81" s="40">
        <v>4</v>
      </c>
      <c r="R81" s="40" t="str">
        <f>IFERROR(VLOOKUP(Tabla2[[#This Row],[CONTRATISTA PRNCIPAL]],Hoja1!$L$5:$M$9,2,FALSE),"CJV")</f>
        <v>CJV</v>
      </c>
      <c r="S81" s="40" t="str">
        <f>IF(Tabla2[[#This Row],[EMPRESA]]=Tabla2[[#This Row],[CONTRATISTA PRNCIPAL]],"Principal","Secundaria")</f>
        <v>Principal</v>
      </c>
      <c r="T81" s="42">
        <f>IFERROR(1/COUNTIF(Tabla2[CONTRATISTA PRNCIPAL],Tabla2[[#This Row],[CONTRATISTA PRNCIPAL]]),0)</f>
        <v>0.006666666666666667</v>
      </c>
      <c r="U81" s="43">
        <f>IF(((TODAY()-Tabla2[[#This Row],[FECHA NACIMIENTO]])/365)&lt;18,"Corregir", IF(((TODAY()-Tabla2[[#This Row],[FECHA NACIMIENTO]])/365)&gt;80, "Corregir",ROUNDDOWN(((TODAY()-Tabla2[[#This Row],[FECHA NACIMIENTO]])/365),0)))</f>
        <v>41</v>
      </c>
      <c r="V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1" s="44" t="str">
        <f>+IF(Tabla2[[#This Row],[Edad]]="Corregir","Corregir","Ok")</f>
        <v>Ok</v>
      </c>
      <c r="X81" s="42" t="str">
        <f>+IFERROR(VLOOKUP(Tabla2[[#This Row],[DISTRITO SEGÚN DNI]],Hoja1!$A$2:$B$32,2,FALSE),"No")</f>
        <v>LA VICTORIA</v>
      </c>
      <c r="Y81" s="42" t="str">
        <f>IF(OR(LOWER(Tabla2[[#This Row],[GENERO]])="masculino", LOWER(Tabla2[[#This Row],[GENERO]])="femenino"),"OK","Corregir")</f>
        <v>OK</v>
      </c>
      <c r="Z81" s="42" t="str">
        <f>+IF(Tabla2[[#This Row],[Nro. DNI / CE]]="","Corregir",IF(LEN(Tabla2[[#This Row],[Nro. DNI / CE]])&gt;=8,"OK","Corregir"))</f>
        <v>OK</v>
      </c>
      <c r="AA81" s="42">
        <f>COUNTIF(Tabla2[APELLIDOS Y NOMBRES],Tabla2[[#This Row],[APELLIDOS Y NOMBRES]])</f>
        <v>1</v>
      </c>
      <c r="AB81" s="42">
        <f>IF(Tabla2[[#This Row],[Trabajador]]&gt;1,1/Tabla2[[#This Row],[Trabajador]],Tabla2[[#This Row],[Trabajador]])</f>
        <v>1</v>
      </c>
      <c r="AC81" t="str">
        <f>+IFERROR(IF(Tabla2[[#This Row],[FECHA CESE/BAJA]]="","No Aplica",IF(AND(MONTH(Tabla2[[#This Row],[FECHA CESE/BAJA]])=MONTH(TODAY()-30),YEAR(Tabla2[[#This Row],[FECHA CESE/BAJA]])=YEAR(TODAY())),MONTH(TODAY()-30)&amp;"-"&amp;YEAR(TODAY()),"Borrar")),"No aplica")</f>
        <v>No Aplica</v>
      </c>
      <c r="AD81" t="str">
        <f>+IFERROR(IF(Tabla2[[#This Row],[FECHA INICIO DE LABORES EN OBRA]]="","No Aplica",IF(AND(MONTH(Tabla2[[#This Row],[FECHA INICIO DE LABORES EN OBRA]])=MONTH(TODAY()-30),YEAR(Tabla2[[#This Row],[FECHA INICIO DE LABORES EN OBRA]])=YEAR(TODAY())),MONTH(TODAY()-30)&amp;"-"&amp;YEAR(TODAY()),"No Aplica")),"No Aplica")</f>
        <v>No Aplica</v>
      </c>
    </row>
    <row r="82" spans="1:30" x14ac:dyDescent="0.25">
      <c r="A82" s="13">
        <v>20600111354</v>
      </c>
      <c r="B82" s="15" t="s">
        <v>2191</v>
      </c>
      <c r="C82" s="15" t="s">
        <v>2191</v>
      </c>
      <c r="D82" s="15" t="s">
        <v>485</v>
      </c>
      <c r="E82" s="15" t="s">
        <v>486</v>
      </c>
      <c r="F82" s="39">
        <v>28630</v>
      </c>
      <c r="G82" s="15">
        <v>1</v>
      </c>
      <c r="H82" s="15" t="s">
        <v>2225</v>
      </c>
      <c r="I82" s="15" t="s">
        <v>2333</v>
      </c>
      <c r="J82" s="15" t="s">
        <v>2362</v>
      </c>
      <c r="K82" s="15" t="s">
        <v>34</v>
      </c>
      <c r="L82" s="40" t="s">
        <v>6</v>
      </c>
      <c r="M82" s="39"/>
      <c r="N82" s="41" t="s">
        <v>2098</v>
      </c>
      <c r="O82" s="39">
        <v>44721</v>
      </c>
      <c r="P82" s="40">
        <v>1</v>
      </c>
      <c r="Q82" s="40">
        <v>1</v>
      </c>
      <c r="R82" s="40" t="str">
        <f>IFERROR(VLOOKUP(Tabla2[[#This Row],[CONTRATISTA PRNCIPAL]],Hoja1!$L$5:$M$9,2,FALSE),"CJV")</f>
        <v>CJV</v>
      </c>
      <c r="S82" s="40" t="str">
        <f>IF(Tabla2[[#This Row],[EMPRESA]]=Tabla2[[#This Row],[CONTRATISTA PRNCIPAL]],"Principal","Secundaria")</f>
        <v>Principal</v>
      </c>
      <c r="T82" s="42">
        <f>IFERROR(1/COUNTIF(Tabla2[CONTRATISTA PRNCIPAL],Tabla2[[#This Row],[CONTRATISTA PRNCIPAL]]),0)</f>
        <v>0.006666666666666667</v>
      </c>
      <c r="U82" s="43">
        <f>IF(((TODAY()-Tabla2[[#This Row],[FECHA NACIMIENTO]])/365)&lt;18,"Corregir", IF(((TODAY()-Tabla2[[#This Row],[FECHA NACIMIENTO]])/365)&gt;80, "Corregir",ROUNDDOWN(((TODAY()-Tabla2[[#This Row],[FECHA NACIMIENTO]])/365),0)))</f>
        <v>45</v>
      </c>
      <c r="V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2" s="44" t="str">
        <f>+IF(Tabla2[[#This Row],[Edad]]="Corregir","Corregir","Ok")</f>
        <v>Ok</v>
      </c>
      <c r="X82" s="42" t="str">
        <f>+IFERROR(VLOOKUP(Tabla2[[#This Row],[DISTRITO SEGÚN DNI]],Hoja1!$A$2:$B$32,2,FALSE),"No")</f>
        <v>SANTA ANITA</v>
      </c>
      <c r="Y82" s="42" t="str">
        <f>IF(OR(LOWER(Tabla2[[#This Row],[GENERO]])="masculino", LOWER(Tabla2[[#This Row],[GENERO]])="femenino"),"OK","Corregir")</f>
        <v>OK</v>
      </c>
      <c r="Z82" s="42" t="str">
        <f>+IF(Tabla2[[#This Row],[Nro. DNI / CE]]="","Corregir",IF(LEN(Tabla2[[#This Row],[Nro. DNI / CE]])&gt;=8,"OK","Corregir"))</f>
        <v>OK</v>
      </c>
      <c r="AA82" s="42">
        <f>COUNTIF(Tabla2[APELLIDOS Y NOMBRES],Tabla2[[#This Row],[APELLIDOS Y NOMBRES]])</f>
        <v>1</v>
      </c>
      <c r="AB82" s="42">
        <f>IF(Tabla2[[#This Row],[Trabajador]]&gt;1,1/Tabla2[[#This Row],[Trabajador]],Tabla2[[#This Row],[Trabajador]])</f>
        <v>1</v>
      </c>
      <c r="AC82" t="str">
        <f>+IFERROR(IF(Tabla2[[#This Row],[FECHA CESE/BAJA]]="","No Aplica",IF(AND(MONTH(Tabla2[[#This Row],[FECHA CESE/BAJA]])=MONTH(TODAY()-30),YEAR(Tabla2[[#This Row],[FECHA CESE/BAJA]])=YEAR(TODAY())),MONTH(TODAY()-30)&amp;"-"&amp;YEAR(TODAY()),"Borrar")),"No aplica")</f>
        <v>No Aplica</v>
      </c>
      <c r="AD82" t="str">
        <f>+IFERROR(IF(Tabla2[[#This Row],[FECHA INICIO DE LABORES EN OBRA]]="","No Aplica",IF(AND(MONTH(Tabla2[[#This Row],[FECHA INICIO DE LABORES EN OBRA]])=MONTH(TODAY()-30),YEAR(Tabla2[[#This Row],[FECHA INICIO DE LABORES EN OBRA]])=YEAR(TODAY())),MONTH(TODAY()-30)&amp;"-"&amp;YEAR(TODAY()),"No Aplica")),"No Aplica")</f>
        <v>No Aplica</v>
      </c>
    </row>
    <row r="83" spans="1:30" x14ac:dyDescent="0.25">
      <c r="A83" s="13">
        <v>20600111354</v>
      </c>
      <c r="B83" s="15" t="s">
        <v>2191</v>
      </c>
      <c r="C83" s="15" t="s">
        <v>2191</v>
      </c>
      <c r="D83" s="15" t="s">
        <v>790</v>
      </c>
      <c r="E83" s="15" t="s">
        <v>791</v>
      </c>
      <c r="F83" s="39">
        <v>34172</v>
      </c>
      <c r="G83" s="15">
        <v>2</v>
      </c>
      <c r="H83" s="15" t="s">
        <v>2197</v>
      </c>
      <c r="I83" s="15" t="s">
        <v>2333</v>
      </c>
      <c r="J83" s="15" t="s">
        <v>2363</v>
      </c>
      <c r="K83" s="15" t="s">
        <v>17</v>
      </c>
      <c r="L83" s="40" t="s">
        <v>6</v>
      </c>
      <c r="M83" s="39"/>
      <c r="N83" s="41" t="s">
        <v>2098</v>
      </c>
      <c r="O83" s="39">
        <v>44718</v>
      </c>
      <c r="P83" s="40">
        <v>1</v>
      </c>
      <c r="Q83" s="40">
        <v>4</v>
      </c>
      <c r="R83" s="40" t="str">
        <f>IFERROR(VLOOKUP(Tabla2[[#This Row],[CONTRATISTA PRNCIPAL]],Hoja1!$L$5:$M$9,2,FALSE),"CJV")</f>
        <v>CJV</v>
      </c>
      <c r="S83" s="40" t="str">
        <f>IF(Tabla2[[#This Row],[EMPRESA]]=Tabla2[[#This Row],[CONTRATISTA PRNCIPAL]],"Principal","Secundaria")</f>
        <v>Principal</v>
      </c>
      <c r="T83" s="42">
        <f>IFERROR(1/COUNTIF(Tabla2[CONTRATISTA PRNCIPAL],Tabla2[[#This Row],[CONTRATISTA PRNCIPAL]]),0)</f>
        <v>0.006666666666666667</v>
      </c>
      <c r="U83" s="43">
        <f>IF(((TODAY()-Tabla2[[#This Row],[FECHA NACIMIENTO]])/365)&lt;18,"Corregir", IF(((TODAY()-Tabla2[[#This Row],[FECHA NACIMIENTO]])/365)&gt;80, "Corregir",ROUNDDOWN(((TODAY()-Tabla2[[#This Row],[FECHA NACIMIENTO]])/365),0)))</f>
        <v>30</v>
      </c>
      <c r="V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3" s="44" t="str">
        <f>+IF(Tabla2[[#This Row],[Edad]]="Corregir","Corregir","Ok")</f>
        <v>Ok</v>
      </c>
      <c r="X83" s="42" t="str">
        <f>+IFERROR(VLOOKUP(Tabla2[[#This Row],[DISTRITO SEGÚN DNI]],Hoja1!$A$2:$B$32,2,FALSE),"No")</f>
        <v>ATE</v>
      </c>
      <c r="Y83" s="42" t="str">
        <f>IF(OR(LOWER(Tabla2[[#This Row],[GENERO]])="masculino", LOWER(Tabla2[[#This Row],[GENERO]])="femenino"),"OK","Corregir")</f>
        <v>OK</v>
      </c>
      <c r="Z83" s="42" t="str">
        <f>+IF(Tabla2[[#This Row],[Nro. DNI / CE]]="","Corregir",IF(LEN(Tabla2[[#This Row],[Nro. DNI / CE]])&gt;=8,"OK","Corregir"))</f>
        <v>OK</v>
      </c>
      <c r="AA83" s="42">
        <f>COUNTIF(Tabla2[APELLIDOS Y NOMBRES],Tabla2[[#This Row],[APELLIDOS Y NOMBRES]])</f>
        <v>1</v>
      </c>
      <c r="AB83" s="42">
        <f>IF(Tabla2[[#This Row],[Trabajador]]&gt;1,1/Tabla2[[#This Row],[Trabajador]],Tabla2[[#This Row],[Trabajador]])</f>
        <v>1</v>
      </c>
      <c r="AC83" t="str">
        <f>+IFERROR(IF(Tabla2[[#This Row],[FECHA CESE/BAJA]]="","No Aplica",IF(AND(MONTH(Tabla2[[#This Row],[FECHA CESE/BAJA]])=MONTH(TODAY()-30),YEAR(Tabla2[[#This Row],[FECHA CESE/BAJA]])=YEAR(TODAY())),MONTH(TODAY()-30)&amp;"-"&amp;YEAR(TODAY()),"Borrar")),"No aplica")</f>
        <v>No Aplica</v>
      </c>
      <c r="AD83" t="str">
        <f>+IFERROR(IF(Tabla2[[#This Row],[FECHA INICIO DE LABORES EN OBRA]]="","No Aplica",IF(AND(MONTH(Tabla2[[#This Row],[FECHA INICIO DE LABORES EN OBRA]])=MONTH(TODAY()-30),YEAR(Tabla2[[#This Row],[FECHA INICIO DE LABORES EN OBRA]])=YEAR(TODAY())),MONTH(TODAY()-30)&amp;"-"&amp;YEAR(TODAY()),"No Aplica")),"No Aplica")</f>
        <v>No Aplica</v>
      </c>
    </row>
    <row r="84" spans="1:30" x14ac:dyDescent="0.25">
      <c r="A84" s="13">
        <v>20600111354</v>
      </c>
      <c r="B84" s="15" t="s">
        <v>2191</v>
      </c>
      <c r="C84" s="15" t="s">
        <v>2191</v>
      </c>
      <c r="D84" s="15" t="s">
        <v>2364</v>
      </c>
      <c r="E84" s="15" t="s">
        <v>2365</v>
      </c>
      <c r="F84" s="39">
        <v>30904</v>
      </c>
      <c r="G84" s="15">
        <v>2</v>
      </c>
      <c r="H84" s="15" t="s">
        <v>2197</v>
      </c>
      <c r="I84" s="15" t="s">
        <v>2366</v>
      </c>
      <c r="J84" s="15" t="s">
        <v>2367</v>
      </c>
      <c r="K84" s="15" t="s">
        <v>2237</v>
      </c>
      <c r="L84" s="40" t="s">
        <v>6</v>
      </c>
      <c r="M84" s="39"/>
      <c r="N84" s="41" t="s">
        <v>2098</v>
      </c>
      <c r="O84" s="39">
        <v>44735</v>
      </c>
      <c r="P84" s="40">
        <v>1</v>
      </c>
      <c r="Q84" s="40">
        <v>4</v>
      </c>
      <c r="R84" s="40" t="str">
        <f>IFERROR(VLOOKUP(Tabla2[[#This Row],[CONTRATISTA PRNCIPAL]],Hoja1!$L$5:$M$9,2,FALSE),"CJV")</f>
        <v>CJV</v>
      </c>
      <c r="S84" s="40" t="str">
        <f>IF(Tabla2[[#This Row],[EMPRESA]]=Tabla2[[#This Row],[CONTRATISTA PRNCIPAL]],"Principal","Secundaria")</f>
        <v>Principal</v>
      </c>
      <c r="T84" s="42">
        <f>IFERROR(1/COUNTIF(Tabla2[CONTRATISTA PRNCIPAL],Tabla2[[#This Row],[CONTRATISTA PRNCIPAL]]),0)</f>
        <v>0.006666666666666667</v>
      </c>
      <c r="U84" s="43">
        <f>IF(((TODAY()-Tabla2[[#This Row],[FECHA NACIMIENTO]])/365)&lt;18,"Corregir", IF(((TODAY()-Tabla2[[#This Row],[FECHA NACIMIENTO]])/365)&gt;80, "Corregir",ROUNDDOWN(((TODAY()-Tabla2[[#This Row],[FECHA NACIMIENTO]])/365),0)))</f>
        <v>39</v>
      </c>
      <c r="V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4" s="44" t="str">
        <f>+IF(Tabla2[[#This Row],[Edad]]="Corregir","Corregir","Ok")</f>
        <v>Ok</v>
      </c>
      <c r="X84" s="42" t="str">
        <f>+IFERROR(VLOOKUP(Tabla2[[#This Row],[DISTRITO SEGÚN DNI]],Hoja1!$A$2:$B$32,2,FALSE),"No")</f>
        <v>No</v>
      </c>
      <c r="Y84" s="42" t="str">
        <f>IF(OR(LOWER(Tabla2[[#This Row],[GENERO]])="masculino", LOWER(Tabla2[[#This Row],[GENERO]])="femenino"),"OK","Corregir")</f>
        <v>OK</v>
      </c>
      <c r="Z84" s="42" t="str">
        <f>+IF(Tabla2[[#This Row],[Nro. DNI / CE]]="","Corregir",IF(LEN(Tabla2[[#This Row],[Nro. DNI / CE]])&gt;=8,"OK","Corregir"))</f>
        <v>OK</v>
      </c>
      <c r="AA84" s="42">
        <f>COUNTIF(Tabla2[APELLIDOS Y NOMBRES],Tabla2[[#This Row],[APELLIDOS Y NOMBRES]])</f>
        <v>1</v>
      </c>
      <c r="AB84" s="42">
        <f>IF(Tabla2[[#This Row],[Trabajador]]&gt;1,1/Tabla2[[#This Row],[Trabajador]],Tabla2[[#This Row],[Trabajador]])</f>
        <v>1</v>
      </c>
      <c r="AC84" t="str">
        <f>+IFERROR(IF(Tabla2[[#This Row],[FECHA CESE/BAJA]]="","No Aplica",IF(AND(MONTH(Tabla2[[#This Row],[FECHA CESE/BAJA]])=MONTH(TODAY()-30),YEAR(Tabla2[[#This Row],[FECHA CESE/BAJA]])=YEAR(TODAY())),MONTH(TODAY()-30)&amp;"-"&amp;YEAR(TODAY()),"Borrar")),"No aplica")</f>
        <v>No Aplica</v>
      </c>
      <c r="AD84" t="str">
        <f>+IFERROR(IF(Tabla2[[#This Row],[FECHA INICIO DE LABORES EN OBRA]]="","No Aplica",IF(AND(MONTH(Tabla2[[#This Row],[FECHA INICIO DE LABORES EN OBRA]])=MONTH(TODAY()-30),YEAR(Tabla2[[#This Row],[FECHA INICIO DE LABORES EN OBRA]])=YEAR(TODAY())),MONTH(TODAY()-30)&amp;"-"&amp;YEAR(TODAY()),"No Aplica")),"No Aplica")</f>
        <v>No Aplica</v>
      </c>
    </row>
    <row r="85" spans="1:30" x14ac:dyDescent="0.25">
      <c r="A85" s="13">
        <v>20600111354</v>
      </c>
      <c r="B85" s="15" t="s">
        <v>2191</v>
      </c>
      <c r="C85" s="15" t="s">
        <v>2191</v>
      </c>
      <c r="D85" s="15" t="s">
        <v>1409</v>
      </c>
      <c r="E85" s="15" t="s">
        <v>1410</v>
      </c>
      <c r="F85" s="39">
        <v>33311</v>
      </c>
      <c r="G85" s="15">
        <v>2</v>
      </c>
      <c r="H85" s="15" t="s">
        <v>2203</v>
      </c>
      <c r="I85" s="15" t="s">
        <v>2193</v>
      </c>
      <c r="J85" s="15" t="s">
        <v>2368</v>
      </c>
      <c r="K85" s="15" t="s">
        <v>22</v>
      </c>
      <c r="L85" s="40" t="s">
        <v>6</v>
      </c>
      <c r="M85" s="39"/>
      <c r="N85" s="41" t="s">
        <v>2098</v>
      </c>
      <c r="O85" s="39">
        <v>44754</v>
      </c>
      <c r="P85" s="40">
        <v>1</v>
      </c>
      <c r="Q85" s="40">
        <v>4</v>
      </c>
      <c r="R85" s="40" t="str">
        <f>IFERROR(VLOOKUP(Tabla2[[#This Row],[CONTRATISTA PRNCIPAL]],Hoja1!$L$5:$M$9,2,FALSE),"CJV")</f>
        <v>CJV</v>
      </c>
      <c r="S85" s="40" t="str">
        <f>IF(Tabla2[[#This Row],[EMPRESA]]=Tabla2[[#This Row],[CONTRATISTA PRNCIPAL]],"Principal","Secundaria")</f>
        <v>Principal</v>
      </c>
      <c r="T85" s="42">
        <f>IFERROR(1/COUNTIF(Tabla2[CONTRATISTA PRNCIPAL],Tabla2[[#This Row],[CONTRATISTA PRNCIPAL]]),0)</f>
        <v>0.006666666666666667</v>
      </c>
      <c r="U85" s="43">
        <f>IF(((TODAY()-Tabla2[[#This Row],[FECHA NACIMIENTO]])/365)&lt;18,"Corregir", IF(((TODAY()-Tabla2[[#This Row],[FECHA NACIMIENTO]])/365)&gt;80, "Corregir",ROUNDDOWN(((TODAY()-Tabla2[[#This Row],[FECHA NACIMIENTO]])/365),0)))</f>
        <v>32</v>
      </c>
      <c r="V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5" s="44" t="str">
        <f>+IF(Tabla2[[#This Row],[Edad]]="Corregir","Corregir","Ok")</f>
        <v>Ok</v>
      </c>
      <c r="X85" s="42" t="str">
        <f>+IFERROR(VLOOKUP(Tabla2[[#This Row],[DISTRITO SEGÚN DNI]],Hoja1!$A$2:$B$32,2,FALSE),"No")</f>
        <v>BREÑA</v>
      </c>
      <c r="Y85" s="42" t="str">
        <f>IF(OR(LOWER(Tabla2[[#This Row],[GENERO]])="masculino", LOWER(Tabla2[[#This Row],[GENERO]])="femenino"),"OK","Corregir")</f>
        <v>OK</v>
      </c>
      <c r="Z85" s="42" t="str">
        <f>+IF(Tabla2[[#This Row],[Nro. DNI / CE]]="","Corregir",IF(LEN(Tabla2[[#This Row],[Nro. DNI / CE]])&gt;=8,"OK","Corregir"))</f>
        <v>OK</v>
      </c>
      <c r="AA85" s="42">
        <f>COUNTIF(Tabla2[APELLIDOS Y NOMBRES],Tabla2[[#This Row],[APELLIDOS Y NOMBRES]])</f>
        <v>1</v>
      </c>
      <c r="AB85" s="42">
        <f>IF(Tabla2[[#This Row],[Trabajador]]&gt;1,1/Tabla2[[#This Row],[Trabajador]],Tabla2[[#This Row],[Trabajador]])</f>
        <v>1</v>
      </c>
      <c r="AC85" t="str">
        <f>+IFERROR(IF(Tabla2[[#This Row],[FECHA CESE/BAJA]]="","No Aplica",IF(AND(MONTH(Tabla2[[#This Row],[FECHA CESE/BAJA]])=MONTH(TODAY()-30),YEAR(Tabla2[[#This Row],[FECHA CESE/BAJA]])=YEAR(TODAY())),MONTH(TODAY()-30)&amp;"-"&amp;YEAR(TODAY()),"Borrar")),"No aplica")</f>
        <v>No Aplica</v>
      </c>
      <c r="AD85" t="str">
        <f>+IFERROR(IF(Tabla2[[#This Row],[FECHA INICIO DE LABORES EN OBRA]]="","No Aplica",IF(AND(MONTH(Tabla2[[#This Row],[FECHA INICIO DE LABORES EN OBRA]])=MONTH(TODAY()-30),YEAR(Tabla2[[#This Row],[FECHA INICIO DE LABORES EN OBRA]])=YEAR(TODAY())),MONTH(TODAY()-30)&amp;"-"&amp;YEAR(TODAY()),"No Aplica")),"No Aplica")</f>
        <v>No Aplica</v>
      </c>
    </row>
    <row r="86" spans="1:30" x14ac:dyDescent="0.25">
      <c r="A86" s="13">
        <v>20600111354</v>
      </c>
      <c r="B86" s="15" t="s">
        <v>2191</v>
      </c>
      <c r="C86" s="15" t="s">
        <v>2191</v>
      </c>
      <c r="D86" s="15" t="s">
        <v>2369</v>
      </c>
      <c r="E86" s="15" t="s">
        <v>2370</v>
      </c>
      <c r="F86" s="39">
        <v>33970</v>
      </c>
      <c r="G86" s="15">
        <v>1</v>
      </c>
      <c r="H86" s="15" t="s">
        <v>2350</v>
      </c>
      <c r="I86" s="15" t="s">
        <v>2371</v>
      </c>
      <c r="J86" s="15" t="s">
        <v>2372</v>
      </c>
      <c r="K86" s="15" t="s">
        <v>2284</v>
      </c>
      <c r="L86" s="40" t="s">
        <v>6</v>
      </c>
      <c r="M86" s="39"/>
      <c r="N86" s="41" t="s">
        <v>2352</v>
      </c>
      <c r="O86" s="39">
        <v>44764</v>
      </c>
      <c r="P86" s="40">
        <v>1</v>
      </c>
      <c r="Q86" s="40">
        <v>3</v>
      </c>
      <c r="R86" s="40" t="str">
        <f>IFERROR(VLOOKUP(Tabla2[[#This Row],[CONTRATISTA PRNCIPAL]],Hoja1!$L$5:$M$9,2,FALSE),"CJV")</f>
        <v>CJV</v>
      </c>
      <c r="S86" s="40" t="str">
        <f>IF(Tabla2[[#This Row],[EMPRESA]]=Tabla2[[#This Row],[CONTRATISTA PRNCIPAL]],"Principal","Secundaria")</f>
        <v>Principal</v>
      </c>
      <c r="T86" s="42">
        <f>IFERROR(1/COUNTIF(Tabla2[CONTRATISTA PRNCIPAL],Tabla2[[#This Row],[CONTRATISTA PRNCIPAL]]),0)</f>
        <v>0.006666666666666667</v>
      </c>
      <c r="U86" s="43">
        <f>IF(((TODAY()-Tabla2[[#This Row],[FECHA NACIMIENTO]])/365)&lt;18,"Corregir", IF(((TODAY()-Tabla2[[#This Row],[FECHA NACIMIENTO]])/365)&gt;80, "Corregir",ROUNDDOWN(((TODAY()-Tabla2[[#This Row],[FECHA NACIMIENTO]])/365),0)))</f>
        <v>30</v>
      </c>
      <c r="V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6" s="44" t="str">
        <f>+IF(Tabla2[[#This Row],[Edad]]="Corregir","Corregir","Ok")</f>
        <v>Ok</v>
      </c>
      <c r="X86" s="42" t="str">
        <f>+IFERROR(VLOOKUP(Tabla2[[#This Row],[DISTRITO SEGÚN DNI]],Hoja1!$A$2:$B$32,2,FALSE),"No")</f>
        <v>No</v>
      </c>
      <c r="Y86" s="42" t="str">
        <f>IF(OR(LOWER(Tabla2[[#This Row],[GENERO]])="masculino", LOWER(Tabla2[[#This Row],[GENERO]])="femenino"),"OK","Corregir")</f>
        <v>OK</v>
      </c>
      <c r="Z86" s="42" t="str">
        <f>+IF(Tabla2[[#This Row],[Nro. DNI / CE]]="","Corregir",IF(LEN(Tabla2[[#This Row],[Nro. DNI / CE]])&gt;=8,"OK","Corregir"))</f>
        <v>OK</v>
      </c>
      <c r="AA86" s="42">
        <f>COUNTIF(Tabla2[APELLIDOS Y NOMBRES],Tabla2[[#This Row],[APELLIDOS Y NOMBRES]])</f>
        <v>1</v>
      </c>
      <c r="AB86" s="42">
        <f>IF(Tabla2[[#This Row],[Trabajador]]&gt;1,1/Tabla2[[#This Row],[Trabajador]],Tabla2[[#This Row],[Trabajador]])</f>
        <v>1</v>
      </c>
      <c r="AC86" t="str">
        <f>+IFERROR(IF(Tabla2[[#This Row],[FECHA CESE/BAJA]]="","No Aplica",IF(AND(MONTH(Tabla2[[#This Row],[FECHA CESE/BAJA]])=MONTH(TODAY()-30),YEAR(Tabla2[[#This Row],[FECHA CESE/BAJA]])=YEAR(TODAY())),MONTH(TODAY()-30)&amp;"-"&amp;YEAR(TODAY()),"Borrar")),"No aplica")</f>
        <v>No Aplica</v>
      </c>
      <c r="AD86" t="str">
        <f>+IFERROR(IF(Tabla2[[#This Row],[FECHA INICIO DE LABORES EN OBRA]]="","No Aplica",IF(AND(MONTH(Tabla2[[#This Row],[FECHA INICIO DE LABORES EN OBRA]])=MONTH(TODAY()-30),YEAR(Tabla2[[#This Row],[FECHA INICIO DE LABORES EN OBRA]])=YEAR(TODAY())),MONTH(TODAY()-30)&amp;"-"&amp;YEAR(TODAY()),"No Aplica")),"No Aplica")</f>
        <v>No Aplica</v>
      </c>
    </row>
    <row r="87" spans="1:30" x14ac:dyDescent="0.25">
      <c r="A87" s="13">
        <v>20600111354</v>
      </c>
      <c r="B87" s="15" t="s">
        <v>2191</v>
      </c>
      <c r="C87" s="15" t="s">
        <v>2191</v>
      </c>
      <c r="D87" s="15" t="s">
        <v>739</v>
      </c>
      <c r="E87" s="15" t="s">
        <v>740</v>
      </c>
      <c r="F87" s="39">
        <v>33314</v>
      </c>
      <c r="G87" s="15">
        <v>2</v>
      </c>
      <c r="H87" s="15" t="s">
        <v>2192</v>
      </c>
      <c r="I87" s="15" t="s">
        <v>2373</v>
      </c>
      <c r="J87" s="15" t="s">
        <v>2374</v>
      </c>
      <c r="K87" s="15" t="s">
        <v>17</v>
      </c>
      <c r="L87" s="40" t="s">
        <v>6</v>
      </c>
      <c r="M87" s="39"/>
      <c r="N87" s="41" t="s">
        <v>2098</v>
      </c>
      <c r="O87" s="39">
        <v>44789</v>
      </c>
      <c r="P87" s="40">
        <v>1</v>
      </c>
      <c r="Q87" s="40">
        <v>4</v>
      </c>
      <c r="R87" s="40" t="str">
        <f>IFERROR(VLOOKUP(Tabla2[[#This Row],[CONTRATISTA PRNCIPAL]],Hoja1!$L$5:$M$9,2,FALSE),"CJV")</f>
        <v>CJV</v>
      </c>
      <c r="S87" s="40" t="str">
        <f>IF(Tabla2[[#This Row],[EMPRESA]]=Tabla2[[#This Row],[CONTRATISTA PRNCIPAL]],"Principal","Secundaria")</f>
        <v>Principal</v>
      </c>
      <c r="T87" s="42">
        <f>IFERROR(1/COUNTIF(Tabla2[CONTRATISTA PRNCIPAL],Tabla2[[#This Row],[CONTRATISTA PRNCIPAL]]),0)</f>
        <v>0.006666666666666667</v>
      </c>
      <c r="U87" s="43">
        <f>IF(((TODAY()-Tabla2[[#This Row],[FECHA NACIMIENTO]])/365)&lt;18,"Corregir", IF(((TODAY()-Tabla2[[#This Row],[FECHA NACIMIENTO]])/365)&gt;80, "Corregir",ROUNDDOWN(((TODAY()-Tabla2[[#This Row],[FECHA NACIMIENTO]])/365),0)))</f>
        <v>32</v>
      </c>
      <c r="V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7" s="44" t="str">
        <f>+IF(Tabla2[[#This Row],[Edad]]="Corregir","Corregir","Ok")</f>
        <v>Ok</v>
      </c>
      <c r="X87" s="42" t="str">
        <f>+IFERROR(VLOOKUP(Tabla2[[#This Row],[DISTRITO SEGÚN DNI]],Hoja1!$A$2:$B$32,2,FALSE),"No")</f>
        <v>ATE</v>
      </c>
      <c r="Y87" s="42" t="str">
        <f>IF(OR(LOWER(Tabla2[[#This Row],[GENERO]])="masculino", LOWER(Tabla2[[#This Row],[GENERO]])="femenino"),"OK","Corregir")</f>
        <v>OK</v>
      </c>
      <c r="Z87" s="42" t="str">
        <f>+IF(Tabla2[[#This Row],[Nro. DNI / CE]]="","Corregir",IF(LEN(Tabla2[[#This Row],[Nro. DNI / CE]])&gt;=8,"OK","Corregir"))</f>
        <v>OK</v>
      </c>
      <c r="AA87" s="42">
        <f>COUNTIF(Tabla2[APELLIDOS Y NOMBRES],Tabla2[[#This Row],[APELLIDOS Y NOMBRES]])</f>
        <v>1</v>
      </c>
      <c r="AB87" s="42">
        <f>IF(Tabla2[[#This Row],[Trabajador]]&gt;1,1/Tabla2[[#This Row],[Trabajador]],Tabla2[[#This Row],[Trabajador]])</f>
        <v>1</v>
      </c>
      <c r="AC87" t="str">
        <f>+IFERROR(IF(Tabla2[[#This Row],[FECHA CESE/BAJA]]="","No Aplica",IF(AND(MONTH(Tabla2[[#This Row],[FECHA CESE/BAJA]])=MONTH(TODAY()-30),YEAR(Tabla2[[#This Row],[FECHA CESE/BAJA]])=YEAR(TODAY())),MONTH(TODAY()-30)&amp;"-"&amp;YEAR(TODAY()),"Borrar")),"No aplica")</f>
        <v>No Aplica</v>
      </c>
      <c r="AD87" t="str">
        <f>+IFERROR(IF(Tabla2[[#This Row],[FECHA INICIO DE LABORES EN OBRA]]="","No Aplica",IF(AND(MONTH(Tabla2[[#This Row],[FECHA INICIO DE LABORES EN OBRA]])=MONTH(TODAY()-30),YEAR(Tabla2[[#This Row],[FECHA INICIO DE LABORES EN OBRA]])=YEAR(TODAY())),MONTH(TODAY()-30)&amp;"-"&amp;YEAR(TODAY()),"No Aplica")),"No Aplica")</f>
        <v>No Aplica</v>
      </c>
    </row>
    <row r="88" spans="1:30" x14ac:dyDescent="0.25">
      <c r="A88" s="13">
        <v>20600111354</v>
      </c>
      <c r="B88" s="15" t="s">
        <v>2191</v>
      </c>
      <c r="C88" s="15" t="s">
        <v>2191</v>
      </c>
      <c r="D88" s="15" t="s">
        <v>802</v>
      </c>
      <c r="E88" s="15" t="s">
        <v>803</v>
      </c>
      <c r="F88" s="39">
        <v>34414</v>
      </c>
      <c r="G88" s="15">
        <v>2</v>
      </c>
      <c r="H88" s="15" t="s">
        <v>2197</v>
      </c>
      <c r="I88" s="15" t="s">
        <v>2375</v>
      </c>
      <c r="J88" s="15" t="s">
        <v>2376</v>
      </c>
      <c r="K88" s="15" t="s">
        <v>17</v>
      </c>
      <c r="L88" s="40" t="s">
        <v>6</v>
      </c>
      <c r="M88" s="39"/>
      <c r="N88" s="41" t="s">
        <v>2098</v>
      </c>
      <c r="O88" s="39">
        <v>44791</v>
      </c>
      <c r="P88" s="40">
        <v>1</v>
      </c>
      <c r="Q88" s="40">
        <v>4</v>
      </c>
      <c r="R88" s="40" t="str">
        <f>IFERROR(VLOOKUP(Tabla2[[#This Row],[CONTRATISTA PRNCIPAL]],Hoja1!$L$5:$M$9,2,FALSE),"CJV")</f>
        <v>CJV</v>
      </c>
      <c r="S88" s="40" t="str">
        <f>IF(Tabla2[[#This Row],[EMPRESA]]=Tabla2[[#This Row],[CONTRATISTA PRNCIPAL]],"Principal","Secundaria")</f>
        <v>Principal</v>
      </c>
      <c r="T88" s="42">
        <f>IFERROR(1/COUNTIF(Tabla2[CONTRATISTA PRNCIPAL],Tabla2[[#This Row],[CONTRATISTA PRNCIPAL]]),0)</f>
        <v>0.006666666666666667</v>
      </c>
      <c r="U88" s="43">
        <f>IF(((TODAY()-Tabla2[[#This Row],[FECHA NACIMIENTO]])/365)&lt;18,"Corregir", IF(((TODAY()-Tabla2[[#This Row],[FECHA NACIMIENTO]])/365)&gt;80, "Corregir",ROUNDDOWN(((TODAY()-Tabla2[[#This Row],[FECHA NACIMIENTO]])/365),0)))</f>
        <v>29</v>
      </c>
      <c r="V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8" s="44" t="str">
        <f>+IF(Tabla2[[#This Row],[Edad]]="Corregir","Corregir","Ok")</f>
        <v>Ok</v>
      </c>
      <c r="X88" s="42" t="str">
        <f>+IFERROR(VLOOKUP(Tabla2[[#This Row],[DISTRITO SEGÚN DNI]],Hoja1!$A$2:$B$32,2,FALSE),"No")</f>
        <v>ATE</v>
      </c>
      <c r="Y88" s="42" t="str">
        <f>IF(OR(LOWER(Tabla2[[#This Row],[GENERO]])="masculino", LOWER(Tabla2[[#This Row],[GENERO]])="femenino"),"OK","Corregir")</f>
        <v>OK</v>
      </c>
      <c r="Z88" s="42" t="str">
        <f>+IF(Tabla2[[#This Row],[Nro. DNI / CE]]="","Corregir",IF(LEN(Tabla2[[#This Row],[Nro. DNI / CE]])&gt;=8,"OK","Corregir"))</f>
        <v>OK</v>
      </c>
      <c r="AA88" s="42">
        <f>COUNTIF(Tabla2[APELLIDOS Y NOMBRES],Tabla2[[#This Row],[APELLIDOS Y NOMBRES]])</f>
        <v>1</v>
      </c>
      <c r="AB88" s="42">
        <f>IF(Tabla2[[#This Row],[Trabajador]]&gt;1,1/Tabla2[[#This Row],[Trabajador]],Tabla2[[#This Row],[Trabajador]])</f>
        <v>1</v>
      </c>
      <c r="AC88" t="str">
        <f>+IFERROR(IF(Tabla2[[#This Row],[FECHA CESE/BAJA]]="","No Aplica",IF(AND(MONTH(Tabla2[[#This Row],[FECHA CESE/BAJA]])=MONTH(TODAY()-30),YEAR(Tabla2[[#This Row],[FECHA CESE/BAJA]])=YEAR(TODAY())),MONTH(TODAY()-30)&amp;"-"&amp;YEAR(TODAY()),"Borrar")),"No aplica")</f>
        <v>No Aplica</v>
      </c>
      <c r="AD88" t="str">
        <f>+IFERROR(IF(Tabla2[[#This Row],[FECHA INICIO DE LABORES EN OBRA]]="","No Aplica",IF(AND(MONTH(Tabla2[[#This Row],[FECHA INICIO DE LABORES EN OBRA]])=MONTH(TODAY()-30),YEAR(Tabla2[[#This Row],[FECHA INICIO DE LABORES EN OBRA]])=YEAR(TODAY())),MONTH(TODAY()-30)&amp;"-"&amp;YEAR(TODAY()),"No Aplica")),"No Aplica")</f>
        <v>No Aplica</v>
      </c>
    </row>
    <row r="89" spans="1:30" x14ac:dyDescent="0.25">
      <c r="A89" s="13">
        <v>20600111354</v>
      </c>
      <c r="B89" s="15" t="s">
        <v>2191</v>
      </c>
      <c r="C89" s="15" t="s">
        <v>2191</v>
      </c>
      <c r="D89" s="15" t="s">
        <v>2377</v>
      </c>
      <c r="E89" s="15" t="s">
        <v>2378</v>
      </c>
      <c r="F89" s="39">
        <v>33592</v>
      </c>
      <c r="G89" s="15">
        <v>2</v>
      </c>
      <c r="H89" s="15" t="s">
        <v>2197</v>
      </c>
      <c r="I89" s="15" t="s">
        <v>2379</v>
      </c>
      <c r="J89" s="15" t="s">
        <v>2380</v>
      </c>
      <c r="K89" s="15" t="s">
        <v>2182</v>
      </c>
      <c r="L89" s="40" t="s">
        <v>6</v>
      </c>
      <c r="M89" s="39"/>
      <c r="N89" s="41" t="s">
        <v>2098</v>
      </c>
      <c r="O89" s="39">
        <v>44791</v>
      </c>
      <c r="P89" s="40">
        <v>1</v>
      </c>
      <c r="Q89" s="40">
        <v>4</v>
      </c>
      <c r="R89" s="40" t="str">
        <f>IFERROR(VLOOKUP(Tabla2[[#This Row],[CONTRATISTA PRNCIPAL]],Hoja1!$L$5:$M$9,2,FALSE),"CJV")</f>
        <v>CJV</v>
      </c>
      <c r="S89" s="40" t="str">
        <f>IF(Tabla2[[#This Row],[EMPRESA]]=Tabla2[[#This Row],[CONTRATISTA PRNCIPAL]],"Principal","Secundaria")</f>
        <v>Principal</v>
      </c>
      <c r="T89" s="42">
        <f>IFERROR(1/COUNTIF(Tabla2[CONTRATISTA PRNCIPAL],Tabla2[[#This Row],[CONTRATISTA PRNCIPAL]]),0)</f>
        <v>0.006666666666666667</v>
      </c>
      <c r="U89" s="43">
        <f>IF(((TODAY()-Tabla2[[#This Row],[FECHA NACIMIENTO]])/365)&lt;18,"Corregir", IF(((TODAY()-Tabla2[[#This Row],[FECHA NACIMIENTO]])/365)&gt;80, "Corregir",ROUNDDOWN(((TODAY()-Tabla2[[#This Row],[FECHA NACIMIENTO]])/365),0)))</f>
        <v>31</v>
      </c>
      <c r="V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9" s="44" t="str">
        <f>+IF(Tabla2[[#This Row],[Edad]]="Corregir","Corregir","Ok")</f>
        <v>Ok</v>
      </c>
      <c r="X89" s="42" t="str">
        <f>+IFERROR(VLOOKUP(Tabla2[[#This Row],[DISTRITO SEGÚN DNI]],Hoja1!$A$2:$B$32,2,FALSE),"No")</f>
        <v>No</v>
      </c>
      <c r="Y89" s="42" t="str">
        <f>IF(OR(LOWER(Tabla2[[#This Row],[GENERO]])="masculino", LOWER(Tabla2[[#This Row],[GENERO]])="femenino"),"OK","Corregir")</f>
        <v>OK</v>
      </c>
      <c r="Z89" s="42" t="str">
        <f>+IF(Tabla2[[#This Row],[Nro. DNI / CE]]="","Corregir",IF(LEN(Tabla2[[#This Row],[Nro. DNI / CE]])&gt;=8,"OK","Corregir"))</f>
        <v>OK</v>
      </c>
      <c r="AA89" s="42">
        <f>COUNTIF(Tabla2[APELLIDOS Y NOMBRES],Tabla2[[#This Row],[APELLIDOS Y NOMBRES]])</f>
        <v>1</v>
      </c>
      <c r="AB89" s="42">
        <f>IF(Tabla2[[#This Row],[Trabajador]]&gt;1,1/Tabla2[[#This Row],[Trabajador]],Tabla2[[#This Row],[Trabajador]])</f>
        <v>1</v>
      </c>
      <c r="AC89" t="str">
        <f>+IFERROR(IF(Tabla2[[#This Row],[FECHA CESE/BAJA]]="","No Aplica",IF(AND(MONTH(Tabla2[[#This Row],[FECHA CESE/BAJA]])=MONTH(TODAY()-30),YEAR(Tabla2[[#This Row],[FECHA CESE/BAJA]])=YEAR(TODAY())),MONTH(TODAY()-30)&amp;"-"&amp;YEAR(TODAY()),"Borrar")),"No aplica")</f>
        <v>No Aplica</v>
      </c>
      <c r="AD89" t="str">
        <f>+IFERROR(IF(Tabla2[[#This Row],[FECHA INICIO DE LABORES EN OBRA]]="","No Aplica",IF(AND(MONTH(Tabla2[[#This Row],[FECHA INICIO DE LABORES EN OBRA]])=MONTH(TODAY()-30),YEAR(Tabla2[[#This Row],[FECHA INICIO DE LABORES EN OBRA]])=YEAR(TODAY())),MONTH(TODAY()-30)&amp;"-"&amp;YEAR(TODAY()),"No Aplica")),"No Aplica")</f>
        <v>No Aplica</v>
      </c>
    </row>
    <row r="90" spans="1:30" x14ac:dyDescent="0.25">
      <c r="A90" s="13">
        <v>20600111354</v>
      </c>
      <c r="B90" s="15" t="s">
        <v>2191</v>
      </c>
      <c r="C90" s="15" t="s">
        <v>2191</v>
      </c>
      <c r="D90" s="15" t="s">
        <v>2381</v>
      </c>
      <c r="E90" s="15" t="s">
        <v>2382</v>
      </c>
      <c r="F90" s="39">
        <v>34101</v>
      </c>
      <c r="G90" s="15">
        <v>2</v>
      </c>
      <c r="H90" s="15" t="s">
        <v>2197</v>
      </c>
      <c r="I90" s="15" t="s">
        <v>2383</v>
      </c>
      <c r="J90" s="15" t="s">
        <v>2384</v>
      </c>
      <c r="K90" s="15" t="s">
        <v>2237</v>
      </c>
      <c r="L90" s="40" t="s">
        <v>6</v>
      </c>
      <c r="M90" s="39"/>
      <c r="N90" s="41" t="s">
        <v>2098</v>
      </c>
      <c r="O90" s="39">
        <v>44791</v>
      </c>
      <c r="P90" s="40">
        <v>1</v>
      </c>
      <c r="Q90" s="40">
        <v>4</v>
      </c>
      <c r="R90" s="40" t="str">
        <f>IFERROR(VLOOKUP(Tabla2[[#This Row],[CONTRATISTA PRNCIPAL]],Hoja1!$L$5:$M$9,2,FALSE),"CJV")</f>
        <v>CJV</v>
      </c>
      <c r="S90" s="40" t="str">
        <f>IF(Tabla2[[#This Row],[EMPRESA]]=Tabla2[[#This Row],[CONTRATISTA PRNCIPAL]],"Principal","Secundaria")</f>
        <v>Principal</v>
      </c>
      <c r="T90" s="42">
        <f>IFERROR(1/COUNTIF(Tabla2[CONTRATISTA PRNCIPAL],Tabla2[[#This Row],[CONTRATISTA PRNCIPAL]]),0)</f>
        <v>0.006666666666666667</v>
      </c>
      <c r="U90" s="43">
        <f>IF(((TODAY()-Tabla2[[#This Row],[FECHA NACIMIENTO]])/365)&lt;18,"Corregir", IF(((TODAY()-Tabla2[[#This Row],[FECHA NACIMIENTO]])/365)&gt;80, "Corregir",ROUNDDOWN(((TODAY()-Tabla2[[#This Row],[FECHA NACIMIENTO]])/365),0)))</f>
        <v>30</v>
      </c>
      <c r="V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0" s="44" t="str">
        <f>+IF(Tabla2[[#This Row],[Edad]]="Corregir","Corregir","Ok")</f>
        <v>Ok</v>
      </c>
      <c r="X90" s="42" t="str">
        <f>+IFERROR(VLOOKUP(Tabla2[[#This Row],[DISTRITO SEGÚN DNI]],Hoja1!$A$2:$B$32,2,FALSE),"No")</f>
        <v>No</v>
      </c>
      <c r="Y90" s="42" t="str">
        <f>IF(OR(LOWER(Tabla2[[#This Row],[GENERO]])="masculino", LOWER(Tabla2[[#This Row],[GENERO]])="femenino"),"OK","Corregir")</f>
        <v>OK</v>
      </c>
      <c r="Z90" s="42" t="str">
        <f>+IF(Tabla2[[#This Row],[Nro. DNI / CE]]="","Corregir",IF(LEN(Tabla2[[#This Row],[Nro. DNI / CE]])&gt;=8,"OK","Corregir"))</f>
        <v>OK</v>
      </c>
      <c r="AA90" s="42">
        <f>COUNTIF(Tabla2[APELLIDOS Y NOMBRES],Tabla2[[#This Row],[APELLIDOS Y NOMBRES]])</f>
        <v>1</v>
      </c>
      <c r="AB90" s="42">
        <f>IF(Tabla2[[#This Row],[Trabajador]]&gt;1,1/Tabla2[[#This Row],[Trabajador]],Tabla2[[#This Row],[Trabajador]])</f>
        <v>1</v>
      </c>
      <c r="AC90" t="str">
        <f>+IFERROR(IF(Tabla2[[#This Row],[FECHA CESE/BAJA]]="","No Aplica",IF(AND(MONTH(Tabla2[[#This Row],[FECHA CESE/BAJA]])=MONTH(TODAY()-30),YEAR(Tabla2[[#This Row],[FECHA CESE/BAJA]])=YEAR(TODAY())),MONTH(TODAY()-30)&amp;"-"&amp;YEAR(TODAY()),"Borrar")),"No aplica")</f>
        <v>No Aplica</v>
      </c>
      <c r="AD90" t="str">
        <f>+IFERROR(IF(Tabla2[[#This Row],[FECHA INICIO DE LABORES EN OBRA]]="","No Aplica",IF(AND(MONTH(Tabla2[[#This Row],[FECHA INICIO DE LABORES EN OBRA]])=MONTH(TODAY()-30),YEAR(Tabla2[[#This Row],[FECHA INICIO DE LABORES EN OBRA]])=YEAR(TODAY())),MONTH(TODAY()-30)&amp;"-"&amp;YEAR(TODAY()),"No Aplica")),"No Aplica")</f>
        <v>No Aplica</v>
      </c>
    </row>
    <row r="91" spans="1:30" x14ac:dyDescent="0.25">
      <c r="A91" s="13">
        <v>20600111354</v>
      </c>
      <c r="B91" s="15" t="s">
        <v>2191</v>
      </c>
      <c r="C91" s="15" t="s">
        <v>2191</v>
      </c>
      <c r="D91" s="15" t="s">
        <v>2385</v>
      </c>
      <c r="E91" s="15" t="s">
        <v>2386</v>
      </c>
      <c r="F91" s="39">
        <v>33787</v>
      </c>
      <c r="G91" s="15">
        <v>2</v>
      </c>
      <c r="H91" s="15" t="s">
        <v>2197</v>
      </c>
      <c r="I91" s="15" t="s">
        <v>2387</v>
      </c>
      <c r="J91" s="15" t="s">
        <v>2388</v>
      </c>
      <c r="K91" s="15" t="s">
        <v>2258</v>
      </c>
      <c r="L91" s="40" t="s">
        <v>6</v>
      </c>
      <c r="M91" s="39"/>
      <c r="N91" s="41" t="s">
        <v>2098</v>
      </c>
      <c r="O91" s="39">
        <v>44791</v>
      </c>
      <c r="P91" s="40">
        <v>1</v>
      </c>
      <c r="Q91" s="40">
        <v>4</v>
      </c>
      <c r="R91" s="40" t="str">
        <f>IFERROR(VLOOKUP(Tabla2[[#This Row],[CONTRATISTA PRNCIPAL]],Hoja1!$L$5:$M$9,2,FALSE),"CJV")</f>
        <v>CJV</v>
      </c>
      <c r="S91" s="40" t="str">
        <f>IF(Tabla2[[#This Row],[EMPRESA]]=Tabla2[[#This Row],[CONTRATISTA PRNCIPAL]],"Principal","Secundaria")</f>
        <v>Principal</v>
      </c>
      <c r="T91" s="42">
        <f>IFERROR(1/COUNTIF(Tabla2[CONTRATISTA PRNCIPAL],Tabla2[[#This Row],[CONTRATISTA PRNCIPAL]]),0)</f>
        <v>0.006666666666666667</v>
      </c>
      <c r="U91" s="43">
        <f>IF(((TODAY()-Tabla2[[#This Row],[FECHA NACIMIENTO]])/365)&lt;18,"Corregir", IF(((TODAY()-Tabla2[[#This Row],[FECHA NACIMIENTO]])/365)&gt;80, "Corregir",ROUNDDOWN(((TODAY()-Tabla2[[#This Row],[FECHA NACIMIENTO]])/365),0)))</f>
        <v>31</v>
      </c>
      <c r="V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1" s="44" t="str">
        <f>+IF(Tabla2[[#This Row],[Edad]]="Corregir","Corregir","Ok")</f>
        <v>Ok</v>
      </c>
      <c r="X91" s="42" t="str">
        <f>+IFERROR(VLOOKUP(Tabla2[[#This Row],[DISTRITO SEGÚN DNI]],Hoja1!$A$2:$B$32,2,FALSE),"No")</f>
        <v>No</v>
      </c>
      <c r="Y91" s="42" t="str">
        <f>IF(OR(LOWER(Tabla2[[#This Row],[GENERO]])="masculino", LOWER(Tabla2[[#This Row],[GENERO]])="femenino"),"OK","Corregir")</f>
        <v>OK</v>
      </c>
      <c r="Z91" s="42" t="str">
        <f>+IF(Tabla2[[#This Row],[Nro. DNI / CE]]="","Corregir",IF(LEN(Tabla2[[#This Row],[Nro. DNI / CE]])&gt;=8,"OK","Corregir"))</f>
        <v>OK</v>
      </c>
      <c r="AA91" s="42">
        <f>COUNTIF(Tabla2[APELLIDOS Y NOMBRES],Tabla2[[#This Row],[APELLIDOS Y NOMBRES]])</f>
        <v>1</v>
      </c>
      <c r="AB91" s="42">
        <f>IF(Tabla2[[#This Row],[Trabajador]]&gt;1,1/Tabla2[[#This Row],[Trabajador]],Tabla2[[#This Row],[Trabajador]])</f>
        <v>1</v>
      </c>
      <c r="AC91" t="str">
        <f>+IFERROR(IF(Tabla2[[#This Row],[FECHA CESE/BAJA]]="","No Aplica",IF(AND(MONTH(Tabla2[[#This Row],[FECHA CESE/BAJA]])=MONTH(TODAY()-30),YEAR(Tabla2[[#This Row],[FECHA CESE/BAJA]])=YEAR(TODAY())),MONTH(TODAY()-30)&amp;"-"&amp;YEAR(TODAY()),"Borrar")),"No aplica")</f>
        <v>No Aplica</v>
      </c>
      <c r="AD91" t="str">
        <f>+IFERROR(IF(Tabla2[[#This Row],[FECHA INICIO DE LABORES EN OBRA]]="","No Aplica",IF(AND(MONTH(Tabla2[[#This Row],[FECHA INICIO DE LABORES EN OBRA]])=MONTH(TODAY()-30),YEAR(Tabla2[[#This Row],[FECHA INICIO DE LABORES EN OBRA]])=YEAR(TODAY())),MONTH(TODAY()-30)&amp;"-"&amp;YEAR(TODAY()),"No Aplica")),"No Aplica")</f>
        <v>No Aplica</v>
      </c>
    </row>
    <row r="92" spans="1:30" x14ac:dyDescent="0.25">
      <c r="A92" s="13">
        <v>20600111354</v>
      </c>
      <c r="B92" s="15" t="s">
        <v>2191</v>
      </c>
      <c r="C92" s="15" t="s">
        <v>2191</v>
      </c>
      <c r="D92" s="15" t="s">
        <v>2389</v>
      </c>
      <c r="E92" s="15" t="s">
        <v>2390</v>
      </c>
      <c r="F92" s="39">
        <v>29772</v>
      </c>
      <c r="G92" s="15">
        <v>2</v>
      </c>
      <c r="H92" s="15" t="s">
        <v>2197</v>
      </c>
      <c r="I92" s="15" t="s">
        <v>2341</v>
      </c>
      <c r="J92" s="15" t="s">
        <v>2391</v>
      </c>
      <c r="K92" s="15" t="s">
        <v>2246</v>
      </c>
      <c r="L92" s="40" t="s">
        <v>6</v>
      </c>
      <c r="M92" s="39"/>
      <c r="N92" s="41" t="s">
        <v>2098</v>
      </c>
      <c r="O92" s="39">
        <v>44791</v>
      </c>
      <c r="P92" s="40">
        <v>1</v>
      </c>
      <c r="Q92" s="40">
        <v>4</v>
      </c>
      <c r="R92" s="40" t="str">
        <f>IFERROR(VLOOKUP(Tabla2[[#This Row],[CONTRATISTA PRNCIPAL]],Hoja1!$L$5:$M$9,2,FALSE),"CJV")</f>
        <v>CJV</v>
      </c>
      <c r="S92" s="40" t="str">
        <f>IF(Tabla2[[#This Row],[EMPRESA]]=Tabla2[[#This Row],[CONTRATISTA PRNCIPAL]],"Principal","Secundaria")</f>
        <v>Principal</v>
      </c>
      <c r="T92" s="42">
        <f>IFERROR(1/COUNTIF(Tabla2[CONTRATISTA PRNCIPAL],Tabla2[[#This Row],[CONTRATISTA PRNCIPAL]]),0)</f>
        <v>0.006666666666666667</v>
      </c>
      <c r="U92" s="43">
        <f>IF(((TODAY()-Tabla2[[#This Row],[FECHA NACIMIENTO]])/365)&lt;18,"Corregir", IF(((TODAY()-Tabla2[[#This Row],[FECHA NACIMIENTO]])/365)&gt;80, "Corregir",ROUNDDOWN(((TODAY()-Tabla2[[#This Row],[FECHA NACIMIENTO]])/365),0)))</f>
        <v>42</v>
      </c>
      <c r="V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2" s="44" t="str">
        <f>+IF(Tabla2[[#This Row],[Edad]]="Corregir","Corregir","Ok")</f>
        <v>Ok</v>
      </c>
      <c r="X92" s="42" t="str">
        <f>+IFERROR(VLOOKUP(Tabla2[[#This Row],[DISTRITO SEGÚN DNI]],Hoja1!$A$2:$B$32,2,FALSE),"No")</f>
        <v>No</v>
      </c>
      <c r="Y92" s="42" t="str">
        <f>IF(OR(LOWER(Tabla2[[#This Row],[GENERO]])="masculino", LOWER(Tabla2[[#This Row],[GENERO]])="femenino"),"OK","Corregir")</f>
        <v>OK</v>
      </c>
      <c r="Z92" s="42" t="str">
        <f>+IF(Tabla2[[#This Row],[Nro. DNI / CE]]="","Corregir",IF(LEN(Tabla2[[#This Row],[Nro. DNI / CE]])&gt;=8,"OK","Corregir"))</f>
        <v>OK</v>
      </c>
      <c r="AA92" s="42">
        <f>COUNTIF(Tabla2[APELLIDOS Y NOMBRES],Tabla2[[#This Row],[APELLIDOS Y NOMBRES]])</f>
        <v>1</v>
      </c>
      <c r="AB92" s="42">
        <f>IF(Tabla2[[#This Row],[Trabajador]]&gt;1,1/Tabla2[[#This Row],[Trabajador]],Tabla2[[#This Row],[Trabajador]])</f>
        <v>1</v>
      </c>
      <c r="AC92" t="str">
        <f>+IFERROR(IF(Tabla2[[#This Row],[FECHA CESE/BAJA]]="","No Aplica",IF(AND(MONTH(Tabla2[[#This Row],[FECHA CESE/BAJA]])=MONTH(TODAY()-30),YEAR(Tabla2[[#This Row],[FECHA CESE/BAJA]])=YEAR(TODAY())),MONTH(TODAY()-30)&amp;"-"&amp;YEAR(TODAY()),"Borrar")),"No aplica")</f>
        <v>No Aplica</v>
      </c>
      <c r="AD92" t="str">
        <f>+IFERROR(IF(Tabla2[[#This Row],[FECHA INICIO DE LABORES EN OBRA]]="","No Aplica",IF(AND(MONTH(Tabla2[[#This Row],[FECHA INICIO DE LABORES EN OBRA]])=MONTH(TODAY()-30),YEAR(Tabla2[[#This Row],[FECHA INICIO DE LABORES EN OBRA]])=YEAR(TODAY())),MONTH(TODAY()-30)&amp;"-"&amp;YEAR(TODAY()),"No Aplica")),"No Aplica")</f>
        <v>No Aplica</v>
      </c>
    </row>
    <row r="93" spans="1:30" x14ac:dyDescent="0.25">
      <c r="A93" s="13">
        <v>20600111354</v>
      </c>
      <c r="B93" s="15" t="s">
        <v>2191</v>
      </c>
      <c r="C93" s="15" t="s">
        <v>2191</v>
      </c>
      <c r="D93" s="15" t="s">
        <v>2392</v>
      </c>
      <c r="E93" s="15" t="s">
        <v>2393</v>
      </c>
      <c r="F93" s="39">
        <v>31085</v>
      </c>
      <c r="G93" s="15">
        <v>2</v>
      </c>
      <c r="H93" s="15" t="s">
        <v>2197</v>
      </c>
      <c r="I93" s="15" t="s">
        <v>2394</v>
      </c>
      <c r="J93" s="15" t="s">
        <v>2395</v>
      </c>
      <c r="K93" s="15" t="s">
        <v>2242</v>
      </c>
      <c r="L93" s="40" t="s">
        <v>6</v>
      </c>
      <c r="M93" s="39"/>
      <c r="N93" s="41" t="s">
        <v>2098</v>
      </c>
      <c r="O93" s="39">
        <v>44792</v>
      </c>
      <c r="P93" s="40">
        <v>1</v>
      </c>
      <c r="Q93" s="40">
        <v>4</v>
      </c>
      <c r="R93" s="40" t="str">
        <f>IFERROR(VLOOKUP(Tabla2[[#This Row],[CONTRATISTA PRNCIPAL]],Hoja1!$L$5:$M$9,2,FALSE),"CJV")</f>
        <v>CJV</v>
      </c>
      <c r="S93" s="40" t="str">
        <f>IF(Tabla2[[#This Row],[EMPRESA]]=Tabla2[[#This Row],[CONTRATISTA PRNCIPAL]],"Principal","Secundaria")</f>
        <v>Principal</v>
      </c>
      <c r="T93" s="42">
        <f>IFERROR(1/COUNTIF(Tabla2[CONTRATISTA PRNCIPAL],Tabla2[[#This Row],[CONTRATISTA PRNCIPAL]]),0)</f>
        <v>0.006666666666666667</v>
      </c>
      <c r="U93" s="43">
        <f>IF(((TODAY()-Tabla2[[#This Row],[FECHA NACIMIENTO]])/365)&lt;18,"Corregir", IF(((TODAY()-Tabla2[[#This Row],[FECHA NACIMIENTO]])/365)&gt;80, "Corregir",ROUNDDOWN(((TODAY()-Tabla2[[#This Row],[FECHA NACIMIENTO]])/365),0)))</f>
        <v>38</v>
      </c>
      <c r="V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3" s="44" t="str">
        <f>+IF(Tabla2[[#This Row],[Edad]]="Corregir","Corregir","Ok")</f>
        <v>Ok</v>
      </c>
      <c r="X93" s="42" t="str">
        <f>+IFERROR(VLOOKUP(Tabla2[[#This Row],[DISTRITO SEGÚN DNI]],Hoja1!$A$2:$B$32,2,FALSE),"No")</f>
        <v>No</v>
      </c>
      <c r="Y93" s="42" t="str">
        <f>IF(OR(LOWER(Tabla2[[#This Row],[GENERO]])="masculino", LOWER(Tabla2[[#This Row],[GENERO]])="femenino"),"OK","Corregir")</f>
        <v>OK</v>
      </c>
      <c r="Z93" s="42" t="str">
        <f>+IF(Tabla2[[#This Row],[Nro. DNI / CE]]="","Corregir",IF(LEN(Tabla2[[#This Row],[Nro. DNI / CE]])&gt;=8,"OK","Corregir"))</f>
        <v>OK</v>
      </c>
      <c r="AA93" s="42">
        <f>COUNTIF(Tabla2[APELLIDOS Y NOMBRES],Tabla2[[#This Row],[APELLIDOS Y NOMBRES]])</f>
        <v>1</v>
      </c>
      <c r="AB93" s="42">
        <f>IF(Tabla2[[#This Row],[Trabajador]]&gt;1,1/Tabla2[[#This Row],[Trabajador]],Tabla2[[#This Row],[Trabajador]])</f>
        <v>1</v>
      </c>
      <c r="AC93" t="str">
        <f>+IFERROR(IF(Tabla2[[#This Row],[FECHA CESE/BAJA]]="","No Aplica",IF(AND(MONTH(Tabla2[[#This Row],[FECHA CESE/BAJA]])=MONTH(TODAY()-30),YEAR(Tabla2[[#This Row],[FECHA CESE/BAJA]])=YEAR(TODAY())),MONTH(TODAY()-30)&amp;"-"&amp;YEAR(TODAY()),"Borrar")),"No aplica")</f>
        <v>No Aplica</v>
      </c>
      <c r="AD93" t="str">
        <f>+IFERROR(IF(Tabla2[[#This Row],[FECHA INICIO DE LABORES EN OBRA]]="","No Aplica",IF(AND(MONTH(Tabla2[[#This Row],[FECHA INICIO DE LABORES EN OBRA]])=MONTH(TODAY()-30),YEAR(Tabla2[[#This Row],[FECHA INICIO DE LABORES EN OBRA]])=YEAR(TODAY())),MONTH(TODAY()-30)&amp;"-"&amp;YEAR(TODAY()),"No Aplica")),"No Aplica")</f>
        <v>No Aplica</v>
      </c>
    </row>
    <row r="94" spans="1:30" x14ac:dyDescent="0.25">
      <c r="A94" s="13">
        <v>20600111354</v>
      </c>
      <c r="B94" s="15" t="s">
        <v>2191</v>
      </c>
      <c r="C94" s="15" t="s">
        <v>2191</v>
      </c>
      <c r="D94" s="15" t="s">
        <v>2396</v>
      </c>
      <c r="E94" s="15" t="s">
        <v>2397</v>
      </c>
      <c r="F94" s="39">
        <v>32023</v>
      </c>
      <c r="G94" s="15">
        <v>2</v>
      </c>
      <c r="H94" s="15" t="s">
        <v>2197</v>
      </c>
      <c r="I94" s="15" t="s">
        <v>2398</v>
      </c>
      <c r="J94" s="15" t="s">
        <v>2399</v>
      </c>
      <c r="K94" s="15" t="s">
        <v>2182</v>
      </c>
      <c r="L94" s="40" t="s">
        <v>6</v>
      </c>
      <c r="M94" s="39"/>
      <c r="N94" s="41" t="s">
        <v>2098</v>
      </c>
      <c r="O94" s="39">
        <v>44792</v>
      </c>
      <c r="P94" s="40">
        <v>1</v>
      </c>
      <c r="Q94" s="40">
        <v>4</v>
      </c>
      <c r="R94" s="40" t="str">
        <f>IFERROR(VLOOKUP(Tabla2[[#This Row],[CONTRATISTA PRNCIPAL]],Hoja1!$L$5:$M$9,2,FALSE),"CJV")</f>
        <v>CJV</v>
      </c>
      <c r="S94" s="40" t="str">
        <f>IF(Tabla2[[#This Row],[EMPRESA]]=Tabla2[[#This Row],[CONTRATISTA PRNCIPAL]],"Principal","Secundaria")</f>
        <v>Principal</v>
      </c>
      <c r="T94" s="42">
        <f>IFERROR(1/COUNTIF(Tabla2[CONTRATISTA PRNCIPAL],Tabla2[[#This Row],[CONTRATISTA PRNCIPAL]]),0)</f>
        <v>0.006666666666666667</v>
      </c>
      <c r="U94" s="43">
        <f>IF(((TODAY()-Tabla2[[#This Row],[FECHA NACIMIENTO]])/365)&lt;18,"Corregir", IF(((TODAY()-Tabla2[[#This Row],[FECHA NACIMIENTO]])/365)&gt;80, "Corregir",ROUNDDOWN(((TODAY()-Tabla2[[#This Row],[FECHA NACIMIENTO]])/365),0)))</f>
        <v>36</v>
      </c>
      <c r="V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4" s="44" t="str">
        <f>+IF(Tabla2[[#This Row],[Edad]]="Corregir","Corregir","Ok")</f>
        <v>Ok</v>
      </c>
      <c r="X94" s="42" t="str">
        <f>+IFERROR(VLOOKUP(Tabla2[[#This Row],[DISTRITO SEGÚN DNI]],Hoja1!$A$2:$B$32,2,FALSE),"No")</f>
        <v>No</v>
      </c>
      <c r="Y94" s="42" t="str">
        <f>IF(OR(LOWER(Tabla2[[#This Row],[GENERO]])="masculino", LOWER(Tabla2[[#This Row],[GENERO]])="femenino"),"OK","Corregir")</f>
        <v>OK</v>
      </c>
      <c r="Z94" s="42" t="str">
        <f>+IF(Tabla2[[#This Row],[Nro. DNI / CE]]="","Corregir",IF(LEN(Tabla2[[#This Row],[Nro. DNI / CE]])&gt;=8,"OK","Corregir"))</f>
        <v>OK</v>
      </c>
      <c r="AA94" s="42">
        <f>COUNTIF(Tabla2[APELLIDOS Y NOMBRES],Tabla2[[#This Row],[APELLIDOS Y NOMBRES]])</f>
        <v>1</v>
      </c>
      <c r="AB94" s="42">
        <f>IF(Tabla2[[#This Row],[Trabajador]]&gt;1,1/Tabla2[[#This Row],[Trabajador]],Tabla2[[#This Row],[Trabajador]])</f>
        <v>1</v>
      </c>
      <c r="AC94" t="str">
        <f>+IFERROR(IF(Tabla2[[#This Row],[FECHA CESE/BAJA]]="","No Aplica",IF(AND(MONTH(Tabla2[[#This Row],[FECHA CESE/BAJA]])=MONTH(TODAY()-30),YEAR(Tabla2[[#This Row],[FECHA CESE/BAJA]])=YEAR(TODAY())),MONTH(TODAY()-30)&amp;"-"&amp;YEAR(TODAY()),"Borrar")),"No aplica")</f>
        <v>No Aplica</v>
      </c>
      <c r="AD94" t="str">
        <f>+IFERROR(IF(Tabla2[[#This Row],[FECHA INICIO DE LABORES EN OBRA]]="","No Aplica",IF(AND(MONTH(Tabla2[[#This Row],[FECHA INICIO DE LABORES EN OBRA]])=MONTH(TODAY()-30),YEAR(Tabla2[[#This Row],[FECHA INICIO DE LABORES EN OBRA]])=YEAR(TODAY())),MONTH(TODAY()-30)&amp;"-"&amp;YEAR(TODAY()),"No Aplica")),"No Aplica")</f>
        <v>No Aplica</v>
      </c>
    </row>
    <row r="95" spans="1:30" x14ac:dyDescent="0.25">
      <c r="A95" s="13">
        <v>20600111354</v>
      </c>
      <c r="B95" s="15" t="s">
        <v>2191</v>
      </c>
      <c r="C95" s="15" t="s">
        <v>2191</v>
      </c>
      <c r="D95" s="15" t="s">
        <v>1411</v>
      </c>
      <c r="E95" s="15" t="s">
        <v>1412</v>
      </c>
      <c r="F95" s="39">
        <v>31334</v>
      </c>
      <c r="G95" s="15">
        <v>2</v>
      </c>
      <c r="H95" s="15" t="s">
        <v>2197</v>
      </c>
      <c r="I95" s="15" t="s">
        <v>2400</v>
      </c>
      <c r="J95" s="15" t="s">
        <v>2401</v>
      </c>
      <c r="K95" s="15" t="s">
        <v>17</v>
      </c>
      <c r="L95" s="40" t="s">
        <v>6</v>
      </c>
      <c r="M95" s="39"/>
      <c r="N95" s="41" t="s">
        <v>2098</v>
      </c>
      <c r="O95" s="39">
        <v>44806</v>
      </c>
      <c r="P95" s="40">
        <v>1</v>
      </c>
      <c r="Q95" s="40">
        <v>4</v>
      </c>
      <c r="R95" s="40" t="str">
        <f>IFERROR(VLOOKUP(Tabla2[[#This Row],[CONTRATISTA PRNCIPAL]],Hoja1!$L$5:$M$9,2,FALSE),"CJV")</f>
        <v>CJV</v>
      </c>
      <c r="S95" s="40" t="str">
        <f>IF(Tabla2[[#This Row],[EMPRESA]]=Tabla2[[#This Row],[CONTRATISTA PRNCIPAL]],"Principal","Secundaria")</f>
        <v>Principal</v>
      </c>
      <c r="T95" s="42">
        <f>IFERROR(1/COUNTIF(Tabla2[CONTRATISTA PRNCIPAL],Tabla2[[#This Row],[CONTRATISTA PRNCIPAL]]),0)</f>
        <v>0.006666666666666667</v>
      </c>
      <c r="U95" s="43">
        <f>IF(((TODAY()-Tabla2[[#This Row],[FECHA NACIMIENTO]])/365)&lt;18,"Corregir", IF(((TODAY()-Tabla2[[#This Row],[FECHA NACIMIENTO]])/365)&gt;80, "Corregir",ROUNDDOWN(((TODAY()-Tabla2[[#This Row],[FECHA NACIMIENTO]])/365),0)))</f>
        <v>37</v>
      </c>
      <c r="V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5" s="44" t="str">
        <f>+IF(Tabla2[[#This Row],[Edad]]="Corregir","Corregir","Ok")</f>
        <v>Ok</v>
      </c>
      <c r="X95" s="42" t="str">
        <f>+IFERROR(VLOOKUP(Tabla2[[#This Row],[DISTRITO SEGÚN DNI]],Hoja1!$A$2:$B$32,2,FALSE),"No")</f>
        <v>ATE</v>
      </c>
      <c r="Y95" s="42" t="str">
        <f>IF(OR(LOWER(Tabla2[[#This Row],[GENERO]])="masculino", LOWER(Tabla2[[#This Row],[GENERO]])="femenino"),"OK","Corregir")</f>
        <v>OK</v>
      </c>
      <c r="Z95" s="42" t="str">
        <f>+IF(Tabla2[[#This Row],[Nro. DNI / CE]]="","Corregir",IF(LEN(Tabla2[[#This Row],[Nro. DNI / CE]])&gt;=8,"OK","Corregir"))</f>
        <v>OK</v>
      </c>
      <c r="AA95" s="42">
        <f>COUNTIF(Tabla2[APELLIDOS Y NOMBRES],Tabla2[[#This Row],[APELLIDOS Y NOMBRES]])</f>
        <v>1</v>
      </c>
      <c r="AB95" s="42">
        <f>IF(Tabla2[[#This Row],[Trabajador]]&gt;1,1/Tabla2[[#This Row],[Trabajador]],Tabla2[[#This Row],[Trabajador]])</f>
        <v>1</v>
      </c>
      <c r="AC95" t="str">
        <f>+IFERROR(IF(Tabla2[[#This Row],[FECHA CESE/BAJA]]="","No Aplica",IF(AND(MONTH(Tabla2[[#This Row],[FECHA CESE/BAJA]])=MONTH(TODAY()-30),YEAR(Tabla2[[#This Row],[FECHA CESE/BAJA]])=YEAR(TODAY())),MONTH(TODAY()-30)&amp;"-"&amp;YEAR(TODAY()),"Borrar")),"No aplica")</f>
        <v>No Aplica</v>
      </c>
      <c r="AD95" t="str">
        <f>+IFERROR(IF(Tabla2[[#This Row],[FECHA INICIO DE LABORES EN OBRA]]="","No Aplica",IF(AND(MONTH(Tabla2[[#This Row],[FECHA INICIO DE LABORES EN OBRA]])=MONTH(TODAY()-30),YEAR(Tabla2[[#This Row],[FECHA INICIO DE LABORES EN OBRA]])=YEAR(TODAY())),MONTH(TODAY()-30)&amp;"-"&amp;YEAR(TODAY()),"No Aplica")),"No Aplica")</f>
        <v>No Aplica</v>
      </c>
    </row>
    <row r="96" spans="1:30" x14ac:dyDescent="0.25">
      <c r="A96" s="13">
        <v>20600111354</v>
      </c>
      <c r="B96" s="15" t="s">
        <v>2191</v>
      </c>
      <c r="C96" s="15" t="s">
        <v>2191</v>
      </c>
      <c r="D96" s="15" t="s">
        <v>639</v>
      </c>
      <c r="E96" s="15" t="s">
        <v>640</v>
      </c>
      <c r="F96" s="39">
        <v>31877</v>
      </c>
      <c r="G96" s="15">
        <v>2</v>
      </c>
      <c r="H96" s="15" t="s">
        <v>2197</v>
      </c>
      <c r="I96" s="15" t="s">
        <v>2402</v>
      </c>
      <c r="J96" s="15" t="s">
        <v>2403</v>
      </c>
      <c r="K96" s="15" t="s">
        <v>2022</v>
      </c>
      <c r="L96" s="40" t="s">
        <v>6</v>
      </c>
      <c r="M96" s="39"/>
      <c r="N96" s="41" t="s">
        <v>2098</v>
      </c>
      <c r="O96" s="39">
        <v>44814</v>
      </c>
      <c r="P96" s="40">
        <v>1</v>
      </c>
      <c r="Q96" s="40">
        <v>4</v>
      </c>
      <c r="R96" s="40" t="str">
        <f>IFERROR(VLOOKUP(Tabla2[[#This Row],[CONTRATISTA PRNCIPAL]],Hoja1!$L$5:$M$9,2,FALSE),"CJV")</f>
        <v>CJV</v>
      </c>
      <c r="S96" s="40" t="str">
        <f>IF(Tabla2[[#This Row],[EMPRESA]]=Tabla2[[#This Row],[CONTRATISTA PRNCIPAL]],"Principal","Secundaria")</f>
        <v>Principal</v>
      </c>
      <c r="T96" s="42">
        <f>IFERROR(1/COUNTIF(Tabla2[CONTRATISTA PRNCIPAL],Tabla2[[#This Row],[CONTRATISTA PRNCIPAL]]),0)</f>
        <v>0.006666666666666667</v>
      </c>
      <c r="U96" s="43">
        <f>IF(((TODAY()-Tabla2[[#This Row],[FECHA NACIMIENTO]])/365)&lt;18,"Corregir", IF(((TODAY()-Tabla2[[#This Row],[FECHA NACIMIENTO]])/365)&gt;80, "Corregir",ROUNDDOWN(((TODAY()-Tabla2[[#This Row],[FECHA NACIMIENTO]])/365),0)))</f>
        <v>36</v>
      </c>
      <c r="V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6" s="44" t="str">
        <f>+IF(Tabla2[[#This Row],[Edad]]="Corregir","Corregir","Ok")</f>
        <v>Ok</v>
      </c>
      <c r="X96" s="42" t="str">
        <f>+IFERROR(VLOOKUP(Tabla2[[#This Row],[DISTRITO SEGÚN DNI]],Hoja1!$A$2:$B$32,2,FALSE),"No")</f>
        <v>CALLAO</v>
      </c>
      <c r="Y96" s="42" t="str">
        <f>IF(OR(LOWER(Tabla2[[#This Row],[GENERO]])="masculino", LOWER(Tabla2[[#This Row],[GENERO]])="femenino"),"OK","Corregir")</f>
        <v>OK</v>
      </c>
      <c r="Z96" s="42" t="str">
        <f>+IF(Tabla2[[#This Row],[Nro. DNI / CE]]="","Corregir",IF(LEN(Tabla2[[#This Row],[Nro. DNI / CE]])&gt;=8,"OK","Corregir"))</f>
        <v>OK</v>
      </c>
      <c r="AA96" s="42">
        <f>COUNTIF(Tabla2[APELLIDOS Y NOMBRES],Tabla2[[#This Row],[APELLIDOS Y NOMBRES]])</f>
        <v>1</v>
      </c>
      <c r="AB96" s="42">
        <f>IF(Tabla2[[#This Row],[Trabajador]]&gt;1,1/Tabla2[[#This Row],[Trabajador]],Tabla2[[#This Row],[Trabajador]])</f>
        <v>1</v>
      </c>
      <c r="AC96" t="str">
        <f>+IFERROR(IF(Tabla2[[#This Row],[FECHA CESE/BAJA]]="","No Aplica",IF(AND(MONTH(Tabla2[[#This Row],[FECHA CESE/BAJA]])=MONTH(TODAY()-30),YEAR(Tabla2[[#This Row],[FECHA CESE/BAJA]])=YEAR(TODAY())),MONTH(TODAY()-30)&amp;"-"&amp;YEAR(TODAY()),"Borrar")),"No aplica")</f>
        <v>No Aplica</v>
      </c>
      <c r="AD96" t="str">
        <f>+IFERROR(IF(Tabla2[[#This Row],[FECHA INICIO DE LABORES EN OBRA]]="","No Aplica",IF(AND(MONTH(Tabla2[[#This Row],[FECHA INICIO DE LABORES EN OBRA]])=MONTH(TODAY()-30),YEAR(Tabla2[[#This Row],[FECHA INICIO DE LABORES EN OBRA]])=YEAR(TODAY())),MONTH(TODAY()-30)&amp;"-"&amp;YEAR(TODAY()),"No Aplica")),"No Aplica")</f>
        <v>No Aplica</v>
      </c>
    </row>
    <row r="97" spans="1:30" x14ac:dyDescent="0.25">
      <c r="A97" s="13">
        <v>20600111354</v>
      </c>
      <c r="B97" s="15" t="s">
        <v>2191</v>
      </c>
      <c r="C97" s="15" t="s">
        <v>2191</v>
      </c>
      <c r="D97" s="15" t="s">
        <v>604</v>
      </c>
      <c r="E97" s="15" t="s">
        <v>605</v>
      </c>
      <c r="F97" s="39">
        <v>31453</v>
      </c>
      <c r="G97" s="15">
        <v>2</v>
      </c>
      <c r="H97" s="15" t="s">
        <v>2197</v>
      </c>
      <c r="I97" s="15" t="s">
        <v>2404</v>
      </c>
      <c r="J97" s="15" t="s">
        <v>2405</v>
      </c>
      <c r="K97" s="15" t="s">
        <v>17</v>
      </c>
      <c r="L97" s="40" t="s">
        <v>6</v>
      </c>
      <c r="M97" s="39"/>
      <c r="N97" s="41" t="s">
        <v>2098</v>
      </c>
      <c r="O97" s="39">
        <v>44820</v>
      </c>
      <c r="P97" s="40">
        <v>1</v>
      </c>
      <c r="Q97" s="40">
        <v>4</v>
      </c>
      <c r="R97" s="40" t="str">
        <f>IFERROR(VLOOKUP(Tabla2[[#This Row],[CONTRATISTA PRNCIPAL]],Hoja1!$L$5:$M$9,2,FALSE),"CJV")</f>
        <v>CJV</v>
      </c>
      <c r="S97" s="40" t="str">
        <f>IF(Tabla2[[#This Row],[EMPRESA]]=Tabla2[[#This Row],[CONTRATISTA PRNCIPAL]],"Principal","Secundaria")</f>
        <v>Principal</v>
      </c>
      <c r="T97" s="42">
        <f>IFERROR(1/COUNTIF(Tabla2[CONTRATISTA PRNCIPAL],Tabla2[[#This Row],[CONTRATISTA PRNCIPAL]]),0)</f>
        <v>0.006666666666666667</v>
      </c>
      <c r="U97" s="43">
        <f>IF(((TODAY()-Tabla2[[#This Row],[FECHA NACIMIENTO]])/365)&lt;18,"Corregir", IF(((TODAY()-Tabla2[[#This Row],[FECHA NACIMIENTO]])/365)&gt;80, "Corregir",ROUNDDOWN(((TODAY()-Tabla2[[#This Row],[FECHA NACIMIENTO]])/365),0)))</f>
        <v>37</v>
      </c>
      <c r="V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7" s="44" t="str">
        <f>+IF(Tabla2[[#This Row],[Edad]]="Corregir","Corregir","Ok")</f>
        <v>Ok</v>
      </c>
      <c r="X97" s="42" t="str">
        <f>+IFERROR(VLOOKUP(Tabla2[[#This Row],[DISTRITO SEGÚN DNI]],Hoja1!$A$2:$B$32,2,FALSE),"No")</f>
        <v>ATE</v>
      </c>
      <c r="Y97" s="42" t="str">
        <f>IF(OR(LOWER(Tabla2[[#This Row],[GENERO]])="masculino", LOWER(Tabla2[[#This Row],[GENERO]])="femenino"),"OK","Corregir")</f>
        <v>OK</v>
      </c>
      <c r="Z97" s="42" t="str">
        <f>+IF(Tabla2[[#This Row],[Nro. DNI / CE]]="","Corregir",IF(LEN(Tabla2[[#This Row],[Nro. DNI / CE]])&gt;=8,"OK","Corregir"))</f>
        <v>OK</v>
      </c>
      <c r="AA97" s="42">
        <f>COUNTIF(Tabla2[APELLIDOS Y NOMBRES],Tabla2[[#This Row],[APELLIDOS Y NOMBRES]])</f>
        <v>1</v>
      </c>
      <c r="AB97" s="42">
        <f>IF(Tabla2[[#This Row],[Trabajador]]&gt;1,1/Tabla2[[#This Row],[Trabajador]],Tabla2[[#This Row],[Trabajador]])</f>
        <v>1</v>
      </c>
      <c r="AC97" t="str">
        <f>+IFERROR(IF(Tabla2[[#This Row],[FECHA CESE/BAJA]]="","No Aplica",IF(AND(MONTH(Tabla2[[#This Row],[FECHA CESE/BAJA]])=MONTH(TODAY()-30),YEAR(Tabla2[[#This Row],[FECHA CESE/BAJA]])=YEAR(TODAY())),MONTH(TODAY()-30)&amp;"-"&amp;YEAR(TODAY()),"Borrar")),"No aplica")</f>
        <v>No Aplica</v>
      </c>
      <c r="AD97" t="str">
        <f>+IFERROR(IF(Tabla2[[#This Row],[FECHA INICIO DE LABORES EN OBRA]]="","No Aplica",IF(AND(MONTH(Tabla2[[#This Row],[FECHA INICIO DE LABORES EN OBRA]])=MONTH(TODAY()-30),YEAR(Tabla2[[#This Row],[FECHA INICIO DE LABORES EN OBRA]])=YEAR(TODAY())),MONTH(TODAY()-30)&amp;"-"&amp;YEAR(TODAY()),"No Aplica")),"No Aplica")</f>
        <v>No Aplica</v>
      </c>
    </row>
    <row r="98" spans="1:30" x14ac:dyDescent="0.25">
      <c r="A98" s="13">
        <v>20600111354</v>
      </c>
      <c r="B98" s="15" t="s">
        <v>2191</v>
      </c>
      <c r="C98" s="15" t="s">
        <v>2191</v>
      </c>
      <c r="D98" s="15" t="s">
        <v>2406</v>
      </c>
      <c r="E98" s="15" t="s">
        <v>2407</v>
      </c>
      <c r="F98" s="39">
        <v>33775</v>
      </c>
      <c r="G98" s="15">
        <v>2</v>
      </c>
      <c r="H98" s="15" t="s">
        <v>2197</v>
      </c>
      <c r="I98" s="15" t="s">
        <v>2408</v>
      </c>
      <c r="J98" s="15" t="s">
        <v>2409</v>
      </c>
      <c r="K98" s="15" t="s">
        <v>2272</v>
      </c>
      <c r="L98" s="40" t="s">
        <v>6</v>
      </c>
      <c r="M98" s="39"/>
      <c r="N98" s="41" t="s">
        <v>2098</v>
      </c>
      <c r="O98" s="39">
        <v>44826</v>
      </c>
      <c r="P98" s="40">
        <v>1</v>
      </c>
      <c r="Q98" s="40">
        <v>4</v>
      </c>
      <c r="R98" s="40" t="str">
        <f>IFERROR(VLOOKUP(Tabla2[[#This Row],[CONTRATISTA PRNCIPAL]],Hoja1!$L$5:$M$9,2,FALSE),"CJV")</f>
        <v>CJV</v>
      </c>
      <c r="S98" s="40" t="str">
        <f>IF(Tabla2[[#This Row],[EMPRESA]]=Tabla2[[#This Row],[CONTRATISTA PRNCIPAL]],"Principal","Secundaria")</f>
        <v>Principal</v>
      </c>
      <c r="T98" s="42">
        <f>IFERROR(1/COUNTIF(Tabla2[CONTRATISTA PRNCIPAL],Tabla2[[#This Row],[CONTRATISTA PRNCIPAL]]),0)</f>
        <v>0.006666666666666667</v>
      </c>
      <c r="U98" s="43">
        <f>IF(((TODAY()-Tabla2[[#This Row],[FECHA NACIMIENTO]])/365)&lt;18,"Corregir", IF(((TODAY()-Tabla2[[#This Row],[FECHA NACIMIENTO]])/365)&gt;80, "Corregir",ROUNDDOWN(((TODAY()-Tabla2[[#This Row],[FECHA NACIMIENTO]])/365),0)))</f>
        <v>31</v>
      </c>
      <c r="V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8" s="44" t="str">
        <f>+IF(Tabla2[[#This Row],[Edad]]="Corregir","Corregir","Ok")</f>
        <v>Ok</v>
      </c>
      <c r="X98" s="42" t="str">
        <f>+IFERROR(VLOOKUP(Tabla2[[#This Row],[DISTRITO SEGÚN DNI]],Hoja1!$A$2:$B$32,2,FALSE),"No")</f>
        <v>No</v>
      </c>
      <c r="Y98" s="42" t="str">
        <f>IF(OR(LOWER(Tabla2[[#This Row],[GENERO]])="masculino", LOWER(Tabla2[[#This Row],[GENERO]])="femenino"),"OK","Corregir")</f>
        <v>OK</v>
      </c>
      <c r="Z98" s="42" t="str">
        <f>+IF(Tabla2[[#This Row],[Nro. DNI / CE]]="","Corregir",IF(LEN(Tabla2[[#This Row],[Nro. DNI / CE]])&gt;=8,"OK","Corregir"))</f>
        <v>OK</v>
      </c>
      <c r="AA98" s="42">
        <f>COUNTIF(Tabla2[APELLIDOS Y NOMBRES],Tabla2[[#This Row],[APELLIDOS Y NOMBRES]])</f>
        <v>1</v>
      </c>
      <c r="AB98" s="42">
        <f>IF(Tabla2[[#This Row],[Trabajador]]&gt;1,1/Tabla2[[#This Row],[Trabajador]],Tabla2[[#This Row],[Trabajador]])</f>
        <v>1</v>
      </c>
      <c r="AC98" t="str">
        <f>+IFERROR(IF(Tabla2[[#This Row],[FECHA CESE/BAJA]]="","No Aplica",IF(AND(MONTH(Tabla2[[#This Row],[FECHA CESE/BAJA]])=MONTH(TODAY()-30),YEAR(Tabla2[[#This Row],[FECHA CESE/BAJA]])=YEAR(TODAY())),MONTH(TODAY()-30)&amp;"-"&amp;YEAR(TODAY()),"Borrar")),"No aplica")</f>
        <v>No Aplica</v>
      </c>
      <c r="AD98" t="str">
        <f>+IFERROR(IF(Tabla2[[#This Row],[FECHA INICIO DE LABORES EN OBRA]]="","No Aplica",IF(AND(MONTH(Tabla2[[#This Row],[FECHA INICIO DE LABORES EN OBRA]])=MONTH(TODAY()-30),YEAR(Tabla2[[#This Row],[FECHA INICIO DE LABORES EN OBRA]])=YEAR(TODAY())),MONTH(TODAY()-30)&amp;"-"&amp;YEAR(TODAY()),"No Aplica")),"No Aplica")</f>
        <v>No Aplica</v>
      </c>
    </row>
    <row r="99" spans="1:30" x14ac:dyDescent="0.25">
      <c r="A99" s="13">
        <v>20600111354</v>
      </c>
      <c r="B99" s="15" t="s">
        <v>2191</v>
      </c>
      <c r="C99" s="15" t="s">
        <v>2191</v>
      </c>
      <c r="D99" s="15" t="s">
        <v>2410</v>
      </c>
      <c r="E99" s="15" t="s">
        <v>2411</v>
      </c>
      <c r="F99" s="39">
        <v>25086</v>
      </c>
      <c r="G99" s="15">
        <v>1</v>
      </c>
      <c r="H99" s="15" t="s">
        <v>2251</v>
      </c>
      <c r="I99" s="15" t="s">
        <v>2412</v>
      </c>
      <c r="J99" s="15" t="s">
        <v>2413</v>
      </c>
      <c r="K99" s="15" t="s">
        <v>2414</v>
      </c>
      <c r="L99" s="40" t="s">
        <v>5</v>
      </c>
      <c r="M99" s="39"/>
      <c r="N99" s="41" t="s">
        <v>2098</v>
      </c>
      <c r="O99" s="39">
        <v>44839</v>
      </c>
      <c r="P99" s="40">
        <v>1</v>
      </c>
      <c r="Q99" s="40">
        <v>1</v>
      </c>
      <c r="R99" s="40" t="str">
        <f>IFERROR(VLOOKUP(Tabla2[[#This Row],[CONTRATISTA PRNCIPAL]],Hoja1!$L$5:$M$9,2,FALSE),"CJV")</f>
        <v>CJV</v>
      </c>
      <c r="S99" s="40" t="str">
        <f>IF(Tabla2[[#This Row],[EMPRESA]]=Tabla2[[#This Row],[CONTRATISTA PRNCIPAL]],"Principal","Secundaria")</f>
        <v>Principal</v>
      </c>
      <c r="T99" s="42">
        <f>IFERROR(1/COUNTIF(Tabla2[CONTRATISTA PRNCIPAL],Tabla2[[#This Row],[CONTRATISTA PRNCIPAL]]),0)</f>
        <v>0.006666666666666667</v>
      </c>
      <c r="U99" s="43">
        <f>IF(((TODAY()-Tabla2[[#This Row],[FECHA NACIMIENTO]])/365)&lt;18,"Corregir", IF(((TODAY()-Tabla2[[#This Row],[FECHA NACIMIENTO]])/365)&gt;80, "Corregir",ROUNDDOWN(((TODAY()-Tabla2[[#This Row],[FECHA NACIMIENTO]])/365),0)))</f>
        <v>55</v>
      </c>
      <c r="V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99" s="44" t="str">
        <f>+IF(Tabla2[[#This Row],[Edad]]="Corregir","Corregir","Ok")</f>
        <v>Ok</v>
      </c>
      <c r="X99" s="42" t="str">
        <f>+IFERROR(VLOOKUP(Tabla2[[#This Row],[DISTRITO SEGÚN DNI]],Hoja1!$A$2:$B$32,2,FALSE),"No")</f>
        <v>No</v>
      </c>
      <c r="Y99" s="42" t="str">
        <f>IF(OR(LOWER(Tabla2[[#This Row],[GENERO]])="masculino", LOWER(Tabla2[[#This Row],[GENERO]])="femenino"),"OK","Corregir")</f>
        <v>OK</v>
      </c>
      <c r="Z99" s="42" t="str">
        <f>+IF(Tabla2[[#This Row],[Nro. DNI / CE]]="","Corregir",IF(LEN(Tabla2[[#This Row],[Nro. DNI / CE]])&gt;=8,"OK","Corregir"))</f>
        <v>OK</v>
      </c>
      <c r="AA99" s="42">
        <f>COUNTIF(Tabla2[APELLIDOS Y NOMBRES],Tabla2[[#This Row],[APELLIDOS Y NOMBRES]])</f>
        <v>1</v>
      </c>
      <c r="AB99" s="42">
        <f>IF(Tabla2[[#This Row],[Trabajador]]&gt;1,1/Tabla2[[#This Row],[Trabajador]],Tabla2[[#This Row],[Trabajador]])</f>
        <v>1</v>
      </c>
      <c r="AC99" t="str">
        <f>+IFERROR(IF(Tabla2[[#This Row],[FECHA CESE/BAJA]]="","No Aplica",IF(AND(MONTH(Tabla2[[#This Row],[FECHA CESE/BAJA]])=MONTH(TODAY()-30),YEAR(Tabla2[[#This Row],[FECHA CESE/BAJA]])=YEAR(TODAY())),MONTH(TODAY()-30)&amp;"-"&amp;YEAR(TODAY()),"Borrar")),"No aplica")</f>
        <v>No Aplica</v>
      </c>
      <c r="AD99" t="str">
        <f>+IFERROR(IF(Tabla2[[#This Row],[FECHA INICIO DE LABORES EN OBRA]]="","No Aplica",IF(AND(MONTH(Tabla2[[#This Row],[FECHA INICIO DE LABORES EN OBRA]])=MONTH(TODAY()-30),YEAR(Tabla2[[#This Row],[FECHA INICIO DE LABORES EN OBRA]])=YEAR(TODAY())),MONTH(TODAY()-30)&amp;"-"&amp;YEAR(TODAY()),"No Aplica")),"No Aplica")</f>
        <v>No Aplica</v>
      </c>
    </row>
    <row r="100" spans="1:30" x14ac:dyDescent="0.25">
      <c r="A100" s="13">
        <v>20600111354</v>
      </c>
      <c r="B100" s="15" t="s">
        <v>2191</v>
      </c>
      <c r="C100" s="15" t="s">
        <v>2191</v>
      </c>
      <c r="D100" s="15" t="s">
        <v>2415</v>
      </c>
      <c r="E100" s="15" t="s">
        <v>2416</v>
      </c>
      <c r="F100" s="39">
        <v>34711</v>
      </c>
      <c r="G100" s="15">
        <v>2</v>
      </c>
      <c r="H100" s="15" t="s">
        <v>2197</v>
      </c>
      <c r="I100" s="15" t="s">
        <v>2315</v>
      </c>
      <c r="J100" s="15" t="s">
        <v>2417</v>
      </c>
      <c r="K100" s="15" t="s">
        <v>2418</v>
      </c>
      <c r="L100" s="40" t="s">
        <v>6</v>
      </c>
      <c r="M100" s="39"/>
      <c r="N100" s="41" t="s">
        <v>2098</v>
      </c>
      <c r="O100" s="39">
        <v>44856</v>
      </c>
      <c r="P100" s="40">
        <v>1</v>
      </c>
      <c r="Q100" s="40">
        <v>4</v>
      </c>
      <c r="R100" s="40" t="str">
        <f>IFERROR(VLOOKUP(Tabla2[[#This Row],[CONTRATISTA PRNCIPAL]],Hoja1!$L$5:$M$9,2,FALSE),"CJV")</f>
        <v>CJV</v>
      </c>
      <c r="S100" s="40" t="str">
        <f>IF(Tabla2[[#This Row],[EMPRESA]]=Tabla2[[#This Row],[CONTRATISTA PRNCIPAL]],"Principal","Secundaria")</f>
        <v>Principal</v>
      </c>
      <c r="T100" s="42">
        <f>IFERROR(1/COUNTIF(Tabla2[CONTRATISTA PRNCIPAL],Tabla2[[#This Row],[CONTRATISTA PRNCIPAL]]),0)</f>
        <v>0.006666666666666667</v>
      </c>
      <c r="U100" s="43">
        <f>IF(((TODAY()-Tabla2[[#This Row],[FECHA NACIMIENTO]])/365)&lt;18,"Corregir", IF(((TODAY()-Tabla2[[#This Row],[FECHA NACIMIENTO]])/365)&gt;80, "Corregir",ROUNDDOWN(((TODAY()-Tabla2[[#This Row],[FECHA NACIMIENTO]])/365),0)))</f>
        <v>28</v>
      </c>
      <c r="V1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0" s="44" t="str">
        <f>+IF(Tabla2[[#This Row],[Edad]]="Corregir","Corregir","Ok")</f>
        <v>Ok</v>
      </c>
      <c r="X100" s="42" t="str">
        <f>+IFERROR(VLOOKUP(Tabla2[[#This Row],[DISTRITO SEGÚN DNI]],Hoja1!$A$2:$B$32,2,FALSE),"No")</f>
        <v>No</v>
      </c>
      <c r="Y100" s="42" t="str">
        <f>IF(OR(LOWER(Tabla2[[#This Row],[GENERO]])="masculino", LOWER(Tabla2[[#This Row],[GENERO]])="femenino"),"OK","Corregir")</f>
        <v>OK</v>
      </c>
      <c r="Z100" s="42" t="str">
        <f>+IF(Tabla2[[#This Row],[Nro. DNI / CE]]="","Corregir",IF(LEN(Tabla2[[#This Row],[Nro. DNI / CE]])&gt;=8,"OK","Corregir"))</f>
        <v>OK</v>
      </c>
      <c r="AA100" s="42">
        <f>COUNTIF(Tabla2[APELLIDOS Y NOMBRES],Tabla2[[#This Row],[APELLIDOS Y NOMBRES]])</f>
        <v>1</v>
      </c>
      <c r="AB100" s="42">
        <f>IF(Tabla2[[#This Row],[Trabajador]]&gt;1,1/Tabla2[[#This Row],[Trabajador]],Tabla2[[#This Row],[Trabajador]])</f>
        <v>1</v>
      </c>
      <c r="AC100" t="str">
        <f>+IFERROR(IF(Tabla2[[#This Row],[FECHA CESE/BAJA]]="","No Aplica",IF(AND(MONTH(Tabla2[[#This Row],[FECHA CESE/BAJA]])=MONTH(TODAY()-30),YEAR(Tabla2[[#This Row],[FECHA CESE/BAJA]])=YEAR(TODAY())),MONTH(TODAY()-30)&amp;"-"&amp;YEAR(TODAY()),"Borrar")),"No aplica")</f>
        <v>No Aplica</v>
      </c>
      <c r="AD100" t="str">
        <f>+IFERROR(IF(Tabla2[[#This Row],[FECHA INICIO DE LABORES EN OBRA]]="","No Aplica",IF(AND(MONTH(Tabla2[[#This Row],[FECHA INICIO DE LABORES EN OBRA]])=MONTH(TODAY()-30),YEAR(Tabla2[[#This Row],[FECHA INICIO DE LABORES EN OBRA]])=YEAR(TODAY())),MONTH(TODAY()-30)&amp;"-"&amp;YEAR(TODAY()),"No Aplica")),"No Aplica")</f>
        <v>No Aplica</v>
      </c>
    </row>
    <row r="101" spans="1:30" x14ac:dyDescent="0.25">
      <c r="A101" s="13">
        <v>20600111354</v>
      </c>
      <c r="B101" s="15" t="s">
        <v>2191</v>
      </c>
      <c r="C101" s="15" t="s">
        <v>2191</v>
      </c>
      <c r="D101" s="15" t="s">
        <v>2419</v>
      </c>
      <c r="E101" s="15" t="s">
        <v>2420</v>
      </c>
      <c r="F101" s="39">
        <v>32764</v>
      </c>
      <c r="G101" s="15">
        <v>1</v>
      </c>
      <c r="H101" s="15" t="s">
        <v>2292</v>
      </c>
      <c r="I101" s="15" t="s">
        <v>2421</v>
      </c>
      <c r="J101" s="15" t="s">
        <v>2422</v>
      </c>
      <c r="K101" s="15" t="s">
        <v>2182</v>
      </c>
      <c r="L101" s="40" t="s">
        <v>5</v>
      </c>
      <c r="M101" s="39"/>
      <c r="N101" s="41" t="s">
        <v>2098</v>
      </c>
      <c r="O101" s="39">
        <v>44882</v>
      </c>
      <c r="P101" s="40">
        <v>1</v>
      </c>
      <c r="Q101" s="40">
        <v>1</v>
      </c>
      <c r="R101" s="40" t="str">
        <f>IFERROR(VLOOKUP(Tabla2[[#This Row],[CONTRATISTA PRNCIPAL]],Hoja1!$L$5:$M$9,2,FALSE),"CJV")</f>
        <v>CJV</v>
      </c>
      <c r="S101" s="40" t="str">
        <f>IF(Tabla2[[#This Row],[EMPRESA]]=Tabla2[[#This Row],[CONTRATISTA PRNCIPAL]],"Principal","Secundaria")</f>
        <v>Principal</v>
      </c>
      <c r="T101" s="42">
        <f>IFERROR(1/COUNTIF(Tabla2[CONTRATISTA PRNCIPAL],Tabla2[[#This Row],[CONTRATISTA PRNCIPAL]]),0)</f>
        <v>0.006666666666666667</v>
      </c>
      <c r="U101" s="43">
        <f>IF(((TODAY()-Tabla2[[#This Row],[FECHA NACIMIENTO]])/365)&lt;18,"Corregir", IF(((TODAY()-Tabla2[[#This Row],[FECHA NACIMIENTO]])/365)&gt;80, "Corregir",ROUNDDOWN(((TODAY()-Tabla2[[#This Row],[FECHA NACIMIENTO]])/365),0)))</f>
        <v>34</v>
      </c>
      <c r="V1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1" s="44" t="str">
        <f>+IF(Tabla2[[#This Row],[Edad]]="Corregir","Corregir","Ok")</f>
        <v>Ok</v>
      </c>
      <c r="X101" s="42" t="str">
        <f>+IFERROR(VLOOKUP(Tabla2[[#This Row],[DISTRITO SEGÚN DNI]],Hoja1!$A$2:$B$32,2,FALSE),"No")</f>
        <v>No</v>
      </c>
      <c r="Y101" s="42" t="str">
        <f>IF(OR(LOWER(Tabla2[[#This Row],[GENERO]])="masculino", LOWER(Tabla2[[#This Row],[GENERO]])="femenino"),"OK","Corregir")</f>
        <v>OK</v>
      </c>
      <c r="Z101" s="42" t="str">
        <f>+IF(Tabla2[[#This Row],[Nro. DNI / CE]]="","Corregir",IF(LEN(Tabla2[[#This Row],[Nro. DNI / CE]])&gt;=8,"OK","Corregir"))</f>
        <v>OK</v>
      </c>
      <c r="AA101" s="42">
        <f>COUNTIF(Tabla2[APELLIDOS Y NOMBRES],Tabla2[[#This Row],[APELLIDOS Y NOMBRES]])</f>
        <v>1</v>
      </c>
      <c r="AB101" s="42">
        <f>IF(Tabla2[[#This Row],[Trabajador]]&gt;1,1/Tabla2[[#This Row],[Trabajador]],Tabla2[[#This Row],[Trabajador]])</f>
        <v>1</v>
      </c>
      <c r="AC101" t="str">
        <f>+IFERROR(IF(Tabla2[[#This Row],[FECHA CESE/BAJA]]="","No Aplica",IF(AND(MONTH(Tabla2[[#This Row],[FECHA CESE/BAJA]])=MONTH(TODAY()-30),YEAR(Tabla2[[#This Row],[FECHA CESE/BAJA]])=YEAR(TODAY())),MONTH(TODAY()-30)&amp;"-"&amp;YEAR(TODAY()),"Borrar")),"No aplica")</f>
        <v>No Aplica</v>
      </c>
      <c r="AD101" t="str">
        <f>+IFERROR(IF(Tabla2[[#This Row],[FECHA INICIO DE LABORES EN OBRA]]="","No Aplica",IF(AND(MONTH(Tabla2[[#This Row],[FECHA INICIO DE LABORES EN OBRA]])=MONTH(TODAY()-30),YEAR(Tabla2[[#This Row],[FECHA INICIO DE LABORES EN OBRA]])=YEAR(TODAY())),MONTH(TODAY()-30)&amp;"-"&amp;YEAR(TODAY()),"No Aplica")),"No Aplica")</f>
        <v>No Aplica</v>
      </c>
    </row>
    <row r="102" spans="1:30" x14ac:dyDescent="0.25">
      <c r="A102" s="13">
        <v>20600111354</v>
      </c>
      <c r="B102" s="15" t="s">
        <v>2191</v>
      </c>
      <c r="C102" s="15" t="s">
        <v>2191</v>
      </c>
      <c r="D102" s="15" t="s">
        <v>837</v>
      </c>
      <c r="E102" s="15" t="s">
        <v>838</v>
      </c>
      <c r="F102" s="39">
        <v>33604</v>
      </c>
      <c r="G102" s="15">
        <v>2</v>
      </c>
      <c r="H102" s="15" t="s">
        <v>2197</v>
      </c>
      <c r="I102" s="15" t="s">
        <v>2423</v>
      </c>
      <c r="J102" s="15" t="s">
        <v>2424</v>
      </c>
      <c r="K102" s="15" t="s">
        <v>17</v>
      </c>
      <c r="L102" s="40" t="s">
        <v>6</v>
      </c>
      <c r="M102" s="39"/>
      <c r="N102" s="41" t="s">
        <v>2098</v>
      </c>
      <c r="O102" s="39">
        <v>44880</v>
      </c>
      <c r="P102" s="40">
        <v>1</v>
      </c>
      <c r="Q102" s="40">
        <v>4</v>
      </c>
      <c r="R102" s="40" t="str">
        <f>IFERROR(VLOOKUP(Tabla2[[#This Row],[CONTRATISTA PRNCIPAL]],Hoja1!$L$5:$M$9,2,FALSE),"CJV")</f>
        <v>CJV</v>
      </c>
      <c r="S102" s="40" t="str">
        <f>IF(Tabla2[[#This Row],[EMPRESA]]=Tabla2[[#This Row],[CONTRATISTA PRNCIPAL]],"Principal","Secundaria")</f>
        <v>Principal</v>
      </c>
      <c r="T102" s="42">
        <f>IFERROR(1/COUNTIF(Tabla2[CONTRATISTA PRNCIPAL],Tabla2[[#This Row],[CONTRATISTA PRNCIPAL]]),0)</f>
        <v>0.006666666666666667</v>
      </c>
      <c r="U102" s="43">
        <f>IF(((TODAY()-Tabla2[[#This Row],[FECHA NACIMIENTO]])/365)&lt;18,"Corregir", IF(((TODAY()-Tabla2[[#This Row],[FECHA NACIMIENTO]])/365)&gt;80, "Corregir",ROUNDDOWN(((TODAY()-Tabla2[[#This Row],[FECHA NACIMIENTO]])/365),0)))</f>
        <v>31</v>
      </c>
      <c r="V1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2" s="44" t="str">
        <f>+IF(Tabla2[[#This Row],[Edad]]="Corregir","Corregir","Ok")</f>
        <v>Ok</v>
      </c>
      <c r="X102" s="42" t="str">
        <f>+IFERROR(VLOOKUP(Tabla2[[#This Row],[DISTRITO SEGÚN DNI]],Hoja1!$A$2:$B$32,2,FALSE),"No")</f>
        <v>ATE</v>
      </c>
      <c r="Y102" s="42" t="str">
        <f>IF(OR(LOWER(Tabla2[[#This Row],[GENERO]])="masculino", LOWER(Tabla2[[#This Row],[GENERO]])="femenino"),"OK","Corregir")</f>
        <v>OK</v>
      </c>
      <c r="Z102" s="42" t="str">
        <f>+IF(Tabla2[[#This Row],[Nro. DNI / CE]]="","Corregir",IF(LEN(Tabla2[[#This Row],[Nro. DNI / CE]])&gt;=8,"OK","Corregir"))</f>
        <v>OK</v>
      </c>
      <c r="AA102" s="42">
        <f>COUNTIF(Tabla2[APELLIDOS Y NOMBRES],Tabla2[[#This Row],[APELLIDOS Y NOMBRES]])</f>
        <v>1</v>
      </c>
      <c r="AB102" s="42">
        <f>IF(Tabla2[[#This Row],[Trabajador]]&gt;1,1/Tabla2[[#This Row],[Trabajador]],Tabla2[[#This Row],[Trabajador]])</f>
        <v>1</v>
      </c>
      <c r="AC102" t="str">
        <f>+IFERROR(IF(Tabla2[[#This Row],[FECHA CESE/BAJA]]="","No Aplica",IF(AND(MONTH(Tabla2[[#This Row],[FECHA CESE/BAJA]])=MONTH(TODAY()-30),YEAR(Tabla2[[#This Row],[FECHA CESE/BAJA]])=YEAR(TODAY())),MONTH(TODAY()-30)&amp;"-"&amp;YEAR(TODAY()),"Borrar")),"No aplica")</f>
        <v>No Aplica</v>
      </c>
      <c r="AD102" t="str">
        <f>+IFERROR(IF(Tabla2[[#This Row],[FECHA INICIO DE LABORES EN OBRA]]="","No Aplica",IF(AND(MONTH(Tabla2[[#This Row],[FECHA INICIO DE LABORES EN OBRA]])=MONTH(TODAY()-30),YEAR(Tabla2[[#This Row],[FECHA INICIO DE LABORES EN OBRA]])=YEAR(TODAY())),MONTH(TODAY()-30)&amp;"-"&amp;YEAR(TODAY()),"No Aplica")),"No Aplica")</f>
        <v>No Aplica</v>
      </c>
    </row>
    <row r="103" spans="1:30" x14ac:dyDescent="0.25">
      <c r="A103" s="13">
        <v>20600111354</v>
      </c>
      <c r="B103" s="15" t="s">
        <v>2191</v>
      </c>
      <c r="C103" s="15" t="s">
        <v>2191</v>
      </c>
      <c r="D103" s="15" t="s">
        <v>2425</v>
      </c>
      <c r="E103" s="15" t="s">
        <v>2426</v>
      </c>
      <c r="F103" s="39">
        <v>27882</v>
      </c>
      <c r="G103" s="15">
        <v>2</v>
      </c>
      <c r="H103" s="15" t="s">
        <v>2197</v>
      </c>
      <c r="I103" s="15" t="s">
        <v>2204</v>
      </c>
      <c r="J103" s="15" t="s">
        <v>2427</v>
      </c>
      <c r="K103" s="15" t="s">
        <v>2182</v>
      </c>
      <c r="L103" s="40" t="s">
        <v>6</v>
      </c>
      <c r="M103" s="39"/>
      <c r="N103" s="41" t="s">
        <v>2098</v>
      </c>
      <c r="O103" s="39">
        <v>44893</v>
      </c>
      <c r="P103" s="40">
        <v>1</v>
      </c>
      <c r="Q103" s="40">
        <v>4</v>
      </c>
      <c r="R103" s="40" t="str">
        <f>IFERROR(VLOOKUP(Tabla2[[#This Row],[CONTRATISTA PRNCIPAL]],Hoja1!$L$5:$M$9,2,FALSE),"CJV")</f>
        <v>CJV</v>
      </c>
      <c r="S103" s="40" t="str">
        <f>IF(Tabla2[[#This Row],[EMPRESA]]=Tabla2[[#This Row],[CONTRATISTA PRNCIPAL]],"Principal","Secundaria")</f>
        <v>Principal</v>
      </c>
      <c r="T103" s="42">
        <f>IFERROR(1/COUNTIF(Tabla2[CONTRATISTA PRNCIPAL],Tabla2[[#This Row],[CONTRATISTA PRNCIPAL]]),0)</f>
        <v>0.006666666666666667</v>
      </c>
      <c r="U103" s="43">
        <f>IF(((TODAY()-Tabla2[[#This Row],[FECHA NACIMIENTO]])/365)&lt;18,"Corregir", IF(((TODAY()-Tabla2[[#This Row],[FECHA NACIMIENTO]])/365)&gt;80, "Corregir",ROUNDDOWN(((TODAY()-Tabla2[[#This Row],[FECHA NACIMIENTO]])/365),0)))</f>
        <v>47</v>
      </c>
      <c r="V1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3" s="44" t="str">
        <f>+IF(Tabla2[[#This Row],[Edad]]="Corregir","Corregir","Ok")</f>
        <v>Ok</v>
      </c>
      <c r="X103" s="42" t="str">
        <f>+IFERROR(VLOOKUP(Tabla2[[#This Row],[DISTRITO SEGÚN DNI]],Hoja1!$A$2:$B$32,2,FALSE),"No")</f>
        <v>No</v>
      </c>
      <c r="Y103" s="42" t="str">
        <f>IF(OR(LOWER(Tabla2[[#This Row],[GENERO]])="masculino", LOWER(Tabla2[[#This Row],[GENERO]])="femenino"),"OK","Corregir")</f>
        <v>OK</v>
      </c>
      <c r="Z103" s="42" t="str">
        <f>+IF(Tabla2[[#This Row],[Nro. DNI / CE]]="","Corregir",IF(LEN(Tabla2[[#This Row],[Nro. DNI / CE]])&gt;=8,"OK","Corregir"))</f>
        <v>OK</v>
      </c>
      <c r="AA103" s="42">
        <f>COUNTIF(Tabla2[APELLIDOS Y NOMBRES],Tabla2[[#This Row],[APELLIDOS Y NOMBRES]])</f>
        <v>1</v>
      </c>
      <c r="AB103" s="42">
        <f>IF(Tabla2[[#This Row],[Trabajador]]&gt;1,1/Tabla2[[#This Row],[Trabajador]],Tabla2[[#This Row],[Trabajador]])</f>
        <v>1</v>
      </c>
      <c r="AC103" t="str">
        <f>+IFERROR(IF(Tabla2[[#This Row],[FECHA CESE/BAJA]]="","No Aplica",IF(AND(MONTH(Tabla2[[#This Row],[FECHA CESE/BAJA]])=MONTH(TODAY()-30),YEAR(Tabla2[[#This Row],[FECHA CESE/BAJA]])=YEAR(TODAY())),MONTH(TODAY()-30)&amp;"-"&amp;YEAR(TODAY()),"Borrar")),"No aplica")</f>
        <v>No Aplica</v>
      </c>
      <c r="AD103" t="str">
        <f>+IFERROR(IF(Tabla2[[#This Row],[FECHA INICIO DE LABORES EN OBRA]]="","No Aplica",IF(AND(MONTH(Tabla2[[#This Row],[FECHA INICIO DE LABORES EN OBRA]])=MONTH(TODAY()-30),YEAR(Tabla2[[#This Row],[FECHA INICIO DE LABORES EN OBRA]])=YEAR(TODAY())),MONTH(TODAY()-30)&amp;"-"&amp;YEAR(TODAY()),"No Aplica")),"No Aplica")</f>
        <v>No Aplica</v>
      </c>
    </row>
    <row r="104" spans="1:30" x14ac:dyDescent="0.25">
      <c r="A104" s="13">
        <v>20600111354</v>
      </c>
      <c r="B104" s="15" t="s">
        <v>2191</v>
      </c>
      <c r="C104" s="15" t="s">
        <v>2191</v>
      </c>
      <c r="D104" s="15" t="s">
        <v>892</v>
      </c>
      <c r="E104" s="15" t="s">
        <v>893</v>
      </c>
      <c r="F104" s="39">
        <v>35735</v>
      </c>
      <c r="G104" s="15">
        <v>2</v>
      </c>
      <c r="H104" s="15" t="s">
        <v>2197</v>
      </c>
      <c r="I104" s="15" t="s">
        <v>2428</v>
      </c>
      <c r="J104" s="15" t="s">
        <v>2429</v>
      </c>
      <c r="K104" s="15" t="s">
        <v>17</v>
      </c>
      <c r="L104" s="40" t="s">
        <v>6</v>
      </c>
      <c r="M104" s="39"/>
      <c r="N104" s="41" t="s">
        <v>2098</v>
      </c>
      <c r="O104" s="39">
        <v>44893</v>
      </c>
      <c r="P104" s="40">
        <v>1</v>
      </c>
      <c r="Q104" s="40">
        <v>4</v>
      </c>
      <c r="R104" s="40" t="str">
        <f>IFERROR(VLOOKUP(Tabla2[[#This Row],[CONTRATISTA PRNCIPAL]],Hoja1!$L$5:$M$9,2,FALSE),"CJV")</f>
        <v>CJV</v>
      </c>
      <c r="S104" s="40" t="str">
        <f>IF(Tabla2[[#This Row],[EMPRESA]]=Tabla2[[#This Row],[CONTRATISTA PRNCIPAL]],"Principal","Secundaria")</f>
        <v>Principal</v>
      </c>
      <c r="T104" s="42">
        <f>IFERROR(1/COUNTIF(Tabla2[CONTRATISTA PRNCIPAL],Tabla2[[#This Row],[CONTRATISTA PRNCIPAL]]),0)</f>
        <v>0.006666666666666667</v>
      </c>
      <c r="U104" s="43">
        <f>IF(((TODAY()-Tabla2[[#This Row],[FECHA NACIMIENTO]])/365)&lt;18,"Corregir", IF(((TODAY()-Tabla2[[#This Row],[FECHA NACIMIENTO]])/365)&gt;80, "Corregir",ROUNDDOWN(((TODAY()-Tabla2[[#This Row],[FECHA NACIMIENTO]])/365),0)))</f>
        <v>25</v>
      </c>
      <c r="V1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4" s="44" t="str">
        <f>+IF(Tabla2[[#This Row],[Edad]]="Corregir","Corregir","Ok")</f>
        <v>Ok</v>
      </c>
      <c r="X104" s="42" t="str">
        <f>+IFERROR(VLOOKUP(Tabla2[[#This Row],[DISTRITO SEGÚN DNI]],Hoja1!$A$2:$B$32,2,FALSE),"No")</f>
        <v>ATE</v>
      </c>
      <c r="Y104" s="42" t="str">
        <f>IF(OR(LOWER(Tabla2[[#This Row],[GENERO]])="masculino", LOWER(Tabla2[[#This Row],[GENERO]])="femenino"),"OK","Corregir")</f>
        <v>OK</v>
      </c>
      <c r="Z104" s="42" t="str">
        <f>+IF(Tabla2[[#This Row],[Nro. DNI / CE]]="","Corregir",IF(LEN(Tabla2[[#This Row],[Nro. DNI / CE]])&gt;=8,"OK","Corregir"))</f>
        <v>OK</v>
      </c>
      <c r="AA104" s="42">
        <f>COUNTIF(Tabla2[APELLIDOS Y NOMBRES],Tabla2[[#This Row],[APELLIDOS Y NOMBRES]])</f>
        <v>1</v>
      </c>
      <c r="AB104" s="42">
        <f>IF(Tabla2[[#This Row],[Trabajador]]&gt;1,1/Tabla2[[#This Row],[Trabajador]],Tabla2[[#This Row],[Trabajador]])</f>
        <v>1</v>
      </c>
      <c r="AC104" t="str">
        <f>+IFERROR(IF(Tabla2[[#This Row],[FECHA CESE/BAJA]]="","No Aplica",IF(AND(MONTH(Tabla2[[#This Row],[FECHA CESE/BAJA]])=MONTH(TODAY()-30),YEAR(Tabla2[[#This Row],[FECHA CESE/BAJA]])=YEAR(TODAY())),MONTH(TODAY()-30)&amp;"-"&amp;YEAR(TODAY()),"Borrar")),"No aplica")</f>
        <v>No Aplica</v>
      </c>
      <c r="AD104" t="str">
        <f>+IFERROR(IF(Tabla2[[#This Row],[FECHA INICIO DE LABORES EN OBRA]]="","No Aplica",IF(AND(MONTH(Tabla2[[#This Row],[FECHA INICIO DE LABORES EN OBRA]])=MONTH(TODAY()-30),YEAR(Tabla2[[#This Row],[FECHA INICIO DE LABORES EN OBRA]])=YEAR(TODAY())),MONTH(TODAY()-30)&amp;"-"&amp;YEAR(TODAY()),"No Aplica")),"No Aplica")</f>
        <v>No Aplica</v>
      </c>
    </row>
    <row r="105" spans="1:30" x14ac:dyDescent="0.25">
      <c r="A105" s="13">
        <v>20600111354</v>
      </c>
      <c r="B105" s="15" t="s">
        <v>2191</v>
      </c>
      <c r="C105" s="15" t="s">
        <v>2191</v>
      </c>
      <c r="D105" s="15" t="s">
        <v>2430</v>
      </c>
      <c r="E105" s="15" t="s">
        <v>2431</v>
      </c>
      <c r="F105" s="39">
        <v>34066</v>
      </c>
      <c r="G105" s="15">
        <v>2</v>
      </c>
      <c r="H105" s="15" t="s">
        <v>2197</v>
      </c>
      <c r="I105" s="15" t="s">
        <v>2432</v>
      </c>
      <c r="J105" s="15" t="s">
        <v>2433</v>
      </c>
      <c r="K105" s="15" t="s">
        <v>2272</v>
      </c>
      <c r="L105" s="40" t="s">
        <v>6</v>
      </c>
      <c r="M105" s="39"/>
      <c r="N105" s="41" t="s">
        <v>2098</v>
      </c>
      <c r="O105" s="39">
        <v>44893</v>
      </c>
      <c r="P105" s="40">
        <v>1</v>
      </c>
      <c r="Q105" s="40">
        <v>4</v>
      </c>
      <c r="R105" s="40" t="str">
        <f>IFERROR(VLOOKUP(Tabla2[[#This Row],[CONTRATISTA PRNCIPAL]],Hoja1!$L$5:$M$9,2,FALSE),"CJV")</f>
        <v>CJV</v>
      </c>
      <c r="S105" s="40" t="str">
        <f>IF(Tabla2[[#This Row],[EMPRESA]]=Tabla2[[#This Row],[CONTRATISTA PRNCIPAL]],"Principal","Secundaria")</f>
        <v>Principal</v>
      </c>
      <c r="T105" s="42">
        <f>IFERROR(1/COUNTIF(Tabla2[CONTRATISTA PRNCIPAL],Tabla2[[#This Row],[CONTRATISTA PRNCIPAL]]),0)</f>
        <v>0.006666666666666667</v>
      </c>
      <c r="U105" s="43">
        <f>IF(((TODAY()-Tabla2[[#This Row],[FECHA NACIMIENTO]])/365)&lt;18,"Corregir", IF(((TODAY()-Tabla2[[#This Row],[FECHA NACIMIENTO]])/365)&gt;80, "Corregir",ROUNDDOWN(((TODAY()-Tabla2[[#This Row],[FECHA NACIMIENTO]])/365),0)))</f>
        <v>30</v>
      </c>
      <c r="V1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5" s="44" t="str">
        <f>+IF(Tabla2[[#This Row],[Edad]]="Corregir","Corregir","Ok")</f>
        <v>Ok</v>
      </c>
      <c r="X105" s="42" t="str">
        <f>+IFERROR(VLOOKUP(Tabla2[[#This Row],[DISTRITO SEGÚN DNI]],Hoja1!$A$2:$B$32,2,FALSE),"No")</f>
        <v>No</v>
      </c>
      <c r="Y105" s="42" t="str">
        <f>IF(OR(LOWER(Tabla2[[#This Row],[GENERO]])="masculino", LOWER(Tabla2[[#This Row],[GENERO]])="femenino"),"OK","Corregir")</f>
        <v>OK</v>
      </c>
      <c r="Z105" s="42" t="str">
        <f>+IF(Tabla2[[#This Row],[Nro. DNI / CE]]="","Corregir",IF(LEN(Tabla2[[#This Row],[Nro. DNI / CE]])&gt;=8,"OK","Corregir"))</f>
        <v>OK</v>
      </c>
      <c r="AA105" s="42">
        <f>COUNTIF(Tabla2[APELLIDOS Y NOMBRES],Tabla2[[#This Row],[APELLIDOS Y NOMBRES]])</f>
        <v>1</v>
      </c>
      <c r="AB105" s="42">
        <f>IF(Tabla2[[#This Row],[Trabajador]]&gt;1,1/Tabla2[[#This Row],[Trabajador]],Tabla2[[#This Row],[Trabajador]])</f>
        <v>1</v>
      </c>
      <c r="AC105" t="str">
        <f>+IFERROR(IF(Tabla2[[#This Row],[FECHA CESE/BAJA]]="","No Aplica",IF(AND(MONTH(Tabla2[[#This Row],[FECHA CESE/BAJA]])=MONTH(TODAY()-30),YEAR(Tabla2[[#This Row],[FECHA CESE/BAJA]])=YEAR(TODAY())),MONTH(TODAY()-30)&amp;"-"&amp;YEAR(TODAY()),"Borrar")),"No aplica")</f>
        <v>No Aplica</v>
      </c>
      <c r="AD105" t="str">
        <f>+IFERROR(IF(Tabla2[[#This Row],[FECHA INICIO DE LABORES EN OBRA]]="","No Aplica",IF(AND(MONTH(Tabla2[[#This Row],[FECHA INICIO DE LABORES EN OBRA]])=MONTH(TODAY()-30),YEAR(Tabla2[[#This Row],[FECHA INICIO DE LABORES EN OBRA]])=YEAR(TODAY())),MONTH(TODAY()-30)&amp;"-"&amp;YEAR(TODAY()),"No Aplica")),"No Aplica")</f>
        <v>No Aplica</v>
      </c>
    </row>
    <row r="106" spans="1:30" x14ac:dyDescent="0.25">
      <c r="A106" s="13">
        <v>20600111354</v>
      </c>
      <c r="B106" s="15" t="s">
        <v>2191</v>
      </c>
      <c r="C106" s="15" t="s">
        <v>2191</v>
      </c>
      <c r="D106" s="15" t="s">
        <v>2434</v>
      </c>
      <c r="E106" s="15" t="s">
        <v>2435</v>
      </c>
      <c r="F106" s="39">
        <v>31364</v>
      </c>
      <c r="G106" s="15">
        <v>2</v>
      </c>
      <c r="H106" s="15" t="s">
        <v>2197</v>
      </c>
      <c r="I106" s="15" t="s">
        <v>2436</v>
      </c>
      <c r="J106" s="15" t="s">
        <v>2437</v>
      </c>
      <c r="K106" s="15" t="s">
        <v>2190</v>
      </c>
      <c r="L106" s="40" t="s">
        <v>6</v>
      </c>
      <c r="M106" s="39"/>
      <c r="N106" s="41" t="s">
        <v>2098</v>
      </c>
      <c r="O106" s="39">
        <v>44893</v>
      </c>
      <c r="P106" s="40">
        <v>1</v>
      </c>
      <c r="Q106" s="40">
        <v>4</v>
      </c>
      <c r="R106" s="40" t="str">
        <f>IFERROR(VLOOKUP(Tabla2[[#This Row],[CONTRATISTA PRNCIPAL]],Hoja1!$L$5:$M$9,2,FALSE),"CJV")</f>
        <v>CJV</v>
      </c>
      <c r="S106" s="40" t="str">
        <f>IF(Tabla2[[#This Row],[EMPRESA]]=Tabla2[[#This Row],[CONTRATISTA PRNCIPAL]],"Principal","Secundaria")</f>
        <v>Principal</v>
      </c>
      <c r="T106" s="42">
        <f>IFERROR(1/COUNTIF(Tabla2[CONTRATISTA PRNCIPAL],Tabla2[[#This Row],[CONTRATISTA PRNCIPAL]]),0)</f>
        <v>0.006666666666666667</v>
      </c>
      <c r="U106" s="43">
        <f>IF(((TODAY()-Tabla2[[#This Row],[FECHA NACIMIENTO]])/365)&lt;18,"Corregir", IF(((TODAY()-Tabla2[[#This Row],[FECHA NACIMIENTO]])/365)&gt;80, "Corregir",ROUNDDOWN(((TODAY()-Tabla2[[#This Row],[FECHA NACIMIENTO]])/365),0)))</f>
        <v>37</v>
      </c>
      <c r="V1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6" s="44" t="str">
        <f>+IF(Tabla2[[#This Row],[Edad]]="Corregir","Corregir","Ok")</f>
        <v>Ok</v>
      </c>
      <c r="X106" s="42" t="str">
        <f>+IFERROR(VLOOKUP(Tabla2[[#This Row],[DISTRITO SEGÚN DNI]],Hoja1!$A$2:$B$32,2,FALSE),"No")</f>
        <v>No</v>
      </c>
      <c r="Y106" s="42" t="str">
        <f>IF(OR(LOWER(Tabla2[[#This Row],[GENERO]])="masculino", LOWER(Tabla2[[#This Row],[GENERO]])="femenino"),"OK","Corregir")</f>
        <v>OK</v>
      </c>
      <c r="Z106" s="42" t="str">
        <f>+IF(Tabla2[[#This Row],[Nro. DNI / CE]]="","Corregir",IF(LEN(Tabla2[[#This Row],[Nro. DNI / CE]])&gt;=8,"OK","Corregir"))</f>
        <v>OK</v>
      </c>
      <c r="AA106" s="42">
        <f>COUNTIF(Tabla2[APELLIDOS Y NOMBRES],Tabla2[[#This Row],[APELLIDOS Y NOMBRES]])</f>
        <v>1</v>
      </c>
      <c r="AB106" s="42">
        <f>IF(Tabla2[[#This Row],[Trabajador]]&gt;1,1/Tabla2[[#This Row],[Trabajador]],Tabla2[[#This Row],[Trabajador]])</f>
        <v>1</v>
      </c>
      <c r="AC106" t="str">
        <f>+IFERROR(IF(Tabla2[[#This Row],[FECHA CESE/BAJA]]="","No Aplica",IF(AND(MONTH(Tabla2[[#This Row],[FECHA CESE/BAJA]])=MONTH(TODAY()-30),YEAR(Tabla2[[#This Row],[FECHA CESE/BAJA]])=YEAR(TODAY())),MONTH(TODAY()-30)&amp;"-"&amp;YEAR(TODAY()),"Borrar")),"No aplica")</f>
        <v>No Aplica</v>
      </c>
      <c r="AD106" t="str">
        <f>+IFERROR(IF(Tabla2[[#This Row],[FECHA INICIO DE LABORES EN OBRA]]="","No Aplica",IF(AND(MONTH(Tabla2[[#This Row],[FECHA INICIO DE LABORES EN OBRA]])=MONTH(TODAY()-30),YEAR(Tabla2[[#This Row],[FECHA INICIO DE LABORES EN OBRA]])=YEAR(TODAY())),MONTH(TODAY()-30)&amp;"-"&amp;YEAR(TODAY()),"No Aplica")),"No Aplica")</f>
        <v>No Aplica</v>
      </c>
    </row>
    <row r="107" spans="1:30" x14ac:dyDescent="0.25">
      <c r="A107" s="13">
        <v>20600111354</v>
      </c>
      <c r="B107" s="15" t="s">
        <v>2191</v>
      </c>
      <c r="C107" s="15" t="s">
        <v>2191</v>
      </c>
      <c r="D107" s="15" t="s">
        <v>2438</v>
      </c>
      <c r="E107" s="15" t="s">
        <v>2439</v>
      </c>
      <c r="F107" s="39">
        <v>27358</v>
      </c>
      <c r="G107" s="15">
        <v>2</v>
      </c>
      <c r="H107" s="15" t="s">
        <v>2197</v>
      </c>
      <c r="I107" s="15" t="s">
        <v>2440</v>
      </c>
      <c r="J107" s="15" t="s">
        <v>2441</v>
      </c>
      <c r="K107" s="15" t="s">
        <v>2182</v>
      </c>
      <c r="L107" s="40" t="s">
        <v>6</v>
      </c>
      <c r="M107" s="39"/>
      <c r="N107" s="41" t="s">
        <v>2098</v>
      </c>
      <c r="O107" s="39">
        <v>44893</v>
      </c>
      <c r="P107" s="40">
        <v>1</v>
      </c>
      <c r="Q107" s="40">
        <v>4</v>
      </c>
      <c r="R107" s="40" t="str">
        <f>IFERROR(VLOOKUP(Tabla2[[#This Row],[CONTRATISTA PRNCIPAL]],Hoja1!$L$5:$M$9,2,FALSE),"CJV")</f>
        <v>CJV</v>
      </c>
      <c r="S107" s="40" t="str">
        <f>IF(Tabla2[[#This Row],[EMPRESA]]=Tabla2[[#This Row],[CONTRATISTA PRNCIPAL]],"Principal","Secundaria")</f>
        <v>Principal</v>
      </c>
      <c r="T107" s="42">
        <f>IFERROR(1/COUNTIF(Tabla2[CONTRATISTA PRNCIPAL],Tabla2[[#This Row],[CONTRATISTA PRNCIPAL]]),0)</f>
        <v>0.006666666666666667</v>
      </c>
      <c r="U107" s="43">
        <f>IF(((TODAY()-Tabla2[[#This Row],[FECHA NACIMIENTO]])/365)&lt;18,"Corregir", IF(((TODAY()-Tabla2[[#This Row],[FECHA NACIMIENTO]])/365)&gt;80, "Corregir",ROUNDDOWN(((TODAY()-Tabla2[[#This Row],[FECHA NACIMIENTO]])/365),0)))</f>
        <v>48</v>
      </c>
      <c r="V1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7" s="44" t="str">
        <f>+IF(Tabla2[[#This Row],[Edad]]="Corregir","Corregir","Ok")</f>
        <v>Ok</v>
      </c>
      <c r="X107" s="42" t="str">
        <f>+IFERROR(VLOOKUP(Tabla2[[#This Row],[DISTRITO SEGÚN DNI]],Hoja1!$A$2:$B$32,2,FALSE),"No")</f>
        <v>No</v>
      </c>
      <c r="Y107" s="42" t="str">
        <f>IF(OR(LOWER(Tabla2[[#This Row],[GENERO]])="masculino", LOWER(Tabla2[[#This Row],[GENERO]])="femenino"),"OK","Corregir")</f>
        <v>OK</v>
      </c>
      <c r="Z107" s="42" t="str">
        <f>+IF(Tabla2[[#This Row],[Nro. DNI / CE]]="","Corregir",IF(LEN(Tabla2[[#This Row],[Nro. DNI / CE]])&gt;=8,"OK","Corregir"))</f>
        <v>OK</v>
      </c>
      <c r="AA107" s="42">
        <f>COUNTIF(Tabla2[APELLIDOS Y NOMBRES],Tabla2[[#This Row],[APELLIDOS Y NOMBRES]])</f>
        <v>1</v>
      </c>
      <c r="AB107" s="42">
        <f>IF(Tabla2[[#This Row],[Trabajador]]&gt;1,1/Tabla2[[#This Row],[Trabajador]],Tabla2[[#This Row],[Trabajador]])</f>
        <v>1</v>
      </c>
      <c r="AC107" t="str">
        <f>+IFERROR(IF(Tabla2[[#This Row],[FECHA CESE/BAJA]]="","No Aplica",IF(AND(MONTH(Tabla2[[#This Row],[FECHA CESE/BAJA]])=MONTH(TODAY()-30),YEAR(Tabla2[[#This Row],[FECHA CESE/BAJA]])=YEAR(TODAY())),MONTH(TODAY()-30)&amp;"-"&amp;YEAR(TODAY()),"Borrar")),"No aplica")</f>
        <v>No Aplica</v>
      </c>
      <c r="AD107" t="str">
        <f>+IFERROR(IF(Tabla2[[#This Row],[FECHA INICIO DE LABORES EN OBRA]]="","No Aplica",IF(AND(MONTH(Tabla2[[#This Row],[FECHA INICIO DE LABORES EN OBRA]])=MONTH(TODAY()-30),YEAR(Tabla2[[#This Row],[FECHA INICIO DE LABORES EN OBRA]])=YEAR(TODAY())),MONTH(TODAY()-30)&amp;"-"&amp;YEAR(TODAY()),"No Aplica")),"No Aplica")</f>
        <v>No Aplica</v>
      </c>
    </row>
    <row r="108" spans="1:30" x14ac:dyDescent="0.25">
      <c r="A108" s="13">
        <v>20600111354</v>
      </c>
      <c r="B108" s="15" t="s">
        <v>2191</v>
      </c>
      <c r="C108" s="15" t="s">
        <v>2191</v>
      </c>
      <c r="D108" s="15" t="s">
        <v>2442</v>
      </c>
      <c r="E108" s="15" t="s">
        <v>2443</v>
      </c>
      <c r="F108" s="39">
        <v>29172</v>
      </c>
      <c r="G108" s="15">
        <v>2</v>
      </c>
      <c r="H108" s="15" t="s">
        <v>2192</v>
      </c>
      <c r="I108" s="15" t="s">
        <v>2277</v>
      </c>
      <c r="J108" s="15" t="s">
        <v>2444</v>
      </c>
      <c r="K108" s="15" t="s">
        <v>2445</v>
      </c>
      <c r="L108" s="40" t="s">
        <v>6</v>
      </c>
      <c r="M108" s="39"/>
      <c r="N108" s="41" t="s">
        <v>2098</v>
      </c>
      <c r="O108" s="39">
        <v>44895</v>
      </c>
      <c r="P108" s="40">
        <v>1</v>
      </c>
      <c r="Q108" s="40">
        <v>4</v>
      </c>
      <c r="R108" s="40" t="str">
        <f>IFERROR(VLOOKUP(Tabla2[[#This Row],[CONTRATISTA PRNCIPAL]],Hoja1!$L$5:$M$9,2,FALSE),"CJV")</f>
        <v>CJV</v>
      </c>
      <c r="S108" s="40" t="str">
        <f>IF(Tabla2[[#This Row],[EMPRESA]]=Tabla2[[#This Row],[CONTRATISTA PRNCIPAL]],"Principal","Secundaria")</f>
        <v>Principal</v>
      </c>
      <c r="T108" s="42">
        <f>IFERROR(1/COUNTIF(Tabla2[CONTRATISTA PRNCIPAL],Tabla2[[#This Row],[CONTRATISTA PRNCIPAL]]),0)</f>
        <v>0.006666666666666667</v>
      </c>
      <c r="U108" s="43">
        <f>IF(((TODAY()-Tabla2[[#This Row],[FECHA NACIMIENTO]])/365)&lt;18,"Corregir", IF(((TODAY()-Tabla2[[#This Row],[FECHA NACIMIENTO]])/365)&gt;80, "Corregir",ROUNDDOWN(((TODAY()-Tabla2[[#This Row],[FECHA NACIMIENTO]])/365),0)))</f>
        <v>43</v>
      </c>
      <c r="V1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8" s="44" t="str">
        <f>+IF(Tabla2[[#This Row],[Edad]]="Corregir","Corregir","Ok")</f>
        <v>Ok</v>
      </c>
      <c r="X108" s="42" t="str">
        <f>+IFERROR(VLOOKUP(Tabla2[[#This Row],[DISTRITO SEGÚN DNI]],Hoja1!$A$2:$B$32,2,FALSE),"No")</f>
        <v>No</v>
      </c>
      <c r="Y108" s="42" t="str">
        <f>IF(OR(LOWER(Tabla2[[#This Row],[GENERO]])="masculino", LOWER(Tabla2[[#This Row],[GENERO]])="femenino"),"OK","Corregir")</f>
        <v>OK</v>
      </c>
      <c r="Z108" s="42" t="str">
        <f>+IF(Tabla2[[#This Row],[Nro. DNI / CE]]="","Corregir",IF(LEN(Tabla2[[#This Row],[Nro. DNI / CE]])&gt;=8,"OK","Corregir"))</f>
        <v>OK</v>
      </c>
      <c r="AA108" s="42">
        <f>COUNTIF(Tabla2[APELLIDOS Y NOMBRES],Tabla2[[#This Row],[APELLIDOS Y NOMBRES]])</f>
        <v>1</v>
      </c>
      <c r="AB108" s="42">
        <f>IF(Tabla2[[#This Row],[Trabajador]]&gt;1,1/Tabla2[[#This Row],[Trabajador]],Tabla2[[#This Row],[Trabajador]])</f>
        <v>1</v>
      </c>
      <c r="AC108" t="str">
        <f>+IFERROR(IF(Tabla2[[#This Row],[FECHA CESE/BAJA]]="","No Aplica",IF(AND(MONTH(Tabla2[[#This Row],[FECHA CESE/BAJA]])=MONTH(TODAY()-30),YEAR(Tabla2[[#This Row],[FECHA CESE/BAJA]])=YEAR(TODAY())),MONTH(TODAY()-30)&amp;"-"&amp;YEAR(TODAY()),"Borrar")),"No aplica")</f>
        <v>No Aplica</v>
      </c>
      <c r="AD108" t="str">
        <f>+IFERROR(IF(Tabla2[[#This Row],[FECHA INICIO DE LABORES EN OBRA]]="","No Aplica",IF(AND(MONTH(Tabla2[[#This Row],[FECHA INICIO DE LABORES EN OBRA]])=MONTH(TODAY()-30),YEAR(Tabla2[[#This Row],[FECHA INICIO DE LABORES EN OBRA]])=YEAR(TODAY())),MONTH(TODAY()-30)&amp;"-"&amp;YEAR(TODAY()),"No Aplica")),"No Aplica")</f>
        <v>No Aplica</v>
      </c>
    </row>
    <row r="109" spans="1:30" x14ac:dyDescent="0.25">
      <c r="A109" s="13">
        <v>20600111354</v>
      </c>
      <c r="B109" s="15" t="s">
        <v>2191</v>
      </c>
      <c r="C109" s="15" t="s">
        <v>2191</v>
      </c>
      <c r="D109" s="15" t="s">
        <v>2446</v>
      </c>
      <c r="E109" s="15" t="s">
        <v>2447</v>
      </c>
      <c r="F109" s="39">
        <v>29025</v>
      </c>
      <c r="G109" s="15">
        <v>2</v>
      </c>
      <c r="H109" s="15" t="s">
        <v>2197</v>
      </c>
      <c r="I109" s="15" t="s">
        <v>2448</v>
      </c>
      <c r="J109" s="15" t="s">
        <v>2449</v>
      </c>
      <c r="K109" s="15" t="s">
        <v>2450</v>
      </c>
      <c r="L109" s="40" t="s">
        <v>6</v>
      </c>
      <c r="M109" s="39"/>
      <c r="N109" s="41" t="s">
        <v>2098</v>
      </c>
      <c r="O109" s="39">
        <v>44902</v>
      </c>
      <c r="P109" s="40">
        <v>1</v>
      </c>
      <c r="Q109" s="40">
        <v>4</v>
      </c>
      <c r="R109" s="40" t="str">
        <f>IFERROR(VLOOKUP(Tabla2[[#This Row],[CONTRATISTA PRNCIPAL]],Hoja1!$L$5:$M$9,2,FALSE),"CJV")</f>
        <v>CJV</v>
      </c>
      <c r="S109" s="40" t="str">
        <f>IF(Tabla2[[#This Row],[EMPRESA]]=Tabla2[[#This Row],[CONTRATISTA PRNCIPAL]],"Principal","Secundaria")</f>
        <v>Principal</v>
      </c>
      <c r="T109" s="42">
        <f>IFERROR(1/COUNTIF(Tabla2[CONTRATISTA PRNCIPAL],Tabla2[[#This Row],[CONTRATISTA PRNCIPAL]]),0)</f>
        <v>0.006666666666666667</v>
      </c>
      <c r="U109" s="43">
        <f>IF(((TODAY()-Tabla2[[#This Row],[FECHA NACIMIENTO]])/365)&lt;18,"Corregir", IF(((TODAY()-Tabla2[[#This Row],[FECHA NACIMIENTO]])/365)&gt;80, "Corregir",ROUNDDOWN(((TODAY()-Tabla2[[#This Row],[FECHA NACIMIENTO]])/365),0)))</f>
        <v>44</v>
      </c>
      <c r="V1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9" s="44" t="str">
        <f>+IF(Tabla2[[#This Row],[Edad]]="Corregir","Corregir","Ok")</f>
        <v>Ok</v>
      </c>
      <c r="X109" s="42" t="str">
        <f>+IFERROR(VLOOKUP(Tabla2[[#This Row],[DISTRITO SEGÚN DNI]],Hoja1!$A$2:$B$32,2,FALSE),"No")</f>
        <v>No</v>
      </c>
      <c r="Y109" s="42" t="str">
        <f>IF(OR(LOWER(Tabla2[[#This Row],[GENERO]])="masculino", LOWER(Tabla2[[#This Row],[GENERO]])="femenino"),"OK","Corregir")</f>
        <v>OK</v>
      </c>
      <c r="Z109" s="42" t="str">
        <f>+IF(Tabla2[[#This Row],[Nro. DNI / CE]]="","Corregir",IF(LEN(Tabla2[[#This Row],[Nro. DNI / CE]])&gt;=8,"OK","Corregir"))</f>
        <v>OK</v>
      </c>
      <c r="AA109" s="42">
        <f>COUNTIF(Tabla2[APELLIDOS Y NOMBRES],Tabla2[[#This Row],[APELLIDOS Y NOMBRES]])</f>
        <v>1</v>
      </c>
      <c r="AB109" s="42">
        <f>IF(Tabla2[[#This Row],[Trabajador]]&gt;1,1/Tabla2[[#This Row],[Trabajador]],Tabla2[[#This Row],[Trabajador]])</f>
        <v>1</v>
      </c>
      <c r="AC109" t="str">
        <f>+IFERROR(IF(Tabla2[[#This Row],[FECHA CESE/BAJA]]="","No Aplica",IF(AND(MONTH(Tabla2[[#This Row],[FECHA CESE/BAJA]])=MONTH(TODAY()-30),YEAR(Tabla2[[#This Row],[FECHA CESE/BAJA]])=YEAR(TODAY())),MONTH(TODAY()-30)&amp;"-"&amp;YEAR(TODAY()),"Borrar")),"No aplica")</f>
        <v>No Aplica</v>
      </c>
      <c r="AD109" t="str">
        <f>+IFERROR(IF(Tabla2[[#This Row],[FECHA INICIO DE LABORES EN OBRA]]="","No Aplica",IF(AND(MONTH(Tabla2[[#This Row],[FECHA INICIO DE LABORES EN OBRA]])=MONTH(TODAY()-30),YEAR(Tabla2[[#This Row],[FECHA INICIO DE LABORES EN OBRA]])=YEAR(TODAY())),MONTH(TODAY()-30)&amp;"-"&amp;YEAR(TODAY()),"No Aplica")),"No Aplica")</f>
        <v>No Aplica</v>
      </c>
    </row>
    <row r="110" spans="1:30" x14ac:dyDescent="0.25">
      <c r="A110" s="13">
        <v>20600111354</v>
      </c>
      <c r="B110" s="15" t="s">
        <v>2191</v>
      </c>
      <c r="C110" s="15" t="s">
        <v>2191</v>
      </c>
      <c r="D110" s="15" t="s">
        <v>2451</v>
      </c>
      <c r="E110" s="15" t="s">
        <v>2452</v>
      </c>
      <c r="F110" s="39">
        <v>27288</v>
      </c>
      <c r="G110" s="15">
        <v>2</v>
      </c>
      <c r="H110" s="15" t="s">
        <v>2197</v>
      </c>
      <c r="I110" s="15" t="s">
        <v>2193</v>
      </c>
      <c r="J110" s="15" t="s">
        <v>2453</v>
      </c>
      <c r="K110" s="15" t="s">
        <v>2272</v>
      </c>
      <c r="L110" s="40" t="s">
        <v>6</v>
      </c>
      <c r="M110" s="39"/>
      <c r="N110" s="41" t="s">
        <v>2098</v>
      </c>
      <c r="O110" s="39">
        <v>44902</v>
      </c>
      <c r="P110" s="40">
        <v>1</v>
      </c>
      <c r="Q110" s="40">
        <v>4</v>
      </c>
      <c r="R110" s="40" t="str">
        <f>IFERROR(VLOOKUP(Tabla2[[#This Row],[CONTRATISTA PRNCIPAL]],Hoja1!$L$5:$M$9,2,FALSE),"CJV")</f>
        <v>CJV</v>
      </c>
      <c r="S110" s="40" t="str">
        <f>IF(Tabla2[[#This Row],[EMPRESA]]=Tabla2[[#This Row],[CONTRATISTA PRNCIPAL]],"Principal","Secundaria")</f>
        <v>Principal</v>
      </c>
      <c r="T110" s="42">
        <f>IFERROR(1/COUNTIF(Tabla2[CONTRATISTA PRNCIPAL],Tabla2[[#This Row],[CONTRATISTA PRNCIPAL]]),0)</f>
        <v>0.006666666666666667</v>
      </c>
      <c r="U110" s="43">
        <f>IF(((TODAY()-Tabla2[[#This Row],[FECHA NACIMIENTO]])/365)&lt;18,"Corregir", IF(((TODAY()-Tabla2[[#This Row],[FECHA NACIMIENTO]])/365)&gt;80, "Corregir",ROUNDDOWN(((TODAY()-Tabla2[[#This Row],[FECHA NACIMIENTO]])/365),0)))</f>
        <v>49</v>
      </c>
      <c r="V1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0" s="44" t="str">
        <f>+IF(Tabla2[[#This Row],[Edad]]="Corregir","Corregir","Ok")</f>
        <v>Ok</v>
      </c>
      <c r="X110" s="42" t="str">
        <f>+IFERROR(VLOOKUP(Tabla2[[#This Row],[DISTRITO SEGÚN DNI]],Hoja1!$A$2:$B$32,2,FALSE),"No")</f>
        <v>No</v>
      </c>
      <c r="Y110" s="42" t="str">
        <f>IF(OR(LOWER(Tabla2[[#This Row],[GENERO]])="masculino", LOWER(Tabla2[[#This Row],[GENERO]])="femenino"),"OK","Corregir")</f>
        <v>OK</v>
      </c>
      <c r="Z110" s="42" t="str">
        <f>+IF(Tabla2[[#This Row],[Nro. DNI / CE]]="","Corregir",IF(LEN(Tabla2[[#This Row],[Nro. DNI / CE]])&gt;=8,"OK","Corregir"))</f>
        <v>OK</v>
      </c>
      <c r="AA110" s="42">
        <f>COUNTIF(Tabla2[APELLIDOS Y NOMBRES],Tabla2[[#This Row],[APELLIDOS Y NOMBRES]])</f>
        <v>1</v>
      </c>
      <c r="AB110" s="42">
        <f>IF(Tabla2[[#This Row],[Trabajador]]&gt;1,1/Tabla2[[#This Row],[Trabajador]],Tabla2[[#This Row],[Trabajador]])</f>
        <v>1</v>
      </c>
      <c r="AC110" t="str">
        <f>+IFERROR(IF(Tabla2[[#This Row],[FECHA CESE/BAJA]]="","No Aplica",IF(AND(MONTH(Tabla2[[#This Row],[FECHA CESE/BAJA]])=MONTH(TODAY()-30),YEAR(Tabla2[[#This Row],[FECHA CESE/BAJA]])=YEAR(TODAY())),MONTH(TODAY()-30)&amp;"-"&amp;YEAR(TODAY()),"Borrar")),"No aplica")</f>
        <v>No Aplica</v>
      </c>
      <c r="AD110" t="str">
        <f>+IFERROR(IF(Tabla2[[#This Row],[FECHA INICIO DE LABORES EN OBRA]]="","No Aplica",IF(AND(MONTH(Tabla2[[#This Row],[FECHA INICIO DE LABORES EN OBRA]])=MONTH(TODAY()-30),YEAR(Tabla2[[#This Row],[FECHA INICIO DE LABORES EN OBRA]])=YEAR(TODAY())),MONTH(TODAY()-30)&amp;"-"&amp;YEAR(TODAY()),"No Aplica")),"No Aplica")</f>
        <v>No Aplica</v>
      </c>
    </row>
    <row r="111" spans="1:30" x14ac:dyDescent="0.25">
      <c r="A111" s="13">
        <v>20600111354</v>
      </c>
      <c r="B111" s="15" t="s">
        <v>2191</v>
      </c>
      <c r="C111" s="15" t="s">
        <v>2191</v>
      </c>
      <c r="D111" s="15" t="s">
        <v>2454</v>
      </c>
      <c r="E111" s="15" t="s">
        <v>2455</v>
      </c>
      <c r="F111" s="39">
        <v>35123</v>
      </c>
      <c r="G111" s="15">
        <v>2</v>
      </c>
      <c r="H111" s="15" t="s">
        <v>2192</v>
      </c>
      <c r="I111" s="15" t="s">
        <v>2456</v>
      </c>
      <c r="J111" s="15" t="s">
        <v>2457</v>
      </c>
      <c r="K111" s="15" t="s">
        <v>2174</v>
      </c>
      <c r="L111" s="40" t="s">
        <v>6</v>
      </c>
      <c r="M111" s="39"/>
      <c r="N111" s="41" t="s">
        <v>2098</v>
      </c>
      <c r="O111" s="39">
        <v>44902</v>
      </c>
      <c r="P111" s="40">
        <v>1</v>
      </c>
      <c r="Q111" s="40">
        <v>4</v>
      </c>
      <c r="R111" s="40" t="str">
        <f>IFERROR(VLOOKUP(Tabla2[[#This Row],[CONTRATISTA PRNCIPAL]],Hoja1!$L$5:$M$9,2,FALSE),"CJV")</f>
        <v>CJV</v>
      </c>
      <c r="S111" s="40" t="str">
        <f>IF(Tabla2[[#This Row],[EMPRESA]]=Tabla2[[#This Row],[CONTRATISTA PRNCIPAL]],"Principal","Secundaria")</f>
        <v>Principal</v>
      </c>
      <c r="T111" s="42">
        <f>IFERROR(1/COUNTIF(Tabla2[CONTRATISTA PRNCIPAL],Tabla2[[#This Row],[CONTRATISTA PRNCIPAL]]),0)</f>
        <v>0.006666666666666667</v>
      </c>
      <c r="U111" s="43">
        <f>IF(((TODAY()-Tabla2[[#This Row],[FECHA NACIMIENTO]])/365)&lt;18,"Corregir", IF(((TODAY()-Tabla2[[#This Row],[FECHA NACIMIENTO]])/365)&gt;80, "Corregir",ROUNDDOWN(((TODAY()-Tabla2[[#This Row],[FECHA NACIMIENTO]])/365),0)))</f>
        <v>27</v>
      </c>
      <c r="V1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1" s="44" t="str">
        <f>+IF(Tabla2[[#This Row],[Edad]]="Corregir","Corregir","Ok")</f>
        <v>Ok</v>
      </c>
      <c r="X111" s="42" t="str">
        <f>+IFERROR(VLOOKUP(Tabla2[[#This Row],[DISTRITO SEGÚN DNI]],Hoja1!$A$2:$B$32,2,FALSE),"No")</f>
        <v>No</v>
      </c>
      <c r="Y111" s="42" t="str">
        <f>IF(OR(LOWER(Tabla2[[#This Row],[GENERO]])="masculino", LOWER(Tabla2[[#This Row],[GENERO]])="femenino"),"OK","Corregir")</f>
        <v>OK</v>
      </c>
      <c r="Z111" s="42" t="str">
        <f>+IF(Tabla2[[#This Row],[Nro. DNI / CE]]="","Corregir",IF(LEN(Tabla2[[#This Row],[Nro. DNI / CE]])&gt;=8,"OK","Corregir"))</f>
        <v>OK</v>
      </c>
      <c r="AA111" s="42">
        <f>COUNTIF(Tabla2[APELLIDOS Y NOMBRES],Tabla2[[#This Row],[APELLIDOS Y NOMBRES]])</f>
        <v>1</v>
      </c>
      <c r="AB111" s="42">
        <f>IF(Tabla2[[#This Row],[Trabajador]]&gt;1,1/Tabla2[[#This Row],[Trabajador]],Tabla2[[#This Row],[Trabajador]])</f>
        <v>1</v>
      </c>
      <c r="AC111" t="str">
        <f>+IFERROR(IF(Tabla2[[#This Row],[FECHA CESE/BAJA]]="","No Aplica",IF(AND(MONTH(Tabla2[[#This Row],[FECHA CESE/BAJA]])=MONTH(TODAY()-30),YEAR(Tabla2[[#This Row],[FECHA CESE/BAJA]])=YEAR(TODAY())),MONTH(TODAY()-30)&amp;"-"&amp;YEAR(TODAY()),"Borrar")),"No aplica")</f>
        <v>No Aplica</v>
      </c>
      <c r="AD111" t="str">
        <f>+IFERROR(IF(Tabla2[[#This Row],[FECHA INICIO DE LABORES EN OBRA]]="","No Aplica",IF(AND(MONTH(Tabla2[[#This Row],[FECHA INICIO DE LABORES EN OBRA]])=MONTH(TODAY()-30),YEAR(Tabla2[[#This Row],[FECHA INICIO DE LABORES EN OBRA]])=YEAR(TODAY())),MONTH(TODAY()-30)&amp;"-"&amp;YEAR(TODAY()),"No Aplica")),"No Aplica")</f>
        <v>No Aplica</v>
      </c>
    </row>
    <row r="112" spans="1:30" x14ac:dyDescent="0.25">
      <c r="A112" s="13">
        <v>20600111354</v>
      </c>
      <c r="B112" s="15" t="s">
        <v>2191</v>
      </c>
      <c r="C112" s="15" t="s">
        <v>2191</v>
      </c>
      <c r="D112" s="15" t="s">
        <v>2458</v>
      </c>
      <c r="E112" s="15" t="s">
        <v>2459</v>
      </c>
      <c r="F112" s="39">
        <v>29491</v>
      </c>
      <c r="G112" s="15">
        <v>2</v>
      </c>
      <c r="H112" s="15" t="s">
        <v>2197</v>
      </c>
      <c r="I112" s="15" t="s">
        <v>2460</v>
      </c>
      <c r="J112" s="15" t="s">
        <v>2461</v>
      </c>
      <c r="K112" s="15" t="s">
        <v>2182</v>
      </c>
      <c r="L112" s="40" t="s">
        <v>6</v>
      </c>
      <c r="M112" s="39"/>
      <c r="N112" s="41" t="s">
        <v>2098</v>
      </c>
      <c r="O112" s="39">
        <v>44898</v>
      </c>
      <c r="P112" s="40">
        <v>1</v>
      </c>
      <c r="Q112" s="40">
        <v>4</v>
      </c>
      <c r="R112" s="40" t="str">
        <f>IFERROR(VLOOKUP(Tabla2[[#This Row],[CONTRATISTA PRNCIPAL]],Hoja1!$L$5:$M$9,2,FALSE),"CJV")</f>
        <v>CJV</v>
      </c>
      <c r="S112" s="40" t="str">
        <f>IF(Tabla2[[#This Row],[EMPRESA]]=Tabla2[[#This Row],[CONTRATISTA PRNCIPAL]],"Principal","Secundaria")</f>
        <v>Principal</v>
      </c>
      <c r="T112" s="42">
        <f>IFERROR(1/COUNTIF(Tabla2[CONTRATISTA PRNCIPAL],Tabla2[[#This Row],[CONTRATISTA PRNCIPAL]]),0)</f>
        <v>0.006666666666666667</v>
      </c>
      <c r="U112" s="43">
        <f>IF(((TODAY()-Tabla2[[#This Row],[FECHA NACIMIENTO]])/365)&lt;18,"Corregir", IF(((TODAY()-Tabla2[[#This Row],[FECHA NACIMIENTO]])/365)&gt;80, "Corregir",ROUNDDOWN(((TODAY()-Tabla2[[#This Row],[FECHA NACIMIENTO]])/365),0)))</f>
        <v>43</v>
      </c>
      <c r="V1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2" s="44" t="str">
        <f>+IF(Tabla2[[#This Row],[Edad]]="Corregir","Corregir","Ok")</f>
        <v>Ok</v>
      </c>
      <c r="X112" s="42" t="str">
        <f>+IFERROR(VLOOKUP(Tabla2[[#This Row],[DISTRITO SEGÚN DNI]],Hoja1!$A$2:$B$32,2,FALSE),"No")</f>
        <v>No</v>
      </c>
      <c r="Y112" s="42" t="str">
        <f>IF(OR(LOWER(Tabla2[[#This Row],[GENERO]])="masculino", LOWER(Tabla2[[#This Row],[GENERO]])="femenino"),"OK","Corregir")</f>
        <v>OK</v>
      </c>
      <c r="Z112" s="42" t="str">
        <f>+IF(Tabla2[[#This Row],[Nro. DNI / CE]]="","Corregir",IF(LEN(Tabla2[[#This Row],[Nro. DNI / CE]])&gt;=8,"OK","Corregir"))</f>
        <v>OK</v>
      </c>
      <c r="AA112" s="42">
        <f>COUNTIF(Tabla2[APELLIDOS Y NOMBRES],Tabla2[[#This Row],[APELLIDOS Y NOMBRES]])</f>
        <v>1</v>
      </c>
      <c r="AB112" s="42">
        <f>IF(Tabla2[[#This Row],[Trabajador]]&gt;1,1/Tabla2[[#This Row],[Trabajador]],Tabla2[[#This Row],[Trabajador]])</f>
        <v>1</v>
      </c>
      <c r="AC112" t="str">
        <f>+IFERROR(IF(Tabla2[[#This Row],[FECHA CESE/BAJA]]="","No Aplica",IF(AND(MONTH(Tabla2[[#This Row],[FECHA CESE/BAJA]])=MONTH(TODAY()-30),YEAR(Tabla2[[#This Row],[FECHA CESE/BAJA]])=YEAR(TODAY())),MONTH(TODAY()-30)&amp;"-"&amp;YEAR(TODAY()),"Borrar")),"No aplica")</f>
        <v>No Aplica</v>
      </c>
      <c r="AD112" t="str">
        <f>+IFERROR(IF(Tabla2[[#This Row],[FECHA INICIO DE LABORES EN OBRA]]="","No Aplica",IF(AND(MONTH(Tabla2[[#This Row],[FECHA INICIO DE LABORES EN OBRA]])=MONTH(TODAY()-30),YEAR(Tabla2[[#This Row],[FECHA INICIO DE LABORES EN OBRA]])=YEAR(TODAY())),MONTH(TODAY()-30)&amp;"-"&amp;YEAR(TODAY()),"No Aplica")),"No Aplica")</f>
        <v>No Aplica</v>
      </c>
    </row>
    <row r="113" spans="1:30" x14ac:dyDescent="0.25">
      <c r="A113" s="13">
        <v>20600111354</v>
      </c>
      <c r="B113" s="15" t="s">
        <v>2191</v>
      </c>
      <c r="C113" s="15" t="s">
        <v>2191</v>
      </c>
      <c r="D113" s="15" t="s">
        <v>373</v>
      </c>
      <c r="E113" s="15" t="s">
        <v>374</v>
      </c>
      <c r="F113" s="39">
        <v>28089</v>
      </c>
      <c r="G113" s="15">
        <v>2</v>
      </c>
      <c r="H113" s="15" t="s">
        <v>2197</v>
      </c>
      <c r="I113" s="15" t="s">
        <v>2462</v>
      </c>
      <c r="J113" s="15" t="s">
        <v>2463</v>
      </c>
      <c r="K113" s="15" t="s">
        <v>17</v>
      </c>
      <c r="L113" s="40" t="s">
        <v>6</v>
      </c>
      <c r="M113" s="39"/>
      <c r="N113" s="41" t="s">
        <v>2098</v>
      </c>
      <c r="O113" s="39">
        <v>44898</v>
      </c>
      <c r="P113" s="40">
        <v>1</v>
      </c>
      <c r="Q113" s="40">
        <v>4</v>
      </c>
      <c r="R113" s="40" t="str">
        <f>IFERROR(VLOOKUP(Tabla2[[#This Row],[CONTRATISTA PRNCIPAL]],Hoja1!$L$5:$M$9,2,FALSE),"CJV")</f>
        <v>CJV</v>
      </c>
      <c r="S113" s="40" t="str">
        <f>IF(Tabla2[[#This Row],[EMPRESA]]=Tabla2[[#This Row],[CONTRATISTA PRNCIPAL]],"Principal","Secundaria")</f>
        <v>Principal</v>
      </c>
      <c r="T113" s="42">
        <f>IFERROR(1/COUNTIF(Tabla2[CONTRATISTA PRNCIPAL],Tabla2[[#This Row],[CONTRATISTA PRNCIPAL]]),0)</f>
        <v>0.006666666666666667</v>
      </c>
      <c r="U113" s="43">
        <f>IF(((TODAY()-Tabla2[[#This Row],[FECHA NACIMIENTO]])/365)&lt;18,"Corregir", IF(((TODAY()-Tabla2[[#This Row],[FECHA NACIMIENTO]])/365)&gt;80, "Corregir",ROUNDDOWN(((TODAY()-Tabla2[[#This Row],[FECHA NACIMIENTO]])/365),0)))</f>
        <v>46</v>
      </c>
      <c r="V1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3" s="44" t="str">
        <f>+IF(Tabla2[[#This Row],[Edad]]="Corregir","Corregir","Ok")</f>
        <v>Ok</v>
      </c>
      <c r="X113" s="42" t="str">
        <f>+IFERROR(VLOOKUP(Tabla2[[#This Row],[DISTRITO SEGÚN DNI]],Hoja1!$A$2:$B$32,2,FALSE),"No")</f>
        <v>ATE</v>
      </c>
      <c r="Y113" s="42" t="str">
        <f>IF(OR(LOWER(Tabla2[[#This Row],[GENERO]])="masculino", LOWER(Tabla2[[#This Row],[GENERO]])="femenino"),"OK","Corregir")</f>
        <v>OK</v>
      </c>
      <c r="Z113" s="42" t="str">
        <f>+IF(Tabla2[[#This Row],[Nro. DNI / CE]]="","Corregir",IF(LEN(Tabla2[[#This Row],[Nro. DNI / CE]])&gt;=8,"OK","Corregir"))</f>
        <v>OK</v>
      </c>
      <c r="AA113" s="42">
        <f>COUNTIF(Tabla2[APELLIDOS Y NOMBRES],Tabla2[[#This Row],[APELLIDOS Y NOMBRES]])</f>
        <v>1</v>
      </c>
      <c r="AB113" s="42">
        <f>IF(Tabla2[[#This Row],[Trabajador]]&gt;1,1/Tabla2[[#This Row],[Trabajador]],Tabla2[[#This Row],[Trabajador]])</f>
        <v>1</v>
      </c>
      <c r="AC113" t="str">
        <f>+IFERROR(IF(Tabla2[[#This Row],[FECHA CESE/BAJA]]="","No Aplica",IF(AND(MONTH(Tabla2[[#This Row],[FECHA CESE/BAJA]])=MONTH(TODAY()-30),YEAR(Tabla2[[#This Row],[FECHA CESE/BAJA]])=YEAR(TODAY())),MONTH(TODAY()-30)&amp;"-"&amp;YEAR(TODAY()),"Borrar")),"No aplica")</f>
        <v>No Aplica</v>
      </c>
      <c r="AD113" t="str">
        <f>+IFERROR(IF(Tabla2[[#This Row],[FECHA INICIO DE LABORES EN OBRA]]="","No Aplica",IF(AND(MONTH(Tabla2[[#This Row],[FECHA INICIO DE LABORES EN OBRA]])=MONTH(TODAY()-30),YEAR(Tabla2[[#This Row],[FECHA INICIO DE LABORES EN OBRA]])=YEAR(TODAY())),MONTH(TODAY()-30)&amp;"-"&amp;YEAR(TODAY()),"No Aplica")),"No Aplica")</f>
        <v>No Aplica</v>
      </c>
    </row>
    <row r="114" spans="1:30" x14ac:dyDescent="0.25">
      <c r="A114" s="13">
        <v>20600111354</v>
      </c>
      <c r="B114" s="15" t="s">
        <v>2191</v>
      </c>
      <c r="C114" s="15" t="s">
        <v>2191</v>
      </c>
      <c r="D114" s="15" t="s">
        <v>839</v>
      </c>
      <c r="E114" s="15" t="s">
        <v>840</v>
      </c>
      <c r="F114" s="39">
        <v>34395</v>
      </c>
      <c r="G114" s="15">
        <v>2</v>
      </c>
      <c r="H114" s="15" t="s">
        <v>2203</v>
      </c>
      <c r="I114" s="15" t="s">
        <v>2464</v>
      </c>
      <c r="J114" s="15" t="s">
        <v>2465</v>
      </c>
      <c r="K114" s="15" t="s">
        <v>27</v>
      </c>
      <c r="L114" s="40" t="s">
        <v>6</v>
      </c>
      <c r="M114" s="39"/>
      <c r="N114" s="41" t="s">
        <v>2098</v>
      </c>
      <c r="O114" s="39">
        <v>44922</v>
      </c>
      <c r="P114" s="40">
        <v>1</v>
      </c>
      <c r="Q114" s="40">
        <v>4</v>
      </c>
      <c r="R114" s="40" t="str">
        <f>IFERROR(VLOOKUP(Tabla2[[#This Row],[CONTRATISTA PRNCIPAL]],Hoja1!$L$5:$M$9,2,FALSE),"CJV")</f>
        <v>CJV</v>
      </c>
      <c r="S114" s="40" t="str">
        <f>IF(Tabla2[[#This Row],[EMPRESA]]=Tabla2[[#This Row],[CONTRATISTA PRNCIPAL]],"Principal","Secundaria")</f>
        <v>Principal</v>
      </c>
      <c r="T114" s="42">
        <f>IFERROR(1/COUNTIF(Tabla2[CONTRATISTA PRNCIPAL],Tabla2[[#This Row],[CONTRATISTA PRNCIPAL]]),0)</f>
        <v>0.006666666666666667</v>
      </c>
      <c r="U114" s="43">
        <f>IF(((TODAY()-Tabla2[[#This Row],[FECHA NACIMIENTO]])/365)&lt;18,"Corregir", IF(((TODAY()-Tabla2[[#This Row],[FECHA NACIMIENTO]])/365)&gt;80, "Corregir",ROUNDDOWN(((TODAY()-Tabla2[[#This Row],[FECHA NACIMIENTO]])/365),0)))</f>
        <v>29</v>
      </c>
      <c r="V1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4" s="44" t="str">
        <f>+IF(Tabla2[[#This Row],[Edad]]="Corregir","Corregir","Ok")</f>
        <v>Ok</v>
      </c>
      <c r="X114" s="42" t="str">
        <f>+IFERROR(VLOOKUP(Tabla2[[#This Row],[DISTRITO SEGÚN DNI]],Hoja1!$A$2:$B$32,2,FALSE),"No")</f>
        <v>CALLAO</v>
      </c>
      <c r="Y114" s="42" t="str">
        <f>IF(OR(LOWER(Tabla2[[#This Row],[GENERO]])="masculino", LOWER(Tabla2[[#This Row],[GENERO]])="femenino"),"OK","Corregir")</f>
        <v>OK</v>
      </c>
      <c r="Z114" s="42" t="str">
        <f>+IF(Tabla2[[#This Row],[Nro. DNI / CE]]="","Corregir",IF(LEN(Tabla2[[#This Row],[Nro. DNI / CE]])&gt;=8,"OK","Corregir"))</f>
        <v>OK</v>
      </c>
      <c r="AA114" s="42">
        <f>COUNTIF(Tabla2[APELLIDOS Y NOMBRES],Tabla2[[#This Row],[APELLIDOS Y NOMBRES]])</f>
        <v>1</v>
      </c>
      <c r="AB114" s="42">
        <f>IF(Tabla2[[#This Row],[Trabajador]]&gt;1,1/Tabla2[[#This Row],[Trabajador]],Tabla2[[#This Row],[Trabajador]])</f>
        <v>1</v>
      </c>
      <c r="AC114" t="str">
        <f>+IFERROR(IF(Tabla2[[#This Row],[FECHA CESE/BAJA]]="","No Aplica",IF(AND(MONTH(Tabla2[[#This Row],[FECHA CESE/BAJA]])=MONTH(TODAY()-30),YEAR(Tabla2[[#This Row],[FECHA CESE/BAJA]])=YEAR(TODAY())),MONTH(TODAY()-30)&amp;"-"&amp;YEAR(TODAY()),"Borrar")),"No aplica")</f>
        <v>No Aplica</v>
      </c>
      <c r="AD114" t="str">
        <f>+IFERROR(IF(Tabla2[[#This Row],[FECHA INICIO DE LABORES EN OBRA]]="","No Aplica",IF(AND(MONTH(Tabla2[[#This Row],[FECHA INICIO DE LABORES EN OBRA]])=MONTH(TODAY()-30),YEAR(Tabla2[[#This Row],[FECHA INICIO DE LABORES EN OBRA]])=YEAR(TODAY())),MONTH(TODAY()-30)&amp;"-"&amp;YEAR(TODAY()),"No Aplica")),"No Aplica")</f>
        <v>No Aplica</v>
      </c>
    </row>
    <row r="115" spans="1:30" x14ac:dyDescent="0.25">
      <c r="A115" s="13">
        <v>20600111354</v>
      </c>
      <c r="B115" s="15" t="s">
        <v>2191</v>
      </c>
      <c r="C115" s="15" t="s">
        <v>2191</v>
      </c>
      <c r="D115" s="15" t="s">
        <v>582</v>
      </c>
      <c r="E115" s="15" t="s">
        <v>583</v>
      </c>
      <c r="F115" s="39">
        <v>30992</v>
      </c>
      <c r="G115" s="15">
        <v>2</v>
      </c>
      <c r="H115" s="15" t="s">
        <v>2203</v>
      </c>
      <c r="I115" s="15" t="s">
        <v>2209</v>
      </c>
      <c r="J115" s="15" t="s">
        <v>2466</v>
      </c>
      <c r="K115" s="15" t="s">
        <v>27</v>
      </c>
      <c r="L115" s="40" t="s">
        <v>6</v>
      </c>
      <c r="M115" s="39"/>
      <c r="N115" s="41" t="s">
        <v>2098</v>
      </c>
      <c r="O115" s="39">
        <v>44973</v>
      </c>
      <c r="P115" s="40">
        <v>1</v>
      </c>
      <c r="Q115" s="40">
        <v>4</v>
      </c>
      <c r="R115" s="40" t="str">
        <f>IFERROR(VLOOKUP(Tabla2[[#This Row],[CONTRATISTA PRNCIPAL]],Hoja1!$L$5:$M$9,2,FALSE),"CJV")</f>
        <v>CJV</v>
      </c>
      <c r="S115" s="40" t="str">
        <f>IF(Tabla2[[#This Row],[EMPRESA]]=Tabla2[[#This Row],[CONTRATISTA PRNCIPAL]],"Principal","Secundaria")</f>
        <v>Principal</v>
      </c>
      <c r="T115" s="42">
        <f>IFERROR(1/COUNTIF(Tabla2[CONTRATISTA PRNCIPAL],Tabla2[[#This Row],[CONTRATISTA PRNCIPAL]]),0)</f>
        <v>0.006666666666666667</v>
      </c>
      <c r="U115" s="43">
        <f>IF(((TODAY()-Tabla2[[#This Row],[FECHA NACIMIENTO]])/365)&lt;18,"Corregir", IF(((TODAY()-Tabla2[[#This Row],[FECHA NACIMIENTO]])/365)&gt;80, "Corregir",ROUNDDOWN(((TODAY()-Tabla2[[#This Row],[FECHA NACIMIENTO]])/365),0)))</f>
        <v>38</v>
      </c>
      <c r="V1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5" s="44" t="str">
        <f>+IF(Tabla2[[#This Row],[Edad]]="Corregir","Corregir","Ok")</f>
        <v>Ok</v>
      </c>
      <c r="X115" s="42" t="str">
        <f>+IFERROR(VLOOKUP(Tabla2[[#This Row],[DISTRITO SEGÚN DNI]],Hoja1!$A$2:$B$32,2,FALSE),"No")</f>
        <v>CALLAO</v>
      </c>
      <c r="Y115" s="42" t="str">
        <f>IF(OR(LOWER(Tabla2[[#This Row],[GENERO]])="masculino", LOWER(Tabla2[[#This Row],[GENERO]])="femenino"),"OK","Corregir")</f>
        <v>OK</v>
      </c>
      <c r="Z115" s="42" t="str">
        <f>+IF(Tabla2[[#This Row],[Nro. DNI / CE]]="","Corregir",IF(LEN(Tabla2[[#This Row],[Nro. DNI / CE]])&gt;=8,"OK","Corregir"))</f>
        <v>OK</v>
      </c>
      <c r="AA115" s="42">
        <f>COUNTIF(Tabla2[APELLIDOS Y NOMBRES],Tabla2[[#This Row],[APELLIDOS Y NOMBRES]])</f>
        <v>1</v>
      </c>
      <c r="AB115" s="42">
        <f>IF(Tabla2[[#This Row],[Trabajador]]&gt;1,1/Tabla2[[#This Row],[Trabajador]],Tabla2[[#This Row],[Trabajador]])</f>
        <v>1</v>
      </c>
      <c r="AC115" t="str">
        <f>+IFERROR(IF(Tabla2[[#This Row],[FECHA CESE/BAJA]]="","No Aplica",IF(AND(MONTH(Tabla2[[#This Row],[FECHA CESE/BAJA]])=MONTH(TODAY()-30),YEAR(Tabla2[[#This Row],[FECHA CESE/BAJA]])=YEAR(TODAY())),MONTH(TODAY()-30)&amp;"-"&amp;YEAR(TODAY()),"Borrar")),"No aplica")</f>
        <v>No Aplica</v>
      </c>
      <c r="AD115" t="str">
        <f>+IFERROR(IF(Tabla2[[#This Row],[FECHA INICIO DE LABORES EN OBRA]]="","No Aplica",IF(AND(MONTH(Tabla2[[#This Row],[FECHA INICIO DE LABORES EN OBRA]])=MONTH(TODAY()-30),YEAR(Tabla2[[#This Row],[FECHA INICIO DE LABORES EN OBRA]])=YEAR(TODAY())),MONTH(TODAY()-30)&amp;"-"&amp;YEAR(TODAY()),"No Aplica")),"No Aplica")</f>
        <v>No Aplica</v>
      </c>
    </row>
    <row r="116" spans="1:30" x14ac:dyDescent="0.25">
      <c r="A116" s="13">
        <v>20600111354</v>
      </c>
      <c r="B116" s="15" t="s">
        <v>2191</v>
      </c>
      <c r="C116" s="15" t="s">
        <v>2191</v>
      </c>
      <c r="D116" s="15" t="s">
        <v>2467</v>
      </c>
      <c r="E116" s="15" t="s">
        <v>2468</v>
      </c>
      <c r="F116" s="39">
        <v>33815</v>
      </c>
      <c r="G116" s="15">
        <v>1</v>
      </c>
      <c r="H116" s="15" t="s">
        <v>2469</v>
      </c>
      <c r="I116" s="15" t="s">
        <v>2470</v>
      </c>
      <c r="J116" s="15" t="s">
        <v>2471</v>
      </c>
      <c r="K116" s="15" t="s">
        <v>2472</v>
      </c>
      <c r="L116" s="40" t="s">
        <v>5</v>
      </c>
      <c r="M116" s="39"/>
      <c r="N116" s="41" t="s">
        <v>2098</v>
      </c>
      <c r="O116" s="39">
        <v>44984</v>
      </c>
      <c r="P116" s="40">
        <v>1</v>
      </c>
      <c r="Q116" s="40">
        <v>1</v>
      </c>
      <c r="R116" s="40" t="str">
        <f>IFERROR(VLOOKUP(Tabla2[[#This Row],[CONTRATISTA PRNCIPAL]],Hoja1!$L$5:$M$9,2,FALSE),"CJV")</f>
        <v>CJV</v>
      </c>
      <c r="S116" s="40" t="str">
        <f>IF(Tabla2[[#This Row],[EMPRESA]]=Tabla2[[#This Row],[CONTRATISTA PRNCIPAL]],"Principal","Secundaria")</f>
        <v>Principal</v>
      </c>
      <c r="T116" s="42">
        <f>IFERROR(1/COUNTIF(Tabla2[CONTRATISTA PRNCIPAL],Tabla2[[#This Row],[CONTRATISTA PRNCIPAL]]),0)</f>
        <v>0.006666666666666667</v>
      </c>
      <c r="U116" s="43">
        <f>IF(((TODAY()-Tabla2[[#This Row],[FECHA NACIMIENTO]])/365)&lt;18,"Corregir", IF(((TODAY()-Tabla2[[#This Row],[FECHA NACIMIENTO]])/365)&gt;80, "Corregir",ROUNDDOWN(((TODAY()-Tabla2[[#This Row],[FECHA NACIMIENTO]])/365),0)))</f>
        <v>31</v>
      </c>
      <c r="V1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6" s="44" t="str">
        <f>+IF(Tabla2[[#This Row],[Edad]]="Corregir","Corregir","Ok")</f>
        <v>Ok</v>
      </c>
      <c r="X116" s="42" t="str">
        <f>+IFERROR(VLOOKUP(Tabla2[[#This Row],[DISTRITO SEGÚN DNI]],Hoja1!$A$2:$B$32,2,FALSE),"No")</f>
        <v>No</v>
      </c>
      <c r="Y116" s="42" t="str">
        <f>IF(OR(LOWER(Tabla2[[#This Row],[GENERO]])="masculino", LOWER(Tabla2[[#This Row],[GENERO]])="femenino"),"OK","Corregir")</f>
        <v>OK</v>
      </c>
      <c r="Z116" s="42" t="str">
        <f>+IF(Tabla2[[#This Row],[Nro. DNI / CE]]="","Corregir",IF(LEN(Tabla2[[#This Row],[Nro. DNI / CE]])&gt;=8,"OK","Corregir"))</f>
        <v>OK</v>
      </c>
      <c r="AA116" s="42">
        <f>COUNTIF(Tabla2[APELLIDOS Y NOMBRES],Tabla2[[#This Row],[APELLIDOS Y NOMBRES]])</f>
        <v>1</v>
      </c>
      <c r="AB116" s="42">
        <f>IF(Tabla2[[#This Row],[Trabajador]]&gt;1,1/Tabla2[[#This Row],[Trabajador]],Tabla2[[#This Row],[Trabajador]])</f>
        <v>1</v>
      </c>
      <c r="AC116" t="str">
        <f>+IFERROR(IF(Tabla2[[#This Row],[FECHA CESE/BAJA]]="","No Aplica",IF(AND(MONTH(Tabla2[[#This Row],[FECHA CESE/BAJA]])=MONTH(TODAY()-30),YEAR(Tabla2[[#This Row],[FECHA CESE/BAJA]])=YEAR(TODAY())),MONTH(TODAY()-30)&amp;"-"&amp;YEAR(TODAY()),"Borrar")),"No aplica")</f>
        <v>No Aplica</v>
      </c>
      <c r="AD116" t="str">
        <f>+IFERROR(IF(Tabla2[[#This Row],[FECHA INICIO DE LABORES EN OBRA]]="","No Aplica",IF(AND(MONTH(Tabla2[[#This Row],[FECHA INICIO DE LABORES EN OBRA]])=MONTH(TODAY()-30),YEAR(Tabla2[[#This Row],[FECHA INICIO DE LABORES EN OBRA]])=YEAR(TODAY())),MONTH(TODAY()-30)&amp;"-"&amp;YEAR(TODAY()),"No Aplica")),"No Aplica")</f>
        <v>No Aplica</v>
      </c>
    </row>
    <row r="117" spans="1:30" x14ac:dyDescent="0.25">
      <c r="A117" s="13">
        <v>20600111354</v>
      </c>
      <c r="B117" s="15" t="s">
        <v>2191</v>
      </c>
      <c r="C117" s="15" t="s">
        <v>2191</v>
      </c>
      <c r="D117" s="15" t="s">
        <v>2473</v>
      </c>
      <c r="E117" s="15" t="s">
        <v>2474</v>
      </c>
      <c r="F117" s="39">
        <v>31713</v>
      </c>
      <c r="G117" s="15">
        <v>2</v>
      </c>
      <c r="H117" s="15" t="s">
        <v>2197</v>
      </c>
      <c r="I117" s="15" t="s">
        <v>2209</v>
      </c>
      <c r="J117" s="15" t="s">
        <v>2475</v>
      </c>
      <c r="K117" s="15" t="s">
        <v>2272</v>
      </c>
      <c r="L117" s="40" t="s">
        <v>6</v>
      </c>
      <c r="M117" s="39"/>
      <c r="N117" s="41" t="s">
        <v>2098</v>
      </c>
      <c r="O117" s="39">
        <v>44972</v>
      </c>
      <c r="P117" s="40">
        <v>1</v>
      </c>
      <c r="Q117" s="40">
        <v>2</v>
      </c>
      <c r="R117" s="40" t="str">
        <f>IFERROR(VLOOKUP(Tabla2[[#This Row],[CONTRATISTA PRNCIPAL]],Hoja1!$L$5:$M$9,2,FALSE),"CJV")</f>
        <v>CJV</v>
      </c>
      <c r="S117" s="40" t="str">
        <f>IF(Tabla2[[#This Row],[EMPRESA]]=Tabla2[[#This Row],[CONTRATISTA PRNCIPAL]],"Principal","Secundaria")</f>
        <v>Principal</v>
      </c>
      <c r="T117" s="42">
        <f>IFERROR(1/COUNTIF(Tabla2[CONTRATISTA PRNCIPAL],Tabla2[[#This Row],[CONTRATISTA PRNCIPAL]]),0)</f>
        <v>0.006666666666666667</v>
      </c>
      <c r="U117" s="43">
        <f>IF(((TODAY()-Tabla2[[#This Row],[FECHA NACIMIENTO]])/365)&lt;18,"Corregir", IF(((TODAY()-Tabla2[[#This Row],[FECHA NACIMIENTO]])/365)&gt;80, "Corregir",ROUNDDOWN(((TODAY()-Tabla2[[#This Row],[FECHA NACIMIENTO]])/365),0)))</f>
        <v>36</v>
      </c>
      <c r="V1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7" s="44" t="str">
        <f>+IF(Tabla2[[#This Row],[Edad]]="Corregir","Corregir","Ok")</f>
        <v>Ok</v>
      </c>
      <c r="X117" s="42" t="str">
        <f>+IFERROR(VLOOKUP(Tabla2[[#This Row],[DISTRITO SEGÚN DNI]],Hoja1!$A$2:$B$32,2,FALSE),"No")</f>
        <v>No</v>
      </c>
      <c r="Y117" s="42" t="str">
        <f>IF(OR(LOWER(Tabla2[[#This Row],[GENERO]])="masculino", LOWER(Tabla2[[#This Row],[GENERO]])="femenino"),"OK","Corregir")</f>
        <v>OK</v>
      </c>
      <c r="Z117" s="42" t="str">
        <f>+IF(Tabla2[[#This Row],[Nro. DNI / CE]]="","Corregir",IF(LEN(Tabla2[[#This Row],[Nro. DNI / CE]])&gt;=8,"OK","Corregir"))</f>
        <v>OK</v>
      </c>
      <c r="AA117" s="42">
        <f>COUNTIF(Tabla2[APELLIDOS Y NOMBRES],Tabla2[[#This Row],[APELLIDOS Y NOMBRES]])</f>
        <v>1</v>
      </c>
      <c r="AB117" s="42">
        <f>IF(Tabla2[[#This Row],[Trabajador]]&gt;1,1/Tabla2[[#This Row],[Trabajador]],Tabla2[[#This Row],[Trabajador]])</f>
        <v>1</v>
      </c>
      <c r="AC117" t="str">
        <f>+IFERROR(IF(Tabla2[[#This Row],[FECHA CESE/BAJA]]="","No Aplica",IF(AND(MONTH(Tabla2[[#This Row],[FECHA CESE/BAJA]])=MONTH(TODAY()-30),YEAR(Tabla2[[#This Row],[FECHA CESE/BAJA]])=YEAR(TODAY())),MONTH(TODAY()-30)&amp;"-"&amp;YEAR(TODAY()),"Borrar")),"No aplica")</f>
        <v>No Aplica</v>
      </c>
      <c r="AD117" t="str">
        <f>+IFERROR(IF(Tabla2[[#This Row],[FECHA INICIO DE LABORES EN OBRA]]="","No Aplica",IF(AND(MONTH(Tabla2[[#This Row],[FECHA INICIO DE LABORES EN OBRA]])=MONTH(TODAY()-30),YEAR(Tabla2[[#This Row],[FECHA INICIO DE LABORES EN OBRA]])=YEAR(TODAY())),MONTH(TODAY()-30)&amp;"-"&amp;YEAR(TODAY()),"No Aplica")),"No Aplica")</f>
        <v>No Aplica</v>
      </c>
    </row>
    <row r="118" spans="1:30" x14ac:dyDescent="0.25">
      <c r="A118" s="13">
        <v>20600111354</v>
      </c>
      <c r="B118" s="15" t="s">
        <v>2191</v>
      </c>
      <c r="C118" s="15" t="s">
        <v>2191</v>
      </c>
      <c r="D118" s="15" t="s">
        <v>715</v>
      </c>
      <c r="E118" s="15" t="s">
        <v>716</v>
      </c>
      <c r="F118" s="39">
        <v>32882</v>
      </c>
      <c r="G118" s="15">
        <v>2</v>
      </c>
      <c r="H118" s="15" t="s">
        <v>2203</v>
      </c>
      <c r="I118" s="15" t="s">
        <v>2476</v>
      </c>
      <c r="J118" s="15" t="s">
        <v>2477</v>
      </c>
      <c r="K118" s="15" t="s">
        <v>22</v>
      </c>
      <c r="L118" s="40" t="s">
        <v>6</v>
      </c>
      <c r="M118" s="39"/>
      <c r="N118" s="41" t="s">
        <v>2098</v>
      </c>
      <c r="O118" s="39">
        <v>44985</v>
      </c>
      <c r="P118" s="40">
        <v>1</v>
      </c>
      <c r="Q118" s="40">
        <v>4</v>
      </c>
      <c r="R118" s="40" t="str">
        <f>IFERROR(VLOOKUP(Tabla2[[#This Row],[CONTRATISTA PRNCIPAL]],Hoja1!$L$5:$M$9,2,FALSE),"CJV")</f>
        <v>CJV</v>
      </c>
      <c r="S118" s="40" t="str">
        <f>IF(Tabla2[[#This Row],[EMPRESA]]=Tabla2[[#This Row],[CONTRATISTA PRNCIPAL]],"Principal","Secundaria")</f>
        <v>Principal</v>
      </c>
      <c r="T118" s="42">
        <f>IFERROR(1/COUNTIF(Tabla2[CONTRATISTA PRNCIPAL],Tabla2[[#This Row],[CONTRATISTA PRNCIPAL]]),0)</f>
        <v>0.006666666666666667</v>
      </c>
      <c r="U118" s="43">
        <f>IF(((TODAY()-Tabla2[[#This Row],[FECHA NACIMIENTO]])/365)&lt;18,"Corregir", IF(((TODAY()-Tabla2[[#This Row],[FECHA NACIMIENTO]])/365)&gt;80, "Corregir",ROUNDDOWN(((TODAY()-Tabla2[[#This Row],[FECHA NACIMIENTO]])/365),0)))</f>
        <v>33</v>
      </c>
      <c r="V1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8" s="44" t="str">
        <f>+IF(Tabla2[[#This Row],[Edad]]="Corregir","Corregir","Ok")</f>
        <v>Ok</v>
      </c>
      <c r="X118" s="42" t="str">
        <f>+IFERROR(VLOOKUP(Tabla2[[#This Row],[DISTRITO SEGÚN DNI]],Hoja1!$A$2:$B$32,2,FALSE),"No")</f>
        <v>BREÑA</v>
      </c>
      <c r="Y118" s="42" t="str">
        <f>IF(OR(LOWER(Tabla2[[#This Row],[GENERO]])="masculino", LOWER(Tabla2[[#This Row],[GENERO]])="femenino"),"OK","Corregir")</f>
        <v>OK</v>
      </c>
      <c r="Z118" s="42" t="str">
        <f>+IF(Tabla2[[#This Row],[Nro. DNI / CE]]="","Corregir",IF(LEN(Tabla2[[#This Row],[Nro. DNI / CE]])&gt;=8,"OK","Corregir"))</f>
        <v>OK</v>
      </c>
      <c r="AA118" s="42">
        <f>COUNTIF(Tabla2[APELLIDOS Y NOMBRES],Tabla2[[#This Row],[APELLIDOS Y NOMBRES]])</f>
        <v>1</v>
      </c>
      <c r="AB118" s="42">
        <f>IF(Tabla2[[#This Row],[Trabajador]]&gt;1,1/Tabla2[[#This Row],[Trabajador]],Tabla2[[#This Row],[Trabajador]])</f>
        <v>1</v>
      </c>
      <c r="AC118" t="str">
        <f>+IFERROR(IF(Tabla2[[#This Row],[FECHA CESE/BAJA]]="","No Aplica",IF(AND(MONTH(Tabla2[[#This Row],[FECHA CESE/BAJA]])=MONTH(TODAY()-30),YEAR(Tabla2[[#This Row],[FECHA CESE/BAJA]])=YEAR(TODAY())),MONTH(TODAY()-30)&amp;"-"&amp;YEAR(TODAY()),"Borrar")),"No aplica")</f>
        <v>No Aplica</v>
      </c>
      <c r="AD118" t="str">
        <f>+IFERROR(IF(Tabla2[[#This Row],[FECHA INICIO DE LABORES EN OBRA]]="","No Aplica",IF(AND(MONTH(Tabla2[[#This Row],[FECHA INICIO DE LABORES EN OBRA]])=MONTH(TODAY()-30),YEAR(Tabla2[[#This Row],[FECHA INICIO DE LABORES EN OBRA]])=YEAR(TODAY())),MONTH(TODAY()-30)&amp;"-"&amp;YEAR(TODAY()),"No Aplica")),"No Aplica")</f>
        <v>No Aplica</v>
      </c>
    </row>
    <row r="119" spans="1:30" x14ac:dyDescent="0.25">
      <c r="A119" s="13">
        <v>20600111354</v>
      </c>
      <c r="B119" s="15" t="s">
        <v>2191</v>
      </c>
      <c r="C119" s="15" t="s">
        <v>2191</v>
      </c>
      <c r="D119" s="15" t="s">
        <v>2478</v>
      </c>
      <c r="E119" s="15" t="s">
        <v>2479</v>
      </c>
      <c r="F119" s="39">
        <v>36394</v>
      </c>
      <c r="G119" s="15">
        <v>2</v>
      </c>
      <c r="H119" s="15" t="s">
        <v>2197</v>
      </c>
      <c r="I119" s="15" t="s">
        <v>2240</v>
      </c>
      <c r="J119" s="15" t="s">
        <v>2480</v>
      </c>
      <c r="K119" s="15" t="s">
        <v>2272</v>
      </c>
      <c r="L119" s="40" t="s">
        <v>6</v>
      </c>
      <c r="M119" s="39"/>
      <c r="N119" s="41" t="s">
        <v>2098</v>
      </c>
      <c r="O119" s="39">
        <v>44986</v>
      </c>
      <c r="P119" s="40">
        <v>1</v>
      </c>
      <c r="Q119" s="40">
        <v>4</v>
      </c>
      <c r="R119" s="40" t="str">
        <f>IFERROR(VLOOKUP(Tabla2[[#This Row],[CONTRATISTA PRNCIPAL]],Hoja1!$L$5:$M$9,2,FALSE),"CJV")</f>
        <v>CJV</v>
      </c>
      <c r="S119" s="40" t="str">
        <f>IF(Tabla2[[#This Row],[EMPRESA]]=Tabla2[[#This Row],[CONTRATISTA PRNCIPAL]],"Principal","Secundaria")</f>
        <v>Principal</v>
      </c>
      <c r="T119" s="42">
        <f>IFERROR(1/COUNTIF(Tabla2[CONTRATISTA PRNCIPAL],Tabla2[[#This Row],[CONTRATISTA PRNCIPAL]]),0)</f>
        <v>0.006666666666666667</v>
      </c>
      <c r="U119" s="43">
        <f>IF(((TODAY()-Tabla2[[#This Row],[FECHA NACIMIENTO]])/365)&lt;18,"Corregir", IF(((TODAY()-Tabla2[[#This Row],[FECHA NACIMIENTO]])/365)&gt;80, "Corregir",ROUNDDOWN(((TODAY()-Tabla2[[#This Row],[FECHA NACIMIENTO]])/365),0)))</f>
        <v>24</v>
      </c>
      <c r="V1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9" s="44" t="str">
        <f>+IF(Tabla2[[#This Row],[Edad]]="Corregir","Corregir","Ok")</f>
        <v>Ok</v>
      </c>
      <c r="X119" s="42" t="str">
        <f>+IFERROR(VLOOKUP(Tabla2[[#This Row],[DISTRITO SEGÚN DNI]],Hoja1!$A$2:$B$32,2,FALSE),"No")</f>
        <v>No</v>
      </c>
      <c r="Y119" s="42" t="str">
        <f>IF(OR(LOWER(Tabla2[[#This Row],[GENERO]])="masculino", LOWER(Tabla2[[#This Row],[GENERO]])="femenino"),"OK","Corregir")</f>
        <v>OK</v>
      </c>
      <c r="Z119" s="42" t="str">
        <f>+IF(Tabla2[[#This Row],[Nro. DNI / CE]]="","Corregir",IF(LEN(Tabla2[[#This Row],[Nro. DNI / CE]])&gt;=8,"OK","Corregir"))</f>
        <v>OK</v>
      </c>
      <c r="AA119" s="42">
        <f>COUNTIF(Tabla2[APELLIDOS Y NOMBRES],Tabla2[[#This Row],[APELLIDOS Y NOMBRES]])</f>
        <v>1</v>
      </c>
      <c r="AB119" s="42">
        <f>IF(Tabla2[[#This Row],[Trabajador]]&gt;1,1/Tabla2[[#This Row],[Trabajador]],Tabla2[[#This Row],[Trabajador]])</f>
        <v>1</v>
      </c>
      <c r="AC119" t="str">
        <f>+IFERROR(IF(Tabla2[[#This Row],[FECHA CESE/BAJA]]="","No Aplica",IF(AND(MONTH(Tabla2[[#This Row],[FECHA CESE/BAJA]])=MONTH(TODAY()-30),YEAR(Tabla2[[#This Row],[FECHA CESE/BAJA]])=YEAR(TODAY())),MONTH(TODAY()-30)&amp;"-"&amp;YEAR(TODAY()),"Borrar")),"No aplica")</f>
        <v>No Aplica</v>
      </c>
      <c r="AD119" t="str">
        <f>+IFERROR(IF(Tabla2[[#This Row],[FECHA INICIO DE LABORES EN OBRA]]="","No Aplica",IF(AND(MONTH(Tabla2[[#This Row],[FECHA INICIO DE LABORES EN OBRA]])=MONTH(TODAY()-30),YEAR(Tabla2[[#This Row],[FECHA INICIO DE LABORES EN OBRA]])=YEAR(TODAY())),MONTH(TODAY()-30)&amp;"-"&amp;YEAR(TODAY()),"No Aplica")),"No Aplica")</f>
        <v>No Aplica</v>
      </c>
    </row>
    <row r="120" spans="1:30" x14ac:dyDescent="0.25">
      <c r="A120" s="13">
        <v>20600111354</v>
      </c>
      <c r="B120" s="15" t="s">
        <v>2191</v>
      </c>
      <c r="C120" s="15" t="s">
        <v>2191</v>
      </c>
      <c r="D120" s="15" t="s">
        <v>784</v>
      </c>
      <c r="E120" s="15" t="s">
        <v>785</v>
      </c>
      <c r="F120" s="39">
        <v>33895</v>
      </c>
      <c r="G120" s="15">
        <v>2</v>
      </c>
      <c r="H120" s="15" t="s">
        <v>2203</v>
      </c>
      <c r="I120" s="15" t="s">
        <v>2204</v>
      </c>
      <c r="J120" s="15" t="s">
        <v>2481</v>
      </c>
      <c r="K120" s="15" t="s">
        <v>22</v>
      </c>
      <c r="L120" s="40" t="s">
        <v>6</v>
      </c>
      <c r="M120" s="39"/>
      <c r="N120" s="41" t="s">
        <v>2098</v>
      </c>
      <c r="O120" s="39">
        <v>44995</v>
      </c>
      <c r="P120" s="40">
        <v>1</v>
      </c>
      <c r="Q120" s="40">
        <v>4</v>
      </c>
      <c r="R120" s="40" t="str">
        <f>IFERROR(VLOOKUP(Tabla2[[#This Row],[CONTRATISTA PRNCIPAL]],Hoja1!$L$5:$M$9,2,FALSE),"CJV")</f>
        <v>CJV</v>
      </c>
      <c r="S120" s="40" t="str">
        <f>IF(Tabla2[[#This Row],[EMPRESA]]=Tabla2[[#This Row],[CONTRATISTA PRNCIPAL]],"Principal","Secundaria")</f>
        <v>Principal</v>
      </c>
      <c r="T120" s="42">
        <f>IFERROR(1/COUNTIF(Tabla2[CONTRATISTA PRNCIPAL],Tabla2[[#This Row],[CONTRATISTA PRNCIPAL]]),0)</f>
        <v>0.006666666666666667</v>
      </c>
      <c r="U120" s="43">
        <f>IF(((TODAY()-Tabla2[[#This Row],[FECHA NACIMIENTO]])/365)&lt;18,"Corregir", IF(((TODAY()-Tabla2[[#This Row],[FECHA NACIMIENTO]])/365)&gt;80, "Corregir",ROUNDDOWN(((TODAY()-Tabla2[[#This Row],[FECHA NACIMIENTO]])/365),0)))</f>
        <v>30</v>
      </c>
      <c r="V1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0" s="44" t="str">
        <f>+IF(Tabla2[[#This Row],[Edad]]="Corregir","Corregir","Ok")</f>
        <v>Ok</v>
      </c>
      <c r="X120" s="42" t="str">
        <f>+IFERROR(VLOOKUP(Tabla2[[#This Row],[DISTRITO SEGÚN DNI]],Hoja1!$A$2:$B$32,2,FALSE),"No")</f>
        <v>BREÑA</v>
      </c>
      <c r="Y120" s="42" t="str">
        <f>IF(OR(LOWER(Tabla2[[#This Row],[GENERO]])="masculino", LOWER(Tabla2[[#This Row],[GENERO]])="femenino"),"OK","Corregir")</f>
        <v>OK</v>
      </c>
      <c r="Z120" s="42" t="str">
        <f>+IF(Tabla2[[#This Row],[Nro. DNI / CE]]="","Corregir",IF(LEN(Tabla2[[#This Row],[Nro. DNI / CE]])&gt;=8,"OK","Corregir"))</f>
        <v>OK</v>
      </c>
      <c r="AA120" s="42">
        <f>COUNTIF(Tabla2[APELLIDOS Y NOMBRES],Tabla2[[#This Row],[APELLIDOS Y NOMBRES]])</f>
        <v>1</v>
      </c>
      <c r="AB120" s="42">
        <f>IF(Tabla2[[#This Row],[Trabajador]]&gt;1,1/Tabla2[[#This Row],[Trabajador]],Tabla2[[#This Row],[Trabajador]])</f>
        <v>1</v>
      </c>
      <c r="AC120" t="str">
        <f>+IFERROR(IF(Tabla2[[#This Row],[FECHA CESE/BAJA]]="","No Aplica",IF(AND(MONTH(Tabla2[[#This Row],[FECHA CESE/BAJA]])=MONTH(TODAY()-30),YEAR(Tabla2[[#This Row],[FECHA CESE/BAJA]])=YEAR(TODAY())),MONTH(TODAY()-30)&amp;"-"&amp;YEAR(TODAY()),"Borrar")),"No aplica")</f>
        <v>No Aplica</v>
      </c>
      <c r="AD120" t="str">
        <f>+IFERROR(IF(Tabla2[[#This Row],[FECHA INICIO DE LABORES EN OBRA]]="","No Aplica",IF(AND(MONTH(Tabla2[[#This Row],[FECHA INICIO DE LABORES EN OBRA]])=MONTH(TODAY()-30),YEAR(Tabla2[[#This Row],[FECHA INICIO DE LABORES EN OBRA]])=YEAR(TODAY())),MONTH(TODAY()-30)&amp;"-"&amp;YEAR(TODAY()),"No Aplica")),"No Aplica")</f>
        <v>No Aplica</v>
      </c>
    </row>
    <row r="121" spans="1:30" x14ac:dyDescent="0.25">
      <c r="A121" s="13">
        <v>20600111354</v>
      </c>
      <c r="B121" s="15" t="s">
        <v>2191</v>
      </c>
      <c r="C121" s="15" t="s">
        <v>2191</v>
      </c>
      <c r="D121" s="15" t="s">
        <v>2482</v>
      </c>
      <c r="E121" s="15" t="s">
        <v>2483</v>
      </c>
      <c r="F121" s="39">
        <v>26386</v>
      </c>
      <c r="G121" s="15">
        <v>1</v>
      </c>
      <c r="H121" s="15" t="s">
        <v>2484</v>
      </c>
      <c r="I121" s="15" t="s">
        <v>2209</v>
      </c>
      <c r="J121" s="15" t="s">
        <v>2485</v>
      </c>
      <c r="K121" s="15" t="s">
        <v>2267</v>
      </c>
      <c r="L121" s="40" t="s">
        <v>6</v>
      </c>
      <c r="M121" s="39"/>
      <c r="N121" s="41" t="s">
        <v>2098</v>
      </c>
      <c r="O121" s="39">
        <v>45072</v>
      </c>
      <c r="P121" s="40">
        <v>1</v>
      </c>
      <c r="Q121" s="40">
        <v>1</v>
      </c>
      <c r="R121" s="40" t="str">
        <f>IFERROR(VLOOKUP(Tabla2[[#This Row],[CONTRATISTA PRNCIPAL]],Hoja1!$L$5:$M$9,2,FALSE),"CJV")</f>
        <v>CJV</v>
      </c>
      <c r="S121" s="40" t="str">
        <f>IF(Tabla2[[#This Row],[EMPRESA]]=Tabla2[[#This Row],[CONTRATISTA PRNCIPAL]],"Principal","Secundaria")</f>
        <v>Principal</v>
      </c>
      <c r="T121" s="42">
        <f>IFERROR(1/COUNTIF(Tabla2[CONTRATISTA PRNCIPAL],Tabla2[[#This Row],[CONTRATISTA PRNCIPAL]]),0)</f>
        <v>0.006666666666666667</v>
      </c>
      <c r="U121" s="43">
        <f>IF(((TODAY()-Tabla2[[#This Row],[FECHA NACIMIENTO]])/365)&lt;18,"Corregir", IF(((TODAY()-Tabla2[[#This Row],[FECHA NACIMIENTO]])/365)&gt;80, "Corregir",ROUNDDOWN(((TODAY()-Tabla2[[#This Row],[FECHA NACIMIENTO]])/365),0)))</f>
        <v>51</v>
      </c>
      <c r="V1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1" s="44" t="str">
        <f>+IF(Tabla2[[#This Row],[Edad]]="Corregir","Corregir","Ok")</f>
        <v>Ok</v>
      </c>
      <c r="X121" s="42" t="str">
        <f>+IFERROR(VLOOKUP(Tabla2[[#This Row],[DISTRITO SEGÚN DNI]],Hoja1!$A$2:$B$32,2,FALSE),"No")</f>
        <v>No</v>
      </c>
      <c r="Y121" s="42" t="str">
        <f>IF(OR(LOWER(Tabla2[[#This Row],[GENERO]])="masculino", LOWER(Tabla2[[#This Row],[GENERO]])="femenino"),"OK","Corregir")</f>
        <v>OK</v>
      </c>
      <c r="Z121" s="42" t="str">
        <f>+IF(Tabla2[[#This Row],[Nro. DNI / CE]]="","Corregir",IF(LEN(Tabla2[[#This Row],[Nro. DNI / CE]])&gt;=8,"OK","Corregir"))</f>
        <v>OK</v>
      </c>
      <c r="AA121" s="42">
        <f>COUNTIF(Tabla2[APELLIDOS Y NOMBRES],Tabla2[[#This Row],[APELLIDOS Y NOMBRES]])</f>
        <v>1</v>
      </c>
      <c r="AB121" s="42">
        <f>IF(Tabla2[[#This Row],[Trabajador]]&gt;1,1/Tabla2[[#This Row],[Trabajador]],Tabla2[[#This Row],[Trabajador]])</f>
        <v>1</v>
      </c>
      <c r="AC121" t="str">
        <f>+IFERROR(IF(Tabla2[[#This Row],[FECHA CESE/BAJA]]="","No Aplica",IF(AND(MONTH(Tabla2[[#This Row],[FECHA CESE/BAJA]])=MONTH(TODAY()-30),YEAR(Tabla2[[#This Row],[FECHA CESE/BAJA]])=YEAR(TODAY())),MONTH(TODAY()-30)&amp;"-"&amp;YEAR(TODAY()),"Borrar")),"No aplica")</f>
        <v>No Aplica</v>
      </c>
      <c r="AD121" t="str">
        <f>+IFERROR(IF(Tabla2[[#This Row],[FECHA INICIO DE LABORES EN OBRA]]="","No Aplica",IF(AND(MONTH(Tabla2[[#This Row],[FECHA INICIO DE LABORES EN OBRA]])=MONTH(TODAY()-30),YEAR(Tabla2[[#This Row],[FECHA INICIO DE LABORES EN OBRA]])=YEAR(TODAY())),MONTH(TODAY()-30)&amp;"-"&amp;YEAR(TODAY()),"No Aplica")),"No Aplica")</f>
        <v>No Aplica</v>
      </c>
    </row>
    <row r="122" spans="1:30" x14ac:dyDescent="0.25">
      <c r="A122" s="13">
        <v>20600111354</v>
      </c>
      <c r="B122" s="15" t="s">
        <v>2191</v>
      </c>
      <c r="C122" s="15" t="s">
        <v>2191</v>
      </c>
      <c r="D122" s="15" t="s">
        <v>1039</v>
      </c>
      <c r="E122" s="15" t="s">
        <v>1040</v>
      </c>
      <c r="F122" s="39">
        <v>30421</v>
      </c>
      <c r="G122" s="15">
        <v>2</v>
      </c>
      <c r="H122" s="15" t="s">
        <v>2197</v>
      </c>
      <c r="I122" s="15" t="s">
        <v>2198</v>
      </c>
      <c r="J122" s="15" t="s">
        <v>2486</v>
      </c>
      <c r="K122" s="15" t="s">
        <v>2037</v>
      </c>
      <c r="L122" s="40" t="s">
        <v>6</v>
      </c>
      <c r="M122" s="39"/>
      <c r="N122" s="41" t="s">
        <v>2098</v>
      </c>
      <c r="O122" s="39">
        <v>45099</v>
      </c>
      <c r="P122" s="40">
        <v>1</v>
      </c>
      <c r="Q122" s="40">
        <v>4</v>
      </c>
      <c r="R122" s="40" t="str">
        <f>IFERROR(VLOOKUP(Tabla2[[#This Row],[CONTRATISTA PRNCIPAL]],Hoja1!$L$5:$M$9,2,FALSE),"CJV")</f>
        <v>CJV</v>
      </c>
      <c r="S122" s="40" t="str">
        <f>IF(Tabla2[[#This Row],[EMPRESA]]=Tabla2[[#This Row],[CONTRATISTA PRNCIPAL]],"Principal","Secundaria")</f>
        <v>Principal</v>
      </c>
      <c r="T122" s="42">
        <f>IFERROR(1/COUNTIF(Tabla2[CONTRATISTA PRNCIPAL],Tabla2[[#This Row],[CONTRATISTA PRNCIPAL]]),0)</f>
        <v>0.006666666666666667</v>
      </c>
      <c r="U122" s="43">
        <f>IF(((TODAY()-Tabla2[[#This Row],[FECHA NACIMIENTO]])/365)&lt;18,"Corregir", IF(((TODAY()-Tabla2[[#This Row],[FECHA NACIMIENTO]])/365)&gt;80, "Corregir",ROUNDDOWN(((TODAY()-Tabla2[[#This Row],[FECHA NACIMIENTO]])/365),0)))</f>
        <v>40</v>
      </c>
      <c r="V1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2" s="44" t="str">
        <f>+IF(Tabla2[[#This Row],[Edad]]="Corregir","Corregir","Ok")</f>
        <v>Ok</v>
      </c>
      <c r="X122" s="42" t="str">
        <f>+IFERROR(VLOOKUP(Tabla2[[#This Row],[DISTRITO SEGÚN DNI]],Hoja1!$A$2:$B$32,2,FALSE),"No")</f>
        <v>SAN LUIS </v>
      </c>
      <c r="Y122" s="42" t="str">
        <f>IF(OR(LOWER(Tabla2[[#This Row],[GENERO]])="masculino", LOWER(Tabla2[[#This Row],[GENERO]])="femenino"),"OK","Corregir")</f>
        <v>OK</v>
      </c>
      <c r="Z122" s="42" t="str">
        <f>+IF(Tabla2[[#This Row],[Nro. DNI / CE]]="","Corregir",IF(LEN(Tabla2[[#This Row],[Nro. DNI / CE]])&gt;=8,"OK","Corregir"))</f>
        <v>OK</v>
      </c>
      <c r="AA122" s="42">
        <f>COUNTIF(Tabla2[APELLIDOS Y NOMBRES],Tabla2[[#This Row],[APELLIDOS Y NOMBRES]])</f>
        <v>1</v>
      </c>
      <c r="AB122" s="42">
        <f>IF(Tabla2[[#This Row],[Trabajador]]&gt;1,1/Tabla2[[#This Row],[Trabajador]],Tabla2[[#This Row],[Trabajador]])</f>
        <v>1</v>
      </c>
      <c r="AC122" t="str">
        <f>+IFERROR(IF(Tabla2[[#This Row],[FECHA CESE/BAJA]]="","No Aplica",IF(AND(MONTH(Tabla2[[#This Row],[FECHA CESE/BAJA]])=MONTH(TODAY()-30),YEAR(Tabla2[[#This Row],[FECHA CESE/BAJA]])=YEAR(TODAY())),MONTH(TODAY()-30)&amp;"-"&amp;YEAR(TODAY()),"Borrar")),"No aplica")</f>
        <v>No Aplica</v>
      </c>
      <c r="AD122" t="str">
        <f>+IFERROR(IF(Tabla2[[#This Row],[FECHA INICIO DE LABORES EN OBRA]]="","No Aplica",IF(AND(MONTH(Tabla2[[#This Row],[FECHA INICIO DE LABORES EN OBRA]])=MONTH(TODAY()-30),YEAR(Tabla2[[#This Row],[FECHA INICIO DE LABORES EN OBRA]])=YEAR(TODAY())),MONTH(TODAY()-30)&amp;"-"&amp;YEAR(TODAY()),"No Aplica")),"No Aplica")</f>
        <v>No Aplica</v>
      </c>
    </row>
    <row r="123" spans="1:30" x14ac:dyDescent="0.25">
      <c r="A123" s="13">
        <v>20600111354</v>
      </c>
      <c r="B123" s="15" t="s">
        <v>2191</v>
      </c>
      <c r="C123" s="15" t="s">
        <v>2191</v>
      </c>
      <c r="D123" s="15" t="s">
        <v>2487</v>
      </c>
      <c r="E123" s="15" t="s">
        <v>2488</v>
      </c>
      <c r="F123" s="39">
        <v>31403</v>
      </c>
      <c r="G123" s="15">
        <v>2</v>
      </c>
      <c r="H123" s="15" t="s">
        <v>2197</v>
      </c>
      <c r="I123" s="15" t="s">
        <v>2198</v>
      </c>
      <c r="J123" s="15" t="s">
        <v>2489</v>
      </c>
      <c r="K123" s="15" t="s">
        <v>2242</v>
      </c>
      <c r="L123" s="40" t="s">
        <v>6</v>
      </c>
      <c r="M123" s="39"/>
      <c r="N123" s="41" t="s">
        <v>2098</v>
      </c>
      <c r="O123" s="39">
        <v>45090</v>
      </c>
      <c r="P123" s="40">
        <v>1</v>
      </c>
      <c r="Q123" s="40">
        <v>4</v>
      </c>
      <c r="R123" s="40" t="str">
        <f>IFERROR(VLOOKUP(Tabla2[[#This Row],[CONTRATISTA PRNCIPAL]],Hoja1!$L$5:$M$9,2,FALSE),"CJV")</f>
        <v>CJV</v>
      </c>
      <c r="S123" s="40" t="str">
        <f>IF(Tabla2[[#This Row],[EMPRESA]]=Tabla2[[#This Row],[CONTRATISTA PRNCIPAL]],"Principal","Secundaria")</f>
        <v>Principal</v>
      </c>
      <c r="T123" s="42">
        <f>IFERROR(1/COUNTIF(Tabla2[CONTRATISTA PRNCIPAL],Tabla2[[#This Row],[CONTRATISTA PRNCIPAL]]),0)</f>
        <v>0.006666666666666667</v>
      </c>
      <c r="U123" s="43">
        <f>IF(((TODAY()-Tabla2[[#This Row],[FECHA NACIMIENTO]])/365)&lt;18,"Corregir", IF(((TODAY()-Tabla2[[#This Row],[FECHA NACIMIENTO]])/365)&gt;80, "Corregir",ROUNDDOWN(((TODAY()-Tabla2[[#This Row],[FECHA NACIMIENTO]])/365),0)))</f>
        <v>37</v>
      </c>
      <c r="V1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3" s="44" t="str">
        <f>+IF(Tabla2[[#This Row],[Edad]]="Corregir","Corregir","Ok")</f>
        <v>Ok</v>
      </c>
      <c r="X123" s="42" t="str">
        <f>+IFERROR(VLOOKUP(Tabla2[[#This Row],[DISTRITO SEGÚN DNI]],Hoja1!$A$2:$B$32,2,FALSE),"No")</f>
        <v>No</v>
      </c>
      <c r="Y123" s="42" t="str">
        <f>IF(OR(LOWER(Tabla2[[#This Row],[GENERO]])="masculino", LOWER(Tabla2[[#This Row],[GENERO]])="femenino"),"OK","Corregir")</f>
        <v>OK</v>
      </c>
      <c r="Z123" s="42" t="str">
        <f>+IF(Tabla2[[#This Row],[Nro. DNI / CE]]="","Corregir",IF(LEN(Tabla2[[#This Row],[Nro. DNI / CE]])&gt;=8,"OK","Corregir"))</f>
        <v>OK</v>
      </c>
      <c r="AA123" s="42">
        <f>COUNTIF(Tabla2[APELLIDOS Y NOMBRES],Tabla2[[#This Row],[APELLIDOS Y NOMBRES]])</f>
        <v>1</v>
      </c>
      <c r="AB123" s="42">
        <f>IF(Tabla2[[#This Row],[Trabajador]]&gt;1,1/Tabla2[[#This Row],[Trabajador]],Tabla2[[#This Row],[Trabajador]])</f>
        <v>1</v>
      </c>
      <c r="AC123" t="str">
        <f>+IFERROR(IF(Tabla2[[#This Row],[FECHA CESE/BAJA]]="","No Aplica",IF(AND(MONTH(Tabla2[[#This Row],[FECHA CESE/BAJA]])=MONTH(TODAY()-30),YEAR(Tabla2[[#This Row],[FECHA CESE/BAJA]])=YEAR(TODAY())),MONTH(TODAY()-30)&amp;"-"&amp;YEAR(TODAY()),"Borrar")),"No aplica")</f>
        <v>No Aplica</v>
      </c>
      <c r="AD123" t="str">
        <f>+IFERROR(IF(Tabla2[[#This Row],[FECHA INICIO DE LABORES EN OBRA]]="","No Aplica",IF(AND(MONTH(Tabla2[[#This Row],[FECHA INICIO DE LABORES EN OBRA]])=MONTH(TODAY()-30),YEAR(Tabla2[[#This Row],[FECHA INICIO DE LABORES EN OBRA]])=YEAR(TODAY())),MONTH(TODAY()-30)&amp;"-"&amp;YEAR(TODAY()),"No Aplica")),"No Aplica")</f>
        <v>No Aplica</v>
      </c>
    </row>
    <row r="124" spans="1:30" x14ac:dyDescent="0.25">
      <c r="A124" s="13">
        <v>20600111354</v>
      </c>
      <c r="B124" s="15" t="s">
        <v>2191</v>
      </c>
      <c r="C124" s="15" t="s">
        <v>2191</v>
      </c>
      <c r="D124" s="15" t="s">
        <v>1041</v>
      </c>
      <c r="E124" s="15" t="s">
        <v>1042</v>
      </c>
      <c r="F124" s="39">
        <v>34315</v>
      </c>
      <c r="G124" s="15">
        <v>2</v>
      </c>
      <c r="H124" s="15" t="s">
        <v>2197</v>
      </c>
      <c r="I124" s="15" t="s">
        <v>2198</v>
      </c>
      <c r="J124" s="15" t="s">
        <v>2490</v>
      </c>
      <c r="K124" s="15" t="s">
        <v>32</v>
      </c>
      <c r="L124" s="40" t="s">
        <v>6</v>
      </c>
      <c r="M124" s="39"/>
      <c r="N124" s="41" t="s">
        <v>2098</v>
      </c>
      <c r="O124" s="39">
        <v>45099</v>
      </c>
      <c r="P124" s="40">
        <v>1</v>
      </c>
      <c r="Q124" s="40">
        <v>4</v>
      </c>
      <c r="R124" s="40" t="str">
        <f>IFERROR(VLOOKUP(Tabla2[[#This Row],[CONTRATISTA PRNCIPAL]],Hoja1!$L$5:$M$9,2,FALSE),"CJV")</f>
        <v>CJV</v>
      </c>
      <c r="S124" s="40" t="str">
        <f>IF(Tabla2[[#This Row],[EMPRESA]]=Tabla2[[#This Row],[CONTRATISTA PRNCIPAL]],"Principal","Secundaria")</f>
        <v>Principal</v>
      </c>
      <c r="T124" s="42">
        <f>IFERROR(1/COUNTIF(Tabla2[CONTRATISTA PRNCIPAL],Tabla2[[#This Row],[CONTRATISTA PRNCIPAL]]),0)</f>
        <v>0.006666666666666667</v>
      </c>
      <c r="U124" s="43">
        <f>IF(((TODAY()-Tabla2[[#This Row],[FECHA NACIMIENTO]])/365)&lt;18,"Corregir", IF(((TODAY()-Tabla2[[#This Row],[FECHA NACIMIENTO]])/365)&gt;80, "Corregir",ROUNDDOWN(((TODAY()-Tabla2[[#This Row],[FECHA NACIMIENTO]])/365),0)))</f>
        <v>29</v>
      </c>
      <c r="V1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4" s="44" t="str">
        <f>+IF(Tabla2[[#This Row],[Edad]]="Corregir","Corregir","Ok")</f>
        <v>Ok</v>
      </c>
      <c r="X124" s="42" t="str">
        <f>+IFERROR(VLOOKUP(Tabla2[[#This Row],[DISTRITO SEGÚN DNI]],Hoja1!$A$2:$B$32,2,FALSE),"No")</f>
        <v>LA VICTORIA</v>
      </c>
      <c r="Y124" s="42" t="str">
        <f>IF(OR(LOWER(Tabla2[[#This Row],[GENERO]])="masculino", LOWER(Tabla2[[#This Row],[GENERO]])="femenino"),"OK","Corregir")</f>
        <v>OK</v>
      </c>
      <c r="Z124" s="42" t="str">
        <f>+IF(Tabla2[[#This Row],[Nro. DNI / CE]]="","Corregir",IF(LEN(Tabla2[[#This Row],[Nro. DNI / CE]])&gt;=8,"OK","Corregir"))</f>
        <v>OK</v>
      </c>
      <c r="AA124" s="42">
        <f>COUNTIF(Tabla2[APELLIDOS Y NOMBRES],Tabla2[[#This Row],[APELLIDOS Y NOMBRES]])</f>
        <v>1</v>
      </c>
      <c r="AB124" s="42">
        <f>IF(Tabla2[[#This Row],[Trabajador]]&gt;1,1/Tabla2[[#This Row],[Trabajador]],Tabla2[[#This Row],[Trabajador]])</f>
        <v>1</v>
      </c>
      <c r="AC124" t="str">
        <f>+IFERROR(IF(Tabla2[[#This Row],[FECHA CESE/BAJA]]="","No Aplica",IF(AND(MONTH(Tabla2[[#This Row],[FECHA CESE/BAJA]])=MONTH(TODAY()-30),YEAR(Tabla2[[#This Row],[FECHA CESE/BAJA]])=YEAR(TODAY())),MONTH(TODAY()-30)&amp;"-"&amp;YEAR(TODAY()),"Borrar")),"No aplica")</f>
        <v>No Aplica</v>
      </c>
      <c r="AD124" t="str">
        <f>+IFERROR(IF(Tabla2[[#This Row],[FECHA INICIO DE LABORES EN OBRA]]="","No Aplica",IF(AND(MONTH(Tabla2[[#This Row],[FECHA INICIO DE LABORES EN OBRA]])=MONTH(TODAY()-30),YEAR(Tabla2[[#This Row],[FECHA INICIO DE LABORES EN OBRA]])=YEAR(TODAY())),MONTH(TODAY()-30)&amp;"-"&amp;YEAR(TODAY()),"No Aplica")),"No Aplica")</f>
        <v>No Aplica</v>
      </c>
    </row>
    <row r="125" spans="1:30" x14ac:dyDescent="0.25">
      <c r="A125" s="13">
        <v>20600111354</v>
      </c>
      <c r="B125" s="15" t="s">
        <v>2191</v>
      </c>
      <c r="C125" s="15" t="s">
        <v>2191</v>
      </c>
      <c r="D125" s="15" t="s">
        <v>2491</v>
      </c>
      <c r="E125" s="15" t="s">
        <v>2492</v>
      </c>
      <c r="F125" s="39">
        <v>28701</v>
      </c>
      <c r="G125" s="15">
        <v>2</v>
      </c>
      <c r="H125" s="15" t="s">
        <v>2197</v>
      </c>
      <c r="I125" s="15" t="s">
        <v>2198</v>
      </c>
      <c r="J125" s="15" t="s">
        <v>2493</v>
      </c>
      <c r="K125" s="15" t="s">
        <v>2242</v>
      </c>
      <c r="L125" s="40" t="s">
        <v>6</v>
      </c>
      <c r="M125" s="39"/>
      <c r="N125" s="41" t="s">
        <v>2098</v>
      </c>
      <c r="O125" s="39">
        <v>45090</v>
      </c>
      <c r="P125" s="40">
        <v>1</v>
      </c>
      <c r="Q125" s="40">
        <v>4</v>
      </c>
      <c r="R125" s="40" t="str">
        <f>IFERROR(VLOOKUP(Tabla2[[#This Row],[CONTRATISTA PRNCIPAL]],Hoja1!$L$5:$M$9,2,FALSE),"CJV")</f>
        <v>CJV</v>
      </c>
      <c r="S125" s="40" t="str">
        <f>IF(Tabla2[[#This Row],[EMPRESA]]=Tabla2[[#This Row],[CONTRATISTA PRNCIPAL]],"Principal","Secundaria")</f>
        <v>Principal</v>
      </c>
      <c r="T125" s="42">
        <f>IFERROR(1/COUNTIF(Tabla2[CONTRATISTA PRNCIPAL],Tabla2[[#This Row],[CONTRATISTA PRNCIPAL]]),0)</f>
        <v>0.006666666666666667</v>
      </c>
      <c r="U125" s="43">
        <f>IF(((TODAY()-Tabla2[[#This Row],[FECHA NACIMIENTO]])/365)&lt;18,"Corregir", IF(((TODAY()-Tabla2[[#This Row],[FECHA NACIMIENTO]])/365)&gt;80, "Corregir",ROUNDDOWN(((TODAY()-Tabla2[[#This Row],[FECHA NACIMIENTO]])/365),0)))</f>
        <v>45</v>
      </c>
      <c r="V1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5" s="44" t="str">
        <f>+IF(Tabla2[[#This Row],[Edad]]="Corregir","Corregir","Ok")</f>
        <v>Ok</v>
      </c>
      <c r="X125" s="42" t="str">
        <f>+IFERROR(VLOOKUP(Tabla2[[#This Row],[DISTRITO SEGÚN DNI]],Hoja1!$A$2:$B$32,2,FALSE),"No")</f>
        <v>No</v>
      </c>
      <c r="Y125" s="42" t="str">
        <f>IF(OR(LOWER(Tabla2[[#This Row],[GENERO]])="masculino", LOWER(Tabla2[[#This Row],[GENERO]])="femenino"),"OK","Corregir")</f>
        <v>OK</v>
      </c>
      <c r="Z125" s="42" t="str">
        <f>+IF(Tabla2[[#This Row],[Nro. DNI / CE]]="","Corregir",IF(LEN(Tabla2[[#This Row],[Nro. DNI / CE]])&gt;=8,"OK","Corregir"))</f>
        <v>OK</v>
      </c>
      <c r="AA125" s="42">
        <f>COUNTIF(Tabla2[APELLIDOS Y NOMBRES],Tabla2[[#This Row],[APELLIDOS Y NOMBRES]])</f>
        <v>1</v>
      </c>
      <c r="AB125" s="42">
        <f>IF(Tabla2[[#This Row],[Trabajador]]&gt;1,1/Tabla2[[#This Row],[Trabajador]],Tabla2[[#This Row],[Trabajador]])</f>
        <v>1</v>
      </c>
      <c r="AC125" t="str">
        <f>+IFERROR(IF(Tabla2[[#This Row],[FECHA CESE/BAJA]]="","No Aplica",IF(AND(MONTH(Tabla2[[#This Row],[FECHA CESE/BAJA]])=MONTH(TODAY()-30),YEAR(Tabla2[[#This Row],[FECHA CESE/BAJA]])=YEAR(TODAY())),MONTH(TODAY()-30)&amp;"-"&amp;YEAR(TODAY()),"Borrar")),"No aplica")</f>
        <v>No Aplica</v>
      </c>
      <c r="AD125" t="str">
        <f>+IFERROR(IF(Tabla2[[#This Row],[FECHA INICIO DE LABORES EN OBRA]]="","No Aplica",IF(AND(MONTH(Tabla2[[#This Row],[FECHA INICIO DE LABORES EN OBRA]])=MONTH(TODAY()-30),YEAR(Tabla2[[#This Row],[FECHA INICIO DE LABORES EN OBRA]])=YEAR(TODAY())),MONTH(TODAY()-30)&amp;"-"&amp;YEAR(TODAY()),"No Aplica")),"No Aplica")</f>
        <v>No Aplica</v>
      </c>
    </row>
    <row r="126" spans="1:30" x14ac:dyDescent="0.25">
      <c r="A126" s="13">
        <v>20600111354</v>
      </c>
      <c r="B126" s="15" t="s">
        <v>2191</v>
      </c>
      <c r="C126" s="15" t="s">
        <v>2191</v>
      </c>
      <c r="D126" s="15" t="s">
        <v>2494</v>
      </c>
      <c r="E126" s="15" t="s">
        <v>2495</v>
      </c>
      <c r="F126" s="39">
        <v>29655</v>
      </c>
      <c r="G126" s="15">
        <v>2</v>
      </c>
      <c r="H126" s="15" t="s">
        <v>2197</v>
      </c>
      <c r="I126" s="15" t="s">
        <v>2198</v>
      </c>
      <c r="J126" s="15" t="s">
        <v>2496</v>
      </c>
      <c r="K126" s="15" t="s">
        <v>2182</v>
      </c>
      <c r="L126" s="40" t="s">
        <v>6</v>
      </c>
      <c r="M126" s="39"/>
      <c r="N126" s="41" t="s">
        <v>2098</v>
      </c>
      <c r="O126" s="39">
        <v>45099</v>
      </c>
      <c r="P126" s="40">
        <v>1</v>
      </c>
      <c r="Q126" s="40">
        <v>4</v>
      </c>
      <c r="R126" s="40" t="str">
        <f>IFERROR(VLOOKUP(Tabla2[[#This Row],[CONTRATISTA PRNCIPAL]],Hoja1!$L$5:$M$9,2,FALSE),"CJV")</f>
        <v>CJV</v>
      </c>
      <c r="S126" s="40" t="str">
        <f>IF(Tabla2[[#This Row],[EMPRESA]]=Tabla2[[#This Row],[CONTRATISTA PRNCIPAL]],"Principal","Secundaria")</f>
        <v>Principal</v>
      </c>
      <c r="T126" s="42">
        <f>IFERROR(1/COUNTIF(Tabla2[CONTRATISTA PRNCIPAL],Tabla2[[#This Row],[CONTRATISTA PRNCIPAL]]),0)</f>
        <v>0.006666666666666667</v>
      </c>
      <c r="U126" s="43">
        <f>IF(((TODAY()-Tabla2[[#This Row],[FECHA NACIMIENTO]])/365)&lt;18,"Corregir", IF(((TODAY()-Tabla2[[#This Row],[FECHA NACIMIENTO]])/365)&gt;80, "Corregir",ROUNDDOWN(((TODAY()-Tabla2[[#This Row],[FECHA NACIMIENTO]])/365),0)))</f>
        <v>42</v>
      </c>
      <c r="V1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6" s="44" t="str">
        <f>+IF(Tabla2[[#This Row],[Edad]]="Corregir","Corregir","Ok")</f>
        <v>Ok</v>
      </c>
      <c r="X126" s="42" t="str">
        <f>+IFERROR(VLOOKUP(Tabla2[[#This Row],[DISTRITO SEGÚN DNI]],Hoja1!$A$2:$B$32,2,FALSE),"No")</f>
        <v>No</v>
      </c>
      <c r="Y126" s="42" t="str">
        <f>IF(OR(LOWER(Tabla2[[#This Row],[GENERO]])="masculino", LOWER(Tabla2[[#This Row],[GENERO]])="femenino"),"OK","Corregir")</f>
        <v>OK</v>
      </c>
      <c r="Z126" s="42" t="str">
        <f>+IF(Tabla2[[#This Row],[Nro. DNI / CE]]="","Corregir",IF(LEN(Tabla2[[#This Row],[Nro. DNI / CE]])&gt;=8,"OK","Corregir"))</f>
        <v>OK</v>
      </c>
      <c r="AA126" s="42">
        <f>COUNTIF(Tabla2[APELLIDOS Y NOMBRES],Tabla2[[#This Row],[APELLIDOS Y NOMBRES]])</f>
        <v>1</v>
      </c>
      <c r="AB126" s="42">
        <f>IF(Tabla2[[#This Row],[Trabajador]]&gt;1,1/Tabla2[[#This Row],[Trabajador]],Tabla2[[#This Row],[Trabajador]])</f>
        <v>1</v>
      </c>
      <c r="AC126" t="str">
        <f>+IFERROR(IF(Tabla2[[#This Row],[FECHA CESE/BAJA]]="","No Aplica",IF(AND(MONTH(Tabla2[[#This Row],[FECHA CESE/BAJA]])=MONTH(TODAY()-30),YEAR(Tabla2[[#This Row],[FECHA CESE/BAJA]])=YEAR(TODAY())),MONTH(TODAY()-30)&amp;"-"&amp;YEAR(TODAY()),"Borrar")),"No aplica")</f>
        <v>No Aplica</v>
      </c>
      <c r="AD126" t="str">
        <f>+IFERROR(IF(Tabla2[[#This Row],[FECHA INICIO DE LABORES EN OBRA]]="","No Aplica",IF(AND(MONTH(Tabla2[[#This Row],[FECHA INICIO DE LABORES EN OBRA]])=MONTH(TODAY()-30),YEAR(Tabla2[[#This Row],[FECHA INICIO DE LABORES EN OBRA]])=YEAR(TODAY())),MONTH(TODAY()-30)&amp;"-"&amp;YEAR(TODAY()),"No Aplica")),"No Aplica")</f>
        <v>No Aplica</v>
      </c>
    </row>
    <row r="127" spans="1:30" x14ac:dyDescent="0.25">
      <c r="A127" s="13">
        <v>20600111354</v>
      </c>
      <c r="B127" s="15" t="s">
        <v>2191</v>
      </c>
      <c r="C127" s="15" t="s">
        <v>2191</v>
      </c>
      <c r="D127" s="15" t="s">
        <v>2497</v>
      </c>
      <c r="E127" s="15" t="s">
        <v>2498</v>
      </c>
      <c r="F127" s="39">
        <v>32084</v>
      </c>
      <c r="G127" s="15">
        <v>2</v>
      </c>
      <c r="H127" s="15" t="s">
        <v>2197</v>
      </c>
      <c r="I127" s="15" t="s">
        <v>2198</v>
      </c>
      <c r="J127" s="15" t="s">
        <v>2499</v>
      </c>
      <c r="K127" s="15" t="s">
        <v>2190</v>
      </c>
      <c r="L127" s="40" t="s">
        <v>6</v>
      </c>
      <c r="M127" s="39"/>
      <c r="N127" s="41" t="s">
        <v>2098</v>
      </c>
      <c r="O127" s="39">
        <v>45099</v>
      </c>
      <c r="P127" s="40">
        <v>1</v>
      </c>
      <c r="Q127" s="40">
        <v>4</v>
      </c>
      <c r="R127" s="40" t="str">
        <f>IFERROR(VLOOKUP(Tabla2[[#This Row],[CONTRATISTA PRNCIPAL]],Hoja1!$L$5:$M$9,2,FALSE),"CJV")</f>
        <v>CJV</v>
      </c>
      <c r="S127" s="40" t="str">
        <f>IF(Tabla2[[#This Row],[EMPRESA]]=Tabla2[[#This Row],[CONTRATISTA PRNCIPAL]],"Principal","Secundaria")</f>
        <v>Principal</v>
      </c>
      <c r="T127" s="42">
        <f>IFERROR(1/COUNTIF(Tabla2[CONTRATISTA PRNCIPAL],Tabla2[[#This Row],[CONTRATISTA PRNCIPAL]]),0)</f>
        <v>0.006666666666666667</v>
      </c>
      <c r="U127" s="43">
        <f>IF(((TODAY()-Tabla2[[#This Row],[FECHA NACIMIENTO]])/365)&lt;18,"Corregir", IF(((TODAY()-Tabla2[[#This Row],[FECHA NACIMIENTO]])/365)&gt;80, "Corregir",ROUNDDOWN(((TODAY()-Tabla2[[#This Row],[FECHA NACIMIENTO]])/365),0)))</f>
        <v>35</v>
      </c>
      <c r="V1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7" s="44" t="str">
        <f>+IF(Tabla2[[#This Row],[Edad]]="Corregir","Corregir","Ok")</f>
        <v>Ok</v>
      </c>
      <c r="X127" s="42" t="str">
        <f>+IFERROR(VLOOKUP(Tabla2[[#This Row],[DISTRITO SEGÚN DNI]],Hoja1!$A$2:$B$32,2,FALSE),"No")</f>
        <v>No</v>
      </c>
      <c r="Y127" s="42" t="str">
        <f>IF(OR(LOWER(Tabla2[[#This Row],[GENERO]])="masculino", LOWER(Tabla2[[#This Row],[GENERO]])="femenino"),"OK","Corregir")</f>
        <v>OK</v>
      </c>
      <c r="Z127" s="42" t="str">
        <f>+IF(Tabla2[[#This Row],[Nro. DNI / CE]]="","Corregir",IF(LEN(Tabla2[[#This Row],[Nro. DNI / CE]])&gt;=8,"OK","Corregir"))</f>
        <v>OK</v>
      </c>
      <c r="AA127" s="42">
        <f>COUNTIF(Tabla2[APELLIDOS Y NOMBRES],Tabla2[[#This Row],[APELLIDOS Y NOMBRES]])</f>
        <v>1</v>
      </c>
      <c r="AB127" s="42">
        <f>IF(Tabla2[[#This Row],[Trabajador]]&gt;1,1/Tabla2[[#This Row],[Trabajador]],Tabla2[[#This Row],[Trabajador]])</f>
        <v>1</v>
      </c>
      <c r="AC127" t="str">
        <f>+IFERROR(IF(Tabla2[[#This Row],[FECHA CESE/BAJA]]="","No Aplica",IF(AND(MONTH(Tabla2[[#This Row],[FECHA CESE/BAJA]])=MONTH(TODAY()-30),YEAR(Tabla2[[#This Row],[FECHA CESE/BAJA]])=YEAR(TODAY())),MONTH(TODAY()-30)&amp;"-"&amp;YEAR(TODAY()),"Borrar")),"No aplica")</f>
        <v>No Aplica</v>
      </c>
      <c r="AD127" t="str">
        <f>+IFERROR(IF(Tabla2[[#This Row],[FECHA INICIO DE LABORES EN OBRA]]="","No Aplica",IF(AND(MONTH(Tabla2[[#This Row],[FECHA INICIO DE LABORES EN OBRA]])=MONTH(TODAY()-30),YEAR(Tabla2[[#This Row],[FECHA INICIO DE LABORES EN OBRA]])=YEAR(TODAY())),MONTH(TODAY()-30)&amp;"-"&amp;YEAR(TODAY()),"No Aplica")),"No Aplica")</f>
        <v>No Aplica</v>
      </c>
    </row>
    <row r="128" spans="1:30" x14ac:dyDescent="0.25">
      <c r="A128" s="13">
        <v>20600111354</v>
      </c>
      <c r="B128" s="15" t="s">
        <v>2191</v>
      </c>
      <c r="C128" s="15" t="s">
        <v>2191</v>
      </c>
      <c r="D128" s="15" t="s">
        <v>2500</v>
      </c>
      <c r="E128" s="15" t="s">
        <v>2501</v>
      </c>
      <c r="F128" s="39">
        <v>29347</v>
      </c>
      <c r="G128" s="15">
        <v>2</v>
      </c>
      <c r="H128" s="15" t="s">
        <v>2197</v>
      </c>
      <c r="I128" s="15" t="s">
        <v>2198</v>
      </c>
      <c r="J128" s="15" t="s">
        <v>2502</v>
      </c>
      <c r="K128" s="15" t="s">
        <v>2182</v>
      </c>
      <c r="L128" s="40" t="s">
        <v>6</v>
      </c>
      <c r="M128" s="39"/>
      <c r="N128" s="41" t="s">
        <v>2098</v>
      </c>
      <c r="O128" s="39">
        <v>45090</v>
      </c>
      <c r="P128" s="40">
        <v>1</v>
      </c>
      <c r="Q128" s="40">
        <v>4</v>
      </c>
      <c r="R128" s="40" t="str">
        <f>IFERROR(VLOOKUP(Tabla2[[#This Row],[CONTRATISTA PRNCIPAL]],Hoja1!$L$5:$M$9,2,FALSE),"CJV")</f>
        <v>CJV</v>
      </c>
      <c r="S128" s="40" t="str">
        <f>IF(Tabla2[[#This Row],[EMPRESA]]=Tabla2[[#This Row],[CONTRATISTA PRNCIPAL]],"Principal","Secundaria")</f>
        <v>Principal</v>
      </c>
      <c r="T128" s="42">
        <f>IFERROR(1/COUNTIF(Tabla2[CONTRATISTA PRNCIPAL],Tabla2[[#This Row],[CONTRATISTA PRNCIPAL]]),0)</f>
        <v>0.006666666666666667</v>
      </c>
      <c r="U128" s="43">
        <f>IF(((TODAY()-Tabla2[[#This Row],[FECHA NACIMIENTO]])/365)&lt;18,"Corregir", IF(((TODAY()-Tabla2[[#This Row],[FECHA NACIMIENTO]])/365)&gt;80, "Corregir",ROUNDDOWN(((TODAY()-Tabla2[[#This Row],[FECHA NACIMIENTO]])/365),0)))</f>
        <v>43</v>
      </c>
      <c r="V1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8" s="44" t="str">
        <f>+IF(Tabla2[[#This Row],[Edad]]="Corregir","Corregir","Ok")</f>
        <v>Ok</v>
      </c>
      <c r="X128" s="42" t="str">
        <f>+IFERROR(VLOOKUP(Tabla2[[#This Row],[DISTRITO SEGÚN DNI]],Hoja1!$A$2:$B$32,2,FALSE),"No")</f>
        <v>No</v>
      </c>
      <c r="Y128" s="42" t="str">
        <f>IF(OR(LOWER(Tabla2[[#This Row],[GENERO]])="masculino", LOWER(Tabla2[[#This Row],[GENERO]])="femenino"),"OK","Corregir")</f>
        <v>OK</v>
      </c>
      <c r="Z128" s="42" t="str">
        <f>+IF(Tabla2[[#This Row],[Nro. DNI / CE]]="","Corregir",IF(LEN(Tabla2[[#This Row],[Nro. DNI / CE]])&gt;=8,"OK","Corregir"))</f>
        <v>OK</v>
      </c>
      <c r="AA128" s="42">
        <f>COUNTIF(Tabla2[APELLIDOS Y NOMBRES],Tabla2[[#This Row],[APELLIDOS Y NOMBRES]])</f>
        <v>1</v>
      </c>
      <c r="AB128" s="42">
        <f>IF(Tabla2[[#This Row],[Trabajador]]&gt;1,1/Tabla2[[#This Row],[Trabajador]],Tabla2[[#This Row],[Trabajador]])</f>
        <v>1</v>
      </c>
      <c r="AC128" t="str">
        <f>+IFERROR(IF(Tabla2[[#This Row],[FECHA CESE/BAJA]]="","No Aplica",IF(AND(MONTH(Tabla2[[#This Row],[FECHA CESE/BAJA]])=MONTH(TODAY()-30),YEAR(Tabla2[[#This Row],[FECHA CESE/BAJA]])=YEAR(TODAY())),MONTH(TODAY()-30)&amp;"-"&amp;YEAR(TODAY()),"Borrar")),"No aplica")</f>
        <v>No Aplica</v>
      </c>
      <c r="AD128" t="str">
        <f>+IFERROR(IF(Tabla2[[#This Row],[FECHA INICIO DE LABORES EN OBRA]]="","No Aplica",IF(AND(MONTH(Tabla2[[#This Row],[FECHA INICIO DE LABORES EN OBRA]])=MONTH(TODAY()-30),YEAR(Tabla2[[#This Row],[FECHA INICIO DE LABORES EN OBRA]])=YEAR(TODAY())),MONTH(TODAY()-30)&amp;"-"&amp;YEAR(TODAY()),"No Aplica")),"No Aplica")</f>
        <v>No Aplica</v>
      </c>
    </row>
    <row r="129" spans="1:30" x14ac:dyDescent="0.25">
      <c r="A129" s="13">
        <v>20600111354</v>
      </c>
      <c r="B129" s="15" t="s">
        <v>2191</v>
      </c>
      <c r="C129" s="15" t="s">
        <v>2191</v>
      </c>
      <c r="D129" s="15" t="s">
        <v>2503</v>
      </c>
      <c r="E129" s="15" t="s">
        <v>2504</v>
      </c>
      <c r="F129" s="39">
        <v>35273</v>
      </c>
      <c r="G129" s="15">
        <v>2</v>
      </c>
      <c r="H129" s="15" t="s">
        <v>2197</v>
      </c>
      <c r="I129" s="15" t="s">
        <v>2198</v>
      </c>
      <c r="J129" s="15" t="s">
        <v>2505</v>
      </c>
      <c r="K129" s="15" t="s">
        <v>2472</v>
      </c>
      <c r="L129" s="40" t="s">
        <v>6</v>
      </c>
      <c r="M129" s="39"/>
      <c r="N129" s="41" t="s">
        <v>2098</v>
      </c>
      <c r="O129" s="39">
        <v>45089</v>
      </c>
      <c r="P129" s="40">
        <v>1</v>
      </c>
      <c r="Q129" s="40">
        <v>4</v>
      </c>
      <c r="R129" s="40" t="str">
        <f>IFERROR(VLOOKUP(Tabla2[[#This Row],[CONTRATISTA PRNCIPAL]],Hoja1!$L$5:$M$9,2,FALSE),"CJV")</f>
        <v>CJV</v>
      </c>
      <c r="S129" s="40" t="str">
        <f>IF(Tabla2[[#This Row],[EMPRESA]]=Tabla2[[#This Row],[CONTRATISTA PRNCIPAL]],"Principal","Secundaria")</f>
        <v>Principal</v>
      </c>
      <c r="T129" s="42">
        <f>IFERROR(1/COUNTIF(Tabla2[CONTRATISTA PRNCIPAL],Tabla2[[#This Row],[CONTRATISTA PRNCIPAL]]),0)</f>
        <v>0.006666666666666667</v>
      </c>
      <c r="U129" s="43">
        <f>IF(((TODAY()-Tabla2[[#This Row],[FECHA NACIMIENTO]])/365)&lt;18,"Corregir", IF(((TODAY()-Tabla2[[#This Row],[FECHA NACIMIENTO]])/365)&gt;80, "Corregir",ROUNDDOWN(((TODAY()-Tabla2[[#This Row],[FECHA NACIMIENTO]])/365),0)))</f>
        <v>27</v>
      </c>
      <c r="V1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9" s="44" t="str">
        <f>+IF(Tabla2[[#This Row],[Edad]]="Corregir","Corregir","Ok")</f>
        <v>Ok</v>
      </c>
      <c r="X129" s="42" t="str">
        <f>+IFERROR(VLOOKUP(Tabla2[[#This Row],[DISTRITO SEGÚN DNI]],Hoja1!$A$2:$B$32,2,FALSE),"No")</f>
        <v>No</v>
      </c>
      <c r="Y129" s="42" t="str">
        <f>IF(OR(LOWER(Tabla2[[#This Row],[GENERO]])="masculino", LOWER(Tabla2[[#This Row],[GENERO]])="femenino"),"OK","Corregir")</f>
        <v>OK</v>
      </c>
      <c r="Z129" s="42" t="str">
        <f>+IF(Tabla2[[#This Row],[Nro. DNI / CE]]="","Corregir",IF(LEN(Tabla2[[#This Row],[Nro. DNI / CE]])&gt;=8,"OK","Corregir"))</f>
        <v>OK</v>
      </c>
      <c r="AA129" s="42">
        <f>COUNTIF(Tabla2[APELLIDOS Y NOMBRES],Tabla2[[#This Row],[APELLIDOS Y NOMBRES]])</f>
        <v>1</v>
      </c>
      <c r="AB129" s="42">
        <f>IF(Tabla2[[#This Row],[Trabajador]]&gt;1,1/Tabla2[[#This Row],[Trabajador]],Tabla2[[#This Row],[Trabajador]])</f>
        <v>1</v>
      </c>
      <c r="AC129" t="str">
        <f>+IFERROR(IF(Tabla2[[#This Row],[FECHA CESE/BAJA]]="","No Aplica",IF(AND(MONTH(Tabla2[[#This Row],[FECHA CESE/BAJA]])=MONTH(TODAY()-30),YEAR(Tabla2[[#This Row],[FECHA CESE/BAJA]])=YEAR(TODAY())),MONTH(TODAY()-30)&amp;"-"&amp;YEAR(TODAY()),"Borrar")),"No aplica")</f>
        <v>No Aplica</v>
      </c>
      <c r="AD129" t="str">
        <f>+IFERROR(IF(Tabla2[[#This Row],[FECHA INICIO DE LABORES EN OBRA]]="","No Aplica",IF(AND(MONTH(Tabla2[[#This Row],[FECHA INICIO DE LABORES EN OBRA]])=MONTH(TODAY()-30),YEAR(Tabla2[[#This Row],[FECHA INICIO DE LABORES EN OBRA]])=YEAR(TODAY())),MONTH(TODAY()-30)&amp;"-"&amp;YEAR(TODAY()),"No Aplica")),"No Aplica")</f>
        <v>No Aplica</v>
      </c>
    </row>
    <row r="130" spans="1:30" x14ac:dyDescent="0.25">
      <c r="A130" s="13">
        <v>20600111354</v>
      </c>
      <c r="B130" s="15" t="s">
        <v>2191</v>
      </c>
      <c r="C130" s="15" t="s">
        <v>2191</v>
      </c>
      <c r="D130" s="15" t="s">
        <v>1043</v>
      </c>
      <c r="E130" s="15" t="s">
        <v>1044</v>
      </c>
      <c r="F130" s="39">
        <v>33230</v>
      </c>
      <c r="G130" s="15">
        <v>2</v>
      </c>
      <c r="H130" s="15" t="s">
        <v>2197</v>
      </c>
      <c r="I130" s="15" t="s">
        <v>2198</v>
      </c>
      <c r="J130" s="15" t="s">
        <v>2506</v>
      </c>
      <c r="K130" s="15" t="s">
        <v>26</v>
      </c>
      <c r="L130" s="40" t="s">
        <v>6</v>
      </c>
      <c r="M130" s="39"/>
      <c r="N130" s="41" t="s">
        <v>2098</v>
      </c>
      <c r="O130" s="39">
        <v>45099</v>
      </c>
      <c r="P130" s="40">
        <v>1</v>
      </c>
      <c r="Q130" s="40">
        <v>4</v>
      </c>
      <c r="R130" s="40" t="str">
        <f>IFERROR(VLOOKUP(Tabla2[[#This Row],[CONTRATISTA PRNCIPAL]],Hoja1!$L$5:$M$9,2,FALSE),"CJV")</f>
        <v>CJV</v>
      </c>
      <c r="S130" s="40" t="str">
        <f>IF(Tabla2[[#This Row],[EMPRESA]]=Tabla2[[#This Row],[CONTRATISTA PRNCIPAL]],"Principal","Secundaria")</f>
        <v>Principal</v>
      </c>
      <c r="T130" s="42">
        <f>IFERROR(1/COUNTIF(Tabla2[CONTRATISTA PRNCIPAL],Tabla2[[#This Row],[CONTRATISTA PRNCIPAL]]),0)</f>
        <v>0.006666666666666667</v>
      </c>
      <c r="U130" s="43">
        <f>IF(((TODAY()-Tabla2[[#This Row],[FECHA NACIMIENTO]])/365)&lt;18,"Corregir", IF(((TODAY()-Tabla2[[#This Row],[FECHA NACIMIENTO]])/365)&gt;80, "Corregir",ROUNDDOWN(((TODAY()-Tabla2[[#This Row],[FECHA NACIMIENTO]])/365),0)))</f>
        <v>32</v>
      </c>
      <c r="V1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0" s="44" t="str">
        <f>+IF(Tabla2[[#This Row],[Edad]]="Corregir","Corregir","Ok")</f>
        <v>Ok</v>
      </c>
      <c r="X130" s="42" t="str">
        <f>+IFERROR(VLOOKUP(Tabla2[[#This Row],[DISTRITO SEGÚN DNI]],Hoja1!$A$2:$B$32,2,FALSE),"No")</f>
        <v>EL AGUSTINO</v>
      </c>
      <c r="Y130" s="42" t="str">
        <f>IF(OR(LOWER(Tabla2[[#This Row],[GENERO]])="masculino", LOWER(Tabla2[[#This Row],[GENERO]])="femenino"),"OK","Corregir")</f>
        <v>OK</v>
      </c>
      <c r="Z130" s="42" t="str">
        <f>+IF(Tabla2[[#This Row],[Nro. DNI / CE]]="","Corregir",IF(LEN(Tabla2[[#This Row],[Nro. DNI / CE]])&gt;=8,"OK","Corregir"))</f>
        <v>OK</v>
      </c>
      <c r="AA130" s="42">
        <f>COUNTIF(Tabla2[APELLIDOS Y NOMBRES],Tabla2[[#This Row],[APELLIDOS Y NOMBRES]])</f>
        <v>1</v>
      </c>
      <c r="AB130" s="42">
        <f>IF(Tabla2[[#This Row],[Trabajador]]&gt;1,1/Tabla2[[#This Row],[Trabajador]],Tabla2[[#This Row],[Trabajador]])</f>
        <v>1</v>
      </c>
      <c r="AC130" t="str">
        <f>+IFERROR(IF(Tabla2[[#This Row],[FECHA CESE/BAJA]]="","No Aplica",IF(AND(MONTH(Tabla2[[#This Row],[FECHA CESE/BAJA]])=MONTH(TODAY()-30),YEAR(Tabla2[[#This Row],[FECHA CESE/BAJA]])=YEAR(TODAY())),MONTH(TODAY()-30)&amp;"-"&amp;YEAR(TODAY()),"Borrar")),"No aplica")</f>
        <v>No Aplica</v>
      </c>
      <c r="AD130" t="str">
        <f>+IFERROR(IF(Tabla2[[#This Row],[FECHA INICIO DE LABORES EN OBRA]]="","No Aplica",IF(AND(MONTH(Tabla2[[#This Row],[FECHA INICIO DE LABORES EN OBRA]])=MONTH(TODAY()-30),YEAR(Tabla2[[#This Row],[FECHA INICIO DE LABORES EN OBRA]])=YEAR(TODAY())),MONTH(TODAY()-30)&amp;"-"&amp;YEAR(TODAY()),"No Aplica")),"No Aplica")</f>
        <v>No Aplica</v>
      </c>
    </row>
    <row r="131" spans="1:30" x14ac:dyDescent="0.25">
      <c r="A131" s="13">
        <v>20600111354</v>
      </c>
      <c r="B131" s="15" t="s">
        <v>2191</v>
      </c>
      <c r="C131" s="15" t="s">
        <v>2191</v>
      </c>
      <c r="D131" s="15" t="s">
        <v>2507</v>
      </c>
      <c r="E131" s="15" t="s">
        <v>2508</v>
      </c>
      <c r="F131" s="39">
        <v>33461</v>
      </c>
      <c r="G131" s="15">
        <v>2</v>
      </c>
      <c r="H131" s="15" t="s">
        <v>2197</v>
      </c>
      <c r="I131" s="15" t="s">
        <v>2198</v>
      </c>
      <c r="J131" s="15" t="s">
        <v>2509</v>
      </c>
      <c r="K131" s="15" t="s">
        <v>2237</v>
      </c>
      <c r="L131" s="40" t="s">
        <v>6</v>
      </c>
      <c r="M131" s="39"/>
      <c r="N131" s="41" t="s">
        <v>2098</v>
      </c>
      <c r="O131" s="39">
        <v>45090</v>
      </c>
      <c r="P131" s="40">
        <v>1</v>
      </c>
      <c r="Q131" s="40">
        <v>4</v>
      </c>
      <c r="R131" s="40" t="str">
        <f>IFERROR(VLOOKUP(Tabla2[[#This Row],[CONTRATISTA PRNCIPAL]],Hoja1!$L$5:$M$9,2,FALSE),"CJV")</f>
        <v>CJV</v>
      </c>
      <c r="S131" s="40" t="str">
        <f>IF(Tabla2[[#This Row],[EMPRESA]]=Tabla2[[#This Row],[CONTRATISTA PRNCIPAL]],"Principal","Secundaria")</f>
        <v>Principal</v>
      </c>
      <c r="T131" s="42">
        <f>IFERROR(1/COUNTIF(Tabla2[CONTRATISTA PRNCIPAL],Tabla2[[#This Row],[CONTRATISTA PRNCIPAL]]),0)</f>
        <v>0.006666666666666667</v>
      </c>
      <c r="U131" s="43">
        <f>IF(((TODAY()-Tabla2[[#This Row],[FECHA NACIMIENTO]])/365)&lt;18,"Corregir", IF(((TODAY()-Tabla2[[#This Row],[FECHA NACIMIENTO]])/365)&gt;80, "Corregir",ROUNDDOWN(((TODAY()-Tabla2[[#This Row],[FECHA NACIMIENTO]])/365),0)))</f>
        <v>32</v>
      </c>
      <c r="V1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1" s="44" t="str">
        <f>+IF(Tabla2[[#This Row],[Edad]]="Corregir","Corregir","Ok")</f>
        <v>Ok</v>
      </c>
      <c r="X131" s="42" t="str">
        <f>+IFERROR(VLOOKUP(Tabla2[[#This Row],[DISTRITO SEGÚN DNI]],Hoja1!$A$2:$B$32,2,FALSE),"No")</f>
        <v>No</v>
      </c>
      <c r="Y131" s="42" t="str">
        <f>IF(OR(LOWER(Tabla2[[#This Row],[GENERO]])="masculino", LOWER(Tabla2[[#This Row],[GENERO]])="femenino"),"OK","Corregir")</f>
        <v>OK</v>
      </c>
      <c r="Z131" s="42" t="str">
        <f>+IF(Tabla2[[#This Row],[Nro. DNI / CE]]="","Corregir",IF(LEN(Tabla2[[#This Row],[Nro. DNI / CE]])&gt;=8,"OK","Corregir"))</f>
        <v>OK</v>
      </c>
      <c r="AA131" s="42">
        <f>COUNTIF(Tabla2[APELLIDOS Y NOMBRES],Tabla2[[#This Row],[APELLIDOS Y NOMBRES]])</f>
        <v>1</v>
      </c>
      <c r="AB131" s="42">
        <f>IF(Tabla2[[#This Row],[Trabajador]]&gt;1,1/Tabla2[[#This Row],[Trabajador]],Tabla2[[#This Row],[Trabajador]])</f>
        <v>1</v>
      </c>
      <c r="AC131" t="str">
        <f>+IFERROR(IF(Tabla2[[#This Row],[FECHA CESE/BAJA]]="","No Aplica",IF(AND(MONTH(Tabla2[[#This Row],[FECHA CESE/BAJA]])=MONTH(TODAY()-30),YEAR(Tabla2[[#This Row],[FECHA CESE/BAJA]])=YEAR(TODAY())),MONTH(TODAY()-30)&amp;"-"&amp;YEAR(TODAY()),"Borrar")),"No aplica")</f>
        <v>No Aplica</v>
      </c>
      <c r="AD131" t="str">
        <f>+IFERROR(IF(Tabla2[[#This Row],[FECHA INICIO DE LABORES EN OBRA]]="","No Aplica",IF(AND(MONTH(Tabla2[[#This Row],[FECHA INICIO DE LABORES EN OBRA]])=MONTH(TODAY()-30),YEAR(Tabla2[[#This Row],[FECHA INICIO DE LABORES EN OBRA]])=YEAR(TODAY())),MONTH(TODAY()-30)&amp;"-"&amp;YEAR(TODAY()),"No Aplica")),"No Aplica")</f>
        <v>No Aplica</v>
      </c>
    </row>
    <row r="132" spans="1:30" x14ac:dyDescent="0.25">
      <c r="A132" s="13">
        <v>20600111354</v>
      </c>
      <c r="B132" s="15" t="s">
        <v>2191</v>
      </c>
      <c r="C132" s="15" t="s">
        <v>2191</v>
      </c>
      <c r="D132" s="15" t="s">
        <v>2510</v>
      </c>
      <c r="E132" s="15" t="s">
        <v>2511</v>
      </c>
      <c r="F132" s="39">
        <v>34096</v>
      </c>
      <c r="G132" s="15">
        <v>2</v>
      </c>
      <c r="H132" s="15" t="s">
        <v>2197</v>
      </c>
      <c r="I132" s="15" t="s">
        <v>2198</v>
      </c>
      <c r="J132" s="15" t="s">
        <v>2509</v>
      </c>
      <c r="K132" s="15" t="s">
        <v>2237</v>
      </c>
      <c r="L132" s="40" t="s">
        <v>6</v>
      </c>
      <c r="M132" s="39"/>
      <c r="N132" s="41" t="s">
        <v>2098</v>
      </c>
      <c r="O132" s="39">
        <v>45098</v>
      </c>
      <c r="P132" s="40">
        <v>1</v>
      </c>
      <c r="Q132" s="40">
        <v>4</v>
      </c>
      <c r="R132" s="40" t="str">
        <f>IFERROR(VLOOKUP(Tabla2[[#This Row],[CONTRATISTA PRNCIPAL]],Hoja1!$L$5:$M$9,2,FALSE),"CJV")</f>
        <v>CJV</v>
      </c>
      <c r="S132" s="40" t="str">
        <f>IF(Tabla2[[#This Row],[EMPRESA]]=Tabla2[[#This Row],[CONTRATISTA PRNCIPAL]],"Principal","Secundaria")</f>
        <v>Principal</v>
      </c>
      <c r="T132" s="42">
        <f>IFERROR(1/COUNTIF(Tabla2[CONTRATISTA PRNCIPAL],Tabla2[[#This Row],[CONTRATISTA PRNCIPAL]]),0)</f>
        <v>0.006666666666666667</v>
      </c>
      <c r="U132" s="43">
        <f>IF(((TODAY()-Tabla2[[#This Row],[FECHA NACIMIENTO]])/365)&lt;18,"Corregir", IF(((TODAY()-Tabla2[[#This Row],[FECHA NACIMIENTO]])/365)&gt;80, "Corregir",ROUNDDOWN(((TODAY()-Tabla2[[#This Row],[FECHA NACIMIENTO]])/365),0)))</f>
        <v>30</v>
      </c>
      <c r="V1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2" s="44" t="str">
        <f>+IF(Tabla2[[#This Row],[Edad]]="Corregir","Corregir","Ok")</f>
        <v>Ok</v>
      </c>
      <c r="X132" s="42" t="str">
        <f>+IFERROR(VLOOKUP(Tabla2[[#This Row],[DISTRITO SEGÚN DNI]],Hoja1!$A$2:$B$32,2,FALSE),"No")</f>
        <v>No</v>
      </c>
      <c r="Y132" s="42" t="str">
        <f>IF(OR(LOWER(Tabla2[[#This Row],[GENERO]])="masculino", LOWER(Tabla2[[#This Row],[GENERO]])="femenino"),"OK","Corregir")</f>
        <v>OK</v>
      </c>
      <c r="Z132" s="42" t="str">
        <f>+IF(Tabla2[[#This Row],[Nro. DNI / CE]]="","Corregir",IF(LEN(Tabla2[[#This Row],[Nro. DNI / CE]])&gt;=8,"OK","Corregir"))</f>
        <v>OK</v>
      </c>
      <c r="AA132" s="42">
        <f>COUNTIF(Tabla2[APELLIDOS Y NOMBRES],Tabla2[[#This Row],[APELLIDOS Y NOMBRES]])</f>
        <v>1</v>
      </c>
      <c r="AB132" s="42">
        <f>IF(Tabla2[[#This Row],[Trabajador]]&gt;1,1/Tabla2[[#This Row],[Trabajador]],Tabla2[[#This Row],[Trabajador]])</f>
        <v>1</v>
      </c>
      <c r="AC132" t="str">
        <f>+IFERROR(IF(Tabla2[[#This Row],[FECHA CESE/BAJA]]="","No Aplica",IF(AND(MONTH(Tabla2[[#This Row],[FECHA CESE/BAJA]])=MONTH(TODAY()-30),YEAR(Tabla2[[#This Row],[FECHA CESE/BAJA]])=YEAR(TODAY())),MONTH(TODAY()-30)&amp;"-"&amp;YEAR(TODAY()),"Borrar")),"No aplica")</f>
        <v>No Aplica</v>
      </c>
      <c r="AD132" t="str">
        <f>+IFERROR(IF(Tabla2[[#This Row],[FECHA INICIO DE LABORES EN OBRA]]="","No Aplica",IF(AND(MONTH(Tabla2[[#This Row],[FECHA INICIO DE LABORES EN OBRA]])=MONTH(TODAY()-30),YEAR(Tabla2[[#This Row],[FECHA INICIO DE LABORES EN OBRA]])=YEAR(TODAY())),MONTH(TODAY()-30)&amp;"-"&amp;YEAR(TODAY()),"No Aplica")),"No Aplica")</f>
        <v>No Aplica</v>
      </c>
    </row>
    <row r="133" spans="1:30" x14ac:dyDescent="0.25">
      <c r="A133" s="13">
        <v>20600111354</v>
      </c>
      <c r="B133" s="15" t="s">
        <v>2191</v>
      </c>
      <c r="C133" s="15" t="s">
        <v>2191</v>
      </c>
      <c r="D133" s="15" t="s">
        <v>2512</v>
      </c>
      <c r="E133" s="15" t="s">
        <v>2513</v>
      </c>
      <c r="F133" s="39">
        <v>33637</v>
      </c>
      <c r="G133" s="15">
        <v>2</v>
      </c>
      <c r="H133" s="15" t="s">
        <v>2197</v>
      </c>
      <c r="I133" s="15" t="s">
        <v>2198</v>
      </c>
      <c r="J133" s="15" t="s">
        <v>2514</v>
      </c>
      <c r="K133" s="15" t="s">
        <v>2515</v>
      </c>
      <c r="L133" s="40" t="s">
        <v>6</v>
      </c>
      <c r="M133" s="39"/>
      <c r="N133" s="41" t="s">
        <v>2098</v>
      </c>
      <c r="O133" s="39">
        <v>45098</v>
      </c>
      <c r="P133" s="40">
        <v>1</v>
      </c>
      <c r="Q133" s="40">
        <v>4</v>
      </c>
      <c r="R133" s="40" t="str">
        <f>IFERROR(VLOOKUP(Tabla2[[#This Row],[CONTRATISTA PRNCIPAL]],Hoja1!$L$5:$M$9,2,FALSE),"CJV")</f>
        <v>CJV</v>
      </c>
      <c r="S133" s="40" t="str">
        <f>IF(Tabla2[[#This Row],[EMPRESA]]=Tabla2[[#This Row],[CONTRATISTA PRNCIPAL]],"Principal","Secundaria")</f>
        <v>Principal</v>
      </c>
      <c r="T133" s="42">
        <f>IFERROR(1/COUNTIF(Tabla2[CONTRATISTA PRNCIPAL],Tabla2[[#This Row],[CONTRATISTA PRNCIPAL]]),0)</f>
        <v>0.006666666666666667</v>
      </c>
      <c r="U133" s="43">
        <f>IF(((TODAY()-Tabla2[[#This Row],[FECHA NACIMIENTO]])/365)&lt;18,"Corregir", IF(((TODAY()-Tabla2[[#This Row],[FECHA NACIMIENTO]])/365)&gt;80, "Corregir",ROUNDDOWN(((TODAY()-Tabla2[[#This Row],[FECHA NACIMIENTO]])/365),0)))</f>
        <v>31</v>
      </c>
      <c r="V1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3" s="44" t="str">
        <f>+IF(Tabla2[[#This Row],[Edad]]="Corregir","Corregir","Ok")</f>
        <v>Ok</v>
      </c>
      <c r="X133" s="42" t="str">
        <f>+IFERROR(VLOOKUP(Tabla2[[#This Row],[DISTRITO SEGÚN DNI]],Hoja1!$A$2:$B$32,2,FALSE),"No")</f>
        <v>No</v>
      </c>
      <c r="Y133" s="42" t="str">
        <f>IF(OR(LOWER(Tabla2[[#This Row],[GENERO]])="masculino", LOWER(Tabla2[[#This Row],[GENERO]])="femenino"),"OK","Corregir")</f>
        <v>OK</v>
      </c>
      <c r="Z133" s="42" t="str">
        <f>+IF(Tabla2[[#This Row],[Nro. DNI / CE]]="","Corregir",IF(LEN(Tabla2[[#This Row],[Nro. DNI / CE]])&gt;=8,"OK","Corregir"))</f>
        <v>OK</v>
      </c>
      <c r="AA133" s="42">
        <f>COUNTIF(Tabla2[APELLIDOS Y NOMBRES],Tabla2[[#This Row],[APELLIDOS Y NOMBRES]])</f>
        <v>1</v>
      </c>
      <c r="AB133" s="42">
        <f>IF(Tabla2[[#This Row],[Trabajador]]&gt;1,1/Tabla2[[#This Row],[Trabajador]],Tabla2[[#This Row],[Trabajador]])</f>
        <v>1</v>
      </c>
      <c r="AC133" t="str">
        <f>+IFERROR(IF(Tabla2[[#This Row],[FECHA CESE/BAJA]]="","No Aplica",IF(AND(MONTH(Tabla2[[#This Row],[FECHA CESE/BAJA]])=MONTH(TODAY()-30),YEAR(Tabla2[[#This Row],[FECHA CESE/BAJA]])=YEAR(TODAY())),MONTH(TODAY()-30)&amp;"-"&amp;YEAR(TODAY()),"Borrar")),"No aplica")</f>
        <v>No Aplica</v>
      </c>
      <c r="AD133" t="str">
        <f>+IFERROR(IF(Tabla2[[#This Row],[FECHA INICIO DE LABORES EN OBRA]]="","No Aplica",IF(AND(MONTH(Tabla2[[#This Row],[FECHA INICIO DE LABORES EN OBRA]])=MONTH(TODAY()-30),YEAR(Tabla2[[#This Row],[FECHA INICIO DE LABORES EN OBRA]])=YEAR(TODAY())),MONTH(TODAY()-30)&amp;"-"&amp;YEAR(TODAY()),"No Aplica")),"No Aplica")</f>
        <v>No Aplica</v>
      </c>
    </row>
    <row r="134" spans="1:30" x14ac:dyDescent="0.25">
      <c r="A134" s="13">
        <v>20600111354</v>
      </c>
      <c r="B134" s="15" t="s">
        <v>2191</v>
      </c>
      <c r="C134" s="15" t="s">
        <v>2191</v>
      </c>
      <c r="D134" s="15" t="s">
        <v>2516</v>
      </c>
      <c r="E134" s="15" t="s">
        <v>2517</v>
      </c>
      <c r="F134" s="39">
        <v>32873</v>
      </c>
      <c r="G134" s="15">
        <v>2</v>
      </c>
      <c r="H134" s="15" t="s">
        <v>2197</v>
      </c>
      <c r="I134" s="15" t="s">
        <v>2198</v>
      </c>
      <c r="J134" s="15" t="s">
        <v>2518</v>
      </c>
      <c r="K134" s="15" t="s">
        <v>2519</v>
      </c>
      <c r="L134" s="40" t="s">
        <v>6</v>
      </c>
      <c r="M134" s="39"/>
      <c r="N134" s="41" t="s">
        <v>2098</v>
      </c>
      <c r="O134" s="39">
        <v>45096</v>
      </c>
      <c r="P134" s="40">
        <v>1</v>
      </c>
      <c r="Q134" s="40">
        <v>4</v>
      </c>
      <c r="R134" s="40" t="str">
        <f>IFERROR(VLOOKUP(Tabla2[[#This Row],[CONTRATISTA PRNCIPAL]],Hoja1!$L$5:$M$9,2,FALSE),"CJV")</f>
        <v>CJV</v>
      </c>
      <c r="S134" s="40" t="str">
        <f>IF(Tabla2[[#This Row],[EMPRESA]]=Tabla2[[#This Row],[CONTRATISTA PRNCIPAL]],"Principal","Secundaria")</f>
        <v>Principal</v>
      </c>
      <c r="T134" s="42">
        <f>IFERROR(1/COUNTIF(Tabla2[CONTRATISTA PRNCIPAL],Tabla2[[#This Row],[CONTRATISTA PRNCIPAL]]),0)</f>
        <v>0.006666666666666667</v>
      </c>
      <c r="U134" s="43">
        <f>IF(((TODAY()-Tabla2[[#This Row],[FECHA NACIMIENTO]])/365)&lt;18,"Corregir", IF(((TODAY()-Tabla2[[#This Row],[FECHA NACIMIENTO]])/365)&gt;80, "Corregir",ROUNDDOWN(((TODAY()-Tabla2[[#This Row],[FECHA NACIMIENTO]])/365),0)))</f>
        <v>33</v>
      </c>
      <c r="V1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4" s="44" t="str">
        <f>+IF(Tabla2[[#This Row],[Edad]]="Corregir","Corregir","Ok")</f>
        <v>Ok</v>
      </c>
      <c r="X134" s="42" t="str">
        <f>+IFERROR(VLOOKUP(Tabla2[[#This Row],[DISTRITO SEGÚN DNI]],Hoja1!$A$2:$B$32,2,FALSE),"No")</f>
        <v>No</v>
      </c>
      <c r="Y134" s="42" t="str">
        <f>IF(OR(LOWER(Tabla2[[#This Row],[GENERO]])="masculino", LOWER(Tabla2[[#This Row],[GENERO]])="femenino"),"OK","Corregir")</f>
        <v>OK</v>
      </c>
      <c r="Z134" s="42" t="str">
        <f>+IF(Tabla2[[#This Row],[Nro. DNI / CE]]="","Corregir",IF(LEN(Tabla2[[#This Row],[Nro. DNI / CE]])&gt;=8,"OK","Corregir"))</f>
        <v>OK</v>
      </c>
      <c r="AA134" s="42">
        <f>COUNTIF(Tabla2[APELLIDOS Y NOMBRES],Tabla2[[#This Row],[APELLIDOS Y NOMBRES]])</f>
        <v>1</v>
      </c>
      <c r="AB134" s="42">
        <f>IF(Tabla2[[#This Row],[Trabajador]]&gt;1,1/Tabla2[[#This Row],[Trabajador]],Tabla2[[#This Row],[Trabajador]])</f>
        <v>1</v>
      </c>
      <c r="AC134" t="str">
        <f>+IFERROR(IF(Tabla2[[#This Row],[FECHA CESE/BAJA]]="","No Aplica",IF(AND(MONTH(Tabla2[[#This Row],[FECHA CESE/BAJA]])=MONTH(TODAY()-30),YEAR(Tabla2[[#This Row],[FECHA CESE/BAJA]])=YEAR(TODAY())),MONTH(TODAY()-30)&amp;"-"&amp;YEAR(TODAY()),"Borrar")),"No aplica")</f>
        <v>No Aplica</v>
      </c>
      <c r="AD134" t="str">
        <f>+IFERROR(IF(Tabla2[[#This Row],[FECHA INICIO DE LABORES EN OBRA]]="","No Aplica",IF(AND(MONTH(Tabla2[[#This Row],[FECHA INICIO DE LABORES EN OBRA]])=MONTH(TODAY()-30),YEAR(Tabla2[[#This Row],[FECHA INICIO DE LABORES EN OBRA]])=YEAR(TODAY())),MONTH(TODAY()-30)&amp;"-"&amp;YEAR(TODAY()),"No Aplica")),"No Aplica")</f>
        <v>No Aplica</v>
      </c>
    </row>
    <row r="135" spans="1:30" x14ac:dyDescent="0.25">
      <c r="A135" s="13">
        <v>20600111354</v>
      </c>
      <c r="B135" s="15" t="s">
        <v>2191</v>
      </c>
      <c r="C135" s="15" t="s">
        <v>2191</v>
      </c>
      <c r="D135" s="15" t="s">
        <v>2520</v>
      </c>
      <c r="E135" s="15" t="s">
        <v>2521</v>
      </c>
      <c r="F135" s="39">
        <v>33856</v>
      </c>
      <c r="G135" s="15">
        <v>2</v>
      </c>
      <c r="H135" s="15" t="s">
        <v>2197</v>
      </c>
      <c r="I135" s="15" t="s">
        <v>2198</v>
      </c>
      <c r="J135" s="15" t="s">
        <v>2522</v>
      </c>
      <c r="K135" s="15" t="s">
        <v>2267</v>
      </c>
      <c r="L135" s="40" t="s">
        <v>6</v>
      </c>
      <c r="M135" s="39"/>
      <c r="N135" s="41" t="s">
        <v>2098</v>
      </c>
      <c r="O135" s="39">
        <v>45099</v>
      </c>
      <c r="P135" s="40">
        <v>1</v>
      </c>
      <c r="Q135" s="40">
        <v>4</v>
      </c>
      <c r="R135" s="40" t="str">
        <f>IFERROR(VLOOKUP(Tabla2[[#This Row],[CONTRATISTA PRNCIPAL]],Hoja1!$L$5:$M$9,2,FALSE),"CJV")</f>
        <v>CJV</v>
      </c>
      <c r="S135" s="40" t="str">
        <f>IF(Tabla2[[#This Row],[EMPRESA]]=Tabla2[[#This Row],[CONTRATISTA PRNCIPAL]],"Principal","Secundaria")</f>
        <v>Principal</v>
      </c>
      <c r="T135" s="42">
        <f>IFERROR(1/COUNTIF(Tabla2[CONTRATISTA PRNCIPAL],Tabla2[[#This Row],[CONTRATISTA PRNCIPAL]]),0)</f>
        <v>0.006666666666666667</v>
      </c>
      <c r="U135" s="43">
        <f>IF(((TODAY()-Tabla2[[#This Row],[FECHA NACIMIENTO]])/365)&lt;18,"Corregir", IF(((TODAY()-Tabla2[[#This Row],[FECHA NACIMIENTO]])/365)&gt;80, "Corregir",ROUNDDOWN(((TODAY()-Tabla2[[#This Row],[FECHA NACIMIENTO]])/365),0)))</f>
        <v>31</v>
      </c>
      <c r="V1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5" s="44" t="str">
        <f>+IF(Tabla2[[#This Row],[Edad]]="Corregir","Corregir","Ok")</f>
        <v>Ok</v>
      </c>
      <c r="X135" s="42" t="str">
        <f>+IFERROR(VLOOKUP(Tabla2[[#This Row],[DISTRITO SEGÚN DNI]],Hoja1!$A$2:$B$32,2,FALSE),"No")</f>
        <v>No</v>
      </c>
      <c r="Y135" s="42" t="str">
        <f>IF(OR(LOWER(Tabla2[[#This Row],[GENERO]])="masculino", LOWER(Tabla2[[#This Row],[GENERO]])="femenino"),"OK","Corregir")</f>
        <v>OK</v>
      </c>
      <c r="Z135" s="42" t="str">
        <f>+IF(Tabla2[[#This Row],[Nro. DNI / CE]]="","Corregir",IF(LEN(Tabla2[[#This Row],[Nro. DNI / CE]])&gt;=8,"OK","Corregir"))</f>
        <v>OK</v>
      </c>
      <c r="AA135" s="42">
        <f>COUNTIF(Tabla2[APELLIDOS Y NOMBRES],Tabla2[[#This Row],[APELLIDOS Y NOMBRES]])</f>
        <v>1</v>
      </c>
      <c r="AB135" s="42">
        <f>IF(Tabla2[[#This Row],[Trabajador]]&gt;1,1/Tabla2[[#This Row],[Trabajador]],Tabla2[[#This Row],[Trabajador]])</f>
        <v>1</v>
      </c>
      <c r="AC135" t="str">
        <f>+IFERROR(IF(Tabla2[[#This Row],[FECHA CESE/BAJA]]="","No Aplica",IF(AND(MONTH(Tabla2[[#This Row],[FECHA CESE/BAJA]])=MONTH(TODAY()-30),YEAR(Tabla2[[#This Row],[FECHA CESE/BAJA]])=YEAR(TODAY())),MONTH(TODAY()-30)&amp;"-"&amp;YEAR(TODAY()),"Borrar")),"No aplica")</f>
        <v>No Aplica</v>
      </c>
      <c r="AD135" t="str">
        <f>+IFERROR(IF(Tabla2[[#This Row],[FECHA INICIO DE LABORES EN OBRA]]="","No Aplica",IF(AND(MONTH(Tabla2[[#This Row],[FECHA INICIO DE LABORES EN OBRA]])=MONTH(TODAY()-30),YEAR(Tabla2[[#This Row],[FECHA INICIO DE LABORES EN OBRA]])=YEAR(TODAY())),MONTH(TODAY()-30)&amp;"-"&amp;YEAR(TODAY()),"No Aplica")),"No Aplica")</f>
        <v>No Aplica</v>
      </c>
    </row>
    <row r="136" spans="1:30" x14ac:dyDescent="0.25">
      <c r="A136" s="13">
        <v>20600111354</v>
      </c>
      <c r="B136" s="15" t="s">
        <v>2191</v>
      </c>
      <c r="C136" s="15" t="s">
        <v>2191</v>
      </c>
      <c r="D136" s="15" t="s">
        <v>2523</v>
      </c>
      <c r="E136" s="15" t="s">
        <v>2524</v>
      </c>
      <c r="F136" s="39">
        <v>31875</v>
      </c>
      <c r="G136" s="15">
        <v>2</v>
      </c>
      <c r="H136" s="15" t="s">
        <v>2197</v>
      </c>
      <c r="I136" s="15" t="s">
        <v>2198</v>
      </c>
      <c r="J136" s="15" t="s">
        <v>2525</v>
      </c>
      <c r="K136" s="15" t="s">
        <v>2182</v>
      </c>
      <c r="L136" s="40" t="s">
        <v>6</v>
      </c>
      <c r="M136" s="39"/>
      <c r="N136" s="41" t="s">
        <v>2098</v>
      </c>
      <c r="O136" s="39">
        <v>45100</v>
      </c>
      <c r="P136" s="40">
        <v>1</v>
      </c>
      <c r="Q136" s="40">
        <v>4</v>
      </c>
      <c r="R136" s="40" t="str">
        <f>IFERROR(VLOOKUP(Tabla2[[#This Row],[CONTRATISTA PRNCIPAL]],Hoja1!$L$5:$M$9,2,FALSE),"CJV")</f>
        <v>CJV</v>
      </c>
      <c r="S136" s="40" t="str">
        <f>IF(Tabla2[[#This Row],[EMPRESA]]=Tabla2[[#This Row],[CONTRATISTA PRNCIPAL]],"Principal","Secundaria")</f>
        <v>Principal</v>
      </c>
      <c r="T136" s="42">
        <f>IFERROR(1/COUNTIF(Tabla2[CONTRATISTA PRNCIPAL],Tabla2[[#This Row],[CONTRATISTA PRNCIPAL]]),0)</f>
        <v>0.006666666666666667</v>
      </c>
      <c r="U136" s="43">
        <f>IF(((TODAY()-Tabla2[[#This Row],[FECHA NACIMIENTO]])/365)&lt;18,"Corregir", IF(((TODAY()-Tabla2[[#This Row],[FECHA NACIMIENTO]])/365)&gt;80, "Corregir",ROUNDDOWN(((TODAY()-Tabla2[[#This Row],[FECHA NACIMIENTO]])/365),0)))</f>
        <v>36</v>
      </c>
      <c r="V1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6" s="44" t="str">
        <f>+IF(Tabla2[[#This Row],[Edad]]="Corregir","Corregir","Ok")</f>
        <v>Ok</v>
      </c>
      <c r="X136" s="42" t="str">
        <f>+IFERROR(VLOOKUP(Tabla2[[#This Row],[DISTRITO SEGÚN DNI]],Hoja1!$A$2:$B$32,2,FALSE),"No")</f>
        <v>No</v>
      </c>
      <c r="Y136" s="42" t="str">
        <f>IF(OR(LOWER(Tabla2[[#This Row],[GENERO]])="masculino", LOWER(Tabla2[[#This Row],[GENERO]])="femenino"),"OK","Corregir")</f>
        <v>OK</v>
      </c>
      <c r="Z136" s="42" t="str">
        <f>+IF(Tabla2[[#This Row],[Nro. DNI / CE]]="","Corregir",IF(LEN(Tabla2[[#This Row],[Nro. DNI / CE]])&gt;=8,"OK","Corregir"))</f>
        <v>OK</v>
      </c>
      <c r="AA136" s="42">
        <f>COUNTIF(Tabla2[APELLIDOS Y NOMBRES],Tabla2[[#This Row],[APELLIDOS Y NOMBRES]])</f>
        <v>1</v>
      </c>
      <c r="AB136" s="42">
        <f>IF(Tabla2[[#This Row],[Trabajador]]&gt;1,1/Tabla2[[#This Row],[Trabajador]],Tabla2[[#This Row],[Trabajador]])</f>
        <v>1</v>
      </c>
      <c r="AC136" t="str">
        <f>+IFERROR(IF(Tabla2[[#This Row],[FECHA CESE/BAJA]]="","No Aplica",IF(AND(MONTH(Tabla2[[#This Row],[FECHA CESE/BAJA]])=MONTH(TODAY()-30),YEAR(Tabla2[[#This Row],[FECHA CESE/BAJA]])=YEAR(TODAY())),MONTH(TODAY()-30)&amp;"-"&amp;YEAR(TODAY()),"Borrar")),"No aplica")</f>
        <v>No Aplica</v>
      </c>
      <c r="AD136" t="str">
        <f>+IFERROR(IF(Tabla2[[#This Row],[FECHA INICIO DE LABORES EN OBRA]]="","No Aplica",IF(AND(MONTH(Tabla2[[#This Row],[FECHA INICIO DE LABORES EN OBRA]])=MONTH(TODAY()-30),YEAR(Tabla2[[#This Row],[FECHA INICIO DE LABORES EN OBRA]])=YEAR(TODAY())),MONTH(TODAY()-30)&amp;"-"&amp;YEAR(TODAY()),"No Aplica")),"No Aplica")</f>
        <v>No Aplica</v>
      </c>
    </row>
    <row r="137" spans="1:30" x14ac:dyDescent="0.25">
      <c r="A137" s="13">
        <v>20600111354</v>
      </c>
      <c r="B137" s="15" t="s">
        <v>2191</v>
      </c>
      <c r="C137" s="15" t="s">
        <v>2191</v>
      </c>
      <c r="D137" s="15" t="s">
        <v>2526</v>
      </c>
      <c r="E137" s="15" t="s">
        <v>2527</v>
      </c>
      <c r="F137" s="39">
        <v>32625</v>
      </c>
      <c r="G137" s="15">
        <v>2</v>
      </c>
      <c r="H137" s="15" t="s">
        <v>2197</v>
      </c>
      <c r="I137" s="15" t="s">
        <v>2341</v>
      </c>
      <c r="J137" s="15" t="s">
        <v>2528</v>
      </c>
      <c r="K137" s="15" t="s">
        <v>2529</v>
      </c>
      <c r="L137" s="40" t="s">
        <v>6</v>
      </c>
      <c r="M137" s="39"/>
      <c r="N137" s="41" t="s">
        <v>2098</v>
      </c>
      <c r="O137" s="39">
        <v>45105</v>
      </c>
      <c r="P137" s="40">
        <v>1</v>
      </c>
      <c r="Q137" s="40">
        <v>4</v>
      </c>
      <c r="R137" s="40" t="str">
        <f>IFERROR(VLOOKUP(Tabla2[[#This Row],[CONTRATISTA PRNCIPAL]],Hoja1!$L$5:$M$9,2,FALSE),"CJV")</f>
        <v>CJV</v>
      </c>
      <c r="S137" s="40" t="str">
        <f>IF(Tabla2[[#This Row],[EMPRESA]]=Tabla2[[#This Row],[CONTRATISTA PRNCIPAL]],"Principal","Secundaria")</f>
        <v>Principal</v>
      </c>
      <c r="T137" s="42">
        <f>IFERROR(1/COUNTIF(Tabla2[CONTRATISTA PRNCIPAL],Tabla2[[#This Row],[CONTRATISTA PRNCIPAL]]),0)</f>
        <v>0.006666666666666667</v>
      </c>
      <c r="U137" s="43">
        <f>IF(((TODAY()-Tabla2[[#This Row],[FECHA NACIMIENTO]])/365)&lt;18,"Corregir", IF(((TODAY()-Tabla2[[#This Row],[FECHA NACIMIENTO]])/365)&gt;80, "Corregir",ROUNDDOWN(((TODAY()-Tabla2[[#This Row],[FECHA NACIMIENTO]])/365),0)))</f>
        <v>34</v>
      </c>
      <c r="V1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7" s="44" t="str">
        <f>+IF(Tabla2[[#This Row],[Edad]]="Corregir","Corregir","Ok")</f>
        <v>Ok</v>
      </c>
      <c r="X137" s="42" t="str">
        <f>+IFERROR(VLOOKUP(Tabla2[[#This Row],[DISTRITO SEGÚN DNI]],Hoja1!$A$2:$B$32,2,FALSE),"No")</f>
        <v>No</v>
      </c>
      <c r="Y137" s="42" t="str">
        <f>IF(OR(LOWER(Tabla2[[#This Row],[GENERO]])="masculino", LOWER(Tabla2[[#This Row],[GENERO]])="femenino"),"OK","Corregir")</f>
        <v>OK</v>
      </c>
      <c r="Z137" s="42" t="str">
        <f>+IF(Tabla2[[#This Row],[Nro. DNI / CE]]="","Corregir",IF(LEN(Tabla2[[#This Row],[Nro. DNI / CE]])&gt;=8,"OK","Corregir"))</f>
        <v>OK</v>
      </c>
      <c r="AA137" s="42">
        <f>COUNTIF(Tabla2[APELLIDOS Y NOMBRES],Tabla2[[#This Row],[APELLIDOS Y NOMBRES]])</f>
        <v>1</v>
      </c>
      <c r="AB137" s="42">
        <f>IF(Tabla2[[#This Row],[Trabajador]]&gt;1,1/Tabla2[[#This Row],[Trabajador]],Tabla2[[#This Row],[Trabajador]])</f>
        <v>1</v>
      </c>
      <c r="AC137" t="str">
        <f>+IFERROR(IF(Tabla2[[#This Row],[FECHA CESE/BAJA]]="","No Aplica",IF(AND(MONTH(Tabla2[[#This Row],[FECHA CESE/BAJA]])=MONTH(TODAY()-30),YEAR(Tabla2[[#This Row],[FECHA CESE/BAJA]])=YEAR(TODAY())),MONTH(TODAY()-30)&amp;"-"&amp;YEAR(TODAY()),"Borrar")),"No aplica")</f>
        <v>No Aplica</v>
      </c>
      <c r="AD137" t="str">
        <f>+IFERROR(IF(Tabla2[[#This Row],[FECHA INICIO DE LABORES EN OBRA]]="","No Aplica",IF(AND(MONTH(Tabla2[[#This Row],[FECHA INICIO DE LABORES EN OBRA]])=MONTH(TODAY()-30),YEAR(Tabla2[[#This Row],[FECHA INICIO DE LABORES EN OBRA]])=YEAR(TODAY())),MONTH(TODAY()-30)&amp;"-"&amp;YEAR(TODAY()),"No Aplica")),"No Aplica")</f>
        <v>No Aplica</v>
      </c>
    </row>
    <row r="138" spans="1:30" x14ac:dyDescent="0.25">
      <c r="A138" s="13">
        <v>20600111354</v>
      </c>
      <c r="B138" s="15" t="s">
        <v>2191</v>
      </c>
      <c r="C138" s="15" t="s">
        <v>2191</v>
      </c>
      <c r="D138" s="15" t="s">
        <v>2530</v>
      </c>
      <c r="E138" s="15" t="s">
        <v>2531</v>
      </c>
      <c r="F138" s="39">
        <v>33597</v>
      </c>
      <c r="G138" s="15">
        <v>2</v>
      </c>
      <c r="H138" s="15" t="s">
        <v>2197</v>
      </c>
      <c r="I138" s="15" t="s">
        <v>2532</v>
      </c>
      <c r="J138" s="15" t="s">
        <v>2533</v>
      </c>
      <c r="K138" s="15" t="s">
        <v>2242</v>
      </c>
      <c r="L138" s="40" t="s">
        <v>6</v>
      </c>
      <c r="M138" s="39"/>
      <c r="N138" s="41" t="s">
        <v>2098</v>
      </c>
      <c r="O138" s="39">
        <v>45112</v>
      </c>
      <c r="P138" s="40">
        <v>1</v>
      </c>
      <c r="Q138" s="40">
        <v>4</v>
      </c>
      <c r="R138" s="40" t="str">
        <f>IFERROR(VLOOKUP(Tabla2[[#This Row],[CONTRATISTA PRNCIPAL]],Hoja1!$L$5:$M$9,2,FALSE),"CJV")</f>
        <v>CJV</v>
      </c>
      <c r="S138" s="40" t="str">
        <f>IF(Tabla2[[#This Row],[EMPRESA]]=Tabla2[[#This Row],[CONTRATISTA PRNCIPAL]],"Principal","Secundaria")</f>
        <v>Principal</v>
      </c>
      <c r="T138" s="42">
        <f>IFERROR(1/COUNTIF(Tabla2[CONTRATISTA PRNCIPAL],Tabla2[[#This Row],[CONTRATISTA PRNCIPAL]]),0)</f>
        <v>0.006666666666666667</v>
      </c>
      <c r="U138" s="43">
        <f>IF(((TODAY()-Tabla2[[#This Row],[FECHA NACIMIENTO]])/365)&lt;18,"Corregir", IF(((TODAY()-Tabla2[[#This Row],[FECHA NACIMIENTO]])/365)&gt;80, "Corregir",ROUNDDOWN(((TODAY()-Tabla2[[#This Row],[FECHA NACIMIENTO]])/365),0)))</f>
        <v>31</v>
      </c>
      <c r="V1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8" s="44" t="str">
        <f>+IF(Tabla2[[#This Row],[Edad]]="Corregir","Corregir","Ok")</f>
        <v>Ok</v>
      </c>
      <c r="X138" s="42" t="str">
        <f>+IFERROR(VLOOKUP(Tabla2[[#This Row],[DISTRITO SEGÚN DNI]],Hoja1!$A$2:$B$32,2,FALSE),"No")</f>
        <v>No</v>
      </c>
      <c r="Y138" s="42" t="str">
        <f>IF(OR(LOWER(Tabla2[[#This Row],[GENERO]])="masculino", LOWER(Tabla2[[#This Row],[GENERO]])="femenino"),"OK","Corregir")</f>
        <v>OK</v>
      </c>
      <c r="Z138" s="42" t="str">
        <f>+IF(Tabla2[[#This Row],[Nro. DNI / CE]]="","Corregir",IF(LEN(Tabla2[[#This Row],[Nro. DNI / CE]])&gt;=8,"OK","Corregir"))</f>
        <v>OK</v>
      </c>
      <c r="AA138" s="42">
        <f>COUNTIF(Tabla2[APELLIDOS Y NOMBRES],Tabla2[[#This Row],[APELLIDOS Y NOMBRES]])</f>
        <v>1</v>
      </c>
      <c r="AB138" s="42">
        <f>IF(Tabla2[[#This Row],[Trabajador]]&gt;1,1/Tabla2[[#This Row],[Trabajador]],Tabla2[[#This Row],[Trabajador]])</f>
        <v>1</v>
      </c>
      <c r="AC138" t="str">
        <f>+IFERROR(IF(Tabla2[[#This Row],[FECHA CESE/BAJA]]="","No Aplica",IF(AND(MONTH(Tabla2[[#This Row],[FECHA CESE/BAJA]])=MONTH(TODAY()-30),YEAR(Tabla2[[#This Row],[FECHA CESE/BAJA]])=YEAR(TODAY())),MONTH(TODAY()-30)&amp;"-"&amp;YEAR(TODAY()),"Borrar")),"No aplica")</f>
        <v>No Aplica</v>
      </c>
      <c r="AD138" t="str">
        <f>+IFERROR(IF(Tabla2[[#This Row],[FECHA INICIO DE LABORES EN OBRA]]="","No Aplica",IF(AND(MONTH(Tabla2[[#This Row],[FECHA INICIO DE LABORES EN OBRA]])=MONTH(TODAY()-30),YEAR(Tabla2[[#This Row],[FECHA INICIO DE LABORES EN OBRA]])=YEAR(TODAY())),MONTH(TODAY()-30)&amp;"-"&amp;YEAR(TODAY()),"No Aplica")),"No Aplica")</f>
        <v>No Aplica</v>
      </c>
    </row>
    <row r="139" spans="1:30" x14ac:dyDescent="0.25">
      <c r="A139" s="13">
        <v>20600111354</v>
      </c>
      <c r="B139" s="15" t="s">
        <v>2191</v>
      </c>
      <c r="C139" s="15" t="s">
        <v>2191</v>
      </c>
      <c r="D139" s="15" t="s">
        <v>2534</v>
      </c>
      <c r="E139" s="15" t="s">
        <v>2535</v>
      </c>
      <c r="F139" s="39">
        <v>29017</v>
      </c>
      <c r="G139" s="15">
        <v>2</v>
      </c>
      <c r="H139" s="15" t="s">
        <v>2197</v>
      </c>
      <c r="I139" s="15" t="s">
        <v>2536</v>
      </c>
      <c r="J139" s="15" t="s">
        <v>2537</v>
      </c>
      <c r="K139" s="15" t="s">
        <v>2237</v>
      </c>
      <c r="L139" s="40" t="s">
        <v>6</v>
      </c>
      <c r="M139" s="39"/>
      <c r="N139" s="41" t="s">
        <v>2098</v>
      </c>
      <c r="O139" s="39">
        <v>45107</v>
      </c>
      <c r="P139" s="40">
        <v>1</v>
      </c>
      <c r="Q139" s="40">
        <v>4</v>
      </c>
      <c r="R139" s="40" t="str">
        <f>IFERROR(VLOOKUP(Tabla2[[#This Row],[CONTRATISTA PRNCIPAL]],Hoja1!$L$5:$M$9,2,FALSE),"CJV")</f>
        <v>CJV</v>
      </c>
      <c r="S139" s="40" t="str">
        <f>IF(Tabla2[[#This Row],[EMPRESA]]=Tabla2[[#This Row],[CONTRATISTA PRNCIPAL]],"Principal","Secundaria")</f>
        <v>Principal</v>
      </c>
      <c r="T139" s="42">
        <f>IFERROR(1/COUNTIF(Tabla2[CONTRATISTA PRNCIPAL],Tabla2[[#This Row],[CONTRATISTA PRNCIPAL]]),0)</f>
        <v>0.006666666666666667</v>
      </c>
      <c r="U139" s="43">
        <f>IF(((TODAY()-Tabla2[[#This Row],[FECHA NACIMIENTO]])/365)&lt;18,"Corregir", IF(((TODAY()-Tabla2[[#This Row],[FECHA NACIMIENTO]])/365)&gt;80, "Corregir",ROUNDDOWN(((TODAY()-Tabla2[[#This Row],[FECHA NACIMIENTO]])/365),0)))</f>
        <v>44</v>
      </c>
      <c r="V1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9" s="44" t="str">
        <f>+IF(Tabla2[[#This Row],[Edad]]="Corregir","Corregir","Ok")</f>
        <v>Ok</v>
      </c>
      <c r="X139" s="42" t="str">
        <f>+IFERROR(VLOOKUP(Tabla2[[#This Row],[DISTRITO SEGÚN DNI]],Hoja1!$A$2:$B$32,2,FALSE),"No")</f>
        <v>No</v>
      </c>
      <c r="Y139" s="42" t="str">
        <f>IF(OR(LOWER(Tabla2[[#This Row],[GENERO]])="masculino", LOWER(Tabla2[[#This Row],[GENERO]])="femenino"),"OK","Corregir")</f>
        <v>OK</v>
      </c>
      <c r="Z139" s="42" t="str">
        <f>+IF(Tabla2[[#This Row],[Nro. DNI / CE]]="","Corregir",IF(LEN(Tabla2[[#This Row],[Nro. DNI / CE]])&gt;=8,"OK","Corregir"))</f>
        <v>OK</v>
      </c>
      <c r="AA139" s="42">
        <f>COUNTIF(Tabla2[APELLIDOS Y NOMBRES],Tabla2[[#This Row],[APELLIDOS Y NOMBRES]])</f>
        <v>1</v>
      </c>
      <c r="AB139" s="42">
        <f>IF(Tabla2[[#This Row],[Trabajador]]&gt;1,1/Tabla2[[#This Row],[Trabajador]],Tabla2[[#This Row],[Trabajador]])</f>
        <v>1</v>
      </c>
      <c r="AC139" t="str">
        <f>+IFERROR(IF(Tabla2[[#This Row],[FECHA CESE/BAJA]]="","No Aplica",IF(AND(MONTH(Tabla2[[#This Row],[FECHA CESE/BAJA]])=MONTH(TODAY()-30),YEAR(Tabla2[[#This Row],[FECHA CESE/BAJA]])=YEAR(TODAY())),MONTH(TODAY()-30)&amp;"-"&amp;YEAR(TODAY()),"Borrar")),"No aplica")</f>
        <v>No Aplica</v>
      </c>
      <c r="AD139" t="str">
        <f>+IFERROR(IF(Tabla2[[#This Row],[FECHA INICIO DE LABORES EN OBRA]]="","No Aplica",IF(AND(MONTH(Tabla2[[#This Row],[FECHA INICIO DE LABORES EN OBRA]])=MONTH(TODAY()-30),YEAR(Tabla2[[#This Row],[FECHA INICIO DE LABORES EN OBRA]])=YEAR(TODAY())),MONTH(TODAY()-30)&amp;"-"&amp;YEAR(TODAY()),"No Aplica")),"No Aplica")</f>
        <v>No Aplica</v>
      </c>
    </row>
    <row r="140" spans="1:30" x14ac:dyDescent="0.25">
      <c r="A140" s="13">
        <v>20600111354</v>
      </c>
      <c r="B140" s="15" t="s">
        <v>2191</v>
      </c>
      <c r="C140" s="15" t="s">
        <v>2191</v>
      </c>
      <c r="D140" s="15" t="s">
        <v>1413</v>
      </c>
      <c r="E140" s="15" t="s">
        <v>1414</v>
      </c>
      <c r="F140" s="39">
        <v>37370</v>
      </c>
      <c r="G140" s="15">
        <v>2</v>
      </c>
      <c r="H140" s="15" t="s">
        <v>2203</v>
      </c>
      <c r="I140" s="15" t="s">
        <v>2209</v>
      </c>
      <c r="J140" s="15" t="s">
        <v>2538</v>
      </c>
      <c r="K140" s="15" t="s">
        <v>27</v>
      </c>
      <c r="L140" s="40" t="s">
        <v>6</v>
      </c>
      <c r="M140" s="39"/>
      <c r="N140" s="41" t="s">
        <v>2098</v>
      </c>
      <c r="O140" s="39">
        <v>45128</v>
      </c>
      <c r="P140" s="40">
        <v>1</v>
      </c>
      <c r="Q140" s="40">
        <v>4</v>
      </c>
      <c r="R140" s="40" t="str">
        <f>IFERROR(VLOOKUP(Tabla2[[#This Row],[CONTRATISTA PRNCIPAL]],Hoja1!$L$5:$M$9,2,FALSE),"CJV")</f>
        <v>CJV</v>
      </c>
      <c r="S140" s="40" t="str">
        <f>IF(Tabla2[[#This Row],[EMPRESA]]=Tabla2[[#This Row],[CONTRATISTA PRNCIPAL]],"Principal","Secundaria")</f>
        <v>Principal</v>
      </c>
      <c r="T140" s="42">
        <f>IFERROR(1/COUNTIF(Tabla2[CONTRATISTA PRNCIPAL],Tabla2[[#This Row],[CONTRATISTA PRNCIPAL]]),0)</f>
        <v>0.006666666666666667</v>
      </c>
      <c r="U140" s="43">
        <f>IF(((TODAY()-Tabla2[[#This Row],[FECHA NACIMIENTO]])/365)&lt;18,"Corregir", IF(((TODAY()-Tabla2[[#This Row],[FECHA NACIMIENTO]])/365)&gt;80, "Corregir",ROUNDDOWN(((TODAY()-Tabla2[[#This Row],[FECHA NACIMIENTO]])/365),0)))</f>
        <v>21</v>
      </c>
      <c r="V1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40" s="44" t="str">
        <f>+IF(Tabla2[[#This Row],[Edad]]="Corregir","Corregir","Ok")</f>
        <v>Ok</v>
      </c>
      <c r="X140" s="42" t="str">
        <f>+IFERROR(VLOOKUP(Tabla2[[#This Row],[DISTRITO SEGÚN DNI]],Hoja1!$A$2:$B$32,2,FALSE),"No")</f>
        <v>CALLAO</v>
      </c>
      <c r="Y140" s="42" t="str">
        <f>IF(OR(LOWER(Tabla2[[#This Row],[GENERO]])="masculino", LOWER(Tabla2[[#This Row],[GENERO]])="femenino"),"OK","Corregir")</f>
        <v>OK</v>
      </c>
      <c r="Z140" s="42" t="str">
        <f>+IF(Tabla2[[#This Row],[Nro. DNI / CE]]="","Corregir",IF(LEN(Tabla2[[#This Row],[Nro. DNI / CE]])&gt;=8,"OK","Corregir"))</f>
        <v>OK</v>
      </c>
      <c r="AA140" s="42">
        <f>COUNTIF(Tabla2[APELLIDOS Y NOMBRES],Tabla2[[#This Row],[APELLIDOS Y NOMBRES]])</f>
        <v>1</v>
      </c>
      <c r="AB140" s="42">
        <f>IF(Tabla2[[#This Row],[Trabajador]]&gt;1,1/Tabla2[[#This Row],[Trabajador]],Tabla2[[#This Row],[Trabajador]])</f>
        <v>1</v>
      </c>
      <c r="AC140" t="str">
        <f>+IFERROR(IF(Tabla2[[#This Row],[FECHA CESE/BAJA]]="","No Aplica",IF(AND(MONTH(Tabla2[[#This Row],[FECHA CESE/BAJA]])=MONTH(TODAY()-30),YEAR(Tabla2[[#This Row],[FECHA CESE/BAJA]])=YEAR(TODAY())),MONTH(TODAY()-30)&amp;"-"&amp;YEAR(TODAY()),"Borrar")),"No aplica")</f>
        <v>No Aplica</v>
      </c>
      <c r="AD140" t="str">
        <f>+IFERROR(IF(Tabla2[[#This Row],[FECHA INICIO DE LABORES EN OBRA]]="","No Aplica",IF(AND(MONTH(Tabla2[[#This Row],[FECHA INICIO DE LABORES EN OBRA]])=MONTH(TODAY()-30),YEAR(Tabla2[[#This Row],[FECHA INICIO DE LABORES EN OBRA]])=YEAR(TODAY())),MONTH(TODAY()-30)&amp;"-"&amp;YEAR(TODAY()),"No Aplica")),"No Aplica")</f>
        <v>No Aplica</v>
      </c>
    </row>
    <row r="141" spans="1:30" x14ac:dyDescent="0.25">
      <c r="A141" s="13">
        <v>20600111355</v>
      </c>
      <c r="B141" s="15" t="s">
        <v>2191</v>
      </c>
      <c r="C141" s="15" t="s">
        <v>2191</v>
      </c>
      <c r="D141" s="15" t="s">
        <v>2539</v>
      </c>
      <c r="E141" s="15" t="s">
        <v>2540</v>
      </c>
      <c r="F141" s="39">
        <v>35026</v>
      </c>
      <c r="G141" s="15">
        <v>1</v>
      </c>
      <c r="H141" s="15" t="s">
        <v>2541</v>
      </c>
      <c r="I141" s="15" t="s">
        <v>2209</v>
      </c>
      <c r="J141" s="15" t="s">
        <v>2542</v>
      </c>
      <c r="K141" s="15" t="s">
        <v>2162</v>
      </c>
      <c r="L141" s="40" t="s">
        <v>6</v>
      </c>
      <c r="M141" s="39"/>
      <c r="N141" s="41" t="s">
        <v>2098</v>
      </c>
      <c r="O141" s="39" t="s">
        <v>2543</v>
      </c>
      <c r="P141" s="40">
        <v>1</v>
      </c>
      <c r="Q141" s="40">
        <v>1</v>
      </c>
      <c r="R141" s="40" t="str">
        <f>IFERROR(VLOOKUP(Tabla2[[#This Row],[CONTRATISTA PRNCIPAL]],Hoja1!$L$5:$M$9,2,FALSE),"CJV")</f>
        <v>CJV</v>
      </c>
      <c r="S141" s="40" t="str">
        <f>IF(Tabla2[[#This Row],[EMPRESA]]=Tabla2[[#This Row],[CONTRATISTA PRNCIPAL]],"Principal","Secundaria")</f>
        <v>Principal</v>
      </c>
      <c r="T141" s="42">
        <f>IFERROR(1/COUNTIF(Tabla2[CONTRATISTA PRNCIPAL],Tabla2[[#This Row],[CONTRATISTA PRNCIPAL]]),0)</f>
        <v>0.006666666666666667</v>
      </c>
      <c r="U141" s="43">
        <f>IF(((TODAY()-Tabla2[[#This Row],[FECHA NACIMIENTO]])/365)&lt;18,"Corregir", IF(((TODAY()-Tabla2[[#This Row],[FECHA NACIMIENTO]])/365)&gt;80, "Corregir",ROUNDDOWN(((TODAY()-Tabla2[[#This Row],[FECHA NACIMIENTO]])/365),0)))</f>
        <v>27</v>
      </c>
      <c r="V1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1" s="44" t="str">
        <f>+IF(Tabla2[[#This Row],[Edad]]="Corregir","Corregir","Ok")</f>
        <v>Ok</v>
      </c>
      <c r="X141" s="42" t="str">
        <f>+IFERROR(VLOOKUP(Tabla2[[#This Row],[DISTRITO SEGÚN DNI]],Hoja1!$A$2:$B$32,2,FALSE),"No")</f>
        <v>No</v>
      </c>
      <c r="Y141" s="42" t="str">
        <f>IF(OR(LOWER(Tabla2[[#This Row],[GENERO]])="masculino", LOWER(Tabla2[[#This Row],[GENERO]])="femenino"),"OK","Corregir")</f>
        <v>OK</v>
      </c>
      <c r="Z141" s="42" t="str">
        <f>+IF(Tabla2[[#This Row],[Nro. DNI / CE]]="","Corregir",IF(LEN(Tabla2[[#This Row],[Nro. DNI / CE]])&gt;=8,"OK","Corregir"))</f>
        <v>OK</v>
      </c>
      <c r="AA141" s="42">
        <f>COUNTIF(Tabla2[APELLIDOS Y NOMBRES],Tabla2[[#This Row],[APELLIDOS Y NOMBRES]])</f>
        <v>1</v>
      </c>
      <c r="AB141" s="42">
        <f>IF(Tabla2[[#This Row],[Trabajador]]&gt;1,1/Tabla2[[#This Row],[Trabajador]],Tabla2[[#This Row],[Trabajador]])</f>
        <v>1</v>
      </c>
      <c r="AC141" t="str">
        <f>+IFERROR(IF(Tabla2[[#This Row],[FECHA CESE/BAJA]]="","No Aplica",IF(AND(MONTH(Tabla2[[#This Row],[FECHA CESE/BAJA]])=MONTH(TODAY()-30),YEAR(Tabla2[[#This Row],[FECHA CESE/BAJA]])=YEAR(TODAY())),MONTH(TODAY()-30)&amp;"-"&amp;YEAR(TODAY()),"Borrar")),"No aplica")</f>
        <v>No Aplica</v>
      </c>
      <c r="AD141" t="str">
        <f>+IFERROR(IF(Tabla2[[#This Row],[FECHA INICIO DE LABORES EN OBRA]]="","No Aplica",IF(AND(MONTH(Tabla2[[#This Row],[FECHA INICIO DE LABORES EN OBRA]])=MONTH(TODAY()-30),YEAR(Tabla2[[#This Row],[FECHA INICIO DE LABORES EN OBRA]])=YEAR(TODAY())),MONTH(TODAY()-30)&amp;"-"&amp;YEAR(TODAY()),"No Aplica")),"No Aplica")</f>
        <v>No Aplica</v>
      </c>
    </row>
    <row r="142" spans="1:30" x14ac:dyDescent="0.25">
      <c r="A142" s="13">
        <v>20600111354</v>
      </c>
      <c r="B142" s="15" t="s">
        <v>2191</v>
      </c>
      <c r="C142" s="15" t="s">
        <v>2191</v>
      </c>
      <c r="D142" s="15" t="s">
        <v>2544</v>
      </c>
      <c r="E142" s="15" t="s">
        <v>2545</v>
      </c>
      <c r="F142" s="39">
        <v>33633</v>
      </c>
      <c r="G142" s="15">
        <v>1</v>
      </c>
      <c r="H142" s="15" t="s">
        <v>2225</v>
      </c>
      <c r="I142" s="15" t="s">
        <v>2546</v>
      </c>
      <c r="J142" s="15" t="s">
        <v>2547</v>
      </c>
      <c r="K142" s="15" t="s">
        <v>2182</v>
      </c>
      <c r="L142" s="40" t="s">
        <v>6</v>
      </c>
      <c r="M142" s="39"/>
      <c r="N142" s="41" t="s">
        <v>2098</v>
      </c>
      <c r="O142" s="39">
        <v>45169</v>
      </c>
      <c r="P142" s="40">
        <v>1</v>
      </c>
      <c r="Q142" s="40">
        <v>1</v>
      </c>
      <c r="R142" s="40" t="str">
        <f>IFERROR(VLOOKUP(Tabla2[[#This Row],[CONTRATISTA PRNCIPAL]],Hoja1!$L$5:$M$9,2,FALSE),"CJV")</f>
        <v>CJV</v>
      </c>
      <c r="S142" s="40" t="str">
        <f>IF(Tabla2[[#This Row],[EMPRESA]]=Tabla2[[#This Row],[CONTRATISTA PRNCIPAL]],"Principal","Secundaria")</f>
        <v>Principal</v>
      </c>
      <c r="T142" s="42">
        <f>IFERROR(1/COUNTIF(Tabla2[CONTRATISTA PRNCIPAL],Tabla2[[#This Row],[CONTRATISTA PRNCIPAL]]),0)</f>
        <v>0.006666666666666667</v>
      </c>
      <c r="U142" s="43">
        <f>IF(((TODAY()-Tabla2[[#This Row],[FECHA NACIMIENTO]])/365)&lt;18,"Corregir", IF(((TODAY()-Tabla2[[#This Row],[FECHA NACIMIENTO]])/365)&gt;80, "Corregir",ROUNDDOWN(((TODAY()-Tabla2[[#This Row],[FECHA NACIMIENTO]])/365),0)))</f>
        <v>31</v>
      </c>
      <c r="V1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2" s="44" t="str">
        <f>+IF(Tabla2[[#This Row],[Edad]]="Corregir","Corregir","Ok")</f>
        <v>Ok</v>
      </c>
      <c r="X142" s="42" t="str">
        <f>+IFERROR(VLOOKUP(Tabla2[[#This Row],[DISTRITO SEGÚN DNI]],Hoja1!$A$2:$B$32,2,FALSE),"No")</f>
        <v>No</v>
      </c>
      <c r="Y142" s="42" t="str">
        <f>IF(OR(LOWER(Tabla2[[#This Row],[GENERO]])="masculino", LOWER(Tabla2[[#This Row],[GENERO]])="femenino"),"OK","Corregir")</f>
        <v>OK</v>
      </c>
      <c r="Z142" s="42" t="str">
        <f>+IF(Tabla2[[#This Row],[Nro. DNI / CE]]="","Corregir",IF(LEN(Tabla2[[#This Row],[Nro. DNI / CE]])&gt;=8,"OK","Corregir"))</f>
        <v>OK</v>
      </c>
      <c r="AA142" s="42">
        <f>COUNTIF(Tabla2[APELLIDOS Y NOMBRES],Tabla2[[#This Row],[APELLIDOS Y NOMBRES]])</f>
        <v>1</v>
      </c>
      <c r="AB142" s="42">
        <f>IF(Tabla2[[#This Row],[Trabajador]]&gt;1,1/Tabla2[[#This Row],[Trabajador]],Tabla2[[#This Row],[Trabajador]])</f>
        <v>1</v>
      </c>
      <c r="AC142" t="str">
        <f>+IFERROR(IF(Tabla2[[#This Row],[FECHA CESE/BAJA]]="","No Aplica",IF(AND(MONTH(Tabla2[[#This Row],[FECHA CESE/BAJA]])=MONTH(TODAY()-30),YEAR(Tabla2[[#This Row],[FECHA CESE/BAJA]])=YEAR(TODAY())),MONTH(TODAY()-30)&amp;"-"&amp;YEAR(TODAY()),"Borrar")),"No aplica")</f>
        <v>No Aplica</v>
      </c>
      <c r="AD142" t="str">
        <f>+IFERROR(IF(Tabla2[[#This Row],[FECHA INICIO DE LABORES EN OBRA]]="","No Aplica",IF(AND(MONTH(Tabla2[[#This Row],[FECHA INICIO DE LABORES EN OBRA]])=MONTH(TODAY()-30),YEAR(Tabla2[[#This Row],[FECHA INICIO DE LABORES EN OBRA]])=YEAR(TODAY())),MONTH(TODAY()-30)&amp;"-"&amp;YEAR(TODAY()),"No Aplica")),"No Aplica")</f>
        <v>8-2023</v>
      </c>
    </row>
    <row r="143" spans="1:30" x14ac:dyDescent="0.25">
      <c r="A143" s="13">
        <v>20550335795</v>
      </c>
      <c r="B143" s="15" t="s">
        <v>2206</v>
      </c>
      <c r="C143" s="15" t="s">
        <v>2191</v>
      </c>
      <c r="D143" s="15" t="s">
        <v>510</v>
      </c>
      <c r="E143" s="15" t="s">
        <v>511</v>
      </c>
      <c r="F143" s="39">
        <v>29356</v>
      </c>
      <c r="G143" s="15">
        <v>2</v>
      </c>
      <c r="H143" s="15" t="s">
        <v>2197</v>
      </c>
      <c r="I143" s="15" t="s">
        <v>2209</v>
      </c>
      <c r="J143" s="15" t="s">
        <v>2548</v>
      </c>
      <c r="K143" s="15" t="s">
        <v>27</v>
      </c>
      <c r="L143" s="40" t="s">
        <v>6</v>
      </c>
      <c r="M143" s="39"/>
      <c r="N143" s="41" t="s">
        <v>2098</v>
      </c>
      <c r="O143" s="39">
        <v>43760</v>
      </c>
      <c r="P143" s="40">
        <v>1</v>
      </c>
      <c r="Q143" s="40">
        <v>4</v>
      </c>
      <c r="R143" s="40" t="str">
        <f>IFERROR(VLOOKUP(Tabla2[[#This Row],[CONTRATISTA PRNCIPAL]],Hoja1!$L$5:$M$9,2,FALSE),"CJV")</f>
        <v>CJV</v>
      </c>
      <c r="S143" s="40" t="str">
        <f>IF(Tabla2[[#This Row],[EMPRESA]]=Tabla2[[#This Row],[CONTRATISTA PRNCIPAL]],"Principal","Secundaria")</f>
        <v>Secundaria</v>
      </c>
      <c r="T143" s="42">
        <f>IFERROR(1/COUNTIF(Tabla2[CONTRATISTA PRNCIPAL],Tabla2[[#This Row],[CONTRATISTA PRNCIPAL]]),0)</f>
        <v>0.006666666666666667</v>
      </c>
      <c r="U143" s="43">
        <f>IF(((TODAY()-Tabla2[[#This Row],[FECHA NACIMIENTO]])/365)&lt;18,"Corregir", IF(((TODAY()-Tabla2[[#This Row],[FECHA NACIMIENTO]])/365)&gt;80, "Corregir",ROUNDDOWN(((TODAY()-Tabla2[[#This Row],[FECHA NACIMIENTO]])/365),0)))</f>
        <v>43</v>
      </c>
      <c r="V1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3" s="44" t="str">
        <f>+IF(Tabla2[[#This Row],[Edad]]="Corregir","Corregir","Ok")</f>
        <v>Ok</v>
      </c>
      <c r="X143" s="42" t="str">
        <f>+IFERROR(VLOOKUP(Tabla2[[#This Row],[DISTRITO SEGÚN DNI]],Hoja1!$A$2:$B$32,2,FALSE),"No")</f>
        <v>CALLAO</v>
      </c>
      <c r="Y143" s="42" t="str">
        <f>IF(OR(LOWER(Tabla2[[#This Row],[GENERO]])="masculino", LOWER(Tabla2[[#This Row],[GENERO]])="femenino"),"OK","Corregir")</f>
        <v>OK</v>
      </c>
      <c r="Z143" s="42" t="str">
        <f>+IF(Tabla2[[#This Row],[Nro. DNI / CE]]="","Corregir",IF(LEN(Tabla2[[#This Row],[Nro. DNI / CE]])&gt;=8,"OK","Corregir"))</f>
        <v>OK</v>
      </c>
      <c r="AA143" s="42">
        <f>COUNTIF(Tabla2[APELLIDOS Y NOMBRES],Tabla2[[#This Row],[APELLIDOS Y NOMBRES]])</f>
        <v>1</v>
      </c>
      <c r="AB143" s="42">
        <f>IF(Tabla2[[#This Row],[Trabajador]]&gt;1,1/Tabla2[[#This Row],[Trabajador]],Tabla2[[#This Row],[Trabajador]])</f>
        <v>1</v>
      </c>
      <c r="AC143" t="str">
        <f>+IFERROR(IF(Tabla2[[#This Row],[FECHA CESE/BAJA]]="","No Aplica",IF(AND(MONTH(Tabla2[[#This Row],[FECHA CESE/BAJA]])=MONTH(TODAY()-30),YEAR(Tabla2[[#This Row],[FECHA CESE/BAJA]])=YEAR(TODAY())),MONTH(TODAY()-30)&amp;"-"&amp;YEAR(TODAY()),"Borrar")),"No aplica")</f>
        <v>No Aplica</v>
      </c>
      <c r="AD143" t="str">
        <f>+IFERROR(IF(Tabla2[[#This Row],[FECHA INICIO DE LABORES EN OBRA]]="","No Aplica",IF(AND(MONTH(Tabla2[[#This Row],[FECHA INICIO DE LABORES EN OBRA]])=MONTH(TODAY()-30),YEAR(Tabla2[[#This Row],[FECHA INICIO DE LABORES EN OBRA]])=YEAR(TODAY())),MONTH(TODAY()-30)&amp;"-"&amp;YEAR(TODAY()),"No Aplica")),"No Aplica")</f>
        <v>No Aplica</v>
      </c>
    </row>
    <row r="144" spans="1:30" x14ac:dyDescent="0.25">
      <c r="A144" s="13">
        <v>20550335795</v>
      </c>
      <c r="B144" s="15" t="s">
        <v>2206</v>
      </c>
      <c r="C144" s="15" t="s">
        <v>2191</v>
      </c>
      <c r="D144" s="15" t="s">
        <v>2549</v>
      </c>
      <c r="E144" s="15" t="s">
        <v>2550</v>
      </c>
      <c r="F144" s="39">
        <v>31219</v>
      </c>
      <c r="G144" s="15">
        <v>2</v>
      </c>
      <c r="H144" s="15" t="s">
        <v>2197</v>
      </c>
      <c r="I144" s="15" t="s">
        <v>2209</v>
      </c>
      <c r="J144" s="15" t="s">
        <v>2551</v>
      </c>
      <c r="K144" s="15" t="s">
        <v>2552</v>
      </c>
      <c r="L144" s="40" t="s">
        <v>6</v>
      </c>
      <c r="M144" s="39"/>
      <c r="N144" s="41" t="s">
        <v>2098</v>
      </c>
      <c r="O144" s="39">
        <v>44977</v>
      </c>
      <c r="P144" s="40">
        <v>1</v>
      </c>
      <c r="Q144" s="40">
        <v>4</v>
      </c>
      <c r="R144" s="40" t="str">
        <f>IFERROR(VLOOKUP(Tabla2[[#This Row],[CONTRATISTA PRNCIPAL]],Hoja1!$L$5:$M$9,2,FALSE),"CJV")</f>
        <v>CJV</v>
      </c>
      <c r="S144" s="40" t="str">
        <f>IF(Tabla2[[#This Row],[EMPRESA]]=Tabla2[[#This Row],[CONTRATISTA PRNCIPAL]],"Principal","Secundaria")</f>
        <v>Secundaria</v>
      </c>
      <c r="T144" s="42">
        <f>IFERROR(1/COUNTIF(Tabla2[CONTRATISTA PRNCIPAL],Tabla2[[#This Row],[CONTRATISTA PRNCIPAL]]),0)</f>
        <v>0.006666666666666667</v>
      </c>
      <c r="U144" s="43">
        <f>IF(((TODAY()-Tabla2[[#This Row],[FECHA NACIMIENTO]])/365)&lt;18,"Corregir", IF(((TODAY()-Tabla2[[#This Row],[FECHA NACIMIENTO]])/365)&gt;80, "Corregir",ROUNDDOWN(((TODAY()-Tabla2[[#This Row],[FECHA NACIMIENTO]])/365),0)))</f>
        <v>38</v>
      </c>
      <c r="V1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4" s="44" t="str">
        <f>+IF(Tabla2[[#This Row],[Edad]]="Corregir","Corregir","Ok")</f>
        <v>Ok</v>
      </c>
      <c r="X144" s="42" t="str">
        <f>+IFERROR(VLOOKUP(Tabla2[[#This Row],[DISTRITO SEGÚN DNI]],Hoja1!$A$2:$B$32,2,FALSE),"No")</f>
        <v>No</v>
      </c>
      <c r="Y144" s="42" t="str">
        <f>IF(OR(LOWER(Tabla2[[#This Row],[GENERO]])="masculino", LOWER(Tabla2[[#This Row],[GENERO]])="femenino"),"OK","Corregir")</f>
        <v>OK</v>
      </c>
      <c r="Z144" s="42" t="str">
        <f>+IF(Tabla2[[#This Row],[Nro. DNI / CE]]="","Corregir",IF(LEN(Tabla2[[#This Row],[Nro. DNI / CE]])&gt;=8,"OK","Corregir"))</f>
        <v>OK</v>
      </c>
      <c r="AA144" s="42">
        <f>COUNTIF(Tabla2[APELLIDOS Y NOMBRES],Tabla2[[#This Row],[APELLIDOS Y NOMBRES]])</f>
        <v>1</v>
      </c>
      <c r="AB144" s="42">
        <f>IF(Tabla2[[#This Row],[Trabajador]]&gt;1,1/Tabla2[[#This Row],[Trabajador]],Tabla2[[#This Row],[Trabajador]])</f>
        <v>1</v>
      </c>
      <c r="AC144" t="str">
        <f>+IFERROR(IF(Tabla2[[#This Row],[FECHA CESE/BAJA]]="","No Aplica",IF(AND(MONTH(Tabla2[[#This Row],[FECHA CESE/BAJA]])=MONTH(TODAY()-30),YEAR(Tabla2[[#This Row],[FECHA CESE/BAJA]])=YEAR(TODAY())),MONTH(TODAY()-30)&amp;"-"&amp;YEAR(TODAY()),"Borrar")),"No aplica")</f>
        <v>No Aplica</v>
      </c>
      <c r="AD144" t="str">
        <f>+IFERROR(IF(Tabla2[[#This Row],[FECHA INICIO DE LABORES EN OBRA]]="","No Aplica",IF(AND(MONTH(Tabla2[[#This Row],[FECHA INICIO DE LABORES EN OBRA]])=MONTH(TODAY()-30),YEAR(Tabla2[[#This Row],[FECHA INICIO DE LABORES EN OBRA]])=YEAR(TODAY())),MONTH(TODAY()-30)&amp;"-"&amp;YEAR(TODAY()),"No Aplica")),"No Aplica")</f>
        <v>No Aplica</v>
      </c>
    </row>
    <row r="145" spans="1:30" x14ac:dyDescent="0.25">
      <c r="A145" s="13">
        <v>20550335795</v>
      </c>
      <c r="B145" s="15" t="s">
        <v>2206</v>
      </c>
      <c r="C145" s="15" t="s">
        <v>2191</v>
      </c>
      <c r="D145" s="15" t="s">
        <v>2553</v>
      </c>
      <c r="E145" s="15" t="s">
        <v>2554</v>
      </c>
      <c r="F145" s="39">
        <v>31197</v>
      </c>
      <c r="G145" s="15">
        <v>2</v>
      </c>
      <c r="H145" s="15" t="s">
        <v>2192</v>
      </c>
      <c r="I145" s="15" t="s">
        <v>2209</v>
      </c>
      <c r="J145" s="15" t="s">
        <v>2555</v>
      </c>
      <c r="K145" s="15" t="s">
        <v>2200</v>
      </c>
      <c r="L145" s="40" t="s">
        <v>6</v>
      </c>
      <c r="M145" s="39"/>
      <c r="N145" s="41" t="s">
        <v>2098</v>
      </c>
      <c r="O145" s="39">
        <v>45036</v>
      </c>
      <c r="P145" s="40">
        <v>1</v>
      </c>
      <c r="Q145" s="40">
        <v>4</v>
      </c>
      <c r="R145" s="40" t="str">
        <f>IFERROR(VLOOKUP(Tabla2[[#This Row],[CONTRATISTA PRNCIPAL]],Hoja1!$L$5:$M$9,2,FALSE),"CJV")</f>
        <v>CJV</v>
      </c>
      <c r="S145" s="40" t="str">
        <f>IF(Tabla2[[#This Row],[EMPRESA]]=Tabla2[[#This Row],[CONTRATISTA PRNCIPAL]],"Principal","Secundaria")</f>
        <v>Secundaria</v>
      </c>
      <c r="T145" s="42">
        <f>IFERROR(1/COUNTIF(Tabla2[CONTRATISTA PRNCIPAL],Tabla2[[#This Row],[CONTRATISTA PRNCIPAL]]),0)</f>
        <v>0.006666666666666667</v>
      </c>
      <c r="U145" s="43">
        <f>IF(((TODAY()-Tabla2[[#This Row],[FECHA NACIMIENTO]])/365)&lt;18,"Corregir", IF(((TODAY()-Tabla2[[#This Row],[FECHA NACIMIENTO]])/365)&gt;80, "Corregir",ROUNDDOWN(((TODAY()-Tabla2[[#This Row],[FECHA NACIMIENTO]])/365),0)))</f>
        <v>38</v>
      </c>
      <c r="V1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5" s="44" t="str">
        <f>+IF(Tabla2[[#This Row],[Edad]]="Corregir","Corregir","Ok")</f>
        <v>Ok</v>
      </c>
      <c r="X145" s="42" t="str">
        <f>+IFERROR(VLOOKUP(Tabla2[[#This Row],[DISTRITO SEGÚN DNI]],Hoja1!$A$2:$B$32,2,FALSE),"No")</f>
        <v>No</v>
      </c>
      <c r="Y145" s="42" t="str">
        <f>IF(OR(LOWER(Tabla2[[#This Row],[GENERO]])="masculino", LOWER(Tabla2[[#This Row],[GENERO]])="femenino"),"OK","Corregir")</f>
        <v>OK</v>
      </c>
      <c r="Z145" s="42" t="str">
        <f>+IF(Tabla2[[#This Row],[Nro. DNI / CE]]="","Corregir",IF(LEN(Tabla2[[#This Row],[Nro. DNI / CE]])&gt;=8,"OK","Corregir"))</f>
        <v>OK</v>
      </c>
      <c r="AA145" s="42">
        <f>COUNTIF(Tabla2[APELLIDOS Y NOMBRES],Tabla2[[#This Row],[APELLIDOS Y NOMBRES]])</f>
        <v>1</v>
      </c>
      <c r="AB145" s="42">
        <f>IF(Tabla2[[#This Row],[Trabajador]]&gt;1,1/Tabla2[[#This Row],[Trabajador]],Tabla2[[#This Row],[Trabajador]])</f>
        <v>1</v>
      </c>
      <c r="AC145" t="str">
        <f>+IFERROR(IF(Tabla2[[#This Row],[FECHA CESE/BAJA]]="","No Aplica",IF(AND(MONTH(Tabla2[[#This Row],[FECHA CESE/BAJA]])=MONTH(TODAY()-30),YEAR(Tabla2[[#This Row],[FECHA CESE/BAJA]])=YEAR(TODAY())),MONTH(TODAY()-30)&amp;"-"&amp;YEAR(TODAY()),"Borrar")),"No aplica")</f>
        <v>No Aplica</v>
      </c>
      <c r="AD145" t="str">
        <f>+IFERROR(IF(Tabla2[[#This Row],[FECHA INICIO DE LABORES EN OBRA]]="","No Aplica",IF(AND(MONTH(Tabla2[[#This Row],[FECHA INICIO DE LABORES EN OBRA]])=MONTH(TODAY()-30),YEAR(Tabla2[[#This Row],[FECHA INICIO DE LABORES EN OBRA]])=YEAR(TODAY())),MONTH(TODAY()-30)&amp;"-"&amp;YEAR(TODAY()),"No Aplica")),"No Aplica")</f>
        <v>No Aplica</v>
      </c>
    </row>
    <row r="146" spans="1:30" x14ac:dyDescent="0.25">
      <c r="A146" s="13">
        <v>20550335795</v>
      </c>
      <c r="B146" s="15" t="s">
        <v>2206</v>
      </c>
      <c r="C146" s="15" t="s">
        <v>2191</v>
      </c>
      <c r="D146" s="15" t="s">
        <v>2556</v>
      </c>
      <c r="E146" s="15" t="s">
        <v>2557</v>
      </c>
      <c r="F146" s="39">
        <v>24773</v>
      </c>
      <c r="G146" s="15">
        <v>2</v>
      </c>
      <c r="H146" s="15" t="s">
        <v>2197</v>
      </c>
      <c r="I146" s="15" t="s">
        <v>2209</v>
      </c>
      <c r="J146" s="15" t="s">
        <v>2558</v>
      </c>
      <c r="K146" s="15" t="s">
        <v>2190</v>
      </c>
      <c r="L146" s="40" t="s">
        <v>6</v>
      </c>
      <c r="M146" s="39"/>
      <c r="N146" s="41" t="s">
        <v>2098</v>
      </c>
      <c r="O146" s="39">
        <v>44977</v>
      </c>
      <c r="P146" s="40">
        <v>1</v>
      </c>
      <c r="Q146" s="40">
        <v>4</v>
      </c>
      <c r="R146" s="40" t="str">
        <f>IFERROR(VLOOKUP(Tabla2[[#This Row],[CONTRATISTA PRNCIPAL]],Hoja1!$L$5:$M$9,2,FALSE),"CJV")</f>
        <v>CJV</v>
      </c>
      <c r="S146" s="40" t="str">
        <f>IF(Tabla2[[#This Row],[EMPRESA]]=Tabla2[[#This Row],[CONTRATISTA PRNCIPAL]],"Principal","Secundaria")</f>
        <v>Secundaria</v>
      </c>
      <c r="T146" s="42">
        <f>IFERROR(1/COUNTIF(Tabla2[CONTRATISTA PRNCIPAL],Tabla2[[#This Row],[CONTRATISTA PRNCIPAL]]),0)</f>
        <v>0.006666666666666667</v>
      </c>
      <c r="U146" s="43">
        <f>IF(((TODAY()-Tabla2[[#This Row],[FECHA NACIMIENTO]])/365)&lt;18,"Corregir", IF(((TODAY()-Tabla2[[#This Row],[FECHA NACIMIENTO]])/365)&gt;80, "Corregir",ROUNDDOWN(((TODAY()-Tabla2[[#This Row],[FECHA NACIMIENTO]])/365),0)))</f>
        <v>55</v>
      </c>
      <c r="V1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6" s="44" t="str">
        <f>+IF(Tabla2[[#This Row],[Edad]]="Corregir","Corregir","Ok")</f>
        <v>Ok</v>
      </c>
      <c r="X146" s="42" t="str">
        <f>+IFERROR(VLOOKUP(Tabla2[[#This Row],[DISTRITO SEGÚN DNI]],Hoja1!$A$2:$B$32,2,FALSE),"No")</f>
        <v>No</v>
      </c>
      <c r="Y146" s="42" t="str">
        <f>IF(OR(LOWER(Tabla2[[#This Row],[GENERO]])="masculino", LOWER(Tabla2[[#This Row],[GENERO]])="femenino"),"OK","Corregir")</f>
        <v>OK</v>
      </c>
      <c r="Z146" s="42" t="str">
        <f>+IF(Tabla2[[#This Row],[Nro. DNI / CE]]="","Corregir",IF(LEN(Tabla2[[#This Row],[Nro. DNI / CE]])&gt;=8,"OK","Corregir"))</f>
        <v>OK</v>
      </c>
      <c r="AA146" s="42">
        <f>COUNTIF(Tabla2[APELLIDOS Y NOMBRES],Tabla2[[#This Row],[APELLIDOS Y NOMBRES]])</f>
        <v>1</v>
      </c>
      <c r="AB146" s="42">
        <f>IF(Tabla2[[#This Row],[Trabajador]]&gt;1,1/Tabla2[[#This Row],[Trabajador]],Tabla2[[#This Row],[Trabajador]])</f>
        <v>1</v>
      </c>
      <c r="AC146" t="str">
        <f>+IFERROR(IF(Tabla2[[#This Row],[FECHA CESE/BAJA]]="","No Aplica",IF(AND(MONTH(Tabla2[[#This Row],[FECHA CESE/BAJA]])=MONTH(TODAY()-30),YEAR(Tabla2[[#This Row],[FECHA CESE/BAJA]])=YEAR(TODAY())),MONTH(TODAY()-30)&amp;"-"&amp;YEAR(TODAY()),"Borrar")),"No aplica")</f>
        <v>No Aplica</v>
      </c>
      <c r="AD146" t="str">
        <f>+IFERROR(IF(Tabla2[[#This Row],[FECHA INICIO DE LABORES EN OBRA]]="","No Aplica",IF(AND(MONTH(Tabla2[[#This Row],[FECHA INICIO DE LABORES EN OBRA]])=MONTH(TODAY()-30),YEAR(Tabla2[[#This Row],[FECHA INICIO DE LABORES EN OBRA]])=YEAR(TODAY())),MONTH(TODAY()-30)&amp;"-"&amp;YEAR(TODAY()),"No Aplica")),"No Aplica")</f>
        <v>No Aplica</v>
      </c>
    </row>
    <row r="147" spans="1:30" x14ac:dyDescent="0.25">
      <c r="A147" s="13">
        <v>20550335795</v>
      </c>
      <c r="B147" s="15" t="s">
        <v>2206</v>
      </c>
      <c r="C147" s="15" t="s">
        <v>2191</v>
      </c>
      <c r="D147" s="15">
        <v>41012601</v>
      </c>
      <c r="E147" s="15" t="s">
        <v>2559</v>
      </c>
      <c r="F147" s="39">
        <v>29811</v>
      </c>
      <c r="G147" s="15">
        <v>2</v>
      </c>
      <c r="H147" s="15" t="s">
        <v>2197</v>
      </c>
      <c r="I147" s="15" t="s">
        <v>2209</v>
      </c>
      <c r="J147" s="15" t="s">
        <v>2560</v>
      </c>
      <c r="K147" s="15" t="s">
        <v>2200</v>
      </c>
      <c r="L147" s="40" t="s">
        <v>6</v>
      </c>
      <c r="M147" s="39"/>
      <c r="N147" s="41" t="s">
        <v>2098</v>
      </c>
      <c r="O147" s="39">
        <v>45068</v>
      </c>
      <c r="P147" s="40">
        <v>1</v>
      </c>
      <c r="Q147" s="40">
        <v>4</v>
      </c>
      <c r="R147" s="40" t="str">
        <f>IFERROR(VLOOKUP(Tabla2[[#This Row],[CONTRATISTA PRNCIPAL]],Hoja1!$L$5:$M$9,2,FALSE),"CJV")</f>
        <v>CJV</v>
      </c>
      <c r="S147" s="40" t="str">
        <f>IF(Tabla2[[#This Row],[EMPRESA]]=Tabla2[[#This Row],[CONTRATISTA PRNCIPAL]],"Principal","Secundaria")</f>
        <v>Secundaria</v>
      </c>
      <c r="T147" s="42">
        <f>IFERROR(1/COUNTIF(Tabla2[CONTRATISTA PRNCIPAL],Tabla2[[#This Row],[CONTRATISTA PRNCIPAL]]),0)</f>
        <v>0.006666666666666667</v>
      </c>
      <c r="U147" s="43">
        <f>IF(((TODAY()-Tabla2[[#This Row],[FECHA NACIMIENTO]])/365)&lt;18,"Corregir", IF(((TODAY()-Tabla2[[#This Row],[FECHA NACIMIENTO]])/365)&gt;80, "Corregir",ROUNDDOWN(((TODAY()-Tabla2[[#This Row],[FECHA NACIMIENTO]])/365),0)))</f>
        <v>42</v>
      </c>
      <c r="V1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7" s="44" t="str">
        <f>+IF(Tabla2[[#This Row],[Edad]]="Corregir","Corregir","Ok")</f>
        <v>Ok</v>
      </c>
      <c r="X147" s="42" t="str">
        <f>+IFERROR(VLOOKUP(Tabla2[[#This Row],[DISTRITO SEGÚN DNI]],Hoja1!$A$2:$B$32,2,FALSE),"No")</f>
        <v>No</v>
      </c>
      <c r="Y147" s="42" t="str">
        <f>IF(OR(LOWER(Tabla2[[#This Row],[GENERO]])="masculino", LOWER(Tabla2[[#This Row],[GENERO]])="femenino"),"OK","Corregir")</f>
        <v>OK</v>
      </c>
      <c r="Z147" s="42" t="str">
        <f>+IF(Tabla2[[#This Row],[Nro. DNI / CE]]="","Corregir",IF(LEN(Tabla2[[#This Row],[Nro. DNI / CE]])&gt;=8,"OK","Corregir"))</f>
        <v>OK</v>
      </c>
      <c r="AA147" s="42">
        <f>COUNTIF(Tabla2[APELLIDOS Y NOMBRES],Tabla2[[#This Row],[APELLIDOS Y NOMBRES]])</f>
        <v>1</v>
      </c>
      <c r="AB147" s="42">
        <f>IF(Tabla2[[#This Row],[Trabajador]]&gt;1,1/Tabla2[[#This Row],[Trabajador]],Tabla2[[#This Row],[Trabajador]])</f>
        <v>1</v>
      </c>
      <c r="AC147" t="str">
        <f>+IFERROR(IF(Tabla2[[#This Row],[FECHA CESE/BAJA]]="","No Aplica",IF(AND(MONTH(Tabla2[[#This Row],[FECHA CESE/BAJA]])=MONTH(TODAY()-30),YEAR(Tabla2[[#This Row],[FECHA CESE/BAJA]])=YEAR(TODAY())),MONTH(TODAY()-30)&amp;"-"&amp;YEAR(TODAY()),"Borrar")),"No aplica")</f>
        <v>No Aplica</v>
      </c>
      <c r="AD147" t="str">
        <f>+IFERROR(IF(Tabla2[[#This Row],[FECHA INICIO DE LABORES EN OBRA]]="","No Aplica",IF(AND(MONTH(Tabla2[[#This Row],[FECHA INICIO DE LABORES EN OBRA]])=MONTH(TODAY()-30),YEAR(Tabla2[[#This Row],[FECHA INICIO DE LABORES EN OBRA]])=YEAR(TODAY())),MONTH(TODAY()-30)&amp;"-"&amp;YEAR(TODAY()),"No Aplica")),"No Aplica")</f>
        <v>No Aplica</v>
      </c>
    </row>
    <row r="148" spans="1:30" x14ac:dyDescent="0.25">
      <c r="A148" s="13">
        <v>20550335795</v>
      </c>
      <c r="B148" s="15" t="s">
        <v>2206</v>
      </c>
      <c r="C148" s="15" t="s">
        <v>2191</v>
      </c>
      <c r="D148" s="15" t="s">
        <v>2561</v>
      </c>
      <c r="E148" s="15" t="s">
        <v>2562</v>
      </c>
      <c r="F148" s="39">
        <v>32528</v>
      </c>
      <c r="G148" s="15">
        <v>2</v>
      </c>
      <c r="H148" s="15" t="s">
        <v>2192</v>
      </c>
      <c r="I148" s="15" t="s">
        <v>2209</v>
      </c>
      <c r="J148" s="15" t="s">
        <v>2563</v>
      </c>
      <c r="K148" s="15" t="s">
        <v>2162</v>
      </c>
      <c r="L148" s="40" t="s">
        <v>6</v>
      </c>
      <c r="M148" s="39"/>
      <c r="N148" s="41" t="s">
        <v>2098</v>
      </c>
      <c r="O148" s="39">
        <v>45125</v>
      </c>
      <c r="P148" s="40">
        <v>1</v>
      </c>
      <c r="Q148" s="40">
        <v>4</v>
      </c>
      <c r="R148" s="40" t="str">
        <f>IFERROR(VLOOKUP(Tabla2[[#This Row],[CONTRATISTA PRNCIPAL]],Hoja1!$L$5:$M$9,2,FALSE),"CJV")</f>
        <v>CJV</v>
      </c>
      <c r="S148" s="40" t="str">
        <f>IF(Tabla2[[#This Row],[EMPRESA]]=Tabla2[[#This Row],[CONTRATISTA PRNCIPAL]],"Principal","Secundaria")</f>
        <v>Secundaria</v>
      </c>
      <c r="T148" s="42">
        <f>IFERROR(1/COUNTIF(Tabla2[CONTRATISTA PRNCIPAL],Tabla2[[#This Row],[CONTRATISTA PRNCIPAL]]),0)</f>
        <v>0.006666666666666667</v>
      </c>
      <c r="U148" s="43">
        <f>IF(((TODAY()-Tabla2[[#This Row],[FECHA NACIMIENTO]])/365)&lt;18,"Corregir", IF(((TODAY()-Tabla2[[#This Row],[FECHA NACIMIENTO]])/365)&gt;80, "Corregir",ROUNDDOWN(((TODAY()-Tabla2[[#This Row],[FECHA NACIMIENTO]])/365),0)))</f>
        <v>34</v>
      </c>
      <c r="V1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8" s="44" t="str">
        <f>+IF(Tabla2[[#This Row],[Edad]]="Corregir","Corregir","Ok")</f>
        <v>Ok</v>
      </c>
      <c r="X148" s="42" t="str">
        <f>+IFERROR(VLOOKUP(Tabla2[[#This Row],[DISTRITO SEGÚN DNI]],Hoja1!$A$2:$B$32,2,FALSE),"No")</f>
        <v>No</v>
      </c>
      <c r="Y148" s="42" t="str">
        <f>IF(OR(LOWER(Tabla2[[#This Row],[GENERO]])="masculino", LOWER(Tabla2[[#This Row],[GENERO]])="femenino"),"OK","Corregir")</f>
        <v>OK</v>
      </c>
      <c r="Z148" s="42" t="str">
        <f>+IF(Tabla2[[#This Row],[Nro. DNI / CE]]="","Corregir",IF(LEN(Tabla2[[#This Row],[Nro. DNI / CE]])&gt;=8,"OK","Corregir"))</f>
        <v>OK</v>
      </c>
      <c r="AA148" s="42">
        <f>COUNTIF(Tabla2[APELLIDOS Y NOMBRES],Tabla2[[#This Row],[APELLIDOS Y NOMBRES]])</f>
        <v>1</v>
      </c>
      <c r="AB148" s="42">
        <f>IF(Tabla2[[#This Row],[Trabajador]]&gt;1,1/Tabla2[[#This Row],[Trabajador]],Tabla2[[#This Row],[Trabajador]])</f>
        <v>1</v>
      </c>
      <c r="AC148" t="str">
        <f>+IFERROR(IF(Tabla2[[#This Row],[FECHA CESE/BAJA]]="","No Aplica",IF(AND(MONTH(Tabla2[[#This Row],[FECHA CESE/BAJA]])=MONTH(TODAY()-30),YEAR(Tabla2[[#This Row],[FECHA CESE/BAJA]])=YEAR(TODAY())),MONTH(TODAY()-30)&amp;"-"&amp;YEAR(TODAY()),"Borrar")),"No aplica")</f>
        <v>No Aplica</v>
      </c>
      <c r="AD148" t="str">
        <f>+IFERROR(IF(Tabla2[[#This Row],[FECHA INICIO DE LABORES EN OBRA]]="","No Aplica",IF(AND(MONTH(Tabla2[[#This Row],[FECHA INICIO DE LABORES EN OBRA]])=MONTH(TODAY()-30),YEAR(Tabla2[[#This Row],[FECHA INICIO DE LABORES EN OBRA]])=YEAR(TODAY())),MONTH(TODAY()-30)&amp;"-"&amp;YEAR(TODAY()),"No Aplica")),"No Aplica")</f>
        <v>No Aplica</v>
      </c>
    </row>
    <row r="149" spans="1:30" x14ac:dyDescent="0.25">
      <c r="A149" s="13">
        <v>20550335795</v>
      </c>
      <c r="B149" s="15" t="s">
        <v>2206</v>
      </c>
      <c r="C149" s="15" t="s">
        <v>2191</v>
      </c>
      <c r="D149" s="15">
        <v>46687107</v>
      </c>
      <c r="E149" s="15" t="s">
        <v>2564</v>
      </c>
      <c r="F149" s="39">
        <v>33204</v>
      </c>
      <c r="G149" s="15">
        <v>2</v>
      </c>
      <c r="H149" s="15" t="s">
        <v>2197</v>
      </c>
      <c r="I149" s="15" t="s">
        <v>2209</v>
      </c>
      <c r="J149" s="15" t="s">
        <v>2565</v>
      </c>
      <c r="K149" s="15" t="s">
        <v>2200</v>
      </c>
      <c r="L149" s="40" t="s">
        <v>6</v>
      </c>
      <c r="M149" s="39"/>
      <c r="N149" s="41" t="s">
        <v>2098</v>
      </c>
      <c r="O149" s="39">
        <v>45091</v>
      </c>
      <c r="P149" s="40">
        <v>1</v>
      </c>
      <c r="Q149" s="40">
        <v>4</v>
      </c>
      <c r="R149" s="40" t="str">
        <f>IFERROR(VLOOKUP(Tabla2[[#This Row],[CONTRATISTA PRNCIPAL]],Hoja1!$L$5:$M$9,2,FALSE),"CJV")</f>
        <v>CJV</v>
      </c>
      <c r="S149" s="40" t="str">
        <f>IF(Tabla2[[#This Row],[EMPRESA]]=Tabla2[[#This Row],[CONTRATISTA PRNCIPAL]],"Principal","Secundaria")</f>
        <v>Secundaria</v>
      </c>
      <c r="T149" s="42">
        <f>IFERROR(1/COUNTIF(Tabla2[CONTRATISTA PRNCIPAL],Tabla2[[#This Row],[CONTRATISTA PRNCIPAL]]),0)</f>
        <v>0.006666666666666667</v>
      </c>
      <c r="U149" s="43">
        <f>IF(((TODAY()-Tabla2[[#This Row],[FECHA NACIMIENTO]])/365)&lt;18,"Corregir", IF(((TODAY()-Tabla2[[#This Row],[FECHA NACIMIENTO]])/365)&gt;80, "Corregir",ROUNDDOWN(((TODAY()-Tabla2[[#This Row],[FECHA NACIMIENTO]])/365),0)))</f>
        <v>32</v>
      </c>
      <c r="V1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9" s="44" t="str">
        <f>+IF(Tabla2[[#This Row],[Edad]]="Corregir","Corregir","Ok")</f>
        <v>Ok</v>
      </c>
      <c r="X149" s="42" t="str">
        <f>+IFERROR(VLOOKUP(Tabla2[[#This Row],[DISTRITO SEGÚN DNI]],Hoja1!$A$2:$B$32,2,FALSE),"No")</f>
        <v>No</v>
      </c>
      <c r="Y149" s="42" t="str">
        <f>IF(OR(LOWER(Tabla2[[#This Row],[GENERO]])="masculino", LOWER(Tabla2[[#This Row],[GENERO]])="femenino"),"OK","Corregir")</f>
        <v>OK</v>
      </c>
      <c r="Z149" s="42" t="str">
        <f>+IF(Tabla2[[#This Row],[Nro. DNI / CE]]="","Corregir",IF(LEN(Tabla2[[#This Row],[Nro. DNI / CE]])&gt;=8,"OK","Corregir"))</f>
        <v>OK</v>
      </c>
      <c r="AA149" s="42">
        <f>COUNTIF(Tabla2[APELLIDOS Y NOMBRES],Tabla2[[#This Row],[APELLIDOS Y NOMBRES]])</f>
        <v>1</v>
      </c>
      <c r="AB149" s="42">
        <f>IF(Tabla2[[#This Row],[Trabajador]]&gt;1,1/Tabla2[[#This Row],[Trabajador]],Tabla2[[#This Row],[Trabajador]])</f>
        <v>1</v>
      </c>
      <c r="AC149" t="str">
        <f>+IFERROR(IF(Tabla2[[#This Row],[FECHA CESE/BAJA]]="","No Aplica",IF(AND(MONTH(Tabla2[[#This Row],[FECHA CESE/BAJA]])=MONTH(TODAY()-30),YEAR(Tabla2[[#This Row],[FECHA CESE/BAJA]])=YEAR(TODAY())),MONTH(TODAY()-30)&amp;"-"&amp;YEAR(TODAY()),"Borrar")),"No aplica")</f>
        <v>No Aplica</v>
      </c>
      <c r="AD149" t="str">
        <f>+IFERROR(IF(Tabla2[[#This Row],[FECHA INICIO DE LABORES EN OBRA]]="","No Aplica",IF(AND(MONTH(Tabla2[[#This Row],[FECHA INICIO DE LABORES EN OBRA]])=MONTH(TODAY()-30),YEAR(Tabla2[[#This Row],[FECHA INICIO DE LABORES EN OBRA]])=YEAR(TODAY())),MONTH(TODAY()-30)&amp;"-"&amp;YEAR(TODAY()),"No Aplica")),"No Aplica")</f>
        <v>No Aplica</v>
      </c>
    </row>
    <row r="150" spans="1:30" x14ac:dyDescent="0.25">
      <c r="A150" s="13">
        <v>20550335795</v>
      </c>
      <c r="B150" s="15" t="s">
        <v>2206</v>
      </c>
      <c r="C150" s="15" t="s">
        <v>2191</v>
      </c>
      <c r="D150" s="15" t="s">
        <v>2566</v>
      </c>
      <c r="E150" s="15" t="s">
        <v>2567</v>
      </c>
      <c r="F150" s="39">
        <v>30627</v>
      </c>
      <c r="G150" s="15">
        <v>2</v>
      </c>
      <c r="H150" s="15" t="s">
        <v>2197</v>
      </c>
      <c r="I150" s="15" t="s">
        <v>2209</v>
      </c>
      <c r="J150" s="15" t="s">
        <v>2568</v>
      </c>
      <c r="K150" s="15" t="s">
        <v>2242</v>
      </c>
      <c r="L150" s="40" t="s">
        <v>6</v>
      </c>
      <c r="M150" s="39"/>
      <c r="N150" s="41" t="s">
        <v>2098</v>
      </c>
      <c r="O150" s="39">
        <v>44977</v>
      </c>
      <c r="P150" s="40">
        <v>1</v>
      </c>
      <c r="Q150" s="40">
        <v>4</v>
      </c>
      <c r="R150" s="40" t="str">
        <f>IFERROR(VLOOKUP(Tabla2[[#This Row],[CONTRATISTA PRNCIPAL]],Hoja1!$L$5:$M$9,2,FALSE),"CJV")</f>
        <v>CJV</v>
      </c>
      <c r="S150" s="40" t="str">
        <f>IF(Tabla2[[#This Row],[EMPRESA]]=Tabla2[[#This Row],[CONTRATISTA PRNCIPAL]],"Principal","Secundaria")</f>
        <v>Secundaria</v>
      </c>
      <c r="T150" s="42">
        <f>IFERROR(1/COUNTIF(Tabla2[CONTRATISTA PRNCIPAL],Tabla2[[#This Row],[CONTRATISTA PRNCIPAL]]),0)</f>
        <v>0.006666666666666667</v>
      </c>
      <c r="U150" s="43">
        <f>IF(((TODAY()-Tabla2[[#This Row],[FECHA NACIMIENTO]])/365)&lt;18,"Corregir", IF(((TODAY()-Tabla2[[#This Row],[FECHA NACIMIENTO]])/365)&gt;80, "Corregir",ROUNDDOWN(((TODAY()-Tabla2[[#This Row],[FECHA NACIMIENTO]])/365),0)))</f>
        <v>39</v>
      </c>
      <c r="V1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0" s="44" t="str">
        <f>+IF(Tabla2[[#This Row],[Edad]]="Corregir","Corregir","Ok")</f>
        <v>Ok</v>
      </c>
      <c r="X150" s="42" t="str">
        <f>+IFERROR(VLOOKUP(Tabla2[[#This Row],[DISTRITO SEGÚN DNI]],Hoja1!$A$2:$B$32,2,FALSE),"No")</f>
        <v>No</v>
      </c>
      <c r="Y150" s="42" t="str">
        <f>IF(OR(LOWER(Tabla2[[#This Row],[GENERO]])="masculino", LOWER(Tabla2[[#This Row],[GENERO]])="femenino"),"OK","Corregir")</f>
        <v>OK</v>
      </c>
      <c r="Z150" s="42" t="str">
        <f>+IF(Tabla2[[#This Row],[Nro. DNI / CE]]="","Corregir",IF(LEN(Tabla2[[#This Row],[Nro. DNI / CE]])&gt;=8,"OK","Corregir"))</f>
        <v>OK</v>
      </c>
      <c r="AA150" s="42">
        <f>COUNTIF(Tabla2[APELLIDOS Y NOMBRES],Tabla2[[#This Row],[APELLIDOS Y NOMBRES]])</f>
        <v>1</v>
      </c>
      <c r="AB150" s="42">
        <f>IF(Tabla2[[#This Row],[Trabajador]]&gt;1,1/Tabla2[[#This Row],[Trabajador]],Tabla2[[#This Row],[Trabajador]])</f>
        <v>1</v>
      </c>
      <c r="AC150" t="str">
        <f>+IFERROR(IF(Tabla2[[#This Row],[FECHA CESE/BAJA]]="","No Aplica",IF(AND(MONTH(Tabla2[[#This Row],[FECHA CESE/BAJA]])=MONTH(TODAY()-30),YEAR(Tabla2[[#This Row],[FECHA CESE/BAJA]])=YEAR(TODAY())),MONTH(TODAY()-30)&amp;"-"&amp;YEAR(TODAY()),"Borrar")),"No aplica")</f>
        <v>No Aplica</v>
      </c>
      <c r="AD150" t="str">
        <f>+IFERROR(IF(Tabla2[[#This Row],[FECHA INICIO DE LABORES EN OBRA]]="","No Aplica",IF(AND(MONTH(Tabla2[[#This Row],[FECHA INICIO DE LABORES EN OBRA]])=MONTH(TODAY()-30),YEAR(Tabla2[[#This Row],[FECHA INICIO DE LABORES EN OBRA]])=YEAR(TODAY())),MONTH(TODAY()-30)&amp;"-"&amp;YEAR(TODAY()),"No Aplica")),"No Aplica")</f>
        <v>No Aplica</v>
      </c>
    </row>
    <row r="151" spans="1:30" x14ac:dyDescent="0.25">
      <c r="A151" s="13">
        <v>20550335795</v>
      </c>
      <c r="B151" s="15" t="s">
        <v>2206</v>
      </c>
      <c r="C151" s="15" t="s">
        <v>2191</v>
      </c>
      <c r="D151" s="15" t="s">
        <v>2569</v>
      </c>
      <c r="E151" s="15" t="s">
        <v>2570</v>
      </c>
      <c r="F151" s="39">
        <v>35422</v>
      </c>
      <c r="G151" s="15">
        <v>2</v>
      </c>
      <c r="H151" s="15" t="s">
        <v>2192</v>
      </c>
      <c r="I151" s="15" t="s">
        <v>2209</v>
      </c>
      <c r="J151" s="15" t="s">
        <v>2571</v>
      </c>
      <c r="K151" s="15" t="s">
        <v>2572</v>
      </c>
      <c r="L151" s="40" t="s">
        <v>6</v>
      </c>
      <c r="M151" s="39"/>
      <c r="N151" s="41" t="s">
        <v>2098</v>
      </c>
      <c r="O151" s="39">
        <v>44977</v>
      </c>
      <c r="P151" s="40">
        <v>1</v>
      </c>
      <c r="Q151" s="40">
        <v>4</v>
      </c>
      <c r="R151" s="40" t="str">
        <f>IFERROR(VLOOKUP(Tabla2[[#This Row],[CONTRATISTA PRNCIPAL]],Hoja1!$L$5:$M$9,2,FALSE),"CJV")</f>
        <v>CJV</v>
      </c>
      <c r="S151" s="40" t="str">
        <f>IF(Tabla2[[#This Row],[EMPRESA]]=Tabla2[[#This Row],[CONTRATISTA PRNCIPAL]],"Principal","Secundaria")</f>
        <v>Secundaria</v>
      </c>
      <c r="T151" s="42">
        <f>IFERROR(1/COUNTIF(Tabla2[CONTRATISTA PRNCIPAL],Tabla2[[#This Row],[CONTRATISTA PRNCIPAL]]),0)</f>
        <v>0.006666666666666667</v>
      </c>
      <c r="U151" s="43">
        <f>IF(((TODAY()-Tabla2[[#This Row],[FECHA NACIMIENTO]])/365)&lt;18,"Corregir", IF(((TODAY()-Tabla2[[#This Row],[FECHA NACIMIENTO]])/365)&gt;80, "Corregir",ROUNDDOWN(((TODAY()-Tabla2[[#This Row],[FECHA NACIMIENTO]])/365),0)))</f>
        <v>26</v>
      </c>
      <c r="V1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1" s="44" t="str">
        <f>+IF(Tabla2[[#This Row],[Edad]]="Corregir","Corregir","Ok")</f>
        <v>Ok</v>
      </c>
      <c r="X151" s="42" t="str">
        <f>+IFERROR(VLOOKUP(Tabla2[[#This Row],[DISTRITO SEGÚN DNI]],Hoja1!$A$2:$B$32,2,FALSE),"No")</f>
        <v>No</v>
      </c>
      <c r="Y151" s="42" t="str">
        <f>IF(OR(LOWER(Tabla2[[#This Row],[GENERO]])="masculino", LOWER(Tabla2[[#This Row],[GENERO]])="femenino"),"OK","Corregir")</f>
        <v>OK</v>
      </c>
      <c r="Z151" s="42" t="str">
        <f>+IF(Tabla2[[#This Row],[Nro. DNI / CE]]="","Corregir",IF(LEN(Tabla2[[#This Row],[Nro. DNI / CE]])&gt;=8,"OK","Corregir"))</f>
        <v>OK</v>
      </c>
      <c r="AA151" s="42">
        <f>COUNTIF(Tabla2[APELLIDOS Y NOMBRES],Tabla2[[#This Row],[APELLIDOS Y NOMBRES]])</f>
        <v>1</v>
      </c>
      <c r="AB151" s="42">
        <f>IF(Tabla2[[#This Row],[Trabajador]]&gt;1,1/Tabla2[[#This Row],[Trabajador]],Tabla2[[#This Row],[Trabajador]])</f>
        <v>1</v>
      </c>
      <c r="AC151" t="str">
        <f>+IFERROR(IF(Tabla2[[#This Row],[FECHA CESE/BAJA]]="","No Aplica",IF(AND(MONTH(Tabla2[[#This Row],[FECHA CESE/BAJA]])=MONTH(TODAY()-30),YEAR(Tabla2[[#This Row],[FECHA CESE/BAJA]])=YEAR(TODAY())),MONTH(TODAY()-30)&amp;"-"&amp;YEAR(TODAY()),"Borrar")),"No aplica")</f>
        <v>No Aplica</v>
      </c>
      <c r="AD151" t="str">
        <f>+IFERROR(IF(Tabla2[[#This Row],[FECHA INICIO DE LABORES EN OBRA]]="","No Aplica",IF(AND(MONTH(Tabla2[[#This Row],[FECHA INICIO DE LABORES EN OBRA]])=MONTH(TODAY()-30),YEAR(Tabla2[[#This Row],[FECHA INICIO DE LABORES EN OBRA]])=YEAR(TODAY())),MONTH(TODAY()-30)&amp;"-"&amp;YEAR(TODAY()),"No Aplica")),"No Aplica")</f>
        <v>No Aplica</v>
      </c>
    </row>
    <row r="152" spans="1:30" x14ac:dyDescent="0.25">
      <c r="A152" s="13">
        <v>20550335795</v>
      </c>
      <c r="B152" s="15" t="s">
        <v>2206</v>
      </c>
      <c r="C152" s="15" t="s">
        <v>2191</v>
      </c>
      <c r="D152" s="15" t="s">
        <v>2573</v>
      </c>
      <c r="E152" s="15" t="s">
        <v>2574</v>
      </c>
      <c r="F152" s="39">
        <v>35055</v>
      </c>
      <c r="G152" s="15">
        <v>2</v>
      </c>
      <c r="H152" s="15" t="s">
        <v>2192</v>
      </c>
      <c r="I152" s="15" t="s">
        <v>2209</v>
      </c>
      <c r="J152" s="15" t="s">
        <v>2575</v>
      </c>
      <c r="K152" s="15" t="s">
        <v>2576</v>
      </c>
      <c r="L152" s="40" t="s">
        <v>6</v>
      </c>
      <c r="M152" s="39"/>
      <c r="N152" s="41" t="s">
        <v>2098</v>
      </c>
      <c r="O152" s="39">
        <v>44993</v>
      </c>
      <c r="P152" s="40">
        <v>1</v>
      </c>
      <c r="Q152" s="40">
        <v>4</v>
      </c>
      <c r="R152" s="40" t="str">
        <f>IFERROR(VLOOKUP(Tabla2[[#This Row],[CONTRATISTA PRNCIPAL]],Hoja1!$L$5:$M$9,2,FALSE),"CJV")</f>
        <v>CJV</v>
      </c>
      <c r="S152" s="40" t="str">
        <f>IF(Tabla2[[#This Row],[EMPRESA]]=Tabla2[[#This Row],[CONTRATISTA PRNCIPAL]],"Principal","Secundaria")</f>
        <v>Secundaria</v>
      </c>
      <c r="T152" s="42">
        <f>IFERROR(1/COUNTIF(Tabla2[CONTRATISTA PRNCIPAL],Tabla2[[#This Row],[CONTRATISTA PRNCIPAL]]),0)</f>
        <v>0.006666666666666667</v>
      </c>
      <c r="U152" s="43">
        <f>IF(((TODAY()-Tabla2[[#This Row],[FECHA NACIMIENTO]])/365)&lt;18,"Corregir", IF(((TODAY()-Tabla2[[#This Row],[FECHA NACIMIENTO]])/365)&gt;80, "Corregir",ROUNDDOWN(((TODAY()-Tabla2[[#This Row],[FECHA NACIMIENTO]])/365),0)))</f>
        <v>27</v>
      </c>
      <c r="V1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2" s="44" t="str">
        <f>+IF(Tabla2[[#This Row],[Edad]]="Corregir","Corregir","Ok")</f>
        <v>Ok</v>
      </c>
      <c r="X152" s="42" t="str">
        <f>+IFERROR(VLOOKUP(Tabla2[[#This Row],[DISTRITO SEGÚN DNI]],Hoja1!$A$2:$B$32,2,FALSE),"No")</f>
        <v>No</v>
      </c>
      <c r="Y152" s="42" t="str">
        <f>IF(OR(LOWER(Tabla2[[#This Row],[GENERO]])="masculino", LOWER(Tabla2[[#This Row],[GENERO]])="femenino"),"OK","Corregir")</f>
        <v>OK</v>
      </c>
      <c r="Z152" s="42" t="str">
        <f>+IF(Tabla2[[#This Row],[Nro. DNI / CE]]="","Corregir",IF(LEN(Tabla2[[#This Row],[Nro. DNI / CE]])&gt;=8,"OK","Corregir"))</f>
        <v>OK</v>
      </c>
      <c r="AA152" s="42">
        <f>COUNTIF(Tabla2[APELLIDOS Y NOMBRES],Tabla2[[#This Row],[APELLIDOS Y NOMBRES]])</f>
        <v>1</v>
      </c>
      <c r="AB152" s="42">
        <f>IF(Tabla2[[#This Row],[Trabajador]]&gt;1,1/Tabla2[[#This Row],[Trabajador]],Tabla2[[#This Row],[Trabajador]])</f>
        <v>1</v>
      </c>
      <c r="AC152" t="str">
        <f>+IFERROR(IF(Tabla2[[#This Row],[FECHA CESE/BAJA]]="","No Aplica",IF(AND(MONTH(Tabla2[[#This Row],[FECHA CESE/BAJA]])=MONTH(TODAY()-30),YEAR(Tabla2[[#This Row],[FECHA CESE/BAJA]])=YEAR(TODAY())),MONTH(TODAY()-30)&amp;"-"&amp;YEAR(TODAY()),"Borrar")),"No aplica")</f>
        <v>No Aplica</v>
      </c>
      <c r="AD152" t="str">
        <f>+IFERROR(IF(Tabla2[[#This Row],[FECHA INICIO DE LABORES EN OBRA]]="","No Aplica",IF(AND(MONTH(Tabla2[[#This Row],[FECHA INICIO DE LABORES EN OBRA]])=MONTH(TODAY()-30),YEAR(Tabla2[[#This Row],[FECHA INICIO DE LABORES EN OBRA]])=YEAR(TODAY())),MONTH(TODAY()-30)&amp;"-"&amp;YEAR(TODAY()),"No Aplica")),"No Aplica")</f>
        <v>No Aplica</v>
      </c>
    </row>
    <row r="153" spans="1:30" x14ac:dyDescent="0.25">
      <c r="A153" s="13">
        <v>20550335795</v>
      </c>
      <c r="B153" s="15" t="s">
        <v>2206</v>
      </c>
      <c r="C153" s="15" t="s">
        <v>2191</v>
      </c>
      <c r="D153" s="15" t="s">
        <v>2577</v>
      </c>
      <c r="E153" s="15" t="s">
        <v>2578</v>
      </c>
      <c r="F153" s="39">
        <v>34049</v>
      </c>
      <c r="G153" s="15">
        <v>2</v>
      </c>
      <c r="H153" s="15" t="s">
        <v>2197</v>
      </c>
      <c r="I153" s="15" t="s">
        <v>2209</v>
      </c>
      <c r="J153" s="15" t="s">
        <v>2579</v>
      </c>
      <c r="K153" s="15" t="s">
        <v>2580</v>
      </c>
      <c r="L153" s="40" t="s">
        <v>6</v>
      </c>
      <c r="M153" s="39"/>
      <c r="N153" s="41" t="s">
        <v>2098</v>
      </c>
      <c r="O153" s="39">
        <v>44977</v>
      </c>
      <c r="P153" s="40">
        <v>1</v>
      </c>
      <c r="Q153" s="40">
        <v>4</v>
      </c>
      <c r="R153" s="40" t="str">
        <f>IFERROR(VLOOKUP(Tabla2[[#This Row],[CONTRATISTA PRNCIPAL]],Hoja1!$L$5:$M$9,2,FALSE),"CJV")</f>
        <v>CJV</v>
      </c>
      <c r="S153" s="40" t="str">
        <f>IF(Tabla2[[#This Row],[EMPRESA]]=Tabla2[[#This Row],[CONTRATISTA PRNCIPAL]],"Principal","Secundaria")</f>
        <v>Secundaria</v>
      </c>
      <c r="T153" s="42">
        <f>IFERROR(1/COUNTIF(Tabla2[CONTRATISTA PRNCIPAL],Tabla2[[#This Row],[CONTRATISTA PRNCIPAL]]),0)</f>
        <v>0.006666666666666667</v>
      </c>
      <c r="U153" s="43">
        <f>IF(((TODAY()-Tabla2[[#This Row],[FECHA NACIMIENTO]])/365)&lt;18,"Corregir", IF(((TODAY()-Tabla2[[#This Row],[FECHA NACIMIENTO]])/365)&gt;80, "Corregir",ROUNDDOWN(((TODAY()-Tabla2[[#This Row],[FECHA NACIMIENTO]])/365),0)))</f>
        <v>30</v>
      </c>
      <c r="V1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3" s="44" t="str">
        <f>+IF(Tabla2[[#This Row],[Edad]]="Corregir","Corregir","Ok")</f>
        <v>Ok</v>
      </c>
      <c r="X153" s="42" t="str">
        <f>+IFERROR(VLOOKUP(Tabla2[[#This Row],[DISTRITO SEGÚN DNI]],Hoja1!$A$2:$B$32,2,FALSE),"No")</f>
        <v>No</v>
      </c>
      <c r="Y153" s="42" t="str">
        <f>IF(OR(LOWER(Tabla2[[#This Row],[GENERO]])="masculino", LOWER(Tabla2[[#This Row],[GENERO]])="femenino"),"OK","Corregir")</f>
        <v>OK</v>
      </c>
      <c r="Z153" s="42" t="str">
        <f>+IF(Tabla2[[#This Row],[Nro. DNI / CE]]="","Corregir",IF(LEN(Tabla2[[#This Row],[Nro. DNI / CE]])&gt;=8,"OK","Corregir"))</f>
        <v>OK</v>
      </c>
      <c r="AA153" s="42">
        <f>COUNTIF(Tabla2[APELLIDOS Y NOMBRES],Tabla2[[#This Row],[APELLIDOS Y NOMBRES]])</f>
        <v>1</v>
      </c>
      <c r="AB153" s="42">
        <f>IF(Tabla2[[#This Row],[Trabajador]]&gt;1,1/Tabla2[[#This Row],[Trabajador]],Tabla2[[#This Row],[Trabajador]])</f>
        <v>1</v>
      </c>
      <c r="AC153" t="str">
        <f>+IFERROR(IF(Tabla2[[#This Row],[FECHA CESE/BAJA]]="","No Aplica",IF(AND(MONTH(Tabla2[[#This Row],[FECHA CESE/BAJA]])=MONTH(TODAY()-30),YEAR(Tabla2[[#This Row],[FECHA CESE/BAJA]])=YEAR(TODAY())),MONTH(TODAY()-30)&amp;"-"&amp;YEAR(TODAY()),"Borrar")),"No aplica")</f>
        <v>No Aplica</v>
      </c>
      <c r="AD153" t="str">
        <f>+IFERROR(IF(Tabla2[[#This Row],[FECHA INICIO DE LABORES EN OBRA]]="","No Aplica",IF(AND(MONTH(Tabla2[[#This Row],[FECHA INICIO DE LABORES EN OBRA]])=MONTH(TODAY()-30),YEAR(Tabla2[[#This Row],[FECHA INICIO DE LABORES EN OBRA]])=YEAR(TODAY())),MONTH(TODAY()-30)&amp;"-"&amp;YEAR(TODAY()),"No Aplica")),"No Aplica")</f>
        <v>No Aplica</v>
      </c>
    </row>
    <row r="154" spans="1:30" x14ac:dyDescent="0.25">
      <c r="A154" s="13">
        <v>20550335795</v>
      </c>
      <c r="B154" s="15" t="s">
        <v>2206</v>
      </c>
      <c r="C154" s="15" t="s">
        <v>2191</v>
      </c>
      <c r="D154" s="15">
        <v>80132358</v>
      </c>
      <c r="E154" s="15" t="s">
        <v>2581</v>
      </c>
      <c r="F154" s="39">
        <v>28321</v>
      </c>
      <c r="G154" s="15">
        <v>2</v>
      </c>
      <c r="H154" s="15" t="s">
        <v>2192</v>
      </c>
      <c r="I154" s="15" t="s">
        <v>2209</v>
      </c>
      <c r="J154" s="15" t="s">
        <v>2582</v>
      </c>
      <c r="K154" s="15" t="s">
        <v>2232</v>
      </c>
      <c r="L154" s="40" t="s">
        <v>6</v>
      </c>
      <c r="M154" s="39"/>
      <c r="N154" s="41" t="s">
        <v>2098</v>
      </c>
      <c r="O154" s="39">
        <v>45068</v>
      </c>
      <c r="P154" s="40">
        <v>1</v>
      </c>
      <c r="Q154" s="40">
        <v>4</v>
      </c>
      <c r="R154" s="40" t="str">
        <f>IFERROR(VLOOKUP(Tabla2[[#This Row],[CONTRATISTA PRNCIPAL]],Hoja1!$L$5:$M$9,2,FALSE),"CJV")</f>
        <v>CJV</v>
      </c>
      <c r="S154" s="40" t="str">
        <f>IF(Tabla2[[#This Row],[EMPRESA]]=Tabla2[[#This Row],[CONTRATISTA PRNCIPAL]],"Principal","Secundaria")</f>
        <v>Secundaria</v>
      </c>
      <c r="T154" s="42">
        <f>IFERROR(1/COUNTIF(Tabla2[CONTRATISTA PRNCIPAL],Tabla2[[#This Row],[CONTRATISTA PRNCIPAL]]),0)</f>
        <v>0.006666666666666667</v>
      </c>
      <c r="U154" s="43">
        <f>IF(((TODAY()-Tabla2[[#This Row],[FECHA NACIMIENTO]])/365)&lt;18,"Corregir", IF(((TODAY()-Tabla2[[#This Row],[FECHA NACIMIENTO]])/365)&gt;80, "Corregir",ROUNDDOWN(((TODAY()-Tabla2[[#This Row],[FECHA NACIMIENTO]])/365),0)))</f>
        <v>46</v>
      </c>
      <c r="V1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4" s="44" t="str">
        <f>+IF(Tabla2[[#This Row],[Edad]]="Corregir","Corregir","Ok")</f>
        <v>Ok</v>
      </c>
      <c r="X154" s="42" t="str">
        <f>+IFERROR(VLOOKUP(Tabla2[[#This Row],[DISTRITO SEGÚN DNI]],Hoja1!$A$2:$B$32,2,FALSE),"No")</f>
        <v>No</v>
      </c>
      <c r="Y154" s="42" t="str">
        <f>IF(OR(LOWER(Tabla2[[#This Row],[GENERO]])="masculino", LOWER(Tabla2[[#This Row],[GENERO]])="femenino"),"OK","Corregir")</f>
        <v>OK</v>
      </c>
      <c r="Z154" s="42" t="str">
        <f>+IF(Tabla2[[#This Row],[Nro. DNI / CE]]="","Corregir",IF(LEN(Tabla2[[#This Row],[Nro. DNI / CE]])&gt;=8,"OK","Corregir"))</f>
        <v>OK</v>
      </c>
      <c r="AA154" s="42">
        <f>COUNTIF(Tabla2[APELLIDOS Y NOMBRES],Tabla2[[#This Row],[APELLIDOS Y NOMBRES]])</f>
        <v>1</v>
      </c>
      <c r="AB154" s="42">
        <f>IF(Tabla2[[#This Row],[Trabajador]]&gt;1,1/Tabla2[[#This Row],[Trabajador]],Tabla2[[#This Row],[Trabajador]])</f>
        <v>1</v>
      </c>
      <c r="AC154" t="str">
        <f>+IFERROR(IF(Tabla2[[#This Row],[FECHA CESE/BAJA]]="","No Aplica",IF(AND(MONTH(Tabla2[[#This Row],[FECHA CESE/BAJA]])=MONTH(TODAY()-30),YEAR(Tabla2[[#This Row],[FECHA CESE/BAJA]])=YEAR(TODAY())),MONTH(TODAY()-30)&amp;"-"&amp;YEAR(TODAY()),"Borrar")),"No aplica")</f>
        <v>No Aplica</v>
      </c>
      <c r="AD154" t="str">
        <f>+IFERROR(IF(Tabla2[[#This Row],[FECHA INICIO DE LABORES EN OBRA]]="","No Aplica",IF(AND(MONTH(Tabla2[[#This Row],[FECHA INICIO DE LABORES EN OBRA]])=MONTH(TODAY()-30),YEAR(Tabla2[[#This Row],[FECHA INICIO DE LABORES EN OBRA]])=YEAR(TODAY())),MONTH(TODAY()-30)&amp;"-"&amp;YEAR(TODAY()),"No Aplica")),"No Aplica")</f>
        <v>No Aplica</v>
      </c>
    </row>
    <row r="155" spans="1:30" x14ac:dyDescent="0.25">
      <c r="A155" s="13">
        <v>20550335795</v>
      </c>
      <c r="B155" s="15" t="s">
        <v>2206</v>
      </c>
      <c r="C155" s="15" t="s">
        <v>2191</v>
      </c>
      <c r="D155" s="15" t="s">
        <v>2583</v>
      </c>
      <c r="E155" s="15" t="s">
        <v>2584</v>
      </c>
      <c r="F155" s="39">
        <v>33462</v>
      </c>
      <c r="G155" s="15">
        <v>2</v>
      </c>
      <c r="H155" s="15" t="s">
        <v>2197</v>
      </c>
      <c r="I155" s="15" t="s">
        <v>2209</v>
      </c>
      <c r="J155" s="15" t="s">
        <v>2585</v>
      </c>
      <c r="K155" s="15" t="s">
        <v>2162</v>
      </c>
      <c r="L155" s="40" t="s">
        <v>6</v>
      </c>
      <c r="M155" s="39"/>
      <c r="N155" s="41" t="s">
        <v>2098</v>
      </c>
      <c r="O155" s="39">
        <v>44977</v>
      </c>
      <c r="P155" s="40">
        <v>1</v>
      </c>
      <c r="Q155" s="40">
        <v>4</v>
      </c>
      <c r="R155" s="40" t="str">
        <f>IFERROR(VLOOKUP(Tabla2[[#This Row],[CONTRATISTA PRNCIPAL]],Hoja1!$L$5:$M$9,2,FALSE),"CJV")</f>
        <v>CJV</v>
      </c>
      <c r="S155" s="40" t="str">
        <f>IF(Tabla2[[#This Row],[EMPRESA]]=Tabla2[[#This Row],[CONTRATISTA PRNCIPAL]],"Principal","Secundaria")</f>
        <v>Secundaria</v>
      </c>
      <c r="T155" s="42">
        <f>IFERROR(1/COUNTIF(Tabla2[CONTRATISTA PRNCIPAL],Tabla2[[#This Row],[CONTRATISTA PRNCIPAL]]),0)</f>
        <v>0.006666666666666667</v>
      </c>
      <c r="U155" s="43">
        <f>IF(((TODAY()-Tabla2[[#This Row],[FECHA NACIMIENTO]])/365)&lt;18,"Corregir", IF(((TODAY()-Tabla2[[#This Row],[FECHA NACIMIENTO]])/365)&gt;80, "Corregir",ROUNDDOWN(((TODAY()-Tabla2[[#This Row],[FECHA NACIMIENTO]])/365),0)))</f>
        <v>32</v>
      </c>
      <c r="V1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5" s="44" t="str">
        <f>+IF(Tabla2[[#This Row],[Edad]]="Corregir","Corregir","Ok")</f>
        <v>Ok</v>
      </c>
      <c r="X155" s="42" t="str">
        <f>+IFERROR(VLOOKUP(Tabla2[[#This Row],[DISTRITO SEGÚN DNI]],Hoja1!$A$2:$B$32,2,FALSE),"No")</f>
        <v>No</v>
      </c>
      <c r="Y155" s="42" t="str">
        <f>IF(OR(LOWER(Tabla2[[#This Row],[GENERO]])="masculino", LOWER(Tabla2[[#This Row],[GENERO]])="femenino"),"OK","Corregir")</f>
        <v>OK</v>
      </c>
      <c r="Z155" s="42" t="str">
        <f>+IF(Tabla2[[#This Row],[Nro. DNI / CE]]="","Corregir",IF(LEN(Tabla2[[#This Row],[Nro. DNI / CE]])&gt;=8,"OK","Corregir"))</f>
        <v>OK</v>
      </c>
      <c r="AA155" s="42">
        <f>COUNTIF(Tabla2[APELLIDOS Y NOMBRES],Tabla2[[#This Row],[APELLIDOS Y NOMBRES]])</f>
        <v>1</v>
      </c>
      <c r="AB155" s="42">
        <f>IF(Tabla2[[#This Row],[Trabajador]]&gt;1,1/Tabla2[[#This Row],[Trabajador]],Tabla2[[#This Row],[Trabajador]])</f>
        <v>1</v>
      </c>
      <c r="AC155" t="str">
        <f>+IFERROR(IF(Tabla2[[#This Row],[FECHA CESE/BAJA]]="","No Aplica",IF(AND(MONTH(Tabla2[[#This Row],[FECHA CESE/BAJA]])=MONTH(TODAY()-30),YEAR(Tabla2[[#This Row],[FECHA CESE/BAJA]])=YEAR(TODAY())),MONTH(TODAY()-30)&amp;"-"&amp;YEAR(TODAY()),"Borrar")),"No aplica")</f>
        <v>No Aplica</v>
      </c>
      <c r="AD155" t="str">
        <f>+IFERROR(IF(Tabla2[[#This Row],[FECHA INICIO DE LABORES EN OBRA]]="","No Aplica",IF(AND(MONTH(Tabla2[[#This Row],[FECHA INICIO DE LABORES EN OBRA]])=MONTH(TODAY()-30),YEAR(Tabla2[[#This Row],[FECHA INICIO DE LABORES EN OBRA]])=YEAR(TODAY())),MONTH(TODAY()-30)&amp;"-"&amp;YEAR(TODAY()),"No Aplica")),"No Aplica")</f>
        <v>No Aplica</v>
      </c>
    </row>
    <row r="156" spans="1:30" x14ac:dyDescent="0.25">
      <c r="A156" s="13">
        <v>20550335795</v>
      </c>
      <c r="B156" s="15" t="s">
        <v>2206</v>
      </c>
      <c r="C156" s="15" t="s">
        <v>2191</v>
      </c>
      <c r="D156" s="15" t="s">
        <v>2586</v>
      </c>
      <c r="E156" s="15" t="s">
        <v>2587</v>
      </c>
      <c r="F156" s="39">
        <v>31165</v>
      </c>
      <c r="G156" s="15">
        <v>2</v>
      </c>
      <c r="H156" s="15" t="s">
        <v>2197</v>
      </c>
      <c r="I156" s="15" t="s">
        <v>2209</v>
      </c>
      <c r="J156" s="15" t="s">
        <v>2588</v>
      </c>
      <c r="K156" s="15" t="s">
        <v>2529</v>
      </c>
      <c r="L156" s="40" t="s">
        <v>6</v>
      </c>
      <c r="M156" s="39"/>
      <c r="N156" s="41" t="s">
        <v>2098</v>
      </c>
      <c r="O156" s="39">
        <v>43886</v>
      </c>
      <c r="P156" s="40">
        <v>1</v>
      </c>
      <c r="Q156" s="40">
        <v>4</v>
      </c>
      <c r="R156" s="40" t="str">
        <f>IFERROR(VLOOKUP(Tabla2[[#This Row],[CONTRATISTA PRNCIPAL]],Hoja1!$L$5:$M$9,2,FALSE),"CJV")</f>
        <v>CJV</v>
      </c>
      <c r="S156" s="40" t="str">
        <f>IF(Tabla2[[#This Row],[EMPRESA]]=Tabla2[[#This Row],[CONTRATISTA PRNCIPAL]],"Principal","Secundaria")</f>
        <v>Secundaria</v>
      </c>
      <c r="T156" s="42">
        <f>IFERROR(1/COUNTIF(Tabla2[CONTRATISTA PRNCIPAL],Tabla2[[#This Row],[CONTRATISTA PRNCIPAL]]),0)</f>
        <v>0.006666666666666667</v>
      </c>
      <c r="U156" s="43">
        <f>IF(((TODAY()-Tabla2[[#This Row],[FECHA NACIMIENTO]])/365)&lt;18,"Corregir", IF(((TODAY()-Tabla2[[#This Row],[FECHA NACIMIENTO]])/365)&gt;80, "Corregir",ROUNDDOWN(((TODAY()-Tabla2[[#This Row],[FECHA NACIMIENTO]])/365),0)))</f>
        <v>38</v>
      </c>
      <c r="V1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6" s="44" t="str">
        <f>+IF(Tabla2[[#This Row],[Edad]]="Corregir","Corregir","Ok")</f>
        <v>Ok</v>
      </c>
      <c r="X156" s="42" t="str">
        <f>+IFERROR(VLOOKUP(Tabla2[[#This Row],[DISTRITO SEGÚN DNI]],Hoja1!$A$2:$B$32,2,FALSE),"No")</f>
        <v>No</v>
      </c>
      <c r="Y156" s="42" t="str">
        <f>IF(OR(LOWER(Tabla2[[#This Row],[GENERO]])="masculino", LOWER(Tabla2[[#This Row],[GENERO]])="femenino"),"OK","Corregir")</f>
        <v>OK</v>
      </c>
      <c r="Z156" s="42" t="str">
        <f>+IF(Tabla2[[#This Row],[Nro. DNI / CE]]="","Corregir",IF(LEN(Tabla2[[#This Row],[Nro. DNI / CE]])&gt;=8,"OK","Corregir"))</f>
        <v>OK</v>
      </c>
      <c r="AA156" s="42">
        <f>COUNTIF(Tabla2[APELLIDOS Y NOMBRES],Tabla2[[#This Row],[APELLIDOS Y NOMBRES]])</f>
        <v>1</v>
      </c>
      <c r="AB156" s="42">
        <f>IF(Tabla2[[#This Row],[Trabajador]]&gt;1,1/Tabla2[[#This Row],[Trabajador]],Tabla2[[#This Row],[Trabajador]])</f>
        <v>1</v>
      </c>
      <c r="AC156" t="str">
        <f>+IFERROR(IF(Tabla2[[#This Row],[FECHA CESE/BAJA]]="","No Aplica",IF(AND(MONTH(Tabla2[[#This Row],[FECHA CESE/BAJA]])=MONTH(TODAY()-30),YEAR(Tabla2[[#This Row],[FECHA CESE/BAJA]])=YEAR(TODAY())),MONTH(TODAY()-30)&amp;"-"&amp;YEAR(TODAY()),"Borrar")),"No aplica")</f>
        <v>No Aplica</v>
      </c>
      <c r="AD156" t="str">
        <f>+IFERROR(IF(Tabla2[[#This Row],[FECHA INICIO DE LABORES EN OBRA]]="","No Aplica",IF(AND(MONTH(Tabla2[[#This Row],[FECHA INICIO DE LABORES EN OBRA]])=MONTH(TODAY()-30),YEAR(Tabla2[[#This Row],[FECHA INICIO DE LABORES EN OBRA]])=YEAR(TODAY())),MONTH(TODAY()-30)&amp;"-"&amp;YEAR(TODAY()),"No Aplica")),"No Aplica")</f>
        <v>No Aplica</v>
      </c>
    </row>
    <row r="157" spans="1:30" x14ac:dyDescent="0.25">
      <c r="A157" s="13">
        <v>20550335795</v>
      </c>
      <c r="B157" s="15" t="s">
        <v>2206</v>
      </c>
      <c r="C157" s="15" t="s">
        <v>2191</v>
      </c>
      <c r="D157" s="15" t="s">
        <v>2589</v>
      </c>
      <c r="E157" s="15" t="s">
        <v>2590</v>
      </c>
      <c r="F157" s="39">
        <v>33506</v>
      </c>
      <c r="G157" s="15">
        <v>2</v>
      </c>
      <c r="H157" s="15" t="s">
        <v>2197</v>
      </c>
      <c r="I157" s="15" t="s">
        <v>2209</v>
      </c>
      <c r="J157" s="15" t="s">
        <v>2591</v>
      </c>
      <c r="K157" s="15" t="s">
        <v>2592</v>
      </c>
      <c r="L157" s="40" t="s">
        <v>6</v>
      </c>
      <c r="M157" s="39"/>
      <c r="N157" s="41" t="s">
        <v>2098</v>
      </c>
      <c r="O157" s="39">
        <v>44977</v>
      </c>
      <c r="P157" s="40">
        <v>1</v>
      </c>
      <c r="Q157" s="40">
        <v>4</v>
      </c>
      <c r="R157" s="40" t="str">
        <f>IFERROR(VLOOKUP(Tabla2[[#This Row],[CONTRATISTA PRNCIPAL]],Hoja1!$L$5:$M$9,2,FALSE),"CJV")</f>
        <v>CJV</v>
      </c>
      <c r="S157" s="40" t="str">
        <f>IF(Tabla2[[#This Row],[EMPRESA]]=Tabla2[[#This Row],[CONTRATISTA PRNCIPAL]],"Principal","Secundaria")</f>
        <v>Secundaria</v>
      </c>
      <c r="T157" s="42">
        <f>IFERROR(1/COUNTIF(Tabla2[CONTRATISTA PRNCIPAL],Tabla2[[#This Row],[CONTRATISTA PRNCIPAL]]),0)</f>
        <v>0.006666666666666667</v>
      </c>
      <c r="U157" s="43">
        <f>IF(((TODAY()-Tabla2[[#This Row],[FECHA NACIMIENTO]])/365)&lt;18,"Corregir", IF(((TODAY()-Tabla2[[#This Row],[FECHA NACIMIENTO]])/365)&gt;80, "Corregir",ROUNDDOWN(((TODAY()-Tabla2[[#This Row],[FECHA NACIMIENTO]])/365),0)))</f>
        <v>32</v>
      </c>
      <c r="V1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7" s="44" t="str">
        <f>+IF(Tabla2[[#This Row],[Edad]]="Corregir","Corregir","Ok")</f>
        <v>Ok</v>
      </c>
      <c r="X157" s="42" t="str">
        <f>+IFERROR(VLOOKUP(Tabla2[[#This Row],[DISTRITO SEGÚN DNI]],Hoja1!$A$2:$B$32,2,FALSE),"No")</f>
        <v>No</v>
      </c>
      <c r="Y157" s="42" t="str">
        <f>IF(OR(LOWER(Tabla2[[#This Row],[GENERO]])="masculino", LOWER(Tabla2[[#This Row],[GENERO]])="femenino"),"OK","Corregir")</f>
        <v>OK</v>
      </c>
      <c r="Z157" s="42" t="str">
        <f>+IF(Tabla2[[#This Row],[Nro. DNI / CE]]="","Corregir",IF(LEN(Tabla2[[#This Row],[Nro. DNI / CE]])&gt;=8,"OK","Corregir"))</f>
        <v>OK</v>
      </c>
      <c r="AA157" s="42">
        <f>COUNTIF(Tabla2[APELLIDOS Y NOMBRES],Tabla2[[#This Row],[APELLIDOS Y NOMBRES]])</f>
        <v>1</v>
      </c>
      <c r="AB157" s="42">
        <f>IF(Tabla2[[#This Row],[Trabajador]]&gt;1,1/Tabla2[[#This Row],[Trabajador]],Tabla2[[#This Row],[Trabajador]])</f>
        <v>1</v>
      </c>
      <c r="AC157" t="str">
        <f>+IFERROR(IF(Tabla2[[#This Row],[FECHA CESE/BAJA]]="","No Aplica",IF(AND(MONTH(Tabla2[[#This Row],[FECHA CESE/BAJA]])=MONTH(TODAY()-30),YEAR(Tabla2[[#This Row],[FECHA CESE/BAJA]])=YEAR(TODAY())),MONTH(TODAY()-30)&amp;"-"&amp;YEAR(TODAY()),"Borrar")),"No aplica")</f>
        <v>No Aplica</v>
      </c>
      <c r="AD157" t="str">
        <f>+IFERROR(IF(Tabla2[[#This Row],[FECHA INICIO DE LABORES EN OBRA]]="","No Aplica",IF(AND(MONTH(Tabla2[[#This Row],[FECHA INICIO DE LABORES EN OBRA]])=MONTH(TODAY()-30),YEAR(Tabla2[[#This Row],[FECHA INICIO DE LABORES EN OBRA]])=YEAR(TODAY())),MONTH(TODAY()-30)&amp;"-"&amp;YEAR(TODAY()),"No Aplica")),"No Aplica")</f>
        <v>No Aplica</v>
      </c>
    </row>
    <row r="158" spans="1:30" x14ac:dyDescent="0.25">
      <c r="A158" s="13">
        <v>20550335795</v>
      </c>
      <c r="B158" s="15" t="s">
        <v>2206</v>
      </c>
      <c r="C158" s="15" t="s">
        <v>2191</v>
      </c>
      <c r="D158" s="15" t="s">
        <v>2593</v>
      </c>
      <c r="E158" s="15" t="s">
        <v>2594</v>
      </c>
      <c r="F158" s="39">
        <v>34774</v>
      </c>
      <c r="G158" s="15">
        <v>2</v>
      </c>
      <c r="H158" s="15" t="s">
        <v>2541</v>
      </c>
      <c r="I158" s="15" t="s">
        <v>2209</v>
      </c>
      <c r="J158" s="15" t="s">
        <v>2595</v>
      </c>
      <c r="K158" s="15" t="s">
        <v>2445</v>
      </c>
      <c r="L158" s="40" t="s">
        <v>5</v>
      </c>
      <c r="M158" s="39"/>
      <c r="N158" s="41" t="s">
        <v>2098</v>
      </c>
      <c r="O158" s="39">
        <v>44977</v>
      </c>
      <c r="P158" s="40">
        <v>1</v>
      </c>
      <c r="Q158" s="40">
        <v>1</v>
      </c>
      <c r="R158" s="40" t="str">
        <f>IFERROR(VLOOKUP(Tabla2[[#This Row],[CONTRATISTA PRNCIPAL]],Hoja1!$L$5:$M$9,2,FALSE),"CJV")</f>
        <v>CJV</v>
      </c>
      <c r="S158" s="40" t="str">
        <f>IF(Tabla2[[#This Row],[EMPRESA]]=Tabla2[[#This Row],[CONTRATISTA PRNCIPAL]],"Principal","Secundaria")</f>
        <v>Secundaria</v>
      </c>
      <c r="T158" s="42">
        <f>IFERROR(1/COUNTIF(Tabla2[CONTRATISTA PRNCIPAL],Tabla2[[#This Row],[CONTRATISTA PRNCIPAL]]),0)</f>
        <v>0.006666666666666667</v>
      </c>
      <c r="U158" s="43">
        <f>IF(((TODAY()-Tabla2[[#This Row],[FECHA NACIMIENTO]])/365)&lt;18,"Corregir", IF(((TODAY()-Tabla2[[#This Row],[FECHA NACIMIENTO]])/365)&gt;80, "Corregir",ROUNDDOWN(((TODAY()-Tabla2[[#This Row],[FECHA NACIMIENTO]])/365),0)))</f>
        <v>28</v>
      </c>
      <c r="V1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8" s="44" t="str">
        <f>+IF(Tabla2[[#This Row],[Edad]]="Corregir","Corregir","Ok")</f>
        <v>Ok</v>
      </c>
      <c r="X158" s="42" t="str">
        <f>+IFERROR(VLOOKUP(Tabla2[[#This Row],[DISTRITO SEGÚN DNI]],Hoja1!$A$2:$B$32,2,FALSE),"No")</f>
        <v>No</v>
      </c>
      <c r="Y158" s="42" t="str">
        <f>IF(OR(LOWER(Tabla2[[#This Row],[GENERO]])="masculino", LOWER(Tabla2[[#This Row],[GENERO]])="femenino"),"OK","Corregir")</f>
        <v>OK</v>
      </c>
      <c r="Z158" s="42" t="str">
        <f>+IF(Tabla2[[#This Row],[Nro. DNI / CE]]="","Corregir",IF(LEN(Tabla2[[#This Row],[Nro. DNI / CE]])&gt;=8,"OK","Corregir"))</f>
        <v>OK</v>
      </c>
      <c r="AA158" s="42">
        <f>COUNTIF(Tabla2[APELLIDOS Y NOMBRES],Tabla2[[#This Row],[APELLIDOS Y NOMBRES]])</f>
        <v>1</v>
      </c>
      <c r="AB158" s="42">
        <f>IF(Tabla2[[#This Row],[Trabajador]]&gt;1,1/Tabla2[[#This Row],[Trabajador]],Tabla2[[#This Row],[Trabajador]])</f>
        <v>1</v>
      </c>
      <c r="AC158" t="str">
        <f>+IFERROR(IF(Tabla2[[#This Row],[FECHA CESE/BAJA]]="","No Aplica",IF(AND(MONTH(Tabla2[[#This Row],[FECHA CESE/BAJA]])=MONTH(TODAY()-30),YEAR(Tabla2[[#This Row],[FECHA CESE/BAJA]])=YEAR(TODAY())),MONTH(TODAY()-30)&amp;"-"&amp;YEAR(TODAY()),"Borrar")),"No aplica")</f>
        <v>No Aplica</v>
      </c>
      <c r="AD158" t="str">
        <f>+IFERROR(IF(Tabla2[[#This Row],[FECHA INICIO DE LABORES EN OBRA]]="","No Aplica",IF(AND(MONTH(Tabla2[[#This Row],[FECHA INICIO DE LABORES EN OBRA]])=MONTH(TODAY()-30),YEAR(Tabla2[[#This Row],[FECHA INICIO DE LABORES EN OBRA]])=YEAR(TODAY())),MONTH(TODAY()-30)&amp;"-"&amp;YEAR(TODAY()),"No Aplica")),"No Aplica")</f>
        <v>No Aplica</v>
      </c>
    </row>
    <row r="159" spans="1:30" x14ac:dyDescent="0.25">
      <c r="A159" s="13">
        <v>20550335795</v>
      </c>
      <c r="B159" s="15" t="s">
        <v>2206</v>
      </c>
      <c r="C159" s="15" t="s">
        <v>2191</v>
      </c>
      <c r="D159" s="15" t="s">
        <v>2596</v>
      </c>
      <c r="E159" s="15" t="s">
        <v>2597</v>
      </c>
      <c r="F159" s="39">
        <v>30113</v>
      </c>
      <c r="G159" s="15">
        <v>2</v>
      </c>
      <c r="H159" s="15" t="s">
        <v>2197</v>
      </c>
      <c r="I159" s="15" t="s">
        <v>2209</v>
      </c>
      <c r="J159" s="15" t="s">
        <v>2598</v>
      </c>
      <c r="K159" s="15" t="s">
        <v>2174</v>
      </c>
      <c r="L159" s="40" t="s">
        <v>6</v>
      </c>
      <c r="M159" s="39"/>
      <c r="N159" s="41" t="s">
        <v>2098</v>
      </c>
      <c r="O159" s="39">
        <v>44977</v>
      </c>
      <c r="P159" s="40">
        <v>1</v>
      </c>
      <c r="Q159" s="40">
        <v>4</v>
      </c>
      <c r="R159" s="40" t="str">
        <f>IFERROR(VLOOKUP(Tabla2[[#This Row],[CONTRATISTA PRNCIPAL]],Hoja1!$L$5:$M$9,2,FALSE),"CJV")</f>
        <v>CJV</v>
      </c>
      <c r="S159" s="40" t="str">
        <f>IF(Tabla2[[#This Row],[EMPRESA]]=Tabla2[[#This Row],[CONTRATISTA PRNCIPAL]],"Principal","Secundaria")</f>
        <v>Secundaria</v>
      </c>
      <c r="T159" s="42">
        <f>IFERROR(1/COUNTIF(Tabla2[CONTRATISTA PRNCIPAL],Tabla2[[#This Row],[CONTRATISTA PRNCIPAL]]),0)</f>
        <v>0.006666666666666667</v>
      </c>
      <c r="U159" s="43">
        <f>IF(((TODAY()-Tabla2[[#This Row],[FECHA NACIMIENTO]])/365)&lt;18,"Corregir", IF(((TODAY()-Tabla2[[#This Row],[FECHA NACIMIENTO]])/365)&gt;80, "Corregir",ROUNDDOWN(((TODAY()-Tabla2[[#This Row],[FECHA NACIMIENTO]])/365),0)))</f>
        <v>41</v>
      </c>
      <c r="V1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9" s="44" t="str">
        <f>+IF(Tabla2[[#This Row],[Edad]]="Corregir","Corregir","Ok")</f>
        <v>Ok</v>
      </c>
      <c r="X159" s="42" t="str">
        <f>+IFERROR(VLOOKUP(Tabla2[[#This Row],[DISTRITO SEGÚN DNI]],Hoja1!$A$2:$B$32,2,FALSE),"No")</f>
        <v>No</v>
      </c>
      <c r="Y159" s="42" t="str">
        <f>IF(OR(LOWER(Tabla2[[#This Row],[GENERO]])="masculino", LOWER(Tabla2[[#This Row],[GENERO]])="femenino"),"OK","Corregir")</f>
        <v>OK</v>
      </c>
      <c r="Z159" s="42" t="str">
        <f>+IF(Tabla2[[#This Row],[Nro. DNI / CE]]="","Corregir",IF(LEN(Tabla2[[#This Row],[Nro. DNI / CE]])&gt;=8,"OK","Corregir"))</f>
        <v>OK</v>
      </c>
      <c r="AA159" s="42">
        <f>COUNTIF(Tabla2[APELLIDOS Y NOMBRES],Tabla2[[#This Row],[APELLIDOS Y NOMBRES]])</f>
        <v>1</v>
      </c>
      <c r="AB159" s="42">
        <f>IF(Tabla2[[#This Row],[Trabajador]]&gt;1,1/Tabla2[[#This Row],[Trabajador]],Tabla2[[#This Row],[Trabajador]])</f>
        <v>1</v>
      </c>
      <c r="AC159" t="str">
        <f>+IFERROR(IF(Tabla2[[#This Row],[FECHA CESE/BAJA]]="","No Aplica",IF(AND(MONTH(Tabla2[[#This Row],[FECHA CESE/BAJA]])=MONTH(TODAY()-30),YEAR(Tabla2[[#This Row],[FECHA CESE/BAJA]])=YEAR(TODAY())),MONTH(TODAY()-30)&amp;"-"&amp;YEAR(TODAY()),"Borrar")),"No aplica")</f>
        <v>No Aplica</v>
      </c>
      <c r="AD159" t="str">
        <f>+IFERROR(IF(Tabla2[[#This Row],[FECHA INICIO DE LABORES EN OBRA]]="","No Aplica",IF(AND(MONTH(Tabla2[[#This Row],[FECHA INICIO DE LABORES EN OBRA]])=MONTH(TODAY()-30),YEAR(Tabla2[[#This Row],[FECHA INICIO DE LABORES EN OBRA]])=YEAR(TODAY())),MONTH(TODAY()-30)&amp;"-"&amp;YEAR(TODAY()),"No Aplica")),"No Aplica")</f>
        <v>No Aplica</v>
      </c>
    </row>
    <row r="160" spans="1:30" x14ac:dyDescent="0.25">
      <c r="A160" s="13">
        <v>20550335795</v>
      </c>
      <c r="B160" s="15" t="s">
        <v>2206</v>
      </c>
      <c r="C160" s="15" t="s">
        <v>2191</v>
      </c>
      <c r="D160" s="15" t="s">
        <v>2599</v>
      </c>
      <c r="E160" s="15" t="s">
        <v>2600</v>
      </c>
      <c r="F160" s="39">
        <v>27173</v>
      </c>
      <c r="G160" s="15">
        <v>2</v>
      </c>
      <c r="H160" s="15" t="s">
        <v>2601</v>
      </c>
      <c r="I160" s="15" t="s">
        <v>2209</v>
      </c>
      <c r="J160" s="15" t="s">
        <v>2602</v>
      </c>
      <c r="K160" s="15" t="s">
        <v>2200</v>
      </c>
      <c r="L160" s="40" t="s">
        <v>6</v>
      </c>
      <c r="M160" s="39"/>
      <c r="N160" s="41" t="s">
        <v>2098</v>
      </c>
      <c r="O160" s="39">
        <v>45028</v>
      </c>
      <c r="P160" s="40">
        <v>1</v>
      </c>
      <c r="Q160" s="40">
        <v>1</v>
      </c>
      <c r="R160" s="40" t="str">
        <f>IFERROR(VLOOKUP(Tabla2[[#This Row],[CONTRATISTA PRNCIPAL]],Hoja1!$L$5:$M$9,2,FALSE),"CJV")</f>
        <v>CJV</v>
      </c>
      <c r="S160" s="40" t="str">
        <f>IF(Tabla2[[#This Row],[EMPRESA]]=Tabla2[[#This Row],[CONTRATISTA PRNCIPAL]],"Principal","Secundaria")</f>
        <v>Secundaria</v>
      </c>
      <c r="T160" s="42">
        <f>IFERROR(1/COUNTIF(Tabla2[CONTRATISTA PRNCIPAL],Tabla2[[#This Row],[CONTRATISTA PRNCIPAL]]),0)</f>
        <v>0.006666666666666667</v>
      </c>
      <c r="U160" s="43">
        <f>IF(((TODAY()-Tabla2[[#This Row],[FECHA NACIMIENTO]])/365)&lt;18,"Corregir", IF(((TODAY()-Tabla2[[#This Row],[FECHA NACIMIENTO]])/365)&gt;80, "Corregir",ROUNDDOWN(((TODAY()-Tabla2[[#This Row],[FECHA NACIMIENTO]])/365),0)))</f>
        <v>49</v>
      </c>
      <c r="V1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0" s="44" t="str">
        <f>+IF(Tabla2[[#This Row],[Edad]]="Corregir","Corregir","Ok")</f>
        <v>Ok</v>
      </c>
      <c r="X160" s="42" t="str">
        <f>+IFERROR(VLOOKUP(Tabla2[[#This Row],[DISTRITO SEGÚN DNI]],Hoja1!$A$2:$B$32,2,FALSE),"No")</f>
        <v>No</v>
      </c>
      <c r="Y160" s="42" t="str">
        <f>IF(OR(LOWER(Tabla2[[#This Row],[GENERO]])="masculino", LOWER(Tabla2[[#This Row],[GENERO]])="femenino"),"OK","Corregir")</f>
        <v>OK</v>
      </c>
      <c r="Z160" s="42" t="str">
        <f>+IF(Tabla2[[#This Row],[Nro. DNI / CE]]="","Corregir",IF(LEN(Tabla2[[#This Row],[Nro. DNI / CE]])&gt;=8,"OK","Corregir"))</f>
        <v>OK</v>
      </c>
      <c r="AA160" s="42">
        <f>COUNTIF(Tabla2[APELLIDOS Y NOMBRES],Tabla2[[#This Row],[APELLIDOS Y NOMBRES]])</f>
        <v>1</v>
      </c>
      <c r="AB160" s="42">
        <f>IF(Tabla2[[#This Row],[Trabajador]]&gt;1,1/Tabla2[[#This Row],[Trabajador]],Tabla2[[#This Row],[Trabajador]])</f>
        <v>1</v>
      </c>
      <c r="AC160" t="str">
        <f>+IFERROR(IF(Tabla2[[#This Row],[FECHA CESE/BAJA]]="","No Aplica",IF(AND(MONTH(Tabla2[[#This Row],[FECHA CESE/BAJA]])=MONTH(TODAY()-30),YEAR(Tabla2[[#This Row],[FECHA CESE/BAJA]])=YEAR(TODAY())),MONTH(TODAY()-30)&amp;"-"&amp;YEAR(TODAY()),"Borrar")),"No aplica")</f>
        <v>No Aplica</v>
      </c>
      <c r="AD160" t="str">
        <f>+IFERROR(IF(Tabla2[[#This Row],[FECHA INICIO DE LABORES EN OBRA]]="","No Aplica",IF(AND(MONTH(Tabla2[[#This Row],[FECHA INICIO DE LABORES EN OBRA]])=MONTH(TODAY()-30),YEAR(Tabla2[[#This Row],[FECHA INICIO DE LABORES EN OBRA]])=YEAR(TODAY())),MONTH(TODAY()-30)&amp;"-"&amp;YEAR(TODAY()),"No Aplica")),"No Aplica")</f>
        <v>No Aplica</v>
      </c>
    </row>
    <row r="161" spans="1:30" x14ac:dyDescent="0.25">
      <c r="A161" s="13">
        <v>20550335795</v>
      </c>
      <c r="B161" s="15" t="s">
        <v>2206</v>
      </c>
      <c r="C161" s="15" t="s">
        <v>2191</v>
      </c>
      <c r="D161" s="15" t="s">
        <v>2603</v>
      </c>
      <c r="E161" s="15" t="s">
        <v>2604</v>
      </c>
      <c r="F161" s="39">
        <v>33246</v>
      </c>
      <c r="G161" s="15">
        <v>2</v>
      </c>
      <c r="H161" s="15" t="s">
        <v>2197</v>
      </c>
      <c r="I161" s="15" t="s">
        <v>2209</v>
      </c>
      <c r="J161" s="15" t="s">
        <v>2605</v>
      </c>
      <c r="K161" s="15" t="s">
        <v>2606</v>
      </c>
      <c r="L161" s="40" t="s">
        <v>6</v>
      </c>
      <c r="M161" s="39"/>
      <c r="N161" s="41" t="s">
        <v>2098</v>
      </c>
      <c r="O161" s="39">
        <v>43760</v>
      </c>
      <c r="P161" s="40">
        <v>1</v>
      </c>
      <c r="Q161" s="40">
        <v>4</v>
      </c>
      <c r="R161" s="40" t="str">
        <f>IFERROR(VLOOKUP(Tabla2[[#This Row],[CONTRATISTA PRNCIPAL]],Hoja1!$L$5:$M$9,2,FALSE),"CJV")</f>
        <v>CJV</v>
      </c>
      <c r="S161" s="40" t="str">
        <f>IF(Tabla2[[#This Row],[EMPRESA]]=Tabla2[[#This Row],[CONTRATISTA PRNCIPAL]],"Principal","Secundaria")</f>
        <v>Secundaria</v>
      </c>
      <c r="T161" s="42">
        <f>IFERROR(1/COUNTIF(Tabla2[CONTRATISTA PRNCIPAL],Tabla2[[#This Row],[CONTRATISTA PRNCIPAL]]),0)</f>
        <v>0.006666666666666667</v>
      </c>
      <c r="U161" s="43">
        <f>IF(((TODAY()-Tabla2[[#This Row],[FECHA NACIMIENTO]])/365)&lt;18,"Corregir", IF(((TODAY()-Tabla2[[#This Row],[FECHA NACIMIENTO]])/365)&gt;80, "Corregir",ROUNDDOWN(((TODAY()-Tabla2[[#This Row],[FECHA NACIMIENTO]])/365),0)))</f>
        <v>32</v>
      </c>
      <c r="V1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1" s="44" t="str">
        <f>+IF(Tabla2[[#This Row],[Edad]]="Corregir","Corregir","Ok")</f>
        <v>Ok</v>
      </c>
      <c r="X161" s="42" t="str">
        <f>+IFERROR(VLOOKUP(Tabla2[[#This Row],[DISTRITO SEGÚN DNI]],Hoja1!$A$2:$B$32,2,FALSE),"No")</f>
        <v>No</v>
      </c>
      <c r="Y161" s="42" t="str">
        <f>IF(OR(LOWER(Tabla2[[#This Row],[GENERO]])="masculino", LOWER(Tabla2[[#This Row],[GENERO]])="femenino"),"OK","Corregir")</f>
        <v>OK</v>
      </c>
      <c r="Z161" s="42" t="str">
        <f>+IF(Tabla2[[#This Row],[Nro. DNI / CE]]="","Corregir",IF(LEN(Tabla2[[#This Row],[Nro. DNI / CE]])&gt;=8,"OK","Corregir"))</f>
        <v>OK</v>
      </c>
      <c r="AA161" s="42">
        <f>COUNTIF(Tabla2[APELLIDOS Y NOMBRES],Tabla2[[#This Row],[APELLIDOS Y NOMBRES]])</f>
        <v>1</v>
      </c>
      <c r="AB161" s="42">
        <f>IF(Tabla2[[#This Row],[Trabajador]]&gt;1,1/Tabla2[[#This Row],[Trabajador]],Tabla2[[#This Row],[Trabajador]])</f>
        <v>1</v>
      </c>
      <c r="AC161" t="str">
        <f>+IFERROR(IF(Tabla2[[#This Row],[FECHA CESE/BAJA]]="","No Aplica",IF(AND(MONTH(Tabla2[[#This Row],[FECHA CESE/BAJA]])=MONTH(TODAY()-30),YEAR(Tabla2[[#This Row],[FECHA CESE/BAJA]])=YEAR(TODAY())),MONTH(TODAY()-30)&amp;"-"&amp;YEAR(TODAY()),"Borrar")),"No aplica")</f>
        <v>No Aplica</v>
      </c>
      <c r="AD161" t="str">
        <f>+IFERROR(IF(Tabla2[[#This Row],[FECHA INICIO DE LABORES EN OBRA]]="","No Aplica",IF(AND(MONTH(Tabla2[[#This Row],[FECHA INICIO DE LABORES EN OBRA]])=MONTH(TODAY()-30),YEAR(Tabla2[[#This Row],[FECHA INICIO DE LABORES EN OBRA]])=YEAR(TODAY())),MONTH(TODAY()-30)&amp;"-"&amp;YEAR(TODAY()),"No Aplica")),"No Aplica")</f>
        <v>No Aplica</v>
      </c>
    </row>
    <row r="162" spans="1:30" x14ac:dyDescent="0.25">
      <c r="A162" s="13">
        <v>20550335795</v>
      </c>
      <c r="B162" s="15" t="s">
        <v>2206</v>
      </c>
      <c r="C162" s="15" t="s">
        <v>2191</v>
      </c>
      <c r="D162" s="15">
        <v>47883052</v>
      </c>
      <c r="E162" s="15" t="s">
        <v>2607</v>
      </c>
      <c r="F162" s="39">
        <v>34186</v>
      </c>
      <c r="G162" s="15">
        <v>2</v>
      </c>
      <c r="H162" s="15" t="s">
        <v>2197</v>
      </c>
      <c r="I162" s="15" t="s">
        <v>2209</v>
      </c>
      <c r="J162" s="15" t="s">
        <v>2608</v>
      </c>
      <c r="K162" s="15" t="s">
        <v>2200</v>
      </c>
      <c r="L162" s="40" t="s">
        <v>6</v>
      </c>
      <c r="M162" s="39"/>
      <c r="N162" s="41" t="s">
        <v>2098</v>
      </c>
      <c r="O162" s="39">
        <v>45091</v>
      </c>
      <c r="P162" s="40">
        <v>1</v>
      </c>
      <c r="Q162" s="40">
        <v>4</v>
      </c>
      <c r="R162" s="40" t="str">
        <f>IFERROR(VLOOKUP(Tabla2[[#This Row],[CONTRATISTA PRNCIPAL]],Hoja1!$L$5:$M$9,2,FALSE),"CJV")</f>
        <v>CJV</v>
      </c>
      <c r="S162" s="40" t="str">
        <f>IF(Tabla2[[#This Row],[EMPRESA]]=Tabla2[[#This Row],[CONTRATISTA PRNCIPAL]],"Principal","Secundaria")</f>
        <v>Secundaria</v>
      </c>
      <c r="T162" s="42">
        <f>IFERROR(1/COUNTIF(Tabla2[CONTRATISTA PRNCIPAL],Tabla2[[#This Row],[CONTRATISTA PRNCIPAL]]),0)</f>
        <v>0.006666666666666667</v>
      </c>
      <c r="U162" s="43">
        <f>IF(((TODAY()-Tabla2[[#This Row],[FECHA NACIMIENTO]])/365)&lt;18,"Corregir", IF(((TODAY()-Tabla2[[#This Row],[FECHA NACIMIENTO]])/365)&gt;80, "Corregir",ROUNDDOWN(((TODAY()-Tabla2[[#This Row],[FECHA NACIMIENTO]])/365),0)))</f>
        <v>30</v>
      </c>
      <c r="V1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2" s="44" t="str">
        <f>+IF(Tabla2[[#This Row],[Edad]]="Corregir","Corregir","Ok")</f>
        <v>Ok</v>
      </c>
      <c r="X162" s="42" t="str">
        <f>+IFERROR(VLOOKUP(Tabla2[[#This Row],[DISTRITO SEGÚN DNI]],Hoja1!$A$2:$B$32,2,FALSE),"No")</f>
        <v>No</v>
      </c>
      <c r="Y162" s="42" t="str">
        <f>IF(OR(LOWER(Tabla2[[#This Row],[GENERO]])="masculino", LOWER(Tabla2[[#This Row],[GENERO]])="femenino"),"OK","Corregir")</f>
        <v>OK</v>
      </c>
      <c r="Z162" s="42" t="str">
        <f>+IF(Tabla2[[#This Row],[Nro. DNI / CE]]="","Corregir",IF(LEN(Tabla2[[#This Row],[Nro. DNI / CE]])&gt;=8,"OK","Corregir"))</f>
        <v>OK</v>
      </c>
      <c r="AA162" s="42">
        <f>COUNTIF(Tabla2[APELLIDOS Y NOMBRES],Tabla2[[#This Row],[APELLIDOS Y NOMBRES]])</f>
        <v>1</v>
      </c>
      <c r="AB162" s="42">
        <f>IF(Tabla2[[#This Row],[Trabajador]]&gt;1,1/Tabla2[[#This Row],[Trabajador]],Tabla2[[#This Row],[Trabajador]])</f>
        <v>1</v>
      </c>
      <c r="AC162" t="str">
        <f>+IFERROR(IF(Tabla2[[#This Row],[FECHA CESE/BAJA]]="","No Aplica",IF(AND(MONTH(Tabla2[[#This Row],[FECHA CESE/BAJA]])=MONTH(TODAY()-30),YEAR(Tabla2[[#This Row],[FECHA CESE/BAJA]])=YEAR(TODAY())),MONTH(TODAY()-30)&amp;"-"&amp;YEAR(TODAY()),"Borrar")),"No aplica")</f>
        <v>No Aplica</v>
      </c>
      <c r="AD162" t="str">
        <f>+IFERROR(IF(Tabla2[[#This Row],[FECHA INICIO DE LABORES EN OBRA]]="","No Aplica",IF(AND(MONTH(Tabla2[[#This Row],[FECHA INICIO DE LABORES EN OBRA]])=MONTH(TODAY()-30),YEAR(Tabla2[[#This Row],[FECHA INICIO DE LABORES EN OBRA]])=YEAR(TODAY())),MONTH(TODAY()-30)&amp;"-"&amp;YEAR(TODAY()),"No Aplica")),"No Aplica")</f>
        <v>No Aplica</v>
      </c>
    </row>
    <row r="163" spans="1:30" x14ac:dyDescent="0.25">
      <c r="A163" s="13">
        <v>20550335795</v>
      </c>
      <c r="B163" s="15" t="s">
        <v>2206</v>
      </c>
      <c r="C163" s="15" t="s">
        <v>2191</v>
      </c>
      <c r="D163" s="15" t="s">
        <v>2609</v>
      </c>
      <c r="E163" s="15" t="s">
        <v>2610</v>
      </c>
      <c r="F163" s="39">
        <v>32905</v>
      </c>
      <c r="G163" s="15">
        <v>2</v>
      </c>
      <c r="H163" s="15" t="s">
        <v>2197</v>
      </c>
      <c r="I163" s="15" t="s">
        <v>2209</v>
      </c>
      <c r="J163" s="15" t="s">
        <v>2611</v>
      </c>
      <c r="K163" s="15" t="s">
        <v>2612</v>
      </c>
      <c r="L163" s="40" t="s">
        <v>6</v>
      </c>
      <c r="M163" s="39"/>
      <c r="N163" s="41" t="s">
        <v>2098</v>
      </c>
      <c r="O163" s="39">
        <v>44977</v>
      </c>
      <c r="P163" s="40">
        <v>1</v>
      </c>
      <c r="Q163" s="40">
        <v>4</v>
      </c>
      <c r="R163" s="40" t="str">
        <f>IFERROR(VLOOKUP(Tabla2[[#This Row],[CONTRATISTA PRNCIPAL]],Hoja1!$L$5:$M$9,2,FALSE),"CJV")</f>
        <v>CJV</v>
      </c>
      <c r="S163" s="40" t="str">
        <f>IF(Tabla2[[#This Row],[EMPRESA]]=Tabla2[[#This Row],[CONTRATISTA PRNCIPAL]],"Principal","Secundaria")</f>
        <v>Secundaria</v>
      </c>
      <c r="T163" s="42">
        <f>IFERROR(1/COUNTIF(Tabla2[CONTRATISTA PRNCIPAL],Tabla2[[#This Row],[CONTRATISTA PRNCIPAL]]),0)</f>
        <v>0.006666666666666667</v>
      </c>
      <c r="U163" s="43">
        <f>IF(((TODAY()-Tabla2[[#This Row],[FECHA NACIMIENTO]])/365)&lt;18,"Corregir", IF(((TODAY()-Tabla2[[#This Row],[FECHA NACIMIENTO]])/365)&gt;80, "Corregir",ROUNDDOWN(((TODAY()-Tabla2[[#This Row],[FECHA NACIMIENTO]])/365),0)))</f>
        <v>33</v>
      </c>
      <c r="V1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3" s="44" t="str">
        <f>+IF(Tabla2[[#This Row],[Edad]]="Corregir","Corregir","Ok")</f>
        <v>Ok</v>
      </c>
      <c r="X163" s="42" t="str">
        <f>+IFERROR(VLOOKUP(Tabla2[[#This Row],[DISTRITO SEGÚN DNI]],Hoja1!$A$2:$B$32,2,FALSE),"No")</f>
        <v>No</v>
      </c>
      <c r="Y163" s="42" t="str">
        <f>IF(OR(LOWER(Tabla2[[#This Row],[GENERO]])="masculino", LOWER(Tabla2[[#This Row],[GENERO]])="femenino"),"OK","Corregir")</f>
        <v>OK</v>
      </c>
      <c r="Z163" s="42" t="str">
        <f>+IF(Tabla2[[#This Row],[Nro. DNI / CE]]="","Corregir",IF(LEN(Tabla2[[#This Row],[Nro. DNI / CE]])&gt;=8,"OK","Corregir"))</f>
        <v>OK</v>
      </c>
      <c r="AA163" s="42">
        <f>COUNTIF(Tabla2[APELLIDOS Y NOMBRES],Tabla2[[#This Row],[APELLIDOS Y NOMBRES]])</f>
        <v>1</v>
      </c>
      <c r="AB163" s="42">
        <f>IF(Tabla2[[#This Row],[Trabajador]]&gt;1,1/Tabla2[[#This Row],[Trabajador]],Tabla2[[#This Row],[Trabajador]])</f>
        <v>1</v>
      </c>
      <c r="AC163" t="str">
        <f>+IFERROR(IF(Tabla2[[#This Row],[FECHA CESE/BAJA]]="","No Aplica",IF(AND(MONTH(Tabla2[[#This Row],[FECHA CESE/BAJA]])=MONTH(TODAY()-30),YEAR(Tabla2[[#This Row],[FECHA CESE/BAJA]])=YEAR(TODAY())),MONTH(TODAY()-30)&amp;"-"&amp;YEAR(TODAY()),"Borrar")),"No aplica")</f>
        <v>No Aplica</v>
      </c>
      <c r="AD163" t="str">
        <f>+IFERROR(IF(Tabla2[[#This Row],[FECHA INICIO DE LABORES EN OBRA]]="","No Aplica",IF(AND(MONTH(Tabla2[[#This Row],[FECHA INICIO DE LABORES EN OBRA]])=MONTH(TODAY()-30),YEAR(Tabla2[[#This Row],[FECHA INICIO DE LABORES EN OBRA]])=YEAR(TODAY())),MONTH(TODAY()-30)&amp;"-"&amp;YEAR(TODAY()),"No Aplica")),"No Aplica")</f>
        <v>No Aplica</v>
      </c>
    </row>
    <row r="164" spans="1:30" x14ac:dyDescent="0.25">
      <c r="A164" s="13">
        <v>20550335795</v>
      </c>
      <c r="B164" s="15" t="s">
        <v>2206</v>
      </c>
      <c r="C164" s="15" t="s">
        <v>2191</v>
      </c>
      <c r="D164" s="15" t="s">
        <v>2613</v>
      </c>
      <c r="E164" s="15" t="s">
        <v>2614</v>
      </c>
      <c r="F164" s="39">
        <v>34372</v>
      </c>
      <c r="G164" s="15">
        <v>2</v>
      </c>
      <c r="H164" s="15" t="s">
        <v>2197</v>
      </c>
      <c r="I164" s="15" t="s">
        <v>2209</v>
      </c>
      <c r="J164" s="15" t="s">
        <v>2615</v>
      </c>
      <c r="K164" s="15" t="s">
        <v>2200</v>
      </c>
      <c r="L164" s="40" t="s">
        <v>6</v>
      </c>
      <c r="M164" s="39"/>
      <c r="N164" s="41" t="s">
        <v>2098</v>
      </c>
      <c r="O164" s="39">
        <v>45036</v>
      </c>
      <c r="P164" s="40">
        <v>1</v>
      </c>
      <c r="Q164" s="40">
        <v>4</v>
      </c>
      <c r="R164" s="40" t="str">
        <f>IFERROR(VLOOKUP(Tabla2[[#This Row],[CONTRATISTA PRNCIPAL]],Hoja1!$L$5:$M$9,2,FALSE),"CJV")</f>
        <v>CJV</v>
      </c>
      <c r="S164" s="40" t="str">
        <f>IF(Tabla2[[#This Row],[EMPRESA]]=Tabla2[[#This Row],[CONTRATISTA PRNCIPAL]],"Principal","Secundaria")</f>
        <v>Secundaria</v>
      </c>
      <c r="T164" s="42">
        <f>IFERROR(1/COUNTIF(Tabla2[CONTRATISTA PRNCIPAL],Tabla2[[#This Row],[CONTRATISTA PRNCIPAL]]),0)</f>
        <v>0.006666666666666667</v>
      </c>
      <c r="U164" s="43">
        <f>IF(((TODAY()-Tabla2[[#This Row],[FECHA NACIMIENTO]])/365)&lt;18,"Corregir", IF(((TODAY()-Tabla2[[#This Row],[FECHA NACIMIENTO]])/365)&gt;80, "Corregir",ROUNDDOWN(((TODAY()-Tabla2[[#This Row],[FECHA NACIMIENTO]])/365),0)))</f>
        <v>29</v>
      </c>
      <c r="V1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4" s="44" t="str">
        <f>+IF(Tabla2[[#This Row],[Edad]]="Corregir","Corregir","Ok")</f>
        <v>Ok</v>
      </c>
      <c r="X164" s="42" t="str">
        <f>+IFERROR(VLOOKUP(Tabla2[[#This Row],[DISTRITO SEGÚN DNI]],Hoja1!$A$2:$B$32,2,FALSE),"No")</f>
        <v>No</v>
      </c>
      <c r="Y164" s="42" t="str">
        <f>IF(OR(LOWER(Tabla2[[#This Row],[GENERO]])="masculino", LOWER(Tabla2[[#This Row],[GENERO]])="femenino"),"OK","Corregir")</f>
        <v>OK</v>
      </c>
      <c r="Z164" s="42" t="str">
        <f>+IF(Tabla2[[#This Row],[Nro. DNI / CE]]="","Corregir",IF(LEN(Tabla2[[#This Row],[Nro. DNI / CE]])&gt;=8,"OK","Corregir"))</f>
        <v>OK</v>
      </c>
      <c r="AA164" s="42">
        <f>COUNTIF(Tabla2[APELLIDOS Y NOMBRES],Tabla2[[#This Row],[APELLIDOS Y NOMBRES]])</f>
        <v>1</v>
      </c>
      <c r="AB164" s="42">
        <f>IF(Tabla2[[#This Row],[Trabajador]]&gt;1,1/Tabla2[[#This Row],[Trabajador]],Tabla2[[#This Row],[Trabajador]])</f>
        <v>1</v>
      </c>
      <c r="AC164" t="str">
        <f>+IFERROR(IF(Tabla2[[#This Row],[FECHA CESE/BAJA]]="","No Aplica",IF(AND(MONTH(Tabla2[[#This Row],[FECHA CESE/BAJA]])=MONTH(TODAY()-30),YEAR(Tabla2[[#This Row],[FECHA CESE/BAJA]])=YEAR(TODAY())),MONTH(TODAY()-30)&amp;"-"&amp;YEAR(TODAY()),"Borrar")),"No aplica")</f>
        <v>No Aplica</v>
      </c>
      <c r="AD164" t="str">
        <f>+IFERROR(IF(Tabla2[[#This Row],[FECHA INICIO DE LABORES EN OBRA]]="","No Aplica",IF(AND(MONTH(Tabla2[[#This Row],[FECHA INICIO DE LABORES EN OBRA]])=MONTH(TODAY()-30),YEAR(Tabla2[[#This Row],[FECHA INICIO DE LABORES EN OBRA]])=YEAR(TODAY())),MONTH(TODAY()-30)&amp;"-"&amp;YEAR(TODAY()),"No Aplica")),"No Aplica")</f>
        <v>No Aplica</v>
      </c>
    </row>
    <row r="165" spans="1:30" x14ac:dyDescent="0.25">
      <c r="A165" s="13">
        <v>20550335795</v>
      </c>
      <c r="B165" s="15" t="s">
        <v>2206</v>
      </c>
      <c r="C165" s="15" t="s">
        <v>2191</v>
      </c>
      <c r="D165" s="15" t="s">
        <v>2616</v>
      </c>
      <c r="E165" s="15" t="s">
        <v>2617</v>
      </c>
      <c r="F165" s="39">
        <v>29975</v>
      </c>
      <c r="G165" s="15">
        <v>2</v>
      </c>
      <c r="H165" s="15" t="s">
        <v>2197</v>
      </c>
      <c r="I165" s="15" t="s">
        <v>2209</v>
      </c>
      <c r="J165" s="15" t="s">
        <v>2618</v>
      </c>
      <c r="K165" s="15" t="s">
        <v>2190</v>
      </c>
      <c r="L165" s="40" t="s">
        <v>6</v>
      </c>
      <c r="M165" s="39"/>
      <c r="N165" s="41" t="s">
        <v>2098</v>
      </c>
      <c r="O165" s="39">
        <v>44281</v>
      </c>
      <c r="P165" s="40">
        <v>1</v>
      </c>
      <c r="Q165" s="40">
        <v>4</v>
      </c>
      <c r="R165" s="40" t="str">
        <f>IFERROR(VLOOKUP(Tabla2[[#This Row],[CONTRATISTA PRNCIPAL]],Hoja1!$L$5:$M$9,2,FALSE),"CJV")</f>
        <v>CJV</v>
      </c>
      <c r="S165" s="40" t="str">
        <f>IF(Tabla2[[#This Row],[EMPRESA]]=Tabla2[[#This Row],[CONTRATISTA PRNCIPAL]],"Principal","Secundaria")</f>
        <v>Secundaria</v>
      </c>
      <c r="T165" s="42">
        <f>IFERROR(1/COUNTIF(Tabla2[CONTRATISTA PRNCIPAL],Tabla2[[#This Row],[CONTRATISTA PRNCIPAL]]),0)</f>
        <v>0.006666666666666667</v>
      </c>
      <c r="U165" s="43">
        <f>IF(((TODAY()-Tabla2[[#This Row],[FECHA NACIMIENTO]])/365)&lt;18,"Corregir", IF(((TODAY()-Tabla2[[#This Row],[FECHA NACIMIENTO]])/365)&gt;80, "Corregir",ROUNDDOWN(((TODAY()-Tabla2[[#This Row],[FECHA NACIMIENTO]])/365),0)))</f>
        <v>41</v>
      </c>
      <c r="V1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5" s="44" t="str">
        <f>+IF(Tabla2[[#This Row],[Edad]]="Corregir","Corregir","Ok")</f>
        <v>Ok</v>
      </c>
      <c r="X165" s="42" t="str">
        <f>+IFERROR(VLOOKUP(Tabla2[[#This Row],[DISTRITO SEGÚN DNI]],Hoja1!$A$2:$B$32,2,FALSE),"No")</f>
        <v>No</v>
      </c>
      <c r="Y165" s="42" t="str">
        <f>IF(OR(LOWER(Tabla2[[#This Row],[GENERO]])="masculino", LOWER(Tabla2[[#This Row],[GENERO]])="femenino"),"OK","Corregir")</f>
        <v>OK</v>
      </c>
      <c r="Z165" s="42" t="str">
        <f>+IF(Tabla2[[#This Row],[Nro. DNI / CE]]="","Corregir",IF(LEN(Tabla2[[#This Row],[Nro. DNI / CE]])&gt;=8,"OK","Corregir"))</f>
        <v>OK</v>
      </c>
      <c r="AA165" s="42">
        <f>COUNTIF(Tabla2[APELLIDOS Y NOMBRES],Tabla2[[#This Row],[APELLIDOS Y NOMBRES]])</f>
        <v>1</v>
      </c>
      <c r="AB165" s="42">
        <f>IF(Tabla2[[#This Row],[Trabajador]]&gt;1,1/Tabla2[[#This Row],[Trabajador]],Tabla2[[#This Row],[Trabajador]])</f>
        <v>1</v>
      </c>
      <c r="AC165" t="str">
        <f>+IFERROR(IF(Tabla2[[#This Row],[FECHA CESE/BAJA]]="","No Aplica",IF(AND(MONTH(Tabla2[[#This Row],[FECHA CESE/BAJA]])=MONTH(TODAY()-30),YEAR(Tabla2[[#This Row],[FECHA CESE/BAJA]])=YEAR(TODAY())),MONTH(TODAY()-30)&amp;"-"&amp;YEAR(TODAY()),"Borrar")),"No aplica")</f>
        <v>No Aplica</v>
      </c>
      <c r="AD165" t="str">
        <f>+IFERROR(IF(Tabla2[[#This Row],[FECHA INICIO DE LABORES EN OBRA]]="","No Aplica",IF(AND(MONTH(Tabla2[[#This Row],[FECHA INICIO DE LABORES EN OBRA]])=MONTH(TODAY()-30),YEAR(Tabla2[[#This Row],[FECHA INICIO DE LABORES EN OBRA]])=YEAR(TODAY())),MONTH(TODAY()-30)&amp;"-"&amp;YEAR(TODAY()),"No Aplica")),"No Aplica")</f>
        <v>No Aplica</v>
      </c>
    </row>
    <row r="166" spans="1:30" x14ac:dyDescent="0.25">
      <c r="A166" s="13">
        <v>20550335795</v>
      </c>
      <c r="B166" s="15" t="s">
        <v>2206</v>
      </c>
      <c r="C166" s="15" t="s">
        <v>2191</v>
      </c>
      <c r="D166" s="15" t="s">
        <v>2619</v>
      </c>
      <c r="E166" s="15" t="s">
        <v>2620</v>
      </c>
      <c r="F166" s="39">
        <v>32483</v>
      </c>
      <c r="G166" s="15">
        <v>2</v>
      </c>
      <c r="H166" s="15" t="s">
        <v>2621</v>
      </c>
      <c r="I166" s="15" t="s">
        <v>2209</v>
      </c>
      <c r="J166" s="15" t="s">
        <v>2622</v>
      </c>
      <c r="K166" s="15" t="s">
        <v>2190</v>
      </c>
      <c r="L166" s="40" t="s">
        <v>6</v>
      </c>
      <c r="M166" s="39"/>
      <c r="N166" s="41" t="s">
        <v>2098</v>
      </c>
      <c r="O166" s="39">
        <v>44977</v>
      </c>
      <c r="P166" s="40">
        <v>1</v>
      </c>
      <c r="Q166" s="40">
        <v>4</v>
      </c>
      <c r="R166" s="40" t="str">
        <f>IFERROR(VLOOKUP(Tabla2[[#This Row],[CONTRATISTA PRNCIPAL]],Hoja1!$L$5:$M$9,2,FALSE),"CJV")</f>
        <v>CJV</v>
      </c>
      <c r="S166" s="40" t="str">
        <f>IF(Tabla2[[#This Row],[EMPRESA]]=Tabla2[[#This Row],[CONTRATISTA PRNCIPAL]],"Principal","Secundaria")</f>
        <v>Secundaria</v>
      </c>
      <c r="T166" s="42">
        <f>IFERROR(1/COUNTIF(Tabla2[CONTRATISTA PRNCIPAL],Tabla2[[#This Row],[CONTRATISTA PRNCIPAL]]),0)</f>
        <v>0.006666666666666667</v>
      </c>
      <c r="U166" s="43">
        <f>IF(((TODAY()-Tabla2[[#This Row],[FECHA NACIMIENTO]])/365)&lt;18,"Corregir", IF(((TODAY()-Tabla2[[#This Row],[FECHA NACIMIENTO]])/365)&gt;80, "Corregir",ROUNDDOWN(((TODAY()-Tabla2[[#This Row],[FECHA NACIMIENTO]])/365),0)))</f>
        <v>34</v>
      </c>
      <c r="V1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6" s="44" t="str">
        <f>+IF(Tabla2[[#This Row],[Edad]]="Corregir","Corregir","Ok")</f>
        <v>Ok</v>
      </c>
      <c r="X166" s="42" t="str">
        <f>+IFERROR(VLOOKUP(Tabla2[[#This Row],[DISTRITO SEGÚN DNI]],Hoja1!$A$2:$B$32,2,FALSE),"No")</f>
        <v>No</v>
      </c>
      <c r="Y166" s="42" t="str">
        <f>IF(OR(LOWER(Tabla2[[#This Row],[GENERO]])="masculino", LOWER(Tabla2[[#This Row],[GENERO]])="femenino"),"OK","Corregir")</f>
        <v>OK</v>
      </c>
      <c r="Z166" s="42" t="str">
        <f>+IF(Tabla2[[#This Row],[Nro. DNI / CE]]="","Corregir",IF(LEN(Tabla2[[#This Row],[Nro. DNI / CE]])&gt;=8,"OK","Corregir"))</f>
        <v>OK</v>
      </c>
      <c r="AA166" s="42">
        <f>COUNTIF(Tabla2[APELLIDOS Y NOMBRES],Tabla2[[#This Row],[APELLIDOS Y NOMBRES]])</f>
        <v>1</v>
      </c>
      <c r="AB166" s="42">
        <f>IF(Tabla2[[#This Row],[Trabajador]]&gt;1,1/Tabla2[[#This Row],[Trabajador]],Tabla2[[#This Row],[Trabajador]])</f>
        <v>1</v>
      </c>
      <c r="AC166" t="str">
        <f>+IFERROR(IF(Tabla2[[#This Row],[FECHA CESE/BAJA]]="","No Aplica",IF(AND(MONTH(Tabla2[[#This Row],[FECHA CESE/BAJA]])=MONTH(TODAY()-30),YEAR(Tabla2[[#This Row],[FECHA CESE/BAJA]])=YEAR(TODAY())),MONTH(TODAY()-30)&amp;"-"&amp;YEAR(TODAY()),"Borrar")),"No aplica")</f>
        <v>No Aplica</v>
      </c>
      <c r="AD166" t="str">
        <f>+IFERROR(IF(Tabla2[[#This Row],[FECHA INICIO DE LABORES EN OBRA]]="","No Aplica",IF(AND(MONTH(Tabla2[[#This Row],[FECHA INICIO DE LABORES EN OBRA]])=MONTH(TODAY()-30),YEAR(Tabla2[[#This Row],[FECHA INICIO DE LABORES EN OBRA]])=YEAR(TODAY())),MONTH(TODAY()-30)&amp;"-"&amp;YEAR(TODAY()),"No Aplica")),"No Aplica")</f>
        <v>No Aplica</v>
      </c>
    </row>
    <row r="167" spans="1:30" x14ac:dyDescent="0.25">
      <c r="A167" s="13">
        <v>20550335795</v>
      </c>
      <c r="B167" s="15" t="s">
        <v>2206</v>
      </c>
      <c r="C167" s="15" t="s">
        <v>2191</v>
      </c>
      <c r="D167" s="15">
        <v>41003926</v>
      </c>
      <c r="E167" s="15" t="s">
        <v>2623</v>
      </c>
      <c r="F167" s="39">
        <v>29759</v>
      </c>
      <c r="G167" s="15">
        <v>2</v>
      </c>
      <c r="H167" s="15" t="s">
        <v>2197</v>
      </c>
      <c r="I167" s="15" t="s">
        <v>2209</v>
      </c>
      <c r="J167" s="15" t="s">
        <v>2624</v>
      </c>
      <c r="K167" s="15" t="s">
        <v>2200</v>
      </c>
      <c r="L167" s="40" t="s">
        <v>6</v>
      </c>
      <c r="M167" s="39"/>
      <c r="N167" s="41" t="s">
        <v>2098</v>
      </c>
      <c r="O167" s="39">
        <v>45087</v>
      </c>
      <c r="P167" s="40">
        <v>1</v>
      </c>
      <c r="Q167" s="40">
        <v>4</v>
      </c>
      <c r="R167" s="40" t="str">
        <f>IFERROR(VLOOKUP(Tabla2[[#This Row],[CONTRATISTA PRNCIPAL]],Hoja1!$L$5:$M$9,2,FALSE),"CJV")</f>
        <v>CJV</v>
      </c>
      <c r="S167" s="40" t="str">
        <f>IF(Tabla2[[#This Row],[EMPRESA]]=Tabla2[[#This Row],[CONTRATISTA PRNCIPAL]],"Principal","Secundaria")</f>
        <v>Secundaria</v>
      </c>
      <c r="T167" s="42">
        <f>IFERROR(1/COUNTIF(Tabla2[CONTRATISTA PRNCIPAL],Tabla2[[#This Row],[CONTRATISTA PRNCIPAL]]),0)</f>
        <v>0.006666666666666667</v>
      </c>
      <c r="U167" s="43">
        <f>IF(((TODAY()-Tabla2[[#This Row],[FECHA NACIMIENTO]])/365)&lt;18,"Corregir", IF(((TODAY()-Tabla2[[#This Row],[FECHA NACIMIENTO]])/365)&gt;80, "Corregir",ROUNDDOWN(((TODAY()-Tabla2[[#This Row],[FECHA NACIMIENTO]])/365),0)))</f>
        <v>42</v>
      </c>
      <c r="V1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7" s="44" t="str">
        <f>+IF(Tabla2[[#This Row],[Edad]]="Corregir","Corregir","Ok")</f>
        <v>Ok</v>
      </c>
      <c r="X167" s="42" t="str">
        <f>+IFERROR(VLOOKUP(Tabla2[[#This Row],[DISTRITO SEGÚN DNI]],Hoja1!$A$2:$B$32,2,FALSE),"No")</f>
        <v>No</v>
      </c>
      <c r="Y167" s="42" t="str">
        <f>IF(OR(LOWER(Tabla2[[#This Row],[GENERO]])="masculino", LOWER(Tabla2[[#This Row],[GENERO]])="femenino"),"OK","Corregir")</f>
        <v>OK</v>
      </c>
      <c r="Z167" s="42" t="str">
        <f>+IF(Tabla2[[#This Row],[Nro. DNI / CE]]="","Corregir",IF(LEN(Tabla2[[#This Row],[Nro. DNI / CE]])&gt;=8,"OK","Corregir"))</f>
        <v>OK</v>
      </c>
      <c r="AA167" s="42">
        <f>COUNTIF(Tabla2[APELLIDOS Y NOMBRES],Tabla2[[#This Row],[APELLIDOS Y NOMBRES]])</f>
        <v>1</v>
      </c>
      <c r="AB167" s="42">
        <f>IF(Tabla2[[#This Row],[Trabajador]]&gt;1,1/Tabla2[[#This Row],[Trabajador]],Tabla2[[#This Row],[Trabajador]])</f>
        <v>1</v>
      </c>
      <c r="AC167" t="str">
        <f>+IFERROR(IF(Tabla2[[#This Row],[FECHA CESE/BAJA]]="","No Aplica",IF(AND(MONTH(Tabla2[[#This Row],[FECHA CESE/BAJA]])=MONTH(TODAY()-30),YEAR(Tabla2[[#This Row],[FECHA CESE/BAJA]])=YEAR(TODAY())),MONTH(TODAY()-30)&amp;"-"&amp;YEAR(TODAY()),"Borrar")),"No aplica")</f>
        <v>No Aplica</v>
      </c>
      <c r="AD167" t="str">
        <f>+IFERROR(IF(Tabla2[[#This Row],[FECHA INICIO DE LABORES EN OBRA]]="","No Aplica",IF(AND(MONTH(Tabla2[[#This Row],[FECHA INICIO DE LABORES EN OBRA]])=MONTH(TODAY()-30),YEAR(Tabla2[[#This Row],[FECHA INICIO DE LABORES EN OBRA]])=YEAR(TODAY())),MONTH(TODAY()-30)&amp;"-"&amp;YEAR(TODAY()),"No Aplica")),"No Aplica")</f>
        <v>No Aplica</v>
      </c>
    </row>
    <row r="168" spans="1:30" x14ac:dyDescent="0.25">
      <c r="A168" s="13">
        <v>20550335795</v>
      </c>
      <c r="B168" s="15" t="s">
        <v>2206</v>
      </c>
      <c r="C168" s="15" t="s">
        <v>2191</v>
      </c>
      <c r="D168" s="15" t="s">
        <v>2625</v>
      </c>
      <c r="E168" s="15" t="s">
        <v>2626</v>
      </c>
      <c r="F168" s="39">
        <v>33065</v>
      </c>
      <c r="G168" s="15">
        <v>2</v>
      </c>
      <c r="H168" s="15" t="s">
        <v>2197</v>
      </c>
      <c r="I168" s="15" t="s">
        <v>2209</v>
      </c>
      <c r="J168" s="15" t="s">
        <v>2627</v>
      </c>
      <c r="K168" s="15" t="s">
        <v>2628</v>
      </c>
      <c r="L168" s="40" t="s">
        <v>6</v>
      </c>
      <c r="M168" s="39"/>
      <c r="N168" s="41" t="s">
        <v>2098</v>
      </c>
      <c r="O168" s="39">
        <v>44977</v>
      </c>
      <c r="P168" s="40">
        <v>1</v>
      </c>
      <c r="Q168" s="40">
        <v>4</v>
      </c>
      <c r="R168" s="40" t="str">
        <f>IFERROR(VLOOKUP(Tabla2[[#This Row],[CONTRATISTA PRNCIPAL]],Hoja1!$L$5:$M$9,2,FALSE),"CJV")</f>
        <v>CJV</v>
      </c>
      <c r="S168" s="40" t="str">
        <f>IF(Tabla2[[#This Row],[EMPRESA]]=Tabla2[[#This Row],[CONTRATISTA PRNCIPAL]],"Principal","Secundaria")</f>
        <v>Secundaria</v>
      </c>
      <c r="T168" s="42">
        <f>IFERROR(1/COUNTIF(Tabla2[CONTRATISTA PRNCIPAL],Tabla2[[#This Row],[CONTRATISTA PRNCIPAL]]),0)</f>
        <v>0.006666666666666667</v>
      </c>
      <c r="U168" s="43">
        <f>IF(((TODAY()-Tabla2[[#This Row],[FECHA NACIMIENTO]])/365)&lt;18,"Corregir", IF(((TODAY()-Tabla2[[#This Row],[FECHA NACIMIENTO]])/365)&gt;80, "Corregir",ROUNDDOWN(((TODAY()-Tabla2[[#This Row],[FECHA NACIMIENTO]])/365),0)))</f>
        <v>33</v>
      </c>
      <c r="V1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8" s="44" t="str">
        <f>+IF(Tabla2[[#This Row],[Edad]]="Corregir","Corregir","Ok")</f>
        <v>Ok</v>
      </c>
      <c r="X168" s="42" t="str">
        <f>+IFERROR(VLOOKUP(Tabla2[[#This Row],[DISTRITO SEGÚN DNI]],Hoja1!$A$2:$B$32,2,FALSE),"No")</f>
        <v>No</v>
      </c>
      <c r="Y168" s="42" t="str">
        <f>IF(OR(LOWER(Tabla2[[#This Row],[GENERO]])="masculino", LOWER(Tabla2[[#This Row],[GENERO]])="femenino"),"OK","Corregir")</f>
        <v>OK</v>
      </c>
      <c r="Z168" s="42" t="str">
        <f>+IF(Tabla2[[#This Row],[Nro. DNI / CE]]="","Corregir",IF(LEN(Tabla2[[#This Row],[Nro. DNI / CE]])&gt;=8,"OK","Corregir"))</f>
        <v>OK</v>
      </c>
      <c r="AA168" s="42">
        <f>COUNTIF(Tabla2[APELLIDOS Y NOMBRES],Tabla2[[#This Row],[APELLIDOS Y NOMBRES]])</f>
        <v>1</v>
      </c>
      <c r="AB168" s="42">
        <f>IF(Tabla2[[#This Row],[Trabajador]]&gt;1,1/Tabla2[[#This Row],[Trabajador]],Tabla2[[#This Row],[Trabajador]])</f>
        <v>1</v>
      </c>
      <c r="AC168" t="str">
        <f>+IFERROR(IF(Tabla2[[#This Row],[FECHA CESE/BAJA]]="","No Aplica",IF(AND(MONTH(Tabla2[[#This Row],[FECHA CESE/BAJA]])=MONTH(TODAY()-30),YEAR(Tabla2[[#This Row],[FECHA CESE/BAJA]])=YEAR(TODAY())),MONTH(TODAY()-30)&amp;"-"&amp;YEAR(TODAY()),"Borrar")),"No aplica")</f>
        <v>No Aplica</v>
      </c>
      <c r="AD168" t="str">
        <f>+IFERROR(IF(Tabla2[[#This Row],[FECHA INICIO DE LABORES EN OBRA]]="","No Aplica",IF(AND(MONTH(Tabla2[[#This Row],[FECHA INICIO DE LABORES EN OBRA]])=MONTH(TODAY()-30),YEAR(Tabla2[[#This Row],[FECHA INICIO DE LABORES EN OBRA]])=YEAR(TODAY())),MONTH(TODAY()-30)&amp;"-"&amp;YEAR(TODAY()),"No Aplica")),"No Aplica")</f>
        <v>No Aplica</v>
      </c>
    </row>
    <row r="169" spans="1:30" x14ac:dyDescent="0.25">
      <c r="A169" s="13">
        <v>20550335795</v>
      </c>
      <c r="B169" s="15" t="s">
        <v>2206</v>
      </c>
      <c r="C169" s="15" t="s">
        <v>2191</v>
      </c>
      <c r="D169" s="15" t="s">
        <v>2629</v>
      </c>
      <c r="E169" s="15" t="s">
        <v>2630</v>
      </c>
      <c r="F169" s="39" t="s">
        <v>2631</v>
      </c>
      <c r="G169" s="15">
        <v>2</v>
      </c>
      <c r="H169" s="15" t="s">
        <v>2601</v>
      </c>
      <c r="I169" s="15" t="s">
        <v>2209</v>
      </c>
      <c r="J169" s="15" t="s">
        <v>2632</v>
      </c>
      <c r="K169" s="15" t="s">
        <v>2267</v>
      </c>
      <c r="L169" s="40" t="s">
        <v>6</v>
      </c>
      <c r="M169" s="39"/>
      <c r="N169" s="41" t="s">
        <v>2098</v>
      </c>
      <c r="O169" s="39" t="s">
        <v>2633</v>
      </c>
      <c r="P169" s="40">
        <v>1</v>
      </c>
      <c r="Q169" s="40">
        <v>1</v>
      </c>
      <c r="R169" s="40" t="str">
        <f>IFERROR(VLOOKUP(Tabla2[[#This Row],[CONTRATISTA PRNCIPAL]],Hoja1!$L$5:$M$9,2,FALSE),"CJV")</f>
        <v>CJV</v>
      </c>
      <c r="S169" s="40" t="str">
        <f>IF(Tabla2[[#This Row],[EMPRESA]]=Tabla2[[#This Row],[CONTRATISTA PRNCIPAL]],"Principal","Secundaria")</f>
        <v>Secundaria</v>
      </c>
      <c r="T169" s="42">
        <f>IFERROR(1/COUNTIF(Tabla2[CONTRATISTA PRNCIPAL],Tabla2[[#This Row],[CONTRATISTA PRNCIPAL]]),0)</f>
        <v>0.006666666666666667</v>
      </c>
      <c r="U169" s="43">
        <f>IF(((TODAY()-Tabla2[[#This Row],[FECHA NACIMIENTO]])/365)&lt;18,"Corregir", IF(((TODAY()-Tabla2[[#This Row],[FECHA NACIMIENTO]])/365)&gt;80, "Corregir",ROUNDDOWN(((TODAY()-Tabla2[[#This Row],[FECHA NACIMIENTO]])/365),0)))</f>
        <v>33</v>
      </c>
      <c r="V1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9" s="44" t="str">
        <f>+IF(Tabla2[[#This Row],[Edad]]="Corregir","Corregir","Ok")</f>
        <v>Ok</v>
      </c>
      <c r="X169" s="42" t="str">
        <f>+IFERROR(VLOOKUP(Tabla2[[#This Row],[DISTRITO SEGÚN DNI]],Hoja1!$A$2:$B$32,2,FALSE),"No")</f>
        <v>No</v>
      </c>
      <c r="Y169" s="42" t="str">
        <f>IF(OR(LOWER(Tabla2[[#This Row],[GENERO]])="masculino", LOWER(Tabla2[[#This Row],[GENERO]])="femenino"),"OK","Corregir")</f>
        <v>OK</v>
      </c>
      <c r="Z169" s="42" t="str">
        <f>+IF(Tabla2[[#This Row],[Nro. DNI / CE]]="","Corregir",IF(LEN(Tabla2[[#This Row],[Nro. DNI / CE]])&gt;=8,"OK","Corregir"))</f>
        <v>OK</v>
      </c>
      <c r="AA169" s="42">
        <f>COUNTIF(Tabla2[APELLIDOS Y NOMBRES],Tabla2[[#This Row],[APELLIDOS Y NOMBRES]])</f>
        <v>1</v>
      </c>
      <c r="AB169" s="42">
        <f>IF(Tabla2[[#This Row],[Trabajador]]&gt;1,1/Tabla2[[#This Row],[Trabajador]],Tabla2[[#This Row],[Trabajador]])</f>
        <v>1</v>
      </c>
      <c r="AC169" t="str">
        <f>+IFERROR(IF(Tabla2[[#This Row],[FECHA CESE/BAJA]]="","No Aplica",IF(AND(MONTH(Tabla2[[#This Row],[FECHA CESE/BAJA]])=MONTH(TODAY()-30),YEAR(Tabla2[[#This Row],[FECHA CESE/BAJA]])=YEAR(TODAY())),MONTH(TODAY()-30)&amp;"-"&amp;YEAR(TODAY()),"Borrar")),"No aplica")</f>
        <v>No Aplica</v>
      </c>
      <c r="AD169" t="str">
        <f>+IFERROR(IF(Tabla2[[#This Row],[FECHA INICIO DE LABORES EN OBRA]]="","No Aplica",IF(AND(MONTH(Tabla2[[#This Row],[FECHA INICIO DE LABORES EN OBRA]])=MONTH(TODAY()-30),YEAR(Tabla2[[#This Row],[FECHA INICIO DE LABORES EN OBRA]])=YEAR(TODAY())),MONTH(TODAY()-30)&amp;"-"&amp;YEAR(TODAY()),"No Aplica")),"No Aplica")</f>
        <v>No Aplica</v>
      </c>
    </row>
    <row r="170" spans="1:30" x14ac:dyDescent="0.25">
      <c r="A170" s="13">
        <v>20550335795</v>
      </c>
      <c r="B170" s="15" t="s">
        <v>2206</v>
      </c>
      <c r="C170" s="15" t="s">
        <v>2191</v>
      </c>
      <c r="D170" s="15" t="s">
        <v>2634</v>
      </c>
      <c r="E170" s="15" t="s">
        <v>2635</v>
      </c>
      <c r="F170" s="39">
        <v>29795</v>
      </c>
      <c r="G170" s="15">
        <v>2</v>
      </c>
      <c r="H170" s="15" t="s">
        <v>2197</v>
      </c>
      <c r="I170" s="15" t="s">
        <v>2209</v>
      </c>
      <c r="J170" s="15" t="s">
        <v>2636</v>
      </c>
      <c r="K170" s="15" t="s">
        <v>2272</v>
      </c>
      <c r="L170" s="40" t="s">
        <v>6</v>
      </c>
      <c r="M170" s="39"/>
      <c r="N170" s="41" t="s">
        <v>2098</v>
      </c>
      <c r="O170" s="39">
        <v>44977</v>
      </c>
      <c r="P170" s="40">
        <v>1</v>
      </c>
      <c r="Q170" s="40">
        <v>4</v>
      </c>
      <c r="R170" s="40" t="str">
        <f>IFERROR(VLOOKUP(Tabla2[[#This Row],[CONTRATISTA PRNCIPAL]],Hoja1!$L$5:$M$9,2,FALSE),"CJV")</f>
        <v>CJV</v>
      </c>
      <c r="S170" s="40" t="str">
        <f>IF(Tabla2[[#This Row],[EMPRESA]]=Tabla2[[#This Row],[CONTRATISTA PRNCIPAL]],"Principal","Secundaria")</f>
        <v>Secundaria</v>
      </c>
      <c r="T170" s="42">
        <f>IFERROR(1/COUNTIF(Tabla2[CONTRATISTA PRNCIPAL],Tabla2[[#This Row],[CONTRATISTA PRNCIPAL]]),0)</f>
        <v>0.006666666666666667</v>
      </c>
      <c r="U170" s="43">
        <f>IF(((TODAY()-Tabla2[[#This Row],[FECHA NACIMIENTO]])/365)&lt;18,"Corregir", IF(((TODAY()-Tabla2[[#This Row],[FECHA NACIMIENTO]])/365)&gt;80, "Corregir",ROUNDDOWN(((TODAY()-Tabla2[[#This Row],[FECHA NACIMIENTO]])/365),0)))</f>
        <v>42</v>
      </c>
      <c r="V1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0" s="44" t="str">
        <f>+IF(Tabla2[[#This Row],[Edad]]="Corregir","Corregir","Ok")</f>
        <v>Ok</v>
      </c>
      <c r="X170" s="42" t="str">
        <f>+IFERROR(VLOOKUP(Tabla2[[#This Row],[DISTRITO SEGÚN DNI]],Hoja1!$A$2:$B$32,2,FALSE),"No")</f>
        <v>No</v>
      </c>
      <c r="Y170" s="42" t="str">
        <f>IF(OR(LOWER(Tabla2[[#This Row],[GENERO]])="masculino", LOWER(Tabla2[[#This Row],[GENERO]])="femenino"),"OK","Corregir")</f>
        <v>OK</v>
      </c>
      <c r="Z170" s="42" t="str">
        <f>+IF(Tabla2[[#This Row],[Nro. DNI / CE]]="","Corregir",IF(LEN(Tabla2[[#This Row],[Nro. DNI / CE]])&gt;=8,"OK","Corregir"))</f>
        <v>OK</v>
      </c>
      <c r="AA170" s="42">
        <f>COUNTIF(Tabla2[APELLIDOS Y NOMBRES],Tabla2[[#This Row],[APELLIDOS Y NOMBRES]])</f>
        <v>1</v>
      </c>
      <c r="AB170" s="42">
        <f>IF(Tabla2[[#This Row],[Trabajador]]&gt;1,1/Tabla2[[#This Row],[Trabajador]],Tabla2[[#This Row],[Trabajador]])</f>
        <v>1</v>
      </c>
      <c r="AC170" t="str">
        <f>+IFERROR(IF(Tabla2[[#This Row],[FECHA CESE/BAJA]]="","No Aplica",IF(AND(MONTH(Tabla2[[#This Row],[FECHA CESE/BAJA]])=MONTH(TODAY()-30),YEAR(Tabla2[[#This Row],[FECHA CESE/BAJA]])=YEAR(TODAY())),MONTH(TODAY()-30)&amp;"-"&amp;YEAR(TODAY()),"Borrar")),"No aplica")</f>
        <v>No Aplica</v>
      </c>
      <c r="AD170" t="str">
        <f>+IFERROR(IF(Tabla2[[#This Row],[FECHA INICIO DE LABORES EN OBRA]]="","No Aplica",IF(AND(MONTH(Tabla2[[#This Row],[FECHA INICIO DE LABORES EN OBRA]])=MONTH(TODAY()-30),YEAR(Tabla2[[#This Row],[FECHA INICIO DE LABORES EN OBRA]])=YEAR(TODAY())),MONTH(TODAY()-30)&amp;"-"&amp;YEAR(TODAY()),"No Aplica")),"No Aplica")</f>
        <v>No Aplica</v>
      </c>
    </row>
    <row r="171" spans="1:30" x14ac:dyDescent="0.25">
      <c r="A171" s="13">
        <v>20550335795</v>
      </c>
      <c r="B171" s="15" t="s">
        <v>2206</v>
      </c>
      <c r="C171" s="15" t="s">
        <v>2191</v>
      </c>
      <c r="D171" s="15" t="s">
        <v>249</v>
      </c>
      <c r="E171" s="15" t="s">
        <v>250</v>
      </c>
      <c r="F171" s="39">
        <v>30352</v>
      </c>
      <c r="G171" s="15">
        <v>2</v>
      </c>
      <c r="H171" s="15" t="s">
        <v>2192</v>
      </c>
      <c r="I171" s="15" t="s">
        <v>2209</v>
      </c>
      <c r="J171" s="15" t="s">
        <v>2637</v>
      </c>
      <c r="K171" s="15" t="s">
        <v>27</v>
      </c>
      <c r="L171" s="40" t="s">
        <v>6</v>
      </c>
      <c r="M171" s="39"/>
      <c r="N171" s="41" t="s">
        <v>2098</v>
      </c>
      <c r="O171" s="39">
        <v>44977</v>
      </c>
      <c r="P171" s="40">
        <v>1</v>
      </c>
      <c r="Q171" s="40">
        <v>4</v>
      </c>
      <c r="R171" s="40" t="str">
        <f>IFERROR(VLOOKUP(Tabla2[[#This Row],[CONTRATISTA PRNCIPAL]],Hoja1!$L$5:$M$9,2,FALSE),"CJV")</f>
        <v>CJV</v>
      </c>
      <c r="S171" s="40" t="str">
        <f>IF(Tabla2[[#This Row],[EMPRESA]]=Tabla2[[#This Row],[CONTRATISTA PRNCIPAL]],"Principal","Secundaria")</f>
        <v>Secundaria</v>
      </c>
      <c r="T171" s="42">
        <f>IFERROR(1/COUNTIF(Tabla2[CONTRATISTA PRNCIPAL],Tabla2[[#This Row],[CONTRATISTA PRNCIPAL]]),0)</f>
        <v>0.006666666666666667</v>
      </c>
      <c r="U171" s="43">
        <f>IF(((TODAY()-Tabla2[[#This Row],[FECHA NACIMIENTO]])/365)&lt;18,"Corregir", IF(((TODAY()-Tabla2[[#This Row],[FECHA NACIMIENTO]])/365)&gt;80, "Corregir",ROUNDDOWN(((TODAY()-Tabla2[[#This Row],[FECHA NACIMIENTO]])/365),0)))</f>
        <v>40</v>
      </c>
      <c r="V1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1" s="44" t="str">
        <f>+IF(Tabla2[[#This Row],[Edad]]="Corregir","Corregir","Ok")</f>
        <v>Ok</v>
      </c>
      <c r="X171" s="42" t="str">
        <f>+IFERROR(VLOOKUP(Tabla2[[#This Row],[DISTRITO SEGÚN DNI]],Hoja1!$A$2:$B$32,2,FALSE),"No")</f>
        <v>CALLAO</v>
      </c>
      <c r="Y171" s="42" t="str">
        <f>IF(OR(LOWER(Tabla2[[#This Row],[GENERO]])="masculino", LOWER(Tabla2[[#This Row],[GENERO]])="femenino"),"OK","Corregir")</f>
        <v>OK</v>
      </c>
      <c r="Z171" s="42" t="str">
        <f>+IF(Tabla2[[#This Row],[Nro. DNI / CE]]="","Corregir",IF(LEN(Tabla2[[#This Row],[Nro. DNI / CE]])&gt;=8,"OK","Corregir"))</f>
        <v>OK</v>
      </c>
      <c r="AA171" s="42">
        <f>COUNTIF(Tabla2[APELLIDOS Y NOMBRES],Tabla2[[#This Row],[APELLIDOS Y NOMBRES]])</f>
        <v>1</v>
      </c>
      <c r="AB171" s="42">
        <f>IF(Tabla2[[#This Row],[Trabajador]]&gt;1,1/Tabla2[[#This Row],[Trabajador]],Tabla2[[#This Row],[Trabajador]])</f>
        <v>1</v>
      </c>
      <c r="AC171" t="str">
        <f>+IFERROR(IF(Tabla2[[#This Row],[FECHA CESE/BAJA]]="","No Aplica",IF(AND(MONTH(Tabla2[[#This Row],[FECHA CESE/BAJA]])=MONTH(TODAY()-30),YEAR(Tabla2[[#This Row],[FECHA CESE/BAJA]])=YEAR(TODAY())),MONTH(TODAY()-30)&amp;"-"&amp;YEAR(TODAY()),"Borrar")),"No aplica")</f>
        <v>No Aplica</v>
      </c>
      <c r="AD171" t="str">
        <f>+IFERROR(IF(Tabla2[[#This Row],[FECHA INICIO DE LABORES EN OBRA]]="","No Aplica",IF(AND(MONTH(Tabla2[[#This Row],[FECHA INICIO DE LABORES EN OBRA]])=MONTH(TODAY()-30),YEAR(Tabla2[[#This Row],[FECHA INICIO DE LABORES EN OBRA]])=YEAR(TODAY())),MONTH(TODAY()-30)&amp;"-"&amp;YEAR(TODAY()),"No Aplica")),"No Aplica")</f>
        <v>No Aplica</v>
      </c>
    </row>
    <row r="172" spans="1:30" x14ac:dyDescent="0.25">
      <c r="A172" s="13">
        <v>20550335795</v>
      </c>
      <c r="B172" s="15" t="s">
        <v>2206</v>
      </c>
      <c r="C172" s="15" t="s">
        <v>2191</v>
      </c>
      <c r="D172" s="15" t="s">
        <v>2638</v>
      </c>
      <c r="E172" s="15" t="s">
        <v>2639</v>
      </c>
      <c r="F172" s="39">
        <v>35241</v>
      </c>
      <c r="G172" s="15">
        <v>2</v>
      </c>
      <c r="H172" s="15" t="s">
        <v>2192</v>
      </c>
      <c r="I172" s="15" t="s">
        <v>2209</v>
      </c>
      <c r="J172" s="15" t="s">
        <v>2640</v>
      </c>
      <c r="K172" s="15" t="s">
        <v>2641</v>
      </c>
      <c r="L172" s="40" t="s">
        <v>6</v>
      </c>
      <c r="M172" s="39"/>
      <c r="N172" s="41" t="s">
        <v>2098</v>
      </c>
      <c r="O172" s="39">
        <v>44977</v>
      </c>
      <c r="P172" s="40">
        <v>1</v>
      </c>
      <c r="Q172" s="40">
        <v>4</v>
      </c>
      <c r="R172" s="40" t="str">
        <f>IFERROR(VLOOKUP(Tabla2[[#This Row],[CONTRATISTA PRNCIPAL]],Hoja1!$L$5:$M$9,2,FALSE),"CJV")</f>
        <v>CJV</v>
      </c>
      <c r="S172" s="40" t="str">
        <f>IF(Tabla2[[#This Row],[EMPRESA]]=Tabla2[[#This Row],[CONTRATISTA PRNCIPAL]],"Principal","Secundaria")</f>
        <v>Secundaria</v>
      </c>
      <c r="T172" s="42">
        <f>IFERROR(1/COUNTIF(Tabla2[CONTRATISTA PRNCIPAL],Tabla2[[#This Row],[CONTRATISTA PRNCIPAL]]),0)</f>
        <v>0.006666666666666667</v>
      </c>
      <c r="U172" s="43">
        <f>IF(((TODAY()-Tabla2[[#This Row],[FECHA NACIMIENTO]])/365)&lt;18,"Corregir", IF(((TODAY()-Tabla2[[#This Row],[FECHA NACIMIENTO]])/365)&gt;80, "Corregir",ROUNDDOWN(((TODAY()-Tabla2[[#This Row],[FECHA NACIMIENTO]])/365),0)))</f>
        <v>27</v>
      </c>
      <c r="V1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2" s="44" t="str">
        <f>+IF(Tabla2[[#This Row],[Edad]]="Corregir","Corregir","Ok")</f>
        <v>Ok</v>
      </c>
      <c r="X172" s="42" t="str">
        <f>+IFERROR(VLOOKUP(Tabla2[[#This Row],[DISTRITO SEGÚN DNI]],Hoja1!$A$2:$B$32,2,FALSE),"No")</f>
        <v>No</v>
      </c>
      <c r="Y172" s="42" t="str">
        <f>IF(OR(LOWER(Tabla2[[#This Row],[GENERO]])="masculino", LOWER(Tabla2[[#This Row],[GENERO]])="femenino"),"OK","Corregir")</f>
        <v>OK</v>
      </c>
      <c r="Z172" s="42" t="str">
        <f>+IF(Tabla2[[#This Row],[Nro. DNI / CE]]="","Corregir",IF(LEN(Tabla2[[#This Row],[Nro. DNI / CE]])&gt;=8,"OK","Corregir"))</f>
        <v>OK</v>
      </c>
      <c r="AA172" s="42">
        <f>COUNTIF(Tabla2[APELLIDOS Y NOMBRES],Tabla2[[#This Row],[APELLIDOS Y NOMBRES]])</f>
        <v>1</v>
      </c>
      <c r="AB172" s="42">
        <f>IF(Tabla2[[#This Row],[Trabajador]]&gt;1,1/Tabla2[[#This Row],[Trabajador]],Tabla2[[#This Row],[Trabajador]])</f>
        <v>1</v>
      </c>
      <c r="AC172" t="str">
        <f>+IFERROR(IF(Tabla2[[#This Row],[FECHA CESE/BAJA]]="","No Aplica",IF(AND(MONTH(Tabla2[[#This Row],[FECHA CESE/BAJA]])=MONTH(TODAY()-30),YEAR(Tabla2[[#This Row],[FECHA CESE/BAJA]])=YEAR(TODAY())),MONTH(TODAY()-30)&amp;"-"&amp;YEAR(TODAY()),"Borrar")),"No aplica")</f>
        <v>No Aplica</v>
      </c>
      <c r="AD172" t="str">
        <f>+IFERROR(IF(Tabla2[[#This Row],[FECHA INICIO DE LABORES EN OBRA]]="","No Aplica",IF(AND(MONTH(Tabla2[[#This Row],[FECHA INICIO DE LABORES EN OBRA]])=MONTH(TODAY()-30),YEAR(Tabla2[[#This Row],[FECHA INICIO DE LABORES EN OBRA]])=YEAR(TODAY())),MONTH(TODAY()-30)&amp;"-"&amp;YEAR(TODAY()),"No Aplica")),"No Aplica")</f>
        <v>No Aplica</v>
      </c>
    </row>
    <row r="173" spans="1:30" x14ac:dyDescent="0.25">
      <c r="A173" s="13">
        <v>20550335795</v>
      </c>
      <c r="B173" s="15" t="s">
        <v>2206</v>
      </c>
      <c r="C173" s="15" t="s">
        <v>2191</v>
      </c>
      <c r="D173" s="15" t="s">
        <v>2642</v>
      </c>
      <c r="E173" s="15" t="s">
        <v>2643</v>
      </c>
      <c r="F173" s="39">
        <v>30497</v>
      </c>
      <c r="G173" s="15">
        <v>2</v>
      </c>
      <c r="H173" s="15" t="s">
        <v>2197</v>
      </c>
      <c r="I173" s="15" t="s">
        <v>2209</v>
      </c>
      <c r="J173" s="15" t="s">
        <v>2644</v>
      </c>
      <c r="K173" s="15" t="s">
        <v>2645</v>
      </c>
      <c r="L173" s="40" t="s">
        <v>6</v>
      </c>
      <c r="M173" s="39"/>
      <c r="N173" s="41" t="s">
        <v>2098</v>
      </c>
      <c r="O173" s="39">
        <v>44281</v>
      </c>
      <c r="P173" s="40">
        <v>1</v>
      </c>
      <c r="Q173" s="40">
        <v>4</v>
      </c>
      <c r="R173" s="40" t="str">
        <f>IFERROR(VLOOKUP(Tabla2[[#This Row],[CONTRATISTA PRNCIPAL]],Hoja1!$L$5:$M$9,2,FALSE),"CJV")</f>
        <v>CJV</v>
      </c>
      <c r="S173" s="40" t="str">
        <f>IF(Tabla2[[#This Row],[EMPRESA]]=Tabla2[[#This Row],[CONTRATISTA PRNCIPAL]],"Principal","Secundaria")</f>
        <v>Secundaria</v>
      </c>
      <c r="T173" s="42">
        <f>IFERROR(1/COUNTIF(Tabla2[CONTRATISTA PRNCIPAL],Tabla2[[#This Row],[CONTRATISTA PRNCIPAL]]),0)</f>
        <v>0.006666666666666667</v>
      </c>
      <c r="U173" s="43">
        <f>IF(((TODAY()-Tabla2[[#This Row],[FECHA NACIMIENTO]])/365)&lt;18,"Corregir", IF(((TODAY()-Tabla2[[#This Row],[FECHA NACIMIENTO]])/365)&gt;80, "Corregir",ROUNDDOWN(((TODAY()-Tabla2[[#This Row],[FECHA NACIMIENTO]])/365),0)))</f>
        <v>40</v>
      </c>
      <c r="V1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3" s="44" t="str">
        <f>+IF(Tabla2[[#This Row],[Edad]]="Corregir","Corregir","Ok")</f>
        <v>Ok</v>
      </c>
      <c r="X173" s="42" t="str">
        <f>+IFERROR(VLOOKUP(Tabla2[[#This Row],[DISTRITO SEGÚN DNI]],Hoja1!$A$2:$B$32,2,FALSE),"No")</f>
        <v>No</v>
      </c>
      <c r="Y173" s="42" t="str">
        <f>IF(OR(LOWER(Tabla2[[#This Row],[GENERO]])="masculino", LOWER(Tabla2[[#This Row],[GENERO]])="femenino"),"OK","Corregir")</f>
        <v>OK</v>
      </c>
      <c r="Z173" s="42" t="str">
        <f>+IF(Tabla2[[#This Row],[Nro. DNI / CE]]="","Corregir",IF(LEN(Tabla2[[#This Row],[Nro. DNI / CE]])&gt;=8,"OK","Corregir"))</f>
        <v>OK</v>
      </c>
      <c r="AA173" s="42">
        <f>COUNTIF(Tabla2[APELLIDOS Y NOMBRES],Tabla2[[#This Row],[APELLIDOS Y NOMBRES]])</f>
        <v>1</v>
      </c>
      <c r="AB173" s="42">
        <f>IF(Tabla2[[#This Row],[Trabajador]]&gt;1,1/Tabla2[[#This Row],[Trabajador]],Tabla2[[#This Row],[Trabajador]])</f>
        <v>1</v>
      </c>
      <c r="AC173" t="str">
        <f>+IFERROR(IF(Tabla2[[#This Row],[FECHA CESE/BAJA]]="","No Aplica",IF(AND(MONTH(Tabla2[[#This Row],[FECHA CESE/BAJA]])=MONTH(TODAY()-30),YEAR(Tabla2[[#This Row],[FECHA CESE/BAJA]])=YEAR(TODAY())),MONTH(TODAY()-30)&amp;"-"&amp;YEAR(TODAY()),"Borrar")),"No aplica")</f>
        <v>No Aplica</v>
      </c>
      <c r="AD173" t="str">
        <f>+IFERROR(IF(Tabla2[[#This Row],[FECHA INICIO DE LABORES EN OBRA]]="","No Aplica",IF(AND(MONTH(Tabla2[[#This Row],[FECHA INICIO DE LABORES EN OBRA]])=MONTH(TODAY()-30),YEAR(Tabla2[[#This Row],[FECHA INICIO DE LABORES EN OBRA]])=YEAR(TODAY())),MONTH(TODAY()-30)&amp;"-"&amp;YEAR(TODAY()),"No Aplica")),"No Aplica")</f>
        <v>No Aplica</v>
      </c>
    </row>
    <row r="174" spans="1:30" x14ac:dyDescent="0.25">
      <c r="A174" s="13">
        <v>20550335795</v>
      </c>
      <c r="B174" s="15" t="s">
        <v>2206</v>
      </c>
      <c r="C174" s="15" t="s">
        <v>2191</v>
      </c>
      <c r="D174" s="15" t="s">
        <v>2646</v>
      </c>
      <c r="E174" s="15" t="s">
        <v>2647</v>
      </c>
      <c r="F174" s="39">
        <v>35352</v>
      </c>
      <c r="G174" s="15">
        <v>2</v>
      </c>
      <c r="H174" s="15" t="s">
        <v>2192</v>
      </c>
      <c r="I174" s="15" t="s">
        <v>2209</v>
      </c>
      <c r="J174" s="15" t="s">
        <v>2648</v>
      </c>
      <c r="K174" s="15" t="s">
        <v>2649</v>
      </c>
      <c r="L174" s="40" t="s">
        <v>6</v>
      </c>
      <c r="M174" s="39"/>
      <c r="N174" s="41" t="s">
        <v>2098</v>
      </c>
      <c r="O174" s="39">
        <v>44977</v>
      </c>
      <c r="P174" s="40">
        <v>1</v>
      </c>
      <c r="Q174" s="40">
        <v>4</v>
      </c>
      <c r="R174" s="40" t="str">
        <f>IFERROR(VLOOKUP(Tabla2[[#This Row],[CONTRATISTA PRNCIPAL]],Hoja1!$L$5:$M$9,2,FALSE),"CJV")</f>
        <v>CJV</v>
      </c>
      <c r="S174" s="40" t="str">
        <f>IF(Tabla2[[#This Row],[EMPRESA]]=Tabla2[[#This Row],[CONTRATISTA PRNCIPAL]],"Principal","Secundaria")</f>
        <v>Secundaria</v>
      </c>
      <c r="T174" s="42">
        <f>IFERROR(1/COUNTIF(Tabla2[CONTRATISTA PRNCIPAL],Tabla2[[#This Row],[CONTRATISTA PRNCIPAL]]),0)</f>
        <v>0.006666666666666667</v>
      </c>
      <c r="U174" s="43">
        <f>IF(((TODAY()-Tabla2[[#This Row],[FECHA NACIMIENTO]])/365)&lt;18,"Corregir", IF(((TODAY()-Tabla2[[#This Row],[FECHA NACIMIENTO]])/365)&gt;80, "Corregir",ROUNDDOWN(((TODAY()-Tabla2[[#This Row],[FECHA NACIMIENTO]])/365),0)))</f>
        <v>26</v>
      </c>
      <c r="V1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4" s="44" t="str">
        <f>+IF(Tabla2[[#This Row],[Edad]]="Corregir","Corregir","Ok")</f>
        <v>Ok</v>
      </c>
      <c r="X174" s="42" t="str">
        <f>+IFERROR(VLOOKUP(Tabla2[[#This Row],[DISTRITO SEGÚN DNI]],Hoja1!$A$2:$B$32,2,FALSE),"No")</f>
        <v>No</v>
      </c>
      <c r="Y174" s="42" t="str">
        <f>IF(OR(LOWER(Tabla2[[#This Row],[GENERO]])="masculino", LOWER(Tabla2[[#This Row],[GENERO]])="femenino"),"OK","Corregir")</f>
        <v>OK</v>
      </c>
      <c r="Z174" s="42" t="str">
        <f>+IF(Tabla2[[#This Row],[Nro. DNI / CE]]="","Corregir",IF(LEN(Tabla2[[#This Row],[Nro. DNI / CE]])&gt;=8,"OK","Corregir"))</f>
        <v>OK</v>
      </c>
      <c r="AA174" s="42">
        <f>COUNTIF(Tabla2[APELLIDOS Y NOMBRES],Tabla2[[#This Row],[APELLIDOS Y NOMBRES]])</f>
        <v>1</v>
      </c>
      <c r="AB174" s="42">
        <f>IF(Tabla2[[#This Row],[Trabajador]]&gt;1,1/Tabla2[[#This Row],[Trabajador]],Tabla2[[#This Row],[Trabajador]])</f>
        <v>1</v>
      </c>
      <c r="AC174" t="str">
        <f>+IFERROR(IF(Tabla2[[#This Row],[FECHA CESE/BAJA]]="","No Aplica",IF(AND(MONTH(Tabla2[[#This Row],[FECHA CESE/BAJA]])=MONTH(TODAY()-30),YEAR(Tabla2[[#This Row],[FECHA CESE/BAJA]])=YEAR(TODAY())),MONTH(TODAY()-30)&amp;"-"&amp;YEAR(TODAY()),"Borrar")),"No aplica")</f>
        <v>No Aplica</v>
      </c>
      <c r="AD174" t="str">
        <f>+IFERROR(IF(Tabla2[[#This Row],[FECHA INICIO DE LABORES EN OBRA]]="","No Aplica",IF(AND(MONTH(Tabla2[[#This Row],[FECHA INICIO DE LABORES EN OBRA]])=MONTH(TODAY()-30),YEAR(Tabla2[[#This Row],[FECHA INICIO DE LABORES EN OBRA]])=YEAR(TODAY())),MONTH(TODAY()-30)&amp;"-"&amp;YEAR(TODAY()),"No Aplica")),"No Aplica")</f>
        <v>No Aplica</v>
      </c>
    </row>
    <row r="175" spans="1:30" x14ac:dyDescent="0.25">
      <c r="A175" s="13">
        <v>20550335795</v>
      </c>
      <c r="B175" s="15" t="s">
        <v>2206</v>
      </c>
      <c r="C175" s="15" t="s">
        <v>2191</v>
      </c>
      <c r="D175" s="15" t="s">
        <v>2650</v>
      </c>
      <c r="E175" s="15" t="s">
        <v>2651</v>
      </c>
      <c r="F175" s="39">
        <v>34060</v>
      </c>
      <c r="G175" s="15">
        <v>2</v>
      </c>
      <c r="H175" s="15" t="s">
        <v>2197</v>
      </c>
      <c r="I175" s="15" t="s">
        <v>2209</v>
      </c>
      <c r="J175" s="15" t="s">
        <v>2652</v>
      </c>
      <c r="K175" s="15" t="s">
        <v>2653</v>
      </c>
      <c r="L175" s="40" t="s">
        <v>6</v>
      </c>
      <c r="M175" s="39"/>
      <c r="N175" s="41" t="s">
        <v>2098</v>
      </c>
      <c r="O175" s="39">
        <v>44977</v>
      </c>
      <c r="P175" s="40">
        <v>1</v>
      </c>
      <c r="Q175" s="40">
        <v>4</v>
      </c>
      <c r="R175" s="40" t="str">
        <f>IFERROR(VLOOKUP(Tabla2[[#This Row],[CONTRATISTA PRNCIPAL]],Hoja1!$L$5:$M$9,2,FALSE),"CJV")</f>
        <v>CJV</v>
      </c>
      <c r="S175" s="40" t="str">
        <f>IF(Tabla2[[#This Row],[EMPRESA]]=Tabla2[[#This Row],[CONTRATISTA PRNCIPAL]],"Principal","Secundaria")</f>
        <v>Secundaria</v>
      </c>
      <c r="T175" s="42">
        <f>IFERROR(1/COUNTIF(Tabla2[CONTRATISTA PRNCIPAL],Tabla2[[#This Row],[CONTRATISTA PRNCIPAL]]),0)</f>
        <v>0.006666666666666667</v>
      </c>
      <c r="U175" s="43">
        <f>IF(((TODAY()-Tabla2[[#This Row],[FECHA NACIMIENTO]])/365)&lt;18,"Corregir", IF(((TODAY()-Tabla2[[#This Row],[FECHA NACIMIENTO]])/365)&gt;80, "Corregir",ROUNDDOWN(((TODAY()-Tabla2[[#This Row],[FECHA NACIMIENTO]])/365),0)))</f>
        <v>30</v>
      </c>
      <c r="V1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5" s="44" t="str">
        <f>+IF(Tabla2[[#This Row],[Edad]]="Corregir","Corregir","Ok")</f>
        <v>Ok</v>
      </c>
      <c r="X175" s="42" t="str">
        <f>+IFERROR(VLOOKUP(Tabla2[[#This Row],[DISTRITO SEGÚN DNI]],Hoja1!$A$2:$B$32,2,FALSE),"No")</f>
        <v>No</v>
      </c>
      <c r="Y175" s="42" t="str">
        <f>IF(OR(LOWER(Tabla2[[#This Row],[GENERO]])="masculino", LOWER(Tabla2[[#This Row],[GENERO]])="femenino"),"OK","Corregir")</f>
        <v>OK</v>
      </c>
      <c r="Z175" s="42" t="str">
        <f>+IF(Tabla2[[#This Row],[Nro. DNI / CE]]="","Corregir",IF(LEN(Tabla2[[#This Row],[Nro. DNI / CE]])&gt;=8,"OK","Corregir"))</f>
        <v>OK</v>
      </c>
      <c r="AA175" s="42">
        <f>COUNTIF(Tabla2[APELLIDOS Y NOMBRES],Tabla2[[#This Row],[APELLIDOS Y NOMBRES]])</f>
        <v>1</v>
      </c>
      <c r="AB175" s="42">
        <f>IF(Tabla2[[#This Row],[Trabajador]]&gt;1,1/Tabla2[[#This Row],[Trabajador]],Tabla2[[#This Row],[Trabajador]])</f>
        <v>1</v>
      </c>
      <c r="AC175" t="str">
        <f>+IFERROR(IF(Tabla2[[#This Row],[FECHA CESE/BAJA]]="","No Aplica",IF(AND(MONTH(Tabla2[[#This Row],[FECHA CESE/BAJA]])=MONTH(TODAY()-30),YEAR(Tabla2[[#This Row],[FECHA CESE/BAJA]])=YEAR(TODAY())),MONTH(TODAY()-30)&amp;"-"&amp;YEAR(TODAY()),"Borrar")),"No aplica")</f>
        <v>No Aplica</v>
      </c>
      <c r="AD175" t="str">
        <f>+IFERROR(IF(Tabla2[[#This Row],[FECHA INICIO DE LABORES EN OBRA]]="","No Aplica",IF(AND(MONTH(Tabla2[[#This Row],[FECHA INICIO DE LABORES EN OBRA]])=MONTH(TODAY()-30),YEAR(Tabla2[[#This Row],[FECHA INICIO DE LABORES EN OBRA]])=YEAR(TODAY())),MONTH(TODAY()-30)&amp;"-"&amp;YEAR(TODAY()),"No Aplica")),"No Aplica")</f>
        <v>No Aplica</v>
      </c>
    </row>
    <row r="176" spans="1:30" x14ac:dyDescent="0.25">
      <c r="A176" s="13">
        <v>20550335795</v>
      </c>
      <c r="B176" s="15" t="s">
        <v>2206</v>
      </c>
      <c r="C176" s="15" t="s">
        <v>2191</v>
      </c>
      <c r="D176" s="15" t="s">
        <v>2654</v>
      </c>
      <c r="E176" s="15" t="s">
        <v>2655</v>
      </c>
      <c r="F176" s="39">
        <v>34828</v>
      </c>
      <c r="G176" s="15">
        <v>2</v>
      </c>
      <c r="H176" s="15" t="s">
        <v>2197</v>
      </c>
      <c r="I176" s="15" t="s">
        <v>2209</v>
      </c>
      <c r="J176" s="15" t="s">
        <v>2656</v>
      </c>
      <c r="K176" s="15" t="s">
        <v>2272</v>
      </c>
      <c r="L176" s="40" t="s">
        <v>6</v>
      </c>
      <c r="M176" s="39"/>
      <c r="N176" s="41" t="s">
        <v>2098</v>
      </c>
      <c r="O176" s="39">
        <v>45140</v>
      </c>
      <c r="P176" s="40">
        <v>1</v>
      </c>
      <c r="Q176" s="40">
        <v>4</v>
      </c>
      <c r="R176" s="40" t="str">
        <f>IFERROR(VLOOKUP(Tabla2[[#This Row],[CONTRATISTA PRNCIPAL]],Hoja1!$L$5:$M$9,2,FALSE),"CJV")</f>
        <v>CJV</v>
      </c>
      <c r="S176" s="40" t="str">
        <f>IF(Tabla2[[#This Row],[EMPRESA]]=Tabla2[[#This Row],[CONTRATISTA PRNCIPAL]],"Principal","Secundaria")</f>
        <v>Secundaria</v>
      </c>
      <c r="T176" s="42">
        <f>IFERROR(1/COUNTIF(Tabla2[CONTRATISTA PRNCIPAL],Tabla2[[#This Row],[CONTRATISTA PRNCIPAL]]),0)</f>
        <v>0.006666666666666667</v>
      </c>
      <c r="U176" s="43">
        <f>IF(((TODAY()-Tabla2[[#This Row],[FECHA NACIMIENTO]])/365)&lt;18,"Corregir", IF(((TODAY()-Tabla2[[#This Row],[FECHA NACIMIENTO]])/365)&gt;80, "Corregir",ROUNDDOWN(((TODAY()-Tabla2[[#This Row],[FECHA NACIMIENTO]])/365),0)))</f>
        <v>28</v>
      </c>
      <c r="V1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6" s="44" t="str">
        <f>+IF(Tabla2[[#This Row],[Edad]]="Corregir","Corregir","Ok")</f>
        <v>Ok</v>
      </c>
      <c r="X176" s="42" t="str">
        <f>+IFERROR(VLOOKUP(Tabla2[[#This Row],[DISTRITO SEGÚN DNI]],Hoja1!$A$2:$B$32,2,FALSE),"No")</f>
        <v>No</v>
      </c>
      <c r="Y176" s="42" t="str">
        <f>IF(OR(LOWER(Tabla2[[#This Row],[GENERO]])="masculino", LOWER(Tabla2[[#This Row],[GENERO]])="femenino"),"OK","Corregir")</f>
        <v>OK</v>
      </c>
      <c r="Z176" s="42" t="str">
        <f>+IF(Tabla2[[#This Row],[Nro. DNI / CE]]="","Corregir",IF(LEN(Tabla2[[#This Row],[Nro. DNI / CE]])&gt;=8,"OK","Corregir"))</f>
        <v>OK</v>
      </c>
      <c r="AA176" s="42">
        <f>COUNTIF(Tabla2[APELLIDOS Y NOMBRES],Tabla2[[#This Row],[APELLIDOS Y NOMBRES]])</f>
        <v>1</v>
      </c>
      <c r="AB176" s="42">
        <f>IF(Tabla2[[#This Row],[Trabajador]]&gt;1,1/Tabla2[[#This Row],[Trabajador]],Tabla2[[#This Row],[Trabajador]])</f>
        <v>1</v>
      </c>
      <c r="AC176" t="str">
        <f>+IFERROR(IF(Tabla2[[#This Row],[FECHA CESE/BAJA]]="","No Aplica",IF(AND(MONTH(Tabla2[[#This Row],[FECHA CESE/BAJA]])=MONTH(TODAY()-30),YEAR(Tabla2[[#This Row],[FECHA CESE/BAJA]])=YEAR(TODAY())),MONTH(TODAY()-30)&amp;"-"&amp;YEAR(TODAY()),"Borrar")),"No aplica")</f>
        <v>No Aplica</v>
      </c>
      <c r="AD176" t="str">
        <f>+IFERROR(IF(Tabla2[[#This Row],[FECHA INICIO DE LABORES EN OBRA]]="","No Aplica",IF(AND(MONTH(Tabla2[[#This Row],[FECHA INICIO DE LABORES EN OBRA]])=MONTH(TODAY()-30),YEAR(Tabla2[[#This Row],[FECHA INICIO DE LABORES EN OBRA]])=YEAR(TODAY())),MONTH(TODAY()-30)&amp;"-"&amp;YEAR(TODAY()),"No Aplica")),"No Aplica")</f>
        <v>8-2023</v>
      </c>
    </row>
    <row r="177" spans="1:30" x14ac:dyDescent="0.25">
      <c r="A177" s="13">
        <v>20550335795</v>
      </c>
      <c r="B177" s="15" t="s">
        <v>2206</v>
      </c>
      <c r="C177" s="15" t="s">
        <v>2191</v>
      </c>
      <c r="D177" s="15" t="s">
        <v>2657</v>
      </c>
      <c r="E177" s="15" t="s">
        <v>2658</v>
      </c>
      <c r="F177" s="39">
        <v>33196</v>
      </c>
      <c r="G177" s="15">
        <v>2</v>
      </c>
      <c r="H177" s="15" t="s">
        <v>2197</v>
      </c>
      <c r="I177" s="15" t="s">
        <v>2209</v>
      </c>
      <c r="J177" s="15" t="s">
        <v>2659</v>
      </c>
      <c r="K177" s="15" t="s">
        <v>2190</v>
      </c>
      <c r="L177" s="40" t="s">
        <v>6</v>
      </c>
      <c r="M177" s="39"/>
      <c r="N177" s="41" t="s">
        <v>2098</v>
      </c>
      <c r="O177" s="39">
        <v>45140</v>
      </c>
      <c r="P177" s="40">
        <v>1</v>
      </c>
      <c r="Q177" s="40">
        <v>4</v>
      </c>
      <c r="R177" s="40" t="str">
        <f>IFERROR(VLOOKUP(Tabla2[[#This Row],[CONTRATISTA PRNCIPAL]],Hoja1!$L$5:$M$9,2,FALSE),"CJV")</f>
        <v>CJV</v>
      </c>
      <c r="S177" s="40" t="str">
        <f>IF(Tabla2[[#This Row],[EMPRESA]]=Tabla2[[#This Row],[CONTRATISTA PRNCIPAL]],"Principal","Secundaria")</f>
        <v>Secundaria</v>
      </c>
      <c r="T177" s="42">
        <f>IFERROR(1/COUNTIF(Tabla2[CONTRATISTA PRNCIPAL],Tabla2[[#This Row],[CONTRATISTA PRNCIPAL]]),0)</f>
        <v>0.006666666666666667</v>
      </c>
      <c r="U177" s="43">
        <f>IF(((TODAY()-Tabla2[[#This Row],[FECHA NACIMIENTO]])/365)&lt;18,"Corregir", IF(((TODAY()-Tabla2[[#This Row],[FECHA NACIMIENTO]])/365)&gt;80, "Corregir",ROUNDDOWN(((TODAY()-Tabla2[[#This Row],[FECHA NACIMIENTO]])/365),0)))</f>
        <v>32</v>
      </c>
      <c r="V1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7" s="44" t="str">
        <f>+IF(Tabla2[[#This Row],[Edad]]="Corregir","Corregir","Ok")</f>
        <v>Ok</v>
      </c>
      <c r="X177" s="42" t="str">
        <f>+IFERROR(VLOOKUP(Tabla2[[#This Row],[DISTRITO SEGÚN DNI]],Hoja1!$A$2:$B$32,2,FALSE),"No")</f>
        <v>No</v>
      </c>
      <c r="Y177" s="42" t="str">
        <f>IF(OR(LOWER(Tabla2[[#This Row],[GENERO]])="masculino", LOWER(Tabla2[[#This Row],[GENERO]])="femenino"),"OK","Corregir")</f>
        <v>OK</v>
      </c>
      <c r="Z177" s="42" t="str">
        <f>+IF(Tabla2[[#This Row],[Nro. DNI / CE]]="","Corregir",IF(LEN(Tabla2[[#This Row],[Nro. DNI / CE]])&gt;=8,"OK","Corregir"))</f>
        <v>OK</v>
      </c>
      <c r="AA177" s="42">
        <f>COUNTIF(Tabla2[APELLIDOS Y NOMBRES],Tabla2[[#This Row],[APELLIDOS Y NOMBRES]])</f>
        <v>1</v>
      </c>
      <c r="AB177" s="42">
        <f>IF(Tabla2[[#This Row],[Trabajador]]&gt;1,1/Tabla2[[#This Row],[Trabajador]],Tabla2[[#This Row],[Trabajador]])</f>
        <v>1</v>
      </c>
      <c r="AC177" t="str">
        <f>+IFERROR(IF(Tabla2[[#This Row],[FECHA CESE/BAJA]]="","No Aplica",IF(AND(MONTH(Tabla2[[#This Row],[FECHA CESE/BAJA]])=MONTH(TODAY()-30),YEAR(Tabla2[[#This Row],[FECHA CESE/BAJA]])=YEAR(TODAY())),MONTH(TODAY()-30)&amp;"-"&amp;YEAR(TODAY()),"Borrar")),"No aplica")</f>
        <v>No Aplica</v>
      </c>
      <c r="AD177" t="str">
        <f>+IFERROR(IF(Tabla2[[#This Row],[FECHA INICIO DE LABORES EN OBRA]]="","No Aplica",IF(AND(MONTH(Tabla2[[#This Row],[FECHA INICIO DE LABORES EN OBRA]])=MONTH(TODAY()-30),YEAR(Tabla2[[#This Row],[FECHA INICIO DE LABORES EN OBRA]])=YEAR(TODAY())),MONTH(TODAY()-30)&amp;"-"&amp;YEAR(TODAY()),"No Aplica")),"No Aplica")</f>
        <v>8-2023</v>
      </c>
    </row>
    <row r="178" spans="1:30" x14ac:dyDescent="0.25">
      <c r="A178" s="13">
        <v>20550335795</v>
      </c>
      <c r="B178" s="15" t="s">
        <v>2206</v>
      </c>
      <c r="C178" s="15" t="s">
        <v>2191</v>
      </c>
      <c r="D178" s="15" t="s">
        <v>2660</v>
      </c>
      <c r="E178" s="15" t="s">
        <v>2661</v>
      </c>
      <c r="F178" s="39">
        <v>33702</v>
      </c>
      <c r="G178" s="15">
        <v>2</v>
      </c>
      <c r="H178" s="15" t="s">
        <v>2197</v>
      </c>
      <c r="I178" s="15" t="s">
        <v>2209</v>
      </c>
      <c r="J178" s="15" t="s">
        <v>2662</v>
      </c>
      <c r="K178" s="15" t="s">
        <v>2663</v>
      </c>
      <c r="L178" s="40" t="s">
        <v>6</v>
      </c>
      <c r="M178" s="39"/>
      <c r="N178" s="41" t="s">
        <v>2098</v>
      </c>
      <c r="O178" s="39">
        <v>45140</v>
      </c>
      <c r="P178" s="40">
        <v>1</v>
      </c>
      <c r="Q178" s="40">
        <v>4</v>
      </c>
      <c r="R178" s="40" t="str">
        <f>IFERROR(VLOOKUP(Tabla2[[#This Row],[CONTRATISTA PRNCIPAL]],Hoja1!$L$5:$M$9,2,FALSE),"CJV")</f>
        <v>CJV</v>
      </c>
      <c r="S178" s="40" t="str">
        <f>IF(Tabla2[[#This Row],[EMPRESA]]=Tabla2[[#This Row],[CONTRATISTA PRNCIPAL]],"Principal","Secundaria")</f>
        <v>Secundaria</v>
      </c>
      <c r="T178" s="42">
        <f>IFERROR(1/COUNTIF(Tabla2[CONTRATISTA PRNCIPAL],Tabla2[[#This Row],[CONTRATISTA PRNCIPAL]]),0)</f>
        <v>0.006666666666666667</v>
      </c>
      <c r="U178" s="43">
        <f>IF(((TODAY()-Tabla2[[#This Row],[FECHA NACIMIENTO]])/365)&lt;18,"Corregir", IF(((TODAY()-Tabla2[[#This Row],[FECHA NACIMIENTO]])/365)&gt;80, "Corregir",ROUNDDOWN(((TODAY()-Tabla2[[#This Row],[FECHA NACIMIENTO]])/365),0)))</f>
        <v>31</v>
      </c>
      <c r="V1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8" s="44" t="str">
        <f>+IF(Tabla2[[#This Row],[Edad]]="Corregir","Corregir","Ok")</f>
        <v>Ok</v>
      </c>
      <c r="X178" s="42" t="str">
        <f>+IFERROR(VLOOKUP(Tabla2[[#This Row],[DISTRITO SEGÚN DNI]],Hoja1!$A$2:$B$32,2,FALSE),"No")</f>
        <v>No</v>
      </c>
      <c r="Y178" s="42" t="str">
        <f>IF(OR(LOWER(Tabla2[[#This Row],[GENERO]])="masculino", LOWER(Tabla2[[#This Row],[GENERO]])="femenino"),"OK","Corregir")</f>
        <v>OK</v>
      </c>
      <c r="Z178" s="42" t="str">
        <f>+IF(Tabla2[[#This Row],[Nro. DNI / CE]]="","Corregir",IF(LEN(Tabla2[[#This Row],[Nro. DNI / CE]])&gt;=8,"OK","Corregir"))</f>
        <v>OK</v>
      </c>
      <c r="AA178" s="42">
        <f>COUNTIF(Tabla2[APELLIDOS Y NOMBRES],Tabla2[[#This Row],[APELLIDOS Y NOMBRES]])</f>
        <v>1</v>
      </c>
      <c r="AB178" s="42">
        <f>IF(Tabla2[[#This Row],[Trabajador]]&gt;1,1/Tabla2[[#This Row],[Trabajador]],Tabla2[[#This Row],[Trabajador]])</f>
        <v>1</v>
      </c>
      <c r="AC178" t="str">
        <f>+IFERROR(IF(Tabla2[[#This Row],[FECHA CESE/BAJA]]="","No Aplica",IF(AND(MONTH(Tabla2[[#This Row],[FECHA CESE/BAJA]])=MONTH(TODAY()-30),YEAR(Tabla2[[#This Row],[FECHA CESE/BAJA]])=YEAR(TODAY())),MONTH(TODAY()-30)&amp;"-"&amp;YEAR(TODAY()),"Borrar")),"No aplica")</f>
        <v>No Aplica</v>
      </c>
      <c r="AD178" t="str">
        <f>+IFERROR(IF(Tabla2[[#This Row],[FECHA INICIO DE LABORES EN OBRA]]="","No Aplica",IF(AND(MONTH(Tabla2[[#This Row],[FECHA INICIO DE LABORES EN OBRA]])=MONTH(TODAY()-30),YEAR(Tabla2[[#This Row],[FECHA INICIO DE LABORES EN OBRA]])=YEAR(TODAY())),MONTH(TODAY()-30)&amp;"-"&amp;YEAR(TODAY()),"No Aplica")),"No Aplica")</f>
        <v>8-2023</v>
      </c>
    </row>
    <row r="179" spans="1:30" x14ac:dyDescent="0.25">
      <c r="A179" s="13">
        <v>20550335795</v>
      </c>
      <c r="B179" s="15" t="s">
        <v>2206</v>
      </c>
      <c r="C179" s="15" t="s">
        <v>2191</v>
      </c>
      <c r="D179" s="15" t="s">
        <v>2664</v>
      </c>
      <c r="E179" s="15" t="s">
        <v>2665</v>
      </c>
      <c r="F179" s="39">
        <v>33050</v>
      </c>
      <c r="G179" s="15">
        <v>2</v>
      </c>
      <c r="H179" s="15" t="s">
        <v>2197</v>
      </c>
      <c r="I179" s="15" t="s">
        <v>2209</v>
      </c>
      <c r="J179" s="15" t="s">
        <v>2666</v>
      </c>
      <c r="K179" s="15" t="s">
        <v>2667</v>
      </c>
      <c r="L179" s="40" t="s">
        <v>6</v>
      </c>
      <c r="M179" s="39"/>
      <c r="N179" s="41" t="s">
        <v>2098</v>
      </c>
      <c r="O179" s="39">
        <v>45140</v>
      </c>
      <c r="P179" s="40">
        <v>1</v>
      </c>
      <c r="Q179" s="40">
        <v>4</v>
      </c>
      <c r="R179" s="40" t="str">
        <f>IFERROR(VLOOKUP(Tabla2[[#This Row],[CONTRATISTA PRNCIPAL]],Hoja1!$L$5:$M$9,2,FALSE),"CJV")</f>
        <v>CJV</v>
      </c>
      <c r="S179" s="40" t="str">
        <f>IF(Tabla2[[#This Row],[EMPRESA]]=Tabla2[[#This Row],[CONTRATISTA PRNCIPAL]],"Principal","Secundaria")</f>
        <v>Secundaria</v>
      </c>
      <c r="T179" s="42">
        <f>IFERROR(1/COUNTIF(Tabla2[CONTRATISTA PRNCIPAL],Tabla2[[#This Row],[CONTRATISTA PRNCIPAL]]),0)</f>
        <v>0.006666666666666667</v>
      </c>
      <c r="U179" s="43">
        <f>IF(((TODAY()-Tabla2[[#This Row],[FECHA NACIMIENTO]])/365)&lt;18,"Corregir", IF(((TODAY()-Tabla2[[#This Row],[FECHA NACIMIENTO]])/365)&gt;80, "Corregir",ROUNDDOWN(((TODAY()-Tabla2[[#This Row],[FECHA NACIMIENTO]])/365),0)))</f>
        <v>33</v>
      </c>
      <c r="V1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9" s="44" t="str">
        <f>+IF(Tabla2[[#This Row],[Edad]]="Corregir","Corregir","Ok")</f>
        <v>Ok</v>
      </c>
      <c r="X179" s="42" t="str">
        <f>+IFERROR(VLOOKUP(Tabla2[[#This Row],[DISTRITO SEGÚN DNI]],Hoja1!$A$2:$B$32,2,FALSE),"No")</f>
        <v>No</v>
      </c>
      <c r="Y179" s="42" t="str">
        <f>IF(OR(LOWER(Tabla2[[#This Row],[GENERO]])="masculino", LOWER(Tabla2[[#This Row],[GENERO]])="femenino"),"OK","Corregir")</f>
        <v>OK</v>
      </c>
      <c r="Z179" s="42" t="str">
        <f>+IF(Tabla2[[#This Row],[Nro. DNI / CE]]="","Corregir",IF(LEN(Tabla2[[#This Row],[Nro. DNI / CE]])&gt;=8,"OK","Corregir"))</f>
        <v>OK</v>
      </c>
      <c r="AA179" s="42">
        <f>COUNTIF(Tabla2[APELLIDOS Y NOMBRES],Tabla2[[#This Row],[APELLIDOS Y NOMBRES]])</f>
        <v>1</v>
      </c>
      <c r="AB179" s="42">
        <f>IF(Tabla2[[#This Row],[Trabajador]]&gt;1,1/Tabla2[[#This Row],[Trabajador]],Tabla2[[#This Row],[Trabajador]])</f>
        <v>1</v>
      </c>
      <c r="AC179" t="str">
        <f>+IFERROR(IF(Tabla2[[#This Row],[FECHA CESE/BAJA]]="","No Aplica",IF(AND(MONTH(Tabla2[[#This Row],[FECHA CESE/BAJA]])=MONTH(TODAY()-30),YEAR(Tabla2[[#This Row],[FECHA CESE/BAJA]])=YEAR(TODAY())),MONTH(TODAY()-30)&amp;"-"&amp;YEAR(TODAY()),"Borrar")),"No aplica")</f>
        <v>No Aplica</v>
      </c>
      <c r="AD179" t="str">
        <f>+IFERROR(IF(Tabla2[[#This Row],[FECHA INICIO DE LABORES EN OBRA]]="","No Aplica",IF(AND(MONTH(Tabla2[[#This Row],[FECHA INICIO DE LABORES EN OBRA]])=MONTH(TODAY()-30),YEAR(Tabla2[[#This Row],[FECHA INICIO DE LABORES EN OBRA]])=YEAR(TODAY())),MONTH(TODAY()-30)&amp;"-"&amp;YEAR(TODAY()),"No Aplica")),"No Aplica")</f>
        <v>8-2023</v>
      </c>
    </row>
    <row r="180" spans="1:30" x14ac:dyDescent="0.25">
      <c r="A180" s="13">
        <v>20521130327</v>
      </c>
      <c r="B180" s="15" t="s">
        <v>2215</v>
      </c>
      <c r="C180" s="15" t="s">
        <v>2191</v>
      </c>
      <c r="D180" s="15">
        <v>41675359</v>
      </c>
      <c r="E180" s="15" t="s">
        <v>86</v>
      </c>
      <c r="F180" s="39">
        <v>32419</v>
      </c>
      <c r="G180" s="15">
        <v>1</v>
      </c>
      <c r="H180" s="15" t="s">
        <v>2668</v>
      </c>
      <c r="I180" s="15" t="s">
        <v>2219</v>
      </c>
      <c r="J180" s="15" t="s">
        <v>2669</v>
      </c>
      <c r="K180" s="15" t="s">
        <v>34</v>
      </c>
      <c r="L180" s="40" t="s">
        <v>6</v>
      </c>
      <c r="M180" s="39"/>
      <c r="N180" s="41" t="s">
        <v>2098</v>
      </c>
      <c r="O180" s="39">
        <v>44893</v>
      </c>
      <c r="P180" s="40">
        <v>1</v>
      </c>
      <c r="Q180" s="40">
        <v>1</v>
      </c>
      <c r="R180" s="40" t="str">
        <f>IFERROR(VLOOKUP(Tabla2[[#This Row],[CONTRATISTA PRNCIPAL]],Hoja1!$L$5:$M$9,2,FALSE),"CJV")</f>
        <v>CJV</v>
      </c>
      <c r="S180" s="40" t="str">
        <f>IF(Tabla2[[#This Row],[EMPRESA]]=Tabla2[[#This Row],[CONTRATISTA PRNCIPAL]],"Principal","Secundaria")</f>
        <v>Secundaria</v>
      </c>
      <c r="T180" s="42">
        <f>IFERROR(1/COUNTIF(Tabla2[CONTRATISTA PRNCIPAL],Tabla2[[#This Row],[CONTRATISTA PRNCIPAL]]),0)</f>
        <v>0.006666666666666667</v>
      </c>
      <c r="U180" s="43">
        <f>IF(((TODAY()-Tabla2[[#This Row],[FECHA NACIMIENTO]])/365)&lt;18,"Corregir", IF(((TODAY()-Tabla2[[#This Row],[FECHA NACIMIENTO]])/365)&gt;80, "Corregir",ROUNDDOWN(((TODAY()-Tabla2[[#This Row],[FECHA NACIMIENTO]])/365),0)))</f>
        <v>35</v>
      </c>
      <c r="V1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0" s="44" t="str">
        <f>+IF(Tabla2[[#This Row],[Edad]]="Corregir","Corregir","Ok")</f>
        <v>Ok</v>
      </c>
      <c r="X180" s="42" t="str">
        <f>+IFERROR(VLOOKUP(Tabla2[[#This Row],[DISTRITO SEGÚN DNI]],Hoja1!$A$2:$B$32,2,FALSE),"No")</f>
        <v>SANTA ANITA</v>
      </c>
      <c r="Y180" s="42" t="str">
        <f>IF(OR(LOWER(Tabla2[[#This Row],[GENERO]])="masculino", LOWER(Tabla2[[#This Row],[GENERO]])="femenino"),"OK","Corregir")</f>
        <v>OK</v>
      </c>
      <c r="Z180" s="42" t="str">
        <f>+IF(Tabla2[[#This Row],[Nro. DNI / CE]]="","Corregir",IF(LEN(Tabla2[[#This Row],[Nro. DNI / CE]])&gt;=8,"OK","Corregir"))</f>
        <v>OK</v>
      </c>
      <c r="AA180" s="42">
        <f>COUNTIF(Tabla2[APELLIDOS Y NOMBRES],Tabla2[[#This Row],[APELLIDOS Y NOMBRES]])</f>
        <v>1</v>
      </c>
      <c r="AB180" s="42">
        <f>IF(Tabla2[[#This Row],[Trabajador]]&gt;1,1/Tabla2[[#This Row],[Trabajador]],Tabla2[[#This Row],[Trabajador]])</f>
        <v>1</v>
      </c>
      <c r="AC180" t="str">
        <f>+IFERROR(IF(Tabla2[[#This Row],[FECHA CESE/BAJA]]="","No Aplica",IF(AND(MONTH(Tabla2[[#This Row],[FECHA CESE/BAJA]])=MONTH(TODAY()-30),YEAR(Tabla2[[#This Row],[FECHA CESE/BAJA]])=YEAR(TODAY())),MONTH(TODAY()-30)&amp;"-"&amp;YEAR(TODAY()),"Borrar")),"No aplica")</f>
        <v>No Aplica</v>
      </c>
      <c r="AD180" t="str">
        <f>+IFERROR(IF(Tabla2[[#This Row],[FECHA INICIO DE LABORES EN OBRA]]="","No Aplica",IF(AND(MONTH(Tabla2[[#This Row],[FECHA INICIO DE LABORES EN OBRA]])=MONTH(TODAY()-30),YEAR(Tabla2[[#This Row],[FECHA INICIO DE LABORES EN OBRA]])=YEAR(TODAY())),MONTH(TODAY()-30)&amp;"-"&amp;YEAR(TODAY()),"No Aplica")),"No Aplica")</f>
        <v>No Aplica</v>
      </c>
    </row>
    <row r="181" spans="1:30" x14ac:dyDescent="0.25">
      <c r="A181" s="13">
        <v>20521130327</v>
      </c>
      <c r="B181" s="15" t="s">
        <v>2215</v>
      </c>
      <c r="C181" s="15" t="s">
        <v>2191</v>
      </c>
      <c r="D181" s="15" t="s">
        <v>637</v>
      </c>
      <c r="E181" s="15" t="s">
        <v>638</v>
      </c>
      <c r="F181" s="39">
        <v>31280</v>
      </c>
      <c r="G181" s="15">
        <v>1</v>
      </c>
      <c r="H181" s="15" t="s">
        <v>2670</v>
      </c>
      <c r="I181" s="15" t="s">
        <v>2219</v>
      </c>
      <c r="J181" s="15" t="s">
        <v>2671</v>
      </c>
      <c r="K181" s="15" t="s">
        <v>34</v>
      </c>
      <c r="L181" s="40" t="s">
        <v>6</v>
      </c>
      <c r="M181" s="39"/>
      <c r="N181" s="41" t="s">
        <v>2098</v>
      </c>
      <c r="O181" s="39">
        <v>44925</v>
      </c>
      <c r="P181" s="40">
        <v>1</v>
      </c>
      <c r="Q181" s="40">
        <v>1</v>
      </c>
      <c r="R181" s="40" t="str">
        <f>IFERROR(VLOOKUP(Tabla2[[#This Row],[CONTRATISTA PRNCIPAL]],Hoja1!$L$5:$M$9,2,FALSE),"CJV")</f>
        <v>CJV</v>
      </c>
      <c r="S181" s="40" t="str">
        <f>IF(Tabla2[[#This Row],[EMPRESA]]=Tabla2[[#This Row],[CONTRATISTA PRNCIPAL]],"Principal","Secundaria")</f>
        <v>Secundaria</v>
      </c>
      <c r="T181" s="42">
        <f>IFERROR(1/COUNTIF(Tabla2[CONTRATISTA PRNCIPAL],Tabla2[[#This Row],[CONTRATISTA PRNCIPAL]]),0)</f>
        <v>0.006666666666666667</v>
      </c>
      <c r="U181" s="43">
        <f>IF(((TODAY()-Tabla2[[#This Row],[FECHA NACIMIENTO]])/365)&lt;18,"Corregir", IF(((TODAY()-Tabla2[[#This Row],[FECHA NACIMIENTO]])/365)&gt;80, "Corregir",ROUNDDOWN(((TODAY()-Tabla2[[#This Row],[FECHA NACIMIENTO]])/365),0)))</f>
        <v>38</v>
      </c>
      <c r="V1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1" s="44" t="str">
        <f>+IF(Tabla2[[#This Row],[Edad]]="Corregir","Corregir","Ok")</f>
        <v>Ok</v>
      </c>
      <c r="X181" s="42" t="str">
        <f>+IFERROR(VLOOKUP(Tabla2[[#This Row],[DISTRITO SEGÚN DNI]],Hoja1!$A$2:$B$32,2,FALSE),"No")</f>
        <v>SANTA ANITA</v>
      </c>
      <c r="Y181" s="42" t="str">
        <f>IF(OR(LOWER(Tabla2[[#This Row],[GENERO]])="masculino", LOWER(Tabla2[[#This Row],[GENERO]])="femenino"),"OK","Corregir")</f>
        <v>OK</v>
      </c>
      <c r="Z181" s="42" t="str">
        <f>+IF(Tabla2[[#This Row],[Nro. DNI / CE]]="","Corregir",IF(LEN(Tabla2[[#This Row],[Nro. DNI / CE]])&gt;=8,"OK","Corregir"))</f>
        <v>OK</v>
      </c>
      <c r="AA181" s="42">
        <f>COUNTIF(Tabla2[APELLIDOS Y NOMBRES],Tabla2[[#This Row],[APELLIDOS Y NOMBRES]])</f>
        <v>1</v>
      </c>
      <c r="AB181" s="42">
        <f>IF(Tabla2[[#This Row],[Trabajador]]&gt;1,1/Tabla2[[#This Row],[Trabajador]],Tabla2[[#This Row],[Trabajador]])</f>
        <v>1</v>
      </c>
      <c r="AC181" t="str">
        <f>+IFERROR(IF(Tabla2[[#This Row],[FECHA CESE/BAJA]]="","No Aplica",IF(AND(MONTH(Tabla2[[#This Row],[FECHA CESE/BAJA]])=MONTH(TODAY()-30),YEAR(Tabla2[[#This Row],[FECHA CESE/BAJA]])=YEAR(TODAY())),MONTH(TODAY()-30)&amp;"-"&amp;YEAR(TODAY()),"Borrar")),"No aplica")</f>
        <v>No Aplica</v>
      </c>
      <c r="AD181" t="str">
        <f>+IFERROR(IF(Tabla2[[#This Row],[FECHA INICIO DE LABORES EN OBRA]]="","No Aplica",IF(AND(MONTH(Tabla2[[#This Row],[FECHA INICIO DE LABORES EN OBRA]])=MONTH(TODAY()-30),YEAR(Tabla2[[#This Row],[FECHA INICIO DE LABORES EN OBRA]])=YEAR(TODAY())),MONTH(TODAY()-30)&amp;"-"&amp;YEAR(TODAY()),"No Aplica")),"No Aplica")</f>
        <v>No Aplica</v>
      </c>
    </row>
    <row r="182" spans="1:30" x14ac:dyDescent="0.25">
      <c r="A182" s="13">
        <v>20521130327</v>
      </c>
      <c r="B182" s="15" t="s">
        <v>2215</v>
      </c>
      <c r="C182" s="15" t="s">
        <v>2191</v>
      </c>
      <c r="D182" s="15" t="s">
        <v>2672</v>
      </c>
      <c r="E182" s="15" t="s">
        <v>2673</v>
      </c>
      <c r="F182" s="39">
        <v>34080</v>
      </c>
      <c r="G182" s="15">
        <v>1</v>
      </c>
      <c r="H182" s="15" t="s">
        <v>2218</v>
      </c>
      <c r="I182" s="15" t="s">
        <v>2219</v>
      </c>
      <c r="J182" s="15" t="s">
        <v>2674</v>
      </c>
      <c r="K182" s="15" t="s">
        <v>2200</v>
      </c>
      <c r="L182" s="40" t="s">
        <v>6</v>
      </c>
      <c r="M182" s="39"/>
      <c r="N182" s="41" t="s">
        <v>2098</v>
      </c>
      <c r="O182" s="39">
        <v>45114</v>
      </c>
      <c r="P182" s="40">
        <v>1</v>
      </c>
      <c r="Q182" s="40">
        <v>1</v>
      </c>
      <c r="R182" s="40" t="str">
        <f>IFERROR(VLOOKUP(Tabla2[[#This Row],[CONTRATISTA PRNCIPAL]],Hoja1!$L$5:$M$9,2,FALSE),"CJV")</f>
        <v>CJV</v>
      </c>
      <c r="S182" s="40" t="str">
        <f>IF(Tabla2[[#This Row],[EMPRESA]]=Tabla2[[#This Row],[CONTRATISTA PRNCIPAL]],"Principal","Secundaria")</f>
        <v>Secundaria</v>
      </c>
      <c r="T182" s="42">
        <f>IFERROR(1/COUNTIF(Tabla2[CONTRATISTA PRNCIPAL],Tabla2[[#This Row],[CONTRATISTA PRNCIPAL]]),0)</f>
        <v>0.006666666666666667</v>
      </c>
      <c r="U182" s="43">
        <f>IF(((TODAY()-Tabla2[[#This Row],[FECHA NACIMIENTO]])/365)&lt;18,"Corregir", IF(((TODAY()-Tabla2[[#This Row],[FECHA NACIMIENTO]])/365)&gt;80, "Corregir",ROUNDDOWN(((TODAY()-Tabla2[[#This Row],[FECHA NACIMIENTO]])/365),0)))</f>
        <v>30</v>
      </c>
      <c r="V1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2" s="44" t="str">
        <f>+IF(Tabla2[[#This Row],[Edad]]="Corregir","Corregir","Ok")</f>
        <v>Ok</v>
      </c>
      <c r="X182" s="42" t="str">
        <f>+IFERROR(VLOOKUP(Tabla2[[#This Row],[DISTRITO SEGÚN DNI]],Hoja1!$A$2:$B$32,2,FALSE),"No")</f>
        <v>No</v>
      </c>
      <c r="Y182" s="42" t="str">
        <f>IF(OR(LOWER(Tabla2[[#This Row],[GENERO]])="masculino", LOWER(Tabla2[[#This Row],[GENERO]])="femenino"),"OK","Corregir")</f>
        <v>OK</v>
      </c>
      <c r="Z182" s="42" t="str">
        <f>+IF(Tabla2[[#This Row],[Nro. DNI / CE]]="","Corregir",IF(LEN(Tabla2[[#This Row],[Nro. DNI / CE]])&gt;=8,"OK","Corregir"))</f>
        <v>OK</v>
      </c>
      <c r="AA182" s="42">
        <f>COUNTIF(Tabla2[APELLIDOS Y NOMBRES],Tabla2[[#This Row],[APELLIDOS Y NOMBRES]])</f>
        <v>1</v>
      </c>
      <c r="AB182" s="42">
        <f>IF(Tabla2[[#This Row],[Trabajador]]&gt;1,1/Tabla2[[#This Row],[Trabajador]],Tabla2[[#This Row],[Trabajador]])</f>
        <v>1</v>
      </c>
      <c r="AC182" t="str">
        <f>+IFERROR(IF(Tabla2[[#This Row],[FECHA CESE/BAJA]]="","No Aplica",IF(AND(MONTH(Tabla2[[#This Row],[FECHA CESE/BAJA]])=MONTH(TODAY()-30),YEAR(Tabla2[[#This Row],[FECHA CESE/BAJA]])=YEAR(TODAY())),MONTH(TODAY()-30)&amp;"-"&amp;YEAR(TODAY()),"Borrar")),"No aplica")</f>
        <v>No Aplica</v>
      </c>
      <c r="AD182" t="str">
        <f>+IFERROR(IF(Tabla2[[#This Row],[FECHA INICIO DE LABORES EN OBRA]]="","No Aplica",IF(AND(MONTH(Tabla2[[#This Row],[FECHA INICIO DE LABORES EN OBRA]])=MONTH(TODAY()-30),YEAR(Tabla2[[#This Row],[FECHA INICIO DE LABORES EN OBRA]])=YEAR(TODAY())),MONTH(TODAY()-30)&amp;"-"&amp;YEAR(TODAY()),"No Aplica")),"No Aplica")</f>
        <v>No Aplica</v>
      </c>
    </row>
    <row r="183" spans="1:30" x14ac:dyDescent="0.25">
      <c r="A183" s="13" t="s">
        <v>2675</v>
      </c>
      <c r="B183" s="15" t="s">
        <v>2676</v>
      </c>
      <c r="C183" s="15" t="s">
        <v>2191</v>
      </c>
      <c r="D183" s="15">
        <v>45144047</v>
      </c>
      <c r="E183" s="15" t="s">
        <v>2677</v>
      </c>
      <c r="F183" s="39">
        <v>32294</v>
      </c>
      <c r="G183" s="15">
        <v>1</v>
      </c>
      <c r="H183" s="15" t="s">
        <v>2678</v>
      </c>
      <c r="I183" s="15" t="s">
        <v>2209</v>
      </c>
      <c r="J183" s="15" t="s">
        <v>2679</v>
      </c>
      <c r="K183" s="15" t="s">
        <v>2680</v>
      </c>
      <c r="L183" s="40" t="s">
        <v>6</v>
      </c>
      <c r="M183" s="39"/>
      <c r="N183" s="41" t="s">
        <v>2098</v>
      </c>
      <c r="O183" s="39">
        <v>45078</v>
      </c>
      <c r="P183" s="40">
        <v>1</v>
      </c>
      <c r="Q183" s="40">
        <v>1</v>
      </c>
      <c r="R183" s="40" t="str">
        <f>IFERROR(VLOOKUP(Tabla2[[#This Row],[CONTRATISTA PRNCIPAL]],Hoja1!$L$5:$M$9,2,FALSE),"CJV")</f>
        <v>CJV</v>
      </c>
      <c r="S183" s="40" t="str">
        <f>IF(Tabla2[[#This Row],[EMPRESA]]=Tabla2[[#This Row],[CONTRATISTA PRNCIPAL]],"Principal","Secundaria")</f>
        <v>Secundaria</v>
      </c>
      <c r="T183" s="42">
        <f>IFERROR(1/COUNTIF(Tabla2[CONTRATISTA PRNCIPAL],Tabla2[[#This Row],[CONTRATISTA PRNCIPAL]]),0)</f>
        <v>0.006666666666666667</v>
      </c>
      <c r="U183" s="43">
        <f>IF(((TODAY()-Tabla2[[#This Row],[FECHA NACIMIENTO]])/365)&lt;18,"Corregir", IF(((TODAY()-Tabla2[[#This Row],[FECHA NACIMIENTO]])/365)&gt;80, "Corregir",ROUNDDOWN(((TODAY()-Tabla2[[#This Row],[FECHA NACIMIENTO]])/365),0)))</f>
        <v>35</v>
      </c>
      <c r="V1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3" s="44" t="str">
        <f>+IF(Tabla2[[#This Row],[Edad]]="Corregir","Corregir","Ok")</f>
        <v>Ok</v>
      </c>
      <c r="X183" s="42" t="str">
        <f>+IFERROR(VLOOKUP(Tabla2[[#This Row],[DISTRITO SEGÚN DNI]],Hoja1!$A$2:$B$32,2,FALSE),"No")</f>
        <v>No</v>
      </c>
      <c r="Y183" s="42" t="str">
        <f>IF(OR(LOWER(Tabla2[[#This Row],[GENERO]])="masculino", LOWER(Tabla2[[#This Row],[GENERO]])="femenino"),"OK","Corregir")</f>
        <v>OK</v>
      </c>
      <c r="Z183" s="42" t="str">
        <f>+IF(Tabla2[[#This Row],[Nro. DNI / CE]]="","Corregir",IF(LEN(Tabla2[[#This Row],[Nro. DNI / CE]])&gt;=8,"OK","Corregir"))</f>
        <v>OK</v>
      </c>
      <c r="AA183" s="42">
        <f>COUNTIF(Tabla2[APELLIDOS Y NOMBRES],Tabla2[[#This Row],[APELLIDOS Y NOMBRES]])</f>
        <v>1</v>
      </c>
      <c r="AB183" s="42">
        <f>IF(Tabla2[[#This Row],[Trabajador]]&gt;1,1/Tabla2[[#This Row],[Trabajador]],Tabla2[[#This Row],[Trabajador]])</f>
        <v>1</v>
      </c>
      <c r="AC183" t="str">
        <f>+IFERROR(IF(Tabla2[[#This Row],[FECHA CESE/BAJA]]="","No Aplica",IF(AND(MONTH(Tabla2[[#This Row],[FECHA CESE/BAJA]])=MONTH(TODAY()-30),YEAR(Tabla2[[#This Row],[FECHA CESE/BAJA]])=YEAR(TODAY())),MONTH(TODAY()-30)&amp;"-"&amp;YEAR(TODAY()),"Borrar")),"No aplica")</f>
        <v>No Aplica</v>
      </c>
      <c r="AD183" t="str">
        <f>+IFERROR(IF(Tabla2[[#This Row],[FECHA INICIO DE LABORES EN OBRA]]="","No Aplica",IF(AND(MONTH(Tabla2[[#This Row],[FECHA INICIO DE LABORES EN OBRA]])=MONTH(TODAY()-30),YEAR(Tabla2[[#This Row],[FECHA INICIO DE LABORES EN OBRA]])=YEAR(TODAY())),MONTH(TODAY()-30)&amp;"-"&amp;YEAR(TODAY()),"No Aplica")),"No Aplica")</f>
        <v>No Aplica</v>
      </c>
    </row>
    <row r="184" spans="1:30" x14ac:dyDescent="0.25">
      <c r="A184" s="13" t="s">
        <v>2675</v>
      </c>
      <c r="B184" s="15" t="s">
        <v>2676</v>
      </c>
      <c r="C184" s="15" t="s">
        <v>2191</v>
      </c>
      <c r="D184" s="15" t="s">
        <v>283</v>
      </c>
      <c r="E184" s="15" t="s">
        <v>284</v>
      </c>
      <c r="F184" s="39">
        <v>32773</v>
      </c>
      <c r="G184" s="15">
        <v>1</v>
      </c>
      <c r="H184" s="15" t="s">
        <v>2681</v>
      </c>
      <c r="I184" s="15" t="s">
        <v>2209</v>
      </c>
      <c r="J184" s="15" t="s">
        <v>2682</v>
      </c>
      <c r="K184" s="15" t="s">
        <v>2022</v>
      </c>
      <c r="L184" s="40" t="s">
        <v>6</v>
      </c>
      <c r="M184" s="39"/>
      <c r="N184" s="41" t="s">
        <v>2098</v>
      </c>
      <c r="O184" s="39">
        <v>45010</v>
      </c>
      <c r="P184" s="40">
        <v>1</v>
      </c>
      <c r="Q184" s="40">
        <v>1</v>
      </c>
      <c r="R184" s="40" t="str">
        <f>IFERROR(VLOOKUP(Tabla2[[#This Row],[CONTRATISTA PRNCIPAL]],Hoja1!$L$5:$M$9,2,FALSE),"CJV")</f>
        <v>CJV</v>
      </c>
      <c r="S184" s="40" t="str">
        <f>IF(Tabla2[[#This Row],[EMPRESA]]=Tabla2[[#This Row],[CONTRATISTA PRNCIPAL]],"Principal","Secundaria")</f>
        <v>Secundaria</v>
      </c>
      <c r="T184" s="42">
        <f>IFERROR(1/COUNTIF(Tabla2[CONTRATISTA PRNCIPAL],Tabla2[[#This Row],[CONTRATISTA PRNCIPAL]]),0)</f>
        <v>0.006666666666666667</v>
      </c>
      <c r="U184" s="43">
        <f>IF(((TODAY()-Tabla2[[#This Row],[FECHA NACIMIENTO]])/365)&lt;18,"Corregir", IF(((TODAY()-Tabla2[[#This Row],[FECHA NACIMIENTO]])/365)&gt;80, "Corregir",ROUNDDOWN(((TODAY()-Tabla2[[#This Row],[FECHA NACIMIENTO]])/365),0)))</f>
        <v>34</v>
      </c>
      <c r="V1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4" s="44" t="str">
        <f>+IF(Tabla2[[#This Row],[Edad]]="Corregir","Corregir","Ok")</f>
        <v>Ok</v>
      </c>
      <c r="X184" s="42" t="str">
        <f>+IFERROR(VLOOKUP(Tabla2[[#This Row],[DISTRITO SEGÚN DNI]],Hoja1!$A$2:$B$32,2,FALSE),"No")</f>
        <v>CALLAO</v>
      </c>
      <c r="Y184" s="42" t="str">
        <f>IF(OR(LOWER(Tabla2[[#This Row],[GENERO]])="masculino", LOWER(Tabla2[[#This Row],[GENERO]])="femenino"),"OK","Corregir")</f>
        <v>OK</v>
      </c>
      <c r="Z184" s="42" t="str">
        <f>+IF(Tabla2[[#This Row],[Nro. DNI / CE]]="","Corregir",IF(LEN(Tabla2[[#This Row],[Nro. DNI / CE]])&gt;=8,"OK","Corregir"))</f>
        <v>OK</v>
      </c>
      <c r="AA184" s="42">
        <f>COUNTIF(Tabla2[APELLIDOS Y NOMBRES],Tabla2[[#This Row],[APELLIDOS Y NOMBRES]])</f>
        <v>1</v>
      </c>
      <c r="AB184" s="42">
        <f>IF(Tabla2[[#This Row],[Trabajador]]&gt;1,1/Tabla2[[#This Row],[Trabajador]],Tabla2[[#This Row],[Trabajador]])</f>
        <v>1</v>
      </c>
      <c r="AC184" t="str">
        <f>+IFERROR(IF(Tabla2[[#This Row],[FECHA CESE/BAJA]]="","No Aplica",IF(AND(MONTH(Tabla2[[#This Row],[FECHA CESE/BAJA]])=MONTH(TODAY()-30),YEAR(Tabla2[[#This Row],[FECHA CESE/BAJA]])=YEAR(TODAY())),MONTH(TODAY()-30)&amp;"-"&amp;YEAR(TODAY()),"Borrar")),"No aplica")</f>
        <v>No Aplica</v>
      </c>
      <c r="AD184" t="str">
        <f>+IFERROR(IF(Tabla2[[#This Row],[FECHA INICIO DE LABORES EN OBRA]]="","No Aplica",IF(AND(MONTH(Tabla2[[#This Row],[FECHA INICIO DE LABORES EN OBRA]])=MONTH(TODAY()-30),YEAR(Tabla2[[#This Row],[FECHA INICIO DE LABORES EN OBRA]])=YEAR(TODAY())),MONTH(TODAY()-30)&amp;"-"&amp;YEAR(TODAY()),"No Aplica")),"No Aplica")</f>
        <v>No Aplica</v>
      </c>
    </row>
    <row r="185" spans="1:30" x14ac:dyDescent="0.25">
      <c r="A185" s="13">
        <v>20556573515</v>
      </c>
      <c r="B185" s="15" t="s">
        <v>2683</v>
      </c>
      <c r="C185" s="15" t="s">
        <v>2683</v>
      </c>
      <c r="D185" s="15">
        <v>46368302</v>
      </c>
      <c r="E185" s="15" t="s">
        <v>145</v>
      </c>
      <c r="F185" s="39">
        <v>32800</v>
      </c>
      <c r="G185" s="15">
        <v>1</v>
      </c>
      <c r="H185" s="15" t="s">
        <v>2684</v>
      </c>
      <c r="I185" s="15" t="s">
        <v>2685</v>
      </c>
      <c r="J185" s="15" t="s">
        <v>2686</v>
      </c>
      <c r="K185" s="15" t="s">
        <v>2083</v>
      </c>
      <c r="L185" s="40" t="s">
        <v>6</v>
      </c>
      <c r="M185" s="39"/>
      <c r="N185" s="41" t="s">
        <v>2687</v>
      </c>
      <c r="O185" s="39">
        <v>43696</v>
      </c>
      <c r="P185" s="40">
        <v>1</v>
      </c>
      <c r="Q185" s="40">
        <v>2</v>
      </c>
      <c r="R185" s="40" t="str">
        <f>IFERROR(VLOOKUP(Tabla2[[#This Row],[CONTRATISTA PRNCIPAL]],Hoja1!$L$5:$M$9,2,FALSE),"CJV")</f>
        <v>CJV</v>
      </c>
      <c r="S185" s="40" t="str">
        <f>IF(Tabla2[[#This Row],[EMPRESA]]=Tabla2[[#This Row],[CONTRATISTA PRNCIPAL]],"Principal","Secundaria")</f>
        <v>Principal</v>
      </c>
      <c r="T185" s="42">
        <f>IFERROR(1/COUNTIF(Tabla2[CONTRATISTA PRNCIPAL],Tabla2[[#This Row],[CONTRATISTA PRNCIPAL]]),0)</f>
        <v>0.1</v>
      </c>
      <c r="U185" s="43">
        <f>IF(((TODAY()-Tabla2[[#This Row],[FECHA NACIMIENTO]])/365)&lt;18,"Corregir", IF(((TODAY()-Tabla2[[#This Row],[FECHA NACIMIENTO]])/365)&gt;80, "Corregir",ROUNDDOWN(((TODAY()-Tabla2[[#This Row],[FECHA NACIMIENTO]])/365),0)))</f>
        <v>33</v>
      </c>
      <c r="V1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5" s="44" t="str">
        <f>+IF(Tabla2[[#This Row],[Edad]]="Corregir","Corregir","Ok")</f>
        <v>Ok</v>
      </c>
      <c r="X185" s="42" t="str">
        <f>+IFERROR(VLOOKUP(Tabla2[[#This Row],[DISTRITO SEGÚN DNI]],Hoja1!$A$2:$B$32,2,FALSE),"No")</f>
        <v>ATE</v>
      </c>
      <c r="Y185" s="42" t="str">
        <f>IF(OR(LOWER(Tabla2[[#This Row],[GENERO]])="masculino", LOWER(Tabla2[[#This Row],[GENERO]])="femenino"),"OK","Corregir")</f>
        <v>OK</v>
      </c>
      <c r="Z185" s="42" t="str">
        <f>+IF(Tabla2[[#This Row],[Nro. DNI / CE]]="","Corregir",IF(LEN(Tabla2[[#This Row],[Nro. DNI / CE]])&gt;=8,"OK","Corregir"))</f>
        <v>OK</v>
      </c>
      <c r="AA185" s="42">
        <f>COUNTIF(Tabla2[APELLIDOS Y NOMBRES],Tabla2[[#This Row],[APELLIDOS Y NOMBRES]])</f>
        <v>1</v>
      </c>
      <c r="AB185" s="42">
        <f>IF(Tabla2[[#This Row],[Trabajador]]&gt;1,1/Tabla2[[#This Row],[Trabajador]],Tabla2[[#This Row],[Trabajador]])</f>
        <v>1</v>
      </c>
      <c r="AC185" t="str">
        <f>+IFERROR(IF(Tabla2[[#This Row],[FECHA CESE/BAJA]]="","No Aplica",IF(AND(MONTH(Tabla2[[#This Row],[FECHA CESE/BAJA]])=MONTH(TODAY()-30),YEAR(Tabla2[[#This Row],[FECHA CESE/BAJA]])=YEAR(TODAY())),MONTH(TODAY()-30)&amp;"-"&amp;YEAR(TODAY()),"Borrar")),"No aplica")</f>
        <v>No Aplica</v>
      </c>
      <c r="AD185" t="str">
        <f>+IFERROR(IF(Tabla2[[#This Row],[FECHA INICIO DE LABORES EN OBRA]]="","No Aplica",IF(AND(MONTH(Tabla2[[#This Row],[FECHA INICIO DE LABORES EN OBRA]])=MONTH(TODAY()-30),YEAR(Tabla2[[#This Row],[FECHA INICIO DE LABORES EN OBRA]])=YEAR(TODAY())),MONTH(TODAY()-30)&amp;"-"&amp;YEAR(TODAY()),"No Aplica")),"No Aplica")</f>
        <v>No Aplica</v>
      </c>
    </row>
    <row r="186" spans="1:30" x14ac:dyDescent="0.25">
      <c r="A186" s="13">
        <v>20556573515</v>
      </c>
      <c r="B186" s="15" t="s">
        <v>2683</v>
      </c>
      <c r="C186" s="15" t="s">
        <v>2683</v>
      </c>
      <c r="D186" s="15">
        <v>44748120</v>
      </c>
      <c r="E186" s="15" t="s">
        <v>131</v>
      </c>
      <c r="F186" s="39">
        <v>32129</v>
      </c>
      <c r="G186" s="15">
        <v>1</v>
      </c>
      <c r="H186" s="15" t="s">
        <v>2688</v>
      </c>
      <c r="I186" s="15" t="s">
        <v>2685</v>
      </c>
      <c r="J186" s="15" t="s">
        <v>2689</v>
      </c>
      <c r="K186" s="15" t="s">
        <v>2083</v>
      </c>
      <c r="L186" s="40" t="s">
        <v>5</v>
      </c>
      <c r="M186" s="39"/>
      <c r="N186" s="41" t="s">
        <v>2687</v>
      </c>
      <c r="O186" s="39">
        <v>43886</v>
      </c>
      <c r="P186" s="40">
        <v>1</v>
      </c>
      <c r="Q186" s="40">
        <v>2</v>
      </c>
      <c r="R186" s="40" t="str">
        <f>IFERROR(VLOOKUP(Tabla2[[#This Row],[CONTRATISTA PRNCIPAL]],Hoja1!$L$5:$M$9,2,FALSE),"CJV")</f>
        <v>CJV</v>
      </c>
      <c r="S186" s="40" t="str">
        <f>IF(Tabla2[[#This Row],[EMPRESA]]=Tabla2[[#This Row],[CONTRATISTA PRNCIPAL]],"Principal","Secundaria")</f>
        <v>Principal</v>
      </c>
      <c r="T186" s="42">
        <f>IFERROR(1/COUNTIF(Tabla2[CONTRATISTA PRNCIPAL],Tabla2[[#This Row],[CONTRATISTA PRNCIPAL]]),0)</f>
        <v>0.1</v>
      </c>
      <c r="U186" s="43">
        <f>IF(((TODAY()-Tabla2[[#This Row],[FECHA NACIMIENTO]])/365)&lt;18,"Corregir", IF(((TODAY()-Tabla2[[#This Row],[FECHA NACIMIENTO]])/365)&gt;80, "Corregir",ROUNDDOWN(((TODAY()-Tabla2[[#This Row],[FECHA NACIMIENTO]])/365),0)))</f>
        <v>35</v>
      </c>
      <c r="V1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6" s="44" t="str">
        <f>+IF(Tabla2[[#This Row],[Edad]]="Corregir","Corregir","Ok")</f>
        <v>Ok</v>
      </c>
      <c r="X186" s="42" t="str">
        <f>+IFERROR(VLOOKUP(Tabla2[[#This Row],[DISTRITO SEGÚN DNI]],Hoja1!$A$2:$B$32,2,FALSE),"No")</f>
        <v>ATE</v>
      </c>
      <c r="Y186" s="42" t="str">
        <f>IF(OR(LOWER(Tabla2[[#This Row],[GENERO]])="masculino", LOWER(Tabla2[[#This Row],[GENERO]])="femenino"),"OK","Corregir")</f>
        <v>OK</v>
      </c>
      <c r="Z186" s="42" t="str">
        <f>+IF(Tabla2[[#This Row],[Nro. DNI / CE]]="","Corregir",IF(LEN(Tabla2[[#This Row],[Nro. DNI / CE]])&gt;=8,"OK","Corregir"))</f>
        <v>OK</v>
      </c>
      <c r="AA186" s="42">
        <f>COUNTIF(Tabla2[APELLIDOS Y NOMBRES],Tabla2[[#This Row],[APELLIDOS Y NOMBRES]])</f>
        <v>1</v>
      </c>
      <c r="AB186" s="42">
        <f>IF(Tabla2[[#This Row],[Trabajador]]&gt;1,1/Tabla2[[#This Row],[Trabajador]],Tabla2[[#This Row],[Trabajador]])</f>
        <v>1</v>
      </c>
      <c r="AC186" t="str">
        <f>+IFERROR(IF(Tabla2[[#This Row],[FECHA CESE/BAJA]]="","No Aplica",IF(AND(MONTH(Tabla2[[#This Row],[FECHA CESE/BAJA]])=MONTH(TODAY()-30),YEAR(Tabla2[[#This Row],[FECHA CESE/BAJA]])=YEAR(TODAY())),MONTH(TODAY()-30)&amp;"-"&amp;YEAR(TODAY()),"Borrar")),"No aplica")</f>
        <v>No Aplica</v>
      </c>
      <c r="AD186" t="str">
        <f>+IFERROR(IF(Tabla2[[#This Row],[FECHA INICIO DE LABORES EN OBRA]]="","No Aplica",IF(AND(MONTH(Tabla2[[#This Row],[FECHA INICIO DE LABORES EN OBRA]])=MONTH(TODAY()-30),YEAR(Tabla2[[#This Row],[FECHA INICIO DE LABORES EN OBRA]])=YEAR(TODAY())),MONTH(TODAY()-30)&amp;"-"&amp;YEAR(TODAY()),"No Aplica")),"No Aplica")</f>
        <v>No Aplica</v>
      </c>
    </row>
    <row r="187" spans="1:30" x14ac:dyDescent="0.25">
      <c r="A187" s="13">
        <v>20556573515</v>
      </c>
      <c r="B187" s="15" t="s">
        <v>2683</v>
      </c>
      <c r="C187" s="15" t="s">
        <v>2683</v>
      </c>
      <c r="D187" s="15">
        <v>41543914</v>
      </c>
      <c r="E187" s="15" t="s">
        <v>2690</v>
      </c>
      <c r="F187" s="39">
        <v>30270</v>
      </c>
      <c r="G187" s="15">
        <v>1</v>
      </c>
      <c r="H187" s="15" t="s">
        <v>2691</v>
      </c>
      <c r="I187" s="15" t="s">
        <v>2685</v>
      </c>
      <c r="J187" s="15" t="s">
        <v>2692</v>
      </c>
      <c r="K187" s="15" t="s">
        <v>2693</v>
      </c>
      <c r="L187" s="40" t="s">
        <v>6</v>
      </c>
      <c r="M187" s="39"/>
      <c r="N187" s="41" t="s">
        <v>2687</v>
      </c>
      <c r="O187" s="39">
        <v>44604</v>
      </c>
      <c r="P187" s="40">
        <v>1</v>
      </c>
      <c r="Q187" s="40">
        <v>1</v>
      </c>
      <c r="R187" s="40" t="str">
        <f>IFERROR(VLOOKUP(Tabla2[[#This Row],[CONTRATISTA PRNCIPAL]],Hoja1!$L$5:$M$9,2,FALSE),"CJV")</f>
        <v>CJV</v>
      </c>
      <c r="S187" s="40" t="str">
        <f>IF(Tabla2[[#This Row],[EMPRESA]]=Tabla2[[#This Row],[CONTRATISTA PRNCIPAL]],"Principal","Secundaria")</f>
        <v>Principal</v>
      </c>
      <c r="T187" s="42">
        <f>IFERROR(1/COUNTIF(Tabla2[CONTRATISTA PRNCIPAL],Tabla2[[#This Row],[CONTRATISTA PRNCIPAL]]),0)</f>
        <v>0.1</v>
      </c>
      <c r="U187" s="43">
        <f>IF(((TODAY()-Tabla2[[#This Row],[FECHA NACIMIENTO]])/365)&lt;18,"Corregir", IF(((TODAY()-Tabla2[[#This Row],[FECHA NACIMIENTO]])/365)&gt;80, "Corregir",ROUNDDOWN(((TODAY()-Tabla2[[#This Row],[FECHA NACIMIENTO]])/365),0)))</f>
        <v>40</v>
      </c>
      <c r="V1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7" s="44" t="str">
        <f>+IF(Tabla2[[#This Row],[Edad]]="Corregir","Corregir","Ok")</f>
        <v>Ok</v>
      </c>
      <c r="X187" s="42" t="str">
        <f>+IFERROR(VLOOKUP(Tabla2[[#This Row],[DISTRITO SEGÚN DNI]],Hoja1!$A$2:$B$32,2,FALSE),"No")</f>
        <v>No</v>
      </c>
      <c r="Y187" s="42" t="str">
        <f>IF(OR(LOWER(Tabla2[[#This Row],[GENERO]])="masculino", LOWER(Tabla2[[#This Row],[GENERO]])="femenino"),"OK","Corregir")</f>
        <v>OK</v>
      </c>
      <c r="Z187" s="42" t="str">
        <f>+IF(Tabla2[[#This Row],[Nro. DNI / CE]]="","Corregir",IF(LEN(Tabla2[[#This Row],[Nro. DNI / CE]])&gt;=8,"OK","Corregir"))</f>
        <v>OK</v>
      </c>
      <c r="AA187" s="42">
        <f>COUNTIF(Tabla2[APELLIDOS Y NOMBRES],Tabla2[[#This Row],[APELLIDOS Y NOMBRES]])</f>
        <v>1</v>
      </c>
      <c r="AB187" s="42">
        <f>IF(Tabla2[[#This Row],[Trabajador]]&gt;1,1/Tabla2[[#This Row],[Trabajador]],Tabla2[[#This Row],[Trabajador]])</f>
        <v>1</v>
      </c>
      <c r="AC187" t="str">
        <f>+IFERROR(IF(Tabla2[[#This Row],[FECHA CESE/BAJA]]="","No Aplica",IF(AND(MONTH(Tabla2[[#This Row],[FECHA CESE/BAJA]])=MONTH(TODAY()-30),YEAR(Tabla2[[#This Row],[FECHA CESE/BAJA]])=YEAR(TODAY())),MONTH(TODAY()-30)&amp;"-"&amp;YEAR(TODAY()),"Borrar")),"No aplica")</f>
        <v>No Aplica</v>
      </c>
      <c r="AD187" t="str">
        <f>+IFERROR(IF(Tabla2[[#This Row],[FECHA INICIO DE LABORES EN OBRA]]="","No Aplica",IF(AND(MONTH(Tabla2[[#This Row],[FECHA INICIO DE LABORES EN OBRA]])=MONTH(TODAY()-30),YEAR(Tabla2[[#This Row],[FECHA INICIO DE LABORES EN OBRA]])=YEAR(TODAY())),MONTH(TODAY()-30)&amp;"-"&amp;YEAR(TODAY()),"No Aplica")),"No Aplica")</f>
        <v>No Aplica</v>
      </c>
    </row>
    <row r="188" spans="1:30" x14ac:dyDescent="0.25">
      <c r="A188" s="13">
        <v>20556573515</v>
      </c>
      <c r="B188" s="15" t="s">
        <v>2683</v>
      </c>
      <c r="C188" s="15" t="s">
        <v>2683</v>
      </c>
      <c r="D188" s="15">
        <v>46440553</v>
      </c>
      <c r="E188" s="15" t="s">
        <v>2694</v>
      </c>
      <c r="F188" s="39">
        <v>33047</v>
      </c>
      <c r="G188" s="15">
        <v>1</v>
      </c>
      <c r="H188" s="15" t="s">
        <v>2695</v>
      </c>
      <c r="I188" s="15" t="s">
        <v>2685</v>
      </c>
      <c r="J188" s="15" t="s">
        <v>2696</v>
      </c>
      <c r="K188" s="15" t="s">
        <v>2697</v>
      </c>
      <c r="L188" s="40" t="s">
        <v>6</v>
      </c>
      <c r="M188" s="39"/>
      <c r="N188" s="41" t="s">
        <v>2687</v>
      </c>
      <c r="O188" s="39">
        <v>44659</v>
      </c>
      <c r="P188" s="40">
        <v>1</v>
      </c>
      <c r="Q188" s="40">
        <v>1</v>
      </c>
      <c r="R188" s="40" t="str">
        <f>IFERROR(VLOOKUP(Tabla2[[#This Row],[CONTRATISTA PRNCIPAL]],Hoja1!$L$5:$M$9,2,FALSE),"CJV")</f>
        <v>CJV</v>
      </c>
      <c r="S188" s="40" t="str">
        <f>IF(Tabla2[[#This Row],[EMPRESA]]=Tabla2[[#This Row],[CONTRATISTA PRNCIPAL]],"Principal","Secundaria")</f>
        <v>Principal</v>
      </c>
      <c r="T188" s="42">
        <f>IFERROR(1/COUNTIF(Tabla2[CONTRATISTA PRNCIPAL],Tabla2[[#This Row],[CONTRATISTA PRNCIPAL]]),0)</f>
        <v>0.1</v>
      </c>
      <c r="U188" s="43">
        <f>IF(((TODAY()-Tabla2[[#This Row],[FECHA NACIMIENTO]])/365)&lt;18,"Corregir", IF(((TODAY()-Tabla2[[#This Row],[FECHA NACIMIENTO]])/365)&gt;80, "Corregir",ROUNDDOWN(((TODAY()-Tabla2[[#This Row],[FECHA NACIMIENTO]])/365),0)))</f>
        <v>33</v>
      </c>
      <c r="V1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8" s="44" t="str">
        <f>+IF(Tabla2[[#This Row],[Edad]]="Corregir","Corregir","Ok")</f>
        <v>Ok</v>
      </c>
      <c r="X188" s="42" t="str">
        <f>+IFERROR(VLOOKUP(Tabla2[[#This Row],[DISTRITO SEGÚN DNI]],Hoja1!$A$2:$B$32,2,FALSE),"No")</f>
        <v>No</v>
      </c>
      <c r="Y188" s="42" t="str">
        <f>IF(OR(LOWER(Tabla2[[#This Row],[GENERO]])="masculino", LOWER(Tabla2[[#This Row],[GENERO]])="femenino"),"OK","Corregir")</f>
        <v>OK</v>
      </c>
      <c r="Z188" s="42" t="str">
        <f>+IF(Tabla2[[#This Row],[Nro. DNI / CE]]="","Corregir",IF(LEN(Tabla2[[#This Row],[Nro. DNI / CE]])&gt;=8,"OK","Corregir"))</f>
        <v>OK</v>
      </c>
      <c r="AA188" s="42">
        <f>COUNTIF(Tabla2[APELLIDOS Y NOMBRES],Tabla2[[#This Row],[APELLIDOS Y NOMBRES]])</f>
        <v>1</v>
      </c>
      <c r="AB188" s="42">
        <f>IF(Tabla2[[#This Row],[Trabajador]]&gt;1,1/Tabla2[[#This Row],[Trabajador]],Tabla2[[#This Row],[Trabajador]])</f>
        <v>1</v>
      </c>
      <c r="AC188" t="str">
        <f>+IFERROR(IF(Tabla2[[#This Row],[FECHA CESE/BAJA]]="","No Aplica",IF(AND(MONTH(Tabla2[[#This Row],[FECHA CESE/BAJA]])=MONTH(TODAY()-30),YEAR(Tabla2[[#This Row],[FECHA CESE/BAJA]])=YEAR(TODAY())),MONTH(TODAY()-30)&amp;"-"&amp;YEAR(TODAY()),"Borrar")),"No aplica")</f>
        <v>No Aplica</v>
      </c>
      <c r="AD188" t="str">
        <f>+IFERROR(IF(Tabla2[[#This Row],[FECHA INICIO DE LABORES EN OBRA]]="","No Aplica",IF(AND(MONTH(Tabla2[[#This Row],[FECHA INICIO DE LABORES EN OBRA]])=MONTH(TODAY()-30),YEAR(Tabla2[[#This Row],[FECHA INICIO DE LABORES EN OBRA]])=YEAR(TODAY())),MONTH(TODAY()-30)&amp;"-"&amp;YEAR(TODAY()),"No Aplica")),"No Aplica")</f>
        <v>No Aplica</v>
      </c>
    </row>
    <row r="189" spans="1:30" x14ac:dyDescent="0.25">
      <c r="A189" s="13">
        <v>20556573515</v>
      </c>
      <c r="B189" s="15" t="s">
        <v>2683</v>
      </c>
      <c r="C189" s="15" t="s">
        <v>2683</v>
      </c>
      <c r="D189" s="15">
        <v>73227471</v>
      </c>
      <c r="E189" s="15" t="s">
        <v>2698</v>
      </c>
      <c r="F189" s="39">
        <v>35901</v>
      </c>
      <c r="G189" s="15">
        <v>1</v>
      </c>
      <c r="H189" s="15" t="s">
        <v>2699</v>
      </c>
      <c r="I189" s="15" t="s">
        <v>2685</v>
      </c>
      <c r="J189" s="15" t="s">
        <v>2700</v>
      </c>
      <c r="K189" s="15" t="s">
        <v>2701</v>
      </c>
      <c r="L189" s="40" t="s">
        <v>6</v>
      </c>
      <c r="M189" s="39"/>
      <c r="N189" s="41" t="s">
        <v>2687</v>
      </c>
      <c r="O189" s="39">
        <v>44798</v>
      </c>
      <c r="P189" s="40">
        <v>1</v>
      </c>
      <c r="Q189" s="40">
        <v>1</v>
      </c>
      <c r="R189" s="40" t="str">
        <f>IFERROR(VLOOKUP(Tabla2[[#This Row],[CONTRATISTA PRNCIPAL]],Hoja1!$L$5:$M$9,2,FALSE),"CJV")</f>
        <v>CJV</v>
      </c>
      <c r="S189" s="40" t="str">
        <f>IF(Tabla2[[#This Row],[EMPRESA]]=Tabla2[[#This Row],[CONTRATISTA PRNCIPAL]],"Principal","Secundaria")</f>
        <v>Principal</v>
      </c>
      <c r="T189" s="42">
        <f>IFERROR(1/COUNTIF(Tabla2[CONTRATISTA PRNCIPAL],Tabla2[[#This Row],[CONTRATISTA PRNCIPAL]]),0)</f>
        <v>0.1</v>
      </c>
      <c r="U189" s="43">
        <f>IF(((TODAY()-Tabla2[[#This Row],[FECHA NACIMIENTO]])/365)&lt;18,"Corregir", IF(((TODAY()-Tabla2[[#This Row],[FECHA NACIMIENTO]])/365)&gt;80, "Corregir",ROUNDDOWN(((TODAY()-Tabla2[[#This Row],[FECHA NACIMIENTO]])/365),0)))</f>
        <v>25</v>
      </c>
      <c r="V1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9" s="44" t="str">
        <f>+IF(Tabla2[[#This Row],[Edad]]="Corregir","Corregir","Ok")</f>
        <v>Ok</v>
      </c>
      <c r="X189" s="42" t="str">
        <f>+IFERROR(VLOOKUP(Tabla2[[#This Row],[DISTRITO SEGÚN DNI]],Hoja1!$A$2:$B$32,2,FALSE),"No")</f>
        <v>No</v>
      </c>
      <c r="Y189" s="42" t="str">
        <f>IF(OR(LOWER(Tabla2[[#This Row],[GENERO]])="masculino", LOWER(Tabla2[[#This Row],[GENERO]])="femenino"),"OK","Corregir")</f>
        <v>OK</v>
      </c>
      <c r="Z189" s="42" t="str">
        <f>+IF(Tabla2[[#This Row],[Nro. DNI / CE]]="","Corregir",IF(LEN(Tabla2[[#This Row],[Nro. DNI / CE]])&gt;=8,"OK","Corregir"))</f>
        <v>OK</v>
      </c>
      <c r="AA189" s="42">
        <f>COUNTIF(Tabla2[APELLIDOS Y NOMBRES],Tabla2[[#This Row],[APELLIDOS Y NOMBRES]])</f>
        <v>1</v>
      </c>
      <c r="AB189" s="42">
        <f>IF(Tabla2[[#This Row],[Trabajador]]&gt;1,1/Tabla2[[#This Row],[Trabajador]],Tabla2[[#This Row],[Trabajador]])</f>
        <v>1</v>
      </c>
      <c r="AC189" t="str">
        <f>+IFERROR(IF(Tabla2[[#This Row],[FECHA CESE/BAJA]]="","No Aplica",IF(AND(MONTH(Tabla2[[#This Row],[FECHA CESE/BAJA]])=MONTH(TODAY()-30),YEAR(Tabla2[[#This Row],[FECHA CESE/BAJA]])=YEAR(TODAY())),MONTH(TODAY()-30)&amp;"-"&amp;YEAR(TODAY()),"Borrar")),"No aplica")</f>
        <v>No Aplica</v>
      </c>
      <c r="AD189" t="str">
        <f>+IFERROR(IF(Tabla2[[#This Row],[FECHA INICIO DE LABORES EN OBRA]]="","No Aplica",IF(AND(MONTH(Tabla2[[#This Row],[FECHA INICIO DE LABORES EN OBRA]])=MONTH(TODAY()-30),YEAR(Tabla2[[#This Row],[FECHA INICIO DE LABORES EN OBRA]])=YEAR(TODAY())),MONTH(TODAY()-30)&amp;"-"&amp;YEAR(TODAY()),"No Aplica")),"No Aplica")</f>
        <v>No Aplica</v>
      </c>
    </row>
    <row r="190" spans="1:30" x14ac:dyDescent="0.25">
      <c r="A190" s="13">
        <v>20556573515</v>
      </c>
      <c r="B190" s="15" t="s">
        <v>2683</v>
      </c>
      <c r="C190" s="15" t="s">
        <v>2683</v>
      </c>
      <c r="D190" s="15">
        <v>10502721</v>
      </c>
      <c r="E190" s="15" t="s">
        <v>37</v>
      </c>
      <c r="F190" s="39">
        <v>20503</v>
      </c>
      <c r="G190" s="15">
        <v>1</v>
      </c>
      <c r="H190" s="15" t="s">
        <v>2702</v>
      </c>
      <c r="I190" s="15" t="s">
        <v>2685</v>
      </c>
      <c r="J190" s="15" t="s">
        <v>2703</v>
      </c>
      <c r="K190" s="15" t="s">
        <v>2083</v>
      </c>
      <c r="L190" s="40" t="s">
        <v>6</v>
      </c>
      <c r="M190" s="39"/>
      <c r="N190" s="41" t="s">
        <v>2687</v>
      </c>
      <c r="O190" s="39">
        <v>44872</v>
      </c>
      <c r="P190" s="40">
        <v>1</v>
      </c>
      <c r="Q190" s="40">
        <v>1</v>
      </c>
      <c r="R190" s="40" t="str">
        <f>IFERROR(VLOOKUP(Tabla2[[#This Row],[CONTRATISTA PRNCIPAL]],Hoja1!$L$5:$M$9,2,FALSE),"CJV")</f>
        <v>CJV</v>
      </c>
      <c r="S190" s="40" t="str">
        <f>IF(Tabla2[[#This Row],[EMPRESA]]=Tabla2[[#This Row],[CONTRATISTA PRNCIPAL]],"Principal","Secundaria")</f>
        <v>Principal</v>
      </c>
      <c r="T190" s="42">
        <f>IFERROR(1/COUNTIF(Tabla2[CONTRATISTA PRNCIPAL],Tabla2[[#This Row],[CONTRATISTA PRNCIPAL]]),0)</f>
        <v>0.1</v>
      </c>
      <c r="U190" s="43">
        <f>IF(((TODAY()-Tabla2[[#This Row],[FECHA NACIMIENTO]])/365)&lt;18,"Corregir", IF(((TODAY()-Tabla2[[#This Row],[FECHA NACIMIENTO]])/365)&gt;80, "Corregir",ROUNDDOWN(((TODAY()-Tabla2[[#This Row],[FECHA NACIMIENTO]])/365),0)))</f>
        <v>67</v>
      </c>
      <c r="V1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0" s="44" t="str">
        <f>+IF(Tabla2[[#This Row],[Edad]]="Corregir","Corregir","Ok")</f>
        <v>Ok</v>
      </c>
      <c r="X190" s="42" t="str">
        <f>+IFERROR(VLOOKUP(Tabla2[[#This Row],[DISTRITO SEGÚN DNI]],Hoja1!$A$2:$B$32,2,FALSE),"No")</f>
        <v>ATE</v>
      </c>
      <c r="Y190" s="42" t="str">
        <f>IF(OR(LOWER(Tabla2[[#This Row],[GENERO]])="masculino", LOWER(Tabla2[[#This Row],[GENERO]])="femenino"),"OK","Corregir")</f>
        <v>OK</v>
      </c>
      <c r="Z190" s="42" t="str">
        <f>+IF(Tabla2[[#This Row],[Nro. DNI / CE]]="","Corregir",IF(LEN(Tabla2[[#This Row],[Nro. DNI / CE]])&gt;=8,"OK","Corregir"))</f>
        <v>OK</v>
      </c>
      <c r="AA190" s="42">
        <f>COUNTIF(Tabla2[APELLIDOS Y NOMBRES],Tabla2[[#This Row],[APELLIDOS Y NOMBRES]])</f>
        <v>1</v>
      </c>
      <c r="AB190" s="42">
        <f>IF(Tabla2[[#This Row],[Trabajador]]&gt;1,1/Tabla2[[#This Row],[Trabajador]],Tabla2[[#This Row],[Trabajador]])</f>
        <v>1</v>
      </c>
      <c r="AC190" t="str">
        <f>+IFERROR(IF(Tabla2[[#This Row],[FECHA CESE/BAJA]]="","No Aplica",IF(AND(MONTH(Tabla2[[#This Row],[FECHA CESE/BAJA]])=MONTH(TODAY()-30),YEAR(Tabla2[[#This Row],[FECHA CESE/BAJA]])=YEAR(TODAY())),MONTH(TODAY()-30)&amp;"-"&amp;YEAR(TODAY()),"Borrar")),"No aplica")</f>
        <v>No Aplica</v>
      </c>
      <c r="AD190" t="str">
        <f>+IFERROR(IF(Tabla2[[#This Row],[FECHA INICIO DE LABORES EN OBRA]]="","No Aplica",IF(AND(MONTH(Tabla2[[#This Row],[FECHA INICIO DE LABORES EN OBRA]])=MONTH(TODAY()-30),YEAR(Tabla2[[#This Row],[FECHA INICIO DE LABORES EN OBRA]])=YEAR(TODAY())),MONTH(TODAY()-30)&amp;"-"&amp;YEAR(TODAY()),"No Aplica")),"No Aplica")</f>
        <v>No Aplica</v>
      </c>
    </row>
    <row r="191" spans="1:30" x14ac:dyDescent="0.25">
      <c r="A191" s="13">
        <v>20556573515</v>
      </c>
      <c r="B191" s="15" t="s">
        <v>2683</v>
      </c>
      <c r="C191" s="15" t="s">
        <v>2683</v>
      </c>
      <c r="D191" s="15">
        <v>70345702</v>
      </c>
      <c r="E191" s="15" t="s">
        <v>184</v>
      </c>
      <c r="F191" s="39">
        <v>35893</v>
      </c>
      <c r="G191" s="15">
        <v>1</v>
      </c>
      <c r="H191" s="15" t="s">
        <v>2704</v>
      </c>
      <c r="I191" s="15" t="s">
        <v>2685</v>
      </c>
      <c r="J191" s="15" t="s">
        <v>2705</v>
      </c>
      <c r="K191" s="15" t="s">
        <v>2015</v>
      </c>
      <c r="L191" s="40" t="s">
        <v>5</v>
      </c>
      <c r="M191" s="39"/>
      <c r="N191" s="41" t="s">
        <v>2687</v>
      </c>
      <c r="O191" s="39">
        <v>44888</v>
      </c>
      <c r="P191" s="40">
        <v>1</v>
      </c>
      <c r="Q191" s="40">
        <v>1</v>
      </c>
      <c r="R191" s="40" t="str">
        <f>IFERROR(VLOOKUP(Tabla2[[#This Row],[CONTRATISTA PRNCIPAL]],Hoja1!$L$5:$M$9,2,FALSE),"CJV")</f>
        <v>CJV</v>
      </c>
      <c r="S191" s="40" t="str">
        <f>IF(Tabla2[[#This Row],[EMPRESA]]=Tabla2[[#This Row],[CONTRATISTA PRNCIPAL]],"Principal","Secundaria")</f>
        <v>Principal</v>
      </c>
      <c r="T191" s="42">
        <f>IFERROR(1/COUNTIF(Tabla2[CONTRATISTA PRNCIPAL],Tabla2[[#This Row],[CONTRATISTA PRNCIPAL]]),0)</f>
        <v>0.1</v>
      </c>
      <c r="U191" s="43">
        <f>IF(((TODAY()-Tabla2[[#This Row],[FECHA NACIMIENTO]])/365)&lt;18,"Corregir", IF(((TODAY()-Tabla2[[#This Row],[FECHA NACIMIENTO]])/365)&gt;80, "Corregir",ROUNDDOWN(((TODAY()-Tabla2[[#This Row],[FECHA NACIMIENTO]])/365),0)))</f>
        <v>25</v>
      </c>
      <c r="V1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1" s="44" t="str">
        <f>+IF(Tabla2[[#This Row],[Edad]]="Corregir","Corregir","Ok")</f>
        <v>Ok</v>
      </c>
      <c r="X191" s="42" t="str">
        <f>+IFERROR(VLOOKUP(Tabla2[[#This Row],[DISTRITO SEGÚN DNI]],Hoja1!$A$2:$B$32,2,FALSE),"No")</f>
        <v>BREÑA</v>
      </c>
      <c r="Y191" s="42" t="str">
        <f>IF(OR(LOWER(Tabla2[[#This Row],[GENERO]])="masculino", LOWER(Tabla2[[#This Row],[GENERO]])="femenino"),"OK","Corregir")</f>
        <v>OK</v>
      </c>
      <c r="Z191" s="42" t="str">
        <f>+IF(Tabla2[[#This Row],[Nro. DNI / CE]]="","Corregir",IF(LEN(Tabla2[[#This Row],[Nro. DNI / CE]])&gt;=8,"OK","Corregir"))</f>
        <v>OK</v>
      </c>
      <c r="AA191" s="42">
        <f>COUNTIF(Tabla2[APELLIDOS Y NOMBRES],Tabla2[[#This Row],[APELLIDOS Y NOMBRES]])</f>
        <v>1</v>
      </c>
      <c r="AB191" s="42">
        <f>IF(Tabla2[[#This Row],[Trabajador]]&gt;1,1/Tabla2[[#This Row],[Trabajador]],Tabla2[[#This Row],[Trabajador]])</f>
        <v>1</v>
      </c>
      <c r="AC191" t="str">
        <f>+IFERROR(IF(Tabla2[[#This Row],[FECHA CESE/BAJA]]="","No Aplica",IF(AND(MONTH(Tabla2[[#This Row],[FECHA CESE/BAJA]])=MONTH(TODAY()-30),YEAR(Tabla2[[#This Row],[FECHA CESE/BAJA]])=YEAR(TODAY())),MONTH(TODAY()-30)&amp;"-"&amp;YEAR(TODAY()),"Borrar")),"No aplica")</f>
        <v>No Aplica</v>
      </c>
      <c r="AD191" t="str">
        <f>+IFERROR(IF(Tabla2[[#This Row],[FECHA INICIO DE LABORES EN OBRA]]="","No Aplica",IF(AND(MONTH(Tabla2[[#This Row],[FECHA INICIO DE LABORES EN OBRA]])=MONTH(TODAY()-30),YEAR(Tabla2[[#This Row],[FECHA INICIO DE LABORES EN OBRA]])=YEAR(TODAY())),MONTH(TODAY()-30)&amp;"-"&amp;YEAR(TODAY()),"No Aplica")),"No Aplica")</f>
        <v>No Aplica</v>
      </c>
    </row>
    <row r="192" spans="1:30" x14ac:dyDescent="0.25">
      <c r="A192" s="13">
        <v>20556573515</v>
      </c>
      <c r="B192" s="15" t="s">
        <v>2683</v>
      </c>
      <c r="C192" s="15" t="s">
        <v>2683</v>
      </c>
      <c r="D192" s="15">
        <v>73980877</v>
      </c>
      <c r="E192" s="15" t="s">
        <v>2706</v>
      </c>
      <c r="F192" s="39">
        <v>35799</v>
      </c>
      <c r="G192" s="15">
        <v>1</v>
      </c>
      <c r="H192" s="15" t="s">
        <v>2707</v>
      </c>
      <c r="I192" s="15" t="s">
        <v>2685</v>
      </c>
      <c r="J192" s="15" t="s">
        <v>2708</v>
      </c>
      <c r="K192" s="15" t="s">
        <v>2071</v>
      </c>
      <c r="L192" s="40" t="s">
        <v>6</v>
      </c>
      <c r="M192" s="39"/>
      <c r="N192" s="41" t="s">
        <v>2687</v>
      </c>
      <c r="O192" s="39">
        <v>44890</v>
      </c>
      <c r="P192" s="40">
        <v>1</v>
      </c>
      <c r="Q192" s="40">
        <v>1</v>
      </c>
      <c r="R192" s="40" t="str">
        <f>IFERROR(VLOOKUP(Tabla2[[#This Row],[CONTRATISTA PRNCIPAL]],Hoja1!$L$5:$M$9,2,FALSE),"CJV")</f>
        <v>CJV</v>
      </c>
      <c r="S192" s="40" t="str">
        <f>IF(Tabla2[[#This Row],[EMPRESA]]=Tabla2[[#This Row],[CONTRATISTA PRNCIPAL]],"Principal","Secundaria")</f>
        <v>Principal</v>
      </c>
      <c r="T192" s="42">
        <f>IFERROR(1/COUNTIF(Tabla2[CONTRATISTA PRNCIPAL],Tabla2[[#This Row],[CONTRATISTA PRNCIPAL]]),0)</f>
        <v>0.1</v>
      </c>
      <c r="U192" s="43">
        <f>IF(((TODAY()-Tabla2[[#This Row],[FECHA NACIMIENTO]])/365)&lt;18,"Corregir", IF(((TODAY()-Tabla2[[#This Row],[FECHA NACIMIENTO]])/365)&gt;80, "Corregir",ROUNDDOWN(((TODAY()-Tabla2[[#This Row],[FECHA NACIMIENTO]])/365),0)))</f>
        <v>25</v>
      </c>
      <c r="V1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2" s="44" t="str">
        <f>+IF(Tabla2[[#This Row],[Edad]]="Corregir","Corregir","Ok")</f>
        <v>Ok</v>
      </c>
      <c r="X192" s="42" t="str">
        <f>+IFERROR(VLOOKUP(Tabla2[[#This Row],[DISTRITO SEGÚN DNI]],Hoja1!$A$2:$B$32,2,FALSE),"No")</f>
        <v>No</v>
      </c>
      <c r="Y192" s="42" t="str">
        <f>IF(OR(LOWER(Tabla2[[#This Row],[GENERO]])="masculino", LOWER(Tabla2[[#This Row],[GENERO]])="femenino"),"OK","Corregir")</f>
        <v>OK</v>
      </c>
      <c r="Z192" s="42" t="str">
        <f>+IF(Tabla2[[#This Row],[Nro. DNI / CE]]="","Corregir",IF(LEN(Tabla2[[#This Row],[Nro. DNI / CE]])&gt;=8,"OK","Corregir"))</f>
        <v>OK</v>
      </c>
      <c r="AA192" s="42">
        <f>COUNTIF(Tabla2[APELLIDOS Y NOMBRES],Tabla2[[#This Row],[APELLIDOS Y NOMBRES]])</f>
        <v>1</v>
      </c>
      <c r="AB192" s="42">
        <f>IF(Tabla2[[#This Row],[Trabajador]]&gt;1,1/Tabla2[[#This Row],[Trabajador]],Tabla2[[#This Row],[Trabajador]])</f>
        <v>1</v>
      </c>
      <c r="AC192" t="str">
        <f>+IFERROR(IF(Tabla2[[#This Row],[FECHA CESE/BAJA]]="","No Aplica",IF(AND(MONTH(Tabla2[[#This Row],[FECHA CESE/BAJA]])=MONTH(TODAY()-30),YEAR(Tabla2[[#This Row],[FECHA CESE/BAJA]])=YEAR(TODAY())),MONTH(TODAY()-30)&amp;"-"&amp;YEAR(TODAY()),"Borrar")),"No aplica")</f>
        <v>No Aplica</v>
      </c>
      <c r="AD192" t="str">
        <f>+IFERROR(IF(Tabla2[[#This Row],[FECHA INICIO DE LABORES EN OBRA]]="","No Aplica",IF(AND(MONTH(Tabla2[[#This Row],[FECHA INICIO DE LABORES EN OBRA]])=MONTH(TODAY()-30),YEAR(Tabla2[[#This Row],[FECHA INICIO DE LABORES EN OBRA]])=YEAR(TODAY())),MONTH(TODAY()-30)&amp;"-"&amp;YEAR(TODAY()),"No Aplica")),"No Aplica")</f>
        <v>No Aplica</v>
      </c>
    </row>
    <row r="193" spans="1:30" x14ac:dyDescent="0.25">
      <c r="A193" s="13">
        <v>20556573515</v>
      </c>
      <c r="B193" s="15" t="s">
        <v>2683</v>
      </c>
      <c r="C193" s="15" t="s">
        <v>2683</v>
      </c>
      <c r="D193" s="15">
        <v>77044201</v>
      </c>
      <c r="E193" s="15" t="s">
        <v>2709</v>
      </c>
      <c r="F193" s="39">
        <v>34825</v>
      </c>
      <c r="G193" s="15">
        <v>1</v>
      </c>
      <c r="H193" s="15" t="s">
        <v>2707</v>
      </c>
      <c r="I193" s="15" t="s">
        <v>2685</v>
      </c>
      <c r="J193" s="15" t="s">
        <v>2710</v>
      </c>
      <c r="K193" s="15" t="s">
        <v>2711</v>
      </c>
      <c r="L193" s="40" t="s">
        <v>6</v>
      </c>
      <c r="M193" s="39"/>
      <c r="N193" s="41" t="s">
        <v>2687</v>
      </c>
      <c r="O193" s="39">
        <v>44890</v>
      </c>
      <c r="P193" s="40">
        <v>1</v>
      </c>
      <c r="Q193" s="40">
        <v>1</v>
      </c>
      <c r="R193" s="40" t="str">
        <f>IFERROR(VLOOKUP(Tabla2[[#This Row],[CONTRATISTA PRNCIPAL]],Hoja1!$L$5:$M$9,2,FALSE),"CJV")</f>
        <v>CJV</v>
      </c>
      <c r="S193" s="40" t="str">
        <f>IF(Tabla2[[#This Row],[EMPRESA]]=Tabla2[[#This Row],[CONTRATISTA PRNCIPAL]],"Principal","Secundaria")</f>
        <v>Principal</v>
      </c>
      <c r="T193" s="42">
        <f>IFERROR(1/COUNTIF(Tabla2[CONTRATISTA PRNCIPAL],Tabla2[[#This Row],[CONTRATISTA PRNCIPAL]]),0)</f>
        <v>0.1</v>
      </c>
      <c r="U193" s="43">
        <f>IF(((TODAY()-Tabla2[[#This Row],[FECHA NACIMIENTO]])/365)&lt;18,"Corregir", IF(((TODAY()-Tabla2[[#This Row],[FECHA NACIMIENTO]])/365)&gt;80, "Corregir",ROUNDDOWN(((TODAY()-Tabla2[[#This Row],[FECHA NACIMIENTO]])/365),0)))</f>
        <v>28</v>
      </c>
      <c r="V1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3" s="44" t="str">
        <f>+IF(Tabla2[[#This Row],[Edad]]="Corregir","Corregir","Ok")</f>
        <v>Ok</v>
      </c>
      <c r="X193" s="42" t="str">
        <f>+IFERROR(VLOOKUP(Tabla2[[#This Row],[DISTRITO SEGÚN DNI]],Hoja1!$A$2:$B$32,2,FALSE),"No")</f>
        <v>No</v>
      </c>
      <c r="Y193" s="42" t="str">
        <f>IF(OR(LOWER(Tabla2[[#This Row],[GENERO]])="masculino", LOWER(Tabla2[[#This Row],[GENERO]])="femenino"),"OK","Corregir")</f>
        <v>OK</v>
      </c>
      <c r="Z193" s="42" t="str">
        <f>+IF(Tabla2[[#This Row],[Nro. DNI / CE]]="","Corregir",IF(LEN(Tabla2[[#This Row],[Nro. DNI / CE]])&gt;=8,"OK","Corregir"))</f>
        <v>OK</v>
      </c>
      <c r="AA193" s="42">
        <f>COUNTIF(Tabla2[APELLIDOS Y NOMBRES],Tabla2[[#This Row],[APELLIDOS Y NOMBRES]])</f>
        <v>1</v>
      </c>
      <c r="AB193" s="42">
        <f>IF(Tabla2[[#This Row],[Trabajador]]&gt;1,1/Tabla2[[#This Row],[Trabajador]],Tabla2[[#This Row],[Trabajador]])</f>
        <v>1</v>
      </c>
      <c r="AC193" t="str">
        <f>+IFERROR(IF(Tabla2[[#This Row],[FECHA CESE/BAJA]]="","No Aplica",IF(AND(MONTH(Tabla2[[#This Row],[FECHA CESE/BAJA]])=MONTH(TODAY()-30),YEAR(Tabla2[[#This Row],[FECHA CESE/BAJA]])=YEAR(TODAY())),MONTH(TODAY()-30)&amp;"-"&amp;YEAR(TODAY()),"Borrar")),"No aplica")</f>
        <v>No Aplica</v>
      </c>
      <c r="AD193" t="str">
        <f>+IFERROR(IF(Tabla2[[#This Row],[FECHA INICIO DE LABORES EN OBRA]]="","No Aplica",IF(AND(MONTH(Tabla2[[#This Row],[FECHA INICIO DE LABORES EN OBRA]])=MONTH(TODAY()-30),YEAR(Tabla2[[#This Row],[FECHA INICIO DE LABORES EN OBRA]])=YEAR(TODAY())),MONTH(TODAY()-30)&amp;"-"&amp;YEAR(TODAY()),"No Aplica")),"No Aplica")</f>
        <v>No Aplica</v>
      </c>
    </row>
    <row r="194" spans="1:30" x14ac:dyDescent="0.25">
      <c r="A194" s="13">
        <v>20556573515</v>
      </c>
      <c r="B194" s="15" t="s">
        <v>2683</v>
      </c>
      <c r="C194" s="15" t="s">
        <v>2683</v>
      </c>
      <c r="D194" s="15">
        <v>47406828</v>
      </c>
      <c r="E194" s="15" t="s">
        <v>2712</v>
      </c>
      <c r="F194" s="39">
        <v>33919</v>
      </c>
      <c r="G194" s="15">
        <v>1</v>
      </c>
      <c r="H194" s="15" t="s">
        <v>2707</v>
      </c>
      <c r="I194" s="15" t="s">
        <v>2685</v>
      </c>
      <c r="J194" s="15" t="s">
        <v>2713</v>
      </c>
      <c r="K194" s="15" t="s">
        <v>2714</v>
      </c>
      <c r="L194" s="40" t="s">
        <v>6</v>
      </c>
      <c r="M194" s="39"/>
      <c r="N194" s="41" t="s">
        <v>2687</v>
      </c>
      <c r="O194" s="39">
        <v>44916</v>
      </c>
      <c r="P194" s="40">
        <v>1</v>
      </c>
      <c r="Q194" s="40">
        <v>1</v>
      </c>
      <c r="R194" s="40" t="str">
        <f>IFERROR(VLOOKUP(Tabla2[[#This Row],[CONTRATISTA PRNCIPAL]],Hoja1!$L$5:$M$9,2,FALSE),"CJV")</f>
        <v>CJV</v>
      </c>
      <c r="S194" s="40" t="str">
        <f>IF(Tabla2[[#This Row],[EMPRESA]]=Tabla2[[#This Row],[CONTRATISTA PRNCIPAL]],"Principal","Secundaria")</f>
        <v>Principal</v>
      </c>
      <c r="T194" s="42">
        <f>IFERROR(1/COUNTIF(Tabla2[CONTRATISTA PRNCIPAL],Tabla2[[#This Row],[CONTRATISTA PRNCIPAL]]),0)</f>
        <v>0.1</v>
      </c>
      <c r="U194" s="43">
        <f>IF(((TODAY()-Tabla2[[#This Row],[FECHA NACIMIENTO]])/365)&lt;18,"Corregir", IF(((TODAY()-Tabla2[[#This Row],[FECHA NACIMIENTO]])/365)&gt;80, "Corregir",ROUNDDOWN(((TODAY()-Tabla2[[#This Row],[FECHA NACIMIENTO]])/365),0)))</f>
        <v>30</v>
      </c>
      <c r="V1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4" s="44" t="str">
        <f>+IF(Tabla2[[#This Row],[Edad]]="Corregir","Corregir","Ok")</f>
        <v>Ok</v>
      </c>
      <c r="X194" s="42" t="str">
        <f>+IFERROR(VLOOKUP(Tabla2[[#This Row],[DISTRITO SEGÚN DNI]],Hoja1!$A$2:$B$32,2,FALSE),"No")</f>
        <v>No</v>
      </c>
      <c r="Y194" s="42" t="str">
        <f>IF(OR(LOWER(Tabla2[[#This Row],[GENERO]])="masculino", LOWER(Tabla2[[#This Row],[GENERO]])="femenino"),"OK","Corregir")</f>
        <v>OK</v>
      </c>
      <c r="Z194" s="42" t="str">
        <f>+IF(Tabla2[[#This Row],[Nro. DNI / CE]]="","Corregir",IF(LEN(Tabla2[[#This Row],[Nro. DNI / CE]])&gt;=8,"OK","Corregir"))</f>
        <v>OK</v>
      </c>
      <c r="AA194" s="42">
        <f>COUNTIF(Tabla2[APELLIDOS Y NOMBRES],Tabla2[[#This Row],[APELLIDOS Y NOMBRES]])</f>
        <v>1</v>
      </c>
      <c r="AB194" s="42">
        <f>IF(Tabla2[[#This Row],[Trabajador]]&gt;1,1/Tabla2[[#This Row],[Trabajador]],Tabla2[[#This Row],[Trabajador]])</f>
        <v>1</v>
      </c>
      <c r="AC194" t="str">
        <f>+IFERROR(IF(Tabla2[[#This Row],[FECHA CESE/BAJA]]="","No Aplica",IF(AND(MONTH(Tabla2[[#This Row],[FECHA CESE/BAJA]])=MONTH(TODAY()-30),YEAR(Tabla2[[#This Row],[FECHA CESE/BAJA]])=YEAR(TODAY())),MONTH(TODAY()-30)&amp;"-"&amp;YEAR(TODAY()),"Borrar")),"No aplica")</f>
        <v>No Aplica</v>
      </c>
      <c r="AD194" t="str">
        <f>+IFERROR(IF(Tabla2[[#This Row],[FECHA INICIO DE LABORES EN OBRA]]="","No Aplica",IF(AND(MONTH(Tabla2[[#This Row],[FECHA INICIO DE LABORES EN OBRA]])=MONTH(TODAY()-30),YEAR(Tabla2[[#This Row],[FECHA INICIO DE LABORES EN OBRA]])=YEAR(TODAY())),MONTH(TODAY()-30)&amp;"-"&amp;YEAR(TODAY()),"No Aplica")),"No Aplica")</f>
        <v>No Aplica</v>
      </c>
    </row>
    <row r="195" spans="1:30" x14ac:dyDescent="0.25">
      <c r="A195" s="13" t="s">
        <v>2715</v>
      </c>
      <c r="B195" s="15" t="s">
        <v>2716</v>
      </c>
      <c r="C195" s="15" t="s">
        <v>2717</v>
      </c>
      <c r="D195" s="15" t="s">
        <v>2718</v>
      </c>
      <c r="E195" s="15" t="s">
        <v>2719</v>
      </c>
      <c r="F195" s="39">
        <v>28078</v>
      </c>
      <c r="G195" s="15">
        <v>1</v>
      </c>
      <c r="H195" s="15" t="s">
        <v>2165</v>
      </c>
      <c r="I195" s="15" t="s">
        <v>2720</v>
      </c>
      <c r="J195" s="15" t="s">
        <v>2721</v>
      </c>
      <c r="K195" s="15" t="s">
        <v>2722</v>
      </c>
      <c r="L195" s="40" t="s">
        <v>6</v>
      </c>
      <c r="M195" s="39">
        <v>45146</v>
      </c>
      <c r="N195" s="41" t="s">
        <v>2098</v>
      </c>
      <c r="O195" s="39">
        <v>45092</v>
      </c>
      <c r="P195" s="40">
        <v>1</v>
      </c>
      <c r="Q195" s="40">
        <v>1</v>
      </c>
      <c r="R195" s="40" t="str">
        <f>IFERROR(VLOOKUP(Tabla2[[#This Row],[CONTRATISTA PRNCIPAL]],Hoja1!$L$5:$M$9,2,FALSE),"CJV")</f>
        <v>CJV</v>
      </c>
      <c r="S195" s="40" t="str">
        <f>IF(Tabla2[[#This Row],[EMPRESA]]=Tabla2[[#This Row],[CONTRATISTA PRNCIPAL]],"Principal","Secundaria")</f>
        <v>Secundaria</v>
      </c>
      <c r="T195" s="42">
        <f>IFERROR(1/COUNTIF(Tabla2[CONTRATISTA PRNCIPAL],Tabla2[[#This Row],[CONTRATISTA PRNCIPAL]]),0)</f>
        <v>0.005952380952380952</v>
      </c>
      <c r="U195" s="43">
        <f>IF(((TODAY()-Tabla2[[#This Row],[FECHA NACIMIENTO]])/365)&lt;18,"Corregir", IF(((TODAY()-Tabla2[[#This Row],[FECHA NACIMIENTO]])/365)&gt;80, "Corregir",ROUNDDOWN(((TODAY()-Tabla2[[#This Row],[FECHA NACIMIENTO]])/365),0)))</f>
        <v>46</v>
      </c>
      <c r="V1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5" s="44" t="str">
        <f>+IF(Tabla2[[#This Row],[Edad]]="Corregir","Corregir","Ok")</f>
        <v>Ok</v>
      </c>
      <c r="X195" s="42" t="str">
        <f>+IFERROR(VLOOKUP(Tabla2[[#This Row],[DISTRITO SEGÚN DNI]],Hoja1!$A$2:$B$32,2,FALSE),"No")</f>
        <v>No</v>
      </c>
      <c r="Y195" s="42" t="str">
        <f>IF(OR(LOWER(Tabla2[[#This Row],[GENERO]])="masculino", LOWER(Tabla2[[#This Row],[GENERO]])="femenino"),"OK","Corregir")</f>
        <v>OK</v>
      </c>
      <c r="Z195" s="42" t="str">
        <f>+IF(Tabla2[[#This Row],[Nro. DNI / CE]]="","Corregir",IF(LEN(Tabla2[[#This Row],[Nro. DNI / CE]])&gt;=8,"OK","Corregir"))</f>
        <v>OK</v>
      </c>
      <c r="AA195" s="42">
        <f>COUNTIF(Tabla2[APELLIDOS Y NOMBRES],Tabla2[[#This Row],[APELLIDOS Y NOMBRES]])</f>
        <v>1</v>
      </c>
      <c r="AB195" s="42">
        <f>IF(Tabla2[[#This Row],[Trabajador]]&gt;1,1/Tabla2[[#This Row],[Trabajador]],Tabla2[[#This Row],[Trabajador]])</f>
        <v>1</v>
      </c>
      <c r="AC195" t="str">
        <f>+IFERROR(IF(Tabla2[[#This Row],[FECHA CESE/BAJA]]="","No Aplica",IF(AND(MONTH(Tabla2[[#This Row],[FECHA CESE/BAJA]])=MONTH(TODAY()-30),YEAR(Tabla2[[#This Row],[FECHA CESE/BAJA]])=YEAR(TODAY())),MONTH(TODAY()-30)&amp;"-"&amp;YEAR(TODAY()),"Borrar")),"No aplica")</f>
        <v>8-2023</v>
      </c>
      <c r="AD195" t="str">
        <f>+IFERROR(IF(Tabla2[[#This Row],[FECHA INICIO DE LABORES EN OBRA]]="","No Aplica",IF(AND(MONTH(Tabla2[[#This Row],[FECHA INICIO DE LABORES EN OBRA]])=MONTH(TODAY()-30),YEAR(Tabla2[[#This Row],[FECHA INICIO DE LABORES EN OBRA]])=YEAR(TODAY())),MONTH(TODAY()-30)&amp;"-"&amp;YEAR(TODAY()),"No Aplica")),"No Aplica")</f>
        <v>No Aplica</v>
      </c>
    </row>
    <row r="196" spans="1:30" x14ac:dyDescent="0.25">
      <c r="A196" s="13" t="s">
        <v>2723</v>
      </c>
      <c r="B196" s="15" t="s">
        <v>2724</v>
      </c>
      <c r="C196" s="15" t="s">
        <v>2717</v>
      </c>
      <c r="D196" s="15" t="s">
        <v>2725</v>
      </c>
      <c r="E196" s="15" t="s">
        <v>2726</v>
      </c>
      <c r="F196" s="39">
        <v>32963</v>
      </c>
      <c r="G196" s="15">
        <v>1</v>
      </c>
      <c r="H196" s="15" t="s">
        <v>2727</v>
      </c>
      <c r="I196" s="15" t="s">
        <v>2728</v>
      </c>
      <c r="J196" s="15" t="s">
        <v>2729</v>
      </c>
      <c r="K196" s="15" t="s">
        <v>2730</v>
      </c>
      <c r="L196" s="40" t="s">
        <v>6</v>
      </c>
      <c r="M196" s="39">
        <v>45150</v>
      </c>
      <c r="N196" s="41" t="s">
        <v>2098</v>
      </c>
      <c r="O196" s="39">
        <v>45069</v>
      </c>
      <c r="P196" s="40">
        <v>1</v>
      </c>
      <c r="Q196" s="40">
        <v>1</v>
      </c>
      <c r="R196" s="40" t="str">
        <f>IFERROR(VLOOKUP(Tabla2[[#This Row],[CONTRATISTA PRNCIPAL]],Hoja1!$L$5:$M$9,2,FALSE),"CJV")</f>
        <v>CJV</v>
      </c>
      <c r="S196" s="40" t="str">
        <f>IF(Tabla2[[#This Row],[EMPRESA]]=Tabla2[[#This Row],[CONTRATISTA PRNCIPAL]],"Principal","Secundaria")</f>
        <v>Secundaria</v>
      </c>
      <c r="T196" s="42">
        <f>IFERROR(1/COUNTIF(Tabla2[CONTRATISTA PRNCIPAL],Tabla2[[#This Row],[CONTRATISTA PRNCIPAL]]),0)</f>
        <v>0.005952380952380952</v>
      </c>
      <c r="U196" s="43">
        <f>IF(((TODAY()-Tabla2[[#This Row],[FECHA NACIMIENTO]])/365)&lt;18,"Corregir", IF(((TODAY()-Tabla2[[#This Row],[FECHA NACIMIENTO]])/365)&gt;80, "Corregir",ROUNDDOWN(((TODAY()-Tabla2[[#This Row],[FECHA NACIMIENTO]])/365),0)))</f>
        <v>33</v>
      </c>
      <c r="V1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6" s="44" t="str">
        <f>+IF(Tabla2[[#This Row],[Edad]]="Corregir","Corregir","Ok")</f>
        <v>Ok</v>
      </c>
      <c r="X196" s="42" t="str">
        <f>+IFERROR(VLOOKUP(Tabla2[[#This Row],[DISTRITO SEGÚN DNI]],Hoja1!$A$2:$B$32,2,FALSE),"No")</f>
        <v>No</v>
      </c>
      <c r="Y196" s="42" t="str">
        <f>IF(OR(LOWER(Tabla2[[#This Row],[GENERO]])="masculino", LOWER(Tabla2[[#This Row],[GENERO]])="femenino"),"OK","Corregir")</f>
        <v>OK</v>
      </c>
      <c r="Z196" s="42" t="str">
        <f>+IF(Tabla2[[#This Row],[Nro. DNI / CE]]="","Corregir",IF(LEN(Tabla2[[#This Row],[Nro. DNI / CE]])&gt;=8,"OK","Corregir"))</f>
        <v>OK</v>
      </c>
      <c r="AA196" s="42">
        <f>COUNTIF(Tabla2[APELLIDOS Y NOMBRES],Tabla2[[#This Row],[APELLIDOS Y NOMBRES]])</f>
        <v>1</v>
      </c>
      <c r="AB196" s="42">
        <f>IF(Tabla2[[#This Row],[Trabajador]]&gt;1,1/Tabla2[[#This Row],[Trabajador]],Tabla2[[#This Row],[Trabajador]])</f>
        <v>1</v>
      </c>
      <c r="AC196" t="str">
        <f>+IFERROR(IF(Tabla2[[#This Row],[FECHA CESE/BAJA]]="","No Aplica",IF(AND(MONTH(Tabla2[[#This Row],[FECHA CESE/BAJA]])=MONTH(TODAY()-30),YEAR(Tabla2[[#This Row],[FECHA CESE/BAJA]])=YEAR(TODAY())),MONTH(TODAY()-30)&amp;"-"&amp;YEAR(TODAY()),"Borrar")),"No aplica")</f>
        <v>8-2023</v>
      </c>
      <c r="AD196" t="str">
        <f>+IFERROR(IF(Tabla2[[#This Row],[FECHA INICIO DE LABORES EN OBRA]]="","No Aplica",IF(AND(MONTH(Tabla2[[#This Row],[FECHA INICIO DE LABORES EN OBRA]])=MONTH(TODAY()-30),YEAR(Tabla2[[#This Row],[FECHA INICIO DE LABORES EN OBRA]])=YEAR(TODAY())),MONTH(TODAY()-30)&amp;"-"&amp;YEAR(TODAY()),"No Aplica")),"No Aplica")</f>
        <v>No Aplica</v>
      </c>
    </row>
    <row r="197" spans="1:30" x14ac:dyDescent="0.25">
      <c r="A197" s="13" t="s">
        <v>2723</v>
      </c>
      <c r="B197" s="15" t="s">
        <v>2724</v>
      </c>
      <c r="C197" s="15" t="s">
        <v>2717</v>
      </c>
      <c r="D197" s="15" t="s">
        <v>2731</v>
      </c>
      <c r="E197" s="15" t="s">
        <v>2732</v>
      </c>
      <c r="F197" s="39">
        <v>36533</v>
      </c>
      <c r="G197" s="15">
        <v>2</v>
      </c>
      <c r="H197" s="15" t="s">
        <v>2733</v>
      </c>
      <c r="I197" s="15" t="s">
        <v>2728</v>
      </c>
      <c r="J197" s="15" t="s">
        <v>2734</v>
      </c>
      <c r="K197" s="15" t="s">
        <v>2735</v>
      </c>
      <c r="L197" s="40" t="s">
        <v>6</v>
      </c>
      <c r="M197" s="39">
        <v>45150</v>
      </c>
      <c r="N197" s="41" t="s">
        <v>2098</v>
      </c>
      <c r="O197" s="39">
        <v>45070</v>
      </c>
      <c r="P197" s="40">
        <v>1</v>
      </c>
      <c r="Q197" s="40">
        <v>1</v>
      </c>
      <c r="R197" s="40" t="str">
        <f>IFERROR(VLOOKUP(Tabla2[[#This Row],[CONTRATISTA PRNCIPAL]],Hoja1!$L$5:$M$9,2,FALSE),"CJV")</f>
        <v>CJV</v>
      </c>
      <c r="S197" s="40" t="str">
        <f>IF(Tabla2[[#This Row],[EMPRESA]]=Tabla2[[#This Row],[CONTRATISTA PRNCIPAL]],"Principal","Secundaria")</f>
        <v>Secundaria</v>
      </c>
      <c r="T197" s="42">
        <f>IFERROR(1/COUNTIF(Tabla2[CONTRATISTA PRNCIPAL],Tabla2[[#This Row],[CONTRATISTA PRNCIPAL]]),0)</f>
        <v>0.005952380952380952</v>
      </c>
      <c r="U197" s="43">
        <f>IF(((TODAY()-Tabla2[[#This Row],[FECHA NACIMIENTO]])/365)&lt;18,"Corregir", IF(((TODAY()-Tabla2[[#This Row],[FECHA NACIMIENTO]])/365)&gt;80, "Corregir",ROUNDDOWN(((TODAY()-Tabla2[[#This Row],[FECHA NACIMIENTO]])/365),0)))</f>
        <v>23</v>
      </c>
      <c r="V1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97" s="44" t="str">
        <f>+IF(Tabla2[[#This Row],[Edad]]="Corregir","Corregir","Ok")</f>
        <v>Ok</v>
      </c>
      <c r="X197" s="42" t="str">
        <f>+IFERROR(VLOOKUP(Tabla2[[#This Row],[DISTRITO SEGÚN DNI]],Hoja1!$A$2:$B$32,2,FALSE),"No")</f>
        <v>No</v>
      </c>
      <c r="Y197" s="42" t="str">
        <f>IF(OR(LOWER(Tabla2[[#This Row],[GENERO]])="masculino", LOWER(Tabla2[[#This Row],[GENERO]])="femenino"),"OK","Corregir")</f>
        <v>OK</v>
      </c>
      <c r="Z197" s="42" t="str">
        <f>+IF(Tabla2[[#This Row],[Nro. DNI / CE]]="","Corregir",IF(LEN(Tabla2[[#This Row],[Nro. DNI / CE]])&gt;=8,"OK","Corregir"))</f>
        <v>OK</v>
      </c>
      <c r="AA197" s="42">
        <f>COUNTIF(Tabla2[APELLIDOS Y NOMBRES],Tabla2[[#This Row],[APELLIDOS Y NOMBRES]])</f>
        <v>1</v>
      </c>
      <c r="AB197" s="42">
        <f>IF(Tabla2[[#This Row],[Trabajador]]&gt;1,1/Tabla2[[#This Row],[Trabajador]],Tabla2[[#This Row],[Trabajador]])</f>
        <v>1</v>
      </c>
      <c r="AC197" t="str">
        <f>+IFERROR(IF(Tabla2[[#This Row],[FECHA CESE/BAJA]]="","No Aplica",IF(AND(MONTH(Tabla2[[#This Row],[FECHA CESE/BAJA]])=MONTH(TODAY()-30),YEAR(Tabla2[[#This Row],[FECHA CESE/BAJA]])=YEAR(TODAY())),MONTH(TODAY()-30)&amp;"-"&amp;YEAR(TODAY()),"Borrar")),"No aplica")</f>
        <v>8-2023</v>
      </c>
      <c r="AD197" t="str">
        <f>+IFERROR(IF(Tabla2[[#This Row],[FECHA INICIO DE LABORES EN OBRA]]="","No Aplica",IF(AND(MONTH(Tabla2[[#This Row],[FECHA INICIO DE LABORES EN OBRA]])=MONTH(TODAY()-30),YEAR(Tabla2[[#This Row],[FECHA INICIO DE LABORES EN OBRA]])=YEAR(TODAY())),MONTH(TODAY()-30)&amp;"-"&amp;YEAR(TODAY()),"No Aplica")),"No Aplica")</f>
        <v>No Aplica</v>
      </c>
    </row>
    <row r="198" ht="15" customHeight="1" spans="1:30" x14ac:dyDescent="0.25">
      <c r="A198" s="13" t="s">
        <v>2723</v>
      </c>
      <c r="B198" s="15" t="s">
        <v>2724</v>
      </c>
      <c r="C198" s="15" t="s">
        <v>2717</v>
      </c>
      <c r="D198" s="15">
        <v>74152624</v>
      </c>
      <c r="E198" s="15" t="s">
        <v>2736</v>
      </c>
      <c r="F198" s="39">
        <v>36187</v>
      </c>
      <c r="G198" s="15">
        <v>2</v>
      </c>
      <c r="H198" s="15" t="s">
        <v>2733</v>
      </c>
      <c r="I198" s="15" t="s">
        <v>2728</v>
      </c>
      <c r="J198" s="15" t="s">
        <v>2737</v>
      </c>
      <c r="K198" s="15" t="s">
        <v>2738</v>
      </c>
      <c r="L198" s="40" t="s">
        <v>6</v>
      </c>
      <c r="M198" s="39">
        <v>45150</v>
      </c>
      <c r="N198" s="41" t="s">
        <v>2098</v>
      </c>
      <c r="O198" s="39">
        <v>45096</v>
      </c>
      <c r="P198" s="40">
        <v>3</v>
      </c>
      <c r="Q198" s="40">
        <v>1</v>
      </c>
      <c r="R198" s="40" t="str">
        <f>IFERROR(VLOOKUP(Tabla2[[#This Row],[CONTRATISTA PRNCIPAL]],Hoja1!$L$5:$M$9,2,FALSE),"CJV")</f>
        <v>CJV</v>
      </c>
      <c r="S198" s="40" t="str">
        <f>IF(Tabla2[[#This Row],[EMPRESA]]=Tabla2[[#This Row],[CONTRATISTA PRNCIPAL]],"Principal","Secundaria")</f>
        <v>Secundaria</v>
      </c>
      <c r="T198" s="42">
        <f>IFERROR(1/COUNTIF(Tabla2[CONTRATISTA PRNCIPAL],Tabla2[[#This Row],[CONTRATISTA PRNCIPAL]]),0)</f>
        <v>0.005952380952380952</v>
      </c>
      <c r="U198" s="43">
        <f>IF(((TODAY()-Tabla2[[#This Row],[FECHA NACIMIENTO]])/365)&lt;18,"Corregir", IF(((TODAY()-Tabla2[[#This Row],[FECHA NACIMIENTO]])/365)&gt;80, "Corregir",ROUNDDOWN(((TODAY()-Tabla2[[#This Row],[FECHA NACIMIENTO]])/365),0)))</f>
        <v>24</v>
      </c>
      <c r="V1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8" s="44" t="str">
        <f>+IF(Tabla2[[#This Row],[Edad]]="Corregir","Corregir","Ok")</f>
        <v>Ok</v>
      </c>
      <c r="X198" s="42" t="str">
        <f>+IFERROR(VLOOKUP(Tabla2[[#This Row],[DISTRITO SEGÚN DNI]],Hoja1!$A$2:$B$32,2,FALSE),"No")</f>
        <v>No</v>
      </c>
      <c r="Y198" s="42" t="str">
        <f>IF(OR(LOWER(Tabla2[[#This Row],[GENERO]])="masculino", LOWER(Tabla2[[#This Row],[GENERO]])="femenino"),"OK","Corregir")</f>
        <v>OK</v>
      </c>
      <c r="Z198" s="42" t="str">
        <f>+IF(Tabla2[[#This Row],[Nro. DNI / CE]]="","Corregir",IF(LEN(Tabla2[[#This Row],[Nro. DNI / CE]])&gt;=8,"OK","Corregir"))</f>
        <v>OK</v>
      </c>
      <c r="AA198" s="42">
        <f>COUNTIF(Tabla2[APELLIDOS Y NOMBRES],Tabla2[[#This Row],[APELLIDOS Y NOMBRES]])</f>
        <v>1</v>
      </c>
      <c r="AB198" s="42">
        <f>IF(Tabla2[[#This Row],[Trabajador]]&gt;1,1/Tabla2[[#This Row],[Trabajador]],Tabla2[[#This Row],[Trabajador]])</f>
        <v>1</v>
      </c>
      <c r="AC198" t="str">
        <f>+IFERROR(IF(Tabla2[[#This Row],[FECHA CESE/BAJA]]="","No Aplica",IF(AND(MONTH(Tabla2[[#This Row],[FECHA CESE/BAJA]])=MONTH(TODAY()-30),YEAR(Tabla2[[#This Row],[FECHA CESE/BAJA]])=YEAR(TODAY())),MONTH(TODAY()-30)&amp;"-"&amp;YEAR(TODAY()),"Borrar")),"No aplica")</f>
        <v>8-2023</v>
      </c>
      <c r="AD198" t="str">
        <f>+IFERROR(IF(Tabla2[[#This Row],[FECHA INICIO DE LABORES EN OBRA]]="","No Aplica",IF(AND(MONTH(Tabla2[[#This Row],[FECHA INICIO DE LABORES EN OBRA]])=MONTH(TODAY()-30),YEAR(Tabla2[[#This Row],[FECHA INICIO DE LABORES EN OBRA]])=YEAR(TODAY())),MONTH(TODAY()-30)&amp;"-"&amp;YEAR(TODAY()),"No Aplica")),"No Aplica")</f>
        <v>No Aplica</v>
      </c>
    </row>
    <row r="199" spans="1:30" x14ac:dyDescent="0.25">
      <c r="A199" s="13" t="s">
        <v>2723</v>
      </c>
      <c r="B199" s="15" t="s">
        <v>2724</v>
      </c>
      <c r="C199" s="15" t="s">
        <v>2717</v>
      </c>
      <c r="D199" s="15" t="s">
        <v>2739</v>
      </c>
      <c r="E199" s="15" t="s">
        <v>2740</v>
      </c>
      <c r="F199" s="39">
        <v>31194</v>
      </c>
      <c r="G199" s="15">
        <v>1</v>
      </c>
      <c r="H199" s="15" t="s">
        <v>2741</v>
      </c>
      <c r="I199" s="15" t="s">
        <v>2728</v>
      </c>
      <c r="J199" s="15" t="s">
        <v>2742</v>
      </c>
      <c r="K199" s="15" t="s">
        <v>2743</v>
      </c>
      <c r="L199" s="40" t="s">
        <v>6</v>
      </c>
      <c r="M199" s="39">
        <v>45153</v>
      </c>
      <c r="N199" s="41" t="s">
        <v>2098</v>
      </c>
      <c r="O199" s="39">
        <v>45070</v>
      </c>
      <c r="P199" s="40">
        <v>1</v>
      </c>
      <c r="Q199" s="40">
        <v>1</v>
      </c>
      <c r="R199" s="40" t="str">
        <f>IFERROR(VLOOKUP(Tabla2[[#This Row],[CONTRATISTA PRNCIPAL]],Hoja1!$L$5:$M$9,2,FALSE),"CJV")</f>
        <v>CJV</v>
      </c>
      <c r="S199" s="40" t="str">
        <f>IF(Tabla2[[#This Row],[EMPRESA]]=Tabla2[[#This Row],[CONTRATISTA PRNCIPAL]],"Principal","Secundaria")</f>
        <v>Secundaria</v>
      </c>
      <c r="T199" s="42">
        <f>IFERROR(1/COUNTIF(Tabla2[CONTRATISTA PRNCIPAL],Tabla2[[#This Row],[CONTRATISTA PRNCIPAL]]),0)</f>
        <v>0.005952380952380952</v>
      </c>
      <c r="U199" s="43">
        <f>IF(((TODAY()-Tabla2[[#This Row],[FECHA NACIMIENTO]])/365)&lt;18,"Corregir", IF(((TODAY()-Tabla2[[#This Row],[FECHA NACIMIENTO]])/365)&gt;80, "Corregir",ROUNDDOWN(((TODAY()-Tabla2[[#This Row],[FECHA NACIMIENTO]])/365),0)))</f>
        <v>38</v>
      </c>
      <c r="V1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9" s="44" t="str">
        <f>+IF(Tabla2[[#This Row],[Edad]]="Corregir","Corregir","Ok")</f>
        <v>Ok</v>
      </c>
      <c r="X199" s="42" t="str">
        <f>+IFERROR(VLOOKUP(Tabla2[[#This Row],[DISTRITO SEGÚN DNI]],Hoja1!$A$2:$B$32,2,FALSE),"No")</f>
        <v>No</v>
      </c>
      <c r="Y199" s="42" t="str">
        <f>IF(OR(LOWER(Tabla2[[#This Row],[GENERO]])="masculino", LOWER(Tabla2[[#This Row],[GENERO]])="femenino"),"OK","Corregir")</f>
        <v>OK</v>
      </c>
      <c r="Z199" s="42" t="str">
        <f>+IF(Tabla2[[#This Row],[Nro. DNI / CE]]="","Corregir",IF(LEN(Tabla2[[#This Row],[Nro. DNI / CE]])&gt;=8,"OK","Corregir"))</f>
        <v>OK</v>
      </c>
      <c r="AA199" s="42">
        <f>COUNTIF(Tabla2[APELLIDOS Y NOMBRES],Tabla2[[#This Row],[APELLIDOS Y NOMBRES]])</f>
        <v>1</v>
      </c>
      <c r="AB199" s="42">
        <f>IF(Tabla2[[#This Row],[Trabajador]]&gt;1,1/Tabla2[[#This Row],[Trabajador]],Tabla2[[#This Row],[Trabajador]])</f>
        <v>1</v>
      </c>
      <c r="AC199" t="str">
        <f>+IFERROR(IF(Tabla2[[#This Row],[FECHA CESE/BAJA]]="","No Aplica",IF(AND(MONTH(Tabla2[[#This Row],[FECHA CESE/BAJA]])=MONTH(TODAY()-30),YEAR(Tabla2[[#This Row],[FECHA CESE/BAJA]])=YEAR(TODAY())),MONTH(TODAY()-30)&amp;"-"&amp;YEAR(TODAY()),"Borrar")),"No aplica")</f>
        <v>8-2023</v>
      </c>
      <c r="AD199" t="str">
        <f>+IFERROR(IF(Tabla2[[#This Row],[FECHA INICIO DE LABORES EN OBRA]]="","No Aplica",IF(AND(MONTH(Tabla2[[#This Row],[FECHA INICIO DE LABORES EN OBRA]])=MONTH(TODAY()-30),YEAR(Tabla2[[#This Row],[FECHA INICIO DE LABORES EN OBRA]])=YEAR(TODAY())),MONTH(TODAY()-30)&amp;"-"&amp;YEAR(TODAY()),"No Aplica")),"No Aplica")</f>
        <v>No Aplica</v>
      </c>
    </row>
    <row r="200" spans="1:30" x14ac:dyDescent="0.25">
      <c r="A200" s="13" t="s">
        <v>2744</v>
      </c>
      <c r="B200" s="15" t="s">
        <v>2745</v>
      </c>
      <c r="C200" s="15" t="s">
        <v>2717</v>
      </c>
      <c r="D200" s="15">
        <v>70785772</v>
      </c>
      <c r="E200" s="15" t="s">
        <v>1770</v>
      </c>
      <c r="F200" s="39">
        <v>33977</v>
      </c>
      <c r="G200" s="15">
        <v>2</v>
      </c>
      <c r="H200" s="15" t="s">
        <v>2746</v>
      </c>
      <c r="I200" s="15" t="s">
        <v>2720</v>
      </c>
      <c r="J200" s="15" t="s">
        <v>2747</v>
      </c>
      <c r="K200" s="15" t="s">
        <v>27</v>
      </c>
      <c r="L200" s="40" t="s">
        <v>6</v>
      </c>
      <c r="M200" s="39">
        <v>45155</v>
      </c>
      <c r="N200" s="41" t="s">
        <v>2098</v>
      </c>
      <c r="O200" s="39">
        <v>45155</v>
      </c>
      <c r="P200" s="40">
        <v>2</v>
      </c>
      <c r="Q200" s="40">
        <v>4</v>
      </c>
      <c r="R200" s="40" t="str">
        <f>IFERROR(VLOOKUP(Tabla2[[#This Row],[CONTRATISTA PRNCIPAL]],Hoja1!$L$5:$M$9,2,FALSE),"CJV")</f>
        <v>CJV</v>
      </c>
      <c r="S200" s="40" t="str">
        <f>IF(Tabla2[[#This Row],[EMPRESA]]=Tabla2[[#This Row],[CONTRATISTA PRNCIPAL]],"Principal","Secundaria")</f>
        <v>Secundaria</v>
      </c>
      <c r="T200" s="42">
        <f>IFERROR(1/COUNTIF(Tabla2[CONTRATISTA PRNCIPAL],Tabla2[[#This Row],[CONTRATISTA PRNCIPAL]]),0)</f>
        <v>0.005952380952380952</v>
      </c>
      <c r="U200" s="43">
        <f>IF(((TODAY()-Tabla2[[#This Row],[FECHA NACIMIENTO]])/365)&lt;18,"Corregir", IF(((TODAY()-Tabla2[[#This Row],[FECHA NACIMIENTO]])/365)&gt;80, "Corregir",ROUNDDOWN(((TODAY()-Tabla2[[#This Row],[FECHA NACIMIENTO]])/365),0)))</f>
        <v>30</v>
      </c>
      <c r="V2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0" s="44" t="str">
        <f>+IF(Tabla2[[#This Row],[Edad]]="Corregir","Corregir","Ok")</f>
        <v>Ok</v>
      </c>
      <c r="X200" s="42" t="str">
        <f>+IFERROR(VLOOKUP(Tabla2[[#This Row],[DISTRITO SEGÚN DNI]],Hoja1!$A$2:$B$32,2,FALSE),"No")</f>
        <v>CALLAO</v>
      </c>
      <c r="Y200" s="42" t="str">
        <f>IF(OR(LOWER(Tabla2[[#This Row],[GENERO]])="masculino", LOWER(Tabla2[[#This Row],[GENERO]])="femenino"),"OK","Corregir")</f>
        <v>OK</v>
      </c>
      <c r="Z200" s="42" t="str">
        <f>+IF(Tabla2[[#This Row],[Nro. DNI / CE]]="","Corregir",IF(LEN(Tabla2[[#This Row],[Nro. DNI / CE]])&gt;=8,"OK","Corregir"))</f>
        <v>OK</v>
      </c>
      <c r="AA200" s="42">
        <f>COUNTIF(Tabla2[APELLIDOS Y NOMBRES],Tabla2[[#This Row],[APELLIDOS Y NOMBRES]])</f>
        <v>1</v>
      </c>
      <c r="AB200" s="42">
        <f>IF(Tabla2[[#This Row],[Trabajador]]&gt;1,1/Tabla2[[#This Row],[Trabajador]],Tabla2[[#This Row],[Trabajador]])</f>
        <v>1</v>
      </c>
      <c r="AC200" t="str">
        <f>+IFERROR(IF(Tabla2[[#This Row],[FECHA CESE/BAJA]]="","No Aplica",IF(AND(MONTH(Tabla2[[#This Row],[FECHA CESE/BAJA]])=MONTH(TODAY()-30),YEAR(Tabla2[[#This Row],[FECHA CESE/BAJA]])=YEAR(TODAY())),MONTH(TODAY()-30)&amp;"-"&amp;YEAR(TODAY()),"Borrar")),"No aplica")</f>
        <v>8-2023</v>
      </c>
      <c r="AD200" t="str">
        <f>+IFERROR(IF(Tabla2[[#This Row],[FECHA INICIO DE LABORES EN OBRA]]="","No Aplica",IF(AND(MONTH(Tabla2[[#This Row],[FECHA INICIO DE LABORES EN OBRA]])=MONTH(TODAY()-30),YEAR(Tabla2[[#This Row],[FECHA INICIO DE LABORES EN OBRA]])=YEAR(TODAY())),MONTH(TODAY()-30)&amp;"-"&amp;YEAR(TODAY()),"No Aplica")),"No Aplica")</f>
        <v>8-2023</v>
      </c>
    </row>
    <row r="201" spans="1:30" x14ac:dyDescent="0.25">
      <c r="A201" s="13" t="s">
        <v>2744</v>
      </c>
      <c r="B201" s="15" t="s">
        <v>2745</v>
      </c>
      <c r="C201" s="15" t="s">
        <v>2717</v>
      </c>
      <c r="D201" s="15">
        <v>31490158</v>
      </c>
      <c r="E201" s="15" t="s">
        <v>2748</v>
      </c>
      <c r="F201" s="39">
        <v>28309</v>
      </c>
      <c r="G201" s="15">
        <v>2</v>
      </c>
      <c r="H201" s="15" t="s">
        <v>2749</v>
      </c>
      <c r="I201" s="15" t="s">
        <v>2720</v>
      </c>
      <c r="J201" s="15" t="s">
        <v>2750</v>
      </c>
      <c r="K201" s="15" t="s">
        <v>2126</v>
      </c>
      <c r="L201" s="40" t="s">
        <v>6</v>
      </c>
      <c r="M201" s="39">
        <v>45155</v>
      </c>
      <c r="N201" s="41" t="s">
        <v>2098</v>
      </c>
      <c r="O201" s="39">
        <v>45155</v>
      </c>
      <c r="P201" s="40">
        <v>2</v>
      </c>
      <c r="Q201" s="40">
        <v>4</v>
      </c>
      <c r="R201" s="40" t="str">
        <f>IFERROR(VLOOKUP(Tabla2[[#This Row],[CONTRATISTA PRNCIPAL]],Hoja1!$L$5:$M$9,2,FALSE),"CJV")</f>
        <v>CJV</v>
      </c>
      <c r="S201" s="40" t="str">
        <f>IF(Tabla2[[#This Row],[EMPRESA]]=Tabla2[[#This Row],[CONTRATISTA PRNCIPAL]],"Principal","Secundaria")</f>
        <v>Secundaria</v>
      </c>
      <c r="T201" s="42">
        <f>IFERROR(1/COUNTIF(Tabla2[CONTRATISTA PRNCIPAL],Tabla2[[#This Row],[CONTRATISTA PRNCIPAL]]),0)</f>
        <v>0.005952380952380952</v>
      </c>
      <c r="U201" s="43">
        <f>IF(((TODAY()-Tabla2[[#This Row],[FECHA NACIMIENTO]])/365)&lt;18,"Corregir", IF(((TODAY()-Tabla2[[#This Row],[FECHA NACIMIENTO]])/365)&gt;80, "Corregir",ROUNDDOWN(((TODAY()-Tabla2[[#This Row],[FECHA NACIMIENTO]])/365),0)))</f>
        <v>46</v>
      </c>
      <c r="V2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1" s="44" t="str">
        <f>+IF(Tabla2[[#This Row],[Edad]]="Corregir","Corregir","Ok")</f>
        <v>Ok</v>
      </c>
      <c r="X201" s="42" t="str">
        <f>+IFERROR(VLOOKUP(Tabla2[[#This Row],[DISTRITO SEGÚN DNI]],Hoja1!$A$2:$B$32,2,FALSE),"No")</f>
        <v>No</v>
      </c>
      <c r="Y201" s="42" t="str">
        <f>IF(OR(LOWER(Tabla2[[#This Row],[GENERO]])="masculino", LOWER(Tabla2[[#This Row],[GENERO]])="femenino"),"OK","Corregir")</f>
        <v>OK</v>
      </c>
      <c r="Z201" s="42" t="str">
        <f>+IF(Tabla2[[#This Row],[Nro. DNI / CE]]="","Corregir",IF(LEN(Tabla2[[#This Row],[Nro. DNI / CE]])&gt;=8,"OK","Corregir"))</f>
        <v>OK</v>
      </c>
      <c r="AA201" s="42">
        <f>COUNTIF(Tabla2[APELLIDOS Y NOMBRES],Tabla2[[#This Row],[APELLIDOS Y NOMBRES]])</f>
        <v>1</v>
      </c>
      <c r="AB201" s="42">
        <f>IF(Tabla2[[#This Row],[Trabajador]]&gt;1,1/Tabla2[[#This Row],[Trabajador]],Tabla2[[#This Row],[Trabajador]])</f>
        <v>1</v>
      </c>
      <c r="AC201" t="str">
        <f>+IFERROR(IF(Tabla2[[#This Row],[FECHA CESE/BAJA]]="","No Aplica",IF(AND(MONTH(Tabla2[[#This Row],[FECHA CESE/BAJA]])=MONTH(TODAY()-30),YEAR(Tabla2[[#This Row],[FECHA CESE/BAJA]])=YEAR(TODAY())),MONTH(TODAY()-30)&amp;"-"&amp;YEAR(TODAY()),"Borrar")),"No aplica")</f>
        <v>8-2023</v>
      </c>
      <c r="AD201" t="str">
        <f>+IFERROR(IF(Tabla2[[#This Row],[FECHA INICIO DE LABORES EN OBRA]]="","No Aplica",IF(AND(MONTH(Tabla2[[#This Row],[FECHA INICIO DE LABORES EN OBRA]])=MONTH(TODAY()-30),YEAR(Tabla2[[#This Row],[FECHA INICIO DE LABORES EN OBRA]])=YEAR(TODAY())),MONTH(TODAY()-30)&amp;"-"&amp;YEAR(TODAY()),"No Aplica")),"No Aplica")</f>
        <v>8-2023</v>
      </c>
    </row>
    <row r="202" spans="1:30" x14ac:dyDescent="0.25">
      <c r="A202" s="13" t="s">
        <v>2744</v>
      </c>
      <c r="B202" s="15" t="s">
        <v>2745</v>
      </c>
      <c r="C202" s="15" t="s">
        <v>2717</v>
      </c>
      <c r="D202" s="15">
        <v>74972503</v>
      </c>
      <c r="E202" s="15" t="s">
        <v>1775</v>
      </c>
      <c r="F202" s="39">
        <v>37298</v>
      </c>
      <c r="G202" s="15">
        <v>2</v>
      </c>
      <c r="H202" s="15" t="s">
        <v>2751</v>
      </c>
      <c r="I202" s="15" t="s">
        <v>2720</v>
      </c>
      <c r="J202" s="15" t="s">
        <v>2752</v>
      </c>
      <c r="K202" s="15" t="s">
        <v>27</v>
      </c>
      <c r="L202" s="40" t="s">
        <v>6</v>
      </c>
      <c r="M202" s="39">
        <v>45155</v>
      </c>
      <c r="N202" s="41" t="s">
        <v>2098</v>
      </c>
      <c r="O202" s="39">
        <v>45155</v>
      </c>
      <c r="P202" s="40">
        <v>2</v>
      </c>
      <c r="Q202" s="40">
        <v>4</v>
      </c>
      <c r="R202" s="40" t="str">
        <f>IFERROR(VLOOKUP(Tabla2[[#This Row],[CONTRATISTA PRNCIPAL]],Hoja1!$L$5:$M$9,2,FALSE),"CJV")</f>
        <v>CJV</v>
      </c>
      <c r="S202" s="40" t="str">
        <f>IF(Tabla2[[#This Row],[EMPRESA]]=Tabla2[[#This Row],[CONTRATISTA PRNCIPAL]],"Principal","Secundaria")</f>
        <v>Secundaria</v>
      </c>
      <c r="T202" s="42">
        <f>IFERROR(1/COUNTIF(Tabla2[CONTRATISTA PRNCIPAL],Tabla2[[#This Row],[CONTRATISTA PRNCIPAL]]),0)</f>
        <v>0.005952380952380952</v>
      </c>
      <c r="U202" s="43">
        <f>IF(((TODAY()-Tabla2[[#This Row],[FECHA NACIMIENTO]])/365)&lt;18,"Corregir", IF(((TODAY()-Tabla2[[#This Row],[FECHA NACIMIENTO]])/365)&gt;80, "Corregir",ROUNDDOWN(((TODAY()-Tabla2[[#This Row],[FECHA NACIMIENTO]])/365),0)))</f>
        <v>21</v>
      </c>
      <c r="V2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2" s="44" t="str">
        <f>+IF(Tabla2[[#This Row],[Edad]]="Corregir","Corregir","Ok")</f>
        <v>Ok</v>
      </c>
      <c r="X202" s="42" t="str">
        <f>+IFERROR(VLOOKUP(Tabla2[[#This Row],[DISTRITO SEGÚN DNI]],Hoja1!$A$2:$B$32,2,FALSE),"No")</f>
        <v>CALLAO</v>
      </c>
      <c r="Y202" s="42" t="str">
        <f>IF(OR(LOWER(Tabla2[[#This Row],[GENERO]])="masculino", LOWER(Tabla2[[#This Row],[GENERO]])="femenino"),"OK","Corregir")</f>
        <v>OK</v>
      </c>
      <c r="Z202" s="42" t="str">
        <f>+IF(Tabla2[[#This Row],[Nro. DNI / CE]]="","Corregir",IF(LEN(Tabla2[[#This Row],[Nro. DNI / CE]])&gt;=8,"OK","Corregir"))</f>
        <v>OK</v>
      </c>
      <c r="AA202" s="42">
        <f>COUNTIF(Tabla2[APELLIDOS Y NOMBRES],Tabla2[[#This Row],[APELLIDOS Y NOMBRES]])</f>
        <v>1</v>
      </c>
      <c r="AB202" s="42">
        <f>IF(Tabla2[[#This Row],[Trabajador]]&gt;1,1/Tabla2[[#This Row],[Trabajador]],Tabla2[[#This Row],[Trabajador]])</f>
        <v>1</v>
      </c>
      <c r="AC202" t="str">
        <f>+IFERROR(IF(Tabla2[[#This Row],[FECHA CESE/BAJA]]="","No Aplica",IF(AND(MONTH(Tabla2[[#This Row],[FECHA CESE/BAJA]])=MONTH(TODAY()-30),YEAR(Tabla2[[#This Row],[FECHA CESE/BAJA]])=YEAR(TODAY())),MONTH(TODAY()-30)&amp;"-"&amp;YEAR(TODAY()),"Borrar")),"No aplica")</f>
        <v>8-2023</v>
      </c>
      <c r="AD202" t="str">
        <f>+IFERROR(IF(Tabla2[[#This Row],[FECHA INICIO DE LABORES EN OBRA]]="","No Aplica",IF(AND(MONTH(Tabla2[[#This Row],[FECHA INICIO DE LABORES EN OBRA]])=MONTH(TODAY()-30),YEAR(Tabla2[[#This Row],[FECHA INICIO DE LABORES EN OBRA]])=YEAR(TODAY())),MONTH(TODAY()-30)&amp;"-"&amp;YEAR(TODAY()),"No Aplica")),"No Aplica")</f>
        <v>8-2023</v>
      </c>
    </row>
    <row r="203" spans="1:30" x14ac:dyDescent="0.25">
      <c r="A203" s="13" t="s">
        <v>2753</v>
      </c>
      <c r="B203" s="15" t="s">
        <v>2754</v>
      </c>
      <c r="C203" s="15" t="s">
        <v>2717</v>
      </c>
      <c r="D203" s="15" t="s">
        <v>2755</v>
      </c>
      <c r="E203" s="15" t="s">
        <v>2756</v>
      </c>
      <c r="F203" s="39">
        <v>24167</v>
      </c>
      <c r="G203" s="15">
        <v>2</v>
      </c>
      <c r="H203" s="15" t="s">
        <v>2757</v>
      </c>
      <c r="I203" s="15" t="s">
        <v>2758</v>
      </c>
      <c r="J203" s="15" t="s">
        <v>2759</v>
      </c>
      <c r="K203" s="15" t="s">
        <v>2697</v>
      </c>
      <c r="L203" s="40" t="s">
        <v>6</v>
      </c>
      <c r="M203" s="39">
        <v>45156</v>
      </c>
      <c r="N203" s="41" t="s">
        <v>2098</v>
      </c>
      <c r="O203" s="39">
        <v>44048</v>
      </c>
      <c r="P203" s="40">
        <v>1</v>
      </c>
      <c r="Q203" s="40">
        <v>1</v>
      </c>
      <c r="R203" s="40" t="str">
        <f>IFERROR(VLOOKUP(Tabla2[[#This Row],[CONTRATISTA PRNCIPAL]],Hoja1!$L$5:$M$9,2,FALSE),"CJV")</f>
        <v>CJV</v>
      </c>
      <c r="S203" s="40" t="str">
        <f>IF(Tabla2[[#This Row],[EMPRESA]]=Tabla2[[#This Row],[CONTRATISTA PRNCIPAL]],"Principal","Secundaria")</f>
        <v>Secundaria</v>
      </c>
      <c r="T203" s="42">
        <f>IFERROR(1/COUNTIF(Tabla2[CONTRATISTA PRNCIPAL],Tabla2[[#This Row],[CONTRATISTA PRNCIPAL]]),0)</f>
        <v>0.005952380952380952</v>
      </c>
      <c r="U203" s="43">
        <f>IF(((TODAY()-Tabla2[[#This Row],[FECHA NACIMIENTO]])/365)&lt;18,"Corregir", IF(((TODAY()-Tabla2[[#This Row],[FECHA NACIMIENTO]])/365)&gt;80, "Corregir",ROUNDDOWN(((TODAY()-Tabla2[[#This Row],[FECHA NACIMIENTO]])/365),0)))</f>
        <v>57</v>
      </c>
      <c r="V2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03" s="44" t="str">
        <f>+IF(Tabla2[[#This Row],[Edad]]="Corregir","Corregir","Ok")</f>
        <v>Ok</v>
      </c>
      <c r="X203" s="42" t="str">
        <f>+IFERROR(VLOOKUP(Tabla2[[#This Row],[DISTRITO SEGÚN DNI]],Hoja1!$A$2:$B$32,2,FALSE),"No")</f>
        <v>No</v>
      </c>
      <c r="Y203" s="42" t="str">
        <f>IF(OR(LOWER(Tabla2[[#This Row],[GENERO]])="masculino", LOWER(Tabla2[[#This Row],[GENERO]])="femenino"),"OK","Corregir")</f>
        <v>OK</v>
      </c>
      <c r="Z203" s="42" t="str">
        <f>+IF(Tabla2[[#This Row],[Nro. DNI / CE]]="","Corregir",IF(LEN(Tabla2[[#This Row],[Nro. DNI / CE]])&gt;=8,"OK","Corregir"))</f>
        <v>OK</v>
      </c>
      <c r="AA203" s="42">
        <f>COUNTIF(Tabla2[APELLIDOS Y NOMBRES],Tabla2[[#This Row],[APELLIDOS Y NOMBRES]])</f>
        <v>1</v>
      </c>
      <c r="AB203" s="42">
        <f>IF(Tabla2[[#This Row],[Trabajador]]&gt;1,1/Tabla2[[#This Row],[Trabajador]],Tabla2[[#This Row],[Trabajador]])</f>
        <v>1</v>
      </c>
      <c r="AC203" t="str">
        <f>+IFERROR(IF(Tabla2[[#This Row],[FECHA CESE/BAJA]]="","No Aplica",IF(AND(MONTH(Tabla2[[#This Row],[FECHA CESE/BAJA]])=MONTH(TODAY()-30),YEAR(Tabla2[[#This Row],[FECHA CESE/BAJA]])=YEAR(TODAY())),MONTH(TODAY()-30)&amp;"-"&amp;YEAR(TODAY()),"Borrar")),"No aplica")</f>
        <v>8-2023</v>
      </c>
      <c r="AD203" t="str">
        <f>+IFERROR(IF(Tabla2[[#This Row],[FECHA INICIO DE LABORES EN OBRA]]="","No Aplica",IF(AND(MONTH(Tabla2[[#This Row],[FECHA INICIO DE LABORES EN OBRA]])=MONTH(TODAY()-30),YEAR(Tabla2[[#This Row],[FECHA INICIO DE LABORES EN OBRA]])=YEAR(TODAY())),MONTH(TODAY()-30)&amp;"-"&amp;YEAR(TODAY()),"No Aplica")),"No Aplica")</f>
        <v>No Aplica</v>
      </c>
    </row>
    <row r="204" spans="1:30" x14ac:dyDescent="0.25">
      <c r="A204" s="13" t="s">
        <v>2744</v>
      </c>
      <c r="B204" s="15" t="s">
        <v>2745</v>
      </c>
      <c r="C204" s="15" t="s">
        <v>2717</v>
      </c>
      <c r="D204" s="15">
        <v>43651395</v>
      </c>
      <c r="E204" s="15" t="s">
        <v>2760</v>
      </c>
      <c r="F204" s="39">
        <v>31461</v>
      </c>
      <c r="G204" s="15">
        <v>1</v>
      </c>
      <c r="H204" s="15" t="s">
        <v>2761</v>
      </c>
      <c r="I204" s="15" t="s">
        <v>2720</v>
      </c>
      <c r="J204" s="15" t="s">
        <v>2762</v>
      </c>
      <c r="K204" s="15"/>
      <c r="L204" s="40" t="s">
        <v>5</v>
      </c>
      <c r="M204" s="39">
        <v>45158</v>
      </c>
      <c r="N204" s="41" t="s">
        <v>2098</v>
      </c>
      <c r="O204" s="39">
        <v>45092</v>
      </c>
      <c r="P204" s="40">
        <v>2</v>
      </c>
      <c r="Q204" s="40">
        <v>1</v>
      </c>
      <c r="R204" s="40" t="str">
        <f>IFERROR(VLOOKUP(Tabla2[[#This Row],[CONTRATISTA PRNCIPAL]],Hoja1!$L$5:$M$9,2,FALSE),"CJV")</f>
        <v>CJV</v>
      </c>
      <c r="S204" s="40" t="str">
        <f>IF(Tabla2[[#This Row],[EMPRESA]]=Tabla2[[#This Row],[CONTRATISTA PRNCIPAL]],"Principal","Secundaria")</f>
        <v>Secundaria</v>
      </c>
      <c r="T204" s="42">
        <f>IFERROR(1/COUNTIF(Tabla2[CONTRATISTA PRNCIPAL],Tabla2[[#This Row],[CONTRATISTA PRNCIPAL]]),0)</f>
        <v>0.005952380952380952</v>
      </c>
      <c r="U204" s="43">
        <f>IF(((TODAY()-Tabla2[[#This Row],[FECHA NACIMIENTO]])/365)&lt;18,"Corregir", IF(((TODAY()-Tabla2[[#This Row],[FECHA NACIMIENTO]])/365)&gt;80, "Corregir",ROUNDDOWN(((TODAY()-Tabla2[[#This Row],[FECHA NACIMIENTO]])/365),0)))</f>
        <v>37</v>
      </c>
      <c r="V2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4" s="44" t="str">
        <f>+IF(Tabla2[[#This Row],[Edad]]="Corregir","Corregir","Ok")</f>
        <v>Ok</v>
      </c>
      <c r="X204" s="42" t="str">
        <f>+IFERROR(VLOOKUP(Tabla2[[#This Row],[DISTRITO SEGÚN DNI]],Hoja1!$A$2:$B$32,2,FALSE),"No")</f>
        <v>No</v>
      </c>
      <c r="Y204" s="42" t="str">
        <f>IF(OR(LOWER(Tabla2[[#This Row],[GENERO]])="masculino", LOWER(Tabla2[[#This Row],[GENERO]])="femenino"),"OK","Corregir")</f>
        <v>OK</v>
      </c>
      <c r="Z204" s="42" t="str">
        <f>+IF(Tabla2[[#This Row],[Nro. DNI / CE]]="","Corregir",IF(LEN(Tabla2[[#This Row],[Nro. DNI / CE]])&gt;=8,"OK","Corregir"))</f>
        <v>OK</v>
      </c>
      <c r="AA204" s="42">
        <f>COUNTIF(Tabla2[APELLIDOS Y NOMBRES],Tabla2[[#This Row],[APELLIDOS Y NOMBRES]])</f>
        <v>1</v>
      </c>
      <c r="AB204" s="42">
        <f>IF(Tabla2[[#This Row],[Trabajador]]&gt;1,1/Tabla2[[#This Row],[Trabajador]],Tabla2[[#This Row],[Trabajador]])</f>
        <v>1</v>
      </c>
      <c r="AC204" t="str">
        <f>+IFERROR(IF(Tabla2[[#This Row],[FECHA CESE/BAJA]]="","No Aplica",IF(AND(MONTH(Tabla2[[#This Row],[FECHA CESE/BAJA]])=MONTH(TODAY()-30),YEAR(Tabla2[[#This Row],[FECHA CESE/BAJA]])=YEAR(TODAY())),MONTH(TODAY()-30)&amp;"-"&amp;YEAR(TODAY()),"Borrar")),"No aplica")</f>
        <v>8-2023</v>
      </c>
      <c r="AD204" t="str">
        <f>+IFERROR(IF(Tabla2[[#This Row],[FECHA INICIO DE LABORES EN OBRA]]="","No Aplica",IF(AND(MONTH(Tabla2[[#This Row],[FECHA INICIO DE LABORES EN OBRA]])=MONTH(TODAY()-30),YEAR(Tabla2[[#This Row],[FECHA INICIO DE LABORES EN OBRA]])=YEAR(TODAY())),MONTH(TODAY()-30)&amp;"-"&amp;YEAR(TODAY()),"No Aplica")),"No Aplica")</f>
        <v>No Aplica</v>
      </c>
    </row>
    <row r="205" spans="1:30" x14ac:dyDescent="0.25">
      <c r="A205" s="13" t="s">
        <v>2763</v>
      </c>
      <c r="B205" s="15" t="s">
        <v>2717</v>
      </c>
      <c r="C205" s="15" t="s">
        <v>2717</v>
      </c>
      <c r="D205" s="15">
        <v>76836716</v>
      </c>
      <c r="E205" s="15" t="s">
        <v>2764</v>
      </c>
      <c r="F205" s="39">
        <v>34470</v>
      </c>
      <c r="G205" s="15">
        <v>1</v>
      </c>
      <c r="H205" s="15" t="s">
        <v>2601</v>
      </c>
      <c r="I205" s="15" t="s">
        <v>2765</v>
      </c>
      <c r="J205" s="15" t="s">
        <v>2766</v>
      </c>
      <c r="K205" s="15" t="s">
        <v>2767</v>
      </c>
      <c r="L205" s="40" t="s">
        <v>6</v>
      </c>
      <c r="M205" s="39">
        <v>45159</v>
      </c>
      <c r="N205" s="41" t="s">
        <v>2098</v>
      </c>
      <c r="O205" s="39">
        <v>44838</v>
      </c>
      <c r="P205" s="40">
        <v>1</v>
      </c>
      <c r="Q205" s="40">
        <v>1</v>
      </c>
      <c r="R205" s="40" t="str">
        <f>IFERROR(VLOOKUP(Tabla2[[#This Row],[CONTRATISTA PRNCIPAL]],Hoja1!$L$5:$M$9,2,FALSE),"CJV")</f>
        <v>CJV</v>
      </c>
      <c r="S205" s="40" t="str">
        <f>IF(Tabla2[[#This Row],[EMPRESA]]=Tabla2[[#This Row],[CONTRATISTA PRNCIPAL]],"Principal","Secundaria")</f>
        <v>Principal</v>
      </c>
      <c r="T205" s="42">
        <f>IFERROR(1/COUNTIF(Tabla2[CONTRATISTA PRNCIPAL],Tabla2[[#This Row],[CONTRATISTA PRNCIPAL]]),0)</f>
        <v>0.005952380952380952</v>
      </c>
      <c r="U205" s="43">
        <f>IF(((TODAY()-Tabla2[[#This Row],[FECHA NACIMIENTO]])/365)&lt;18,"Corregir", IF(((TODAY()-Tabla2[[#This Row],[FECHA NACIMIENTO]])/365)&gt;80, "Corregir",ROUNDDOWN(((TODAY()-Tabla2[[#This Row],[FECHA NACIMIENTO]])/365),0)))</f>
        <v>29</v>
      </c>
      <c r="V2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5" s="44" t="str">
        <f>+IF(Tabla2[[#This Row],[Edad]]="Corregir","Corregir","Ok")</f>
        <v>Ok</v>
      </c>
      <c r="X205" s="42" t="str">
        <f>+IFERROR(VLOOKUP(Tabla2[[#This Row],[DISTRITO SEGÚN DNI]],Hoja1!$A$2:$B$32,2,FALSE),"No")</f>
        <v>No</v>
      </c>
      <c r="Y205" s="42" t="str">
        <f>IF(OR(LOWER(Tabla2[[#This Row],[GENERO]])="masculino", LOWER(Tabla2[[#This Row],[GENERO]])="femenino"),"OK","Corregir")</f>
        <v>OK</v>
      </c>
      <c r="Z205" s="42" t="str">
        <f>+IF(Tabla2[[#This Row],[Nro. DNI / CE]]="","Corregir",IF(LEN(Tabla2[[#This Row],[Nro. DNI / CE]])&gt;=8,"OK","Corregir"))</f>
        <v>OK</v>
      </c>
      <c r="AA205" s="42">
        <f>COUNTIF(Tabla2[APELLIDOS Y NOMBRES],Tabla2[[#This Row],[APELLIDOS Y NOMBRES]])</f>
        <v>1</v>
      </c>
      <c r="AB205" s="42">
        <f>IF(Tabla2[[#This Row],[Trabajador]]&gt;1,1/Tabla2[[#This Row],[Trabajador]],Tabla2[[#This Row],[Trabajador]])</f>
        <v>1</v>
      </c>
      <c r="AC205" t="str">
        <f>+IFERROR(IF(Tabla2[[#This Row],[FECHA CESE/BAJA]]="","No Aplica",IF(AND(MONTH(Tabla2[[#This Row],[FECHA CESE/BAJA]])=MONTH(TODAY()-30),YEAR(Tabla2[[#This Row],[FECHA CESE/BAJA]])=YEAR(TODAY())),MONTH(TODAY()-30)&amp;"-"&amp;YEAR(TODAY()),"Borrar")),"No aplica")</f>
        <v>8-2023</v>
      </c>
      <c r="AD205" t="str">
        <f>+IFERROR(IF(Tabla2[[#This Row],[FECHA INICIO DE LABORES EN OBRA]]="","No Aplica",IF(AND(MONTH(Tabla2[[#This Row],[FECHA INICIO DE LABORES EN OBRA]])=MONTH(TODAY()-30),YEAR(Tabla2[[#This Row],[FECHA INICIO DE LABORES EN OBRA]])=YEAR(TODAY())),MONTH(TODAY()-30)&amp;"-"&amp;YEAR(TODAY()),"No Aplica")),"No Aplica")</f>
        <v>No Aplica</v>
      </c>
    </row>
    <row r="206" spans="1:30" x14ac:dyDescent="0.25">
      <c r="A206" s="13" t="s">
        <v>2763</v>
      </c>
      <c r="B206" s="15" t="s">
        <v>2717</v>
      </c>
      <c r="C206" s="15" t="s">
        <v>2717</v>
      </c>
      <c r="D206" s="15" t="s">
        <v>2768</v>
      </c>
      <c r="E206" s="15" t="s">
        <v>2769</v>
      </c>
      <c r="F206" s="39">
        <v>30986</v>
      </c>
      <c r="G206" s="15">
        <v>1</v>
      </c>
      <c r="H206" s="15" t="s">
        <v>2601</v>
      </c>
      <c r="I206" s="15" t="s">
        <v>2765</v>
      </c>
      <c r="J206" s="15" t="s">
        <v>2770</v>
      </c>
      <c r="K206" s="15" t="s">
        <v>2767</v>
      </c>
      <c r="L206" s="40" t="s">
        <v>6</v>
      </c>
      <c r="M206" s="39">
        <v>45159</v>
      </c>
      <c r="N206" s="41" t="s">
        <v>2098</v>
      </c>
      <c r="O206" s="39">
        <v>44224</v>
      </c>
      <c r="P206" s="40">
        <v>1</v>
      </c>
      <c r="Q206" s="40">
        <v>1</v>
      </c>
      <c r="R206" s="40" t="str">
        <f>IFERROR(VLOOKUP(Tabla2[[#This Row],[CONTRATISTA PRNCIPAL]],Hoja1!$L$5:$M$9,2,FALSE),"CJV")</f>
        <v>CJV</v>
      </c>
      <c r="S206" s="40" t="str">
        <f>IF(Tabla2[[#This Row],[EMPRESA]]=Tabla2[[#This Row],[CONTRATISTA PRNCIPAL]],"Principal","Secundaria")</f>
        <v>Principal</v>
      </c>
      <c r="T206" s="42">
        <f>IFERROR(1/COUNTIF(Tabla2[CONTRATISTA PRNCIPAL],Tabla2[[#This Row],[CONTRATISTA PRNCIPAL]]),0)</f>
        <v>0.005952380952380952</v>
      </c>
      <c r="U206" s="43">
        <f>IF(((TODAY()-Tabla2[[#This Row],[FECHA NACIMIENTO]])/365)&lt;18,"Corregir", IF(((TODAY()-Tabla2[[#This Row],[FECHA NACIMIENTO]])/365)&gt;80, "Corregir",ROUNDDOWN(((TODAY()-Tabla2[[#This Row],[FECHA NACIMIENTO]])/365),0)))</f>
        <v>38</v>
      </c>
      <c r="V2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6" s="44" t="str">
        <f>+IF(Tabla2[[#This Row],[Edad]]="Corregir","Corregir","Ok")</f>
        <v>Ok</v>
      </c>
      <c r="X206" s="42" t="str">
        <f>+IFERROR(VLOOKUP(Tabla2[[#This Row],[DISTRITO SEGÚN DNI]],Hoja1!$A$2:$B$32,2,FALSE),"No")</f>
        <v>No</v>
      </c>
      <c r="Y206" s="42" t="str">
        <f>IF(OR(LOWER(Tabla2[[#This Row],[GENERO]])="masculino", LOWER(Tabla2[[#This Row],[GENERO]])="femenino"),"OK","Corregir")</f>
        <v>OK</v>
      </c>
      <c r="Z206" s="42" t="str">
        <f>+IF(Tabla2[[#This Row],[Nro. DNI / CE]]="","Corregir",IF(LEN(Tabla2[[#This Row],[Nro. DNI / CE]])&gt;=8,"OK","Corregir"))</f>
        <v>OK</v>
      </c>
      <c r="AA206" s="42">
        <f>COUNTIF(Tabla2[APELLIDOS Y NOMBRES],Tabla2[[#This Row],[APELLIDOS Y NOMBRES]])</f>
        <v>1</v>
      </c>
      <c r="AB206" s="42">
        <f>IF(Tabla2[[#This Row],[Trabajador]]&gt;1,1/Tabla2[[#This Row],[Trabajador]],Tabla2[[#This Row],[Trabajador]])</f>
        <v>1</v>
      </c>
      <c r="AC206" t="str">
        <f>+IFERROR(IF(Tabla2[[#This Row],[FECHA CESE/BAJA]]="","No Aplica",IF(AND(MONTH(Tabla2[[#This Row],[FECHA CESE/BAJA]])=MONTH(TODAY()-30),YEAR(Tabla2[[#This Row],[FECHA CESE/BAJA]])=YEAR(TODAY())),MONTH(TODAY()-30)&amp;"-"&amp;YEAR(TODAY()),"Borrar")),"No aplica")</f>
        <v>8-2023</v>
      </c>
      <c r="AD206" t="str">
        <f>+IFERROR(IF(Tabla2[[#This Row],[FECHA INICIO DE LABORES EN OBRA]]="","No Aplica",IF(AND(MONTH(Tabla2[[#This Row],[FECHA INICIO DE LABORES EN OBRA]])=MONTH(TODAY()-30),YEAR(Tabla2[[#This Row],[FECHA INICIO DE LABORES EN OBRA]])=YEAR(TODAY())),MONTH(TODAY()-30)&amp;"-"&amp;YEAR(TODAY()),"No Aplica")),"No Aplica")</f>
        <v>No Aplica</v>
      </c>
    </row>
    <row r="207" spans="1:30" x14ac:dyDescent="0.25">
      <c r="A207" s="13" t="s">
        <v>2763</v>
      </c>
      <c r="B207" s="15" t="s">
        <v>2717</v>
      </c>
      <c r="C207" s="15" t="s">
        <v>2717</v>
      </c>
      <c r="D207" s="15" t="s">
        <v>2771</v>
      </c>
      <c r="E207" s="15" t="s">
        <v>2772</v>
      </c>
      <c r="F207" s="39">
        <v>33709</v>
      </c>
      <c r="G207" s="15">
        <v>1</v>
      </c>
      <c r="H207" s="15" t="s">
        <v>2773</v>
      </c>
      <c r="I207" s="15" t="s">
        <v>2765</v>
      </c>
      <c r="J207" s="15" t="s">
        <v>2774</v>
      </c>
      <c r="K207" s="15" t="s">
        <v>2693</v>
      </c>
      <c r="L207" s="40" t="s">
        <v>5</v>
      </c>
      <c r="M207" s="39">
        <v>45159</v>
      </c>
      <c r="N207" s="41" t="s">
        <v>2098</v>
      </c>
      <c r="O207" s="39">
        <v>45113</v>
      </c>
      <c r="P207" s="40">
        <v>1</v>
      </c>
      <c r="Q207" s="40">
        <v>2</v>
      </c>
      <c r="R207" s="40" t="str">
        <f>IFERROR(VLOOKUP(Tabla2[[#This Row],[CONTRATISTA PRNCIPAL]],Hoja1!$L$5:$M$9,2,FALSE),"CJV")</f>
        <v>CJV</v>
      </c>
      <c r="S207" s="40" t="str">
        <f>IF(Tabla2[[#This Row],[EMPRESA]]=Tabla2[[#This Row],[CONTRATISTA PRNCIPAL]],"Principal","Secundaria")</f>
        <v>Principal</v>
      </c>
      <c r="T207" s="42">
        <f>IFERROR(1/COUNTIF(Tabla2[CONTRATISTA PRNCIPAL],Tabla2[[#This Row],[CONTRATISTA PRNCIPAL]]),0)</f>
        <v>0.005952380952380952</v>
      </c>
      <c r="U207" s="43">
        <f>IF(((TODAY()-Tabla2[[#This Row],[FECHA NACIMIENTO]])/365)&lt;18,"Corregir", IF(((TODAY()-Tabla2[[#This Row],[FECHA NACIMIENTO]])/365)&gt;80, "Corregir",ROUNDDOWN(((TODAY()-Tabla2[[#This Row],[FECHA NACIMIENTO]])/365),0)))</f>
        <v>31</v>
      </c>
      <c r="V2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7" s="44" t="str">
        <f>+IF(Tabla2[[#This Row],[Edad]]="Corregir","Corregir","Ok")</f>
        <v>Ok</v>
      </c>
      <c r="X207" s="42" t="str">
        <f>+IFERROR(VLOOKUP(Tabla2[[#This Row],[DISTRITO SEGÚN DNI]],Hoja1!$A$2:$B$32,2,FALSE),"No")</f>
        <v>No</v>
      </c>
      <c r="Y207" s="42" t="str">
        <f>IF(OR(LOWER(Tabla2[[#This Row],[GENERO]])="masculino", LOWER(Tabla2[[#This Row],[GENERO]])="femenino"),"OK","Corregir")</f>
        <v>OK</v>
      </c>
      <c r="Z207" s="42" t="str">
        <f>+IF(Tabla2[[#This Row],[Nro. DNI / CE]]="","Corregir",IF(LEN(Tabla2[[#This Row],[Nro. DNI / CE]])&gt;=8,"OK","Corregir"))</f>
        <v>OK</v>
      </c>
      <c r="AA207" s="42">
        <f>COUNTIF(Tabla2[APELLIDOS Y NOMBRES],Tabla2[[#This Row],[APELLIDOS Y NOMBRES]])</f>
        <v>1</v>
      </c>
      <c r="AB207" s="42">
        <f>IF(Tabla2[[#This Row],[Trabajador]]&gt;1,1/Tabla2[[#This Row],[Trabajador]],Tabla2[[#This Row],[Trabajador]])</f>
        <v>1</v>
      </c>
      <c r="AC207" t="str">
        <f>+IFERROR(IF(Tabla2[[#This Row],[FECHA CESE/BAJA]]="","No Aplica",IF(AND(MONTH(Tabla2[[#This Row],[FECHA CESE/BAJA]])=MONTH(TODAY()-30),YEAR(Tabla2[[#This Row],[FECHA CESE/BAJA]])=YEAR(TODAY())),MONTH(TODAY()-30)&amp;"-"&amp;YEAR(TODAY()),"Borrar")),"No aplica")</f>
        <v>8-2023</v>
      </c>
      <c r="AD207" t="str">
        <f>+IFERROR(IF(Tabla2[[#This Row],[FECHA INICIO DE LABORES EN OBRA]]="","No Aplica",IF(AND(MONTH(Tabla2[[#This Row],[FECHA INICIO DE LABORES EN OBRA]])=MONTH(TODAY()-30),YEAR(Tabla2[[#This Row],[FECHA INICIO DE LABORES EN OBRA]])=YEAR(TODAY())),MONTH(TODAY()-30)&amp;"-"&amp;YEAR(TODAY()),"No Aplica")),"No Aplica")</f>
        <v>No Aplica</v>
      </c>
    </row>
    <row r="208" spans="1:30" x14ac:dyDescent="0.25">
      <c r="A208" s="13" t="s">
        <v>2744</v>
      </c>
      <c r="B208" s="15" t="s">
        <v>2745</v>
      </c>
      <c r="C208" s="15" t="s">
        <v>2717</v>
      </c>
      <c r="D208" s="15">
        <v>74220861</v>
      </c>
      <c r="E208" s="15" t="s">
        <v>2775</v>
      </c>
      <c r="F208" s="39">
        <v>34969</v>
      </c>
      <c r="G208" s="15">
        <v>1</v>
      </c>
      <c r="H208" s="15" t="s">
        <v>2776</v>
      </c>
      <c r="I208" s="15" t="s">
        <v>2720</v>
      </c>
      <c r="J208" s="15" t="s">
        <v>2777</v>
      </c>
      <c r="K208" s="15" t="s">
        <v>2126</v>
      </c>
      <c r="L208" s="40" t="s">
        <v>5</v>
      </c>
      <c r="M208" s="39">
        <v>45161</v>
      </c>
      <c r="N208" s="41" t="s">
        <v>2098</v>
      </c>
      <c r="O208" s="39">
        <v>45150</v>
      </c>
      <c r="P208" s="40">
        <v>2</v>
      </c>
      <c r="Q208" s="40">
        <v>1</v>
      </c>
      <c r="R208" s="40" t="str">
        <f>IFERROR(VLOOKUP(Tabla2[[#This Row],[CONTRATISTA PRNCIPAL]],Hoja1!$L$5:$M$9,2,FALSE),"CJV")</f>
        <v>CJV</v>
      </c>
      <c r="S208" s="40" t="str">
        <f>IF(Tabla2[[#This Row],[EMPRESA]]=Tabla2[[#This Row],[CONTRATISTA PRNCIPAL]],"Principal","Secundaria")</f>
        <v>Secundaria</v>
      </c>
      <c r="T208" s="42">
        <f>IFERROR(1/COUNTIF(Tabla2[CONTRATISTA PRNCIPAL],Tabla2[[#This Row],[CONTRATISTA PRNCIPAL]]),0)</f>
        <v>0.005952380952380952</v>
      </c>
      <c r="U208" s="43">
        <f>IF(((TODAY()-Tabla2[[#This Row],[FECHA NACIMIENTO]])/365)&lt;18,"Corregir", IF(((TODAY()-Tabla2[[#This Row],[FECHA NACIMIENTO]])/365)&gt;80, "Corregir",ROUNDDOWN(((TODAY()-Tabla2[[#This Row],[FECHA NACIMIENTO]])/365),0)))</f>
        <v>28</v>
      </c>
      <c r="V2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8" s="44" t="str">
        <f>+IF(Tabla2[[#This Row],[Edad]]="Corregir","Corregir","Ok")</f>
        <v>Ok</v>
      </c>
      <c r="X208" s="42" t="str">
        <f>+IFERROR(VLOOKUP(Tabla2[[#This Row],[DISTRITO SEGÚN DNI]],Hoja1!$A$2:$B$32,2,FALSE),"No")</f>
        <v>No</v>
      </c>
      <c r="Y208" s="42" t="str">
        <f>IF(OR(LOWER(Tabla2[[#This Row],[GENERO]])="masculino", LOWER(Tabla2[[#This Row],[GENERO]])="femenino"),"OK","Corregir")</f>
        <v>OK</v>
      </c>
      <c r="Z208" s="42" t="str">
        <f>+IF(Tabla2[[#This Row],[Nro. DNI / CE]]="","Corregir",IF(LEN(Tabla2[[#This Row],[Nro. DNI / CE]])&gt;=8,"OK","Corregir"))</f>
        <v>OK</v>
      </c>
      <c r="AA208" s="42">
        <f>COUNTIF(Tabla2[APELLIDOS Y NOMBRES],Tabla2[[#This Row],[APELLIDOS Y NOMBRES]])</f>
        <v>1</v>
      </c>
      <c r="AB208" s="42">
        <f>IF(Tabla2[[#This Row],[Trabajador]]&gt;1,1/Tabla2[[#This Row],[Trabajador]],Tabla2[[#This Row],[Trabajador]])</f>
        <v>1</v>
      </c>
      <c r="AC208" t="str">
        <f>+IFERROR(IF(Tabla2[[#This Row],[FECHA CESE/BAJA]]="","No Aplica",IF(AND(MONTH(Tabla2[[#This Row],[FECHA CESE/BAJA]])=MONTH(TODAY()-30),YEAR(Tabla2[[#This Row],[FECHA CESE/BAJA]])=YEAR(TODAY())),MONTH(TODAY()-30)&amp;"-"&amp;YEAR(TODAY()),"Borrar")),"No aplica")</f>
        <v>8-2023</v>
      </c>
      <c r="AD208" t="str">
        <f>+IFERROR(IF(Tabla2[[#This Row],[FECHA INICIO DE LABORES EN OBRA]]="","No Aplica",IF(AND(MONTH(Tabla2[[#This Row],[FECHA INICIO DE LABORES EN OBRA]])=MONTH(TODAY()-30),YEAR(Tabla2[[#This Row],[FECHA INICIO DE LABORES EN OBRA]])=YEAR(TODAY())),MONTH(TODAY()-30)&amp;"-"&amp;YEAR(TODAY()),"No Aplica")),"No Aplica")</f>
        <v>8-2023</v>
      </c>
    </row>
    <row r="209" spans="1:30" x14ac:dyDescent="0.25">
      <c r="A209" s="13" t="s">
        <v>2763</v>
      </c>
      <c r="B209" s="15" t="s">
        <v>2717</v>
      </c>
      <c r="C209" s="15" t="s">
        <v>2717</v>
      </c>
      <c r="D209" s="15">
        <v>77144442</v>
      </c>
      <c r="E209" s="15" t="s">
        <v>2778</v>
      </c>
      <c r="F209" s="39">
        <v>34609</v>
      </c>
      <c r="G209" s="15">
        <v>1</v>
      </c>
      <c r="H209" s="15" t="s">
        <v>2779</v>
      </c>
      <c r="I209" s="15" t="s">
        <v>2765</v>
      </c>
      <c r="J209" s="15" t="s">
        <v>2780</v>
      </c>
      <c r="K209" s="15" t="s">
        <v>2781</v>
      </c>
      <c r="L209" s="40" t="s">
        <v>5</v>
      </c>
      <c r="M209" s="39" t="s">
        <v>29</v>
      </c>
      <c r="N209" s="41" t="s">
        <v>2098</v>
      </c>
      <c r="O209" s="39">
        <v>44551</v>
      </c>
      <c r="P209" s="40">
        <v>1</v>
      </c>
      <c r="Q209" s="40">
        <v>1</v>
      </c>
      <c r="R209" s="40" t="str">
        <f>IFERROR(VLOOKUP(Tabla2[[#This Row],[CONTRATISTA PRNCIPAL]],Hoja1!$L$5:$M$9,2,FALSE),"CJV")</f>
        <v>CJV</v>
      </c>
      <c r="S209" s="40" t="str">
        <f>IF(Tabla2[[#This Row],[EMPRESA]]=Tabla2[[#This Row],[CONTRATISTA PRNCIPAL]],"Principal","Secundaria")</f>
        <v>Principal</v>
      </c>
      <c r="T209" s="42">
        <f>IFERROR(1/COUNTIF(Tabla2[CONTRATISTA PRNCIPAL],Tabla2[[#This Row],[CONTRATISTA PRNCIPAL]]),0)</f>
        <v>0.005952380952380952</v>
      </c>
      <c r="U209" s="43">
        <f>IF(((TODAY()-Tabla2[[#This Row],[FECHA NACIMIENTO]])/365)&lt;18,"Corregir", IF(((TODAY()-Tabla2[[#This Row],[FECHA NACIMIENTO]])/365)&gt;80, "Corregir",ROUNDDOWN(((TODAY()-Tabla2[[#This Row],[FECHA NACIMIENTO]])/365),0)))</f>
        <v>29</v>
      </c>
      <c r="V2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9" s="44" t="str">
        <f>+IF(Tabla2[[#This Row],[Edad]]="Corregir","Corregir","Ok")</f>
        <v>Ok</v>
      </c>
      <c r="X209" s="42" t="str">
        <f>+IFERROR(VLOOKUP(Tabla2[[#This Row],[DISTRITO SEGÚN DNI]],Hoja1!$A$2:$B$32,2,FALSE),"No")</f>
        <v>No</v>
      </c>
      <c r="Y209" s="42" t="str">
        <f>IF(OR(LOWER(Tabla2[[#This Row],[GENERO]])="masculino", LOWER(Tabla2[[#This Row],[GENERO]])="femenino"),"OK","Corregir")</f>
        <v>OK</v>
      </c>
      <c r="Z209" s="42" t="str">
        <f>+IF(Tabla2[[#This Row],[Nro. DNI / CE]]="","Corregir",IF(LEN(Tabla2[[#This Row],[Nro. DNI / CE]])&gt;=8,"OK","Corregir"))</f>
        <v>OK</v>
      </c>
      <c r="AA209" s="42">
        <f>COUNTIF(Tabla2[APELLIDOS Y NOMBRES],Tabla2[[#This Row],[APELLIDOS Y NOMBRES]])</f>
        <v>1</v>
      </c>
      <c r="AB209" s="42">
        <f>IF(Tabla2[[#This Row],[Trabajador]]&gt;1,1/Tabla2[[#This Row],[Trabajador]],Tabla2[[#This Row],[Trabajador]])</f>
        <v>1</v>
      </c>
      <c r="AC209" t="str">
        <f>+IFERROR(IF(Tabla2[[#This Row],[FECHA CESE/BAJA]]="","No Aplica",IF(AND(MONTH(Tabla2[[#This Row],[FECHA CESE/BAJA]])=MONTH(TODAY()-30),YEAR(Tabla2[[#This Row],[FECHA CESE/BAJA]])=YEAR(TODAY())),MONTH(TODAY()-30)&amp;"-"&amp;YEAR(TODAY()),"Borrar")),"No aplica")</f>
        <v>No aplica</v>
      </c>
      <c r="AD209" t="str">
        <f>+IFERROR(IF(Tabla2[[#This Row],[FECHA INICIO DE LABORES EN OBRA]]="","No Aplica",IF(AND(MONTH(Tabla2[[#This Row],[FECHA INICIO DE LABORES EN OBRA]])=MONTH(TODAY()-30),YEAR(Tabla2[[#This Row],[FECHA INICIO DE LABORES EN OBRA]])=YEAR(TODAY())),MONTH(TODAY()-30)&amp;"-"&amp;YEAR(TODAY()),"No Aplica")),"No Aplica")</f>
        <v>No Aplica</v>
      </c>
    </row>
    <row r="210" spans="1:30" x14ac:dyDescent="0.25">
      <c r="A210" s="13" t="s">
        <v>2763</v>
      </c>
      <c r="B210" s="15" t="s">
        <v>2717</v>
      </c>
      <c r="C210" s="15" t="s">
        <v>2717</v>
      </c>
      <c r="D210" s="15">
        <v>44328891</v>
      </c>
      <c r="E210" s="15" t="s">
        <v>2782</v>
      </c>
      <c r="F210" s="39">
        <v>31914</v>
      </c>
      <c r="G210" s="15">
        <v>1</v>
      </c>
      <c r="H210" s="15" t="s">
        <v>2783</v>
      </c>
      <c r="I210" s="15" t="s">
        <v>2765</v>
      </c>
      <c r="J210" s="15" t="s">
        <v>2784</v>
      </c>
      <c r="K210" s="15" t="s">
        <v>2785</v>
      </c>
      <c r="L210" s="40" t="s">
        <v>6</v>
      </c>
      <c r="M210" s="39" t="s">
        <v>29</v>
      </c>
      <c r="N210" s="41" t="s">
        <v>2098</v>
      </c>
      <c r="O210" s="39">
        <v>44256</v>
      </c>
      <c r="P210" s="40">
        <v>1</v>
      </c>
      <c r="Q210" s="40">
        <v>1</v>
      </c>
      <c r="R210" s="40" t="str">
        <f>IFERROR(VLOOKUP(Tabla2[[#This Row],[CONTRATISTA PRNCIPAL]],Hoja1!$L$5:$M$9,2,FALSE),"CJV")</f>
        <v>CJV</v>
      </c>
      <c r="S210" s="40" t="str">
        <f>IF(Tabla2[[#This Row],[EMPRESA]]=Tabla2[[#This Row],[CONTRATISTA PRNCIPAL]],"Principal","Secundaria")</f>
        <v>Principal</v>
      </c>
      <c r="T210" s="42">
        <f>IFERROR(1/COUNTIF(Tabla2[CONTRATISTA PRNCIPAL],Tabla2[[#This Row],[CONTRATISTA PRNCIPAL]]),0)</f>
        <v>0.005952380952380952</v>
      </c>
      <c r="U210" s="43">
        <f>IF(((TODAY()-Tabla2[[#This Row],[FECHA NACIMIENTO]])/365)&lt;18,"Corregir", IF(((TODAY()-Tabla2[[#This Row],[FECHA NACIMIENTO]])/365)&gt;80, "Corregir",ROUNDDOWN(((TODAY()-Tabla2[[#This Row],[FECHA NACIMIENTO]])/365),0)))</f>
        <v>36</v>
      </c>
      <c r="V2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0" s="44" t="str">
        <f>+IF(Tabla2[[#This Row],[Edad]]="Corregir","Corregir","Ok")</f>
        <v>Ok</v>
      </c>
      <c r="X210" s="42" t="str">
        <f>+IFERROR(VLOOKUP(Tabla2[[#This Row],[DISTRITO SEGÚN DNI]],Hoja1!$A$2:$B$32,2,FALSE),"No")</f>
        <v>No</v>
      </c>
      <c r="Y210" s="42" t="str">
        <f>IF(OR(LOWER(Tabla2[[#This Row],[GENERO]])="masculino", LOWER(Tabla2[[#This Row],[GENERO]])="femenino"),"OK","Corregir")</f>
        <v>OK</v>
      </c>
      <c r="Z210" s="42" t="str">
        <f>+IF(Tabla2[[#This Row],[Nro. DNI / CE]]="","Corregir",IF(LEN(Tabla2[[#This Row],[Nro. DNI / CE]])&gt;=8,"OK","Corregir"))</f>
        <v>OK</v>
      </c>
      <c r="AA210" s="42">
        <f>COUNTIF(Tabla2[APELLIDOS Y NOMBRES],Tabla2[[#This Row],[APELLIDOS Y NOMBRES]])</f>
        <v>1</v>
      </c>
      <c r="AB210" s="42">
        <f>IF(Tabla2[[#This Row],[Trabajador]]&gt;1,1/Tabla2[[#This Row],[Trabajador]],Tabla2[[#This Row],[Trabajador]])</f>
        <v>1</v>
      </c>
      <c r="AC210" t="str">
        <f>+IFERROR(IF(Tabla2[[#This Row],[FECHA CESE/BAJA]]="","No Aplica",IF(AND(MONTH(Tabla2[[#This Row],[FECHA CESE/BAJA]])=MONTH(TODAY()-30),YEAR(Tabla2[[#This Row],[FECHA CESE/BAJA]])=YEAR(TODAY())),MONTH(TODAY()-30)&amp;"-"&amp;YEAR(TODAY()),"Borrar")),"No aplica")</f>
        <v>No aplica</v>
      </c>
      <c r="AD210" t="str">
        <f>+IFERROR(IF(Tabla2[[#This Row],[FECHA INICIO DE LABORES EN OBRA]]="","No Aplica",IF(AND(MONTH(Tabla2[[#This Row],[FECHA INICIO DE LABORES EN OBRA]])=MONTH(TODAY()-30),YEAR(Tabla2[[#This Row],[FECHA INICIO DE LABORES EN OBRA]])=YEAR(TODAY())),MONTH(TODAY()-30)&amp;"-"&amp;YEAR(TODAY()),"No Aplica")),"No Aplica")</f>
        <v>No Aplica</v>
      </c>
    </row>
    <row r="211" spans="1:30" x14ac:dyDescent="0.25">
      <c r="A211" s="13" t="s">
        <v>2763</v>
      </c>
      <c r="B211" s="15" t="s">
        <v>2717</v>
      </c>
      <c r="C211" s="15" t="s">
        <v>2717</v>
      </c>
      <c r="D211" s="15">
        <v>47219334</v>
      </c>
      <c r="E211" s="15" t="s">
        <v>2786</v>
      </c>
      <c r="F211" s="39">
        <v>33741</v>
      </c>
      <c r="G211" s="15">
        <v>1</v>
      </c>
      <c r="H211" s="15" t="s">
        <v>2225</v>
      </c>
      <c r="I211" s="15" t="s">
        <v>2765</v>
      </c>
      <c r="J211" s="15" t="s">
        <v>2787</v>
      </c>
      <c r="K211" s="15" t="s">
        <v>2788</v>
      </c>
      <c r="L211" s="40" t="s">
        <v>6</v>
      </c>
      <c r="M211" s="39" t="s">
        <v>29</v>
      </c>
      <c r="N211" s="41" t="s">
        <v>2098</v>
      </c>
      <c r="O211" s="39">
        <v>44348</v>
      </c>
      <c r="P211" s="40">
        <v>1</v>
      </c>
      <c r="Q211" s="40">
        <v>1</v>
      </c>
      <c r="R211" s="40" t="str">
        <f>IFERROR(VLOOKUP(Tabla2[[#This Row],[CONTRATISTA PRNCIPAL]],Hoja1!$L$5:$M$9,2,FALSE),"CJV")</f>
        <v>CJV</v>
      </c>
      <c r="S211" s="40" t="str">
        <f>IF(Tabla2[[#This Row],[EMPRESA]]=Tabla2[[#This Row],[CONTRATISTA PRNCIPAL]],"Principal","Secundaria")</f>
        <v>Principal</v>
      </c>
      <c r="T211" s="42">
        <f>IFERROR(1/COUNTIF(Tabla2[CONTRATISTA PRNCIPAL],Tabla2[[#This Row],[CONTRATISTA PRNCIPAL]]),0)</f>
        <v>0.005952380952380952</v>
      </c>
      <c r="U211" s="43">
        <f>IF(((TODAY()-Tabla2[[#This Row],[FECHA NACIMIENTO]])/365)&lt;18,"Corregir", IF(((TODAY()-Tabla2[[#This Row],[FECHA NACIMIENTO]])/365)&gt;80, "Corregir",ROUNDDOWN(((TODAY()-Tabla2[[#This Row],[FECHA NACIMIENTO]])/365),0)))</f>
        <v>31</v>
      </c>
      <c r="V2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1" s="44" t="str">
        <f>+IF(Tabla2[[#This Row],[Edad]]="Corregir","Corregir","Ok")</f>
        <v>Ok</v>
      </c>
      <c r="X211" s="42" t="str">
        <f>+IFERROR(VLOOKUP(Tabla2[[#This Row],[DISTRITO SEGÚN DNI]],Hoja1!$A$2:$B$32,2,FALSE),"No")</f>
        <v>No</v>
      </c>
      <c r="Y211" s="42" t="str">
        <f>IF(OR(LOWER(Tabla2[[#This Row],[GENERO]])="masculino", LOWER(Tabla2[[#This Row],[GENERO]])="femenino"),"OK","Corregir")</f>
        <v>OK</v>
      </c>
      <c r="Z211" s="42" t="str">
        <f>+IF(Tabla2[[#This Row],[Nro. DNI / CE]]="","Corregir",IF(LEN(Tabla2[[#This Row],[Nro. DNI / CE]])&gt;=8,"OK","Corregir"))</f>
        <v>OK</v>
      </c>
      <c r="AA211" s="42">
        <f>COUNTIF(Tabla2[APELLIDOS Y NOMBRES],Tabla2[[#This Row],[APELLIDOS Y NOMBRES]])</f>
        <v>1</v>
      </c>
      <c r="AB211" s="42">
        <f>IF(Tabla2[[#This Row],[Trabajador]]&gt;1,1/Tabla2[[#This Row],[Trabajador]],Tabla2[[#This Row],[Trabajador]])</f>
        <v>1</v>
      </c>
      <c r="AC211" t="str">
        <f>+IFERROR(IF(Tabla2[[#This Row],[FECHA CESE/BAJA]]="","No Aplica",IF(AND(MONTH(Tabla2[[#This Row],[FECHA CESE/BAJA]])=MONTH(TODAY()-30),YEAR(Tabla2[[#This Row],[FECHA CESE/BAJA]])=YEAR(TODAY())),MONTH(TODAY()-30)&amp;"-"&amp;YEAR(TODAY()),"Borrar")),"No aplica")</f>
        <v>No aplica</v>
      </c>
      <c r="AD211" t="str">
        <f>+IFERROR(IF(Tabla2[[#This Row],[FECHA INICIO DE LABORES EN OBRA]]="","No Aplica",IF(AND(MONTH(Tabla2[[#This Row],[FECHA INICIO DE LABORES EN OBRA]])=MONTH(TODAY()-30),YEAR(Tabla2[[#This Row],[FECHA INICIO DE LABORES EN OBRA]])=YEAR(TODAY())),MONTH(TODAY()-30)&amp;"-"&amp;YEAR(TODAY()),"No Aplica")),"No Aplica")</f>
        <v>No Aplica</v>
      </c>
    </row>
    <row r="212" spans="1:30" x14ac:dyDescent="0.25">
      <c r="A212" s="13" t="s">
        <v>2763</v>
      </c>
      <c r="B212" s="15" t="s">
        <v>2717</v>
      </c>
      <c r="C212" s="15" t="s">
        <v>2717</v>
      </c>
      <c r="D212" s="15">
        <v>47537394</v>
      </c>
      <c r="E212" s="15" t="s">
        <v>163</v>
      </c>
      <c r="F212" s="39">
        <v>33388</v>
      </c>
      <c r="G212" s="15">
        <v>1</v>
      </c>
      <c r="H212" s="15" t="s">
        <v>2783</v>
      </c>
      <c r="I212" s="15" t="s">
        <v>2765</v>
      </c>
      <c r="J212" s="15" t="s">
        <v>2789</v>
      </c>
      <c r="K212" s="15" t="s">
        <v>2083</v>
      </c>
      <c r="L212" s="40" t="s">
        <v>6</v>
      </c>
      <c r="M212" s="39" t="s">
        <v>29</v>
      </c>
      <c r="N212" s="41" t="s">
        <v>2098</v>
      </c>
      <c r="O212" s="39">
        <v>44571</v>
      </c>
      <c r="P212" s="40">
        <v>1</v>
      </c>
      <c r="Q212" s="40">
        <v>1</v>
      </c>
      <c r="R212" s="40" t="str">
        <f>IFERROR(VLOOKUP(Tabla2[[#This Row],[CONTRATISTA PRNCIPAL]],Hoja1!$L$5:$M$9,2,FALSE),"CJV")</f>
        <v>CJV</v>
      </c>
      <c r="S212" s="40" t="str">
        <f>IF(Tabla2[[#This Row],[EMPRESA]]=Tabla2[[#This Row],[CONTRATISTA PRNCIPAL]],"Principal","Secundaria")</f>
        <v>Principal</v>
      </c>
      <c r="T212" s="42">
        <f>IFERROR(1/COUNTIF(Tabla2[CONTRATISTA PRNCIPAL],Tabla2[[#This Row],[CONTRATISTA PRNCIPAL]]),0)</f>
        <v>0.005952380952380952</v>
      </c>
      <c r="U212" s="43">
        <f>IF(((TODAY()-Tabla2[[#This Row],[FECHA NACIMIENTO]])/365)&lt;18,"Corregir", IF(((TODAY()-Tabla2[[#This Row],[FECHA NACIMIENTO]])/365)&gt;80, "Corregir",ROUNDDOWN(((TODAY()-Tabla2[[#This Row],[FECHA NACIMIENTO]])/365),0)))</f>
        <v>32</v>
      </c>
      <c r="V2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2" s="44" t="str">
        <f>+IF(Tabla2[[#This Row],[Edad]]="Corregir","Corregir","Ok")</f>
        <v>Ok</v>
      </c>
      <c r="X212" s="42" t="str">
        <f>+IFERROR(VLOOKUP(Tabla2[[#This Row],[DISTRITO SEGÚN DNI]],Hoja1!$A$2:$B$32,2,FALSE),"No")</f>
        <v>ATE</v>
      </c>
      <c r="Y212" s="42" t="str">
        <f>IF(OR(LOWER(Tabla2[[#This Row],[GENERO]])="masculino", LOWER(Tabla2[[#This Row],[GENERO]])="femenino"),"OK","Corregir")</f>
        <v>OK</v>
      </c>
      <c r="Z212" s="42" t="str">
        <f>+IF(Tabla2[[#This Row],[Nro. DNI / CE]]="","Corregir",IF(LEN(Tabla2[[#This Row],[Nro. DNI / CE]])&gt;=8,"OK","Corregir"))</f>
        <v>OK</v>
      </c>
      <c r="AA212" s="42">
        <f>COUNTIF(Tabla2[APELLIDOS Y NOMBRES],Tabla2[[#This Row],[APELLIDOS Y NOMBRES]])</f>
        <v>1</v>
      </c>
      <c r="AB212" s="42">
        <f>IF(Tabla2[[#This Row],[Trabajador]]&gt;1,1/Tabla2[[#This Row],[Trabajador]],Tabla2[[#This Row],[Trabajador]])</f>
        <v>1</v>
      </c>
      <c r="AC212" t="str">
        <f>+IFERROR(IF(Tabla2[[#This Row],[FECHA CESE/BAJA]]="","No Aplica",IF(AND(MONTH(Tabla2[[#This Row],[FECHA CESE/BAJA]])=MONTH(TODAY()-30),YEAR(Tabla2[[#This Row],[FECHA CESE/BAJA]])=YEAR(TODAY())),MONTH(TODAY()-30)&amp;"-"&amp;YEAR(TODAY()),"Borrar")),"No aplica")</f>
        <v>No aplica</v>
      </c>
      <c r="AD212" t="str">
        <f>+IFERROR(IF(Tabla2[[#This Row],[FECHA INICIO DE LABORES EN OBRA]]="","No Aplica",IF(AND(MONTH(Tabla2[[#This Row],[FECHA INICIO DE LABORES EN OBRA]])=MONTH(TODAY()-30),YEAR(Tabla2[[#This Row],[FECHA INICIO DE LABORES EN OBRA]])=YEAR(TODAY())),MONTH(TODAY()-30)&amp;"-"&amp;YEAR(TODAY()),"No Aplica")),"No Aplica")</f>
        <v>No Aplica</v>
      </c>
    </row>
    <row r="213" spans="1:30" x14ac:dyDescent="0.25">
      <c r="A213" s="13" t="s">
        <v>2763</v>
      </c>
      <c r="B213" s="15" t="s">
        <v>2717</v>
      </c>
      <c r="C213" s="15" t="s">
        <v>2717</v>
      </c>
      <c r="D213" s="15" t="s">
        <v>2790</v>
      </c>
      <c r="E213" s="15" t="s">
        <v>2791</v>
      </c>
      <c r="F213" s="39">
        <v>34458</v>
      </c>
      <c r="G213" s="15">
        <v>1</v>
      </c>
      <c r="H213" s="15" t="s">
        <v>2225</v>
      </c>
      <c r="I213" s="15" t="s">
        <v>2765</v>
      </c>
      <c r="J213" s="15" t="s">
        <v>2792</v>
      </c>
      <c r="K213" s="15" t="s">
        <v>2793</v>
      </c>
      <c r="L213" s="40" t="s">
        <v>6</v>
      </c>
      <c r="M213" s="39" t="s">
        <v>29</v>
      </c>
      <c r="N213" s="41" t="s">
        <v>2098</v>
      </c>
      <c r="O213" s="39">
        <v>44129</v>
      </c>
      <c r="P213" s="40">
        <v>1</v>
      </c>
      <c r="Q213" s="40">
        <v>1</v>
      </c>
      <c r="R213" s="40" t="str">
        <f>IFERROR(VLOOKUP(Tabla2[[#This Row],[CONTRATISTA PRNCIPAL]],Hoja1!$L$5:$M$9,2,FALSE),"CJV")</f>
        <v>CJV</v>
      </c>
      <c r="S213" s="40" t="str">
        <f>IF(Tabla2[[#This Row],[EMPRESA]]=Tabla2[[#This Row],[CONTRATISTA PRNCIPAL]],"Principal","Secundaria")</f>
        <v>Principal</v>
      </c>
      <c r="T213" s="42">
        <f>IFERROR(1/COUNTIF(Tabla2[CONTRATISTA PRNCIPAL],Tabla2[[#This Row],[CONTRATISTA PRNCIPAL]]),0)</f>
        <v>0.005952380952380952</v>
      </c>
      <c r="U213" s="43">
        <f>IF(((TODAY()-Tabla2[[#This Row],[FECHA NACIMIENTO]])/365)&lt;18,"Corregir", IF(((TODAY()-Tabla2[[#This Row],[FECHA NACIMIENTO]])/365)&gt;80, "Corregir",ROUNDDOWN(((TODAY()-Tabla2[[#This Row],[FECHA NACIMIENTO]])/365),0)))</f>
        <v>29</v>
      </c>
      <c r="V2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3" s="44" t="str">
        <f>+IF(Tabla2[[#This Row],[Edad]]="Corregir","Corregir","Ok")</f>
        <v>Ok</v>
      </c>
      <c r="X213" s="42" t="str">
        <f>+IFERROR(VLOOKUP(Tabla2[[#This Row],[DISTRITO SEGÚN DNI]],Hoja1!$A$2:$B$32,2,FALSE),"No")</f>
        <v>No</v>
      </c>
      <c r="Y213" s="42" t="str">
        <f>IF(OR(LOWER(Tabla2[[#This Row],[GENERO]])="masculino", LOWER(Tabla2[[#This Row],[GENERO]])="femenino"),"OK","Corregir")</f>
        <v>OK</v>
      </c>
      <c r="Z213" s="42" t="str">
        <f>+IF(Tabla2[[#This Row],[Nro. DNI / CE]]="","Corregir",IF(LEN(Tabla2[[#This Row],[Nro. DNI / CE]])&gt;=8,"OK","Corregir"))</f>
        <v>OK</v>
      </c>
      <c r="AA213" s="42">
        <f>COUNTIF(Tabla2[APELLIDOS Y NOMBRES],Tabla2[[#This Row],[APELLIDOS Y NOMBRES]])</f>
        <v>1</v>
      </c>
      <c r="AB213" s="42">
        <f>IF(Tabla2[[#This Row],[Trabajador]]&gt;1,1/Tabla2[[#This Row],[Trabajador]],Tabla2[[#This Row],[Trabajador]])</f>
        <v>1</v>
      </c>
      <c r="AC213" t="str">
        <f>+IFERROR(IF(Tabla2[[#This Row],[FECHA CESE/BAJA]]="","No Aplica",IF(AND(MONTH(Tabla2[[#This Row],[FECHA CESE/BAJA]])=MONTH(TODAY()-30),YEAR(Tabla2[[#This Row],[FECHA CESE/BAJA]])=YEAR(TODAY())),MONTH(TODAY()-30)&amp;"-"&amp;YEAR(TODAY()),"Borrar")),"No aplica")</f>
        <v>No aplica</v>
      </c>
      <c r="AD213" t="str">
        <f>+IFERROR(IF(Tabla2[[#This Row],[FECHA INICIO DE LABORES EN OBRA]]="","No Aplica",IF(AND(MONTH(Tabla2[[#This Row],[FECHA INICIO DE LABORES EN OBRA]])=MONTH(TODAY()-30),YEAR(Tabla2[[#This Row],[FECHA INICIO DE LABORES EN OBRA]])=YEAR(TODAY())),MONTH(TODAY()-30)&amp;"-"&amp;YEAR(TODAY()),"No Aplica")),"No Aplica")</f>
        <v>No Aplica</v>
      </c>
    </row>
    <row r="214" spans="1:30" x14ac:dyDescent="0.25">
      <c r="A214" s="13" t="s">
        <v>2763</v>
      </c>
      <c r="B214" s="15" t="s">
        <v>2717</v>
      </c>
      <c r="C214" s="15" t="s">
        <v>2717</v>
      </c>
      <c r="D214" s="15" t="s">
        <v>2794</v>
      </c>
      <c r="E214" s="15" t="s">
        <v>2795</v>
      </c>
      <c r="F214" s="39">
        <v>31250</v>
      </c>
      <c r="G214" s="15">
        <v>1</v>
      </c>
      <c r="H214" s="15" t="s">
        <v>2783</v>
      </c>
      <c r="I214" s="15" t="s">
        <v>2765</v>
      </c>
      <c r="J214" s="15" t="s">
        <v>2796</v>
      </c>
      <c r="K214" s="15" t="s">
        <v>2693</v>
      </c>
      <c r="L214" s="40" t="s">
        <v>6</v>
      </c>
      <c r="M214" s="39" t="s">
        <v>29</v>
      </c>
      <c r="N214" s="41" t="s">
        <v>2098</v>
      </c>
      <c r="O214" s="39">
        <v>44459</v>
      </c>
      <c r="P214" s="40">
        <v>1</v>
      </c>
      <c r="Q214" s="40">
        <v>1</v>
      </c>
      <c r="R214" s="40" t="str">
        <f>IFERROR(VLOOKUP(Tabla2[[#This Row],[CONTRATISTA PRNCIPAL]],Hoja1!$L$5:$M$9,2,FALSE),"CJV")</f>
        <v>CJV</v>
      </c>
      <c r="S214" s="40" t="str">
        <f>IF(Tabla2[[#This Row],[EMPRESA]]=Tabla2[[#This Row],[CONTRATISTA PRNCIPAL]],"Principal","Secundaria")</f>
        <v>Principal</v>
      </c>
      <c r="T214" s="42">
        <f>IFERROR(1/COUNTIF(Tabla2[CONTRATISTA PRNCIPAL],Tabla2[[#This Row],[CONTRATISTA PRNCIPAL]]),0)</f>
        <v>0.005952380952380952</v>
      </c>
      <c r="U214" s="43">
        <f>IF(((TODAY()-Tabla2[[#This Row],[FECHA NACIMIENTO]])/365)&lt;18,"Corregir", IF(((TODAY()-Tabla2[[#This Row],[FECHA NACIMIENTO]])/365)&gt;80, "Corregir",ROUNDDOWN(((TODAY()-Tabla2[[#This Row],[FECHA NACIMIENTO]])/365),0)))</f>
        <v>38</v>
      </c>
      <c r="V2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4" s="44" t="str">
        <f>+IF(Tabla2[[#This Row],[Edad]]="Corregir","Corregir","Ok")</f>
        <v>Ok</v>
      </c>
      <c r="X214" s="42" t="str">
        <f>+IFERROR(VLOOKUP(Tabla2[[#This Row],[DISTRITO SEGÚN DNI]],Hoja1!$A$2:$B$32,2,FALSE),"No")</f>
        <v>No</v>
      </c>
      <c r="Y214" s="42" t="str">
        <f>IF(OR(LOWER(Tabla2[[#This Row],[GENERO]])="masculino", LOWER(Tabla2[[#This Row],[GENERO]])="femenino"),"OK","Corregir")</f>
        <v>OK</v>
      </c>
      <c r="Z214" s="42" t="str">
        <f>+IF(Tabla2[[#This Row],[Nro. DNI / CE]]="","Corregir",IF(LEN(Tabla2[[#This Row],[Nro. DNI / CE]])&gt;=8,"OK","Corregir"))</f>
        <v>OK</v>
      </c>
      <c r="AA214" s="42">
        <f>COUNTIF(Tabla2[APELLIDOS Y NOMBRES],Tabla2[[#This Row],[APELLIDOS Y NOMBRES]])</f>
        <v>1</v>
      </c>
      <c r="AB214" s="42">
        <f>IF(Tabla2[[#This Row],[Trabajador]]&gt;1,1/Tabla2[[#This Row],[Trabajador]],Tabla2[[#This Row],[Trabajador]])</f>
        <v>1</v>
      </c>
      <c r="AC214" t="str">
        <f>+IFERROR(IF(Tabla2[[#This Row],[FECHA CESE/BAJA]]="","No Aplica",IF(AND(MONTH(Tabla2[[#This Row],[FECHA CESE/BAJA]])=MONTH(TODAY()-30),YEAR(Tabla2[[#This Row],[FECHA CESE/BAJA]])=YEAR(TODAY())),MONTH(TODAY()-30)&amp;"-"&amp;YEAR(TODAY()),"Borrar")),"No aplica")</f>
        <v>No aplica</v>
      </c>
      <c r="AD214" t="str">
        <f>+IFERROR(IF(Tabla2[[#This Row],[FECHA INICIO DE LABORES EN OBRA]]="","No Aplica",IF(AND(MONTH(Tabla2[[#This Row],[FECHA INICIO DE LABORES EN OBRA]])=MONTH(TODAY()-30),YEAR(Tabla2[[#This Row],[FECHA INICIO DE LABORES EN OBRA]])=YEAR(TODAY())),MONTH(TODAY()-30)&amp;"-"&amp;YEAR(TODAY()),"No Aplica")),"No Aplica")</f>
        <v>No Aplica</v>
      </c>
    </row>
    <row r="215" spans="1:30" x14ac:dyDescent="0.25">
      <c r="A215" s="13" t="s">
        <v>2763</v>
      </c>
      <c r="B215" s="15" t="s">
        <v>2717</v>
      </c>
      <c r="C215" s="15" t="s">
        <v>2717</v>
      </c>
      <c r="D215" s="15">
        <v>42033553</v>
      </c>
      <c r="E215" s="15" t="s">
        <v>2797</v>
      </c>
      <c r="F215" s="39">
        <v>30542</v>
      </c>
      <c r="G215" s="15">
        <v>1</v>
      </c>
      <c r="H215" s="15" t="s">
        <v>2783</v>
      </c>
      <c r="I215" s="15" t="s">
        <v>2765</v>
      </c>
      <c r="J215" s="15" t="s">
        <v>2798</v>
      </c>
      <c r="K215" s="15" t="s">
        <v>2799</v>
      </c>
      <c r="L215" s="40" t="s">
        <v>5</v>
      </c>
      <c r="M215" s="39" t="s">
        <v>29</v>
      </c>
      <c r="N215" s="41" t="s">
        <v>2098</v>
      </c>
      <c r="O215" s="39">
        <v>44679</v>
      </c>
      <c r="P215" s="40">
        <v>1</v>
      </c>
      <c r="Q215" s="40">
        <v>1</v>
      </c>
      <c r="R215" s="40" t="str">
        <f>IFERROR(VLOOKUP(Tabla2[[#This Row],[CONTRATISTA PRNCIPAL]],Hoja1!$L$5:$M$9,2,FALSE),"CJV")</f>
        <v>CJV</v>
      </c>
      <c r="S215" s="40" t="str">
        <f>IF(Tabla2[[#This Row],[EMPRESA]]=Tabla2[[#This Row],[CONTRATISTA PRNCIPAL]],"Principal","Secundaria")</f>
        <v>Principal</v>
      </c>
      <c r="T215" s="42">
        <f>IFERROR(1/COUNTIF(Tabla2[CONTRATISTA PRNCIPAL],Tabla2[[#This Row],[CONTRATISTA PRNCIPAL]]),0)</f>
        <v>0.005952380952380952</v>
      </c>
      <c r="U215" s="43">
        <f>IF(((TODAY()-Tabla2[[#This Row],[FECHA NACIMIENTO]])/365)&lt;18,"Corregir", IF(((TODAY()-Tabla2[[#This Row],[FECHA NACIMIENTO]])/365)&gt;80, "Corregir",ROUNDDOWN(((TODAY()-Tabla2[[#This Row],[FECHA NACIMIENTO]])/365),0)))</f>
        <v>40</v>
      </c>
      <c r="V2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5" s="44" t="str">
        <f>+IF(Tabla2[[#This Row],[Edad]]="Corregir","Corregir","Ok")</f>
        <v>Ok</v>
      </c>
      <c r="X215" s="42" t="str">
        <f>+IFERROR(VLOOKUP(Tabla2[[#This Row],[DISTRITO SEGÚN DNI]],Hoja1!$A$2:$B$32,2,FALSE),"No")</f>
        <v>No</v>
      </c>
      <c r="Y215" s="42" t="str">
        <f>IF(OR(LOWER(Tabla2[[#This Row],[GENERO]])="masculino", LOWER(Tabla2[[#This Row],[GENERO]])="femenino"),"OK","Corregir")</f>
        <v>OK</v>
      </c>
      <c r="Z215" s="42" t="str">
        <f>+IF(Tabla2[[#This Row],[Nro. DNI / CE]]="","Corregir",IF(LEN(Tabla2[[#This Row],[Nro. DNI / CE]])&gt;=8,"OK","Corregir"))</f>
        <v>OK</v>
      </c>
      <c r="AA215" s="42">
        <f>COUNTIF(Tabla2[APELLIDOS Y NOMBRES],Tabla2[[#This Row],[APELLIDOS Y NOMBRES]])</f>
        <v>1</v>
      </c>
      <c r="AB215" s="42">
        <f>IF(Tabla2[[#This Row],[Trabajador]]&gt;1,1/Tabla2[[#This Row],[Trabajador]],Tabla2[[#This Row],[Trabajador]])</f>
        <v>1</v>
      </c>
      <c r="AC215" t="str">
        <f>+IFERROR(IF(Tabla2[[#This Row],[FECHA CESE/BAJA]]="","No Aplica",IF(AND(MONTH(Tabla2[[#This Row],[FECHA CESE/BAJA]])=MONTH(TODAY()-30),YEAR(Tabla2[[#This Row],[FECHA CESE/BAJA]])=YEAR(TODAY())),MONTH(TODAY()-30)&amp;"-"&amp;YEAR(TODAY()),"Borrar")),"No aplica")</f>
        <v>No aplica</v>
      </c>
      <c r="AD215" t="str">
        <f>+IFERROR(IF(Tabla2[[#This Row],[FECHA INICIO DE LABORES EN OBRA]]="","No Aplica",IF(AND(MONTH(Tabla2[[#This Row],[FECHA INICIO DE LABORES EN OBRA]])=MONTH(TODAY()-30),YEAR(Tabla2[[#This Row],[FECHA INICIO DE LABORES EN OBRA]])=YEAR(TODAY())),MONTH(TODAY()-30)&amp;"-"&amp;YEAR(TODAY()),"No Aplica")),"No Aplica")</f>
        <v>No Aplica</v>
      </c>
    </row>
    <row r="216" spans="1:30" x14ac:dyDescent="0.25">
      <c r="A216" s="13" t="s">
        <v>2763</v>
      </c>
      <c r="B216" s="15" t="s">
        <v>2717</v>
      </c>
      <c r="C216" s="15" t="s">
        <v>2717</v>
      </c>
      <c r="D216" s="15">
        <v>70931755</v>
      </c>
      <c r="E216" s="15" t="s">
        <v>190</v>
      </c>
      <c r="F216" s="39">
        <v>35331</v>
      </c>
      <c r="G216" s="15">
        <v>1</v>
      </c>
      <c r="H216" s="15" t="s">
        <v>2800</v>
      </c>
      <c r="I216" s="15" t="s">
        <v>2765</v>
      </c>
      <c r="J216" s="15" t="s">
        <v>2801</v>
      </c>
      <c r="K216" s="15" t="s">
        <v>2802</v>
      </c>
      <c r="L216" s="40" t="s">
        <v>6</v>
      </c>
      <c r="M216" s="39" t="s">
        <v>29</v>
      </c>
      <c r="N216" s="41" t="s">
        <v>2098</v>
      </c>
      <c r="O216" s="39">
        <v>44604</v>
      </c>
      <c r="P216" s="40">
        <v>1</v>
      </c>
      <c r="Q216" s="40">
        <v>1</v>
      </c>
      <c r="R216" s="40" t="str">
        <f>IFERROR(VLOOKUP(Tabla2[[#This Row],[CONTRATISTA PRNCIPAL]],Hoja1!$L$5:$M$9,2,FALSE),"CJV")</f>
        <v>CJV</v>
      </c>
      <c r="S216" s="40" t="str">
        <f>IF(Tabla2[[#This Row],[EMPRESA]]=Tabla2[[#This Row],[CONTRATISTA PRNCIPAL]],"Principal","Secundaria")</f>
        <v>Principal</v>
      </c>
      <c r="T216" s="42">
        <f>IFERROR(1/COUNTIF(Tabla2[CONTRATISTA PRNCIPAL],Tabla2[[#This Row],[CONTRATISTA PRNCIPAL]]),0)</f>
        <v>0.005952380952380952</v>
      </c>
      <c r="U216" s="43">
        <f>IF(((TODAY()-Tabla2[[#This Row],[FECHA NACIMIENTO]])/365)&lt;18,"Corregir", IF(((TODAY()-Tabla2[[#This Row],[FECHA NACIMIENTO]])/365)&gt;80, "Corregir",ROUNDDOWN(((TODAY()-Tabla2[[#This Row],[FECHA NACIMIENTO]])/365),0)))</f>
        <v>27</v>
      </c>
      <c r="V2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6" s="44" t="str">
        <f>+IF(Tabla2[[#This Row],[Edad]]="Corregir","Corregir","Ok")</f>
        <v>Ok</v>
      </c>
      <c r="X216" s="42" t="str">
        <f>+IFERROR(VLOOKUP(Tabla2[[#This Row],[DISTRITO SEGÚN DNI]],Hoja1!$A$2:$B$32,2,FALSE),"No")</f>
        <v>CALLAO</v>
      </c>
      <c r="Y216" s="42" t="str">
        <f>IF(OR(LOWER(Tabla2[[#This Row],[GENERO]])="masculino", LOWER(Tabla2[[#This Row],[GENERO]])="femenino"),"OK","Corregir")</f>
        <v>OK</v>
      </c>
      <c r="Z216" s="42" t="str">
        <f>+IF(Tabla2[[#This Row],[Nro. DNI / CE]]="","Corregir",IF(LEN(Tabla2[[#This Row],[Nro. DNI / CE]])&gt;=8,"OK","Corregir"))</f>
        <v>OK</v>
      </c>
      <c r="AA216" s="42">
        <f>COUNTIF(Tabla2[APELLIDOS Y NOMBRES],Tabla2[[#This Row],[APELLIDOS Y NOMBRES]])</f>
        <v>1</v>
      </c>
      <c r="AB216" s="42">
        <f>IF(Tabla2[[#This Row],[Trabajador]]&gt;1,1/Tabla2[[#This Row],[Trabajador]],Tabla2[[#This Row],[Trabajador]])</f>
        <v>1</v>
      </c>
      <c r="AC216" t="str">
        <f>+IFERROR(IF(Tabla2[[#This Row],[FECHA CESE/BAJA]]="","No Aplica",IF(AND(MONTH(Tabla2[[#This Row],[FECHA CESE/BAJA]])=MONTH(TODAY()-30),YEAR(Tabla2[[#This Row],[FECHA CESE/BAJA]])=YEAR(TODAY())),MONTH(TODAY()-30)&amp;"-"&amp;YEAR(TODAY()),"Borrar")),"No aplica")</f>
        <v>No aplica</v>
      </c>
      <c r="AD216" t="str">
        <f>+IFERROR(IF(Tabla2[[#This Row],[FECHA INICIO DE LABORES EN OBRA]]="","No Aplica",IF(AND(MONTH(Tabla2[[#This Row],[FECHA INICIO DE LABORES EN OBRA]])=MONTH(TODAY()-30),YEAR(Tabla2[[#This Row],[FECHA INICIO DE LABORES EN OBRA]])=YEAR(TODAY())),MONTH(TODAY()-30)&amp;"-"&amp;YEAR(TODAY()),"No Aplica")),"No Aplica")</f>
        <v>No Aplica</v>
      </c>
    </row>
    <row r="217" spans="1:30" x14ac:dyDescent="0.25">
      <c r="A217" s="13" t="s">
        <v>2763</v>
      </c>
      <c r="B217" s="15" t="s">
        <v>2717</v>
      </c>
      <c r="C217" s="15" t="s">
        <v>2717</v>
      </c>
      <c r="D217" s="15">
        <v>46769590</v>
      </c>
      <c r="E217" s="15" t="s">
        <v>2803</v>
      </c>
      <c r="F217" s="39">
        <v>35374</v>
      </c>
      <c r="G217" s="15">
        <v>1</v>
      </c>
      <c r="H217" s="15" t="s">
        <v>2225</v>
      </c>
      <c r="I217" s="15" t="s">
        <v>2765</v>
      </c>
      <c r="J217" s="15" t="s">
        <v>2804</v>
      </c>
      <c r="K217" s="15" t="s">
        <v>2805</v>
      </c>
      <c r="L217" s="40" t="s">
        <v>6</v>
      </c>
      <c r="M217" s="39" t="s">
        <v>29</v>
      </c>
      <c r="N217" s="41" t="s">
        <v>2098</v>
      </c>
      <c r="O217" s="39">
        <v>44433</v>
      </c>
      <c r="P217" s="40">
        <v>1</v>
      </c>
      <c r="Q217" s="40">
        <v>1</v>
      </c>
      <c r="R217" s="40" t="str">
        <f>IFERROR(VLOOKUP(Tabla2[[#This Row],[CONTRATISTA PRNCIPAL]],Hoja1!$L$5:$M$9,2,FALSE),"CJV")</f>
        <v>CJV</v>
      </c>
      <c r="S217" s="40" t="str">
        <f>IF(Tabla2[[#This Row],[EMPRESA]]=Tabla2[[#This Row],[CONTRATISTA PRNCIPAL]],"Principal","Secundaria")</f>
        <v>Principal</v>
      </c>
      <c r="T217" s="42">
        <f>IFERROR(1/COUNTIF(Tabla2[CONTRATISTA PRNCIPAL],Tabla2[[#This Row],[CONTRATISTA PRNCIPAL]]),0)</f>
        <v>0.005952380952380952</v>
      </c>
      <c r="U217" s="43">
        <f>IF(((TODAY()-Tabla2[[#This Row],[FECHA NACIMIENTO]])/365)&lt;18,"Corregir", IF(((TODAY()-Tabla2[[#This Row],[FECHA NACIMIENTO]])/365)&gt;80, "Corregir",ROUNDDOWN(((TODAY()-Tabla2[[#This Row],[FECHA NACIMIENTO]])/365),0)))</f>
        <v>26</v>
      </c>
      <c r="V2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7" s="44" t="str">
        <f>+IF(Tabla2[[#This Row],[Edad]]="Corregir","Corregir","Ok")</f>
        <v>Ok</v>
      </c>
      <c r="X217" s="42" t="str">
        <f>+IFERROR(VLOOKUP(Tabla2[[#This Row],[DISTRITO SEGÚN DNI]],Hoja1!$A$2:$B$32,2,FALSE),"No")</f>
        <v>No</v>
      </c>
      <c r="Y217" s="42" t="str">
        <f>IF(OR(LOWER(Tabla2[[#This Row],[GENERO]])="masculino", LOWER(Tabla2[[#This Row],[GENERO]])="femenino"),"OK","Corregir")</f>
        <v>OK</v>
      </c>
      <c r="Z217" s="42" t="str">
        <f>+IF(Tabla2[[#This Row],[Nro. DNI / CE]]="","Corregir",IF(LEN(Tabla2[[#This Row],[Nro. DNI / CE]])&gt;=8,"OK","Corregir"))</f>
        <v>OK</v>
      </c>
      <c r="AA217" s="42">
        <f>COUNTIF(Tabla2[APELLIDOS Y NOMBRES],Tabla2[[#This Row],[APELLIDOS Y NOMBRES]])</f>
        <v>1</v>
      </c>
      <c r="AB217" s="42">
        <f>IF(Tabla2[[#This Row],[Trabajador]]&gt;1,1/Tabla2[[#This Row],[Trabajador]],Tabla2[[#This Row],[Trabajador]])</f>
        <v>1</v>
      </c>
      <c r="AC217" t="str">
        <f>+IFERROR(IF(Tabla2[[#This Row],[FECHA CESE/BAJA]]="","No Aplica",IF(AND(MONTH(Tabla2[[#This Row],[FECHA CESE/BAJA]])=MONTH(TODAY()-30),YEAR(Tabla2[[#This Row],[FECHA CESE/BAJA]])=YEAR(TODAY())),MONTH(TODAY()-30)&amp;"-"&amp;YEAR(TODAY()),"Borrar")),"No aplica")</f>
        <v>No aplica</v>
      </c>
      <c r="AD217" t="str">
        <f>+IFERROR(IF(Tabla2[[#This Row],[FECHA INICIO DE LABORES EN OBRA]]="","No Aplica",IF(AND(MONTH(Tabla2[[#This Row],[FECHA INICIO DE LABORES EN OBRA]])=MONTH(TODAY()-30),YEAR(Tabla2[[#This Row],[FECHA INICIO DE LABORES EN OBRA]])=YEAR(TODAY())),MONTH(TODAY()-30)&amp;"-"&amp;YEAR(TODAY()),"No Aplica")),"No Aplica")</f>
        <v>No Aplica</v>
      </c>
    </row>
    <row r="218" spans="1:30" x14ac:dyDescent="0.25">
      <c r="A218" s="13" t="s">
        <v>2763</v>
      </c>
      <c r="B218" s="15" t="s">
        <v>2717</v>
      </c>
      <c r="C218" s="15" t="s">
        <v>2717</v>
      </c>
      <c r="D218" s="15">
        <v>72179473</v>
      </c>
      <c r="E218" s="15" t="s">
        <v>2806</v>
      </c>
      <c r="F218" s="39">
        <v>33860</v>
      </c>
      <c r="G218" s="15">
        <v>1</v>
      </c>
      <c r="H218" s="15" t="s">
        <v>2779</v>
      </c>
      <c r="I218" s="15" t="s">
        <v>2765</v>
      </c>
      <c r="J218" s="15" t="s">
        <v>2807</v>
      </c>
      <c r="K218" s="15" t="s">
        <v>2808</v>
      </c>
      <c r="L218" s="40" t="s">
        <v>6</v>
      </c>
      <c r="M218" s="39" t="s">
        <v>29</v>
      </c>
      <c r="N218" s="41" t="s">
        <v>2098</v>
      </c>
      <c r="O218" s="39">
        <v>44691</v>
      </c>
      <c r="P218" s="40">
        <v>1</v>
      </c>
      <c r="Q218" s="40">
        <v>1</v>
      </c>
      <c r="R218" s="40" t="str">
        <f>IFERROR(VLOOKUP(Tabla2[[#This Row],[CONTRATISTA PRNCIPAL]],Hoja1!$L$5:$M$9,2,FALSE),"CJV")</f>
        <v>CJV</v>
      </c>
      <c r="S218" s="40" t="str">
        <f>IF(Tabla2[[#This Row],[EMPRESA]]=Tabla2[[#This Row],[CONTRATISTA PRNCIPAL]],"Principal","Secundaria")</f>
        <v>Principal</v>
      </c>
      <c r="T218" s="42">
        <f>IFERROR(1/COUNTIF(Tabla2[CONTRATISTA PRNCIPAL],Tabla2[[#This Row],[CONTRATISTA PRNCIPAL]]),0)</f>
        <v>0.005952380952380952</v>
      </c>
      <c r="U218" s="43">
        <f>IF(((TODAY()-Tabla2[[#This Row],[FECHA NACIMIENTO]])/365)&lt;18,"Corregir", IF(((TODAY()-Tabla2[[#This Row],[FECHA NACIMIENTO]])/365)&gt;80, "Corregir",ROUNDDOWN(((TODAY()-Tabla2[[#This Row],[FECHA NACIMIENTO]])/365),0)))</f>
        <v>31</v>
      </c>
      <c r="V2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8" s="44" t="str">
        <f>+IF(Tabla2[[#This Row],[Edad]]="Corregir","Corregir","Ok")</f>
        <v>Ok</v>
      </c>
      <c r="X218" s="42" t="str">
        <f>+IFERROR(VLOOKUP(Tabla2[[#This Row],[DISTRITO SEGÚN DNI]],Hoja1!$A$2:$B$32,2,FALSE),"No")</f>
        <v>No</v>
      </c>
      <c r="Y218" s="42" t="str">
        <f>IF(OR(LOWER(Tabla2[[#This Row],[GENERO]])="masculino", LOWER(Tabla2[[#This Row],[GENERO]])="femenino"),"OK","Corregir")</f>
        <v>OK</v>
      </c>
      <c r="Z218" s="42" t="str">
        <f>+IF(Tabla2[[#This Row],[Nro. DNI / CE]]="","Corregir",IF(LEN(Tabla2[[#This Row],[Nro. DNI / CE]])&gt;=8,"OK","Corregir"))</f>
        <v>OK</v>
      </c>
      <c r="AA218" s="42">
        <f>COUNTIF(Tabla2[APELLIDOS Y NOMBRES],Tabla2[[#This Row],[APELLIDOS Y NOMBRES]])</f>
        <v>1</v>
      </c>
      <c r="AB218" s="42">
        <f>IF(Tabla2[[#This Row],[Trabajador]]&gt;1,1/Tabla2[[#This Row],[Trabajador]],Tabla2[[#This Row],[Trabajador]])</f>
        <v>1</v>
      </c>
      <c r="AC218" t="str">
        <f>+IFERROR(IF(Tabla2[[#This Row],[FECHA CESE/BAJA]]="","No Aplica",IF(AND(MONTH(Tabla2[[#This Row],[FECHA CESE/BAJA]])=MONTH(TODAY()-30),YEAR(Tabla2[[#This Row],[FECHA CESE/BAJA]])=YEAR(TODAY())),MONTH(TODAY()-30)&amp;"-"&amp;YEAR(TODAY()),"Borrar")),"No aplica")</f>
        <v>No aplica</v>
      </c>
      <c r="AD218" t="str">
        <f>+IFERROR(IF(Tabla2[[#This Row],[FECHA INICIO DE LABORES EN OBRA]]="","No Aplica",IF(AND(MONTH(Tabla2[[#This Row],[FECHA INICIO DE LABORES EN OBRA]])=MONTH(TODAY()-30),YEAR(Tabla2[[#This Row],[FECHA INICIO DE LABORES EN OBRA]])=YEAR(TODAY())),MONTH(TODAY()-30)&amp;"-"&amp;YEAR(TODAY()),"No Aplica")),"No Aplica")</f>
        <v>No Aplica</v>
      </c>
    </row>
    <row r="219" spans="1:30" x14ac:dyDescent="0.25">
      <c r="A219" s="13" t="s">
        <v>2763</v>
      </c>
      <c r="B219" s="15" t="s">
        <v>2717</v>
      </c>
      <c r="C219" s="15" t="s">
        <v>2717</v>
      </c>
      <c r="D219" s="15">
        <v>44391904</v>
      </c>
      <c r="E219" s="15" t="s">
        <v>2809</v>
      </c>
      <c r="F219" s="39">
        <v>31913</v>
      </c>
      <c r="G219" s="15">
        <v>1</v>
      </c>
      <c r="H219" s="15" t="s">
        <v>2783</v>
      </c>
      <c r="I219" s="15" t="s">
        <v>2765</v>
      </c>
      <c r="J219" s="15" t="s">
        <v>2810</v>
      </c>
      <c r="K219" s="15" t="s">
        <v>2108</v>
      </c>
      <c r="L219" s="40" t="s">
        <v>6</v>
      </c>
      <c r="M219" s="39" t="s">
        <v>29</v>
      </c>
      <c r="N219" s="41" t="s">
        <v>2098</v>
      </c>
      <c r="O219" s="39">
        <v>44160</v>
      </c>
      <c r="P219" s="40">
        <v>1</v>
      </c>
      <c r="Q219" s="40">
        <v>1</v>
      </c>
      <c r="R219" s="40" t="str">
        <f>IFERROR(VLOOKUP(Tabla2[[#This Row],[CONTRATISTA PRNCIPAL]],Hoja1!$L$5:$M$9,2,FALSE),"CJV")</f>
        <v>CJV</v>
      </c>
      <c r="S219" s="40" t="str">
        <f>IF(Tabla2[[#This Row],[EMPRESA]]=Tabla2[[#This Row],[CONTRATISTA PRNCIPAL]],"Principal","Secundaria")</f>
        <v>Principal</v>
      </c>
      <c r="T219" s="42">
        <f>IFERROR(1/COUNTIF(Tabla2[CONTRATISTA PRNCIPAL],Tabla2[[#This Row],[CONTRATISTA PRNCIPAL]]),0)</f>
        <v>0.005952380952380952</v>
      </c>
      <c r="U219" s="43">
        <f>IF(((TODAY()-Tabla2[[#This Row],[FECHA NACIMIENTO]])/365)&lt;18,"Corregir", IF(((TODAY()-Tabla2[[#This Row],[FECHA NACIMIENTO]])/365)&gt;80, "Corregir",ROUNDDOWN(((TODAY()-Tabla2[[#This Row],[FECHA NACIMIENTO]])/365),0)))</f>
        <v>36</v>
      </c>
      <c r="V2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9" s="44" t="str">
        <f>+IF(Tabla2[[#This Row],[Edad]]="Corregir","Corregir","Ok")</f>
        <v>Ok</v>
      </c>
      <c r="X219" s="42" t="str">
        <f>+IFERROR(VLOOKUP(Tabla2[[#This Row],[DISTRITO SEGÚN DNI]],Hoja1!$A$2:$B$32,2,FALSE),"No")</f>
        <v>No</v>
      </c>
      <c r="Y219" s="42" t="str">
        <f>IF(OR(LOWER(Tabla2[[#This Row],[GENERO]])="masculino", LOWER(Tabla2[[#This Row],[GENERO]])="femenino"),"OK","Corregir")</f>
        <v>OK</v>
      </c>
      <c r="Z219" s="42" t="str">
        <f>+IF(Tabla2[[#This Row],[Nro. DNI / CE]]="","Corregir",IF(LEN(Tabla2[[#This Row],[Nro. DNI / CE]])&gt;=8,"OK","Corregir"))</f>
        <v>OK</v>
      </c>
      <c r="AA219" s="42">
        <f>COUNTIF(Tabla2[APELLIDOS Y NOMBRES],Tabla2[[#This Row],[APELLIDOS Y NOMBRES]])</f>
        <v>1</v>
      </c>
      <c r="AB219" s="42">
        <f>IF(Tabla2[[#This Row],[Trabajador]]&gt;1,1/Tabla2[[#This Row],[Trabajador]],Tabla2[[#This Row],[Trabajador]])</f>
        <v>1</v>
      </c>
      <c r="AC219" t="str">
        <f>+IFERROR(IF(Tabla2[[#This Row],[FECHA CESE/BAJA]]="","No Aplica",IF(AND(MONTH(Tabla2[[#This Row],[FECHA CESE/BAJA]])=MONTH(TODAY()-30),YEAR(Tabla2[[#This Row],[FECHA CESE/BAJA]])=YEAR(TODAY())),MONTH(TODAY()-30)&amp;"-"&amp;YEAR(TODAY()),"Borrar")),"No aplica")</f>
        <v>No aplica</v>
      </c>
      <c r="AD219" t="str">
        <f>+IFERROR(IF(Tabla2[[#This Row],[FECHA INICIO DE LABORES EN OBRA]]="","No Aplica",IF(AND(MONTH(Tabla2[[#This Row],[FECHA INICIO DE LABORES EN OBRA]])=MONTH(TODAY()-30),YEAR(Tabla2[[#This Row],[FECHA INICIO DE LABORES EN OBRA]])=YEAR(TODAY())),MONTH(TODAY()-30)&amp;"-"&amp;YEAR(TODAY()),"No Aplica")),"No Aplica")</f>
        <v>No Aplica</v>
      </c>
    </row>
    <row r="220" spans="1:30" x14ac:dyDescent="0.25">
      <c r="A220" s="13" t="s">
        <v>2763</v>
      </c>
      <c r="B220" s="15" t="s">
        <v>2717</v>
      </c>
      <c r="C220" s="15" t="s">
        <v>2717</v>
      </c>
      <c r="D220" s="15">
        <v>40199366</v>
      </c>
      <c r="E220" s="15" t="s">
        <v>2811</v>
      </c>
      <c r="F220" s="39">
        <v>29034</v>
      </c>
      <c r="G220" s="15">
        <v>1</v>
      </c>
      <c r="H220" s="15" t="s">
        <v>2812</v>
      </c>
      <c r="I220" s="15" t="s">
        <v>2765</v>
      </c>
      <c r="J220" s="15" t="s">
        <v>2813</v>
      </c>
      <c r="K220" s="15" t="s">
        <v>2697</v>
      </c>
      <c r="L220" s="40" t="s">
        <v>6</v>
      </c>
      <c r="M220" s="39" t="s">
        <v>29</v>
      </c>
      <c r="N220" s="41" t="s">
        <v>2098</v>
      </c>
      <c r="O220" s="39">
        <v>44509</v>
      </c>
      <c r="P220" s="40">
        <v>1</v>
      </c>
      <c r="Q220" s="40">
        <v>1</v>
      </c>
      <c r="R220" s="40" t="str">
        <f>IFERROR(VLOOKUP(Tabla2[[#This Row],[CONTRATISTA PRNCIPAL]],Hoja1!$L$5:$M$9,2,FALSE),"CJV")</f>
        <v>CJV</v>
      </c>
      <c r="S220" s="40" t="str">
        <f>IF(Tabla2[[#This Row],[EMPRESA]]=Tabla2[[#This Row],[CONTRATISTA PRNCIPAL]],"Principal","Secundaria")</f>
        <v>Principal</v>
      </c>
      <c r="T220" s="42">
        <f>IFERROR(1/COUNTIF(Tabla2[CONTRATISTA PRNCIPAL],Tabla2[[#This Row],[CONTRATISTA PRNCIPAL]]),0)</f>
        <v>0.005952380952380952</v>
      </c>
      <c r="U220" s="43">
        <f>IF(((TODAY()-Tabla2[[#This Row],[FECHA NACIMIENTO]])/365)&lt;18,"Corregir", IF(((TODAY()-Tabla2[[#This Row],[FECHA NACIMIENTO]])/365)&gt;80, "Corregir",ROUNDDOWN(((TODAY()-Tabla2[[#This Row],[FECHA NACIMIENTO]])/365),0)))</f>
        <v>44</v>
      </c>
      <c r="V2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0" s="44" t="str">
        <f>+IF(Tabla2[[#This Row],[Edad]]="Corregir","Corregir","Ok")</f>
        <v>Ok</v>
      </c>
      <c r="X220" s="42" t="str">
        <f>+IFERROR(VLOOKUP(Tabla2[[#This Row],[DISTRITO SEGÚN DNI]],Hoja1!$A$2:$B$32,2,FALSE),"No")</f>
        <v>No</v>
      </c>
      <c r="Y220" s="42" t="str">
        <f>IF(OR(LOWER(Tabla2[[#This Row],[GENERO]])="masculino", LOWER(Tabla2[[#This Row],[GENERO]])="femenino"),"OK","Corregir")</f>
        <v>OK</v>
      </c>
      <c r="Z220" s="42" t="str">
        <f>+IF(Tabla2[[#This Row],[Nro. DNI / CE]]="","Corregir",IF(LEN(Tabla2[[#This Row],[Nro. DNI / CE]])&gt;=8,"OK","Corregir"))</f>
        <v>OK</v>
      </c>
      <c r="AA220" s="42">
        <f>COUNTIF(Tabla2[APELLIDOS Y NOMBRES],Tabla2[[#This Row],[APELLIDOS Y NOMBRES]])</f>
        <v>1</v>
      </c>
      <c r="AB220" s="42">
        <f>IF(Tabla2[[#This Row],[Trabajador]]&gt;1,1/Tabla2[[#This Row],[Trabajador]],Tabla2[[#This Row],[Trabajador]])</f>
        <v>1</v>
      </c>
      <c r="AC220" t="str">
        <f>+IFERROR(IF(Tabla2[[#This Row],[FECHA CESE/BAJA]]="","No Aplica",IF(AND(MONTH(Tabla2[[#This Row],[FECHA CESE/BAJA]])=MONTH(TODAY()-30),YEAR(Tabla2[[#This Row],[FECHA CESE/BAJA]])=YEAR(TODAY())),MONTH(TODAY()-30)&amp;"-"&amp;YEAR(TODAY()),"Borrar")),"No aplica")</f>
        <v>No aplica</v>
      </c>
      <c r="AD220" t="str">
        <f>+IFERROR(IF(Tabla2[[#This Row],[FECHA INICIO DE LABORES EN OBRA]]="","No Aplica",IF(AND(MONTH(Tabla2[[#This Row],[FECHA INICIO DE LABORES EN OBRA]])=MONTH(TODAY()-30),YEAR(Tabla2[[#This Row],[FECHA INICIO DE LABORES EN OBRA]])=YEAR(TODAY())),MONTH(TODAY()-30)&amp;"-"&amp;YEAR(TODAY()),"No Aplica")),"No Aplica")</f>
        <v>No Aplica</v>
      </c>
    </row>
    <row r="221" spans="1:30" x14ac:dyDescent="0.25">
      <c r="A221" s="13" t="s">
        <v>2763</v>
      </c>
      <c r="B221" s="15" t="s">
        <v>2717</v>
      </c>
      <c r="C221" s="15" t="s">
        <v>2717</v>
      </c>
      <c r="D221" s="15">
        <v>72528698</v>
      </c>
      <c r="E221" s="15" t="s">
        <v>2814</v>
      </c>
      <c r="F221" s="39">
        <v>35405</v>
      </c>
      <c r="G221" s="15">
        <v>1</v>
      </c>
      <c r="H221" s="15" t="s">
        <v>2225</v>
      </c>
      <c r="I221" s="15" t="s">
        <v>2765</v>
      </c>
      <c r="J221" s="15" t="s">
        <v>2815</v>
      </c>
      <c r="K221" s="15" t="s">
        <v>2816</v>
      </c>
      <c r="L221" s="40" t="s">
        <v>6</v>
      </c>
      <c r="M221" s="39" t="s">
        <v>29</v>
      </c>
      <c r="N221" s="41" t="s">
        <v>2098</v>
      </c>
      <c r="O221" s="39">
        <v>44486</v>
      </c>
      <c r="P221" s="40">
        <v>1</v>
      </c>
      <c r="Q221" s="40">
        <v>1</v>
      </c>
      <c r="R221" s="40" t="str">
        <f>IFERROR(VLOOKUP(Tabla2[[#This Row],[CONTRATISTA PRNCIPAL]],Hoja1!$L$5:$M$9,2,FALSE),"CJV")</f>
        <v>CJV</v>
      </c>
      <c r="S221" s="40" t="str">
        <f>IF(Tabla2[[#This Row],[EMPRESA]]=Tabla2[[#This Row],[CONTRATISTA PRNCIPAL]],"Principal","Secundaria")</f>
        <v>Principal</v>
      </c>
      <c r="T221" s="42">
        <f>IFERROR(1/COUNTIF(Tabla2[CONTRATISTA PRNCIPAL],Tabla2[[#This Row],[CONTRATISTA PRNCIPAL]]),0)</f>
        <v>0.005952380952380952</v>
      </c>
      <c r="U221" s="43">
        <f>IF(((TODAY()-Tabla2[[#This Row],[FECHA NACIMIENTO]])/365)&lt;18,"Corregir", IF(((TODAY()-Tabla2[[#This Row],[FECHA NACIMIENTO]])/365)&gt;80, "Corregir",ROUNDDOWN(((TODAY()-Tabla2[[#This Row],[FECHA NACIMIENTO]])/365),0)))</f>
        <v>26</v>
      </c>
      <c r="V2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1" s="44" t="str">
        <f>+IF(Tabla2[[#This Row],[Edad]]="Corregir","Corregir","Ok")</f>
        <v>Ok</v>
      </c>
      <c r="X221" s="42" t="str">
        <f>+IFERROR(VLOOKUP(Tabla2[[#This Row],[DISTRITO SEGÚN DNI]],Hoja1!$A$2:$B$32,2,FALSE),"No")</f>
        <v>No</v>
      </c>
      <c r="Y221" s="42" t="str">
        <f>IF(OR(LOWER(Tabla2[[#This Row],[GENERO]])="masculino", LOWER(Tabla2[[#This Row],[GENERO]])="femenino"),"OK","Corregir")</f>
        <v>OK</v>
      </c>
      <c r="Z221" s="42" t="str">
        <f>+IF(Tabla2[[#This Row],[Nro. DNI / CE]]="","Corregir",IF(LEN(Tabla2[[#This Row],[Nro. DNI / CE]])&gt;=8,"OK","Corregir"))</f>
        <v>OK</v>
      </c>
      <c r="AA221" s="42">
        <f>COUNTIF(Tabla2[APELLIDOS Y NOMBRES],Tabla2[[#This Row],[APELLIDOS Y NOMBRES]])</f>
        <v>1</v>
      </c>
      <c r="AB221" s="42">
        <f>IF(Tabla2[[#This Row],[Trabajador]]&gt;1,1/Tabla2[[#This Row],[Trabajador]],Tabla2[[#This Row],[Trabajador]])</f>
        <v>1</v>
      </c>
      <c r="AC221" t="str">
        <f>+IFERROR(IF(Tabla2[[#This Row],[FECHA CESE/BAJA]]="","No Aplica",IF(AND(MONTH(Tabla2[[#This Row],[FECHA CESE/BAJA]])=MONTH(TODAY()-30),YEAR(Tabla2[[#This Row],[FECHA CESE/BAJA]])=YEAR(TODAY())),MONTH(TODAY()-30)&amp;"-"&amp;YEAR(TODAY()),"Borrar")),"No aplica")</f>
        <v>No aplica</v>
      </c>
      <c r="AD221" t="str">
        <f>+IFERROR(IF(Tabla2[[#This Row],[FECHA INICIO DE LABORES EN OBRA]]="","No Aplica",IF(AND(MONTH(Tabla2[[#This Row],[FECHA INICIO DE LABORES EN OBRA]])=MONTH(TODAY()-30),YEAR(Tabla2[[#This Row],[FECHA INICIO DE LABORES EN OBRA]])=YEAR(TODAY())),MONTH(TODAY()-30)&amp;"-"&amp;YEAR(TODAY()),"No Aplica")),"No Aplica")</f>
        <v>No Aplica</v>
      </c>
    </row>
    <row r="222" spans="1:30" x14ac:dyDescent="0.25">
      <c r="A222" s="13" t="s">
        <v>2763</v>
      </c>
      <c r="B222" s="15" t="s">
        <v>2717</v>
      </c>
      <c r="C222" s="15" t="s">
        <v>2717</v>
      </c>
      <c r="D222" s="15">
        <v>46380943</v>
      </c>
      <c r="E222" s="15" t="s">
        <v>2817</v>
      </c>
      <c r="F222" s="39">
        <v>33005</v>
      </c>
      <c r="G222" s="15">
        <v>1</v>
      </c>
      <c r="H222" s="15" t="s">
        <v>2779</v>
      </c>
      <c r="I222" s="15" t="s">
        <v>2765</v>
      </c>
      <c r="J222" s="15" t="s">
        <v>2818</v>
      </c>
      <c r="K222" s="15" t="s">
        <v>2819</v>
      </c>
      <c r="L222" s="40" t="s">
        <v>6</v>
      </c>
      <c r="M222" s="39" t="s">
        <v>29</v>
      </c>
      <c r="N222" s="41" t="s">
        <v>2098</v>
      </c>
      <c r="O222" s="39">
        <v>44686</v>
      </c>
      <c r="P222" s="40">
        <v>1</v>
      </c>
      <c r="Q222" s="40">
        <v>1</v>
      </c>
      <c r="R222" s="40" t="str">
        <f>IFERROR(VLOOKUP(Tabla2[[#This Row],[CONTRATISTA PRNCIPAL]],Hoja1!$L$5:$M$9,2,FALSE),"CJV")</f>
        <v>CJV</v>
      </c>
      <c r="S222" s="40" t="str">
        <f>IF(Tabla2[[#This Row],[EMPRESA]]=Tabla2[[#This Row],[CONTRATISTA PRNCIPAL]],"Principal","Secundaria")</f>
        <v>Principal</v>
      </c>
      <c r="T222" s="42">
        <f>IFERROR(1/COUNTIF(Tabla2[CONTRATISTA PRNCIPAL],Tabla2[[#This Row],[CONTRATISTA PRNCIPAL]]),0)</f>
        <v>0.005952380952380952</v>
      </c>
      <c r="U222" s="43">
        <f>IF(((TODAY()-Tabla2[[#This Row],[FECHA NACIMIENTO]])/365)&lt;18,"Corregir", IF(((TODAY()-Tabla2[[#This Row],[FECHA NACIMIENTO]])/365)&gt;80, "Corregir",ROUNDDOWN(((TODAY()-Tabla2[[#This Row],[FECHA NACIMIENTO]])/365),0)))</f>
        <v>33</v>
      </c>
      <c r="V2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2" s="44" t="str">
        <f>+IF(Tabla2[[#This Row],[Edad]]="Corregir","Corregir","Ok")</f>
        <v>Ok</v>
      </c>
      <c r="X222" s="42" t="str">
        <f>+IFERROR(VLOOKUP(Tabla2[[#This Row],[DISTRITO SEGÚN DNI]],Hoja1!$A$2:$B$32,2,FALSE),"No")</f>
        <v>No</v>
      </c>
      <c r="Y222" s="42" t="str">
        <f>IF(OR(LOWER(Tabla2[[#This Row],[GENERO]])="masculino", LOWER(Tabla2[[#This Row],[GENERO]])="femenino"),"OK","Corregir")</f>
        <v>OK</v>
      </c>
      <c r="Z222" s="42" t="str">
        <f>+IF(Tabla2[[#This Row],[Nro. DNI / CE]]="","Corregir",IF(LEN(Tabla2[[#This Row],[Nro. DNI / CE]])&gt;=8,"OK","Corregir"))</f>
        <v>OK</v>
      </c>
      <c r="AA222" s="42">
        <f>COUNTIF(Tabla2[APELLIDOS Y NOMBRES],Tabla2[[#This Row],[APELLIDOS Y NOMBRES]])</f>
        <v>1</v>
      </c>
      <c r="AB222" s="42">
        <f>IF(Tabla2[[#This Row],[Trabajador]]&gt;1,1/Tabla2[[#This Row],[Trabajador]],Tabla2[[#This Row],[Trabajador]])</f>
        <v>1</v>
      </c>
      <c r="AC222" t="str">
        <f>+IFERROR(IF(Tabla2[[#This Row],[FECHA CESE/BAJA]]="","No Aplica",IF(AND(MONTH(Tabla2[[#This Row],[FECHA CESE/BAJA]])=MONTH(TODAY()-30),YEAR(Tabla2[[#This Row],[FECHA CESE/BAJA]])=YEAR(TODAY())),MONTH(TODAY()-30)&amp;"-"&amp;YEAR(TODAY()),"Borrar")),"No aplica")</f>
        <v>No aplica</v>
      </c>
      <c r="AD222" t="str">
        <f>+IFERROR(IF(Tabla2[[#This Row],[FECHA INICIO DE LABORES EN OBRA]]="","No Aplica",IF(AND(MONTH(Tabla2[[#This Row],[FECHA INICIO DE LABORES EN OBRA]])=MONTH(TODAY()-30),YEAR(Tabla2[[#This Row],[FECHA INICIO DE LABORES EN OBRA]])=YEAR(TODAY())),MONTH(TODAY()-30)&amp;"-"&amp;YEAR(TODAY()),"No Aplica")),"No Aplica")</f>
        <v>No Aplica</v>
      </c>
    </row>
    <row r="223" spans="1:30" x14ac:dyDescent="0.25">
      <c r="A223" s="13" t="s">
        <v>2763</v>
      </c>
      <c r="B223" s="15" t="s">
        <v>2717</v>
      </c>
      <c r="C223" s="15" t="s">
        <v>2717</v>
      </c>
      <c r="D223" s="15" t="s">
        <v>2820</v>
      </c>
      <c r="E223" s="15" t="s">
        <v>2821</v>
      </c>
      <c r="F223" s="39">
        <v>36060</v>
      </c>
      <c r="G223" s="15">
        <v>1</v>
      </c>
      <c r="H223" s="15" t="s">
        <v>2779</v>
      </c>
      <c r="I223" s="15" t="s">
        <v>2765</v>
      </c>
      <c r="J223" s="15" t="s">
        <v>2822</v>
      </c>
      <c r="K223" s="15" t="s">
        <v>2823</v>
      </c>
      <c r="L223" s="40" t="s">
        <v>6</v>
      </c>
      <c r="M223" s="39"/>
      <c r="N223" s="41" t="s">
        <v>2098</v>
      </c>
      <c r="O223" s="39">
        <v>44623</v>
      </c>
      <c r="P223" s="40">
        <v>1</v>
      </c>
      <c r="Q223" s="40">
        <v>1</v>
      </c>
      <c r="R223" s="40" t="str">
        <f>IFERROR(VLOOKUP(Tabla2[[#This Row],[CONTRATISTA PRNCIPAL]],Hoja1!$L$5:$M$9,2,FALSE),"CJV")</f>
        <v>CJV</v>
      </c>
      <c r="S223" s="40" t="str">
        <f>IF(Tabla2[[#This Row],[EMPRESA]]=Tabla2[[#This Row],[CONTRATISTA PRNCIPAL]],"Principal","Secundaria")</f>
        <v>Principal</v>
      </c>
      <c r="T223" s="42">
        <f>IFERROR(1/COUNTIF(Tabla2[CONTRATISTA PRNCIPAL],Tabla2[[#This Row],[CONTRATISTA PRNCIPAL]]),0)</f>
        <v>0.005952380952380952</v>
      </c>
      <c r="U223" s="43">
        <f>IF(((TODAY()-Tabla2[[#This Row],[FECHA NACIMIENTO]])/365)&lt;18,"Corregir", IF(((TODAY()-Tabla2[[#This Row],[FECHA NACIMIENTO]])/365)&gt;80, "Corregir",ROUNDDOWN(((TODAY()-Tabla2[[#This Row],[FECHA NACIMIENTO]])/365),0)))</f>
        <v>25</v>
      </c>
      <c r="V2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3" s="44" t="str">
        <f>+IF(Tabla2[[#This Row],[Edad]]="Corregir","Corregir","Ok")</f>
        <v>Ok</v>
      </c>
      <c r="X223" s="42" t="str">
        <f>+IFERROR(VLOOKUP(Tabla2[[#This Row],[DISTRITO SEGÚN DNI]],Hoja1!$A$2:$B$32,2,FALSE),"No")</f>
        <v>No</v>
      </c>
      <c r="Y223" s="42" t="str">
        <f>IF(OR(LOWER(Tabla2[[#This Row],[GENERO]])="masculino", LOWER(Tabla2[[#This Row],[GENERO]])="femenino"),"OK","Corregir")</f>
        <v>OK</v>
      </c>
      <c r="Z223" s="42" t="str">
        <f>+IF(Tabla2[[#This Row],[Nro. DNI / CE]]="","Corregir",IF(LEN(Tabla2[[#This Row],[Nro. DNI / CE]])&gt;=8,"OK","Corregir"))</f>
        <v>OK</v>
      </c>
      <c r="AA223" s="42">
        <f>COUNTIF(Tabla2[APELLIDOS Y NOMBRES],Tabla2[[#This Row],[APELLIDOS Y NOMBRES]])</f>
        <v>1</v>
      </c>
      <c r="AB223" s="42">
        <f>IF(Tabla2[[#This Row],[Trabajador]]&gt;1,1/Tabla2[[#This Row],[Trabajador]],Tabla2[[#This Row],[Trabajador]])</f>
        <v>1</v>
      </c>
      <c r="AC223" t="str">
        <f>+IFERROR(IF(Tabla2[[#This Row],[FECHA CESE/BAJA]]="","No Aplica",IF(AND(MONTH(Tabla2[[#This Row],[FECHA CESE/BAJA]])=MONTH(TODAY()-30),YEAR(Tabla2[[#This Row],[FECHA CESE/BAJA]])=YEAR(TODAY())),MONTH(TODAY()-30)&amp;"-"&amp;YEAR(TODAY()),"Borrar")),"No aplica")</f>
        <v>No Aplica</v>
      </c>
      <c r="AD223" t="str">
        <f>+IFERROR(IF(Tabla2[[#This Row],[FECHA INICIO DE LABORES EN OBRA]]="","No Aplica",IF(AND(MONTH(Tabla2[[#This Row],[FECHA INICIO DE LABORES EN OBRA]])=MONTH(TODAY()-30),YEAR(Tabla2[[#This Row],[FECHA INICIO DE LABORES EN OBRA]])=YEAR(TODAY())),MONTH(TODAY()-30)&amp;"-"&amp;YEAR(TODAY()),"No Aplica")),"No Aplica")</f>
        <v>No Aplica</v>
      </c>
    </row>
    <row r="224" spans="1:30" x14ac:dyDescent="0.25">
      <c r="A224" s="13" t="s">
        <v>2763</v>
      </c>
      <c r="B224" s="15" t="s">
        <v>2717</v>
      </c>
      <c r="C224" s="15" t="s">
        <v>2717</v>
      </c>
      <c r="D224" s="15" t="s">
        <v>2824</v>
      </c>
      <c r="E224" s="15" t="s">
        <v>2825</v>
      </c>
      <c r="F224" s="39">
        <v>33028</v>
      </c>
      <c r="G224" s="15">
        <v>1</v>
      </c>
      <c r="H224" s="15" t="s">
        <v>2601</v>
      </c>
      <c r="I224" s="15" t="s">
        <v>2765</v>
      </c>
      <c r="J224" s="15" t="s">
        <v>2826</v>
      </c>
      <c r="K224" s="15" t="s">
        <v>2697</v>
      </c>
      <c r="L224" s="40" t="s">
        <v>5</v>
      </c>
      <c r="M224" s="39"/>
      <c r="N224" s="41" t="s">
        <v>2098</v>
      </c>
      <c r="O224" s="39">
        <v>44762</v>
      </c>
      <c r="P224" s="40">
        <v>1</v>
      </c>
      <c r="Q224" s="40">
        <v>1</v>
      </c>
      <c r="R224" s="40" t="str">
        <f>IFERROR(VLOOKUP(Tabla2[[#This Row],[CONTRATISTA PRNCIPAL]],Hoja1!$L$5:$M$9,2,FALSE),"CJV")</f>
        <v>CJV</v>
      </c>
      <c r="S224" s="40" t="str">
        <f>IF(Tabla2[[#This Row],[EMPRESA]]=Tabla2[[#This Row],[CONTRATISTA PRNCIPAL]],"Principal","Secundaria")</f>
        <v>Principal</v>
      </c>
      <c r="T224" s="42">
        <f>IFERROR(1/COUNTIF(Tabla2[CONTRATISTA PRNCIPAL],Tabla2[[#This Row],[CONTRATISTA PRNCIPAL]]),0)</f>
        <v>0.005952380952380952</v>
      </c>
      <c r="U224" s="43">
        <f>IF(((TODAY()-Tabla2[[#This Row],[FECHA NACIMIENTO]])/365)&lt;18,"Corregir", IF(((TODAY()-Tabla2[[#This Row],[FECHA NACIMIENTO]])/365)&gt;80, "Corregir",ROUNDDOWN(((TODAY()-Tabla2[[#This Row],[FECHA NACIMIENTO]])/365),0)))</f>
        <v>33</v>
      </c>
      <c r="V2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4" s="44" t="str">
        <f>+IF(Tabla2[[#This Row],[Edad]]="Corregir","Corregir","Ok")</f>
        <v>Ok</v>
      </c>
      <c r="X224" s="42" t="str">
        <f>+IFERROR(VLOOKUP(Tabla2[[#This Row],[DISTRITO SEGÚN DNI]],Hoja1!$A$2:$B$32,2,FALSE),"No")</f>
        <v>No</v>
      </c>
      <c r="Y224" s="42" t="str">
        <f>IF(OR(LOWER(Tabla2[[#This Row],[GENERO]])="masculino", LOWER(Tabla2[[#This Row],[GENERO]])="femenino"),"OK","Corregir")</f>
        <v>OK</v>
      </c>
      <c r="Z224" s="42" t="str">
        <f>+IF(Tabla2[[#This Row],[Nro. DNI / CE]]="","Corregir",IF(LEN(Tabla2[[#This Row],[Nro. DNI / CE]])&gt;=8,"OK","Corregir"))</f>
        <v>OK</v>
      </c>
      <c r="AA224" s="42">
        <f>COUNTIF(Tabla2[APELLIDOS Y NOMBRES],Tabla2[[#This Row],[APELLIDOS Y NOMBRES]])</f>
        <v>1</v>
      </c>
      <c r="AB224" s="42">
        <f>IF(Tabla2[[#This Row],[Trabajador]]&gt;1,1/Tabla2[[#This Row],[Trabajador]],Tabla2[[#This Row],[Trabajador]])</f>
        <v>1</v>
      </c>
      <c r="AC224" t="str">
        <f>+IFERROR(IF(Tabla2[[#This Row],[FECHA CESE/BAJA]]="","No Aplica",IF(AND(MONTH(Tabla2[[#This Row],[FECHA CESE/BAJA]])=MONTH(TODAY()-30),YEAR(Tabla2[[#This Row],[FECHA CESE/BAJA]])=YEAR(TODAY())),MONTH(TODAY()-30)&amp;"-"&amp;YEAR(TODAY()),"Borrar")),"No aplica")</f>
        <v>No Aplica</v>
      </c>
      <c r="AD224" t="str">
        <f>+IFERROR(IF(Tabla2[[#This Row],[FECHA INICIO DE LABORES EN OBRA]]="","No Aplica",IF(AND(MONTH(Tabla2[[#This Row],[FECHA INICIO DE LABORES EN OBRA]])=MONTH(TODAY()-30),YEAR(Tabla2[[#This Row],[FECHA INICIO DE LABORES EN OBRA]])=YEAR(TODAY())),MONTH(TODAY()-30)&amp;"-"&amp;YEAR(TODAY()),"No Aplica")),"No Aplica")</f>
        <v>No Aplica</v>
      </c>
    </row>
    <row r="225" spans="1:30" x14ac:dyDescent="0.25">
      <c r="A225" s="13" t="s">
        <v>2763</v>
      </c>
      <c r="B225" s="15" t="s">
        <v>2717</v>
      </c>
      <c r="C225" s="15" t="s">
        <v>2717</v>
      </c>
      <c r="D225" s="15" t="s">
        <v>2827</v>
      </c>
      <c r="E225" s="15" t="s">
        <v>2828</v>
      </c>
      <c r="F225" s="39">
        <v>34297</v>
      </c>
      <c r="G225" s="15">
        <v>1</v>
      </c>
      <c r="H225" s="15" t="s">
        <v>2601</v>
      </c>
      <c r="I225" s="15" t="s">
        <v>2765</v>
      </c>
      <c r="J225" s="15" t="s">
        <v>2829</v>
      </c>
      <c r="K225" s="15" t="s">
        <v>2697</v>
      </c>
      <c r="L225" s="40" t="s">
        <v>6</v>
      </c>
      <c r="M225" s="39"/>
      <c r="N225" s="41" t="s">
        <v>2098</v>
      </c>
      <c r="O225" s="39">
        <v>44618</v>
      </c>
      <c r="P225" s="40">
        <v>1</v>
      </c>
      <c r="Q225" s="40">
        <v>1</v>
      </c>
      <c r="R225" s="40" t="str">
        <f>IFERROR(VLOOKUP(Tabla2[[#This Row],[CONTRATISTA PRNCIPAL]],Hoja1!$L$5:$M$9,2,FALSE),"CJV")</f>
        <v>CJV</v>
      </c>
      <c r="S225" s="40" t="str">
        <f>IF(Tabla2[[#This Row],[EMPRESA]]=Tabla2[[#This Row],[CONTRATISTA PRNCIPAL]],"Principal","Secundaria")</f>
        <v>Principal</v>
      </c>
      <c r="T225" s="42">
        <f>IFERROR(1/COUNTIF(Tabla2[CONTRATISTA PRNCIPAL],Tabla2[[#This Row],[CONTRATISTA PRNCIPAL]]),0)</f>
        <v>0.005952380952380952</v>
      </c>
      <c r="U225" s="43">
        <f>IF(((TODAY()-Tabla2[[#This Row],[FECHA NACIMIENTO]])/365)&lt;18,"Corregir", IF(((TODAY()-Tabla2[[#This Row],[FECHA NACIMIENTO]])/365)&gt;80, "Corregir",ROUNDDOWN(((TODAY()-Tabla2[[#This Row],[FECHA NACIMIENTO]])/365),0)))</f>
        <v>29</v>
      </c>
      <c r="V2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5" s="44" t="str">
        <f>+IF(Tabla2[[#This Row],[Edad]]="Corregir","Corregir","Ok")</f>
        <v>Ok</v>
      </c>
      <c r="X225" s="42" t="str">
        <f>+IFERROR(VLOOKUP(Tabla2[[#This Row],[DISTRITO SEGÚN DNI]],Hoja1!$A$2:$B$32,2,FALSE),"No")</f>
        <v>No</v>
      </c>
      <c r="Y225" s="42" t="str">
        <f>IF(OR(LOWER(Tabla2[[#This Row],[GENERO]])="masculino", LOWER(Tabla2[[#This Row],[GENERO]])="femenino"),"OK","Corregir")</f>
        <v>OK</v>
      </c>
      <c r="Z225" s="42" t="str">
        <f>+IF(Tabla2[[#This Row],[Nro. DNI / CE]]="","Corregir",IF(LEN(Tabla2[[#This Row],[Nro. DNI / CE]])&gt;=8,"OK","Corregir"))</f>
        <v>OK</v>
      </c>
      <c r="AA225" s="42">
        <f>COUNTIF(Tabla2[APELLIDOS Y NOMBRES],Tabla2[[#This Row],[APELLIDOS Y NOMBRES]])</f>
        <v>1</v>
      </c>
      <c r="AB225" s="42">
        <f>IF(Tabla2[[#This Row],[Trabajador]]&gt;1,1/Tabla2[[#This Row],[Trabajador]],Tabla2[[#This Row],[Trabajador]])</f>
        <v>1</v>
      </c>
      <c r="AC225" t="str">
        <f>+IFERROR(IF(Tabla2[[#This Row],[FECHA CESE/BAJA]]="","No Aplica",IF(AND(MONTH(Tabla2[[#This Row],[FECHA CESE/BAJA]])=MONTH(TODAY()-30),YEAR(Tabla2[[#This Row],[FECHA CESE/BAJA]])=YEAR(TODAY())),MONTH(TODAY()-30)&amp;"-"&amp;YEAR(TODAY()),"Borrar")),"No aplica")</f>
        <v>No Aplica</v>
      </c>
      <c r="AD225" t="str">
        <f>+IFERROR(IF(Tabla2[[#This Row],[FECHA INICIO DE LABORES EN OBRA]]="","No Aplica",IF(AND(MONTH(Tabla2[[#This Row],[FECHA INICIO DE LABORES EN OBRA]])=MONTH(TODAY()-30),YEAR(Tabla2[[#This Row],[FECHA INICIO DE LABORES EN OBRA]])=YEAR(TODAY())),MONTH(TODAY()-30)&amp;"-"&amp;YEAR(TODAY()),"No Aplica")),"No Aplica")</f>
        <v>No Aplica</v>
      </c>
    </row>
    <row r="226" spans="1:30" x14ac:dyDescent="0.25">
      <c r="A226" s="13" t="s">
        <v>2763</v>
      </c>
      <c r="B226" s="15" t="s">
        <v>2717</v>
      </c>
      <c r="C226" s="15" t="s">
        <v>2717</v>
      </c>
      <c r="D226" s="15" t="s">
        <v>2830</v>
      </c>
      <c r="E226" s="15" t="s">
        <v>2831</v>
      </c>
      <c r="F226" s="39">
        <v>26318</v>
      </c>
      <c r="G226" s="15">
        <v>1</v>
      </c>
      <c r="H226" s="15" t="s">
        <v>2832</v>
      </c>
      <c r="I226" s="15" t="s">
        <v>2765</v>
      </c>
      <c r="J226" s="15" t="s">
        <v>2833</v>
      </c>
      <c r="K226" s="15" t="s">
        <v>2834</v>
      </c>
      <c r="L226" s="40" t="s">
        <v>6</v>
      </c>
      <c r="M226" s="39"/>
      <c r="N226" s="41" t="s">
        <v>2098</v>
      </c>
      <c r="O226" s="39">
        <v>43770</v>
      </c>
      <c r="P226" s="40">
        <v>1</v>
      </c>
      <c r="Q226" s="40">
        <v>1</v>
      </c>
      <c r="R226" s="40" t="str">
        <f>IFERROR(VLOOKUP(Tabla2[[#This Row],[CONTRATISTA PRNCIPAL]],Hoja1!$L$5:$M$9,2,FALSE),"CJV")</f>
        <v>CJV</v>
      </c>
      <c r="S226" s="40" t="str">
        <f>IF(Tabla2[[#This Row],[EMPRESA]]=Tabla2[[#This Row],[CONTRATISTA PRNCIPAL]],"Principal","Secundaria")</f>
        <v>Principal</v>
      </c>
      <c r="T226" s="42">
        <f>IFERROR(1/COUNTIF(Tabla2[CONTRATISTA PRNCIPAL],Tabla2[[#This Row],[CONTRATISTA PRNCIPAL]]),0)</f>
        <v>0.005952380952380952</v>
      </c>
      <c r="U226" s="43">
        <f>IF(((TODAY()-Tabla2[[#This Row],[FECHA NACIMIENTO]])/365)&lt;18,"Corregir", IF(((TODAY()-Tabla2[[#This Row],[FECHA NACIMIENTO]])/365)&gt;80, "Corregir",ROUNDDOWN(((TODAY()-Tabla2[[#This Row],[FECHA NACIMIENTO]])/365),0)))</f>
        <v>51</v>
      </c>
      <c r="V2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26" s="44" t="str">
        <f>+IF(Tabla2[[#This Row],[Edad]]="Corregir","Corregir","Ok")</f>
        <v>Ok</v>
      </c>
      <c r="X226" s="42" t="str">
        <f>+IFERROR(VLOOKUP(Tabla2[[#This Row],[DISTRITO SEGÚN DNI]],Hoja1!$A$2:$B$32,2,FALSE),"No")</f>
        <v>No</v>
      </c>
      <c r="Y226" s="42" t="str">
        <f>IF(OR(LOWER(Tabla2[[#This Row],[GENERO]])="masculino", LOWER(Tabla2[[#This Row],[GENERO]])="femenino"),"OK","Corregir")</f>
        <v>OK</v>
      </c>
      <c r="Z226" s="42" t="str">
        <f>+IF(Tabla2[[#This Row],[Nro. DNI / CE]]="","Corregir",IF(LEN(Tabla2[[#This Row],[Nro. DNI / CE]])&gt;=8,"OK","Corregir"))</f>
        <v>OK</v>
      </c>
      <c r="AA226" s="42">
        <f>COUNTIF(Tabla2[APELLIDOS Y NOMBRES],Tabla2[[#This Row],[APELLIDOS Y NOMBRES]])</f>
        <v>1</v>
      </c>
      <c r="AB226" s="42">
        <f>IF(Tabla2[[#This Row],[Trabajador]]&gt;1,1/Tabla2[[#This Row],[Trabajador]],Tabla2[[#This Row],[Trabajador]])</f>
        <v>1</v>
      </c>
      <c r="AC226" t="str">
        <f>+IFERROR(IF(Tabla2[[#This Row],[FECHA CESE/BAJA]]="","No Aplica",IF(AND(MONTH(Tabla2[[#This Row],[FECHA CESE/BAJA]])=MONTH(TODAY()-30),YEAR(Tabla2[[#This Row],[FECHA CESE/BAJA]])=YEAR(TODAY())),MONTH(TODAY()-30)&amp;"-"&amp;YEAR(TODAY()),"Borrar")),"No aplica")</f>
        <v>No Aplica</v>
      </c>
      <c r="AD226" t="str">
        <f>+IFERROR(IF(Tabla2[[#This Row],[FECHA INICIO DE LABORES EN OBRA]]="","No Aplica",IF(AND(MONTH(Tabla2[[#This Row],[FECHA INICIO DE LABORES EN OBRA]])=MONTH(TODAY()-30),YEAR(Tabla2[[#This Row],[FECHA INICIO DE LABORES EN OBRA]])=YEAR(TODAY())),MONTH(TODAY()-30)&amp;"-"&amp;YEAR(TODAY()),"No Aplica")),"No Aplica")</f>
        <v>No Aplica</v>
      </c>
    </row>
    <row r="227" spans="1:30" x14ac:dyDescent="0.25">
      <c r="A227" s="13" t="s">
        <v>2763</v>
      </c>
      <c r="B227" s="15" t="s">
        <v>2717</v>
      </c>
      <c r="C227" s="15" t="s">
        <v>2717</v>
      </c>
      <c r="D227" s="15" t="s">
        <v>2835</v>
      </c>
      <c r="E227" s="15" t="s">
        <v>2836</v>
      </c>
      <c r="F227" s="39">
        <v>28414</v>
      </c>
      <c r="G227" s="15">
        <v>1</v>
      </c>
      <c r="H227" s="15" t="s">
        <v>2779</v>
      </c>
      <c r="I227" s="15" t="s">
        <v>2765</v>
      </c>
      <c r="J227" s="15" t="s">
        <v>2837</v>
      </c>
      <c r="K227" s="15" t="s">
        <v>2838</v>
      </c>
      <c r="L227" s="40" t="s">
        <v>6</v>
      </c>
      <c r="M227" s="39"/>
      <c r="N227" s="41" t="s">
        <v>2098</v>
      </c>
      <c r="O227" s="39">
        <v>44726</v>
      </c>
      <c r="P227" s="40">
        <v>1</v>
      </c>
      <c r="Q227" s="40">
        <v>1</v>
      </c>
      <c r="R227" s="40" t="str">
        <f>IFERROR(VLOOKUP(Tabla2[[#This Row],[CONTRATISTA PRNCIPAL]],Hoja1!$L$5:$M$9,2,FALSE),"CJV")</f>
        <v>CJV</v>
      </c>
      <c r="S227" s="40" t="str">
        <f>IF(Tabla2[[#This Row],[EMPRESA]]=Tabla2[[#This Row],[CONTRATISTA PRNCIPAL]],"Principal","Secundaria")</f>
        <v>Principal</v>
      </c>
      <c r="T227" s="42">
        <f>IFERROR(1/COUNTIF(Tabla2[CONTRATISTA PRNCIPAL],Tabla2[[#This Row],[CONTRATISTA PRNCIPAL]]),0)</f>
        <v>0.005952380952380952</v>
      </c>
      <c r="U227" s="43">
        <f>IF(((TODAY()-Tabla2[[#This Row],[FECHA NACIMIENTO]])/365)&lt;18,"Corregir", IF(((TODAY()-Tabla2[[#This Row],[FECHA NACIMIENTO]])/365)&gt;80, "Corregir",ROUNDDOWN(((TODAY()-Tabla2[[#This Row],[FECHA NACIMIENTO]])/365),0)))</f>
        <v>45</v>
      </c>
      <c r="V2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7" s="44" t="str">
        <f>+IF(Tabla2[[#This Row],[Edad]]="Corregir","Corregir","Ok")</f>
        <v>Ok</v>
      </c>
      <c r="X227" s="42" t="str">
        <f>+IFERROR(VLOOKUP(Tabla2[[#This Row],[DISTRITO SEGÚN DNI]],Hoja1!$A$2:$B$32,2,FALSE),"No")</f>
        <v>No</v>
      </c>
      <c r="Y227" s="42" t="str">
        <f>IF(OR(LOWER(Tabla2[[#This Row],[GENERO]])="masculino", LOWER(Tabla2[[#This Row],[GENERO]])="femenino"),"OK","Corregir")</f>
        <v>OK</v>
      </c>
      <c r="Z227" s="42" t="str">
        <f>+IF(Tabla2[[#This Row],[Nro. DNI / CE]]="","Corregir",IF(LEN(Tabla2[[#This Row],[Nro. DNI / CE]])&gt;=8,"OK","Corregir"))</f>
        <v>OK</v>
      </c>
      <c r="AA227" s="42">
        <f>COUNTIF(Tabla2[APELLIDOS Y NOMBRES],Tabla2[[#This Row],[APELLIDOS Y NOMBRES]])</f>
        <v>1</v>
      </c>
      <c r="AB227" s="42">
        <f>IF(Tabla2[[#This Row],[Trabajador]]&gt;1,1/Tabla2[[#This Row],[Trabajador]],Tabla2[[#This Row],[Trabajador]])</f>
        <v>1</v>
      </c>
      <c r="AC227" t="str">
        <f>+IFERROR(IF(Tabla2[[#This Row],[FECHA CESE/BAJA]]="","No Aplica",IF(AND(MONTH(Tabla2[[#This Row],[FECHA CESE/BAJA]])=MONTH(TODAY()-30),YEAR(Tabla2[[#This Row],[FECHA CESE/BAJA]])=YEAR(TODAY())),MONTH(TODAY()-30)&amp;"-"&amp;YEAR(TODAY()),"Borrar")),"No aplica")</f>
        <v>No Aplica</v>
      </c>
      <c r="AD227" t="str">
        <f>+IFERROR(IF(Tabla2[[#This Row],[FECHA INICIO DE LABORES EN OBRA]]="","No Aplica",IF(AND(MONTH(Tabla2[[#This Row],[FECHA INICIO DE LABORES EN OBRA]])=MONTH(TODAY()-30),YEAR(Tabla2[[#This Row],[FECHA INICIO DE LABORES EN OBRA]])=YEAR(TODAY())),MONTH(TODAY()-30)&amp;"-"&amp;YEAR(TODAY()),"No Aplica")),"No Aplica")</f>
        <v>No Aplica</v>
      </c>
    </row>
    <row r="228" spans="1:30" x14ac:dyDescent="0.25">
      <c r="A228" s="13" t="s">
        <v>2763</v>
      </c>
      <c r="B228" s="15" t="s">
        <v>2717</v>
      </c>
      <c r="C228" s="15" t="s">
        <v>2717</v>
      </c>
      <c r="D228" s="15" t="s">
        <v>2839</v>
      </c>
      <c r="E228" s="15" t="s">
        <v>2840</v>
      </c>
      <c r="F228" s="39">
        <v>25997</v>
      </c>
      <c r="G228" s="15">
        <v>1</v>
      </c>
      <c r="H228" s="15" t="s">
        <v>2841</v>
      </c>
      <c r="I228" s="15" t="s">
        <v>2765</v>
      </c>
      <c r="J228" s="15" t="s">
        <v>2842</v>
      </c>
      <c r="K228" s="15" t="s">
        <v>2843</v>
      </c>
      <c r="L228" s="40" t="s">
        <v>6</v>
      </c>
      <c r="M228" s="39"/>
      <c r="N228" s="41" t="s">
        <v>2098</v>
      </c>
      <c r="O228" s="39">
        <v>44678</v>
      </c>
      <c r="P228" s="40">
        <v>1</v>
      </c>
      <c r="Q228" s="40">
        <v>1</v>
      </c>
      <c r="R228" s="40" t="str">
        <f>IFERROR(VLOOKUP(Tabla2[[#This Row],[CONTRATISTA PRNCIPAL]],Hoja1!$L$5:$M$9,2,FALSE),"CJV")</f>
        <v>CJV</v>
      </c>
      <c r="S228" s="40" t="str">
        <f>IF(Tabla2[[#This Row],[EMPRESA]]=Tabla2[[#This Row],[CONTRATISTA PRNCIPAL]],"Principal","Secundaria")</f>
        <v>Principal</v>
      </c>
      <c r="T228" s="42">
        <f>IFERROR(1/COUNTIF(Tabla2[CONTRATISTA PRNCIPAL],Tabla2[[#This Row],[CONTRATISTA PRNCIPAL]]),0)</f>
        <v>0.005952380952380952</v>
      </c>
      <c r="U228" s="43">
        <f>IF(((TODAY()-Tabla2[[#This Row],[FECHA NACIMIENTO]])/365)&lt;18,"Corregir", IF(((TODAY()-Tabla2[[#This Row],[FECHA NACIMIENTO]])/365)&gt;80, "Corregir",ROUNDDOWN(((TODAY()-Tabla2[[#This Row],[FECHA NACIMIENTO]])/365),0)))</f>
        <v>52</v>
      </c>
      <c r="V2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28" s="44" t="str">
        <f>+IF(Tabla2[[#This Row],[Edad]]="Corregir","Corregir","Ok")</f>
        <v>Ok</v>
      </c>
      <c r="X228" s="42" t="str">
        <f>+IFERROR(VLOOKUP(Tabla2[[#This Row],[DISTRITO SEGÚN DNI]],Hoja1!$A$2:$B$32,2,FALSE),"No")</f>
        <v>No</v>
      </c>
      <c r="Y228" s="42" t="str">
        <f>IF(OR(LOWER(Tabla2[[#This Row],[GENERO]])="masculino", LOWER(Tabla2[[#This Row],[GENERO]])="femenino"),"OK","Corregir")</f>
        <v>OK</v>
      </c>
      <c r="Z228" s="42" t="str">
        <f>+IF(Tabla2[[#This Row],[Nro. DNI / CE]]="","Corregir",IF(LEN(Tabla2[[#This Row],[Nro. DNI / CE]])&gt;=8,"OK","Corregir"))</f>
        <v>OK</v>
      </c>
      <c r="AA228" s="42">
        <f>COUNTIF(Tabla2[APELLIDOS Y NOMBRES],Tabla2[[#This Row],[APELLIDOS Y NOMBRES]])</f>
        <v>1</v>
      </c>
      <c r="AB228" s="42">
        <f>IF(Tabla2[[#This Row],[Trabajador]]&gt;1,1/Tabla2[[#This Row],[Trabajador]],Tabla2[[#This Row],[Trabajador]])</f>
        <v>1</v>
      </c>
      <c r="AC228" t="str">
        <f>+IFERROR(IF(Tabla2[[#This Row],[FECHA CESE/BAJA]]="","No Aplica",IF(AND(MONTH(Tabla2[[#This Row],[FECHA CESE/BAJA]])=MONTH(TODAY()-30),YEAR(Tabla2[[#This Row],[FECHA CESE/BAJA]])=YEAR(TODAY())),MONTH(TODAY()-30)&amp;"-"&amp;YEAR(TODAY()),"Borrar")),"No aplica")</f>
        <v>No Aplica</v>
      </c>
      <c r="AD228" t="str">
        <f>+IFERROR(IF(Tabla2[[#This Row],[FECHA INICIO DE LABORES EN OBRA]]="","No Aplica",IF(AND(MONTH(Tabla2[[#This Row],[FECHA INICIO DE LABORES EN OBRA]])=MONTH(TODAY()-30),YEAR(Tabla2[[#This Row],[FECHA INICIO DE LABORES EN OBRA]])=YEAR(TODAY())),MONTH(TODAY()-30)&amp;"-"&amp;YEAR(TODAY()),"No Aplica")),"No Aplica")</f>
        <v>No Aplica</v>
      </c>
    </row>
    <row r="229" spans="1:30" x14ac:dyDescent="0.25">
      <c r="A229" s="13" t="s">
        <v>2763</v>
      </c>
      <c r="B229" s="15" t="s">
        <v>2717</v>
      </c>
      <c r="C229" s="15" t="s">
        <v>2717</v>
      </c>
      <c r="D229" s="15" t="s">
        <v>2844</v>
      </c>
      <c r="E229" s="15" t="s">
        <v>2845</v>
      </c>
      <c r="F229" s="39">
        <v>34836</v>
      </c>
      <c r="G229" s="15">
        <v>1</v>
      </c>
      <c r="H229" s="15" t="s">
        <v>2601</v>
      </c>
      <c r="I229" s="15" t="s">
        <v>2765</v>
      </c>
      <c r="J229" s="15" t="s">
        <v>2846</v>
      </c>
      <c r="K229" s="15" t="s">
        <v>2767</v>
      </c>
      <c r="L229" s="40" t="s">
        <v>6</v>
      </c>
      <c r="M229" s="39"/>
      <c r="N229" s="41" t="s">
        <v>2098</v>
      </c>
      <c r="O229" s="39">
        <v>44784</v>
      </c>
      <c r="P229" s="40">
        <v>1</v>
      </c>
      <c r="Q229" s="40">
        <v>1</v>
      </c>
      <c r="R229" s="40" t="str">
        <f>IFERROR(VLOOKUP(Tabla2[[#This Row],[CONTRATISTA PRNCIPAL]],Hoja1!$L$5:$M$9,2,FALSE),"CJV")</f>
        <v>CJV</v>
      </c>
      <c r="S229" s="40" t="str">
        <f>IF(Tabla2[[#This Row],[EMPRESA]]=Tabla2[[#This Row],[CONTRATISTA PRNCIPAL]],"Principal","Secundaria")</f>
        <v>Principal</v>
      </c>
      <c r="T229" s="42">
        <f>IFERROR(1/COUNTIF(Tabla2[CONTRATISTA PRNCIPAL],Tabla2[[#This Row],[CONTRATISTA PRNCIPAL]]),0)</f>
        <v>0.005952380952380952</v>
      </c>
      <c r="U229" s="43">
        <f>IF(((TODAY()-Tabla2[[#This Row],[FECHA NACIMIENTO]])/365)&lt;18,"Corregir", IF(((TODAY()-Tabla2[[#This Row],[FECHA NACIMIENTO]])/365)&gt;80, "Corregir",ROUNDDOWN(((TODAY()-Tabla2[[#This Row],[FECHA NACIMIENTO]])/365),0)))</f>
        <v>28</v>
      </c>
      <c r="V2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9" s="44" t="str">
        <f>+IF(Tabla2[[#This Row],[Edad]]="Corregir","Corregir","Ok")</f>
        <v>Ok</v>
      </c>
      <c r="X229" s="42" t="str">
        <f>+IFERROR(VLOOKUP(Tabla2[[#This Row],[DISTRITO SEGÚN DNI]],Hoja1!$A$2:$B$32,2,FALSE),"No")</f>
        <v>No</v>
      </c>
      <c r="Y229" s="42" t="str">
        <f>IF(OR(LOWER(Tabla2[[#This Row],[GENERO]])="masculino", LOWER(Tabla2[[#This Row],[GENERO]])="femenino"),"OK","Corregir")</f>
        <v>OK</v>
      </c>
      <c r="Z229" s="42" t="str">
        <f>+IF(Tabla2[[#This Row],[Nro. DNI / CE]]="","Corregir",IF(LEN(Tabla2[[#This Row],[Nro. DNI / CE]])&gt;=8,"OK","Corregir"))</f>
        <v>OK</v>
      </c>
      <c r="AA229" s="42">
        <f>COUNTIF(Tabla2[APELLIDOS Y NOMBRES],Tabla2[[#This Row],[APELLIDOS Y NOMBRES]])</f>
        <v>1</v>
      </c>
      <c r="AB229" s="42">
        <f>IF(Tabla2[[#This Row],[Trabajador]]&gt;1,1/Tabla2[[#This Row],[Trabajador]],Tabla2[[#This Row],[Trabajador]])</f>
        <v>1</v>
      </c>
      <c r="AC229" t="str">
        <f>+IFERROR(IF(Tabla2[[#This Row],[FECHA CESE/BAJA]]="","No Aplica",IF(AND(MONTH(Tabla2[[#This Row],[FECHA CESE/BAJA]])=MONTH(TODAY()-30),YEAR(Tabla2[[#This Row],[FECHA CESE/BAJA]])=YEAR(TODAY())),MONTH(TODAY()-30)&amp;"-"&amp;YEAR(TODAY()),"Borrar")),"No aplica")</f>
        <v>No Aplica</v>
      </c>
      <c r="AD229" t="str">
        <f>+IFERROR(IF(Tabla2[[#This Row],[FECHA INICIO DE LABORES EN OBRA]]="","No Aplica",IF(AND(MONTH(Tabla2[[#This Row],[FECHA INICIO DE LABORES EN OBRA]])=MONTH(TODAY()-30),YEAR(Tabla2[[#This Row],[FECHA INICIO DE LABORES EN OBRA]])=YEAR(TODAY())),MONTH(TODAY()-30)&amp;"-"&amp;YEAR(TODAY()),"No Aplica")),"No Aplica")</f>
        <v>No Aplica</v>
      </c>
    </row>
    <row r="230" spans="1:30" x14ac:dyDescent="0.25">
      <c r="A230" s="13" t="s">
        <v>2763</v>
      </c>
      <c r="B230" s="15" t="s">
        <v>2717</v>
      </c>
      <c r="C230" s="15" t="s">
        <v>2717</v>
      </c>
      <c r="D230" s="15">
        <v>43287638</v>
      </c>
      <c r="E230" s="15" t="s">
        <v>2847</v>
      </c>
      <c r="F230" s="39">
        <v>31161</v>
      </c>
      <c r="G230" s="15">
        <v>1</v>
      </c>
      <c r="H230" s="15" t="s">
        <v>2848</v>
      </c>
      <c r="I230" s="15" t="s">
        <v>2765</v>
      </c>
      <c r="J230" s="15" t="s">
        <v>2849</v>
      </c>
      <c r="K230" s="15" t="s">
        <v>2767</v>
      </c>
      <c r="L230" s="40" t="s">
        <v>6</v>
      </c>
      <c r="M230" s="39"/>
      <c r="N230" s="41" t="s">
        <v>2098</v>
      </c>
      <c r="O230" s="39">
        <v>44054</v>
      </c>
      <c r="P230" s="40">
        <v>1</v>
      </c>
      <c r="Q230" s="40">
        <v>1</v>
      </c>
      <c r="R230" s="40" t="str">
        <f>IFERROR(VLOOKUP(Tabla2[[#This Row],[CONTRATISTA PRNCIPAL]],Hoja1!$L$5:$M$9,2,FALSE),"CJV")</f>
        <v>CJV</v>
      </c>
      <c r="S230" s="40" t="str">
        <f>IF(Tabla2[[#This Row],[EMPRESA]]=Tabla2[[#This Row],[CONTRATISTA PRNCIPAL]],"Principal","Secundaria")</f>
        <v>Principal</v>
      </c>
      <c r="T230" s="42">
        <f>IFERROR(1/COUNTIF(Tabla2[CONTRATISTA PRNCIPAL],Tabla2[[#This Row],[CONTRATISTA PRNCIPAL]]),0)</f>
        <v>0.005952380952380952</v>
      </c>
      <c r="U230" s="43">
        <f>IF(((TODAY()-Tabla2[[#This Row],[FECHA NACIMIENTO]])/365)&lt;18,"Corregir", IF(((TODAY()-Tabla2[[#This Row],[FECHA NACIMIENTO]])/365)&gt;80, "Corregir",ROUNDDOWN(((TODAY()-Tabla2[[#This Row],[FECHA NACIMIENTO]])/365),0)))</f>
        <v>38</v>
      </c>
      <c r="V2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0" s="44" t="str">
        <f>+IF(Tabla2[[#This Row],[Edad]]="Corregir","Corregir","Ok")</f>
        <v>Ok</v>
      </c>
      <c r="X230" s="42" t="str">
        <f>+IFERROR(VLOOKUP(Tabla2[[#This Row],[DISTRITO SEGÚN DNI]],Hoja1!$A$2:$B$32,2,FALSE),"No")</f>
        <v>No</v>
      </c>
      <c r="Y230" s="42" t="str">
        <f>IF(OR(LOWER(Tabla2[[#This Row],[GENERO]])="masculino", LOWER(Tabla2[[#This Row],[GENERO]])="femenino"),"OK","Corregir")</f>
        <v>OK</v>
      </c>
      <c r="Z230" s="42" t="str">
        <f>+IF(Tabla2[[#This Row],[Nro. DNI / CE]]="","Corregir",IF(LEN(Tabla2[[#This Row],[Nro. DNI / CE]])&gt;=8,"OK","Corregir"))</f>
        <v>OK</v>
      </c>
      <c r="AA230" s="42">
        <f>COUNTIF(Tabla2[APELLIDOS Y NOMBRES],Tabla2[[#This Row],[APELLIDOS Y NOMBRES]])</f>
        <v>1</v>
      </c>
      <c r="AB230" s="42">
        <f>IF(Tabla2[[#This Row],[Trabajador]]&gt;1,1/Tabla2[[#This Row],[Trabajador]],Tabla2[[#This Row],[Trabajador]])</f>
        <v>1</v>
      </c>
      <c r="AC230" t="str">
        <f>+IFERROR(IF(Tabla2[[#This Row],[FECHA CESE/BAJA]]="","No Aplica",IF(AND(MONTH(Tabla2[[#This Row],[FECHA CESE/BAJA]])=MONTH(TODAY()-30),YEAR(Tabla2[[#This Row],[FECHA CESE/BAJA]])=YEAR(TODAY())),MONTH(TODAY()-30)&amp;"-"&amp;YEAR(TODAY()),"Borrar")),"No aplica")</f>
        <v>No Aplica</v>
      </c>
      <c r="AD230" t="str">
        <f>+IFERROR(IF(Tabla2[[#This Row],[FECHA INICIO DE LABORES EN OBRA]]="","No Aplica",IF(AND(MONTH(Tabla2[[#This Row],[FECHA INICIO DE LABORES EN OBRA]])=MONTH(TODAY()-30),YEAR(Tabla2[[#This Row],[FECHA INICIO DE LABORES EN OBRA]])=YEAR(TODAY())),MONTH(TODAY()-30)&amp;"-"&amp;YEAR(TODAY()),"No Aplica")),"No Aplica")</f>
        <v>No Aplica</v>
      </c>
    </row>
    <row r="231" spans="1:30" x14ac:dyDescent="0.25">
      <c r="A231" s="13" t="s">
        <v>2763</v>
      </c>
      <c r="B231" s="15" t="s">
        <v>2717</v>
      </c>
      <c r="C231" s="15" t="s">
        <v>2717</v>
      </c>
      <c r="D231" s="15" t="s">
        <v>2850</v>
      </c>
      <c r="E231" s="15" t="s">
        <v>2851</v>
      </c>
      <c r="F231" s="39">
        <v>33338</v>
      </c>
      <c r="G231" s="15">
        <v>1</v>
      </c>
      <c r="H231" s="15" t="s">
        <v>2841</v>
      </c>
      <c r="I231" s="15" t="s">
        <v>2765</v>
      </c>
      <c r="J231" s="15" t="s">
        <v>2852</v>
      </c>
      <c r="K231" s="15" t="s">
        <v>2062</v>
      </c>
      <c r="L231" s="40" t="s">
        <v>6</v>
      </c>
      <c r="M231" s="39"/>
      <c r="N231" s="41" t="s">
        <v>2098</v>
      </c>
      <c r="O231" s="39">
        <v>44582</v>
      </c>
      <c r="P231" s="40">
        <v>1</v>
      </c>
      <c r="Q231" s="40">
        <v>1</v>
      </c>
      <c r="R231" s="40" t="str">
        <f>IFERROR(VLOOKUP(Tabla2[[#This Row],[CONTRATISTA PRNCIPAL]],Hoja1!$L$5:$M$9,2,FALSE),"CJV")</f>
        <v>CJV</v>
      </c>
      <c r="S231" s="40" t="str">
        <f>IF(Tabla2[[#This Row],[EMPRESA]]=Tabla2[[#This Row],[CONTRATISTA PRNCIPAL]],"Principal","Secundaria")</f>
        <v>Principal</v>
      </c>
      <c r="T231" s="42">
        <f>IFERROR(1/COUNTIF(Tabla2[CONTRATISTA PRNCIPAL],Tabla2[[#This Row],[CONTRATISTA PRNCIPAL]]),0)</f>
        <v>0.005952380952380952</v>
      </c>
      <c r="U231" s="43">
        <f>IF(((TODAY()-Tabla2[[#This Row],[FECHA NACIMIENTO]])/365)&lt;18,"Corregir", IF(((TODAY()-Tabla2[[#This Row],[FECHA NACIMIENTO]])/365)&gt;80, "Corregir",ROUNDDOWN(((TODAY()-Tabla2[[#This Row],[FECHA NACIMIENTO]])/365),0)))</f>
        <v>32</v>
      </c>
      <c r="V2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1" s="44" t="str">
        <f>+IF(Tabla2[[#This Row],[Edad]]="Corregir","Corregir","Ok")</f>
        <v>Ok</v>
      </c>
      <c r="X231" s="42" t="str">
        <f>+IFERROR(VLOOKUP(Tabla2[[#This Row],[DISTRITO SEGÚN DNI]],Hoja1!$A$2:$B$32,2,FALSE),"No")</f>
        <v>No</v>
      </c>
      <c r="Y231" s="42" t="str">
        <f>IF(OR(LOWER(Tabla2[[#This Row],[GENERO]])="masculino", LOWER(Tabla2[[#This Row],[GENERO]])="femenino"),"OK","Corregir")</f>
        <v>OK</v>
      </c>
      <c r="Z231" s="42" t="str">
        <f>+IF(Tabla2[[#This Row],[Nro. DNI / CE]]="","Corregir",IF(LEN(Tabla2[[#This Row],[Nro. DNI / CE]])&gt;=8,"OK","Corregir"))</f>
        <v>OK</v>
      </c>
      <c r="AA231" s="42">
        <f>COUNTIF(Tabla2[APELLIDOS Y NOMBRES],Tabla2[[#This Row],[APELLIDOS Y NOMBRES]])</f>
        <v>1</v>
      </c>
      <c r="AB231" s="42">
        <f>IF(Tabla2[[#This Row],[Trabajador]]&gt;1,1/Tabla2[[#This Row],[Trabajador]],Tabla2[[#This Row],[Trabajador]])</f>
        <v>1</v>
      </c>
      <c r="AC231" t="str">
        <f>+IFERROR(IF(Tabla2[[#This Row],[FECHA CESE/BAJA]]="","No Aplica",IF(AND(MONTH(Tabla2[[#This Row],[FECHA CESE/BAJA]])=MONTH(TODAY()-30),YEAR(Tabla2[[#This Row],[FECHA CESE/BAJA]])=YEAR(TODAY())),MONTH(TODAY()-30)&amp;"-"&amp;YEAR(TODAY()),"Borrar")),"No aplica")</f>
        <v>No Aplica</v>
      </c>
      <c r="AD231" t="str">
        <f>+IFERROR(IF(Tabla2[[#This Row],[FECHA INICIO DE LABORES EN OBRA]]="","No Aplica",IF(AND(MONTH(Tabla2[[#This Row],[FECHA INICIO DE LABORES EN OBRA]])=MONTH(TODAY()-30),YEAR(Tabla2[[#This Row],[FECHA INICIO DE LABORES EN OBRA]])=YEAR(TODAY())),MONTH(TODAY()-30)&amp;"-"&amp;YEAR(TODAY()),"No Aplica")),"No Aplica")</f>
        <v>No Aplica</v>
      </c>
    </row>
    <row r="232" spans="1:30" x14ac:dyDescent="0.25">
      <c r="A232" s="13" t="s">
        <v>2763</v>
      </c>
      <c r="B232" s="15" t="s">
        <v>2717</v>
      </c>
      <c r="C232" s="15" t="s">
        <v>2717</v>
      </c>
      <c r="D232" s="15">
        <v>25708778</v>
      </c>
      <c r="E232" s="15" t="s">
        <v>2853</v>
      </c>
      <c r="F232" s="39">
        <v>25971</v>
      </c>
      <c r="G232" s="15">
        <v>2</v>
      </c>
      <c r="H232" s="15" t="s">
        <v>2751</v>
      </c>
      <c r="I232" s="15" t="s">
        <v>2765</v>
      </c>
      <c r="J232" s="15" t="s">
        <v>2854</v>
      </c>
      <c r="K232" s="15" t="s">
        <v>2697</v>
      </c>
      <c r="L232" s="40" t="s">
        <v>6</v>
      </c>
      <c r="M232" s="39"/>
      <c r="N232" s="41" t="s">
        <v>2098</v>
      </c>
      <c r="O232" s="39">
        <v>44882</v>
      </c>
      <c r="P232" s="40">
        <v>1</v>
      </c>
      <c r="Q232" s="40">
        <v>4</v>
      </c>
      <c r="R232" s="40" t="str">
        <f>IFERROR(VLOOKUP(Tabla2[[#This Row],[CONTRATISTA PRNCIPAL]],Hoja1!$L$5:$M$9,2,FALSE),"CJV")</f>
        <v>CJV</v>
      </c>
      <c r="S232" s="40" t="str">
        <f>IF(Tabla2[[#This Row],[EMPRESA]]=Tabla2[[#This Row],[CONTRATISTA PRNCIPAL]],"Principal","Secundaria")</f>
        <v>Principal</v>
      </c>
      <c r="T232" s="42">
        <f>IFERROR(1/COUNTIF(Tabla2[CONTRATISTA PRNCIPAL],Tabla2[[#This Row],[CONTRATISTA PRNCIPAL]]),0)</f>
        <v>0.005952380952380952</v>
      </c>
      <c r="U232" s="43">
        <f>IF(((TODAY()-Tabla2[[#This Row],[FECHA NACIMIENTO]])/365)&lt;18,"Corregir", IF(((TODAY()-Tabla2[[#This Row],[FECHA NACIMIENTO]])/365)&gt;80, "Corregir",ROUNDDOWN(((TODAY()-Tabla2[[#This Row],[FECHA NACIMIENTO]])/365),0)))</f>
        <v>52</v>
      </c>
      <c r="V2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2" s="44" t="str">
        <f>+IF(Tabla2[[#This Row],[Edad]]="Corregir","Corregir","Ok")</f>
        <v>Ok</v>
      </c>
      <c r="X232" s="42" t="str">
        <f>+IFERROR(VLOOKUP(Tabla2[[#This Row],[DISTRITO SEGÚN DNI]],Hoja1!$A$2:$B$32,2,FALSE),"No")</f>
        <v>No</v>
      </c>
      <c r="Y232" s="42" t="str">
        <f>IF(OR(LOWER(Tabla2[[#This Row],[GENERO]])="masculino", LOWER(Tabla2[[#This Row],[GENERO]])="femenino"),"OK","Corregir")</f>
        <v>OK</v>
      </c>
      <c r="Z232" s="42" t="str">
        <f>+IF(Tabla2[[#This Row],[Nro. DNI / CE]]="","Corregir",IF(LEN(Tabla2[[#This Row],[Nro. DNI / CE]])&gt;=8,"OK","Corregir"))</f>
        <v>OK</v>
      </c>
      <c r="AA232" s="42">
        <f>COUNTIF(Tabla2[APELLIDOS Y NOMBRES],Tabla2[[#This Row],[APELLIDOS Y NOMBRES]])</f>
        <v>1</v>
      </c>
      <c r="AB232" s="42">
        <f>IF(Tabla2[[#This Row],[Trabajador]]&gt;1,1/Tabla2[[#This Row],[Trabajador]],Tabla2[[#This Row],[Trabajador]])</f>
        <v>1</v>
      </c>
      <c r="AC232" t="str">
        <f>+IFERROR(IF(Tabla2[[#This Row],[FECHA CESE/BAJA]]="","No Aplica",IF(AND(MONTH(Tabla2[[#This Row],[FECHA CESE/BAJA]])=MONTH(TODAY()-30),YEAR(Tabla2[[#This Row],[FECHA CESE/BAJA]])=YEAR(TODAY())),MONTH(TODAY()-30)&amp;"-"&amp;YEAR(TODAY()),"Borrar")),"No aplica")</f>
        <v>No Aplica</v>
      </c>
      <c r="AD232" t="str">
        <f>+IFERROR(IF(Tabla2[[#This Row],[FECHA INICIO DE LABORES EN OBRA]]="","No Aplica",IF(AND(MONTH(Tabla2[[#This Row],[FECHA INICIO DE LABORES EN OBRA]])=MONTH(TODAY()-30),YEAR(Tabla2[[#This Row],[FECHA INICIO DE LABORES EN OBRA]])=YEAR(TODAY())),MONTH(TODAY()-30)&amp;"-"&amp;YEAR(TODAY()),"No Aplica")),"No Aplica")</f>
        <v>No Aplica</v>
      </c>
    </row>
    <row r="233" spans="1:30" x14ac:dyDescent="0.25">
      <c r="A233" s="13" t="s">
        <v>2763</v>
      </c>
      <c r="B233" s="15" t="s">
        <v>2717</v>
      </c>
      <c r="C233" s="15" t="s">
        <v>2717</v>
      </c>
      <c r="D233" s="15">
        <v>72489494</v>
      </c>
      <c r="E233" s="15" t="s">
        <v>2855</v>
      </c>
      <c r="F233" s="39">
        <v>35935</v>
      </c>
      <c r="G233" s="15">
        <v>1</v>
      </c>
      <c r="H233" s="15" t="s">
        <v>2601</v>
      </c>
      <c r="I233" s="15" t="s">
        <v>2765</v>
      </c>
      <c r="J233" s="15" t="s">
        <v>2856</v>
      </c>
      <c r="K233" s="15" t="s">
        <v>2857</v>
      </c>
      <c r="L233" s="40" t="s">
        <v>6</v>
      </c>
      <c r="M233" s="39"/>
      <c r="N233" s="41" t="s">
        <v>2098</v>
      </c>
      <c r="O233" s="39">
        <v>44875</v>
      </c>
      <c r="P233" s="40">
        <v>1</v>
      </c>
      <c r="Q233" s="40">
        <v>1</v>
      </c>
      <c r="R233" s="40" t="str">
        <f>IFERROR(VLOOKUP(Tabla2[[#This Row],[CONTRATISTA PRNCIPAL]],Hoja1!$L$5:$M$9,2,FALSE),"CJV")</f>
        <v>CJV</v>
      </c>
      <c r="S233" s="40" t="str">
        <f>IF(Tabla2[[#This Row],[EMPRESA]]=Tabla2[[#This Row],[CONTRATISTA PRNCIPAL]],"Principal","Secundaria")</f>
        <v>Principal</v>
      </c>
      <c r="T233" s="42">
        <f>IFERROR(1/COUNTIF(Tabla2[CONTRATISTA PRNCIPAL],Tabla2[[#This Row],[CONTRATISTA PRNCIPAL]]),0)</f>
        <v>0.005952380952380952</v>
      </c>
      <c r="U233" s="43">
        <f>IF(((TODAY()-Tabla2[[#This Row],[FECHA NACIMIENTO]])/365)&lt;18,"Corregir", IF(((TODAY()-Tabla2[[#This Row],[FECHA NACIMIENTO]])/365)&gt;80, "Corregir",ROUNDDOWN(((TODAY()-Tabla2[[#This Row],[FECHA NACIMIENTO]])/365),0)))</f>
        <v>25</v>
      </c>
      <c r="V2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3" s="44" t="str">
        <f>+IF(Tabla2[[#This Row],[Edad]]="Corregir","Corregir","Ok")</f>
        <v>Ok</v>
      </c>
      <c r="X233" s="42" t="str">
        <f>+IFERROR(VLOOKUP(Tabla2[[#This Row],[DISTRITO SEGÚN DNI]],Hoja1!$A$2:$B$32,2,FALSE),"No")</f>
        <v>No</v>
      </c>
      <c r="Y233" s="42" t="str">
        <f>IF(OR(LOWER(Tabla2[[#This Row],[GENERO]])="masculino", LOWER(Tabla2[[#This Row],[GENERO]])="femenino"),"OK","Corregir")</f>
        <v>OK</v>
      </c>
      <c r="Z233" s="42" t="str">
        <f>+IF(Tabla2[[#This Row],[Nro. DNI / CE]]="","Corregir",IF(LEN(Tabla2[[#This Row],[Nro. DNI / CE]])&gt;=8,"OK","Corregir"))</f>
        <v>OK</v>
      </c>
      <c r="AA233" s="42">
        <f>COUNTIF(Tabla2[APELLIDOS Y NOMBRES],Tabla2[[#This Row],[APELLIDOS Y NOMBRES]])</f>
        <v>1</v>
      </c>
      <c r="AB233" s="42">
        <f>IF(Tabla2[[#This Row],[Trabajador]]&gt;1,1/Tabla2[[#This Row],[Trabajador]],Tabla2[[#This Row],[Trabajador]])</f>
        <v>1</v>
      </c>
      <c r="AC233" t="str">
        <f>+IFERROR(IF(Tabla2[[#This Row],[FECHA CESE/BAJA]]="","No Aplica",IF(AND(MONTH(Tabla2[[#This Row],[FECHA CESE/BAJA]])=MONTH(TODAY()-30),YEAR(Tabla2[[#This Row],[FECHA CESE/BAJA]])=YEAR(TODAY())),MONTH(TODAY()-30)&amp;"-"&amp;YEAR(TODAY()),"Borrar")),"No aplica")</f>
        <v>No Aplica</v>
      </c>
      <c r="AD233" t="str">
        <f>+IFERROR(IF(Tabla2[[#This Row],[FECHA INICIO DE LABORES EN OBRA]]="","No Aplica",IF(AND(MONTH(Tabla2[[#This Row],[FECHA INICIO DE LABORES EN OBRA]])=MONTH(TODAY()-30),YEAR(Tabla2[[#This Row],[FECHA INICIO DE LABORES EN OBRA]])=YEAR(TODAY())),MONTH(TODAY()-30)&amp;"-"&amp;YEAR(TODAY()),"No Aplica")),"No Aplica")</f>
        <v>No Aplica</v>
      </c>
    </row>
    <row r="234" spans="1:30" x14ac:dyDescent="0.25">
      <c r="A234" s="13" t="s">
        <v>2763</v>
      </c>
      <c r="B234" s="15" t="s">
        <v>2717</v>
      </c>
      <c r="C234" s="15" t="s">
        <v>2717</v>
      </c>
      <c r="D234" s="15" t="s">
        <v>2858</v>
      </c>
      <c r="E234" s="15" t="s">
        <v>2859</v>
      </c>
      <c r="F234" s="39">
        <v>34270</v>
      </c>
      <c r="G234" s="15">
        <v>1</v>
      </c>
      <c r="H234" s="15" t="s">
        <v>2601</v>
      </c>
      <c r="I234" s="15" t="s">
        <v>2765</v>
      </c>
      <c r="J234" s="15" t="s">
        <v>2860</v>
      </c>
      <c r="K234" s="15" t="s">
        <v>2735</v>
      </c>
      <c r="L234" s="40" t="s">
        <v>6</v>
      </c>
      <c r="M234" s="39"/>
      <c r="N234" s="41" t="s">
        <v>2098</v>
      </c>
      <c r="O234" s="39">
        <v>44008</v>
      </c>
      <c r="P234" s="40">
        <v>1</v>
      </c>
      <c r="Q234" s="40">
        <v>1</v>
      </c>
      <c r="R234" s="40" t="str">
        <f>IFERROR(VLOOKUP(Tabla2[[#This Row],[CONTRATISTA PRNCIPAL]],Hoja1!$L$5:$M$9,2,FALSE),"CJV")</f>
        <v>CJV</v>
      </c>
      <c r="S234" s="40" t="str">
        <f>IF(Tabla2[[#This Row],[EMPRESA]]=Tabla2[[#This Row],[CONTRATISTA PRNCIPAL]],"Principal","Secundaria")</f>
        <v>Principal</v>
      </c>
      <c r="T234" s="42">
        <f>IFERROR(1/COUNTIF(Tabla2[CONTRATISTA PRNCIPAL],Tabla2[[#This Row],[CONTRATISTA PRNCIPAL]]),0)</f>
        <v>0.005952380952380952</v>
      </c>
      <c r="U234" s="43">
        <f>IF(((TODAY()-Tabla2[[#This Row],[FECHA NACIMIENTO]])/365)&lt;18,"Corregir", IF(((TODAY()-Tabla2[[#This Row],[FECHA NACIMIENTO]])/365)&gt;80, "Corregir",ROUNDDOWN(((TODAY()-Tabla2[[#This Row],[FECHA NACIMIENTO]])/365),0)))</f>
        <v>29</v>
      </c>
      <c r="V2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4" s="44" t="str">
        <f>+IF(Tabla2[[#This Row],[Edad]]="Corregir","Corregir","Ok")</f>
        <v>Ok</v>
      </c>
      <c r="X234" s="42" t="str">
        <f>+IFERROR(VLOOKUP(Tabla2[[#This Row],[DISTRITO SEGÚN DNI]],Hoja1!$A$2:$B$32,2,FALSE),"No")</f>
        <v>No</v>
      </c>
      <c r="Y234" s="42" t="str">
        <f>IF(OR(LOWER(Tabla2[[#This Row],[GENERO]])="masculino", LOWER(Tabla2[[#This Row],[GENERO]])="femenino"),"OK","Corregir")</f>
        <v>OK</v>
      </c>
      <c r="Z234" s="42" t="str">
        <f>+IF(Tabla2[[#This Row],[Nro. DNI / CE]]="","Corregir",IF(LEN(Tabla2[[#This Row],[Nro. DNI / CE]])&gt;=8,"OK","Corregir"))</f>
        <v>OK</v>
      </c>
      <c r="AA234" s="42">
        <f>COUNTIF(Tabla2[APELLIDOS Y NOMBRES],Tabla2[[#This Row],[APELLIDOS Y NOMBRES]])</f>
        <v>1</v>
      </c>
      <c r="AB234" s="42">
        <f>IF(Tabla2[[#This Row],[Trabajador]]&gt;1,1/Tabla2[[#This Row],[Trabajador]],Tabla2[[#This Row],[Trabajador]])</f>
        <v>1</v>
      </c>
      <c r="AC234" t="str">
        <f>+IFERROR(IF(Tabla2[[#This Row],[FECHA CESE/BAJA]]="","No Aplica",IF(AND(MONTH(Tabla2[[#This Row],[FECHA CESE/BAJA]])=MONTH(TODAY()-30),YEAR(Tabla2[[#This Row],[FECHA CESE/BAJA]])=YEAR(TODAY())),MONTH(TODAY()-30)&amp;"-"&amp;YEAR(TODAY()),"Borrar")),"No aplica")</f>
        <v>No Aplica</v>
      </c>
      <c r="AD234" t="str">
        <f>+IFERROR(IF(Tabla2[[#This Row],[FECHA INICIO DE LABORES EN OBRA]]="","No Aplica",IF(AND(MONTH(Tabla2[[#This Row],[FECHA INICIO DE LABORES EN OBRA]])=MONTH(TODAY()-30),YEAR(Tabla2[[#This Row],[FECHA INICIO DE LABORES EN OBRA]])=YEAR(TODAY())),MONTH(TODAY()-30)&amp;"-"&amp;YEAR(TODAY()),"No Aplica")),"No Aplica")</f>
        <v>No Aplica</v>
      </c>
    </row>
    <row r="235" spans="1:30" x14ac:dyDescent="0.25">
      <c r="A235" s="13" t="s">
        <v>2763</v>
      </c>
      <c r="B235" s="15" t="s">
        <v>2717</v>
      </c>
      <c r="C235" s="15" t="s">
        <v>2717</v>
      </c>
      <c r="D235" s="15" t="s">
        <v>2861</v>
      </c>
      <c r="E235" s="15" t="s">
        <v>2862</v>
      </c>
      <c r="F235" s="39">
        <v>32608</v>
      </c>
      <c r="G235" s="15">
        <v>1</v>
      </c>
      <c r="H235" s="15" t="s">
        <v>2779</v>
      </c>
      <c r="I235" s="15" t="s">
        <v>2765</v>
      </c>
      <c r="J235" s="15" t="s">
        <v>2863</v>
      </c>
      <c r="K235" s="15" t="s">
        <v>2062</v>
      </c>
      <c r="L235" s="40" t="s">
        <v>5</v>
      </c>
      <c r="M235" s="39"/>
      <c r="N235" s="41" t="s">
        <v>2098</v>
      </c>
      <c r="O235" s="39">
        <v>44708</v>
      </c>
      <c r="P235" s="40">
        <v>1</v>
      </c>
      <c r="Q235" s="40">
        <v>1</v>
      </c>
      <c r="R235" s="40" t="str">
        <f>IFERROR(VLOOKUP(Tabla2[[#This Row],[CONTRATISTA PRNCIPAL]],Hoja1!$L$5:$M$9,2,FALSE),"CJV")</f>
        <v>CJV</v>
      </c>
      <c r="S235" s="40" t="str">
        <f>IF(Tabla2[[#This Row],[EMPRESA]]=Tabla2[[#This Row],[CONTRATISTA PRNCIPAL]],"Principal","Secundaria")</f>
        <v>Principal</v>
      </c>
      <c r="T235" s="42">
        <f>IFERROR(1/COUNTIF(Tabla2[CONTRATISTA PRNCIPAL],Tabla2[[#This Row],[CONTRATISTA PRNCIPAL]]),0)</f>
        <v>0.005952380952380952</v>
      </c>
      <c r="U235" s="43">
        <f>IF(((TODAY()-Tabla2[[#This Row],[FECHA NACIMIENTO]])/365)&lt;18,"Corregir", IF(((TODAY()-Tabla2[[#This Row],[FECHA NACIMIENTO]])/365)&gt;80, "Corregir",ROUNDDOWN(((TODAY()-Tabla2[[#This Row],[FECHA NACIMIENTO]])/365),0)))</f>
        <v>34</v>
      </c>
      <c r="V2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5" s="44" t="str">
        <f>+IF(Tabla2[[#This Row],[Edad]]="Corregir","Corregir","Ok")</f>
        <v>Ok</v>
      </c>
      <c r="X235" s="42" t="str">
        <f>+IFERROR(VLOOKUP(Tabla2[[#This Row],[DISTRITO SEGÚN DNI]],Hoja1!$A$2:$B$32,2,FALSE),"No")</f>
        <v>No</v>
      </c>
      <c r="Y235" s="42" t="str">
        <f>IF(OR(LOWER(Tabla2[[#This Row],[GENERO]])="masculino", LOWER(Tabla2[[#This Row],[GENERO]])="femenino"),"OK","Corregir")</f>
        <v>OK</v>
      </c>
      <c r="Z235" s="42" t="str">
        <f>+IF(Tabla2[[#This Row],[Nro. DNI / CE]]="","Corregir",IF(LEN(Tabla2[[#This Row],[Nro. DNI / CE]])&gt;=8,"OK","Corregir"))</f>
        <v>OK</v>
      </c>
      <c r="AA235" s="42">
        <f>COUNTIF(Tabla2[APELLIDOS Y NOMBRES],Tabla2[[#This Row],[APELLIDOS Y NOMBRES]])</f>
        <v>1</v>
      </c>
      <c r="AB235" s="42">
        <f>IF(Tabla2[[#This Row],[Trabajador]]&gt;1,1/Tabla2[[#This Row],[Trabajador]],Tabla2[[#This Row],[Trabajador]])</f>
        <v>1</v>
      </c>
      <c r="AC235" t="str">
        <f>+IFERROR(IF(Tabla2[[#This Row],[FECHA CESE/BAJA]]="","No Aplica",IF(AND(MONTH(Tabla2[[#This Row],[FECHA CESE/BAJA]])=MONTH(TODAY()-30),YEAR(Tabla2[[#This Row],[FECHA CESE/BAJA]])=YEAR(TODAY())),MONTH(TODAY()-30)&amp;"-"&amp;YEAR(TODAY()),"Borrar")),"No aplica")</f>
        <v>No Aplica</v>
      </c>
      <c r="AD235" t="str">
        <f>+IFERROR(IF(Tabla2[[#This Row],[FECHA INICIO DE LABORES EN OBRA]]="","No Aplica",IF(AND(MONTH(Tabla2[[#This Row],[FECHA INICIO DE LABORES EN OBRA]])=MONTH(TODAY()-30),YEAR(Tabla2[[#This Row],[FECHA INICIO DE LABORES EN OBRA]])=YEAR(TODAY())),MONTH(TODAY()-30)&amp;"-"&amp;YEAR(TODAY()),"No Aplica")),"No Aplica")</f>
        <v>No Aplica</v>
      </c>
    </row>
    <row r="236" spans="1:30" x14ac:dyDescent="0.25">
      <c r="A236" s="13" t="s">
        <v>2763</v>
      </c>
      <c r="B236" s="15" t="s">
        <v>2717</v>
      </c>
      <c r="C236" s="15" t="s">
        <v>2717</v>
      </c>
      <c r="D236" s="15" t="s">
        <v>2864</v>
      </c>
      <c r="E236" s="15" t="s">
        <v>2865</v>
      </c>
      <c r="F236" s="39">
        <v>33924</v>
      </c>
      <c r="G236" s="15">
        <v>1</v>
      </c>
      <c r="H236" s="15" t="s">
        <v>2601</v>
      </c>
      <c r="I236" s="15" t="s">
        <v>2765</v>
      </c>
      <c r="J236" s="15" t="s">
        <v>2866</v>
      </c>
      <c r="K236" s="15" t="s">
        <v>2767</v>
      </c>
      <c r="L236" s="40" t="s">
        <v>6</v>
      </c>
      <c r="M236" s="39"/>
      <c r="N236" s="41" t="s">
        <v>2098</v>
      </c>
      <c r="O236" s="39">
        <v>44810</v>
      </c>
      <c r="P236" s="40">
        <v>1</v>
      </c>
      <c r="Q236" s="40">
        <v>1</v>
      </c>
      <c r="R236" s="40" t="str">
        <f>IFERROR(VLOOKUP(Tabla2[[#This Row],[CONTRATISTA PRNCIPAL]],Hoja1!$L$5:$M$9,2,FALSE),"CJV")</f>
        <v>CJV</v>
      </c>
      <c r="S236" s="40" t="str">
        <f>IF(Tabla2[[#This Row],[EMPRESA]]=Tabla2[[#This Row],[CONTRATISTA PRNCIPAL]],"Principal","Secundaria")</f>
        <v>Principal</v>
      </c>
      <c r="T236" s="42">
        <f>IFERROR(1/COUNTIF(Tabla2[CONTRATISTA PRNCIPAL],Tabla2[[#This Row],[CONTRATISTA PRNCIPAL]]),0)</f>
        <v>0.005952380952380952</v>
      </c>
      <c r="U236" s="43">
        <f>IF(((TODAY()-Tabla2[[#This Row],[FECHA NACIMIENTO]])/365)&lt;18,"Corregir", IF(((TODAY()-Tabla2[[#This Row],[FECHA NACIMIENTO]])/365)&gt;80, "Corregir",ROUNDDOWN(((TODAY()-Tabla2[[#This Row],[FECHA NACIMIENTO]])/365),0)))</f>
        <v>30</v>
      </c>
      <c r="V2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6" s="44" t="str">
        <f>+IF(Tabla2[[#This Row],[Edad]]="Corregir","Corregir","Ok")</f>
        <v>Ok</v>
      </c>
      <c r="X236" s="42" t="str">
        <f>+IFERROR(VLOOKUP(Tabla2[[#This Row],[DISTRITO SEGÚN DNI]],Hoja1!$A$2:$B$32,2,FALSE),"No")</f>
        <v>No</v>
      </c>
      <c r="Y236" s="42" t="str">
        <f>IF(OR(LOWER(Tabla2[[#This Row],[GENERO]])="masculino", LOWER(Tabla2[[#This Row],[GENERO]])="femenino"),"OK","Corregir")</f>
        <v>OK</v>
      </c>
      <c r="Z236" s="42" t="str">
        <f>+IF(Tabla2[[#This Row],[Nro. DNI / CE]]="","Corregir",IF(LEN(Tabla2[[#This Row],[Nro. DNI / CE]])&gt;=8,"OK","Corregir"))</f>
        <v>OK</v>
      </c>
      <c r="AA236" s="42">
        <f>COUNTIF(Tabla2[APELLIDOS Y NOMBRES],Tabla2[[#This Row],[APELLIDOS Y NOMBRES]])</f>
        <v>1</v>
      </c>
      <c r="AB236" s="42">
        <f>IF(Tabla2[[#This Row],[Trabajador]]&gt;1,1/Tabla2[[#This Row],[Trabajador]],Tabla2[[#This Row],[Trabajador]])</f>
        <v>1</v>
      </c>
      <c r="AC236" t="str">
        <f>+IFERROR(IF(Tabla2[[#This Row],[FECHA CESE/BAJA]]="","No Aplica",IF(AND(MONTH(Tabla2[[#This Row],[FECHA CESE/BAJA]])=MONTH(TODAY()-30),YEAR(Tabla2[[#This Row],[FECHA CESE/BAJA]])=YEAR(TODAY())),MONTH(TODAY()-30)&amp;"-"&amp;YEAR(TODAY()),"Borrar")),"No aplica")</f>
        <v>No Aplica</v>
      </c>
      <c r="AD236" t="str">
        <f>+IFERROR(IF(Tabla2[[#This Row],[FECHA INICIO DE LABORES EN OBRA]]="","No Aplica",IF(AND(MONTH(Tabla2[[#This Row],[FECHA INICIO DE LABORES EN OBRA]])=MONTH(TODAY()-30),YEAR(Tabla2[[#This Row],[FECHA INICIO DE LABORES EN OBRA]])=YEAR(TODAY())),MONTH(TODAY()-30)&amp;"-"&amp;YEAR(TODAY()),"No Aplica")),"No Aplica")</f>
        <v>No Aplica</v>
      </c>
    </row>
    <row r="237" spans="1:30" x14ac:dyDescent="0.25">
      <c r="A237" s="13" t="s">
        <v>2763</v>
      </c>
      <c r="B237" s="15" t="s">
        <v>2717</v>
      </c>
      <c r="C237" s="15" t="s">
        <v>2717</v>
      </c>
      <c r="D237" s="15" t="s">
        <v>1755</v>
      </c>
      <c r="E237" s="15" t="s">
        <v>1756</v>
      </c>
      <c r="F237" s="39">
        <v>30424</v>
      </c>
      <c r="G237" s="15">
        <v>1</v>
      </c>
      <c r="H237" s="15" t="s">
        <v>2867</v>
      </c>
      <c r="I237" s="15" t="s">
        <v>2765</v>
      </c>
      <c r="J237" s="15" t="s">
        <v>2868</v>
      </c>
      <c r="K237" s="15" t="s">
        <v>2083</v>
      </c>
      <c r="L237" s="40" t="s">
        <v>5</v>
      </c>
      <c r="M237" s="39"/>
      <c r="N237" s="41" t="s">
        <v>2098</v>
      </c>
      <c r="O237" s="39">
        <v>44006</v>
      </c>
      <c r="P237" s="40">
        <v>1</v>
      </c>
      <c r="Q237" s="40">
        <v>1</v>
      </c>
      <c r="R237" s="40" t="str">
        <f>IFERROR(VLOOKUP(Tabla2[[#This Row],[CONTRATISTA PRNCIPAL]],Hoja1!$L$5:$M$9,2,FALSE),"CJV")</f>
        <v>CJV</v>
      </c>
      <c r="S237" s="40" t="str">
        <f>IF(Tabla2[[#This Row],[EMPRESA]]=Tabla2[[#This Row],[CONTRATISTA PRNCIPAL]],"Principal","Secundaria")</f>
        <v>Principal</v>
      </c>
      <c r="T237" s="42">
        <f>IFERROR(1/COUNTIF(Tabla2[CONTRATISTA PRNCIPAL],Tabla2[[#This Row],[CONTRATISTA PRNCIPAL]]),0)</f>
        <v>0.005952380952380952</v>
      </c>
      <c r="U237" s="43">
        <f>IF(((TODAY()-Tabla2[[#This Row],[FECHA NACIMIENTO]])/365)&lt;18,"Corregir", IF(((TODAY()-Tabla2[[#This Row],[FECHA NACIMIENTO]])/365)&gt;80, "Corregir",ROUNDDOWN(((TODAY()-Tabla2[[#This Row],[FECHA NACIMIENTO]])/365),0)))</f>
        <v>40</v>
      </c>
      <c r="V2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7" s="44" t="str">
        <f>+IF(Tabla2[[#This Row],[Edad]]="Corregir","Corregir","Ok")</f>
        <v>Ok</v>
      </c>
      <c r="X237" s="42" t="str">
        <f>+IFERROR(VLOOKUP(Tabla2[[#This Row],[DISTRITO SEGÚN DNI]],Hoja1!$A$2:$B$32,2,FALSE),"No")</f>
        <v>ATE</v>
      </c>
      <c r="Y237" s="42" t="str">
        <f>IF(OR(LOWER(Tabla2[[#This Row],[GENERO]])="masculino", LOWER(Tabla2[[#This Row],[GENERO]])="femenino"),"OK","Corregir")</f>
        <v>OK</v>
      </c>
      <c r="Z237" s="42" t="str">
        <f>+IF(Tabla2[[#This Row],[Nro. DNI / CE]]="","Corregir",IF(LEN(Tabla2[[#This Row],[Nro. DNI / CE]])&gt;=8,"OK","Corregir"))</f>
        <v>OK</v>
      </c>
      <c r="AA237" s="42">
        <f>COUNTIF(Tabla2[APELLIDOS Y NOMBRES],Tabla2[[#This Row],[APELLIDOS Y NOMBRES]])</f>
        <v>1</v>
      </c>
      <c r="AB237" s="42">
        <f>IF(Tabla2[[#This Row],[Trabajador]]&gt;1,1/Tabla2[[#This Row],[Trabajador]],Tabla2[[#This Row],[Trabajador]])</f>
        <v>1</v>
      </c>
      <c r="AC237" t="str">
        <f>+IFERROR(IF(Tabla2[[#This Row],[FECHA CESE/BAJA]]="","No Aplica",IF(AND(MONTH(Tabla2[[#This Row],[FECHA CESE/BAJA]])=MONTH(TODAY()-30),YEAR(Tabla2[[#This Row],[FECHA CESE/BAJA]])=YEAR(TODAY())),MONTH(TODAY()-30)&amp;"-"&amp;YEAR(TODAY()),"Borrar")),"No aplica")</f>
        <v>No Aplica</v>
      </c>
      <c r="AD237" t="str">
        <f>+IFERROR(IF(Tabla2[[#This Row],[FECHA INICIO DE LABORES EN OBRA]]="","No Aplica",IF(AND(MONTH(Tabla2[[#This Row],[FECHA INICIO DE LABORES EN OBRA]])=MONTH(TODAY()-30),YEAR(Tabla2[[#This Row],[FECHA INICIO DE LABORES EN OBRA]])=YEAR(TODAY())),MONTH(TODAY()-30)&amp;"-"&amp;YEAR(TODAY()),"No Aplica")),"No Aplica")</f>
        <v>No Aplica</v>
      </c>
    </row>
    <row r="238" spans="1:30" x14ac:dyDescent="0.25">
      <c r="A238" s="13" t="s">
        <v>2763</v>
      </c>
      <c r="B238" s="15" t="s">
        <v>2717</v>
      </c>
      <c r="C238" s="15" t="s">
        <v>2717</v>
      </c>
      <c r="D238" s="15">
        <v>42787070</v>
      </c>
      <c r="E238" s="15" t="s">
        <v>2869</v>
      </c>
      <c r="F238" s="39">
        <v>31066</v>
      </c>
      <c r="G238" s="15">
        <v>1</v>
      </c>
      <c r="H238" s="15" t="s">
        <v>2783</v>
      </c>
      <c r="I238" s="15" t="s">
        <v>2765</v>
      </c>
      <c r="J238" s="15" t="s">
        <v>2870</v>
      </c>
      <c r="K238" s="15" t="s">
        <v>2834</v>
      </c>
      <c r="L238" s="40" t="s">
        <v>6</v>
      </c>
      <c r="M238" s="39"/>
      <c r="N238" s="41" t="s">
        <v>2098</v>
      </c>
      <c r="O238" s="39">
        <v>44870</v>
      </c>
      <c r="P238" s="40">
        <v>1</v>
      </c>
      <c r="Q238" s="40">
        <v>1</v>
      </c>
      <c r="R238" s="40" t="str">
        <f>IFERROR(VLOOKUP(Tabla2[[#This Row],[CONTRATISTA PRNCIPAL]],Hoja1!$L$5:$M$9,2,FALSE),"CJV")</f>
        <v>CJV</v>
      </c>
      <c r="S238" s="40" t="str">
        <f>IF(Tabla2[[#This Row],[EMPRESA]]=Tabla2[[#This Row],[CONTRATISTA PRNCIPAL]],"Principal","Secundaria")</f>
        <v>Principal</v>
      </c>
      <c r="T238" s="42">
        <f>IFERROR(1/COUNTIF(Tabla2[CONTRATISTA PRNCIPAL],Tabla2[[#This Row],[CONTRATISTA PRNCIPAL]]),0)</f>
        <v>0.005952380952380952</v>
      </c>
      <c r="U238" s="43">
        <f>IF(((TODAY()-Tabla2[[#This Row],[FECHA NACIMIENTO]])/365)&lt;18,"Corregir", IF(((TODAY()-Tabla2[[#This Row],[FECHA NACIMIENTO]])/365)&gt;80, "Corregir",ROUNDDOWN(((TODAY()-Tabla2[[#This Row],[FECHA NACIMIENTO]])/365),0)))</f>
        <v>38</v>
      </c>
      <c r="V2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 s="44" t="str">
        <f>+IF(Tabla2[[#This Row],[Edad]]="Corregir","Corregir","Ok")</f>
        <v>Ok</v>
      </c>
      <c r="X238" s="42" t="str">
        <f>+IFERROR(VLOOKUP(Tabla2[[#This Row],[DISTRITO SEGÚN DNI]],Hoja1!$A$2:$B$32,2,FALSE),"No")</f>
        <v>No</v>
      </c>
      <c r="Y238" s="42" t="str">
        <f>IF(OR(LOWER(Tabla2[[#This Row],[GENERO]])="masculino", LOWER(Tabla2[[#This Row],[GENERO]])="femenino"),"OK","Corregir")</f>
        <v>OK</v>
      </c>
      <c r="Z238" s="42" t="str">
        <f>+IF(Tabla2[[#This Row],[Nro. DNI / CE]]="","Corregir",IF(LEN(Tabla2[[#This Row],[Nro. DNI / CE]])&gt;=8,"OK","Corregir"))</f>
        <v>OK</v>
      </c>
      <c r="AA238" s="42">
        <f>COUNTIF(Tabla2[APELLIDOS Y NOMBRES],Tabla2[[#This Row],[APELLIDOS Y NOMBRES]])</f>
        <v>1</v>
      </c>
      <c r="AB238" s="42">
        <f>IF(Tabla2[[#This Row],[Trabajador]]&gt;1,1/Tabla2[[#This Row],[Trabajador]],Tabla2[[#This Row],[Trabajador]])</f>
        <v>1</v>
      </c>
      <c r="AC238" t="str">
        <f>+IFERROR(IF(Tabla2[[#This Row],[FECHA CESE/BAJA]]="","No Aplica",IF(AND(MONTH(Tabla2[[#This Row],[FECHA CESE/BAJA]])=MONTH(TODAY()-30),YEAR(Tabla2[[#This Row],[FECHA CESE/BAJA]])=YEAR(TODAY())),MONTH(TODAY()-30)&amp;"-"&amp;YEAR(TODAY()),"Borrar")),"No aplica")</f>
        <v>No Aplica</v>
      </c>
      <c r="AD238" t="str">
        <f>+IFERROR(IF(Tabla2[[#This Row],[FECHA INICIO DE LABORES EN OBRA]]="","No Aplica",IF(AND(MONTH(Tabla2[[#This Row],[FECHA INICIO DE LABORES EN OBRA]])=MONTH(TODAY()-30),YEAR(Tabla2[[#This Row],[FECHA INICIO DE LABORES EN OBRA]])=YEAR(TODAY())),MONTH(TODAY()-30)&amp;"-"&amp;YEAR(TODAY()),"No Aplica")),"No Aplica")</f>
        <v>No Aplica</v>
      </c>
    </row>
    <row r="239" spans="1:30" x14ac:dyDescent="0.25">
      <c r="A239" s="13" t="s">
        <v>2763</v>
      </c>
      <c r="B239" s="15" t="s">
        <v>2717</v>
      </c>
      <c r="C239" s="15" t="s">
        <v>2717</v>
      </c>
      <c r="D239" s="15" t="s">
        <v>2871</v>
      </c>
      <c r="E239" s="15" t="s">
        <v>2872</v>
      </c>
      <c r="F239" s="39">
        <v>34675</v>
      </c>
      <c r="G239" s="15">
        <v>1</v>
      </c>
      <c r="H239" s="15" t="s">
        <v>2601</v>
      </c>
      <c r="I239" s="15" t="s">
        <v>2765</v>
      </c>
      <c r="J239" s="15" t="s">
        <v>2873</v>
      </c>
      <c r="K239" s="15" t="s">
        <v>2767</v>
      </c>
      <c r="L239" s="40" t="s">
        <v>6</v>
      </c>
      <c r="M239" s="39"/>
      <c r="N239" s="41" t="s">
        <v>2098</v>
      </c>
      <c r="O239" s="39">
        <v>44512</v>
      </c>
      <c r="P239" s="40">
        <v>1</v>
      </c>
      <c r="Q239" s="40">
        <v>1</v>
      </c>
      <c r="R239" s="40" t="str">
        <f>IFERROR(VLOOKUP(Tabla2[[#This Row],[CONTRATISTA PRNCIPAL]],Hoja1!$L$5:$M$9,2,FALSE),"CJV")</f>
        <v>CJV</v>
      </c>
      <c r="S239" s="40" t="str">
        <f>IF(Tabla2[[#This Row],[EMPRESA]]=Tabla2[[#This Row],[CONTRATISTA PRNCIPAL]],"Principal","Secundaria")</f>
        <v>Principal</v>
      </c>
      <c r="T239" s="42">
        <f>IFERROR(1/COUNTIF(Tabla2[CONTRATISTA PRNCIPAL],Tabla2[[#This Row],[CONTRATISTA PRNCIPAL]]),0)</f>
        <v>0.005952380952380952</v>
      </c>
      <c r="U239" s="43">
        <f>IF(((TODAY()-Tabla2[[#This Row],[FECHA NACIMIENTO]])/365)&lt;18,"Corregir", IF(((TODAY()-Tabla2[[#This Row],[FECHA NACIMIENTO]])/365)&gt;80, "Corregir",ROUNDDOWN(((TODAY()-Tabla2[[#This Row],[FECHA NACIMIENTO]])/365),0)))</f>
        <v>28</v>
      </c>
      <c r="V2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9" s="44" t="str">
        <f>+IF(Tabla2[[#This Row],[Edad]]="Corregir","Corregir","Ok")</f>
        <v>Ok</v>
      </c>
      <c r="X239" s="42" t="str">
        <f>+IFERROR(VLOOKUP(Tabla2[[#This Row],[DISTRITO SEGÚN DNI]],Hoja1!$A$2:$B$32,2,FALSE),"No")</f>
        <v>No</v>
      </c>
      <c r="Y239" s="42" t="str">
        <f>IF(OR(LOWER(Tabla2[[#This Row],[GENERO]])="masculino", LOWER(Tabla2[[#This Row],[GENERO]])="femenino"),"OK","Corregir")</f>
        <v>OK</v>
      </c>
      <c r="Z239" s="42" t="str">
        <f>+IF(Tabla2[[#This Row],[Nro. DNI / CE]]="","Corregir",IF(LEN(Tabla2[[#This Row],[Nro. DNI / CE]])&gt;=8,"OK","Corregir"))</f>
        <v>OK</v>
      </c>
      <c r="AA239" s="42">
        <f>COUNTIF(Tabla2[APELLIDOS Y NOMBRES],Tabla2[[#This Row],[APELLIDOS Y NOMBRES]])</f>
        <v>1</v>
      </c>
      <c r="AB239" s="42">
        <f>IF(Tabla2[[#This Row],[Trabajador]]&gt;1,1/Tabla2[[#This Row],[Trabajador]],Tabla2[[#This Row],[Trabajador]])</f>
        <v>1</v>
      </c>
      <c r="AC239" t="str">
        <f>+IFERROR(IF(Tabla2[[#This Row],[FECHA CESE/BAJA]]="","No Aplica",IF(AND(MONTH(Tabla2[[#This Row],[FECHA CESE/BAJA]])=MONTH(TODAY()-30),YEAR(Tabla2[[#This Row],[FECHA CESE/BAJA]])=YEAR(TODAY())),MONTH(TODAY()-30)&amp;"-"&amp;YEAR(TODAY()),"Borrar")),"No aplica")</f>
        <v>No Aplica</v>
      </c>
      <c r="AD239" t="str">
        <f>+IFERROR(IF(Tabla2[[#This Row],[FECHA INICIO DE LABORES EN OBRA]]="","No Aplica",IF(AND(MONTH(Tabla2[[#This Row],[FECHA INICIO DE LABORES EN OBRA]])=MONTH(TODAY()-30),YEAR(Tabla2[[#This Row],[FECHA INICIO DE LABORES EN OBRA]])=YEAR(TODAY())),MONTH(TODAY()-30)&amp;"-"&amp;YEAR(TODAY()),"No Aplica")),"No Aplica")</f>
        <v>No Aplica</v>
      </c>
    </row>
    <row r="240" spans="1:30" x14ac:dyDescent="0.25">
      <c r="A240" s="13" t="s">
        <v>2763</v>
      </c>
      <c r="B240" s="15" t="s">
        <v>2717</v>
      </c>
      <c r="C240" s="15" t="s">
        <v>2717</v>
      </c>
      <c r="D240" s="15">
        <v>40013648</v>
      </c>
      <c r="E240" s="15" t="s">
        <v>2874</v>
      </c>
      <c r="F240" s="39">
        <v>28757</v>
      </c>
      <c r="G240" s="15">
        <v>1</v>
      </c>
      <c r="H240" s="15" t="s">
        <v>2601</v>
      </c>
      <c r="I240" s="15" t="s">
        <v>2765</v>
      </c>
      <c r="J240" s="15" t="s">
        <v>2875</v>
      </c>
      <c r="K240" s="15" t="s">
        <v>2876</v>
      </c>
      <c r="L240" s="40" t="s">
        <v>6</v>
      </c>
      <c r="M240" s="39"/>
      <c r="N240" s="41" t="s">
        <v>2098</v>
      </c>
      <c r="O240" s="39">
        <v>44895</v>
      </c>
      <c r="P240" s="40">
        <v>1</v>
      </c>
      <c r="Q240" s="40">
        <v>1</v>
      </c>
      <c r="R240" s="40" t="str">
        <f>IFERROR(VLOOKUP(Tabla2[[#This Row],[CONTRATISTA PRNCIPAL]],Hoja1!$L$5:$M$9,2,FALSE),"CJV")</f>
        <v>CJV</v>
      </c>
      <c r="S240" s="40" t="str">
        <f>IF(Tabla2[[#This Row],[EMPRESA]]=Tabla2[[#This Row],[CONTRATISTA PRNCIPAL]],"Principal","Secundaria")</f>
        <v>Principal</v>
      </c>
      <c r="T240" s="42">
        <f>IFERROR(1/COUNTIF(Tabla2[CONTRATISTA PRNCIPAL],Tabla2[[#This Row],[CONTRATISTA PRNCIPAL]]),0)</f>
        <v>0.005952380952380952</v>
      </c>
      <c r="U240" s="43">
        <f>IF(((TODAY()-Tabla2[[#This Row],[FECHA NACIMIENTO]])/365)&lt;18,"Corregir", IF(((TODAY()-Tabla2[[#This Row],[FECHA NACIMIENTO]])/365)&gt;80, "Corregir",ROUNDDOWN(((TODAY()-Tabla2[[#This Row],[FECHA NACIMIENTO]])/365),0)))</f>
        <v>45</v>
      </c>
      <c r="V2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0" s="44" t="str">
        <f>+IF(Tabla2[[#This Row],[Edad]]="Corregir","Corregir","Ok")</f>
        <v>Ok</v>
      </c>
      <c r="X240" s="42" t="str">
        <f>+IFERROR(VLOOKUP(Tabla2[[#This Row],[DISTRITO SEGÚN DNI]],Hoja1!$A$2:$B$32,2,FALSE),"No")</f>
        <v>No</v>
      </c>
      <c r="Y240" s="42" t="str">
        <f>IF(OR(LOWER(Tabla2[[#This Row],[GENERO]])="masculino", LOWER(Tabla2[[#This Row],[GENERO]])="femenino"),"OK","Corregir")</f>
        <v>OK</v>
      </c>
      <c r="Z240" s="42" t="str">
        <f>+IF(Tabla2[[#This Row],[Nro. DNI / CE]]="","Corregir",IF(LEN(Tabla2[[#This Row],[Nro. DNI / CE]])&gt;=8,"OK","Corregir"))</f>
        <v>OK</v>
      </c>
      <c r="AA240" s="42">
        <f>COUNTIF(Tabla2[APELLIDOS Y NOMBRES],Tabla2[[#This Row],[APELLIDOS Y NOMBRES]])</f>
        <v>1</v>
      </c>
      <c r="AB240" s="42">
        <f>IF(Tabla2[[#This Row],[Trabajador]]&gt;1,1/Tabla2[[#This Row],[Trabajador]],Tabla2[[#This Row],[Trabajador]])</f>
        <v>1</v>
      </c>
      <c r="AC240" t="str">
        <f>+IFERROR(IF(Tabla2[[#This Row],[FECHA CESE/BAJA]]="","No Aplica",IF(AND(MONTH(Tabla2[[#This Row],[FECHA CESE/BAJA]])=MONTH(TODAY()-30),YEAR(Tabla2[[#This Row],[FECHA CESE/BAJA]])=YEAR(TODAY())),MONTH(TODAY()-30)&amp;"-"&amp;YEAR(TODAY()),"Borrar")),"No aplica")</f>
        <v>No Aplica</v>
      </c>
      <c r="AD240" t="str">
        <f>+IFERROR(IF(Tabla2[[#This Row],[FECHA INICIO DE LABORES EN OBRA]]="","No Aplica",IF(AND(MONTH(Tabla2[[#This Row],[FECHA INICIO DE LABORES EN OBRA]])=MONTH(TODAY()-30),YEAR(Tabla2[[#This Row],[FECHA INICIO DE LABORES EN OBRA]])=YEAR(TODAY())),MONTH(TODAY()-30)&amp;"-"&amp;YEAR(TODAY()),"No Aplica")),"No Aplica")</f>
        <v>No Aplica</v>
      </c>
    </row>
    <row r="241" spans="1:30" x14ac:dyDescent="0.25">
      <c r="A241" s="13" t="s">
        <v>2763</v>
      </c>
      <c r="B241" s="15" t="s">
        <v>2717</v>
      </c>
      <c r="C241" s="15" t="s">
        <v>2717</v>
      </c>
      <c r="D241" s="15" t="s">
        <v>2877</v>
      </c>
      <c r="E241" s="15" t="s">
        <v>2878</v>
      </c>
      <c r="F241" s="39">
        <v>32971</v>
      </c>
      <c r="G241" s="15">
        <v>1</v>
      </c>
      <c r="H241" s="15" t="s">
        <v>2879</v>
      </c>
      <c r="I241" s="15" t="s">
        <v>2765</v>
      </c>
      <c r="J241" s="15" t="s">
        <v>2880</v>
      </c>
      <c r="K241" s="15" t="s">
        <v>2697</v>
      </c>
      <c r="L241" s="40" t="s">
        <v>6</v>
      </c>
      <c r="M241" s="39"/>
      <c r="N241" s="41" t="s">
        <v>2098</v>
      </c>
      <c r="O241" s="39">
        <v>44733</v>
      </c>
      <c r="P241" s="40">
        <v>1</v>
      </c>
      <c r="Q241" s="40">
        <v>1</v>
      </c>
      <c r="R241" s="40" t="str">
        <f>IFERROR(VLOOKUP(Tabla2[[#This Row],[CONTRATISTA PRNCIPAL]],Hoja1!$L$5:$M$9,2,FALSE),"CJV")</f>
        <v>CJV</v>
      </c>
      <c r="S241" s="40" t="str">
        <f>IF(Tabla2[[#This Row],[EMPRESA]]=Tabla2[[#This Row],[CONTRATISTA PRNCIPAL]],"Principal","Secundaria")</f>
        <v>Principal</v>
      </c>
      <c r="T241" s="42">
        <f>IFERROR(1/COUNTIF(Tabla2[CONTRATISTA PRNCIPAL],Tabla2[[#This Row],[CONTRATISTA PRNCIPAL]]),0)</f>
        <v>0.005952380952380952</v>
      </c>
      <c r="U241" s="43">
        <f>IF(((TODAY()-Tabla2[[#This Row],[FECHA NACIMIENTO]])/365)&lt;18,"Corregir", IF(((TODAY()-Tabla2[[#This Row],[FECHA NACIMIENTO]])/365)&gt;80, "Corregir",ROUNDDOWN(((TODAY()-Tabla2[[#This Row],[FECHA NACIMIENTO]])/365),0)))</f>
        <v>33</v>
      </c>
      <c r="V2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1" s="44" t="str">
        <f>+IF(Tabla2[[#This Row],[Edad]]="Corregir","Corregir","Ok")</f>
        <v>Ok</v>
      </c>
      <c r="X241" s="42" t="str">
        <f>+IFERROR(VLOOKUP(Tabla2[[#This Row],[DISTRITO SEGÚN DNI]],Hoja1!$A$2:$B$32,2,FALSE),"No")</f>
        <v>No</v>
      </c>
      <c r="Y241" s="42" t="str">
        <f>IF(OR(LOWER(Tabla2[[#This Row],[GENERO]])="masculino", LOWER(Tabla2[[#This Row],[GENERO]])="femenino"),"OK","Corregir")</f>
        <v>OK</v>
      </c>
      <c r="Z241" s="42" t="str">
        <f>+IF(Tabla2[[#This Row],[Nro. DNI / CE]]="","Corregir",IF(LEN(Tabla2[[#This Row],[Nro. DNI / CE]])&gt;=8,"OK","Corregir"))</f>
        <v>OK</v>
      </c>
      <c r="AA241" s="42">
        <f>COUNTIF(Tabla2[APELLIDOS Y NOMBRES],Tabla2[[#This Row],[APELLIDOS Y NOMBRES]])</f>
        <v>1</v>
      </c>
      <c r="AB241" s="42">
        <f>IF(Tabla2[[#This Row],[Trabajador]]&gt;1,1/Tabla2[[#This Row],[Trabajador]],Tabla2[[#This Row],[Trabajador]])</f>
        <v>1</v>
      </c>
      <c r="AC241" t="str">
        <f>+IFERROR(IF(Tabla2[[#This Row],[FECHA CESE/BAJA]]="","No Aplica",IF(AND(MONTH(Tabla2[[#This Row],[FECHA CESE/BAJA]])=MONTH(TODAY()-30),YEAR(Tabla2[[#This Row],[FECHA CESE/BAJA]])=YEAR(TODAY())),MONTH(TODAY()-30)&amp;"-"&amp;YEAR(TODAY()),"Borrar")),"No aplica")</f>
        <v>No Aplica</v>
      </c>
      <c r="AD241" t="str">
        <f>+IFERROR(IF(Tabla2[[#This Row],[FECHA INICIO DE LABORES EN OBRA]]="","No Aplica",IF(AND(MONTH(Tabla2[[#This Row],[FECHA INICIO DE LABORES EN OBRA]])=MONTH(TODAY()-30),YEAR(Tabla2[[#This Row],[FECHA INICIO DE LABORES EN OBRA]])=YEAR(TODAY())),MONTH(TODAY()-30)&amp;"-"&amp;YEAR(TODAY()),"No Aplica")),"No Aplica")</f>
        <v>No Aplica</v>
      </c>
    </row>
    <row r="242" spans="1:30" x14ac:dyDescent="0.25">
      <c r="A242" s="13" t="s">
        <v>2763</v>
      </c>
      <c r="B242" s="15" t="s">
        <v>2717</v>
      </c>
      <c r="C242" s="15" t="s">
        <v>2717</v>
      </c>
      <c r="D242" s="15" t="s">
        <v>2881</v>
      </c>
      <c r="E242" s="15" t="s">
        <v>2882</v>
      </c>
      <c r="F242" s="39">
        <v>27386</v>
      </c>
      <c r="G242" s="15">
        <v>1</v>
      </c>
      <c r="H242" s="15" t="s">
        <v>2069</v>
      </c>
      <c r="I242" s="15" t="s">
        <v>2765</v>
      </c>
      <c r="J242" s="15" t="s">
        <v>2883</v>
      </c>
      <c r="K242" s="15" t="s">
        <v>2767</v>
      </c>
      <c r="L242" s="40" t="s">
        <v>6</v>
      </c>
      <c r="M242" s="39"/>
      <c r="N242" s="41" t="s">
        <v>2098</v>
      </c>
      <c r="O242" s="39">
        <v>44006</v>
      </c>
      <c r="P242" s="40">
        <v>1</v>
      </c>
      <c r="Q242" s="40">
        <v>1</v>
      </c>
      <c r="R242" s="40" t="str">
        <f>IFERROR(VLOOKUP(Tabla2[[#This Row],[CONTRATISTA PRNCIPAL]],Hoja1!$L$5:$M$9,2,FALSE),"CJV")</f>
        <v>CJV</v>
      </c>
      <c r="S242" s="40" t="str">
        <f>IF(Tabla2[[#This Row],[EMPRESA]]=Tabla2[[#This Row],[CONTRATISTA PRNCIPAL]],"Principal","Secundaria")</f>
        <v>Principal</v>
      </c>
      <c r="T242" s="42">
        <f>IFERROR(1/COUNTIF(Tabla2[CONTRATISTA PRNCIPAL],Tabla2[[#This Row],[CONTRATISTA PRNCIPAL]]),0)</f>
        <v>0.005952380952380952</v>
      </c>
      <c r="U242" s="43">
        <f>IF(((TODAY()-Tabla2[[#This Row],[FECHA NACIMIENTO]])/365)&lt;18,"Corregir", IF(((TODAY()-Tabla2[[#This Row],[FECHA NACIMIENTO]])/365)&gt;80, "Corregir",ROUNDDOWN(((TODAY()-Tabla2[[#This Row],[FECHA NACIMIENTO]])/365),0)))</f>
        <v>48</v>
      </c>
      <c r="V2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2" s="44" t="str">
        <f>+IF(Tabla2[[#This Row],[Edad]]="Corregir","Corregir","Ok")</f>
        <v>Ok</v>
      </c>
      <c r="X242" s="42" t="str">
        <f>+IFERROR(VLOOKUP(Tabla2[[#This Row],[DISTRITO SEGÚN DNI]],Hoja1!$A$2:$B$32,2,FALSE),"No")</f>
        <v>No</v>
      </c>
      <c r="Y242" s="42" t="str">
        <f>IF(OR(LOWER(Tabla2[[#This Row],[GENERO]])="masculino", LOWER(Tabla2[[#This Row],[GENERO]])="femenino"),"OK","Corregir")</f>
        <v>OK</v>
      </c>
      <c r="Z242" s="42" t="str">
        <f>+IF(Tabla2[[#This Row],[Nro. DNI / CE]]="","Corregir",IF(LEN(Tabla2[[#This Row],[Nro. DNI / CE]])&gt;=8,"OK","Corregir"))</f>
        <v>OK</v>
      </c>
      <c r="AA242" s="42">
        <f>COUNTIF(Tabla2[APELLIDOS Y NOMBRES],Tabla2[[#This Row],[APELLIDOS Y NOMBRES]])</f>
        <v>1</v>
      </c>
      <c r="AB242" s="42">
        <f>IF(Tabla2[[#This Row],[Trabajador]]&gt;1,1/Tabla2[[#This Row],[Trabajador]],Tabla2[[#This Row],[Trabajador]])</f>
        <v>1</v>
      </c>
      <c r="AC242" t="str">
        <f>+IFERROR(IF(Tabla2[[#This Row],[FECHA CESE/BAJA]]="","No Aplica",IF(AND(MONTH(Tabla2[[#This Row],[FECHA CESE/BAJA]])=MONTH(TODAY()-30),YEAR(Tabla2[[#This Row],[FECHA CESE/BAJA]])=YEAR(TODAY())),MONTH(TODAY()-30)&amp;"-"&amp;YEAR(TODAY()),"Borrar")),"No aplica")</f>
        <v>No Aplica</v>
      </c>
      <c r="AD242" t="str">
        <f>+IFERROR(IF(Tabla2[[#This Row],[FECHA INICIO DE LABORES EN OBRA]]="","No Aplica",IF(AND(MONTH(Tabla2[[#This Row],[FECHA INICIO DE LABORES EN OBRA]])=MONTH(TODAY()-30),YEAR(Tabla2[[#This Row],[FECHA INICIO DE LABORES EN OBRA]])=YEAR(TODAY())),MONTH(TODAY()-30)&amp;"-"&amp;YEAR(TODAY()),"No Aplica")),"No Aplica")</f>
        <v>No Aplica</v>
      </c>
    </row>
    <row r="243" spans="1:30" x14ac:dyDescent="0.25">
      <c r="A243" s="13" t="s">
        <v>2763</v>
      </c>
      <c r="B243" s="15" t="s">
        <v>2717</v>
      </c>
      <c r="C243" s="15" t="s">
        <v>2717</v>
      </c>
      <c r="D243" s="15">
        <v>72912960</v>
      </c>
      <c r="E243" s="15" t="s">
        <v>2884</v>
      </c>
      <c r="F243" s="39">
        <v>35375</v>
      </c>
      <c r="G243" s="15">
        <v>1</v>
      </c>
      <c r="H243" s="15" t="s">
        <v>2601</v>
      </c>
      <c r="I243" s="15" t="s">
        <v>2765</v>
      </c>
      <c r="J243" s="15" t="s">
        <v>2885</v>
      </c>
      <c r="K243" s="15" t="s">
        <v>2767</v>
      </c>
      <c r="L243" s="40" t="s">
        <v>6</v>
      </c>
      <c r="M243" s="39"/>
      <c r="N243" s="41" t="s">
        <v>2098</v>
      </c>
      <c r="O243" s="39">
        <v>44909</v>
      </c>
      <c r="P243" s="40">
        <v>1</v>
      </c>
      <c r="Q243" s="40">
        <v>1</v>
      </c>
      <c r="R243" s="40" t="str">
        <f>IFERROR(VLOOKUP(Tabla2[[#This Row],[CONTRATISTA PRNCIPAL]],Hoja1!$L$5:$M$9,2,FALSE),"CJV")</f>
        <v>CJV</v>
      </c>
      <c r="S243" s="40" t="str">
        <f>IF(Tabla2[[#This Row],[EMPRESA]]=Tabla2[[#This Row],[CONTRATISTA PRNCIPAL]],"Principal","Secundaria")</f>
        <v>Principal</v>
      </c>
      <c r="T243" s="42">
        <f>IFERROR(1/COUNTIF(Tabla2[CONTRATISTA PRNCIPAL],Tabla2[[#This Row],[CONTRATISTA PRNCIPAL]]),0)</f>
        <v>0.005952380952380952</v>
      </c>
      <c r="U243" s="43">
        <f>IF(((TODAY()-Tabla2[[#This Row],[FECHA NACIMIENTO]])/365)&lt;18,"Corregir", IF(((TODAY()-Tabla2[[#This Row],[FECHA NACIMIENTO]])/365)&gt;80, "Corregir",ROUNDDOWN(((TODAY()-Tabla2[[#This Row],[FECHA NACIMIENTO]])/365),0)))</f>
        <v>26</v>
      </c>
      <c r="V2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3" s="44" t="str">
        <f>+IF(Tabla2[[#This Row],[Edad]]="Corregir","Corregir","Ok")</f>
        <v>Ok</v>
      </c>
      <c r="X243" s="42" t="str">
        <f>+IFERROR(VLOOKUP(Tabla2[[#This Row],[DISTRITO SEGÚN DNI]],Hoja1!$A$2:$B$32,2,FALSE),"No")</f>
        <v>No</v>
      </c>
      <c r="Y243" s="42" t="str">
        <f>IF(OR(LOWER(Tabla2[[#This Row],[GENERO]])="masculino", LOWER(Tabla2[[#This Row],[GENERO]])="femenino"),"OK","Corregir")</f>
        <v>OK</v>
      </c>
      <c r="Z243" s="42" t="str">
        <f>+IF(Tabla2[[#This Row],[Nro. DNI / CE]]="","Corregir",IF(LEN(Tabla2[[#This Row],[Nro. DNI / CE]])&gt;=8,"OK","Corregir"))</f>
        <v>OK</v>
      </c>
      <c r="AA243" s="42">
        <f>COUNTIF(Tabla2[APELLIDOS Y NOMBRES],Tabla2[[#This Row],[APELLIDOS Y NOMBRES]])</f>
        <v>1</v>
      </c>
      <c r="AB243" s="42">
        <f>IF(Tabla2[[#This Row],[Trabajador]]&gt;1,1/Tabla2[[#This Row],[Trabajador]],Tabla2[[#This Row],[Trabajador]])</f>
        <v>1</v>
      </c>
      <c r="AC243" t="str">
        <f>+IFERROR(IF(Tabla2[[#This Row],[FECHA CESE/BAJA]]="","No Aplica",IF(AND(MONTH(Tabla2[[#This Row],[FECHA CESE/BAJA]])=MONTH(TODAY()-30),YEAR(Tabla2[[#This Row],[FECHA CESE/BAJA]])=YEAR(TODAY())),MONTH(TODAY()-30)&amp;"-"&amp;YEAR(TODAY()),"Borrar")),"No aplica")</f>
        <v>No Aplica</v>
      </c>
      <c r="AD243" t="str">
        <f>+IFERROR(IF(Tabla2[[#This Row],[FECHA INICIO DE LABORES EN OBRA]]="","No Aplica",IF(AND(MONTH(Tabla2[[#This Row],[FECHA INICIO DE LABORES EN OBRA]])=MONTH(TODAY()-30),YEAR(Tabla2[[#This Row],[FECHA INICIO DE LABORES EN OBRA]])=YEAR(TODAY())),MONTH(TODAY()-30)&amp;"-"&amp;YEAR(TODAY()),"No Aplica")),"No Aplica")</f>
        <v>No Aplica</v>
      </c>
    </row>
    <row r="244" spans="1:30" x14ac:dyDescent="0.25">
      <c r="A244" s="13" t="s">
        <v>2763</v>
      </c>
      <c r="B244" s="15" t="s">
        <v>2717</v>
      </c>
      <c r="C244" s="15" t="s">
        <v>2717</v>
      </c>
      <c r="D244" s="15" t="s">
        <v>2886</v>
      </c>
      <c r="E244" s="15" t="s">
        <v>2887</v>
      </c>
      <c r="F244" s="39">
        <v>34796</v>
      </c>
      <c r="G244" s="15">
        <v>1</v>
      </c>
      <c r="H244" s="15" t="s">
        <v>2601</v>
      </c>
      <c r="I244" s="15" t="s">
        <v>2765</v>
      </c>
      <c r="J244" s="15" t="s">
        <v>2888</v>
      </c>
      <c r="K244" s="15" t="s">
        <v>2767</v>
      </c>
      <c r="L244" s="40" t="s">
        <v>6</v>
      </c>
      <c r="M244" s="39"/>
      <c r="N244" s="41" t="s">
        <v>2098</v>
      </c>
      <c r="O244" s="39">
        <v>44720</v>
      </c>
      <c r="P244" s="40">
        <v>1</v>
      </c>
      <c r="Q244" s="40">
        <v>1</v>
      </c>
      <c r="R244" s="40" t="str">
        <f>IFERROR(VLOOKUP(Tabla2[[#This Row],[CONTRATISTA PRNCIPAL]],Hoja1!$L$5:$M$9,2,FALSE),"CJV")</f>
        <v>CJV</v>
      </c>
      <c r="S244" s="40" t="str">
        <f>IF(Tabla2[[#This Row],[EMPRESA]]=Tabla2[[#This Row],[CONTRATISTA PRNCIPAL]],"Principal","Secundaria")</f>
        <v>Principal</v>
      </c>
      <c r="T244" s="42">
        <f>IFERROR(1/COUNTIF(Tabla2[CONTRATISTA PRNCIPAL],Tabla2[[#This Row],[CONTRATISTA PRNCIPAL]]),0)</f>
        <v>0.005952380952380952</v>
      </c>
      <c r="U244" s="43">
        <f>IF(((TODAY()-Tabla2[[#This Row],[FECHA NACIMIENTO]])/365)&lt;18,"Corregir", IF(((TODAY()-Tabla2[[#This Row],[FECHA NACIMIENTO]])/365)&gt;80, "Corregir",ROUNDDOWN(((TODAY()-Tabla2[[#This Row],[FECHA NACIMIENTO]])/365),0)))</f>
        <v>28</v>
      </c>
      <c r="V2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4" s="44" t="str">
        <f>+IF(Tabla2[[#This Row],[Edad]]="Corregir","Corregir","Ok")</f>
        <v>Ok</v>
      </c>
      <c r="X244" s="42" t="str">
        <f>+IFERROR(VLOOKUP(Tabla2[[#This Row],[DISTRITO SEGÚN DNI]],Hoja1!$A$2:$B$32,2,FALSE),"No")</f>
        <v>No</v>
      </c>
      <c r="Y244" s="42" t="str">
        <f>IF(OR(LOWER(Tabla2[[#This Row],[GENERO]])="masculino", LOWER(Tabla2[[#This Row],[GENERO]])="femenino"),"OK","Corregir")</f>
        <v>OK</v>
      </c>
      <c r="Z244" s="42" t="str">
        <f>+IF(Tabla2[[#This Row],[Nro. DNI / CE]]="","Corregir",IF(LEN(Tabla2[[#This Row],[Nro. DNI / CE]])&gt;=8,"OK","Corregir"))</f>
        <v>OK</v>
      </c>
      <c r="AA244" s="42">
        <f>COUNTIF(Tabla2[APELLIDOS Y NOMBRES],Tabla2[[#This Row],[APELLIDOS Y NOMBRES]])</f>
        <v>1</v>
      </c>
      <c r="AB244" s="42">
        <f>IF(Tabla2[[#This Row],[Trabajador]]&gt;1,1/Tabla2[[#This Row],[Trabajador]],Tabla2[[#This Row],[Trabajador]])</f>
        <v>1</v>
      </c>
      <c r="AC244" t="str">
        <f>+IFERROR(IF(Tabla2[[#This Row],[FECHA CESE/BAJA]]="","No Aplica",IF(AND(MONTH(Tabla2[[#This Row],[FECHA CESE/BAJA]])=MONTH(TODAY()-30),YEAR(Tabla2[[#This Row],[FECHA CESE/BAJA]])=YEAR(TODAY())),MONTH(TODAY()-30)&amp;"-"&amp;YEAR(TODAY()),"Borrar")),"No aplica")</f>
        <v>No Aplica</v>
      </c>
      <c r="AD244" t="str">
        <f>+IFERROR(IF(Tabla2[[#This Row],[FECHA INICIO DE LABORES EN OBRA]]="","No Aplica",IF(AND(MONTH(Tabla2[[#This Row],[FECHA INICIO DE LABORES EN OBRA]])=MONTH(TODAY()-30),YEAR(Tabla2[[#This Row],[FECHA INICIO DE LABORES EN OBRA]])=YEAR(TODAY())),MONTH(TODAY()-30)&amp;"-"&amp;YEAR(TODAY()),"No Aplica")),"No Aplica")</f>
        <v>No Aplica</v>
      </c>
    </row>
    <row r="245" spans="1:30" x14ac:dyDescent="0.25">
      <c r="A245" s="13" t="s">
        <v>2763</v>
      </c>
      <c r="B245" s="15" t="s">
        <v>2717</v>
      </c>
      <c r="C245" s="15" t="s">
        <v>2717</v>
      </c>
      <c r="D245" s="15" t="s">
        <v>2889</v>
      </c>
      <c r="E245" s="15" t="s">
        <v>2890</v>
      </c>
      <c r="F245" s="39">
        <v>26881</v>
      </c>
      <c r="G245" s="15">
        <v>1</v>
      </c>
      <c r="H245" s="15" t="s">
        <v>2601</v>
      </c>
      <c r="I245" s="15" t="s">
        <v>2765</v>
      </c>
      <c r="J245" s="15" t="s">
        <v>2891</v>
      </c>
      <c r="K245" s="15" t="s">
        <v>2892</v>
      </c>
      <c r="L245" s="40" t="s">
        <v>6</v>
      </c>
      <c r="M245" s="39"/>
      <c r="N245" s="41" t="s">
        <v>2098</v>
      </c>
      <c r="O245" s="39">
        <v>44743</v>
      </c>
      <c r="P245" s="40">
        <v>1</v>
      </c>
      <c r="Q245" s="40">
        <v>1</v>
      </c>
      <c r="R245" s="40" t="str">
        <f>IFERROR(VLOOKUP(Tabla2[[#This Row],[CONTRATISTA PRNCIPAL]],Hoja1!$L$5:$M$9,2,FALSE),"CJV")</f>
        <v>CJV</v>
      </c>
      <c r="S245" s="40" t="str">
        <f>IF(Tabla2[[#This Row],[EMPRESA]]=Tabla2[[#This Row],[CONTRATISTA PRNCIPAL]],"Principal","Secundaria")</f>
        <v>Principal</v>
      </c>
      <c r="T245" s="42">
        <f>IFERROR(1/COUNTIF(Tabla2[CONTRATISTA PRNCIPAL],Tabla2[[#This Row],[CONTRATISTA PRNCIPAL]]),0)</f>
        <v>0.005952380952380952</v>
      </c>
      <c r="U245" s="43">
        <f>IF(((TODAY()-Tabla2[[#This Row],[FECHA NACIMIENTO]])/365)&lt;18,"Corregir", IF(((TODAY()-Tabla2[[#This Row],[FECHA NACIMIENTO]])/365)&gt;80, "Corregir",ROUNDDOWN(((TODAY()-Tabla2[[#This Row],[FECHA NACIMIENTO]])/365),0)))</f>
        <v>50</v>
      </c>
      <c r="V2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45" s="44" t="str">
        <f>+IF(Tabla2[[#This Row],[Edad]]="Corregir","Corregir","Ok")</f>
        <v>Ok</v>
      </c>
      <c r="X245" s="42" t="str">
        <f>+IFERROR(VLOOKUP(Tabla2[[#This Row],[DISTRITO SEGÚN DNI]],Hoja1!$A$2:$B$32,2,FALSE),"No")</f>
        <v>No</v>
      </c>
      <c r="Y245" s="42" t="str">
        <f>IF(OR(LOWER(Tabla2[[#This Row],[GENERO]])="masculino", LOWER(Tabla2[[#This Row],[GENERO]])="femenino"),"OK","Corregir")</f>
        <v>OK</v>
      </c>
      <c r="Z245" s="42" t="str">
        <f>+IF(Tabla2[[#This Row],[Nro. DNI / CE]]="","Corregir",IF(LEN(Tabla2[[#This Row],[Nro. DNI / CE]])&gt;=8,"OK","Corregir"))</f>
        <v>OK</v>
      </c>
      <c r="AA245" s="42">
        <f>COUNTIF(Tabla2[APELLIDOS Y NOMBRES],Tabla2[[#This Row],[APELLIDOS Y NOMBRES]])</f>
        <v>1</v>
      </c>
      <c r="AB245" s="42">
        <f>IF(Tabla2[[#This Row],[Trabajador]]&gt;1,1/Tabla2[[#This Row],[Trabajador]],Tabla2[[#This Row],[Trabajador]])</f>
        <v>1</v>
      </c>
      <c r="AC245" t="str">
        <f>+IFERROR(IF(Tabla2[[#This Row],[FECHA CESE/BAJA]]="","No Aplica",IF(AND(MONTH(Tabla2[[#This Row],[FECHA CESE/BAJA]])=MONTH(TODAY()-30),YEAR(Tabla2[[#This Row],[FECHA CESE/BAJA]])=YEAR(TODAY())),MONTH(TODAY()-30)&amp;"-"&amp;YEAR(TODAY()),"Borrar")),"No aplica")</f>
        <v>No Aplica</v>
      </c>
      <c r="AD245" t="str">
        <f>+IFERROR(IF(Tabla2[[#This Row],[FECHA INICIO DE LABORES EN OBRA]]="","No Aplica",IF(AND(MONTH(Tabla2[[#This Row],[FECHA INICIO DE LABORES EN OBRA]])=MONTH(TODAY()-30),YEAR(Tabla2[[#This Row],[FECHA INICIO DE LABORES EN OBRA]])=YEAR(TODAY())),MONTH(TODAY()-30)&amp;"-"&amp;YEAR(TODAY()),"No Aplica")),"No Aplica")</f>
        <v>No Aplica</v>
      </c>
    </row>
    <row r="246" spans="1:30" x14ac:dyDescent="0.25">
      <c r="A246" s="13" t="s">
        <v>2763</v>
      </c>
      <c r="B246" s="15" t="s">
        <v>2717</v>
      </c>
      <c r="C246" s="15" t="s">
        <v>2717</v>
      </c>
      <c r="D246" s="15">
        <v>73312974</v>
      </c>
      <c r="E246" s="15" t="s">
        <v>2893</v>
      </c>
      <c r="F246" s="39">
        <v>34015</v>
      </c>
      <c r="G246" s="15">
        <v>1</v>
      </c>
      <c r="H246" s="15" t="s">
        <v>2225</v>
      </c>
      <c r="I246" s="15" t="s">
        <v>2765</v>
      </c>
      <c r="J246" s="15" t="s">
        <v>2894</v>
      </c>
      <c r="K246" s="15" t="s">
        <v>2767</v>
      </c>
      <c r="L246" s="40" t="s">
        <v>6</v>
      </c>
      <c r="M246" s="39"/>
      <c r="N246" s="41" t="s">
        <v>2098</v>
      </c>
      <c r="O246" s="39">
        <v>44972</v>
      </c>
      <c r="P246" s="40">
        <v>1</v>
      </c>
      <c r="Q246" s="40">
        <v>1</v>
      </c>
      <c r="R246" s="40" t="str">
        <f>IFERROR(VLOOKUP(Tabla2[[#This Row],[CONTRATISTA PRNCIPAL]],Hoja1!$L$5:$M$9,2,FALSE),"CJV")</f>
        <v>CJV</v>
      </c>
      <c r="S246" s="40" t="str">
        <f>IF(Tabla2[[#This Row],[EMPRESA]]=Tabla2[[#This Row],[CONTRATISTA PRNCIPAL]],"Principal","Secundaria")</f>
        <v>Principal</v>
      </c>
      <c r="T246" s="42">
        <f>IFERROR(1/COUNTIF(Tabla2[CONTRATISTA PRNCIPAL],Tabla2[[#This Row],[CONTRATISTA PRNCIPAL]]),0)</f>
        <v>0.005952380952380952</v>
      </c>
      <c r="U246" s="43">
        <f>IF(((TODAY()-Tabla2[[#This Row],[FECHA NACIMIENTO]])/365)&lt;18,"Corregir", IF(((TODAY()-Tabla2[[#This Row],[FECHA NACIMIENTO]])/365)&gt;80, "Corregir",ROUNDDOWN(((TODAY()-Tabla2[[#This Row],[FECHA NACIMIENTO]])/365),0)))</f>
        <v>30</v>
      </c>
      <c r="V2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6" s="44" t="str">
        <f>+IF(Tabla2[[#This Row],[Edad]]="Corregir","Corregir","Ok")</f>
        <v>Ok</v>
      </c>
      <c r="X246" s="42" t="str">
        <f>+IFERROR(VLOOKUP(Tabla2[[#This Row],[DISTRITO SEGÚN DNI]],Hoja1!$A$2:$B$32,2,FALSE),"No")</f>
        <v>No</v>
      </c>
      <c r="Y246" s="42" t="str">
        <f>IF(OR(LOWER(Tabla2[[#This Row],[GENERO]])="masculino", LOWER(Tabla2[[#This Row],[GENERO]])="femenino"),"OK","Corregir")</f>
        <v>OK</v>
      </c>
      <c r="Z246" s="42" t="str">
        <f>+IF(Tabla2[[#This Row],[Nro. DNI / CE]]="","Corregir",IF(LEN(Tabla2[[#This Row],[Nro. DNI / CE]])&gt;=8,"OK","Corregir"))</f>
        <v>OK</v>
      </c>
      <c r="AA246" s="42">
        <f>COUNTIF(Tabla2[APELLIDOS Y NOMBRES],Tabla2[[#This Row],[APELLIDOS Y NOMBRES]])</f>
        <v>1</v>
      </c>
      <c r="AB246" s="42">
        <f>IF(Tabla2[[#This Row],[Trabajador]]&gt;1,1/Tabla2[[#This Row],[Trabajador]],Tabla2[[#This Row],[Trabajador]])</f>
        <v>1</v>
      </c>
      <c r="AC246" t="str">
        <f>+IFERROR(IF(Tabla2[[#This Row],[FECHA CESE/BAJA]]="","No Aplica",IF(AND(MONTH(Tabla2[[#This Row],[FECHA CESE/BAJA]])=MONTH(TODAY()-30),YEAR(Tabla2[[#This Row],[FECHA CESE/BAJA]])=YEAR(TODAY())),MONTH(TODAY()-30)&amp;"-"&amp;YEAR(TODAY()),"Borrar")),"No aplica")</f>
        <v>No Aplica</v>
      </c>
      <c r="AD246" t="str">
        <f>+IFERROR(IF(Tabla2[[#This Row],[FECHA INICIO DE LABORES EN OBRA]]="","No Aplica",IF(AND(MONTH(Tabla2[[#This Row],[FECHA INICIO DE LABORES EN OBRA]])=MONTH(TODAY()-30),YEAR(Tabla2[[#This Row],[FECHA INICIO DE LABORES EN OBRA]])=YEAR(TODAY())),MONTH(TODAY()-30)&amp;"-"&amp;YEAR(TODAY()),"No Aplica")),"No Aplica")</f>
        <v>No Aplica</v>
      </c>
    </row>
    <row r="247" spans="1:30" x14ac:dyDescent="0.25">
      <c r="A247" s="13" t="s">
        <v>2763</v>
      </c>
      <c r="B247" s="15" t="s">
        <v>2717</v>
      </c>
      <c r="C247" s="15" t="s">
        <v>2717</v>
      </c>
      <c r="D247" s="15">
        <v>10394870</v>
      </c>
      <c r="E247" s="15" t="s">
        <v>2895</v>
      </c>
      <c r="F247" s="39">
        <v>25384</v>
      </c>
      <c r="G247" s="15">
        <v>1</v>
      </c>
      <c r="H247" s="15" t="s">
        <v>2601</v>
      </c>
      <c r="I247" s="15" t="s">
        <v>2765</v>
      </c>
      <c r="J247" s="15" t="s">
        <v>2896</v>
      </c>
      <c r="K247" s="15" t="s">
        <v>2897</v>
      </c>
      <c r="L247" s="40" t="s">
        <v>6</v>
      </c>
      <c r="M247" s="39"/>
      <c r="N247" s="41" t="s">
        <v>2098</v>
      </c>
      <c r="O247" s="39">
        <v>45062</v>
      </c>
      <c r="P247" s="40">
        <v>1</v>
      </c>
      <c r="Q247" s="40">
        <v>1</v>
      </c>
      <c r="R247" s="40" t="str">
        <f>IFERROR(VLOOKUP(Tabla2[[#This Row],[CONTRATISTA PRNCIPAL]],Hoja1!$L$5:$M$9,2,FALSE),"CJV")</f>
        <v>CJV</v>
      </c>
      <c r="S247" s="40" t="str">
        <f>IF(Tabla2[[#This Row],[EMPRESA]]=Tabla2[[#This Row],[CONTRATISTA PRNCIPAL]],"Principal","Secundaria")</f>
        <v>Principal</v>
      </c>
      <c r="T247" s="42">
        <f>IFERROR(1/COUNTIF(Tabla2[CONTRATISTA PRNCIPAL],Tabla2[[#This Row],[CONTRATISTA PRNCIPAL]]),0)</f>
        <v>0.005952380952380952</v>
      </c>
      <c r="U247" s="43">
        <f>IF(((TODAY()-Tabla2[[#This Row],[FECHA NACIMIENTO]])/365)&lt;18,"Corregir", IF(((TODAY()-Tabla2[[#This Row],[FECHA NACIMIENTO]])/365)&gt;80, "Corregir",ROUNDDOWN(((TODAY()-Tabla2[[#This Row],[FECHA NACIMIENTO]])/365),0)))</f>
        <v>54</v>
      </c>
      <c r="V2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47" s="44" t="str">
        <f>+IF(Tabla2[[#This Row],[Edad]]="Corregir","Corregir","Ok")</f>
        <v>Ok</v>
      </c>
      <c r="X247" s="42" t="str">
        <f>+IFERROR(VLOOKUP(Tabla2[[#This Row],[DISTRITO SEGÚN DNI]],Hoja1!$A$2:$B$32,2,FALSE),"No")</f>
        <v>No</v>
      </c>
      <c r="Y247" s="42" t="str">
        <f>IF(OR(LOWER(Tabla2[[#This Row],[GENERO]])="masculino", LOWER(Tabla2[[#This Row],[GENERO]])="femenino"),"OK","Corregir")</f>
        <v>OK</v>
      </c>
      <c r="Z247" s="42" t="str">
        <f>+IF(Tabla2[[#This Row],[Nro. DNI / CE]]="","Corregir",IF(LEN(Tabla2[[#This Row],[Nro. DNI / CE]])&gt;=8,"OK","Corregir"))</f>
        <v>OK</v>
      </c>
      <c r="AA247" s="42">
        <f>COUNTIF(Tabla2[APELLIDOS Y NOMBRES],Tabla2[[#This Row],[APELLIDOS Y NOMBRES]])</f>
        <v>1</v>
      </c>
      <c r="AB247" s="42">
        <f>IF(Tabla2[[#This Row],[Trabajador]]&gt;1,1/Tabla2[[#This Row],[Trabajador]],Tabla2[[#This Row],[Trabajador]])</f>
        <v>1</v>
      </c>
      <c r="AC247" t="str">
        <f>+IFERROR(IF(Tabla2[[#This Row],[FECHA CESE/BAJA]]="","No Aplica",IF(AND(MONTH(Tabla2[[#This Row],[FECHA CESE/BAJA]])=MONTH(TODAY()-30),YEAR(Tabla2[[#This Row],[FECHA CESE/BAJA]])=YEAR(TODAY())),MONTH(TODAY()-30)&amp;"-"&amp;YEAR(TODAY()),"Borrar")),"No aplica")</f>
        <v>No Aplica</v>
      </c>
      <c r="AD247" t="str">
        <f>+IFERROR(IF(Tabla2[[#This Row],[FECHA INICIO DE LABORES EN OBRA]]="","No Aplica",IF(AND(MONTH(Tabla2[[#This Row],[FECHA INICIO DE LABORES EN OBRA]])=MONTH(TODAY()-30),YEAR(Tabla2[[#This Row],[FECHA INICIO DE LABORES EN OBRA]])=YEAR(TODAY())),MONTH(TODAY()-30)&amp;"-"&amp;YEAR(TODAY()),"No Aplica")),"No Aplica")</f>
        <v>No Aplica</v>
      </c>
    </row>
    <row r="248" spans="1:30" x14ac:dyDescent="0.25">
      <c r="A248" s="13" t="s">
        <v>2763</v>
      </c>
      <c r="B248" s="15" t="s">
        <v>2717</v>
      </c>
      <c r="C248" s="15" t="s">
        <v>2717</v>
      </c>
      <c r="D248" s="15">
        <v>44694386</v>
      </c>
      <c r="E248" s="15" t="s">
        <v>2898</v>
      </c>
      <c r="F248" s="39">
        <v>31987</v>
      </c>
      <c r="G248" s="15">
        <v>1</v>
      </c>
      <c r="H248" s="15" t="s">
        <v>2601</v>
      </c>
      <c r="I248" s="15" t="s">
        <v>2765</v>
      </c>
      <c r="J248" s="15" t="s">
        <v>2899</v>
      </c>
      <c r="K248" s="15" t="s">
        <v>2767</v>
      </c>
      <c r="L248" s="40" t="s">
        <v>6</v>
      </c>
      <c r="M248" s="39"/>
      <c r="N248" s="41" t="s">
        <v>2098</v>
      </c>
      <c r="O248" s="39">
        <v>45066</v>
      </c>
      <c r="P248" s="40">
        <v>1</v>
      </c>
      <c r="Q248" s="40">
        <v>1</v>
      </c>
      <c r="R248" s="40" t="str">
        <f>IFERROR(VLOOKUP(Tabla2[[#This Row],[CONTRATISTA PRNCIPAL]],Hoja1!$L$5:$M$9,2,FALSE),"CJV")</f>
        <v>CJV</v>
      </c>
      <c r="S248" s="40" t="str">
        <f>IF(Tabla2[[#This Row],[EMPRESA]]=Tabla2[[#This Row],[CONTRATISTA PRNCIPAL]],"Principal","Secundaria")</f>
        <v>Principal</v>
      </c>
      <c r="T248" s="42">
        <f>IFERROR(1/COUNTIF(Tabla2[CONTRATISTA PRNCIPAL],Tabla2[[#This Row],[CONTRATISTA PRNCIPAL]]),0)</f>
        <v>0.005952380952380952</v>
      </c>
      <c r="U248" s="43">
        <f>IF(((TODAY()-Tabla2[[#This Row],[FECHA NACIMIENTO]])/365)&lt;18,"Corregir", IF(((TODAY()-Tabla2[[#This Row],[FECHA NACIMIENTO]])/365)&gt;80, "Corregir",ROUNDDOWN(((TODAY()-Tabla2[[#This Row],[FECHA NACIMIENTO]])/365),0)))</f>
        <v>36</v>
      </c>
      <c r="V2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8" s="44" t="str">
        <f>+IF(Tabla2[[#This Row],[Edad]]="Corregir","Corregir","Ok")</f>
        <v>Ok</v>
      </c>
      <c r="X248" s="42" t="str">
        <f>+IFERROR(VLOOKUP(Tabla2[[#This Row],[DISTRITO SEGÚN DNI]],Hoja1!$A$2:$B$32,2,FALSE),"No")</f>
        <v>No</v>
      </c>
      <c r="Y248" s="42" t="str">
        <f>IF(OR(LOWER(Tabla2[[#This Row],[GENERO]])="masculino", LOWER(Tabla2[[#This Row],[GENERO]])="femenino"),"OK","Corregir")</f>
        <v>OK</v>
      </c>
      <c r="Z248" s="42" t="str">
        <f>+IF(Tabla2[[#This Row],[Nro. DNI / CE]]="","Corregir",IF(LEN(Tabla2[[#This Row],[Nro. DNI / CE]])&gt;=8,"OK","Corregir"))</f>
        <v>OK</v>
      </c>
      <c r="AA248" s="42">
        <f>COUNTIF(Tabla2[APELLIDOS Y NOMBRES],Tabla2[[#This Row],[APELLIDOS Y NOMBRES]])</f>
        <v>1</v>
      </c>
      <c r="AB248" s="42">
        <f>IF(Tabla2[[#This Row],[Trabajador]]&gt;1,1/Tabla2[[#This Row],[Trabajador]],Tabla2[[#This Row],[Trabajador]])</f>
        <v>1</v>
      </c>
      <c r="AC248" t="str">
        <f>+IFERROR(IF(Tabla2[[#This Row],[FECHA CESE/BAJA]]="","No Aplica",IF(AND(MONTH(Tabla2[[#This Row],[FECHA CESE/BAJA]])=MONTH(TODAY()-30),YEAR(Tabla2[[#This Row],[FECHA CESE/BAJA]])=YEAR(TODAY())),MONTH(TODAY()-30)&amp;"-"&amp;YEAR(TODAY()),"Borrar")),"No aplica")</f>
        <v>No Aplica</v>
      </c>
      <c r="AD248" t="str">
        <f>+IFERROR(IF(Tabla2[[#This Row],[FECHA INICIO DE LABORES EN OBRA]]="","No Aplica",IF(AND(MONTH(Tabla2[[#This Row],[FECHA INICIO DE LABORES EN OBRA]])=MONTH(TODAY()-30),YEAR(Tabla2[[#This Row],[FECHA INICIO DE LABORES EN OBRA]])=YEAR(TODAY())),MONTH(TODAY()-30)&amp;"-"&amp;YEAR(TODAY()),"No Aplica")),"No Aplica")</f>
        <v>No Aplica</v>
      </c>
    </row>
    <row r="249" spans="1:30" x14ac:dyDescent="0.25">
      <c r="A249" s="13" t="s">
        <v>2763</v>
      </c>
      <c r="B249" s="15" t="s">
        <v>2717</v>
      </c>
      <c r="C249" s="15" t="s">
        <v>2717</v>
      </c>
      <c r="D249" s="15">
        <v>44060853</v>
      </c>
      <c r="E249" s="15" t="s">
        <v>1757</v>
      </c>
      <c r="F249" s="39">
        <v>31816</v>
      </c>
      <c r="G249" s="15">
        <v>1</v>
      </c>
      <c r="H249" s="15" t="s">
        <v>2900</v>
      </c>
      <c r="I249" s="15" t="s">
        <v>2765</v>
      </c>
      <c r="J249" s="15" t="s">
        <v>2901</v>
      </c>
      <c r="K249" s="15" t="s">
        <v>2902</v>
      </c>
      <c r="L249" s="40" t="s">
        <v>6</v>
      </c>
      <c r="M249" s="39"/>
      <c r="N249" s="41" t="s">
        <v>2098</v>
      </c>
      <c r="O249" s="39">
        <v>45085</v>
      </c>
      <c r="P249" s="40">
        <v>1</v>
      </c>
      <c r="Q249" s="40">
        <v>1</v>
      </c>
      <c r="R249" s="40" t="str">
        <f>IFERROR(VLOOKUP(Tabla2[[#This Row],[CONTRATISTA PRNCIPAL]],Hoja1!$L$5:$M$9,2,FALSE),"CJV")</f>
        <v>CJV</v>
      </c>
      <c r="S249" s="40" t="str">
        <f>IF(Tabla2[[#This Row],[EMPRESA]]=Tabla2[[#This Row],[CONTRATISTA PRNCIPAL]],"Principal","Secundaria")</f>
        <v>Principal</v>
      </c>
      <c r="T249" s="42">
        <f>IFERROR(1/COUNTIF(Tabla2[CONTRATISTA PRNCIPAL],Tabla2[[#This Row],[CONTRATISTA PRNCIPAL]]),0)</f>
        <v>0.005952380952380952</v>
      </c>
      <c r="U249" s="43">
        <f>IF(((TODAY()-Tabla2[[#This Row],[FECHA NACIMIENTO]])/365)&lt;18,"Corregir", IF(((TODAY()-Tabla2[[#This Row],[FECHA NACIMIENTO]])/365)&gt;80, "Corregir",ROUNDDOWN(((TODAY()-Tabla2[[#This Row],[FECHA NACIMIENTO]])/365),0)))</f>
        <v>36</v>
      </c>
      <c r="V2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9" s="44" t="str">
        <f>+IF(Tabla2[[#This Row],[Edad]]="Corregir","Corregir","Ok")</f>
        <v>Ok</v>
      </c>
      <c r="X249" s="42" t="str">
        <f>+IFERROR(VLOOKUP(Tabla2[[#This Row],[DISTRITO SEGÚN DNI]],Hoja1!$A$2:$B$32,2,FALSE),"No")</f>
        <v>EL AGUSTINO</v>
      </c>
      <c r="Y249" s="42" t="str">
        <f>IF(OR(LOWER(Tabla2[[#This Row],[GENERO]])="masculino", LOWER(Tabla2[[#This Row],[GENERO]])="femenino"),"OK","Corregir")</f>
        <v>OK</v>
      </c>
      <c r="Z249" s="42" t="str">
        <f>+IF(Tabla2[[#This Row],[Nro. DNI / CE]]="","Corregir",IF(LEN(Tabla2[[#This Row],[Nro. DNI / CE]])&gt;=8,"OK","Corregir"))</f>
        <v>OK</v>
      </c>
      <c r="AA249" s="42">
        <f>COUNTIF(Tabla2[APELLIDOS Y NOMBRES],Tabla2[[#This Row],[APELLIDOS Y NOMBRES]])</f>
        <v>1</v>
      </c>
      <c r="AB249" s="42">
        <f>IF(Tabla2[[#This Row],[Trabajador]]&gt;1,1/Tabla2[[#This Row],[Trabajador]],Tabla2[[#This Row],[Trabajador]])</f>
        <v>1</v>
      </c>
      <c r="AC249" t="str">
        <f>+IFERROR(IF(Tabla2[[#This Row],[FECHA CESE/BAJA]]="","No Aplica",IF(AND(MONTH(Tabla2[[#This Row],[FECHA CESE/BAJA]])=MONTH(TODAY()-30),YEAR(Tabla2[[#This Row],[FECHA CESE/BAJA]])=YEAR(TODAY())),MONTH(TODAY()-30)&amp;"-"&amp;YEAR(TODAY()),"Borrar")),"No aplica")</f>
        <v>No Aplica</v>
      </c>
      <c r="AD249" t="str">
        <f>+IFERROR(IF(Tabla2[[#This Row],[FECHA INICIO DE LABORES EN OBRA]]="","No Aplica",IF(AND(MONTH(Tabla2[[#This Row],[FECHA INICIO DE LABORES EN OBRA]])=MONTH(TODAY()-30),YEAR(Tabla2[[#This Row],[FECHA INICIO DE LABORES EN OBRA]])=YEAR(TODAY())),MONTH(TODAY()-30)&amp;"-"&amp;YEAR(TODAY()),"No Aplica")),"No Aplica")</f>
        <v>No Aplica</v>
      </c>
    </row>
    <row r="250" spans="1:30" x14ac:dyDescent="0.25">
      <c r="A250" s="13" t="s">
        <v>2763</v>
      </c>
      <c r="B250" s="15" t="s">
        <v>2717</v>
      </c>
      <c r="C250" s="15" t="s">
        <v>2717</v>
      </c>
      <c r="D250" s="15">
        <v>10110620</v>
      </c>
      <c r="E250" s="15" t="s">
        <v>2903</v>
      </c>
      <c r="F250" s="39">
        <v>27064</v>
      </c>
      <c r="G250" s="15">
        <v>1</v>
      </c>
      <c r="H250" s="15" t="s">
        <v>2904</v>
      </c>
      <c r="I250" s="15" t="s">
        <v>2765</v>
      </c>
      <c r="J250" s="15" t="s">
        <v>2905</v>
      </c>
      <c r="K250" s="15" t="s">
        <v>2808</v>
      </c>
      <c r="L250" s="40" t="s">
        <v>6</v>
      </c>
      <c r="M250" s="39"/>
      <c r="N250" s="41" t="s">
        <v>2098</v>
      </c>
      <c r="O250" s="39">
        <v>45085</v>
      </c>
      <c r="P250" s="40">
        <v>1</v>
      </c>
      <c r="Q250" s="40">
        <v>1</v>
      </c>
      <c r="R250" s="40" t="str">
        <f>IFERROR(VLOOKUP(Tabla2[[#This Row],[CONTRATISTA PRNCIPAL]],Hoja1!$L$5:$M$9,2,FALSE),"CJV")</f>
        <v>CJV</v>
      </c>
      <c r="S250" s="40" t="str">
        <f>IF(Tabla2[[#This Row],[EMPRESA]]=Tabla2[[#This Row],[CONTRATISTA PRNCIPAL]],"Principal","Secundaria")</f>
        <v>Principal</v>
      </c>
      <c r="T250" s="42">
        <f>IFERROR(1/COUNTIF(Tabla2[CONTRATISTA PRNCIPAL],Tabla2[[#This Row],[CONTRATISTA PRNCIPAL]]),0)</f>
        <v>0.005952380952380952</v>
      </c>
      <c r="U250" s="43">
        <f>IF(((TODAY()-Tabla2[[#This Row],[FECHA NACIMIENTO]])/365)&lt;18,"Corregir", IF(((TODAY()-Tabla2[[#This Row],[FECHA NACIMIENTO]])/365)&gt;80, "Corregir",ROUNDDOWN(((TODAY()-Tabla2[[#This Row],[FECHA NACIMIENTO]])/365),0)))</f>
        <v>49</v>
      </c>
      <c r="V2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0" s="44" t="str">
        <f>+IF(Tabla2[[#This Row],[Edad]]="Corregir","Corregir","Ok")</f>
        <v>Ok</v>
      </c>
      <c r="X250" s="42" t="str">
        <f>+IFERROR(VLOOKUP(Tabla2[[#This Row],[DISTRITO SEGÚN DNI]],Hoja1!$A$2:$B$32,2,FALSE),"No")</f>
        <v>No</v>
      </c>
      <c r="Y250" s="42" t="str">
        <f>IF(OR(LOWER(Tabla2[[#This Row],[GENERO]])="masculino", LOWER(Tabla2[[#This Row],[GENERO]])="femenino"),"OK","Corregir")</f>
        <v>OK</v>
      </c>
      <c r="Z250" s="42" t="str">
        <f>+IF(Tabla2[[#This Row],[Nro. DNI / CE]]="","Corregir",IF(LEN(Tabla2[[#This Row],[Nro. DNI / CE]])&gt;=8,"OK","Corregir"))</f>
        <v>OK</v>
      </c>
      <c r="AA250" s="42">
        <f>COUNTIF(Tabla2[APELLIDOS Y NOMBRES],Tabla2[[#This Row],[APELLIDOS Y NOMBRES]])</f>
        <v>1</v>
      </c>
      <c r="AB250" s="42">
        <f>IF(Tabla2[[#This Row],[Trabajador]]&gt;1,1/Tabla2[[#This Row],[Trabajador]],Tabla2[[#This Row],[Trabajador]])</f>
        <v>1</v>
      </c>
      <c r="AC250" t="str">
        <f>+IFERROR(IF(Tabla2[[#This Row],[FECHA CESE/BAJA]]="","No Aplica",IF(AND(MONTH(Tabla2[[#This Row],[FECHA CESE/BAJA]])=MONTH(TODAY()-30),YEAR(Tabla2[[#This Row],[FECHA CESE/BAJA]])=YEAR(TODAY())),MONTH(TODAY()-30)&amp;"-"&amp;YEAR(TODAY()),"Borrar")),"No aplica")</f>
        <v>No Aplica</v>
      </c>
      <c r="AD250" t="str">
        <f>+IFERROR(IF(Tabla2[[#This Row],[FECHA INICIO DE LABORES EN OBRA]]="","No Aplica",IF(AND(MONTH(Tabla2[[#This Row],[FECHA INICIO DE LABORES EN OBRA]])=MONTH(TODAY()-30),YEAR(Tabla2[[#This Row],[FECHA INICIO DE LABORES EN OBRA]])=YEAR(TODAY())),MONTH(TODAY()-30)&amp;"-"&amp;YEAR(TODAY()),"No Aplica")),"No Aplica")</f>
        <v>No Aplica</v>
      </c>
    </row>
    <row r="251" spans="1:30" x14ac:dyDescent="0.25">
      <c r="A251" s="13" t="s">
        <v>2763</v>
      </c>
      <c r="B251" s="15" t="s">
        <v>2717</v>
      </c>
      <c r="C251" s="15" t="s">
        <v>2717</v>
      </c>
      <c r="D251" s="15">
        <v>45112561</v>
      </c>
      <c r="E251" s="15" t="s">
        <v>2906</v>
      </c>
      <c r="F251" s="39">
        <v>32215</v>
      </c>
      <c r="G251" s="15">
        <v>1</v>
      </c>
      <c r="H251" s="15" t="s">
        <v>2779</v>
      </c>
      <c r="I251" s="15" t="s">
        <v>2765</v>
      </c>
      <c r="J251" s="15" t="s">
        <v>2907</v>
      </c>
      <c r="K251" s="15" t="s">
        <v>2908</v>
      </c>
      <c r="L251" s="40" t="s">
        <v>6</v>
      </c>
      <c r="M251" s="39"/>
      <c r="N251" s="41" t="s">
        <v>2098</v>
      </c>
      <c r="O251" s="39">
        <v>45085</v>
      </c>
      <c r="P251" s="40">
        <v>1</v>
      </c>
      <c r="Q251" s="40">
        <v>1</v>
      </c>
      <c r="R251" s="40" t="str">
        <f>IFERROR(VLOOKUP(Tabla2[[#This Row],[CONTRATISTA PRNCIPAL]],Hoja1!$L$5:$M$9,2,FALSE),"CJV")</f>
        <v>CJV</v>
      </c>
      <c r="S251" s="40" t="str">
        <f>IF(Tabla2[[#This Row],[EMPRESA]]=Tabla2[[#This Row],[CONTRATISTA PRNCIPAL]],"Principal","Secundaria")</f>
        <v>Principal</v>
      </c>
      <c r="T251" s="42">
        <f>IFERROR(1/COUNTIF(Tabla2[CONTRATISTA PRNCIPAL],Tabla2[[#This Row],[CONTRATISTA PRNCIPAL]]),0)</f>
        <v>0.005952380952380952</v>
      </c>
      <c r="U251" s="43">
        <f>IF(((TODAY()-Tabla2[[#This Row],[FECHA NACIMIENTO]])/365)&lt;18,"Corregir", IF(((TODAY()-Tabla2[[#This Row],[FECHA NACIMIENTO]])/365)&gt;80, "Corregir",ROUNDDOWN(((TODAY()-Tabla2[[#This Row],[FECHA NACIMIENTO]])/365),0)))</f>
        <v>35</v>
      </c>
      <c r="V2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1" s="44" t="str">
        <f>+IF(Tabla2[[#This Row],[Edad]]="Corregir","Corregir","Ok")</f>
        <v>Ok</v>
      </c>
      <c r="X251" s="42" t="str">
        <f>+IFERROR(VLOOKUP(Tabla2[[#This Row],[DISTRITO SEGÚN DNI]],Hoja1!$A$2:$B$32,2,FALSE),"No")</f>
        <v>No</v>
      </c>
      <c r="Y251" s="42" t="str">
        <f>IF(OR(LOWER(Tabla2[[#This Row],[GENERO]])="masculino", LOWER(Tabla2[[#This Row],[GENERO]])="femenino"),"OK","Corregir")</f>
        <v>OK</v>
      </c>
      <c r="Z251" s="42" t="str">
        <f>+IF(Tabla2[[#This Row],[Nro. DNI / CE]]="","Corregir",IF(LEN(Tabla2[[#This Row],[Nro. DNI / CE]])&gt;=8,"OK","Corregir"))</f>
        <v>OK</v>
      </c>
      <c r="AA251" s="42">
        <f>COUNTIF(Tabla2[APELLIDOS Y NOMBRES],Tabla2[[#This Row],[APELLIDOS Y NOMBRES]])</f>
        <v>1</v>
      </c>
      <c r="AB251" s="42">
        <f>IF(Tabla2[[#This Row],[Trabajador]]&gt;1,1/Tabla2[[#This Row],[Trabajador]],Tabla2[[#This Row],[Trabajador]])</f>
        <v>1</v>
      </c>
      <c r="AC251" t="str">
        <f>+IFERROR(IF(Tabla2[[#This Row],[FECHA CESE/BAJA]]="","No Aplica",IF(AND(MONTH(Tabla2[[#This Row],[FECHA CESE/BAJA]])=MONTH(TODAY()-30),YEAR(Tabla2[[#This Row],[FECHA CESE/BAJA]])=YEAR(TODAY())),MONTH(TODAY()-30)&amp;"-"&amp;YEAR(TODAY()),"Borrar")),"No aplica")</f>
        <v>No Aplica</v>
      </c>
      <c r="AD251" t="str">
        <f>+IFERROR(IF(Tabla2[[#This Row],[FECHA INICIO DE LABORES EN OBRA]]="","No Aplica",IF(AND(MONTH(Tabla2[[#This Row],[FECHA INICIO DE LABORES EN OBRA]])=MONTH(TODAY()-30),YEAR(Tabla2[[#This Row],[FECHA INICIO DE LABORES EN OBRA]])=YEAR(TODAY())),MONTH(TODAY()-30)&amp;"-"&amp;YEAR(TODAY()),"No Aplica")),"No Aplica")</f>
        <v>No Aplica</v>
      </c>
    </row>
    <row r="252" spans="1:30" x14ac:dyDescent="0.25">
      <c r="A252" s="13" t="s">
        <v>2763</v>
      </c>
      <c r="B252" s="15" t="s">
        <v>2717</v>
      </c>
      <c r="C252" s="15" t="s">
        <v>2717</v>
      </c>
      <c r="D252" s="15">
        <v>40695738</v>
      </c>
      <c r="E252" s="15" t="s">
        <v>2909</v>
      </c>
      <c r="F252" s="39">
        <v>29419</v>
      </c>
      <c r="G252" s="15">
        <v>1</v>
      </c>
      <c r="H252" s="15" t="s">
        <v>2910</v>
      </c>
      <c r="I252" s="15" t="s">
        <v>2765</v>
      </c>
      <c r="J252" s="15" t="s">
        <v>2911</v>
      </c>
      <c r="K252" s="15" t="s">
        <v>2767</v>
      </c>
      <c r="L252" s="40" t="s">
        <v>6</v>
      </c>
      <c r="M252" s="39"/>
      <c r="N252" s="41" t="s">
        <v>2098</v>
      </c>
      <c r="O252" s="39">
        <v>45096</v>
      </c>
      <c r="P252" s="40">
        <v>1</v>
      </c>
      <c r="Q252" s="40">
        <v>1</v>
      </c>
      <c r="R252" s="40" t="str">
        <f>IFERROR(VLOOKUP(Tabla2[[#This Row],[CONTRATISTA PRNCIPAL]],Hoja1!$L$5:$M$9,2,FALSE),"CJV")</f>
        <v>CJV</v>
      </c>
      <c r="S252" s="40" t="str">
        <f>IF(Tabla2[[#This Row],[EMPRESA]]=Tabla2[[#This Row],[CONTRATISTA PRNCIPAL]],"Principal","Secundaria")</f>
        <v>Principal</v>
      </c>
      <c r="T252" s="42">
        <f>IFERROR(1/COUNTIF(Tabla2[CONTRATISTA PRNCIPAL],Tabla2[[#This Row],[CONTRATISTA PRNCIPAL]]),0)</f>
        <v>0.005952380952380952</v>
      </c>
      <c r="U252" s="43">
        <f>IF(((TODAY()-Tabla2[[#This Row],[FECHA NACIMIENTO]])/365)&lt;18,"Corregir", IF(((TODAY()-Tabla2[[#This Row],[FECHA NACIMIENTO]])/365)&gt;80, "Corregir",ROUNDDOWN(((TODAY()-Tabla2[[#This Row],[FECHA NACIMIENTO]])/365),0)))</f>
        <v>43</v>
      </c>
      <c r="V2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2" s="44" t="str">
        <f>+IF(Tabla2[[#This Row],[Edad]]="Corregir","Corregir","Ok")</f>
        <v>Ok</v>
      </c>
      <c r="X252" s="42" t="str">
        <f>+IFERROR(VLOOKUP(Tabla2[[#This Row],[DISTRITO SEGÚN DNI]],Hoja1!$A$2:$B$32,2,FALSE),"No")</f>
        <v>No</v>
      </c>
      <c r="Y252" s="42" t="str">
        <f>IF(OR(LOWER(Tabla2[[#This Row],[GENERO]])="masculino", LOWER(Tabla2[[#This Row],[GENERO]])="femenino"),"OK","Corregir")</f>
        <v>OK</v>
      </c>
      <c r="Z252" s="42" t="str">
        <f>+IF(Tabla2[[#This Row],[Nro. DNI / CE]]="","Corregir",IF(LEN(Tabla2[[#This Row],[Nro. DNI / CE]])&gt;=8,"OK","Corregir"))</f>
        <v>OK</v>
      </c>
      <c r="AA252" s="42">
        <f>COUNTIF(Tabla2[APELLIDOS Y NOMBRES],Tabla2[[#This Row],[APELLIDOS Y NOMBRES]])</f>
        <v>1</v>
      </c>
      <c r="AB252" s="42">
        <f>IF(Tabla2[[#This Row],[Trabajador]]&gt;1,1/Tabla2[[#This Row],[Trabajador]],Tabla2[[#This Row],[Trabajador]])</f>
        <v>1</v>
      </c>
      <c r="AC252" t="str">
        <f>+IFERROR(IF(Tabla2[[#This Row],[FECHA CESE/BAJA]]="","No Aplica",IF(AND(MONTH(Tabla2[[#This Row],[FECHA CESE/BAJA]])=MONTH(TODAY()-30),YEAR(Tabla2[[#This Row],[FECHA CESE/BAJA]])=YEAR(TODAY())),MONTH(TODAY()-30)&amp;"-"&amp;YEAR(TODAY()),"Borrar")),"No aplica")</f>
        <v>No Aplica</v>
      </c>
      <c r="AD252" t="str">
        <f>+IFERROR(IF(Tabla2[[#This Row],[FECHA INICIO DE LABORES EN OBRA]]="","No Aplica",IF(AND(MONTH(Tabla2[[#This Row],[FECHA INICIO DE LABORES EN OBRA]])=MONTH(TODAY()-30),YEAR(Tabla2[[#This Row],[FECHA INICIO DE LABORES EN OBRA]])=YEAR(TODAY())),MONTH(TODAY()-30)&amp;"-"&amp;YEAR(TODAY()),"No Aplica")),"No Aplica")</f>
        <v>No Aplica</v>
      </c>
    </row>
    <row r="253" spans="1:30" x14ac:dyDescent="0.25">
      <c r="A253" s="13" t="s">
        <v>2763</v>
      </c>
      <c r="B253" s="15" t="s">
        <v>2717</v>
      </c>
      <c r="C253" s="15" t="s">
        <v>2717</v>
      </c>
      <c r="D253" s="15">
        <v>42958092</v>
      </c>
      <c r="E253" s="15" t="s">
        <v>2912</v>
      </c>
      <c r="F253" s="39">
        <v>30828</v>
      </c>
      <c r="G253" s="15">
        <v>1</v>
      </c>
      <c r="H253" s="15" t="s">
        <v>2601</v>
      </c>
      <c r="I253" s="15" t="s">
        <v>2765</v>
      </c>
      <c r="J253" s="15" t="s">
        <v>2913</v>
      </c>
      <c r="K253" s="15" t="s">
        <v>2767</v>
      </c>
      <c r="L253" s="40" t="s">
        <v>6</v>
      </c>
      <c r="M253" s="39"/>
      <c r="N253" s="41" t="s">
        <v>2098</v>
      </c>
      <c r="O253" s="39">
        <v>45099</v>
      </c>
      <c r="P253" s="40">
        <v>1</v>
      </c>
      <c r="Q253" s="40">
        <v>1</v>
      </c>
      <c r="R253" s="40" t="str">
        <f>IFERROR(VLOOKUP(Tabla2[[#This Row],[CONTRATISTA PRNCIPAL]],Hoja1!$L$5:$M$9,2,FALSE),"CJV")</f>
        <v>CJV</v>
      </c>
      <c r="S253" s="40" t="str">
        <f>IF(Tabla2[[#This Row],[EMPRESA]]=Tabla2[[#This Row],[CONTRATISTA PRNCIPAL]],"Principal","Secundaria")</f>
        <v>Principal</v>
      </c>
      <c r="T253" s="42">
        <f>IFERROR(1/COUNTIF(Tabla2[CONTRATISTA PRNCIPAL],Tabla2[[#This Row],[CONTRATISTA PRNCIPAL]]),0)</f>
        <v>0.005952380952380952</v>
      </c>
      <c r="U253" s="43">
        <f>IF(((TODAY()-Tabla2[[#This Row],[FECHA NACIMIENTO]])/365)&lt;18,"Corregir", IF(((TODAY()-Tabla2[[#This Row],[FECHA NACIMIENTO]])/365)&gt;80, "Corregir",ROUNDDOWN(((TODAY()-Tabla2[[#This Row],[FECHA NACIMIENTO]])/365),0)))</f>
        <v>39</v>
      </c>
      <c r="V2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3" s="44" t="str">
        <f>+IF(Tabla2[[#This Row],[Edad]]="Corregir","Corregir","Ok")</f>
        <v>Ok</v>
      </c>
      <c r="X253" s="42" t="str">
        <f>+IFERROR(VLOOKUP(Tabla2[[#This Row],[DISTRITO SEGÚN DNI]],Hoja1!$A$2:$B$32,2,FALSE),"No")</f>
        <v>No</v>
      </c>
      <c r="Y253" s="42" t="str">
        <f>IF(OR(LOWER(Tabla2[[#This Row],[GENERO]])="masculino", LOWER(Tabla2[[#This Row],[GENERO]])="femenino"),"OK","Corregir")</f>
        <v>OK</v>
      </c>
      <c r="Z253" s="42" t="str">
        <f>+IF(Tabla2[[#This Row],[Nro. DNI / CE]]="","Corregir",IF(LEN(Tabla2[[#This Row],[Nro. DNI / CE]])&gt;=8,"OK","Corregir"))</f>
        <v>OK</v>
      </c>
      <c r="AA253" s="42">
        <f>COUNTIF(Tabla2[APELLIDOS Y NOMBRES],Tabla2[[#This Row],[APELLIDOS Y NOMBRES]])</f>
        <v>1</v>
      </c>
      <c r="AB253" s="42">
        <f>IF(Tabla2[[#This Row],[Trabajador]]&gt;1,1/Tabla2[[#This Row],[Trabajador]],Tabla2[[#This Row],[Trabajador]])</f>
        <v>1</v>
      </c>
      <c r="AC253" t="str">
        <f>+IFERROR(IF(Tabla2[[#This Row],[FECHA CESE/BAJA]]="","No Aplica",IF(AND(MONTH(Tabla2[[#This Row],[FECHA CESE/BAJA]])=MONTH(TODAY()-30),YEAR(Tabla2[[#This Row],[FECHA CESE/BAJA]])=YEAR(TODAY())),MONTH(TODAY()-30)&amp;"-"&amp;YEAR(TODAY()),"Borrar")),"No aplica")</f>
        <v>No Aplica</v>
      </c>
      <c r="AD253" t="str">
        <f>+IFERROR(IF(Tabla2[[#This Row],[FECHA INICIO DE LABORES EN OBRA]]="","No Aplica",IF(AND(MONTH(Tabla2[[#This Row],[FECHA INICIO DE LABORES EN OBRA]])=MONTH(TODAY()-30),YEAR(Tabla2[[#This Row],[FECHA INICIO DE LABORES EN OBRA]])=YEAR(TODAY())),MONTH(TODAY()-30)&amp;"-"&amp;YEAR(TODAY()),"No Aplica")),"No Aplica")</f>
        <v>No Aplica</v>
      </c>
    </row>
    <row r="254" spans="1:30" x14ac:dyDescent="0.25">
      <c r="A254" s="13" t="s">
        <v>2763</v>
      </c>
      <c r="B254" s="15" t="s">
        <v>2717</v>
      </c>
      <c r="C254" s="15" t="s">
        <v>2717</v>
      </c>
      <c r="D254" s="15">
        <v>77389783</v>
      </c>
      <c r="E254" s="15" t="s">
        <v>2914</v>
      </c>
      <c r="F254" s="39">
        <v>35016</v>
      </c>
      <c r="G254" s="15">
        <v>1</v>
      </c>
      <c r="H254" s="15" t="s">
        <v>2601</v>
      </c>
      <c r="I254" s="15" t="s">
        <v>2765</v>
      </c>
      <c r="J254" s="15" t="s">
        <v>2915</v>
      </c>
      <c r="K254" s="15" t="s">
        <v>2735</v>
      </c>
      <c r="L254" s="40" t="s">
        <v>6</v>
      </c>
      <c r="M254" s="39"/>
      <c r="N254" s="41" t="s">
        <v>2098</v>
      </c>
      <c r="O254" s="39">
        <v>45099</v>
      </c>
      <c r="P254" s="40">
        <v>1</v>
      </c>
      <c r="Q254" s="40">
        <v>1</v>
      </c>
      <c r="R254" s="40" t="str">
        <f>IFERROR(VLOOKUP(Tabla2[[#This Row],[CONTRATISTA PRNCIPAL]],Hoja1!$L$5:$M$9,2,FALSE),"CJV")</f>
        <v>CJV</v>
      </c>
      <c r="S254" s="40" t="str">
        <f>IF(Tabla2[[#This Row],[EMPRESA]]=Tabla2[[#This Row],[CONTRATISTA PRNCIPAL]],"Principal","Secundaria")</f>
        <v>Principal</v>
      </c>
      <c r="T254" s="42">
        <f>IFERROR(1/COUNTIF(Tabla2[CONTRATISTA PRNCIPAL],Tabla2[[#This Row],[CONTRATISTA PRNCIPAL]]),0)</f>
        <v>0.005952380952380952</v>
      </c>
      <c r="U254" s="43">
        <f>IF(((TODAY()-Tabla2[[#This Row],[FECHA NACIMIENTO]])/365)&lt;18,"Corregir", IF(((TODAY()-Tabla2[[#This Row],[FECHA NACIMIENTO]])/365)&gt;80, "Corregir",ROUNDDOWN(((TODAY()-Tabla2[[#This Row],[FECHA NACIMIENTO]])/365),0)))</f>
        <v>27</v>
      </c>
      <c r="V2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4" s="44" t="str">
        <f>+IF(Tabla2[[#This Row],[Edad]]="Corregir","Corregir","Ok")</f>
        <v>Ok</v>
      </c>
      <c r="X254" s="42" t="str">
        <f>+IFERROR(VLOOKUP(Tabla2[[#This Row],[DISTRITO SEGÚN DNI]],Hoja1!$A$2:$B$32,2,FALSE),"No")</f>
        <v>No</v>
      </c>
      <c r="Y254" s="42" t="str">
        <f>IF(OR(LOWER(Tabla2[[#This Row],[GENERO]])="masculino", LOWER(Tabla2[[#This Row],[GENERO]])="femenino"),"OK","Corregir")</f>
        <v>OK</v>
      </c>
      <c r="Z254" s="42" t="str">
        <f>+IF(Tabla2[[#This Row],[Nro. DNI / CE]]="","Corregir",IF(LEN(Tabla2[[#This Row],[Nro. DNI / CE]])&gt;=8,"OK","Corregir"))</f>
        <v>OK</v>
      </c>
      <c r="AA254" s="42">
        <f>COUNTIF(Tabla2[APELLIDOS Y NOMBRES],Tabla2[[#This Row],[APELLIDOS Y NOMBRES]])</f>
        <v>1</v>
      </c>
      <c r="AB254" s="42">
        <f>IF(Tabla2[[#This Row],[Trabajador]]&gt;1,1/Tabla2[[#This Row],[Trabajador]],Tabla2[[#This Row],[Trabajador]])</f>
        <v>1</v>
      </c>
      <c r="AC254" t="str">
        <f>+IFERROR(IF(Tabla2[[#This Row],[FECHA CESE/BAJA]]="","No Aplica",IF(AND(MONTH(Tabla2[[#This Row],[FECHA CESE/BAJA]])=MONTH(TODAY()-30),YEAR(Tabla2[[#This Row],[FECHA CESE/BAJA]])=YEAR(TODAY())),MONTH(TODAY()-30)&amp;"-"&amp;YEAR(TODAY()),"Borrar")),"No aplica")</f>
        <v>No Aplica</v>
      </c>
      <c r="AD254" t="str">
        <f>+IFERROR(IF(Tabla2[[#This Row],[FECHA INICIO DE LABORES EN OBRA]]="","No Aplica",IF(AND(MONTH(Tabla2[[#This Row],[FECHA INICIO DE LABORES EN OBRA]])=MONTH(TODAY()-30),YEAR(Tabla2[[#This Row],[FECHA INICIO DE LABORES EN OBRA]])=YEAR(TODAY())),MONTH(TODAY()-30)&amp;"-"&amp;YEAR(TODAY()),"No Aplica")),"No Aplica")</f>
        <v>No Aplica</v>
      </c>
    </row>
    <row r="255" spans="1:30" x14ac:dyDescent="0.25">
      <c r="A255" s="13" t="s">
        <v>2763</v>
      </c>
      <c r="B255" s="15" t="s">
        <v>2717</v>
      </c>
      <c r="C255" s="15" t="s">
        <v>2717</v>
      </c>
      <c r="D255" s="15" t="s">
        <v>2916</v>
      </c>
      <c r="E255" s="15" t="s">
        <v>2917</v>
      </c>
      <c r="F255" s="39">
        <v>34703</v>
      </c>
      <c r="G255" s="15">
        <v>1</v>
      </c>
      <c r="H255" s="15" t="s">
        <v>2601</v>
      </c>
      <c r="I255" s="15" t="s">
        <v>2765</v>
      </c>
      <c r="J255" s="15" t="s">
        <v>2918</v>
      </c>
      <c r="K255" s="15" t="s">
        <v>2155</v>
      </c>
      <c r="L255" s="40" t="s">
        <v>6</v>
      </c>
      <c r="M255" s="39"/>
      <c r="N255" s="41" t="s">
        <v>2098</v>
      </c>
      <c r="O255" s="39">
        <v>45162</v>
      </c>
      <c r="P255" s="40">
        <v>1</v>
      </c>
      <c r="Q255" s="40">
        <v>1</v>
      </c>
      <c r="R255" s="40" t="str">
        <f>IFERROR(VLOOKUP(Tabla2[[#This Row],[CONTRATISTA PRNCIPAL]],Hoja1!$L$5:$M$9,2,FALSE),"CJV")</f>
        <v>CJV</v>
      </c>
      <c r="S255" s="40" t="str">
        <f>IF(Tabla2[[#This Row],[EMPRESA]]=Tabla2[[#This Row],[CONTRATISTA PRNCIPAL]],"Principal","Secundaria")</f>
        <v>Principal</v>
      </c>
      <c r="T255" s="42">
        <f>IFERROR(1/COUNTIF(Tabla2[CONTRATISTA PRNCIPAL],Tabla2[[#This Row],[CONTRATISTA PRNCIPAL]]),0)</f>
        <v>0.005952380952380952</v>
      </c>
      <c r="U255" s="43">
        <f>IF(((TODAY()-Tabla2[[#This Row],[FECHA NACIMIENTO]])/365)&lt;18,"Corregir", IF(((TODAY()-Tabla2[[#This Row],[FECHA NACIMIENTO]])/365)&gt;80, "Corregir",ROUNDDOWN(((TODAY()-Tabla2[[#This Row],[FECHA NACIMIENTO]])/365),0)))</f>
        <v>28</v>
      </c>
      <c r="V2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5" s="44" t="str">
        <f>+IF(Tabla2[[#This Row],[Edad]]="Corregir","Corregir","Ok")</f>
        <v>Ok</v>
      </c>
      <c r="X255" s="42" t="str">
        <f>+IFERROR(VLOOKUP(Tabla2[[#This Row],[DISTRITO SEGÚN DNI]],Hoja1!$A$2:$B$32,2,FALSE),"No")</f>
        <v>No</v>
      </c>
      <c r="Y255" s="42" t="str">
        <f>IF(OR(LOWER(Tabla2[[#This Row],[GENERO]])="masculino", LOWER(Tabla2[[#This Row],[GENERO]])="femenino"),"OK","Corregir")</f>
        <v>OK</v>
      </c>
      <c r="Z255" s="42" t="str">
        <f>+IF(Tabla2[[#This Row],[Nro. DNI / CE]]="","Corregir",IF(LEN(Tabla2[[#This Row],[Nro. DNI / CE]])&gt;=8,"OK","Corregir"))</f>
        <v>OK</v>
      </c>
      <c r="AA255" s="42">
        <f>COUNTIF(Tabla2[APELLIDOS Y NOMBRES],Tabla2[[#This Row],[APELLIDOS Y NOMBRES]])</f>
        <v>1</v>
      </c>
      <c r="AB255" s="42">
        <f>IF(Tabla2[[#This Row],[Trabajador]]&gt;1,1/Tabla2[[#This Row],[Trabajador]],Tabla2[[#This Row],[Trabajador]])</f>
        <v>1</v>
      </c>
      <c r="AC255" t="str">
        <f>+IFERROR(IF(Tabla2[[#This Row],[FECHA CESE/BAJA]]="","No Aplica",IF(AND(MONTH(Tabla2[[#This Row],[FECHA CESE/BAJA]])=MONTH(TODAY()-30),YEAR(Tabla2[[#This Row],[FECHA CESE/BAJA]])=YEAR(TODAY())),MONTH(TODAY()-30)&amp;"-"&amp;YEAR(TODAY()),"Borrar")),"No aplica")</f>
        <v>No Aplica</v>
      </c>
      <c r="AD255" t="str">
        <f>+IFERROR(IF(Tabla2[[#This Row],[FECHA INICIO DE LABORES EN OBRA]]="","No Aplica",IF(AND(MONTH(Tabla2[[#This Row],[FECHA INICIO DE LABORES EN OBRA]])=MONTH(TODAY()-30),YEAR(Tabla2[[#This Row],[FECHA INICIO DE LABORES EN OBRA]])=YEAR(TODAY())),MONTH(TODAY()-30)&amp;"-"&amp;YEAR(TODAY()),"No Aplica")),"No Aplica")</f>
        <v>8-2023</v>
      </c>
    </row>
    <row r="256" spans="1:30" x14ac:dyDescent="0.25">
      <c r="A256" s="13" t="s">
        <v>2723</v>
      </c>
      <c r="B256" s="15" t="s">
        <v>2724</v>
      </c>
      <c r="C256" s="15" t="s">
        <v>2717</v>
      </c>
      <c r="D256" s="15" t="s">
        <v>2919</v>
      </c>
      <c r="E256" s="15" t="s">
        <v>2920</v>
      </c>
      <c r="F256" s="39">
        <v>30525</v>
      </c>
      <c r="G256" s="15">
        <v>3</v>
      </c>
      <c r="H256" s="15" t="s">
        <v>2073</v>
      </c>
      <c r="I256" s="15" t="s">
        <v>2728</v>
      </c>
      <c r="J256" s="15" t="s">
        <v>2921</v>
      </c>
      <c r="K256" s="15" t="s">
        <v>2735</v>
      </c>
      <c r="L256" s="40" t="s">
        <v>6</v>
      </c>
      <c r="M256" s="39"/>
      <c r="N256" s="41" t="s">
        <v>2098</v>
      </c>
      <c r="O256" s="39">
        <v>45070</v>
      </c>
      <c r="P256" s="40">
        <v>1</v>
      </c>
      <c r="Q256" s="40">
        <v>1</v>
      </c>
      <c r="R256" s="40" t="str">
        <f>IFERROR(VLOOKUP(Tabla2[[#This Row],[CONTRATISTA PRNCIPAL]],Hoja1!$L$5:$M$9,2,FALSE),"CJV")</f>
        <v>CJV</v>
      </c>
      <c r="S256" s="40" t="str">
        <f>IF(Tabla2[[#This Row],[EMPRESA]]=Tabla2[[#This Row],[CONTRATISTA PRNCIPAL]],"Principal","Secundaria")</f>
        <v>Secundaria</v>
      </c>
      <c r="T256" s="42">
        <f>IFERROR(1/COUNTIF(Tabla2[CONTRATISTA PRNCIPAL],Tabla2[[#This Row],[CONTRATISTA PRNCIPAL]]),0)</f>
        <v>0.005952380952380952</v>
      </c>
      <c r="U256" s="43">
        <f>IF(((TODAY()-Tabla2[[#This Row],[FECHA NACIMIENTO]])/365)&lt;18,"Corregir", IF(((TODAY()-Tabla2[[#This Row],[FECHA NACIMIENTO]])/365)&gt;80, "Corregir",ROUNDDOWN(((TODAY()-Tabla2[[#This Row],[FECHA NACIMIENTO]])/365),0)))</f>
        <v>40</v>
      </c>
      <c r="V2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6" s="44" t="str">
        <f>+IF(Tabla2[[#This Row],[Edad]]="Corregir","Corregir","Ok")</f>
        <v>Ok</v>
      </c>
      <c r="X256" s="42" t="str">
        <f>+IFERROR(VLOOKUP(Tabla2[[#This Row],[DISTRITO SEGÚN DNI]],Hoja1!$A$2:$B$32,2,FALSE),"No")</f>
        <v>No</v>
      </c>
      <c r="Y256" s="42" t="str">
        <f>IF(OR(LOWER(Tabla2[[#This Row],[GENERO]])="masculino", LOWER(Tabla2[[#This Row],[GENERO]])="femenino"),"OK","Corregir")</f>
        <v>OK</v>
      </c>
      <c r="Z256" s="42" t="str">
        <f>+IF(Tabla2[[#This Row],[Nro. DNI / CE]]="","Corregir",IF(LEN(Tabla2[[#This Row],[Nro. DNI / CE]])&gt;=8,"OK","Corregir"))</f>
        <v>OK</v>
      </c>
      <c r="AA256" s="42">
        <f>COUNTIF(Tabla2[APELLIDOS Y NOMBRES],Tabla2[[#This Row],[APELLIDOS Y NOMBRES]])</f>
        <v>1</v>
      </c>
      <c r="AB256" s="42">
        <f>IF(Tabla2[[#This Row],[Trabajador]]&gt;1,1/Tabla2[[#This Row],[Trabajador]],Tabla2[[#This Row],[Trabajador]])</f>
        <v>1</v>
      </c>
      <c r="AC256" t="str">
        <f>+IFERROR(IF(Tabla2[[#This Row],[FECHA CESE/BAJA]]="","No Aplica",IF(AND(MONTH(Tabla2[[#This Row],[FECHA CESE/BAJA]])=MONTH(TODAY()-30),YEAR(Tabla2[[#This Row],[FECHA CESE/BAJA]])=YEAR(TODAY())),MONTH(TODAY()-30)&amp;"-"&amp;YEAR(TODAY()),"Borrar")),"No aplica")</f>
        <v>No Aplica</v>
      </c>
      <c r="AD256" t="str">
        <f>+IFERROR(IF(Tabla2[[#This Row],[FECHA INICIO DE LABORES EN OBRA]]="","No Aplica",IF(AND(MONTH(Tabla2[[#This Row],[FECHA INICIO DE LABORES EN OBRA]])=MONTH(TODAY()-30),YEAR(Tabla2[[#This Row],[FECHA INICIO DE LABORES EN OBRA]])=YEAR(TODAY())),MONTH(TODAY()-30)&amp;"-"&amp;YEAR(TODAY()),"No Aplica")),"No Aplica")</f>
        <v>No Aplica</v>
      </c>
    </row>
    <row r="257" spans="1:30" x14ac:dyDescent="0.25">
      <c r="A257" s="13" t="s">
        <v>2723</v>
      </c>
      <c r="B257" s="15" t="s">
        <v>2724</v>
      </c>
      <c r="C257" s="15" t="s">
        <v>2717</v>
      </c>
      <c r="D257" s="15" t="s">
        <v>2922</v>
      </c>
      <c r="E257" s="15" t="s">
        <v>2923</v>
      </c>
      <c r="F257" s="39">
        <v>28446</v>
      </c>
      <c r="G257" s="15">
        <v>2</v>
      </c>
      <c r="H257" s="15" t="s">
        <v>2924</v>
      </c>
      <c r="I257" s="15" t="s">
        <v>2728</v>
      </c>
      <c r="J257" s="15" t="s">
        <v>2925</v>
      </c>
      <c r="K257" s="15" t="s">
        <v>2926</v>
      </c>
      <c r="L257" s="40" t="s">
        <v>6</v>
      </c>
      <c r="M257" s="39"/>
      <c r="N257" s="41" t="s">
        <v>2098</v>
      </c>
      <c r="O257" s="39">
        <v>45065</v>
      </c>
      <c r="P257" s="40">
        <v>1</v>
      </c>
      <c r="Q257" s="40">
        <v>1</v>
      </c>
      <c r="R257" s="40" t="str">
        <f>IFERROR(VLOOKUP(Tabla2[[#This Row],[CONTRATISTA PRNCIPAL]],Hoja1!$L$5:$M$9,2,FALSE),"CJV")</f>
        <v>CJV</v>
      </c>
      <c r="S257" s="40" t="str">
        <f>IF(Tabla2[[#This Row],[EMPRESA]]=Tabla2[[#This Row],[CONTRATISTA PRNCIPAL]],"Principal","Secundaria")</f>
        <v>Secundaria</v>
      </c>
      <c r="T257" s="42">
        <f>IFERROR(1/COUNTIF(Tabla2[CONTRATISTA PRNCIPAL],Tabla2[[#This Row],[CONTRATISTA PRNCIPAL]]),0)</f>
        <v>0.005952380952380952</v>
      </c>
      <c r="U257" s="43">
        <f>IF(((TODAY()-Tabla2[[#This Row],[FECHA NACIMIENTO]])/365)&lt;18,"Corregir", IF(((TODAY()-Tabla2[[#This Row],[FECHA NACIMIENTO]])/365)&gt;80, "Corregir",ROUNDDOWN(((TODAY()-Tabla2[[#This Row],[FECHA NACIMIENTO]])/365),0)))</f>
        <v>45</v>
      </c>
      <c r="V2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7" s="44" t="str">
        <f>+IF(Tabla2[[#This Row],[Edad]]="Corregir","Corregir","Ok")</f>
        <v>Ok</v>
      </c>
      <c r="X257" s="42" t="str">
        <f>+IFERROR(VLOOKUP(Tabla2[[#This Row],[DISTRITO SEGÚN DNI]],Hoja1!$A$2:$B$32,2,FALSE),"No")</f>
        <v>No</v>
      </c>
      <c r="Y257" s="42" t="str">
        <f>IF(OR(LOWER(Tabla2[[#This Row],[GENERO]])="masculino", LOWER(Tabla2[[#This Row],[GENERO]])="femenino"),"OK","Corregir")</f>
        <v>OK</v>
      </c>
      <c r="Z257" s="42" t="str">
        <f>+IF(Tabla2[[#This Row],[Nro. DNI / CE]]="","Corregir",IF(LEN(Tabla2[[#This Row],[Nro. DNI / CE]])&gt;=8,"OK","Corregir"))</f>
        <v>OK</v>
      </c>
      <c r="AA257" s="42">
        <f>COUNTIF(Tabla2[APELLIDOS Y NOMBRES],Tabla2[[#This Row],[APELLIDOS Y NOMBRES]])</f>
        <v>1</v>
      </c>
      <c r="AB257" s="42">
        <f>IF(Tabla2[[#This Row],[Trabajador]]&gt;1,1/Tabla2[[#This Row],[Trabajador]],Tabla2[[#This Row],[Trabajador]])</f>
        <v>1</v>
      </c>
      <c r="AC257" t="str">
        <f>+IFERROR(IF(Tabla2[[#This Row],[FECHA CESE/BAJA]]="","No Aplica",IF(AND(MONTH(Tabla2[[#This Row],[FECHA CESE/BAJA]])=MONTH(TODAY()-30),YEAR(Tabla2[[#This Row],[FECHA CESE/BAJA]])=YEAR(TODAY())),MONTH(TODAY()-30)&amp;"-"&amp;YEAR(TODAY()),"Borrar")),"No aplica")</f>
        <v>No Aplica</v>
      </c>
      <c r="AD257" t="str">
        <f>+IFERROR(IF(Tabla2[[#This Row],[FECHA INICIO DE LABORES EN OBRA]]="","No Aplica",IF(AND(MONTH(Tabla2[[#This Row],[FECHA INICIO DE LABORES EN OBRA]])=MONTH(TODAY()-30),YEAR(Tabla2[[#This Row],[FECHA INICIO DE LABORES EN OBRA]])=YEAR(TODAY())),MONTH(TODAY()-30)&amp;"-"&amp;YEAR(TODAY()),"No Aplica")),"No Aplica")</f>
        <v>No Aplica</v>
      </c>
    </row>
    <row r="258" spans="1:30" x14ac:dyDescent="0.25">
      <c r="A258" s="13" t="s">
        <v>2723</v>
      </c>
      <c r="B258" s="15" t="s">
        <v>2724</v>
      </c>
      <c r="C258" s="15" t="s">
        <v>2717</v>
      </c>
      <c r="D258" s="15">
        <v>74418113</v>
      </c>
      <c r="E258" s="15" t="s">
        <v>2927</v>
      </c>
      <c r="F258" s="39">
        <v>36516</v>
      </c>
      <c r="G258" s="15">
        <v>2</v>
      </c>
      <c r="H258" s="15" t="s">
        <v>2733</v>
      </c>
      <c r="I258" s="15" t="s">
        <v>2728</v>
      </c>
      <c r="J258" s="15" t="s">
        <v>2928</v>
      </c>
      <c r="K258" s="15" t="s">
        <v>2113</v>
      </c>
      <c r="L258" s="40" t="s">
        <v>6</v>
      </c>
      <c r="M258" s="39"/>
      <c r="N258" s="41" t="s">
        <v>2098</v>
      </c>
      <c r="O258" s="39">
        <v>45090</v>
      </c>
      <c r="P258" s="40">
        <v>1</v>
      </c>
      <c r="Q258" s="40">
        <v>1</v>
      </c>
      <c r="R258" s="40" t="str">
        <f>IFERROR(VLOOKUP(Tabla2[[#This Row],[CONTRATISTA PRNCIPAL]],Hoja1!$L$5:$M$9,2,FALSE),"CJV")</f>
        <v>CJV</v>
      </c>
      <c r="S258" s="40" t="str">
        <f>IF(Tabla2[[#This Row],[EMPRESA]]=Tabla2[[#This Row],[CONTRATISTA PRNCIPAL]],"Principal","Secundaria")</f>
        <v>Secundaria</v>
      </c>
      <c r="T258" s="42">
        <f>IFERROR(1/COUNTIF(Tabla2[CONTRATISTA PRNCIPAL],Tabla2[[#This Row],[CONTRATISTA PRNCIPAL]]),0)</f>
        <v>0.005952380952380952</v>
      </c>
      <c r="U258" s="43">
        <f>IF(((TODAY()-Tabla2[[#This Row],[FECHA NACIMIENTO]])/365)&lt;18,"Corregir", IF(((TODAY()-Tabla2[[#This Row],[FECHA NACIMIENTO]])/365)&gt;80, "Corregir",ROUNDDOWN(((TODAY()-Tabla2[[#This Row],[FECHA NACIMIENTO]])/365),0)))</f>
        <v>23</v>
      </c>
      <c r="V2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58" s="44" t="str">
        <f>+IF(Tabla2[[#This Row],[Edad]]="Corregir","Corregir","Ok")</f>
        <v>Ok</v>
      </c>
      <c r="X258" s="42" t="str">
        <f>+IFERROR(VLOOKUP(Tabla2[[#This Row],[DISTRITO SEGÚN DNI]],Hoja1!$A$2:$B$32,2,FALSE),"No")</f>
        <v>No</v>
      </c>
      <c r="Y258" s="42" t="str">
        <f>IF(OR(LOWER(Tabla2[[#This Row],[GENERO]])="masculino", LOWER(Tabla2[[#This Row],[GENERO]])="femenino"),"OK","Corregir")</f>
        <v>OK</v>
      </c>
      <c r="Z258" s="42" t="str">
        <f>+IF(Tabla2[[#This Row],[Nro. DNI / CE]]="","Corregir",IF(LEN(Tabla2[[#This Row],[Nro. DNI / CE]])&gt;=8,"OK","Corregir"))</f>
        <v>OK</v>
      </c>
      <c r="AA258" s="42">
        <f>COUNTIF(Tabla2[APELLIDOS Y NOMBRES],Tabla2[[#This Row],[APELLIDOS Y NOMBRES]])</f>
        <v>1</v>
      </c>
      <c r="AB258" s="42">
        <f>IF(Tabla2[[#This Row],[Trabajador]]&gt;1,1/Tabla2[[#This Row],[Trabajador]],Tabla2[[#This Row],[Trabajador]])</f>
        <v>1</v>
      </c>
      <c r="AC258" t="str">
        <f>+IFERROR(IF(Tabla2[[#This Row],[FECHA CESE/BAJA]]="","No Aplica",IF(AND(MONTH(Tabla2[[#This Row],[FECHA CESE/BAJA]])=MONTH(TODAY()-30),YEAR(Tabla2[[#This Row],[FECHA CESE/BAJA]])=YEAR(TODAY())),MONTH(TODAY()-30)&amp;"-"&amp;YEAR(TODAY()),"Borrar")),"No aplica")</f>
        <v>No Aplica</v>
      </c>
      <c r="AD258" t="str">
        <f>+IFERROR(IF(Tabla2[[#This Row],[FECHA INICIO DE LABORES EN OBRA]]="","No Aplica",IF(AND(MONTH(Tabla2[[#This Row],[FECHA INICIO DE LABORES EN OBRA]])=MONTH(TODAY()-30),YEAR(Tabla2[[#This Row],[FECHA INICIO DE LABORES EN OBRA]])=YEAR(TODAY())),MONTH(TODAY()-30)&amp;"-"&amp;YEAR(TODAY()),"No Aplica")),"No Aplica")</f>
        <v>No Aplica</v>
      </c>
    </row>
    <row r="259" spans="1:30" x14ac:dyDescent="0.25">
      <c r="A259" s="13" t="s">
        <v>2723</v>
      </c>
      <c r="B259" s="15" t="s">
        <v>2724</v>
      </c>
      <c r="C259" s="15" t="s">
        <v>2717</v>
      </c>
      <c r="D259" s="15">
        <v>78673257</v>
      </c>
      <c r="E259" s="15" t="s">
        <v>227</v>
      </c>
      <c r="F259" s="39">
        <v>36509</v>
      </c>
      <c r="G259" s="15">
        <v>2</v>
      </c>
      <c r="H259" s="15" t="s">
        <v>2929</v>
      </c>
      <c r="I259" s="15" t="s">
        <v>2728</v>
      </c>
      <c r="J259" s="15" t="s">
        <v>2930</v>
      </c>
      <c r="K259" s="15" t="s">
        <v>2802</v>
      </c>
      <c r="L259" s="40" t="s">
        <v>6</v>
      </c>
      <c r="M259" s="39"/>
      <c r="N259" s="41" t="s">
        <v>2098</v>
      </c>
      <c r="O259" s="39">
        <v>45113</v>
      </c>
      <c r="P259" s="40">
        <v>1</v>
      </c>
      <c r="Q259" s="40">
        <v>1</v>
      </c>
      <c r="R259" s="40" t="str">
        <f>IFERROR(VLOOKUP(Tabla2[[#This Row],[CONTRATISTA PRNCIPAL]],Hoja1!$L$5:$M$9,2,FALSE),"CJV")</f>
        <v>CJV</v>
      </c>
      <c r="S259" s="40" t="str">
        <f>IF(Tabla2[[#This Row],[EMPRESA]]=Tabla2[[#This Row],[CONTRATISTA PRNCIPAL]],"Principal","Secundaria")</f>
        <v>Secundaria</v>
      </c>
      <c r="T259" s="42">
        <f>IFERROR(1/COUNTIF(Tabla2[CONTRATISTA PRNCIPAL],Tabla2[[#This Row],[CONTRATISTA PRNCIPAL]]),0)</f>
        <v>0.005952380952380952</v>
      </c>
      <c r="U259" s="43">
        <f>IF(((TODAY()-Tabla2[[#This Row],[FECHA NACIMIENTO]])/365)&lt;18,"Corregir", IF(((TODAY()-Tabla2[[#This Row],[FECHA NACIMIENTO]])/365)&gt;80, "Corregir",ROUNDDOWN(((TODAY()-Tabla2[[#This Row],[FECHA NACIMIENTO]])/365),0)))</f>
        <v>23</v>
      </c>
      <c r="V2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59" s="44" t="str">
        <f>+IF(Tabla2[[#This Row],[Edad]]="Corregir","Corregir","Ok")</f>
        <v>Ok</v>
      </c>
      <c r="X259" s="42" t="str">
        <f>+IFERROR(VLOOKUP(Tabla2[[#This Row],[DISTRITO SEGÚN DNI]],Hoja1!$A$2:$B$32,2,FALSE),"No")</f>
        <v>CALLAO</v>
      </c>
      <c r="Y259" s="42" t="str">
        <f>IF(OR(LOWER(Tabla2[[#This Row],[GENERO]])="masculino", LOWER(Tabla2[[#This Row],[GENERO]])="femenino"),"OK","Corregir")</f>
        <v>OK</v>
      </c>
      <c r="Z259" s="42" t="str">
        <f>+IF(Tabla2[[#This Row],[Nro. DNI / CE]]="","Corregir",IF(LEN(Tabla2[[#This Row],[Nro. DNI / CE]])&gt;=8,"OK","Corregir"))</f>
        <v>OK</v>
      </c>
      <c r="AA259" s="42">
        <f>COUNTIF(Tabla2[APELLIDOS Y NOMBRES],Tabla2[[#This Row],[APELLIDOS Y NOMBRES]])</f>
        <v>1</v>
      </c>
      <c r="AB259" s="42">
        <f>IF(Tabla2[[#This Row],[Trabajador]]&gt;1,1/Tabla2[[#This Row],[Trabajador]],Tabla2[[#This Row],[Trabajador]])</f>
        <v>1</v>
      </c>
      <c r="AC259" t="str">
        <f>+IFERROR(IF(Tabla2[[#This Row],[FECHA CESE/BAJA]]="","No Aplica",IF(AND(MONTH(Tabla2[[#This Row],[FECHA CESE/BAJA]])=MONTH(TODAY()-30),YEAR(Tabla2[[#This Row],[FECHA CESE/BAJA]])=YEAR(TODAY())),MONTH(TODAY()-30)&amp;"-"&amp;YEAR(TODAY()),"Borrar")),"No aplica")</f>
        <v>No Aplica</v>
      </c>
      <c r="AD259" t="str">
        <f>+IFERROR(IF(Tabla2[[#This Row],[FECHA INICIO DE LABORES EN OBRA]]="","No Aplica",IF(AND(MONTH(Tabla2[[#This Row],[FECHA INICIO DE LABORES EN OBRA]])=MONTH(TODAY()-30),YEAR(Tabla2[[#This Row],[FECHA INICIO DE LABORES EN OBRA]])=YEAR(TODAY())),MONTH(TODAY()-30)&amp;"-"&amp;YEAR(TODAY()),"No Aplica")),"No Aplica")</f>
        <v>No Aplica</v>
      </c>
    </row>
    <row r="260" spans="1:30" x14ac:dyDescent="0.25">
      <c r="A260" s="13" t="s">
        <v>2723</v>
      </c>
      <c r="B260" s="15" t="s">
        <v>2724</v>
      </c>
      <c r="C260" s="15" t="s">
        <v>2717</v>
      </c>
      <c r="D260" s="15" t="s">
        <v>1758</v>
      </c>
      <c r="E260" s="15" t="s">
        <v>1759</v>
      </c>
      <c r="F260" s="39">
        <v>30142</v>
      </c>
      <c r="G260" s="15">
        <v>3</v>
      </c>
      <c r="H260" s="15" t="s">
        <v>2931</v>
      </c>
      <c r="I260" s="15" t="s">
        <v>2728</v>
      </c>
      <c r="J260" s="15" t="s">
        <v>2932</v>
      </c>
      <c r="K260" s="15" t="s">
        <v>2933</v>
      </c>
      <c r="L260" s="40" t="s">
        <v>6</v>
      </c>
      <c r="M260" s="39"/>
      <c r="N260" s="41" t="s">
        <v>2098</v>
      </c>
      <c r="O260" s="39">
        <v>45068</v>
      </c>
      <c r="P260" s="40">
        <v>3</v>
      </c>
      <c r="Q260" s="40">
        <v>1</v>
      </c>
      <c r="R260" s="40" t="str">
        <f>IFERROR(VLOOKUP(Tabla2[[#This Row],[CONTRATISTA PRNCIPAL]],Hoja1!$L$5:$M$9,2,FALSE),"CJV")</f>
        <v>CJV</v>
      </c>
      <c r="S260" s="40" t="str">
        <f>IF(Tabla2[[#This Row],[EMPRESA]]=Tabla2[[#This Row],[CONTRATISTA PRNCIPAL]],"Principal","Secundaria")</f>
        <v>Secundaria</v>
      </c>
      <c r="T260" s="42">
        <f>IFERROR(1/COUNTIF(Tabla2[CONTRATISTA PRNCIPAL],Tabla2[[#This Row],[CONTRATISTA PRNCIPAL]]),0)</f>
        <v>0.005952380952380952</v>
      </c>
      <c r="U260" s="43">
        <f>IF(((TODAY()-Tabla2[[#This Row],[FECHA NACIMIENTO]])/365)&lt;18,"Corregir", IF(((TODAY()-Tabla2[[#This Row],[FECHA NACIMIENTO]])/365)&gt;80, "Corregir",ROUNDDOWN(((TODAY()-Tabla2[[#This Row],[FECHA NACIMIENTO]])/365),0)))</f>
        <v>41</v>
      </c>
      <c r="V2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0" s="44" t="str">
        <f>+IF(Tabla2[[#This Row],[Edad]]="Corregir","Corregir","Ok")</f>
        <v>Ok</v>
      </c>
      <c r="X260" s="42" t="str">
        <f>+IFERROR(VLOOKUP(Tabla2[[#This Row],[DISTRITO SEGÚN DNI]],Hoja1!$A$2:$B$32,2,FALSE),"No")</f>
        <v>CALLAO</v>
      </c>
      <c r="Y260" s="42" t="str">
        <f>IF(OR(LOWER(Tabla2[[#This Row],[GENERO]])="masculino", LOWER(Tabla2[[#This Row],[GENERO]])="femenino"),"OK","Corregir")</f>
        <v>OK</v>
      </c>
      <c r="Z260" s="42" t="str">
        <f>+IF(Tabla2[[#This Row],[Nro. DNI / CE]]="","Corregir",IF(LEN(Tabla2[[#This Row],[Nro. DNI / CE]])&gt;=8,"OK","Corregir"))</f>
        <v>OK</v>
      </c>
      <c r="AA260" s="42">
        <f>COUNTIF(Tabla2[APELLIDOS Y NOMBRES],Tabla2[[#This Row],[APELLIDOS Y NOMBRES]])</f>
        <v>1</v>
      </c>
      <c r="AB260" s="42">
        <f>IF(Tabla2[[#This Row],[Trabajador]]&gt;1,1/Tabla2[[#This Row],[Trabajador]],Tabla2[[#This Row],[Trabajador]])</f>
        <v>1</v>
      </c>
      <c r="AC260" t="str">
        <f>+IFERROR(IF(Tabla2[[#This Row],[FECHA CESE/BAJA]]="","No Aplica",IF(AND(MONTH(Tabla2[[#This Row],[FECHA CESE/BAJA]])=MONTH(TODAY()-30),YEAR(Tabla2[[#This Row],[FECHA CESE/BAJA]])=YEAR(TODAY())),MONTH(TODAY()-30)&amp;"-"&amp;YEAR(TODAY()),"Borrar")),"No aplica")</f>
        <v>No Aplica</v>
      </c>
      <c r="AD260" t="str">
        <f>+IFERROR(IF(Tabla2[[#This Row],[FECHA INICIO DE LABORES EN OBRA]]="","No Aplica",IF(AND(MONTH(Tabla2[[#This Row],[FECHA INICIO DE LABORES EN OBRA]])=MONTH(TODAY()-30),YEAR(Tabla2[[#This Row],[FECHA INICIO DE LABORES EN OBRA]])=YEAR(TODAY())),MONTH(TODAY()-30)&amp;"-"&amp;YEAR(TODAY()),"No Aplica")),"No Aplica")</f>
        <v>No Aplica</v>
      </c>
    </row>
    <row r="261" spans="1:30" x14ac:dyDescent="0.25">
      <c r="A261" s="13" t="s">
        <v>2723</v>
      </c>
      <c r="B261" s="15" t="s">
        <v>2724</v>
      </c>
      <c r="C261" s="15" t="s">
        <v>2717</v>
      </c>
      <c r="D261" s="15" t="s">
        <v>2934</v>
      </c>
      <c r="E261" s="15" t="s">
        <v>2935</v>
      </c>
      <c r="F261" s="39">
        <v>31631</v>
      </c>
      <c r="G261" s="15">
        <v>2</v>
      </c>
      <c r="H261" s="15" t="s">
        <v>2733</v>
      </c>
      <c r="I261" s="15" t="s">
        <v>2728</v>
      </c>
      <c r="J261" s="15" t="s">
        <v>2936</v>
      </c>
      <c r="K261" s="15" t="s">
        <v>2108</v>
      </c>
      <c r="L261" s="40" t="s">
        <v>6</v>
      </c>
      <c r="M261" s="39"/>
      <c r="N261" s="41" t="s">
        <v>2098</v>
      </c>
      <c r="O261" s="39">
        <v>45072</v>
      </c>
      <c r="P261" s="40">
        <v>3</v>
      </c>
      <c r="Q261" s="40">
        <v>1</v>
      </c>
      <c r="R261" s="40" t="str">
        <f>IFERROR(VLOOKUP(Tabla2[[#This Row],[CONTRATISTA PRNCIPAL]],Hoja1!$L$5:$M$9,2,FALSE),"CJV")</f>
        <v>CJV</v>
      </c>
      <c r="S261" s="40" t="str">
        <f>IF(Tabla2[[#This Row],[EMPRESA]]=Tabla2[[#This Row],[CONTRATISTA PRNCIPAL]],"Principal","Secundaria")</f>
        <v>Secundaria</v>
      </c>
      <c r="T261" s="42">
        <f>IFERROR(1/COUNTIF(Tabla2[CONTRATISTA PRNCIPAL],Tabla2[[#This Row],[CONTRATISTA PRNCIPAL]]),0)</f>
        <v>0.005952380952380952</v>
      </c>
      <c r="U261" s="43">
        <f>IF(((TODAY()-Tabla2[[#This Row],[FECHA NACIMIENTO]])/365)&lt;18,"Corregir", IF(((TODAY()-Tabla2[[#This Row],[FECHA NACIMIENTO]])/365)&gt;80, "Corregir",ROUNDDOWN(((TODAY()-Tabla2[[#This Row],[FECHA NACIMIENTO]])/365),0)))</f>
        <v>37</v>
      </c>
      <c r="V2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1" s="44" t="str">
        <f>+IF(Tabla2[[#This Row],[Edad]]="Corregir","Corregir","Ok")</f>
        <v>Ok</v>
      </c>
      <c r="X261" s="42" t="str">
        <f>+IFERROR(VLOOKUP(Tabla2[[#This Row],[DISTRITO SEGÚN DNI]],Hoja1!$A$2:$B$32,2,FALSE),"No")</f>
        <v>No</v>
      </c>
      <c r="Y261" s="42" t="str">
        <f>IF(OR(LOWER(Tabla2[[#This Row],[GENERO]])="masculino", LOWER(Tabla2[[#This Row],[GENERO]])="femenino"),"OK","Corregir")</f>
        <v>OK</v>
      </c>
      <c r="Z261" s="42" t="str">
        <f>+IF(Tabla2[[#This Row],[Nro. DNI / CE]]="","Corregir",IF(LEN(Tabla2[[#This Row],[Nro. DNI / CE]])&gt;=8,"OK","Corregir"))</f>
        <v>OK</v>
      </c>
      <c r="AA261" s="42">
        <f>COUNTIF(Tabla2[APELLIDOS Y NOMBRES],Tabla2[[#This Row],[APELLIDOS Y NOMBRES]])</f>
        <v>1</v>
      </c>
      <c r="AB261" s="42">
        <f>IF(Tabla2[[#This Row],[Trabajador]]&gt;1,1/Tabla2[[#This Row],[Trabajador]],Tabla2[[#This Row],[Trabajador]])</f>
        <v>1</v>
      </c>
      <c r="AC261" t="str">
        <f>+IFERROR(IF(Tabla2[[#This Row],[FECHA CESE/BAJA]]="","No Aplica",IF(AND(MONTH(Tabla2[[#This Row],[FECHA CESE/BAJA]])=MONTH(TODAY()-30),YEAR(Tabla2[[#This Row],[FECHA CESE/BAJA]])=YEAR(TODAY())),MONTH(TODAY()-30)&amp;"-"&amp;YEAR(TODAY()),"Borrar")),"No aplica")</f>
        <v>No Aplica</v>
      </c>
      <c r="AD261" t="str">
        <f>+IFERROR(IF(Tabla2[[#This Row],[FECHA INICIO DE LABORES EN OBRA]]="","No Aplica",IF(AND(MONTH(Tabla2[[#This Row],[FECHA INICIO DE LABORES EN OBRA]])=MONTH(TODAY()-30),YEAR(Tabla2[[#This Row],[FECHA INICIO DE LABORES EN OBRA]])=YEAR(TODAY())),MONTH(TODAY()-30)&amp;"-"&amp;YEAR(TODAY()),"No Aplica")),"No Aplica")</f>
        <v>No Aplica</v>
      </c>
    </row>
    <row r="262" spans="1:30" x14ac:dyDescent="0.25">
      <c r="A262" s="13" t="s">
        <v>2723</v>
      </c>
      <c r="B262" s="15" t="s">
        <v>2724</v>
      </c>
      <c r="C262" s="15" t="s">
        <v>2717</v>
      </c>
      <c r="D262" s="15" t="s">
        <v>2937</v>
      </c>
      <c r="E262" s="15" t="s">
        <v>2938</v>
      </c>
      <c r="F262" s="39">
        <v>30531</v>
      </c>
      <c r="G262" s="15">
        <v>2</v>
      </c>
      <c r="H262" s="15" t="s">
        <v>2733</v>
      </c>
      <c r="I262" s="15" t="s">
        <v>2728</v>
      </c>
      <c r="J262" s="15" t="s">
        <v>2939</v>
      </c>
      <c r="K262" s="15" t="s">
        <v>2940</v>
      </c>
      <c r="L262" s="40" t="s">
        <v>6</v>
      </c>
      <c r="M262" s="39"/>
      <c r="N262" s="41" t="s">
        <v>2098</v>
      </c>
      <c r="O262" s="39">
        <v>45079</v>
      </c>
      <c r="P262" s="40">
        <v>3</v>
      </c>
      <c r="Q262" s="40">
        <v>1</v>
      </c>
      <c r="R262" s="40" t="str">
        <f>IFERROR(VLOOKUP(Tabla2[[#This Row],[CONTRATISTA PRNCIPAL]],Hoja1!$L$5:$M$9,2,FALSE),"CJV")</f>
        <v>CJV</v>
      </c>
      <c r="S262" s="40" t="str">
        <f>IF(Tabla2[[#This Row],[EMPRESA]]=Tabla2[[#This Row],[CONTRATISTA PRNCIPAL]],"Principal","Secundaria")</f>
        <v>Secundaria</v>
      </c>
      <c r="T262" s="42">
        <f>IFERROR(1/COUNTIF(Tabla2[CONTRATISTA PRNCIPAL],Tabla2[[#This Row],[CONTRATISTA PRNCIPAL]]),0)</f>
        <v>0.005952380952380952</v>
      </c>
      <c r="U262" s="43">
        <f>IF(((TODAY()-Tabla2[[#This Row],[FECHA NACIMIENTO]])/365)&lt;18,"Corregir", IF(((TODAY()-Tabla2[[#This Row],[FECHA NACIMIENTO]])/365)&gt;80, "Corregir",ROUNDDOWN(((TODAY()-Tabla2[[#This Row],[FECHA NACIMIENTO]])/365),0)))</f>
        <v>40</v>
      </c>
      <c r="V2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2" s="44" t="str">
        <f>+IF(Tabla2[[#This Row],[Edad]]="Corregir","Corregir","Ok")</f>
        <v>Ok</v>
      </c>
      <c r="X262" s="42" t="str">
        <f>+IFERROR(VLOOKUP(Tabla2[[#This Row],[DISTRITO SEGÚN DNI]],Hoja1!$A$2:$B$32,2,FALSE),"No")</f>
        <v>No</v>
      </c>
      <c r="Y262" s="42" t="str">
        <f>IF(OR(LOWER(Tabla2[[#This Row],[GENERO]])="masculino", LOWER(Tabla2[[#This Row],[GENERO]])="femenino"),"OK","Corregir")</f>
        <v>OK</v>
      </c>
      <c r="Z262" s="42" t="str">
        <f>+IF(Tabla2[[#This Row],[Nro. DNI / CE]]="","Corregir",IF(LEN(Tabla2[[#This Row],[Nro. DNI / CE]])&gt;=8,"OK","Corregir"))</f>
        <v>OK</v>
      </c>
      <c r="AA262" s="42">
        <f>COUNTIF(Tabla2[APELLIDOS Y NOMBRES],Tabla2[[#This Row],[APELLIDOS Y NOMBRES]])</f>
        <v>1</v>
      </c>
      <c r="AB262" s="42">
        <f>IF(Tabla2[[#This Row],[Trabajador]]&gt;1,1/Tabla2[[#This Row],[Trabajador]],Tabla2[[#This Row],[Trabajador]])</f>
        <v>1</v>
      </c>
      <c r="AC262" t="str">
        <f>+IFERROR(IF(Tabla2[[#This Row],[FECHA CESE/BAJA]]="","No Aplica",IF(AND(MONTH(Tabla2[[#This Row],[FECHA CESE/BAJA]])=MONTH(TODAY()-30),YEAR(Tabla2[[#This Row],[FECHA CESE/BAJA]])=YEAR(TODAY())),MONTH(TODAY()-30)&amp;"-"&amp;YEAR(TODAY()),"Borrar")),"No aplica")</f>
        <v>No Aplica</v>
      </c>
      <c r="AD262" t="str">
        <f>+IFERROR(IF(Tabla2[[#This Row],[FECHA INICIO DE LABORES EN OBRA]]="","No Aplica",IF(AND(MONTH(Tabla2[[#This Row],[FECHA INICIO DE LABORES EN OBRA]])=MONTH(TODAY()-30),YEAR(Tabla2[[#This Row],[FECHA INICIO DE LABORES EN OBRA]])=YEAR(TODAY())),MONTH(TODAY()-30)&amp;"-"&amp;YEAR(TODAY()),"No Aplica")),"No Aplica")</f>
        <v>No Aplica</v>
      </c>
    </row>
    <row r="263" spans="1:30" x14ac:dyDescent="0.25">
      <c r="A263" s="13" t="s">
        <v>2723</v>
      </c>
      <c r="B263" s="15" t="s">
        <v>2724</v>
      </c>
      <c r="C263" s="15" t="s">
        <v>2717</v>
      </c>
      <c r="D263" s="15">
        <v>74425855</v>
      </c>
      <c r="E263" s="15" t="s">
        <v>2941</v>
      </c>
      <c r="F263" s="39">
        <v>34724</v>
      </c>
      <c r="G263" s="15">
        <v>2</v>
      </c>
      <c r="H263" s="15" t="s">
        <v>2733</v>
      </c>
      <c r="I263" s="15" t="s">
        <v>2728</v>
      </c>
      <c r="J263" s="15" t="s">
        <v>2942</v>
      </c>
      <c r="K263" s="15" t="s">
        <v>2897</v>
      </c>
      <c r="L263" s="40" t="s">
        <v>6</v>
      </c>
      <c r="M263" s="39"/>
      <c r="N263" s="41" t="s">
        <v>2098</v>
      </c>
      <c r="O263" s="39">
        <v>45152</v>
      </c>
      <c r="P263" s="40">
        <v>1</v>
      </c>
      <c r="Q263" s="40">
        <v>4</v>
      </c>
      <c r="R263" s="40" t="str">
        <f>IFERROR(VLOOKUP(Tabla2[[#This Row],[CONTRATISTA PRNCIPAL]],Hoja1!$L$5:$M$9,2,FALSE),"CJV")</f>
        <v>CJV</v>
      </c>
      <c r="S263" s="40" t="str">
        <f>IF(Tabla2[[#This Row],[EMPRESA]]=Tabla2[[#This Row],[CONTRATISTA PRNCIPAL]],"Principal","Secundaria")</f>
        <v>Secundaria</v>
      </c>
      <c r="T263" s="42">
        <f>IFERROR(1/COUNTIF(Tabla2[CONTRATISTA PRNCIPAL],Tabla2[[#This Row],[CONTRATISTA PRNCIPAL]]),0)</f>
        <v>0.005952380952380952</v>
      </c>
      <c r="U263" s="43">
        <f>IF(((TODAY()-Tabla2[[#This Row],[FECHA NACIMIENTO]])/365)&lt;18,"Corregir", IF(((TODAY()-Tabla2[[#This Row],[FECHA NACIMIENTO]])/365)&gt;80, "Corregir",ROUNDDOWN(((TODAY()-Tabla2[[#This Row],[FECHA NACIMIENTO]])/365),0)))</f>
        <v>28</v>
      </c>
      <c r="V2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3" s="44" t="str">
        <f>+IF(Tabla2[[#This Row],[Edad]]="Corregir","Corregir","Ok")</f>
        <v>Ok</v>
      </c>
      <c r="X263" s="42" t="str">
        <f>+IFERROR(VLOOKUP(Tabla2[[#This Row],[DISTRITO SEGÚN DNI]],Hoja1!$A$2:$B$32,2,FALSE),"No")</f>
        <v>No</v>
      </c>
      <c r="Y263" s="42" t="str">
        <f>IF(OR(LOWER(Tabla2[[#This Row],[GENERO]])="masculino", LOWER(Tabla2[[#This Row],[GENERO]])="femenino"),"OK","Corregir")</f>
        <v>OK</v>
      </c>
      <c r="Z263" s="42" t="str">
        <f>+IF(Tabla2[[#This Row],[Nro. DNI / CE]]="","Corregir",IF(LEN(Tabla2[[#This Row],[Nro. DNI / CE]])&gt;=8,"OK","Corregir"))</f>
        <v>OK</v>
      </c>
      <c r="AA263" s="42">
        <f>COUNTIF(Tabla2[APELLIDOS Y NOMBRES],Tabla2[[#This Row],[APELLIDOS Y NOMBRES]])</f>
        <v>1</v>
      </c>
      <c r="AB263" s="42">
        <f>IF(Tabla2[[#This Row],[Trabajador]]&gt;1,1/Tabla2[[#This Row],[Trabajador]],Tabla2[[#This Row],[Trabajador]])</f>
        <v>1</v>
      </c>
      <c r="AC263" t="str">
        <f>+IFERROR(IF(Tabla2[[#This Row],[FECHA CESE/BAJA]]="","No Aplica",IF(AND(MONTH(Tabla2[[#This Row],[FECHA CESE/BAJA]])=MONTH(TODAY()-30),YEAR(Tabla2[[#This Row],[FECHA CESE/BAJA]])=YEAR(TODAY())),MONTH(TODAY()-30)&amp;"-"&amp;YEAR(TODAY()),"Borrar")),"No aplica")</f>
        <v>No Aplica</v>
      </c>
      <c r="AD263" t="str">
        <f>+IFERROR(IF(Tabla2[[#This Row],[FECHA INICIO DE LABORES EN OBRA]]="","No Aplica",IF(AND(MONTH(Tabla2[[#This Row],[FECHA INICIO DE LABORES EN OBRA]])=MONTH(TODAY()-30),YEAR(Tabla2[[#This Row],[FECHA INICIO DE LABORES EN OBRA]])=YEAR(TODAY())),MONTH(TODAY()-30)&amp;"-"&amp;YEAR(TODAY()),"No Aplica")),"No Aplica")</f>
        <v>8-2023</v>
      </c>
    </row>
    <row r="264" spans="1:30" x14ac:dyDescent="0.25">
      <c r="A264" s="13" t="s">
        <v>2723</v>
      </c>
      <c r="B264" s="15" t="s">
        <v>2724</v>
      </c>
      <c r="C264" s="15" t="s">
        <v>2717</v>
      </c>
      <c r="D264" s="15">
        <v>76421793</v>
      </c>
      <c r="E264" s="15" t="s">
        <v>2943</v>
      </c>
      <c r="F264" s="39">
        <v>34727</v>
      </c>
      <c r="G264" s="15">
        <v>2</v>
      </c>
      <c r="H264" s="15" t="s">
        <v>2733</v>
      </c>
      <c r="I264" s="15" t="s">
        <v>2728</v>
      </c>
      <c r="J264" s="15" t="s">
        <v>2944</v>
      </c>
      <c r="K264" s="15" t="s">
        <v>2945</v>
      </c>
      <c r="L264" s="40" t="s">
        <v>6</v>
      </c>
      <c r="M264" s="39"/>
      <c r="N264" s="41" t="s">
        <v>2098</v>
      </c>
      <c r="O264" s="39">
        <v>45152</v>
      </c>
      <c r="P264" s="40">
        <v>1</v>
      </c>
      <c r="Q264" s="40">
        <v>4</v>
      </c>
      <c r="R264" s="40" t="str">
        <f>IFERROR(VLOOKUP(Tabla2[[#This Row],[CONTRATISTA PRNCIPAL]],Hoja1!$L$5:$M$9,2,FALSE),"CJV")</f>
        <v>CJV</v>
      </c>
      <c r="S264" s="40" t="str">
        <f>IF(Tabla2[[#This Row],[EMPRESA]]=Tabla2[[#This Row],[CONTRATISTA PRNCIPAL]],"Principal","Secundaria")</f>
        <v>Secundaria</v>
      </c>
      <c r="T264" s="42">
        <f>IFERROR(1/COUNTIF(Tabla2[CONTRATISTA PRNCIPAL],Tabla2[[#This Row],[CONTRATISTA PRNCIPAL]]),0)</f>
        <v>0.005952380952380952</v>
      </c>
      <c r="U264" s="43">
        <f>IF(((TODAY()-Tabla2[[#This Row],[FECHA NACIMIENTO]])/365)&lt;18,"Corregir", IF(((TODAY()-Tabla2[[#This Row],[FECHA NACIMIENTO]])/365)&gt;80, "Corregir",ROUNDDOWN(((TODAY()-Tabla2[[#This Row],[FECHA NACIMIENTO]])/365),0)))</f>
        <v>28</v>
      </c>
      <c r="V2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4" s="44" t="str">
        <f>+IF(Tabla2[[#This Row],[Edad]]="Corregir","Corregir","Ok")</f>
        <v>Ok</v>
      </c>
      <c r="X264" s="42" t="str">
        <f>+IFERROR(VLOOKUP(Tabla2[[#This Row],[DISTRITO SEGÚN DNI]],Hoja1!$A$2:$B$32,2,FALSE),"No")</f>
        <v>No</v>
      </c>
      <c r="Y264" s="42" t="str">
        <f>IF(OR(LOWER(Tabla2[[#This Row],[GENERO]])="masculino", LOWER(Tabla2[[#This Row],[GENERO]])="femenino"),"OK","Corregir")</f>
        <v>OK</v>
      </c>
      <c r="Z264" s="42" t="str">
        <f>+IF(Tabla2[[#This Row],[Nro. DNI / CE]]="","Corregir",IF(LEN(Tabla2[[#This Row],[Nro. DNI / CE]])&gt;=8,"OK","Corregir"))</f>
        <v>OK</v>
      </c>
      <c r="AA264" s="42">
        <f>COUNTIF(Tabla2[APELLIDOS Y NOMBRES],Tabla2[[#This Row],[APELLIDOS Y NOMBRES]])</f>
        <v>1</v>
      </c>
      <c r="AB264" s="42">
        <f>IF(Tabla2[[#This Row],[Trabajador]]&gt;1,1/Tabla2[[#This Row],[Trabajador]],Tabla2[[#This Row],[Trabajador]])</f>
        <v>1</v>
      </c>
      <c r="AC264" t="str">
        <f>+IFERROR(IF(Tabla2[[#This Row],[FECHA CESE/BAJA]]="","No Aplica",IF(AND(MONTH(Tabla2[[#This Row],[FECHA CESE/BAJA]])=MONTH(TODAY()-30),YEAR(Tabla2[[#This Row],[FECHA CESE/BAJA]])=YEAR(TODAY())),MONTH(TODAY()-30)&amp;"-"&amp;YEAR(TODAY()),"Borrar")),"No aplica")</f>
        <v>No Aplica</v>
      </c>
      <c r="AD264" t="str">
        <f>+IFERROR(IF(Tabla2[[#This Row],[FECHA INICIO DE LABORES EN OBRA]]="","No Aplica",IF(AND(MONTH(Tabla2[[#This Row],[FECHA INICIO DE LABORES EN OBRA]])=MONTH(TODAY()-30),YEAR(Tabla2[[#This Row],[FECHA INICIO DE LABORES EN OBRA]])=YEAR(TODAY())),MONTH(TODAY()-30)&amp;"-"&amp;YEAR(TODAY()),"No Aplica")),"No Aplica")</f>
        <v>8-2023</v>
      </c>
    </row>
    <row r="265" spans="1:30" x14ac:dyDescent="0.25">
      <c r="A265" s="13" t="s">
        <v>2723</v>
      </c>
      <c r="B265" s="15" t="s">
        <v>2724</v>
      </c>
      <c r="C265" s="15" t="s">
        <v>2717</v>
      </c>
      <c r="D265" s="15">
        <v>47612122</v>
      </c>
      <c r="E265" s="15" t="s">
        <v>2946</v>
      </c>
      <c r="F265" s="39">
        <v>33932</v>
      </c>
      <c r="G265" s="15">
        <v>1</v>
      </c>
      <c r="H265" s="15" t="s">
        <v>2727</v>
      </c>
      <c r="I265" s="15" t="s">
        <v>2728</v>
      </c>
      <c r="J265" s="15" t="s">
        <v>2947</v>
      </c>
      <c r="K265" s="15" t="s">
        <v>2948</v>
      </c>
      <c r="L265" s="40" t="s">
        <v>6</v>
      </c>
      <c r="M265" s="39"/>
      <c r="N265" s="41" t="s">
        <v>2098</v>
      </c>
      <c r="O265" s="39">
        <v>45155</v>
      </c>
      <c r="P265" s="40">
        <v>1</v>
      </c>
      <c r="Q265" s="40">
        <v>1</v>
      </c>
      <c r="R265" s="40" t="str">
        <f>IFERROR(VLOOKUP(Tabla2[[#This Row],[CONTRATISTA PRNCIPAL]],Hoja1!$L$5:$M$9,2,FALSE),"CJV")</f>
        <v>CJV</v>
      </c>
      <c r="S265" s="40" t="str">
        <f>IF(Tabla2[[#This Row],[EMPRESA]]=Tabla2[[#This Row],[CONTRATISTA PRNCIPAL]],"Principal","Secundaria")</f>
        <v>Secundaria</v>
      </c>
      <c r="T265" s="42">
        <f>IFERROR(1/COUNTIF(Tabla2[CONTRATISTA PRNCIPAL],Tabla2[[#This Row],[CONTRATISTA PRNCIPAL]]),0)</f>
        <v>0.005952380952380952</v>
      </c>
      <c r="U265" s="43">
        <f>IF(((TODAY()-Tabla2[[#This Row],[FECHA NACIMIENTO]])/365)&lt;18,"Corregir", IF(((TODAY()-Tabla2[[#This Row],[FECHA NACIMIENTO]])/365)&gt;80, "Corregir",ROUNDDOWN(((TODAY()-Tabla2[[#This Row],[FECHA NACIMIENTO]])/365),0)))</f>
        <v>30</v>
      </c>
      <c r="V2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5" s="44" t="str">
        <f>+IF(Tabla2[[#This Row],[Edad]]="Corregir","Corregir","Ok")</f>
        <v>Ok</v>
      </c>
      <c r="X265" s="42" t="str">
        <f>+IFERROR(VLOOKUP(Tabla2[[#This Row],[DISTRITO SEGÚN DNI]],Hoja1!$A$2:$B$32,2,FALSE),"No")</f>
        <v>No</v>
      </c>
      <c r="Y265" s="42" t="str">
        <f>IF(OR(LOWER(Tabla2[[#This Row],[GENERO]])="masculino", LOWER(Tabla2[[#This Row],[GENERO]])="femenino"),"OK","Corregir")</f>
        <v>OK</v>
      </c>
      <c r="Z265" s="42" t="str">
        <f>+IF(Tabla2[[#This Row],[Nro. DNI / CE]]="","Corregir",IF(LEN(Tabla2[[#This Row],[Nro. DNI / CE]])&gt;=8,"OK","Corregir"))</f>
        <v>OK</v>
      </c>
      <c r="AA265" s="42">
        <f>COUNTIF(Tabla2[APELLIDOS Y NOMBRES],Tabla2[[#This Row],[APELLIDOS Y NOMBRES]])</f>
        <v>1</v>
      </c>
      <c r="AB265" s="42">
        <f>IF(Tabla2[[#This Row],[Trabajador]]&gt;1,1/Tabla2[[#This Row],[Trabajador]],Tabla2[[#This Row],[Trabajador]])</f>
        <v>1</v>
      </c>
      <c r="AC265" t="str">
        <f>+IFERROR(IF(Tabla2[[#This Row],[FECHA CESE/BAJA]]="","No Aplica",IF(AND(MONTH(Tabla2[[#This Row],[FECHA CESE/BAJA]])=MONTH(TODAY()-30),YEAR(Tabla2[[#This Row],[FECHA CESE/BAJA]])=YEAR(TODAY())),MONTH(TODAY()-30)&amp;"-"&amp;YEAR(TODAY()),"Borrar")),"No aplica")</f>
        <v>No Aplica</v>
      </c>
      <c r="AD265" t="str">
        <f>+IFERROR(IF(Tabla2[[#This Row],[FECHA INICIO DE LABORES EN OBRA]]="","No Aplica",IF(AND(MONTH(Tabla2[[#This Row],[FECHA INICIO DE LABORES EN OBRA]])=MONTH(TODAY()-30),YEAR(Tabla2[[#This Row],[FECHA INICIO DE LABORES EN OBRA]])=YEAR(TODAY())),MONTH(TODAY()-30)&amp;"-"&amp;YEAR(TODAY()),"No Aplica")),"No Aplica")</f>
        <v>8-2023</v>
      </c>
    </row>
    <row r="266" spans="1:30" x14ac:dyDescent="0.25">
      <c r="A266" s="13" t="s">
        <v>2723</v>
      </c>
      <c r="B266" s="15" t="s">
        <v>2724</v>
      </c>
      <c r="C266" s="15" t="s">
        <v>2717</v>
      </c>
      <c r="D266" s="15">
        <v>73233513</v>
      </c>
      <c r="E266" s="15" t="s">
        <v>2949</v>
      </c>
      <c r="F266" s="39">
        <v>34005</v>
      </c>
      <c r="G266" s="15">
        <v>2</v>
      </c>
      <c r="H266" s="15" t="s">
        <v>2929</v>
      </c>
      <c r="I266" s="15" t="s">
        <v>2728</v>
      </c>
      <c r="J266" s="15" t="s">
        <v>2950</v>
      </c>
      <c r="K266" s="15" t="s">
        <v>2843</v>
      </c>
      <c r="L266" s="40" t="s">
        <v>6</v>
      </c>
      <c r="M266" s="39"/>
      <c r="N266" s="41" t="s">
        <v>2098</v>
      </c>
      <c r="O266" s="39">
        <v>45162</v>
      </c>
      <c r="P266" s="40">
        <v>1</v>
      </c>
      <c r="Q266" s="40">
        <v>4</v>
      </c>
      <c r="R266" s="40" t="str">
        <f>IFERROR(VLOOKUP(Tabla2[[#This Row],[CONTRATISTA PRNCIPAL]],Hoja1!$L$5:$M$9,2,FALSE),"CJV")</f>
        <v>CJV</v>
      </c>
      <c r="S266" s="40" t="str">
        <f>IF(Tabla2[[#This Row],[EMPRESA]]=Tabla2[[#This Row],[CONTRATISTA PRNCIPAL]],"Principal","Secundaria")</f>
        <v>Secundaria</v>
      </c>
      <c r="T266" s="42">
        <f>IFERROR(1/COUNTIF(Tabla2[CONTRATISTA PRNCIPAL],Tabla2[[#This Row],[CONTRATISTA PRNCIPAL]]),0)</f>
        <v>0.005952380952380952</v>
      </c>
      <c r="U266" s="43">
        <f>IF(((TODAY()-Tabla2[[#This Row],[FECHA NACIMIENTO]])/365)&lt;18,"Corregir", IF(((TODAY()-Tabla2[[#This Row],[FECHA NACIMIENTO]])/365)&gt;80, "Corregir",ROUNDDOWN(((TODAY()-Tabla2[[#This Row],[FECHA NACIMIENTO]])/365),0)))</f>
        <v>30</v>
      </c>
      <c r="V2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6" s="44" t="str">
        <f>+IF(Tabla2[[#This Row],[Edad]]="Corregir","Corregir","Ok")</f>
        <v>Ok</v>
      </c>
      <c r="X266" s="42" t="str">
        <f>+IFERROR(VLOOKUP(Tabla2[[#This Row],[DISTRITO SEGÚN DNI]],Hoja1!$A$2:$B$32,2,FALSE),"No")</f>
        <v>No</v>
      </c>
      <c r="Y266" s="42" t="str">
        <f>IF(OR(LOWER(Tabla2[[#This Row],[GENERO]])="masculino", LOWER(Tabla2[[#This Row],[GENERO]])="femenino"),"OK","Corregir")</f>
        <v>OK</v>
      </c>
      <c r="Z266" s="42" t="str">
        <f>+IF(Tabla2[[#This Row],[Nro. DNI / CE]]="","Corregir",IF(LEN(Tabla2[[#This Row],[Nro. DNI / CE]])&gt;=8,"OK","Corregir"))</f>
        <v>OK</v>
      </c>
      <c r="AA266" s="42">
        <f>COUNTIF(Tabla2[APELLIDOS Y NOMBRES],Tabla2[[#This Row],[APELLIDOS Y NOMBRES]])</f>
        <v>1</v>
      </c>
      <c r="AB266" s="42">
        <f>IF(Tabla2[[#This Row],[Trabajador]]&gt;1,1/Tabla2[[#This Row],[Trabajador]],Tabla2[[#This Row],[Trabajador]])</f>
        <v>1</v>
      </c>
      <c r="AC266" t="str">
        <f>+IFERROR(IF(Tabla2[[#This Row],[FECHA CESE/BAJA]]="","No Aplica",IF(AND(MONTH(Tabla2[[#This Row],[FECHA CESE/BAJA]])=MONTH(TODAY()-30),YEAR(Tabla2[[#This Row],[FECHA CESE/BAJA]])=YEAR(TODAY())),MONTH(TODAY()-30)&amp;"-"&amp;YEAR(TODAY()),"Borrar")),"No aplica")</f>
        <v>No Aplica</v>
      </c>
      <c r="AD266" t="str">
        <f>+IFERROR(IF(Tabla2[[#This Row],[FECHA INICIO DE LABORES EN OBRA]]="","No Aplica",IF(AND(MONTH(Tabla2[[#This Row],[FECHA INICIO DE LABORES EN OBRA]])=MONTH(TODAY()-30),YEAR(Tabla2[[#This Row],[FECHA INICIO DE LABORES EN OBRA]])=YEAR(TODAY())),MONTH(TODAY()-30)&amp;"-"&amp;YEAR(TODAY()),"No Aplica")),"No Aplica")</f>
        <v>8-2023</v>
      </c>
    </row>
    <row r="267" spans="1:30" x14ac:dyDescent="0.25">
      <c r="A267" s="13" t="s">
        <v>2723</v>
      </c>
      <c r="B267" s="15" t="s">
        <v>2724</v>
      </c>
      <c r="C267" s="15" t="s">
        <v>2717</v>
      </c>
      <c r="D267" s="15">
        <v>10025075</v>
      </c>
      <c r="E267" s="15" t="s">
        <v>2951</v>
      </c>
      <c r="F267" s="39">
        <v>27237</v>
      </c>
      <c r="G267" s="15">
        <v>3</v>
      </c>
      <c r="H267" s="15" t="s">
        <v>2073</v>
      </c>
      <c r="I267" s="15" t="s">
        <v>2728</v>
      </c>
      <c r="J267" s="15" t="s">
        <v>2952</v>
      </c>
      <c r="K267" s="15" t="s">
        <v>2940</v>
      </c>
      <c r="L267" s="40" t="s">
        <v>6</v>
      </c>
      <c r="M267" s="39"/>
      <c r="N267" s="41" t="s">
        <v>2098</v>
      </c>
      <c r="O267" s="39">
        <v>45065</v>
      </c>
      <c r="P267" s="40">
        <v>3</v>
      </c>
      <c r="Q267" s="40">
        <v>1</v>
      </c>
      <c r="R267" s="40" t="str">
        <f>IFERROR(VLOOKUP(Tabla2[[#This Row],[CONTRATISTA PRNCIPAL]],Hoja1!$L$5:$M$9,2,FALSE),"CJV")</f>
        <v>CJV</v>
      </c>
      <c r="S267" s="40" t="str">
        <f>IF(Tabla2[[#This Row],[EMPRESA]]=Tabla2[[#This Row],[CONTRATISTA PRNCIPAL]],"Principal","Secundaria")</f>
        <v>Secundaria</v>
      </c>
      <c r="T267" s="42">
        <f>IFERROR(1/COUNTIF(Tabla2[CONTRATISTA PRNCIPAL],Tabla2[[#This Row],[CONTRATISTA PRNCIPAL]]),0)</f>
        <v>0.005952380952380952</v>
      </c>
      <c r="U267" s="43">
        <f>IF(((TODAY()-Tabla2[[#This Row],[FECHA NACIMIENTO]])/365)&lt;18,"Corregir", IF(((TODAY()-Tabla2[[#This Row],[FECHA NACIMIENTO]])/365)&gt;80, "Corregir",ROUNDDOWN(((TODAY()-Tabla2[[#This Row],[FECHA NACIMIENTO]])/365),0)))</f>
        <v>49</v>
      </c>
      <c r="V2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7" s="44" t="str">
        <f>+IF(Tabla2[[#This Row],[Edad]]="Corregir","Corregir","Ok")</f>
        <v>Ok</v>
      </c>
      <c r="X267" s="42" t="str">
        <f>+IFERROR(VLOOKUP(Tabla2[[#This Row],[DISTRITO SEGÚN DNI]],Hoja1!$A$2:$B$32,2,FALSE),"No")</f>
        <v>No</v>
      </c>
      <c r="Y267" s="42" t="str">
        <f>IF(OR(LOWER(Tabla2[[#This Row],[GENERO]])="masculino", LOWER(Tabla2[[#This Row],[GENERO]])="femenino"),"OK","Corregir")</f>
        <v>OK</v>
      </c>
      <c r="Z267" s="42" t="str">
        <f>+IF(Tabla2[[#This Row],[Nro. DNI / CE]]="","Corregir",IF(LEN(Tabla2[[#This Row],[Nro. DNI / CE]])&gt;=8,"OK","Corregir"))</f>
        <v>OK</v>
      </c>
      <c r="AA267" s="42">
        <f>COUNTIF(Tabla2[APELLIDOS Y NOMBRES],Tabla2[[#This Row],[APELLIDOS Y NOMBRES]])</f>
        <v>1</v>
      </c>
      <c r="AB267" s="42">
        <f>IF(Tabla2[[#This Row],[Trabajador]]&gt;1,1/Tabla2[[#This Row],[Trabajador]],Tabla2[[#This Row],[Trabajador]])</f>
        <v>1</v>
      </c>
      <c r="AC267" t="str">
        <f>+IFERROR(IF(Tabla2[[#This Row],[FECHA CESE/BAJA]]="","No Aplica",IF(AND(MONTH(Tabla2[[#This Row],[FECHA CESE/BAJA]])=MONTH(TODAY()-30),YEAR(Tabla2[[#This Row],[FECHA CESE/BAJA]])=YEAR(TODAY())),MONTH(TODAY()-30)&amp;"-"&amp;YEAR(TODAY()),"Borrar")),"No aplica")</f>
        <v>No Aplica</v>
      </c>
      <c r="AD267" t="str">
        <f>+IFERROR(IF(Tabla2[[#This Row],[FECHA INICIO DE LABORES EN OBRA]]="","No Aplica",IF(AND(MONTH(Tabla2[[#This Row],[FECHA INICIO DE LABORES EN OBRA]])=MONTH(TODAY()-30),YEAR(Tabla2[[#This Row],[FECHA INICIO DE LABORES EN OBRA]])=YEAR(TODAY())),MONTH(TODAY()-30)&amp;"-"&amp;YEAR(TODAY()),"No Aplica")),"No Aplica")</f>
        <v>No Aplica</v>
      </c>
    </row>
    <row r="268" spans="1:30" x14ac:dyDescent="0.25">
      <c r="A268" s="13" t="s">
        <v>2715</v>
      </c>
      <c r="B268" s="15" t="s">
        <v>2716</v>
      </c>
      <c r="C268" s="15" t="s">
        <v>2717</v>
      </c>
      <c r="D268" s="15">
        <v>45229124</v>
      </c>
      <c r="E268" s="15" t="s">
        <v>2953</v>
      </c>
      <c r="F268" s="39">
        <v>32370</v>
      </c>
      <c r="G268" s="15">
        <v>1</v>
      </c>
      <c r="H268" s="15" t="s">
        <v>2954</v>
      </c>
      <c r="I268" s="15" t="s">
        <v>2955</v>
      </c>
      <c r="J268" s="15" t="s">
        <v>2956</v>
      </c>
      <c r="K268" s="15" t="s">
        <v>2126</v>
      </c>
      <c r="L268" s="40" t="s">
        <v>6</v>
      </c>
      <c r="M268" s="39"/>
      <c r="N268" s="41" t="s">
        <v>2098</v>
      </c>
      <c r="O268" s="39">
        <v>44883</v>
      </c>
      <c r="P268" s="40">
        <v>1</v>
      </c>
      <c r="Q268" s="40">
        <v>1</v>
      </c>
      <c r="R268" s="40" t="str">
        <f>IFERROR(VLOOKUP(Tabla2[[#This Row],[CONTRATISTA PRNCIPAL]],Hoja1!$L$5:$M$9,2,FALSE),"CJV")</f>
        <v>CJV</v>
      </c>
      <c r="S268" s="40" t="str">
        <f>IF(Tabla2[[#This Row],[EMPRESA]]=Tabla2[[#This Row],[CONTRATISTA PRNCIPAL]],"Principal","Secundaria")</f>
        <v>Secundaria</v>
      </c>
      <c r="T268" s="42">
        <f>IFERROR(1/COUNTIF(Tabla2[CONTRATISTA PRNCIPAL],Tabla2[[#This Row],[CONTRATISTA PRNCIPAL]]),0)</f>
        <v>0.005952380952380952</v>
      </c>
      <c r="U268" s="43">
        <f>IF(((TODAY()-Tabla2[[#This Row],[FECHA NACIMIENTO]])/365)&lt;18,"Corregir", IF(((TODAY()-Tabla2[[#This Row],[FECHA NACIMIENTO]])/365)&gt;80, "Corregir",ROUNDDOWN(((TODAY()-Tabla2[[#This Row],[FECHA NACIMIENTO]])/365),0)))</f>
        <v>35</v>
      </c>
      <c r="V2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8" s="44" t="str">
        <f>+IF(Tabla2[[#This Row],[Edad]]="Corregir","Corregir","Ok")</f>
        <v>Ok</v>
      </c>
      <c r="X268" s="42" t="str">
        <f>+IFERROR(VLOOKUP(Tabla2[[#This Row],[DISTRITO SEGÚN DNI]],Hoja1!$A$2:$B$32,2,FALSE),"No")</f>
        <v>No</v>
      </c>
      <c r="Y268" s="42" t="str">
        <f>IF(OR(LOWER(Tabla2[[#This Row],[GENERO]])="masculino", LOWER(Tabla2[[#This Row],[GENERO]])="femenino"),"OK","Corregir")</f>
        <v>OK</v>
      </c>
      <c r="Z268" s="42" t="str">
        <f>+IF(Tabla2[[#This Row],[Nro. DNI / CE]]="","Corregir",IF(LEN(Tabla2[[#This Row],[Nro. DNI / CE]])&gt;=8,"OK","Corregir"))</f>
        <v>OK</v>
      </c>
      <c r="AA268" s="42">
        <f>COUNTIF(Tabla2[APELLIDOS Y NOMBRES],Tabla2[[#This Row],[APELLIDOS Y NOMBRES]])</f>
        <v>1</v>
      </c>
      <c r="AB268" s="42">
        <f>IF(Tabla2[[#This Row],[Trabajador]]&gt;1,1/Tabla2[[#This Row],[Trabajador]],Tabla2[[#This Row],[Trabajador]])</f>
        <v>1</v>
      </c>
      <c r="AC268" t="str">
        <f>+IFERROR(IF(Tabla2[[#This Row],[FECHA CESE/BAJA]]="","No Aplica",IF(AND(MONTH(Tabla2[[#This Row],[FECHA CESE/BAJA]])=MONTH(TODAY()-30),YEAR(Tabla2[[#This Row],[FECHA CESE/BAJA]])=YEAR(TODAY())),MONTH(TODAY()-30)&amp;"-"&amp;YEAR(TODAY()),"Borrar")),"No aplica")</f>
        <v>No Aplica</v>
      </c>
      <c r="AD268" t="str">
        <f>+IFERROR(IF(Tabla2[[#This Row],[FECHA INICIO DE LABORES EN OBRA]]="","No Aplica",IF(AND(MONTH(Tabla2[[#This Row],[FECHA INICIO DE LABORES EN OBRA]])=MONTH(TODAY()-30),YEAR(Tabla2[[#This Row],[FECHA INICIO DE LABORES EN OBRA]])=YEAR(TODAY())),MONTH(TODAY()-30)&amp;"-"&amp;YEAR(TODAY()),"No Aplica")),"No Aplica")</f>
        <v>No Aplica</v>
      </c>
    </row>
    <row r="269" spans="1:30" x14ac:dyDescent="0.25">
      <c r="A269" s="13" t="s">
        <v>2715</v>
      </c>
      <c r="B269" s="15" t="s">
        <v>2716</v>
      </c>
      <c r="C269" s="15" t="s">
        <v>2717</v>
      </c>
      <c r="D269" s="15">
        <v>72203313</v>
      </c>
      <c r="E269" s="15" t="s">
        <v>2957</v>
      </c>
      <c r="F269" s="39">
        <v>33934</v>
      </c>
      <c r="G269" s="15">
        <v>1</v>
      </c>
      <c r="H269" s="15" t="s">
        <v>2541</v>
      </c>
      <c r="I269" s="15" t="s">
        <v>2955</v>
      </c>
      <c r="J269" s="15" t="s">
        <v>2958</v>
      </c>
      <c r="K269" s="15" t="s">
        <v>2876</v>
      </c>
      <c r="L269" s="40" t="s">
        <v>6</v>
      </c>
      <c r="M269" s="39"/>
      <c r="N269" s="41" t="s">
        <v>2098</v>
      </c>
      <c r="O269" s="39">
        <v>44883</v>
      </c>
      <c r="P269" s="40">
        <v>1</v>
      </c>
      <c r="Q269" s="40">
        <v>1</v>
      </c>
      <c r="R269" s="40" t="str">
        <f>IFERROR(VLOOKUP(Tabla2[[#This Row],[CONTRATISTA PRNCIPAL]],Hoja1!$L$5:$M$9,2,FALSE),"CJV")</f>
        <v>CJV</v>
      </c>
      <c r="S269" s="40" t="str">
        <f>IF(Tabla2[[#This Row],[EMPRESA]]=Tabla2[[#This Row],[CONTRATISTA PRNCIPAL]],"Principal","Secundaria")</f>
        <v>Secundaria</v>
      </c>
      <c r="T269" s="42">
        <f>IFERROR(1/COUNTIF(Tabla2[CONTRATISTA PRNCIPAL],Tabla2[[#This Row],[CONTRATISTA PRNCIPAL]]),0)</f>
        <v>0.005952380952380952</v>
      </c>
      <c r="U269" s="43">
        <f>IF(((TODAY()-Tabla2[[#This Row],[FECHA NACIMIENTO]])/365)&lt;18,"Corregir", IF(((TODAY()-Tabla2[[#This Row],[FECHA NACIMIENTO]])/365)&gt;80, "Corregir",ROUNDDOWN(((TODAY()-Tabla2[[#This Row],[FECHA NACIMIENTO]])/365),0)))</f>
        <v>30</v>
      </c>
      <c r="V2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9" s="44" t="str">
        <f>+IF(Tabla2[[#This Row],[Edad]]="Corregir","Corregir","Ok")</f>
        <v>Ok</v>
      </c>
      <c r="X269" s="42" t="str">
        <f>+IFERROR(VLOOKUP(Tabla2[[#This Row],[DISTRITO SEGÚN DNI]],Hoja1!$A$2:$B$32,2,FALSE),"No")</f>
        <v>No</v>
      </c>
      <c r="Y269" s="42" t="str">
        <f>IF(OR(LOWER(Tabla2[[#This Row],[GENERO]])="masculino", LOWER(Tabla2[[#This Row],[GENERO]])="femenino"),"OK","Corregir")</f>
        <v>OK</v>
      </c>
      <c r="Z269" s="42" t="str">
        <f>+IF(Tabla2[[#This Row],[Nro. DNI / CE]]="","Corregir",IF(LEN(Tabla2[[#This Row],[Nro. DNI / CE]])&gt;=8,"OK","Corregir"))</f>
        <v>OK</v>
      </c>
      <c r="AA269" s="42">
        <f>COUNTIF(Tabla2[APELLIDOS Y NOMBRES],Tabla2[[#This Row],[APELLIDOS Y NOMBRES]])</f>
        <v>1</v>
      </c>
      <c r="AB269" s="42">
        <f>IF(Tabla2[[#This Row],[Trabajador]]&gt;1,1/Tabla2[[#This Row],[Trabajador]],Tabla2[[#This Row],[Trabajador]])</f>
        <v>1</v>
      </c>
      <c r="AC269" t="str">
        <f>+IFERROR(IF(Tabla2[[#This Row],[FECHA CESE/BAJA]]="","No Aplica",IF(AND(MONTH(Tabla2[[#This Row],[FECHA CESE/BAJA]])=MONTH(TODAY()-30),YEAR(Tabla2[[#This Row],[FECHA CESE/BAJA]])=YEAR(TODAY())),MONTH(TODAY()-30)&amp;"-"&amp;YEAR(TODAY()),"Borrar")),"No aplica")</f>
        <v>No Aplica</v>
      </c>
      <c r="AD269" t="str">
        <f>+IFERROR(IF(Tabla2[[#This Row],[FECHA INICIO DE LABORES EN OBRA]]="","No Aplica",IF(AND(MONTH(Tabla2[[#This Row],[FECHA INICIO DE LABORES EN OBRA]])=MONTH(TODAY()-30),YEAR(Tabla2[[#This Row],[FECHA INICIO DE LABORES EN OBRA]])=YEAR(TODAY())),MONTH(TODAY()-30)&amp;"-"&amp;YEAR(TODAY()),"No Aplica")),"No Aplica")</f>
        <v>No Aplica</v>
      </c>
    </row>
    <row r="270" spans="1:30" x14ac:dyDescent="0.25">
      <c r="A270" s="13" t="s">
        <v>2715</v>
      </c>
      <c r="B270" s="15" t="s">
        <v>2716</v>
      </c>
      <c r="C270" s="15" t="s">
        <v>2717</v>
      </c>
      <c r="D270" s="15">
        <v>47615507</v>
      </c>
      <c r="E270" s="15" t="s">
        <v>2959</v>
      </c>
      <c r="F270" s="39">
        <v>33809</v>
      </c>
      <c r="G270" s="15">
        <v>2</v>
      </c>
      <c r="H270" s="15" t="s">
        <v>2960</v>
      </c>
      <c r="I270" s="15" t="s">
        <v>2955</v>
      </c>
      <c r="J270" s="15" t="s">
        <v>2961</v>
      </c>
      <c r="K270" s="15" t="s">
        <v>2838</v>
      </c>
      <c r="L270" s="40" t="s">
        <v>6</v>
      </c>
      <c r="M270" s="39"/>
      <c r="N270" s="41" t="s">
        <v>2098</v>
      </c>
      <c r="O270" s="39">
        <v>44883</v>
      </c>
      <c r="P270" s="40">
        <v>1</v>
      </c>
      <c r="Q270" s="40">
        <v>1</v>
      </c>
      <c r="R270" s="40" t="str">
        <f>IFERROR(VLOOKUP(Tabla2[[#This Row],[CONTRATISTA PRNCIPAL]],Hoja1!$L$5:$M$9,2,FALSE),"CJV")</f>
        <v>CJV</v>
      </c>
      <c r="S270" s="40" t="str">
        <f>IF(Tabla2[[#This Row],[EMPRESA]]=Tabla2[[#This Row],[CONTRATISTA PRNCIPAL]],"Principal","Secundaria")</f>
        <v>Secundaria</v>
      </c>
      <c r="T270" s="42">
        <f>IFERROR(1/COUNTIF(Tabla2[CONTRATISTA PRNCIPAL],Tabla2[[#This Row],[CONTRATISTA PRNCIPAL]]),0)</f>
        <v>0.005952380952380952</v>
      </c>
      <c r="U270" s="43">
        <f>IF(((TODAY()-Tabla2[[#This Row],[FECHA NACIMIENTO]])/365)&lt;18,"Corregir", IF(((TODAY()-Tabla2[[#This Row],[FECHA NACIMIENTO]])/365)&gt;80, "Corregir",ROUNDDOWN(((TODAY()-Tabla2[[#This Row],[FECHA NACIMIENTO]])/365),0)))</f>
        <v>31</v>
      </c>
      <c r="V2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0" s="44" t="str">
        <f>+IF(Tabla2[[#This Row],[Edad]]="Corregir","Corregir","Ok")</f>
        <v>Ok</v>
      </c>
      <c r="X270" s="42" t="str">
        <f>+IFERROR(VLOOKUP(Tabla2[[#This Row],[DISTRITO SEGÚN DNI]],Hoja1!$A$2:$B$32,2,FALSE),"No")</f>
        <v>No</v>
      </c>
      <c r="Y270" s="42" t="str">
        <f>IF(OR(LOWER(Tabla2[[#This Row],[GENERO]])="masculino", LOWER(Tabla2[[#This Row],[GENERO]])="femenino"),"OK","Corregir")</f>
        <v>OK</v>
      </c>
      <c r="Z270" s="42" t="str">
        <f>+IF(Tabla2[[#This Row],[Nro. DNI / CE]]="","Corregir",IF(LEN(Tabla2[[#This Row],[Nro. DNI / CE]])&gt;=8,"OK","Corregir"))</f>
        <v>OK</v>
      </c>
      <c r="AA270" s="42">
        <f>COUNTIF(Tabla2[APELLIDOS Y NOMBRES],Tabla2[[#This Row],[APELLIDOS Y NOMBRES]])</f>
        <v>1</v>
      </c>
      <c r="AB270" s="42">
        <f>IF(Tabla2[[#This Row],[Trabajador]]&gt;1,1/Tabla2[[#This Row],[Trabajador]],Tabla2[[#This Row],[Trabajador]])</f>
        <v>1</v>
      </c>
      <c r="AC270" t="str">
        <f>+IFERROR(IF(Tabla2[[#This Row],[FECHA CESE/BAJA]]="","No Aplica",IF(AND(MONTH(Tabla2[[#This Row],[FECHA CESE/BAJA]])=MONTH(TODAY()-30),YEAR(Tabla2[[#This Row],[FECHA CESE/BAJA]])=YEAR(TODAY())),MONTH(TODAY()-30)&amp;"-"&amp;YEAR(TODAY()),"Borrar")),"No aplica")</f>
        <v>No Aplica</v>
      </c>
      <c r="AD270" t="str">
        <f>+IFERROR(IF(Tabla2[[#This Row],[FECHA INICIO DE LABORES EN OBRA]]="","No Aplica",IF(AND(MONTH(Tabla2[[#This Row],[FECHA INICIO DE LABORES EN OBRA]])=MONTH(TODAY()-30),YEAR(Tabla2[[#This Row],[FECHA INICIO DE LABORES EN OBRA]])=YEAR(TODAY())),MONTH(TODAY()-30)&amp;"-"&amp;YEAR(TODAY()),"No Aplica")),"No Aplica")</f>
        <v>No Aplica</v>
      </c>
    </row>
    <row r="271" spans="1:30" x14ac:dyDescent="0.25">
      <c r="A271" s="13" t="s">
        <v>2715</v>
      </c>
      <c r="B271" s="15" t="s">
        <v>2716</v>
      </c>
      <c r="C271" s="15" t="s">
        <v>2717</v>
      </c>
      <c r="D271" s="15" t="s">
        <v>2962</v>
      </c>
      <c r="E271" s="15" t="s">
        <v>2963</v>
      </c>
      <c r="F271" s="39">
        <v>32832</v>
      </c>
      <c r="G271" s="15">
        <v>2</v>
      </c>
      <c r="H271" s="15" t="s">
        <v>2964</v>
      </c>
      <c r="I271" s="15" t="s">
        <v>2955</v>
      </c>
      <c r="J271" s="15" t="s">
        <v>2965</v>
      </c>
      <c r="K271" s="15" t="s">
        <v>2126</v>
      </c>
      <c r="L271" s="40" t="s">
        <v>6</v>
      </c>
      <c r="M271" s="39"/>
      <c r="N271" s="41" t="s">
        <v>2098</v>
      </c>
      <c r="O271" s="39">
        <v>44894</v>
      </c>
      <c r="P271" s="40">
        <v>1</v>
      </c>
      <c r="Q271" s="40">
        <v>1</v>
      </c>
      <c r="R271" s="40" t="str">
        <f>IFERROR(VLOOKUP(Tabla2[[#This Row],[CONTRATISTA PRNCIPAL]],Hoja1!$L$5:$M$9,2,FALSE),"CJV")</f>
        <v>CJV</v>
      </c>
      <c r="S271" s="40" t="str">
        <f>IF(Tabla2[[#This Row],[EMPRESA]]=Tabla2[[#This Row],[CONTRATISTA PRNCIPAL]],"Principal","Secundaria")</f>
        <v>Secundaria</v>
      </c>
      <c r="T271" s="42">
        <f>IFERROR(1/COUNTIF(Tabla2[CONTRATISTA PRNCIPAL],Tabla2[[#This Row],[CONTRATISTA PRNCIPAL]]),0)</f>
        <v>0.005952380952380952</v>
      </c>
      <c r="U271" s="43">
        <f>IF(((TODAY()-Tabla2[[#This Row],[FECHA NACIMIENTO]])/365)&lt;18,"Corregir", IF(((TODAY()-Tabla2[[#This Row],[FECHA NACIMIENTO]])/365)&gt;80, "Corregir",ROUNDDOWN(((TODAY()-Tabla2[[#This Row],[FECHA NACIMIENTO]])/365),0)))</f>
        <v>33</v>
      </c>
      <c r="V2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1" s="44" t="str">
        <f>+IF(Tabla2[[#This Row],[Edad]]="Corregir","Corregir","Ok")</f>
        <v>Ok</v>
      </c>
      <c r="X271" s="42" t="str">
        <f>+IFERROR(VLOOKUP(Tabla2[[#This Row],[DISTRITO SEGÚN DNI]],Hoja1!$A$2:$B$32,2,FALSE),"No")</f>
        <v>No</v>
      </c>
      <c r="Y271" s="42" t="str">
        <f>IF(OR(LOWER(Tabla2[[#This Row],[GENERO]])="masculino", LOWER(Tabla2[[#This Row],[GENERO]])="femenino"),"OK","Corregir")</f>
        <v>OK</v>
      </c>
      <c r="Z271" s="42" t="str">
        <f>+IF(Tabla2[[#This Row],[Nro. DNI / CE]]="","Corregir",IF(LEN(Tabla2[[#This Row],[Nro. DNI / CE]])&gt;=8,"OK","Corregir"))</f>
        <v>OK</v>
      </c>
      <c r="AA271" s="42">
        <f>COUNTIF(Tabla2[APELLIDOS Y NOMBRES],Tabla2[[#This Row],[APELLIDOS Y NOMBRES]])</f>
        <v>1</v>
      </c>
      <c r="AB271" s="42">
        <f>IF(Tabla2[[#This Row],[Trabajador]]&gt;1,1/Tabla2[[#This Row],[Trabajador]],Tabla2[[#This Row],[Trabajador]])</f>
        <v>1</v>
      </c>
      <c r="AC271" t="str">
        <f>+IFERROR(IF(Tabla2[[#This Row],[FECHA CESE/BAJA]]="","No Aplica",IF(AND(MONTH(Tabla2[[#This Row],[FECHA CESE/BAJA]])=MONTH(TODAY()-30),YEAR(Tabla2[[#This Row],[FECHA CESE/BAJA]])=YEAR(TODAY())),MONTH(TODAY()-30)&amp;"-"&amp;YEAR(TODAY()),"Borrar")),"No aplica")</f>
        <v>No Aplica</v>
      </c>
      <c r="AD271" t="str">
        <f>+IFERROR(IF(Tabla2[[#This Row],[FECHA INICIO DE LABORES EN OBRA]]="","No Aplica",IF(AND(MONTH(Tabla2[[#This Row],[FECHA INICIO DE LABORES EN OBRA]])=MONTH(TODAY()-30),YEAR(Tabla2[[#This Row],[FECHA INICIO DE LABORES EN OBRA]])=YEAR(TODAY())),MONTH(TODAY()-30)&amp;"-"&amp;YEAR(TODAY()),"No Aplica")),"No Aplica")</f>
        <v>No Aplica</v>
      </c>
    </row>
    <row r="272" spans="1:30" x14ac:dyDescent="0.25">
      <c r="A272" s="13" t="s">
        <v>2715</v>
      </c>
      <c r="B272" s="15" t="s">
        <v>2716</v>
      </c>
      <c r="C272" s="15" t="s">
        <v>2717</v>
      </c>
      <c r="D272" s="15">
        <v>77494534</v>
      </c>
      <c r="E272" s="15" t="s">
        <v>2966</v>
      </c>
      <c r="F272" s="39">
        <v>36210</v>
      </c>
      <c r="G272" s="15">
        <v>2</v>
      </c>
      <c r="H272" s="15" t="s">
        <v>2751</v>
      </c>
      <c r="I272" s="15" t="s">
        <v>2955</v>
      </c>
      <c r="J272" s="15" t="s">
        <v>2967</v>
      </c>
      <c r="K272" s="15" t="s">
        <v>2071</v>
      </c>
      <c r="L272" s="40" t="s">
        <v>6</v>
      </c>
      <c r="M272" s="39"/>
      <c r="N272" s="41" t="s">
        <v>2098</v>
      </c>
      <c r="O272" s="39">
        <v>44908</v>
      </c>
      <c r="P272" s="40">
        <v>1</v>
      </c>
      <c r="Q272" s="40">
        <v>1</v>
      </c>
      <c r="R272" s="40" t="str">
        <f>IFERROR(VLOOKUP(Tabla2[[#This Row],[CONTRATISTA PRNCIPAL]],Hoja1!$L$5:$M$9,2,FALSE),"CJV")</f>
        <v>CJV</v>
      </c>
      <c r="S272" s="40" t="str">
        <f>IF(Tabla2[[#This Row],[EMPRESA]]=Tabla2[[#This Row],[CONTRATISTA PRNCIPAL]],"Principal","Secundaria")</f>
        <v>Secundaria</v>
      </c>
      <c r="T272" s="42">
        <f>IFERROR(1/COUNTIF(Tabla2[CONTRATISTA PRNCIPAL],Tabla2[[#This Row],[CONTRATISTA PRNCIPAL]]),0)</f>
        <v>0.005952380952380952</v>
      </c>
      <c r="U272" s="43">
        <f>IF(((TODAY()-Tabla2[[#This Row],[FECHA NACIMIENTO]])/365)&lt;18,"Corregir", IF(((TODAY()-Tabla2[[#This Row],[FECHA NACIMIENTO]])/365)&gt;80, "Corregir",ROUNDDOWN(((TODAY()-Tabla2[[#This Row],[FECHA NACIMIENTO]])/365),0)))</f>
        <v>24</v>
      </c>
      <c r="V2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2" s="44" t="str">
        <f>+IF(Tabla2[[#This Row],[Edad]]="Corregir","Corregir","Ok")</f>
        <v>Ok</v>
      </c>
      <c r="X272" s="42" t="str">
        <f>+IFERROR(VLOOKUP(Tabla2[[#This Row],[DISTRITO SEGÚN DNI]],Hoja1!$A$2:$B$32,2,FALSE),"No")</f>
        <v>No</v>
      </c>
      <c r="Y272" s="42" t="str">
        <f>IF(OR(LOWER(Tabla2[[#This Row],[GENERO]])="masculino", LOWER(Tabla2[[#This Row],[GENERO]])="femenino"),"OK","Corregir")</f>
        <v>OK</v>
      </c>
      <c r="Z272" s="42" t="str">
        <f>+IF(Tabla2[[#This Row],[Nro. DNI / CE]]="","Corregir",IF(LEN(Tabla2[[#This Row],[Nro. DNI / CE]])&gt;=8,"OK","Corregir"))</f>
        <v>OK</v>
      </c>
      <c r="AA272" s="42">
        <f>COUNTIF(Tabla2[APELLIDOS Y NOMBRES],Tabla2[[#This Row],[APELLIDOS Y NOMBRES]])</f>
        <v>1</v>
      </c>
      <c r="AB272" s="42">
        <f>IF(Tabla2[[#This Row],[Trabajador]]&gt;1,1/Tabla2[[#This Row],[Trabajador]],Tabla2[[#This Row],[Trabajador]])</f>
        <v>1</v>
      </c>
      <c r="AC272" t="str">
        <f>+IFERROR(IF(Tabla2[[#This Row],[FECHA CESE/BAJA]]="","No Aplica",IF(AND(MONTH(Tabla2[[#This Row],[FECHA CESE/BAJA]])=MONTH(TODAY()-30),YEAR(Tabla2[[#This Row],[FECHA CESE/BAJA]])=YEAR(TODAY())),MONTH(TODAY()-30)&amp;"-"&amp;YEAR(TODAY()),"Borrar")),"No aplica")</f>
        <v>No Aplica</v>
      </c>
      <c r="AD272" t="str">
        <f>+IFERROR(IF(Tabla2[[#This Row],[FECHA INICIO DE LABORES EN OBRA]]="","No Aplica",IF(AND(MONTH(Tabla2[[#This Row],[FECHA INICIO DE LABORES EN OBRA]])=MONTH(TODAY()-30),YEAR(Tabla2[[#This Row],[FECHA INICIO DE LABORES EN OBRA]])=YEAR(TODAY())),MONTH(TODAY()-30)&amp;"-"&amp;YEAR(TODAY()),"No Aplica")),"No Aplica")</f>
        <v>No Aplica</v>
      </c>
    </row>
    <row r="273" spans="1:30" x14ac:dyDescent="0.25">
      <c r="A273" s="13" t="s">
        <v>2715</v>
      </c>
      <c r="B273" s="15" t="s">
        <v>2716</v>
      </c>
      <c r="C273" s="15" t="s">
        <v>2717</v>
      </c>
      <c r="D273" s="15" t="s">
        <v>2968</v>
      </c>
      <c r="E273" s="15" t="s">
        <v>2969</v>
      </c>
      <c r="F273" s="39">
        <v>26131</v>
      </c>
      <c r="G273" s="15">
        <v>2</v>
      </c>
      <c r="H273" s="15" t="s">
        <v>2924</v>
      </c>
      <c r="I273" s="15" t="s">
        <v>2720</v>
      </c>
      <c r="J273" s="15" t="s">
        <v>2970</v>
      </c>
      <c r="K273" s="15"/>
      <c r="L273" s="40" t="s">
        <v>6</v>
      </c>
      <c r="M273" s="39"/>
      <c r="N273" s="41" t="s">
        <v>2098</v>
      </c>
      <c r="O273" s="39">
        <v>45092</v>
      </c>
      <c r="P273" s="40">
        <v>1</v>
      </c>
      <c r="Q273" s="40">
        <v>1</v>
      </c>
      <c r="R273" s="40" t="str">
        <f>IFERROR(VLOOKUP(Tabla2[[#This Row],[CONTRATISTA PRNCIPAL]],Hoja1!$L$5:$M$9,2,FALSE),"CJV")</f>
        <v>CJV</v>
      </c>
      <c r="S273" s="40" t="str">
        <f>IF(Tabla2[[#This Row],[EMPRESA]]=Tabla2[[#This Row],[CONTRATISTA PRNCIPAL]],"Principal","Secundaria")</f>
        <v>Secundaria</v>
      </c>
      <c r="T273" s="42">
        <f>IFERROR(1/COUNTIF(Tabla2[CONTRATISTA PRNCIPAL],Tabla2[[#This Row],[CONTRATISTA PRNCIPAL]]),0)</f>
        <v>0.005952380952380952</v>
      </c>
      <c r="U273" s="43">
        <f>IF(((TODAY()-Tabla2[[#This Row],[FECHA NACIMIENTO]])/365)&lt;18,"Corregir", IF(((TODAY()-Tabla2[[#This Row],[FECHA NACIMIENTO]])/365)&gt;80, "Corregir",ROUNDDOWN(((TODAY()-Tabla2[[#This Row],[FECHA NACIMIENTO]])/365),0)))</f>
        <v>52</v>
      </c>
      <c r="V2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3" s="44" t="str">
        <f>+IF(Tabla2[[#This Row],[Edad]]="Corregir","Corregir","Ok")</f>
        <v>Ok</v>
      </c>
      <c r="X273" s="42" t="str">
        <f>+IFERROR(VLOOKUP(Tabla2[[#This Row],[DISTRITO SEGÚN DNI]],Hoja1!$A$2:$B$32,2,FALSE),"No")</f>
        <v>No</v>
      </c>
      <c r="Y273" s="42" t="str">
        <f>IF(OR(LOWER(Tabla2[[#This Row],[GENERO]])="masculino", LOWER(Tabla2[[#This Row],[GENERO]])="femenino"),"OK","Corregir")</f>
        <v>OK</v>
      </c>
      <c r="Z273" s="42" t="str">
        <f>+IF(Tabla2[[#This Row],[Nro. DNI / CE]]="","Corregir",IF(LEN(Tabla2[[#This Row],[Nro. DNI / CE]])&gt;=8,"OK","Corregir"))</f>
        <v>OK</v>
      </c>
      <c r="AA273" s="42">
        <f>COUNTIF(Tabla2[APELLIDOS Y NOMBRES],Tabla2[[#This Row],[APELLIDOS Y NOMBRES]])</f>
        <v>1</v>
      </c>
      <c r="AB273" s="42">
        <f>IF(Tabla2[[#This Row],[Trabajador]]&gt;1,1/Tabla2[[#This Row],[Trabajador]],Tabla2[[#This Row],[Trabajador]])</f>
        <v>1</v>
      </c>
      <c r="AC273" t="str">
        <f>+IFERROR(IF(Tabla2[[#This Row],[FECHA CESE/BAJA]]="","No Aplica",IF(AND(MONTH(Tabla2[[#This Row],[FECHA CESE/BAJA]])=MONTH(TODAY()-30),YEAR(Tabla2[[#This Row],[FECHA CESE/BAJA]])=YEAR(TODAY())),MONTH(TODAY()-30)&amp;"-"&amp;YEAR(TODAY()),"Borrar")),"No aplica")</f>
        <v>No Aplica</v>
      </c>
      <c r="AD273" t="str">
        <f>+IFERROR(IF(Tabla2[[#This Row],[FECHA INICIO DE LABORES EN OBRA]]="","No Aplica",IF(AND(MONTH(Tabla2[[#This Row],[FECHA INICIO DE LABORES EN OBRA]])=MONTH(TODAY()-30),YEAR(Tabla2[[#This Row],[FECHA INICIO DE LABORES EN OBRA]])=YEAR(TODAY())),MONTH(TODAY()-30)&amp;"-"&amp;YEAR(TODAY()),"No Aplica")),"No Aplica")</f>
        <v>No Aplica</v>
      </c>
    </row>
    <row r="274" spans="1:30" x14ac:dyDescent="0.25">
      <c r="A274" s="13" t="s">
        <v>2715</v>
      </c>
      <c r="B274" s="15" t="s">
        <v>2716</v>
      </c>
      <c r="C274" s="15" t="s">
        <v>2717</v>
      </c>
      <c r="D274" s="15" t="s">
        <v>2971</v>
      </c>
      <c r="E274" s="15" t="s">
        <v>2972</v>
      </c>
      <c r="F274" s="39">
        <v>29396</v>
      </c>
      <c r="G274" s="15">
        <v>1</v>
      </c>
      <c r="H274" s="15" t="s">
        <v>2973</v>
      </c>
      <c r="I274" s="15" t="s">
        <v>2720</v>
      </c>
      <c r="J274" s="15" t="s">
        <v>2974</v>
      </c>
      <c r="K274" s="15" t="s">
        <v>2126</v>
      </c>
      <c r="L274" s="40" t="s">
        <v>6</v>
      </c>
      <c r="M274" s="39"/>
      <c r="N274" s="41" t="s">
        <v>2114</v>
      </c>
      <c r="O274" s="39">
        <v>44938</v>
      </c>
      <c r="P274" s="40">
        <v>1</v>
      </c>
      <c r="Q274" s="40">
        <v>1</v>
      </c>
      <c r="R274" s="40" t="str">
        <f>IFERROR(VLOOKUP(Tabla2[[#This Row],[CONTRATISTA PRNCIPAL]],Hoja1!$L$5:$M$9,2,FALSE),"CJV")</f>
        <v>CJV</v>
      </c>
      <c r="S274" s="40" t="str">
        <f>IF(Tabla2[[#This Row],[EMPRESA]]=Tabla2[[#This Row],[CONTRATISTA PRNCIPAL]],"Principal","Secundaria")</f>
        <v>Secundaria</v>
      </c>
      <c r="T274" s="42">
        <f>IFERROR(1/COUNTIF(Tabla2[CONTRATISTA PRNCIPAL],Tabla2[[#This Row],[CONTRATISTA PRNCIPAL]]),0)</f>
        <v>0.005952380952380952</v>
      </c>
      <c r="U274" s="43">
        <f>IF(((TODAY()-Tabla2[[#This Row],[FECHA NACIMIENTO]])/365)&lt;18,"Corregir", IF(((TODAY()-Tabla2[[#This Row],[FECHA NACIMIENTO]])/365)&gt;80, "Corregir",ROUNDDOWN(((TODAY()-Tabla2[[#This Row],[FECHA NACIMIENTO]])/365),0)))</f>
        <v>43</v>
      </c>
      <c r="V2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4" s="44" t="str">
        <f>+IF(Tabla2[[#This Row],[Edad]]="Corregir","Corregir","Ok")</f>
        <v>Ok</v>
      </c>
      <c r="X274" s="42" t="str">
        <f>+IFERROR(VLOOKUP(Tabla2[[#This Row],[DISTRITO SEGÚN DNI]],Hoja1!$A$2:$B$32,2,FALSE),"No")</f>
        <v>No</v>
      </c>
      <c r="Y274" s="42" t="str">
        <f>IF(OR(LOWER(Tabla2[[#This Row],[GENERO]])="masculino", LOWER(Tabla2[[#This Row],[GENERO]])="femenino"),"OK","Corregir")</f>
        <v>OK</v>
      </c>
      <c r="Z274" s="42" t="str">
        <f>+IF(Tabla2[[#This Row],[Nro. DNI / CE]]="","Corregir",IF(LEN(Tabla2[[#This Row],[Nro. DNI / CE]])&gt;=8,"OK","Corregir"))</f>
        <v>OK</v>
      </c>
      <c r="AA274" s="42">
        <f>COUNTIF(Tabla2[APELLIDOS Y NOMBRES],Tabla2[[#This Row],[APELLIDOS Y NOMBRES]])</f>
        <v>1</v>
      </c>
      <c r="AB274" s="42">
        <f>IF(Tabla2[[#This Row],[Trabajador]]&gt;1,1/Tabla2[[#This Row],[Trabajador]],Tabla2[[#This Row],[Trabajador]])</f>
        <v>1</v>
      </c>
      <c r="AC274" t="str">
        <f>+IFERROR(IF(Tabla2[[#This Row],[FECHA CESE/BAJA]]="","No Aplica",IF(AND(MONTH(Tabla2[[#This Row],[FECHA CESE/BAJA]])=MONTH(TODAY()-30),YEAR(Tabla2[[#This Row],[FECHA CESE/BAJA]])=YEAR(TODAY())),MONTH(TODAY()-30)&amp;"-"&amp;YEAR(TODAY()),"Borrar")),"No aplica")</f>
        <v>No Aplica</v>
      </c>
      <c r="AD274" t="str">
        <f>+IFERROR(IF(Tabla2[[#This Row],[FECHA INICIO DE LABORES EN OBRA]]="","No Aplica",IF(AND(MONTH(Tabla2[[#This Row],[FECHA INICIO DE LABORES EN OBRA]])=MONTH(TODAY()-30),YEAR(Tabla2[[#This Row],[FECHA INICIO DE LABORES EN OBRA]])=YEAR(TODAY())),MONTH(TODAY()-30)&amp;"-"&amp;YEAR(TODAY()),"No Aplica")),"No Aplica")</f>
        <v>No Aplica</v>
      </c>
    </row>
    <row r="275" spans="1:30" x14ac:dyDescent="0.25">
      <c r="A275" s="13" t="s">
        <v>2715</v>
      </c>
      <c r="B275" s="15" t="s">
        <v>2716</v>
      </c>
      <c r="C275" s="15" t="s">
        <v>2717</v>
      </c>
      <c r="D275" s="15">
        <v>43150982</v>
      </c>
      <c r="E275" s="15" t="s">
        <v>2975</v>
      </c>
      <c r="F275" s="39">
        <v>30978</v>
      </c>
      <c r="G275" s="15">
        <v>2</v>
      </c>
      <c r="H275" s="15" t="s">
        <v>2924</v>
      </c>
      <c r="I275" s="15" t="s">
        <v>2720</v>
      </c>
      <c r="J275" s="15" t="s">
        <v>2976</v>
      </c>
      <c r="K275" s="15"/>
      <c r="L275" s="40" t="s">
        <v>6</v>
      </c>
      <c r="M275" s="39"/>
      <c r="N275" s="41" t="s">
        <v>2098</v>
      </c>
      <c r="O275" s="39">
        <v>45092</v>
      </c>
      <c r="P275" s="40">
        <v>1</v>
      </c>
      <c r="Q275" s="40">
        <v>1</v>
      </c>
      <c r="R275" s="40" t="str">
        <f>IFERROR(VLOOKUP(Tabla2[[#This Row],[CONTRATISTA PRNCIPAL]],Hoja1!$L$5:$M$9,2,FALSE),"CJV")</f>
        <v>CJV</v>
      </c>
      <c r="S275" s="40" t="str">
        <f>IF(Tabla2[[#This Row],[EMPRESA]]=Tabla2[[#This Row],[CONTRATISTA PRNCIPAL]],"Principal","Secundaria")</f>
        <v>Secundaria</v>
      </c>
      <c r="T275" s="42">
        <f>IFERROR(1/COUNTIF(Tabla2[CONTRATISTA PRNCIPAL],Tabla2[[#This Row],[CONTRATISTA PRNCIPAL]]),0)</f>
        <v>0.005952380952380952</v>
      </c>
      <c r="U275" s="43">
        <f>IF(((TODAY()-Tabla2[[#This Row],[FECHA NACIMIENTO]])/365)&lt;18,"Corregir", IF(((TODAY()-Tabla2[[#This Row],[FECHA NACIMIENTO]])/365)&gt;80, "Corregir",ROUNDDOWN(((TODAY()-Tabla2[[#This Row],[FECHA NACIMIENTO]])/365),0)))</f>
        <v>38</v>
      </c>
      <c r="V2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5" s="44" t="str">
        <f>+IF(Tabla2[[#This Row],[Edad]]="Corregir","Corregir","Ok")</f>
        <v>Ok</v>
      </c>
      <c r="X275" s="42" t="str">
        <f>+IFERROR(VLOOKUP(Tabla2[[#This Row],[DISTRITO SEGÚN DNI]],Hoja1!$A$2:$B$32,2,FALSE),"No")</f>
        <v>No</v>
      </c>
      <c r="Y275" s="42" t="str">
        <f>IF(OR(LOWER(Tabla2[[#This Row],[GENERO]])="masculino", LOWER(Tabla2[[#This Row],[GENERO]])="femenino"),"OK","Corregir")</f>
        <v>OK</v>
      </c>
      <c r="Z275" s="42" t="str">
        <f>+IF(Tabla2[[#This Row],[Nro. DNI / CE]]="","Corregir",IF(LEN(Tabla2[[#This Row],[Nro. DNI / CE]])&gt;=8,"OK","Corregir"))</f>
        <v>OK</v>
      </c>
      <c r="AA275" s="42">
        <f>COUNTIF(Tabla2[APELLIDOS Y NOMBRES],Tabla2[[#This Row],[APELLIDOS Y NOMBRES]])</f>
        <v>1</v>
      </c>
      <c r="AB275" s="42">
        <f>IF(Tabla2[[#This Row],[Trabajador]]&gt;1,1/Tabla2[[#This Row],[Trabajador]],Tabla2[[#This Row],[Trabajador]])</f>
        <v>1</v>
      </c>
      <c r="AC275" t="str">
        <f>+IFERROR(IF(Tabla2[[#This Row],[FECHA CESE/BAJA]]="","No Aplica",IF(AND(MONTH(Tabla2[[#This Row],[FECHA CESE/BAJA]])=MONTH(TODAY()-30),YEAR(Tabla2[[#This Row],[FECHA CESE/BAJA]])=YEAR(TODAY())),MONTH(TODAY()-30)&amp;"-"&amp;YEAR(TODAY()),"Borrar")),"No aplica")</f>
        <v>No Aplica</v>
      </c>
      <c r="AD275" t="str">
        <f>+IFERROR(IF(Tabla2[[#This Row],[FECHA INICIO DE LABORES EN OBRA]]="","No Aplica",IF(AND(MONTH(Tabla2[[#This Row],[FECHA INICIO DE LABORES EN OBRA]])=MONTH(TODAY()-30),YEAR(Tabla2[[#This Row],[FECHA INICIO DE LABORES EN OBRA]])=YEAR(TODAY())),MONTH(TODAY()-30)&amp;"-"&amp;YEAR(TODAY()),"No Aplica")),"No Aplica")</f>
        <v>No Aplica</v>
      </c>
    </row>
    <row r="276" spans="1:30" x14ac:dyDescent="0.25">
      <c r="A276" s="13" t="s">
        <v>2715</v>
      </c>
      <c r="B276" s="15" t="s">
        <v>2716</v>
      </c>
      <c r="C276" s="15" t="s">
        <v>2717</v>
      </c>
      <c r="D276" s="15">
        <v>43150982</v>
      </c>
      <c r="E276" s="15" t="s">
        <v>2977</v>
      </c>
      <c r="F276" s="39">
        <v>33680</v>
      </c>
      <c r="G276" s="15">
        <v>2</v>
      </c>
      <c r="H276" s="15" t="s">
        <v>2960</v>
      </c>
      <c r="I276" s="15" t="s">
        <v>2720</v>
      </c>
      <c r="J276" s="15" t="s">
        <v>2978</v>
      </c>
      <c r="K276" s="15" t="s">
        <v>2062</v>
      </c>
      <c r="L276" s="40" t="s">
        <v>6</v>
      </c>
      <c r="M276" s="39"/>
      <c r="N276" s="41" t="s">
        <v>2098</v>
      </c>
      <c r="O276" s="39">
        <v>45092</v>
      </c>
      <c r="P276" s="40">
        <v>1</v>
      </c>
      <c r="Q276" s="40">
        <v>1</v>
      </c>
      <c r="R276" s="40" t="str">
        <f>IFERROR(VLOOKUP(Tabla2[[#This Row],[CONTRATISTA PRNCIPAL]],Hoja1!$L$5:$M$9,2,FALSE),"CJV")</f>
        <v>CJV</v>
      </c>
      <c r="S276" s="40" t="str">
        <f>IF(Tabla2[[#This Row],[EMPRESA]]=Tabla2[[#This Row],[CONTRATISTA PRNCIPAL]],"Principal","Secundaria")</f>
        <v>Secundaria</v>
      </c>
      <c r="T276" s="42">
        <f>IFERROR(1/COUNTIF(Tabla2[CONTRATISTA PRNCIPAL],Tabla2[[#This Row],[CONTRATISTA PRNCIPAL]]),0)</f>
        <v>0.005952380952380952</v>
      </c>
      <c r="U276" s="43">
        <f>IF(((TODAY()-Tabla2[[#This Row],[FECHA NACIMIENTO]])/365)&lt;18,"Corregir", IF(((TODAY()-Tabla2[[#This Row],[FECHA NACIMIENTO]])/365)&gt;80, "Corregir",ROUNDDOWN(((TODAY()-Tabla2[[#This Row],[FECHA NACIMIENTO]])/365),0)))</f>
        <v>31</v>
      </c>
      <c r="V2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6" s="44" t="str">
        <f>+IF(Tabla2[[#This Row],[Edad]]="Corregir","Corregir","Ok")</f>
        <v>Ok</v>
      </c>
      <c r="X276" s="42" t="str">
        <f>+IFERROR(VLOOKUP(Tabla2[[#This Row],[DISTRITO SEGÚN DNI]],Hoja1!$A$2:$B$32,2,FALSE),"No")</f>
        <v>No</v>
      </c>
      <c r="Y276" s="42" t="str">
        <f>IF(OR(LOWER(Tabla2[[#This Row],[GENERO]])="masculino", LOWER(Tabla2[[#This Row],[GENERO]])="femenino"),"OK","Corregir")</f>
        <v>OK</v>
      </c>
      <c r="Z276" s="42" t="str">
        <f>+IF(Tabla2[[#This Row],[Nro. DNI / CE]]="","Corregir",IF(LEN(Tabla2[[#This Row],[Nro. DNI / CE]])&gt;=8,"OK","Corregir"))</f>
        <v>OK</v>
      </c>
      <c r="AA276" s="42">
        <f>COUNTIF(Tabla2[APELLIDOS Y NOMBRES],Tabla2[[#This Row],[APELLIDOS Y NOMBRES]])</f>
        <v>1</v>
      </c>
      <c r="AB276" s="42">
        <f>IF(Tabla2[[#This Row],[Trabajador]]&gt;1,1/Tabla2[[#This Row],[Trabajador]],Tabla2[[#This Row],[Trabajador]])</f>
        <v>1</v>
      </c>
      <c r="AC276" t="str">
        <f>+IFERROR(IF(Tabla2[[#This Row],[FECHA CESE/BAJA]]="","No Aplica",IF(AND(MONTH(Tabla2[[#This Row],[FECHA CESE/BAJA]])=MONTH(TODAY()-30),YEAR(Tabla2[[#This Row],[FECHA CESE/BAJA]])=YEAR(TODAY())),MONTH(TODAY()-30)&amp;"-"&amp;YEAR(TODAY()),"Borrar")),"No aplica")</f>
        <v>No Aplica</v>
      </c>
      <c r="AD276" t="str">
        <f>+IFERROR(IF(Tabla2[[#This Row],[FECHA INICIO DE LABORES EN OBRA]]="","No Aplica",IF(AND(MONTH(Tabla2[[#This Row],[FECHA INICIO DE LABORES EN OBRA]])=MONTH(TODAY()-30),YEAR(Tabla2[[#This Row],[FECHA INICIO DE LABORES EN OBRA]])=YEAR(TODAY())),MONTH(TODAY()-30)&amp;"-"&amp;YEAR(TODAY()),"No Aplica")),"No Aplica")</f>
        <v>No Aplica</v>
      </c>
    </row>
    <row r="277" spans="1:30" x14ac:dyDescent="0.25">
      <c r="A277" s="13" t="s">
        <v>2715</v>
      </c>
      <c r="B277" s="15" t="s">
        <v>2716</v>
      </c>
      <c r="C277" s="15" t="s">
        <v>2717</v>
      </c>
      <c r="D277" s="15" t="s">
        <v>2979</v>
      </c>
      <c r="E277" s="15" t="s">
        <v>2980</v>
      </c>
      <c r="F277" s="39">
        <v>33257</v>
      </c>
      <c r="G277" s="15">
        <v>2</v>
      </c>
      <c r="H277" s="15" t="s">
        <v>2981</v>
      </c>
      <c r="I277" s="15" t="s">
        <v>2720</v>
      </c>
      <c r="J277" s="15" t="s">
        <v>2982</v>
      </c>
      <c r="K277" s="15" t="s">
        <v>2897</v>
      </c>
      <c r="L277" s="40" t="s">
        <v>6</v>
      </c>
      <c r="M277" s="39"/>
      <c r="N277" s="41" t="s">
        <v>2098</v>
      </c>
      <c r="O277" s="39">
        <v>45092</v>
      </c>
      <c r="P277" s="40">
        <v>1</v>
      </c>
      <c r="Q277" s="40">
        <v>1</v>
      </c>
      <c r="R277" s="40" t="str">
        <f>IFERROR(VLOOKUP(Tabla2[[#This Row],[CONTRATISTA PRNCIPAL]],Hoja1!$L$5:$M$9,2,FALSE),"CJV")</f>
        <v>CJV</v>
      </c>
      <c r="S277" s="40" t="str">
        <f>IF(Tabla2[[#This Row],[EMPRESA]]=Tabla2[[#This Row],[CONTRATISTA PRNCIPAL]],"Principal","Secundaria")</f>
        <v>Secundaria</v>
      </c>
      <c r="T277" s="42">
        <f>IFERROR(1/COUNTIF(Tabla2[CONTRATISTA PRNCIPAL],Tabla2[[#This Row],[CONTRATISTA PRNCIPAL]]),0)</f>
        <v>0.005952380952380952</v>
      </c>
      <c r="U277" s="43">
        <f>IF(((TODAY()-Tabla2[[#This Row],[FECHA NACIMIENTO]])/365)&lt;18,"Corregir", IF(((TODAY()-Tabla2[[#This Row],[FECHA NACIMIENTO]])/365)&gt;80, "Corregir",ROUNDDOWN(((TODAY()-Tabla2[[#This Row],[FECHA NACIMIENTO]])/365),0)))</f>
        <v>32</v>
      </c>
      <c r="V2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7" s="44" t="str">
        <f>+IF(Tabla2[[#This Row],[Edad]]="Corregir","Corregir","Ok")</f>
        <v>Ok</v>
      </c>
      <c r="X277" s="42" t="str">
        <f>+IFERROR(VLOOKUP(Tabla2[[#This Row],[DISTRITO SEGÚN DNI]],Hoja1!$A$2:$B$32,2,FALSE),"No")</f>
        <v>No</v>
      </c>
      <c r="Y277" s="42" t="str">
        <f>IF(OR(LOWER(Tabla2[[#This Row],[GENERO]])="masculino", LOWER(Tabla2[[#This Row],[GENERO]])="femenino"),"OK","Corregir")</f>
        <v>OK</v>
      </c>
      <c r="Z277" s="42" t="str">
        <f>+IF(Tabla2[[#This Row],[Nro. DNI / CE]]="","Corregir",IF(LEN(Tabla2[[#This Row],[Nro. DNI / CE]])&gt;=8,"OK","Corregir"))</f>
        <v>OK</v>
      </c>
      <c r="AA277" s="42">
        <f>COUNTIF(Tabla2[APELLIDOS Y NOMBRES],Tabla2[[#This Row],[APELLIDOS Y NOMBRES]])</f>
        <v>1</v>
      </c>
      <c r="AB277" s="42">
        <f>IF(Tabla2[[#This Row],[Trabajador]]&gt;1,1/Tabla2[[#This Row],[Trabajador]],Tabla2[[#This Row],[Trabajador]])</f>
        <v>1</v>
      </c>
      <c r="AC277" t="str">
        <f>+IFERROR(IF(Tabla2[[#This Row],[FECHA CESE/BAJA]]="","No Aplica",IF(AND(MONTH(Tabla2[[#This Row],[FECHA CESE/BAJA]])=MONTH(TODAY()-30),YEAR(Tabla2[[#This Row],[FECHA CESE/BAJA]])=YEAR(TODAY())),MONTH(TODAY()-30)&amp;"-"&amp;YEAR(TODAY()),"Borrar")),"No aplica")</f>
        <v>No Aplica</v>
      </c>
      <c r="AD277" t="str">
        <f>+IFERROR(IF(Tabla2[[#This Row],[FECHA INICIO DE LABORES EN OBRA]]="","No Aplica",IF(AND(MONTH(Tabla2[[#This Row],[FECHA INICIO DE LABORES EN OBRA]])=MONTH(TODAY()-30),YEAR(Tabla2[[#This Row],[FECHA INICIO DE LABORES EN OBRA]])=YEAR(TODAY())),MONTH(TODAY()-30)&amp;"-"&amp;YEAR(TODAY()),"No Aplica")),"No Aplica")</f>
        <v>No Aplica</v>
      </c>
    </row>
    <row r="278" spans="1:30" x14ac:dyDescent="0.25">
      <c r="A278" s="13" t="s">
        <v>2715</v>
      </c>
      <c r="B278" s="15" t="s">
        <v>2716</v>
      </c>
      <c r="C278" s="15" t="s">
        <v>2717</v>
      </c>
      <c r="D278" s="15" t="s">
        <v>2983</v>
      </c>
      <c r="E278" s="15" t="s">
        <v>2984</v>
      </c>
      <c r="F278" s="39">
        <v>33896</v>
      </c>
      <c r="G278" s="15">
        <v>1</v>
      </c>
      <c r="H278" s="15" t="s">
        <v>2981</v>
      </c>
      <c r="I278" s="15" t="s">
        <v>2720</v>
      </c>
      <c r="J278" s="15" t="s">
        <v>2985</v>
      </c>
      <c r="K278" s="15"/>
      <c r="L278" s="40" t="s">
        <v>6</v>
      </c>
      <c r="M278" s="39"/>
      <c r="N278" s="41" t="s">
        <v>2098</v>
      </c>
      <c r="O278" s="39">
        <v>45092</v>
      </c>
      <c r="P278" s="40">
        <v>1</v>
      </c>
      <c r="Q278" s="40">
        <v>1</v>
      </c>
      <c r="R278" s="40" t="str">
        <f>IFERROR(VLOOKUP(Tabla2[[#This Row],[CONTRATISTA PRNCIPAL]],Hoja1!$L$5:$M$9,2,FALSE),"CJV")</f>
        <v>CJV</v>
      </c>
      <c r="S278" s="40" t="str">
        <f>IF(Tabla2[[#This Row],[EMPRESA]]=Tabla2[[#This Row],[CONTRATISTA PRNCIPAL]],"Principal","Secundaria")</f>
        <v>Secundaria</v>
      </c>
      <c r="T278" s="42">
        <f>IFERROR(1/COUNTIF(Tabla2[CONTRATISTA PRNCIPAL],Tabla2[[#This Row],[CONTRATISTA PRNCIPAL]]),0)</f>
        <v>0.005952380952380952</v>
      </c>
      <c r="U278" s="43">
        <f>IF(((TODAY()-Tabla2[[#This Row],[FECHA NACIMIENTO]])/365)&lt;18,"Corregir", IF(((TODAY()-Tabla2[[#This Row],[FECHA NACIMIENTO]])/365)&gt;80, "Corregir",ROUNDDOWN(((TODAY()-Tabla2[[#This Row],[FECHA NACIMIENTO]])/365),0)))</f>
        <v>30</v>
      </c>
      <c r="V2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8" s="44" t="str">
        <f>+IF(Tabla2[[#This Row],[Edad]]="Corregir","Corregir","Ok")</f>
        <v>Ok</v>
      </c>
      <c r="X278" s="42" t="str">
        <f>+IFERROR(VLOOKUP(Tabla2[[#This Row],[DISTRITO SEGÚN DNI]],Hoja1!$A$2:$B$32,2,FALSE),"No")</f>
        <v>No</v>
      </c>
      <c r="Y278" s="42" t="str">
        <f>IF(OR(LOWER(Tabla2[[#This Row],[GENERO]])="masculino", LOWER(Tabla2[[#This Row],[GENERO]])="femenino"),"OK","Corregir")</f>
        <v>OK</v>
      </c>
      <c r="Z278" s="42" t="str">
        <f>+IF(Tabla2[[#This Row],[Nro. DNI / CE]]="","Corregir",IF(LEN(Tabla2[[#This Row],[Nro. DNI / CE]])&gt;=8,"OK","Corregir"))</f>
        <v>OK</v>
      </c>
      <c r="AA278" s="42">
        <f>COUNTIF(Tabla2[APELLIDOS Y NOMBRES],Tabla2[[#This Row],[APELLIDOS Y NOMBRES]])</f>
        <v>1</v>
      </c>
      <c r="AB278" s="42">
        <f>IF(Tabla2[[#This Row],[Trabajador]]&gt;1,1/Tabla2[[#This Row],[Trabajador]],Tabla2[[#This Row],[Trabajador]])</f>
        <v>1</v>
      </c>
      <c r="AC278" t="str">
        <f>+IFERROR(IF(Tabla2[[#This Row],[FECHA CESE/BAJA]]="","No Aplica",IF(AND(MONTH(Tabla2[[#This Row],[FECHA CESE/BAJA]])=MONTH(TODAY()-30),YEAR(Tabla2[[#This Row],[FECHA CESE/BAJA]])=YEAR(TODAY())),MONTH(TODAY()-30)&amp;"-"&amp;YEAR(TODAY()),"Borrar")),"No aplica")</f>
        <v>No Aplica</v>
      </c>
      <c r="AD278" t="str">
        <f>+IFERROR(IF(Tabla2[[#This Row],[FECHA INICIO DE LABORES EN OBRA]]="","No Aplica",IF(AND(MONTH(Tabla2[[#This Row],[FECHA INICIO DE LABORES EN OBRA]])=MONTH(TODAY()-30),YEAR(Tabla2[[#This Row],[FECHA INICIO DE LABORES EN OBRA]])=YEAR(TODAY())),MONTH(TODAY()-30)&amp;"-"&amp;YEAR(TODAY()),"No Aplica")),"No Aplica")</f>
        <v>No Aplica</v>
      </c>
    </row>
    <row r="279" spans="1:30" x14ac:dyDescent="0.25">
      <c r="A279" s="13" t="s">
        <v>2715</v>
      </c>
      <c r="B279" s="15" t="s">
        <v>2716</v>
      </c>
      <c r="C279" s="15" t="s">
        <v>2717</v>
      </c>
      <c r="D279" s="15" t="s">
        <v>1760</v>
      </c>
      <c r="E279" s="15" t="s">
        <v>1761</v>
      </c>
      <c r="F279" s="39">
        <v>29184</v>
      </c>
      <c r="G279" s="15">
        <v>2</v>
      </c>
      <c r="H279" s="15" t="s">
        <v>2924</v>
      </c>
      <c r="I279" s="15" t="s">
        <v>2720</v>
      </c>
      <c r="J279" s="15" t="s">
        <v>2986</v>
      </c>
      <c r="K279" s="15" t="s">
        <v>2022</v>
      </c>
      <c r="L279" s="40" t="s">
        <v>6</v>
      </c>
      <c r="M279" s="39"/>
      <c r="N279" s="41" t="s">
        <v>2098</v>
      </c>
      <c r="O279" s="39">
        <v>45099</v>
      </c>
      <c r="P279" s="40">
        <v>1</v>
      </c>
      <c r="Q279" s="40">
        <v>1</v>
      </c>
      <c r="R279" s="40" t="str">
        <f>IFERROR(VLOOKUP(Tabla2[[#This Row],[CONTRATISTA PRNCIPAL]],Hoja1!$L$5:$M$9,2,FALSE),"CJV")</f>
        <v>CJV</v>
      </c>
      <c r="S279" s="40" t="str">
        <f>IF(Tabla2[[#This Row],[EMPRESA]]=Tabla2[[#This Row],[CONTRATISTA PRNCIPAL]],"Principal","Secundaria")</f>
        <v>Secundaria</v>
      </c>
      <c r="T279" s="42">
        <f>IFERROR(1/COUNTIF(Tabla2[CONTRATISTA PRNCIPAL],Tabla2[[#This Row],[CONTRATISTA PRNCIPAL]]),0)</f>
        <v>0.005952380952380952</v>
      </c>
      <c r="U279" s="43">
        <f>IF(((TODAY()-Tabla2[[#This Row],[FECHA NACIMIENTO]])/365)&lt;18,"Corregir", IF(((TODAY()-Tabla2[[#This Row],[FECHA NACIMIENTO]])/365)&gt;80, "Corregir",ROUNDDOWN(((TODAY()-Tabla2[[#This Row],[FECHA NACIMIENTO]])/365),0)))</f>
        <v>43</v>
      </c>
      <c r="V2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9" s="44" t="str">
        <f>+IF(Tabla2[[#This Row],[Edad]]="Corregir","Corregir","Ok")</f>
        <v>Ok</v>
      </c>
      <c r="X279" s="42" t="str">
        <f>+IFERROR(VLOOKUP(Tabla2[[#This Row],[DISTRITO SEGÚN DNI]],Hoja1!$A$2:$B$32,2,FALSE),"No")</f>
        <v>CALLAO</v>
      </c>
      <c r="Y279" s="42" t="str">
        <f>IF(OR(LOWER(Tabla2[[#This Row],[GENERO]])="masculino", LOWER(Tabla2[[#This Row],[GENERO]])="femenino"),"OK","Corregir")</f>
        <v>OK</v>
      </c>
      <c r="Z279" s="42" t="str">
        <f>+IF(Tabla2[[#This Row],[Nro. DNI / CE]]="","Corregir",IF(LEN(Tabla2[[#This Row],[Nro. DNI / CE]])&gt;=8,"OK","Corregir"))</f>
        <v>OK</v>
      </c>
      <c r="AA279" s="42">
        <f>COUNTIF(Tabla2[APELLIDOS Y NOMBRES],Tabla2[[#This Row],[APELLIDOS Y NOMBRES]])</f>
        <v>1</v>
      </c>
      <c r="AB279" s="42">
        <f>IF(Tabla2[[#This Row],[Trabajador]]&gt;1,1/Tabla2[[#This Row],[Trabajador]],Tabla2[[#This Row],[Trabajador]])</f>
        <v>1</v>
      </c>
      <c r="AC279" t="str">
        <f>+IFERROR(IF(Tabla2[[#This Row],[FECHA CESE/BAJA]]="","No Aplica",IF(AND(MONTH(Tabla2[[#This Row],[FECHA CESE/BAJA]])=MONTH(TODAY()-30),YEAR(Tabla2[[#This Row],[FECHA CESE/BAJA]])=YEAR(TODAY())),MONTH(TODAY()-30)&amp;"-"&amp;YEAR(TODAY()),"Borrar")),"No aplica")</f>
        <v>No Aplica</v>
      </c>
      <c r="AD279" t="str">
        <f>+IFERROR(IF(Tabla2[[#This Row],[FECHA INICIO DE LABORES EN OBRA]]="","No Aplica",IF(AND(MONTH(Tabla2[[#This Row],[FECHA INICIO DE LABORES EN OBRA]])=MONTH(TODAY()-30),YEAR(Tabla2[[#This Row],[FECHA INICIO DE LABORES EN OBRA]])=YEAR(TODAY())),MONTH(TODAY()-30)&amp;"-"&amp;YEAR(TODAY()),"No Aplica")),"No Aplica")</f>
        <v>No Aplica</v>
      </c>
    </row>
    <row r="280" spans="1:30" x14ac:dyDescent="0.25">
      <c r="A280" s="13" t="s">
        <v>2715</v>
      </c>
      <c r="B280" s="15" t="s">
        <v>2716</v>
      </c>
      <c r="C280" s="15" t="s">
        <v>2717</v>
      </c>
      <c r="D280" s="15" t="s">
        <v>2987</v>
      </c>
      <c r="E280" s="15" t="s">
        <v>2988</v>
      </c>
      <c r="F280" s="39">
        <v>36077</v>
      </c>
      <c r="G280" s="15">
        <v>2</v>
      </c>
      <c r="H280" s="15" t="s">
        <v>2960</v>
      </c>
      <c r="I280" s="15" t="s">
        <v>2720</v>
      </c>
      <c r="J280" s="15" t="s">
        <v>2989</v>
      </c>
      <c r="K280" s="15"/>
      <c r="L280" s="40" t="s">
        <v>6</v>
      </c>
      <c r="M280" s="39"/>
      <c r="N280" s="41" t="s">
        <v>2098</v>
      </c>
      <c r="O280" s="39">
        <v>45099</v>
      </c>
      <c r="P280" s="40">
        <v>1</v>
      </c>
      <c r="Q280" s="40">
        <v>1</v>
      </c>
      <c r="R280" s="40" t="str">
        <f>IFERROR(VLOOKUP(Tabla2[[#This Row],[CONTRATISTA PRNCIPAL]],Hoja1!$L$5:$M$9,2,FALSE),"CJV")</f>
        <v>CJV</v>
      </c>
      <c r="S280" s="40" t="str">
        <f>IF(Tabla2[[#This Row],[EMPRESA]]=Tabla2[[#This Row],[CONTRATISTA PRNCIPAL]],"Principal","Secundaria")</f>
        <v>Secundaria</v>
      </c>
      <c r="T280" s="42">
        <f>IFERROR(1/COUNTIF(Tabla2[CONTRATISTA PRNCIPAL],Tabla2[[#This Row],[CONTRATISTA PRNCIPAL]]),0)</f>
        <v>0.005952380952380952</v>
      </c>
      <c r="U280" s="43">
        <f>IF(((TODAY()-Tabla2[[#This Row],[FECHA NACIMIENTO]])/365)&lt;18,"Corregir", IF(((TODAY()-Tabla2[[#This Row],[FECHA NACIMIENTO]])/365)&gt;80, "Corregir",ROUNDDOWN(((TODAY()-Tabla2[[#This Row],[FECHA NACIMIENTO]])/365),0)))</f>
        <v>24</v>
      </c>
      <c r="V2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0" s="44" t="str">
        <f>+IF(Tabla2[[#This Row],[Edad]]="Corregir","Corregir","Ok")</f>
        <v>Ok</v>
      </c>
      <c r="X280" s="42" t="str">
        <f>+IFERROR(VLOOKUP(Tabla2[[#This Row],[DISTRITO SEGÚN DNI]],Hoja1!$A$2:$B$32,2,FALSE),"No")</f>
        <v>No</v>
      </c>
      <c r="Y280" s="42" t="str">
        <f>IF(OR(LOWER(Tabla2[[#This Row],[GENERO]])="masculino", LOWER(Tabla2[[#This Row],[GENERO]])="femenino"),"OK","Corregir")</f>
        <v>OK</v>
      </c>
      <c r="Z280" s="42" t="str">
        <f>+IF(Tabla2[[#This Row],[Nro. DNI / CE]]="","Corregir",IF(LEN(Tabla2[[#This Row],[Nro. DNI / CE]])&gt;=8,"OK","Corregir"))</f>
        <v>OK</v>
      </c>
      <c r="AA280" s="42">
        <f>COUNTIF(Tabla2[APELLIDOS Y NOMBRES],Tabla2[[#This Row],[APELLIDOS Y NOMBRES]])</f>
        <v>1</v>
      </c>
      <c r="AB280" s="42">
        <f>IF(Tabla2[[#This Row],[Trabajador]]&gt;1,1/Tabla2[[#This Row],[Trabajador]],Tabla2[[#This Row],[Trabajador]])</f>
        <v>1</v>
      </c>
      <c r="AC280" t="str">
        <f>+IFERROR(IF(Tabla2[[#This Row],[FECHA CESE/BAJA]]="","No Aplica",IF(AND(MONTH(Tabla2[[#This Row],[FECHA CESE/BAJA]])=MONTH(TODAY()-30),YEAR(Tabla2[[#This Row],[FECHA CESE/BAJA]])=YEAR(TODAY())),MONTH(TODAY()-30)&amp;"-"&amp;YEAR(TODAY()),"Borrar")),"No aplica")</f>
        <v>No Aplica</v>
      </c>
      <c r="AD280" t="str">
        <f>+IFERROR(IF(Tabla2[[#This Row],[FECHA INICIO DE LABORES EN OBRA]]="","No Aplica",IF(AND(MONTH(Tabla2[[#This Row],[FECHA INICIO DE LABORES EN OBRA]])=MONTH(TODAY()-30),YEAR(Tabla2[[#This Row],[FECHA INICIO DE LABORES EN OBRA]])=YEAR(TODAY())),MONTH(TODAY()-30)&amp;"-"&amp;YEAR(TODAY()),"No Aplica")),"No Aplica")</f>
        <v>No Aplica</v>
      </c>
    </row>
    <row r="281" spans="1:30" x14ac:dyDescent="0.25">
      <c r="A281" s="13" t="s">
        <v>2715</v>
      </c>
      <c r="B281" s="15" t="s">
        <v>2716</v>
      </c>
      <c r="C281" s="15" t="s">
        <v>2717</v>
      </c>
      <c r="D281" s="15" t="s">
        <v>2990</v>
      </c>
      <c r="E281" s="15" t="s">
        <v>2991</v>
      </c>
      <c r="F281" s="39">
        <v>34801</v>
      </c>
      <c r="G281" s="15">
        <v>2</v>
      </c>
      <c r="H281" s="15" t="s">
        <v>2960</v>
      </c>
      <c r="I281" s="15" t="s">
        <v>2720</v>
      </c>
      <c r="J281" s="15" t="s">
        <v>2992</v>
      </c>
      <c r="K281" s="15"/>
      <c r="L281" s="40" t="s">
        <v>6</v>
      </c>
      <c r="M281" s="39"/>
      <c r="N281" s="41" t="s">
        <v>2098</v>
      </c>
      <c r="O281" s="39">
        <v>45115</v>
      </c>
      <c r="P281" s="40">
        <v>1</v>
      </c>
      <c r="Q281" s="40">
        <v>1</v>
      </c>
      <c r="R281" s="40" t="str">
        <f>IFERROR(VLOOKUP(Tabla2[[#This Row],[CONTRATISTA PRNCIPAL]],Hoja1!$L$5:$M$9,2,FALSE),"CJV")</f>
        <v>CJV</v>
      </c>
      <c r="S281" s="40" t="str">
        <f>IF(Tabla2[[#This Row],[EMPRESA]]=Tabla2[[#This Row],[CONTRATISTA PRNCIPAL]],"Principal","Secundaria")</f>
        <v>Secundaria</v>
      </c>
      <c r="T281" s="42">
        <f>IFERROR(1/COUNTIF(Tabla2[CONTRATISTA PRNCIPAL],Tabla2[[#This Row],[CONTRATISTA PRNCIPAL]]),0)</f>
        <v>0.005952380952380952</v>
      </c>
      <c r="U281" s="43">
        <f>IF(((TODAY()-Tabla2[[#This Row],[FECHA NACIMIENTO]])/365)&lt;18,"Corregir", IF(((TODAY()-Tabla2[[#This Row],[FECHA NACIMIENTO]])/365)&gt;80, "Corregir",ROUNDDOWN(((TODAY()-Tabla2[[#This Row],[FECHA NACIMIENTO]])/365),0)))</f>
        <v>28</v>
      </c>
      <c r="V2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1" s="44" t="str">
        <f>+IF(Tabla2[[#This Row],[Edad]]="Corregir","Corregir","Ok")</f>
        <v>Ok</v>
      </c>
      <c r="X281" s="42" t="str">
        <f>+IFERROR(VLOOKUP(Tabla2[[#This Row],[DISTRITO SEGÚN DNI]],Hoja1!$A$2:$B$32,2,FALSE),"No")</f>
        <v>No</v>
      </c>
      <c r="Y281" s="42" t="str">
        <f>IF(OR(LOWER(Tabla2[[#This Row],[GENERO]])="masculino", LOWER(Tabla2[[#This Row],[GENERO]])="femenino"),"OK","Corregir")</f>
        <v>OK</v>
      </c>
      <c r="Z281" s="42" t="str">
        <f>+IF(Tabla2[[#This Row],[Nro. DNI / CE]]="","Corregir",IF(LEN(Tabla2[[#This Row],[Nro. DNI / CE]])&gt;=8,"OK","Corregir"))</f>
        <v>OK</v>
      </c>
      <c r="AA281" s="42">
        <f>COUNTIF(Tabla2[APELLIDOS Y NOMBRES],Tabla2[[#This Row],[APELLIDOS Y NOMBRES]])</f>
        <v>1</v>
      </c>
      <c r="AB281" s="42">
        <f>IF(Tabla2[[#This Row],[Trabajador]]&gt;1,1/Tabla2[[#This Row],[Trabajador]],Tabla2[[#This Row],[Trabajador]])</f>
        <v>1</v>
      </c>
      <c r="AC281" t="str">
        <f>+IFERROR(IF(Tabla2[[#This Row],[FECHA CESE/BAJA]]="","No Aplica",IF(AND(MONTH(Tabla2[[#This Row],[FECHA CESE/BAJA]])=MONTH(TODAY()-30),YEAR(Tabla2[[#This Row],[FECHA CESE/BAJA]])=YEAR(TODAY())),MONTH(TODAY()-30)&amp;"-"&amp;YEAR(TODAY()),"Borrar")),"No aplica")</f>
        <v>No Aplica</v>
      </c>
      <c r="AD281" t="str">
        <f>+IFERROR(IF(Tabla2[[#This Row],[FECHA INICIO DE LABORES EN OBRA]]="","No Aplica",IF(AND(MONTH(Tabla2[[#This Row],[FECHA INICIO DE LABORES EN OBRA]])=MONTH(TODAY()-30),YEAR(Tabla2[[#This Row],[FECHA INICIO DE LABORES EN OBRA]])=YEAR(TODAY())),MONTH(TODAY()-30)&amp;"-"&amp;YEAR(TODAY()),"No Aplica")),"No Aplica")</f>
        <v>No Aplica</v>
      </c>
    </row>
    <row r="282" spans="1:30" x14ac:dyDescent="0.25">
      <c r="A282" s="13" t="s">
        <v>2715</v>
      </c>
      <c r="B282" s="15" t="s">
        <v>2716</v>
      </c>
      <c r="C282" s="15" t="s">
        <v>2717</v>
      </c>
      <c r="D282" s="15" t="s">
        <v>2993</v>
      </c>
      <c r="E282" s="15" t="s">
        <v>2994</v>
      </c>
      <c r="F282" s="39">
        <v>27815</v>
      </c>
      <c r="G282" s="15">
        <v>2</v>
      </c>
      <c r="H282" s="15" t="s">
        <v>2960</v>
      </c>
      <c r="I282" s="15" t="s">
        <v>2720</v>
      </c>
      <c r="J282" s="15" t="s">
        <v>2995</v>
      </c>
      <c r="K282" s="15"/>
      <c r="L282" s="40" t="s">
        <v>6</v>
      </c>
      <c r="M282" s="39"/>
      <c r="N282" s="41" t="s">
        <v>2098</v>
      </c>
      <c r="O282" s="39">
        <v>45099</v>
      </c>
      <c r="P282" s="40">
        <v>1</v>
      </c>
      <c r="Q282" s="40">
        <v>1</v>
      </c>
      <c r="R282" s="40" t="str">
        <f>IFERROR(VLOOKUP(Tabla2[[#This Row],[CONTRATISTA PRNCIPAL]],Hoja1!$L$5:$M$9,2,FALSE),"CJV")</f>
        <v>CJV</v>
      </c>
      <c r="S282" s="40" t="str">
        <f>IF(Tabla2[[#This Row],[EMPRESA]]=Tabla2[[#This Row],[CONTRATISTA PRNCIPAL]],"Principal","Secundaria")</f>
        <v>Secundaria</v>
      </c>
      <c r="T282" s="42">
        <f>IFERROR(1/COUNTIF(Tabla2[CONTRATISTA PRNCIPAL],Tabla2[[#This Row],[CONTRATISTA PRNCIPAL]]),0)</f>
        <v>0.005952380952380952</v>
      </c>
      <c r="U282" s="43">
        <f>IF(((TODAY()-Tabla2[[#This Row],[FECHA NACIMIENTO]])/365)&lt;18,"Corregir", IF(((TODAY()-Tabla2[[#This Row],[FECHA NACIMIENTO]])/365)&gt;80, "Corregir",ROUNDDOWN(((TODAY()-Tabla2[[#This Row],[FECHA NACIMIENTO]])/365),0)))</f>
        <v>47</v>
      </c>
      <c r="V2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2" s="44" t="str">
        <f>+IF(Tabla2[[#This Row],[Edad]]="Corregir","Corregir","Ok")</f>
        <v>Ok</v>
      </c>
      <c r="X282" s="42" t="str">
        <f>+IFERROR(VLOOKUP(Tabla2[[#This Row],[DISTRITO SEGÚN DNI]],Hoja1!$A$2:$B$32,2,FALSE),"No")</f>
        <v>No</v>
      </c>
      <c r="Y282" s="42" t="str">
        <f>IF(OR(LOWER(Tabla2[[#This Row],[GENERO]])="masculino", LOWER(Tabla2[[#This Row],[GENERO]])="femenino"),"OK","Corregir")</f>
        <v>OK</v>
      </c>
      <c r="Z282" s="42" t="str">
        <f>+IF(Tabla2[[#This Row],[Nro. DNI / CE]]="","Corregir",IF(LEN(Tabla2[[#This Row],[Nro. DNI / CE]])&gt;=8,"OK","Corregir"))</f>
        <v>OK</v>
      </c>
      <c r="AA282" s="42">
        <f>COUNTIF(Tabla2[APELLIDOS Y NOMBRES],Tabla2[[#This Row],[APELLIDOS Y NOMBRES]])</f>
        <v>1</v>
      </c>
      <c r="AB282" s="42">
        <f>IF(Tabla2[[#This Row],[Trabajador]]&gt;1,1/Tabla2[[#This Row],[Trabajador]],Tabla2[[#This Row],[Trabajador]])</f>
        <v>1</v>
      </c>
      <c r="AC282" t="str">
        <f>+IFERROR(IF(Tabla2[[#This Row],[FECHA CESE/BAJA]]="","No Aplica",IF(AND(MONTH(Tabla2[[#This Row],[FECHA CESE/BAJA]])=MONTH(TODAY()-30),YEAR(Tabla2[[#This Row],[FECHA CESE/BAJA]])=YEAR(TODAY())),MONTH(TODAY()-30)&amp;"-"&amp;YEAR(TODAY()),"Borrar")),"No aplica")</f>
        <v>No Aplica</v>
      </c>
      <c r="AD282" t="str">
        <f>+IFERROR(IF(Tabla2[[#This Row],[FECHA INICIO DE LABORES EN OBRA]]="","No Aplica",IF(AND(MONTH(Tabla2[[#This Row],[FECHA INICIO DE LABORES EN OBRA]])=MONTH(TODAY()-30),YEAR(Tabla2[[#This Row],[FECHA INICIO DE LABORES EN OBRA]])=YEAR(TODAY())),MONTH(TODAY()-30)&amp;"-"&amp;YEAR(TODAY()),"No Aplica")),"No Aplica")</f>
        <v>No Aplica</v>
      </c>
    </row>
    <row r="283" spans="1:30" x14ac:dyDescent="0.25">
      <c r="A283" s="13" t="s">
        <v>2715</v>
      </c>
      <c r="B283" s="15" t="s">
        <v>2716</v>
      </c>
      <c r="C283" s="15" t="s">
        <v>2717</v>
      </c>
      <c r="D283" s="15" t="s">
        <v>2996</v>
      </c>
      <c r="E283" s="15" t="s">
        <v>2997</v>
      </c>
      <c r="F283" s="39">
        <v>28962</v>
      </c>
      <c r="G283" s="15">
        <v>2</v>
      </c>
      <c r="H283" s="15" t="s">
        <v>2998</v>
      </c>
      <c r="I283" s="15" t="s">
        <v>2720</v>
      </c>
      <c r="J283" s="15" t="s">
        <v>2999</v>
      </c>
      <c r="K283" s="15" t="s">
        <v>2062</v>
      </c>
      <c r="L283" s="40" t="s">
        <v>6</v>
      </c>
      <c r="M283" s="39"/>
      <c r="N283" s="41" t="s">
        <v>2098</v>
      </c>
      <c r="O283" s="39">
        <v>45101</v>
      </c>
      <c r="P283" s="40">
        <v>1</v>
      </c>
      <c r="Q283" s="40">
        <v>1</v>
      </c>
      <c r="R283" s="40" t="str">
        <f>IFERROR(VLOOKUP(Tabla2[[#This Row],[CONTRATISTA PRNCIPAL]],Hoja1!$L$5:$M$9,2,FALSE),"CJV")</f>
        <v>CJV</v>
      </c>
      <c r="S283" s="40" t="str">
        <f>IF(Tabla2[[#This Row],[EMPRESA]]=Tabla2[[#This Row],[CONTRATISTA PRNCIPAL]],"Principal","Secundaria")</f>
        <v>Secundaria</v>
      </c>
      <c r="T283" s="42">
        <f>IFERROR(1/COUNTIF(Tabla2[CONTRATISTA PRNCIPAL],Tabla2[[#This Row],[CONTRATISTA PRNCIPAL]]),0)</f>
        <v>0.005952380952380952</v>
      </c>
      <c r="U283" s="43">
        <f>IF(((TODAY()-Tabla2[[#This Row],[FECHA NACIMIENTO]])/365)&lt;18,"Corregir", IF(((TODAY()-Tabla2[[#This Row],[FECHA NACIMIENTO]])/365)&gt;80, "Corregir",ROUNDDOWN(((TODAY()-Tabla2[[#This Row],[FECHA NACIMIENTO]])/365),0)))</f>
        <v>44</v>
      </c>
      <c r="V2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3" s="44" t="str">
        <f>+IF(Tabla2[[#This Row],[Edad]]="Corregir","Corregir","Ok")</f>
        <v>Ok</v>
      </c>
      <c r="X283" s="42" t="str">
        <f>+IFERROR(VLOOKUP(Tabla2[[#This Row],[DISTRITO SEGÚN DNI]],Hoja1!$A$2:$B$32,2,FALSE),"No")</f>
        <v>No</v>
      </c>
      <c r="Y283" s="42" t="str">
        <f>IF(OR(LOWER(Tabla2[[#This Row],[GENERO]])="masculino", LOWER(Tabla2[[#This Row],[GENERO]])="femenino"),"OK","Corregir")</f>
        <v>OK</v>
      </c>
      <c r="Z283" s="42" t="str">
        <f>+IF(Tabla2[[#This Row],[Nro. DNI / CE]]="","Corregir",IF(LEN(Tabla2[[#This Row],[Nro. DNI / CE]])&gt;=8,"OK","Corregir"))</f>
        <v>OK</v>
      </c>
      <c r="AA283" s="42">
        <f>COUNTIF(Tabla2[APELLIDOS Y NOMBRES],Tabla2[[#This Row],[APELLIDOS Y NOMBRES]])</f>
        <v>1</v>
      </c>
      <c r="AB283" s="42">
        <f>IF(Tabla2[[#This Row],[Trabajador]]&gt;1,1/Tabla2[[#This Row],[Trabajador]],Tabla2[[#This Row],[Trabajador]])</f>
        <v>1</v>
      </c>
      <c r="AC283" t="str">
        <f>+IFERROR(IF(Tabla2[[#This Row],[FECHA CESE/BAJA]]="","No Aplica",IF(AND(MONTH(Tabla2[[#This Row],[FECHA CESE/BAJA]])=MONTH(TODAY()-30),YEAR(Tabla2[[#This Row],[FECHA CESE/BAJA]])=YEAR(TODAY())),MONTH(TODAY()-30)&amp;"-"&amp;YEAR(TODAY()),"Borrar")),"No aplica")</f>
        <v>No Aplica</v>
      </c>
      <c r="AD283" t="str">
        <f>+IFERROR(IF(Tabla2[[#This Row],[FECHA INICIO DE LABORES EN OBRA]]="","No Aplica",IF(AND(MONTH(Tabla2[[#This Row],[FECHA INICIO DE LABORES EN OBRA]])=MONTH(TODAY()-30),YEAR(Tabla2[[#This Row],[FECHA INICIO DE LABORES EN OBRA]])=YEAR(TODAY())),MONTH(TODAY()-30)&amp;"-"&amp;YEAR(TODAY()),"No Aplica")),"No Aplica")</f>
        <v>No Aplica</v>
      </c>
    </row>
    <row r="284" spans="1:30" x14ac:dyDescent="0.25">
      <c r="A284" s="13" t="s">
        <v>2715</v>
      </c>
      <c r="B284" s="15" t="s">
        <v>2716</v>
      </c>
      <c r="C284" s="15" t="s">
        <v>2717</v>
      </c>
      <c r="D284" s="15" t="s">
        <v>3000</v>
      </c>
      <c r="E284" s="15" t="s">
        <v>3001</v>
      </c>
      <c r="F284" s="39">
        <v>35514</v>
      </c>
      <c r="G284" s="15">
        <v>2</v>
      </c>
      <c r="H284" s="15" t="s">
        <v>2960</v>
      </c>
      <c r="I284" s="15" t="s">
        <v>2720</v>
      </c>
      <c r="J284" s="15" t="s">
        <v>3002</v>
      </c>
      <c r="K284" s="15" t="s">
        <v>2062</v>
      </c>
      <c r="L284" s="40" t="s">
        <v>6</v>
      </c>
      <c r="M284" s="39"/>
      <c r="N284" s="41" t="s">
        <v>2098</v>
      </c>
      <c r="O284" s="39">
        <v>45092</v>
      </c>
      <c r="P284" s="40">
        <v>1</v>
      </c>
      <c r="Q284" s="40">
        <v>1</v>
      </c>
      <c r="R284" s="40" t="str">
        <f>IFERROR(VLOOKUP(Tabla2[[#This Row],[CONTRATISTA PRNCIPAL]],Hoja1!$L$5:$M$9,2,FALSE),"CJV")</f>
        <v>CJV</v>
      </c>
      <c r="S284" s="40" t="str">
        <f>IF(Tabla2[[#This Row],[EMPRESA]]=Tabla2[[#This Row],[CONTRATISTA PRNCIPAL]],"Principal","Secundaria")</f>
        <v>Secundaria</v>
      </c>
      <c r="T284" s="42">
        <f>IFERROR(1/COUNTIF(Tabla2[CONTRATISTA PRNCIPAL],Tabla2[[#This Row],[CONTRATISTA PRNCIPAL]]),0)</f>
        <v>0.005952380952380952</v>
      </c>
      <c r="U284" s="43">
        <f>IF(((TODAY()-Tabla2[[#This Row],[FECHA NACIMIENTO]])/365)&lt;18,"Corregir", IF(((TODAY()-Tabla2[[#This Row],[FECHA NACIMIENTO]])/365)&gt;80, "Corregir",ROUNDDOWN(((TODAY()-Tabla2[[#This Row],[FECHA NACIMIENTO]])/365),0)))</f>
        <v>26</v>
      </c>
      <c r="V2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4" s="44" t="str">
        <f>+IF(Tabla2[[#This Row],[Edad]]="Corregir","Corregir","Ok")</f>
        <v>Ok</v>
      </c>
      <c r="X284" s="42" t="str">
        <f>+IFERROR(VLOOKUP(Tabla2[[#This Row],[DISTRITO SEGÚN DNI]],Hoja1!$A$2:$B$32,2,FALSE),"No")</f>
        <v>No</v>
      </c>
      <c r="Y284" s="42" t="str">
        <f>IF(OR(LOWER(Tabla2[[#This Row],[GENERO]])="masculino", LOWER(Tabla2[[#This Row],[GENERO]])="femenino"),"OK","Corregir")</f>
        <v>OK</v>
      </c>
      <c r="Z284" s="42" t="str">
        <f>+IF(Tabla2[[#This Row],[Nro. DNI / CE]]="","Corregir",IF(LEN(Tabla2[[#This Row],[Nro. DNI / CE]])&gt;=8,"OK","Corregir"))</f>
        <v>OK</v>
      </c>
      <c r="AA284" s="42">
        <f>COUNTIF(Tabla2[APELLIDOS Y NOMBRES],Tabla2[[#This Row],[APELLIDOS Y NOMBRES]])</f>
        <v>1</v>
      </c>
      <c r="AB284" s="42">
        <f>IF(Tabla2[[#This Row],[Trabajador]]&gt;1,1/Tabla2[[#This Row],[Trabajador]],Tabla2[[#This Row],[Trabajador]])</f>
        <v>1</v>
      </c>
      <c r="AC284" t="str">
        <f>+IFERROR(IF(Tabla2[[#This Row],[FECHA CESE/BAJA]]="","No Aplica",IF(AND(MONTH(Tabla2[[#This Row],[FECHA CESE/BAJA]])=MONTH(TODAY()-30),YEAR(Tabla2[[#This Row],[FECHA CESE/BAJA]])=YEAR(TODAY())),MONTH(TODAY()-30)&amp;"-"&amp;YEAR(TODAY()),"Borrar")),"No aplica")</f>
        <v>No Aplica</v>
      </c>
      <c r="AD284" t="str">
        <f>+IFERROR(IF(Tabla2[[#This Row],[FECHA INICIO DE LABORES EN OBRA]]="","No Aplica",IF(AND(MONTH(Tabla2[[#This Row],[FECHA INICIO DE LABORES EN OBRA]])=MONTH(TODAY()-30),YEAR(Tabla2[[#This Row],[FECHA INICIO DE LABORES EN OBRA]])=YEAR(TODAY())),MONTH(TODAY()-30)&amp;"-"&amp;YEAR(TODAY()),"No Aplica")),"No Aplica")</f>
        <v>No Aplica</v>
      </c>
    </row>
    <row r="285" ht="15" customHeight="1" spans="1:30" x14ac:dyDescent="0.25">
      <c r="A285" s="13" t="s">
        <v>2715</v>
      </c>
      <c r="B285" s="15" t="s">
        <v>2716</v>
      </c>
      <c r="C285" s="15" t="s">
        <v>2717</v>
      </c>
      <c r="D285" s="15" t="s">
        <v>3003</v>
      </c>
      <c r="E285" s="15" t="s">
        <v>3004</v>
      </c>
      <c r="F285" s="39">
        <v>34699</v>
      </c>
      <c r="G285" s="15">
        <v>2</v>
      </c>
      <c r="H285" s="15" t="s">
        <v>2924</v>
      </c>
      <c r="I285" s="15" t="s">
        <v>2720</v>
      </c>
      <c r="J285" s="15" t="s">
        <v>3005</v>
      </c>
      <c r="K285" s="15" t="s">
        <v>3006</v>
      </c>
      <c r="L285" s="40" t="s">
        <v>6</v>
      </c>
      <c r="M285" s="39"/>
      <c r="N285" s="41" t="s">
        <v>2098</v>
      </c>
      <c r="O285" s="39">
        <v>45097</v>
      </c>
      <c r="P285" s="40">
        <v>1</v>
      </c>
      <c r="Q285" s="40">
        <v>1</v>
      </c>
      <c r="R285" s="40" t="str">
        <f>IFERROR(VLOOKUP(Tabla2[[#This Row],[CONTRATISTA PRNCIPAL]],Hoja1!$L$5:$M$9,2,FALSE),"CJV")</f>
        <v>CJV</v>
      </c>
      <c r="S285" s="40" t="str">
        <f>IF(Tabla2[[#This Row],[EMPRESA]]=Tabla2[[#This Row],[CONTRATISTA PRNCIPAL]],"Principal","Secundaria")</f>
        <v>Secundaria</v>
      </c>
      <c r="T285" s="42">
        <f>IFERROR(1/COUNTIF(Tabla2[CONTRATISTA PRNCIPAL],Tabla2[[#This Row],[CONTRATISTA PRNCIPAL]]),0)</f>
        <v>0.005952380952380952</v>
      </c>
      <c r="U285" s="43">
        <f>IF(((TODAY()-Tabla2[[#This Row],[FECHA NACIMIENTO]])/365)&lt;18,"Corregir", IF(((TODAY()-Tabla2[[#This Row],[FECHA NACIMIENTO]])/365)&gt;80, "Corregir",ROUNDDOWN(((TODAY()-Tabla2[[#This Row],[FECHA NACIMIENTO]])/365),0)))</f>
        <v>28</v>
      </c>
      <c r="V2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5" s="44" t="str">
        <f>+IF(Tabla2[[#This Row],[Edad]]="Corregir","Corregir","Ok")</f>
        <v>Ok</v>
      </c>
      <c r="X285" s="42" t="str">
        <f>+IFERROR(VLOOKUP(Tabla2[[#This Row],[DISTRITO SEGÚN DNI]],Hoja1!$A$2:$B$32,2,FALSE),"No")</f>
        <v>No</v>
      </c>
      <c r="Y285" s="42" t="str">
        <f>IF(OR(LOWER(Tabla2[[#This Row],[GENERO]])="masculino", LOWER(Tabla2[[#This Row],[GENERO]])="femenino"),"OK","Corregir")</f>
        <v>OK</v>
      </c>
      <c r="Z285" s="42" t="str">
        <f>+IF(Tabla2[[#This Row],[Nro. DNI / CE]]="","Corregir",IF(LEN(Tabla2[[#This Row],[Nro. DNI / CE]])&gt;=8,"OK","Corregir"))</f>
        <v>OK</v>
      </c>
      <c r="AA285" s="42">
        <f>COUNTIF(Tabla2[APELLIDOS Y NOMBRES],Tabla2[[#This Row],[APELLIDOS Y NOMBRES]])</f>
        <v>1</v>
      </c>
      <c r="AB285" s="42">
        <f>IF(Tabla2[[#This Row],[Trabajador]]&gt;1,1/Tabla2[[#This Row],[Trabajador]],Tabla2[[#This Row],[Trabajador]])</f>
        <v>1</v>
      </c>
      <c r="AC285" t="str">
        <f>+IFERROR(IF(Tabla2[[#This Row],[FECHA CESE/BAJA]]="","No Aplica",IF(AND(MONTH(Tabla2[[#This Row],[FECHA CESE/BAJA]])=MONTH(TODAY()-30),YEAR(Tabla2[[#This Row],[FECHA CESE/BAJA]])=YEAR(TODAY())),MONTH(TODAY()-30)&amp;"-"&amp;YEAR(TODAY()),"Borrar")),"No aplica")</f>
        <v>No Aplica</v>
      </c>
      <c r="AD285" t="str">
        <f>+IFERROR(IF(Tabla2[[#This Row],[FECHA INICIO DE LABORES EN OBRA]]="","No Aplica",IF(AND(MONTH(Tabla2[[#This Row],[FECHA INICIO DE LABORES EN OBRA]])=MONTH(TODAY()-30),YEAR(Tabla2[[#This Row],[FECHA INICIO DE LABORES EN OBRA]])=YEAR(TODAY())),MONTH(TODAY()-30)&amp;"-"&amp;YEAR(TODAY()),"No Aplica")),"No Aplica")</f>
        <v>No Aplica</v>
      </c>
    </row>
    <row r="286" ht="15" customHeight="1" spans="1:30" x14ac:dyDescent="0.25">
      <c r="A286" s="13" t="s">
        <v>2715</v>
      </c>
      <c r="B286" s="15" t="s">
        <v>2716</v>
      </c>
      <c r="C286" s="15" t="s">
        <v>2717</v>
      </c>
      <c r="D286" s="15" t="s">
        <v>3007</v>
      </c>
      <c r="E286" s="15" t="s">
        <v>3008</v>
      </c>
      <c r="F286" s="39">
        <v>29741</v>
      </c>
      <c r="G286" s="15">
        <v>2</v>
      </c>
      <c r="H286" s="15" t="s">
        <v>2751</v>
      </c>
      <c r="I286" s="15" t="s">
        <v>2720</v>
      </c>
      <c r="J286" s="15" t="s">
        <v>3009</v>
      </c>
      <c r="K286" s="15"/>
      <c r="L286" s="40" t="s">
        <v>6</v>
      </c>
      <c r="M286" s="39"/>
      <c r="N286" s="41" t="s">
        <v>2098</v>
      </c>
      <c r="O286" s="39">
        <v>45101</v>
      </c>
      <c r="P286" s="40">
        <v>1</v>
      </c>
      <c r="Q286" s="40">
        <v>1</v>
      </c>
      <c r="R286" s="40" t="str">
        <f>IFERROR(VLOOKUP(Tabla2[[#This Row],[CONTRATISTA PRNCIPAL]],Hoja1!$L$5:$M$9,2,FALSE),"CJV")</f>
        <v>CJV</v>
      </c>
      <c r="S286" s="40" t="str">
        <f>IF(Tabla2[[#This Row],[EMPRESA]]=Tabla2[[#This Row],[CONTRATISTA PRNCIPAL]],"Principal","Secundaria")</f>
        <v>Secundaria</v>
      </c>
      <c r="T286" s="42">
        <f>IFERROR(1/COUNTIF(Tabla2[CONTRATISTA PRNCIPAL],Tabla2[[#This Row],[CONTRATISTA PRNCIPAL]]),0)</f>
        <v>0.005952380952380952</v>
      </c>
      <c r="U286" s="43">
        <f>IF(((TODAY()-Tabla2[[#This Row],[FECHA NACIMIENTO]])/365)&lt;18,"Corregir", IF(((TODAY()-Tabla2[[#This Row],[FECHA NACIMIENTO]])/365)&gt;80, "Corregir",ROUNDDOWN(((TODAY()-Tabla2[[#This Row],[FECHA NACIMIENTO]])/365),0)))</f>
        <v>42</v>
      </c>
      <c r="V2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6" s="44" t="str">
        <f>+IF(Tabla2[[#This Row],[Edad]]="Corregir","Corregir","Ok")</f>
        <v>Ok</v>
      </c>
      <c r="X286" s="42" t="str">
        <f>+IFERROR(VLOOKUP(Tabla2[[#This Row],[DISTRITO SEGÚN DNI]],Hoja1!$A$2:$B$32,2,FALSE),"No")</f>
        <v>No</v>
      </c>
      <c r="Y286" s="42" t="str">
        <f>IF(OR(LOWER(Tabla2[[#This Row],[GENERO]])="masculino", LOWER(Tabla2[[#This Row],[GENERO]])="femenino"),"OK","Corregir")</f>
        <v>OK</v>
      </c>
      <c r="Z286" s="42" t="str">
        <f>+IF(Tabla2[[#This Row],[Nro. DNI / CE]]="","Corregir",IF(LEN(Tabla2[[#This Row],[Nro. DNI / CE]])&gt;=8,"OK","Corregir"))</f>
        <v>OK</v>
      </c>
      <c r="AA286" s="42">
        <f>COUNTIF(Tabla2[APELLIDOS Y NOMBRES],Tabla2[[#This Row],[APELLIDOS Y NOMBRES]])</f>
        <v>1</v>
      </c>
      <c r="AB286" s="42">
        <f>IF(Tabla2[[#This Row],[Trabajador]]&gt;1,1/Tabla2[[#This Row],[Trabajador]],Tabla2[[#This Row],[Trabajador]])</f>
        <v>1</v>
      </c>
      <c r="AC286" t="str">
        <f>+IFERROR(IF(Tabla2[[#This Row],[FECHA CESE/BAJA]]="","No Aplica",IF(AND(MONTH(Tabla2[[#This Row],[FECHA CESE/BAJA]])=MONTH(TODAY()-30),YEAR(Tabla2[[#This Row],[FECHA CESE/BAJA]])=YEAR(TODAY())),MONTH(TODAY()-30)&amp;"-"&amp;YEAR(TODAY()),"Borrar")),"No aplica")</f>
        <v>No Aplica</v>
      </c>
      <c r="AD286" t="str">
        <f>+IFERROR(IF(Tabla2[[#This Row],[FECHA INICIO DE LABORES EN OBRA]]="","No Aplica",IF(AND(MONTH(Tabla2[[#This Row],[FECHA INICIO DE LABORES EN OBRA]])=MONTH(TODAY()-30),YEAR(Tabla2[[#This Row],[FECHA INICIO DE LABORES EN OBRA]])=YEAR(TODAY())),MONTH(TODAY()-30)&amp;"-"&amp;YEAR(TODAY()),"No Aplica")),"No Aplica")</f>
        <v>No Aplica</v>
      </c>
    </row>
    <row r="287" ht="15" customHeight="1" spans="1:30" x14ac:dyDescent="0.25">
      <c r="A287" s="13" t="s">
        <v>2715</v>
      </c>
      <c r="B287" s="15" t="s">
        <v>2716</v>
      </c>
      <c r="C287" s="15" t="s">
        <v>2717</v>
      </c>
      <c r="D287" s="15">
        <v>45310934</v>
      </c>
      <c r="E287" s="15" t="s">
        <v>3010</v>
      </c>
      <c r="F287" s="39">
        <v>32404</v>
      </c>
      <c r="G287" s="15">
        <v>1</v>
      </c>
      <c r="H287" s="15" t="s">
        <v>2165</v>
      </c>
      <c r="I287" s="15" t="s">
        <v>2720</v>
      </c>
      <c r="J287" s="15" t="s">
        <v>3011</v>
      </c>
      <c r="K287" s="15" t="s">
        <v>2730</v>
      </c>
      <c r="L287" s="40" t="s">
        <v>6</v>
      </c>
      <c r="M287" s="39"/>
      <c r="N287" s="41" t="s">
        <v>2098</v>
      </c>
      <c r="O287" s="39">
        <v>45121</v>
      </c>
      <c r="P287" s="40">
        <v>1</v>
      </c>
      <c r="Q287" s="40">
        <v>1</v>
      </c>
      <c r="R287" s="40" t="str">
        <f>IFERROR(VLOOKUP(Tabla2[[#This Row],[CONTRATISTA PRNCIPAL]],Hoja1!$L$5:$M$9,2,FALSE),"CJV")</f>
        <v>CJV</v>
      </c>
      <c r="S287" s="40" t="str">
        <f>IF(Tabla2[[#This Row],[EMPRESA]]=Tabla2[[#This Row],[CONTRATISTA PRNCIPAL]],"Principal","Secundaria")</f>
        <v>Secundaria</v>
      </c>
      <c r="T287" s="42">
        <f>IFERROR(1/COUNTIF(Tabla2[CONTRATISTA PRNCIPAL],Tabla2[[#This Row],[CONTRATISTA PRNCIPAL]]),0)</f>
        <v>0.005952380952380952</v>
      </c>
      <c r="U287" s="43">
        <f>IF(((TODAY()-Tabla2[[#This Row],[FECHA NACIMIENTO]])/365)&lt;18,"Corregir", IF(((TODAY()-Tabla2[[#This Row],[FECHA NACIMIENTO]])/365)&gt;80, "Corregir",ROUNDDOWN(((TODAY()-Tabla2[[#This Row],[FECHA NACIMIENTO]])/365),0)))</f>
        <v>35</v>
      </c>
      <c r="V2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7" s="44" t="str">
        <f>+IF(Tabla2[[#This Row],[Edad]]="Corregir","Corregir","Ok")</f>
        <v>Ok</v>
      </c>
      <c r="X287" s="42" t="str">
        <f>+IFERROR(VLOOKUP(Tabla2[[#This Row],[DISTRITO SEGÚN DNI]],Hoja1!$A$2:$B$32,2,FALSE),"No")</f>
        <v>No</v>
      </c>
      <c r="Y287" s="42" t="str">
        <f>IF(OR(LOWER(Tabla2[[#This Row],[GENERO]])="masculino", LOWER(Tabla2[[#This Row],[GENERO]])="femenino"),"OK","Corregir")</f>
        <v>OK</v>
      </c>
      <c r="Z287" s="42" t="str">
        <f>+IF(Tabla2[[#This Row],[Nro. DNI / CE]]="","Corregir",IF(LEN(Tabla2[[#This Row],[Nro. DNI / CE]])&gt;=8,"OK","Corregir"))</f>
        <v>OK</v>
      </c>
      <c r="AA287" s="42">
        <f>COUNTIF(Tabla2[APELLIDOS Y NOMBRES],Tabla2[[#This Row],[APELLIDOS Y NOMBRES]])</f>
        <v>1</v>
      </c>
      <c r="AB287" s="42">
        <f>IF(Tabla2[[#This Row],[Trabajador]]&gt;1,1/Tabla2[[#This Row],[Trabajador]],Tabla2[[#This Row],[Trabajador]])</f>
        <v>1</v>
      </c>
      <c r="AC287" t="str">
        <f>+IFERROR(IF(Tabla2[[#This Row],[FECHA CESE/BAJA]]="","No Aplica",IF(AND(MONTH(Tabla2[[#This Row],[FECHA CESE/BAJA]])=MONTH(TODAY()-30),YEAR(Tabla2[[#This Row],[FECHA CESE/BAJA]])=YEAR(TODAY())),MONTH(TODAY()-30)&amp;"-"&amp;YEAR(TODAY()),"Borrar")),"No aplica")</f>
        <v>No Aplica</v>
      </c>
      <c r="AD287" t="str">
        <f>+IFERROR(IF(Tabla2[[#This Row],[FECHA INICIO DE LABORES EN OBRA]]="","No Aplica",IF(AND(MONTH(Tabla2[[#This Row],[FECHA INICIO DE LABORES EN OBRA]])=MONTH(TODAY()-30),YEAR(Tabla2[[#This Row],[FECHA INICIO DE LABORES EN OBRA]])=YEAR(TODAY())),MONTH(TODAY()-30)&amp;"-"&amp;YEAR(TODAY()),"No Aplica")),"No Aplica")</f>
        <v>No Aplica</v>
      </c>
    </row>
    <row r="288" ht="15" customHeight="1" spans="1:30" x14ac:dyDescent="0.25">
      <c r="A288" s="13" t="s">
        <v>2715</v>
      </c>
      <c r="B288" s="15" t="s">
        <v>2716</v>
      </c>
      <c r="C288" s="15" t="s">
        <v>2717</v>
      </c>
      <c r="D288" s="15">
        <v>41811662</v>
      </c>
      <c r="E288" s="15" t="s">
        <v>3012</v>
      </c>
      <c r="F288" s="39">
        <v>29665</v>
      </c>
      <c r="G288" s="15">
        <v>1</v>
      </c>
      <c r="H288" s="15" t="s">
        <v>3013</v>
      </c>
      <c r="I288" s="15" t="s">
        <v>2720</v>
      </c>
      <c r="J288" s="15" t="s">
        <v>3014</v>
      </c>
      <c r="K288" s="15" t="s">
        <v>3015</v>
      </c>
      <c r="L288" s="40" t="s">
        <v>6</v>
      </c>
      <c r="M288" s="39"/>
      <c r="N288" s="41" t="s">
        <v>2098</v>
      </c>
      <c r="O288" s="39">
        <v>45098</v>
      </c>
      <c r="P288" s="40">
        <v>1</v>
      </c>
      <c r="Q288" s="40">
        <v>1</v>
      </c>
      <c r="R288" s="40" t="str">
        <f>IFERROR(VLOOKUP(Tabla2[[#This Row],[CONTRATISTA PRNCIPAL]],Hoja1!$L$5:$M$9,2,FALSE),"CJV")</f>
        <v>CJV</v>
      </c>
      <c r="S288" s="40" t="str">
        <f>IF(Tabla2[[#This Row],[EMPRESA]]=Tabla2[[#This Row],[CONTRATISTA PRNCIPAL]],"Principal","Secundaria")</f>
        <v>Secundaria</v>
      </c>
      <c r="T288" s="42">
        <f>IFERROR(1/COUNTIF(Tabla2[CONTRATISTA PRNCIPAL],Tabla2[[#This Row],[CONTRATISTA PRNCIPAL]]),0)</f>
        <v>0.005952380952380952</v>
      </c>
      <c r="U288" s="43">
        <f>IF(((TODAY()-Tabla2[[#This Row],[FECHA NACIMIENTO]])/365)&lt;18,"Corregir", IF(((TODAY()-Tabla2[[#This Row],[FECHA NACIMIENTO]])/365)&gt;80, "Corregir",ROUNDDOWN(((TODAY()-Tabla2[[#This Row],[FECHA NACIMIENTO]])/365),0)))</f>
        <v>42</v>
      </c>
      <c r="V2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8" s="44" t="str">
        <f>+IF(Tabla2[[#This Row],[Edad]]="Corregir","Corregir","Ok")</f>
        <v>Ok</v>
      </c>
      <c r="X288" s="42" t="str">
        <f>+IFERROR(VLOOKUP(Tabla2[[#This Row],[DISTRITO SEGÚN DNI]],Hoja1!$A$2:$B$32,2,FALSE),"No")</f>
        <v>No</v>
      </c>
      <c r="Y288" s="42" t="str">
        <f>IF(OR(LOWER(Tabla2[[#This Row],[GENERO]])="masculino", LOWER(Tabla2[[#This Row],[GENERO]])="femenino"),"OK","Corregir")</f>
        <v>OK</v>
      </c>
      <c r="Z288" s="42" t="str">
        <f>+IF(Tabla2[[#This Row],[Nro. DNI / CE]]="","Corregir",IF(LEN(Tabla2[[#This Row],[Nro. DNI / CE]])&gt;=8,"OK","Corregir"))</f>
        <v>OK</v>
      </c>
      <c r="AA288" s="42">
        <f>COUNTIF(Tabla2[APELLIDOS Y NOMBRES],Tabla2[[#This Row],[APELLIDOS Y NOMBRES]])</f>
        <v>1</v>
      </c>
      <c r="AB288" s="42">
        <f>IF(Tabla2[[#This Row],[Trabajador]]&gt;1,1/Tabla2[[#This Row],[Trabajador]],Tabla2[[#This Row],[Trabajador]])</f>
        <v>1</v>
      </c>
      <c r="AC288" t="str">
        <f>+IFERROR(IF(Tabla2[[#This Row],[FECHA CESE/BAJA]]="","No Aplica",IF(AND(MONTH(Tabla2[[#This Row],[FECHA CESE/BAJA]])=MONTH(TODAY()-30),YEAR(Tabla2[[#This Row],[FECHA CESE/BAJA]])=YEAR(TODAY())),MONTH(TODAY()-30)&amp;"-"&amp;YEAR(TODAY()),"Borrar")),"No aplica")</f>
        <v>No Aplica</v>
      </c>
      <c r="AD288" t="str">
        <f>+IFERROR(IF(Tabla2[[#This Row],[FECHA INICIO DE LABORES EN OBRA]]="","No Aplica",IF(AND(MONTH(Tabla2[[#This Row],[FECHA INICIO DE LABORES EN OBRA]])=MONTH(TODAY()-30),YEAR(Tabla2[[#This Row],[FECHA INICIO DE LABORES EN OBRA]])=YEAR(TODAY())),MONTH(TODAY()-30)&amp;"-"&amp;YEAR(TODAY()),"No Aplica")),"No Aplica")</f>
        <v>No Aplica</v>
      </c>
    </row>
    <row r="289" ht="15" customHeight="1" spans="1:30" x14ac:dyDescent="0.25">
      <c r="A289" s="13" t="s">
        <v>2715</v>
      </c>
      <c r="B289" s="15" t="s">
        <v>2716</v>
      </c>
      <c r="C289" s="15" t="s">
        <v>2717</v>
      </c>
      <c r="D289" s="15">
        <v>42484594</v>
      </c>
      <c r="E289" s="15" t="s">
        <v>3016</v>
      </c>
      <c r="F289" s="39">
        <v>30310</v>
      </c>
      <c r="G289" s="15">
        <v>1</v>
      </c>
      <c r="H289" s="15" t="s">
        <v>2924</v>
      </c>
      <c r="I289" s="15" t="s">
        <v>2720</v>
      </c>
      <c r="J289" s="15" t="s">
        <v>3017</v>
      </c>
      <c r="K289" s="15" t="s">
        <v>2730</v>
      </c>
      <c r="L289" s="40" t="s">
        <v>6</v>
      </c>
      <c r="M289" s="39"/>
      <c r="N289" s="41" t="s">
        <v>2098</v>
      </c>
      <c r="O289" s="39">
        <v>45161</v>
      </c>
      <c r="P289" s="40">
        <v>1</v>
      </c>
      <c r="Q289" s="40">
        <v>1</v>
      </c>
      <c r="R289" s="40" t="str">
        <f>IFERROR(VLOOKUP(Tabla2[[#This Row],[CONTRATISTA PRNCIPAL]],Hoja1!$L$5:$M$9,2,FALSE),"CJV")</f>
        <v>CJV</v>
      </c>
      <c r="S289" s="40" t="str">
        <f>IF(Tabla2[[#This Row],[EMPRESA]]=Tabla2[[#This Row],[CONTRATISTA PRNCIPAL]],"Principal","Secundaria")</f>
        <v>Secundaria</v>
      </c>
      <c r="T289" s="42">
        <f>IFERROR(1/COUNTIF(Tabla2[CONTRATISTA PRNCIPAL],Tabla2[[#This Row],[CONTRATISTA PRNCIPAL]]),0)</f>
        <v>0.005952380952380952</v>
      </c>
      <c r="U289" s="43">
        <f>IF(((TODAY()-Tabla2[[#This Row],[FECHA NACIMIENTO]])/365)&lt;18,"Corregir", IF(((TODAY()-Tabla2[[#This Row],[FECHA NACIMIENTO]])/365)&gt;80, "Corregir",ROUNDDOWN(((TODAY()-Tabla2[[#This Row],[FECHA NACIMIENTO]])/365),0)))</f>
        <v>40</v>
      </c>
      <c r="V2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9" s="44" t="str">
        <f>+IF(Tabla2[[#This Row],[Edad]]="Corregir","Corregir","Ok")</f>
        <v>Ok</v>
      </c>
      <c r="X289" s="42" t="str">
        <f>+IFERROR(VLOOKUP(Tabla2[[#This Row],[DISTRITO SEGÚN DNI]],Hoja1!$A$2:$B$32,2,FALSE),"No")</f>
        <v>No</v>
      </c>
      <c r="Y289" s="42" t="str">
        <f>IF(OR(LOWER(Tabla2[[#This Row],[GENERO]])="masculino", LOWER(Tabla2[[#This Row],[GENERO]])="femenino"),"OK","Corregir")</f>
        <v>OK</v>
      </c>
      <c r="Z289" s="42" t="str">
        <f>+IF(Tabla2[[#This Row],[Nro. DNI / CE]]="","Corregir",IF(LEN(Tabla2[[#This Row],[Nro. DNI / CE]])&gt;=8,"OK","Corregir"))</f>
        <v>OK</v>
      </c>
      <c r="AA289" s="42">
        <f>COUNTIF(Tabla2[APELLIDOS Y NOMBRES],Tabla2[[#This Row],[APELLIDOS Y NOMBRES]])</f>
        <v>1</v>
      </c>
      <c r="AB289" s="42">
        <f>IF(Tabla2[[#This Row],[Trabajador]]&gt;1,1/Tabla2[[#This Row],[Trabajador]],Tabla2[[#This Row],[Trabajador]])</f>
        <v>1</v>
      </c>
      <c r="AC289" t="str">
        <f>+IFERROR(IF(Tabla2[[#This Row],[FECHA CESE/BAJA]]="","No Aplica",IF(AND(MONTH(Tabla2[[#This Row],[FECHA CESE/BAJA]])=MONTH(TODAY()-30),YEAR(Tabla2[[#This Row],[FECHA CESE/BAJA]])=YEAR(TODAY())),MONTH(TODAY()-30)&amp;"-"&amp;YEAR(TODAY()),"Borrar")),"No aplica")</f>
        <v>No Aplica</v>
      </c>
      <c r="AD289" t="str">
        <f>+IFERROR(IF(Tabla2[[#This Row],[FECHA INICIO DE LABORES EN OBRA]]="","No Aplica",IF(AND(MONTH(Tabla2[[#This Row],[FECHA INICIO DE LABORES EN OBRA]])=MONTH(TODAY()-30),YEAR(Tabla2[[#This Row],[FECHA INICIO DE LABORES EN OBRA]])=YEAR(TODAY())),MONTH(TODAY()-30)&amp;"-"&amp;YEAR(TODAY()),"No Aplica")),"No Aplica")</f>
        <v>8-2023</v>
      </c>
    </row>
    <row r="290" ht="15" customHeight="1" spans="1:30" x14ac:dyDescent="0.25">
      <c r="A290" s="13" t="s">
        <v>2715</v>
      </c>
      <c r="B290" s="15" t="s">
        <v>2716</v>
      </c>
      <c r="C290" s="15" t="s">
        <v>2717</v>
      </c>
      <c r="D290" s="15">
        <v>71762256</v>
      </c>
      <c r="E290" s="15" t="s">
        <v>3018</v>
      </c>
      <c r="F290" s="39">
        <v>37485</v>
      </c>
      <c r="G290" s="15">
        <v>1</v>
      </c>
      <c r="H290" s="15" t="s">
        <v>2960</v>
      </c>
      <c r="I290" s="15" t="s">
        <v>2720</v>
      </c>
      <c r="J290" s="15" t="s">
        <v>3019</v>
      </c>
      <c r="K290" s="15" t="s">
        <v>2126</v>
      </c>
      <c r="L290" s="40" t="s">
        <v>6</v>
      </c>
      <c r="M290" s="39"/>
      <c r="N290" s="41" t="s">
        <v>2098</v>
      </c>
      <c r="O290" s="39">
        <v>45145</v>
      </c>
      <c r="P290" s="40">
        <v>1</v>
      </c>
      <c r="Q290" s="40">
        <v>1</v>
      </c>
      <c r="R290" s="40" t="str">
        <f>IFERROR(VLOOKUP(Tabla2[[#This Row],[CONTRATISTA PRNCIPAL]],Hoja1!$L$5:$M$9,2,FALSE),"CJV")</f>
        <v>CJV</v>
      </c>
      <c r="S290" s="40" t="str">
        <f>IF(Tabla2[[#This Row],[EMPRESA]]=Tabla2[[#This Row],[CONTRATISTA PRNCIPAL]],"Principal","Secundaria")</f>
        <v>Secundaria</v>
      </c>
      <c r="T290" s="42">
        <f>IFERROR(1/COUNTIF(Tabla2[CONTRATISTA PRNCIPAL],Tabla2[[#This Row],[CONTRATISTA PRNCIPAL]]),0)</f>
        <v>0.005952380952380952</v>
      </c>
      <c r="U290" s="43">
        <f>IF(((TODAY()-Tabla2[[#This Row],[FECHA NACIMIENTO]])/365)&lt;18,"Corregir", IF(((TODAY()-Tabla2[[#This Row],[FECHA NACIMIENTO]])/365)&gt;80, "Corregir",ROUNDDOWN(((TODAY()-Tabla2[[#This Row],[FECHA NACIMIENTO]])/365),0)))</f>
        <v>21</v>
      </c>
      <c r="V2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90" s="44" t="str">
        <f>+IF(Tabla2[[#This Row],[Edad]]="Corregir","Corregir","Ok")</f>
        <v>Ok</v>
      </c>
      <c r="X290" s="42" t="str">
        <f>+IFERROR(VLOOKUP(Tabla2[[#This Row],[DISTRITO SEGÚN DNI]],Hoja1!$A$2:$B$32,2,FALSE),"No")</f>
        <v>No</v>
      </c>
      <c r="Y290" s="42" t="str">
        <f>IF(OR(LOWER(Tabla2[[#This Row],[GENERO]])="masculino", LOWER(Tabla2[[#This Row],[GENERO]])="femenino"),"OK","Corregir")</f>
        <v>OK</v>
      </c>
      <c r="Z290" s="42" t="str">
        <f>+IF(Tabla2[[#This Row],[Nro. DNI / CE]]="","Corregir",IF(LEN(Tabla2[[#This Row],[Nro. DNI / CE]])&gt;=8,"OK","Corregir"))</f>
        <v>OK</v>
      </c>
      <c r="AA290" s="42">
        <f>COUNTIF(Tabla2[APELLIDOS Y NOMBRES],Tabla2[[#This Row],[APELLIDOS Y NOMBRES]])</f>
        <v>1</v>
      </c>
      <c r="AB290" s="42">
        <f>IF(Tabla2[[#This Row],[Trabajador]]&gt;1,1/Tabla2[[#This Row],[Trabajador]],Tabla2[[#This Row],[Trabajador]])</f>
        <v>1</v>
      </c>
      <c r="AC290" t="str">
        <f>+IFERROR(IF(Tabla2[[#This Row],[FECHA CESE/BAJA]]="","No Aplica",IF(AND(MONTH(Tabla2[[#This Row],[FECHA CESE/BAJA]])=MONTH(TODAY()-30),YEAR(Tabla2[[#This Row],[FECHA CESE/BAJA]])=YEAR(TODAY())),MONTH(TODAY()-30)&amp;"-"&amp;YEAR(TODAY()),"Borrar")),"No aplica")</f>
        <v>No Aplica</v>
      </c>
      <c r="AD290" t="str">
        <f>+IFERROR(IF(Tabla2[[#This Row],[FECHA INICIO DE LABORES EN OBRA]]="","No Aplica",IF(AND(MONTH(Tabla2[[#This Row],[FECHA INICIO DE LABORES EN OBRA]])=MONTH(TODAY()-30),YEAR(Tabla2[[#This Row],[FECHA INICIO DE LABORES EN OBRA]])=YEAR(TODAY())),MONTH(TODAY()-30)&amp;"-"&amp;YEAR(TODAY()),"No Aplica")),"No Aplica")</f>
        <v>8-2023</v>
      </c>
    </row>
    <row r="291" ht="15" customHeight="1" spans="1:30" x14ac:dyDescent="0.25">
      <c r="A291" s="13" t="s">
        <v>2715</v>
      </c>
      <c r="B291" s="15" t="s">
        <v>2716</v>
      </c>
      <c r="C291" s="15" t="s">
        <v>2717</v>
      </c>
      <c r="D291" s="15">
        <v>31648647</v>
      </c>
      <c r="E291" s="15" t="s">
        <v>3020</v>
      </c>
      <c r="F291" s="39">
        <v>26529</v>
      </c>
      <c r="G291" s="15">
        <v>1</v>
      </c>
      <c r="H291" s="15" t="s">
        <v>2960</v>
      </c>
      <c r="I291" s="15" t="s">
        <v>2720</v>
      </c>
      <c r="J291" s="15" t="s">
        <v>3021</v>
      </c>
      <c r="K291" s="15" t="s">
        <v>3022</v>
      </c>
      <c r="L291" s="40" t="s">
        <v>6</v>
      </c>
      <c r="M291" s="39"/>
      <c r="N291" s="41" t="s">
        <v>2098</v>
      </c>
      <c r="O291" s="39">
        <v>45145</v>
      </c>
      <c r="P291" s="40">
        <v>1</v>
      </c>
      <c r="Q291" s="40">
        <v>1</v>
      </c>
      <c r="R291" s="40" t="str">
        <f>IFERROR(VLOOKUP(Tabla2[[#This Row],[CONTRATISTA PRNCIPAL]],Hoja1!$L$5:$M$9,2,FALSE),"CJV")</f>
        <v>CJV</v>
      </c>
      <c r="S291" s="40" t="str">
        <f>IF(Tabla2[[#This Row],[EMPRESA]]=Tabla2[[#This Row],[CONTRATISTA PRNCIPAL]],"Principal","Secundaria")</f>
        <v>Secundaria</v>
      </c>
      <c r="T291" s="42">
        <f>IFERROR(1/COUNTIF(Tabla2[CONTRATISTA PRNCIPAL],Tabla2[[#This Row],[CONTRATISTA PRNCIPAL]]),0)</f>
        <v>0.005952380952380952</v>
      </c>
      <c r="U291" s="43">
        <f>IF(((TODAY()-Tabla2[[#This Row],[FECHA NACIMIENTO]])/365)&lt;18,"Corregir", IF(((TODAY()-Tabla2[[#This Row],[FECHA NACIMIENTO]])/365)&gt;80, "Corregir",ROUNDDOWN(((TODAY()-Tabla2[[#This Row],[FECHA NACIMIENTO]])/365),0)))</f>
        <v>51</v>
      </c>
      <c r="V2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1" s="44" t="str">
        <f>+IF(Tabla2[[#This Row],[Edad]]="Corregir","Corregir","Ok")</f>
        <v>Ok</v>
      </c>
      <c r="X291" s="42" t="str">
        <f>+IFERROR(VLOOKUP(Tabla2[[#This Row],[DISTRITO SEGÚN DNI]],Hoja1!$A$2:$B$32,2,FALSE),"No")</f>
        <v>No</v>
      </c>
      <c r="Y291" s="42" t="str">
        <f>IF(OR(LOWER(Tabla2[[#This Row],[GENERO]])="masculino", LOWER(Tabla2[[#This Row],[GENERO]])="femenino"),"OK","Corregir")</f>
        <v>OK</v>
      </c>
      <c r="Z291" s="42" t="str">
        <f>+IF(Tabla2[[#This Row],[Nro. DNI / CE]]="","Corregir",IF(LEN(Tabla2[[#This Row],[Nro. DNI / CE]])&gt;=8,"OK","Corregir"))</f>
        <v>OK</v>
      </c>
      <c r="AA291" s="42">
        <f>COUNTIF(Tabla2[APELLIDOS Y NOMBRES],Tabla2[[#This Row],[APELLIDOS Y NOMBRES]])</f>
        <v>1</v>
      </c>
      <c r="AB291" s="42">
        <f>IF(Tabla2[[#This Row],[Trabajador]]&gt;1,1/Tabla2[[#This Row],[Trabajador]],Tabla2[[#This Row],[Trabajador]])</f>
        <v>1</v>
      </c>
      <c r="AC291" t="str">
        <f>+IFERROR(IF(Tabla2[[#This Row],[FECHA CESE/BAJA]]="","No Aplica",IF(AND(MONTH(Tabla2[[#This Row],[FECHA CESE/BAJA]])=MONTH(TODAY()-30),YEAR(Tabla2[[#This Row],[FECHA CESE/BAJA]])=YEAR(TODAY())),MONTH(TODAY()-30)&amp;"-"&amp;YEAR(TODAY()),"Borrar")),"No aplica")</f>
        <v>No Aplica</v>
      </c>
      <c r="AD291" t="str">
        <f>+IFERROR(IF(Tabla2[[#This Row],[FECHA INICIO DE LABORES EN OBRA]]="","No Aplica",IF(AND(MONTH(Tabla2[[#This Row],[FECHA INICIO DE LABORES EN OBRA]])=MONTH(TODAY()-30),YEAR(Tabla2[[#This Row],[FECHA INICIO DE LABORES EN OBRA]])=YEAR(TODAY())),MONTH(TODAY()-30)&amp;"-"&amp;YEAR(TODAY()),"No Aplica")),"No Aplica")</f>
        <v>8-2023</v>
      </c>
    </row>
    <row r="292" ht="15" customHeight="1" spans="1:30" x14ac:dyDescent="0.25">
      <c r="A292" s="13" t="s">
        <v>2715</v>
      </c>
      <c r="B292" s="15" t="s">
        <v>2716</v>
      </c>
      <c r="C292" s="15" t="s">
        <v>2717</v>
      </c>
      <c r="D292" s="15">
        <v>80437392</v>
      </c>
      <c r="E292" s="15" t="s">
        <v>1762</v>
      </c>
      <c r="F292" s="39">
        <v>29022</v>
      </c>
      <c r="G292" s="15">
        <v>1</v>
      </c>
      <c r="H292" s="15" t="s">
        <v>2960</v>
      </c>
      <c r="I292" s="15" t="s">
        <v>2720</v>
      </c>
      <c r="J292" s="15" t="s">
        <v>3023</v>
      </c>
      <c r="K292" s="15" t="s">
        <v>2022</v>
      </c>
      <c r="L292" s="40" t="s">
        <v>6</v>
      </c>
      <c r="M292" s="39"/>
      <c r="N292" s="41" t="s">
        <v>2098</v>
      </c>
      <c r="O292" s="39">
        <v>45145</v>
      </c>
      <c r="P292" s="40">
        <v>1</v>
      </c>
      <c r="Q292" s="40">
        <v>1</v>
      </c>
      <c r="R292" s="40" t="str">
        <f>IFERROR(VLOOKUP(Tabla2[[#This Row],[CONTRATISTA PRNCIPAL]],Hoja1!$L$5:$M$9,2,FALSE),"CJV")</f>
        <v>CJV</v>
      </c>
      <c r="S292" s="40" t="str">
        <f>IF(Tabla2[[#This Row],[EMPRESA]]=Tabla2[[#This Row],[CONTRATISTA PRNCIPAL]],"Principal","Secundaria")</f>
        <v>Secundaria</v>
      </c>
      <c r="T292" s="42">
        <f>IFERROR(1/COUNTIF(Tabla2[CONTRATISTA PRNCIPAL],Tabla2[[#This Row],[CONTRATISTA PRNCIPAL]]),0)</f>
        <v>0.005952380952380952</v>
      </c>
      <c r="U292" s="43">
        <f>IF(((TODAY()-Tabla2[[#This Row],[FECHA NACIMIENTO]])/365)&lt;18,"Corregir", IF(((TODAY()-Tabla2[[#This Row],[FECHA NACIMIENTO]])/365)&gt;80, "Corregir",ROUNDDOWN(((TODAY()-Tabla2[[#This Row],[FECHA NACIMIENTO]])/365),0)))</f>
        <v>44</v>
      </c>
      <c r="V2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2" s="44" t="str">
        <f>+IF(Tabla2[[#This Row],[Edad]]="Corregir","Corregir","Ok")</f>
        <v>Ok</v>
      </c>
      <c r="X292" s="42" t="str">
        <f>+IFERROR(VLOOKUP(Tabla2[[#This Row],[DISTRITO SEGÚN DNI]],Hoja1!$A$2:$B$32,2,FALSE),"No")</f>
        <v>CALLAO</v>
      </c>
      <c r="Y292" s="42" t="str">
        <f>IF(OR(LOWER(Tabla2[[#This Row],[GENERO]])="masculino", LOWER(Tabla2[[#This Row],[GENERO]])="femenino"),"OK","Corregir")</f>
        <v>OK</v>
      </c>
      <c r="Z292" s="42" t="str">
        <f>+IF(Tabla2[[#This Row],[Nro. DNI / CE]]="","Corregir",IF(LEN(Tabla2[[#This Row],[Nro. DNI / CE]])&gt;=8,"OK","Corregir"))</f>
        <v>OK</v>
      </c>
      <c r="AA292" s="42">
        <f>COUNTIF(Tabla2[APELLIDOS Y NOMBRES],Tabla2[[#This Row],[APELLIDOS Y NOMBRES]])</f>
        <v>1</v>
      </c>
      <c r="AB292" s="42">
        <f>IF(Tabla2[[#This Row],[Trabajador]]&gt;1,1/Tabla2[[#This Row],[Trabajador]],Tabla2[[#This Row],[Trabajador]])</f>
        <v>1</v>
      </c>
      <c r="AC292" t="str">
        <f>+IFERROR(IF(Tabla2[[#This Row],[FECHA CESE/BAJA]]="","No Aplica",IF(AND(MONTH(Tabla2[[#This Row],[FECHA CESE/BAJA]])=MONTH(TODAY()-30),YEAR(Tabla2[[#This Row],[FECHA CESE/BAJA]])=YEAR(TODAY())),MONTH(TODAY()-30)&amp;"-"&amp;YEAR(TODAY()),"Borrar")),"No aplica")</f>
        <v>No Aplica</v>
      </c>
      <c r="AD292" t="str">
        <f>+IFERROR(IF(Tabla2[[#This Row],[FECHA INICIO DE LABORES EN OBRA]]="","No Aplica",IF(AND(MONTH(Tabla2[[#This Row],[FECHA INICIO DE LABORES EN OBRA]])=MONTH(TODAY()-30),YEAR(Tabla2[[#This Row],[FECHA INICIO DE LABORES EN OBRA]])=YEAR(TODAY())),MONTH(TODAY()-30)&amp;"-"&amp;YEAR(TODAY()),"No Aplica")),"No Aplica")</f>
        <v>8-2023</v>
      </c>
    </row>
    <row r="293" ht="15" customHeight="1" spans="1:30" x14ac:dyDescent="0.25">
      <c r="A293" s="13" t="s">
        <v>2715</v>
      </c>
      <c r="B293" s="15" t="s">
        <v>2716</v>
      </c>
      <c r="C293" s="15" t="s">
        <v>2717</v>
      </c>
      <c r="D293" s="15" t="s">
        <v>1763</v>
      </c>
      <c r="E293" s="15" t="s">
        <v>1764</v>
      </c>
      <c r="F293" s="39">
        <v>32823</v>
      </c>
      <c r="G293" s="15">
        <v>2</v>
      </c>
      <c r="H293" s="15" t="s">
        <v>2165</v>
      </c>
      <c r="I293" s="15" t="s">
        <v>2720</v>
      </c>
      <c r="J293" s="15" t="s">
        <v>3024</v>
      </c>
      <c r="K293" s="15" t="s">
        <v>3025</v>
      </c>
      <c r="L293" s="40" t="s">
        <v>6</v>
      </c>
      <c r="M293" s="39"/>
      <c r="N293" s="41" t="s">
        <v>2098</v>
      </c>
      <c r="O293" s="39">
        <v>45148</v>
      </c>
      <c r="P293" s="40">
        <v>1</v>
      </c>
      <c r="Q293" s="40">
        <v>1</v>
      </c>
      <c r="R293" s="40" t="str">
        <f>IFERROR(VLOOKUP(Tabla2[[#This Row],[CONTRATISTA PRNCIPAL]],Hoja1!$L$5:$M$9,2,FALSE),"CJV")</f>
        <v>CJV</v>
      </c>
      <c r="S293" s="40" t="str">
        <f>IF(Tabla2[[#This Row],[EMPRESA]]=Tabla2[[#This Row],[CONTRATISTA PRNCIPAL]],"Principal","Secundaria")</f>
        <v>Secundaria</v>
      </c>
      <c r="T293" s="42">
        <f>IFERROR(1/COUNTIF(Tabla2[CONTRATISTA PRNCIPAL],Tabla2[[#This Row],[CONTRATISTA PRNCIPAL]]),0)</f>
        <v>0.005952380952380952</v>
      </c>
      <c r="U293" s="43">
        <f>IF(((TODAY()-Tabla2[[#This Row],[FECHA NACIMIENTO]])/365)&lt;18,"Corregir", IF(((TODAY()-Tabla2[[#This Row],[FECHA NACIMIENTO]])/365)&gt;80, "Corregir",ROUNDDOWN(((TODAY()-Tabla2[[#This Row],[FECHA NACIMIENTO]])/365),0)))</f>
        <v>33</v>
      </c>
      <c r="V2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3" s="44" t="str">
        <f>+IF(Tabla2[[#This Row],[Edad]]="Corregir","Corregir","Ok")</f>
        <v>Ok</v>
      </c>
      <c r="X293" s="42" t="str">
        <f>+IFERROR(VLOOKUP(Tabla2[[#This Row],[DISTRITO SEGÚN DNI]],Hoja1!$A$2:$B$32,2,FALSE),"No")</f>
        <v>ATE</v>
      </c>
      <c r="Y293" s="42" t="str">
        <f>IF(OR(LOWER(Tabla2[[#This Row],[GENERO]])="masculino", LOWER(Tabla2[[#This Row],[GENERO]])="femenino"),"OK","Corregir")</f>
        <v>OK</v>
      </c>
      <c r="Z293" s="42" t="str">
        <f>+IF(Tabla2[[#This Row],[Nro. DNI / CE]]="","Corregir",IF(LEN(Tabla2[[#This Row],[Nro. DNI / CE]])&gt;=8,"OK","Corregir"))</f>
        <v>OK</v>
      </c>
      <c r="AA293" s="42">
        <f>COUNTIF(Tabla2[APELLIDOS Y NOMBRES],Tabla2[[#This Row],[APELLIDOS Y NOMBRES]])</f>
        <v>1</v>
      </c>
      <c r="AB293" s="42">
        <f>IF(Tabla2[[#This Row],[Trabajador]]&gt;1,1/Tabla2[[#This Row],[Trabajador]],Tabla2[[#This Row],[Trabajador]])</f>
        <v>1</v>
      </c>
      <c r="AC293" t="str">
        <f>+IFERROR(IF(Tabla2[[#This Row],[FECHA CESE/BAJA]]="","No Aplica",IF(AND(MONTH(Tabla2[[#This Row],[FECHA CESE/BAJA]])=MONTH(TODAY()-30),YEAR(Tabla2[[#This Row],[FECHA CESE/BAJA]])=YEAR(TODAY())),MONTH(TODAY()-30)&amp;"-"&amp;YEAR(TODAY()),"Borrar")),"No aplica")</f>
        <v>No Aplica</v>
      </c>
      <c r="AD293" t="str">
        <f>+IFERROR(IF(Tabla2[[#This Row],[FECHA INICIO DE LABORES EN OBRA]]="","No Aplica",IF(AND(MONTH(Tabla2[[#This Row],[FECHA INICIO DE LABORES EN OBRA]])=MONTH(TODAY()-30),YEAR(Tabla2[[#This Row],[FECHA INICIO DE LABORES EN OBRA]])=YEAR(TODAY())),MONTH(TODAY()-30)&amp;"-"&amp;YEAR(TODAY()),"No Aplica")),"No Aplica")</f>
        <v>8-2023</v>
      </c>
    </row>
    <row r="294" ht="15" customHeight="1" spans="1:30" x14ac:dyDescent="0.25">
      <c r="A294" s="13" t="s">
        <v>2715</v>
      </c>
      <c r="B294" s="15" t="s">
        <v>2716</v>
      </c>
      <c r="C294" s="15" t="s">
        <v>2717</v>
      </c>
      <c r="D294" s="15" t="s">
        <v>3026</v>
      </c>
      <c r="E294" s="15" t="s">
        <v>3027</v>
      </c>
      <c r="F294" s="39">
        <v>29848</v>
      </c>
      <c r="G294" s="15">
        <v>1</v>
      </c>
      <c r="H294" s="15" t="s">
        <v>2960</v>
      </c>
      <c r="I294" s="15" t="s">
        <v>2720</v>
      </c>
      <c r="J294" s="15" t="s">
        <v>3028</v>
      </c>
      <c r="K294" s="15" t="s">
        <v>2735</v>
      </c>
      <c r="L294" s="40" t="s">
        <v>6</v>
      </c>
      <c r="M294" s="39"/>
      <c r="N294" s="41" t="s">
        <v>2098</v>
      </c>
      <c r="O294" s="39">
        <v>45152</v>
      </c>
      <c r="P294" s="40">
        <v>1</v>
      </c>
      <c r="Q294" s="40">
        <v>1</v>
      </c>
      <c r="R294" s="40" t="str">
        <f>IFERROR(VLOOKUP(Tabla2[[#This Row],[CONTRATISTA PRNCIPAL]],Hoja1!$L$5:$M$9,2,FALSE),"CJV")</f>
        <v>CJV</v>
      </c>
      <c r="S294" s="40" t="str">
        <f>IF(Tabla2[[#This Row],[EMPRESA]]=Tabla2[[#This Row],[CONTRATISTA PRNCIPAL]],"Principal","Secundaria")</f>
        <v>Secundaria</v>
      </c>
      <c r="T294" s="42">
        <f>IFERROR(1/COUNTIF(Tabla2[CONTRATISTA PRNCIPAL],Tabla2[[#This Row],[CONTRATISTA PRNCIPAL]]),0)</f>
        <v>0.005952380952380952</v>
      </c>
      <c r="U294" s="43">
        <f>IF(((TODAY()-Tabla2[[#This Row],[FECHA NACIMIENTO]])/365)&lt;18,"Corregir", IF(((TODAY()-Tabla2[[#This Row],[FECHA NACIMIENTO]])/365)&gt;80, "Corregir",ROUNDDOWN(((TODAY()-Tabla2[[#This Row],[FECHA NACIMIENTO]])/365),0)))</f>
        <v>42</v>
      </c>
      <c r="V2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4" s="44" t="str">
        <f>+IF(Tabla2[[#This Row],[Edad]]="Corregir","Corregir","Ok")</f>
        <v>Ok</v>
      </c>
      <c r="X294" s="42" t="str">
        <f>+IFERROR(VLOOKUP(Tabla2[[#This Row],[DISTRITO SEGÚN DNI]],Hoja1!$A$2:$B$32,2,FALSE),"No")</f>
        <v>No</v>
      </c>
      <c r="Y294" s="42" t="str">
        <f>IF(OR(LOWER(Tabla2[[#This Row],[GENERO]])="masculino", LOWER(Tabla2[[#This Row],[GENERO]])="femenino"),"OK","Corregir")</f>
        <v>OK</v>
      </c>
      <c r="Z294" s="42" t="str">
        <f>+IF(Tabla2[[#This Row],[Nro. DNI / CE]]="","Corregir",IF(LEN(Tabla2[[#This Row],[Nro. DNI / CE]])&gt;=8,"OK","Corregir"))</f>
        <v>OK</v>
      </c>
      <c r="AA294" s="42">
        <f>COUNTIF(Tabla2[APELLIDOS Y NOMBRES],Tabla2[[#This Row],[APELLIDOS Y NOMBRES]])</f>
        <v>1</v>
      </c>
      <c r="AB294" s="42">
        <f>IF(Tabla2[[#This Row],[Trabajador]]&gt;1,1/Tabla2[[#This Row],[Trabajador]],Tabla2[[#This Row],[Trabajador]])</f>
        <v>1</v>
      </c>
      <c r="AC294" t="str">
        <f>+IFERROR(IF(Tabla2[[#This Row],[FECHA CESE/BAJA]]="","No Aplica",IF(AND(MONTH(Tabla2[[#This Row],[FECHA CESE/BAJA]])=MONTH(TODAY()-30),YEAR(Tabla2[[#This Row],[FECHA CESE/BAJA]])=YEAR(TODAY())),MONTH(TODAY()-30)&amp;"-"&amp;YEAR(TODAY()),"Borrar")),"No aplica")</f>
        <v>No Aplica</v>
      </c>
      <c r="AD294" t="str">
        <f>+IFERROR(IF(Tabla2[[#This Row],[FECHA INICIO DE LABORES EN OBRA]]="","No Aplica",IF(AND(MONTH(Tabla2[[#This Row],[FECHA INICIO DE LABORES EN OBRA]])=MONTH(TODAY()-30),YEAR(Tabla2[[#This Row],[FECHA INICIO DE LABORES EN OBRA]])=YEAR(TODAY())),MONTH(TODAY()-30)&amp;"-"&amp;YEAR(TODAY()),"No Aplica")),"No Aplica")</f>
        <v>8-2023</v>
      </c>
    </row>
    <row r="295" ht="15" customHeight="1" spans="1:30" x14ac:dyDescent="0.25">
      <c r="A295" s="13" t="s">
        <v>3029</v>
      </c>
      <c r="B295" s="15" t="s">
        <v>2716</v>
      </c>
      <c r="C295" s="15" t="s">
        <v>2717</v>
      </c>
      <c r="D295" s="15" t="s">
        <v>3030</v>
      </c>
      <c r="E295" s="15" t="s">
        <v>3031</v>
      </c>
      <c r="F295" s="39">
        <v>33257</v>
      </c>
      <c r="G295" s="15">
        <v>1</v>
      </c>
      <c r="H295" s="15" t="s">
        <v>3032</v>
      </c>
      <c r="I295" s="15" t="s">
        <v>2720</v>
      </c>
      <c r="J295" s="15" t="s">
        <v>3033</v>
      </c>
      <c r="K295" s="15" t="s">
        <v>2126</v>
      </c>
      <c r="L295" s="40" t="s">
        <v>6</v>
      </c>
      <c r="M295" s="39"/>
      <c r="N295" s="41" t="s">
        <v>2098</v>
      </c>
      <c r="O295" s="39">
        <v>45131</v>
      </c>
      <c r="P295" s="40">
        <v>1</v>
      </c>
      <c r="Q295" s="40">
        <v>1</v>
      </c>
      <c r="R295" s="40" t="str">
        <f>IFERROR(VLOOKUP(Tabla2[[#This Row],[CONTRATISTA PRNCIPAL]],Hoja1!$L$5:$M$9,2,FALSE),"CJV")</f>
        <v>CJV</v>
      </c>
      <c r="S295" s="40" t="str">
        <f>IF(Tabla2[[#This Row],[EMPRESA]]=Tabla2[[#This Row],[CONTRATISTA PRNCIPAL]],"Principal","Secundaria")</f>
        <v>Secundaria</v>
      </c>
      <c r="T295" s="42">
        <f>IFERROR(1/COUNTIF(Tabla2[CONTRATISTA PRNCIPAL],Tabla2[[#This Row],[CONTRATISTA PRNCIPAL]]),0)</f>
        <v>0.005952380952380952</v>
      </c>
      <c r="U295" s="43">
        <f>IF(((TODAY()-Tabla2[[#This Row],[FECHA NACIMIENTO]])/365)&lt;18,"Corregir", IF(((TODAY()-Tabla2[[#This Row],[FECHA NACIMIENTO]])/365)&gt;80, "Corregir",ROUNDDOWN(((TODAY()-Tabla2[[#This Row],[FECHA NACIMIENTO]])/365),0)))</f>
        <v>32</v>
      </c>
      <c r="V2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5" s="44" t="str">
        <f>+IF(Tabla2[[#This Row],[Edad]]="Corregir","Corregir","Ok")</f>
        <v>Ok</v>
      </c>
      <c r="X295" s="42" t="str">
        <f>+IFERROR(VLOOKUP(Tabla2[[#This Row],[DISTRITO SEGÚN DNI]],Hoja1!$A$2:$B$32,2,FALSE),"No")</f>
        <v>No</v>
      </c>
      <c r="Y295" s="42" t="str">
        <f>IF(OR(LOWER(Tabla2[[#This Row],[GENERO]])="masculino", LOWER(Tabla2[[#This Row],[GENERO]])="femenino"),"OK","Corregir")</f>
        <v>OK</v>
      </c>
      <c r="Z295" s="42" t="str">
        <f>+IF(Tabla2[[#This Row],[Nro. DNI / CE]]="","Corregir",IF(LEN(Tabla2[[#This Row],[Nro. DNI / CE]])&gt;=8,"OK","Corregir"))</f>
        <v>OK</v>
      </c>
      <c r="AA295" s="42">
        <f>COUNTIF(Tabla2[APELLIDOS Y NOMBRES],Tabla2[[#This Row],[APELLIDOS Y NOMBRES]])</f>
        <v>1</v>
      </c>
      <c r="AB295" s="42">
        <f>IF(Tabla2[[#This Row],[Trabajador]]&gt;1,1/Tabla2[[#This Row],[Trabajador]],Tabla2[[#This Row],[Trabajador]])</f>
        <v>1</v>
      </c>
      <c r="AC295" t="str">
        <f>+IFERROR(IF(Tabla2[[#This Row],[FECHA CESE/BAJA]]="","No Aplica",IF(AND(MONTH(Tabla2[[#This Row],[FECHA CESE/BAJA]])=MONTH(TODAY()-30),YEAR(Tabla2[[#This Row],[FECHA CESE/BAJA]])=YEAR(TODAY())),MONTH(TODAY()-30)&amp;"-"&amp;YEAR(TODAY()),"Borrar")),"No aplica")</f>
        <v>No Aplica</v>
      </c>
      <c r="AD295" t="str">
        <f>+IFERROR(IF(Tabla2[[#This Row],[FECHA INICIO DE LABORES EN OBRA]]="","No Aplica",IF(AND(MONTH(Tabla2[[#This Row],[FECHA INICIO DE LABORES EN OBRA]])=MONTH(TODAY()-30),YEAR(Tabla2[[#This Row],[FECHA INICIO DE LABORES EN OBRA]])=YEAR(TODAY())),MONTH(TODAY()-30)&amp;"-"&amp;YEAR(TODAY()),"No Aplica")),"No Aplica")</f>
        <v>No Aplica</v>
      </c>
    </row>
    <row r="296" ht="15" customHeight="1" spans="1:30" x14ac:dyDescent="0.25">
      <c r="A296" s="13" t="s">
        <v>3034</v>
      </c>
      <c r="B296" s="15" t="s">
        <v>3035</v>
      </c>
      <c r="C296" s="15" t="s">
        <v>2717</v>
      </c>
      <c r="D296" s="15" t="s">
        <v>3036</v>
      </c>
      <c r="E296" s="15" t="s">
        <v>3037</v>
      </c>
      <c r="F296" s="39">
        <v>32395</v>
      </c>
      <c r="G296" s="15">
        <v>2</v>
      </c>
      <c r="H296" s="15" t="s">
        <v>3038</v>
      </c>
      <c r="I296" s="15" t="s">
        <v>3039</v>
      </c>
      <c r="J296" s="15" t="s">
        <v>3040</v>
      </c>
      <c r="K296" s="15" t="s">
        <v>2697</v>
      </c>
      <c r="L296" s="40" t="s">
        <v>6</v>
      </c>
      <c r="M296" s="39"/>
      <c r="N296" s="41" t="s">
        <v>2098</v>
      </c>
      <c r="O296" s="39">
        <v>44691</v>
      </c>
      <c r="P296" s="40">
        <v>1</v>
      </c>
      <c r="Q296" s="40">
        <v>1</v>
      </c>
      <c r="R296" s="40" t="str">
        <f>IFERROR(VLOOKUP(Tabla2[[#This Row],[CONTRATISTA PRNCIPAL]],Hoja1!$L$5:$M$9,2,FALSE),"CJV")</f>
        <v>CJV</v>
      </c>
      <c r="S296" s="40" t="str">
        <f>IF(Tabla2[[#This Row],[EMPRESA]]=Tabla2[[#This Row],[CONTRATISTA PRNCIPAL]],"Principal","Secundaria")</f>
        <v>Secundaria</v>
      </c>
      <c r="T296" s="42">
        <f>IFERROR(1/COUNTIF(Tabla2[CONTRATISTA PRNCIPAL],Tabla2[[#This Row],[CONTRATISTA PRNCIPAL]]),0)</f>
        <v>0.005952380952380952</v>
      </c>
      <c r="U296" s="43">
        <f>IF(((TODAY()-Tabla2[[#This Row],[FECHA NACIMIENTO]])/365)&lt;18,"Corregir", IF(((TODAY()-Tabla2[[#This Row],[FECHA NACIMIENTO]])/365)&gt;80, "Corregir",ROUNDDOWN(((TODAY()-Tabla2[[#This Row],[FECHA NACIMIENTO]])/365),0)))</f>
        <v>35</v>
      </c>
      <c r="V2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6" s="44" t="str">
        <f>+IF(Tabla2[[#This Row],[Edad]]="Corregir","Corregir","Ok")</f>
        <v>Ok</v>
      </c>
      <c r="X296" s="42" t="str">
        <f>+IFERROR(VLOOKUP(Tabla2[[#This Row],[DISTRITO SEGÚN DNI]],Hoja1!$A$2:$B$32,2,FALSE),"No")</f>
        <v>No</v>
      </c>
      <c r="Y296" s="42" t="str">
        <f>IF(OR(LOWER(Tabla2[[#This Row],[GENERO]])="masculino", LOWER(Tabla2[[#This Row],[GENERO]])="femenino"),"OK","Corregir")</f>
        <v>OK</v>
      </c>
      <c r="Z296" s="42" t="str">
        <f>+IF(Tabla2[[#This Row],[Nro. DNI / CE]]="","Corregir",IF(LEN(Tabla2[[#This Row],[Nro. DNI / CE]])&gt;=8,"OK","Corregir"))</f>
        <v>OK</v>
      </c>
      <c r="AA296" s="42">
        <f>COUNTIF(Tabla2[APELLIDOS Y NOMBRES],Tabla2[[#This Row],[APELLIDOS Y NOMBRES]])</f>
        <v>1</v>
      </c>
      <c r="AB296" s="42">
        <f>IF(Tabla2[[#This Row],[Trabajador]]&gt;1,1/Tabla2[[#This Row],[Trabajador]],Tabla2[[#This Row],[Trabajador]])</f>
        <v>1</v>
      </c>
      <c r="AC296" t="str">
        <f>+IFERROR(IF(Tabla2[[#This Row],[FECHA CESE/BAJA]]="","No Aplica",IF(AND(MONTH(Tabla2[[#This Row],[FECHA CESE/BAJA]])=MONTH(TODAY()-30),YEAR(Tabla2[[#This Row],[FECHA CESE/BAJA]])=YEAR(TODAY())),MONTH(TODAY()-30)&amp;"-"&amp;YEAR(TODAY()),"Borrar")),"No aplica")</f>
        <v>No Aplica</v>
      </c>
      <c r="AD296" t="str">
        <f>+IFERROR(IF(Tabla2[[#This Row],[FECHA INICIO DE LABORES EN OBRA]]="","No Aplica",IF(AND(MONTH(Tabla2[[#This Row],[FECHA INICIO DE LABORES EN OBRA]])=MONTH(TODAY()-30),YEAR(Tabla2[[#This Row],[FECHA INICIO DE LABORES EN OBRA]])=YEAR(TODAY())),MONTH(TODAY()-30)&amp;"-"&amp;YEAR(TODAY()),"No Aplica")),"No Aplica")</f>
        <v>No Aplica</v>
      </c>
    </row>
    <row r="297" ht="15" customHeight="1" spans="1:30" x14ac:dyDescent="0.25">
      <c r="A297" s="13" t="s">
        <v>3041</v>
      </c>
      <c r="B297" s="15" t="s">
        <v>3042</v>
      </c>
      <c r="C297" s="15" t="s">
        <v>2717</v>
      </c>
      <c r="D297" s="15" t="s">
        <v>3043</v>
      </c>
      <c r="E297" s="15" t="s">
        <v>3044</v>
      </c>
      <c r="F297" s="39">
        <v>29651</v>
      </c>
      <c r="G297" s="15">
        <v>2</v>
      </c>
      <c r="H297" s="15" t="s">
        <v>2621</v>
      </c>
      <c r="I297" s="15" t="s">
        <v>2758</v>
      </c>
      <c r="J297" s="15" t="s">
        <v>3045</v>
      </c>
      <c r="K297" s="15" t="s">
        <v>2808</v>
      </c>
      <c r="L297" s="40" t="s">
        <v>6</v>
      </c>
      <c r="M297" s="39"/>
      <c r="N297" s="41" t="s">
        <v>2098</v>
      </c>
      <c r="O297" s="39">
        <v>44718</v>
      </c>
      <c r="P297" s="40">
        <v>1</v>
      </c>
      <c r="Q297" s="40">
        <v>1</v>
      </c>
      <c r="R297" s="40" t="str">
        <f>IFERROR(VLOOKUP(Tabla2[[#This Row],[CONTRATISTA PRNCIPAL]],Hoja1!$L$5:$M$9,2,FALSE),"CJV")</f>
        <v>CJV</v>
      </c>
      <c r="S297" s="40" t="str">
        <f>IF(Tabla2[[#This Row],[EMPRESA]]=Tabla2[[#This Row],[CONTRATISTA PRNCIPAL]],"Principal","Secundaria")</f>
        <v>Secundaria</v>
      </c>
      <c r="T297" s="42">
        <f>IFERROR(1/COUNTIF(Tabla2[CONTRATISTA PRNCIPAL],Tabla2[[#This Row],[CONTRATISTA PRNCIPAL]]),0)</f>
        <v>0.005952380952380952</v>
      </c>
      <c r="U297" s="43">
        <f>IF(((TODAY()-Tabla2[[#This Row],[FECHA NACIMIENTO]])/365)&lt;18,"Corregir", IF(((TODAY()-Tabla2[[#This Row],[FECHA NACIMIENTO]])/365)&gt;80, "Corregir",ROUNDDOWN(((TODAY()-Tabla2[[#This Row],[FECHA NACIMIENTO]])/365),0)))</f>
        <v>42</v>
      </c>
      <c r="V2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7" s="44" t="str">
        <f>+IF(Tabla2[[#This Row],[Edad]]="Corregir","Corregir","Ok")</f>
        <v>Ok</v>
      </c>
      <c r="X297" s="42" t="str">
        <f>+IFERROR(VLOOKUP(Tabla2[[#This Row],[DISTRITO SEGÚN DNI]],Hoja1!$A$2:$B$32,2,FALSE),"No")</f>
        <v>No</v>
      </c>
      <c r="Y297" s="42" t="str">
        <f>IF(OR(LOWER(Tabla2[[#This Row],[GENERO]])="masculino", LOWER(Tabla2[[#This Row],[GENERO]])="femenino"),"OK","Corregir")</f>
        <v>OK</v>
      </c>
      <c r="Z297" s="42" t="str">
        <f>+IF(Tabla2[[#This Row],[Nro. DNI / CE]]="","Corregir",IF(LEN(Tabla2[[#This Row],[Nro. DNI / CE]])&gt;=8,"OK","Corregir"))</f>
        <v>OK</v>
      </c>
      <c r="AA297" s="42">
        <f>COUNTIF(Tabla2[APELLIDOS Y NOMBRES],Tabla2[[#This Row],[APELLIDOS Y NOMBRES]])</f>
        <v>1</v>
      </c>
      <c r="AB297" s="42">
        <f>IF(Tabla2[[#This Row],[Trabajador]]&gt;1,1/Tabla2[[#This Row],[Trabajador]],Tabla2[[#This Row],[Trabajador]])</f>
        <v>1</v>
      </c>
      <c r="AC297" t="str">
        <f>+IFERROR(IF(Tabla2[[#This Row],[FECHA CESE/BAJA]]="","No Aplica",IF(AND(MONTH(Tabla2[[#This Row],[FECHA CESE/BAJA]])=MONTH(TODAY()-30),YEAR(Tabla2[[#This Row],[FECHA CESE/BAJA]])=YEAR(TODAY())),MONTH(TODAY()-30)&amp;"-"&amp;YEAR(TODAY()),"Borrar")),"No aplica")</f>
        <v>No Aplica</v>
      </c>
      <c r="AD297" t="str">
        <f>+IFERROR(IF(Tabla2[[#This Row],[FECHA INICIO DE LABORES EN OBRA]]="","No Aplica",IF(AND(MONTH(Tabla2[[#This Row],[FECHA INICIO DE LABORES EN OBRA]])=MONTH(TODAY()-30),YEAR(Tabla2[[#This Row],[FECHA INICIO DE LABORES EN OBRA]])=YEAR(TODAY())),MONTH(TODAY()-30)&amp;"-"&amp;YEAR(TODAY()),"No Aplica")),"No Aplica")</f>
        <v>No Aplica</v>
      </c>
    </row>
    <row r="298" ht="15" customHeight="1" spans="1:30" x14ac:dyDescent="0.25">
      <c r="A298" s="13" t="s">
        <v>3041</v>
      </c>
      <c r="B298" s="15" t="s">
        <v>3042</v>
      </c>
      <c r="C298" s="15" t="s">
        <v>2717</v>
      </c>
      <c r="D298" s="15" t="s">
        <v>3046</v>
      </c>
      <c r="E298" s="15" t="s">
        <v>3047</v>
      </c>
      <c r="F298" s="39">
        <v>27980</v>
      </c>
      <c r="G298" s="15">
        <v>2</v>
      </c>
      <c r="H298" s="15" t="s">
        <v>2621</v>
      </c>
      <c r="I298" s="15" t="s">
        <v>2758</v>
      </c>
      <c r="J298" s="15" t="s">
        <v>3048</v>
      </c>
      <c r="K298" s="15" t="s">
        <v>2838</v>
      </c>
      <c r="L298" s="40" t="s">
        <v>6</v>
      </c>
      <c r="M298" s="39"/>
      <c r="N298" s="41" t="s">
        <v>2098</v>
      </c>
      <c r="O298" s="39">
        <v>44453</v>
      </c>
      <c r="P298" s="40">
        <v>1</v>
      </c>
      <c r="Q298" s="40">
        <v>1</v>
      </c>
      <c r="R298" s="40" t="str">
        <f>IFERROR(VLOOKUP(Tabla2[[#This Row],[CONTRATISTA PRNCIPAL]],Hoja1!$L$5:$M$9,2,FALSE),"CJV")</f>
        <v>CJV</v>
      </c>
      <c r="S298" s="40" t="str">
        <f>IF(Tabla2[[#This Row],[EMPRESA]]=Tabla2[[#This Row],[CONTRATISTA PRNCIPAL]],"Principal","Secundaria")</f>
        <v>Secundaria</v>
      </c>
      <c r="T298" s="42">
        <f>IFERROR(1/COUNTIF(Tabla2[CONTRATISTA PRNCIPAL],Tabla2[[#This Row],[CONTRATISTA PRNCIPAL]]),0)</f>
        <v>0.005952380952380952</v>
      </c>
      <c r="U298" s="43">
        <f>IF(((TODAY()-Tabla2[[#This Row],[FECHA NACIMIENTO]])/365)&lt;18,"Corregir", IF(((TODAY()-Tabla2[[#This Row],[FECHA NACIMIENTO]])/365)&gt;80, "Corregir",ROUNDDOWN(((TODAY()-Tabla2[[#This Row],[FECHA NACIMIENTO]])/365),0)))</f>
        <v>47</v>
      </c>
      <c r="V2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8" s="44" t="str">
        <f>+IF(Tabla2[[#This Row],[Edad]]="Corregir","Corregir","Ok")</f>
        <v>Ok</v>
      </c>
      <c r="X298" s="42" t="str">
        <f>+IFERROR(VLOOKUP(Tabla2[[#This Row],[DISTRITO SEGÚN DNI]],Hoja1!$A$2:$B$32,2,FALSE),"No")</f>
        <v>No</v>
      </c>
      <c r="Y298" s="42" t="str">
        <f>IF(OR(LOWER(Tabla2[[#This Row],[GENERO]])="masculino", LOWER(Tabla2[[#This Row],[GENERO]])="femenino"),"OK","Corregir")</f>
        <v>OK</v>
      </c>
      <c r="Z298" s="42" t="str">
        <f>+IF(Tabla2[[#This Row],[Nro. DNI / CE]]="","Corregir",IF(LEN(Tabla2[[#This Row],[Nro. DNI / CE]])&gt;=8,"OK","Corregir"))</f>
        <v>OK</v>
      </c>
      <c r="AA298" s="42">
        <f>COUNTIF(Tabla2[APELLIDOS Y NOMBRES],Tabla2[[#This Row],[APELLIDOS Y NOMBRES]])</f>
        <v>1</v>
      </c>
      <c r="AB298" s="42">
        <f>IF(Tabla2[[#This Row],[Trabajador]]&gt;1,1/Tabla2[[#This Row],[Trabajador]],Tabla2[[#This Row],[Trabajador]])</f>
        <v>1</v>
      </c>
      <c r="AC298" t="str">
        <f>+IFERROR(IF(Tabla2[[#This Row],[FECHA CESE/BAJA]]="","No Aplica",IF(AND(MONTH(Tabla2[[#This Row],[FECHA CESE/BAJA]])=MONTH(TODAY()-30),YEAR(Tabla2[[#This Row],[FECHA CESE/BAJA]])=YEAR(TODAY())),MONTH(TODAY()-30)&amp;"-"&amp;YEAR(TODAY()),"Borrar")),"No aplica")</f>
        <v>No Aplica</v>
      </c>
      <c r="AD298" t="str">
        <f>+IFERROR(IF(Tabla2[[#This Row],[FECHA INICIO DE LABORES EN OBRA]]="","No Aplica",IF(AND(MONTH(Tabla2[[#This Row],[FECHA INICIO DE LABORES EN OBRA]])=MONTH(TODAY()-30),YEAR(Tabla2[[#This Row],[FECHA INICIO DE LABORES EN OBRA]])=YEAR(TODAY())),MONTH(TODAY()-30)&amp;"-"&amp;YEAR(TODAY()),"No Aplica")),"No Aplica")</f>
        <v>No Aplica</v>
      </c>
    </row>
    <row r="299" ht="15" customHeight="1" spans="1:30" x14ac:dyDescent="0.25">
      <c r="A299" s="13" t="s">
        <v>3041</v>
      </c>
      <c r="B299" s="15" t="s">
        <v>3042</v>
      </c>
      <c r="C299" s="15" t="s">
        <v>2717</v>
      </c>
      <c r="D299" s="15" t="s">
        <v>3049</v>
      </c>
      <c r="E299" s="15" t="s">
        <v>3050</v>
      </c>
      <c r="F299" s="39">
        <v>28372</v>
      </c>
      <c r="G299" s="15">
        <v>1</v>
      </c>
      <c r="H299" s="15" t="s">
        <v>3032</v>
      </c>
      <c r="I299" s="15" t="s">
        <v>2758</v>
      </c>
      <c r="J299" s="15" t="s">
        <v>3051</v>
      </c>
      <c r="K299" s="15" t="s">
        <v>3052</v>
      </c>
      <c r="L299" s="40" t="s">
        <v>6</v>
      </c>
      <c r="M299" s="39"/>
      <c r="N299" s="41" t="s">
        <v>2098</v>
      </c>
      <c r="O299" s="39">
        <v>44453</v>
      </c>
      <c r="P299" s="40">
        <v>1</v>
      </c>
      <c r="Q299" s="40">
        <v>1</v>
      </c>
      <c r="R299" s="40" t="str">
        <f>IFERROR(VLOOKUP(Tabla2[[#This Row],[CONTRATISTA PRNCIPAL]],Hoja1!$L$5:$M$9,2,FALSE),"CJV")</f>
        <v>CJV</v>
      </c>
      <c r="S299" s="40" t="str">
        <f>IF(Tabla2[[#This Row],[EMPRESA]]=Tabla2[[#This Row],[CONTRATISTA PRNCIPAL]],"Principal","Secundaria")</f>
        <v>Secundaria</v>
      </c>
      <c r="T299" s="42">
        <f>IFERROR(1/COUNTIF(Tabla2[CONTRATISTA PRNCIPAL],Tabla2[[#This Row],[CONTRATISTA PRNCIPAL]]),0)</f>
        <v>0.005952380952380952</v>
      </c>
      <c r="U299" s="43">
        <f>IF(((TODAY()-Tabla2[[#This Row],[FECHA NACIMIENTO]])/365)&lt;18,"Corregir", IF(((TODAY()-Tabla2[[#This Row],[FECHA NACIMIENTO]])/365)&gt;80, "Corregir",ROUNDDOWN(((TODAY()-Tabla2[[#This Row],[FECHA NACIMIENTO]])/365),0)))</f>
        <v>46</v>
      </c>
      <c r="V2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9" s="44" t="str">
        <f>+IF(Tabla2[[#This Row],[Edad]]="Corregir","Corregir","Ok")</f>
        <v>Ok</v>
      </c>
      <c r="X299" s="42" t="str">
        <f>+IFERROR(VLOOKUP(Tabla2[[#This Row],[DISTRITO SEGÚN DNI]],Hoja1!$A$2:$B$32,2,FALSE),"No")</f>
        <v>No</v>
      </c>
      <c r="Y299" s="42" t="str">
        <f>IF(OR(LOWER(Tabla2[[#This Row],[GENERO]])="masculino", LOWER(Tabla2[[#This Row],[GENERO]])="femenino"),"OK","Corregir")</f>
        <v>OK</v>
      </c>
      <c r="Z299" s="42" t="str">
        <f>+IF(Tabla2[[#This Row],[Nro. DNI / CE]]="","Corregir",IF(LEN(Tabla2[[#This Row],[Nro. DNI / CE]])&gt;=8,"OK","Corregir"))</f>
        <v>OK</v>
      </c>
      <c r="AA299" s="42">
        <f>COUNTIF(Tabla2[APELLIDOS Y NOMBRES],Tabla2[[#This Row],[APELLIDOS Y NOMBRES]])</f>
        <v>1</v>
      </c>
      <c r="AB299" s="42">
        <f>IF(Tabla2[[#This Row],[Trabajador]]&gt;1,1/Tabla2[[#This Row],[Trabajador]],Tabla2[[#This Row],[Trabajador]])</f>
        <v>1</v>
      </c>
      <c r="AC299" t="str">
        <f>+IFERROR(IF(Tabla2[[#This Row],[FECHA CESE/BAJA]]="","No Aplica",IF(AND(MONTH(Tabla2[[#This Row],[FECHA CESE/BAJA]])=MONTH(TODAY()-30),YEAR(Tabla2[[#This Row],[FECHA CESE/BAJA]])=YEAR(TODAY())),MONTH(TODAY()-30)&amp;"-"&amp;YEAR(TODAY()),"Borrar")),"No aplica")</f>
        <v>No Aplica</v>
      </c>
      <c r="AD299" t="str">
        <f>+IFERROR(IF(Tabla2[[#This Row],[FECHA INICIO DE LABORES EN OBRA]]="","No Aplica",IF(AND(MONTH(Tabla2[[#This Row],[FECHA INICIO DE LABORES EN OBRA]])=MONTH(TODAY()-30),YEAR(Tabla2[[#This Row],[FECHA INICIO DE LABORES EN OBRA]])=YEAR(TODAY())),MONTH(TODAY()-30)&amp;"-"&amp;YEAR(TODAY()),"No Aplica")),"No Aplica")</f>
        <v>No Aplica</v>
      </c>
    </row>
    <row r="300" ht="15" customHeight="1" spans="1:30" x14ac:dyDescent="0.25">
      <c r="A300" s="13" t="s">
        <v>3041</v>
      </c>
      <c r="B300" s="15" t="s">
        <v>3042</v>
      </c>
      <c r="C300" s="15" t="s">
        <v>2717</v>
      </c>
      <c r="D300" s="15" t="s">
        <v>3053</v>
      </c>
      <c r="E300" s="15" t="s">
        <v>3054</v>
      </c>
      <c r="F300" s="39">
        <v>35109</v>
      </c>
      <c r="G300" s="15">
        <v>1</v>
      </c>
      <c r="H300" s="15" t="s">
        <v>3032</v>
      </c>
      <c r="I300" s="15" t="s">
        <v>2758</v>
      </c>
      <c r="J300" s="15" t="s">
        <v>3055</v>
      </c>
      <c r="K300" s="15" t="s">
        <v>2126</v>
      </c>
      <c r="L300" s="40" t="s">
        <v>6</v>
      </c>
      <c r="M300" s="39"/>
      <c r="N300" s="41" t="s">
        <v>2098</v>
      </c>
      <c r="O300" s="39">
        <v>44462</v>
      </c>
      <c r="P300" s="40">
        <v>1</v>
      </c>
      <c r="Q300" s="40">
        <v>1</v>
      </c>
      <c r="R300" s="40" t="str">
        <f>IFERROR(VLOOKUP(Tabla2[[#This Row],[CONTRATISTA PRNCIPAL]],Hoja1!$L$5:$M$9,2,FALSE),"CJV")</f>
        <v>CJV</v>
      </c>
      <c r="S300" s="40" t="str">
        <f>IF(Tabla2[[#This Row],[EMPRESA]]=Tabla2[[#This Row],[CONTRATISTA PRNCIPAL]],"Principal","Secundaria")</f>
        <v>Secundaria</v>
      </c>
      <c r="T300" s="42">
        <f>IFERROR(1/COUNTIF(Tabla2[CONTRATISTA PRNCIPAL],Tabla2[[#This Row],[CONTRATISTA PRNCIPAL]]),0)</f>
        <v>0.005952380952380952</v>
      </c>
      <c r="U300" s="43">
        <f>IF(((TODAY()-Tabla2[[#This Row],[FECHA NACIMIENTO]])/365)&lt;18,"Corregir", IF(((TODAY()-Tabla2[[#This Row],[FECHA NACIMIENTO]])/365)&gt;80, "Corregir",ROUNDDOWN(((TODAY()-Tabla2[[#This Row],[FECHA NACIMIENTO]])/365),0)))</f>
        <v>27</v>
      </c>
      <c r="V3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0" s="44" t="str">
        <f>+IF(Tabla2[[#This Row],[Edad]]="Corregir","Corregir","Ok")</f>
        <v>Ok</v>
      </c>
      <c r="X300" s="42" t="str">
        <f>+IFERROR(VLOOKUP(Tabla2[[#This Row],[DISTRITO SEGÚN DNI]],Hoja1!$A$2:$B$32,2,FALSE),"No")</f>
        <v>No</v>
      </c>
      <c r="Y300" s="42" t="str">
        <f>IF(OR(LOWER(Tabla2[[#This Row],[GENERO]])="masculino", LOWER(Tabla2[[#This Row],[GENERO]])="femenino"),"OK","Corregir")</f>
        <v>OK</v>
      </c>
      <c r="Z300" s="42" t="str">
        <f>+IF(Tabla2[[#This Row],[Nro. DNI / CE]]="","Corregir",IF(LEN(Tabla2[[#This Row],[Nro. DNI / CE]])&gt;=8,"OK","Corregir"))</f>
        <v>OK</v>
      </c>
      <c r="AA300" s="42">
        <f>COUNTIF(Tabla2[APELLIDOS Y NOMBRES],Tabla2[[#This Row],[APELLIDOS Y NOMBRES]])</f>
        <v>1</v>
      </c>
      <c r="AB300" s="42">
        <f>IF(Tabla2[[#This Row],[Trabajador]]&gt;1,1/Tabla2[[#This Row],[Trabajador]],Tabla2[[#This Row],[Trabajador]])</f>
        <v>1</v>
      </c>
      <c r="AC300" t="str">
        <f>+IFERROR(IF(Tabla2[[#This Row],[FECHA CESE/BAJA]]="","No Aplica",IF(AND(MONTH(Tabla2[[#This Row],[FECHA CESE/BAJA]])=MONTH(TODAY()-30),YEAR(Tabla2[[#This Row],[FECHA CESE/BAJA]])=YEAR(TODAY())),MONTH(TODAY()-30)&amp;"-"&amp;YEAR(TODAY()),"Borrar")),"No aplica")</f>
        <v>No Aplica</v>
      </c>
      <c r="AD300" t="str">
        <f>+IFERROR(IF(Tabla2[[#This Row],[FECHA INICIO DE LABORES EN OBRA]]="","No Aplica",IF(AND(MONTH(Tabla2[[#This Row],[FECHA INICIO DE LABORES EN OBRA]])=MONTH(TODAY()-30),YEAR(Tabla2[[#This Row],[FECHA INICIO DE LABORES EN OBRA]])=YEAR(TODAY())),MONTH(TODAY()-30)&amp;"-"&amp;YEAR(TODAY()),"No Aplica")),"No Aplica")</f>
        <v>No Aplica</v>
      </c>
    </row>
    <row r="301" ht="15" customHeight="1" spans="1:30" x14ac:dyDescent="0.25">
      <c r="A301" s="13" t="s">
        <v>3041</v>
      </c>
      <c r="B301" s="15" t="s">
        <v>3042</v>
      </c>
      <c r="C301" s="15" t="s">
        <v>2717</v>
      </c>
      <c r="D301" s="15" t="s">
        <v>3056</v>
      </c>
      <c r="E301" s="15" t="s">
        <v>3057</v>
      </c>
      <c r="F301" s="39">
        <v>37789</v>
      </c>
      <c r="G301" s="15">
        <v>2</v>
      </c>
      <c r="H301" s="15" t="s">
        <v>3032</v>
      </c>
      <c r="I301" s="15" t="s">
        <v>2758</v>
      </c>
      <c r="J301" s="15" t="s">
        <v>3058</v>
      </c>
      <c r="K301" s="15" t="s">
        <v>2126</v>
      </c>
      <c r="L301" s="40" t="s">
        <v>6</v>
      </c>
      <c r="M301" s="39"/>
      <c r="N301" s="41" t="s">
        <v>2098</v>
      </c>
      <c r="O301" s="39">
        <v>44804</v>
      </c>
      <c r="P301" s="40">
        <v>1</v>
      </c>
      <c r="Q301" s="40">
        <v>1</v>
      </c>
      <c r="R301" s="40" t="str">
        <f>IFERROR(VLOOKUP(Tabla2[[#This Row],[CONTRATISTA PRNCIPAL]],Hoja1!$L$5:$M$9,2,FALSE),"CJV")</f>
        <v>CJV</v>
      </c>
      <c r="S301" s="40" t="str">
        <f>IF(Tabla2[[#This Row],[EMPRESA]]=Tabla2[[#This Row],[CONTRATISTA PRNCIPAL]],"Principal","Secundaria")</f>
        <v>Secundaria</v>
      </c>
      <c r="T301" s="42">
        <f>IFERROR(1/COUNTIF(Tabla2[CONTRATISTA PRNCIPAL],Tabla2[[#This Row],[CONTRATISTA PRNCIPAL]]),0)</f>
        <v>0.005952380952380952</v>
      </c>
      <c r="U301" s="43">
        <f>IF(((TODAY()-Tabla2[[#This Row],[FECHA NACIMIENTO]])/365)&lt;18,"Corregir", IF(((TODAY()-Tabla2[[#This Row],[FECHA NACIMIENTO]])/365)&gt;80, "Corregir",ROUNDDOWN(((TODAY()-Tabla2[[#This Row],[FECHA NACIMIENTO]])/365),0)))</f>
        <v>20</v>
      </c>
      <c r="V3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01" s="44" t="str">
        <f>+IF(Tabla2[[#This Row],[Edad]]="Corregir","Corregir","Ok")</f>
        <v>Ok</v>
      </c>
      <c r="X301" s="42" t="str">
        <f>+IFERROR(VLOOKUP(Tabla2[[#This Row],[DISTRITO SEGÚN DNI]],Hoja1!$A$2:$B$32,2,FALSE),"No")</f>
        <v>No</v>
      </c>
      <c r="Y301" s="42" t="str">
        <f>IF(OR(LOWER(Tabla2[[#This Row],[GENERO]])="masculino", LOWER(Tabla2[[#This Row],[GENERO]])="femenino"),"OK","Corregir")</f>
        <v>OK</v>
      </c>
      <c r="Z301" s="42" t="str">
        <f>+IF(Tabla2[[#This Row],[Nro. DNI / CE]]="","Corregir",IF(LEN(Tabla2[[#This Row],[Nro. DNI / CE]])&gt;=8,"OK","Corregir"))</f>
        <v>OK</v>
      </c>
      <c r="AA301" s="42">
        <f>COUNTIF(Tabla2[APELLIDOS Y NOMBRES],Tabla2[[#This Row],[APELLIDOS Y NOMBRES]])</f>
        <v>1</v>
      </c>
      <c r="AB301" s="42">
        <f>IF(Tabla2[[#This Row],[Trabajador]]&gt;1,1/Tabla2[[#This Row],[Trabajador]],Tabla2[[#This Row],[Trabajador]])</f>
        <v>1</v>
      </c>
      <c r="AC301" t="str">
        <f>+IFERROR(IF(Tabla2[[#This Row],[FECHA CESE/BAJA]]="","No Aplica",IF(AND(MONTH(Tabla2[[#This Row],[FECHA CESE/BAJA]])=MONTH(TODAY()-30),YEAR(Tabla2[[#This Row],[FECHA CESE/BAJA]])=YEAR(TODAY())),MONTH(TODAY()-30)&amp;"-"&amp;YEAR(TODAY()),"Borrar")),"No aplica")</f>
        <v>No Aplica</v>
      </c>
      <c r="AD301" t="str">
        <f>+IFERROR(IF(Tabla2[[#This Row],[FECHA INICIO DE LABORES EN OBRA]]="","No Aplica",IF(AND(MONTH(Tabla2[[#This Row],[FECHA INICIO DE LABORES EN OBRA]])=MONTH(TODAY()-30),YEAR(Tabla2[[#This Row],[FECHA INICIO DE LABORES EN OBRA]])=YEAR(TODAY())),MONTH(TODAY()-30)&amp;"-"&amp;YEAR(TODAY()),"No Aplica")),"No Aplica")</f>
        <v>No Aplica</v>
      </c>
    </row>
    <row r="302" ht="15" customHeight="1" spans="1:30" x14ac:dyDescent="0.25">
      <c r="A302" s="13" t="s">
        <v>3041</v>
      </c>
      <c r="B302" s="15" t="s">
        <v>3042</v>
      </c>
      <c r="C302" s="15" t="s">
        <v>2717</v>
      </c>
      <c r="D302" s="15">
        <v>42336304</v>
      </c>
      <c r="E302" s="15" t="s">
        <v>3059</v>
      </c>
      <c r="F302" s="39">
        <v>30782</v>
      </c>
      <c r="G302" s="15">
        <v>2</v>
      </c>
      <c r="H302" s="15" t="s">
        <v>2621</v>
      </c>
      <c r="I302" s="15" t="s">
        <v>2758</v>
      </c>
      <c r="J302" s="15" t="s">
        <v>3060</v>
      </c>
      <c r="K302" s="15" t="s">
        <v>2843</v>
      </c>
      <c r="L302" s="40" t="s">
        <v>6</v>
      </c>
      <c r="M302" s="39"/>
      <c r="N302" s="41" t="s">
        <v>2098</v>
      </c>
      <c r="O302" s="39">
        <v>44953</v>
      </c>
      <c r="P302" s="40">
        <v>1</v>
      </c>
      <c r="Q302" s="40">
        <v>1</v>
      </c>
      <c r="R302" s="40" t="str">
        <f>IFERROR(VLOOKUP(Tabla2[[#This Row],[CONTRATISTA PRNCIPAL]],Hoja1!$L$5:$M$9,2,FALSE),"CJV")</f>
        <v>CJV</v>
      </c>
      <c r="S302" s="40" t="str">
        <f>IF(Tabla2[[#This Row],[EMPRESA]]=Tabla2[[#This Row],[CONTRATISTA PRNCIPAL]],"Principal","Secundaria")</f>
        <v>Secundaria</v>
      </c>
      <c r="T302" s="42">
        <f>IFERROR(1/COUNTIF(Tabla2[CONTRATISTA PRNCIPAL],Tabla2[[#This Row],[CONTRATISTA PRNCIPAL]]),0)</f>
        <v>0.005952380952380952</v>
      </c>
      <c r="U302" s="43">
        <f>IF(((TODAY()-Tabla2[[#This Row],[FECHA NACIMIENTO]])/365)&lt;18,"Corregir", IF(((TODAY()-Tabla2[[#This Row],[FECHA NACIMIENTO]])/365)&gt;80, "Corregir",ROUNDDOWN(((TODAY()-Tabla2[[#This Row],[FECHA NACIMIENTO]])/365),0)))</f>
        <v>39</v>
      </c>
      <c r="V3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2" s="44" t="str">
        <f>+IF(Tabla2[[#This Row],[Edad]]="Corregir","Corregir","Ok")</f>
        <v>Ok</v>
      </c>
      <c r="X302" s="42" t="str">
        <f>+IFERROR(VLOOKUP(Tabla2[[#This Row],[DISTRITO SEGÚN DNI]],Hoja1!$A$2:$B$32,2,FALSE),"No")</f>
        <v>No</v>
      </c>
      <c r="Y302" s="42" t="str">
        <f>IF(OR(LOWER(Tabla2[[#This Row],[GENERO]])="masculino", LOWER(Tabla2[[#This Row],[GENERO]])="femenino"),"OK","Corregir")</f>
        <v>OK</v>
      </c>
      <c r="Z302" s="42" t="str">
        <f>+IF(Tabla2[[#This Row],[Nro. DNI / CE]]="","Corregir",IF(LEN(Tabla2[[#This Row],[Nro. DNI / CE]])&gt;=8,"OK","Corregir"))</f>
        <v>OK</v>
      </c>
      <c r="AA302" s="42">
        <f>COUNTIF(Tabla2[APELLIDOS Y NOMBRES],Tabla2[[#This Row],[APELLIDOS Y NOMBRES]])</f>
        <v>1</v>
      </c>
      <c r="AB302" s="42">
        <f>IF(Tabla2[[#This Row],[Trabajador]]&gt;1,1/Tabla2[[#This Row],[Trabajador]],Tabla2[[#This Row],[Trabajador]])</f>
        <v>1</v>
      </c>
      <c r="AC302" t="str">
        <f>+IFERROR(IF(Tabla2[[#This Row],[FECHA CESE/BAJA]]="","No Aplica",IF(AND(MONTH(Tabla2[[#This Row],[FECHA CESE/BAJA]])=MONTH(TODAY()-30),YEAR(Tabla2[[#This Row],[FECHA CESE/BAJA]])=YEAR(TODAY())),MONTH(TODAY()-30)&amp;"-"&amp;YEAR(TODAY()),"Borrar")),"No aplica")</f>
        <v>No Aplica</v>
      </c>
      <c r="AD302" t="str">
        <f>+IFERROR(IF(Tabla2[[#This Row],[FECHA INICIO DE LABORES EN OBRA]]="","No Aplica",IF(AND(MONTH(Tabla2[[#This Row],[FECHA INICIO DE LABORES EN OBRA]])=MONTH(TODAY()-30),YEAR(Tabla2[[#This Row],[FECHA INICIO DE LABORES EN OBRA]])=YEAR(TODAY())),MONTH(TODAY()-30)&amp;"-"&amp;YEAR(TODAY()),"No Aplica")),"No Aplica")</f>
        <v>No Aplica</v>
      </c>
    </row>
    <row r="303" ht="15" customHeight="1" spans="1:30" x14ac:dyDescent="0.25">
      <c r="A303" s="13" t="s">
        <v>3061</v>
      </c>
      <c r="B303" s="15" t="s">
        <v>3062</v>
      </c>
      <c r="C303" s="15" t="s">
        <v>2717</v>
      </c>
      <c r="D303" s="15" t="s">
        <v>3063</v>
      </c>
      <c r="E303" s="15" t="s">
        <v>3064</v>
      </c>
      <c r="F303" s="39">
        <v>32395</v>
      </c>
      <c r="G303" s="15">
        <v>1</v>
      </c>
      <c r="H303" s="15" t="s">
        <v>2998</v>
      </c>
      <c r="I303" s="15" t="s">
        <v>2720</v>
      </c>
      <c r="J303" s="15" t="s">
        <v>3065</v>
      </c>
      <c r="K303" s="15" t="s">
        <v>2697</v>
      </c>
      <c r="L303" s="40" t="s">
        <v>6</v>
      </c>
      <c r="M303" s="39"/>
      <c r="N303" s="41" t="s">
        <v>2098</v>
      </c>
      <c r="O303" s="39">
        <v>44006</v>
      </c>
      <c r="P303" s="40">
        <v>1</v>
      </c>
      <c r="Q303" s="40">
        <v>1</v>
      </c>
      <c r="R303" s="40" t="str">
        <f>IFERROR(VLOOKUP(Tabla2[[#This Row],[CONTRATISTA PRNCIPAL]],Hoja1!$L$5:$M$9,2,FALSE),"CJV")</f>
        <v>CJV</v>
      </c>
      <c r="S303" s="40" t="str">
        <f>IF(Tabla2[[#This Row],[EMPRESA]]=Tabla2[[#This Row],[CONTRATISTA PRNCIPAL]],"Principal","Secundaria")</f>
        <v>Secundaria</v>
      </c>
      <c r="T303" s="42">
        <f>IFERROR(1/COUNTIF(Tabla2[CONTRATISTA PRNCIPAL],Tabla2[[#This Row],[CONTRATISTA PRNCIPAL]]),0)</f>
        <v>0.005952380952380952</v>
      </c>
      <c r="U303" s="43">
        <f>IF(((TODAY()-Tabla2[[#This Row],[FECHA NACIMIENTO]])/365)&lt;18,"Corregir", IF(((TODAY()-Tabla2[[#This Row],[FECHA NACIMIENTO]])/365)&gt;80, "Corregir",ROUNDDOWN(((TODAY()-Tabla2[[#This Row],[FECHA NACIMIENTO]])/365),0)))</f>
        <v>35</v>
      </c>
      <c r="V3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3" s="44" t="str">
        <f>+IF(Tabla2[[#This Row],[Edad]]="Corregir","Corregir","Ok")</f>
        <v>Ok</v>
      </c>
      <c r="X303" s="42" t="str">
        <f>+IFERROR(VLOOKUP(Tabla2[[#This Row],[DISTRITO SEGÚN DNI]],Hoja1!$A$2:$B$32,2,FALSE),"No")</f>
        <v>No</v>
      </c>
      <c r="Y303" s="42" t="str">
        <f>IF(OR(LOWER(Tabla2[[#This Row],[GENERO]])="masculino", LOWER(Tabla2[[#This Row],[GENERO]])="femenino"),"OK","Corregir")</f>
        <v>OK</v>
      </c>
      <c r="Z303" s="42" t="str">
        <f>+IF(Tabla2[[#This Row],[Nro. DNI / CE]]="","Corregir",IF(LEN(Tabla2[[#This Row],[Nro. DNI / CE]])&gt;=8,"OK","Corregir"))</f>
        <v>OK</v>
      </c>
      <c r="AA303" s="42">
        <f>COUNTIF(Tabla2[APELLIDOS Y NOMBRES],Tabla2[[#This Row],[APELLIDOS Y NOMBRES]])</f>
        <v>1</v>
      </c>
      <c r="AB303" s="42">
        <f>IF(Tabla2[[#This Row],[Trabajador]]&gt;1,1/Tabla2[[#This Row],[Trabajador]],Tabla2[[#This Row],[Trabajador]])</f>
        <v>1</v>
      </c>
      <c r="AC303" t="str">
        <f>+IFERROR(IF(Tabla2[[#This Row],[FECHA CESE/BAJA]]="","No Aplica",IF(AND(MONTH(Tabla2[[#This Row],[FECHA CESE/BAJA]])=MONTH(TODAY()-30),YEAR(Tabla2[[#This Row],[FECHA CESE/BAJA]])=YEAR(TODAY())),MONTH(TODAY()-30)&amp;"-"&amp;YEAR(TODAY()),"Borrar")),"No aplica")</f>
        <v>No Aplica</v>
      </c>
      <c r="AD303" t="str">
        <f>+IFERROR(IF(Tabla2[[#This Row],[FECHA INICIO DE LABORES EN OBRA]]="","No Aplica",IF(AND(MONTH(Tabla2[[#This Row],[FECHA INICIO DE LABORES EN OBRA]])=MONTH(TODAY()-30),YEAR(Tabla2[[#This Row],[FECHA INICIO DE LABORES EN OBRA]])=YEAR(TODAY())),MONTH(TODAY()-30)&amp;"-"&amp;YEAR(TODAY()),"No Aplica")),"No Aplica")</f>
        <v>No Aplica</v>
      </c>
    </row>
    <row r="304" ht="15" customHeight="1" spans="1:30" x14ac:dyDescent="0.25">
      <c r="A304" s="13" t="s">
        <v>3061</v>
      </c>
      <c r="B304" s="15" t="s">
        <v>3062</v>
      </c>
      <c r="C304" s="15" t="s">
        <v>2717</v>
      </c>
      <c r="D304" s="15" t="s">
        <v>3066</v>
      </c>
      <c r="E304" s="15" t="s">
        <v>3067</v>
      </c>
      <c r="F304" s="39">
        <v>32395</v>
      </c>
      <c r="G304" s="15">
        <v>1</v>
      </c>
      <c r="H304" s="15" t="s">
        <v>2998</v>
      </c>
      <c r="I304" s="15" t="s">
        <v>2720</v>
      </c>
      <c r="J304" s="15" t="s">
        <v>3068</v>
      </c>
      <c r="K304" s="15" t="s">
        <v>3069</v>
      </c>
      <c r="L304" s="40" t="s">
        <v>6</v>
      </c>
      <c r="M304" s="39"/>
      <c r="N304" s="41" t="s">
        <v>2098</v>
      </c>
      <c r="O304" s="39">
        <v>44006</v>
      </c>
      <c r="P304" s="40">
        <v>1</v>
      </c>
      <c r="Q304" s="40">
        <v>1</v>
      </c>
      <c r="R304" s="40" t="str">
        <f>IFERROR(VLOOKUP(Tabla2[[#This Row],[CONTRATISTA PRNCIPAL]],Hoja1!$L$5:$M$9,2,FALSE),"CJV")</f>
        <v>CJV</v>
      </c>
      <c r="S304" s="40" t="str">
        <f>IF(Tabla2[[#This Row],[EMPRESA]]=Tabla2[[#This Row],[CONTRATISTA PRNCIPAL]],"Principal","Secundaria")</f>
        <v>Secundaria</v>
      </c>
      <c r="T304" s="42">
        <f>IFERROR(1/COUNTIF(Tabla2[CONTRATISTA PRNCIPAL],Tabla2[[#This Row],[CONTRATISTA PRNCIPAL]]),0)</f>
        <v>0.005952380952380952</v>
      </c>
      <c r="U304" s="43">
        <f>IF(((TODAY()-Tabla2[[#This Row],[FECHA NACIMIENTO]])/365)&lt;18,"Corregir", IF(((TODAY()-Tabla2[[#This Row],[FECHA NACIMIENTO]])/365)&gt;80, "Corregir",ROUNDDOWN(((TODAY()-Tabla2[[#This Row],[FECHA NACIMIENTO]])/365),0)))</f>
        <v>35</v>
      </c>
      <c r="V3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4" s="44" t="str">
        <f>+IF(Tabla2[[#This Row],[Edad]]="Corregir","Corregir","Ok")</f>
        <v>Ok</v>
      </c>
      <c r="X304" s="42" t="str">
        <f>+IFERROR(VLOOKUP(Tabla2[[#This Row],[DISTRITO SEGÚN DNI]],Hoja1!$A$2:$B$32,2,FALSE),"No")</f>
        <v>No</v>
      </c>
      <c r="Y304" s="42" t="str">
        <f>IF(OR(LOWER(Tabla2[[#This Row],[GENERO]])="masculino", LOWER(Tabla2[[#This Row],[GENERO]])="femenino"),"OK","Corregir")</f>
        <v>OK</v>
      </c>
      <c r="Z304" s="42" t="str">
        <f>+IF(Tabla2[[#This Row],[Nro. DNI / CE]]="","Corregir",IF(LEN(Tabla2[[#This Row],[Nro. DNI / CE]])&gt;=8,"OK","Corregir"))</f>
        <v>OK</v>
      </c>
      <c r="AA304" s="42">
        <f>COUNTIF(Tabla2[APELLIDOS Y NOMBRES],Tabla2[[#This Row],[APELLIDOS Y NOMBRES]])</f>
        <v>1</v>
      </c>
      <c r="AB304" s="42">
        <f>IF(Tabla2[[#This Row],[Trabajador]]&gt;1,1/Tabla2[[#This Row],[Trabajador]],Tabla2[[#This Row],[Trabajador]])</f>
        <v>1</v>
      </c>
      <c r="AC304" t="str">
        <f>+IFERROR(IF(Tabla2[[#This Row],[FECHA CESE/BAJA]]="","No Aplica",IF(AND(MONTH(Tabla2[[#This Row],[FECHA CESE/BAJA]])=MONTH(TODAY()-30),YEAR(Tabla2[[#This Row],[FECHA CESE/BAJA]])=YEAR(TODAY())),MONTH(TODAY()-30)&amp;"-"&amp;YEAR(TODAY()),"Borrar")),"No aplica")</f>
        <v>No Aplica</v>
      </c>
      <c r="AD304" t="str">
        <f>+IFERROR(IF(Tabla2[[#This Row],[FECHA INICIO DE LABORES EN OBRA]]="","No Aplica",IF(AND(MONTH(Tabla2[[#This Row],[FECHA INICIO DE LABORES EN OBRA]])=MONTH(TODAY()-30),YEAR(Tabla2[[#This Row],[FECHA INICIO DE LABORES EN OBRA]])=YEAR(TODAY())),MONTH(TODAY()-30)&amp;"-"&amp;YEAR(TODAY()),"No Aplica")),"No Aplica")</f>
        <v>No Aplica</v>
      </c>
    </row>
    <row r="305" ht="15" customHeight="1" spans="1:30" x14ac:dyDescent="0.25">
      <c r="A305" s="13" t="s">
        <v>3061</v>
      </c>
      <c r="B305" s="15" t="s">
        <v>3062</v>
      </c>
      <c r="C305" s="15" t="s">
        <v>2717</v>
      </c>
      <c r="D305" s="15" t="s">
        <v>1765</v>
      </c>
      <c r="E305" s="15" t="s">
        <v>1766</v>
      </c>
      <c r="F305" s="39">
        <v>29099</v>
      </c>
      <c r="G305" s="15">
        <v>1</v>
      </c>
      <c r="H305" s="15" t="s">
        <v>3070</v>
      </c>
      <c r="I305" s="15" t="s">
        <v>2720</v>
      </c>
      <c r="J305" s="15" t="s">
        <v>3071</v>
      </c>
      <c r="K305" s="15" t="s">
        <v>3072</v>
      </c>
      <c r="L305" s="40" t="s">
        <v>6</v>
      </c>
      <c r="M305" s="39"/>
      <c r="N305" s="41" t="s">
        <v>2098</v>
      </c>
      <c r="O305" s="39">
        <v>44361</v>
      </c>
      <c r="P305" s="40">
        <v>1</v>
      </c>
      <c r="Q305" s="40">
        <v>1</v>
      </c>
      <c r="R305" s="40" t="str">
        <f>IFERROR(VLOOKUP(Tabla2[[#This Row],[CONTRATISTA PRNCIPAL]],Hoja1!$L$5:$M$9,2,FALSE),"CJV")</f>
        <v>CJV</v>
      </c>
      <c r="S305" s="40" t="str">
        <f>IF(Tabla2[[#This Row],[EMPRESA]]=Tabla2[[#This Row],[CONTRATISTA PRNCIPAL]],"Principal","Secundaria")</f>
        <v>Secundaria</v>
      </c>
      <c r="T305" s="42">
        <f>IFERROR(1/COUNTIF(Tabla2[CONTRATISTA PRNCIPAL],Tabla2[[#This Row],[CONTRATISTA PRNCIPAL]]),0)</f>
        <v>0.005952380952380952</v>
      </c>
      <c r="U305" s="43">
        <f>IF(((TODAY()-Tabla2[[#This Row],[FECHA NACIMIENTO]])/365)&lt;18,"Corregir", IF(((TODAY()-Tabla2[[#This Row],[FECHA NACIMIENTO]])/365)&gt;80, "Corregir",ROUNDDOWN(((TODAY()-Tabla2[[#This Row],[FECHA NACIMIENTO]])/365),0)))</f>
        <v>44</v>
      </c>
      <c r="V3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5" s="44" t="str">
        <f>+IF(Tabla2[[#This Row],[Edad]]="Corregir","Corregir","Ok")</f>
        <v>Ok</v>
      </c>
      <c r="X305" s="42" t="str">
        <f>+IFERROR(VLOOKUP(Tabla2[[#This Row],[DISTRITO SEGÚN DNI]],Hoja1!$A$2:$B$32,2,FALSE),"No")</f>
        <v>SAN LUIS </v>
      </c>
      <c r="Y305" s="42" t="str">
        <f>IF(OR(LOWER(Tabla2[[#This Row],[GENERO]])="masculino", LOWER(Tabla2[[#This Row],[GENERO]])="femenino"),"OK","Corregir")</f>
        <v>OK</v>
      </c>
      <c r="Z305" s="42" t="str">
        <f>+IF(Tabla2[[#This Row],[Nro. DNI / CE]]="","Corregir",IF(LEN(Tabla2[[#This Row],[Nro. DNI / CE]])&gt;=8,"OK","Corregir"))</f>
        <v>OK</v>
      </c>
      <c r="AA305" s="42">
        <f>COUNTIF(Tabla2[APELLIDOS Y NOMBRES],Tabla2[[#This Row],[APELLIDOS Y NOMBRES]])</f>
        <v>1</v>
      </c>
      <c r="AB305" s="42">
        <f>IF(Tabla2[[#This Row],[Trabajador]]&gt;1,1/Tabla2[[#This Row],[Trabajador]],Tabla2[[#This Row],[Trabajador]])</f>
        <v>1</v>
      </c>
      <c r="AC305" t="str">
        <f>+IFERROR(IF(Tabla2[[#This Row],[FECHA CESE/BAJA]]="","No Aplica",IF(AND(MONTH(Tabla2[[#This Row],[FECHA CESE/BAJA]])=MONTH(TODAY()-30),YEAR(Tabla2[[#This Row],[FECHA CESE/BAJA]])=YEAR(TODAY())),MONTH(TODAY()-30)&amp;"-"&amp;YEAR(TODAY()),"Borrar")),"No aplica")</f>
        <v>No Aplica</v>
      </c>
      <c r="AD305" t="str">
        <f>+IFERROR(IF(Tabla2[[#This Row],[FECHA INICIO DE LABORES EN OBRA]]="","No Aplica",IF(AND(MONTH(Tabla2[[#This Row],[FECHA INICIO DE LABORES EN OBRA]])=MONTH(TODAY()-30),YEAR(Tabla2[[#This Row],[FECHA INICIO DE LABORES EN OBRA]])=YEAR(TODAY())),MONTH(TODAY()-30)&amp;"-"&amp;YEAR(TODAY()),"No Aplica")),"No Aplica")</f>
        <v>No Aplica</v>
      </c>
    </row>
    <row r="306" ht="15" customHeight="1" spans="1:30" x14ac:dyDescent="0.25">
      <c r="A306" s="13" t="s">
        <v>3061</v>
      </c>
      <c r="B306" s="15" t="s">
        <v>3062</v>
      </c>
      <c r="C306" s="15" t="s">
        <v>2717</v>
      </c>
      <c r="D306" s="15" t="s">
        <v>3073</v>
      </c>
      <c r="E306" s="15" t="s">
        <v>3074</v>
      </c>
      <c r="F306" s="39">
        <v>23976</v>
      </c>
      <c r="G306" s="15">
        <v>1</v>
      </c>
      <c r="H306" s="15" t="s">
        <v>2998</v>
      </c>
      <c r="I306" s="15" t="s">
        <v>2720</v>
      </c>
      <c r="J306" s="15" t="s">
        <v>3075</v>
      </c>
      <c r="K306" s="15" t="s">
        <v>2722</v>
      </c>
      <c r="L306" s="40" t="s">
        <v>6</v>
      </c>
      <c r="M306" s="39"/>
      <c r="N306" s="41" t="s">
        <v>2098</v>
      </c>
      <c r="O306" s="39">
        <v>44830</v>
      </c>
      <c r="P306" s="40">
        <v>1</v>
      </c>
      <c r="Q306" s="40">
        <v>1</v>
      </c>
      <c r="R306" s="40" t="str">
        <f>IFERROR(VLOOKUP(Tabla2[[#This Row],[CONTRATISTA PRNCIPAL]],Hoja1!$L$5:$M$9,2,FALSE),"CJV")</f>
        <v>CJV</v>
      </c>
      <c r="S306" s="40" t="str">
        <f>IF(Tabla2[[#This Row],[EMPRESA]]=Tabla2[[#This Row],[CONTRATISTA PRNCIPAL]],"Principal","Secundaria")</f>
        <v>Secundaria</v>
      </c>
      <c r="T306" s="42">
        <f>IFERROR(1/COUNTIF(Tabla2[CONTRATISTA PRNCIPAL],Tabla2[[#This Row],[CONTRATISTA PRNCIPAL]]),0)</f>
        <v>0.005952380952380952</v>
      </c>
      <c r="U306" s="43">
        <f>IF(((TODAY()-Tabla2[[#This Row],[FECHA NACIMIENTO]])/365)&lt;18,"Corregir", IF(((TODAY()-Tabla2[[#This Row],[FECHA NACIMIENTO]])/365)&gt;80, "Corregir",ROUNDDOWN(((TODAY()-Tabla2[[#This Row],[FECHA NACIMIENTO]])/365),0)))</f>
        <v>58</v>
      </c>
      <c r="V3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6" s="44" t="str">
        <f>+IF(Tabla2[[#This Row],[Edad]]="Corregir","Corregir","Ok")</f>
        <v>Ok</v>
      </c>
      <c r="X306" s="42" t="str">
        <f>+IFERROR(VLOOKUP(Tabla2[[#This Row],[DISTRITO SEGÚN DNI]],Hoja1!$A$2:$B$32,2,FALSE),"No")</f>
        <v>No</v>
      </c>
      <c r="Y306" s="42" t="str">
        <f>IF(OR(LOWER(Tabla2[[#This Row],[GENERO]])="masculino", LOWER(Tabla2[[#This Row],[GENERO]])="femenino"),"OK","Corregir")</f>
        <v>OK</v>
      </c>
      <c r="Z306" s="42" t="str">
        <f>+IF(Tabla2[[#This Row],[Nro. DNI / CE]]="","Corregir",IF(LEN(Tabla2[[#This Row],[Nro. DNI / CE]])&gt;=8,"OK","Corregir"))</f>
        <v>OK</v>
      </c>
      <c r="AA306" s="42">
        <f>COUNTIF(Tabla2[APELLIDOS Y NOMBRES],Tabla2[[#This Row],[APELLIDOS Y NOMBRES]])</f>
        <v>1</v>
      </c>
      <c r="AB306" s="42">
        <f>IF(Tabla2[[#This Row],[Trabajador]]&gt;1,1/Tabla2[[#This Row],[Trabajador]],Tabla2[[#This Row],[Trabajador]])</f>
        <v>1</v>
      </c>
      <c r="AC306" t="str">
        <f>+IFERROR(IF(Tabla2[[#This Row],[FECHA CESE/BAJA]]="","No Aplica",IF(AND(MONTH(Tabla2[[#This Row],[FECHA CESE/BAJA]])=MONTH(TODAY()-30),YEAR(Tabla2[[#This Row],[FECHA CESE/BAJA]])=YEAR(TODAY())),MONTH(TODAY()-30)&amp;"-"&amp;YEAR(TODAY()),"Borrar")),"No aplica")</f>
        <v>No Aplica</v>
      </c>
      <c r="AD306" t="str">
        <f>+IFERROR(IF(Tabla2[[#This Row],[FECHA INICIO DE LABORES EN OBRA]]="","No Aplica",IF(AND(MONTH(Tabla2[[#This Row],[FECHA INICIO DE LABORES EN OBRA]])=MONTH(TODAY()-30),YEAR(Tabla2[[#This Row],[FECHA INICIO DE LABORES EN OBRA]])=YEAR(TODAY())),MONTH(TODAY()-30)&amp;"-"&amp;YEAR(TODAY()),"No Aplica")),"No Aplica")</f>
        <v>No Aplica</v>
      </c>
    </row>
    <row r="307" ht="15" customHeight="1" spans="1:30" x14ac:dyDescent="0.25">
      <c r="A307" s="13" t="s">
        <v>3061</v>
      </c>
      <c r="B307" s="15" t="s">
        <v>3062</v>
      </c>
      <c r="C307" s="15" t="s">
        <v>2717</v>
      </c>
      <c r="D307" s="15">
        <v>40061998</v>
      </c>
      <c r="E307" s="15" t="s">
        <v>3076</v>
      </c>
      <c r="F307" s="39">
        <v>28783</v>
      </c>
      <c r="G307" s="15">
        <v>1</v>
      </c>
      <c r="H307" s="15" t="s">
        <v>2998</v>
      </c>
      <c r="I307" s="15" t="s">
        <v>2720</v>
      </c>
      <c r="J307" s="15" t="s">
        <v>3077</v>
      </c>
      <c r="K307" s="15" t="s">
        <v>3078</v>
      </c>
      <c r="L307" s="40" t="s">
        <v>6</v>
      </c>
      <c r="M307" s="39"/>
      <c r="N307" s="41" t="s">
        <v>2098</v>
      </c>
      <c r="O307" s="39">
        <v>44975</v>
      </c>
      <c r="P307" s="40">
        <v>1</v>
      </c>
      <c r="Q307" s="40">
        <v>1</v>
      </c>
      <c r="R307" s="40" t="str">
        <f>IFERROR(VLOOKUP(Tabla2[[#This Row],[CONTRATISTA PRNCIPAL]],Hoja1!$L$5:$M$9,2,FALSE),"CJV")</f>
        <v>CJV</v>
      </c>
      <c r="S307" s="40" t="str">
        <f>IF(Tabla2[[#This Row],[EMPRESA]]=Tabla2[[#This Row],[CONTRATISTA PRNCIPAL]],"Principal","Secundaria")</f>
        <v>Secundaria</v>
      </c>
      <c r="T307" s="42">
        <f>IFERROR(1/COUNTIF(Tabla2[CONTRATISTA PRNCIPAL],Tabla2[[#This Row],[CONTRATISTA PRNCIPAL]]),0)</f>
        <v>0.005952380952380952</v>
      </c>
      <c r="U307" s="43">
        <f>IF(((TODAY()-Tabla2[[#This Row],[FECHA NACIMIENTO]])/365)&lt;18,"Corregir", IF(((TODAY()-Tabla2[[#This Row],[FECHA NACIMIENTO]])/365)&gt;80, "Corregir",ROUNDDOWN(((TODAY()-Tabla2[[#This Row],[FECHA NACIMIENTO]])/365),0)))</f>
        <v>44</v>
      </c>
      <c r="V3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7" s="44" t="str">
        <f>+IF(Tabla2[[#This Row],[Edad]]="Corregir","Corregir","Ok")</f>
        <v>Ok</v>
      </c>
      <c r="X307" s="42" t="str">
        <f>+IFERROR(VLOOKUP(Tabla2[[#This Row],[DISTRITO SEGÚN DNI]],Hoja1!$A$2:$B$32,2,FALSE),"No")</f>
        <v>No</v>
      </c>
      <c r="Y307" s="42" t="str">
        <f>IF(OR(LOWER(Tabla2[[#This Row],[GENERO]])="masculino", LOWER(Tabla2[[#This Row],[GENERO]])="femenino"),"OK","Corregir")</f>
        <v>OK</v>
      </c>
      <c r="Z307" s="42" t="str">
        <f>+IF(Tabla2[[#This Row],[Nro. DNI / CE]]="","Corregir",IF(LEN(Tabla2[[#This Row],[Nro. DNI / CE]])&gt;=8,"OK","Corregir"))</f>
        <v>OK</v>
      </c>
      <c r="AA307" s="42">
        <f>COUNTIF(Tabla2[APELLIDOS Y NOMBRES],Tabla2[[#This Row],[APELLIDOS Y NOMBRES]])</f>
        <v>1</v>
      </c>
      <c r="AB307" s="42">
        <f>IF(Tabla2[[#This Row],[Trabajador]]&gt;1,1/Tabla2[[#This Row],[Trabajador]],Tabla2[[#This Row],[Trabajador]])</f>
        <v>1</v>
      </c>
      <c r="AC307" t="str">
        <f>+IFERROR(IF(Tabla2[[#This Row],[FECHA CESE/BAJA]]="","No Aplica",IF(AND(MONTH(Tabla2[[#This Row],[FECHA CESE/BAJA]])=MONTH(TODAY()-30),YEAR(Tabla2[[#This Row],[FECHA CESE/BAJA]])=YEAR(TODAY())),MONTH(TODAY()-30)&amp;"-"&amp;YEAR(TODAY()),"Borrar")),"No aplica")</f>
        <v>No Aplica</v>
      </c>
      <c r="AD307" t="str">
        <f>+IFERROR(IF(Tabla2[[#This Row],[FECHA INICIO DE LABORES EN OBRA]]="","No Aplica",IF(AND(MONTH(Tabla2[[#This Row],[FECHA INICIO DE LABORES EN OBRA]])=MONTH(TODAY()-30),YEAR(Tabla2[[#This Row],[FECHA INICIO DE LABORES EN OBRA]])=YEAR(TODAY())),MONTH(TODAY()-30)&amp;"-"&amp;YEAR(TODAY()),"No Aplica")),"No Aplica")</f>
        <v>No Aplica</v>
      </c>
    </row>
    <row r="308" ht="15" customHeight="1" spans="1:30" x14ac:dyDescent="0.25">
      <c r="A308" s="13" t="s">
        <v>3061</v>
      </c>
      <c r="B308" s="15" t="s">
        <v>3062</v>
      </c>
      <c r="C308" s="15" t="s">
        <v>2717</v>
      </c>
      <c r="D308" s="15">
        <v>10723122</v>
      </c>
      <c r="E308" s="15" t="s">
        <v>3079</v>
      </c>
      <c r="F308" s="39">
        <v>27201</v>
      </c>
      <c r="G308" s="15">
        <v>1</v>
      </c>
      <c r="H308" s="15" t="s">
        <v>2998</v>
      </c>
      <c r="I308" s="15" t="s">
        <v>2720</v>
      </c>
      <c r="J308" s="15" t="s">
        <v>3080</v>
      </c>
      <c r="K308" s="15" t="s">
        <v>2174</v>
      </c>
      <c r="L308" s="40" t="s">
        <v>6</v>
      </c>
      <c r="M308" s="39"/>
      <c r="N308" s="41" t="s">
        <v>2098</v>
      </c>
      <c r="O308" s="39">
        <v>45100</v>
      </c>
      <c r="P308" s="40">
        <v>1</v>
      </c>
      <c r="Q308" s="40">
        <v>1</v>
      </c>
      <c r="R308" s="40" t="str">
        <f>IFERROR(VLOOKUP(Tabla2[[#This Row],[CONTRATISTA PRNCIPAL]],Hoja1!$L$5:$M$9,2,FALSE),"CJV")</f>
        <v>CJV</v>
      </c>
      <c r="S308" s="40" t="str">
        <f>IF(Tabla2[[#This Row],[EMPRESA]]=Tabla2[[#This Row],[CONTRATISTA PRNCIPAL]],"Principal","Secundaria")</f>
        <v>Secundaria</v>
      </c>
      <c r="T308" s="42">
        <f>IFERROR(1/COUNTIF(Tabla2[CONTRATISTA PRNCIPAL],Tabla2[[#This Row],[CONTRATISTA PRNCIPAL]]),0)</f>
        <v>0.005952380952380952</v>
      </c>
      <c r="U308" s="43">
        <f>IF(((TODAY()-Tabla2[[#This Row],[FECHA NACIMIENTO]])/365)&lt;18,"Corregir", IF(((TODAY()-Tabla2[[#This Row],[FECHA NACIMIENTO]])/365)&gt;80, "Corregir",ROUNDDOWN(((TODAY()-Tabla2[[#This Row],[FECHA NACIMIENTO]])/365),0)))</f>
        <v>49</v>
      </c>
      <c r="V3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8" s="44" t="str">
        <f>+IF(Tabla2[[#This Row],[Edad]]="Corregir","Corregir","Ok")</f>
        <v>Ok</v>
      </c>
      <c r="X308" s="42" t="str">
        <f>+IFERROR(VLOOKUP(Tabla2[[#This Row],[DISTRITO SEGÚN DNI]],Hoja1!$A$2:$B$32,2,FALSE),"No")</f>
        <v>No</v>
      </c>
      <c r="Y308" s="42" t="str">
        <f>IF(OR(LOWER(Tabla2[[#This Row],[GENERO]])="masculino", LOWER(Tabla2[[#This Row],[GENERO]])="femenino"),"OK","Corregir")</f>
        <v>OK</v>
      </c>
      <c r="Z308" s="42" t="str">
        <f>+IF(Tabla2[[#This Row],[Nro. DNI / CE]]="","Corregir",IF(LEN(Tabla2[[#This Row],[Nro. DNI / CE]])&gt;=8,"OK","Corregir"))</f>
        <v>OK</v>
      </c>
      <c r="AA308" s="42">
        <f>COUNTIF(Tabla2[APELLIDOS Y NOMBRES],Tabla2[[#This Row],[APELLIDOS Y NOMBRES]])</f>
        <v>1</v>
      </c>
      <c r="AB308" s="42">
        <f>IF(Tabla2[[#This Row],[Trabajador]]&gt;1,1/Tabla2[[#This Row],[Trabajador]],Tabla2[[#This Row],[Trabajador]])</f>
        <v>1</v>
      </c>
      <c r="AC308" t="str">
        <f>+IFERROR(IF(Tabla2[[#This Row],[FECHA CESE/BAJA]]="","No Aplica",IF(AND(MONTH(Tabla2[[#This Row],[FECHA CESE/BAJA]])=MONTH(TODAY()-30),YEAR(Tabla2[[#This Row],[FECHA CESE/BAJA]])=YEAR(TODAY())),MONTH(TODAY()-30)&amp;"-"&amp;YEAR(TODAY()),"Borrar")),"No aplica")</f>
        <v>No Aplica</v>
      </c>
      <c r="AD308" t="str">
        <f>+IFERROR(IF(Tabla2[[#This Row],[FECHA INICIO DE LABORES EN OBRA]]="","No Aplica",IF(AND(MONTH(Tabla2[[#This Row],[FECHA INICIO DE LABORES EN OBRA]])=MONTH(TODAY()-30),YEAR(Tabla2[[#This Row],[FECHA INICIO DE LABORES EN OBRA]])=YEAR(TODAY())),MONTH(TODAY()-30)&amp;"-"&amp;YEAR(TODAY()),"No Aplica")),"No Aplica")</f>
        <v>No Aplica</v>
      </c>
    </row>
    <row r="309" ht="15" customHeight="1" spans="1:30" x14ac:dyDescent="0.25">
      <c r="A309" s="13" t="s">
        <v>3061</v>
      </c>
      <c r="B309" s="15" t="s">
        <v>3062</v>
      </c>
      <c r="C309" s="15" t="s">
        <v>2717</v>
      </c>
      <c r="D309" s="15">
        <v>43885728</v>
      </c>
      <c r="E309" s="15" t="s">
        <v>3081</v>
      </c>
      <c r="F309" s="39">
        <v>31739</v>
      </c>
      <c r="G309" s="15">
        <v>1</v>
      </c>
      <c r="H309" s="15" t="s">
        <v>2998</v>
      </c>
      <c r="I309" s="15" t="s">
        <v>2720</v>
      </c>
      <c r="J309" s="15" t="s">
        <v>3082</v>
      </c>
      <c r="K309" s="15" t="s">
        <v>3083</v>
      </c>
      <c r="L309" s="40" t="s">
        <v>6</v>
      </c>
      <c r="M309" s="39"/>
      <c r="N309" s="41" t="s">
        <v>2098</v>
      </c>
      <c r="O309" s="39">
        <v>45096</v>
      </c>
      <c r="P309" s="40">
        <v>1</v>
      </c>
      <c r="Q309" s="40">
        <v>1</v>
      </c>
      <c r="R309" s="40" t="str">
        <f>IFERROR(VLOOKUP(Tabla2[[#This Row],[CONTRATISTA PRNCIPAL]],Hoja1!$L$5:$M$9,2,FALSE),"CJV")</f>
        <v>CJV</v>
      </c>
      <c r="S309" s="40" t="str">
        <f>IF(Tabla2[[#This Row],[EMPRESA]]=Tabla2[[#This Row],[CONTRATISTA PRNCIPAL]],"Principal","Secundaria")</f>
        <v>Secundaria</v>
      </c>
      <c r="T309" s="42">
        <f>IFERROR(1/COUNTIF(Tabla2[CONTRATISTA PRNCIPAL],Tabla2[[#This Row],[CONTRATISTA PRNCIPAL]]),0)</f>
        <v>0.005952380952380952</v>
      </c>
      <c r="U309" s="43">
        <f>IF(((TODAY()-Tabla2[[#This Row],[FECHA NACIMIENTO]])/365)&lt;18,"Corregir", IF(((TODAY()-Tabla2[[#This Row],[FECHA NACIMIENTO]])/365)&gt;80, "Corregir",ROUNDDOWN(((TODAY()-Tabla2[[#This Row],[FECHA NACIMIENTO]])/365),0)))</f>
        <v>36</v>
      </c>
      <c r="V3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9" s="44" t="str">
        <f>+IF(Tabla2[[#This Row],[Edad]]="Corregir","Corregir","Ok")</f>
        <v>Ok</v>
      </c>
      <c r="X309" s="42" t="str">
        <f>+IFERROR(VLOOKUP(Tabla2[[#This Row],[DISTRITO SEGÚN DNI]],Hoja1!$A$2:$B$32,2,FALSE),"No")</f>
        <v>No</v>
      </c>
      <c r="Y309" s="42" t="str">
        <f>IF(OR(LOWER(Tabla2[[#This Row],[GENERO]])="masculino", LOWER(Tabla2[[#This Row],[GENERO]])="femenino"),"OK","Corregir")</f>
        <v>OK</v>
      </c>
      <c r="Z309" s="42" t="str">
        <f>+IF(Tabla2[[#This Row],[Nro. DNI / CE]]="","Corregir",IF(LEN(Tabla2[[#This Row],[Nro. DNI / CE]])&gt;=8,"OK","Corregir"))</f>
        <v>OK</v>
      </c>
      <c r="AA309" s="42">
        <f>COUNTIF(Tabla2[APELLIDOS Y NOMBRES],Tabla2[[#This Row],[APELLIDOS Y NOMBRES]])</f>
        <v>1</v>
      </c>
      <c r="AB309" s="42">
        <f>IF(Tabla2[[#This Row],[Trabajador]]&gt;1,1/Tabla2[[#This Row],[Trabajador]],Tabla2[[#This Row],[Trabajador]])</f>
        <v>1</v>
      </c>
      <c r="AC309" t="str">
        <f>+IFERROR(IF(Tabla2[[#This Row],[FECHA CESE/BAJA]]="","No Aplica",IF(AND(MONTH(Tabla2[[#This Row],[FECHA CESE/BAJA]])=MONTH(TODAY()-30),YEAR(Tabla2[[#This Row],[FECHA CESE/BAJA]])=YEAR(TODAY())),MONTH(TODAY()-30)&amp;"-"&amp;YEAR(TODAY()),"Borrar")),"No aplica")</f>
        <v>No Aplica</v>
      </c>
      <c r="AD309" t="str">
        <f>+IFERROR(IF(Tabla2[[#This Row],[FECHA INICIO DE LABORES EN OBRA]]="","No Aplica",IF(AND(MONTH(Tabla2[[#This Row],[FECHA INICIO DE LABORES EN OBRA]])=MONTH(TODAY()-30),YEAR(Tabla2[[#This Row],[FECHA INICIO DE LABORES EN OBRA]])=YEAR(TODAY())),MONTH(TODAY()-30)&amp;"-"&amp;YEAR(TODAY()),"No Aplica")),"No Aplica")</f>
        <v>No Aplica</v>
      </c>
    </row>
    <row r="310" ht="15" customHeight="1" spans="1:30" x14ac:dyDescent="0.25">
      <c r="A310" s="13" t="s">
        <v>3061</v>
      </c>
      <c r="B310" s="15" t="s">
        <v>3062</v>
      </c>
      <c r="C310" s="15" t="s">
        <v>2717</v>
      </c>
      <c r="D310" s="15">
        <v>41178172</v>
      </c>
      <c r="E310" s="15" t="s">
        <v>3084</v>
      </c>
      <c r="F310" s="39">
        <v>28752</v>
      </c>
      <c r="G310" s="15">
        <v>1</v>
      </c>
      <c r="H310" s="15" t="s">
        <v>2998</v>
      </c>
      <c r="I310" s="15" t="s">
        <v>2720</v>
      </c>
      <c r="J310" s="15" t="s">
        <v>3085</v>
      </c>
      <c r="K310" s="15" t="s">
        <v>3086</v>
      </c>
      <c r="L310" s="40" t="s">
        <v>6</v>
      </c>
      <c r="M310" s="39"/>
      <c r="N310" s="41" t="s">
        <v>2098</v>
      </c>
      <c r="O310" s="39">
        <v>45114</v>
      </c>
      <c r="P310" s="40">
        <v>1</v>
      </c>
      <c r="Q310" s="40">
        <v>1</v>
      </c>
      <c r="R310" s="40" t="str">
        <f>IFERROR(VLOOKUP(Tabla2[[#This Row],[CONTRATISTA PRNCIPAL]],Hoja1!$L$5:$M$9,2,FALSE),"CJV")</f>
        <v>CJV</v>
      </c>
      <c r="S310" s="40" t="str">
        <f>IF(Tabla2[[#This Row],[EMPRESA]]=Tabla2[[#This Row],[CONTRATISTA PRNCIPAL]],"Principal","Secundaria")</f>
        <v>Secundaria</v>
      </c>
      <c r="T310" s="42">
        <f>IFERROR(1/COUNTIF(Tabla2[CONTRATISTA PRNCIPAL],Tabla2[[#This Row],[CONTRATISTA PRNCIPAL]]),0)</f>
        <v>0.005952380952380952</v>
      </c>
      <c r="U310" s="43">
        <f>IF(((TODAY()-Tabla2[[#This Row],[FECHA NACIMIENTO]])/365)&lt;18,"Corregir", IF(((TODAY()-Tabla2[[#This Row],[FECHA NACIMIENTO]])/365)&gt;80, "Corregir",ROUNDDOWN(((TODAY()-Tabla2[[#This Row],[FECHA NACIMIENTO]])/365),0)))</f>
        <v>45</v>
      </c>
      <c r="V3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0" s="44" t="str">
        <f>+IF(Tabla2[[#This Row],[Edad]]="Corregir","Corregir","Ok")</f>
        <v>Ok</v>
      </c>
      <c r="X310" s="42" t="str">
        <f>+IFERROR(VLOOKUP(Tabla2[[#This Row],[DISTRITO SEGÚN DNI]],Hoja1!$A$2:$B$32,2,FALSE),"No")</f>
        <v>No</v>
      </c>
      <c r="Y310" s="42" t="str">
        <f>IF(OR(LOWER(Tabla2[[#This Row],[GENERO]])="masculino", LOWER(Tabla2[[#This Row],[GENERO]])="femenino"),"OK","Corregir")</f>
        <v>OK</v>
      </c>
      <c r="Z310" s="42" t="str">
        <f>+IF(Tabla2[[#This Row],[Nro. DNI / CE]]="","Corregir",IF(LEN(Tabla2[[#This Row],[Nro. DNI / CE]])&gt;=8,"OK","Corregir"))</f>
        <v>OK</v>
      </c>
      <c r="AA310" s="42">
        <f>COUNTIF(Tabla2[APELLIDOS Y NOMBRES],Tabla2[[#This Row],[APELLIDOS Y NOMBRES]])</f>
        <v>1</v>
      </c>
      <c r="AB310" s="42">
        <f>IF(Tabla2[[#This Row],[Trabajador]]&gt;1,1/Tabla2[[#This Row],[Trabajador]],Tabla2[[#This Row],[Trabajador]])</f>
        <v>1</v>
      </c>
      <c r="AC310" t="str">
        <f>+IFERROR(IF(Tabla2[[#This Row],[FECHA CESE/BAJA]]="","No Aplica",IF(AND(MONTH(Tabla2[[#This Row],[FECHA CESE/BAJA]])=MONTH(TODAY()-30),YEAR(Tabla2[[#This Row],[FECHA CESE/BAJA]])=YEAR(TODAY())),MONTH(TODAY()-30)&amp;"-"&amp;YEAR(TODAY()),"Borrar")),"No aplica")</f>
        <v>No Aplica</v>
      </c>
      <c r="AD310" t="str">
        <f>+IFERROR(IF(Tabla2[[#This Row],[FECHA INICIO DE LABORES EN OBRA]]="","No Aplica",IF(AND(MONTH(Tabla2[[#This Row],[FECHA INICIO DE LABORES EN OBRA]])=MONTH(TODAY()-30),YEAR(Tabla2[[#This Row],[FECHA INICIO DE LABORES EN OBRA]])=YEAR(TODAY())),MONTH(TODAY()-30)&amp;"-"&amp;YEAR(TODAY()),"No Aplica")),"No Aplica")</f>
        <v>No Aplica</v>
      </c>
    </row>
    <row r="311" ht="15" customHeight="1" spans="1:30" x14ac:dyDescent="0.25">
      <c r="A311" s="13" t="s">
        <v>3087</v>
      </c>
      <c r="B311" s="15" t="s">
        <v>3088</v>
      </c>
      <c r="C311" s="15" t="s">
        <v>2717</v>
      </c>
      <c r="D311" s="15">
        <v>46675779</v>
      </c>
      <c r="E311" s="15" t="s">
        <v>149</v>
      </c>
      <c r="F311" s="39">
        <v>33085</v>
      </c>
      <c r="G311" s="15">
        <v>1</v>
      </c>
      <c r="H311" s="15" t="s">
        <v>3089</v>
      </c>
      <c r="I311" s="15" t="s">
        <v>2758</v>
      </c>
      <c r="J311" s="15" t="s">
        <v>3090</v>
      </c>
      <c r="K311" s="15" t="s">
        <v>2083</v>
      </c>
      <c r="L311" s="40" t="s">
        <v>6</v>
      </c>
      <c r="M311" s="39"/>
      <c r="N311" s="41" t="s">
        <v>2098</v>
      </c>
      <c r="O311" s="39">
        <v>45071</v>
      </c>
      <c r="P311" s="40">
        <v>1</v>
      </c>
      <c r="Q311" s="40">
        <v>1</v>
      </c>
      <c r="R311" s="40" t="str">
        <f>IFERROR(VLOOKUP(Tabla2[[#This Row],[CONTRATISTA PRNCIPAL]],Hoja1!$L$5:$M$9,2,FALSE),"CJV")</f>
        <v>CJV</v>
      </c>
      <c r="S311" s="40" t="str">
        <f>IF(Tabla2[[#This Row],[EMPRESA]]=Tabla2[[#This Row],[CONTRATISTA PRNCIPAL]],"Principal","Secundaria")</f>
        <v>Secundaria</v>
      </c>
      <c r="T311" s="42">
        <f>IFERROR(1/COUNTIF(Tabla2[CONTRATISTA PRNCIPAL],Tabla2[[#This Row],[CONTRATISTA PRNCIPAL]]),0)</f>
        <v>0.005952380952380952</v>
      </c>
      <c r="U311" s="43">
        <f>IF(((TODAY()-Tabla2[[#This Row],[FECHA NACIMIENTO]])/365)&lt;18,"Corregir", IF(((TODAY()-Tabla2[[#This Row],[FECHA NACIMIENTO]])/365)&gt;80, "Corregir",ROUNDDOWN(((TODAY()-Tabla2[[#This Row],[FECHA NACIMIENTO]])/365),0)))</f>
        <v>33</v>
      </c>
      <c r="V3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1" s="44" t="str">
        <f>+IF(Tabla2[[#This Row],[Edad]]="Corregir","Corregir","Ok")</f>
        <v>Ok</v>
      </c>
      <c r="X311" s="42" t="str">
        <f>+IFERROR(VLOOKUP(Tabla2[[#This Row],[DISTRITO SEGÚN DNI]],Hoja1!$A$2:$B$32,2,FALSE),"No")</f>
        <v>ATE</v>
      </c>
      <c r="Y311" s="42" t="str">
        <f>IF(OR(LOWER(Tabla2[[#This Row],[GENERO]])="masculino", LOWER(Tabla2[[#This Row],[GENERO]])="femenino"),"OK","Corregir")</f>
        <v>OK</v>
      </c>
      <c r="Z311" s="42" t="str">
        <f>+IF(Tabla2[[#This Row],[Nro. DNI / CE]]="","Corregir",IF(LEN(Tabla2[[#This Row],[Nro. DNI / CE]])&gt;=8,"OK","Corregir"))</f>
        <v>OK</v>
      </c>
      <c r="AA311" s="42">
        <f>COUNTIF(Tabla2[APELLIDOS Y NOMBRES],Tabla2[[#This Row],[APELLIDOS Y NOMBRES]])</f>
        <v>1</v>
      </c>
      <c r="AB311" s="42">
        <f>IF(Tabla2[[#This Row],[Trabajador]]&gt;1,1/Tabla2[[#This Row],[Trabajador]],Tabla2[[#This Row],[Trabajador]])</f>
        <v>1</v>
      </c>
      <c r="AC311" t="str">
        <f>+IFERROR(IF(Tabla2[[#This Row],[FECHA CESE/BAJA]]="","No Aplica",IF(AND(MONTH(Tabla2[[#This Row],[FECHA CESE/BAJA]])=MONTH(TODAY()-30),YEAR(Tabla2[[#This Row],[FECHA CESE/BAJA]])=YEAR(TODAY())),MONTH(TODAY()-30)&amp;"-"&amp;YEAR(TODAY()),"Borrar")),"No aplica")</f>
        <v>No Aplica</v>
      </c>
      <c r="AD311" t="str">
        <f>+IFERROR(IF(Tabla2[[#This Row],[FECHA INICIO DE LABORES EN OBRA]]="","No Aplica",IF(AND(MONTH(Tabla2[[#This Row],[FECHA INICIO DE LABORES EN OBRA]])=MONTH(TODAY()-30),YEAR(Tabla2[[#This Row],[FECHA INICIO DE LABORES EN OBRA]])=YEAR(TODAY())),MONTH(TODAY()-30)&amp;"-"&amp;YEAR(TODAY()),"No Aplica")),"No Aplica")</f>
        <v>No Aplica</v>
      </c>
    </row>
    <row r="312" ht="15" customHeight="1" spans="1:30" x14ac:dyDescent="0.25">
      <c r="A312" s="13" t="s">
        <v>3087</v>
      </c>
      <c r="B312" s="15" t="s">
        <v>3088</v>
      </c>
      <c r="C312" s="15" t="s">
        <v>2717</v>
      </c>
      <c r="D312" s="15" t="s">
        <v>3091</v>
      </c>
      <c r="E312" s="15" t="s">
        <v>3092</v>
      </c>
      <c r="F312" s="39">
        <v>36118</v>
      </c>
      <c r="G312" s="15">
        <v>1</v>
      </c>
      <c r="H312" s="15" t="s">
        <v>3089</v>
      </c>
      <c r="I312" s="15" t="s">
        <v>2758</v>
      </c>
      <c r="J312" s="15" t="s">
        <v>3093</v>
      </c>
      <c r="K312" s="15" t="s">
        <v>2897</v>
      </c>
      <c r="L312" s="40" t="s">
        <v>6</v>
      </c>
      <c r="M312" s="39"/>
      <c r="N312" s="41" t="s">
        <v>2098</v>
      </c>
      <c r="O312" s="39">
        <v>45071</v>
      </c>
      <c r="P312" s="40">
        <v>1</v>
      </c>
      <c r="Q312" s="40">
        <v>1</v>
      </c>
      <c r="R312" s="40" t="str">
        <f>IFERROR(VLOOKUP(Tabla2[[#This Row],[CONTRATISTA PRNCIPAL]],Hoja1!$L$5:$M$9,2,FALSE),"CJV")</f>
        <v>CJV</v>
      </c>
      <c r="S312" s="40" t="str">
        <f>IF(Tabla2[[#This Row],[EMPRESA]]=Tabla2[[#This Row],[CONTRATISTA PRNCIPAL]],"Principal","Secundaria")</f>
        <v>Secundaria</v>
      </c>
      <c r="T312" s="42">
        <f>IFERROR(1/COUNTIF(Tabla2[CONTRATISTA PRNCIPAL],Tabla2[[#This Row],[CONTRATISTA PRNCIPAL]]),0)</f>
        <v>0.005952380952380952</v>
      </c>
      <c r="U312" s="43">
        <f>IF(((TODAY()-Tabla2[[#This Row],[FECHA NACIMIENTO]])/365)&lt;18,"Corregir", IF(((TODAY()-Tabla2[[#This Row],[FECHA NACIMIENTO]])/365)&gt;80, "Corregir",ROUNDDOWN(((TODAY()-Tabla2[[#This Row],[FECHA NACIMIENTO]])/365),0)))</f>
        <v>24</v>
      </c>
      <c r="V3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2" s="44" t="str">
        <f>+IF(Tabla2[[#This Row],[Edad]]="Corregir","Corregir","Ok")</f>
        <v>Ok</v>
      </c>
      <c r="X312" s="42" t="str">
        <f>+IFERROR(VLOOKUP(Tabla2[[#This Row],[DISTRITO SEGÚN DNI]],Hoja1!$A$2:$B$32,2,FALSE),"No")</f>
        <v>No</v>
      </c>
      <c r="Y312" s="42" t="str">
        <f>IF(OR(LOWER(Tabla2[[#This Row],[GENERO]])="masculino", LOWER(Tabla2[[#This Row],[GENERO]])="femenino"),"OK","Corregir")</f>
        <v>OK</v>
      </c>
      <c r="Z312" s="42" t="str">
        <f>+IF(Tabla2[[#This Row],[Nro. DNI / CE]]="","Corregir",IF(LEN(Tabla2[[#This Row],[Nro. DNI / CE]])&gt;=8,"OK","Corregir"))</f>
        <v>OK</v>
      </c>
      <c r="AA312" s="42">
        <f>COUNTIF(Tabla2[APELLIDOS Y NOMBRES],Tabla2[[#This Row],[APELLIDOS Y NOMBRES]])</f>
        <v>1</v>
      </c>
      <c r="AB312" s="42">
        <f>IF(Tabla2[[#This Row],[Trabajador]]&gt;1,1/Tabla2[[#This Row],[Trabajador]],Tabla2[[#This Row],[Trabajador]])</f>
        <v>1</v>
      </c>
      <c r="AC312" t="str">
        <f>+IFERROR(IF(Tabla2[[#This Row],[FECHA CESE/BAJA]]="","No Aplica",IF(AND(MONTH(Tabla2[[#This Row],[FECHA CESE/BAJA]])=MONTH(TODAY()-30),YEAR(Tabla2[[#This Row],[FECHA CESE/BAJA]])=YEAR(TODAY())),MONTH(TODAY()-30)&amp;"-"&amp;YEAR(TODAY()),"Borrar")),"No aplica")</f>
        <v>No Aplica</v>
      </c>
      <c r="AD312" t="str">
        <f>+IFERROR(IF(Tabla2[[#This Row],[FECHA INICIO DE LABORES EN OBRA]]="","No Aplica",IF(AND(MONTH(Tabla2[[#This Row],[FECHA INICIO DE LABORES EN OBRA]])=MONTH(TODAY()-30),YEAR(Tabla2[[#This Row],[FECHA INICIO DE LABORES EN OBRA]])=YEAR(TODAY())),MONTH(TODAY()-30)&amp;"-"&amp;YEAR(TODAY()),"No Aplica")),"No Aplica")</f>
        <v>No Aplica</v>
      </c>
    </row>
    <row r="313" ht="15" customHeight="1" spans="1:30" x14ac:dyDescent="0.25">
      <c r="A313" s="13" t="s">
        <v>2753</v>
      </c>
      <c r="B313" s="15" t="s">
        <v>2754</v>
      </c>
      <c r="C313" s="15" t="s">
        <v>2717</v>
      </c>
      <c r="D313" s="15" t="s">
        <v>3094</v>
      </c>
      <c r="E313" s="15" t="s">
        <v>3095</v>
      </c>
      <c r="F313" s="39">
        <v>24167</v>
      </c>
      <c r="G313" s="15">
        <v>2</v>
      </c>
      <c r="H313" s="15" t="s">
        <v>2757</v>
      </c>
      <c r="I313" s="15" t="s">
        <v>2758</v>
      </c>
      <c r="J313" s="15" t="s">
        <v>3096</v>
      </c>
      <c r="K313" s="15" t="s">
        <v>2808</v>
      </c>
      <c r="L313" s="40" t="s">
        <v>6</v>
      </c>
      <c r="M313" s="39"/>
      <c r="N313" s="41" t="s">
        <v>2098</v>
      </c>
      <c r="O313" s="39">
        <v>44595</v>
      </c>
      <c r="P313" s="40">
        <v>1</v>
      </c>
      <c r="Q313" s="40">
        <v>1</v>
      </c>
      <c r="R313" s="40" t="str">
        <f>IFERROR(VLOOKUP(Tabla2[[#This Row],[CONTRATISTA PRNCIPAL]],Hoja1!$L$5:$M$9,2,FALSE),"CJV")</f>
        <v>CJV</v>
      </c>
      <c r="S313" s="40" t="str">
        <f>IF(Tabla2[[#This Row],[EMPRESA]]=Tabla2[[#This Row],[CONTRATISTA PRNCIPAL]],"Principal","Secundaria")</f>
        <v>Secundaria</v>
      </c>
      <c r="T313" s="42">
        <f>IFERROR(1/COUNTIF(Tabla2[CONTRATISTA PRNCIPAL],Tabla2[[#This Row],[CONTRATISTA PRNCIPAL]]),0)</f>
        <v>0.005952380952380952</v>
      </c>
      <c r="U313" s="43">
        <f>IF(((TODAY()-Tabla2[[#This Row],[FECHA NACIMIENTO]])/365)&lt;18,"Corregir", IF(((TODAY()-Tabla2[[#This Row],[FECHA NACIMIENTO]])/365)&gt;80, "Corregir",ROUNDDOWN(((TODAY()-Tabla2[[#This Row],[FECHA NACIMIENTO]])/365),0)))</f>
        <v>57</v>
      </c>
      <c r="V3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13" s="44" t="str">
        <f>+IF(Tabla2[[#This Row],[Edad]]="Corregir","Corregir","Ok")</f>
        <v>Ok</v>
      </c>
      <c r="X313" s="42" t="str">
        <f>+IFERROR(VLOOKUP(Tabla2[[#This Row],[DISTRITO SEGÚN DNI]],Hoja1!$A$2:$B$32,2,FALSE),"No")</f>
        <v>No</v>
      </c>
      <c r="Y313" s="42" t="str">
        <f>IF(OR(LOWER(Tabla2[[#This Row],[GENERO]])="masculino", LOWER(Tabla2[[#This Row],[GENERO]])="femenino"),"OK","Corregir")</f>
        <v>OK</v>
      </c>
      <c r="Z313" s="42" t="str">
        <f>+IF(Tabla2[[#This Row],[Nro. DNI / CE]]="","Corregir",IF(LEN(Tabla2[[#This Row],[Nro. DNI / CE]])&gt;=8,"OK","Corregir"))</f>
        <v>OK</v>
      </c>
      <c r="AA313" s="42">
        <f>COUNTIF(Tabla2[APELLIDOS Y NOMBRES],Tabla2[[#This Row],[APELLIDOS Y NOMBRES]])</f>
        <v>1</v>
      </c>
      <c r="AB313" s="42">
        <f>IF(Tabla2[[#This Row],[Trabajador]]&gt;1,1/Tabla2[[#This Row],[Trabajador]],Tabla2[[#This Row],[Trabajador]])</f>
        <v>1</v>
      </c>
      <c r="AC313" t="str">
        <f>+IFERROR(IF(Tabla2[[#This Row],[FECHA CESE/BAJA]]="","No Aplica",IF(AND(MONTH(Tabla2[[#This Row],[FECHA CESE/BAJA]])=MONTH(TODAY()-30),YEAR(Tabla2[[#This Row],[FECHA CESE/BAJA]])=YEAR(TODAY())),MONTH(TODAY()-30)&amp;"-"&amp;YEAR(TODAY()),"Borrar")),"No aplica")</f>
        <v>No Aplica</v>
      </c>
      <c r="AD313" t="str">
        <f>+IFERROR(IF(Tabla2[[#This Row],[FECHA INICIO DE LABORES EN OBRA]]="","No Aplica",IF(AND(MONTH(Tabla2[[#This Row],[FECHA INICIO DE LABORES EN OBRA]])=MONTH(TODAY()-30),YEAR(Tabla2[[#This Row],[FECHA INICIO DE LABORES EN OBRA]])=YEAR(TODAY())),MONTH(TODAY()-30)&amp;"-"&amp;YEAR(TODAY()),"No Aplica")),"No Aplica")</f>
        <v>No Aplica</v>
      </c>
    </row>
    <row r="314" ht="15" customHeight="1" spans="1:30" x14ac:dyDescent="0.25">
      <c r="A314" s="13" t="s">
        <v>2753</v>
      </c>
      <c r="B314" s="15" t="s">
        <v>2754</v>
      </c>
      <c r="C314" s="15" t="s">
        <v>2717</v>
      </c>
      <c r="D314" s="15" t="s">
        <v>3097</v>
      </c>
      <c r="E314" s="15" t="s">
        <v>3098</v>
      </c>
      <c r="F314" s="39">
        <v>35086</v>
      </c>
      <c r="G314" s="15">
        <v>1</v>
      </c>
      <c r="H314" s="15" t="s">
        <v>2165</v>
      </c>
      <c r="I314" s="15" t="s">
        <v>2758</v>
      </c>
      <c r="J314" s="15" t="s">
        <v>3099</v>
      </c>
      <c r="K314" s="15" t="s">
        <v>2126</v>
      </c>
      <c r="L314" s="40" t="s">
        <v>6</v>
      </c>
      <c r="M314" s="39"/>
      <c r="N314" s="41" t="s">
        <v>2098</v>
      </c>
      <c r="O314" s="39">
        <v>44733</v>
      </c>
      <c r="P314" s="40">
        <v>1</v>
      </c>
      <c r="Q314" s="40">
        <v>1</v>
      </c>
      <c r="R314" s="40" t="str">
        <f>IFERROR(VLOOKUP(Tabla2[[#This Row],[CONTRATISTA PRNCIPAL]],Hoja1!$L$5:$M$9,2,FALSE),"CJV")</f>
        <v>CJV</v>
      </c>
      <c r="S314" s="40" t="str">
        <f>IF(Tabla2[[#This Row],[EMPRESA]]=Tabla2[[#This Row],[CONTRATISTA PRNCIPAL]],"Principal","Secundaria")</f>
        <v>Secundaria</v>
      </c>
      <c r="T314" s="42">
        <f>IFERROR(1/COUNTIF(Tabla2[CONTRATISTA PRNCIPAL],Tabla2[[#This Row],[CONTRATISTA PRNCIPAL]]),0)</f>
        <v>0.005952380952380952</v>
      </c>
      <c r="U314" s="43">
        <f>IF(((TODAY()-Tabla2[[#This Row],[FECHA NACIMIENTO]])/365)&lt;18,"Corregir", IF(((TODAY()-Tabla2[[#This Row],[FECHA NACIMIENTO]])/365)&gt;80, "Corregir",ROUNDDOWN(((TODAY()-Tabla2[[#This Row],[FECHA NACIMIENTO]])/365),0)))</f>
        <v>27</v>
      </c>
      <c r="V3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4" s="44" t="str">
        <f>+IF(Tabla2[[#This Row],[Edad]]="Corregir","Corregir","Ok")</f>
        <v>Ok</v>
      </c>
      <c r="X314" s="42" t="str">
        <f>+IFERROR(VLOOKUP(Tabla2[[#This Row],[DISTRITO SEGÚN DNI]],Hoja1!$A$2:$B$32,2,FALSE),"No")</f>
        <v>No</v>
      </c>
      <c r="Y314" s="42" t="str">
        <f>IF(OR(LOWER(Tabla2[[#This Row],[GENERO]])="masculino", LOWER(Tabla2[[#This Row],[GENERO]])="femenino"),"OK","Corregir")</f>
        <v>OK</v>
      </c>
      <c r="Z314" s="42" t="str">
        <f>+IF(Tabla2[[#This Row],[Nro. DNI / CE]]="","Corregir",IF(LEN(Tabla2[[#This Row],[Nro. DNI / CE]])&gt;=8,"OK","Corregir"))</f>
        <v>OK</v>
      </c>
      <c r="AA314" s="42">
        <f>COUNTIF(Tabla2[APELLIDOS Y NOMBRES],Tabla2[[#This Row],[APELLIDOS Y NOMBRES]])</f>
        <v>1</v>
      </c>
      <c r="AB314" s="42">
        <f>IF(Tabla2[[#This Row],[Trabajador]]&gt;1,1/Tabla2[[#This Row],[Trabajador]],Tabla2[[#This Row],[Trabajador]])</f>
        <v>1</v>
      </c>
      <c r="AC314" t="str">
        <f>+IFERROR(IF(Tabla2[[#This Row],[FECHA CESE/BAJA]]="","No Aplica",IF(AND(MONTH(Tabla2[[#This Row],[FECHA CESE/BAJA]])=MONTH(TODAY()-30),YEAR(Tabla2[[#This Row],[FECHA CESE/BAJA]])=YEAR(TODAY())),MONTH(TODAY()-30)&amp;"-"&amp;YEAR(TODAY()),"Borrar")),"No aplica")</f>
        <v>No Aplica</v>
      </c>
      <c r="AD314" t="str">
        <f>+IFERROR(IF(Tabla2[[#This Row],[FECHA INICIO DE LABORES EN OBRA]]="","No Aplica",IF(AND(MONTH(Tabla2[[#This Row],[FECHA INICIO DE LABORES EN OBRA]])=MONTH(TODAY()-30),YEAR(Tabla2[[#This Row],[FECHA INICIO DE LABORES EN OBRA]])=YEAR(TODAY())),MONTH(TODAY()-30)&amp;"-"&amp;YEAR(TODAY()),"No Aplica")),"No Aplica")</f>
        <v>No Aplica</v>
      </c>
    </row>
    <row r="315" ht="15" customHeight="1" spans="1:30" x14ac:dyDescent="0.25">
      <c r="A315" s="13" t="s">
        <v>3100</v>
      </c>
      <c r="B315" s="15" t="s">
        <v>2754</v>
      </c>
      <c r="C315" s="15" t="s">
        <v>2717</v>
      </c>
      <c r="D315" s="15">
        <v>22543019</v>
      </c>
      <c r="E315" s="15" t="s">
        <v>3101</v>
      </c>
      <c r="F315" s="39">
        <v>30659</v>
      </c>
      <c r="G315" s="15">
        <v>2</v>
      </c>
      <c r="H315" s="15" t="s">
        <v>2812</v>
      </c>
      <c r="I315" s="15" t="s">
        <v>3102</v>
      </c>
      <c r="J315" s="15" t="s">
        <v>3103</v>
      </c>
      <c r="K315" s="15" t="s">
        <v>2113</v>
      </c>
      <c r="L315" s="40" t="s">
        <v>6</v>
      </c>
      <c r="M315" s="39"/>
      <c r="N315" s="41" t="s">
        <v>2098</v>
      </c>
      <c r="O315" s="39">
        <v>44593</v>
      </c>
      <c r="P315" s="40">
        <v>1</v>
      </c>
      <c r="Q315" s="40">
        <v>1</v>
      </c>
      <c r="R315" s="40" t="str">
        <f>IFERROR(VLOOKUP(Tabla2[[#This Row],[CONTRATISTA PRNCIPAL]],Hoja1!$L$5:$M$9,2,FALSE),"CJV")</f>
        <v>CJV</v>
      </c>
      <c r="S315" s="40" t="str">
        <f>IF(Tabla2[[#This Row],[EMPRESA]]=Tabla2[[#This Row],[CONTRATISTA PRNCIPAL]],"Principal","Secundaria")</f>
        <v>Secundaria</v>
      </c>
      <c r="T315" s="42">
        <f>IFERROR(1/COUNTIF(Tabla2[CONTRATISTA PRNCIPAL],Tabla2[[#This Row],[CONTRATISTA PRNCIPAL]]),0)</f>
        <v>0.005952380952380952</v>
      </c>
      <c r="U315" s="43">
        <f>IF(((TODAY()-Tabla2[[#This Row],[FECHA NACIMIENTO]])/365)&lt;18,"Corregir", IF(((TODAY()-Tabla2[[#This Row],[FECHA NACIMIENTO]])/365)&gt;80, "Corregir",ROUNDDOWN(((TODAY()-Tabla2[[#This Row],[FECHA NACIMIENTO]])/365),0)))</f>
        <v>39</v>
      </c>
      <c r="V3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5" s="44" t="str">
        <f>+IF(Tabla2[[#This Row],[Edad]]="Corregir","Corregir","Ok")</f>
        <v>Ok</v>
      </c>
      <c r="X315" s="42" t="str">
        <f>+IFERROR(VLOOKUP(Tabla2[[#This Row],[DISTRITO SEGÚN DNI]],Hoja1!$A$2:$B$32,2,FALSE),"No")</f>
        <v>No</v>
      </c>
      <c r="Y315" s="42" t="str">
        <f>IF(OR(LOWER(Tabla2[[#This Row],[GENERO]])="masculino", LOWER(Tabla2[[#This Row],[GENERO]])="femenino"),"OK","Corregir")</f>
        <v>OK</v>
      </c>
      <c r="Z315" s="42" t="str">
        <f>+IF(Tabla2[[#This Row],[Nro. DNI / CE]]="","Corregir",IF(LEN(Tabla2[[#This Row],[Nro. DNI / CE]])&gt;=8,"OK","Corregir"))</f>
        <v>OK</v>
      </c>
      <c r="AA315" s="42">
        <f>COUNTIF(Tabla2[APELLIDOS Y NOMBRES],Tabla2[[#This Row],[APELLIDOS Y NOMBRES]])</f>
        <v>1</v>
      </c>
      <c r="AB315" s="42">
        <f>IF(Tabla2[[#This Row],[Trabajador]]&gt;1,1/Tabla2[[#This Row],[Trabajador]],Tabla2[[#This Row],[Trabajador]])</f>
        <v>1</v>
      </c>
      <c r="AC315" t="str">
        <f>+IFERROR(IF(Tabla2[[#This Row],[FECHA CESE/BAJA]]="","No Aplica",IF(AND(MONTH(Tabla2[[#This Row],[FECHA CESE/BAJA]])=MONTH(TODAY()-30),YEAR(Tabla2[[#This Row],[FECHA CESE/BAJA]])=YEAR(TODAY())),MONTH(TODAY()-30)&amp;"-"&amp;YEAR(TODAY()),"Borrar")),"No aplica")</f>
        <v>No Aplica</v>
      </c>
      <c r="AD315" t="str">
        <f>+IFERROR(IF(Tabla2[[#This Row],[FECHA INICIO DE LABORES EN OBRA]]="","No Aplica",IF(AND(MONTH(Tabla2[[#This Row],[FECHA INICIO DE LABORES EN OBRA]])=MONTH(TODAY()-30),YEAR(Tabla2[[#This Row],[FECHA INICIO DE LABORES EN OBRA]])=YEAR(TODAY())),MONTH(TODAY()-30)&amp;"-"&amp;YEAR(TODAY()),"No Aplica")),"No Aplica")</f>
        <v>No Aplica</v>
      </c>
    </row>
    <row r="316" ht="15" customHeight="1" spans="1:30" x14ac:dyDescent="0.25">
      <c r="A316" s="13" t="s">
        <v>3100</v>
      </c>
      <c r="B316" s="15" t="s">
        <v>2754</v>
      </c>
      <c r="C316" s="15" t="s">
        <v>2717</v>
      </c>
      <c r="D316" s="15">
        <v>72227894</v>
      </c>
      <c r="E316" s="15" t="s">
        <v>3104</v>
      </c>
      <c r="F316" s="39">
        <v>36058</v>
      </c>
      <c r="G316" s="15">
        <v>2</v>
      </c>
      <c r="H316" s="15" t="s">
        <v>3105</v>
      </c>
      <c r="I316" s="15" t="s">
        <v>3102</v>
      </c>
      <c r="J316" s="15" t="s">
        <v>3106</v>
      </c>
      <c r="K316" s="15" t="s">
        <v>2808</v>
      </c>
      <c r="L316" s="40" t="s">
        <v>6</v>
      </c>
      <c r="M316" s="39"/>
      <c r="N316" s="41" t="s">
        <v>2098</v>
      </c>
      <c r="O316" s="39">
        <v>44593</v>
      </c>
      <c r="P316" s="40">
        <v>1</v>
      </c>
      <c r="Q316" s="40">
        <v>1</v>
      </c>
      <c r="R316" s="40" t="str">
        <f>IFERROR(VLOOKUP(Tabla2[[#This Row],[CONTRATISTA PRNCIPAL]],Hoja1!$L$5:$M$9,2,FALSE),"CJV")</f>
        <v>CJV</v>
      </c>
      <c r="S316" s="40" t="str">
        <f>IF(Tabla2[[#This Row],[EMPRESA]]=Tabla2[[#This Row],[CONTRATISTA PRNCIPAL]],"Principal","Secundaria")</f>
        <v>Secundaria</v>
      </c>
      <c r="T316" s="42">
        <f>IFERROR(1/COUNTIF(Tabla2[CONTRATISTA PRNCIPAL],Tabla2[[#This Row],[CONTRATISTA PRNCIPAL]]),0)</f>
        <v>0.005952380952380952</v>
      </c>
      <c r="U316" s="43">
        <f>IF(((TODAY()-Tabla2[[#This Row],[FECHA NACIMIENTO]])/365)&lt;18,"Corregir", IF(((TODAY()-Tabla2[[#This Row],[FECHA NACIMIENTO]])/365)&gt;80, "Corregir",ROUNDDOWN(((TODAY()-Tabla2[[#This Row],[FECHA NACIMIENTO]])/365),0)))</f>
        <v>25</v>
      </c>
      <c r="V3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6" s="44" t="str">
        <f>+IF(Tabla2[[#This Row],[Edad]]="Corregir","Corregir","Ok")</f>
        <v>Ok</v>
      </c>
      <c r="X316" s="42" t="str">
        <f>+IFERROR(VLOOKUP(Tabla2[[#This Row],[DISTRITO SEGÚN DNI]],Hoja1!$A$2:$B$32,2,FALSE),"No")</f>
        <v>No</v>
      </c>
      <c r="Y316" s="42" t="str">
        <f>IF(OR(LOWER(Tabla2[[#This Row],[GENERO]])="masculino", LOWER(Tabla2[[#This Row],[GENERO]])="femenino"),"OK","Corregir")</f>
        <v>OK</v>
      </c>
      <c r="Z316" s="42" t="str">
        <f>+IF(Tabla2[[#This Row],[Nro. DNI / CE]]="","Corregir",IF(LEN(Tabla2[[#This Row],[Nro. DNI / CE]])&gt;=8,"OK","Corregir"))</f>
        <v>OK</v>
      </c>
      <c r="AA316" s="42">
        <f>COUNTIF(Tabla2[APELLIDOS Y NOMBRES],Tabla2[[#This Row],[APELLIDOS Y NOMBRES]])</f>
        <v>1</v>
      </c>
      <c r="AB316" s="42">
        <f>IF(Tabla2[[#This Row],[Trabajador]]&gt;1,1/Tabla2[[#This Row],[Trabajador]],Tabla2[[#This Row],[Trabajador]])</f>
        <v>1</v>
      </c>
      <c r="AC316" t="str">
        <f>+IFERROR(IF(Tabla2[[#This Row],[FECHA CESE/BAJA]]="","No Aplica",IF(AND(MONTH(Tabla2[[#This Row],[FECHA CESE/BAJA]])=MONTH(TODAY()-30),YEAR(Tabla2[[#This Row],[FECHA CESE/BAJA]])=YEAR(TODAY())),MONTH(TODAY()-30)&amp;"-"&amp;YEAR(TODAY()),"Borrar")),"No aplica")</f>
        <v>No Aplica</v>
      </c>
      <c r="AD316" t="str">
        <f>+IFERROR(IF(Tabla2[[#This Row],[FECHA INICIO DE LABORES EN OBRA]]="","No Aplica",IF(AND(MONTH(Tabla2[[#This Row],[FECHA INICIO DE LABORES EN OBRA]])=MONTH(TODAY()-30),YEAR(Tabla2[[#This Row],[FECHA INICIO DE LABORES EN OBRA]])=YEAR(TODAY())),MONTH(TODAY()-30)&amp;"-"&amp;YEAR(TODAY()),"No Aplica")),"No Aplica")</f>
        <v>No Aplica</v>
      </c>
    </row>
    <row r="317" ht="15" customHeight="1" spans="1:30" x14ac:dyDescent="0.25">
      <c r="A317" s="13" t="s">
        <v>2744</v>
      </c>
      <c r="B317" s="15" t="s">
        <v>2745</v>
      </c>
      <c r="C317" s="15" t="s">
        <v>2717</v>
      </c>
      <c r="D317" s="15">
        <v>47918333</v>
      </c>
      <c r="E317" s="15" t="s">
        <v>3107</v>
      </c>
      <c r="F317" s="39">
        <v>34047</v>
      </c>
      <c r="G317" s="15">
        <v>1</v>
      </c>
      <c r="H317" s="15" t="s">
        <v>2954</v>
      </c>
      <c r="I317" s="15" t="s">
        <v>2720</v>
      </c>
      <c r="J317" s="15" t="s">
        <v>3108</v>
      </c>
      <c r="K317" s="15" t="s">
        <v>3109</v>
      </c>
      <c r="L317" s="40" t="s">
        <v>6</v>
      </c>
      <c r="M317" s="39"/>
      <c r="N317" s="41" t="s">
        <v>2098</v>
      </c>
      <c r="O317" s="39">
        <v>45100</v>
      </c>
      <c r="P317" s="40">
        <v>1</v>
      </c>
      <c r="Q317" s="40">
        <v>1</v>
      </c>
      <c r="R317" s="40" t="str">
        <f>IFERROR(VLOOKUP(Tabla2[[#This Row],[CONTRATISTA PRNCIPAL]],Hoja1!$L$5:$M$9,2,FALSE),"CJV")</f>
        <v>CJV</v>
      </c>
      <c r="S317" s="40" t="str">
        <f>IF(Tabla2[[#This Row],[EMPRESA]]=Tabla2[[#This Row],[CONTRATISTA PRNCIPAL]],"Principal","Secundaria")</f>
        <v>Secundaria</v>
      </c>
      <c r="T317" s="42">
        <f>IFERROR(1/COUNTIF(Tabla2[CONTRATISTA PRNCIPAL],Tabla2[[#This Row],[CONTRATISTA PRNCIPAL]]),0)</f>
        <v>0.005952380952380952</v>
      </c>
      <c r="U317" s="43">
        <f>IF(((TODAY()-Tabla2[[#This Row],[FECHA NACIMIENTO]])/365)&lt;18,"Corregir", IF(((TODAY()-Tabla2[[#This Row],[FECHA NACIMIENTO]])/365)&gt;80, "Corregir",ROUNDDOWN(((TODAY()-Tabla2[[#This Row],[FECHA NACIMIENTO]])/365),0)))</f>
        <v>30</v>
      </c>
      <c r="V3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7" s="44" t="str">
        <f>+IF(Tabla2[[#This Row],[Edad]]="Corregir","Corregir","Ok")</f>
        <v>Ok</v>
      </c>
      <c r="X317" s="42" t="str">
        <f>+IFERROR(VLOOKUP(Tabla2[[#This Row],[DISTRITO SEGÚN DNI]],Hoja1!$A$2:$B$32,2,FALSE),"No")</f>
        <v>No</v>
      </c>
      <c r="Y317" s="42" t="str">
        <f>IF(OR(LOWER(Tabla2[[#This Row],[GENERO]])="masculino", LOWER(Tabla2[[#This Row],[GENERO]])="femenino"),"OK","Corregir")</f>
        <v>OK</v>
      </c>
      <c r="Z317" s="42" t="str">
        <f>+IF(Tabla2[[#This Row],[Nro. DNI / CE]]="","Corregir",IF(LEN(Tabla2[[#This Row],[Nro. DNI / CE]])&gt;=8,"OK","Corregir"))</f>
        <v>OK</v>
      </c>
      <c r="AA317" s="42">
        <f>COUNTIF(Tabla2[APELLIDOS Y NOMBRES],Tabla2[[#This Row],[APELLIDOS Y NOMBRES]])</f>
        <v>1</v>
      </c>
      <c r="AB317" s="42">
        <f>IF(Tabla2[[#This Row],[Trabajador]]&gt;1,1/Tabla2[[#This Row],[Trabajador]],Tabla2[[#This Row],[Trabajador]])</f>
        <v>1</v>
      </c>
      <c r="AC317" t="str">
        <f>+IFERROR(IF(Tabla2[[#This Row],[FECHA CESE/BAJA]]="","No Aplica",IF(AND(MONTH(Tabla2[[#This Row],[FECHA CESE/BAJA]])=MONTH(TODAY()-30),YEAR(Tabla2[[#This Row],[FECHA CESE/BAJA]])=YEAR(TODAY())),MONTH(TODAY()-30)&amp;"-"&amp;YEAR(TODAY()),"Borrar")),"No aplica")</f>
        <v>No Aplica</v>
      </c>
      <c r="AD317" t="str">
        <f>+IFERROR(IF(Tabla2[[#This Row],[FECHA INICIO DE LABORES EN OBRA]]="","No Aplica",IF(AND(MONTH(Tabla2[[#This Row],[FECHA INICIO DE LABORES EN OBRA]])=MONTH(TODAY()-30),YEAR(Tabla2[[#This Row],[FECHA INICIO DE LABORES EN OBRA]])=YEAR(TODAY())),MONTH(TODAY()-30)&amp;"-"&amp;YEAR(TODAY()),"No Aplica")),"No Aplica")</f>
        <v>No Aplica</v>
      </c>
    </row>
    <row r="318" ht="15" customHeight="1" spans="1:30" x14ac:dyDescent="0.25">
      <c r="A318" s="13" t="s">
        <v>2744</v>
      </c>
      <c r="B318" s="15" t="s">
        <v>2745</v>
      </c>
      <c r="C318" s="15" t="s">
        <v>2717</v>
      </c>
      <c r="D318" s="15">
        <v>47157246</v>
      </c>
      <c r="E318" s="15" t="s">
        <v>3110</v>
      </c>
      <c r="F318" s="39">
        <v>31923</v>
      </c>
      <c r="G318" s="15">
        <v>1</v>
      </c>
      <c r="H318" s="15" t="s">
        <v>2904</v>
      </c>
      <c r="I318" s="15" t="s">
        <v>2720</v>
      </c>
      <c r="J318" s="15" t="s">
        <v>3111</v>
      </c>
      <c r="K318" s="15" t="s">
        <v>2113</v>
      </c>
      <c r="L318" s="40" t="s">
        <v>6</v>
      </c>
      <c r="M318" s="39"/>
      <c r="N318" s="41" t="s">
        <v>2098</v>
      </c>
      <c r="O318" s="39">
        <v>45100</v>
      </c>
      <c r="P318" s="40">
        <v>1</v>
      </c>
      <c r="Q318" s="40">
        <v>1</v>
      </c>
      <c r="R318" s="40" t="str">
        <f>IFERROR(VLOOKUP(Tabla2[[#This Row],[CONTRATISTA PRNCIPAL]],Hoja1!$L$5:$M$9,2,FALSE),"CJV")</f>
        <v>CJV</v>
      </c>
      <c r="S318" s="40" t="str">
        <f>IF(Tabla2[[#This Row],[EMPRESA]]=Tabla2[[#This Row],[CONTRATISTA PRNCIPAL]],"Principal","Secundaria")</f>
        <v>Secundaria</v>
      </c>
      <c r="T318" s="42">
        <f>IFERROR(1/COUNTIF(Tabla2[CONTRATISTA PRNCIPAL],Tabla2[[#This Row],[CONTRATISTA PRNCIPAL]]),0)</f>
        <v>0.005952380952380952</v>
      </c>
      <c r="U318" s="43">
        <f>IF(((TODAY()-Tabla2[[#This Row],[FECHA NACIMIENTO]])/365)&lt;18,"Corregir", IF(((TODAY()-Tabla2[[#This Row],[FECHA NACIMIENTO]])/365)&gt;80, "Corregir",ROUNDDOWN(((TODAY()-Tabla2[[#This Row],[FECHA NACIMIENTO]])/365),0)))</f>
        <v>36</v>
      </c>
      <c r="V3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8" s="44" t="str">
        <f>+IF(Tabla2[[#This Row],[Edad]]="Corregir","Corregir","Ok")</f>
        <v>Ok</v>
      </c>
      <c r="X318" s="42" t="str">
        <f>+IFERROR(VLOOKUP(Tabla2[[#This Row],[DISTRITO SEGÚN DNI]],Hoja1!$A$2:$B$32,2,FALSE),"No")</f>
        <v>No</v>
      </c>
      <c r="Y318" s="42" t="str">
        <f>IF(OR(LOWER(Tabla2[[#This Row],[GENERO]])="masculino", LOWER(Tabla2[[#This Row],[GENERO]])="femenino"),"OK","Corregir")</f>
        <v>OK</v>
      </c>
      <c r="Z318" s="42" t="str">
        <f>+IF(Tabla2[[#This Row],[Nro. DNI / CE]]="","Corregir",IF(LEN(Tabla2[[#This Row],[Nro. DNI / CE]])&gt;=8,"OK","Corregir"))</f>
        <v>OK</v>
      </c>
      <c r="AA318" s="42">
        <f>COUNTIF(Tabla2[APELLIDOS Y NOMBRES],Tabla2[[#This Row],[APELLIDOS Y NOMBRES]])</f>
        <v>1</v>
      </c>
      <c r="AB318" s="42">
        <f>IF(Tabla2[[#This Row],[Trabajador]]&gt;1,1/Tabla2[[#This Row],[Trabajador]],Tabla2[[#This Row],[Trabajador]])</f>
        <v>1</v>
      </c>
      <c r="AC318" t="str">
        <f>+IFERROR(IF(Tabla2[[#This Row],[FECHA CESE/BAJA]]="","No Aplica",IF(AND(MONTH(Tabla2[[#This Row],[FECHA CESE/BAJA]])=MONTH(TODAY()-30),YEAR(Tabla2[[#This Row],[FECHA CESE/BAJA]])=YEAR(TODAY())),MONTH(TODAY()-30)&amp;"-"&amp;YEAR(TODAY()),"Borrar")),"No aplica")</f>
        <v>No Aplica</v>
      </c>
      <c r="AD318" t="str">
        <f>+IFERROR(IF(Tabla2[[#This Row],[FECHA INICIO DE LABORES EN OBRA]]="","No Aplica",IF(AND(MONTH(Tabla2[[#This Row],[FECHA INICIO DE LABORES EN OBRA]])=MONTH(TODAY()-30),YEAR(Tabla2[[#This Row],[FECHA INICIO DE LABORES EN OBRA]])=YEAR(TODAY())),MONTH(TODAY()-30)&amp;"-"&amp;YEAR(TODAY()),"No Aplica")),"No Aplica")</f>
        <v>No Aplica</v>
      </c>
    </row>
    <row r="319" ht="15" customHeight="1" spans="1:30" x14ac:dyDescent="0.25">
      <c r="A319" s="13" t="s">
        <v>2744</v>
      </c>
      <c r="B319" s="15" t="s">
        <v>2745</v>
      </c>
      <c r="C319" s="15" t="s">
        <v>2717</v>
      </c>
      <c r="D319" s="15">
        <v>75730969</v>
      </c>
      <c r="E319" s="15" t="s">
        <v>3112</v>
      </c>
      <c r="F319" s="39">
        <v>34552</v>
      </c>
      <c r="G319" s="15">
        <v>1</v>
      </c>
      <c r="H319" s="15" t="s">
        <v>3113</v>
      </c>
      <c r="I319" s="15" t="s">
        <v>2720</v>
      </c>
      <c r="J319" s="15" t="s">
        <v>3114</v>
      </c>
      <c r="K319" s="15" t="s">
        <v>2838</v>
      </c>
      <c r="L319" s="40" t="s">
        <v>5</v>
      </c>
      <c r="M319" s="39"/>
      <c r="N319" s="41" t="s">
        <v>2098</v>
      </c>
      <c r="O319" s="39">
        <v>45099</v>
      </c>
      <c r="P319" s="40">
        <v>1</v>
      </c>
      <c r="Q319" s="40">
        <v>1</v>
      </c>
      <c r="R319" s="40" t="str">
        <f>IFERROR(VLOOKUP(Tabla2[[#This Row],[CONTRATISTA PRNCIPAL]],Hoja1!$L$5:$M$9,2,FALSE),"CJV")</f>
        <v>CJV</v>
      </c>
      <c r="S319" s="40" t="str">
        <f>IF(Tabla2[[#This Row],[EMPRESA]]=Tabla2[[#This Row],[CONTRATISTA PRNCIPAL]],"Principal","Secundaria")</f>
        <v>Secundaria</v>
      </c>
      <c r="T319" s="42">
        <f>IFERROR(1/COUNTIF(Tabla2[CONTRATISTA PRNCIPAL],Tabla2[[#This Row],[CONTRATISTA PRNCIPAL]]),0)</f>
        <v>0.005952380952380952</v>
      </c>
      <c r="U319" s="43">
        <f>IF(((TODAY()-Tabla2[[#This Row],[FECHA NACIMIENTO]])/365)&lt;18,"Corregir", IF(((TODAY()-Tabla2[[#This Row],[FECHA NACIMIENTO]])/365)&gt;80, "Corregir",ROUNDDOWN(((TODAY()-Tabla2[[#This Row],[FECHA NACIMIENTO]])/365),0)))</f>
        <v>29</v>
      </c>
      <c r="V3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9" s="44" t="str">
        <f>+IF(Tabla2[[#This Row],[Edad]]="Corregir","Corregir","Ok")</f>
        <v>Ok</v>
      </c>
      <c r="X319" s="42" t="str">
        <f>+IFERROR(VLOOKUP(Tabla2[[#This Row],[DISTRITO SEGÚN DNI]],Hoja1!$A$2:$B$32,2,FALSE),"No")</f>
        <v>No</v>
      </c>
      <c r="Y319" s="42" t="str">
        <f>IF(OR(LOWER(Tabla2[[#This Row],[GENERO]])="masculino", LOWER(Tabla2[[#This Row],[GENERO]])="femenino"),"OK","Corregir")</f>
        <v>OK</v>
      </c>
      <c r="Z319" s="42" t="str">
        <f>+IF(Tabla2[[#This Row],[Nro. DNI / CE]]="","Corregir",IF(LEN(Tabla2[[#This Row],[Nro. DNI / CE]])&gt;=8,"OK","Corregir"))</f>
        <v>OK</v>
      </c>
      <c r="AA319" s="42">
        <f>COUNTIF(Tabla2[APELLIDOS Y NOMBRES],Tabla2[[#This Row],[APELLIDOS Y NOMBRES]])</f>
        <v>1</v>
      </c>
      <c r="AB319" s="42">
        <f>IF(Tabla2[[#This Row],[Trabajador]]&gt;1,1/Tabla2[[#This Row],[Trabajador]],Tabla2[[#This Row],[Trabajador]])</f>
        <v>1</v>
      </c>
      <c r="AC319" t="str">
        <f>+IFERROR(IF(Tabla2[[#This Row],[FECHA CESE/BAJA]]="","No Aplica",IF(AND(MONTH(Tabla2[[#This Row],[FECHA CESE/BAJA]])=MONTH(TODAY()-30),YEAR(Tabla2[[#This Row],[FECHA CESE/BAJA]])=YEAR(TODAY())),MONTH(TODAY()-30)&amp;"-"&amp;YEAR(TODAY()),"Borrar")),"No aplica")</f>
        <v>No Aplica</v>
      </c>
      <c r="AD319" t="str">
        <f>+IFERROR(IF(Tabla2[[#This Row],[FECHA INICIO DE LABORES EN OBRA]]="","No Aplica",IF(AND(MONTH(Tabla2[[#This Row],[FECHA INICIO DE LABORES EN OBRA]])=MONTH(TODAY()-30),YEAR(Tabla2[[#This Row],[FECHA INICIO DE LABORES EN OBRA]])=YEAR(TODAY())),MONTH(TODAY()-30)&amp;"-"&amp;YEAR(TODAY()),"No Aplica")),"No Aplica")</f>
        <v>No Aplica</v>
      </c>
    </row>
    <row r="320" ht="15" customHeight="1" spans="1:30" x14ac:dyDescent="0.25">
      <c r="A320" s="13" t="s">
        <v>2744</v>
      </c>
      <c r="B320" s="15" t="s">
        <v>2745</v>
      </c>
      <c r="C320" s="15" t="s">
        <v>2717</v>
      </c>
      <c r="D320" s="15">
        <v>76453395</v>
      </c>
      <c r="E320" s="15" t="s">
        <v>1767</v>
      </c>
      <c r="F320" s="39">
        <v>34978</v>
      </c>
      <c r="G320" s="15">
        <v>1</v>
      </c>
      <c r="H320" s="15" t="s">
        <v>3115</v>
      </c>
      <c r="I320" s="15" t="s">
        <v>2720</v>
      </c>
      <c r="J320" s="15" t="s">
        <v>3116</v>
      </c>
      <c r="K320" s="15" t="s">
        <v>2136</v>
      </c>
      <c r="L320" s="40" t="s">
        <v>5</v>
      </c>
      <c r="M320" s="39"/>
      <c r="N320" s="41" t="s">
        <v>2098</v>
      </c>
      <c r="O320" s="39">
        <v>45099</v>
      </c>
      <c r="P320" s="40">
        <v>1</v>
      </c>
      <c r="Q320" s="40">
        <v>1</v>
      </c>
      <c r="R320" s="40" t="str">
        <f>IFERROR(VLOOKUP(Tabla2[[#This Row],[CONTRATISTA PRNCIPAL]],Hoja1!$L$5:$M$9,2,FALSE),"CJV")</f>
        <v>CJV</v>
      </c>
      <c r="S320" s="40" t="str">
        <f>IF(Tabla2[[#This Row],[EMPRESA]]=Tabla2[[#This Row],[CONTRATISTA PRNCIPAL]],"Principal","Secundaria")</f>
        <v>Secundaria</v>
      </c>
      <c r="T320" s="42">
        <f>IFERROR(1/COUNTIF(Tabla2[CONTRATISTA PRNCIPAL],Tabla2[[#This Row],[CONTRATISTA PRNCIPAL]]),0)</f>
        <v>0.005952380952380952</v>
      </c>
      <c r="U320" s="43">
        <f>IF(((TODAY()-Tabla2[[#This Row],[FECHA NACIMIENTO]])/365)&lt;18,"Corregir", IF(((TODAY()-Tabla2[[#This Row],[FECHA NACIMIENTO]])/365)&gt;80, "Corregir",ROUNDDOWN(((TODAY()-Tabla2[[#This Row],[FECHA NACIMIENTO]])/365),0)))</f>
        <v>28</v>
      </c>
      <c r="V3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0" s="44" t="str">
        <f>+IF(Tabla2[[#This Row],[Edad]]="Corregir","Corregir","Ok")</f>
        <v>Ok</v>
      </c>
      <c r="X320" s="42" t="str">
        <f>+IFERROR(VLOOKUP(Tabla2[[#This Row],[DISTRITO SEGÚN DNI]],Hoja1!$A$2:$B$32,2,FALSE),"No")</f>
        <v>SANTA ANITA</v>
      </c>
      <c r="Y320" s="42" t="str">
        <f>IF(OR(LOWER(Tabla2[[#This Row],[GENERO]])="masculino", LOWER(Tabla2[[#This Row],[GENERO]])="femenino"),"OK","Corregir")</f>
        <v>OK</v>
      </c>
      <c r="Z320" s="42" t="str">
        <f>+IF(Tabla2[[#This Row],[Nro. DNI / CE]]="","Corregir",IF(LEN(Tabla2[[#This Row],[Nro. DNI / CE]])&gt;=8,"OK","Corregir"))</f>
        <v>OK</v>
      </c>
      <c r="AA320" s="42">
        <f>COUNTIF(Tabla2[APELLIDOS Y NOMBRES],Tabla2[[#This Row],[APELLIDOS Y NOMBRES]])</f>
        <v>1</v>
      </c>
      <c r="AB320" s="42">
        <f>IF(Tabla2[[#This Row],[Trabajador]]&gt;1,1/Tabla2[[#This Row],[Trabajador]],Tabla2[[#This Row],[Trabajador]])</f>
        <v>1</v>
      </c>
      <c r="AC320" t="str">
        <f>+IFERROR(IF(Tabla2[[#This Row],[FECHA CESE/BAJA]]="","No Aplica",IF(AND(MONTH(Tabla2[[#This Row],[FECHA CESE/BAJA]])=MONTH(TODAY()-30),YEAR(Tabla2[[#This Row],[FECHA CESE/BAJA]])=YEAR(TODAY())),MONTH(TODAY()-30)&amp;"-"&amp;YEAR(TODAY()),"Borrar")),"No aplica")</f>
        <v>No Aplica</v>
      </c>
      <c r="AD320" t="str">
        <f>+IFERROR(IF(Tabla2[[#This Row],[FECHA INICIO DE LABORES EN OBRA]]="","No Aplica",IF(AND(MONTH(Tabla2[[#This Row],[FECHA INICIO DE LABORES EN OBRA]])=MONTH(TODAY()-30),YEAR(Tabla2[[#This Row],[FECHA INICIO DE LABORES EN OBRA]])=YEAR(TODAY())),MONTH(TODAY()-30)&amp;"-"&amp;YEAR(TODAY()),"No Aplica")),"No Aplica")</f>
        <v>No Aplica</v>
      </c>
    </row>
    <row r="321" ht="15" customHeight="1" spans="1:30" x14ac:dyDescent="0.25">
      <c r="A321" s="13" t="s">
        <v>2744</v>
      </c>
      <c r="B321" s="15" t="s">
        <v>2745</v>
      </c>
      <c r="C321" s="15" t="s">
        <v>2717</v>
      </c>
      <c r="D321" s="15">
        <v>25784285</v>
      </c>
      <c r="E321" s="15" t="s">
        <v>1768</v>
      </c>
      <c r="F321" s="39">
        <v>27384</v>
      </c>
      <c r="G321" s="15">
        <v>1</v>
      </c>
      <c r="H321" s="15" t="s">
        <v>3117</v>
      </c>
      <c r="I321" s="15" t="s">
        <v>2720</v>
      </c>
      <c r="J321" s="15" t="s">
        <v>3118</v>
      </c>
      <c r="K321" s="15" t="s">
        <v>27</v>
      </c>
      <c r="L321" s="40" t="s">
        <v>6</v>
      </c>
      <c r="M321" s="39"/>
      <c r="N321" s="41" t="s">
        <v>2098</v>
      </c>
      <c r="O321" s="39">
        <v>45103</v>
      </c>
      <c r="P321" s="40">
        <v>1</v>
      </c>
      <c r="Q321" s="40">
        <v>1</v>
      </c>
      <c r="R321" s="40" t="str">
        <f>IFERROR(VLOOKUP(Tabla2[[#This Row],[CONTRATISTA PRNCIPAL]],Hoja1!$L$5:$M$9,2,FALSE),"CJV")</f>
        <v>CJV</v>
      </c>
      <c r="S321" s="40" t="str">
        <f>IF(Tabla2[[#This Row],[EMPRESA]]=Tabla2[[#This Row],[CONTRATISTA PRNCIPAL]],"Principal","Secundaria")</f>
        <v>Secundaria</v>
      </c>
      <c r="T321" s="42">
        <f>IFERROR(1/COUNTIF(Tabla2[CONTRATISTA PRNCIPAL],Tabla2[[#This Row],[CONTRATISTA PRNCIPAL]]),0)</f>
        <v>0.005952380952380952</v>
      </c>
      <c r="U321" s="43">
        <f>IF(((TODAY()-Tabla2[[#This Row],[FECHA NACIMIENTO]])/365)&lt;18,"Corregir", IF(((TODAY()-Tabla2[[#This Row],[FECHA NACIMIENTO]])/365)&gt;80, "Corregir",ROUNDDOWN(((TODAY()-Tabla2[[#This Row],[FECHA NACIMIENTO]])/365),0)))</f>
        <v>48</v>
      </c>
      <c r="V3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1" s="44" t="str">
        <f>+IF(Tabla2[[#This Row],[Edad]]="Corregir","Corregir","Ok")</f>
        <v>Ok</v>
      </c>
      <c r="X321" s="42" t="str">
        <f>+IFERROR(VLOOKUP(Tabla2[[#This Row],[DISTRITO SEGÚN DNI]],Hoja1!$A$2:$B$32,2,FALSE),"No")</f>
        <v>CALLAO</v>
      </c>
      <c r="Y321" s="42" t="str">
        <f>IF(OR(LOWER(Tabla2[[#This Row],[GENERO]])="masculino", LOWER(Tabla2[[#This Row],[GENERO]])="femenino"),"OK","Corregir")</f>
        <v>OK</v>
      </c>
      <c r="Z321" s="42" t="str">
        <f>+IF(Tabla2[[#This Row],[Nro. DNI / CE]]="","Corregir",IF(LEN(Tabla2[[#This Row],[Nro. DNI / CE]])&gt;=8,"OK","Corregir"))</f>
        <v>OK</v>
      </c>
      <c r="AA321" s="42">
        <f>COUNTIF(Tabla2[APELLIDOS Y NOMBRES],Tabla2[[#This Row],[APELLIDOS Y NOMBRES]])</f>
        <v>1</v>
      </c>
      <c r="AB321" s="42">
        <f>IF(Tabla2[[#This Row],[Trabajador]]&gt;1,1/Tabla2[[#This Row],[Trabajador]],Tabla2[[#This Row],[Trabajador]])</f>
        <v>1</v>
      </c>
      <c r="AC321" t="str">
        <f>+IFERROR(IF(Tabla2[[#This Row],[FECHA CESE/BAJA]]="","No Aplica",IF(AND(MONTH(Tabla2[[#This Row],[FECHA CESE/BAJA]])=MONTH(TODAY()-30),YEAR(Tabla2[[#This Row],[FECHA CESE/BAJA]])=YEAR(TODAY())),MONTH(TODAY()-30)&amp;"-"&amp;YEAR(TODAY()),"Borrar")),"No aplica")</f>
        <v>No Aplica</v>
      </c>
      <c r="AD321" t="str">
        <f>+IFERROR(IF(Tabla2[[#This Row],[FECHA INICIO DE LABORES EN OBRA]]="","No Aplica",IF(AND(MONTH(Tabla2[[#This Row],[FECHA INICIO DE LABORES EN OBRA]])=MONTH(TODAY()-30),YEAR(Tabla2[[#This Row],[FECHA INICIO DE LABORES EN OBRA]])=YEAR(TODAY())),MONTH(TODAY()-30)&amp;"-"&amp;YEAR(TODAY()),"No Aplica")),"No Aplica")</f>
        <v>No Aplica</v>
      </c>
    </row>
    <row r="322" spans="1:30" x14ac:dyDescent="0.25">
      <c r="A322" s="13" t="s">
        <v>2744</v>
      </c>
      <c r="B322" s="15" t="s">
        <v>2745</v>
      </c>
      <c r="C322" s="15" t="s">
        <v>2717</v>
      </c>
      <c r="D322" s="15">
        <v>45424038</v>
      </c>
      <c r="E322" s="15" t="s">
        <v>1769</v>
      </c>
      <c r="F322" s="39">
        <v>32327</v>
      </c>
      <c r="G322" s="15">
        <v>1</v>
      </c>
      <c r="H322" s="15" t="s">
        <v>2601</v>
      </c>
      <c r="I322" s="15" t="s">
        <v>2720</v>
      </c>
      <c r="J322" s="15" t="s">
        <v>3119</v>
      </c>
      <c r="K322" s="15" t="s">
        <v>27</v>
      </c>
      <c r="L322" s="40" t="s">
        <v>6</v>
      </c>
      <c r="M322" s="39"/>
      <c r="N322" s="41" t="s">
        <v>2098</v>
      </c>
      <c r="O322" s="39">
        <v>45132</v>
      </c>
      <c r="P322" s="40">
        <v>1</v>
      </c>
      <c r="Q322" s="40">
        <v>1</v>
      </c>
      <c r="R322" s="40" t="str">
        <f>IFERROR(VLOOKUP(Tabla2[[#This Row],[CONTRATISTA PRNCIPAL]],Hoja1!$L$5:$M$9,2,FALSE),"CJV")</f>
        <v>CJV</v>
      </c>
      <c r="S322" s="40" t="str">
        <f>IF(Tabla2[[#This Row],[EMPRESA]]=Tabla2[[#This Row],[CONTRATISTA PRNCIPAL]],"Principal","Secundaria")</f>
        <v>Secundaria</v>
      </c>
      <c r="T322" s="42">
        <f>IFERROR(1/COUNTIF(Tabla2[CONTRATISTA PRNCIPAL],Tabla2[[#This Row],[CONTRATISTA PRNCIPAL]]),0)</f>
        <v>0.005952380952380952</v>
      </c>
      <c r="U322" s="43">
        <f>IF(((TODAY()-Tabla2[[#This Row],[FECHA NACIMIENTO]])/365)&lt;18,"Corregir", IF(((TODAY()-Tabla2[[#This Row],[FECHA NACIMIENTO]])/365)&gt;80, "Corregir",ROUNDDOWN(((TODAY()-Tabla2[[#This Row],[FECHA NACIMIENTO]])/365),0)))</f>
        <v>35</v>
      </c>
      <c r="V3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2" s="44" t="str">
        <f>+IF(Tabla2[[#This Row],[Edad]]="Corregir","Corregir","Ok")</f>
        <v>Ok</v>
      </c>
      <c r="X322" s="42" t="str">
        <f>+IFERROR(VLOOKUP(Tabla2[[#This Row],[DISTRITO SEGÚN DNI]],Hoja1!$A$2:$B$32,2,FALSE),"No")</f>
        <v>CALLAO</v>
      </c>
      <c r="Y322" s="42" t="str">
        <f>IF(OR(LOWER(Tabla2[[#This Row],[GENERO]])="masculino", LOWER(Tabla2[[#This Row],[GENERO]])="femenino"),"OK","Corregir")</f>
        <v>OK</v>
      </c>
      <c r="Z322" s="42" t="str">
        <f>+IF(Tabla2[[#This Row],[Nro. DNI / CE]]="","Corregir",IF(LEN(Tabla2[[#This Row],[Nro. DNI / CE]])&gt;=8,"OK","Corregir"))</f>
        <v>OK</v>
      </c>
      <c r="AA322" s="42">
        <f>COUNTIF(Tabla2[APELLIDOS Y NOMBRES],Tabla2[[#This Row],[APELLIDOS Y NOMBRES]])</f>
        <v>1</v>
      </c>
      <c r="AB322" s="42">
        <f>IF(Tabla2[[#This Row],[Trabajador]]&gt;1,1/Tabla2[[#This Row],[Trabajador]],Tabla2[[#This Row],[Trabajador]])</f>
        <v>1</v>
      </c>
      <c r="AC322" t="str">
        <f>+IFERROR(IF(Tabla2[[#This Row],[FECHA CESE/BAJA]]="","No Aplica",IF(AND(MONTH(Tabla2[[#This Row],[FECHA CESE/BAJA]])=MONTH(TODAY()-30),YEAR(Tabla2[[#This Row],[FECHA CESE/BAJA]])=YEAR(TODAY())),MONTH(TODAY()-30)&amp;"-"&amp;YEAR(TODAY()),"Borrar")),"No aplica")</f>
        <v>No Aplica</v>
      </c>
      <c r="AD322" t="str">
        <f>+IFERROR(IF(Tabla2[[#This Row],[FECHA INICIO DE LABORES EN OBRA]]="","No Aplica",IF(AND(MONTH(Tabla2[[#This Row],[FECHA INICIO DE LABORES EN OBRA]])=MONTH(TODAY()-30),YEAR(Tabla2[[#This Row],[FECHA INICIO DE LABORES EN OBRA]])=YEAR(TODAY())),MONTH(TODAY()-30)&amp;"-"&amp;YEAR(TODAY()),"No Aplica")),"No Aplica")</f>
        <v>No Aplica</v>
      </c>
    </row>
    <row r="323" spans="1:30" x14ac:dyDescent="0.25">
      <c r="A323" s="13" t="s">
        <v>2744</v>
      </c>
      <c r="B323" s="15" t="s">
        <v>2745</v>
      </c>
      <c r="C323" s="15" t="s">
        <v>2717</v>
      </c>
      <c r="D323" s="15">
        <v>22090634</v>
      </c>
      <c r="E323" s="15" t="s">
        <v>3120</v>
      </c>
      <c r="F323" s="39">
        <v>24413</v>
      </c>
      <c r="G323" s="15">
        <v>1</v>
      </c>
      <c r="H323" s="15" t="s">
        <v>2998</v>
      </c>
      <c r="I323" s="15" t="s">
        <v>2720</v>
      </c>
      <c r="J323" s="15" t="s">
        <v>3121</v>
      </c>
      <c r="K323" s="15" t="s">
        <v>2071</v>
      </c>
      <c r="L323" s="40" t="s">
        <v>6</v>
      </c>
      <c r="M323" s="39"/>
      <c r="N323" s="41" t="s">
        <v>2098</v>
      </c>
      <c r="O323" s="39">
        <v>45108</v>
      </c>
      <c r="P323" s="40">
        <v>1</v>
      </c>
      <c r="Q323" s="40">
        <v>1</v>
      </c>
      <c r="R323" s="40" t="str">
        <f>IFERROR(VLOOKUP(Tabla2[[#This Row],[CONTRATISTA PRNCIPAL]],Hoja1!$L$5:$M$9,2,FALSE),"CJV")</f>
        <v>CJV</v>
      </c>
      <c r="S323" s="40" t="str">
        <f>IF(Tabla2[[#This Row],[EMPRESA]]=Tabla2[[#This Row],[CONTRATISTA PRNCIPAL]],"Principal","Secundaria")</f>
        <v>Secundaria</v>
      </c>
      <c r="T323" s="42">
        <f>IFERROR(1/COUNTIF(Tabla2[CONTRATISTA PRNCIPAL],Tabla2[[#This Row],[CONTRATISTA PRNCIPAL]]),0)</f>
        <v>0.005952380952380952</v>
      </c>
      <c r="U323" s="43">
        <f>IF(((TODAY()-Tabla2[[#This Row],[FECHA NACIMIENTO]])/365)&lt;18,"Corregir", IF(((TODAY()-Tabla2[[#This Row],[FECHA NACIMIENTO]])/365)&gt;80, "Corregir",ROUNDDOWN(((TODAY()-Tabla2[[#This Row],[FECHA NACIMIENTO]])/365),0)))</f>
        <v>56</v>
      </c>
      <c r="V3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23" s="44" t="str">
        <f>+IF(Tabla2[[#This Row],[Edad]]="Corregir","Corregir","Ok")</f>
        <v>Ok</v>
      </c>
      <c r="X323" s="42" t="str">
        <f>+IFERROR(VLOOKUP(Tabla2[[#This Row],[DISTRITO SEGÚN DNI]],Hoja1!$A$2:$B$32,2,FALSE),"No")</f>
        <v>No</v>
      </c>
      <c r="Y323" s="42" t="str">
        <f>IF(OR(LOWER(Tabla2[[#This Row],[GENERO]])="masculino", LOWER(Tabla2[[#This Row],[GENERO]])="femenino"),"OK","Corregir")</f>
        <v>OK</v>
      </c>
      <c r="Z323" s="42" t="str">
        <f>+IF(Tabla2[[#This Row],[Nro. DNI / CE]]="","Corregir",IF(LEN(Tabla2[[#This Row],[Nro. DNI / CE]])&gt;=8,"OK","Corregir"))</f>
        <v>OK</v>
      </c>
      <c r="AA323" s="42">
        <f>COUNTIF(Tabla2[APELLIDOS Y NOMBRES],Tabla2[[#This Row],[APELLIDOS Y NOMBRES]])</f>
        <v>1</v>
      </c>
      <c r="AB323" s="42">
        <f>IF(Tabla2[[#This Row],[Trabajador]]&gt;1,1/Tabla2[[#This Row],[Trabajador]],Tabla2[[#This Row],[Trabajador]])</f>
        <v>1</v>
      </c>
      <c r="AC323" t="str">
        <f>+IFERROR(IF(Tabla2[[#This Row],[FECHA CESE/BAJA]]="","No Aplica",IF(AND(MONTH(Tabla2[[#This Row],[FECHA CESE/BAJA]])=MONTH(TODAY()-30),YEAR(Tabla2[[#This Row],[FECHA CESE/BAJA]])=YEAR(TODAY())),MONTH(TODAY()-30)&amp;"-"&amp;YEAR(TODAY()),"Borrar")),"No aplica")</f>
        <v>No Aplica</v>
      </c>
      <c r="AD323" t="str">
        <f>+IFERROR(IF(Tabla2[[#This Row],[FECHA INICIO DE LABORES EN OBRA]]="","No Aplica",IF(AND(MONTH(Tabla2[[#This Row],[FECHA INICIO DE LABORES EN OBRA]])=MONTH(TODAY()-30),YEAR(Tabla2[[#This Row],[FECHA INICIO DE LABORES EN OBRA]])=YEAR(TODAY())),MONTH(TODAY()-30)&amp;"-"&amp;YEAR(TODAY()),"No Aplica")),"No Aplica")</f>
        <v>No Aplica</v>
      </c>
    </row>
    <row r="324" spans="1:30" x14ac:dyDescent="0.25">
      <c r="A324" s="13" t="s">
        <v>2744</v>
      </c>
      <c r="B324" s="15" t="s">
        <v>2745</v>
      </c>
      <c r="C324" s="15" t="s">
        <v>2717</v>
      </c>
      <c r="D324" s="15">
        <v>44222766</v>
      </c>
      <c r="E324" s="15" t="s">
        <v>3122</v>
      </c>
      <c r="F324" s="39">
        <v>31846</v>
      </c>
      <c r="G324" s="15">
        <v>2</v>
      </c>
      <c r="H324" s="15" t="s">
        <v>3123</v>
      </c>
      <c r="I324" s="15" t="s">
        <v>2720</v>
      </c>
      <c r="J324" s="15" t="s">
        <v>3124</v>
      </c>
      <c r="K324" s="15" t="s">
        <v>2735</v>
      </c>
      <c r="L324" s="40" t="s">
        <v>6</v>
      </c>
      <c r="M324" s="39"/>
      <c r="N324" s="41" t="s">
        <v>2098</v>
      </c>
      <c r="O324" s="39">
        <v>45097</v>
      </c>
      <c r="P324" s="40">
        <v>1</v>
      </c>
      <c r="Q324" s="40">
        <v>4</v>
      </c>
      <c r="R324" s="40" t="str">
        <f>IFERROR(VLOOKUP(Tabla2[[#This Row],[CONTRATISTA PRNCIPAL]],Hoja1!$L$5:$M$9,2,FALSE),"CJV")</f>
        <v>CJV</v>
      </c>
      <c r="S324" s="40" t="str">
        <f>IF(Tabla2[[#This Row],[EMPRESA]]=Tabla2[[#This Row],[CONTRATISTA PRNCIPAL]],"Principal","Secundaria")</f>
        <v>Secundaria</v>
      </c>
      <c r="T324" s="42">
        <f>IFERROR(1/COUNTIF(Tabla2[CONTRATISTA PRNCIPAL],Tabla2[[#This Row],[CONTRATISTA PRNCIPAL]]),0)</f>
        <v>0.005952380952380952</v>
      </c>
      <c r="U324" s="43">
        <f>IF(((TODAY()-Tabla2[[#This Row],[FECHA NACIMIENTO]])/365)&lt;18,"Corregir", IF(((TODAY()-Tabla2[[#This Row],[FECHA NACIMIENTO]])/365)&gt;80, "Corregir",ROUNDDOWN(((TODAY()-Tabla2[[#This Row],[FECHA NACIMIENTO]])/365),0)))</f>
        <v>36</v>
      </c>
      <c r="V3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4" s="44" t="str">
        <f>+IF(Tabla2[[#This Row],[Edad]]="Corregir","Corregir","Ok")</f>
        <v>Ok</v>
      </c>
      <c r="X324" s="42" t="str">
        <f>+IFERROR(VLOOKUP(Tabla2[[#This Row],[DISTRITO SEGÚN DNI]],Hoja1!$A$2:$B$32,2,FALSE),"No")</f>
        <v>No</v>
      </c>
      <c r="Y324" s="42" t="str">
        <f>IF(OR(LOWER(Tabla2[[#This Row],[GENERO]])="masculino", LOWER(Tabla2[[#This Row],[GENERO]])="femenino"),"OK","Corregir")</f>
        <v>OK</v>
      </c>
      <c r="Z324" s="42" t="str">
        <f>+IF(Tabla2[[#This Row],[Nro. DNI / CE]]="","Corregir",IF(LEN(Tabla2[[#This Row],[Nro. DNI / CE]])&gt;=8,"OK","Corregir"))</f>
        <v>OK</v>
      </c>
      <c r="AA324" s="42">
        <f>COUNTIF(Tabla2[APELLIDOS Y NOMBRES],Tabla2[[#This Row],[APELLIDOS Y NOMBRES]])</f>
        <v>1</v>
      </c>
      <c r="AB324" s="42">
        <f>IF(Tabla2[[#This Row],[Trabajador]]&gt;1,1/Tabla2[[#This Row],[Trabajador]],Tabla2[[#This Row],[Trabajador]])</f>
        <v>1</v>
      </c>
      <c r="AC324" t="str">
        <f>+IFERROR(IF(Tabla2[[#This Row],[FECHA CESE/BAJA]]="","No Aplica",IF(AND(MONTH(Tabla2[[#This Row],[FECHA CESE/BAJA]])=MONTH(TODAY()-30),YEAR(Tabla2[[#This Row],[FECHA CESE/BAJA]])=YEAR(TODAY())),MONTH(TODAY()-30)&amp;"-"&amp;YEAR(TODAY()),"Borrar")),"No aplica")</f>
        <v>No Aplica</v>
      </c>
      <c r="AD324" t="str">
        <f>+IFERROR(IF(Tabla2[[#This Row],[FECHA INICIO DE LABORES EN OBRA]]="","No Aplica",IF(AND(MONTH(Tabla2[[#This Row],[FECHA INICIO DE LABORES EN OBRA]])=MONTH(TODAY()-30),YEAR(Tabla2[[#This Row],[FECHA INICIO DE LABORES EN OBRA]])=YEAR(TODAY())),MONTH(TODAY()-30)&amp;"-"&amp;YEAR(TODAY()),"No Aplica")),"No Aplica")</f>
        <v>No Aplica</v>
      </c>
    </row>
    <row r="325" spans="1:30" x14ac:dyDescent="0.25">
      <c r="A325" s="13" t="s">
        <v>2744</v>
      </c>
      <c r="B325" s="15" t="s">
        <v>2745</v>
      </c>
      <c r="C325" s="15" t="s">
        <v>2717</v>
      </c>
      <c r="D325" s="15">
        <v>41669285</v>
      </c>
      <c r="E325" s="15" t="s">
        <v>3125</v>
      </c>
      <c r="F325" s="39">
        <v>30285</v>
      </c>
      <c r="G325" s="15">
        <v>2</v>
      </c>
      <c r="H325" s="15" t="s">
        <v>3126</v>
      </c>
      <c r="I325" s="15" t="s">
        <v>2720</v>
      </c>
      <c r="J325" s="15" t="s">
        <v>3127</v>
      </c>
      <c r="K325" s="15"/>
      <c r="L325" s="40" t="s">
        <v>6</v>
      </c>
      <c r="M325" s="39"/>
      <c r="N325" s="41" t="s">
        <v>2098</v>
      </c>
      <c r="O325" s="39">
        <v>45125</v>
      </c>
      <c r="P325" s="40">
        <v>1</v>
      </c>
      <c r="Q325" s="40">
        <v>4</v>
      </c>
      <c r="R325" s="40" t="str">
        <f>IFERROR(VLOOKUP(Tabla2[[#This Row],[CONTRATISTA PRNCIPAL]],Hoja1!$L$5:$M$9,2,FALSE),"CJV")</f>
        <v>CJV</v>
      </c>
      <c r="S325" s="40" t="str">
        <f>IF(Tabla2[[#This Row],[EMPRESA]]=Tabla2[[#This Row],[CONTRATISTA PRNCIPAL]],"Principal","Secundaria")</f>
        <v>Secundaria</v>
      </c>
      <c r="T325" s="42">
        <f>IFERROR(1/COUNTIF(Tabla2[CONTRATISTA PRNCIPAL],Tabla2[[#This Row],[CONTRATISTA PRNCIPAL]]),0)</f>
        <v>0.005952380952380952</v>
      </c>
      <c r="U325" s="43">
        <f>IF(((TODAY()-Tabla2[[#This Row],[FECHA NACIMIENTO]])/365)&lt;18,"Corregir", IF(((TODAY()-Tabla2[[#This Row],[FECHA NACIMIENTO]])/365)&gt;80, "Corregir",ROUNDDOWN(((TODAY()-Tabla2[[#This Row],[FECHA NACIMIENTO]])/365),0)))</f>
        <v>40</v>
      </c>
      <c r="V3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5" s="44" t="str">
        <f>+IF(Tabla2[[#This Row],[Edad]]="Corregir","Corregir","Ok")</f>
        <v>Ok</v>
      </c>
      <c r="X325" s="42" t="str">
        <f>+IFERROR(VLOOKUP(Tabla2[[#This Row],[DISTRITO SEGÚN DNI]],Hoja1!$A$2:$B$32,2,FALSE),"No")</f>
        <v>No</v>
      </c>
      <c r="Y325" s="42" t="str">
        <f>IF(OR(LOWER(Tabla2[[#This Row],[GENERO]])="masculino", LOWER(Tabla2[[#This Row],[GENERO]])="femenino"),"OK","Corregir")</f>
        <v>OK</v>
      </c>
      <c r="Z325" s="42" t="str">
        <f>+IF(Tabla2[[#This Row],[Nro. DNI / CE]]="","Corregir",IF(LEN(Tabla2[[#This Row],[Nro. DNI / CE]])&gt;=8,"OK","Corregir"))</f>
        <v>OK</v>
      </c>
      <c r="AA325" s="42">
        <f>COUNTIF(Tabla2[APELLIDOS Y NOMBRES],Tabla2[[#This Row],[APELLIDOS Y NOMBRES]])</f>
        <v>1</v>
      </c>
      <c r="AB325" s="42">
        <f>IF(Tabla2[[#This Row],[Trabajador]]&gt;1,1/Tabla2[[#This Row],[Trabajador]],Tabla2[[#This Row],[Trabajador]])</f>
        <v>1</v>
      </c>
      <c r="AC325" t="str">
        <f>+IFERROR(IF(Tabla2[[#This Row],[FECHA CESE/BAJA]]="","No Aplica",IF(AND(MONTH(Tabla2[[#This Row],[FECHA CESE/BAJA]])=MONTH(TODAY()-30),YEAR(Tabla2[[#This Row],[FECHA CESE/BAJA]])=YEAR(TODAY())),MONTH(TODAY()-30)&amp;"-"&amp;YEAR(TODAY()),"Borrar")),"No aplica")</f>
        <v>No Aplica</v>
      </c>
      <c r="AD325" t="str">
        <f>+IFERROR(IF(Tabla2[[#This Row],[FECHA INICIO DE LABORES EN OBRA]]="","No Aplica",IF(AND(MONTH(Tabla2[[#This Row],[FECHA INICIO DE LABORES EN OBRA]])=MONTH(TODAY()-30),YEAR(Tabla2[[#This Row],[FECHA INICIO DE LABORES EN OBRA]])=YEAR(TODAY())),MONTH(TODAY()-30)&amp;"-"&amp;YEAR(TODAY()),"No Aplica")),"No Aplica")</f>
        <v>No Aplica</v>
      </c>
    </row>
    <row r="326" spans="1:30" x14ac:dyDescent="0.25">
      <c r="A326" s="13" t="s">
        <v>2744</v>
      </c>
      <c r="B326" s="15" t="s">
        <v>2745</v>
      </c>
      <c r="C326" s="15" t="s">
        <v>2717</v>
      </c>
      <c r="D326" s="15">
        <v>42606357</v>
      </c>
      <c r="E326" s="15" t="s">
        <v>3128</v>
      </c>
      <c r="F326" s="39">
        <v>30856</v>
      </c>
      <c r="G326" s="15">
        <v>2</v>
      </c>
      <c r="H326" s="15" t="s">
        <v>3129</v>
      </c>
      <c r="I326" s="15" t="s">
        <v>2720</v>
      </c>
      <c r="J326" s="15" t="s">
        <v>3130</v>
      </c>
      <c r="K326" s="15" t="s">
        <v>2799</v>
      </c>
      <c r="L326" s="40" t="s">
        <v>6</v>
      </c>
      <c r="M326" s="39"/>
      <c r="N326" s="41" t="s">
        <v>2098</v>
      </c>
      <c r="O326" s="39">
        <v>45117</v>
      </c>
      <c r="P326" s="40">
        <v>1</v>
      </c>
      <c r="Q326" s="40">
        <v>4</v>
      </c>
      <c r="R326" s="40" t="str">
        <f>IFERROR(VLOOKUP(Tabla2[[#This Row],[CONTRATISTA PRNCIPAL]],Hoja1!$L$5:$M$9,2,FALSE),"CJV")</f>
        <v>CJV</v>
      </c>
      <c r="S326" s="40" t="str">
        <f>IF(Tabla2[[#This Row],[EMPRESA]]=Tabla2[[#This Row],[CONTRATISTA PRNCIPAL]],"Principal","Secundaria")</f>
        <v>Secundaria</v>
      </c>
      <c r="T326" s="42">
        <f>IFERROR(1/COUNTIF(Tabla2[CONTRATISTA PRNCIPAL],Tabla2[[#This Row],[CONTRATISTA PRNCIPAL]]),0)</f>
        <v>0.005952380952380952</v>
      </c>
      <c r="U326" s="43">
        <f>IF(((TODAY()-Tabla2[[#This Row],[FECHA NACIMIENTO]])/365)&lt;18,"Corregir", IF(((TODAY()-Tabla2[[#This Row],[FECHA NACIMIENTO]])/365)&gt;80, "Corregir",ROUNDDOWN(((TODAY()-Tabla2[[#This Row],[FECHA NACIMIENTO]])/365),0)))</f>
        <v>39</v>
      </c>
      <c r="V3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6" s="44" t="str">
        <f>+IF(Tabla2[[#This Row],[Edad]]="Corregir","Corregir","Ok")</f>
        <v>Ok</v>
      </c>
      <c r="X326" s="42" t="str">
        <f>+IFERROR(VLOOKUP(Tabla2[[#This Row],[DISTRITO SEGÚN DNI]],Hoja1!$A$2:$B$32,2,FALSE),"No")</f>
        <v>No</v>
      </c>
      <c r="Y326" s="42" t="str">
        <f>IF(OR(LOWER(Tabla2[[#This Row],[GENERO]])="masculino", LOWER(Tabla2[[#This Row],[GENERO]])="femenino"),"OK","Corregir")</f>
        <v>OK</v>
      </c>
      <c r="Z326" s="42" t="str">
        <f>+IF(Tabla2[[#This Row],[Nro. DNI / CE]]="","Corregir",IF(LEN(Tabla2[[#This Row],[Nro. DNI / CE]])&gt;=8,"OK","Corregir"))</f>
        <v>OK</v>
      </c>
      <c r="AA326" s="42">
        <f>COUNTIF(Tabla2[APELLIDOS Y NOMBRES],Tabla2[[#This Row],[APELLIDOS Y NOMBRES]])</f>
        <v>1</v>
      </c>
      <c r="AB326" s="42">
        <f>IF(Tabla2[[#This Row],[Trabajador]]&gt;1,1/Tabla2[[#This Row],[Trabajador]],Tabla2[[#This Row],[Trabajador]])</f>
        <v>1</v>
      </c>
      <c r="AC326" t="str">
        <f>+IFERROR(IF(Tabla2[[#This Row],[FECHA CESE/BAJA]]="","No Aplica",IF(AND(MONTH(Tabla2[[#This Row],[FECHA CESE/BAJA]])=MONTH(TODAY()-30),YEAR(Tabla2[[#This Row],[FECHA CESE/BAJA]])=YEAR(TODAY())),MONTH(TODAY()-30)&amp;"-"&amp;YEAR(TODAY()),"Borrar")),"No aplica")</f>
        <v>No Aplica</v>
      </c>
      <c r="AD326" t="str">
        <f>+IFERROR(IF(Tabla2[[#This Row],[FECHA INICIO DE LABORES EN OBRA]]="","No Aplica",IF(AND(MONTH(Tabla2[[#This Row],[FECHA INICIO DE LABORES EN OBRA]])=MONTH(TODAY()-30),YEAR(Tabla2[[#This Row],[FECHA INICIO DE LABORES EN OBRA]])=YEAR(TODAY())),MONTH(TODAY()-30)&amp;"-"&amp;YEAR(TODAY()),"No Aplica")),"No Aplica")</f>
        <v>No Aplica</v>
      </c>
    </row>
    <row r="327" spans="1:30" x14ac:dyDescent="0.25">
      <c r="A327" s="13" t="s">
        <v>2744</v>
      </c>
      <c r="B327" s="15" t="s">
        <v>2745</v>
      </c>
      <c r="C327" s="15" t="s">
        <v>2717</v>
      </c>
      <c r="D327" s="15" t="s">
        <v>3131</v>
      </c>
      <c r="E327" s="15" t="s">
        <v>3132</v>
      </c>
      <c r="F327" s="39">
        <v>23477</v>
      </c>
      <c r="G327" s="15">
        <v>2</v>
      </c>
      <c r="H327" s="15" t="s">
        <v>3126</v>
      </c>
      <c r="I327" s="15" t="s">
        <v>2720</v>
      </c>
      <c r="J327" s="15" t="s">
        <v>3133</v>
      </c>
      <c r="K327" s="15" t="s">
        <v>2808</v>
      </c>
      <c r="L327" s="40" t="s">
        <v>6</v>
      </c>
      <c r="M327" s="39"/>
      <c r="N327" s="41" t="s">
        <v>2098</v>
      </c>
      <c r="O327" s="39">
        <v>45100</v>
      </c>
      <c r="P327" s="40">
        <v>1</v>
      </c>
      <c r="Q327" s="40">
        <v>4</v>
      </c>
      <c r="R327" s="40" t="str">
        <f>IFERROR(VLOOKUP(Tabla2[[#This Row],[CONTRATISTA PRNCIPAL]],Hoja1!$L$5:$M$9,2,FALSE),"CJV")</f>
        <v>CJV</v>
      </c>
      <c r="S327" s="40" t="str">
        <f>IF(Tabla2[[#This Row],[EMPRESA]]=Tabla2[[#This Row],[CONTRATISTA PRNCIPAL]],"Principal","Secundaria")</f>
        <v>Secundaria</v>
      </c>
      <c r="T327" s="42">
        <f>IFERROR(1/COUNTIF(Tabla2[CONTRATISTA PRNCIPAL],Tabla2[[#This Row],[CONTRATISTA PRNCIPAL]]),0)</f>
        <v>0.005952380952380952</v>
      </c>
      <c r="U327" s="43">
        <f>IF(((TODAY()-Tabla2[[#This Row],[FECHA NACIMIENTO]])/365)&lt;18,"Corregir", IF(((TODAY()-Tabla2[[#This Row],[FECHA NACIMIENTO]])/365)&gt;80, "Corregir",ROUNDDOWN(((TODAY()-Tabla2[[#This Row],[FECHA NACIMIENTO]])/365),0)))</f>
        <v>59</v>
      </c>
      <c r="V3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27" s="44" t="str">
        <f>+IF(Tabla2[[#This Row],[Edad]]="Corregir","Corregir","Ok")</f>
        <v>Ok</v>
      </c>
      <c r="X327" s="42" t="str">
        <f>+IFERROR(VLOOKUP(Tabla2[[#This Row],[DISTRITO SEGÚN DNI]],Hoja1!$A$2:$B$32,2,FALSE),"No")</f>
        <v>No</v>
      </c>
      <c r="Y327" s="42" t="str">
        <f>IF(OR(LOWER(Tabla2[[#This Row],[GENERO]])="masculino", LOWER(Tabla2[[#This Row],[GENERO]])="femenino"),"OK","Corregir")</f>
        <v>OK</v>
      </c>
      <c r="Z327" s="42" t="str">
        <f>+IF(Tabla2[[#This Row],[Nro. DNI / CE]]="","Corregir",IF(LEN(Tabla2[[#This Row],[Nro. DNI / CE]])&gt;=8,"OK","Corregir"))</f>
        <v>OK</v>
      </c>
      <c r="AA327" s="42">
        <f>COUNTIF(Tabla2[APELLIDOS Y NOMBRES],Tabla2[[#This Row],[APELLIDOS Y NOMBRES]])</f>
        <v>1</v>
      </c>
      <c r="AB327" s="42">
        <f>IF(Tabla2[[#This Row],[Trabajador]]&gt;1,1/Tabla2[[#This Row],[Trabajador]],Tabla2[[#This Row],[Trabajador]])</f>
        <v>1</v>
      </c>
      <c r="AC327" t="str">
        <f>+IFERROR(IF(Tabla2[[#This Row],[FECHA CESE/BAJA]]="","No Aplica",IF(AND(MONTH(Tabla2[[#This Row],[FECHA CESE/BAJA]])=MONTH(TODAY()-30),YEAR(Tabla2[[#This Row],[FECHA CESE/BAJA]])=YEAR(TODAY())),MONTH(TODAY()-30)&amp;"-"&amp;YEAR(TODAY()),"Borrar")),"No aplica")</f>
        <v>No Aplica</v>
      </c>
      <c r="AD327" t="str">
        <f>+IFERROR(IF(Tabla2[[#This Row],[FECHA INICIO DE LABORES EN OBRA]]="","No Aplica",IF(AND(MONTH(Tabla2[[#This Row],[FECHA INICIO DE LABORES EN OBRA]])=MONTH(TODAY()-30),YEAR(Tabla2[[#This Row],[FECHA INICIO DE LABORES EN OBRA]])=YEAR(TODAY())),MONTH(TODAY()-30)&amp;"-"&amp;YEAR(TODAY()),"No Aplica")),"No Aplica")</f>
        <v>No Aplica</v>
      </c>
    </row>
    <row r="328" spans="1:30" x14ac:dyDescent="0.25">
      <c r="A328" s="13" t="s">
        <v>2744</v>
      </c>
      <c r="B328" s="15" t="s">
        <v>2745</v>
      </c>
      <c r="C328" s="15" t="s">
        <v>2717</v>
      </c>
      <c r="D328" s="15">
        <v>43568827</v>
      </c>
      <c r="E328" s="15" t="s">
        <v>1771</v>
      </c>
      <c r="F328" s="39">
        <v>31167</v>
      </c>
      <c r="G328" s="15">
        <v>2</v>
      </c>
      <c r="H328" s="15" t="s">
        <v>3129</v>
      </c>
      <c r="I328" s="15" t="s">
        <v>2720</v>
      </c>
      <c r="J328" s="15" t="s">
        <v>3134</v>
      </c>
      <c r="K328" s="15" t="s">
        <v>27</v>
      </c>
      <c r="L328" s="40" t="s">
        <v>6</v>
      </c>
      <c r="M328" s="39"/>
      <c r="N328" s="41" t="s">
        <v>2098</v>
      </c>
      <c r="O328" s="39">
        <v>45139</v>
      </c>
      <c r="P328" s="40">
        <v>1</v>
      </c>
      <c r="Q328" s="40">
        <v>4</v>
      </c>
      <c r="R328" s="40" t="str">
        <f>IFERROR(VLOOKUP(Tabla2[[#This Row],[CONTRATISTA PRNCIPAL]],Hoja1!$L$5:$M$9,2,FALSE),"CJV")</f>
        <v>CJV</v>
      </c>
      <c r="S328" s="40" t="str">
        <f>IF(Tabla2[[#This Row],[EMPRESA]]=Tabla2[[#This Row],[CONTRATISTA PRNCIPAL]],"Principal","Secundaria")</f>
        <v>Secundaria</v>
      </c>
      <c r="T328" s="42">
        <f>IFERROR(1/COUNTIF(Tabla2[CONTRATISTA PRNCIPAL],Tabla2[[#This Row],[CONTRATISTA PRNCIPAL]]),0)</f>
        <v>0.005952380952380952</v>
      </c>
      <c r="U328" s="43">
        <f>IF(((TODAY()-Tabla2[[#This Row],[FECHA NACIMIENTO]])/365)&lt;18,"Corregir", IF(((TODAY()-Tabla2[[#This Row],[FECHA NACIMIENTO]])/365)&gt;80, "Corregir",ROUNDDOWN(((TODAY()-Tabla2[[#This Row],[FECHA NACIMIENTO]])/365),0)))</f>
        <v>38</v>
      </c>
      <c r="V3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8" s="44" t="str">
        <f>+IF(Tabla2[[#This Row],[Edad]]="Corregir","Corregir","Ok")</f>
        <v>Ok</v>
      </c>
      <c r="X328" s="42" t="str">
        <f>+IFERROR(VLOOKUP(Tabla2[[#This Row],[DISTRITO SEGÚN DNI]],Hoja1!$A$2:$B$32,2,FALSE),"No")</f>
        <v>CALLAO</v>
      </c>
      <c r="Y328" s="42" t="str">
        <f>IF(OR(LOWER(Tabla2[[#This Row],[GENERO]])="masculino", LOWER(Tabla2[[#This Row],[GENERO]])="femenino"),"OK","Corregir")</f>
        <v>OK</v>
      </c>
      <c r="Z328" s="42" t="str">
        <f>+IF(Tabla2[[#This Row],[Nro. DNI / CE]]="","Corregir",IF(LEN(Tabla2[[#This Row],[Nro. DNI / CE]])&gt;=8,"OK","Corregir"))</f>
        <v>OK</v>
      </c>
      <c r="AA328" s="42">
        <f>COUNTIF(Tabla2[APELLIDOS Y NOMBRES],Tabla2[[#This Row],[APELLIDOS Y NOMBRES]])</f>
        <v>1</v>
      </c>
      <c r="AB328" s="42">
        <f>IF(Tabla2[[#This Row],[Trabajador]]&gt;1,1/Tabla2[[#This Row],[Trabajador]],Tabla2[[#This Row],[Trabajador]])</f>
        <v>1</v>
      </c>
      <c r="AC328" t="str">
        <f>+IFERROR(IF(Tabla2[[#This Row],[FECHA CESE/BAJA]]="","No Aplica",IF(AND(MONTH(Tabla2[[#This Row],[FECHA CESE/BAJA]])=MONTH(TODAY()-30),YEAR(Tabla2[[#This Row],[FECHA CESE/BAJA]])=YEAR(TODAY())),MONTH(TODAY()-30)&amp;"-"&amp;YEAR(TODAY()),"Borrar")),"No aplica")</f>
        <v>No Aplica</v>
      </c>
      <c r="AD328" t="str">
        <f>+IFERROR(IF(Tabla2[[#This Row],[FECHA INICIO DE LABORES EN OBRA]]="","No Aplica",IF(AND(MONTH(Tabla2[[#This Row],[FECHA INICIO DE LABORES EN OBRA]])=MONTH(TODAY()-30),YEAR(Tabla2[[#This Row],[FECHA INICIO DE LABORES EN OBRA]])=YEAR(TODAY())),MONTH(TODAY()-30)&amp;"-"&amp;YEAR(TODAY()),"No Aplica")),"No Aplica")</f>
        <v>8-2023</v>
      </c>
    </row>
    <row r="329" spans="1:30" x14ac:dyDescent="0.25">
      <c r="A329" s="13" t="s">
        <v>2744</v>
      </c>
      <c r="B329" s="15" t="s">
        <v>2745</v>
      </c>
      <c r="C329" s="15" t="s">
        <v>2717</v>
      </c>
      <c r="D329" s="15">
        <v>42227166</v>
      </c>
      <c r="E329" s="15" t="s">
        <v>1772</v>
      </c>
      <c r="F329" s="39">
        <v>30725</v>
      </c>
      <c r="G329" s="15">
        <v>2</v>
      </c>
      <c r="H329" s="15" t="s">
        <v>3135</v>
      </c>
      <c r="I329" s="15" t="s">
        <v>2720</v>
      </c>
      <c r="J329" s="15" t="s">
        <v>3136</v>
      </c>
      <c r="K329" s="15" t="s">
        <v>2902</v>
      </c>
      <c r="L329" s="40" t="s">
        <v>6</v>
      </c>
      <c r="M329" s="39"/>
      <c r="N329" s="41" t="s">
        <v>2098</v>
      </c>
      <c r="O329" s="39">
        <v>45132</v>
      </c>
      <c r="P329" s="40">
        <v>1</v>
      </c>
      <c r="Q329" s="40">
        <v>4</v>
      </c>
      <c r="R329" s="40" t="str">
        <f>IFERROR(VLOOKUP(Tabla2[[#This Row],[CONTRATISTA PRNCIPAL]],Hoja1!$L$5:$M$9,2,FALSE),"CJV")</f>
        <v>CJV</v>
      </c>
      <c r="S329" s="40" t="str">
        <f>IF(Tabla2[[#This Row],[EMPRESA]]=Tabla2[[#This Row],[CONTRATISTA PRNCIPAL]],"Principal","Secundaria")</f>
        <v>Secundaria</v>
      </c>
      <c r="T329" s="42">
        <f>IFERROR(1/COUNTIF(Tabla2[CONTRATISTA PRNCIPAL],Tabla2[[#This Row],[CONTRATISTA PRNCIPAL]]),0)</f>
        <v>0.005952380952380952</v>
      </c>
      <c r="U329" s="43">
        <f>IF(((TODAY()-Tabla2[[#This Row],[FECHA NACIMIENTO]])/365)&lt;18,"Corregir", IF(((TODAY()-Tabla2[[#This Row],[FECHA NACIMIENTO]])/365)&gt;80, "Corregir",ROUNDDOWN(((TODAY()-Tabla2[[#This Row],[FECHA NACIMIENTO]])/365),0)))</f>
        <v>39</v>
      </c>
      <c r="V3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9" s="44" t="str">
        <f>+IF(Tabla2[[#This Row],[Edad]]="Corregir","Corregir","Ok")</f>
        <v>Ok</v>
      </c>
      <c r="X329" s="42" t="str">
        <f>+IFERROR(VLOOKUP(Tabla2[[#This Row],[DISTRITO SEGÚN DNI]],Hoja1!$A$2:$B$32,2,FALSE),"No")</f>
        <v>EL AGUSTINO</v>
      </c>
      <c r="Y329" s="42" t="str">
        <f>IF(OR(LOWER(Tabla2[[#This Row],[GENERO]])="masculino", LOWER(Tabla2[[#This Row],[GENERO]])="femenino"),"OK","Corregir")</f>
        <v>OK</v>
      </c>
      <c r="Z329" s="42" t="str">
        <f>+IF(Tabla2[[#This Row],[Nro. DNI / CE]]="","Corregir",IF(LEN(Tabla2[[#This Row],[Nro. DNI / CE]])&gt;=8,"OK","Corregir"))</f>
        <v>OK</v>
      </c>
      <c r="AA329" s="42">
        <f>COUNTIF(Tabla2[APELLIDOS Y NOMBRES],Tabla2[[#This Row],[APELLIDOS Y NOMBRES]])</f>
        <v>1</v>
      </c>
      <c r="AB329" s="42">
        <f>IF(Tabla2[[#This Row],[Trabajador]]&gt;1,1/Tabla2[[#This Row],[Trabajador]],Tabla2[[#This Row],[Trabajador]])</f>
        <v>1</v>
      </c>
      <c r="AC329" t="str">
        <f>+IFERROR(IF(Tabla2[[#This Row],[FECHA CESE/BAJA]]="","No Aplica",IF(AND(MONTH(Tabla2[[#This Row],[FECHA CESE/BAJA]])=MONTH(TODAY()-30),YEAR(Tabla2[[#This Row],[FECHA CESE/BAJA]])=YEAR(TODAY())),MONTH(TODAY()-30)&amp;"-"&amp;YEAR(TODAY()),"Borrar")),"No aplica")</f>
        <v>No Aplica</v>
      </c>
      <c r="AD329" t="str">
        <f>+IFERROR(IF(Tabla2[[#This Row],[FECHA INICIO DE LABORES EN OBRA]]="","No Aplica",IF(AND(MONTH(Tabla2[[#This Row],[FECHA INICIO DE LABORES EN OBRA]])=MONTH(TODAY()-30),YEAR(Tabla2[[#This Row],[FECHA INICIO DE LABORES EN OBRA]])=YEAR(TODAY())),MONTH(TODAY()-30)&amp;"-"&amp;YEAR(TODAY()),"No Aplica")),"No Aplica")</f>
        <v>No Aplica</v>
      </c>
    </row>
    <row r="330" spans="1:30" x14ac:dyDescent="0.25">
      <c r="A330" s="13" t="s">
        <v>2744</v>
      </c>
      <c r="B330" s="15" t="s">
        <v>2745</v>
      </c>
      <c r="C330" s="15" t="s">
        <v>2717</v>
      </c>
      <c r="D330" s="15">
        <v>45486967</v>
      </c>
      <c r="E330" s="15" t="s">
        <v>1773</v>
      </c>
      <c r="F330" s="39">
        <v>32327</v>
      </c>
      <c r="G330" s="15">
        <v>2</v>
      </c>
      <c r="H330" s="15" t="s">
        <v>3137</v>
      </c>
      <c r="I330" s="15" t="s">
        <v>2720</v>
      </c>
      <c r="J330" s="15" t="s">
        <v>3138</v>
      </c>
      <c r="K330" s="15" t="s">
        <v>27</v>
      </c>
      <c r="L330" s="40" t="s">
        <v>6</v>
      </c>
      <c r="M330" s="39"/>
      <c r="N330" s="41" t="s">
        <v>2098</v>
      </c>
      <c r="O330" s="39">
        <v>45114</v>
      </c>
      <c r="P330" s="40">
        <v>1</v>
      </c>
      <c r="Q330" s="40">
        <v>4</v>
      </c>
      <c r="R330" s="40" t="str">
        <f>IFERROR(VLOOKUP(Tabla2[[#This Row],[CONTRATISTA PRNCIPAL]],Hoja1!$L$5:$M$9,2,FALSE),"CJV")</f>
        <v>CJV</v>
      </c>
      <c r="S330" s="40" t="str">
        <f>IF(Tabla2[[#This Row],[EMPRESA]]=Tabla2[[#This Row],[CONTRATISTA PRNCIPAL]],"Principal","Secundaria")</f>
        <v>Secundaria</v>
      </c>
      <c r="T330" s="42">
        <f>IFERROR(1/COUNTIF(Tabla2[CONTRATISTA PRNCIPAL],Tabla2[[#This Row],[CONTRATISTA PRNCIPAL]]),0)</f>
        <v>0.005952380952380952</v>
      </c>
      <c r="U330" s="43">
        <f>IF(((TODAY()-Tabla2[[#This Row],[FECHA NACIMIENTO]])/365)&lt;18,"Corregir", IF(((TODAY()-Tabla2[[#This Row],[FECHA NACIMIENTO]])/365)&gt;80, "Corregir",ROUNDDOWN(((TODAY()-Tabla2[[#This Row],[FECHA NACIMIENTO]])/365),0)))</f>
        <v>35</v>
      </c>
      <c r="V3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0" s="44" t="str">
        <f>+IF(Tabla2[[#This Row],[Edad]]="Corregir","Corregir","Ok")</f>
        <v>Ok</v>
      </c>
      <c r="X330" s="42" t="str">
        <f>+IFERROR(VLOOKUP(Tabla2[[#This Row],[DISTRITO SEGÚN DNI]],Hoja1!$A$2:$B$32,2,FALSE),"No")</f>
        <v>CALLAO</v>
      </c>
      <c r="Y330" s="42" t="str">
        <f>IF(OR(LOWER(Tabla2[[#This Row],[GENERO]])="masculino", LOWER(Tabla2[[#This Row],[GENERO]])="femenino"),"OK","Corregir")</f>
        <v>OK</v>
      </c>
      <c r="Z330" s="42" t="str">
        <f>+IF(Tabla2[[#This Row],[Nro. DNI / CE]]="","Corregir",IF(LEN(Tabla2[[#This Row],[Nro. DNI / CE]])&gt;=8,"OK","Corregir"))</f>
        <v>OK</v>
      </c>
      <c r="AA330" s="42">
        <f>COUNTIF(Tabla2[APELLIDOS Y NOMBRES],Tabla2[[#This Row],[APELLIDOS Y NOMBRES]])</f>
        <v>1</v>
      </c>
      <c r="AB330" s="42">
        <f>IF(Tabla2[[#This Row],[Trabajador]]&gt;1,1/Tabla2[[#This Row],[Trabajador]],Tabla2[[#This Row],[Trabajador]])</f>
        <v>1</v>
      </c>
      <c r="AC330" t="str">
        <f>+IFERROR(IF(Tabla2[[#This Row],[FECHA CESE/BAJA]]="","No Aplica",IF(AND(MONTH(Tabla2[[#This Row],[FECHA CESE/BAJA]])=MONTH(TODAY()-30),YEAR(Tabla2[[#This Row],[FECHA CESE/BAJA]])=YEAR(TODAY())),MONTH(TODAY()-30)&amp;"-"&amp;YEAR(TODAY()),"Borrar")),"No aplica")</f>
        <v>No Aplica</v>
      </c>
      <c r="AD330" t="str">
        <f>+IFERROR(IF(Tabla2[[#This Row],[FECHA INICIO DE LABORES EN OBRA]]="","No Aplica",IF(AND(MONTH(Tabla2[[#This Row],[FECHA INICIO DE LABORES EN OBRA]])=MONTH(TODAY()-30),YEAR(Tabla2[[#This Row],[FECHA INICIO DE LABORES EN OBRA]])=YEAR(TODAY())),MONTH(TODAY()-30)&amp;"-"&amp;YEAR(TODAY()),"No Aplica")),"No Aplica")</f>
        <v>No Aplica</v>
      </c>
    </row>
    <row r="331" spans="1:30" x14ac:dyDescent="0.25">
      <c r="A331" s="13" t="s">
        <v>2744</v>
      </c>
      <c r="B331" s="15" t="s">
        <v>2745</v>
      </c>
      <c r="C331" s="15" t="s">
        <v>2717</v>
      </c>
      <c r="D331" s="15">
        <v>40614930</v>
      </c>
      <c r="E331" s="15" t="s">
        <v>3139</v>
      </c>
      <c r="F331" s="39">
        <v>29436</v>
      </c>
      <c r="G331" s="15">
        <v>2</v>
      </c>
      <c r="H331" s="15" t="s">
        <v>3140</v>
      </c>
      <c r="I331" s="15" t="s">
        <v>2720</v>
      </c>
      <c r="J331" s="15" t="s">
        <v>3141</v>
      </c>
      <c r="K331" s="15" t="s">
        <v>3142</v>
      </c>
      <c r="L331" s="40" t="s">
        <v>6</v>
      </c>
      <c r="M331" s="39"/>
      <c r="N331" s="41" t="s">
        <v>2098</v>
      </c>
      <c r="O331" s="39">
        <v>45133</v>
      </c>
      <c r="P331" s="40">
        <v>1</v>
      </c>
      <c r="Q331" s="40">
        <v>4</v>
      </c>
      <c r="R331" s="40" t="str">
        <f>IFERROR(VLOOKUP(Tabla2[[#This Row],[CONTRATISTA PRNCIPAL]],Hoja1!$L$5:$M$9,2,FALSE),"CJV")</f>
        <v>CJV</v>
      </c>
      <c r="S331" s="40" t="str">
        <f>IF(Tabla2[[#This Row],[EMPRESA]]=Tabla2[[#This Row],[CONTRATISTA PRNCIPAL]],"Principal","Secundaria")</f>
        <v>Secundaria</v>
      </c>
      <c r="T331" s="42">
        <f>IFERROR(1/COUNTIF(Tabla2[CONTRATISTA PRNCIPAL],Tabla2[[#This Row],[CONTRATISTA PRNCIPAL]]),0)</f>
        <v>0.005952380952380952</v>
      </c>
      <c r="U331" s="43">
        <f>IF(((TODAY()-Tabla2[[#This Row],[FECHA NACIMIENTO]])/365)&lt;18,"Corregir", IF(((TODAY()-Tabla2[[#This Row],[FECHA NACIMIENTO]])/365)&gt;80, "Corregir",ROUNDDOWN(((TODAY()-Tabla2[[#This Row],[FECHA NACIMIENTO]])/365),0)))</f>
        <v>43</v>
      </c>
      <c r="V3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1" s="44" t="str">
        <f>+IF(Tabla2[[#This Row],[Edad]]="Corregir","Corregir","Ok")</f>
        <v>Ok</v>
      </c>
      <c r="X331" s="42" t="str">
        <f>+IFERROR(VLOOKUP(Tabla2[[#This Row],[DISTRITO SEGÚN DNI]],Hoja1!$A$2:$B$32,2,FALSE),"No")</f>
        <v>No</v>
      </c>
      <c r="Y331" s="42" t="str">
        <f>IF(OR(LOWER(Tabla2[[#This Row],[GENERO]])="masculino", LOWER(Tabla2[[#This Row],[GENERO]])="femenino"),"OK","Corregir")</f>
        <v>OK</v>
      </c>
      <c r="Z331" s="42" t="str">
        <f>+IF(Tabla2[[#This Row],[Nro. DNI / CE]]="","Corregir",IF(LEN(Tabla2[[#This Row],[Nro. DNI / CE]])&gt;=8,"OK","Corregir"))</f>
        <v>OK</v>
      </c>
      <c r="AA331" s="42">
        <f>COUNTIF(Tabla2[APELLIDOS Y NOMBRES],Tabla2[[#This Row],[APELLIDOS Y NOMBRES]])</f>
        <v>1</v>
      </c>
      <c r="AB331" s="42">
        <f>IF(Tabla2[[#This Row],[Trabajador]]&gt;1,1/Tabla2[[#This Row],[Trabajador]],Tabla2[[#This Row],[Trabajador]])</f>
        <v>1</v>
      </c>
      <c r="AC331" t="str">
        <f>+IFERROR(IF(Tabla2[[#This Row],[FECHA CESE/BAJA]]="","No Aplica",IF(AND(MONTH(Tabla2[[#This Row],[FECHA CESE/BAJA]])=MONTH(TODAY()-30),YEAR(Tabla2[[#This Row],[FECHA CESE/BAJA]])=YEAR(TODAY())),MONTH(TODAY()-30)&amp;"-"&amp;YEAR(TODAY()),"Borrar")),"No aplica")</f>
        <v>No Aplica</v>
      </c>
      <c r="AD331" t="str">
        <f>+IFERROR(IF(Tabla2[[#This Row],[FECHA INICIO DE LABORES EN OBRA]]="","No Aplica",IF(AND(MONTH(Tabla2[[#This Row],[FECHA INICIO DE LABORES EN OBRA]])=MONTH(TODAY()-30),YEAR(Tabla2[[#This Row],[FECHA INICIO DE LABORES EN OBRA]])=YEAR(TODAY())),MONTH(TODAY()-30)&amp;"-"&amp;YEAR(TODAY()),"No Aplica")),"No Aplica")</f>
        <v>No Aplica</v>
      </c>
    </row>
    <row r="332" spans="1:30" x14ac:dyDescent="0.25">
      <c r="A332" s="13" t="s">
        <v>2744</v>
      </c>
      <c r="B332" s="15" t="s">
        <v>2745</v>
      </c>
      <c r="C332" s="15" t="s">
        <v>2717</v>
      </c>
      <c r="D332" s="15">
        <v>23859567</v>
      </c>
      <c r="E332" s="15" t="s">
        <v>1774</v>
      </c>
      <c r="F332" s="39">
        <v>25272</v>
      </c>
      <c r="G332" s="15">
        <v>2</v>
      </c>
      <c r="H332" s="15" t="s">
        <v>3140</v>
      </c>
      <c r="I332" s="15" t="s">
        <v>2720</v>
      </c>
      <c r="J332" s="15" t="s">
        <v>3143</v>
      </c>
      <c r="K332" s="15" t="s">
        <v>2902</v>
      </c>
      <c r="L332" s="40" t="s">
        <v>6</v>
      </c>
      <c r="M332" s="39"/>
      <c r="N332" s="41" t="s">
        <v>2098</v>
      </c>
      <c r="O332" s="39">
        <v>45139</v>
      </c>
      <c r="P332" s="40">
        <v>1</v>
      </c>
      <c r="Q332" s="40">
        <v>4</v>
      </c>
      <c r="R332" s="40" t="str">
        <f>IFERROR(VLOOKUP(Tabla2[[#This Row],[CONTRATISTA PRNCIPAL]],Hoja1!$L$5:$M$9,2,FALSE),"CJV")</f>
        <v>CJV</v>
      </c>
      <c r="S332" s="40" t="str">
        <f>IF(Tabla2[[#This Row],[EMPRESA]]=Tabla2[[#This Row],[CONTRATISTA PRNCIPAL]],"Principal","Secundaria")</f>
        <v>Secundaria</v>
      </c>
      <c r="T332" s="42">
        <f>IFERROR(1/COUNTIF(Tabla2[CONTRATISTA PRNCIPAL],Tabla2[[#This Row],[CONTRATISTA PRNCIPAL]]),0)</f>
        <v>0.005952380952380952</v>
      </c>
      <c r="U332" s="43">
        <f>IF(((TODAY()-Tabla2[[#This Row],[FECHA NACIMIENTO]])/365)&lt;18,"Corregir", IF(((TODAY()-Tabla2[[#This Row],[FECHA NACIMIENTO]])/365)&gt;80, "Corregir",ROUNDDOWN(((TODAY()-Tabla2[[#This Row],[FECHA NACIMIENTO]])/365),0)))</f>
        <v>54</v>
      </c>
      <c r="V3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2" s="44" t="str">
        <f>+IF(Tabla2[[#This Row],[Edad]]="Corregir","Corregir","Ok")</f>
        <v>Ok</v>
      </c>
      <c r="X332" s="42" t="str">
        <f>+IFERROR(VLOOKUP(Tabla2[[#This Row],[DISTRITO SEGÚN DNI]],Hoja1!$A$2:$B$32,2,FALSE),"No")</f>
        <v>EL AGUSTINO</v>
      </c>
      <c r="Y332" s="42" t="str">
        <f>IF(OR(LOWER(Tabla2[[#This Row],[GENERO]])="masculino", LOWER(Tabla2[[#This Row],[GENERO]])="femenino"),"OK","Corregir")</f>
        <v>OK</v>
      </c>
      <c r="Z332" s="42" t="str">
        <f>+IF(Tabla2[[#This Row],[Nro. DNI / CE]]="","Corregir",IF(LEN(Tabla2[[#This Row],[Nro. DNI / CE]])&gt;=8,"OK","Corregir"))</f>
        <v>OK</v>
      </c>
      <c r="AA332" s="42">
        <f>COUNTIF(Tabla2[APELLIDOS Y NOMBRES],Tabla2[[#This Row],[APELLIDOS Y NOMBRES]])</f>
        <v>1</v>
      </c>
      <c r="AB332" s="42">
        <f>IF(Tabla2[[#This Row],[Trabajador]]&gt;1,1/Tabla2[[#This Row],[Trabajador]],Tabla2[[#This Row],[Trabajador]])</f>
        <v>1</v>
      </c>
      <c r="AC332" t="str">
        <f>+IFERROR(IF(Tabla2[[#This Row],[FECHA CESE/BAJA]]="","No Aplica",IF(AND(MONTH(Tabla2[[#This Row],[FECHA CESE/BAJA]])=MONTH(TODAY()-30),YEAR(Tabla2[[#This Row],[FECHA CESE/BAJA]])=YEAR(TODAY())),MONTH(TODAY()-30)&amp;"-"&amp;YEAR(TODAY()),"Borrar")),"No aplica")</f>
        <v>No Aplica</v>
      </c>
      <c r="AD332" t="str">
        <f>+IFERROR(IF(Tabla2[[#This Row],[FECHA INICIO DE LABORES EN OBRA]]="","No Aplica",IF(AND(MONTH(Tabla2[[#This Row],[FECHA INICIO DE LABORES EN OBRA]])=MONTH(TODAY()-30),YEAR(Tabla2[[#This Row],[FECHA INICIO DE LABORES EN OBRA]])=YEAR(TODAY())),MONTH(TODAY()-30)&amp;"-"&amp;YEAR(TODAY()),"No Aplica")),"No Aplica")</f>
        <v>8-2023</v>
      </c>
    </row>
    <row r="333" spans="1:30" x14ac:dyDescent="0.25">
      <c r="A333" s="13" t="s">
        <v>2744</v>
      </c>
      <c r="B333" s="15" t="s">
        <v>2745</v>
      </c>
      <c r="C333" s="15" t="s">
        <v>2717</v>
      </c>
      <c r="D333" s="15">
        <v>10745530</v>
      </c>
      <c r="E333" s="15" t="s">
        <v>3144</v>
      </c>
      <c r="F333" s="39">
        <v>28332</v>
      </c>
      <c r="G333" s="15">
        <v>2</v>
      </c>
      <c r="H333" s="15" t="s">
        <v>2749</v>
      </c>
      <c r="I333" s="15" t="s">
        <v>2720</v>
      </c>
      <c r="J333" s="15" t="s">
        <v>3145</v>
      </c>
      <c r="K333" s="15" t="s">
        <v>2808</v>
      </c>
      <c r="L333" s="40" t="s">
        <v>6</v>
      </c>
      <c r="M333" s="39"/>
      <c r="N333" s="41" t="s">
        <v>2098</v>
      </c>
      <c r="O333" s="39">
        <v>45092</v>
      </c>
      <c r="P333" s="40">
        <v>1</v>
      </c>
      <c r="Q333" s="40">
        <v>4</v>
      </c>
      <c r="R333" s="40" t="str">
        <f>IFERROR(VLOOKUP(Tabla2[[#This Row],[CONTRATISTA PRNCIPAL]],Hoja1!$L$5:$M$9,2,FALSE),"CJV")</f>
        <v>CJV</v>
      </c>
      <c r="S333" s="40" t="str">
        <f>IF(Tabla2[[#This Row],[EMPRESA]]=Tabla2[[#This Row],[CONTRATISTA PRNCIPAL]],"Principal","Secundaria")</f>
        <v>Secundaria</v>
      </c>
      <c r="T333" s="42">
        <f>IFERROR(1/COUNTIF(Tabla2[CONTRATISTA PRNCIPAL],Tabla2[[#This Row],[CONTRATISTA PRNCIPAL]]),0)</f>
        <v>0.005952380952380952</v>
      </c>
      <c r="U333" s="43">
        <f>IF(((TODAY()-Tabla2[[#This Row],[FECHA NACIMIENTO]])/365)&lt;18,"Corregir", IF(((TODAY()-Tabla2[[#This Row],[FECHA NACIMIENTO]])/365)&gt;80, "Corregir",ROUNDDOWN(((TODAY()-Tabla2[[#This Row],[FECHA NACIMIENTO]])/365),0)))</f>
        <v>46</v>
      </c>
      <c r="V3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3" s="44" t="str">
        <f>+IF(Tabla2[[#This Row],[Edad]]="Corregir","Corregir","Ok")</f>
        <v>Ok</v>
      </c>
      <c r="X333" s="42" t="str">
        <f>+IFERROR(VLOOKUP(Tabla2[[#This Row],[DISTRITO SEGÚN DNI]],Hoja1!$A$2:$B$32,2,FALSE),"No")</f>
        <v>No</v>
      </c>
      <c r="Y333" s="42" t="str">
        <f>IF(OR(LOWER(Tabla2[[#This Row],[GENERO]])="masculino", LOWER(Tabla2[[#This Row],[GENERO]])="femenino"),"OK","Corregir")</f>
        <v>OK</v>
      </c>
      <c r="Z333" s="42" t="str">
        <f>+IF(Tabla2[[#This Row],[Nro. DNI / CE]]="","Corregir",IF(LEN(Tabla2[[#This Row],[Nro. DNI / CE]])&gt;=8,"OK","Corregir"))</f>
        <v>OK</v>
      </c>
      <c r="AA333" s="42">
        <f>COUNTIF(Tabla2[APELLIDOS Y NOMBRES],Tabla2[[#This Row],[APELLIDOS Y NOMBRES]])</f>
        <v>1</v>
      </c>
      <c r="AB333" s="42">
        <f>IF(Tabla2[[#This Row],[Trabajador]]&gt;1,1/Tabla2[[#This Row],[Trabajador]],Tabla2[[#This Row],[Trabajador]])</f>
        <v>1</v>
      </c>
      <c r="AC333" t="str">
        <f>+IFERROR(IF(Tabla2[[#This Row],[FECHA CESE/BAJA]]="","No Aplica",IF(AND(MONTH(Tabla2[[#This Row],[FECHA CESE/BAJA]])=MONTH(TODAY()-30),YEAR(Tabla2[[#This Row],[FECHA CESE/BAJA]])=YEAR(TODAY())),MONTH(TODAY()-30)&amp;"-"&amp;YEAR(TODAY()),"Borrar")),"No aplica")</f>
        <v>No Aplica</v>
      </c>
      <c r="AD333" t="str">
        <f>+IFERROR(IF(Tabla2[[#This Row],[FECHA INICIO DE LABORES EN OBRA]]="","No Aplica",IF(AND(MONTH(Tabla2[[#This Row],[FECHA INICIO DE LABORES EN OBRA]])=MONTH(TODAY()-30),YEAR(Tabla2[[#This Row],[FECHA INICIO DE LABORES EN OBRA]])=YEAR(TODAY())),MONTH(TODAY()-30)&amp;"-"&amp;YEAR(TODAY()),"No Aplica")),"No Aplica")</f>
        <v>No Aplica</v>
      </c>
    </row>
    <row r="334" spans="1:30" x14ac:dyDescent="0.25">
      <c r="A334" s="13" t="s">
        <v>2744</v>
      </c>
      <c r="B334" s="15" t="s">
        <v>2745</v>
      </c>
      <c r="C334" s="15" t="s">
        <v>2717</v>
      </c>
      <c r="D334" s="15">
        <v>46759684</v>
      </c>
      <c r="E334" s="15" t="s">
        <v>3146</v>
      </c>
      <c r="F334" s="39">
        <v>31783</v>
      </c>
      <c r="G334" s="15">
        <v>2</v>
      </c>
      <c r="H334" s="15" t="s">
        <v>2749</v>
      </c>
      <c r="I334" s="15" t="s">
        <v>2720</v>
      </c>
      <c r="J334" s="15" t="s">
        <v>3147</v>
      </c>
      <c r="K334" s="15" t="s">
        <v>2808</v>
      </c>
      <c r="L334" s="40" t="s">
        <v>6</v>
      </c>
      <c r="M334" s="39"/>
      <c r="N334" s="41" t="s">
        <v>2098</v>
      </c>
      <c r="O334" s="39">
        <v>45092</v>
      </c>
      <c r="P334" s="40">
        <v>1</v>
      </c>
      <c r="Q334" s="40">
        <v>4</v>
      </c>
      <c r="R334" s="40" t="str">
        <f>IFERROR(VLOOKUP(Tabla2[[#This Row],[CONTRATISTA PRNCIPAL]],Hoja1!$L$5:$M$9,2,FALSE),"CJV")</f>
        <v>CJV</v>
      </c>
      <c r="S334" s="40" t="str">
        <f>IF(Tabla2[[#This Row],[EMPRESA]]=Tabla2[[#This Row],[CONTRATISTA PRNCIPAL]],"Principal","Secundaria")</f>
        <v>Secundaria</v>
      </c>
      <c r="T334" s="42">
        <f>IFERROR(1/COUNTIF(Tabla2[CONTRATISTA PRNCIPAL],Tabla2[[#This Row],[CONTRATISTA PRNCIPAL]]),0)</f>
        <v>0.005952380952380952</v>
      </c>
      <c r="U334" s="43">
        <f>IF(((TODAY()-Tabla2[[#This Row],[FECHA NACIMIENTO]])/365)&lt;18,"Corregir", IF(((TODAY()-Tabla2[[#This Row],[FECHA NACIMIENTO]])/365)&gt;80, "Corregir",ROUNDDOWN(((TODAY()-Tabla2[[#This Row],[FECHA NACIMIENTO]])/365),0)))</f>
        <v>36</v>
      </c>
      <c r="V3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4" s="44" t="str">
        <f>+IF(Tabla2[[#This Row],[Edad]]="Corregir","Corregir","Ok")</f>
        <v>Ok</v>
      </c>
      <c r="X334" s="42" t="str">
        <f>+IFERROR(VLOOKUP(Tabla2[[#This Row],[DISTRITO SEGÚN DNI]],Hoja1!$A$2:$B$32,2,FALSE),"No")</f>
        <v>No</v>
      </c>
      <c r="Y334" s="42" t="str">
        <f>IF(OR(LOWER(Tabla2[[#This Row],[GENERO]])="masculino", LOWER(Tabla2[[#This Row],[GENERO]])="femenino"),"OK","Corregir")</f>
        <v>OK</v>
      </c>
      <c r="Z334" s="42" t="str">
        <f>+IF(Tabla2[[#This Row],[Nro. DNI / CE]]="","Corregir",IF(LEN(Tabla2[[#This Row],[Nro. DNI / CE]])&gt;=8,"OK","Corregir"))</f>
        <v>OK</v>
      </c>
      <c r="AA334" s="42">
        <f>COUNTIF(Tabla2[APELLIDOS Y NOMBRES],Tabla2[[#This Row],[APELLIDOS Y NOMBRES]])</f>
        <v>1</v>
      </c>
      <c r="AB334" s="42">
        <f>IF(Tabla2[[#This Row],[Trabajador]]&gt;1,1/Tabla2[[#This Row],[Trabajador]],Tabla2[[#This Row],[Trabajador]])</f>
        <v>1</v>
      </c>
      <c r="AC334" t="str">
        <f>+IFERROR(IF(Tabla2[[#This Row],[FECHA CESE/BAJA]]="","No Aplica",IF(AND(MONTH(Tabla2[[#This Row],[FECHA CESE/BAJA]])=MONTH(TODAY()-30),YEAR(Tabla2[[#This Row],[FECHA CESE/BAJA]])=YEAR(TODAY())),MONTH(TODAY()-30)&amp;"-"&amp;YEAR(TODAY()),"Borrar")),"No aplica")</f>
        <v>No Aplica</v>
      </c>
      <c r="AD334" t="str">
        <f>+IFERROR(IF(Tabla2[[#This Row],[FECHA INICIO DE LABORES EN OBRA]]="","No Aplica",IF(AND(MONTH(Tabla2[[#This Row],[FECHA INICIO DE LABORES EN OBRA]])=MONTH(TODAY()-30),YEAR(Tabla2[[#This Row],[FECHA INICIO DE LABORES EN OBRA]])=YEAR(TODAY())),MONTH(TODAY()-30)&amp;"-"&amp;YEAR(TODAY()),"No Aplica")),"No Aplica")</f>
        <v>No Aplica</v>
      </c>
    </row>
    <row r="335" spans="1:30" x14ac:dyDescent="0.25">
      <c r="A335" s="13" t="s">
        <v>2744</v>
      </c>
      <c r="B335" s="15" t="s">
        <v>2745</v>
      </c>
      <c r="C335" s="15" t="s">
        <v>2717</v>
      </c>
      <c r="D335" s="15">
        <v>42759614</v>
      </c>
      <c r="E335" s="15" t="s">
        <v>3148</v>
      </c>
      <c r="F335" s="39">
        <v>31020</v>
      </c>
      <c r="G335" s="15">
        <v>2</v>
      </c>
      <c r="H335" s="15" t="s">
        <v>2749</v>
      </c>
      <c r="I335" s="15" t="s">
        <v>2720</v>
      </c>
      <c r="J335" s="15" t="s">
        <v>3149</v>
      </c>
      <c r="K335" s="15" t="s">
        <v>2767</v>
      </c>
      <c r="L335" s="40" t="s">
        <v>6</v>
      </c>
      <c r="M335" s="39"/>
      <c r="N335" s="41" t="s">
        <v>2098</v>
      </c>
      <c r="O335" s="39">
        <v>45096</v>
      </c>
      <c r="P335" s="40">
        <v>1</v>
      </c>
      <c r="Q335" s="40">
        <v>4</v>
      </c>
      <c r="R335" s="40" t="str">
        <f>IFERROR(VLOOKUP(Tabla2[[#This Row],[CONTRATISTA PRNCIPAL]],Hoja1!$L$5:$M$9,2,FALSE),"CJV")</f>
        <v>CJV</v>
      </c>
      <c r="S335" s="40" t="str">
        <f>IF(Tabla2[[#This Row],[EMPRESA]]=Tabla2[[#This Row],[CONTRATISTA PRNCIPAL]],"Principal","Secundaria")</f>
        <v>Secundaria</v>
      </c>
      <c r="T335" s="42">
        <f>IFERROR(1/COUNTIF(Tabla2[CONTRATISTA PRNCIPAL],Tabla2[[#This Row],[CONTRATISTA PRNCIPAL]]),0)</f>
        <v>0.005952380952380952</v>
      </c>
      <c r="U335" s="43">
        <f>IF(((TODAY()-Tabla2[[#This Row],[FECHA NACIMIENTO]])/365)&lt;18,"Corregir", IF(((TODAY()-Tabla2[[#This Row],[FECHA NACIMIENTO]])/365)&gt;80, "Corregir",ROUNDDOWN(((TODAY()-Tabla2[[#This Row],[FECHA NACIMIENTO]])/365),0)))</f>
        <v>38</v>
      </c>
      <c r="V3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5" s="44" t="str">
        <f>+IF(Tabla2[[#This Row],[Edad]]="Corregir","Corregir","Ok")</f>
        <v>Ok</v>
      </c>
      <c r="X335" s="42" t="str">
        <f>+IFERROR(VLOOKUP(Tabla2[[#This Row],[DISTRITO SEGÚN DNI]],Hoja1!$A$2:$B$32,2,FALSE),"No")</f>
        <v>No</v>
      </c>
      <c r="Y335" s="42" t="str">
        <f>IF(OR(LOWER(Tabla2[[#This Row],[GENERO]])="masculino", LOWER(Tabla2[[#This Row],[GENERO]])="femenino"),"OK","Corregir")</f>
        <v>OK</v>
      </c>
      <c r="Z335" s="42" t="str">
        <f>+IF(Tabla2[[#This Row],[Nro. DNI / CE]]="","Corregir",IF(LEN(Tabla2[[#This Row],[Nro. DNI / CE]])&gt;=8,"OK","Corregir"))</f>
        <v>OK</v>
      </c>
      <c r="AA335" s="42">
        <f>COUNTIF(Tabla2[APELLIDOS Y NOMBRES],Tabla2[[#This Row],[APELLIDOS Y NOMBRES]])</f>
        <v>1</v>
      </c>
      <c r="AB335" s="42">
        <f>IF(Tabla2[[#This Row],[Trabajador]]&gt;1,1/Tabla2[[#This Row],[Trabajador]],Tabla2[[#This Row],[Trabajador]])</f>
        <v>1</v>
      </c>
      <c r="AC335" t="str">
        <f>+IFERROR(IF(Tabla2[[#This Row],[FECHA CESE/BAJA]]="","No Aplica",IF(AND(MONTH(Tabla2[[#This Row],[FECHA CESE/BAJA]])=MONTH(TODAY()-30),YEAR(Tabla2[[#This Row],[FECHA CESE/BAJA]])=YEAR(TODAY())),MONTH(TODAY()-30)&amp;"-"&amp;YEAR(TODAY()),"Borrar")),"No aplica")</f>
        <v>No Aplica</v>
      </c>
      <c r="AD335" t="str">
        <f>+IFERROR(IF(Tabla2[[#This Row],[FECHA INICIO DE LABORES EN OBRA]]="","No Aplica",IF(AND(MONTH(Tabla2[[#This Row],[FECHA INICIO DE LABORES EN OBRA]])=MONTH(TODAY()-30),YEAR(Tabla2[[#This Row],[FECHA INICIO DE LABORES EN OBRA]])=YEAR(TODAY())),MONTH(TODAY()-30)&amp;"-"&amp;YEAR(TODAY()),"No Aplica")),"No Aplica")</f>
        <v>No Aplica</v>
      </c>
    </row>
    <row r="336" spans="1:30" x14ac:dyDescent="0.25">
      <c r="A336" s="13" t="s">
        <v>2744</v>
      </c>
      <c r="B336" s="15" t="s">
        <v>2745</v>
      </c>
      <c r="C336" s="15" t="s">
        <v>2717</v>
      </c>
      <c r="D336" s="15">
        <v>42437525</v>
      </c>
      <c r="E336" s="15" t="s">
        <v>3150</v>
      </c>
      <c r="F336" s="39">
        <v>29543</v>
      </c>
      <c r="G336" s="15">
        <v>2</v>
      </c>
      <c r="H336" s="15" t="s">
        <v>3151</v>
      </c>
      <c r="I336" s="15" t="s">
        <v>2720</v>
      </c>
      <c r="J336" s="15" t="s">
        <v>3152</v>
      </c>
      <c r="K336" s="15" t="s">
        <v>2113</v>
      </c>
      <c r="L336" s="40" t="s">
        <v>6</v>
      </c>
      <c r="M336" s="39"/>
      <c r="N336" s="41" t="s">
        <v>2098</v>
      </c>
      <c r="O336" s="39">
        <v>45125</v>
      </c>
      <c r="P336" s="40">
        <v>1</v>
      </c>
      <c r="Q336" s="40">
        <v>4</v>
      </c>
      <c r="R336" s="40" t="str">
        <f>IFERROR(VLOOKUP(Tabla2[[#This Row],[CONTRATISTA PRNCIPAL]],Hoja1!$L$5:$M$9,2,FALSE),"CJV")</f>
        <v>CJV</v>
      </c>
      <c r="S336" s="40" t="str">
        <f>IF(Tabla2[[#This Row],[EMPRESA]]=Tabla2[[#This Row],[CONTRATISTA PRNCIPAL]],"Principal","Secundaria")</f>
        <v>Secundaria</v>
      </c>
      <c r="T336" s="42">
        <f>IFERROR(1/COUNTIF(Tabla2[CONTRATISTA PRNCIPAL],Tabla2[[#This Row],[CONTRATISTA PRNCIPAL]]),0)</f>
        <v>0.005952380952380952</v>
      </c>
      <c r="U336" s="43">
        <f>IF(((TODAY()-Tabla2[[#This Row],[FECHA NACIMIENTO]])/365)&lt;18,"Corregir", IF(((TODAY()-Tabla2[[#This Row],[FECHA NACIMIENTO]])/365)&gt;80, "Corregir",ROUNDDOWN(((TODAY()-Tabla2[[#This Row],[FECHA NACIMIENTO]])/365),0)))</f>
        <v>42</v>
      </c>
      <c r="V3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6" s="44" t="str">
        <f>+IF(Tabla2[[#This Row],[Edad]]="Corregir","Corregir","Ok")</f>
        <v>Ok</v>
      </c>
      <c r="X336" s="42" t="str">
        <f>+IFERROR(VLOOKUP(Tabla2[[#This Row],[DISTRITO SEGÚN DNI]],Hoja1!$A$2:$B$32,2,FALSE),"No")</f>
        <v>No</v>
      </c>
      <c r="Y336" s="42" t="str">
        <f>IF(OR(LOWER(Tabla2[[#This Row],[GENERO]])="masculino", LOWER(Tabla2[[#This Row],[GENERO]])="femenino"),"OK","Corregir")</f>
        <v>OK</v>
      </c>
      <c r="Z336" s="42" t="str">
        <f>+IF(Tabla2[[#This Row],[Nro. DNI / CE]]="","Corregir",IF(LEN(Tabla2[[#This Row],[Nro. DNI / CE]])&gt;=8,"OK","Corregir"))</f>
        <v>OK</v>
      </c>
      <c r="AA336" s="42">
        <f>COUNTIF(Tabla2[APELLIDOS Y NOMBRES],Tabla2[[#This Row],[APELLIDOS Y NOMBRES]])</f>
        <v>1</v>
      </c>
      <c r="AB336" s="42">
        <f>IF(Tabla2[[#This Row],[Trabajador]]&gt;1,1/Tabla2[[#This Row],[Trabajador]],Tabla2[[#This Row],[Trabajador]])</f>
        <v>1</v>
      </c>
      <c r="AC336" t="str">
        <f>+IFERROR(IF(Tabla2[[#This Row],[FECHA CESE/BAJA]]="","No Aplica",IF(AND(MONTH(Tabla2[[#This Row],[FECHA CESE/BAJA]])=MONTH(TODAY()-30),YEAR(Tabla2[[#This Row],[FECHA CESE/BAJA]])=YEAR(TODAY())),MONTH(TODAY()-30)&amp;"-"&amp;YEAR(TODAY()),"Borrar")),"No aplica")</f>
        <v>No Aplica</v>
      </c>
      <c r="AD336" t="str">
        <f>+IFERROR(IF(Tabla2[[#This Row],[FECHA INICIO DE LABORES EN OBRA]]="","No Aplica",IF(AND(MONTH(Tabla2[[#This Row],[FECHA INICIO DE LABORES EN OBRA]])=MONTH(TODAY()-30),YEAR(Tabla2[[#This Row],[FECHA INICIO DE LABORES EN OBRA]])=YEAR(TODAY())),MONTH(TODAY()-30)&amp;"-"&amp;YEAR(TODAY()),"No Aplica")),"No Aplica")</f>
        <v>No Aplica</v>
      </c>
    </row>
    <row r="337" spans="1:30" x14ac:dyDescent="0.25">
      <c r="A337" s="13" t="s">
        <v>2744</v>
      </c>
      <c r="B337" s="15" t="s">
        <v>2745</v>
      </c>
      <c r="C337" s="15" t="s">
        <v>2717</v>
      </c>
      <c r="D337" s="15">
        <v>42847811</v>
      </c>
      <c r="E337" s="15" t="s">
        <v>3153</v>
      </c>
      <c r="F337" s="39">
        <v>30348</v>
      </c>
      <c r="G337" s="15">
        <v>2</v>
      </c>
      <c r="H337" s="15" t="s">
        <v>3151</v>
      </c>
      <c r="I337" s="15" t="s">
        <v>2720</v>
      </c>
      <c r="J337" s="15" t="s">
        <v>3154</v>
      </c>
      <c r="K337" s="15" t="s">
        <v>2808</v>
      </c>
      <c r="L337" s="40" t="s">
        <v>6</v>
      </c>
      <c r="M337" s="39"/>
      <c r="N337" s="41" t="s">
        <v>2098</v>
      </c>
      <c r="O337" s="39">
        <v>45139</v>
      </c>
      <c r="P337" s="40">
        <v>1</v>
      </c>
      <c r="Q337" s="40">
        <v>4</v>
      </c>
      <c r="R337" s="40" t="str">
        <f>IFERROR(VLOOKUP(Tabla2[[#This Row],[CONTRATISTA PRNCIPAL]],Hoja1!$L$5:$M$9,2,FALSE),"CJV")</f>
        <v>CJV</v>
      </c>
      <c r="S337" s="40" t="str">
        <f>IF(Tabla2[[#This Row],[EMPRESA]]=Tabla2[[#This Row],[CONTRATISTA PRNCIPAL]],"Principal","Secundaria")</f>
        <v>Secundaria</v>
      </c>
      <c r="T337" s="42">
        <f>IFERROR(1/COUNTIF(Tabla2[CONTRATISTA PRNCIPAL],Tabla2[[#This Row],[CONTRATISTA PRNCIPAL]]),0)</f>
        <v>0.005952380952380952</v>
      </c>
      <c r="U337" s="43">
        <f>IF(((TODAY()-Tabla2[[#This Row],[FECHA NACIMIENTO]])/365)&lt;18,"Corregir", IF(((TODAY()-Tabla2[[#This Row],[FECHA NACIMIENTO]])/365)&gt;80, "Corregir",ROUNDDOWN(((TODAY()-Tabla2[[#This Row],[FECHA NACIMIENTO]])/365),0)))</f>
        <v>40</v>
      </c>
      <c r="V3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7" s="44" t="str">
        <f>+IF(Tabla2[[#This Row],[Edad]]="Corregir","Corregir","Ok")</f>
        <v>Ok</v>
      </c>
      <c r="X337" s="42" t="str">
        <f>+IFERROR(VLOOKUP(Tabla2[[#This Row],[DISTRITO SEGÚN DNI]],Hoja1!$A$2:$B$32,2,FALSE),"No")</f>
        <v>No</v>
      </c>
      <c r="Y337" s="42" t="str">
        <f>IF(OR(LOWER(Tabla2[[#This Row],[GENERO]])="masculino", LOWER(Tabla2[[#This Row],[GENERO]])="femenino"),"OK","Corregir")</f>
        <v>OK</v>
      </c>
      <c r="Z337" s="42" t="str">
        <f>+IF(Tabla2[[#This Row],[Nro. DNI / CE]]="","Corregir",IF(LEN(Tabla2[[#This Row],[Nro. DNI / CE]])&gt;=8,"OK","Corregir"))</f>
        <v>OK</v>
      </c>
      <c r="AA337" s="42">
        <f>COUNTIF(Tabla2[APELLIDOS Y NOMBRES],Tabla2[[#This Row],[APELLIDOS Y NOMBRES]])</f>
        <v>1</v>
      </c>
      <c r="AB337" s="42">
        <f>IF(Tabla2[[#This Row],[Trabajador]]&gt;1,1/Tabla2[[#This Row],[Trabajador]],Tabla2[[#This Row],[Trabajador]])</f>
        <v>1</v>
      </c>
      <c r="AC337" t="str">
        <f>+IFERROR(IF(Tabla2[[#This Row],[FECHA CESE/BAJA]]="","No Aplica",IF(AND(MONTH(Tabla2[[#This Row],[FECHA CESE/BAJA]])=MONTH(TODAY()-30),YEAR(Tabla2[[#This Row],[FECHA CESE/BAJA]])=YEAR(TODAY())),MONTH(TODAY()-30)&amp;"-"&amp;YEAR(TODAY()),"Borrar")),"No aplica")</f>
        <v>No Aplica</v>
      </c>
      <c r="AD337" t="str">
        <f>+IFERROR(IF(Tabla2[[#This Row],[FECHA INICIO DE LABORES EN OBRA]]="","No Aplica",IF(AND(MONTH(Tabla2[[#This Row],[FECHA INICIO DE LABORES EN OBRA]])=MONTH(TODAY()-30),YEAR(Tabla2[[#This Row],[FECHA INICIO DE LABORES EN OBRA]])=YEAR(TODAY())),MONTH(TODAY()-30)&amp;"-"&amp;YEAR(TODAY()),"No Aplica")),"No Aplica")</f>
        <v>8-2023</v>
      </c>
    </row>
    <row r="338" spans="1:30" x14ac:dyDescent="0.25">
      <c r="A338" s="13" t="s">
        <v>2744</v>
      </c>
      <c r="B338" s="15" t="s">
        <v>2745</v>
      </c>
      <c r="C338" s="15" t="s">
        <v>2717</v>
      </c>
      <c r="D338" s="15">
        <v>77492171</v>
      </c>
      <c r="E338" s="15" t="s">
        <v>3155</v>
      </c>
      <c r="F338" s="39">
        <v>34982</v>
      </c>
      <c r="G338" s="15">
        <v>2</v>
      </c>
      <c r="H338" s="15" t="s">
        <v>3151</v>
      </c>
      <c r="I338" s="15" t="s">
        <v>2720</v>
      </c>
      <c r="J338" s="15" t="s">
        <v>3156</v>
      </c>
      <c r="K338" s="15" t="s">
        <v>2126</v>
      </c>
      <c r="L338" s="40" t="s">
        <v>6</v>
      </c>
      <c r="M338" s="39"/>
      <c r="N338" s="41" t="s">
        <v>2098</v>
      </c>
      <c r="O338" s="39">
        <v>45150</v>
      </c>
      <c r="P338" s="40">
        <v>1</v>
      </c>
      <c r="Q338" s="40">
        <v>4</v>
      </c>
      <c r="R338" s="40" t="str">
        <f>IFERROR(VLOOKUP(Tabla2[[#This Row],[CONTRATISTA PRNCIPAL]],Hoja1!$L$5:$M$9,2,FALSE),"CJV")</f>
        <v>CJV</v>
      </c>
      <c r="S338" s="40" t="str">
        <f>IF(Tabla2[[#This Row],[EMPRESA]]=Tabla2[[#This Row],[CONTRATISTA PRNCIPAL]],"Principal","Secundaria")</f>
        <v>Secundaria</v>
      </c>
      <c r="T338" s="42">
        <f>IFERROR(1/COUNTIF(Tabla2[CONTRATISTA PRNCIPAL],Tabla2[[#This Row],[CONTRATISTA PRNCIPAL]]),0)</f>
        <v>0.005952380952380952</v>
      </c>
      <c r="U338" s="43">
        <f>IF(((TODAY()-Tabla2[[#This Row],[FECHA NACIMIENTO]])/365)&lt;18,"Corregir", IF(((TODAY()-Tabla2[[#This Row],[FECHA NACIMIENTO]])/365)&gt;80, "Corregir",ROUNDDOWN(((TODAY()-Tabla2[[#This Row],[FECHA NACIMIENTO]])/365),0)))</f>
        <v>27</v>
      </c>
      <c r="V3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8" s="44" t="str">
        <f>+IF(Tabla2[[#This Row],[Edad]]="Corregir","Corregir","Ok")</f>
        <v>Ok</v>
      </c>
      <c r="X338" s="42" t="str">
        <f>+IFERROR(VLOOKUP(Tabla2[[#This Row],[DISTRITO SEGÚN DNI]],Hoja1!$A$2:$B$32,2,FALSE),"No")</f>
        <v>No</v>
      </c>
      <c r="Y338" s="42" t="str">
        <f>IF(OR(LOWER(Tabla2[[#This Row],[GENERO]])="masculino", LOWER(Tabla2[[#This Row],[GENERO]])="femenino"),"OK","Corregir")</f>
        <v>OK</v>
      </c>
      <c r="Z338" s="42" t="str">
        <f>+IF(Tabla2[[#This Row],[Nro. DNI / CE]]="","Corregir",IF(LEN(Tabla2[[#This Row],[Nro. DNI / CE]])&gt;=8,"OK","Corregir"))</f>
        <v>OK</v>
      </c>
      <c r="AA338" s="42">
        <f>COUNTIF(Tabla2[APELLIDOS Y NOMBRES],Tabla2[[#This Row],[APELLIDOS Y NOMBRES]])</f>
        <v>1</v>
      </c>
      <c r="AB338" s="42">
        <f>IF(Tabla2[[#This Row],[Trabajador]]&gt;1,1/Tabla2[[#This Row],[Trabajador]],Tabla2[[#This Row],[Trabajador]])</f>
        <v>1</v>
      </c>
      <c r="AC338" t="str">
        <f>+IFERROR(IF(Tabla2[[#This Row],[FECHA CESE/BAJA]]="","No Aplica",IF(AND(MONTH(Tabla2[[#This Row],[FECHA CESE/BAJA]])=MONTH(TODAY()-30),YEAR(Tabla2[[#This Row],[FECHA CESE/BAJA]])=YEAR(TODAY())),MONTH(TODAY()-30)&amp;"-"&amp;YEAR(TODAY()),"Borrar")),"No aplica")</f>
        <v>No Aplica</v>
      </c>
      <c r="AD338" t="str">
        <f>+IFERROR(IF(Tabla2[[#This Row],[FECHA INICIO DE LABORES EN OBRA]]="","No Aplica",IF(AND(MONTH(Tabla2[[#This Row],[FECHA INICIO DE LABORES EN OBRA]])=MONTH(TODAY()-30),YEAR(Tabla2[[#This Row],[FECHA INICIO DE LABORES EN OBRA]])=YEAR(TODAY())),MONTH(TODAY()-30)&amp;"-"&amp;YEAR(TODAY()),"No Aplica")),"No Aplica")</f>
        <v>8-2023</v>
      </c>
    </row>
    <row r="339" spans="1:30" x14ac:dyDescent="0.25">
      <c r="A339" s="13" t="s">
        <v>2744</v>
      </c>
      <c r="B339" s="15" t="s">
        <v>2745</v>
      </c>
      <c r="C339" s="15" t="s">
        <v>2717</v>
      </c>
      <c r="D339" s="15">
        <v>46545568</v>
      </c>
      <c r="E339" s="15" t="s">
        <v>1776</v>
      </c>
      <c r="F339" s="39">
        <v>32555</v>
      </c>
      <c r="G339" s="15">
        <v>2</v>
      </c>
      <c r="H339" s="15" t="s">
        <v>2751</v>
      </c>
      <c r="I339" s="15" t="s">
        <v>2720</v>
      </c>
      <c r="J339" s="15" t="s">
        <v>3157</v>
      </c>
      <c r="K339" s="15" t="s">
        <v>27</v>
      </c>
      <c r="L339" s="40" t="s">
        <v>6</v>
      </c>
      <c r="M339" s="39"/>
      <c r="N339" s="41" t="s">
        <v>2098</v>
      </c>
      <c r="O339" s="39">
        <v>45114</v>
      </c>
      <c r="P339" s="40">
        <v>1</v>
      </c>
      <c r="Q339" s="40">
        <v>4</v>
      </c>
      <c r="R339" s="40" t="str">
        <f>IFERROR(VLOOKUP(Tabla2[[#This Row],[CONTRATISTA PRNCIPAL]],Hoja1!$L$5:$M$9,2,FALSE),"CJV")</f>
        <v>CJV</v>
      </c>
      <c r="S339" s="40" t="str">
        <f>IF(Tabla2[[#This Row],[EMPRESA]]=Tabla2[[#This Row],[CONTRATISTA PRNCIPAL]],"Principal","Secundaria")</f>
        <v>Secundaria</v>
      </c>
      <c r="T339" s="42">
        <f>IFERROR(1/COUNTIF(Tabla2[CONTRATISTA PRNCIPAL],Tabla2[[#This Row],[CONTRATISTA PRNCIPAL]]),0)</f>
        <v>0.005952380952380952</v>
      </c>
      <c r="U339" s="43">
        <f>IF(((TODAY()-Tabla2[[#This Row],[FECHA NACIMIENTO]])/365)&lt;18,"Corregir", IF(((TODAY()-Tabla2[[#This Row],[FECHA NACIMIENTO]])/365)&gt;80, "Corregir",ROUNDDOWN(((TODAY()-Tabla2[[#This Row],[FECHA NACIMIENTO]])/365),0)))</f>
        <v>34</v>
      </c>
      <c r="V3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9" s="44" t="str">
        <f>+IF(Tabla2[[#This Row],[Edad]]="Corregir","Corregir","Ok")</f>
        <v>Ok</v>
      </c>
      <c r="X339" s="42" t="str">
        <f>+IFERROR(VLOOKUP(Tabla2[[#This Row],[DISTRITO SEGÚN DNI]],Hoja1!$A$2:$B$32,2,FALSE),"No")</f>
        <v>CALLAO</v>
      </c>
      <c r="Y339" s="42" t="str">
        <f>IF(OR(LOWER(Tabla2[[#This Row],[GENERO]])="masculino", LOWER(Tabla2[[#This Row],[GENERO]])="femenino"),"OK","Corregir")</f>
        <v>OK</v>
      </c>
      <c r="Z339" s="42" t="str">
        <f>+IF(Tabla2[[#This Row],[Nro. DNI / CE]]="","Corregir",IF(LEN(Tabla2[[#This Row],[Nro. DNI / CE]])&gt;=8,"OK","Corregir"))</f>
        <v>OK</v>
      </c>
      <c r="AA339" s="42">
        <f>COUNTIF(Tabla2[APELLIDOS Y NOMBRES],Tabla2[[#This Row],[APELLIDOS Y NOMBRES]])</f>
        <v>1</v>
      </c>
      <c r="AB339" s="42">
        <f>IF(Tabla2[[#This Row],[Trabajador]]&gt;1,1/Tabla2[[#This Row],[Trabajador]],Tabla2[[#This Row],[Trabajador]])</f>
        <v>1</v>
      </c>
      <c r="AC339" t="str">
        <f>+IFERROR(IF(Tabla2[[#This Row],[FECHA CESE/BAJA]]="","No Aplica",IF(AND(MONTH(Tabla2[[#This Row],[FECHA CESE/BAJA]])=MONTH(TODAY()-30),YEAR(Tabla2[[#This Row],[FECHA CESE/BAJA]])=YEAR(TODAY())),MONTH(TODAY()-30)&amp;"-"&amp;YEAR(TODAY()),"Borrar")),"No aplica")</f>
        <v>No Aplica</v>
      </c>
      <c r="AD339" t="str">
        <f>+IFERROR(IF(Tabla2[[#This Row],[FECHA INICIO DE LABORES EN OBRA]]="","No Aplica",IF(AND(MONTH(Tabla2[[#This Row],[FECHA INICIO DE LABORES EN OBRA]])=MONTH(TODAY()-30),YEAR(Tabla2[[#This Row],[FECHA INICIO DE LABORES EN OBRA]])=YEAR(TODAY())),MONTH(TODAY()-30)&amp;"-"&amp;YEAR(TODAY()),"No Aplica")),"No Aplica")</f>
        <v>No Aplica</v>
      </c>
    </row>
    <row r="340" spans="1:30" x14ac:dyDescent="0.25">
      <c r="A340" s="13" t="s">
        <v>2744</v>
      </c>
      <c r="B340" s="15" t="s">
        <v>2745</v>
      </c>
      <c r="C340" s="15" t="s">
        <v>2717</v>
      </c>
      <c r="D340" s="15" t="s">
        <v>1777</v>
      </c>
      <c r="E340" s="15" t="s">
        <v>1778</v>
      </c>
      <c r="F340" s="39">
        <v>35429</v>
      </c>
      <c r="G340" s="15">
        <v>2</v>
      </c>
      <c r="H340" s="15" t="s">
        <v>2751</v>
      </c>
      <c r="I340" s="15" t="s">
        <v>2720</v>
      </c>
      <c r="J340" s="15" t="s">
        <v>3158</v>
      </c>
      <c r="K340" s="15" t="s">
        <v>27</v>
      </c>
      <c r="L340" s="40" t="s">
        <v>6</v>
      </c>
      <c r="M340" s="39"/>
      <c r="N340" s="41" t="s">
        <v>2098</v>
      </c>
      <c r="O340" s="39">
        <v>45132</v>
      </c>
      <c r="P340" s="40">
        <v>1</v>
      </c>
      <c r="Q340" s="40">
        <v>4</v>
      </c>
      <c r="R340" s="40" t="str">
        <f>IFERROR(VLOOKUP(Tabla2[[#This Row],[CONTRATISTA PRNCIPAL]],Hoja1!$L$5:$M$9,2,FALSE),"CJV")</f>
        <v>CJV</v>
      </c>
      <c r="S340" s="40" t="str">
        <f>IF(Tabla2[[#This Row],[EMPRESA]]=Tabla2[[#This Row],[CONTRATISTA PRNCIPAL]],"Principal","Secundaria")</f>
        <v>Secundaria</v>
      </c>
      <c r="T340" s="42">
        <f>IFERROR(1/COUNTIF(Tabla2[CONTRATISTA PRNCIPAL],Tabla2[[#This Row],[CONTRATISTA PRNCIPAL]]),0)</f>
        <v>0.005952380952380952</v>
      </c>
      <c r="U340" s="43">
        <f>IF(((TODAY()-Tabla2[[#This Row],[FECHA NACIMIENTO]])/365)&lt;18,"Corregir", IF(((TODAY()-Tabla2[[#This Row],[FECHA NACIMIENTO]])/365)&gt;80, "Corregir",ROUNDDOWN(((TODAY()-Tabla2[[#This Row],[FECHA NACIMIENTO]])/365),0)))</f>
        <v>26</v>
      </c>
      <c r="V3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0" s="44" t="str">
        <f>+IF(Tabla2[[#This Row],[Edad]]="Corregir","Corregir","Ok")</f>
        <v>Ok</v>
      </c>
      <c r="X340" s="42" t="str">
        <f>+IFERROR(VLOOKUP(Tabla2[[#This Row],[DISTRITO SEGÚN DNI]],Hoja1!$A$2:$B$32,2,FALSE),"No")</f>
        <v>CALLAO</v>
      </c>
      <c r="Y340" s="42" t="str">
        <f>IF(OR(LOWER(Tabla2[[#This Row],[GENERO]])="masculino", LOWER(Tabla2[[#This Row],[GENERO]])="femenino"),"OK","Corregir")</f>
        <v>OK</v>
      </c>
      <c r="Z340" s="42" t="str">
        <f>+IF(Tabla2[[#This Row],[Nro. DNI / CE]]="","Corregir",IF(LEN(Tabla2[[#This Row],[Nro. DNI / CE]])&gt;=8,"OK","Corregir"))</f>
        <v>OK</v>
      </c>
      <c r="AA340" s="42">
        <f>COUNTIF(Tabla2[APELLIDOS Y NOMBRES],Tabla2[[#This Row],[APELLIDOS Y NOMBRES]])</f>
        <v>1</v>
      </c>
      <c r="AB340" s="42">
        <f>IF(Tabla2[[#This Row],[Trabajador]]&gt;1,1/Tabla2[[#This Row],[Trabajador]],Tabla2[[#This Row],[Trabajador]])</f>
        <v>1</v>
      </c>
      <c r="AC340" t="str">
        <f>+IFERROR(IF(Tabla2[[#This Row],[FECHA CESE/BAJA]]="","No Aplica",IF(AND(MONTH(Tabla2[[#This Row],[FECHA CESE/BAJA]])=MONTH(TODAY()-30),YEAR(Tabla2[[#This Row],[FECHA CESE/BAJA]])=YEAR(TODAY())),MONTH(TODAY()-30)&amp;"-"&amp;YEAR(TODAY()),"Borrar")),"No aplica")</f>
        <v>No Aplica</v>
      </c>
      <c r="AD340" t="str">
        <f>+IFERROR(IF(Tabla2[[#This Row],[FECHA INICIO DE LABORES EN OBRA]]="","No Aplica",IF(AND(MONTH(Tabla2[[#This Row],[FECHA INICIO DE LABORES EN OBRA]])=MONTH(TODAY()-30),YEAR(Tabla2[[#This Row],[FECHA INICIO DE LABORES EN OBRA]])=YEAR(TODAY())),MONTH(TODAY()-30)&amp;"-"&amp;YEAR(TODAY()),"No Aplica")),"No Aplica")</f>
        <v>No Aplica</v>
      </c>
    </row>
    <row r="341" spans="1:30" x14ac:dyDescent="0.25">
      <c r="A341" s="13" t="s">
        <v>2744</v>
      </c>
      <c r="B341" s="15" t="s">
        <v>2745</v>
      </c>
      <c r="C341" s="15" t="s">
        <v>2717</v>
      </c>
      <c r="D341" s="15" t="s">
        <v>1779</v>
      </c>
      <c r="E341" s="15" t="s">
        <v>1780</v>
      </c>
      <c r="F341" s="39">
        <v>35519</v>
      </c>
      <c r="G341" s="15">
        <v>2</v>
      </c>
      <c r="H341" s="15" t="s">
        <v>2751</v>
      </c>
      <c r="I341" s="15" t="s">
        <v>2720</v>
      </c>
      <c r="J341" s="15" t="s">
        <v>3159</v>
      </c>
      <c r="K341" s="15" t="s">
        <v>27</v>
      </c>
      <c r="L341" s="40" t="s">
        <v>6</v>
      </c>
      <c r="M341" s="39"/>
      <c r="N341" s="41" t="s">
        <v>2098</v>
      </c>
      <c r="O341" s="39">
        <v>45152</v>
      </c>
      <c r="P341" s="40">
        <v>1</v>
      </c>
      <c r="Q341" s="40">
        <v>4</v>
      </c>
      <c r="R341" s="40" t="str">
        <f>IFERROR(VLOOKUP(Tabla2[[#This Row],[CONTRATISTA PRNCIPAL]],Hoja1!$L$5:$M$9,2,FALSE),"CJV")</f>
        <v>CJV</v>
      </c>
      <c r="S341" s="40" t="str">
        <f>IF(Tabla2[[#This Row],[EMPRESA]]=Tabla2[[#This Row],[CONTRATISTA PRNCIPAL]],"Principal","Secundaria")</f>
        <v>Secundaria</v>
      </c>
      <c r="T341" s="42">
        <f>IFERROR(1/COUNTIF(Tabla2[CONTRATISTA PRNCIPAL],Tabla2[[#This Row],[CONTRATISTA PRNCIPAL]]),0)</f>
        <v>0.005952380952380952</v>
      </c>
      <c r="U341" s="43">
        <f>IF(((TODAY()-Tabla2[[#This Row],[FECHA NACIMIENTO]])/365)&lt;18,"Corregir", IF(((TODAY()-Tabla2[[#This Row],[FECHA NACIMIENTO]])/365)&gt;80, "Corregir",ROUNDDOWN(((TODAY()-Tabla2[[#This Row],[FECHA NACIMIENTO]])/365),0)))</f>
        <v>26</v>
      </c>
      <c r="V3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1" s="44" t="str">
        <f>+IF(Tabla2[[#This Row],[Edad]]="Corregir","Corregir","Ok")</f>
        <v>Ok</v>
      </c>
      <c r="X341" s="42" t="str">
        <f>+IFERROR(VLOOKUP(Tabla2[[#This Row],[DISTRITO SEGÚN DNI]],Hoja1!$A$2:$B$32,2,FALSE),"No")</f>
        <v>CALLAO</v>
      </c>
      <c r="Y341" s="42" t="str">
        <f>IF(OR(LOWER(Tabla2[[#This Row],[GENERO]])="masculino", LOWER(Tabla2[[#This Row],[GENERO]])="femenino"),"OK","Corregir")</f>
        <v>OK</v>
      </c>
      <c r="Z341" s="42" t="str">
        <f>+IF(Tabla2[[#This Row],[Nro. DNI / CE]]="","Corregir",IF(LEN(Tabla2[[#This Row],[Nro. DNI / CE]])&gt;=8,"OK","Corregir"))</f>
        <v>OK</v>
      </c>
      <c r="AA341" s="42">
        <f>COUNTIF(Tabla2[APELLIDOS Y NOMBRES],Tabla2[[#This Row],[APELLIDOS Y NOMBRES]])</f>
        <v>1</v>
      </c>
      <c r="AB341" s="42">
        <f>IF(Tabla2[[#This Row],[Trabajador]]&gt;1,1/Tabla2[[#This Row],[Trabajador]],Tabla2[[#This Row],[Trabajador]])</f>
        <v>1</v>
      </c>
      <c r="AC341" t="str">
        <f>+IFERROR(IF(Tabla2[[#This Row],[FECHA CESE/BAJA]]="","No Aplica",IF(AND(MONTH(Tabla2[[#This Row],[FECHA CESE/BAJA]])=MONTH(TODAY()-30),YEAR(Tabla2[[#This Row],[FECHA CESE/BAJA]])=YEAR(TODAY())),MONTH(TODAY()-30)&amp;"-"&amp;YEAR(TODAY()),"Borrar")),"No aplica")</f>
        <v>No Aplica</v>
      </c>
      <c r="AD341" t="str">
        <f>+IFERROR(IF(Tabla2[[#This Row],[FECHA INICIO DE LABORES EN OBRA]]="","No Aplica",IF(AND(MONTH(Tabla2[[#This Row],[FECHA INICIO DE LABORES EN OBRA]])=MONTH(TODAY()-30),YEAR(Tabla2[[#This Row],[FECHA INICIO DE LABORES EN OBRA]])=YEAR(TODAY())),MONTH(TODAY()-30)&amp;"-"&amp;YEAR(TODAY()),"No Aplica")),"No Aplica")</f>
        <v>8-2023</v>
      </c>
    </row>
    <row r="342" spans="1:30" x14ac:dyDescent="0.25">
      <c r="A342" s="13" t="s">
        <v>2744</v>
      </c>
      <c r="B342" s="15" t="s">
        <v>2745</v>
      </c>
      <c r="C342" s="15" t="s">
        <v>2717</v>
      </c>
      <c r="D342" s="15" t="s">
        <v>1781</v>
      </c>
      <c r="E342" s="15" t="s">
        <v>1782</v>
      </c>
      <c r="F342" s="39">
        <v>27987</v>
      </c>
      <c r="G342" s="15">
        <v>2</v>
      </c>
      <c r="H342" s="15" t="s">
        <v>3126</v>
      </c>
      <c r="I342" s="15" t="s">
        <v>2720</v>
      </c>
      <c r="J342" s="15" t="s">
        <v>3160</v>
      </c>
      <c r="K342" s="15" t="s">
        <v>2083</v>
      </c>
      <c r="L342" s="40" t="s">
        <v>6</v>
      </c>
      <c r="M342" s="39"/>
      <c r="N342" s="41" t="s">
        <v>2098</v>
      </c>
      <c r="O342" s="39">
        <v>45152</v>
      </c>
      <c r="P342" s="40">
        <v>3</v>
      </c>
      <c r="Q342" s="40">
        <v>4</v>
      </c>
      <c r="R342" s="40" t="str">
        <f>IFERROR(VLOOKUP(Tabla2[[#This Row],[CONTRATISTA PRNCIPAL]],Hoja1!$L$5:$M$9,2,FALSE),"CJV")</f>
        <v>CJV</v>
      </c>
      <c r="S342" s="40" t="str">
        <f>IF(Tabla2[[#This Row],[EMPRESA]]=Tabla2[[#This Row],[CONTRATISTA PRNCIPAL]],"Principal","Secundaria")</f>
        <v>Secundaria</v>
      </c>
      <c r="T342" s="42">
        <f>IFERROR(1/COUNTIF(Tabla2[CONTRATISTA PRNCIPAL],Tabla2[[#This Row],[CONTRATISTA PRNCIPAL]]),0)</f>
        <v>0.005952380952380952</v>
      </c>
      <c r="U342" s="43">
        <f>IF(((TODAY()-Tabla2[[#This Row],[FECHA NACIMIENTO]])/365)&lt;18,"Corregir", IF(((TODAY()-Tabla2[[#This Row],[FECHA NACIMIENTO]])/365)&gt;80, "Corregir",ROUNDDOWN(((TODAY()-Tabla2[[#This Row],[FECHA NACIMIENTO]])/365),0)))</f>
        <v>47</v>
      </c>
      <c r="V3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2" s="44" t="str">
        <f>+IF(Tabla2[[#This Row],[Edad]]="Corregir","Corregir","Ok")</f>
        <v>Ok</v>
      </c>
      <c r="X342" s="42" t="str">
        <f>+IFERROR(VLOOKUP(Tabla2[[#This Row],[DISTRITO SEGÚN DNI]],Hoja1!$A$2:$B$32,2,FALSE),"No")</f>
        <v>ATE</v>
      </c>
      <c r="Y342" s="42" t="str">
        <f>IF(OR(LOWER(Tabla2[[#This Row],[GENERO]])="masculino", LOWER(Tabla2[[#This Row],[GENERO]])="femenino"),"OK","Corregir")</f>
        <v>OK</v>
      </c>
      <c r="Z342" s="42" t="str">
        <f>+IF(Tabla2[[#This Row],[Nro. DNI / CE]]="","Corregir",IF(LEN(Tabla2[[#This Row],[Nro. DNI / CE]])&gt;=8,"OK","Corregir"))</f>
        <v>OK</v>
      </c>
      <c r="AA342" s="42">
        <f>COUNTIF(Tabla2[APELLIDOS Y NOMBRES],Tabla2[[#This Row],[APELLIDOS Y NOMBRES]])</f>
        <v>1</v>
      </c>
      <c r="AB342" s="42">
        <f>IF(Tabla2[[#This Row],[Trabajador]]&gt;1,1/Tabla2[[#This Row],[Trabajador]],Tabla2[[#This Row],[Trabajador]])</f>
        <v>1</v>
      </c>
      <c r="AC342" t="str">
        <f>+IFERROR(IF(Tabla2[[#This Row],[FECHA CESE/BAJA]]="","No Aplica",IF(AND(MONTH(Tabla2[[#This Row],[FECHA CESE/BAJA]])=MONTH(TODAY()-30),YEAR(Tabla2[[#This Row],[FECHA CESE/BAJA]])=YEAR(TODAY())),MONTH(TODAY()-30)&amp;"-"&amp;YEAR(TODAY()),"Borrar")),"No aplica")</f>
        <v>No Aplica</v>
      </c>
      <c r="AD342" t="str">
        <f>+IFERROR(IF(Tabla2[[#This Row],[FECHA INICIO DE LABORES EN OBRA]]="","No Aplica",IF(AND(MONTH(Tabla2[[#This Row],[FECHA INICIO DE LABORES EN OBRA]])=MONTH(TODAY()-30),YEAR(Tabla2[[#This Row],[FECHA INICIO DE LABORES EN OBRA]])=YEAR(TODAY())),MONTH(TODAY()-30)&amp;"-"&amp;YEAR(TODAY()),"No Aplica")),"No Aplica")</f>
        <v>8-2023</v>
      </c>
    </row>
    <row r="343" spans="1:30" x14ac:dyDescent="0.25">
      <c r="A343" s="13" t="s">
        <v>2744</v>
      </c>
      <c r="B343" s="15" t="s">
        <v>2745</v>
      </c>
      <c r="C343" s="15" t="s">
        <v>2717</v>
      </c>
      <c r="D343" s="15" t="s">
        <v>1783</v>
      </c>
      <c r="E343" s="15" t="s">
        <v>1784</v>
      </c>
      <c r="F343" s="39">
        <v>35472</v>
      </c>
      <c r="G343" s="15">
        <v>2</v>
      </c>
      <c r="H343" s="15" t="s">
        <v>3126</v>
      </c>
      <c r="I343" s="15" t="s">
        <v>2720</v>
      </c>
      <c r="J343" s="15" t="s">
        <v>3161</v>
      </c>
      <c r="K343" s="15" t="s">
        <v>2083</v>
      </c>
      <c r="L343" s="40" t="s">
        <v>6</v>
      </c>
      <c r="M343" s="39"/>
      <c r="N343" s="41" t="s">
        <v>2098</v>
      </c>
      <c r="O343" s="39">
        <v>45152</v>
      </c>
      <c r="P343" s="40">
        <v>3</v>
      </c>
      <c r="Q343" s="40">
        <v>4</v>
      </c>
      <c r="R343" s="40" t="str">
        <f>IFERROR(VLOOKUP(Tabla2[[#This Row],[CONTRATISTA PRNCIPAL]],Hoja1!$L$5:$M$9,2,FALSE),"CJV")</f>
        <v>CJV</v>
      </c>
      <c r="S343" s="40" t="str">
        <f>IF(Tabla2[[#This Row],[EMPRESA]]=Tabla2[[#This Row],[CONTRATISTA PRNCIPAL]],"Principal","Secundaria")</f>
        <v>Secundaria</v>
      </c>
      <c r="T343" s="42">
        <f>IFERROR(1/COUNTIF(Tabla2[CONTRATISTA PRNCIPAL],Tabla2[[#This Row],[CONTRATISTA PRNCIPAL]]),0)</f>
        <v>0.005952380952380952</v>
      </c>
      <c r="U343" s="43">
        <f>IF(((TODAY()-Tabla2[[#This Row],[FECHA NACIMIENTO]])/365)&lt;18,"Corregir", IF(((TODAY()-Tabla2[[#This Row],[FECHA NACIMIENTO]])/365)&gt;80, "Corregir",ROUNDDOWN(((TODAY()-Tabla2[[#This Row],[FECHA NACIMIENTO]])/365),0)))</f>
        <v>26</v>
      </c>
      <c r="V3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3" s="44" t="str">
        <f>+IF(Tabla2[[#This Row],[Edad]]="Corregir","Corregir","Ok")</f>
        <v>Ok</v>
      </c>
      <c r="X343" s="42" t="str">
        <f>+IFERROR(VLOOKUP(Tabla2[[#This Row],[DISTRITO SEGÚN DNI]],Hoja1!$A$2:$B$32,2,FALSE),"No")</f>
        <v>ATE</v>
      </c>
      <c r="Y343" s="42" t="str">
        <f>IF(OR(LOWER(Tabla2[[#This Row],[GENERO]])="masculino", LOWER(Tabla2[[#This Row],[GENERO]])="femenino"),"OK","Corregir")</f>
        <v>OK</v>
      </c>
      <c r="Z343" s="42" t="str">
        <f>+IF(Tabla2[[#This Row],[Nro. DNI / CE]]="","Corregir",IF(LEN(Tabla2[[#This Row],[Nro. DNI / CE]])&gt;=8,"OK","Corregir"))</f>
        <v>OK</v>
      </c>
      <c r="AA343" s="42">
        <f>COUNTIF(Tabla2[APELLIDOS Y NOMBRES],Tabla2[[#This Row],[APELLIDOS Y NOMBRES]])</f>
        <v>1</v>
      </c>
      <c r="AB343" s="42">
        <f>IF(Tabla2[[#This Row],[Trabajador]]&gt;1,1/Tabla2[[#This Row],[Trabajador]],Tabla2[[#This Row],[Trabajador]])</f>
        <v>1</v>
      </c>
      <c r="AC343" t="str">
        <f>+IFERROR(IF(Tabla2[[#This Row],[FECHA CESE/BAJA]]="","No Aplica",IF(AND(MONTH(Tabla2[[#This Row],[FECHA CESE/BAJA]])=MONTH(TODAY()-30),YEAR(Tabla2[[#This Row],[FECHA CESE/BAJA]])=YEAR(TODAY())),MONTH(TODAY()-30)&amp;"-"&amp;YEAR(TODAY()),"Borrar")),"No aplica")</f>
        <v>No Aplica</v>
      </c>
      <c r="AD343" t="str">
        <f>+IFERROR(IF(Tabla2[[#This Row],[FECHA INICIO DE LABORES EN OBRA]]="","No Aplica",IF(AND(MONTH(Tabla2[[#This Row],[FECHA INICIO DE LABORES EN OBRA]])=MONTH(TODAY()-30),YEAR(Tabla2[[#This Row],[FECHA INICIO DE LABORES EN OBRA]])=YEAR(TODAY())),MONTH(TODAY()-30)&amp;"-"&amp;YEAR(TODAY()),"No Aplica")),"No Aplica")</f>
        <v>8-2023</v>
      </c>
    </row>
    <row r="344" spans="1:30" x14ac:dyDescent="0.25">
      <c r="A344" s="13" t="s">
        <v>2744</v>
      </c>
      <c r="B344" s="15" t="s">
        <v>2745</v>
      </c>
      <c r="C344" s="15" t="s">
        <v>2717</v>
      </c>
      <c r="D344" s="15" t="s">
        <v>1785</v>
      </c>
      <c r="E344" s="15" t="s">
        <v>1786</v>
      </c>
      <c r="F344" s="39">
        <v>24739</v>
      </c>
      <c r="G344" s="15">
        <v>2</v>
      </c>
      <c r="H344" s="15" t="s">
        <v>3126</v>
      </c>
      <c r="I344" s="15" t="s">
        <v>2720</v>
      </c>
      <c r="J344" s="15" t="s">
        <v>3162</v>
      </c>
      <c r="K344" s="15" t="s">
        <v>2083</v>
      </c>
      <c r="L344" s="40" t="s">
        <v>6</v>
      </c>
      <c r="M344" s="39"/>
      <c r="N344" s="41" t="s">
        <v>2098</v>
      </c>
      <c r="O344" s="39">
        <v>45152</v>
      </c>
      <c r="P344" s="40">
        <v>3</v>
      </c>
      <c r="Q344" s="40">
        <v>4</v>
      </c>
      <c r="R344" s="40" t="str">
        <f>IFERROR(VLOOKUP(Tabla2[[#This Row],[CONTRATISTA PRNCIPAL]],Hoja1!$L$5:$M$9,2,FALSE),"CJV")</f>
        <v>CJV</v>
      </c>
      <c r="S344" s="40" t="str">
        <f>IF(Tabla2[[#This Row],[EMPRESA]]=Tabla2[[#This Row],[CONTRATISTA PRNCIPAL]],"Principal","Secundaria")</f>
        <v>Secundaria</v>
      </c>
      <c r="T344" s="42">
        <f>IFERROR(1/COUNTIF(Tabla2[CONTRATISTA PRNCIPAL],Tabla2[[#This Row],[CONTRATISTA PRNCIPAL]]),0)</f>
        <v>0.005952380952380952</v>
      </c>
      <c r="U344" s="43">
        <f>IF(((TODAY()-Tabla2[[#This Row],[FECHA NACIMIENTO]])/365)&lt;18,"Corregir", IF(((TODAY()-Tabla2[[#This Row],[FECHA NACIMIENTO]])/365)&gt;80, "Corregir",ROUNDDOWN(((TODAY()-Tabla2[[#This Row],[FECHA NACIMIENTO]])/365),0)))</f>
        <v>56</v>
      </c>
      <c r="V3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44" s="44" t="str">
        <f>+IF(Tabla2[[#This Row],[Edad]]="Corregir","Corregir","Ok")</f>
        <v>Ok</v>
      </c>
      <c r="X344" s="42" t="str">
        <f>+IFERROR(VLOOKUP(Tabla2[[#This Row],[DISTRITO SEGÚN DNI]],Hoja1!$A$2:$B$32,2,FALSE),"No")</f>
        <v>ATE</v>
      </c>
      <c r="Y344" s="42" t="str">
        <f>IF(OR(LOWER(Tabla2[[#This Row],[GENERO]])="masculino", LOWER(Tabla2[[#This Row],[GENERO]])="femenino"),"OK","Corregir")</f>
        <v>OK</v>
      </c>
      <c r="Z344" s="42" t="str">
        <f>+IF(Tabla2[[#This Row],[Nro. DNI / CE]]="","Corregir",IF(LEN(Tabla2[[#This Row],[Nro. DNI / CE]])&gt;=8,"OK","Corregir"))</f>
        <v>OK</v>
      </c>
      <c r="AA344" s="42">
        <f>COUNTIF(Tabla2[APELLIDOS Y NOMBRES],Tabla2[[#This Row],[APELLIDOS Y NOMBRES]])</f>
        <v>1</v>
      </c>
      <c r="AB344" s="42">
        <f>IF(Tabla2[[#This Row],[Trabajador]]&gt;1,1/Tabla2[[#This Row],[Trabajador]],Tabla2[[#This Row],[Trabajador]])</f>
        <v>1</v>
      </c>
      <c r="AC344" t="str">
        <f>+IFERROR(IF(Tabla2[[#This Row],[FECHA CESE/BAJA]]="","No Aplica",IF(AND(MONTH(Tabla2[[#This Row],[FECHA CESE/BAJA]])=MONTH(TODAY()-30),YEAR(Tabla2[[#This Row],[FECHA CESE/BAJA]])=YEAR(TODAY())),MONTH(TODAY()-30)&amp;"-"&amp;YEAR(TODAY()),"Borrar")),"No aplica")</f>
        <v>No Aplica</v>
      </c>
      <c r="AD344" t="str">
        <f>+IFERROR(IF(Tabla2[[#This Row],[FECHA INICIO DE LABORES EN OBRA]]="","No Aplica",IF(AND(MONTH(Tabla2[[#This Row],[FECHA INICIO DE LABORES EN OBRA]])=MONTH(TODAY()-30),YEAR(Tabla2[[#This Row],[FECHA INICIO DE LABORES EN OBRA]])=YEAR(TODAY())),MONTH(TODAY()-30)&amp;"-"&amp;YEAR(TODAY()),"No Aplica")),"No Aplica")</f>
        <v>8-2023</v>
      </c>
    </row>
    <row r="345" spans="1:30" x14ac:dyDescent="0.25">
      <c r="A345" s="13" t="s">
        <v>3163</v>
      </c>
      <c r="B345" s="15" t="s">
        <v>3164</v>
      </c>
      <c r="C345" s="15" t="s">
        <v>2717</v>
      </c>
      <c r="D345" s="15" t="s">
        <v>3165</v>
      </c>
      <c r="E345" s="15" t="s">
        <v>3166</v>
      </c>
      <c r="F345" s="39" t="s">
        <v>3167</v>
      </c>
      <c r="G345" s="15">
        <v>2</v>
      </c>
      <c r="H345" s="15" t="s">
        <v>3168</v>
      </c>
      <c r="I345" s="15" t="s">
        <v>2765</v>
      </c>
      <c r="J345" s="15" t="s">
        <v>3169</v>
      </c>
      <c r="K345" s="15" t="s">
        <v>2126</v>
      </c>
      <c r="L345" s="40" t="s">
        <v>6</v>
      </c>
      <c r="M345" s="39"/>
      <c r="N345" s="41" t="s">
        <v>2098</v>
      </c>
      <c r="O345" s="39">
        <v>45096</v>
      </c>
      <c r="P345" s="40">
        <v>1</v>
      </c>
      <c r="Q345" s="40">
        <v>1</v>
      </c>
      <c r="R345" s="40" t="str">
        <f>IFERROR(VLOOKUP(Tabla2[[#This Row],[CONTRATISTA PRNCIPAL]],Hoja1!$L$5:$M$9,2,FALSE),"CJV")</f>
        <v>CJV</v>
      </c>
      <c r="S345" s="40" t="str">
        <f>IF(Tabla2[[#This Row],[EMPRESA]]=Tabla2[[#This Row],[CONTRATISTA PRNCIPAL]],"Principal","Secundaria")</f>
        <v>Secundaria</v>
      </c>
      <c r="T345" s="42">
        <f>IFERROR(1/COUNTIF(Tabla2[CONTRATISTA PRNCIPAL],Tabla2[[#This Row],[CONTRATISTA PRNCIPAL]]),0)</f>
        <v>0.005952380952380952</v>
      </c>
      <c r="U345" s="43">
        <f>IF(((TODAY()-Tabla2[[#This Row],[FECHA NACIMIENTO]])/365)&lt;18,"Corregir", IF(((TODAY()-Tabla2[[#This Row],[FECHA NACIMIENTO]])/365)&gt;80, "Corregir",ROUNDDOWN(((TODAY()-Tabla2[[#This Row],[FECHA NACIMIENTO]])/365),0)))</f>
        <v>48</v>
      </c>
      <c r="V3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5" s="44" t="str">
        <f>+IF(Tabla2[[#This Row],[Edad]]="Corregir","Corregir","Ok")</f>
        <v>Ok</v>
      </c>
      <c r="X345" s="42" t="str">
        <f>+IFERROR(VLOOKUP(Tabla2[[#This Row],[DISTRITO SEGÚN DNI]],Hoja1!$A$2:$B$32,2,FALSE),"No")</f>
        <v>No</v>
      </c>
      <c r="Y345" s="42" t="str">
        <f>IF(OR(LOWER(Tabla2[[#This Row],[GENERO]])="masculino", LOWER(Tabla2[[#This Row],[GENERO]])="femenino"),"OK","Corregir")</f>
        <v>OK</v>
      </c>
      <c r="Z345" s="42" t="str">
        <f>+IF(Tabla2[[#This Row],[Nro. DNI / CE]]="","Corregir",IF(LEN(Tabla2[[#This Row],[Nro. DNI / CE]])&gt;=8,"OK","Corregir"))</f>
        <v>OK</v>
      </c>
      <c r="AA345" s="42">
        <f>COUNTIF(Tabla2[APELLIDOS Y NOMBRES],Tabla2[[#This Row],[APELLIDOS Y NOMBRES]])</f>
        <v>1</v>
      </c>
      <c r="AB345" s="42">
        <f>IF(Tabla2[[#This Row],[Trabajador]]&gt;1,1/Tabla2[[#This Row],[Trabajador]],Tabla2[[#This Row],[Trabajador]])</f>
        <v>1</v>
      </c>
      <c r="AC345" t="str">
        <f>+IFERROR(IF(Tabla2[[#This Row],[FECHA CESE/BAJA]]="","No Aplica",IF(AND(MONTH(Tabla2[[#This Row],[FECHA CESE/BAJA]])=MONTH(TODAY()-30),YEAR(Tabla2[[#This Row],[FECHA CESE/BAJA]])=YEAR(TODAY())),MONTH(TODAY()-30)&amp;"-"&amp;YEAR(TODAY()),"Borrar")),"No aplica")</f>
        <v>No Aplica</v>
      </c>
      <c r="AD345" t="str">
        <f>+IFERROR(IF(Tabla2[[#This Row],[FECHA INICIO DE LABORES EN OBRA]]="","No Aplica",IF(AND(MONTH(Tabla2[[#This Row],[FECHA INICIO DE LABORES EN OBRA]])=MONTH(TODAY()-30),YEAR(Tabla2[[#This Row],[FECHA INICIO DE LABORES EN OBRA]])=YEAR(TODAY())),MONTH(TODAY()-30)&amp;"-"&amp;YEAR(TODAY()),"No Aplica")),"No Aplica")</f>
        <v>No Aplica</v>
      </c>
    </row>
    <row r="346" spans="1:30" x14ac:dyDescent="0.25">
      <c r="A346" s="13" t="s">
        <v>3163</v>
      </c>
      <c r="B346" s="15" t="s">
        <v>3164</v>
      </c>
      <c r="C346" s="15" t="s">
        <v>2717</v>
      </c>
      <c r="D346" s="15" t="s">
        <v>3170</v>
      </c>
      <c r="E346" s="15" t="s">
        <v>3171</v>
      </c>
      <c r="F346" s="39" t="s">
        <v>3172</v>
      </c>
      <c r="G346" s="15">
        <v>2</v>
      </c>
      <c r="H346" s="15" t="s">
        <v>3173</v>
      </c>
      <c r="I346" s="15" t="s">
        <v>2765</v>
      </c>
      <c r="J346" s="15" t="s">
        <v>3174</v>
      </c>
      <c r="K346" s="15" t="s">
        <v>2200</v>
      </c>
      <c r="L346" s="40" t="s">
        <v>6</v>
      </c>
      <c r="M346" s="39"/>
      <c r="N346" s="41" t="s">
        <v>2114</v>
      </c>
      <c r="O346" s="39">
        <v>45086</v>
      </c>
      <c r="P346" s="40">
        <v>1</v>
      </c>
      <c r="Q346" s="40">
        <v>1</v>
      </c>
      <c r="R346" s="40" t="str">
        <f>IFERROR(VLOOKUP(Tabla2[[#This Row],[CONTRATISTA PRNCIPAL]],Hoja1!$L$5:$M$9,2,FALSE),"CJV")</f>
        <v>CJV</v>
      </c>
      <c r="S346" s="40" t="str">
        <f>IF(Tabla2[[#This Row],[EMPRESA]]=Tabla2[[#This Row],[CONTRATISTA PRNCIPAL]],"Principal","Secundaria")</f>
        <v>Secundaria</v>
      </c>
      <c r="T346" s="42">
        <f>IFERROR(1/COUNTIF(Tabla2[CONTRATISTA PRNCIPAL],Tabla2[[#This Row],[CONTRATISTA PRNCIPAL]]),0)</f>
        <v>0.005952380952380952</v>
      </c>
      <c r="U346" s="43">
        <f>IF(((TODAY()-Tabla2[[#This Row],[FECHA NACIMIENTO]])/365)&lt;18,"Corregir", IF(((TODAY()-Tabla2[[#This Row],[FECHA NACIMIENTO]])/365)&gt;80, "Corregir",ROUNDDOWN(((TODAY()-Tabla2[[#This Row],[FECHA NACIMIENTO]])/365),0)))</f>
        <v>28</v>
      </c>
      <c r="V3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6" s="44" t="str">
        <f>+IF(Tabla2[[#This Row],[Edad]]="Corregir","Corregir","Ok")</f>
        <v>Ok</v>
      </c>
      <c r="X346" s="42" t="str">
        <f>+IFERROR(VLOOKUP(Tabla2[[#This Row],[DISTRITO SEGÚN DNI]],Hoja1!$A$2:$B$32,2,FALSE),"No")</f>
        <v>No</v>
      </c>
      <c r="Y346" s="42" t="str">
        <f>IF(OR(LOWER(Tabla2[[#This Row],[GENERO]])="masculino", LOWER(Tabla2[[#This Row],[GENERO]])="femenino"),"OK","Corregir")</f>
        <v>OK</v>
      </c>
      <c r="Z346" s="42" t="str">
        <f>+IF(Tabla2[[#This Row],[Nro. DNI / CE]]="","Corregir",IF(LEN(Tabla2[[#This Row],[Nro. DNI / CE]])&gt;=8,"OK","Corregir"))</f>
        <v>OK</v>
      </c>
      <c r="AA346" s="42">
        <f>COUNTIF(Tabla2[APELLIDOS Y NOMBRES],Tabla2[[#This Row],[APELLIDOS Y NOMBRES]])</f>
        <v>1</v>
      </c>
      <c r="AB346" s="42">
        <f>IF(Tabla2[[#This Row],[Trabajador]]&gt;1,1/Tabla2[[#This Row],[Trabajador]],Tabla2[[#This Row],[Trabajador]])</f>
        <v>1</v>
      </c>
      <c r="AC346" t="str">
        <f>+IFERROR(IF(Tabla2[[#This Row],[FECHA CESE/BAJA]]="","No Aplica",IF(AND(MONTH(Tabla2[[#This Row],[FECHA CESE/BAJA]])=MONTH(TODAY()-30),YEAR(Tabla2[[#This Row],[FECHA CESE/BAJA]])=YEAR(TODAY())),MONTH(TODAY()-30)&amp;"-"&amp;YEAR(TODAY()),"Borrar")),"No aplica")</f>
        <v>No Aplica</v>
      </c>
      <c r="AD346" t="str">
        <f>+IFERROR(IF(Tabla2[[#This Row],[FECHA INICIO DE LABORES EN OBRA]]="","No Aplica",IF(AND(MONTH(Tabla2[[#This Row],[FECHA INICIO DE LABORES EN OBRA]])=MONTH(TODAY()-30),YEAR(Tabla2[[#This Row],[FECHA INICIO DE LABORES EN OBRA]])=YEAR(TODAY())),MONTH(TODAY()-30)&amp;"-"&amp;YEAR(TODAY()),"No Aplica")),"No Aplica")</f>
        <v>No Aplica</v>
      </c>
    </row>
    <row r="347" spans="1:30" x14ac:dyDescent="0.25">
      <c r="A347" s="13" t="s">
        <v>3163</v>
      </c>
      <c r="B347" s="15" t="s">
        <v>3164</v>
      </c>
      <c r="C347" s="15" t="s">
        <v>2717</v>
      </c>
      <c r="D347" s="15" t="s">
        <v>3175</v>
      </c>
      <c r="E347" s="15" t="s">
        <v>3176</v>
      </c>
      <c r="F347" s="39" t="s">
        <v>3177</v>
      </c>
      <c r="G347" s="15">
        <v>2</v>
      </c>
      <c r="H347" s="15" t="s">
        <v>3173</v>
      </c>
      <c r="I347" s="15" t="s">
        <v>2765</v>
      </c>
      <c r="J347" s="15" t="s">
        <v>3178</v>
      </c>
      <c r="K347" s="15" t="s">
        <v>2697</v>
      </c>
      <c r="L347" s="40" t="s">
        <v>6</v>
      </c>
      <c r="M347" s="39"/>
      <c r="N347" s="41" t="s">
        <v>2098</v>
      </c>
      <c r="O347" s="39" t="s">
        <v>3179</v>
      </c>
      <c r="P347" s="40">
        <v>1</v>
      </c>
      <c r="Q347" s="40">
        <v>1</v>
      </c>
      <c r="R347" s="40" t="str">
        <f>IFERROR(VLOOKUP(Tabla2[[#This Row],[CONTRATISTA PRNCIPAL]],Hoja1!$L$5:$M$9,2,FALSE),"CJV")</f>
        <v>CJV</v>
      </c>
      <c r="S347" s="40" t="str">
        <f>IF(Tabla2[[#This Row],[EMPRESA]]=Tabla2[[#This Row],[CONTRATISTA PRNCIPAL]],"Principal","Secundaria")</f>
        <v>Secundaria</v>
      </c>
      <c r="T347" s="42">
        <f>IFERROR(1/COUNTIF(Tabla2[CONTRATISTA PRNCIPAL],Tabla2[[#This Row],[CONTRATISTA PRNCIPAL]]),0)</f>
        <v>0.005952380952380952</v>
      </c>
      <c r="U347" s="43">
        <f>IF(((TODAY()-Tabla2[[#This Row],[FECHA NACIMIENTO]])/365)&lt;18,"Corregir", IF(((TODAY()-Tabla2[[#This Row],[FECHA NACIMIENTO]])/365)&gt;80, "Corregir",ROUNDDOWN(((TODAY()-Tabla2[[#This Row],[FECHA NACIMIENTO]])/365),0)))</f>
        <v>34</v>
      </c>
      <c r="V3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7" s="44" t="str">
        <f>+IF(Tabla2[[#This Row],[Edad]]="Corregir","Corregir","Ok")</f>
        <v>Ok</v>
      </c>
      <c r="X347" s="42" t="str">
        <f>+IFERROR(VLOOKUP(Tabla2[[#This Row],[DISTRITO SEGÚN DNI]],Hoja1!$A$2:$B$32,2,FALSE),"No")</f>
        <v>No</v>
      </c>
      <c r="Y347" s="42" t="str">
        <f>IF(OR(LOWER(Tabla2[[#This Row],[GENERO]])="masculino", LOWER(Tabla2[[#This Row],[GENERO]])="femenino"),"OK","Corregir")</f>
        <v>OK</v>
      </c>
      <c r="Z347" s="42" t="str">
        <f>+IF(Tabla2[[#This Row],[Nro. DNI / CE]]="","Corregir",IF(LEN(Tabla2[[#This Row],[Nro. DNI / CE]])&gt;=8,"OK","Corregir"))</f>
        <v>OK</v>
      </c>
      <c r="AA347" s="42">
        <f>COUNTIF(Tabla2[APELLIDOS Y NOMBRES],Tabla2[[#This Row],[APELLIDOS Y NOMBRES]])</f>
        <v>1</v>
      </c>
      <c r="AB347" s="42">
        <f>IF(Tabla2[[#This Row],[Trabajador]]&gt;1,1/Tabla2[[#This Row],[Trabajador]],Tabla2[[#This Row],[Trabajador]])</f>
        <v>1</v>
      </c>
      <c r="AC347" t="str">
        <f>+IFERROR(IF(Tabla2[[#This Row],[FECHA CESE/BAJA]]="","No Aplica",IF(AND(MONTH(Tabla2[[#This Row],[FECHA CESE/BAJA]])=MONTH(TODAY()-30),YEAR(Tabla2[[#This Row],[FECHA CESE/BAJA]])=YEAR(TODAY())),MONTH(TODAY()-30)&amp;"-"&amp;YEAR(TODAY()),"Borrar")),"No aplica")</f>
        <v>No Aplica</v>
      </c>
      <c r="AD347" t="str">
        <f>+IFERROR(IF(Tabla2[[#This Row],[FECHA INICIO DE LABORES EN OBRA]]="","No Aplica",IF(AND(MONTH(Tabla2[[#This Row],[FECHA INICIO DE LABORES EN OBRA]])=MONTH(TODAY()-30),YEAR(Tabla2[[#This Row],[FECHA INICIO DE LABORES EN OBRA]])=YEAR(TODAY())),MONTH(TODAY()-30)&amp;"-"&amp;YEAR(TODAY()),"No Aplica")),"No Aplica")</f>
        <v>No Aplica</v>
      </c>
    </row>
    <row r="348" spans="1:30" x14ac:dyDescent="0.25">
      <c r="A348" s="13" t="s">
        <v>3163</v>
      </c>
      <c r="B348" s="15" t="s">
        <v>3164</v>
      </c>
      <c r="C348" s="15" t="s">
        <v>2717</v>
      </c>
      <c r="D348" s="15" t="s">
        <v>3180</v>
      </c>
      <c r="E348" s="15" t="s">
        <v>3181</v>
      </c>
      <c r="F348" s="39" t="s">
        <v>3182</v>
      </c>
      <c r="G348" s="15">
        <v>2</v>
      </c>
      <c r="H348" s="15" t="s">
        <v>3183</v>
      </c>
      <c r="I348" s="15" t="s">
        <v>2765</v>
      </c>
      <c r="J348" s="15" t="s">
        <v>3184</v>
      </c>
      <c r="K348" s="15" t="s">
        <v>2126</v>
      </c>
      <c r="L348" s="40" t="s">
        <v>6</v>
      </c>
      <c r="M348" s="39"/>
      <c r="N348" s="41" t="s">
        <v>2098</v>
      </c>
      <c r="O348" s="39">
        <v>45090</v>
      </c>
      <c r="P348" s="40">
        <v>1</v>
      </c>
      <c r="Q348" s="40">
        <v>1</v>
      </c>
      <c r="R348" s="40" t="str">
        <f>IFERROR(VLOOKUP(Tabla2[[#This Row],[CONTRATISTA PRNCIPAL]],Hoja1!$L$5:$M$9,2,FALSE),"CJV")</f>
        <v>CJV</v>
      </c>
      <c r="S348" s="40" t="str">
        <f>IF(Tabla2[[#This Row],[EMPRESA]]=Tabla2[[#This Row],[CONTRATISTA PRNCIPAL]],"Principal","Secundaria")</f>
        <v>Secundaria</v>
      </c>
      <c r="T348" s="42">
        <f>IFERROR(1/COUNTIF(Tabla2[CONTRATISTA PRNCIPAL],Tabla2[[#This Row],[CONTRATISTA PRNCIPAL]]),0)</f>
        <v>0.005952380952380952</v>
      </c>
      <c r="U348" s="43">
        <f>IF(((TODAY()-Tabla2[[#This Row],[FECHA NACIMIENTO]])/365)&lt;18,"Corregir", IF(((TODAY()-Tabla2[[#This Row],[FECHA NACIMIENTO]])/365)&gt;80, "Corregir",ROUNDDOWN(((TODAY()-Tabla2[[#This Row],[FECHA NACIMIENTO]])/365),0)))</f>
        <v>35</v>
      </c>
      <c r="V3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8" s="44" t="str">
        <f>+IF(Tabla2[[#This Row],[Edad]]="Corregir","Corregir","Ok")</f>
        <v>Ok</v>
      </c>
      <c r="X348" s="42" t="str">
        <f>+IFERROR(VLOOKUP(Tabla2[[#This Row],[DISTRITO SEGÚN DNI]],Hoja1!$A$2:$B$32,2,FALSE),"No")</f>
        <v>No</v>
      </c>
      <c r="Y348" s="42" t="str">
        <f>IF(OR(LOWER(Tabla2[[#This Row],[GENERO]])="masculino", LOWER(Tabla2[[#This Row],[GENERO]])="femenino"),"OK","Corregir")</f>
        <v>OK</v>
      </c>
      <c r="Z348" s="42" t="str">
        <f>+IF(Tabla2[[#This Row],[Nro. DNI / CE]]="","Corregir",IF(LEN(Tabla2[[#This Row],[Nro. DNI / CE]])&gt;=8,"OK","Corregir"))</f>
        <v>OK</v>
      </c>
      <c r="AA348" s="42">
        <f>COUNTIF(Tabla2[APELLIDOS Y NOMBRES],Tabla2[[#This Row],[APELLIDOS Y NOMBRES]])</f>
        <v>1</v>
      </c>
      <c r="AB348" s="42">
        <f>IF(Tabla2[[#This Row],[Trabajador]]&gt;1,1/Tabla2[[#This Row],[Trabajador]],Tabla2[[#This Row],[Trabajador]])</f>
        <v>1</v>
      </c>
      <c r="AC348" t="str">
        <f>+IFERROR(IF(Tabla2[[#This Row],[FECHA CESE/BAJA]]="","No Aplica",IF(AND(MONTH(Tabla2[[#This Row],[FECHA CESE/BAJA]])=MONTH(TODAY()-30),YEAR(Tabla2[[#This Row],[FECHA CESE/BAJA]])=YEAR(TODAY())),MONTH(TODAY()-30)&amp;"-"&amp;YEAR(TODAY()),"Borrar")),"No aplica")</f>
        <v>No Aplica</v>
      </c>
      <c r="AD348" t="str">
        <f>+IFERROR(IF(Tabla2[[#This Row],[FECHA INICIO DE LABORES EN OBRA]]="","No Aplica",IF(AND(MONTH(Tabla2[[#This Row],[FECHA INICIO DE LABORES EN OBRA]])=MONTH(TODAY()-30),YEAR(Tabla2[[#This Row],[FECHA INICIO DE LABORES EN OBRA]])=YEAR(TODAY())),MONTH(TODAY()-30)&amp;"-"&amp;YEAR(TODAY()),"No Aplica")),"No Aplica")</f>
        <v>No Aplica</v>
      </c>
    </row>
    <row r="349" spans="1:30" x14ac:dyDescent="0.25">
      <c r="A349" s="13" t="s">
        <v>3163</v>
      </c>
      <c r="B349" s="15" t="s">
        <v>3164</v>
      </c>
      <c r="C349" s="15" t="s">
        <v>2717</v>
      </c>
      <c r="D349" s="15" t="s">
        <v>3185</v>
      </c>
      <c r="E349" s="15" t="s">
        <v>3186</v>
      </c>
      <c r="F349" s="39" t="s">
        <v>3187</v>
      </c>
      <c r="G349" s="15">
        <v>2</v>
      </c>
      <c r="H349" s="15" t="s">
        <v>3168</v>
      </c>
      <c r="I349" s="15" t="s">
        <v>2765</v>
      </c>
      <c r="J349" s="15" t="s">
        <v>3188</v>
      </c>
      <c r="K349" s="15" t="s">
        <v>2697</v>
      </c>
      <c r="L349" s="40" t="s">
        <v>6</v>
      </c>
      <c r="M349" s="39"/>
      <c r="N349" s="41" t="s">
        <v>2098</v>
      </c>
      <c r="O349" s="39">
        <v>45147</v>
      </c>
      <c r="P349" s="40">
        <v>1</v>
      </c>
      <c r="Q349" s="40">
        <v>1</v>
      </c>
      <c r="R349" s="40" t="str">
        <f>IFERROR(VLOOKUP(Tabla2[[#This Row],[CONTRATISTA PRNCIPAL]],Hoja1!$L$5:$M$9,2,FALSE),"CJV")</f>
        <v>CJV</v>
      </c>
      <c r="S349" s="40" t="str">
        <f>IF(Tabla2[[#This Row],[EMPRESA]]=Tabla2[[#This Row],[CONTRATISTA PRNCIPAL]],"Principal","Secundaria")</f>
        <v>Secundaria</v>
      </c>
      <c r="T349" s="42">
        <f>IFERROR(1/COUNTIF(Tabla2[CONTRATISTA PRNCIPAL],Tabla2[[#This Row],[CONTRATISTA PRNCIPAL]]),0)</f>
        <v>0.005952380952380952</v>
      </c>
      <c r="U349" s="43">
        <f>IF(((TODAY()-Tabla2[[#This Row],[FECHA NACIMIENTO]])/365)&lt;18,"Corregir", IF(((TODAY()-Tabla2[[#This Row],[FECHA NACIMIENTO]])/365)&gt;80, "Corregir",ROUNDDOWN(((TODAY()-Tabla2[[#This Row],[FECHA NACIMIENTO]])/365),0)))</f>
        <v>29</v>
      </c>
      <c r="V3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9" s="44" t="str">
        <f>+IF(Tabla2[[#This Row],[Edad]]="Corregir","Corregir","Ok")</f>
        <v>Ok</v>
      </c>
      <c r="X349" s="42" t="str">
        <f>+IFERROR(VLOOKUP(Tabla2[[#This Row],[DISTRITO SEGÚN DNI]],Hoja1!$A$2:$B$32,2,FALSE),"No")</f>
        <v>No</v>
      </c>
      <c r="Y349" s="42" t="str">
        <f>IF(OR(LOWER(Tabla2[[#This Row],[GENERO]])="masculino", LOWER(Tabla2[[#This Row],[GENERO]])="femenino"),"OK","Corregir")</f>
        <v>OK</v>
      </c>
      <c r="Z349" s="42" t="str">
        <f>+IF(Tabla2[[#This Row],[Nro. DNI / CE]]="","Corregir",IF(LEN(Tabla2[[#This Row],[Nro. DNI / CE]])&gt;=8,"OK","Corregir"))</f>
        <v>OK</v>
      </c>
      <c r="AA349" s="42">
        <f>COUNTIF(Tabla2[APELLIDOS Y NOMBRES],Tabla2[[#This Row],[APELLIDOS Y NOMBRES]])</f>
        <v>1</v>
      </c>
      <c r="AB349" s="42">
        <f>IF(Tabla2[[#This Row],[Trabajador]]&gt;1,1/Tabla2[[#This Row],[Trabajador]],Tabla2[[#This Row],[Trabajador]])</f>
        <v>1</v>
      </c>
      <c r="AC349" t="str">
        <f>+IFERROR(IF(Tabla2[[#This Row],[FECHA CESE/BAJA]]="","No Aplica",IF(AND(MONTH(Tabla2[[#This Row],[FECHA CESE/BAJA]])=MONTH(TODAY()-30),YEAR(Tabla2[[#This Row],[FECHA CESE/BAJA]])=YEAR(TODAY())),MONTH(TODAY()-30)&amp;"-"&amp;YEAR(TODAY()),"Borrar")),"No aplica")</f>
        <v>No Aplica</v>
      </c>
      <c r="AD349" t="str">
        <f>+IFERROR(IF(Tabla2[[#This Row],[FECHA INICIO DE LABORES EN OBRA]]="","No Aplica",IF(AND(MONTH(Tabla2[[#This Row],[FECHA INICIO DE LABORES EN OBRA]])=MONTH(TODAY()-30),YEAR(Tabla2[[#This Row],[FECHA INICIO DE LABORES EN OBRA]])=YEAR(TODAY())),MONTH(TODAY()-30)&amp;"-"&amp;YEAR(TODAY()),"No Aplica")),"No Aplica")</f>
        <v>8-2023</v>
      </c>
    </row>
    <row r="350" spans="1:30" x14ac:dyDescent="0.25">
      <c r="A350" s="13" t="s">
        <v>3163</v>
      </c>
      <c r="B350" s="15" t="s">
        <v>3164</v>
      </c>
      <c r="C350" s="15" t="s">
        <v>2717</v>
      </c>
      <c r="D350" s="15" t="s">
        <v>3189</v>
      </c>
      <c r="E350" s="15" t="s">
        <v>3190</v>
      </c>
      <c r="F350" s="39" t="s">
        <v>3191</v>
      </c>
      <c r="G350" s="15">
        <v>2</v>
      </c>
      <c r="H350" s="15" t="s">
        <v>3183</v>
      </c>
      <c r="I350" s="15" t="s">
        <v>2765</v>
      </c>
      <c r="J350" s="15" t="s">
        <v>3192</v>
      </c>
      <c r="K350" s="15" t="s">
        <v>2843</v>
      </c>
      <c r="L350" s="40" t="s">
        <v>6</v>
      </c>
      <c r="M350" s="39"/>
      <c r="N350" s="41" t="s">
        <v>2098</v>
      </c>
      <c r="O350" s="39">
        <v>45098</v>
      </c>
      <c r="P350" s="40">
        <v>1</v>
      </c>
      <c r="Q350" s="40">
        <v>1</v>
      </c>
      <c r="R350" s="40" t="str">
        <f>IFERROR(VLOOKUP(Tabla2[[#This Row],[CONTRATISTA PRNCIPAL]],Hoja1!$L$5:$M$9,2,FALSE),"CJV")</f>
        <v>CJV</v>
      </c>
      <c r="S350" s="40" t="str">
        <f>IF(Tabla2[[#This Row],[EMPRESA]]=Tabla2[[#This Row],[CONTRATISTA PRNCIPAL]],"Principal","Secundaria")</f>
        <v>Secundaria</v>
      </c>
      <c r="T350" s="42">
        <f>IFERROR(1/COUNTIF(Tabla2[CONTRATISTA PRNCIPAL],Tabla2[[#This Row],[CONTRATISTA PRNCIPAL]]),0)</f>
        <v>0.005952380952380952</v>
      </c>
      <c r="U350" s="43">
        <f>IF(((TODAY()-Tabla2[[#This Row],[FECHA NACIMIENTO]])/365)&lt;18,"Corregir", IF(((TODAY()-Tabla2[[#This Row],[FECHA NACIMIENTO]])/365)&gt;80, "Corregir",ROUNDDOWN(((TODAY()-Tabla2[[#This Row],[FECHA NACIMIENTO]])/365),0)))</f>
        <v>27</v>
      </c>
      <c r="V3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0" s="44" t="str">
        <f>+IF(Tabla2[[#This Row],[Edad]]="Corregir","Corregir","Ok")</f>
        <v>Ok</v>
      </c>
      <c r="X350" s="42" t="str">
        <f>+IFERROR(VLOOKUP(Tabla2[[#This Row],[DISTRITO SEGÚN DNI]],Hoja1!$A$2:$B$32,2,FALSE),"No")</f>
        <v>No</v>
      </c>
      <c r="Y350" s="42" t="str">
        <f>IF(OR(LOWER(Tabla2[[#This Row],[GENERO]])="masculino", LOWER(Tabla2[[#This Row],[GENERO]])="femenino"),"OK","Corregir")</f>
        <v>OK</v>
      </c>
      <c r="Z350" s="42" t="str">
        <f>+IF(Tabla2[[#This Row],[Nro. DNI / CE]]="","Corregir",IF(LEN(Tabla2[[#This Row],[Nro. DNI / CE]])&gt;=8,"OK","Corregir"))</f>
        <v>OK</v>
      </c>
      <c r="AA350" s="42">
        <f>COUNTIF(Tabla2[APELLIDOS Y NOMBRES],Tabla2[[#This Row],[APELLIDOS Y NOMBRES]])</f>
        <v>1</v>
      </c>
      <c r="AB350" s="42">
        <f>IF(Tabla2[[#This Row],[Trabajador]]&gt;1,1/Tabla2[[#This Row],[Trabajador]],Tabla2[[#This Row],[Trabajador]])</f>
        <v>1</v>
      </c>
      <c r="AC350" t="str">
        <f>+IFERROR(IF(Tabla2[[#This Row],[FECHA CESE/BAJA]]="","No Aplica",IF(AND(MONTH(Tabla2[[#This Row],[FECHA CESE/BAJA]])=MONTH(TODAY()-30),YEAR(Tabla2[[#This Row],[FECHA CESE/BAJA]])=YEAR(TODAY())),MONTH(TODAY()-30)&amp;"-"&amp;YEAR(TODAY()),"Borrar")),"No aplica")</f>
        <v>No Aplica</v>
      </c>
      <c r="AD350" t="str">
        <f>+IFERROR(IF(Tabla2[[#This Row],[FECHA INICIO DE LABORES EN OBRA]]="","No Aplica",IF(AND(MONTH(Tabla2[[#This Row],[FECHA INICIO DE LABORES EN OBRA]])=MONTH(TODAY()-30),YEAR(Tabla2[[#This Row],[FECHA INICIO DE LABORES EN OBRA]])=YEAR(TODAY())),MONTH(TODAY()-30)&amp;"-"&amp;YEAR(TODAY()),"No Aplica")),"No Aplica")</f>
        <v>No Aplica</v>
      </c>
    </row>
    <row r="351" spans="1:30" x14ac:dyDescent="0.25">
      <c r="A351" s="13" t="s">
        <v>3163</v>
      </c>
      <c r="B351" s="15" t="s">
        <v>3164</v>
      </c>
      <c r="C351" s="15" t="s">
        <v>2717</v>
      </c>
      <c r="D351" s="15" t="s">
        <v>1787</v>
      </c>
      <c r="E351" s="15" t="s">
        <v>1788</v>
      </c>
      <c r="F351" s="39" t="s">
        <v>3193</v>
      </c>
      <c r="G351" s="15">
        <v>2</v>
      </c>
      <c r="H351" s="15" t="s">
        <v>3183</v>
      </c>
      <c r="I351" s="15" t="s">
        <v>2765</v>
      </c>
      <c r="J351" s="15" t="s">
        <v>3194</v>
      </c>
      <c r="K351" s="15" t="s">
        <v>3195</v>
      </c>
      <c r="L351" s="40" t="s">
        <v>6</v>
      </c>
      <c r="M351" s="39"/>
      <c r="N351" s="41" t="s">
        <v>2098</v>
      </c>
      <c r="O351" s="39">
        <v>45098</v>
      </c>
      <c r="P351" s="40">
        <v>1</v>
      </c>
      <c r="Q351" s="40">
        <v>1</v>
      </c>
      <c r="R351" s="40" t="str">
        <f>IFERROR(VLOOKUP(Tabla2[[#This Row],[CONTRATISTA PRNCIPAL]],Hoja1!$L$5:$M$9,2,FALSE),"CJV")</f>
        <v>CJV</v>
      </c>
      <c r="S351" s="40" t="str">
        <f>IF(Tabla2[[#This Row],[EMPRESA]]=Tabla2[[#This Row],[CONTRATISTA PRNCIPAL]],"Principal","Secundaria")</f>
        <v>Secundaria</v>
      </c>
      <c r="T351" s="42">
        <f>IFERROR(1/COUNTIF(Tabla2[CONTRATISTA PRNCIPAL],Tabla2[[#This Row],[CONTRATISTA PRNCIPAL]]),0)</f>
        <v>0.005952380952380952</v>
      </c>
      <c r="U351" s="43">
        <f>IF(((TODAY()-Tabla2[[#This Row],[FECHA NACIMIENTO]])/365)&lt;18,"Corregir", IF(((TODAY()-Tabla2[[#This Row],[FECHA NACIMIENTO]])/365)&gt;80, "Corregir",ROUNDDOWN(((TODAY()-Tabla2[[#This Row],[FECHA NACIMIENTO]])/365),0)))</f>
        <v>20</v>
      </c>
      <c r="V3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1" s="44" t="str">
        <f>+IF(Tabla2[[#This Row],[Edad]]="Corregir","Corregir","Ok")</f>
        <v>Ok</v>
      </c>
      <c r="X351" s="42" t="str">
        <f>+IFERROR(VLOOKUP(Tabla2[[#This Row],[DISTRITO SEGÚN DNI]],Hoja1!$A$2:$B$32,2,FALSE),"No")</f>
        <v>BREÑA</v>
      </c>
      <c r="Y351" s="42" t="str">
        <f>IF(OR(LOWER(Tabla2[[#This Row],[GENERO]])="masculino", LOWER(Tabla2[[#This Row],[GENERO]])="femenino"),"OK","Corregir")</f>
        <v>OK</v>
      </c>
      <c r="Z351" s="42" t="str">
        <f>+IF(Tabla2[[#This Row],[Nro. DNI / CE]]="","Corregir",IF(LEN(Tabla2[[#This Row],[Nro. DNI / CE]])&gt;=8,"OK","Corregir"))</f>
        <v>OK</v>
      </c>
      <c r="AA351" s="42">
        <f>COUNTIF(Tabla2[APELLIDOS Y NOMBRES],Tabla2[[#This Row],[APELLIDOS Y NOMBRES]])</f>
        <v>1</v>
      </c>
      <c r="AB351" s="42">
        <f>IF(Tabla2[[#This Row],[Trabajador]]&gt;1,1/Tabla2[[#This Row],[Trabajador]],Tabla2[[#This Row],[Trabajador]])</f>
        <v>1</v>
      </c>
      <c r="AC351" t="str">
        <f>+IFERROR(IF(Tabla2[[#This Row],[FECHA CESE/BAJA]]="","No Aplica",IF(AND(MONTH(Tabla2[[#This Row],[FECHA CESE/BAJA]])=MONTH(TODAY()-30),YEAR(Tabla2[[#This Row],[FECHA CESE/BAJA]])=YEAR(TODAY())),MONTH(TODAY()-30)&amp;"-"&amp;YEAR(TODAY()),"Borrar")),"No aplica")</f>
        <v>No Aplica</v>
      </c>
      <c r="AD351" t="str">
        <f>+IFERROR(IF(Tabla2[[#This Row],[FECHA INICIO DE LABORES EN OBRA]]="","No Aplica",IF(AND(MONTH(Tabla2[[#This Row],[FECHA INICIO DE LABORES EN OBRA]])=MONTH(TODAY()-30),YEAR(Tabla2[[#This Row],[FECHA INICIO DE LABORES EN OBRA]])=YEAR(TODAY())),MONTH(TODAY()-30)&amp;"-"&amp;YEAR(TODAY()),"No Aplica")),"No Aplica")</f>
        <v>No Aplica</v>
      </c>
    </row>
    <row r="352" spans="1:30" x14ac:dyDescent="0.25">
      <c r="A352" s="13" t="s">
        <v>3163</v>
      </c>
      <c r="B352" s="15" t="s">
        <v>3164</v>
      </c>
      <c r="C352" s="15" t="s">
        <v>2717</v>
      </c>
      <c r="D352" s="15" t="s">
        <v>3196</v>
      </c>
      <c r="E352" s="15" t="s">
        <v>3197</v>
      </c>
      <c r="F352" s="39" t="s">
        <v>3198</v>
      </c>
      <c r="G352" s="15">
        <v>2</v>
      </c>
      <c r="H352" s="15" t="s">
        <v>3183</v>
      </c>
      <c r="I352" s="15" t="s">
        <v>2765</v>
      </c>
      <c r="J352" s="15" t="s">
        <v>3199</v>
      </c>
      <c r="K352" s="15" t="s">
        <v>3200</v>
      </c>
      <c r="L352" s="40" t="s">
        <v>6</v>
      </c>
      <c r="M352" s="39"/>
      <c r="N352" s="41" t="s">
        <v>2098</v>
      </c>
      <c r="O352" s="39">
        <v>45090</v>
      </c>
      <c r="P352" s="40">
        <v>1</v>
      </c>
      <c r="Q352" s="40">
        <v>1</v>
      </c>
      <c r="R352" s="40" t="str">
        <f>IFERROR(VLOOKUP(Tabla2[[#This Row],[CONTRATISTA PRNCIPAL]],Hoja1!$L$5:$M$9,2,FALSE),"CJV")</f>
        <v>CJV</v>
      </c>
      <c r="S352" s="40" t="str">
        <f>IF(Tabla2[[#This Row],[EMPRESA]]=Tabla2[[#This Row],[CONTRATISTA PRNCIPAL]],"Principal","Secundaria")</f>
        <v>Secundaria</v>
      </c>
      <c r="T352" s="42">
        <f>IFERROR(1/COUNTIF(Tabla2[CONTRATISTA PRNCIPAL],Tabla2[[#This Row],[CONTRATISTA PRNCIPAL]]),0)</f>
        <v>0.005952380952380952</v>
      </c>
      <c r="U352" s="43">
        <f>IF(((TODAY()-Tabla2[[#This Row],[FECHA NACIMIENTO]])/365)&lt;18,"Corregir", IF(((TODAY()-Tabla2[[#This Row],[FECHA NACIMIENTO]])/365)&gt;80, "Corregir",ROUNDDOWN(((TODAY()-Tabla2[[#This Row],[FECHA NACIMIENTO]])/365),0)))</f>
        <v>37</v>
      </c>
      <c r="V3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2" s="44" t="str">
        <f>+IF(Tabla2[[#This Row],[Edad]]="Corregir","Corregir","Ok")</f>
        <v>Ok</v>
      </c>
      <c r="X352" s="42" t="str">
        <f>+IFERROR(VLOOKUP(Tabla2[[#This Row],[DISTRITO SEGÚN DNI]],Hoja1!$A$2:$B$32,2,FALSE),"No")</f>
        <v>No</v>
      </c>
      <c r="Y352" s="42" t="str">
        <f>IF(OR(LOWER(Tabla2[[#This Row],[GENERO]])="masculino", LOWER(Tabla2[[#This Row],[GENERO]])="femenino"),"OK","Corregir")</f>
        <v>OK</v>
      </c>
      <c r="Z352" s="42" t="str">
        <f>+IF(Tabla2[[#This Row],[Nro. DNI / CE]]="","Corregir",IF(LEN(Tabla2[[#This Row],[Nro. DNI / CE]])&gt;=8,"OK","Corregir"))</f>
        <v>OK</v>
      </c>
      <c r="AA352" s="42">
        <f>COUNTIF(Tabla2[APELLIDOS Y NOMBRES],Tabla2[[#This Row],[APELLIDOS Y NOMBRES]])</f>
        <v>1</v>
      </c>
      <c r="AB352" s="42">
        <f>IF(Tabla2[[#This Row],[Trabajador]]&gt;1,1/Tabla2[[#This Row],[Trabajador]],Tabla2[[#This Row],[Trabajador]])</f>
        <v>1</v>
      </c>
      <c r="AC352" t="str">
        <f>+IFERROR(IF(Tabla2[[#This Row],[FECHA CESE/BAJA]]="","No Aplica",IF(AND(MONTH(Tabla2[[#This Row],[FECHA CESE/BAJA]])=MONTH(TODAY()-30),YEAR(Tabla2[[#This Row],[FECHA CESE/BAJA]])=YEAR(TODAY())),MONTH(TODAY()-30)&amp;"-"&amp;YEAR(TODAY()),"Borrar")),"No aplica")</f>
        <v>No Aplica</v>
      </c>
      <c r="AD352" t="str">
        <f>+IFERROR(IF(Tabla2[[#This Row],[FECHA INICIO DE LABORES EN OBRA]]="","No Aplica",IF(AND(MONTH(Tabla2[[#This Row],[FECHA INICIO DE LABORES EN OBRA]])=MONTH(TODAY()-30),YEAR(Tabla2[[#This Row],[FECHA INICIO DE LABORES EN OBRA]])=YEAR(TODAY())),MONTH(TODAY()-30)&amp;"-"&amp;YEAR(TODAY()),"No Aplica")),"No Aplica")</f>
        <v>No Aplica</v>
      </c>
    </row>
    <row r="353" spans="1:30" x14ac:dyDescent="0.25">
      <c r="A353" s="13" t="s">
        <v>3163</v>
      </c>
      <c r="B353" s="15" t="s">
        <v>3164</v>
      </c>
      <c r="C353" s="15" t="s">
        <v>2717</v>
      </c>
      <c r="D353" s="15" t="s">
        <v>1789</v>
      </c>
      <c r="E353" s="15" t="s">
        <v>1790</v>
      </c>
      <c r="F353" s="39" t="s">
        <v>3201</v>
      </c>
      <c r="G353" s="15">
        <v>2</v>
      </c>
      <c r="H353" s="15" t="s">
        <v>3183</v>
      </c>
      <c r="I353" s="15" t="s">
        <v>2765</v>
      </c>
      <c r="J353" s="15" t="s">
        <v>3202</v>
      </c>
      <c r="K353" s="15" t="s">
        <v>2802</v>
      </c>
      <c r="L353" s="40" t="s">
        <v>6</v>
      </c>
      <c r="M353" s="39"/>
      <c r="N353" s="41" t="s">
        <v>2098</v>
      </c>
      <c r="O353" s="39">
        <v>45090</v>
      </c>
      <c r="P353" s="40">
        <v>1</v>
      </c>
      <c r="Q353" s="40">
        <v>1</v>
      </c>
      <c r="R353" s="40" t="str">
        <f>IFERROR(VLOOKUP(Tabla2[[#This Row],[CONTRATISTA PRNCIPAL]],Hoja1!$L$5:$M$9,2,FALSE),"CJV")</f>
        <v>CJV</v>
      </c>
      <c r="S353" s="40" t="str">
        <f>IF(Tabla2[[#This Row],[EMPRESA]]=Tabla2[[#This Row],[CONTRATISTA PRNCIPAL]],"Principal","Secundaria")</f>
        <v>Secundaria</v>
      </c>
      <c r="T353" s="42">
        <f>IFERROR(1/COUNTIF(Tabla2[CONTRATISTA PRNCIPAL],Tabla2[[#This Row],[CONTRATISTA PRNCIPAL]]),0)</f>
        <v>0.005952380952380952</v>
      </c>
      <c r="U353" s="43">
        <f>IF(((TODAY()-Tabla2[[#This Row],[FECHA NACIMIENTO]])/365)&lt;18,"Corregir", IF(((TODAY()-Tabla2[[#This Row],[FECHA NACIMIENTO]])/365)&gt;80, "Corregir",ROUNDDOWN(((TODAY()-Tabla2[[#This Row],[FECHA NACIMIENTO]])/365),0)))</f>
        <v>27</v>
      </c>
      <c r="V3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3" s="44" t="str">
        <f>+IF(Tabla2[[#This Row],[Edad]]="Corregir","Corregir","Ok")</f>
        <v>Ok</v>
      </c>
      <c r="X353" s="42" t="str">
        <f>+IFERROR(VLOOKUP(Tabla2[[#This Row],[DISTRITO SEGÚN DNI]],Hoja1!$A$2:$B$32,2,FALSE),"No")</f>
        <v>CALLAO</v>
      </c>
      <c r="Y353" s="42" t="str">
        <f>IF(OR(LOWER(Tabla2[[#This Row],[GENERO]])="masculino", LOWER(Tabla2[[#This Row],[GENERO]])="femenino"),"OK","Corregir")</f>
        <v>OK</v>
      </c>
      <c r="Z353" s="42" t="str">
        <f>+IF(Tabla2[[#This Row],[Nro. DNI / CE]]="","Corregir",IF(LEN(Tabla2[[#This Row],[Nro. DNI / CE]])&gt;=8,"OK","Corregir"))</f>
        <v>OK</v>
      </c>
      <c r="AA353" s="42">
        <f>COUNTIF(Tabla2[APELLIDOS Y NOMBRES],Tabla2[[#This Row],[APELLIDOS Y NOMBRES]])</f>
        <v>1</v>
      </c>
      <c r="AB353" s="42">
        <f>IF(Tabla2[[#This Row],[Trabajador]]&gt;1,1/Tabla2[[#This Row],[Trabajador]],Tabla2[[#This Row],[Trabajador]])</f>
        <v>1</v>
      </c>
      <c r="AC353" t="str">
        <f>+IFERROR(IF(Tabla2[[#This Row],[FECHA CESE/BAJA]]="","No Aplica",IF(AND(MONTH(Tabla2[[#This Row],[FECHA CESE/BAJA]])=MONTH(TODAY()-30),YEAR(Tabla2[[#This Row],[FECHA CESE/BAJA]])=YEAR(TODAY())),MONTH(TODAY()-30)&amp;"-"&amp;YEAR(TODAY()),"Borrar")),"No aplica")</f>
        <v>No Aplica</v>
      </c>
      <c r="AD353" t="str">
        <f>+IFERROR(IF(Tabla2[[#This Row],[FECHA INICIO DE LABORES EN OBRA]]="","No Aplica",IF(AND(MONTH(Tabla2[[#This Row],[FECHA INICIO DE LABORES EN OBRA]])=MONTH(TODAY()-30),YEAR(Tabla2[[#This Row],[FECHA INICIO DE LABORES EN OBRA]])=YEAR(TODAY())),MONTH(TODAY()-30)&amp;"-"&amp;YEAR(TODAY()),"No Aplica")),"No Aplica")</f>
        <v>No Aplica</v>
      </c>
    </row>
    <row r="354" spans="1:30" x14ac:dyDescent="0.25">
      <c r="A354" s="13" t="s">
        <v>3163</v>
      </c>
      <c r="B354" s="15" t="s">
        <v>3164</v>
      </c>
      <c r="C354" s="15" t="s">
        <v>2717</v>
      </c>
      <c r="D354" s="15" t="s">
        <v>3203</v>
      </c>
      <c r="E354" s="15" t="s">
        <v>3204</v>
      </c>
      <c r="F354" s="39" t="s">
        <v>3205</v>
      </c>
      <c r="G354" s="15">
        <v>2</v>
      </c>
      <c r="H354" s="15" t="s">
        <v>3168</v>
      </c>
      <c r="I354" s="15" t="s">
        <v>2765</v>
      </c>
      <c r="J354" s="15" t="s">
        <v>3206</v>
      </c>
      <c r="K354" s="15" t="s">
        <v>2697</v>
      </c>
      <c r="L354" s="40" t="s">
        <v>6</v>
      </c>
      <c r="M354" s="39"/>
      <c r="N354" s="41" t="s">
        <v>2098</v>
      </c>
      <c r="O354" s="39">
        <v>45080</v>
      </c>
      <c r="P354" s="40">
        <v>1</v>
      </c>
      <c r="Q354" s="40">
        <v>1</v>
      </c>
      <c r="R354" s="40" t="str">
        <f>IFERROR(VLOOKUP(Tabla2[[#This Row],[CONTRATISTA PRNCIPAL]],Hoja1!$L$5:$M$9,2,FALSE),"CJV")</f>
        <v>CJV</v>
      </c>
      <c r="S354" s="40" t="str">
        <f>IF(Tabla2[[#This Row],[EMPRESA]]=Tabla2[[#This Row],[CONTRATISTA PRNCIPAL]],"Principal","Secundaria")</f>
        <v>Secundaria</v>
      </c>
      <c r="T354" s="42">
        <f>IFERROR(1/COUNTIF(Tabla2[CONTRATISTA PRNCIPAL],Tabla2[[#This Row],[CONTRATISTA PRNCIPAL]]),0)</f>
        <v>0.005952380952380952</v>
      </c>
      <c r="U354" s="43">
        <f>IF(((TODAY()-Tabla2[[#This Row],[FECHA NACIMIENTO]])/365)&lt;18,"Corregir", IF(((TODAY()-Tabla2[[#This Row],[FECHA NACIMIENTO]])/365)&gt;80, "Corregir",ROUNDDOWN(((TODAY()-Tabla2[[#This Row],[FECHA NACIMIENTO]])/365),0)))</f>
        <v>32</v>
      </c>
      <c r="V3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4" s="44" t="str">
        <f>+IF(Tabla2[[#This Row],[Edad]]="Corregir","Corregir","Ok")</f>
        <v>Ok</v>
      </c>
      <c r="X354" s="42" t="str">
        <f>+IFERROR(VLOOKUP(Tabla2[[#This Row],[DISTRITO SEGÚN DNI]],Hoja1!$A$2:$B$32,2,FALSE),"No")</f>
        <v>No</v>
      </c>
      <c r="Y354" s="42" t="str">
        <f>IF(OR(LOWER(Tabla2[[#This Row],[GENERO]])="masculino", LOWER(Tabla2[[#This Row],[GENERO]])="femenino"),"OK","Corregir")</f>
        <v>OK</v>
      </c>
      <c r="Z354" s="42" t="str">
        <f>+IF(Tabla2[[#This Row],[Nro. DNI / CE]]="","Corregir",IF(LEN(Tabla2[[#This Row],[Nro. DNI / CE]])&gt;=8,"OK","Corregir"))</f>
        <v>OK</v>
      </c>
      <c r="AA354" s="42">
        <f>COUNTIF(Tabla2[APELLIDOS Y NOMBRES],Tabla2[[#This Row],[APELLIDOS Y NOMBRES]])</f>
        <v>1</v>
      </c>
      <c r="AB354" s="42">
        <f>IF(Tabla2[[#This Row],[Trabajador]]&gt;1,1/Tabla2[[#This Row],[Trabajador]],Tabla2[[#This Row],[Trabajador]])</f>
        <v>1</v>
      </c>
      <c r="AC354" t="str">
        <f>+IFERROR(IF(Tabla2[[#This Row],[FECHA CESE/BAJA]]="","No Aplica",IF(AND(MONTH(Tabla2[[#This Row],[FECHA CESE/BAJA]])=MONTH(TODAY()-30),YEAR(Tabla2[[#This Row],[FECHA CESE/BAJA]])=YEAR(TODAY())),MONTH(TODAY()-30)&amp;"-"&amp;YEAR(TODAY()),"Borrar")),"No aplica")</f>
        <v>No Aplica</v>
      </c>
      <c r="AD354" t="str">
        <f>+IFERROR(IF(Tabla2[[#This Row],[FECHA INICIO DE LABORES EN OBRA]]="","No Aplica",IF(AND(MONTH(Tabla2[[#This Row],[FECHA INICIO DE LABORES EN OBRA]])=MONTH(TODAY()-30),YEAR(Tabla2[[#This Row],[FECHA INICIO DE LABORES EN OBRA]])=YEAR(TODAY())),MONTH(TODAY()-30)&amp;"-"&amp;YEAR(TODAY()),"No Aplica")),"No Aplica")</f>
        <v>No Aplica</v>
      </c>
    </row>
    <row r="355" spans="1:30" x14ac:dyDescent="0.25">
      <c r="A355" s="13" t="s">
        <v>3163</v>
      </c>
      <c r="B355" s="15" t="s">
        <v>3164</v>
      </c>
      <c r="C355" s="15" t="s">
        <v>2717</v>
      </c>
      <c r="D355" s="15" t="s">
        <v>3207</v>
      </c>
      <c r="E355" s="15" t="s">
        <v>3208</v>
      </c>
      <c r="F355" s="39" t="s">
        <v>3209</v>
      </c>
      <c r="G355" s="15">
        <v>2</v>
      </c>
      <c r="H355" s="15" t="s">
        <v>3210</v>
      </c>
      <c r="I355" s="15" t="s">
        <v>2765</v>
      </c>
      <c r="J355" s="15" t="s">
        <v>3211</v>
      </c>
      <c r="K355" s="15" t="s">
        <v>3212</v>
      </c>
      <c r="L355" s="40" t="s">
        <v>6</v>
      </c>
      <c r="M355" s="39"/>
      <c r="N355" s="41" t="s">
        <v>2098</v>
      </c>
      <c r="O355" s="39">
        <v>45097</v>
      </c>
      <c r="P355" s="40">
        <v>1</v>
      </c>
      <c r="Q355" s="40">
        <v>1</v>
      </c>
      <c r="R355" s="40" t="str">
        <f>IFERROR(VLOOKUP(Tabla2[[#This Row],[CONTRATISTA PRNCIPAL]],Hoja1!$L$5:$M$9,2,FALSE),"CJV")</f>
        <v>CJV</v>
      </c>
      <c r="S355" s="40" t="str">
        <f>IF(Tabla2[[#This Row],[EMPRESA]]=Tabla2[[#This Row],[CONTRATISTA PRNCIPAL]],"Principal","Secundaria")</f>
        <v>Secundaria</v>
      </c>
      <c r="T355" s="42">
        <f>IFERROR(1/COUNTIF(Tabla2[CONTRATISTA PRNCIPAL],Tabla2[[#This Row],[CONTRATISTA PRNCIPAL]]),0)</f>
        <v>0.005952380952380952</v>
      </c>
      <c r="U355" s="43">
        <f>IF(((TODAY()-Tabla2[[#This Row],[FECHA NACIMIENTO]])/365)&lt;18,"Corregir", IF(((TODAY()-Tabla2[[#This Row],[FECHA NACIMIENTO]])/365)&gt;80, "Corregir",ROUNDDOWN(((TODAY()-Tabla2[[#This Row],[FECHA NACIMIENTO]])/365),0)))</f>
        <v>49</v>
      </c>
      <c r="V3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5" s="44" t="str">
        <f>+IF(Tabla2[[#This Row],[Edad]]="Corregir","Corregir","Ok")</f>
        <v>Ok</v>
      </c>
      <c r="X355" s="42" t="str">
        <f>+IFERROR(VLOOKUP(Tabla2[[#This Row],[DISTRITO SEGÚN DNI]],Hoja1!$A$2:$B$32,2,FALSE),"No")</f>
        <v>No</v>
      </c>
      <c r="Y355" s="42" t="str">
        <f>IF(OR(LOWER(Tabla2[[#This Row],[GENERO]])="masculino", LOWER(Tabla2[[#This Row],[GENERO]])="femenino"),"OK","Corregir")</f>
        <v>OK</v>
      </c>
      <c r="Z355" s="42" t="str">
        <f>+IF(Tabla2[[#This Row],[Nro. DNI / CE]]="","Corregir",IF(LEN(Tabla2[[#This Row],[Nro. DNI / CE]])&gt;=8,"OK","Corregir"))</f>
        <v>OK</v>
      </c>
      <c r="AA355" s="42">
        <f>COUNTIF(Tabla2[APELLIDOS Y NOMBRES],Tabla2[[#This Row],[APELLIDOS Y NOMBRES]])</f>
        <v>1</v>
      </c>
      <c r="AB355" s="42">
        <f>IF(Tabla2[[#This Row],[Trabajador]]&gt;1,1/Tabla2[[#This Row],[Trabajador]],Tabla2[[#This Row],[Trabajador]])</f>
        <v>1</v>
      </c>
      <c r="AC355" t="str">
        <f>+IFERROR(IF(Tabla2[[#This Row],[FECHA CESE/BAJA]]="","No Aplica",IF(AND(MONTH(Tabla2[[#This Row],[FECHA CESE/BAJA]])=MONTH(TODAY()-30),YEAR(Tabla2[[#This Row],[FECHA CESE/BAJA]])=YEAR(TODAY())),MONTH(TODAY()-30)&amp;"-"&amp;YEAR(TODAY()),"Borrar")),"No aplica")</f>
        <v>No Aplica</v>
      </c>
      <c r="AD355" t="str">
        <f>+IFERROR(IF(Tabla2[[#This Row],[FECHA INICIO DE LABORES EN OBRA]]="","No Aplica",IF(AND(MONTH(Tabla2[[#This Row],[FECHA INICIO DE LABORES EN OBRA]])=MONTH(TODAY()-30),YEAR(Tabla2[[#This Row],[FECHA INICIO DE LABORES EN OBRA]])=YEAR(TODAY())),MONTH(TODAY()-30)&amp;"-"&amp;YEAR(TODAY()),"No Aplica")),"No Aplica")</f>
        <v>No Aplica</v>
      </c>
    </row>
    <row r="356" spans="1:30" x14ac:dyDescent="0.25">
      <c r="A356" s="13" t="s">
        <v>3163</v>
      </c>
      <c r="B356" s="15" t="s">
        <v>3164</v>
      </c>
      <c r="C356" s="15" t="s">
        <v>2717</v>
      </c>
      <c r="D356" s="15" t="s">
        <v>1791</v>
      </c>
      <c r="E356" s="15" t="s">
        <v>1792</v>
      </c>
      <c r="F356" s="39" t="s">
        <v>3213</v>
      </c>
      <c r="G356" s="15">
        <v>1</v>
      </c>
      <c r="H356" s="15" t="s">
        <v>3214</v>
      </c>
      <c r="I356" s="15" t="s">
        <v>2765</v>
      </c>
      <c r="J356" s="15" t="s">
        <v>3215</v>
      </c>
      <c r="K356" s="15" t="s">
        <v>3195</v>
      </c>
      <c r="L356" s="40" t="s">
        <v>6</v>
      </c>
      <c r="M356" s="39"/>
      <c r="N356" s="41" t="s">
        <v>2114</v>
      </c>
      <c r="O356" s="39">
        <v>45078</v>
      </c>
      <c r="P356" s="40">
        <v>1</v>
      </c>
      <c r="Q356" s="40">
        <v>1</v>
      </c>
      <c r="R356" s="40" t="str">
        <f>IFERROR(VLOOKUP(Tabla2[[#This Row],[CONTRATISTA PRNCIPAL]],Hoja1!$L$5:$M$9,2,FALSE),"CJV")</f>
        <v>CJV</v>
      </c>
      <c r="S356" s="40" t="str">
        <f>IF(Tabla2[[#This Row],[EMPRESA]]=Tabla2[[#This Row],[CONTRATISTA PRNCIPAL]],"Principal","Secundaria")</f>
        <v>Secundaria</v>
      </c>
      <c r="T356" s="42">
        <f>IFERROR(1/COUNTIF(Tabla2[CONTRATISTA PRNCIPAL],Tabla2[[#This Row],[CONTRATISTA PRNCIPAL]]),0)</f>
        <v>0.005952380952380952</v>
      </c>
      <c r="U356" s="43">
        <f>IF(((TODAY()-Tabla2[[#This Row],[FECHA NACIMIENTO]])/365)&lt;18,"Corregir", IF(((TODAY()-Tabla2[[#This Row],[FECHA NACIMIENTO]])/365)&gt;80, "Corregir",ROUNDDOWN(((TODAY()-Tabla2[[#This Row],[FECHA NACIMIENTO]])/365),0)))</f>
        <v>33</v>
      </c>
      <c r="V3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6" s="44" t="str">
        <f>+IF(Tabla2[[#This Row],[Edad]]="Corregir","Corregir","Ok")</f>
        <v>Ok</v>
      </c>
      <c r="X356" s="42" t="str">
        <f>+IFERROR(VLOOKUP(Tabla2[[#This Row],[DISTRITO SEGÚN DNI]],Hoja1!$A$2:$B$32,2,FALSE),"No")</f>
        <v>BREÑA</v>
      </c>
      <c r="Y356" s="42" t="str">
        <f>IF(OR(LOWER(Tabla2[[#This Row],[GENERO]])="masculino", LOWER(Tabla2[[#This Row],[GENERO]])="femenino"),"OK","Corregir")</f>
        <v>OK</v>
      </c>
      <c r="Z356" s="42" t="str">
        <f>+IF(Tabla2[[#This Row],[Nro. DNI / CE]]="","Corregir",IF(LEN(Tabla2[[#This Row],[Nro. DNI / CE]])&gt;=8,"OK","Corregir"))</f>
        <v>OK</v>
      </c>
      <c r="AA356" s="42">
        <f>COUNTIF(Tabla2[APELLIDOS Y NOMBRES],Tabla2[[#This Row],[APELLIDOS Y NOMBRES]])</f>
        <v>1</v>
      </c>
      <c r="AB356" s="42">
        <f>IF(Tabla2[[#This Row],[Trabajador]]&gt;1,1/Tabla2[[#This Row],[Trabajador]],Tabla2[[#This Row],[Trabajador]])</f>
        <v>1</v>
      </c>
      <c r="AC356" t="str">
        <f>+IFERROR(IF(Tabla2[[#This Row],[FECHA CESE/BAJA]]="","No Aplica",IF(AND(MONTH(Tabla2[[#This Row],[FECHA CESE/BAJA]])=MONTH(TODAY()-30),YEAR(Tabla2[[#This Row],[FECHA CESE/BAJA]])=YEAR(TODAY())),MONTH(TODAY()-30)&amp;"-"&amp;YEAR(TODAY()),"Borrar")),"No aplica")</f>
        <v>No Aplica</v>
      </c>
      <c r="AD356" t="str">
        <f>+IFERROR(IF(Tabla2[[#This Row],[FECHA INICIO DE LABORES EN OBRA]]="","No Aplica",IF(AND(MONTH(Tabla2[[#This Row],[FECHA INICIO DE LABORES EN OBRA]])=MONTH(TODAY()-30),YEAR(Tabla2[[#This Row],[FECHA INICIO DE LABORES EN OBRA]])=YEAR(TODAY())),MONTH(TODAY()-30)&amp;"-"&amp;YEAR(TODAY()),"No Aplica")),"No Aplica")</f>
        <v>No Aplica</v>
      </c>
    </row>
    <row r="357" spans="1:30" x14ac:dyDescent="0.25">
      <c r="A357" s="13" t="s">
        <v>3163</v>
      </c>
      <c r="B357" s="15" t="s">
        <v>3164</v>
      </c>
      <c r="C357" s="15" t="s">
        <v>2717</v>
      </c>
      <c r="D357" s="15" t="s">
        <v>3216</v>
      </c>
      <c r="E357" s="15" t="s">
        <v>3217</v>
      </c>
      <c r="F357" s="39" t="s">
        <v>3218</v>
      </c>
      <c r="G357" s="15">
        <v>2</v>
      </c>
      <c r="H357" s="15" t="s">
        <v>3168</v>
      </c>
      <c r="I357" s="15" t="s">
        <v>2765</v>
      </c>
      <c r="J357" s="15" t="s">
        <v>3219</v>
      </c>
      <c r="K357" s="15" t="s">
        <v>3220</v>
      </c>
      <c r="L357" s="40" t="s">
        <v>6</v>
      </c>
      <c r="M357" s="39"/>
      <c r="N357" s="41" t="s">
        <v>2098</v>
      </c>
      <c r="O357" s="39">
        <v>45090</v>
      </c>
      <c r="P357" s="40">
        <v>1</v>
      </c>
      <c r="Q357" s="40">
        <v>1</v>
      </c>
      <c r="R357" s="40" t="str">
        <f>IFERROR(VLOOKUP(Tabla2[[#This Row],[CONTRATISTA PRNCIPAL]],Hoja1!$L$5:$M$9,2,FALSE),"CJV")</f>
        <v>CJV</v>
      </c>
      <c r="S357" s="40" t="str">
        <f>IF(Tabla2[[#This Row],[EMPRESA]]=Tabla2[[#This Row],[CONTRATISTA PRNCIPAL]],"Principal","Secundaria")</f>
        <v>Secundaria</v>
      </c>
      <c r="T357" s="42">
        <f>IFERROR(1/COUNTIF(Tabla2[CONTRATISTA PRNCIPAL],Tabla2[[#This Row],[CONTRATISTA PRNCIPAL]]),0)</f>
        <v>0.005952380952380952</v>
      </c>
      <c r="U357" s="43">
        <f>IF(((TODAY()-Tabla2[[#This Row],[FECHA NACIMIENTO]])/365)&lt;18,"Corregir", IF(((TODAY()-Tabla2[[#This Row],[FECHA NACIMIENTO]])/365)&gt;80, "Corregir",ROUNDDOWN(((TODAY()-Tabla2[[#This Row],[FECHA NACIMIENTO]])/365),0)))</f>
        <v>41</v>
      </c>
      <c r="V3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7" s="44" t="str">
        <f>+IF(Tabla2[[#This Row],[Edad]]="Corregir","Corregir","Ok")</f>
        <v>Ok</v>
      </c>
      <c r="X357" s="42" t="str">
        <f>+IFERROR(VLOOKUP(Tabla2[[#This Row],[DISTRITO SEGÚN DNI]],Hoja1!$A$2:$B$32,2,FALSE),"No")</f>
        <v>No</v>
      </c>
      <c r="Y357" s="42" t="str">
        <f>IF(OR(LOWER(Tabla2[[#This Row],[GENERO]])="masculino", LOWER(Tabla2[[#This Row],[GENERO]])="femenino"),"OK","Corregir")</f>
        <v>OK</v>
      </c>
      <c r="Z357" s="42" t="str">
        <f>+IF(Tabla2[[#This Row],[Nro. DNI / CE]]="","Corregir",IF(LEN(Tabla2[[#This Row],[Nro. DNI / CE]])&gt;=8,"OK","Corregir"))</f>
        <v>OK</v>
      </c>
      <c r="AA357" s="42">
        <f>COUNTIF(Tabla2[APELLIDOS Y NOMBRES],Tabla2[[#This Row],[APELLIDOS Y NOMBRES]])</f>
        <v>1</v>
      </c>
      <c r="AB357" s="42">
        <f>IF(Tabla2[[#This Row],[Trabajador]]&gt;1,1/Tabla2[[#This Row],[Trabajador]],Tabla2[[#This Row],[Trabajador]])</f>
        <v>1</v>
      </c>
      <c r="AC357" t="str">
        <f>+IFERROR(IF(Tabla2[[#This Row],[FECHA CESE/BAJA]]="","No Aplica",IF(AND(MONTH(Tabla2[[#This Row],[FECHA CESE/BAJA]])=MONTH(TODAY()-30),YEAR(Tabla2[[#This Row],[FECHA CESE/BAJA]])=YEAR(TODAY())),MONTH(TODAY()-30)&amp;"-"&amp;YEAR(TODAY()),"Borrar")),"No aplica")</f>
        <v>No Aplica</v>
      </c>
      <c r="AD357" t="str">
        <f>+IFERROR(IF(Tabla2[[#This Row],[FECHA INICIO DE LABORES EN OBRA]]="","No Aplica",IF(AND(MONTH(Tabla2[[#This Row],[FECHA INICIO DE LABORES EN OBRA]])=MONTH(TODAY()-30),YEAR(Tabla2[[#This Row],[FECHA INICIO DE LABORES EN OBRA]])=YEAR(TODAY())),MONTH(TODAY()-30)&amp;"-"&amp;YEAR(TODAY()),"No Aplica")),"No Aplica")</f>
        <v>No Aplica</v>
      </c>
    </row>
    <row r="358" spans="1:30" x14ac:dyDescent="0.25">
      <c r="A358" s="13" t="s">
        <v>3163</v>
      </c>
      <c r="B358" s="15" t="s">
        <v>3164</v>
      </c>
      <c r="C358" s="15" t="s">
        <v>2717</v>
      </c>
      <c r="D358" s="15" t="s">
        <v>1793</v>
      </c>
      <c r="E358" s="15" t="s">
        <v>1794</v>
      </c>
      <c r="F358" s="39" t="s">
        <v>3221</v>
      </c>
      <c r="G358" s="15">
        <v>1</v>
      </c>
      <c r="H358" s="15" t="s">
        <v>2681</v>
      </c>
      <c r="I358" s="15" t="s">
        <v>2765</v>
      </c>
      <c r="J358" s="15" t="s">
        <v>3222</v>
      </c>
      <c r="K358" s="15" t="s">
        <v>3223</v>
      </c>
      <c r="L358" s="40" t="s">
        <v>6</v>
      </c>
      <c r="M358" s="39"/>
      <c r="N358" s="41" t="s">
        <v>2114</v>
      </c>
      <c r="O358" s="39">
        <v>45096</v>
      </c>
      <c r="P358" s="40">
        <v>1</v>
      </c>
      <c r="Q358" s="40">
        <v>1</v>
      </c>
      <c r="R358" s="40" t="str">
        <f>IFERROR(VLOOKUP(Tabla2[[#This Row],[CONTRATISTA PRNCIPAL]],Hoja1!$L$5:$M$9,2,FALSE),"CJV")</f>
        <v>CJV</v>
      </c>
      <c r="S358" s="40" t="str">
        <f>IF(Tabla2[[#This Row],[EMPRESA]]=Tabla2[[#This Row],[CONTRATISTA PRNCIPAL]],"Principal","Secundaria")</f>
        <v>Secundaria</v>
      </c>
      <c r="T358" s="42">
        <f>IFERROR(1/COUNTIF(Tabla2[CONTRATISTA PRNCIPAL],Tabla2[[#This Row],[CONTRATISTA PRNCIPAL]]),0)</f>
        <v>0.005952380952380952</v>
      </c>
      <c r="U358" s="43">
        <f>IF(((TODAY()-Tabla2[[#This Row],[FECHA NACIMIENTO]])/365)&lt;18,"Corregir", IF(((TODAY()-Tabla2[[#This Row],[FECHA NACIMIENTO]])/365)&gt;80, "Corregir",ROUNDDOWN(((TODAY()-Tabla2[[#This Row],[FECHA NACIMIENTO]])/365),0)))</f>
        <v>35</v>
      </c>
      <c r="V3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8" s="44" t="str">
        <f>+IF(Tabla2[[#This Row],[Edad]]="Corregir","Corregir","Ok")</f>
        <v>Ok</v>
      </c>
      <c r="X358" s="42" t="str">
        <f>+IFERROR(VLOOKUP(Tabla2[[#This Row],[DISTRITO SEGÚN DNI]],Hoja1!$A$2:$B$32,2,FALSE),"No")</f>
        <v>CALLAO</v>
      </c>
      <c r="Y358" s="42" t="str">
        <f>IF(OR(LOWER(Tabla2[[#This Row],[GENERO]])="masculino", LOWER(Tabla2[[#This Row],[GENERO]])="femenino"),"OK","Corregir")</f>
        <v>OK</v>
      </c>
      <c r="Z358" s="42" t="str">
        <f>+IF(Tabla2[[#This Row],[Nro. DNI / CE]]="","Corregir",IF(LEN(Tabla2[[#This Row],[Nro. DNI / CE]])&gt;=8,"OK","Corregir"))</f>
        <v>OK</v>
      </c>
      <c r="AA358" s="42">
        <f>COUNTIF(Tabla2[APELLIDOS Y NOMBRES],Tabla2[[#This Row],[APELLIDOS Y NOMBRES]])</f>
        <v>1</v>
      </c>
      <c r="AB358" s="42">
        <f>IF(Tabla2[[#This Row],[Trabajador]]&gt;1,1/Tabla2[[#This Row],[Trabajador]],Tabla2[[#This Row],[Trabajador]])</f>
        <v>1</v>
      </c>
      <c r="AC358" t="str">
        <f>+IFERROR(IF(Tabla2[[#This Row],[FECHA CESE/BAJA]]="","No Aplica",IF(AND(MONTH(Tabla2[[#This Row],[FECHA CESE/BAJA]])=MONTH(TODAY()-30),YEAR(Tabla2[[#This Row],[FECHA CESE/BAJA]])=YEAR(TODAY())),MONTH(TODAY()-30)&amp;"-"&amp;YEAR(TODAY()),"Borrar")),"No aplica")</f>
        <v>No Aplica</v>
      </c>
      <c r="AD358" t="str">
        <f>+IFERROR(IF(Tabla2[[#This Row],[FECHA INICIO DE LABORES EN OBRA]]="","No Aplica",IF(AND(MONTH(Tabla2[[#This Row],[FECHA INICIO DE LABORES EN OBRA]])=MONTH(TODAY()-30),YEAR(Tabla2[[#This Row],[FECHA INICIO DE LABORES EN OBRA]])=YEAR(TODAY())),MONTH(TODAY()-30)&amp;"-"&amp;YEAR(TODAY()),"No Aplica")),"No Aplica")</f>
        <v>No Aplica</v>
      </c>
    </row>
    <row r="359" spans="1:30" x14ac:dyDescent="0.25">
      <c r="A359" s="13" t="s">
        <v>3163</v>
      </c>
      <c r="B359" s="15" t="s">
        <v>3164</v>
      </c>
      <c r="C359" s="15" t="s">
        <v>2717</v>
      </c>
      <c r="D359" s="15" t="s">
        <v>3224</v>
      </c>
      <c r="E359" s="15" t="s">
        <v>3225</v>
      </c>
      <c r="F359" s="39" t="s">
        <v>3226</v>
      </c>
      <c r="G359" s="15">
        <v>1</v>
      </c>
      <c r="H359" s="15" t="s">
        <v>2541</v>
      </c>
      <c r="I359" s="15" t="s">
        <v>2765</v>
      </c>
      <c r="J359" s="15" t="s">
        <v>3227</v>
      </c>
      <c r="K359" s="15" t="s">
        <v>2075</v>
      </c>
      <c r="L359" s="40" t="s">
        <v>6</v>
      </c>
      <c r="M359" s="39"/>
      <c r="N359" s="41" t="s">
        <v>2098</v>
      </c>
      <c r="O359" s="39">
        <v>45086</v>
      </c>
      <c r="P359" s="40">
        <v>1</v>
      </c>
      <c r="Q359" s="40">
        <v>1</v>
      </c>
      <c r="R359" s="40" t="str">
        <f>IFERROR(VLOOKUP(Tabla2[[#This Row],[CONTRATISTA PRNCIPAL]],Hoja1!$L$5:$M$9,2,FALSE),"CJV")</f>
        <v>CJV</v>
      </c>
      <c r="S359" s="40" t="str">
        <f>IF(Tabla2[[#This Row],[EMPRESA]]=Tabla2[[#This Row],[CONTRATISTA PRNCIPAL]],"Principal","Secundaria")</f>
        <v>Secundaria</v>
      </c>
      <c r="T359" s="42">
        <f>IFERROR(1/COUNTIF(Tabla2[CONTRATISTA PRNCIPAL],Tabla2[[#This Row],[CONTRATISTA PRNCIPAL]]),0)</f>
        <v>0.005952380952380952</v>
      </c>
      <c r="U359" s="43">
        <f>IF(((TODAY()-Tabla2[[#This Row],[FECHA NACIMIENTO]])/365)&lt;18,"Corregir", IF(((TODAY()-Tabla2[[#This Row],[FECHA NACIMIENTO]])/365)&gt;80, "Corregir",ROUNDDOWN(((TODAY()-Tabla2[[#This Row],[FECHA NACIMIENTO]])/365),0)))</f>
        <v>32</v>
      </c>
      <c r="V3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9" s="44" t="str">
        <f>+IF(Tabla2[[#This Row],[Edad]]="Corregir","Corregir","Ok")</f>
        <v>Ok</v>
      </c>
      <c r="X359" s="42" t="str">
        <f>+IFERROR(VLOOKUP(Tabla2[[#This Row],[DISTRITO SEGÚN DNI]],Hoja1!$A$2:$B$32,2,FALSE),"No")</f>
        <v>No</v>
      </c>
      <c r="Y359" s="42" t="str">
        <f>IF(OR(LOWER(Tabla2[[#This Row],[GENERO]])="masculino", LOWER(Tabla2[[#This Row],[GENERO]])="femenino"),"OK","Corregir")</f>
        <v>OK</v>
      </c>
      <c r="Z359" s="42" t="str">
        <f>+IF(Tabla2[[#This Row],[Nro. DNI / CE]]="","Corregir",IF(LEN(Tabla2[[#This Row],[Nro. DNI / CE]])&gt;=8,"OK","Corregir"))</f>
        <v>OK</v>
      </c>
      <c r="AA359" s="42">
        <f>COUNTIF(Tabla2[APELLIDOS Y NOMBRES],Tabla2[[#This Row],[APELLIDOS Y NOMBRES]])</f>
        <v>1</v>
      </c>
      <c r="AB359" s="42">
        <f>IF(Tabla2[[#This Row],[Trabajador]]&gt;1,1/Tabla2[[#This Row],[Trabajador]],Tabla2[[#This Row],[Trabajador]])</f>
        <v>1</v>
      </c>
      <c r="AC359" t="str">
        <f>+IFERROR(IF(Tabla2[[#This Row],[FECHA CESE/BAJA]]="","No Aplica",IF(AND(MONTH(Tabla2[[#This Row],[FECHA CESE/BAJA]])=MONTH(TODAY()-30),YEAR(Tabla2[[#This Row],[FECHA CESE/BAJA]])=YEAR(TODAY())),MONTH(TODAY()-30)&amp;"-"&amp;YEAR(TODAY()),"Borrar")),"No aplica")</f>
        <v>No Aplica</v>
      </c>
      <c r="AD359" t="str">
        <f>+IFERROR(IF(Tabla2[[#This Row],[FECHA INICIO DE LABORES EN OBRA]]="","No Aplica",IF(AND(MONTH(Tabla2[[#This Row],[FECHA INICIO DE LABORES EN OBRA]])=MONTH(TODAY()-30),YEAR(Tabla2[[#This Row],[FECHA INICIO DE LABORES EN OBRA]])=YEAR(TODAY())),MONTH(TODAY()-30)&amp;"-"&amp;YEAR(TODAY()),"No Aplica")),"No Aplica")</f>
        <v>No Aplica</v>
      </c>
    </row>
    <row r="360" spans="1:30" x14ac:dyDescent="0.25">
      <c r="A360" s="13" t="s">
        <v>3163</v>
      </c>
      <c r="B360" s="15" t="s">
        <v>3164</v>
      </c>
      <c r="C360" s="15" t="s">
        <v>2717</v>
      </c>
      <c r="D360" s="15" t="s">
        <v>1795</v>
      </c>
      <c r="E360" s="15" t="s">
        <v>1796</v>
      </c>
      <c r="F360" s="39" t="s">
        <v>3228</v>
      </c>
      <c r="G360" s="15">
        <v>2</v>
      </c>
      <c r="H360" s="15" t="s">
        <v>3229</v>
      </c>
      <c r="I360" s="15" t="s">
        <v>2765</v>
      </c>
      <c r="J360" s="15" t="s">
        <v>3230</v>
      </c>
      <c r="K360" s="15" t="s">
        <v>2802</v>
      </c>
      <c r="L360" s="40" t="s">
        <v>6</v>
      </c>
      <c r="M360" s="39"/>
      <c r="N360" s="41" t="s">
        <v>2098</v>
      </c>
      <c r="O360" s="39">
        <v>45110</v>
      </c>
      <c r="P360" s="40">
        <v>1</v>
      </c>
      <c r="Q360" s="40">
        <v>1</v>
      </c>
      <c r="R360" s="40" t="str">
        <f>IFERROR(VLOOKUP(Tabla2[[#This Row],[CONTRATISTA PRNCIPAL]],Hoja1!$L$5:$M$9,2,FALSE),"CJV")</f>
        <v>CJV</v>
      </c>
      <c r="S360" s="40" t="str">
        <f>IF(Tabla2[[#This Row],[EMPRESA]]=Tabla2[[#This Row],[CONTRATISTA PRNCIPAL]],"Principal","Secundaria")</f>
        <v>Secundaria</v>
      </c>
      <c r="T360" s="42">
        <f>IFERROR(1/COUNTIF(Tabla2[CONTRATISTA PRNCIPAL],Tabla2[[#This Row],[CONTRATISTA PRNCIPAL]]),0)</f>
        <v>0.005952380952380952</v>
      </c>
      <c r="U360" s="43">
        <f>IF(((TODAY()-Tabla2[[#This Row],[FECHA NACIMIENTO]])/365)&lt;18,"Corregir", IF(((TODAY()-Tabla2[[#This Row],[FECHA NACIMIENTO]])/365)&gt;80, "Corregir",ROUNDDOWN(((TODAY()-Tabla2[[#This Row],[FECHA NACIMIENTO]])/365),0)))</f>
        <v>43</v>
      </c>
      <c r="V3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0" s="44" t="str">
        <f>+IF(Tabla2[[#This Row],[Edad]]="Corregir","Corregir","Ok")</f>
        <v>Ok</v>
      </c>
      <c r="X360" s="42" t="str">
        <f>+IFERROR(VLOOKUP(Tabla2[[#This Row],[DISTRITO SEGÚN DNI]],Hoja1!$A$2:$B$32,2,FALSE),"No")</f>
        <v>CALLAO</v>
      </c>
      <c r="Y360" s="42" t="str">
        <f>IF(OR(LOWER(Tabla2[[#This Row],[GENERO]])="masculino", LOWER(Tabla2[[#This Row],[GENERO]])="femenino"),"OK","Corregir")</f>
        <v>OK</v>
      </c>
      <c r="Z360" s="42" t="str">
        <f>+IF(Tabla2[[#This Row],[Nro. DNI / CE]]="","Corregir",IF(LEN(Tabla2[[#This Row],[Nro. DNI / CE]])&gt;=8,"OK","Corregir"))</f>
        <v>OK</v>
      </c>
      <c r="AA360" s="42">
        <f>COUNTIF(Tabla2[APELLIDOS Y NOMBRES],Tabla2[[#This Row],[APELLIDOS Y NOMBRES]])</f>
        <v>1</v>
      </c>
      <c r="AB360" s="42">
        <f>IF(Tabla2[[#This Row],[Trabajador]]&gt;1,1/Tabla2[[#This Row],[Trabajador]],Tabla2[[#This Row],[Trabajador]])</f>
        <v>1</v>
      </c>
      <c r="AC360" t="str">
        <f>+IFERROR(IF(Tabla2[[#This Row],[FECHA CESE/BAJA]]="","No Aplica",IF(AND(MONTH(Tabla2[[#This Row],[FECHA CESE/BAJA]])=MONTH(TODAY()-30),YEAR(Tabla2[[#This Row],[FECHA CESE/BAJA]])=YEAR(TODAY())),MONTH(TODAY()-30)&amp;"-"&amp;YEAR(TODAY()),"Borrar")),"No aplica")</f>
        <v>No Aplica</v>
      </c>
      <c r="AD360" t="str">
        <f>+IFERROR(IF(Tabla2[[#This Row],[FECHA INICIO DE LABORES EN OBRA]]="","No Aplica",IF(AND(MONTH(Tabla2[[#This Row],[FECHA INICIO DE LABORES EN OBRA]])=MONTH(TODAY()-30),YEAR(Tabla2[[#This Row],[FECHA INICIO DE LABORES EN OBRA]])=YEAR(TODAY())),MONTH(TODAY()-30)&amp;"-"&amp;YEAR(TODAY()),"No Aplica")),"No Aplica")</f>
        <v>No Aplica</v>
      </c>
    </row>
    <row r="361" spans="1:30" x14ac:dyDescent="0.25">
      <c r="A361" s="13" t="s">
        <v>3163</v>
      </c>
      <c r="B361" s="15" t="s">
        <v>3164</v>
      </c>
      <c r="C361" s="15" t="s">
        <v>2717</v>
      </c>
      <c r="D361" s="15" t="s">
        <v>1797</v>
      </c>
      <c r="E361" s="15" t="s">
        <v>1798</v>
      </c>
      <c r="F361" s="39" t="s">
        <v>3231</v>
      </c>
      <c r="G361" s="15">
        <v>2</v>
      </c>
      <c r="H361" s="15" t="s">
        <v>2751</v>
      </c>
      <c r="I361" s="15" t="s">
        <v>2765</v>
      </c>
      <c r="J361" s="15" t="s">
        <v>3232</v>
      </c>
      <c r="K361" s="15" t="s">
        <v>2802</v>
      </c>
      <c r="L361" s="40" t="s">
        <v>6</v>
      </c>
      <c r="M361" s="39"/>
      <c r="N361" s="41" t="s">
        <v>2098</v>
      </c>
      <c r="O361" s="39">
        <v>45010</v>
      </c>
      <c r="P361" s="40">
        <v>1</v>
      </c>
      <c r="Q361" s="40">
        <v>1</v>
      </c>
      <c r="R361" s="40" t="str">
        <f>IFERROR(VLOOKUP(Tabla2[[#This Row],[CONTRATISTA PRNCIPAL]],Hoja1!$L$5:$M$9,2,FALSE),"CJV")</f>
        <v>CJV</v>
      </c>
      <c r="S361" s="40" t="str">
        <f>IF(Tabla2[[#This Row],[EMPRESA]]=Tabla2[[#This Row],[CONTRATISTA PRNCIPAL]],"Principal","Secundaria")</f>
        <v>Secundaria</v>
      </c>
      <c r="T361" s="42">
        <f>IFERROR(1/COUNTIF(Tabla2[CONTRATISTA PRNCIPAL],Tabla2[[#This Row],[CONTRATISTA PRNCIPAL]]),0)</f>
        <v>0.005952380952380952</v>
      </c>
      <c r="U361" s="43">
        <f>IF(((TODAY()-Tabla2[[#This Row],[FECHA NACIMIENTO]])/365)&lt;18,"Corregir", IF(((TODAY()-Tabla2[[#This Row],[FECHA NACIMIENTO]])/365)&gt;80, "Corregir",ROUNDDOWN(((TODAY()-Tabla2[[#This Row],[FECHA NACIMIENTO]])/365),0)))</f>
        <v>30</v>
      </c>
      <c r="V3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1" s="44" t="str">
        <f>+IF(Tabla2[[#This Row],[Edad]]="Corregir","Corregir","Ok")</f>
        <v>Ok</v>
      </c>
      <c r="X361" s="42" t="str">
        <f>+IFERROR(VLOOKUP(Tabla2[[#This Row],[DISTRITO SEGÚN DNI]],Hoja1!$A$2:$B$32,2,FALSE),"No")</f>
        <v>CALLAO</v>
      </c>
      <c r="Y361" s="42" t="str">
        <f>IF(OR(LOWER(Tabla2[[#This Row],[GENERO]])="masculino", LOWER(Tabla2[[#This Row],[GENERO]])="femenino"),"OK","Corregir")</f>
        <v>OK</v>
      </c>
      <c r="Z361" s="42" t="str">
        <f>+IF(Tabla2[[#This Row],[Nro. DNI / CE]]="","Corregir",IF(LEN(Tabla2[[#This Row],[Nro. DNI / CE]])&gt;=8,"OK","Corregir"))</f>
        <v>OK</v>
      </c>
      <c r="AA361" s="42">
        <f>COUNTIF(Tabla2[APELLIDOS Y NOMBRES],Tabla2[[#This Row],[APELLIDOS Y NOMBRES]])</f>
        <v>1</v>
      </c>
      <c r="AB361" s="42">
        <f>IF(Tabla2[[#This Row],[Trabajador]]&gt;1,1/Tabla2[[#This Row],[Trabajador]],Tabla2[[#This Row],[Trabajador]])</f>
        <v>1</v>
      </c>
      <c r="AC361" t="str">
        <f>+IFERROR(IF(Tabla2[[#This Row],[FECHA CESE/BAJA]]="","No Aplica",IF(AND(MONTH(Tabla2[[#This Row],[FECHA CESE/BAJA]])=MONTH(TODAY()-30),YEAR(Tabla2[[#This Row],[FECHA CESE/BAJA]])=YEAR(TODAY())),MONTH(TODAY()-30)&amp;"-"&amp;YEAR(TODAY()),"Borrar")),"No aplica")</f>
        <v>No Aplica</v>
      </c>
      <c r="AD361" t="str">
        <f>+IFERROR(IF(Tabla2[[#This Row],[FECHA INICIO DE LABORES EN OBRA]]="","No Aplica",IF(AND(MONTH(Tabla2[[#This Row],[FECHA INICIO DE LABORES EN OBRA]])=MONTH(TODAY()-30),YEAR(Tabla2[[#This Row],[FECHA INICIO DE LABORES EN OBRA]])=YEAR(TODAY())),MONTH(TODAY()-30)&amp;"-"&amp;YEAR(TODAY()),"No Aplica")),"No Aplica")</f>
        <v>No Aplica</v>
      </c>
    </row>
    <row r="362" ht="15" customHeight="1" spans="1:30" x14ac:dyDescent="0.25">
      <c r="A362" s="13" t="s">
        <v>3163</v>
      </c>
      <c r="B362" s="15" t="s">
        <v>3164</v>
      </c>
      <c r="C362" s="15" t="s">
        <v>2717</v>
      </c>
      <c r="D362" s="15" t="s">
        <v>1799</v>
      </c>
      <c r="E362" s="15" t="s">
        <v>1800</v>
      </c>
      <c r="F362" s="39" t="s">
        <v>3233</v>
      </c>
      <c r="G362" s="15">
        <v>1</v>
      </c>
      <c r="H362" s="15" t="s">
        <v>2541</v>
      </c>
      <c r="I362" s="15" t="s">
        <v>2765</v>
      </c>
      <c r="J362" s="15" t="s">
        <v>3234</v>
      </c>
      <c r="K362" s="15" t="s">
        <v>2802</v>
      </c>
      <c r="L362" s="40" t="s">
        <v>6</v>
      </c>
      <c r="M362" s="39"/>
      <c r="N362" s="41" t="s">
        <v>2098</v>
      </c>
      <c r="O362" s="39">
        <v>45097</v>
      </c>
      <c r="P362" s="40">
        <v>1</v>
      </c>
      <c r="Q362" s="40">
        <v>1</v>
      </c>
      <c r="R362" s="40" t="str">
        <f>IFERROR(VLOOKUP(Tabla2[[#This Row],[CONTRATISTA PRNCIPAL]],Hoja1!$L$5:$M$9,2,FALSE),"CJV")</f>
        <v>CJV</v>
      </c>
      <c r="S362" s="40" t="str">
        <f>IF(Tabla2[[#This Row],[EMPRESA]]=Tabla2[[#This Row],[CONTRATISTA PRNCIPAL]],"Principal","Secundaria")</f>
        <v>Secundaria</v>
      </c>
      <c r="T362" s="42">
        <f>IFERROR(1/COUNTIF(Tabla2[CONTRATISTA PRNCIPAL],Tabla2[[#This Row],[CONTRATISTA PRNCIPAL]]),0)</f>
        <v>0.005952380952380952</v>
      </c>
      <c r="U362" s="43">
        <f>IF(((TODAY()-Tabla2[[#This Row],[FECHA NACIMIENTO]])/365)&lt;18,"Corregir", IF(((TODAY()-Tabla2[[#This Row],[FECHA NACIMIENTO]])/365)&gt;80, "Corregir",ROUNDDOWN(((TODAY()-Tabla2[[#This Row],[FECHA NACIMIENTO]])/365),0)))</f>
        <v>49</v>
      </c>
      <c r="V3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2" s="44" t="str">
        <f>+IF(Tabla2[[#This Row],[Edad]]="Corregir","Corregir","Ok")</f>
        <v>Ok</v>
      </c>
      <c r="X362" s="42" t="str">
        <f>+IFERROR(VLOOKUP(Tabla2[[#This Row],[DISTRITO SEGÚN DNI]],Hoja1!$A$2:$B$32,2,FALSE),"No")</f>
        <v>CALLAO</v>
      </c>
      <c r="Y362" s="42" t="str">
        <f>IF(OR(LOWER(Tabla2[[#This Row],[GENERO]])="masculino", LOWER(Tabla2[[#This Row],[GENERO]])="femenino"),"OK","Corregir")</f>
        <v>OK</v>
      </c>
      <c r="Z362" s="42" t="str">
        <f>+IF(Tabla2[[#This Row],[Nro. DNI / CE]]="","Corregir",IF(LEN(Tabla2[[#This Row],[Nro. DNI / CE]])&gt;=8,"OK","Corregir"))</f>
        <v>OK</v>
      </c>
      <c r="AA362" s="42">
        <f>COUNTIF(Tabla2[APELLIDOS Y NOMBRES],Tabla2[[#This Row],[APELLIDOS Y NOMBRES]])</f>
        <v>1</v>
      </c>
      <c r="AB362" s="42">
        <f>IF(Tabla2[[#This Row],[Trabajador]]&gt;1,1/Tabla2[[#This Row],[Trabajador]],Tabla2[[#This Row],[Trabajador]])</f>
        <v>1</v>
      </c>
      <c r="AC362" t="str">
        <f>+IFERROR(IF(Tabla2[[#This Row],[FECHA CESE/BAJA]]="","No Aplica",IF(AND(MONTH(Tabla2[[#This Row],[FECHA CESE/BAJA]])=MONTH(TODAY()-30),YEAR(Tabla2[[#This Row],[FECHA CESE/BAJA]])=YEAR(TODAY())),MONTH(TODAY()-30)&amp;"-"&amp;YEAR(TODAY()),"Borrar")),"No aplica")</f>
        <v>No Aplica</v>
      </c>
      <c r="AD362" t="str">
        <f>+IFERROR(IF(Tabla2[[#This Row],[FECHA INICIO DE LABORES EN OBRA]]="","No Aplica",IF(AND(MONTH(Tabla2[[#This Row],[FECHA INICIO DE LABORES EN OBRA]])=MONTH(TODAY()-30),YEAR(Tabla2[[#This Row],[FECHA INICIO DE LABORES EN OBRA]])=YEAR(TODAY())),MONTH(TODAY()-30)&amp;"-"&amp;YEAR(TODAY()),"No Aplica")),"No Aplica")</f>
        <v>No Aplica</v>
      </c>
    </row>
    <row r="363" ht="15" customHeight="1" spans="1:30" x14ac:dyDescent="0.25">
      <c r="A363" s="13" t="s">
        <v>3235</v>
      </c>
      <c r="B363" s="15" t="s">
        <v>3236</v>
      </c>
      <c r="C363" s="15" t="s">
        <v>3236</v>
      </c>
      <c r="D363" s="15">
        <v>42005210</v>
      </c>
      <c r="E363" s="15" t="s">
        <v>3237</v>
      </c>
      <c r="F363" s="39">
        <v>30583</v>
      </c>
      <c r="G363" s="15">
        <v>3</v>
      </c>
      <c r="H363" s="15" t="s">
        <v>3238</v>
      </c>
      <c r="I363" s="15" t="s">
        <v>3239</v>
      </c>
      <c r="J363" s="15" t="s">
        <v>3240</v>
      </c>
      <c r="K363" s="15" t="s">
        <v>3241</v>
      </c>
      <c r="L363" s="40" t="s">
        <v>6</v>
      </c>
      <c r="M363" s="39"/>
      <c r="N363" s="41" t="s">
        <v>2098</v>
      </c>
      <c r="O363" s="39">
        <v>43800</v>
      </c>
      <c r="P363" s="40">
        <v>1</v>
      </c>
      <c r="Q363" s="40">
        <v>1</v>
      </c>
      <c r="R363" s="40" t="str">
        <f>IFERROR(VLOOKUP(Tabla2[[#This Row],[CONTRATISTA PRNCIPAL]],Hoja1!$L$5:$M$9,2,FALSE),"CJV")</f>
        <v>CJV</v>
      </c>
      <c r="S363" s="40" t="str">
        <f>IF(Tabla2[[#This Row],[EMPRESA]]=Tabla2[[#This Row],[CONTRATISTA PRNCIPAL]],"Principal","Secundaria")</f>
        <v>Principal</v>
      </c>
      <c r="T363" s="42">
        <f>IFERROR(1/COUNTIF(Tabla2[CONTRATISTA PRNCIPAL],Tabla2[[#This Row],[CONTRATISTA PRNCIPAL]]),0)</f>
        <v>0.1</v>
      </c>
      <c r="U363" s="43">
        <f>IF(((TODAY()-Tabla2[[#This Row],[FECHA NACIMIENTO]])/365)&lt;18,"Corregir", IF(((TODAY()-Tabla2[[#This Row],[FECHA NACIMIENTO]])/365)&gt;80, "Corregir",ROUNDDOWN(((TODAY()-Tabla2[[#This Row],[FECHA NACIMIENTO]])/365),0)))</f>
        <v>40</v>
      </c>
      <c r="V3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3" s="44" t="str">
        <f>+IF(Tabla2[[#This Row],[Edad]]="Corregir","Corregir","Ok")</f>
        <v>Ok</v>
      </c>
      <c r="X363" s="42" t="str">
        <f>+IFERROR(VLOOKUP(Tabla2[[#This Row],[DISTRITO SEGÚN DNI]],Hoja1!$A$2:$B$32,2,FALSE),"No")</f>
        <v>No</v>
      </c>
      <c r="Y363" s="42" t="str">
        <f>IF(OR(LOWER(Tabla2[[#This Row],[GENERO]])="masculino", LOWER(Tabla2[[#This Row],[GENERO]])="femenino"),"OK","Corregir")</f>
        <v>OK</v>
      </c>
      <c r="Z363" s="42" t="str">
        <f>+IF(Tabla2[[#This Row],[Nro. DNI / CE]]="","Corregir",IF(LEN(Tabla2[[#This Row],[Nro. DNI / CE]])&gt;=8,"OK","Corregir"))</f>
        <v>OK</v>
      </c>
      <c r="AA363" s="42">
        <f>COUNTIF(Tabla2[APELLIDOS Y NOMBRES],Tabla2[[#This Row],[APELLIDOS Y NOMBRES]])</f>
        <v>1</v>
      </c>
      <c r="AB363" s="42">
        <f>IF(Tabla2[[#This Row],[Trabajador]]&gt;1,1/Tabla2[[#This Row],[Trabajador]],Tabla2[[#This Row],[Trabajador]])</f>
        <v>1</v>
      </c>
      <c r="AC363" t="str">
        <f>+IFERROR(IF(Tabla2[[#This Row],[FECHA CESE/BAJA]]="","No Aplica",IF(AND(MONTH(Tabla2[[#This Row],[FECHA CESE/BAJA]])=MONTH(TODAY()-30),YEAR(Tabla2[[#This Row],[FECHA CESE/BAJA]])=YEAR(TODAY())),MONTH(TODAY()-30)&amp;"-"&amp;YEAR(TODAY()),"Borrar")),"No aplica")</f>
        <v>No Aplica</v>
      </c>
      <c r="AD363" t="str">
        <f>+IFERROR(IF(Tabla2[[#This Row],[FECHA INICIO DE LABORES EN OBRA]]="","No Aplica",IF(AND(MONTH(Tabla2[[#This Row],[FECHA INICIO DE LABORES EN OBRA]])=MONTH(TODAY()-30),YEAR(Tabla2[[#This Row],[FECHA INICIO DE LABORES EN OBRA]])=YEAR(TODAY())),MONTH(TODAY()-30)&amp;"-"&amp;YEAR(TODAY()),"No Aplica")),"No Aplica")</f>
        <v>No Aplica</v>
      </c>
    </row>
    <row r="364" ht="15" customHeight="1" spans="1:30" x14ac:dyDescent="0.25">
      <c r="A364" s="13" t="s">
        <v>3235</v>
      </c>
      <c r="B364" s="15" t="s">
        <v>3236</v>
      </c>
      <c r="C364" s="15" t="s">
        <v>3236</v>
      </c>
      <c r="D364" s="15">
        <v>16735079</v>
      </c>
      <c r="E364" s="15" t="s">
        <v>3242</v>
      </c>
      <c r="F364" s="39">
        <v>27738</v>
      </c>
      <c r="G364" s="15">
        <v>3</v>
      </c>
      <c r="H364" s="15" t="s">
        <v>3238</v>
      </c>
      <c r="I364" s="15" t="s">
        <v>3239</v>
      </c>
      <c r="J364" s="15" t="s">
        <v>3243</v>
      </c>
      <c r="K364" s="15" t="s">
        <v>3241</v>
      </c>
      <c r="L364" s="40" t="s">
        <v>6</v>
      </c>
      <c r="M364" s="39"/>
      <c r="N364" s="41" t="s">
        <v>2098</v>
      </c>
      <c r="O364" s="39">
        <v>42522</v>
      </c>
      <c r="P364" s="40">
        <v>1</v>
      </c>
      <c r="Q364" s="40">
        <v>1</v>
      </c>
      <c r="R364" s="40" t="str">
        <f>IFERROR(VLOOKUP(Tabla2[[#This Row],[CONTRATISTA PRNCIPAL]],Hoja1!$L$5:$M$9,2,FALSE),"CJV")</f>
        <v>CJV</v>
      </c>
      <c r="S364" s="40" t="str">
        <f>IF(Tabla2[[#This Row],[EMPRESA]]=Tabla2[[#This Row],[CONTRATISTA PRNCIPAL]],"Principal","Secundaria")</f>
        <v>Principal</v>
      </c>
      <c r="T364" s="42">
        <f>IFERROR(1/COUNTIF(Tabla2[CONTRATISTA PRNCIPAL],Tabla2[[#This Row],[CONTRATISTA PRNCIPAL]]),0)</f>
        <v>0.1</v>
      </c>
      <c r="U364" s="43">
        <f>IF(((TODAY()-Tabla2[[#This Row],[FECHA NACIMIENTO]])/365)&lt;18,"Corregir", IF(((TODAY()-Tabla2[[#This Row],[FECHA NACIMIENTO]])/365)&gt;80, "Corregir",ROUNDDOWN(((TODAY()-Tabla2[[#This Row],[FECHA NACIMIENTO]])/365),0)))</f>
        <v>47</v>
      </c>
      <c r="V3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4" s="44" t="str">
        <f>+IF(Tabla2[[#This Row],[Edad]]="Corregir","Corregir","Ok")</f>
        <v>Ok</v>
      </c>
      <c r="X364" s="42" t="str">
        <f>+IFERROR(VLOOKUP(Tabla2[[#This Row],[DISTRITO SEGÚN DNI]],Hoja1!$A$2:$B$32,2,FALSE),"No")</f>
        <v>No</v>
      </c>
      <c r="Y364" s="42" t="str">
        <f>IF(OR(LOWER(Tabla2[[#This Row],[GENERO]])="masculino", LOWER(Tabla2[[#This Row],[GENERO]])="femenino"),"OK","Corregir")</f>
        <v>OK</v>
      </c>
      <c r="Z364" s="42" t="str">
        <f>+IF(Tabla2[[#This Row],[Nro. DNI / CE]]="","Corregir",IF(LEN(Tabla2[[#This Row],[Nro. DNI / CE]])&gt;=8,"OK","Corregir"))</f>
        <v>OK</v>
      </c>
      <c r="AA364" s="42">
        <f>COUNTIF(Tabla2[APELLIDOS Y NOMBRES],Tabla2[[#This Row],[APELLIDOS Y NOMBRES]])</f>
        <v>1</v>
      </c>
      <c r="AB364" s="42">
        <f>IF(Tabla2[[#This Row],[Trabajador]]&gt;1,1/Tabla2[[#This Row],[Trabajador]],Tabla2[[#This Row],[Trabajador]])</f>
        <v>1</v>
      </c>
      <c r="AC364" t="str">
        <f>+IFERROR(IF(Tabla2[[#This Row],[FECHA CESE/BAJA]]="","No Aplica",IF(AND(MONTH(Tabla2[[#This Row],[FECHA CESE/BAJA]])=MONTH(TODAY()-30),YEAR(Tabla2[[#This Row],[FECHA CESE/BAJA]])=YEAR(TODAY())),MONTH(TODAY()-30)&amp;"-"&amp;YEAR(TODAY()),"Borrar")),"No aplica")</f>
        <v>No Aplica</v>
      </c>
      <c r="AD364" t="str">
        <f>+IFERROR(IF(Tabla2[[#This Row],[FECHA INICIO DE LABORES EN OBRA]]="","No Aplica",IF(AND(MONTH(Tabla2[[#This Row],[FECHA INICIO DE LABORES EN OBRA]])=MONTH(TODAY()-30),YEAR(Tabla2[[#This Row],[FECHA INICIO DE LABORES EN OBRA]])=YEAR(TODAY())),MONTH(TODAY()-30)&amp;"-"&amp;YEAR(TODAY()),"No Aplica")),"No Aplica")</f>
        <v>No Aplica</v>
      </c>
    </row>
    <row r="365" ht="15" customHeight="1" spans="1:30" x14ac:dyDescent="0.25">
      <c r="A365" s="13" t="s">
        <v>3235</v>
      </c>
      <c r="B365" s="15" t="s">
        <v>3236</v>
      </c>
      <c r="C365" s="15" t="s">
        <v>3236</v>
      </c>
      <c r="D365" s="15">
        <v>10511232</v>
      </c>
      <c r="E365" s="15" t="s">
        <v>3244</v>
      </c>
      <c r="F365" s="39">
        <v>21961</v>
      </c>
      <c r="G365" s="15">
        <v>3</v>
      </c>
      <c r="H365" s="15" t="s">
        <v>3245</v>
      </c>
      <c r="I365" s="15" t="s">
        <v>3239</v>
      </c>
      <c r="J365" s="15" t="s">
        <v>3246</v>
      </c>
      <c r="K365" s="15" t="s">
        <v>3247</v>
      </c>
      <c r="L365" s="40" t="s">
        <v>6</v>
      </c>
      <c r="M365" s="39"/>
      <c r="N365" s="41" t="s">
        <v>2098</v>
      </c>
      <c r="O365" s="39">
        <v>42522</v>
      </c>
      <c r="P365" s="40">
        <v>1</v>
      </c>
      <c r="Q365" s="40">
        <v>1</v>
      </c>
      <c r="R365" s="40" t="str">
        <f>IFERROR(VLOOKUP(Tabla2[[#This Row],[CONTRATISTA PRNCIPAL]],Hoja1!$L$5:$M$9,2,FALSE),"CJV")</f>
        <v>CJV</v>
      </c>
      <c r="S365" s="40" t="str">
        <f>IF(Tabla2[[#This Row],[EMPRESA]]=Tabla2[[#This Row],[CONTRATISTA PRNCIPAL]],"Principal","Secundaria")</f>
        <v>Principal</v>
      </c>
      <c r="T365" s="42">
        <f>IFERROR(1/COUNTIF(Tabla2[CONTRATISTA PRNCIPAL],Tabla2[[#This Row],[CONTRATISTA PRNCIPAL]]),0)</f>
        <v>0.1</v>
      </c>
      <c r="U365" s="43">
        <f>IF(((TODAY()-Tabla2[[#This Row],[FECHA NACIMIENTO]])/365)&lt;18,"Corregir", IF(((TODAY()-Tabla2[[#This Row],[FECHA NACIMIENTO]])/365)&gt;80, "Corregir",ROUNDDOWN(((TODAY()-Tabla2[[#This Row],[FECHA NACIMIENTO]])/365),0)))</f>
        <v>63</v>
      </c>
      <c r="V3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65" s="44" t="str">
        <f>+IF(Tabla2[[#This Row],[Edad]]="Corregir","Corregir","Ok")</f>
        <v>Ok</v>
      </c>
      <c r="X365" s="42" t="str">
        <f>+IFERROR(VLOOKUP(Tabla2[[#This Row],[DISTRITO SEGÚN DNI]],Hoja1!$A$2:$B$32,2,FALSE),"No")</f>
        <v>No</v>
      </c>
      <c r="Y365" s="42" t="str">
        <f>IF(OR(LOWER(Tabla2[[#This Row],[GENERO]])="masculino", LOWER(Tabla2[[#This Row],[GENERO]])="femenino"),"OK","Corregir")</f>
        <v>OK</v>
      </c>
      <c r="Z365" s="42" t="str">
        <f>+IF(Tabla2[[#This Row],[Nro. DNI / CE]]="","Corregir",IF(LEN(Tabla2[[#This Row],[Nro. DNI / CE]])&gt;=8,"OK","Corregir"))</f>
        <v>OK</v>
      </c>
      <c r="AA365" s="42">
        <f>COUNTIF(Tabla2[APELLIDOS Y NOMBRES],Tabla2[[#This Row],[APELLIDOS Y NOMBRES]])</f>
        <v>1</v>
      </c>
      <c r="AB365" s="42">
        <f>IF(Tabla2[[#This Row],[Trabajador]]&gt;1,1/Tabla2[[#This Row],[Trabajador]],Tabla2[[#This Row],[Trabajador]])</f>
        <v>1</v>
      </c>
      <c r="AC365" t="str">
        <f>+IFERROR(IF(Tabla2[[#This Row],[FECHA CESE/BAJA]]="","No Aplica",IF(AND(MONTH(Tabla2[[#This Row],[FECHA CESE/BAJA]])=MONTH(TODAY()-30),YEAR(Tabla2[[#This Row],[FECHA CESE/BAJA]])=YEAR(TODAY())),MONTH(TODAY()-30)&amp;"-"&amp;YEAR(TODAY()),"Borrar")),"No aplica")</f>
        <v>No Aplica</v>
      </c>
      <c r="AD365" t="str">
        <f>+IFERROR(IF(Tabla2[[#This Row],[FECHA INICIO DE LABORES EN OBRA]]="","No Aplica",IF(AND(MONTH(Tabla2[[#This Row],[FECHA INICIO DE LABORES EN OBRA]])=MONTH(TODAY()-30),YEAR(Tabla2[[#This Row],[FECHA INICIO DE LABORES EN OBRA]])=YEAR(TODAY())),MONTH(TODAY()-30)&amp;"-"&amp;YEAR(TODAY()),"No Aplica")),"No Aplica")</f>
        <v>No Aplica</v>
      </c>
    </row>
    <row r="366" ht="15" customHeight="1" spans="1:30" x14ac:dyDescent="0.25">
      <c r="A366" s="13" t="s">
        <v>3235</v>
      </c>
      <c r="B366" s="15" t="s">
        <v>3236</v>
      </c>
      <c r="C366" s="15" t="s">
        <v>3236</v>
      </c>
      <c r="D366" s="15">
        <v>41539064</v>
      </c>
      <c r="E366" s="15" t="s">
        <v>3248</v>
      </c>
      <c r="F366" s="39">
        <v>29510</v>
      </c>
      <c r="G366" s="15">
        <v>3</v>
      </c>
      <c r="H366" s="15" t="s">
        <v>3249</v>
      </c>
      <c r="I366" s="15" t="s">
        <v>3250</v>
      </c>
      <c r="J366" s="15" t="s">
        <v>3251</v>
      </c>
      <c r="K366" s="15" t="s">
        <v>3252</v>
      </c>
      <c r="L366" s="40" t="s">
        <v>6</v>
      </c>
      <c r="M366" s="39"/>
      <c r="N366" s="41" t="s">
        <v>2098</v>
      </c>
      <c r="O366" s="39">
        <v>43770</v>
      </c>
      <c r="P366" s="40">
        <v>1</v>
      </c>
      <c r="Q366" s="40">
        <v>1</v>
      </c>
      <c r="R366" s="40" t="str">
        <f>IFERROR(VLOOKUP(Tabla2[[#This Row],[CONTRATISTA PRNCIPAL]],Hoja1!$L$5:$M$9,2,FALSE),"CJV")</f>
        <v>CJV</v>
      </c>
      <c r="S366" s="40" t="str">
        <f>IF(Tabla2[[#This Row],[EMPRESA]]=Tabla2[[#This Row],[CONTRATISTA PRNCIPAL]],"Principal","Secundaria")</f>
        <v>Principal</v>
      </c>
      <c r="T366" s="42">
        <f>IFERROR(1/COUNTIF(Tabla2[CONTRATISTA PRNCIPAL],Tabla2[[#This Row],[CONTRATISTA PRNCIPAL]]),0)</f>
        <v>0.1</v>
      </c>
      <c r="U366" s="43">
        <f>IF(((TODAY()-Tabla2[[#This Row],[FECHA NACIMIENTO]])/365)&lt;18,"Corregir", IF(((TODAY()-Tabla2[[#This Row],[FECHA NACIMIENTO]])/365)&gt;80, "Corregir",ROUNDDOWN(((TODAY()-Tabla2[[#This Row],[FECHA NACIMIENTO]])/365),0)))</f>
        <v>42</v>
      </c>
      <c r="V3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6" s="44" t="str">
        <f>+IF(Tabla2[[#This Row],[Edad]]="Corregir","Corregir","Ok")</f>
        <v>Ok</v>
      </c>
      <c r="X366" s="42" t="str">
        <f>+IFERROR(VLOOKUP(Tabla2[[#This Row],[DISTRITO SEGÚN DNI]],Hoja1!$A$2:$B$32,2,FALSE),"No")</f>
        <v>No</v>
      </c>
      <c r="Y366" s="42" t="str">
        <f>IF(OR(LOWER(Tabla2[[#This Row],[GENERO]])="masculino", LOWER(Tabla2[[#This Row],[GENERO]])="femenino"),"OK","Corregir")</f>
        <v>OK</v>
      </c>
      <c r="Z366" s="42" t="str">
        <f>+IF(Tabla2[[#This Row],[Nro. DNI / CE]]="","Corregir",IF(LEN(Tabla2[[#This Row],[Nro. DNI / CE]])&gt;=8,"OK","Corregir"))</f>
        <v>OK</v>
      </c>
      <c r="AA366" s="42">
        <f>COUNTIF(Tabla2[APELLIDOS Y NOMBRES],Tabla2[[#This Row],[APELLIDOS Y NOMBRES]])</f>
        <v>1</v>
      </c>
      <c r="AB366" s="42">
        <f>IF(Tabla2[[#This Row],[Trabajador]]&gt;1,1/Tabla2[[#This Row],[Trabajador]],Tabla2[[#This Row],[Trabajador]])</f>
        <v>1</v>
      </c>
      <c r="AC366" t="str">
        <f>+IFERROR(IF(Tabla2[[#This Row],[FECHA CESE/BAJA]]="","No Aplica",IF(AND(MONTH(Tabla2[[#This Row],[FECHA CESE/BAJA]])=MONTH(TODAY()-30),YEAR(Tabla2[[#This Row],[FECHA CESE/BAJA]])=YEAR(TODAY())),MONTH(TODAY()-30)&amp;"-"&amp;YEAR(TODAY()),"Borrar")),"No aplica")</f>
        <v>No Aplica</v>
      </c>
      <c r="AD366" t="str">
        <f>+IFERROR(IF(Tabla2[[#This Row],[FECHA INICIO DE LABORES EN OBRA]]="","No Aplica",IF(AND(MONTH(Tabla2[[#This Row],[FECHA INICIO DE LABORES EN OBRA]])=MONTH(TODAY()-30),YEAR(Tabla2[[#This Row],[FECHA INICIO DE LABORES EN OBRA]])=YEAR(TODAY())),MONTH(TODAY()-30)&amp;"-"&amp;YEAR(TODAY()),"No Aplica")),"No Aplica")</f>
        <v>No Aplica</v>
      </c>
    </row>
    <row r="367" ht="15" customHeight="1" spans="1:30" x14ac:dyDescent="0.25">
      <c r="A367" s="13" t="s">
        <v>3235</v>
      </c>
      <c r="B367" s="15" t="s">
        <v>3236</v>
      </c>
      <c r="C367" s="15" t="s">
        <v>3236</v>
      </c>
      <c r="D367" s="15">
        <v>27072660</v>
      </c>
      <c r="E367" s="15" t="s">
        <v>3253</v>
      </c>
      <c r="F367" s="39">
        <v>25730</v>
      </c>
      <c r="G367" s="15">
        <v>3</v>
      </c>
      <c r="H367" s="15" t="s">
        <v>3238</v>
      </c>
      <c r="I367" s="15" t="s">
        <v>3250</v>
      </c>
      <c r="J367" s="15" t="s">
        <v>3254</v>
      </c>
      <c r="K367" s="15" t="s">
        <v>3247</v>
      </c>
      <c r="L367" s="40" t="s">
        <v>6</v>
      </c>
      <c r="M367" s="39"/>
      <c r="N367" s="41" t="s">
        <v>2098</v>
      </c>
      <c r="O367" s="39">
        <v>43221</v>
      </c>
      <c r="P367" s="40">
        <v>1</v>
      </c>
      <c r="Q367" s="40">
        <v>1</v>
      </c>
      <c r="R367" s="40" t="str">
        <f>IFERROR(VLOOKUP(Tabla2[[#This Row],[CONTRATISTA PRNCIPAL]],Hoja1!$L$5:$M$9,2,FALSE),"CJV")</f>
        <v>CJV</v>
      </c>
      <c r="S367" s="40" t="str">
        <f>IF(Tabla2[[#This Row],[EMPRESA]]=Tabla2[[#This Row],[CONTRATISTA PRNCIPAL]],"Principal","Secundaria")</f>
        <v>Principal</v>
      </c>
      <c r="T367" s="42">
        <f>IFERROR(1/COUNTIF(Tabla2[CONTRATISTA PRNCIPAL],Tabla2[[#This Row],[CONTRATISTA PRNCIPAL]]),0)</f>
        <v>0.1</v>
      </c>
      <c r="U367" s="43">
        <f>IF(((TODAY()-Tabla2[[#This Row],[FECHA NACIMIENTO]])/365)&lt;18,"Corregir", IF(((TODAY()-Tabla2[[#This Row],[FECHA NACIMIENTO]])/365)&gt;80, "Corregir",ROUNDDOWN(((TODAY()-Tabla2[[#This Row],[FECHA NACIMIENTO]])/365),0)))</f>
        <v>53</v>
      </c>
      <c r="V3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7" s="44" t="str">
        <f>+IF(Tabla2[[#This Row],[Edad]]="Corregir","Corregir","Ok")</f>
        <v>Ok</v>
      </c>
      <c r="X367" s="42" t="str">
        <f>+IFERROR(VLOOKUP(Tabla2[[#This Row],[DISTRITO SEGÚN DNI]],Hoja1!$A$2:$B$32,2,FALSE),"No")</f>
        <v>No</v>
      </c>
      <c r="Y367" s="42" t="str">
        <f>IF(OR(LOWER(Tabla2[[#This Row],[GENERO]])="masculino", LOWER(Tabla2[[#This Row],[GENERO]])="femenino"),"OK","Corregir")</f>
        <v>OK</v>
      </c>
      <c r="Z367" s="42" t="str">
        <f>+IF(Tabla2[[#This Row],[Nro. DNI / CE]]="","Corregir",IF(LEN(Tabla2[[#This Row],[Nro. DNI / CE]])&gt;=8,"OK","Corregir"))</f>
        <v>OK</v>
      </c>
      <c r="AA367" s="42">
        <f>COUNTIF(Tabla2[APELLIDOS Y NOMBRES],Tabla2[[#This Row],[APELLIDOS Y NOMBRES]])</f>
        <v>1</v>
      </c>
      <c r="AB367" s="42">
        <f>IF(Tabla2[[#This Row],[Trabajador]]&gt;1,1/Tabla2[[#This Row],[Trabajador]],Tabla2[[#This Row],[Trabajador]])</f>
        <v>1</v>
      </c>
      <c r="AC367" t="str">
        <f>+IFERROR(IF(Tabla2[[#This Row],[FECHA CESE/BAJA]]="","No Aplica",IF(AND(MONTH(Tabla2[[#This Row],[FECHA CESE/BAJA]])=MONTH(TODAY()-30),YEAR(Tabla2[[#This Row],[FECHA CESE/BAJA]])=YEAR(TODAY())),MONTH(TODAY()-30)&amp;"-"&amp;YEAR(TODAY()),"Borrar")),"No aplica")</f>
        <v>No Aplica</v>
      </c>
      <c r="AD367" t="str">
        <f>+IFERROR(IF(Tabla2[[#This Row],[FECHA INICIO DE LABORES EN OBRA]]="","No Aplica",IF(AND(MONTH(Tabla2[[#This Row],[FECHA INICIO DE LABORES EN OBRA]])=MONTH(TODAY()-30),YEAR(Tabla2[[#This Row],[FECHA INICIO DE LABORES EN OBRA]])=YEAR(TODAY())),MONTH(TODAY()-30)&amp;"-"&amp;YEAR(TODAY()),"No Aplica")),"No Aplica")</f>
        <v>No Aplica</v>
      </c>
    </row>
    <row r="368" ht="15" customHeight="1" spans="1:30" x14ac:dyDescent="0.25">
      <c r="A368" s="13" t="s">
        <v>3235</v>
      </c>
      <c r="B368" s="15" t="s">
        <v>3236</v>
      </c>
      <c r="C368" s="15" t="s">
        <v>3236</v>
      </c>
      <c r="D368" s="15">
        <v>40067219</v>
      </c>
      <c r="E368" s="15" t="s">
        <v>3255</v>
      </c>
      <c r="F368" s="39">
        <v>28891</v>
      </c>
      <c r="G368" s="15">
        <v>3</v>
      </c>
      <c r="H368" s="15" t="s">
        <v>3256</v>
      </c>
      <c r="I368" s="15" t="s">
        <v>29</v>
      </c>
      <c r="J368" s="15" t="s">
        <v>3257</v>
      </c>
      <c r="K368" s="15" t="s">
        <v>2799</v>
      </c>
      <c r="L368" s="40" t="s">
        <v>6</v>
      </c>
      <c r="M368" s="39"/>
      <c r="N368" s="41" t="s">
        <v>2098</v>
      </c>
      <c r="O368" s="39">
        <v>43556</v>
      </c>
      <c r="P368" s="40">
        <v>1</v>
      </c>
      <c r="Q368" s="40">
        <v>1</v>
      </c>
      <c r="R368" s="40" t="str">
        <f>IFERROR(VLOOKUP(Tabla2[[#This Row],[CONTRATISTA PRNCIPAL]],Hoja1!$L$5:$M$9,2,FALSE),"CJV")</f>
        <v>CJV</v>
      </c>
      <c r="S368" s="40" t="str">
        <f>IF(Tabla2[[#This Row],[EMPRESA]]=Tabla2[[#This Row],[CONTRATISTA PRNCIPAL]],"Principal","Secundaria")</f>
        <v>Principal</v>
      </c>
      <c r="T368" s="42">
        <f>IFERROR(1/COUNTIF(Tabla2[CONTRATISTA PRNCIPAL],Tabla2[[#This Row],[CONTRATISTA PRNCIPAL]]),0)</f>
        <v>0.1</v>
      </c>
      <c r="U368" s="43">
        <f>IF(((TODAY()-Tabla2[[#This Row],[FECHA NACIMIENTO]])/365)&lt;18,"Corregir", IF(((TODAY()-Tabla2[[#This Row],[FECHA NACIMIENTO]])/365)&gt;80, "Corregir",ROUNDDOWN(((TODAY()-Tabla2[[#This Row],[FECHA NACIMIENTO]])/365),0)))</f>
        <v>44</v>
      </c>
      <c r="V3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8" s="44" t="str">
        <f>+IF(Tabla2[[#This Row],[Edad]]="Corregir","Corregir","Ok")</f>
        <v>Ok</v>
      </c>
      <c r="X368" s="42" t="str">
        <f>+IFERROR(VLOOKUP(Tabla2[[#This Row],[DISTRITO SEGÚN DNI]],Hoja1!$A$2:$B$32,2,FALSE),"No")</f>
        <v>No</v>
      </c>
      <c r="Y368" s="42" t="str">
        <f>IF(OR(LOWER(Tabla2[[#This Row],[GENERO]])="masculino", LOWER(Tabla2[[#This Row],[GENERO]])="femenino"),"OK","Corregir")</f>
        <v>OK</v>
      </c>
      <c r="Z368" s="42" t="str">
        <f>+IF(Tabla2[[#This Row],[Nro. DNI / CE]]="","Corregir",IF(LEN(Tabla2[[#This Row],[Nro. DNI / CE]])&gt;=8,"OK","Corregir"))</f>
        <v>OK</v>
      </c>
      <c r="AA368" s="42">
        <f>COUNTIF(Tabla2[APELLIDOS Y NOMBRES],Tabla2[[#This Row],[APELLIDOS Y NOMBRES]])</f>
        <v>1</v>
      </c>
      <c r="AB368" s="42">
        <f>IF(Tabla2[[#This Row],[Trabajador]]&gt;1,1/Tabla2[[#This Row],[Trabajador]],Tabla2[[#This Row],[Trabajador]])</f>
        <v>1</v>
      </c>
      <c r="AC368" t="str">
        <f>+IFERROR(IF(Tabla2[[#This Row],[FECHA CESE/BAJA]]="","No Aplica",IF(AND(MONTH(Tabla2[[#This Row],[FECHA CESE/BAJA]])=MONTH(TODAY()-30),YEAR(Tabla2[[#This Row],[FECHA CESE/BAJA]])=YEAR(TODAY())),MONTH(TODAY()-30)&amp;"-"&amp;YEAR(TODAY()),"Borrar")),"No aplica")</f>
        <v>No Aplica</v>
      </c>
      <c r="AD368" t="str">
        <f>+IFERROR(IF(Tabla2[[#This Row],[FECHA INICIO DE LABORES EN OBRA]]="","No Aplica",IF(AND(MONTH(Tabla2[[#This Row],[FECHA INICIO DE LABORES EN OBRA]])=MONTH(TODAY()-30),YEAR(Tabla2[[#This Row],[FECHA INICIO DE LABORES EN OBRA]])=YEAR(TODAY())),MONTH(TODAY()-30)&amp;"-"&amp;YEAR(TODAY()),"No Aplica")),"No Aplica")</f>
        <v>No Aplica</v>
      </c>
    </row>
    <row r="369" ht="15" customHeight="1" spans="1:30" x14ac:dyDescent="0.25">
      <c r="A369" s="13" t="s">
        <v>3235</v>
      </c>
      <c r="B369" s="15" t="s">
        <v>3236</v>
      </c>
      <c r="C369" s="15" t="s">
        <v>3236</v>
      </c>
      <c r="D369" s="15" t="s">
        <v>311</v>
      </c>
      <c r="E369" s="15" t="s">
        <v>312</v>
      </c>
      <c r="F369" s="39">
        <v>23729</v>
      </c>
      <c r="G369" s="15">
        <v>3</v>
      </c>
      <c r="H369" s="15" t="s">
        <v>3249</v>
      </c>
      <c r="I369" s="15" t="s">
        <v>3258</v>
      </c>
      <c r="J369" s="15" t="s">
        <v>3259</v>
      </c>
      <c r="K369" s="15" t="s">
        <v>2083</v>
      </c>
      <c r="L369" s="40" t="s">
        <v>6</v>
      </c>
      <c r="M369" s="39"/>
      <c r="N369" s="41" t="s">
        <v>2098</v>
      </c>
      <c r="O369" s="39">
        <v>40787</v>
      </c>
      <c r="P369" s="40">
        <v>1</v>
      </c>
      <c r="Q369" s="40">
        <v>2</v>
      </c>
      <c r="R369" s="40" t="str">
        <f>IFERROR(VLOOKUP(Tabla2[[#This Row],[CONTRATISTA PRNCIPAL]],Hoja1!$L$5:$M$9,2,FALSE),"CJV")</f>
        <v>CJV</v>
      </c>
      <c r="S369" s="40" t="str">
        <f>IF(Tabla2[[#This Row],[EMPRESA]]=Tabla2[[#This Row],[CONTRATISTA PRNCIPAL]],"Principal","Secundaria")</f>
        <v>Principal</v>
      </c>
      <c r="T369" s="42">
        <f>IFERROR(1/COUNTIF(Tabla2[CONTRATISTA PRNCIPAL],Tabla2[[#This Row],[CONTRATISTA PRNCIPAL]]),0)</f>
        <v>0.1</v>
      </c>
      <c r="U369" s="43">
        <f>IF(((TODAY()-Tabla2[[#This Row],[FECHA NACIMIENTO]])/365)&lt;18,"Corregir", IF(((TODAY()-Tabla2[[#This Row],[FECHA NACIMIENTO]])/365)&gt;80, "Corregir",ROUNDDOWN(((TODAY()-Tabla2[[#This Row],[FECHA NACIMIENTO]])/365),0)))</f>
        <v>58</v>
      </c>
      <c r="V3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9" s="44" t="str">
        <f>+IF(Tabla2[[#This Row],[Edad]]="Corregir","Corregir","Ok")</f>
        <v>Ok</v>
      </c>
      <c r="X369" s="42" t="str">
        <f>+IFERROR(VLOOKUP(Tabla2[[#This Row],[DISTRITO SEGÚN DNI]],Hoja1!$A$2:$B$32,2,FALSE),"No")</f>
        <v>ATE</v>
      </c>
      <c r="Y369" s="42" t="str">
        <f>IF(OR(LOWER(Tabla2[[#This Row],[GENERO]])="masculino", LOWER(Tabla2[[#This Row],[GENERO]])="femenino"),"OK","Corregir")</f>
        <v>OK</v>
      </c>
      <c r="Z369" s="42" t="str">
        <f>+IF(Tabla2[[#This Row],[Nro. DNI / CE]]="","Corregir",IF(LEN(Tabla2[[#This Row],[Nro. DNI / CE]])&gt;=8,"OK","Corregir"))</f>
        <v>OK</v>
      </c>
      <c r="AA369" s="42">
        <f>COUNTIF(Tabla2[APELLIDOS Y NOMBRES],Tabla2[[#This Row],[APELLIDOS Y NOMBRES]])</f>
        <v>1</v>
      </c>
      <c r="AB369" s="42">
        <f>IF(Tabla2[[#This Row],[Trabajador]]&gt;1,1/Tabla2[[#This Row],[Trabajador]],Tabla2[[#This Row],[Trabajador]])</f>
        <v>1</v>
      </c>
      <c r="AC369" t="str">
        <f>+IFERROR(IF(Tabla2[[#This Row],[FECHA CESE/BAJA]]="","No Aplica",IF(AND(MONTH(Tabla2[[#This Row],[FECHA CESE/BAJA]])=MONTH(TODAY()-30),YEAR(Tabla2[[#This Row],[FECHA CESE/BAJA]])=YEAR(TODAY())),MONTH(TODAY()-30)&amp;"-"&amp;YEAR(TODAY()),"Borrar")),"No aplica")</f>
        <v>No Aplica</v>
      </c>
      <c r="AD369" t="str">
        <f>+IFERROR(IF(Tabla2[[#This Row],[FECHA INICIO DE LABORES EN OBRA]]="","No Aplica",IF(AND(MONTH(Tabla2[[#This Row],[FECHA INICIO DE LABORES EN OBRA]])=MONTH(TODAY()-30),YEAR(Tabla2[[#This Row],[FECHA INICIO DE LABORES EN OBRA]])=YEAR(TODAY())),MONTH(TODAY()-30)&amp;"-"&amp;YEAR(TODAY()),"No Aplica")),"No Aplica")</f>
        <v>No Aplica</v>
      </c>
    </row>
    <row r="370" ht="15" customHeight="1" spans="1:30" x14ac:dyDescent="0.25">
      <c r="A370" s="13" t="s">
        <v>3235</v>
      </c>
      <c r="B370" s="15" t="s">
        <v>3236</v>
      </c>
      <c r="C370" s="15" t="s">
        <v>3236</v>
      </c>
      <c r="D370" s="15">
        <v>45617838</v>
      </c>
      <c r="E370" s="15" t="s">
        <v>3260</v>
      </c>
      <c r="F370" s="39">
        <v>31475</v>
      </c>
      <c r="G370" s="15">
        <v>3</v>
      </c>
      <c r="H370" s="15" t="s">
        <v>3249</v>
      </c>
      <c r="I370" s="15" t="s">
        <v>3258</v>
      </c>
      <c r="J370" s="15" t="s">
        <v>3261</v>
      </c>
      <c r="K370" s="15" t="s">
        <v>3247</v>
      </c>
      <c r="L370" s="40" t="s">
        <v>6</v>
      </c>
      <c r="M370" s="39"/>
      <c r="N370" s="41" t="s">
        <v>2098</v>
      </c>
      <c r="O370" s="39">
        <v>43556</v>
      </c>
      <c r="P370" s="40">
        <v>1</v>
      </c>
      <c r="Q370" s="40">
        <v>1</v>
      </c>
      <c r="R370" s="40" t="str">
        <f>IFERROR(VLOOKUP(Tabla2[[#This Row],[CONTRATISTA PRNCIPAL]],Hoja1!$L$5:$M$9,2,FALSE),"CJV")</f>
        <v>CJV</v>
      </c>
      <c r="S370" s="40" t="str">
        <f>IF(Tabla2[[#This Row],[EMPRESA]]=Tabla2[[#This Row],[CONTRATISTA PRNCIPAL]],"Principal","Secundaria")</f>
        <v>Principal</v>
      </c>
      <c r="T370" s="42">
        <f>IFERROR(1/COUNTIF(Tabla2[CONTRATISTA PRNCIPAL],Tabla2[[#This Row],[CONTRATISTA PRNCIPAL]]),0)</f>
        <v>0.1</v>
      </c>
      <c r="U370" s="43">
        <f>IF(((TODAY()-Tabla2[[#This Row],[FECHA NACIMIENTO]])/365)&lt;18,"Corregir", IF(((TODAY()-Tabla2[[#This Row],[FECHA NACIMIENTO]])/365)&gt;80, "Corregir",ROUNDDOWN(((TODAY()-Tabla2[[#This Row],[FECHA NACIMIENTO]])/365),0)))</f>
        <v>37</v>
      </c>
      <c r="V3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0" s="44" t="str">
        <f>+IF(Tabla2[[#This Row],[Edad]]="Corregir","Corregir","Ok")</f>
        <v>Ok</v>
      </c>
      <c r="X370" s="42" t="str">
        <f>+IFERROR(VLOOKUP(Tabla2[[#This Row],[DISTRITO SEGÚN DNI]],Hoja1!$A$2:$B$32,2,FALSE),"No")</f>
        <v>No</v>
      </c>
      <c r="Y370" s="42" t="str">
        <f>IF(OR(LOWER(Tabla2[[#This Row],[GENERO]])="masculino", LOWER(Tabla2[[#This Row],[GENERO]])="femenino"),"OK","Corregir")</f>
        <v>OK</v>
      </c>
      <c r="Z370" s="42" t="str">
        <f>+IF(Tabla2[[#This Row],[Nro. DNI / CE]]="","Corregir",IF(LEN(Tabla2[[#This Row],[Nro. DNI / CE]])&gt;=8,"OK","Corregir"))</f>
        <v>OK</v>
      </c>
      <c r="AA370" s="42">
        <f>COUNTIF(Tabla2[APELLIDOS Y NOMBRES],Tabla2[[#This Row],[APELLIDOS Y NOMBRES]])</f>
        <v>1</v>
      </c>
      <c r="AB370" s="42">
        <f>IF(Tabla2[[#This Row],[Trabajador]]&gt;1,1/Tabla2[[#This Row],[Trabajador]],Tabla2[[#This Row],[Trabajador]])</f>
        <v>1</v>
      </c>
      <c r="AC370" t="str">
        <f>+IFERROR(IF(Tabla2[[#This Row],[FECHA CESE/BAJA]]="","No Aplica",IF(AND(MONTH(Tabla2[[#This Row],[FECHA CESE/BAJA]])=MONTH(TODAY()-30),YEAR(Tabla2[[#This Row],[FECHA CESE/BAJA]])=YEAR(TODAY())),MONTH(TODAY()-30)&amp;"-"&amp;YEAR(TODAY()),"Borrar")),"No aplica")</f>
        <v>No Aplica</v>
      </c>
      <c r="AD370" t="str">
        <f>+IFERROR(IF(Tabla2[[#This Row],[FECHA INICIO DE LABORES EN OBRA]]="","No Aplica",IF(AND(MONTH(Tabla2[[#This Row],[FECHA INICIO DE LABORES EN OBRA]])=MONTH(TODAY()-30),YEAR(Tabla2[[#This Row],[FECHA INICIO DE LABORES EN OBRA]])=YEAR(TODAY())),MONTH(TODAY()-30)&amp;"-"&amp;YEAR(TODAY()),"No Aplica")),"No Aplica")</f>
        <v>No Aplica</v>
      </c>
    </row>
    <row r="371" ht="15" customHeight="1" spans="1:30" x14ac:dyDescent="0.25">
      <c r="A371" s="13" t="s">
        <v>3235</v>
      </c>
      <c r="B371" s="15" t="s">
        <v>3236</v>
      </c>
      <c r="C371" s="15" t="s">
        <v>3236</v>
      </c>
      <c r="D371" s="15">
        <v>44260726</v>
      </c>
      <c r="E371" s="15" t="s">
        <v>1746</v>
      </c>
      <c r="F371" s="39">
        <v>31898</v>
      </c>
      <c r="G371" s="15">
        <v>3</v>
      </c>
      <c r="H371" s="15" t="s">
        <v>3238</v>
      </c>
      <c r="I371" s="15" t="s">
        <v>3262</v>
      </c>
      <c r="J371" s="15" t="s">
        <v>3263</v>
      </c>
      <c r="K371" s="15" t="s">
        <v>3264</v>
      </c>
      <c r="L371" s="40" t="s">
        <v>6</v>
      </c>
      <c r="M371" s="39"/>
      <c r="N371" s="41" t="s">
        <v>2098</v>
      </c>
      <c r="O371" s="39">
        <v>44736</v>
      </c>
      <c r="P371" s="40">
        <v>1</v>
      </c>
      <c r="Q371" s="40">
        <v>1</v>
      </c>
      <c r="R371" s="40" t="str">
        <f>IFERROR(VLOOKUP(Tabla2[[#This Row],[CONTRATISTA PRNCIPAL]],Hoja1!$L$5:$M$9,2,FALSE),"CJV")</f>
        <v>CJV</v>
      </c>
      <c r="S371" s="40" t="str">
        <f>IF(Tabla2[[#This Row],[EMPRESA]]=Tabla2[[#This Row],[CONTRATISTA PRNCIPAL]],"Principal","Secundaria")</f>
        <v>Principal</v>
      </c>
      <c r="T371" s="42">
        <f>IFERROR(1/COUNTIF(Tabla2[CONTRATISTA PRNCIPAL],Tabla2[[#This Row],[CONTRATISTA PRNCIPAL]]),0)</f>
        <v>0.1</v>
      </c>
      <c r="U371" s="43">
        <f>IF(((TODAY()-Tabla2[[#This Row],[FECHA NACIMIENTO]])/365)&lt;18,"Corregir", IF(((TODAY()-Tabla2[[#This Row],[FECHA NACIMIENTO]])/365)&gt;80, "Corregir",ROUNDDOWN(((TODAY()-Tabla2[[#This Row],[FECHA NACIMIENTO]])/365),0)))</f>
        <v>36</v>
      </c>
      <c r="V3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1" s="44" t="str">
        <f>+IF(Tabla2[[#This Row],[Edad]]="Corregir","Corregir","Ok")</f>
        <v>Ok</v>
      </c>
      <c r="X371" s="42" t="str">
        <f>+IFERROR(VLOOKUP(Tabla2[[#This Row],[DISTRITO SEGÚN DNI]],Hoja1!$A$2:$B$32,2,FALSE),"No")</f>
        <v>EL AGUSTINO</v>
      </c>
      <c r="Y371" s="42" t="str">
        <f>IF(OR(LOWER(Tabla2[[#This Row],[GENERO]])="masculino", LOWER(Tabla2[[#This Row],[GENERO]])="femenino"),"OK","Corregir")</f>
        <v>OK</v>
      </c>
      <c r="Z371" s="42" t="str">
        <f>+IF(Tabla2[[#This Row],[Nro. DNI / CE]]="","Corregir",IF(LEN(Tabla2[[#This Row],[Nro. DNI / CE]])&gt;=8,"OK","Corregir"))</f>
        <v>OK</v>
      </c>
      <c r="AA371" s="42">
        <f>COUNTIF(Tabla2[APELLIDOS Y NOMBRES],Tabla2[[#This Row],[APELLIDOS Y NOMBRES]])</f>
        <v>1</v>
      </c>
      <c r="AB371" s="42">
        <f>IF(Tabla2[[#This Row],[Trabajador]]&gt;1,1/Tabla2[[#This Row],[Trabajador]],Tabla2[[#This Row],[Trabajador]])</f>
        <v>1</v>
      </c>
      <c r="AC371" t="str">
        <f>+IFERROR(IF(Tabla2[[#This Row],[FECHA CESE/BAJA]]="","No Aplica",IF(AND(MONTH(Tabla2[[#This Row],[FECHA CESE/BAJA]])=MONTH(TODAY()-30),YEAR(Tabla2[[#This Row],[FECHA CESE/BAJA]])=YEAR(TODAY())),MONTH(TODAY()-30)&amp;"-"&amp;YEAR(TODAY()),"Borrar")),"No aplica")</f>
        <v>No Aplica</v>
      </c>
      <c r="AD371" t="str">
        <f>+IFERROR(IF(Tabla2[[#This Row],[FECHA INICIO DE LABORES EN OBRA]]="","No Aplica",IF(AND(MONTH(Tabla2[[#This Row],[FECHA INICIO DE LABORES EN OBRA]])=MONTH(TODAY()-30),YEAR(Tabla2[[#This Row],[FECHA INICIO DE LABORES EN OBRA]])=YEAR(TODAY())),MONTH(TODAY()-30)&amp;"-"&amp;YEAR(TODAY()),"No Aplica")),"No Aplica")</f>
        <v>No Aplica</v>
      </c>
    </row>
    <row r="372" ht="15" customHeight="1" spans="1:30" x14ac:dyDescent="0.25">
      <c r="A372" s="13" t="s">
        <v>3235</v>
      </c>
      <c r="B372" s="15" t="s">
        <v>3236</v>
      </c>
      <c r="C372" s="15" t="s">
        <v>3236</v>
      </c>
      <c r="D372" s="15">
        <v>77531113</v>
      </c>
      <c r="E372" s="15" t="s">
        <v>3265</v>
      </c>
      <c r="F372" s="39">
        <v>36143</v>
      </c>
      <c r="G372" s="15">
        <v>3</v>
      </c>
      <c r="H372" s="15" t="s">
        <v>3249</v>
      </c>
      <c r="I372" s="15" t="s">
        <v>3262</v>
      </c>
      <c r="J372" s="15" t="s">
        <v>3266</v>
      </c>
      <c r="K372" s="15" t="s">
        <v>2808</v>
      </c>
      <c r="L372" s="40" t="s">
        <v>6</v>
      </c>
      <c r="M372" s="39"/>
      <c r="N372" s="41" t="s">
        <v>2098</v>
      </c>
      <c r="O372" s="39">
        <v>44747</v>
      </c>
      <c r="P372" s="40">
        <v>1</v>
      </c>
      <c r="Q372" s="40">
        <v>1</v>
      </c>
      <c r="R372" s="40" t="str">
        <f>IFERROR(VLOOKUP(Tabla2[[#This Row],[CONTRATISTA PRNCIPAL]],Hoja1!$L$5:$M$9,2,FALSE),"CJV")</f>
        <v>CJV</v>
      </c>
      <c r="S372" s="40" t="str">
        <f>IF(Tabla2[[#This Row],[EMPRESA]]=Tabla2[[#This Row],[CONTRATISTA PRNCIPAL]],"Principal","Secundaria")</f>
        <v>Principal</v>
      </c>
      <c r="T372" s="42">
        <f>IFERROR(1/COUNTIF(Tabla2[CONTRATISTA PRNCIPAL],Tabla2[[#This Row],[CONTRATISTA PRNCIPAL]]),0)</f>
        <v>0.1</v>
      </c>
      <c r="U372" s="43">
        <f>IF(((TODAY()-Tabla2[[#This Row],[FECHA NACIMIENTO]])/365)&lt;18,"Corregir", IF(((TODAY()-Tabla2[[#This Row],[FECHA NACIMIENTO]])/365)&gt;80, "Corregir",ROUNDDOWN(((TODAY()-Tabla2[[#This Row],[FECHA NACIMIENTO]])/365),0)))</f>
        <v>24</v>
      </c>
      <c r="V3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2" s="44" t="str">
        <f>+IF(Tabla2[[#This Row],[Edad]]="Corregir","Corregir","Ok")</f>
        <v>Ok</v>
      </c>
      <c r="X372" s="42" t="str">
        <f>+IFERROR(VLOOKUP(Tabla2[[#This Row],[DISTRITO SEGÚN DNI]],Hoja1!$A$2:$B$32,2,FALSE),"No")</f>
        <v>No</v>
      </c>
      <c r="Y372" s="42" t="str">
        <f>IF(OR(LOWER(Tabla2[[#This Row],[GENERO]])="masculino", LOWER(Tabla2[[#This Row],[GENERO]])="femenino"),"OK","Corregir")</f>
        <v>OK</v>
      </c>
      <c r="Z372" s="42" t="str">
        <f>+IF(Tabla2[[#This Row],[Nro. DNI / CE]]="","Corregir",IF(LEN(Tabla2[[#This Row],[Nro. DNI / CE]])&gt;=8,"OK","Corregir"))</f>
        <v>OK</v>
      </c>
      <c r="AA372" s="42">
        <f>COUNTIF(Tabla2[APELLIDOS Y NOMBRES],Tabla2[[#This Row],[APELLIDOS Y NOMBRES]])</f>
        <v>1</v>
      </c>
      <c r="AB372" s="42">
        <f>IF(Tabla2[[#This Row],[Trabajador]]&gt;1,1/Tabla2[[#This Row],[Trabajador]],Tabla2[[#This Row],[Trabajador]])</f>
        <v>1</v>
      </c>
      <c r="AC372" t="str">
        <f>+IFERROR(IF(Tabla2[[#This Row],[FECHA CESE/BAJA]]="","No Aplica",IF(AND(MONTH(Tabla2[[#This Row],[FECHA CESE/BAJA]])=MONTH(TODAY()-30),YEAR(Tabla2[[#This Row],[FECHA CESE/BAJA]])=YEAR(TODAY())),MONTH(TODAY()-30)&amp;"-"&amp;YEAR(TODAY()),"Borrar")),"No aplica")</f>
        <v>No Aplica</v>
      </c>
      <c r="AD372" t="str">
        <f>+IFERROR(IF(Tabla2[[#This Row],[FECHA INICIO DE LABORES EN OBRA]]="","No Aplica",IF(AND(MONTH(Tabla2[[#This Row],[FECHA INICIO DE LABORES EN OBRA]])=MONTH(TODAY()-30),YEAR(Tabla2[[#This Row],[FECHA INICIO DE LABORES EN OBRA]])=YEAR(TODAY())),MONTH(TODAY()-30)&amp;"-"&amp;YEAR(TODAY()),"No Aplica")),"No Aplica")</f>
        <v>No Aplica</v>
      </c>
    </row>
    <row r="373" ht="15" customHeight="1" spans="1:30" x14ac:dyDescent="0.25">
      <c r="A373" s="13" t="s">
        <v>3267</v>
      </c>
      <c r="B373" s="15" t="s">
        <v>3268</v>
      </c>
      <c r="C373" s="15" t="s">
        <v>3269</v>
      </c>
      <c r="D373" s="15" t="s">
        <v>3270</v>
      </c>
      <c r="E373" s="15" t="s">
        <v>3271</v>
      </c>
      <c r="F373" s="39">
        <v>26785</v>
      </c>
      <c r="G373" s="15">
        <v>1</v>
      </c>
      <c r="H373" s="15" t="s">
        <v>2541</v>
      </c>
      <c r="I373" s="15" t="s">
        <v>3272</v>
      </c>
      <c r="J373" s="15" t="s">
        <v>3273</v>
      </c>
      <c r="K373" s="15" t="s">
        <v>2823</v>
      </c>
      <c r="L373" s="40" t="s">
        <v>6</v>
      </c>
      <c r="M373" s="39">
        <v>45148</v>
      </c>
      <c r="N373" s="41" t="s">
        <v>2687</v>
      </c>
      <c r="O373" s="39">
        <v>45100</v>
      </c>
      <c r="P373" s="40">
        <v>2</v>
      </c>
      <c r="Q373" s="40">
        <v>1</v>
      </c>
      <c r="R373" s="40" t="str">
        <f>IFERROR(VLOOKUP(Tabla2[[#This Row],[CONTRATISTA PRNCIPAL]],Hoja1!$L$5:$M$9,2,FALSE),"CJV")</f>
        <v>CJV</v>
      </c>
      <c r="S373" s="40" t="str">
        <f>IF(Tabla2[[#This Row],[EMPRESA]]=Tabla2[[#This Row],[CONTRATISTA PRNCIPAL]],"Principal","Secundaria")</f>
        <v>Secundaria</v>
      </c>
      <c r="T373" s="42">
        <f>IFERROR(1/COUNTIF(Tabla2[CONTRATISTA PRNCIPAL],Tabla2[[#This Row],[CONTRATISTA PRNCIPAL]]),0)</f>
        <v>0.01818181818181818</v>
      </c>
      <c r="U373" s="43">
        <f>IF(((TODAY()-Tabla2[[#This Row],[FECHA NACIMIENTO]])/365)&lt;18,"Corregir", IF(((TODAY()-Tabla2[[#This Row],[FECHA NACIMIENTO]])/365)&gt;80, "Corregir",ROUNDDOWN(((TODAY()-Tabla2[[#This Row],[FECHA NACIMIENTO]])/365),0)))</f>
        <v>50</v>
      </c>
      <c r="V3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73" s="44" t="str">
        <f>+IF(Tabla2[[#This Row],[Edad]]="Corregir","Corregir","Ok")</f>
        <v>Ok</v>
      </c>
      <c r="X373" s="42" t="str">
        <f>+IFERROR(VLOOKUP(Tabla2[[#This Row],[DISTRITO SEGÚN DNI]],Hoja1!$A$2:$B$32,2,FALSE),"No")</f>
        <v>No</v>
      </c>
      <c r="Y373" s="42" t="str">
        <f>IF(OR(LOWER(Tabla2[[#This Row],[GENERO]])="masculino", LOWER(Tabla2[[#This Row],[GENERO]])="femenino"),"OK","Corregir")</f>
        <v>OK</v>
      </c>
      <c r="Z373" s="42" t="str">
        <f>+IF(Tabla2[[#This Row],[Nro. DNI / CE]]="","Corregir",IF(LEN(Tabla2[[#This Row],[Nro. DNI / CE]])&gt;=8,"OK","Corregir"))</f>
        <v>OK</v>
      </c>
      <c r="AA373" s="42">
        <f>COUNTIF(Tabla2[APELLIDOS Y NOMBRES],Tabla2[[#This Row],[APELLIDOS Y NOMBRES]])</f>
        <v>1</v>
      </c>
      <c r="AB373" s="42">
        <f>IF(Tabla2[[#This Row],[Trabajador]]&gt;1,1/Tabla2[[#This Row],[Trabajador]],Tabla2[[#This Row],[Trabajador]])</f>
        <v>1</v>
      </c>
      <c r="AC373" t="str">
        <f>+IFERROR(IF(Tabla2[[#This Row],[FECHA CESE/BAJA]]="","No Aplica",IF(AND(MONTH(Tabla2[[#This Row],[FECHA CESE/BAJA]])=MONTH(TODAY()-30),YEAR(Tabla2[[#This Row],[FECHA CESE/BAJA]])=YEAR(TODAY())),MONTH(TODAY()-30)&amp;"-"&amp;YEAR(TODAY()),"Borrar")),"No aplica")</f>
        <v>8-2023</v>
      </c>
      <c r="AD373" t="str">
        <f>+IFERROR(IF(Tabla2[[#This Row],[FECHA INICIO DE LABORES EN OBRA]]="","No Aplica",IF(AND(MONTH(Tabla2[[#This Row],[FECHA INICIO DE LABORES EN OBRA]])=MONTH(TODAY()-30),YEAR(Tabla2[[#This Row],[FECHA INICIO DE LABORES EN OBRA]])=YEAR(TODAY())),MONTH(TODAY()-30)&amp;"-"&amp;YEAR(TODAY()),"No Aplica")),"No Aplica")</f>
        <v>No Aplica</v>
      </c>
    </row>
    <row r="374" ht="15" customHeight="1" spans="1:30" x14ac:dyDescent="0.25">
      <c r="A374" s="13" t="s">
        <v>3267</v>
      </c>
      <c r="B374" s="15" t="s">
        <v>3268</v>
      </c>
      <c r="C374" s="15" t="s">
        <v>3269</v>
      </c>
      <c r="D374" s="15" t="s">
        <v>1957</v>
      </c>
      <c r="E374" s="15" t="s">
        <v>1958</v>
      </c>
      <c r="F374" s="39">
        <v>34655</v>
      </c>
      <c r="G374" s="15">
        <v>1</v>
      </c>
      <c r="H374" s="15" t="s">
        <v>3274</v>
      </c>
      <c r="I374" s="15" t="s">
        <v>3275</v>
      </c>
      <c r="J374" s="15" t="s">
        <v>3276</v>
      </c>
      <c r="K374" s="15" t="s">
        <v>2902</v>
      </c>
      <c r="L374" s="40" t="s">
        <v>6</v>
      </c>
      <c r="M374" s="39">
        <v>45148</v>
      </c>
      <c r="N374" s="41" t="s">
        <v>2687</v>
      </c>
      <c r="O374" s="39">
        <v>45117</v>
      </c>
      <c r="P374" s="40">
        <v>2</v>
      </c>
      <c r="Q374" s="40">
        <v>1</v>
      </c>
      <c r="R374" s="40" t="str">
        <f>IFERROR(VLOOKUP(Tabla2[[#This Row],[CONTRATISTA PRNCIPAL]],Hoja1!$L$5:$M$9,2,FALSE),"CJV")</f>
        <v>CJV</v>
      </c>
      <c r="S374" s="40" t="str">
        <f>IF(Tabla2[[#This Row],[EMPRESA]]=Tabla2[[#This Row],[CONTRATISTA PRNCIPAL]],"Principal","Secundaria")</f>
        <v>Secundaria</v>
      </c>
      <c r="T374" s="42">
        <f>IFERROR(1/COUNTIF(Tabla2[CONTRATISTA PRNCIPAL],Tabla2[[#This Row],[CONTRATISTA PRNCIPAL]]),0)</f>
        <v>0.01818181818181818</v>
      </c>
      <c r="U374" s="43">
        <f>IF(((TODAY()-Tabla2[[#This Row],[FECHA NACIMIENTO]])/365)&lt;18,"Corregir", IF(((TODAY()-Tabla2[[#This Row],[FECHA NACIMIENTO]])/365)&gt;80, "Corregir",ROUNDDOWN(((TODAY()-Tabla2[[#This Row],[FECHA NACIMIENTO]])/365),0)))</f>
        <v>28</v>
      </c>
      <c r="V3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4" s="44" t="str">
        <f>+IF(Tabla2[[#This Row],[Edad]]="Corregir","Corregir","Ok")</f>
        <v>Ok</v>
      </c>
      <c r="X374" s="42" t="str">
        <f>+IFERROR(VLOOKUP(Tabla2[[#This Row],[DISTRITO SEGÚN DNI]],Hoja1!$A$2:$B$32,2,FALSE),"No")</f>
        <v>EL AGUSTINO</v>
      </c>
      <c r="Y374" s="42" t="str">
        <f>IF(OR(LOWER(Tabla2[[#This Row],[GENERO]])="masculino", LOWER(Tabla2[[#This Row],[GENERO]])="femenino"),"OK","Corregir")</f>
        <v>OK</v>
      </c>
      <c r="Z374" s="42" t="str">
        <f>+IF(Tabla2[[#This Row],[Nro. DNI / CE]]="","Corregir",IF(LEN(Tabla2[[#This Row],[Nro. DNI / CE]])&gt;=8,"OK","Corregir"))</f>
        <v>OK</v>
      </c>
      <c r="AA374" s="42">
        <f>COUNTIF(Tabla2[APELLIDOS Y NOMBRES],Tabla2[[#This Row],[APELLIDOS Y NOMBRES]])</f>
        <v>1</v>
      </c>
      <c r="AB374" s="42">
        <f>IF(Tabla2[[#This Row],[Trabajador]]&gt;1,1/Tabla2[[#This Row],[Trabajador]],Tabla2[[#This Row],[Trabajador]])</f>
        <v>1</v>
      </c>
      <c r="AC374" t="str">
        <f>+IFERROR(IF(Tabla2[[#This Row],[FECHA CESE/BAJA]]="","No Aplica",IF(AND(MONTH(Tabla2[[#This Row],[FECHA CESE/BAJA]])=MONTH(TODAY()-30),YEAR(Tabla2[[#This Row],[FECHA CESE/BAJA]])=YEAR(TODAY())),MONTH(TODAY()-30)&amp;"-"&amp;YEAR(TODAY()),"Borrar")),"No aplica")</f>
        <v>8-2023</v>
      </c>
      <c r="AD374" t="str">
        <f>+IFERROR(IF(Tabla2[[#This Row],[FECHA INICIO DE LABORES EN OBRA]]="","No Aplica",IF(AND(MONTH(Tabla2[[#This Row],[FECHA INICIO DE LABORES EN OBRA]])=MONTH(TODAY()-30),YEAR(Tabla2[[#This Row],[FECHA INICIO DE LABORES EN OBRA]])=YEAR(TODAY())),MONTH(TODAY()-30)&amp;"-"&amp;YEAR(TODAY()),"No Aplica")),"No Aplica")</f>
        <v>No Aplica</v>
      </c>
    </row>
    <row r="375" spans="1:30" x14ac:dyDescent="0.25">
      <c r="A375" s="13" t="s">
        <v>3277</v>
      </c>
      <c r="B375" s="15" t="s">
        <v>3278</v>
      </c>
      <c r="C375" s="15" t="s">
        <v>3269</v>
      </c>
      <c r="D375" s="15">
        <v>70555530</v>
      </c>
      <c r="E375" s="15" t="s">
        <v>1964</v>
      </c>
      <c r="F375" s="39">
        <v>34168</v>
      </c>
      <c r="G375" s="15">
        <v>1</v>
      </c>
      <c r="H375" s="15" t="s">
        <v>3279</v>
      </c>
      <c r="I375" s="15" t="s">
        <v>3280</v>
      </c>
      <c r="J375" s="15" t="s">
        <v>3281</v>
      </c>
      <c r="K375" s="15" t="s">
        <v>2802</v>
      </c>
      <c r="L375" s="40" t="s">
        <v>6</v>
      </c>
      <c r="M375" s="39">
        <v>45153</v>
      </c>
      <c r="N375" s="41" t="s">
        <v>2687</v>
      </c>
      <c r="O375" s="39">
        <v>45092</v>
      </c>
      <c r="P375" s="40">
        <v>2</v>
      </c>
      <c r="Q375" s="40">
        <v>1</v>
      </c>
      <c r="R375" s="40" t="str">
        <f>IFERROR(VLOOKUP(Tabla2[[#This Row],[CONTRATISTA PRNCIPAL]],Hoja1!$L$5:$M$9,2,FALSE),"CJV")</f>
        <v>CJV</v>
      </c>
      <c r="S375" s="40" t="str">
        <f>IF(Tabla2[[#This Row],[EMPRESA]]=Tabla2[[#This Row],[CONTRATISTA PRNCIPAL]],"Principal","Secundaria")</f>
        <v>Secundaria</v>
      </c>
      <c r="T375" s="42">
        <f>IFERROR(1/COUNTIF(Tabla2[CONTRATISTA PRNCIPAL],Tabla2[[#This Row],[CONTRATISTA PRNCIPAL]]),0)</f>
        <v>0.01818181818181818</v>
      </c>
      <c r="U375" s="43">
        <f>IF(((TODAY()-Tabla2[[#This Row],[FECHA NACIMIENTO]])/365)&lt;18,"Corregir", IF(((TODAY()-Tabla2[[#This Row],[FECHA NACIMIENTO]])/365)&gt;80, "Corregir",ROUNDDOWN(((TODAY()-Tabla2[[#This Row],[FECHA NACIMIENTO]])/365),0)))</f>
        <v>30</v>
      </c>
      <c r="V3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5" s="44" t="str">
        <f>+IF(Tabla2[[#This Row],[Edad]]="Corregir","Corregir","Ok")</f>
        <v>Ok</v>
      </c>
      <c r="X375" s="42" t="str">
        <f>+IFERROR(VLOOKUP(Tabla2[[#This Row],[DISTRITO SEGÚN DNI]],Hoja1!$A$2:$B$32,2,FALSE),"No")</f>
        <v>CALLAO</v>
      </c>
      <c r="Y375" s="42" t="str">
        <f>IF(OR(LOWER(Tabla2[[#This Row],[GENERO]])="masculino", LOWER(Tabla2[[#This Row],[GENERO]])="femenino"),"OK","Corregir")</f>
        <v>OK</v>
      </c>
      <c r="Z375" s="42" t="str">
        <f>+IF(Tabla2[[#This Row],[Nro. DNI / CE]]="","Corregir",IF(LEN(Tabla2[[#This Row],[Nro. DNI / CE]])&gt;=8,"OK","Corregir"))</f>
        <v>OK</v>
      </c>
      <c r="AA375" s="42">
        <f>COUNTIF(Tabla2[APELLIDOS Y NOMBRES],Tabla2[[#This Row],[APELLIDOS Y NOMBRES]])</f>
        <v>1</v>
      </c>
      <c r="AB375" s="42">
        <f>IF(Tabla2[[#This Row],[Trabajador]]&gt;1,1/Tabla2[[#This Row],[Trabajador]],Tabla2[[#This Row],[Trabajador]])</f>
        <v>1</v>
      </c>
      <c r="AC375" t="str">
        <f>+IFERROR(IF(Tabla2[[#This Row],[FECHA CESE/BAJA]]="","No Aplica",IF(AND(MONTH(Tabla2[[#This Row],[FECHA CESE/BAJA]])=MONTH(TODAY()-30),YEAR(Tabla2[[#This Row],[FECHA CESE/BAJA]])=YEAR(TODAY())),MONTH(TODAY()-30)&amp;"-"&amp;YEAR(TODAY()),"Borrar")),"No aplica")</f>
        <v>8-2023</v>
      </c>
      <c r="AD375" t="str">
        <f>+IFERROR(IF(Tabla2[[#This Row],[FECHA INICIO DE LABORES EN OBRA]]="","No Aplica",IF(AND(MONTH(Tabla2[[#This Row],[FECHA INICIO DE LABORES EN OBRA]])=MONTH(TODAY()-30),YEAR(Tabla2[[#This Row],[FECHA INICIO DE LABORES EN OBRA]])=YEAR(TODAY())),MONTH(TODAY()-30)&amp;"-"&amp;YEAR(TODAY()),"No Aplica")),"No Aplica")</f>
        <v>No Aplica</v>
      </c>
    </row>
    <row r="376" spans="1:30" x14ac:dyDescent="0.25">
      <c r="A376" s="13" t="s">
        <v>3277</v>
      </c>
      <c r="B376" s="15" t="s">
        <v>3278</v>
      </c>
      <c r="C376" s="15" t="s">
        <v>3269</v>
      </c>
      <c r="D376" s="15" t="s">
        <v>3282</v>
      </c>
      <c r="E376" s="15" t="s">
        <v>3283</v>
      </c>
      <c r="F376" s="39">
        <v>34664</v>
      </c>
      <c r="G376" s="15">
        <v>1</v>
      </c>
      <c r="H376" s="15" t="s">
        <v>3284</v>
      </c>
      <c r="I376" s="15" t="s">
        <v>3280</v>
      </c>
      <c r="J376" s="15" t="s">
        <v>3285</v>
      </c>
      <c r="K376" s="15" t="s">
        <v>2062</v>
      </c>
      <c r="L376" s="40" t="s">
        <v>6</v>
      </c>
      <c r="M376" s="39">
        <v>45153</v>
      </c>
      <c r="N376" s="41" t="s">
        <v>2687</v>
      </c>
      <c r="O376" s="39">
        <v>45092</v>
      </c>
      <c r="P376" s="40">
        <v>2</v>
      </c>
      <c r="Q376" s="40">
        <v>1</v>
      </c>
      <c r="R376" s="40" t="str">
        <f>IFERROR(VLOOKUP(Tabla2[[#This Row],[CONTRATISTA PRNCIPAL]],Hoja1!$L$5:$M$9,2,FALSE),"CJV")</f>
        <v>CJV</v>
      </c>
      <c r="S376" s="40" t="str">
        <f>IF(Tabla2[[#This Row],[EMPRESA]]=Tabla2[[#This Row],[CONTRATISTA PRNCIPAL]],"Principal","Secundaria")</f>
        <v>Secundaria</v>
      </c>
      <c r="T376" s="42">
        <f>IFERROR(1/COUNTIF(Tabla2[CONTRATISTA PRNCIPAL],Tabla2[[#This Row],[CONTRATISTA PRNCIPAL]]),0)</f>
        <v>0.01818181818181818</v>
      </c>
      <c r="U376" s="43">
        <f>IF(((TODAY()-Tabla2[[#This Row],[FECHA NACIMIENTO]])/365)&lt;18,"Corregir", IF(((TODAY()-Tabla2[[#This Row],[FECHA NACIMIENTO]])/365)&gt;80, "Corregir",ROUNDDOWN(((TODAY()-Tabla2[[#This Row],[FECHA NACIMIENTO]])/365),0)))</f>
        <v>28</v>
      </c>
      <c r="V3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6" s="44" t="str">
        <f>+IF(Tabla2[[#This Row],[Edad]]="Corregir","Corregir","Ok")</f>
        <v>Ok</v>
      </c>
      <c r="X376" s="42" t="str">
        <f>+IFERROR(VLOOKUP(Tabla2[[#This Row],[DISTRITO SEGÚN DNI]],Hoja1!$A$2:$B$32,2,FALSE),"No")</f>
        <v>No</v>
      </c>
      <c r="Y376" s="42" t="str">
        <f>IF(OR(LOWER(Tabla2[[#This Row],[GENERO]])="masculino", LOWER(Tabla2[[#This Row],[GENERO]])="femenino"),"OK","Corregir")</f>
        <v>OK</v>
      </c>
      <c r="Z376" s="42" t="str">
        <f>+IF(Tabla2[[#This Row],[Nro. DNI / CE]]="","Corregir",IF(LEN(Tabla2[[#This Row],[Nro. DNI / CE]])&gt;=8,"OK","Corregir"))</f>
        <v>OK</v>
      </c>
      <c r="AA376" s="42">
        <f>COUNTIF(Tabla2[APELLIDOS Y NOMBRES],Tabla2[[#This Row],[APELLIDOS Y NOMBRES]])</f>
        <v>1</v>
      </c>
      <c r="AB376" s="42">
        <f>IF(Tabla2[[#This Row],[Trabajador]]&gt;1,1/Tabla2[[#This Row],[Trabajador]],Tabla2[[#This Row],[Trabajador]])</f>
        <v>1</v>
      </c>
      <c r="AC376" t="str">
        <f>+IFERROR(IF(Tabla2[[#This Row],[FECHA CESE/BAJA]]="","No Aplica",IF(AND(MONTH(Tabla2[[#This Row],[FECHA CESE/BAJA]])=MONTH(TODAY()-30),YEAR(Tabla2[[#This Row],[FECHA CESE/BAJA]])=YEAR(TODAY())),MONTH(TODAY()-30)&amp;"-"&amp;YEAR(TODAY()),"Borrar")),"No aplica")</f>
        <v>8-2023</v>
      </c>
      <c r="AD376" t="str">
        <f>+IFERROR(IF(Tabla2[[#This Row],[FECHA INICIO DE LABORES EN OBRA]]="","No Aplica",IF(AND(MONTH(Tabla2[[#This Row],[FECHA INICIO DE LABORES EN OBRA]])=MONTH(TODAY()-30),YEAR(Tabla2[[#This Row],[FECHA INICIO DE LABORES EN OBRA]])=YEAR(TODAY())),MONTH(TODAY()-30)&amp;"-"&amp;YEAR(TODAY()),"No Aplica")),"No Aplica")</f>
        <v>No Aplica</v>
      </c>
    </row>
    <row r="377" spans="1:30" x14ac:dyDescent="0.25">
      <c r="A377" s="13" t="s">
        <v>3277</v>
      </c>
      <c r="B377" s="15" t="s">
        <v>3278</v>
      </c>
      <c r="C377" s="15" t="s">
        <v>3269</v>
      </c>
      <c r="D377" s="15" t="s">
        <v>1966</v>
      </c>
      <c r="E377" s="15" t="s">
        <v>1967</v>
      </c>
      <c r="F377" s="39">
        <v>32999</v>
      </c>
      <c r="G377" s="15">
        <v>1</v>
      </c>
      <c r="H377" s="15" t="s">
        <v>3284</v>
      </c>
      <c r="I377" s="15" t="s">
        <v>3280</v>
      </c>
      <c r="J377" s="15" t="s">
        <v>3286</v>
      </c>
      <c r="K377" s="15" t="s">
        <v>2083</v>
      </c>
      <c r="L377" s="40" t="s">
        <v>6</v>
      </c>
      <c r="M377" s="39">
        <v>45153</v>
      </c>
      <c r="N377" s="41" t="s">
        <v>2687</v>
      </c>
      <c r="O377" s="39">
        <v>45098</v>
      </c>
      <c r="P377" s="40">
        <v>2</v>
      </c>
      <c r="Q377" s="40">
        <v>1</v>
      </c>
      <c r="R377" s="40" t="str">
        <f>IFERROR(VLOOKUP(Tabla2[[#This Row],[CONTRATISTA PRNCIPAL]],Hoja1!$L$5:$M$9,2,FALSE),"CJV")</f>
        <v>CJV</v>
      </c>
      <c r="S377" s="40" t="str">
        <f>IF(Tabla2[[#This Row],[EMPRESA]]=Tabla2[[#This Row],[CONTRATISTA PRNCIPAL]],"Principal","Secundaria")</f>
        <v>Secundaria</v>
      </c>
      <c r="T377" s="42">
        <f>IFERROR(1/COUNTIF(Tabla2[CONTRATISTA PRNCIPAL],Tabla2[[#This Row],[CONTRATISTA PRNCIPAL]]),0)</f>
        <v>0.01818181818181818</v>
      </c>
      <c r="U377" s="43">
        <f>IF(((TODAY()-Tabla2[[#This Row],[FECHA NACIMIENTO]])/365)&lt;18,"Corregir", IF(((TODAY()-Tabla2[[#This Row],[FECHA NACIMIENTO]])/365)&gt;80, "Corregir",ROUNDDOWN(((TODAY()-Tabla2[[#This Row],[FECHA NACIMIENTO]])/365),0)))</f>
        <v>33</v>
      </c>
      <c r="V3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7" s="44" t="str">
        <f>+IF(Tabla2[[#This Row],[Edad]]="Corregir","Corregir","Ok")</f>
        <v>Ok</v>
      </c>
      <c r="X377" s="42" t="str">
        <f>+IFERROR(VLOOKUP(Tabla2[[#This Row],[DISTRITO SEGÚN DNI]],Hoja1!$A$2:$B$32,2,FALSE),"No")</f>
        <v>ATE</v>
      </c>
      <c r="Y377" s="42" t="str">
        <f>IF(OR(LOWER(Tabla2[[#This Row],[GENERO]])="masculino", LOWER(Tabla2[[#This Row],[GENERO]])="femenino"),"OK","Corregir")</f>
        <v>OK</v>
      </c>
      <c r="Z377" s="42" t="str">
        <f>+IF(Tabla2[[#This Row],[Nro. DNI / CE]]="","Corregir",IF(LEN(Tabla2[[#This Row],[Nro. DNI / CE]])&gt;=8,"OK","Corregir"))</f>
        <v>OK</v>
      </c>
      <c r="AA377" s="42">
        <f>COUNTIF(Tabla2[APELLIDOS Y NOMBRES],Tabla2[[#This Row],[APELLIDOS Y NOMBRES]])</f>
        <v>1</v>
      </c>
      <c r="AB377" s="42">
        <f>IF(Tabla2[[#This Row],[Trabajador]]&gt;1,1/Tabla2[[#This Row],[Trabajador]],Tabla2[[#This Row],[Trabajador]])</f>
        <v>1</v>
      </c>
      <c r="AC377" t="str">
        <f>+IFERROR(IF(Tabla2[[#This Row],[FECHA CESE/BAJA]]="","No Aplica",IF(AND(MONTH(Tabla2[[#This Row],[FECHA CESE/BAJA]])=MONTH(TODAY()-30),YEAR(Tabla2[[#This Row],[FECHA CESE/BAJA]])=YEAR(TODAY())),MONTH(TODAY()-30)&amp;"-"&amp;YEAR(TODAY()),"Borrar")),"No aplica")</f>
        <v>8-2023</v>
      </c>
      <c r="AD377" t="str">
        <f>+IFERROR(IF(Tabla2[[#This Row],[FECHA INICIO DE LABORES EN OBRA]]="","No Aplica",IF(AND(MONTH(Tabla2[[#This Row],[FECHA INICIO DE LABORES EN OBRA]])=MONTH(TODAY()-30),YEAR(Tabla2[[#This Row],[FECHA INICIO DE LABORES EN OBRA]])=YEAR(TODAY())),MONTH(TODAY()-30)&amp;"-"&amp;YEAR(TODAY()),"No Aplica")),"No Aplica")</f>
        <v>No Aplica</v>
      </c>
    </row>
    <row r="378" spans="1:30" x14ac:dyDescent="0.25">
      <c r="A378" s="13" t="s">
        <v>3277</v>
      </c>
      <c r="B378" s="15" t="s">
        <v>3278</v>
      </c>
      <c r="C378" s="15" t="s">
        <v>3269</v>
      </c>
      <c r="D378" s="15" t="s">
        <v>3287</v>
      </c>
      <c r="E378" s="15" t="s">
        <v>3288</v>
      </c>
      <c r="F378" s="39">
        <v>36950</v>
      </c>
      <c r="G378" s="15">
        <v>1</v>
      </c>
      <c r="H378" s="15" t="s">
        <v>3284</v>
      </c>
      <c r="I378" s="15" t="s">
        <v>3280</v>
      </c>
      <c r="J378" s="15" t="s">
        <v>3289</v>
      </c>
      <c r="K378" s="15" t="s">
        <v>3290</v>
      </c>
      <c r="L378" s="40" t="s">
        <v>6</v>
      </c>
      <c r="M378" s="39">
        <v>45153</v>
      </c>
      <c r="N378" s="41" t="s">
        <v>2687</v>
      </c>
      <c r="O378" s="39">
        <v>45118</v>
      </c>
      <c r="P378" s="40">
        <v>2</v>
      </c>
      <c r="Q378" s="40">
        <v>1</v>
      </c>
      <c r="R378" s="40" t="str">
        <f>IFERROR(VLOOKUP(Tabla2[[#This Row],[CONTRATISTA PRNCIPAL]],Hoja1!$L$5:$M$9,2,FALSE),"CJV")</f>
        <v>CJV</v>
      </c>
      <c r="S378" s="40" t="str">
        <f>IF(Tabla2[[#This Row],[EMPRESA]]=Tabla2[[#This Row],[CONTRATISTA PRNCIPAL]],"Principal","Secundaria")</f>
        <v>Secundaria</v>
      </c>
      <c r="T378" s="42">
        <f>IFERROR(1/COUNTIF(Tabla2[CONTRATISTA PRNCIPAL],Tabla2[[#This Row],[CONTRATISTA PRNCIPAL]]),0)</f>
        <v>0.01818181818181818</v>
      </c>
      <c r="U378" s="43">
        <f>IF(((TODAY()-Tabla2[[#This Row],[FECHA NACIMIENTO]])/365)&lt;18,"Corregir", IF(((TODAY()-Tabla2[[#This Row],[FECHA NACIMIENTO]])/365)&gt;80, "Corregir",ROUNDDOWN(((TODAY()-Tabla2[[#This Row],[FECHA NACIMIENTO]])/365),0)))</f>
        <v>22</v>
      </c>
      <c r="V3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78" s="44" t="str">
        <f>+IF(Tabla2[[#This Row],[Edad]]="Corregir","Corregir","Ok")</f>
        <v>Ok</v>
      </c>
      <c r="X378" s="42" t="str">
        <f>+IFERROR(VLOOKUP(Tabla2[[#This Row],[DISTRITO SEGÚN DNI]],Hoja1!$A$2:$B$32,2,FALSE),"No")</f>
        <v>No</v>
      </c>
      <c r="Y378" s="42" t="str">
        <f>IF(OR(LOWER(Tabla2[[#This Row],[GENERO]])="masculino", LOWER(Tabla2[[#This Row],[GENERO]])="femenino"),"OK","Corregir")</f>
        <v>OK</v>
      </c>
      <c r="Z378" s="42" t="str">
        <f>+IF(Tabla2[[#This Row],[Nro. DNI / CE]]="","Corregir",IF(LEN(Tabla2[[#This Row],[Nro. DNI / CE]])&gt;=8,"OK","Corregir"))</f>
        <v>OK</v>
      </c>
      <c r="AA378" s="42">
        <f>COUNTIF(Tabla2[APELLIDOS Y NOMBRES],Tabla2[[#This Row],[APELLIDOS Y NOMBRES]])</f>
        <v>1</v>
      </c>
      <c r="AB378" s="42">
        <f>IF(Tabla2[[#This Row],[Trabajador]]&gt;1,1/Tabla2[[#This Row],[Trabajador]],Tabla2[[#This Row],[Trabajador]])</f>
        <v>1</v>
      </c>
      <c r="AC378" t="str">
        <f>+IFERROR(IF(Tabla2[[#This Row],[FECHA CESE/BAJA]]="","No Aplica",IF(AND(MONTH(Tabla2[[#This Row],[FECHA CESE/BAJA]])=MONTH(TODAY()-30),YEAR(Tabla2[[#This Row],[FECHA CESE/BAJA]])=YEAR(TODAY())),MONTH(TODAY()-30)&amp;"-"&amp;YEAR(TODAY()),"Borrar")),"No aplica")</f>
        <v>8-2023</v>
      </c>
      <c r="AD378" t="str">
        <f>+IFERROR(IF(Tabla2[[#This Row],[FECHA INICIO DE LABORES EN OBRA]]="","No Aplica",IF(AND(MONTH(Tabla2[[#This Row],[FECHA INICIO DE LABORES EN OBRA]])=MONTH(TODAY()-30),YEAR(Tabla2[[#This Row],[FECHA INICIO DE LABORES EN OBRA]])=YEAR(TODAY())),MONTH(TODAY()-30)&amp;"-"&amp;YEAR(TODAY()),"No Aplica")),"No Aplica")</f>
        <v>No Aplica</v>
      </c>
    </row>
    <row r="379" spans="1:30" x14ac:dyDescent="0.25">
      <c r="A379" s="13" t="s">
        <v>3267</v>
      </c>
      <c r="B379" s="15" t="s">
        <v>3268</v>
      </c>
      <c r="C379" s="15" t="s">
        <v>3269</v>
      </c>
      <c r="D379" s="15" t="s">
        <v>3291</v>
      </c>
      <c r="E379" s="15" t="s">
        <v>3292</v>
      </c>
      <c r="F379" s="39">
        <v>32265</v>
      </c>
      <c r="G379" s="15">
        <v>1</v>
      </c>
      <c r="H379" s="15" t="s">
        <v>2981</v>
      </c>
      <c r="I379" s="15" t="s">
        <v>3275</v>
      </c>
      <c r="J379" s="15" t="s">
        <v>3293</v>
      </c>
      <c r="K379" s="15" t="s">
        <v>2075</v>
      </c>
      <c r="L379" s="40" t="s">
        <v>6</v>
      </c>
      <c r="M379" s="39"/>
      <c r="N379" s="41" t="s">
        <v>2687</v>
      </c>
      <c r="O379" s="39">
        <v>44929</v>
      </c>
      <c r="P379" s="40">
        <v>1</v>
      </c>
      <c r="Q379" s="40">
        <v>1</v>
      </c>
      <c r="R379" s="40" t="str">
        <f>IFERROR(VLOOKUP(Tabla2[[#This Row],[CONTRATISTA PRNCIPAL]],Hoja1!$L$5:$M$9,2,FALSE),"CJV")</f>
        <v>CJV</v>
      </c>
      <c r="S379" s="40" t="str">
        <f>IF(Tabla2[[#This Row],[EMPRESA]]=Tabla2[[#This Row],[CONTRATISTA PRNCIPAL]],"Principal","Secundaria")</f>
        <v>Secundaria</v>
      </c>
      <c r="T379" s="42">
        <f>IFERROR(1/COUNTIF(Tabla2[CONTRATISTA PRNCIPAL],Tabla2[[#This Row],[CONTRATISTA PRNCIPAL]]),0)</f>
        <v>0.01818181818181818</v>
      </c>
      <c r="U379" s="43">
        <f>IF(((TODAY()-Tabla2[[#This Row],[FECHA NACIMIENTO]])/365)&lt;18,"Corregir", IF(((TODAY()-Tabla2[[#This Row],[FECHA NACIMIENTO]])/365)&gt;80, "Corregir",ROUNDDOWN(((TODAY()-Tabla2[[#This Row],[FECHA NACIMIENTO]])/365),0)))</f>
        <v>35</v>
      </c>
      <c r="V3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9" s="44" t="str">
        <f>+IF(Tabla2[[#This Row],[Edad]]="Corregir","Corregir","Ok")</f>
        <v>Ok</v>
      </c>
      <c r="X379" s="42" t="str">
        <f>+IFERROR(VLOOKUP(Tabla2[[#This Row],[DISTRITO SEGÚN DNI]],Hoja1!$A$2:$B$32,2,FALSE),"No")</f>
        <v>No</v>
      </c>
      <c r="Y379" s="42" t="str">
        <f>IF(OR(LOWER(Tabla2[[#This Row],[GENERO]])="masculino", LOWER(Tabla2[[#This Row],[GENERO]])="femenino"),"OK","Corregir")</f>
        <v>OK</v>
      </c>
      <c r="Z379" s="42" t="str">
        <f>+IF(Tabla2[[#This Row],[Nro. DNI / CE]]="","Corregir",IF(LEN(Tabla2[[#This Row],[Nro. DNI / CE]])&gt;=8,"OK","Corregir"))</f>
        <v>OK</v>
      </c>
      <c r="AA379" s="42">
        <f>COUNTIF(Tabla2[APELLIDOS Y NOMBRES],Tabla2[[#This Row],[APELLIDOS Y NOMBRES]])</f>
        <v>1</v>
      </c>
      <c r="AB379" s="42">
        <f>IF(Tabla2[[#This Row],[Trabajador]]&gt;1,1/Tabla2[[#This Row],[Trabajador]],Tabla2[[#This Row],[Trabajador]])</f>
        <v>1</v>
      </c>
      <c r="AC379" t="str">
        <f>+IFERROR(IF(Tabla2[[#This Row],[FECHA CESE/BAJA]]="","No Aplica",IF(AND(MONTH(Tabla2[[#This Row],[FECHA CESE/BAJA]])=MONTH(TODAY()-30),YEAR(Tabla2[[#This Row],[FECHA CESE/BAJA]])=YEAR(TODAY())),MONTH(TODAY()-30)&amp;"-"&amp;YEAR(TODAY()),"Borrar")),"No aplica")</f>
        <v>No Aplica</v>
      </c>
      <c r="AD379" t="str">
        <f>+IFERROR(IF(Tabla2[[#This Row],[FECHA INICIO DE LABORES EN OBRA]]="","No Aplica",IF(AND(MONTH(Tabla2[[#This Row],[FECHA INICIO DE LABORES EN OBRA]])=MONTH(TODAY()-30),YEAR(Tabla2[[#This Row],[FECHA INICIO DE LABORES EN OBRA]])=YEAR(TODAY())),MONTH(TODAY()-30)&amp;"-"&amp;YEAR(TODAY()),"No Aplica")),"No Aplica")</f>
        <v>No Aplica</v>
      </c>
    </row>
    <row r="380" spans="1:30" x14ac:dyDescent="0.25">
      <c r="A380" s="13" t="s">
        <v>3267</v>
      </c>
      <c r="B380" s="15" t="s">
        <v>3268</v>
      </c>
      <c r="C380" s="15" t="s">
        <v>3269</v>
      </c>
      <c r="D380" s="15" t="s">
        <v>3294</v>
      </c>
      <c r="E380" s="15" t="s">
        <v>3295</v>
      </c>
      <c r="F380" s="39">
        <v>33947</v>
      </c>
      <c r="G380" s="15">
        <v>1</v>
      </c>
      <c r="H380" s="15" t="s">
        <v>2073</v>
      </c>
      <c r="I380" s="15" t="s">
        <v>3275</v>
      </c>
      <c r="J380" s="15" t="s">
        <v>3296</v>
      </c>
      <c r="K380" s="15" t="s">
        <v>2075</v>
      </c>
      <c r="L380" s="40" t="s">
        <v>6</v>
      </c>
      <c r="M380" s="39"/>
      <c r="N380" s="41" t="s">
        <v>2687</v>
      </c>
      <c r="O380" s="39">
        <v>44929</v>
      </c>
      <c r="P380" s="40">
        <v>1</v>
      </c>
      <c r="Q380" s="40">
        <v>1</v>
      </c>
      <c r="R380" s="40" t="str">
        <f>IFERROR(VLOOKUP(Tabla2[[#This Row],[CONTRATISTA PRNCIPAL]],Hoja1!$L$5:$M$9,2,FALSE),"CJV")</f>
        <v>CJV</v>
      </c>
      <c r="S380" s="40" t="str">
        <f>IF(Tabla2[[#This Row],[EMPRESA]]=Tabla2[[#This Row],[CONTRATISTA PRNCIPAL]],"Principal","Secundaria")</f>
        <v>Secundaria</v>
      </c>
      <c r="T380" s="42">
        <f>IFERROR(1/COUNTIF(Tabla2[CONTRATISTA PRNCIPAL],Tabla2[[#This Row],[CONTRATISTA PRNCIPAL]]),0)</f>
        <v>0.01818181818181818</v>
      </c>
      <c r="U380" s="43">
        <f>IF(((TODAY()-Tabla2[[#This Row],[FECHA NACIMIENTO]])/365)&lt;18,"Corregir", IF(((TODAY()-Tabla2[[#This Row],[FECHA NACIMIENTO]])/365)&gt;80, "Corregir",ROUNDDOWN(((TODAY()-Tabla2[[#This Row],[FECHA NACIMIENTO]])/365),0)))</f>
        <v>30</v>
      </c>
      <c r="V3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0" s="44" t="str">
        <f>+IF(Tabla2[[#This Row],[Edad]]="Corregir","Corregir","Ok")</f>
        <v>Ok</v>
      </c>
      <c r="X380" s="42" t="str">
        <f>+IFERROR(VLOOKUP(Tabla2[[#This Row],[DISTRITO SEGÚN DNI]],Hoja1!$A$2:$B$32,2,FALSE),"No")</f>
        <v>No</v>
      </c>
      <c r="Y380" s="42" t="str">
        <f>IF(OR(LOWER(Tabla2[[#This Row],[GENERO]])="masculino", LOWER(Tabla2[[#This Row],[GENERO]])="femenino"),"OK","Corregir")</f>
        <v>OK</v>
      </c>
      <c r="Z380" s="42" t="str">
        <f>+IF(Tabla2[[#This Row],[Nro. DNI / CE]]="","Corregir",IF(LEN(Tabla2[[#This Row],[Nro. DNI / CE]])&gt;=8,"OK","Corregir"))</f>
        <v>OK</v>
      </c>
      <c r="AA380" s="42">
        <f>COUNTIF(Tabla2[APELLIDOS Y NOMBRES],Tabla2[[#This Row],[APELLIDOS Y NOMBRES]])</f>
        <v>1</v>
      </c>
      <c r="AB380" s="42">
        <f>IF(Tabla2[[#This Row],[Trabajador]]&gt;1,1/Tabla2[[#This Row],[Trabajador]],Tabla2[[#This Row],[Trabajador]])</f>
        <v>1</v>
      </c>
      <c r="AC380" t="str">
        <f>+IFERROR(IF(Tabla2[[#This Row],[FECHA CESE/BAJA]]="","No Aplica",IF(AND(MONTH(Tabla2[[#This Row],[FECHA CESE/BAJA]])=MONTH(TODAY()-30),YEAR(Tabla2[[#This Row],[FECHA CESE/BAJA]])=YEAR(TODAY())),MONTH(TODAY()-30)&amp;"-"&amp;YEAR(TODAY()),"Borrar")),"No aplica")</f>
        <v>No Aplica</v>
      </c>
      <c r="AD380" t="str">
        <f>+IFERROR(IF(Tabla2[[#This Row],[FECHA INICIO DE LABORES EN OBRA]]="","No Aplica",IF(AND(MONTH(Tabla2[[#This Row],[FECHA INICIO DE LABORES EN OBRA]])=MONTH(TODAY()-30),YEAR(Tabla2[[#This Row],[FECHA INICIO DE LABORES EN OBRA]])=YEAR(TODAY())),MONTH(TODAY()-30)&amp;"-"&amp;YEAR(TODAY()),"No Aplica")),"No Aplica")</f>
        <v>No Aplica</v>
      </c>
    </row>
    <row r="381" spans="1:30" x14ac:dyDescent="0.25">
      <c r="A381" s="13" t="s">
        <v>3267</v>
      </c>
      <c r="B381" s="15" t="s">
        <v>3268</v>
      </c>
      <c r="C381" s="15" t="s">
        <v>3269</v>
      </c>
      <c r="D381" s="15" t="s">
        <v>3297</v>
      </c>
      <c r="E381" s="15" t="s">
        <v>3298</v>
      </c>
      <c r="F381" s="39">
        <v>30503</v>
      </c>
      <c r="G381" s="15">
        <v>1</v>
      </c>
      <c r="H381" s="15" t="s">
        <v>3299</v>
      </c>
      <c r="I381" s="15" t="s">
        <v>3275</v>
      </c>
      <c r="J381" s="15" t="s">
        <v>3300</v>
      </c>
      <c r="K381" s="15" t="s">
        <v>2823</v>
      </c>
      <c r="L381" s="40" t="s">
        <v>6</v>
      </c>
      <c r="M381" s="39"/>
      <c r="N381" s="41" t="s">
        <v>2687</v>
      </c>
      <c r="O381" s="39" t="s">
        <v>3301</v>
      </c>
      <c r="P381" s="40">
        <v>1</v>
      </c>
      <c r="Q381" s="40">
        <v>1</v>
      </c>
      <c r="R381" s="40" t="str">
        <f>IFERROR(VLOOKUP(Tabla2[[#This Row],[CONTRATISTA PRNCIPAL]],Hoja1!$L$5:$M$9,2,FALSE),"CJV")</f>
        <v>CJV</v>
      </c>
      <c r="S381" s="40" t="str">
        <f>IF(Tabla2[[#This Row],[EMPRESA]]=Tabla2[[#This Row],[CONTRATISTA PRNCIPAL]],"Principal","Secundaria")</f>
        <v>Secundaria</v>
      </c>
      <c r="T381" s="42">
        <f>IFERROR(1/COUNTIF(Tabla2[CONTRATISTA PRNCIPAL],Tabla2[[#This Row],[CONTRATISTA PRNCIPAL]]),0)</f>
        <v>0.01818181818181818</v>
      </c>
      <c r="U381" s="43">
        <f>IF(((TODAY()-Tabla2[[#This Row],[FECHA NACIMIENTO]])/365)&lt;18,"Corregir", IF(((TODAY()-Tabla2[[#This Row],[FECHA NACIMIENTO]])/365)&gt;80, "Corregir",ROUNDDOWN(((TODAY()-Tabla2[[#This Row],[FECHA NACIMIENTO]])/365),0)))</f>
        <v>40</v>
      </c>
      <c r="V3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1" s="44" t="str">
        <f>+IF(Tabla2[[#This Row],[Edad]]="Corregir","Corregir","Ok")</f>
        <v>Ok</v>
      </c>
      <c r="X381" s="42" t="str">
        <f>+IFERROR(VLOOKUP(Tabla2[[#This Row],[DISTRITO SEGÚN DNI]],Hoja1!$A$2:$B$32,2,FALSE),"No")</f>
        <v>No</v>
      </c>
      <c r="Y381" s="42" t="str">
        <f>IF(OR(LOWER(Tabla2[[#This Row],[GENERO]])="masculino", LOWER(Tabla2[[#This Row],[GENERO]])="femenino"),"OK","Corregir")</f>
        <v>OK</v>
      </c>
      <c r="Z381" s="42" t="str">
        <f>+IF(Tabla2[[#This Row],[Nro. DNI / CE]]="","Corregir",IF(LEN(Tabla2[[#This Row],[Nro. DNI / CE]])&gt;=8,"OK","Corregir"))</f>
        <v>OK</v>
      </c>
      <c r="AA381" s="42">
        <f>COUNTIF(Tabla2[APELLIDOS Y NOMBRES],Tabla2[[#This Row],[APELLIDOS Y NOMBRES]])</f>
        <v>1</v>
      </c>
      <c r="AB381" s="42">
        <f>IF(Tabla2[[#This Row],[Trabajador]]&gt;1,1/Tabla2[[#This Row],[Trabajador]],Tabla2[[#This Row],[Trabajador]])</f>
        <v>1</v>
      </c>
      <c r="AC381" t="str">
        <f>+IFERROR(IF(Tabla2[[#This Row],[FECHA CESE/BAJA]]="","No Aplica",IF(AND(MONTH(Tabla2[[#This Row],[FECHA CESE/BAJA]])=MONTH(TODAY()-30),YEAR(Tabla2[[#This Row],[FECHA CESE/BAJA]])=YEAR(TODAY())),MONTH(TODAY()-30)&amp;"-"&amp;YEAR(TODAY()),"Borrar")),"No aplica")</f>
        <v>No Aplica</v>
      </c>
      <c r="AD381" t="str">
        <f>+IFERROR(IF(Tabla2[[#This Row],[FECHA INICIO DE LABORES EN OBRA]]="","No Aplica",IF(AND(MONTH(Tabla2[[#This Row],[FECHA INICIO DE LABORES EN OBRA]])=MONTH(TODAY()-30),YEAR(Tabla2[[#This Row],[FECHA INICIO DE LABORES EN OBRA]])=YEAR(TODAY())),MONTH(TODAY()-30)&amp;"-"&amp;YEAR(TODAY()),"No Aplica")),"No Aplica")</f>
        <v>No Aplica</v>
      </c>
    </row>
    <row r="382" spans="1:30" x14ac:dyDescent="0.25">
      <c r="A382" s="13" t="s">
        <v>3267</v>
      </c>
      <c r="B382" s="15" t="s">
        <v>3268</v>
      </c>
      <c r="C382" s="15" t="s">
        <v>3269</v>
      </c>
      <c r="D382" s="15" t="s">
        <v>1089</v>
      </c>
      <c r="E382" s="15" t="s">
        <v>1090</v>
      </c>
      <c r="F382" s="39">
        <v>33721</v>
      </c>
      <c r="G382" s="15">
        <v>1</v>
      </c>
      <c r="H382" s="15" t="s">
        <v>3302</v>
      </c>
      <c r="I382" s="15" t="s">
        <v>3275</v>
      </c>
      <c r="J382" s="15" t="s">
        <v>3303</v>
      </c>
      <c r="K382" s="15" t="s">
        <v>2083</v>
      </c>
      <c r="L382" s="40" t="s">
        <v>6</v>
      </c>
      <c r="M382" s="39"/>
      <c r="N382" s="41" t="s">
        <v>2687</v>
      </c>
      <c r="O382" s="39" t="s">
        <v>1091</v>
      </c>
      <c r="P382" s="40">
        <v>1</v>
      </c>
      <c r="Q382" s="40">
        <v>1</v>
      </c>
      <c r="R382" s="40" t="str">
        <f>IFERROR(VLOOKUP(Tabla2[[#This Row],[CONTRATISTA PRNCIPAL]],Hoja1!$L$5:$M$9,2,FALSE),"CJV")</f>
        <v>CJV</v>
      </c>
      <c r="S382" s="40" t="str">
        <f>IF(Tabla2[[#This Row],[EMPRESA]]=Tabla2[[#This Row],[CONTRATISTA PRNCIPAL]],"Principal","Secundaria")</f>
        <v>Secundaria</v>
      </c>
      <c r="T382" s="42">
        <f>IFERROR(1/COUNTIF(Tabla2[CONTRATISTA PRNCIPAL],Tabla2[[#This Row],[CONTRATISTA PRNCIPAL]]),0)</f>
        <v>0.01818181818181818</v>
      </c>
      <c r="U382" s="43">
        <f>IF(((TODAY()-Tabla2[[#This Row],[FECHA NACIMIENTO]])/365)&lt;18,"Corregir", IF(((TODAY()-Tabla2[[#This Row],[FECHA NACIMIENTO]])/365)&gt;80, "Corregir",ROUNDDOWN(((TODAY()-Tabla2[[#This Row],[FECHA NACIMIENTO]])/365),0)))</f>
        <v>31</v>
      </c>
      <c r="V3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2" s="44" t="str">
        <f>+IF(Tabla2[[#This Row],[Edad]]="Corregir","Corregir","Ok")</f>
        <v>Ok</v>
      </c>
      <c r="X382" s="42" t="str">
        <f>+IFERROR(VLOOKUP(Tabla2[[#This Row],[DISTRITO SEGÚN DNI]],Hoja1!$A$2:$B$32,2,FALSE),"No")</f>
        <v>ATE</v>
      </c>
      <c r="Y382" s="42" t="str">
        <f>IF(OR(LOWER(Tabla2[[#This Row],[GENERO]])="masculino", LOWER(Tabla2[[#This Row],[GENERO]])="femenino"),"OK","Corregir")</f>
        <v>OK</v>
      </c>
      <c r="Z382" s="42" t="str">
        <f>+IF(Tabla2[[#This Row],[Nro. DNI / CE]]="","Corregir",IF(LEN(Tabla2[[#This Row],[Nro. DNI / CE]])&gt;=8,"OK","Corregir"))</f>
        <v>OK</v>
      </c>
      <c r="AA382" s="42">
        <f>COUNTIF(Tabla2[APELLIDOS Y NOMBRES],Tabla2[[#This Row],[APELLIDOS Y NOMBRES]])</f>
        <v>1</v>
      </c>
      <c r="AB382" s="42">
        <f>IF(Tabla2[[#This Row],[Trabajador]]&gt;1,1/Tabla2[[#This Row],[Trabajador]],Tabla2[[#This Row],[Trabajador]])</f>
        <v>1</v>
      </c>
      <c r="AC382" t="str">
        <f>+IFERROR(IF(Tabla2[[#This Row],[FECHA CESE/BAJA]]="","No Aplica",IF(AND(MONTH(Tabla2[[#This Row],[FECHA CESE/BAJA]])=MONTH(TODAY()-30),YEAR(Tabla2[[#This Row],[FECHA CESE/BAJA]])=YEAR(TODAY())),MONTH(TODAY()-30)&amp;"-"&amp;YEAR(TODAY()),"Borrar")),"No aplica")</f>
        <v>No Aplica</v>
      </c>
      <c r="AD382" t="str">
        <f>+IFERROR(IF(Tabla2[[#This Row],[FECHA INICIO DE LABORES EN OBRA]]="","No Aplica",IF(AND(MONTH(Tabla2[[#This Row],[FECHA INICIO DE LABORES EN OBRA]])=MONTH(TODAY()-30),YEAR(Tabla2[[#This Row],[FECHA INICIO DE LABORES EN OBRA]])=YEAR(TODAY())),MONTH(TODAY()-30)&amp;"-"&amp;YEAR(TODAY()),"No Aplica")),"No Aplica")</f>
        <v>No Aplica</v>
      </c>
    </row>
    <row r="383" spans="1:30" x14ac:dyDescent="0.25">
      <c r="A383" s="13" t="s">
        <v>3267</v>
      </c>
      <c r="B383" s="15" t="s">
        <v>3268</v>
      </c>
      <c r="C383" s="15" t="s">
        <v>3269</v>
      </c>
      <c r="D383" s="15" t="s">
        <v>3304</v>
      </c>
      <c r="E383" s="15" t="s">
        <v>3305</v>
      </c>
      <c r="F383" s="39">
        <v>30656</v>
      </c>
      <c r="G383" s="15">
        <v>1</v>
      </c>
      <c r="H383" s="15" t="s">
        <v>2541</v>
      </c>
      <c r="I383" s="15" t="s">
        <v>3280</v>
      </c>
      <c r="J383" s="15" t="s">
        <v>3306</v>
      </c>
      <c r="K383" s="15" t="s">
        <v>2062</v>
      </c>
      <c r="L383" s="40" t="s">
        <v>5</v>
      </c>
      <c r="M383" s="39"/>
      <c r="N383" s="41" t="s">
        <v>3307</v>
      </c>
      <c r="O383" s="39">
        <v>45100</v>
      </c>
      <c r="P383" s="40">
        <v>1</v>
      </c>
      <c r="Q383" s="40">
        <v>1</v>
      </c>
      <c r="R383" s="40" t="str">
        <f>IFERROR(VLOOKUP(Tabla2[[#This Row],[CONTRATISTA PRNCIPAL]],Hoja1!$L$5:$M$9,2,FALSE),"CJV")</f>
        <v>CJV</v>
      </c>
      <c r="S383" s="40" t="str">
        <f>IF(Tabla2[[#This Row],[EMPRESA]]=Tabla2[[#This Row],[CONTRATISTA PRNCIPAL]],"Principal","Secundaria")</f>
        <v>Secundaria</v>
      </c>
      <c r="T383" s="42">
        <f>IFERROR(1/COUNTIF(Tabla2[CONTRATISTA PRNCIPAL],Tabla2[[#This Row],[CONTRATISTA PRNCIPAL]]),0)</f>
        <v>0.01818181818181818</v>
      </c>
      <c r="U383" s="43">
        <f>IF(((TODAY()-Tabla2[[#This Row],[FECHA NACIMIENTO]])/365)&lt;18,"Corregir", IF(((TODAY()-Tabla2[[#This Row],[FECHA NACIMIENTO]])/365)&gt;80, "Corregir",ROUNDDOWN(((TODAY()-Tabla2[[#This Row],[FECHA NACIMIENTO]])/365),0)))</f>
        <v>39</v>
      </c>
      <c r="V3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3" s="44" t="str">
        <f>+IF(Tabla2[[#This Row],[Edad]]="Corregir","Corregir","Ok")</f>
        <v>Ok</v>
      </c>
      <c r="X383" s="42" t="str">
        <f>+IFERROR(VLOOKUP(Tabla2[[#This Row],[DISTRITO SEGÚN DNI]],Hoja1!$A$2:$B$32,2,FALSE),"No")</f>
        <v>No</v>
      </c>
      <c r="Y383" s="42" t="str">
        <f>IF(OR(LOWER(Tabla2[[#This Row],[GENERO]])="masculino", LOWER(Tabla2[[#This Row],[GENERO]])="femenino"),"OK","Corregir")</f>
        <v>OK</v>
      </c>
      <c r="Z383" s="42" t="str">
        <f>+IF(Tabla2[[#This Row],[Nro. DNI / CE]]="","Corregir",IF(LEN(Tabla2[[#This Row],[Nro. DNI / CE]])&gt;=8,"OK","Corregir"))</f>
        <v>OK</v>
      </c>
      <c r="AA383" s="42">
        <f>COUNTIF(Tabla2[APELLIDOS Y NOMBRES],Tabla2[[#This Row],[APELLIDOS Y NOMBRES]])</f>
        <v>1</v>
      </c>
      <c r="AB383" s="42">
        <f>IF(Tabla2[[#This Row],[Trabajador]]&gt;1,1/Tabla2[[#This Row],[Trabajador]],Tabla2[[#This Row],[Trabajador]])</f>
        <v>1</v>
      </c>
      <c r="AC383" t="str">
        <f>+IFERROR(IF(Tabla2[[#This Row],[FECHA CESE/BAJA]]="","No Aplica",IF(AND(MONTH(Tabla2[[#This Row],[FECHA CESE/BAJA]])=MONTH(TODAY()-30),YEAR(Tabla2[[#This Row],[FECHA CESE/BAJA]])=YEAR(TODAY())),MONTH(TODAY()-30)&amp;"-"&amp;YEAR(TODAY()),"Borrar")),"No aplica")</f>
        <v>No Aplica</v>
      </c>
      <c r="AD383" t="str">
        <f>+IFERROR(IF(Tabla2[[#This Row],[FECHA INICIO DE LABORES EN OBRA]]="","No Aplica",IF(AND(MONTH(Tabla2[[#This Row],[FECHA INICIO DE LABORES EN OBRA]])=MONTH(TODAY()-30),YEAR(Tabla2[[#This Row],[FECHA INICIO DE LABORES EN OBRA]])=YEAR(TODAY())),MONTH(TODAY()-30)&amp;"-"&amp;YEAR(TODAY()),"No Aplica")),"No Aplica")</f>
        <v>No Aplica</v>
      </c>
    </row>
    <row r="384" spans="1:30" x14ac:dyDescent="0.25">
      <c r="A384" s="13" t="s">
        <v>3267</v>
      </c>
      <c r="B384" s="15" t="s">
        <v>3268</v>
      </c>
      <c r="C384" s="15" t="s">
        <v>3269</v>
      </c>
      <c r="D384" s="15" t="s">
        <v>1953</v>
      </c>
      <c r="E384" s="15" t="s">
        <v>1954</v>
      </c>
      <c r="F384" s="39">
        <v>30390</v>
      </c>
      <c r="G384" s="15">
        <v>1</v>
      </c>
      <c r="H384" s="15" t="s">
        <v>3308</v>
      </c>
      <c r="I384" s="15" t="s">
        <v>3275</v>
      </c>
      <c r="J384" s="15" t="s">
        <v>3309</v>
      </c>
      <c r="K384" s="15" t="s">
        <v>3310</v>
      </c>
      <c r="L384" s="40" t="s">
        <v>6</v>
      </c>
      <c r="M384" s="39"/>
      <c r="N384" s="41" t="s">
        <v>2687</v>
      </c>
      <c r="O384" s="39">
        <v>45114</v>
      </c>
      <c r="P384" s="40">
        <v>1</v>
      </c>
      <c r="Q384" s="40">
        <v>1</v>
      </c>
      <c r="R384" s="40" t="str">
        <f>IFERROR(VLOOKUP(Tabla2[[#This Row],[CONTRATISTA PRNCIPAL]],Hoja1!$L$5:$M$9,2,FALSE),"CJV")</f>
        <v>CJV</v>
      </c>
      <c r="S384" s="40" t="str">
        <f>IF(Tabla2[[#This Row],[EMPRESA]]=Tabla2[[#This Row],[CONTRATISTA PRNCIPAL]],"Principal","Secundaria")</f>
        <v>Secundaria</v>
      </c>
      <c r="T384" s="42">
        <f>IFERROR(1/COUNTIF(Tabla2[CONTRATISTA PRNCIPAL],Tabla2[[#This Row],[CONTRATISTA PRNCIPAL]]),0)</f>
        <v>0.01818181818181818</v>
      </c>
      <c r="U384" s="43">
        <f>IF(((TODAY()-Tabla2[[#This Row],[FECHA NACIMIENTO]])/365)&lt;18,"Corregir", IF(((TODAY()-Tabla2[[#This Row],[FECHA NACIMIENTO]])/365)&gt;80, "Corregir",ROUNDDOWN(((TODAY()-Tabla2[[#This Row],[FECHA NACIMIENTO]])/365),0)))</f>
        <v>40</v>
      </c>
      <c r="V3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4" s="44" t="str">
        <f>+IF(Tabla2[[#This Row],[Edad]]="Corregir","Corregir","Ok")</f>
        <v>Ok</v>
      </c>
      <c r="X384" s="42" t="str">
        <f>+IFERROR(VLOOKUP(Tabla2[[#This Row],[DISTRITO SEGÚN DNI]],Hoja1!$A$2:$B$32,2,FALSE),"No")</f>
        <v>LA VICTORIA</v>
      </c>
      <c r="Y384" s="42" t="str">
        <f>IF(OR(LOWER(Tabla2[[#This Row],[GENERO]])="masculino", LOWER(Tabla2[[#This Row],[GENERO]])="femenino"),"OK","Corregir")</f>
        <v>OK</v>
      </c>
      <c r="Z384" s="42" t="str">
        <f>+IF(Tabla2[[#This Row],[Nro. DNI / CE]]="","Corregir",IF(LEN(Tabla2[[#This Row],[Nro. DNI / CE]])&gt;=8,"OK","Corregir"))</f>
        <v>OK</v>
      </c>
      <c r="AA384" s="42">
        <f>COUNTIF(Tabla2[APELLIDOS Y NOMBRES],Tabla2[[#This Row],[APELLIDOS Y NOMBRES]])</f>
        <v>1</v>
      </c>
      <c r="AB384" s="42">
        <f>IF(Tabla2[[#This Row],[Trabajador]]&gt;1,1/Tabla2[[#This Row],[Trabajador]],Tabla2[[#This Row],[Trabajador]])</f>
        <v>1</v>
      </c>
      <c r="AC384" t="str">
        <f>+IFERROR(IF(Tabla2[[#This Row],[FECHA CESE/BAJA]]="","No Aplica",IF(AND(MONTH(Tabla2[[#This Row],[FECHA CESE/BAJA]])=MONTH(TODAY()-30),YEAR(Tabla2[[#This Row],[FECHA CESE/BAJA]])=YEAR(TODAY())),MONTH(TODAY()-30)&amp;"-"&amp;YEAR(TODAY()),"Borrar")),"No aplica")</f>
        <v>No Aplica</v>
      </c>
      <c r="AD384" t="str">
        <f>+IFERROR(IF(Tabla2[[#This Row],[FECHA INICIO DE LABORES EN OBRA]]="","No Aplica",IF(AND(MONTH(Tabla2[[#This Row],[FECHA INICIO DE LABORES EN OBRA]])=MONTH(TODAY()-30),YEAR(Tabla2[[#This Row],[FECHA INICIO DE LABORES EN OBRA]])=YEAR(TODAY())),MONTH(TODAY()-30)&amp;"-"&amp;YEAR(TODAY()),"No Aplica")),"No Aplica")</f>
        <v>No Aplica</v>
      </c>
    </row>
    <row r="385" spans="1:30" x14ac:dyDescent="0.25">
      <c r="A385" s="13" t="s">
        <v>3267</v>
      </c>
      <c r="B385" s="15" t="s">
        <v>3268</v>
      </c>
      <c r="C385" s="15" t="s">
        <v>3269</v>
      </c>
      <c r="D385" s="15" t="s">
        <v>3311</v>
      </c>
      <c r="E385" s="15" t="s">
        <v>3312</v>
      </c>
      <c r="F385" s="39">
        <v>35738</v>
      </c>
      <c r="G385" s="15">
        <v>1</v>
      </c>
      <c r="H385" s="15" t="s">
        <v>2073</v>
      </c>
      <c r="I385" s="15" t="s">
        <v>3275</v>
      </c>
      <c r="J385" s="15" t="s">
        <v>3313</v>
      </c>
      <c r="K385" s="15" t="s">
        <v>3314</v>
      </c>
      <c r="L385" s="40" t="s">
        <v>6</v>
      </c>
      <c r="M385" s="39"/>
      <c r="N385" s="41" t="s">
        <v>2687</v>
      </c>
      <c r="O385" s="39">
        <v>45131</v>
      </c>
      <c r="P385" s="40">
        <v>1</v>
      </c>
      <c r="Q385" s="40">
        <v>1</v>
      </c>
      <c r="R385" s="40" t="str">
        <f>IFERROR(VLOOKUP(Tabla2[[#This Row],[CONTRATISTA PRNCIPAL]],Hoja1!$L$5:$M$9,2,FALSE),"CJV")</f>
        <v>CJV</v>
      </c>
      <c r="S385" s="40" t="str">
        <f>IF(Tabla2[[#This Row],[EMPRESA]]=Tabla2[[#This Row],[CONTRATISTA PRNCIPAL]],"Principal","Secundaria")</f>
        <v>Secundaria</v>
      </c>
      <c r="T385" s="42">
        <f>IFERROR(1/COUNTIF(Tabla2[CONTRATISTA PRNCIPAL],Tabla2[[#This Row],[CONTRATISTA PRNCIPAL]]),0)</f>
        <v>0.01818181818181818</v>
      </c>
      <c r="U385" s="43">
        <f>IF(((TODAY()-Tabla2[[#This Row],[FECHA NACIMIENTO]])/365)&lt;18,"Corregir", IF(((TODAY()-Tabla2[[#This Row],[FECHA NACIMIENTO]])/365)&gt;80, "Corregir",ROUNDDOWN(((TODAY()-Tabla2[[#This Row],[FECHA NACIMIENTO]])/365),0)))</f>
        <v>25</v>
      </c>
      <c r="V3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5" s="44" t="str">
        <f>+IF(Tabla2[[#This Row],[Edad]]="Corregir","Corregir","Ok")</f>
        <v>Ok</v>
      </c>
      <c r="X385" s="42" t="str">
        <f>+IFERROR(VLOOKUP(Tabla2[[#This Row],[DISTRITO SEGÚN DNI]],Hoja1!$A$2:$B$32,2,FALSE),"No")</f>
        <v>No</v>
      </c>
      <c r="Y385" s="42" t="str">
        <f>IF(OR(LOWER(Tabla2[[#This Row],[GENERO]])="masculino", LOWER(Tabla2[[#This Row],[GENERO]])="femenino"),"OK","Corregir")</f>
        <v>OK</v>
      </c>
      <c r="Z385" s="42" t="str">
        <f>+IF(Tabla2[[#This Row],[Nro. DNI / CE]]="","Corregir",IF(LEN(Tabla2[[#This Row],[Nro. DNI / CE]])&gt;=8,"OK","Corregir"))</f>
        <v>OK</v>
      </c>
      <c r="AA385" s="42">
        <f>COUNTIF(Tabla2[APELLIDOS Y NOMBRES],Tabla2[[#This Row],[APELLIDOS Y NOMBRES]])</f>
        <v>1</v>
      </c>
      <c r="AB385" s="42">
        <f>IF(Tabla2[[#This Row],[Trabajador]]&gt;1,1/Tabla2[[#This Row],[Trabajador]],Tabla2[[#This Row],[Trabajador]])</f>
        <v>1</v>
      </c>
      <c r="AC385" t="str">
        <f>+IFERROR(IF(Tabla2[[#This Row],[FECHA CESE/BAJA]]="","No Aplica",IF(AND(MONTH(Tabla2[[#This Row],[FECHA CESE/BAJA]])=MONTH(TODAY()-30),YEAR(Tabla2[[#This Row],[FECHA CESE/BAJA]])=YEAR(TODAY())),MONTH(TODAY()-30)&amp;"-"&amp;YEAR(TODAY()),"Borrar")),"No aplica")</f>
        <v>No Aplica</v>
      </c>
      <c r="AD385" t="str">
        <f>+IFERROR(IF(Tabla2[[#This Row],[FECHA INICIO DE LABORES EN OBRA]]="","No Aplica",IF(AND(MONTH(Tabla2[[#This Row],[FECHA INICIO DE LABORES EN OBRA]])=MONTH(TODAY()-30),YEAR(Tabla2[[#This Row],[FECHA INICIO DE LABORES EN OBRA]])=YEAR(TODAY())),MONTH(TODAY()-30)&amp;"-"&amp;YEAR(TODAY()),"No Aplica")),"No Aplica")</f>
        <v>No Aplica</v>
      </c>
    </row>
    <row r="386" spans="1:30" x14ac:dyDescent="0.25">
      <c r="A386" s="13" t="s">
        <v>3267</v>
      </c>
      <c r="B386" s="15" t="s">
        <v>3268</v>
      </c>
      <c r="C386" s="15" t="s">
        <v>3269</v>
      </c>
      <c r="D386" s="15" t="s">
        <v>1955</v>
      </c>
      <c r="E386" s="15" t="s">
        <v>1956</v>
      </c>
      <c r="F386" s="39">
        <v>34991</v>
      </c>
      <c r="G386" s="15">
        <v>1</v>
      </c>
      <c r="H386" s="15" t="s">
        <v>3274</v>
      </c>
      <c r="I386" s="15" t="s">
        <v>3275</v>
      </c>
      <c r="J386" s="15" t="s">
        <v>3315</v>
      </c>
      <c r="K386" s="15" t="s">
        <v>3316</v>
      </c>
      <c r="L386" s="40" t="s">
        <v>6</v>
      </c>
      <c r="M386" s="39"/>
      <c r="N386" s="41" t="s">
        <v>2687</v>
      </c>
      <c r="O386" s="39">
        <v>45114</v>
      </c>
      <c r="P386" s="40">
        <v>1</v>
      </c>
      <c r="Q386" s="40">
        <v>1</v>
      </c>
      <c r="R386" s="40" t="str">
        <f>IFERROR(VLOOKUP(Tabla2[[#This Row],[CONTRATISTA PRNCIPAL]],Hoja1!$L$5:$M$9,2,FALSE),"CJV")</f>
        <v>CJV</v>
      </c>
      <c r="S386" s="40" t="str">
        <f>IF(Tabla2[[#This Row],[EMPRESA]]=Tabla2[[#This Row],[CONTRATISTA PRNCIPAL]],"Principal","Secundaria")</f>
        <v>Secundaria</v>
      </c>
      <c r="T386" s="42">
        <f>IFERROR(1/COUNTIF(Tabla2[CONTRATISTA PRNCIPAL],Tabla2[[#This Row],[CONTRATISTA PRNCIPAL]]),0)</f>
        <v>0.01818181818181818</v>
      </c>
      <c r="U386" s="43">
        <f>IF(((TODAY()-Tabla2[[#This Row],[FECHA NACIMIENTO]])/365)&lt;18,"Corregir", IF(((TODAY()-Tabla2[[#This Row],[FECHA NACIMIENTO]])/365)&gt;80, "Corregir",ROUNDDOWN(((TODAY()-Tabla2[[#This Row],[FECHA NACIMIENTO]])/365),0)))</f>
        <v>27</v>
      </c>
      <c r="V3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6" s="44" t="str">
        <f>+IF(Tabla2[[#This Row],[Edad]]="Corregir","Corregir","Ok")</f>
        <v>Ok</v>
      </c>
      <c r="X386" s="42" t="str">
        <f>+IFERROR(VLOOKUP(Tabla2[[#This Row],[DISTRITO SEGÚN DNI]],Hoja1!$A$2:$B$32,2,FALSE),"No")</f>
        <v>SANTA ANITA</v>
      </c>
      <c r="Y386" s="42" t="str">
        <f>IF(OR(LOWER(Tabla2[[#This Row],[GENERO]])="masculino", LOWER(Tabla2[[#This Row],[GENERO]])="femenino"),"OK","Corregir")</f>
        <v>OK</v>
      </c>
      <c r="Z386" s="42" t="str">
        <f>+IF(Tabla2[[#This Row],[Nro. DNI / CE]]="","Corregir",IF(LEN(Tabla2[[#This Row],[Nro. DNI / CE]])&gt;=8,"OK","Corregir"))</f>
        <v>OK</v>
      </c>
      <c r="AA386" s="42">
        <f>COUNTIF(Tabla2[APELLIDOS Y NOMBRES],Tabla2[[#This Row],[APELLIDOS Y NOMBRES]])</f>
        <v>1</v>
      </c>
      <c r="AB386" s="42">
        <f>IF(Tabla2[[#This Row],[Trabajador]]&gt;1,1/Tabla2[[#This Row],[Trabajador]],Tabla2[[#This Row],[Trabajador]])</f>
        <v>1</v>
      </c>
      <c r="AC386" t="str">
        <f>+IFERROR(IF(Tabla2[[#This Row],[FECHA CESE/BAJA]]="","No Aplica",IF(AND(MONTH(Tabla2[[#This Row],[FECHA CESE/BAJA]])=MONTH(TODAY()-30),YEAR(Tabla2[[#This Row],[FECHA CESE/BAJA]])=YEAR(TODAY())),MONTH(TODAY()-30)&amp;"-"&amp;YEAR(TODAY()),"Borrar")),"No aplica")</f>
        <v>No Aplica</v>
      </c>
      <c r="AD386" t="str">
        <f>+IFERROR(IF(Tabla2[[#This Row],[FECHA INICIO DE LABORES EN OBRA]]="","No Aplica",IF(AND(MONTH(Tabla2[[#This Row],[FECHA INICIO DE LABORES EN OBRA]])=MONTH(TODAY()-30),YEAR(Tabla2[[#This Row],[FECHA INICIO DE LABORES EN OBRA]])=YEAR(TODAY())),MONTH(TODAY()-30)&amp;"-"&amp;YEAR(TODAY()),"No Aplica")),"No Aplica")</f>
        <v>No Aplica</v>
      </c>
    </row>
    <row r="387" spans="1:30" x14ac:dyDescent="0.25">
      <c r="A387" s="13" t="s">
        <v>3267</v>
      </c>
      <c r="B387" s="15" t="s">
        <v>3268</v>
      </c>
      <c r="C387" s="15" t="s">
        <v>3269</v>
      </c>
      <c r="D387" s="15" t="s">
        <v>3317</v>
      </c>
      <c r="E387" s="15" t="s">
        <v>3318</v>
      </c>
      <c r="F387" s="39">
        <v>36303</v>
      </c>
      <c r="G387" s="15">
        <v>1</v>
      </c>
      <c r="H387" s="15" t="s">
        <v>2073</v>
      </c>
      <c r="I387" s="15" t="s">
        <v>3272</v>
      </c>
      <c r="J387" s="15" t="s">
        <v>3319</v>
      </c>
      <c r="K387" s="15" t="s">
        <v>3320</v>
      </c>
      <c r="L387" s="40" t="s">
        <v>5</v>
      </c>
      <c r="M387" s="39"/>
      <c r="N387" s="41" t="s">
        <v>2687</v>
      </c>
      <c r="O387" s="39">
        <v>45114</v>
      </c>
      <c r="P387" s="40">
        <v>1</v>
      </c>
      <c r="Q387" s="40">
        <v>1</v>
      </c>
      <c r="R387" s="40" t="str">
        <f>IFERROR(VLOOKUP(Tabla2[[#This Row],[CONTRATISTA PRNCIPAL]],Hoja1!$L$5:$M$9,2,FALSE),"CJV")</f>
        <v>CJV</v>
      </c>
      <c r="S387" s="40" t="str">
        <f>IF(Tabla2[[#This Row],[EMPRESA]]=Tabla2[[#This Row],[CONTRATISTA PRNCIPAL]],"Principal","Secundaria")</f>
        <v>Secundaria</v>
      </c>
      <c r="T387" s="42">
        <f>IFERROR(1/COUNTIF(Tabla2[CONTRATISTA PRNCIPAL],Tabla2[[#This Row],[CONTRATISTA PRNCIPAL]]),0)</f>
        <v>0.01818181818181818</v>
      </c>
      <c r="U387" s="43">
        <f>IF(((TODAY()-Tabla2[[#This Row],[FECHA NACIMIENTO]])/365)&lt;18,"Corregir", IF(((TODAY()-Tabla2[[#This Row],[FECHA NACIMIENTO]])/365)&gt;80, "Corregir",ROUNDDOWN(((TODAY()-Tabla2[[#This Row],[FECHA NACIMIENTO]])/365),0)))</f>
        <v>24</v>
      </c>
      <c r="V3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7" s="44" t="str">
        <f>+IF(Tabla2[[#This Row],[Edad]]="Corregir","Corregir","Ok")</f>
        <v>Ok</v>
      </c>
      <c r="X387" s="42" t="str">
        <f>+IFERROR(VLOOKUP(Tabla2[[#This Row],[DISTRITO SEGÚN DNI]],Hoja1!$A$2:$B$32,2,FALSE),"No")</f>
        <v>No</v>
      </c>
      <c r="Y387" s="42" t="str">
        <f>IF(OR(LOWER(Tabla2[[#This Row],[GENERO]])="masculino", LOWER(Tabla2[[#This Row],[GENERO]])="femenino"),"OK","Corregir")</f>
        <v>OK</v>
      </c>
      <c r="Z387" s="42" t="str">
        <f>+IF(Tabla2[[#This Row],[Nro. DNI / CE]]="","Corregir",IF(LEN(Tabla2[[#This Row],[Nro. DNI / CE]])&gt;=8,"OK","Corregir"))</f>
        <v>OK</v>
      </c>
      <c r="AA387" s="42">
        <f>COUNTIF(Tabla2[APELLIDOS Y NOMBRES],Tabla2[[#This Row],[APELLIDOS Y NOMBRES]])</f>
        <v>1</v>
      </c>
      <c r="AB387" s="42">
        <f>IF(Tabla2[[#This Row],[Trabajador]]&gt;1,1/Tabla2[[#This Row],[Trabajador]],Tabla2[[#This Row],[Trabajador]])</f>
        <v>1</v>
      </c>
      <c r="AC387" t="str">
        <f>+IFERROR(IF(Tabla2[[#This Row],[FECHA CESE/BAJA]]="","No Aplica",IF(AND(MONTH(Tabla2[[#This Row],[FECHA CESE/BAJA]])=MONTH(TODAY()-30),YEAR(Tabla2[[#This Row],[FECHA CESE/BAJA]])=YEAR(TODAY())),MONTH(TODAY()-30)&amp;"-"&amp;YEAR(TODAY()),"Borrar")),"No aplica")</f>
        <v>No Aplica</v>
      </c>
      <c r="AD387" t="str">
        <f>+IFERROR(IF(Tabla2[[#This Row],[FECHA INICIO DE LABORES EN OBRA]]="","No Aplica",IF(AND(MONTH(Tabla2[[#This Row],[FECHA INICIO DE LABORES EN OBRA]])=MONTH(TODAY()-30),YEAR(Tabla2[[#This Row],[FECHA INICIO DE LABORES EN OBRA]])=YEAR(TODAY())),MONTH(TODAY()-30)&amp;"-"&amp;YEAR(TODAY()),"No Aplica")),"No Aplica")</f>
        <v>No Aplica</v>
      </c>
    </row>
    <row r="388" spans="1:30" x14ac:dyDescent="0.25">
      <c r="A388" s="13" t="s">
        <v>3267</v>
      </c>
      <c r="B388" s="15" t="s">
        <v>3268</v>
      </c>
      <c r="C388" s="15" t="s">
        <v>3269</v>
      </c>
      <c r="D388" s="15" t="s">
        <v>926</v>
      </c>
      <c r="E388" s="15" t="s">
        <v>927</v>
      </c>
      <c r="F388" s="39">
        <v>34822</v>
      </c>
      <c r="G388" s="15">
        <v>2</v>
      </c>
      <c r="H388" s="15" t="s">
        <v>2751</v>
      </c>
      <c r="I388" s="15" t="s">
        <v>3275</v>
      </c>
      <c r="J388" s="15" t="s">
        <v>3321</v>
      </c>
      <c r="K388" s="15" t="s">
        <v>2083</v>
      </c>
      <c r="L388" s="40" t="s">
        <v>6</v>
      </c>
      <c r="M388" s="39"/>
      <c r="N388" s="41" t="s">
        <v>2687</v>
      </c>
      <c r="O388" s="39">
        <v>45120</v>
      </c>
      <c r="P388" s="40">
        <v>1</v>
      </c>
      <c r="Q388" s="40">
        <v>1</v>
      </c>
      <c r="R388" s="40" t="str">
        <f>IFERROR(VLOOKUP(Tabla2[[#This Row],[CONTRATISTA PRNCIPAL]],Hoja1!$L$5:$M$9,2,FALSE),"CJV")</f>
        <v>CJV</v>
      </c>
      <c r="S388" s="40" t="str">
        <f>IF(Tabla2[[#This Row],[EMPRESA]]=Tabla2[[#This Row],[CONTRATISTA PRNCIPAL]],"Principal","Secundaria")</f>
        <v>Secundaria</v>
      </c>
      <c r="T388" s="42">
        <f>IFERROR(1/COUNTIF(Tabla2[CONTRATISTA PRNCIPAL],Tabla2[[#This Row],[CONTRATISTA PRNCIPAL]]),0)</f>
        <v>0.01818181818181818</v>
      </c>
      <c r="U388" s="43">
        <f>IF(((TODAY()-Tabla2[[#This Row],[FECHA NACIMIENTO]])/365)&lt;18,"Corregir", IF(((TODAY()-Tabla2[[#This Row],[FECHA NACIMIENTO]])/365)&gt;80, "Corregir",ROUNDDOWN(((TODAY()-Tabla2[[#This Row],[FECHA NACIMIENTO]])/365),0)))</f>
        <v>28</v>
      </c>
      <c r="V3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8" s="44" t="str">
        <f>+IF(Tabla2[[#This Row],[Edad]]="Corregir","Corregir","Ok")</f>
        <v>Ok</v>
      </c>
      <c r="X388" s="42" t="str">
        <f>+IFERROR(VLOOKUP(Tabla2[[#This Row],[DISTRITO SEGÚN DNI]],Hoja1!$A$2:$B$32,2,FALSE),"No")</f>
        <v>ATE</v>
      </c>
      <c r="Y388" s="42" t="str">
        <f>IF(OR(LOWER(Tabla2[[#This Row],[GENERO]])="masculino", LOWER(Tabla2[[#This Row],[GENERO]])="femenino"),"OK","Corregir")</f>
        <v>OK</v>
      </c>
      <c r="Z388" s="42" t="str">
        <f>+IF(Tabla2[[#This Row],[Nro. DNI / CE]]="","Corregir",IF(LEN(Tabla2[[#This Row],[Nro. DNI / CE]])&gt;=8,"OK","Corregir"))</f>
        <v>OK</v>
      </c>
      <c r="AA388" s="42">
        <f>COUNTIF(Tabla2[APELLIDOS Y NOMBRES],Tabla2[[#This Row],[APELLIDOS Y NOMBRES]])</f>
        <v>1</v>
      </c>
      <c r="AB388" s="42">
        <f>IF(Tabla2[[#This Row],[Trabajador]]&gt;1,1/Tabla2[[#This Row],[Trabajador]],Tabla2[[#This Row],[Trabajador]])</f>
        <v>1</v>
      </c>
      <c r="AC388" t="str">
        <f>+IFERROR(IF(Tabla2[[#This Row],[FECHA CESE/BAJA]]="","No Aplica",IF(AND(MONTH(Tabla2[[#This Row],[FECHA CESE/BAJA]])=MONTH(TODAY()-30),YEAR(Tabla2[[#This Row],[FECHA CESE/BAJA]])=YEAR(TODAY())),MONTH(TODAY()-30)&amp;"-"&amp;YEAR(TODAY()),"Borrar")),"No aplica")</f>
        <v>No Aplica</v>
      </c>
      <c r="AD388" t="str">
        <f>+IFERROR(IF(Tabla2[[#This Row],[FECHA INICIO DE LABORES EN OBRA]]="","No Aplica",IF(AND(MONTH(Tabla2[[#This Row],[FECHA INICIO DE LABORES EN OBRA]])=MONTH(TODAY()-30),YEAR(Tabla2[[#This Row],[FECHA INICIO DE LABORES EN OBRA]])=YEAR(TODAY())),MONTH(TODAY()-30)&amp;"-"&amp;YEAR(TODAY()),"No Aplica")),"No Aplica")</f>
        <v>No Aplica</v>
      </c>
    </row>
    <row r="389" spans="1:30" x14ac:dyDescent="0.25">
      <c r="A389" s="13" t="s">
        <v>3267</v>
      </c>
      <c r="B389" s="15" t="s">
        <v>3268</v>
      </c>
      <c r="C389" s="15" t="s">
        <v>3269</v>
      </c>
      <c r="D389" s="15" t="s">
        <v>3322</v>
      </c>
      <c r="E389" s="15" t="s">
        <v>3323</v>
      </c>
      <c r="F389" s="39">
        <v>30503</v>
      </c>
      <c r="G389" s="15">
        <v>1</v>
      </c>
      <c r="H389" s="15" t="s">
        <v>3324</v>
      </c>
      <c r="I389" s="15" t="s">
        <v>3272</v>
      </c>
      <c r="J389" s="15" t="s">
        <v>3325</v>
      </c>
      <c r="K389" s="15" t="s">
        <v>3200</v>
      </c>
      <c r="L389" s="40" t="s">
        <v>5</v>
      </c>
      <c r="M389" s="39"/>
      <c r="N389" s="41" t="s">
        <v>3326</v>
      </c>
      <c r="O389" s="39">
        <v>45152</v>
      </c>
      <c r="P389" s="40">
        <v>1</v>
      </c>
      <c r="Q389" s="40">
        <v>1</v>
      </c>
      <c r="R389" s="40" t="str">
        <f>IFERROR(VLOOKUP(Tabla2[[#This Row],[CONTRATISTA PRNCIPAL]],Hoja1!$L$5:$M$9,2,FALSE),"CJV")</f>
        <v>CJV</v>
      </c>
      <c r="S389" s="40" t="str">
        <f>IF(Tabla2[[#This Row],[EMPRESA]]=Tabla2[[#This Row],[CONTRATISTA PRNCIPAL]],"Principal","Secundaria")</f>
        <v>Secundaria</v>
      </c>
      <c r="T389" s="42">
        <f>IFERROR(1/COUNTIF(Tabla2[CONTRATISTA PRNCIPAL],Tabla2[[#This Row],[CONTRATISTA PRNCIPAL]]),0)</f>
        <v>0.01818181818181818</v>
      </c>
      <c r="U389" s="43">
        <f>IF(((TODAY()-Tabla2[[#This Row],[FECHA NACIMIENTO]])/365)&lt;18,"Corregir", IF(((TODAY()-Tabla2[[#This Row],[FECHA NACIMIENTO]])/365)&gt;80, "Corregir",ROUNDDOWN(((TODAY()-Tabla2[[#This Row],[FECHA NACIMIENTO]])/365),0)))</f>
        <v>40</v>
      </c>
      <c r="V3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9" s="44" t="str">
        <f>+IF(Tabla2[[#This Row],[Edad]]="Corregir","Corregir","Ok")</f>
        <v>Ok</v>
      </c>
      <c r="X389" s="42" t="str">
        <f>+IFERROR(VLOOKUP(Tabla2[[#This Row],[DISTRITO SEGÚN DNI]],Hoja1!$A$2:$B$32,2,FALSE),"No")</f>
        <v>No</v>
      </c>
      <c r="Y389" s="42" t="str">
        <f>IF(OR(LOWER(Tabla2[[#This Row],[GENERO]])="masculino", LOWER(Tabla2[[#This Row],[GENERO]])="femenino"),"OK","Corregir")</f>
        <v>OK</v>
      </c>
      <c r="Z389" s="42" t="str">
        <f>+IF(Tabla2[[#This Row],[Nro. DNI / CE]]="","Corregir",IF(LEN(Tabla2[[#This Row],[Nro. DNI / CE]])&gt;=8,"OK","Corregir"))</f>
        <v>OK</v>
      </c>
      <c r="AA389" s="42">
        <f>COUNTIF(Tabla2[APELLIDOS Y NOMBRES],Tabla2[[#This Row],[APELLIDOS Y NOMBRES]])</f>
        <v>1</v>
      </c>
      <c r="AB389" s="42">
        <f>IF(Tabla2[[#This Row],[Trabajador]]&gt;1,1/Tabla2[[#This Row],[Trabajador]],Tabla2[[#This Row],[Trabajador]])</f>
        <v>1</v>
      </c>
      <c r="AC389" t="str">
        <f>+IFERROR(IF(Tabla2[[#This Row],[FECHA CESE/BAJA]]="","No Aplica",IF(AND(MONTH(Tabla2[[#This Row],[FECHA CESE/BAJA]])=MONTH(TODAY()-30),YEAR(Tabla2[[#This Row],[FECHA CESE/BAJA]])=YEAR(TODAY())),MONTH(TODAY()-30)&amp;"-"&amp;YEAR(TODAY()),"Borrar")),"No aplica")</f>
        <v>No Aplica</v>
      </c>
      <c r="AD389" t="str">
        <f>+IFERROR(IF(Tabla2[[#This Row],[FECHA INICIO DE LABORES EN OBRA]]="","No Aplica",IF(AND(MONTH(Tabla2[[#This Row],[FECHA INICIO DE LABORES EN OBRA]])=MONTH(TODAY()-30),YEAR(Tabla2[[#This Row],[FECHA INICIO DE LABORES EN OBRA]])=YEAR(TODAY())),MONTH(TODAY()-30)&amp;"-"&amp;YEAR(TODAY()),"No Aplica")),"No Aplica")</f>
        <v>8-2023</v>
      </c>
    </row>
    <row r="390" spans="1:30" x14ac:dyDescent="0.25">
      <c r="A390" s="13" t="s">
        <v>3267</v>
      </c>
      <c r="B390" s="15" t="s">
        <v>3268</v>
      </c>
      <c r="C390" s="15" t="s">
        <v>3269</v>
      </c>
      <c r="D390" s="15" t="s">
        <v>502</v>
      </c>
      <c r="E390" s="15" t="s">
        <v>503</v>
      </c>
      <c r="F390" s="39">
        <v>30056</v>
      </c>
      <c r="G390" s="15">
        <v>2</v>
      </c>
      <c r="H390" s="15" t="s">
        <v>2751</v>
      </c>
      <c r="I390" s="15" t="s">
        <v>3275</v>
      </c>
      <c r="J390" s="15" t="s">
        <v>3327</v>
      </c>
      <c r="K390" s="15" t="s">
        <v>2083</v>
      </c>
      <c r="L390" s="40" t="s">
        <v>6</v>
      </c>
      <c r="M390" s="39"/>
      <c r="N390" s="41" t="s">
        <v>2687</v>
      </c>
      <c r="O390" s="39">
        <v>45149</v>
      </c>
      <c r="P390" s="40">
        <v>1</v>
      </c>
      <c r="Q390" s="40">
        <v>1</v>
      </c>
      <c r="R390" s="40" t="str">
        <f>IFERROR(VLOOKUP(Tabla2[[#This Row],[CONTRATISTA PRNCIPAL]],Hoja1!$L$5:$M$9,2,FALSE),"CJV")</f>
        <v>CJV</v>
      </c>
      <c r="S390" s="40" t="str">
        <f>IF(Tabla2[[#This Row],[EMPRESA]]=Tabla2[[#This Row],[CONTRATISTA PRNCIPAL]],"Principal","Secundaria")</f>
        <v>Secundaria</v>
      </c>
      <c r="T390" s="42">
        <f>IFERROR(1/COUNTIF(Tabla2[CONTRATISTA PRNCIPAL],Tabla2[[#This Row],[CONTRATISTA PRNCIPAL]]),0)</f>
        <v>0.01818181818181818</v>
      </c>
      <c r="U390" s="43">
        <f>IF(((TODAY()-Tabla2[[#This Row],[FECHA NACIMIENTO]])/365)&lt;18,"Corregir", IF(((TODAY()-Tabla2[[#This Row],[FECHA NACIMIENTO]])/365)&gt;80, "Corregir",ROUNDDOWN(((TODAY()-Tabla2[[#This Row],[FECHA NACIMIENTO]])/365),0)))</f>
        <v>41</v>
      </c>
      <c r="V3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0" s="44" t="str">
        <f>+IF(Tabla2[[#This Row],[Edad]]="Corregir","Corregir","Ok")</f>
        <v>Ok</v>
      </c>
      <c r="X390" s="42" t="str">
        <f>+IFERROR(VLOOKUP(Tabla2[[#This Row],[DISTRITO SEGÚN DNI]],Hoja1!$A$2:$B$32,2,FALSE),"No")</f>
        <v>ATE</v>
      </c>
      <c r="Y390" s="42" t="str">
        <f>IF(OR(LOWER(Tabla2[[#This Row],[GENERO]])="masculino", LOWER(Tabla2[[#This Row],[GENERO]])="femenino"),"OK","Corregir")</f>
        <v>OK</v>
      </c>
      <c r="Z390" s="42" t="str">
        <f>+IF(Tabla2[[#This Row],[Nro. DNI / CE]]="","Corregir",IF(LEN(Tabla2[[#This Row],[Nro. DNI / CE]])&gt;=8,"OK","Corregir"))</f>
        <v>OK</v>
      </c>
      <c r="AA390" s="42">
        <f>COUNTIF(Tabla2[APELLIDOS Y NOMBRES],Tabla2[[#This Row],[APELLIDOS Y NOMBRES]])</f>
        <v>1</v>
      </c>
      <c r="AB390" s="42">
        <f>IF(Tabla2[[#This Row],[Trabajador]]&gt;1,1/Tabla2[[#This Row],[Trabajador]],Tabla2[[#This Row],[Trabajador]])</f>
        <v>1</v>
      </c>
      <c r="AC390" t="str">
        <f>+IFERROR(IF(Tabla2[[#This Row],[FECHA CESE/BAJA]]="","No Aplica",IF(AND(MONTH(Tabla2[[#This Row],[FECHA CESE/BAJA]])=MONTH(TODAY()-30),YEAR(Tabla2[[#This Row],[FECHA CESE/BAJA]])=YEAR(TODAY())),MONTH(TODAY()-30)&amp;"-"&amp;YEAR(TODAY()),"Borrar")),"No aplica")</f>
        <v>No Aplica</v>
      </c>
      <c r="AD390" t="str">
        <f>+IFERROR(IF(Tabla2[[#This Row],[FECHA INICIO DE LABORES EN OBRA]]="","No Aplica",IF(AND(MONTH(Tabla2[[#This Row],[FECHA INICIO DE LABORES EN OBRA]])=MONTH(TODAY()-30),YEAR(Tabla2[[#This Row],[FECHA INICIO DE LABORES EN OBRA]])=YEAR(TODAY())),MONTH(TODAY()-30)&amp;"-"&amp;YEAR(TODAY()),"No Aplica")),"No Aplica")</f>
        <v>8-2023</v>
      </c>
    </row>
    <row r="391" spans="1:30" x14ac:dyDescent="0.25">
      <c r="A391" s="13" t="s">
        <v>3328</v>
      </c>
      <c r="B391" s="15" t="s">
        <v>3329</v>
      </c>
      <c r="C391" s="15" t="s">
        <v>3269</v>
      </c>
      <c r="D391" s="15" t="s">
        <v>3330</v>
      </c>
      <c r="E391" s="15" t="s">
        <v>3331</v>
      </c>
      <c r="F391" s="39">
        <v>25676</v>
      </c>
      <c r="G391" s="15">
        <v>1</v>
      </c>
      <c r="H391" s="15" t="s">
        <v>3279</v>
      </c>
      <c r="I391" s="15" t="s">
        <v>3332</v>
      </c>
      <c r="J391" s="15" t="s">
        <v>3333</v>
      </c>
      <c r="K391" s="15" t="s">
        <v>2113</v>
      </c>
      <c r="L391" s="40" t="s">
        <v>6</v>
      </c>
      <c r="M391" s="39"/>
      <c r="N391" s="41" t="s">
        <v>2687</v>
      </c>
      <c r="O391" s="39" t="s">
        <v>1096</v>
      </c>
      <c r="P391" s="40">
        <v>1</v>
      </c>
      <c r="Q391" s="40">
        <v>1</v>
      </c>
      <c r="R391" s="40" t="str">
        <f>IFERROR(VLOOKUP(Tabla2[[#This Row],[CONTRATISTA PRNCIPAL]],Hoja1!$L$5:$M$9,2,FALSE),"CJV")</f>
        <v>CJV</v>
      </c>
      <c r="S391" s="40" t="str">
        <f>IF(Tabla2[[#This Row],[EMPRESA]]=Tabla2[[#This Row],[CONTRATISTA PRNCIPAL]],"Principal","Secundaria")</f>
        <v>Secundaria</v>
      </c>
      <c r="T391" s="42">
        <f>IFERROR(1/COUNTIF(Tabla2[CONTRATISTA PRNCIPAL],Tabla2[[#This Row],[CONTRATISTA PRNCIPAL]]),0)</f>
        <v>0.01818181818181818</v>
      </c>
      <c r="U391" s="43">
        <f>IF(((TODAY()-Tabla2[[#This Row],[FECHA NACIMIENTO]])/365)&lt;18,"Corregir", IF(((TODAY()-Tabla2[[#This Row],[FECHA NACIMIENTO]])/365)&gt;80, "Corregir",ROUNDDOWN(((TODAY()-Tabla2[[#This Row],[FECHA NACIMIENTO]])/365),0)))</f>
        <v>53</v>
      </c>
      <c r="V3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1" s="44" t="str">
        <f>+IF(Tabla2[[#This Row],[Edad]]="Corregir","Corregir","Ok")</f>
        <v>Ok</v>
      </c>
      <c r="X391" s="42" t="str">
        <f>+IFERROR(VLOOKUP(Tabla2[[#This Row],[DISTRITO SEGÚN DNI]],Hoja1!$A$2:$B$32,2,FALSE),"No")</f>
        <v>No</v>
      </c>
      <c r="Y391" s="42" t="str">
        <f>IF(OR(LOWER(Tabla2[[#This Row],[GENERO]])="masculino", LOWER(Tabla2[[#This Row],[GENERO]])="femenino"),"OK","Corregir")</f>
        <v>OK</v>
      </c>
      <c r="Z391" s="42" t="str">
        <f>+IF(Tabla2[[#This Row],[Nro. DNI / CE]]="","Corregir",IF(LEN(Tabla2[[#This Row],[Nro. DNI / CE]])&gt;=8,"OK","Corregir"))</f>
        <v>OK</v>
      </c>
      <c r="AA391" s="42">
        <f>COUNTIF(Tabla2[APELLIDOS Y NOMBRES],Tabla2[[#This Row],[APELLIDOS Y NOMBRES]])</f>
        <v>1</v>
      </c>
      <c r="AB391" s="42">
        <f>IF(Tabla2[[#This Row],[Trabajador]]&gt;1,1/Tabla2[[#This Row],[Trabajador]],Tabla2[[#This Row],[Trabajador]])</f>
        <v>1</v>
      </c>
      <c r="AC391" t="str">
        <f>+IFERROR(IF(Tabla2[[#This Row],[FECHA CESE/BAJA]]="","No Aplica",IF(AND(MONTH(Tabla2[[#This Row],[FECHA CESE/BAJA]])=MONTH(TODAY()-30),YEAR(Tabla2[[#This Row],[FECHA CESE/BAJA]])=YEAR(TODAY())),MONTH(TODAY()-30)&amp;"-"&amp;YEAR(TODAY()),"Borrar")),"No aplica")</f>
        <v>No Aplica</v>
      </c>
      <c r="AD391" t="str">
        <f>+IFERROR(IF(Tabla2[[#This Row],[FECHA INICIO DE LABORES EN OBRA]]="","No Aplica",IF(AND(MONTH(Tabla2[[#This Row],[FECHA INICIO DE LABORES EN OBRA]])=MONTH(TODAY()-30),YEAR(Tabla2[[#This Row],[FECHA INICIO DE LABORES EN OBRA]])=YEAR(TODAY())),MONTH(TODAY()-30)&amp;"-"&amp;YEAR(TODAY()),"No Aplica")),"No Aplica")</f>
        <v>No Aplica</v>
      </c>
    </row>
    <row r="392" spans="1:30" x14ac:dyDescent="0.25">
      <c r="A392" s="13" t="s">
        <v>3328</v>
      </c>
      <c r="B392" s="15" t="s">
        <v>3329</v>
      </c>
      <c r="C392" s="15" t="s">
        <v>3269</v>
      </c>
      <c r="D392" s="15" t="s">
        <v>3334</v>
      </c>
      <c r="E392" s="15" t="s">
        <v>3335</v>
      </c>
      <c r="F392" s="39">
        <v>33954</v>
      </c>
      <c r="G392" s="15">
        <v>1</v>
      </c>
      <c r="H392" s="15" t="s">
        <v>3284</v>
      </c>
      <c r="I392" s="15" t="s">
        <v>3332</v>
      </c>
      <c r="J392" s="15" t="s">
        <v>3336</v>
      </c>
      <c r="K392" s="15" t="s">
        <v>2697</v>
      </c>
      <c r="L392" s="40" t="s">
        <v>6</v>
      </c>
      <c r="M392" s="39"/>
      <c r="N392" s="41" t="s">
        <v>2687</v>
      </c>
      <c r="O392" s="39" t="s">
        <v>1096</v>
      </c>
      <c r="P392" s="40">
        <v>1</v>
      </c>
      <c r="Q392" s="40">
        <v>1</v>
      </c>
      <c r="R392" s="40" t="str">
        <f>IFERROR(VLOOKUP(Tabla2[[#This Row],[CONTRATISTA PRNCIPAL]],Hoja1!$L$5:$M$9,2,FALSE),"CJV")</f>
        <v>CJV</v>
      </c>
      <c r="S392" s="40" t="str">
        <f>IF(Tabla2[[#This Row],[EMPRESA]]=Tabla2[[#This Row],[CONTRATISTA PRNCIPAL]],"Principal","Secundaria")</f>
        <v>Secundaria</v>
      </c>
      <c r="T392" s="42">
        <f>IFERROR(1/COUNTIF(Tabla2[CONTRATISTA PRNCIPAL],Tabla2[[#This Row],[CONTRATISTA PRNCIPAL]]),0)</f>
        <v>0.01818181818181818</v>
      </c>
      <c r="U392" s="43">
        <f>IF(((TODAY()-Tabla2[[#This Row],[FECHA NACIMIENTO]])/365)&lt;18,"Corregir", IF(((TODAY()-Tabla2[[#This Row],[FECHA NACIMIENTO]])/365)&gt;80, "Corregir",ROUNDDOWN(((TODAY()-Tabla2[[#This Row],[FECHA NACIMIENTO]])/365),0)))</f>
        <v>30</v>
      </c>
      <c r="V3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2" s="44" t="str">
        <f>+IF(Tabla2[[#This Row],[Edad]]="Corregir","Corregir","Ok")</f>
        <v>Ok</v>
      </c>
      <c r="X392" s="42" t="str">
        <f>+IFERROR(VLOOKUP(Tabla2[[#This Row],[DISTRITO SEGÚN DNI]],Hoja1!$A$2:$B$32,2,FALSE),"No")</f>
        <v>No</v>
      </c>
      <c r="Y392" s="42" t="str">
        <f>IF(OR(LOWER(Tabla2[[#This Row],[GENERO]])="masculino", LOWER(Tabla2[[#This Row],[GENERO]])="femenino"),"OK","Corregir")</f>
        <v>OK</v>
      </c>
      <c r="Z392" s="42" t="str">
        <f>+IF(Tabla2[[#This Row],[Nro. DNI / CE]]="","Corregir",IF(LEN(Tabla2[[#This Row],[Nro. DNI / CE]])&gt;=8,"OK","Corregir"))</f>
        <v>OK</v>
      </c>
      <c r="AA392" s="42">
        <f>COUNTIF(Tabla2[APELLIDOS Y NOMBRES],Tabla2[[#This Row],[APELLIDOS Y NOMBRES]])</f>
        <v>1</v>
      </c>
      <c r="AB392" s="42">
        <f>IF(Tabla2[[#This Row],[Trabajador]]&gt;1,1/Tabla2[[#This Row],[Trabajador]],Tabla2[[#This Row],[Trabajador]])</f>
        <v>1</v>
      </c>
      <c r="AC392" t="str">
        <f>+IFERROR(IF(Tabla2[[#This Row],[FECHA CESE/BAJA]]="","No Aplica",IF(AND(MONTH(Tabla2[[#This Row],[FECHA CESE/BAJA]])=MONTH(TODAY()-30),YEAR(Tabla2[[#This Row],[FECHA CESE/BAJA]])=YEAR(TODAY())),MONTH(TODAY()-30)&amp;"-"&amp;YEAR(TODAY()),"Borrar")),"No aplica")</f>
        <v>No Aplica</v>
      </c>
      <c r="AD392" t="str">
        <f>+IFERROR(IF(Tabla2[[#This Row],[FECHA INICIO DE LABORES EN OBRA]]="","No Aplica",IF(AND(MONTH(Tabla2[[#This Row],[FECHA INICIO DE LABORES EN OBRA]])=MONTH(TODAY()-30),YEAR(Tabla2[[#This Row],[FECHA INICIO DE LABORES EN OBRA]])=YEAR(TODAY())),MONTH(TODAY()-30)&amp;"-"&amp;YEAR(TODAY()),"No Aplica")),"No Aplica")</f>
        <v>No Aplica</v>
      </c>
    </row>
    <row r="393" spans="1:30" x14ac:dyDescent="0.25">
      <c r="A393" s="13" t="s">
        <v>3328</v>
      </c>
      <c r="B393" s="15" t="s">
        <v>3329</v>
      </c>
      <c r="C393" s="15" t="s">
        <v>3269</v>
      </c>
      <c r="D393" s="15">
        <v>73366253</v>
      </c>
      <c r="E393" s="15" t="s">
        <v>3337</v>
      </c>
      <c r="F393" s="39">
        <v>35567</v>
      </c>
      <c r="G393" s="15">
        <v>1</v>
      </c>
      <c r="H393" s="15" t="s">
        <v>3284</v>
      </c>
      <c r="I393" s="15" t="s">
        <v>3332</v>
      </c>
      <c r="J393" s="15" t="s">
        <v>3338</v>
      </c>
      <c r="K393" s="15" t="s">
        <v>2808</v>
      </c>
      <c r="L393" s="40" t="s">
        <v>6</v>
      </c>
      <c r="M393" s="39"/>
      <c r="N393" s="41" t="s">
        <v>2687</v>
      </c>
      <c r="O393" s="39" t="s">
        <v>1096</v>
      </c>
      <c r="P393" s="40">
        <v>1</v>
      </c>
      <c r="Q393" s="40">
        <v>1</v>
      </c>
      <c r="R393" s="40" t="str">
        <f>IFERROR(VLOOKUP(Tabla2[[#This Row],[CONTRATISTA PRNCIPAL]],Hoja1!$L$5:$M$9,2,FALSE),"CJV")</f>
        <v>CJV</v>
      </c>
      <c r="S393" s="40" t="str">
        <f>IF(Tabla2[[#This Row],[EMPRESA]]=Tabla2[[#This Row],[CONTRATISTA PRNCIPAL]],"Principal","Secundaria")</f>
        <v>Secundaria</v>
      </c>
      <c r="T393" s="42">
        <f>IFERROR(1/COUNTIF(Tabla2[CONTRATISTA PRNCIPAL],Tabla2[[#This Row],[CONTRATISTA PRNCIPAL]]),0)</f>
        <v>0.01818181818181818</v>
      </c>
      <c r="U393" s="43">
        <f>IF(((TODAY()-Tabla2[[#This Row],[FECHA NACIMIENTO]])/365)&lt;18,"Corregir", IF(((TODAY()-Tabla2[[#This Row],[FECHA NACIMIENTO]])/365)&gt;80, "Corregir",ROUNDDOWN(((TODAY()-Tabla2[[#This Row],[FECHA NACIMIENTO]])/365),0)))</f>
        <v>26</v>
      </c>
      <c r="V3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3" s="44" t="str">
        <f>+IF(Tabla2[[#This Row],[Edad]]="Corregir","Corregir","Ok")</f>
        <v>Ok</v>
      </c>
      <c r="X393" s="42" t="str">
        <f>+IFERROR(VLOOKUP(Tabla2[[#This Row],[DISTRITO SEGÚN DNI]],Hoja1!$A$2:$B$32,2,FALSE),"No")</f>
        <v>No</v>
      </c>
      <c r="Y393" s="42" t="str">
        <f>IF(OR(LOWER(Tabla2[[#This Row],[GENERO]])="masculino", LOWER(Tabla2[[#This Row],[GENERO]])="femenino"),"OK","Corregir")</f>
        <v>OK</v>
      </c>
      <c r="Z393" s="42" t="str">
        <f>+IF(Tabla2[[#This Row],[Nro. DNI / CE]]="","Corregir",IF(LEN(Tabla2[[#This Row],[Nro. DNI / CE]])&gt;=8,"OK","Corregir"))</f>
        <v>OK</v>
      </c>
      <c r="AA393" s="42">
        <f>COUNTIF(Tabla2[APELLIDOS Y NOMBRES],Tabla2[[#This Row],[APELLIDOS Y NOMBRES]])</f>
        <v>1</v>
      </c>
      <c r="AB393" s="42">
        <f>IF(Tabla2[[#This Row],[Trabajador]]&gt;1,1/Tabla2[[#This Row],[Trabajador]],Tabla2[[#This Row],[Trabajador]])</f>
        <v>1</v>
      </c>
      <c r="AC393" t="str">
        <f>+IFERROR(IF(Tabla2[[#This Row],[FECHA CESE/BAJA]]="","No Aplica",IF(AND(MONTH(Tabla2[[#This Row],[FECHA CESE/BAJA]])=MONTH(TODAY()-30),YEAR(Tabla2[[#This Row],[FECHA CESE/BAJA]])=YEAR(TODAY())),MONTH(TODAY()-30)&amp;"-"&amp;YEAR(TODAY()),"Borrar")),"No aplica")</f>
        <v>No Aplica</v>
      </c>
      <c r="AD393" t="str">
        <f>+IFERROR(IF(Tabla2[[#This Row],[FECHA INICIO DE LABORES EN OBRA]]="","No Aplica",IF(AND(MONTH(Tabla2[[#This Row],[FECHA INICIO DE LABORES EN OBRA]])=MONTH(TODAY()-30),YEAR(Tabla2[[#This Row],[FECHA INICIO DE LABORES EN OBRA]])=YEAR(TODAY())),MONTH(TODAY()-30)&amp;"-"&amp;YEAR(TODAY()),"No Aplica")),"No Aplica")</f>
        <v>No Aplica</v>
      </c>
    </row>
    <row r="394" spans="1:30" x14ac:dyDescent="0.25">
      <c r="A394" s="13" t="s">
        <v>3328</v>
      </c>
      <c r="B394" s="15" t="s">
        <v>3329</v>
      </c>
      <c r="C394" s="15" t="s">
        <v>3269</v>
      </c>
      <c r="D394" s="15" t="s">
        <v>3339</v>
      </c>
      <c r="E394" s="15" t="s">
        <v>3340</v>
      </c>
      <c r="F394" s="39">
        <v>37440</v>
      </c>
      <c r="G394" s="15">
        <v>1</v>
      </c>
      <c r="H394" s="15" t="s">
        <v>3284</v>
      </c>
      <c r="I394" s="15" t="s">
        <v>3332</v>
      </c>
      <c r="J394" s="15" t="s">
        <v>3341</v>
      </c>
      <c r="K394" s="15" t="s">
        <v>2697</v>
      </c>
      <c r="L394" s="40" t="s">
        <v>6</v>
      </c>
      <c r="M394" s="39"/>
      <c r="N394" s="41" t="s">
        <v>2687</v>
      </c>
      <c r="O394" s="39" t="s">
        <v>1096</v>
      </c>
      <c r="P394" s="40">
        <v>1</v>
      </c>
      <c r="Q394" s="40">
        <v>1</v>
      </c>
      <c r="R394" s="40" t="str">
        <f>IFERROR(VLOOKUP(Tabla2[[#This Row],[CONTRATISTA PRNCIPAL]],Hoja1!$L$5:$M$9,2,FALSE),"CJV")</f>
        <v>CJV</v>
      </c>
      <c r="S394" s="40" t="str">
        <f>IF(Tabla2[[#This Row],[EMPRESA]]=Tabla2[[#This Row],[CONTRATISTA PRNCIPAL]],"Principal","Secundaria")</f>
        <v>Secundaria</v>
      </c>
      <c r="T394" s="42">
        <f>IFERROR(1/COUNTIF(Tabla2[CONTRATISTA PRNCIPAL],Tabla2[[#This Row],[CONTRATISTA PRNCIPAL]]),0)</f>
        <v>0.01818181818181818</v>
      </c>
      <c r="U394" s="43">
        <f>IF(((TODAY()-Tabla2[[#This Row],[FECHA NACIMIENTO]])/365)&lt;18,"Corregir", IF(((TODAY()-Tabla2[[#This Row],[FECHA NACIMIENTO]])/365)&gt;80, "Corregir",ROUNDDOWN(((TODAY()-Tabla2[[#This Row],[FECHA NACIMIENTO]])/365),0)))</f>
        <v>21</v>
      </c>
      <c r="V3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94" s="44" t="str">
        <f>+IF(Tabla2[[#This Row],[Edad]]="Corregir","Corregir","Ok")</f>
        <v>Ok</v>
      </c>
      <c r="X394" s="42" t="str">
        <f>+IFERROR(VLOOKUP(Tabla2[[#This Row],[DISTRITO SEGÚN DNI]],Hoja1!$A$2:$B$32,2,FALSE),"No")</f>
        <v>No</v>
      </c>
      <c r="Y394" s="42" t="str">
        <f>IF(OR(LOWER(Tabla2[[#This Row],[GENERO]])="masculino", LOWER(Tabla2[[#This Row],[GENERO]])="femenino"),"OK","Corregir")</f>
        <v>OK</v>
      </c>
      <c r="Z394" s="42" t="str">
        <f>+IF(Tabla2[[#This Row],[Nro. DNI / CE]]="","Corregir",IF(LEN(Tabla2[[#This Row],[Nro. DNI / CE]])&gt;=8,"OK","Corregir"))</f>
        <v>OK</v>
      </c>
      <c r="AA394" s="42">
        <f>COUNTIF(Tabla2[APELLIDOS Y NOMBRES],Tabla2[[#This Row],[APELLIDOS Y NOMBRES]])</f>
        <v>1</v>
      </c>
      <c r="AB394" s="42">
        <f>IF(Tabla2[[#This Row],[Trabajador]]&gt;1,1/Tabla2[[#This Row],[Trabajador]],Tabla2[[#This Row],[Trabajador]])</f>
        <v>1</v>
      </c>
      <c r="AC394" t="str">
        <f>+IFERROR(IF(Tabla2[[#This Row],[FECHA CESE/BAJA]]="","No Aplica",IF(AND(MONTH(Tabla2[[#This Row],[FECHA CESE/BAJA]])=MONTH(TODAY()-30),YEAR(Tabla2[[#This Row],[FECHA CESE/BAJA]])=YEAR(TODAY())),MONTH(TODAY()-30)&amp;"-"&amp;YEAR(TODAY()),"Borrar")),"No aplica")</f>
        <v>No Aplica</v>
      </c>
      <c r="AD394" t="str">
        <f>+IFERROR(IF(Tabla2[[#This Row],[FECHA INICIO DE LABORES EN OBRA]]="","No Aplica",IF(AND(MONTH(Tabla2[[#This Row],[FECHA INICIO DE LABORES EN OBRA]])=MONTH(TODAY()-30),YEAR(Tabla2[[#This Row],[FECHA INICIO DE LABORES EN OBRA]])=YEAR(TODAY())),MONTH(TODAY()-30)&amp;"-"&amp;YEAR(TODAY()),"No Aplica")),"No Aplica")</f>
        <v>No Aplica</v>
      </c>
    </row>
    <row r="395" spans="1:30" x14ac:dyDescent="0.25">
      <c r="A395" s="13" t="s">
        <v>3328</v>
      </c>
      <c r="B395" s="15" t="s">
        <v>3329</v>
      </c>
      <c r="C395" s="15" t="s">
        <v>3269</v>
      </c>
      <c r="D395" s="15" t="s">
        <v>3342</v>
      </c>
      <c r="E395" s="15" t="s">
        <v>3343</v>
      </c>
      <c r="F395" s="39">
        <v>26090</v>
      </c>
      <c r="G395" s="15">
        <v>1</v>
      </c>
      <c r="H395" s="15" t="s">
        <v>3284</v>
      </c>
      <c r="I395" s="15" t="s">
        <v>3332</v>
      </c>
      <c r="J395" s="15" t="s">
        <v>3344</v>
      </c>
      <c r="K395" s="15" t="s">
        <v>2697</v>
      </c>
      <c r="L395" s="40" t="s">
        <v>6</v>
      </c>
      <c r="M395" s="39"/>
      <c r="N395" s="41" t="s">
        <v>2687</v>
      </c>
      <c r="O395" s="39" t="s">
        <v>1096</v>
      </c>
      <c r="P395" s="40">
        <v>1</v>
      </c>
      <c r="Q395" s="40">
        <v>1</v>
      </c>
      <c r="R395" s="40" t="str">
        <f>IFERROR(VLOOKUP(Tabla2[[#This Row],[CONTRATISTA PRNCIPAL]],Hoja1!$L$5:$M$9,2,FALSE),"CJV")</f>
        <v>CJV</v>
      </c>
      <c r="S395" s="40" t="str">
        <f>IF(Tabla2[[#This Row],[EMPRESA]]=Tabla2[[#This Row],[CONTRATISTA PRNCIPAL]],"Principal","Secundaria")</f>
        <v>Secundaria</v>
      </c>
      <c r="T395" s="42">
        <f>IFERROR(1/COUNTIF(Tabla2[CONTRATISTA PRNCIPAL],Tabla2[[#This Row],[CONTRATISTA PRNCIPAL]]),0)</f>
        <v>0.01818181818181818</v>
      </c>
      <c r="U395" s="43">
        <f>IF(((TODAY()-Tabla2[[#This Row],[FECHA NACIMIENTO]])/365)&lt;18,"Corregir", IF(((TODAY()-Tabla2[[#This Row],[FECHA NACIMIENTO]])/365)&gt;80, "Corregir",ROUNDDOWN(((TODAY()-Tabla2[[#This Row],[FECHA NACIMIENTO]])/365),0)))</f>
        <v>52</v>
      </c>
      <c r="V3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5" s="44" t="str">
        <f>+IF(Tabla2[[#This Row],[Edad]]="Corregir","Corregir","Ok")</f>
        <v>Ok</v>
      </c>
      <c r="X395" s="42" t="str">
        <f>+IFERROR(VLOOKUP(Tabla2[[#This Row],[DISTRITO SEGÚN DNI]],Hoja1!$A$2:$B$32,2,FALSE),"No")</f>
        <v>No</v>
      </c>
      <c r="Y395" s="42" t="str">
        <f>IF(OR(LOWER(Tabla2[[#This Row],[GENERO]])="masculino", LOWER(Tabla2[[#This Row],[GENERO]])="femenino"),"OK","Corregir")</f>
        <v>OK</v>
      </c>
      <c r="Z395" s="42" t="str">
        <f>+IF(Tabla2[[#This Row],[Nro. DNI / CE]]="","Corregir",IF(LEN(Tabla2[[#This Row],[Nro. DNI / CE]])&gt;=8,"OK","Corregir"))</f>
        <v>OK</v>
      </c>
      <c r="AA395" s="42">
        <f>COUNTIF(Tabla2[APELLIDOS Y NOMBRES],Tabla2[[#This Row],[APELLIDOS Y NOMBRES]])</f>
        <v>1</v>
      </c>
      <c r="AB395" s="42">
        <f>IF(Tabla2[[#This Row],[Trabajador]]&gt;1,1/Tabla2[[#This Row],[Trabajador]],Tabla2[[#This Row],[Trabajador]])</f>
        <v>1</v>
      </c>
      <c r="AC395" t="str">
        <f>+IFERROR(IF(Tabla2[[#This Row],[FECHA CESE/BAJA]]="","No Aplica",IF(AND(MONTH(Tabla2[[#This Row],[FECHA CESE/BAJA]])=MONTH(TODAY()-30),YEAR(Tabla2[[#This Row],[FECHA CESE/BAJA]])=YEAR(TODAY())),MONTH(TODAY()-30)&amp;"-"&amp;YEAR(TODAY()),"Borrar")),"No aplica")</f>
        <v>No Aplica</v>
      </c>
      <c r="AD395" t="str">
        <f>+IFERROR(IF(Tabla2[[#This Row],[FECHA INICIO DE LABORES EN OBRA]]="","No Aplica",IF(AND(MONTH(Tabla2[[#This Row],[FECHA INICIO DE LABORES EN OBRA]])=MONTH(TODAY()-30),YEAR(Tabla2[[#This Row],[FECHA INICIO DE LABORES EN OBRA]])=YEAR(TODAY())),MONTH(TODAY()-30)&amp;"-"&amp;YEAR(TODAY()),"No Aplica")),"No Aplica")</f>
        <v>No Aplica</v>
      </c>
    </row>
    <row r="396" spans="1:30" x14ac:dyDescent="0.25">
      <c r="A396" s="13" t="s">
        <v>3328</v>
      </c>
      <c r="B396" s="15" t="s">
        <v>3329</v>
      </c>
      <c r="C396" s="15" t="s">
        <v>3269</v>
      </c>
      <c r="D396" s="15" t="s">
        <v>3345</v>
      </c>
      <c r="E396" s="15" t="s">
        <v>3346</v>
      </c>
      <c r="F396" s="39">
        <v>35012</v>
      </c>
      <c r="G396" s="15">
        <v>1</v>
      </c>
      <c r="H396" s="15" t="s">
        <v>3284</v>
      </c>
      <c r="I396" s="15" t="s">
        <v>3332</v>
      </c>
      <c r="J396" s="15" t="s">
        <v>3347</v>
      </c>
      <c r="K396" s="15" t="s">
        <v>2071</v>
      </c>
      <c r="L396" s="40" t="s">
        <v>6</v>
      </c>
      <c r="M396" s="39"/>
      <c r="N396" s="41" t="s">
        <v>2687</v>
      </c>
      <c r="O396" s="39" t="s">
        <v>3348</v>
      </c>
      <c r="P396" s="40">
        <v>1</v>
      </c>
      <c r="Q396" s="40">
        <v>1</v>
      </c>
      <c r="R396" s="40" t="str">
        <f>IFERROR(VLOOKUP(Tabla2[[#This Row],[CONTRATISTA PRNCIPAL]],Hoja1!$L$5:$M$9,2,FALSE),"CJV")</f>
        <v>CJV</v>
      </c>
      <c r="S396" s="40" t="str">
        <f>IF(Tabla2[[#This Row],[EMPRESA]]=Tabla2[[#This Row],[CONTRATISTA PRNCIPAL]],"Principal","Secundaria")</f>
        <v>Secundaria</v>
      </c>
      <c r="T396" s="42">
        <f>IFERROR(1/COUNTIF(Tabla2[CONTRATISTA PRNCIPAL],Tabla2[[#This Row],[CONTRATISTA PRNCIPAL]]),0)</f>
        <v>0.01818181818181818</v>
      </c>
      <c r="U396" s="43">
        <f>IF(((TODAY()-Tabla2[[#This Row],[FECHA NACIMIENTO]])/365)&lt;18,"Corregir", IF(((TODAY()-Tabla2[[#This Row],[FECHA NACIMIENTO]])/365)&gt;80, "Corregir",ROUNDDOWN(((TODAY()-Tabla2[[#This Row],[FECHA NACIMIENTO]])/365),0)))</f>
        <v>27</v>
      </c>
      <c r="V3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6" s="44" t="str">
        <f>+IF(Tabla2[[#This Row],[Edad]]="Corregir","Corregir","Ok")</f>
        <v>Ok</v>
      </c>
      <c r="X396" s="42" t="str">
        <f>+IFERROR(VLOOKUP(Tabla2[[#This Row],[DISTRITO SEGÚN DNI]],Hoja1!$A$2:$B$32,2,FALSE),"No")</f>
        <v>No</v>
      </c>
      <c r="Y396" s="42" t="str">
        <f>IF(OR(LOWER(Tabla2[[#This Row],[GENERO]])="masculino", LOWER(Tabla2[[#This Row],[GENERO]])="femenino"),"OK","Corregir")</f>
        <v>OK</v>
      </c>
      <c r="Z396" s="42" t="str">
        <f>+IF(Tabla2[[#This Row],[Nro. DNI / CE]]="","Corregir",IF(LEN(Tabla2[[#This Row],[Nro. DNI / CE]])&gt;=8,"OK","Corregir"))</f>
        <v>OK</v>
      </c>
      <c r="AA396" s="42">
        <f>COUNTIF(Tabla2[APELLIDOS Y NOMBRES],Tabla2[[#This Row],[APELLIDOS Y NOMBRES]])</f>
        <v>1</v>
      </c>
      <c r="AB396" s="42">
        <f>IF(Tabla2[[#This Row],[Trabajador]]&gt;1,1/Tabla2[[#This Row],[Trabajador]],Tabla2[[#This Row],[Trabajador]])</f>
        <v>1</v>
      </c>
      <c r="AC396" t="str">
        <f>+IFERROR(IF(Tabla2[[#This Row],[FECHA CESE/BAJA]]="","No Aplica",IF(AND(MONTH(Tabla2[[#This Row],[FECHA CESE/BAJA]])=MONTH(TODAY()-30),YEAR(Tabla2[[#This Row],[FECHA CESE/BAJA]])=YEAR(TODAY())),MONTH(TODAY()-30)&amp;"-"&amp;YEAR(TODAY()),"Borrar")),"No aplica")</f>
        <v>No Aplica</v>
      </c>
      <c r="AD396" t="str">
        <f>+IFERROR(IF(Tabla2[[#This Row],[FECHA INICIO DE LABORES EN OBRA]]="","No Aplica",IF(AND(MONTH(Tabla2[[#This Row],[FECHA INICIO DE LABORES EN OBRA]])=MONTH(TODAY()-30),YEAR(Tabla2[[#This Row],[FECHA INICIO DE LABORES EN OBRA]])=YEAR(TODAY())),MONTH(TODAY()-30)&amp;"-"&amp;YEAR(TODAY()),"No Aplica")),"No Aplica")</f>
        <v>No Aplica</v>
      </c>
    </row>
    <row r="397" spans="1:30" x14ac:dyDescent="0.25">
      <c r="A397" s="13" t="s">
        <v>3328</v>
      </c>
      <c r="B397" s="15" t="s">
        <v>3329</v>
      </c>
      <c r="C397" s="15" t="s">
        <v>3269</v>
      </c>
      <c r="D397" s="15" t="s">
        <v>1094</v>
      </c>
      <c r="E397" s="15" t="s">
        <v>1095</v>
      </c>
      <c r="F397" s="39">
        <v>37520</v>
      </c>
      <c r="G397" s="15">
        <v>1</v>
      </c>
      <c r="H397" s="15" t="s">
        <v>3284</v>
      </c>
      <c r="I397" s="15" t="s">
        <v>3332</v>
      </c>
      <c r="J397" s="15" t="s">
        <v>3349</v>
      </c>
      <c r="K397" s="15" t="s">
        <v>2802</v>
      </c>
      <c r="L397" s="40" t="s">
        <v>6</v>
      </c>
      <c r="M397" s="39"/>
      <c r="N397" s="41" t="s">
        <v>2687</v>
      </c>
      <c r="O397" s="39" t="s">
        <v>1096</v>
      </c>
      <c r="P397" s="40">
        <v>1</v>
      </c>
      <c r="Q397" s="40">
        <v>1</v>
      </c>
      <c r="R397" s="40" t="str">
        <f>IFERROR(VLOOKUP(Tabla2[[#This Row],[CONTRATISTA PRNCIPAL]],Hoja1!$L$5:$M$9,2,FALSE),"CJV")</f>
        <v>CJV</v>
      </c>
      <c r="S397" s="40" t="str">
        <f>IF(Tabla2[[#This Row],[EMPRESA]]=Tabla2[[#This Row],[CONTRATISTA PRNCIPAL]],"Principal","Secundaria")</f>
        <v>Secundaria</v>
      </c>
      <c r="T397" s="42">
        <f>IFERROR(1/COUNTIF(Tabla2[CONTRATISTA PRNCIPAL],Tabla2[[#This Row],[CONTRATISTA PRNCIPAL]]),0)</f>
        <v>0.01818181818181818</v>
      </c>
      <c r="U397" s="43">
        <f>IF(((TODAY()-Tabla2[[#This Row],[FECHA NACIMIENTO]])/365)&lt;18,"Corregir", IF(((TODAY()-Tabla2[[#This Row],[FECHA NACIMIENTO]])/365)&gt;80, "Corregir",ROUNDDOWN(((TODAY()-Tabla2[[#This Row],[FECHA NACIMIENTO]])/365),0)))</f>
        <v>21</v>
      </c>
      <c r="V3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97" s="44" t="str">
        <f>+IF(Tabla2[[#This Row],[Edad]]="Corregir","Corregir","Ok")</f>
        <v>Ok</v>
      </c>
      <c r="X397" s="42" t="str">
        <f>+IFERROR(VLOOKUP(Tabla2[[#This Row],[DISTRITO SEGÚN DNI]],Hoja1!$A$2:$B$32,2,FALSE),"No")</f>
        <v>CALLAO</v>
      </c>
      <c r="Y397" s="42" t="str">
        <f>IF(OR(LOWER(Tabla2[[#This Row],[GENERO]])="masculino", LOWER(Tabla2[[#This Row],[GENERO]])="femenino"),"OK","Corregir")</f>
        <v>OK</v>
      </c>
      <c r="Z397" s="42" t="str">
        <f>+IF(Tabla2[[#This Row],[Nro. DNI / CE]]="","Corregir",IF(LEN(Tabla2[[#This Row],[Nro. DNI / CE]])&gt;=8,"OK","Corregir"))</f>
        <v>OK</v>
      </c>
      <c r="AA397" s="42">
        <f>COUNTIF(Tabla2[APELLIDOS Y NOMBRES],Tabla2[[#This Row],[APELLIDOS Y NOMBRES]])</f>
        <v>1</v>
      </c>
      <c r="AB397" s="42">
        <f>IF(Tabla2[[#This Row],[Trabajador]]&gt;1,1/Tabla2[[#This Row],[Trabajador]],Tabla2[[#This Row],[Trabajador]])</f>
        <v>1</v>
      </c>
      <c r="AC397" t="str">
        <f>+IFERROR(IF(Tabla2[[#This Row],[FECHA CESE/BAJA]]="","No Aplica",IF(AND(MONTH(Tabla2[[#This Row],[FECHA CESE/BAJA]])=MONTH(TODAY()-30),YEAR(Tabla2[[#This Row],[FECHA CESE/BAJA]])=YEAR(TODAY())),MONTH(TODAY()-30)&amp;"-"&amp;YEAR(TODAY()),"Borrar")),"No aplica")</f>
        <v>No Aplica</v>
      </c>
      <c r="AD397" t="str">
        <f>+IFERROR(IF(Tabla2[[#This Row],[FECHA INICIO DE LABORES EN OBRA]]="","No Aplica",IF(AND(MONTH(Tabla2[[#This Row],[FECHA INICIO DE LABORES EN OBRA]])=MONTH(TODAY()-30),YEAR(Tabla2[[#This Row],[FECHA INICIO DE LABORES EN OBRA]])=YEAR(TODAY())),MONTH(TODAY()-30)&amp;"-"&amp;YEAR(TODAY()),"No Aplica")),"No Aplica")</f>
        <v>No Aplica</v>
      </c>
    </row>
    <row r="398" spans="1:30" x14ac:dyDescent="0.25">
      <c r="A398" s="13" t="s">
        <v>3328</v>
      </c>
      <c r="B398" s="15" t="s">
        <v>3329</v>
      </c>
      <c r="C398" s="15" t="s">
        <v>3269</v>
      </c>
      <c r="D398" s="15" t="s">
        <v>3350</v>
      </c>
      <c r="E398" s="15" t="s">
        <v>3351</v>
      </c>
      <c r="F398" s="39">
        <v>35779</v>
      </c>
      <c r="G398" s="15">
        <v>1</v>
      </c>
      <c r="H398" s="15" t="s">
        <v>3284</v>
      </c>
      <c r="I398" s="15" t="s">
        <v>3332</v>
      </c>
      <c r="J398" s="15" t="s">
        <v>3352</v>
      </c>
      <c r="K398" s="15" t="s">
        <v>2113</v>
      </c>
      <c r="L398" s="40" t="s">
        <v>6</v>
      </c>
      <c r="M398" s="39"/>
      <c r="N398" s="41" t="s">
        <v>3307</v>
      </c>
      <c r="O398" s="39" t="s">
        <v>3348</v>
      </c>
      <c r="P398" s="40">
        <v>1</v>
      </c>
      <c r="Q398" s="40">
        <v>1</v>
      </c>
      <c r="R398" s="40" t="str">
        <f>IFERROR(VLOOKUP(Tabla2[[#This Row],[CONTRATISTA PRNCIPAL]],Hoja1!$L$5:$M$9,2,FALSE),"CJV")</f>
        <v>CJV</v>
      </c>
      <c r="S398" s="40" t="str">
        <f>IF(Tabla2[[#This Row],[EMPRESA]]=Tabla2[[#This Row],[CONTRATISTA PRNCIPAL]],"Principal","Secundaria")</f>
        <v>Secundaria</v>
      </c>
      <c r="T398" s="42">
        <f>IFERROR(1/COUNTIF(Tabla2[CONTRATISTA PRNCIPAL],Tabla2[[#This Row],[CONTRATISTA PRNCIPAL]]),0)</f>
        <v>0.01818181818181818</v>
      </c>
      <c r="U398" s="43">
        <f>IF(((TODAY()-Tabla2[[#This Row],[FECHA NACIMIENTO]])/365)&lt;18,"Corregir", IF(((TODAY()-Tabla2[[#This Row],[FECHA NACIMIENTO]])/365)&gt;80, "Corregir",ROUNDDOWN(((TODAY()-Tabla2[[#This Row],[FECHA NACIMIENTO]])/365),0)))</f>
        <v>25</v>
      </c>
      <c r="V3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8" s="44" t="str">
        <f>+IF(Tabla2[[#This Row],[Edad]]="Corregir","Corregir","Ok")</f>
        <v>Ok</v>
      </c>
      <c r="X398" s="42" t="str">
        <f>+IFERROR(VLOOKUP(Tabla2[[#This Row],[DISTRITO SEGÚN DNI]],Hoja1!$A$2:$B$32,2,FALSE),"No")</f>
        <v>No</v>
      </c>
      <c r="Y398" s="42" t="str">
        <f>IF(OR(LOWER(Tabla2[[#This Row],[GENERO]])="masculino", LOWER(Tabla2[[#This Row],[GENERO]])="femenino"),"OK","Corregir")</f>
        <v>OK</v>
      </c>
      <c r="Z398" s="42" t="str">
        <f>+IF(Tabla2[[#This Row],[Nro. DNI / CE]]="","Corregir",IF(LEN(Tabla2[[#This Row],[Nro. DNI / CE]])&gt;=8,"OK","Corregir"))</f>
        <v>OK</v>
      </c>
      <c r="AA398" s="42">
        <f>COUNTIF(Tabla2[APELLIDOS Y NOMBRES],Tabla2[[#This Row],[APELLIDOS Y NOMBRES]])</f>
        <v>1</v>
      </c>
      <c r="AB398" s="42">
        <f>IF(Tabla2[[#This Row],[Trabajador]]&gt;1,1/Tabla2[[#This Row],[Trabajador]],Tabla2[[#This Row],[Trabajador]])</f>
        <v>1</v>
      </c>
      <c r="AC398" t="str">
        <f>+IFERROR(IF(Tabla2[[#This Row],[FECHA CESE/BAJA]]="","No Aplica",IF(AND(MONTH(Tabla2[[#This Row],[FECHA CESE/BAJA]])=MONTH(TODAY()-30),YEAR(Tabla2[[#This Row],[FECHA CESE/BAJA]])=YEAR(TODAY())),MONTH(TODAY()-30)&amp;"-"&amp;YEAR(TODAY()),"Borrar")),"No aplica")</f>
        <v>No Aplica</v>
      </c>
      <c r="AD398" t="str">
        <f>+IFERROR(IF(Tabla2[[#This Row],[FECHA INICIO DE LABORES EN OBRA]]="","No Aplica",IF(AND(MONTH(Tabla2[[#This Row],[FECHA INICIO DE LABORES EN OBRA]])=MONTH(TODAY()-30),YEAR(Tabla2[[#This Row],[FECHA INICIO DE LABORES EN OBRA]])=YEAR(TODAY())),MONTH(TODAY()-30)&amp;"-"&amp;YEAR(TODAY()),"No Aplica")),"No Aplica")</f>
        <v>No Aplica</v>
      </c>
    </row>
    <row r="399" spans="1:30" x14ac:dyDescent="0.25">
      <c r="A399" s="13" t="s">
        <v>3328</v>
      </c>
      <c r="B399" s="15" t="s">
        <v>3329</v>
      </c>
      <c r="C399" s="15" t="s">
        <v>3269</v>
      </c>
      <c r="D399" s="15" t="s">
        <v>3353</v>
      </c>
      <c r="E399" s="15" t="s">
        <v>3354</v>
      </c>
      <c r="F399" s="39">
        <v>30245</v>
      </c>
      <c r="G399" s="15">
        <v>1</v>
      </c>
      <c r="H399" s="15" t="s">
        <v>3284</v>
      </c>
      <c r="I399" s="15" t="s">
        <v>3332</v>
      </c>
      <c r="J399" s="15" t="s">
        <v>3355</v>
      </c>
      <c r="K399" s="15" t="s">
        <v>2697</v>
      </c>
      <c r="L399" s="40" t="s">
        <v>6</v>
      </c>
      <c r="M399" s="39"/>
      <c r="N399" s="41" t="s">
        <v>2687</v>
      </c>
      <c r="O399" s="39">
        <v>45069</v>
      </c>
      <c r="P399" s="40">
        <v>1</v>
      </c>
      <c r="Q399" s="40">
        <v>1</v>
      </c>
      <c r="R399" s="40" t="str">
        <f>IFERROR(VLOOKUP(Tabla2[[#This Row],[CONTRATISTA PRNCIPAL]],Hoja1!$L$5:$M$9,2,FALSE),"CJV")</f>
        <v>CJV</v>
      </c>
      <c r="S399" s="40" t="str">
        <f>IF(Tabla2[[#This Row],[EMPRESA]]=Tabla2[[#This Row],[CONTRATISTA PRNCIPAL]],"Principal","Secundaria")</f>
        <v>Secundaria</v>
      </c>
      <c r="T399" s="42">
        <f>IFERROR(1/COUNTIF(Tabla2[CONTRATISTA PRNCIPAL],Tabla2[[#This Row],[CONTRATISTA PRNCIPAL]]),0)</f>
        <v>0.01818181818181818</v>
      </c>
      <c r="U399" s="43">
        <f>IF(((TODAY()-Tabla2[[#This Row],[FECHA NACIMIENTO]])/365)&lt;18,"Corregir", IF(((TODAY()-Tabla2[[#This Row],[FECHA NACIMIENTO]])/365)&gt;80, "Corregir",ROUNDDOWN(((TODAY()-Tabla2[[#This Row],[FECHA NACIMIENTO]])/365),0)))</f>
        <v>40</v>
      </c>
      <c r="V3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9" s="44" t="str">
        <f>+IF(Tabla2[[#This Row],[Edad]]="Corregir","Corregir","Ok")</f>
        <v>Ok</v>
      </c>
      <c r="X399" s="42" t="str">
        <f>+IFERROR(VLOOKUP(Tabla2[[#This Row],[DISTRITO SEGÚN DNI]],Hoja1!$A$2:$B$32,2,FALSE),"No")</f>
        <v>No</v>
      </c>
      <c r="Y399" s="42" t="str">
        <f>IF(OR(LOWER(Tabla2[[#This Row],[GENERO]])="masculino", LOWER(Tabla2[[#This Row],[GENERO]])="femenino"),"OK","Corregir")</f>
        <v>OK</v>
      </c>
      <c r="Z399" s="42" t="str">
        <f>+IF(Tabla2[[#This Row],[Nro. DNI / CE]]="","Corregir",IF(LEN(Tabla2[[#This Row],[Nro. DNI / CE]])&gt;=8,"OK","Corregir"))</f>
        <v>OK</v>
      </c>
      <c r="AA399" s="42">
        <f>COUNTIF(Tabla2[APELLIDOS Y NOMBRES],Tabla2[[#This Row],[APELLIDOS Y NOMBRES]])</f>
        <v>1</v>
      </c>
      <c r="AB399" s="42">
        <f>IF(Tabla2[[#This Row],[Trabajador]]&gt;1,1/Tabla2[[#This Row],[Trabajador]],Tabla2[[#This Row],[Trabajador]])</f>
        <v>1</v>
      </c>
      <c r="AC399" t="str">
        <f>+IFERROR(IF(Tabla2[[#This Row],[FECHA CESE/BAJA]]="","No Aplica",IF(AND(MONTH(Tabla2[[#This Row],[FECHA CESE/BAJA]])=MONTH(TODAY()-30),YEAR(Tabla2[[#This Row],[FECHA CESE/BAJA]])=YEAR(TODAY())),MONTH(TODAY()-30)&amp;"-"&amp;YEAR(TODAY()),"Borrar")),"No aplica")</f>
        <v>No Aplica</v>
      </c>
      <c r="AD399" t="str">
        <f>+IFERROR(IF(Tabla2[[#This Row],[FECHA INICIO DE LABORES EN OBRA]]="","No Aplica",IF(AND(MONTH(Tabla2[[#This Row],[FECHA INICIO DE LABORES EN OBRA]])=MONTH(TODAY()-30),YEAR(Tabla2[[#This Row],[FECHA INICIO DE LABORES EN OBRA]])=YEAR(TODAY())),MONTH(TODAY()-30)&amp;"-"&amp;YEAR(TODAY()),"No Aplica")),"No Aplica")</f>
        <v>No Aplica</v>
      </c>
    </row>
    <row r="400" spans="1:30" x14ac:dyDescent="0.25">
      <c r="A400" s="13" t="s">
        <v>3328</v>
      </c>
      <c r="B400" s="15" t="s">
        <v>3329</v>
      </c>
      <c r="C400" s="15" t="s">
        <v>3269</v>
      </c>
      <c r="D400" s="15" t="s">
        <v>3356</v>
      </c>
      <c r="E400" s="15" t="s">
        <v>3357</v>
      </c>
      <c r="F400" s="39">
        <v>36882</v>
      </c>
      <c r="G400" s="15">
        <v>1</v>
      </c>
      <c r="H400" s="15" t="s">
        <v>3284</v>
      </c>
      <c r="I400" s="15" t="s">
        <v>3332</v>
      </c>
      <c r="J400" s="15" t="s">
        <v>3358</v>
      </c>
      <c r="K400" s="15" t="s">
        <v>2071</v>
      </c>
      <c r="L400" s="40" t="s">
        <v>6</v>
      </c>
      <c r="M400" s="39"/>
      <c r="N400" s="41" t="s">
        <v>2687</v>
      </c>
      <c r="O400" s="39">
        <v>45117</v>
      </c>
      <c r="P400" s="40">
        <v>1</v>
      </c>
      <c r="Q400" s="40">
        <v>1</v>
      </c>
      <c r="R400" s="40" t="str">
        <f>IFERROR(VLOOKUP(Tabla2[[#This Row],[CONTRATISTA PRNCIPAL]],Hoja1!$L$5:$M$9,2,FALSE),"CJV")</f>
        <v>CJV</v>
      </c>
      <c r="S400" s="40" t="str">
        <f>IF(Tabla2[[#This Row],[EMPRESA]]=Tabla2[[#This Row],[CONTRATISTA PRNCIPAL]],"Principal","Secundaria")</f>
        <v>Secundaria</v>
      </c>
      <c r="T400" s="42">
        <f>IFERROR(1/COUNTIF(Tabla2[CONTRATISTA PRNCIPAL],Tabla2[[#This Row],[CONTRATISTA PRNCIPAL]]),0)</f>
        <v>0.01818181818181818</v>
      </c>
      <c r="U400" s="43">
        <f>IF(((TODAY()-Tabla2[[#This Row],[FECHA NACIMIENTO]])/365)&lt;18,"Corregir", IF(((TODAY()-Tabla2[[#This Row],[FECHA NACIMIENTO]])/365)&gt;80, "Corregir",ROUNDDOWN(((TODAY()-Tabla2[[#This Row],[FECHA NACIMIENTO]])/365),0)))</f>
        <v>22</v>
      </c>
      <c r="V4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00" s="44" t="str">
        <f>+IF(Tabla2[[#This Row],[Edad]]="Corregir","Corregir","Ok")</f>
        <v>Ok</v>
      </c>
      <c r="X400" s="42" t="str">
        <f>+IFERROR(VLOOKUP(Tabla2[[#This Row],[DISTRITO SEGÚN DNI]],Hoja1!$A$2:$B$32,2,FALSE),"No")</f>
        <v>No</v>
      </c>
      <c r="Y400" s="42" t="str">
        <f>IF(OR(LOWER(Tabla2[[#This Row],[GENERO]])="masculino", LOWER(Tabla2[[#This Row],[GENERO]])="femenino"),"OK","Corregir")</f>
        <v>OK</v>
      </c>
      <c r="Z400" s="42" t="str">
        <f>+IF(Tabla2[[#This Row],[Nro. DNI / CE]]="","Corregir",IF(LEN(Tabla2[[#This Row],[Nro. DNI / CE]])&gt;=8,"OK","Corregir"))</f>
        <v>OK</v>
      </c>
      <c r="AA400" s="42">
        <f>COUNTIF(Tabla2[APELLIDOS Y NOMBRES],Tabla2[[#This Row],[APELLIDOS Y NOMBRES]])</f>
        <v>1</v>
      </c>
      <c r="AB400" s="42">
        <f>IF(Tabla2[[#This Row],[Trabajador]]&gt;1,1/Tabla2[[#This Row],[Trabajador]],Tabla2[[#This Row],[Trabajador]])</f>
        <v>1</v>
      </c>
      <c r="AC400" t="str">
        <f>+IFERROR(IF(Tabla2[[#This Row],[FECHA CESE/BAJA]]="","No Aplica",IF(AND(MONTH(Tabla2[[#This Row],[FECHA CESE/BAJA]])=MONTH(TODAY()-30),YEAR(Tabla2[[#This Row],[FECHA CESE/BAJA]])=YEAR(TODAY())),MONTH(TODAY()-30)&amp;"-"&amp;YEAR(TODAY()),"Borrar")),"No aplica")</f>
        <v>No Aplica</v>
      </c>
      <c r="AD400" t="str">
        <f>+IFERROR(IF(Tabla2[[#This Row],[FECHA INICIO DE LABORES EN OBRA]]="","No Aplica",IF(AND(MONTH(Tabla2[[#This Row],[FECHA INICIO DE LABORES EN OBRA]])=MONTH(TODAY()-30),YEAR(Tabla2[[#This Row],[FECHA INICIO DE LABORES EN OBRA]])=YEAR(TODAY())),MONTH(TODAY()-30)&amp;"-"&amp;YEAR(TODAY()),"No Aplica")),"No Aplica")</f>
        <v>No Aplica</v>
      </c>
    </row>
    <row r="401" spans="1:30" x14ac:dyDescent="0.25">
      <c r="A401" s="13" t="s">
        <v>3328</v>
      </c>
      <c r="B401" s="15" t="s">
        <v>3329</v>
      </c>
      <c r="C401" s="15" t="s">
        <v>3269</v>
      </c>
      <c r="D401" s="15" t="s">
        <v>3359</v>
      </c>
      <c r="E401" s="15" t="s">
        <v>3360</v>
      </c>
      <c r="F401" s="39">
        <v>35509</v>
      </c>
      <c r="G401" s="15">
        <v>1</v>
      </c>
      <c r="H401" s="15" t="s">
        <v>3284</v>
      </c>
      <c r="I401" s="15" t="s">
        <v>3332</v>
      </c>
      <c r="J401" s="15" t="s">
        <v>3361</v>
      </c>
      <c r="K401" s="15" t="s">
        <v>2126</v>
      </c>
      <c r="L401" s="40" t="s">
        <v>6</v>
      </c>
      <c r="M401" s="39"/>
      <c r="N401" s="41" t="s">
        <v>3326</v>
      </c>
      <c r="O401" s="39">
        <v>45113</v>
      </c>
      <c r="P401" s="40">
        <v>1</v>
      </c>
      <c r="Q401" s="40">
        <v>1</v>
      </c>
      <c r="R401" s="40" t="str">
        <f>IFERROR(VLOOKUP(Tabla2[[#This Row],[CONTRATISTA PRNCIPAL]],Hoja1!$L$5:$M$9,2,FALSE),"CJV")</f>
        <v>CJV</v>
      </c>
      <c r="S401" s="40" t="str">
        <f>IF(Tabla2[[#This Row],[EMPRESA]]=Tabla2[[#This Row],[CONTRATISTA PRNCIPAL]],"Principal","Secundaria")</f>
        <v>Secundaria</v>
      </c>
      <c r="T401" s="42">
        <f>IFERROR(1/COUNTIF(Tabla2[CONTRATISTA PRNCIPAL],Tabla2[[#This Row],[CONTRATISTA PRNCIPAL]]),0)</f>
        <v>0.01818181818181818</v>
      </c>
      <c r="U401" s="43">
        <f>IF(((TODAY()-Tabla2[[#This Row],[FECHA NACIMIENTO]])/365)&lt;18,"Corregir", IF(((TODAY()-Tabla2[[#This Row],[FECHA NACIMIENTO]])/365)&gt;80, "Corregir",ROUNDDOWN(((TODAY()-Tabla2[[#This Row],[FECHA NACIMIENTO]])/365),0)))</f>
        <v>26</v>
      </c>
      <c r="V4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1" s="44" t="str">
        <f>+IF(Tabla2[[#This Row],[Edad]]="Corregir","Corregir","Ok")</f>
        <v>Ok</v>
      </c>
      <c r="X401" s="42" t="str">
        <f>+IFERROR(VLOOKUP(Tabla2[[#This Row],[DISTRITO SEGÚN DNI]],Hoja1!$A$2:$B$32,2,FALSE),"No")</f>
        <v>No</v>
      </c>
      <c r="Y401" s="42" t="str">
        <f>IF(OR(LOWER(Tabla2[[#This Row],[GENERO]])="masculino", LOWER(Tabla2[[#This Row],[GENERO]])="femenino"),"OK","Corregir")</f>
        <v>OK</v>
      </c>
      <c r="Z401" s="42" t="str">
        <f>+IF(Tabla2[[#This Row],[Nro. DNI / CE]]="","Corregir",IF(LEN(Tabla2[[#This Row],[Nro. DNI / CE]])&gt;=8,"OK","Corregir"))</f>
        <v>OK</v>
      </c>
      <c r="AA401" s="42">
        <f>COUNTIF(Tabla2[APELLIDOS Y NOMBRES],Tabla2[[#This Row],[APELLIDOS Y NOMBRES]])</f>
        <v>1</v>
      </c>
      <c r="AB401" s="42">
        <f>IF(Tabla2[[#This Row],[Trabajador]]&gt;1,1/Tabla2[[#This Row],[Trabajador]],Tabla2[[#This Row],[Trabajador]])</f>
        <v>1</v>
      </c>
      <c r="AC401" t="str">
        <f>+IFERROR(IF(Tabla2[[#This Row],[FECHA CESE/BAJA]]="","No Aplica",IF(AND(MONTH(Tabla2[[#This Row],[FECHA CESE/BAJA]])=MONTH(TODAY()-30),YEAR(Tabla2[[#This Row],[FECHA CESE/BAJA]])=YEAR(TODAY())),MONTH(TODAY()-30)&amp;"-"&amp;YEAR(TODAY()),"Borrar")),"No aplica")</f>
        <v>No Aplica</v>
      </c>
      <c r="AD401" t="str">
        <f>+IFERROR(IF(Tabla2[[#This Row],[FECHA INICIO DE LABORES EN OBRA]]="","No Aplica",IF(AND(MONTH(Tabla2[[#This Row],[FECHA INICIO DE LABORES EN OBRA]])=MONTH(TODAY()-30),YEAR(Tabla2[[#This Row],[FECHA INICIO DE LABORES EN OBRA]])=YEAR(TODAY())),MONTH(TODAY()-30)&amp;"-"&amp;YEAR(TODAY()),"No Aplica")),"No Aplica")</f>
        <v>No Aplica</v>
      </c>
    </row>
    <row r="402" spans="1:30" x14ac:dyDescent="0.25">
      <c r="A402" s="13" t="s">
        <v>3328</v>
      </c>
      <c r="B402" s="15" t="s">
        <v>3329</v>
      </c>
      <c r="C402" s="15" t="s">
        <v>3269</v>
      </c>
      <c r="D402" s="15" t="s">
        <v>3362</v>
      </c>
      <c r="E402" s="15" t="s">
        <v>3363</v>
      </c>
      <c r="F402" s="39">
        <v>27718</v>
      </c>
      <c r="G402" s="15">
        <v>1</v>
      </c>
      <c r="H402" s="15" t="s">
        <v>3279</v>
      </c>
      <c r="I402" s="15" t="s">
        <v>3332</v>
      </c>
      <c r="J402" s="15" t="s">
        <v>3364</v>
      </c>
      <c r="K402" s="15" t="s">
        <v>2113</v>
      </c>
      <c r="L402" s="40" t="s">
        <v>6</v>
      </c>
      <c r="M402" s="39"/>
      <c r="N402" s="41" t="s">
        <v>2687</v>
      </c>
      <c r="O402" s="39">
        <v>45121</v>
      </c>
      <c r="P402" s="40">
        <v>1</v>
      </c>
      <c r="Q402" s="40">
        <v>1</v>
      </c>
      <c r="R402" s="40" t="str">
        <f>IFERROR(VLOOKUP(Tabla2[[#This Row],[CONTRATISTA PRNCIPAL]],Hoja1!$L$5:$M$9,2,FALSE),"CJV")</f>
        <v>CJV</v>
      </c>
      <c r="S402" s="40" t="str">
        <f>IF(Tabla2[[#This Row],[EMPRESA]]=Tabla2[[#This Row],[CONTRATISTA PRNCIPAL]],"Principal","Secundaria")</f>
        <v>Secundaria</v>
      </c>
      <c r="T402" s="42">
        <f>IFERROR(1/COUNTIF(Tabla2[CONTRATISTA PRNCIPAL],Tabla2[[#This Row],[CONTRATISTA PRNCIPAL]]),0)</f>
        <v>0.01818181818181818</v>
      </c>
      <c r="U402" s="43">
        <f>IF(((TODAY()-Tabla2[[#This Row],[FECHA NACIMIENTO]])/365)&lt;18,"Corregir", IF(((TODAY()-Tabla2[[#This Row],[FECHA NACIMIENTO]])/365)&gt;80, "Corregir",ROUNDDOWN(((TODAY()-Tabla2[[#This Row],[FECHA NACIMIENTO]])/365),0)))</f>
        <v>47</v>
      </c>
      <c r="V4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2" s="44" t="str">
        <f>+IF(Tabla2[[#This Row],[Edad]]="Corregir","Corregir","Ok")</f>
        <v>Ok</v>
      </c>
      <c r="X402" s="42" t="str">
        <f>+IFERROR(VLOOKUP(Tabla2[[#This Row],[DISTRITO SEGÚN DNI]],Hoja1!$A$2:$B$32,2,FALSE),"No")</f>
        <v>No</v>
      </c>
      <c r="Y402" s="42" t="str">
        <f>IF(OR(LOWER(Tabla2[[#This Row],[GENERO]])="masculino", LOWER(Tabla2[[#This Row],[GENERO]])="femenino"),"OK","Corregir")</f>
        <v>OK</v>
      </c>
      <c r="Z402" s="42" t="str">
        <f>+IF(Tabla2[[#This Row],[Nro. DNI / CE]]="","Corregir",IF(LEN(Tabla2[[#This Row],[Nro. DNI / CE]])&gt;=8,"OK","Corregir"))</f>
        <v>OK</v>
      </c>
      <c r="AA402" s="42">
        <f>COUNTIF(Tabla2[APELLIDOS Y NOMBRES],Tabla2[[#This Row],[APELLIDOS Y NOMBRES]])</f>
        <v>1</v>
      </c>
      <c r="AB402" s="42">
        <f>IF(Tabla2[[#This Row],[Trabajador]]&gt;1,1/Tabla2[[#This Row],[Trabajador]],Tabla2[[#This Row],[Trabajador]])</f>
        <v>1</v>
      </c>
      <c r="AC402" t="str">
        <f>+IFERROR(IF(Tabla2[[#This Row],[FECHA CESE/BAJA]]="","No Aplica",IF(AND(MONTH(Tabla2[[#This Row],[FECHA CESE/BAJA]])=MONTH(TODAY()-30),YEAR(Tabla2[[#This Row],[FECHA CESE/BAJA]])=YEAR(TODAY())),MONTH(TODAY()-30)&amp;"-"&amp;YEAR(TODAY()),"Borrar")),"No aplica")</f>
        <v>No Aplica</v>
      </c>
      <c r="AD402" t="str">
        <f>+IFERROR(IF(Tabla2[[#This Row],[FECHA INICIO DE LABORES EN OBRA]]="","No Aplica",IF(AND(MONTH(Tabla2[[#This Row],[FECHA INICIO DE LABORES EN OBRA]])=MONTH(TODAY()-30),YEAR(Tabla2[[#This Row],[FECHA INICIO DE LABORES EN OBRA]])=YEAR(TODAY())),MONTH(TODAY()-30)&amp;"-"&amp;YEAR(TODAY()),"No Aplica")),"No Aplica")</f>
        <v>No Aplica</v>
      </c>
    </row>
    <row r="403" spans="1:30" x14ac:dyDescent="0.25">
      <c r="A403" s="13" t="s">
        <v>3328</v>
      </c>
      <c r="B403" s="15" t="s">
        <v>3329</v>
      </c>
      <c r="C403" s="15" t="s">
        <v>3269</v>
      </c>
      <c r="D403" s="15" t="s">
        <v>3365</v>
      </c>
      <c r="E403" s="15" t="s">
        <v>3366</v>
      </c>
      <c r="F403" s="39">
        <v>31882</v>
      </c>
      <c r="G403" s="15">
        <v>1</v>
      </c>
      <c r="H403" s="15" t="s">
        <v>3284</v>
      </c>
      <c r="I403" s="15" t="s">
        <v>3332</v>
      </c>
      <c r="J403" s="15" t="s">
        <v>3367</v>
      </c>
      <c r="K403" s="15" t="s">
        <v>2113</v>
      </c>
      <c r="L403" s="40" t="s">
        <v>5</v>
      </c>
      <c r="M403" s="39"/>
      <c r="N403" s="41" t="s">
        <v>2687</v>
      </c>
      <c r="O403" s="39">
        <v>45114</v>
      </c>
      <c r="P403" s="40">
        <v>1</v>
      </c>
      <c r="Q403" s="40">
        <v>1</v>
      </c>
      <c r="R403" s="40" t="str">
        <f>IFERROR(VLOOKUP(Tabla2[[#This Row],[CONTRATISTA PRNCIPAL]],Hoja1!$L$5:$M$9,2,FALSE),"CJV")</f>
        <v>CJV</v>
      </c>
      <c r="S403" s="40" t="str">
        <f>IF(Tabla2[[#This Row],[EMPRESA]]=Tabla2[[#This Row],[CONTRATISTA PRNCIPAL]],"Principal","Secundaria")</f>
        <v>Secundaria</v>
      </c>
      <c r="T403" s="42">
        <f>IFERROR(1/COUNTIF(Tabla2[CONTRATISTA PRNCIPAL],Tabla2[[#This Row],[CONTRATISTA PRNCIPAL]]),0)</f>
        <v>0.01818181818181818</v>
      </c>
      <c r="U403" s="43">
        <f>IF(((TODAY()-Tabla2[[#This Row],[FECHA NACIMIENTO]])/365)&lt;18,"Corregir", IF(((TODAY()-Tabla2[[#This Row],[FECHA NACIMIENTO]])/365)&gt;80, "Corregir",ROUNDDOWN(((TODAY()-Tabla2[[#This Row],[FECHA NACIMIENTO]])/365),0)))</f>
        <v>36</v>
      </c>
      <c r="V4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3" s="44" t="str">
        <f>+IF(Tabla2[[#This Row],[Edad]]="Corregir","Corregir","Ok")</f>
        <v>Ok</v>
      </c>
      <c r="X403" s="42" t="str">
        <f>+IFERROR(VLOOKUP(Tabla2[[#This Row],[DISTRITO SEGÚN DNI]],Hoja1!$A$2:$B$32,2,FALSE),"No")</f>
        <v>No</v>
      </c>
      <c r="Y403" s="42" t="str">
        <f>IF(OR(LOWER(Tabla2[[#This Row],[GENERO]])="masculino", LOWER(Tabla2[[#This Row],[GENERO]])="femenino"),"OK","Corregir")</f>
        <v>OK</v>
      </c>
      <c r="Z403" s="42" t="str">
        <f>+IF(Tabla2[[#This Row],[Nro. DNI / CE]]="","Corregir",IF(LEN(Tabla2[[#This Row],[Nro. DNI / CE]])&gt;=8,"OK","Corregir"))</f>
        <v>OK</v>
      </c>
      <c r="AA403" s="42">
        <f>COUNTIF(Tabla2[APELLIDOS Y NOMBRES],Tabla2[[#This Row],[APELLIDOS Y NOMBRES]])</f>
        <v>1</v>
      </c>
      <c r="AB403" s="42">
        <f>IF(Tabla2[[#This Row],[Trabajador]]&gt;1,1/Tabla2[[#This Row],[Trabajador]],Tabla2[[#This Row],[Trabajador]])</f>
        <v>1</v>
      </c>
      <c r="AC403" t="str">
        <f>+IFERROR(IF(Tabla2[[#This Row],[FECHA CESE/BAJA]]="","No Aplica",IF(AND(MONTH(Tabla2[[#This Row],[FECHA CESE/BAJA]])=MONTH(TODAY()-30),YEAR(Tabla2[[#This Row],[FECHA CESE/BAJA]])=YEAR(TODAY())),MONTH(TODAY()-30)&amp;"-"&amp;YEAR(TODAY()),"Borrar")),"No aplica")</f>
        <v>No Aplica</v>
      </c>
      <c r="AD403" t="str">
        <f>+IFERROR(IF(Tabla2[[#This Row],[FECHA INICIO DE LABORES EN OBRA]]="","No Aplica",IF(AND(MONTH(Tabla2[[#This Row],[FECHA INICIO DE LABORES EN OBRA]])=MONTH(TODAY()-30),YEAR(Tabla2[[#This Row],[FECHA INICIO DE LABORES EN OBRA]])=YEAR(TODAY())),MONTH(TODAY()-30)&amp;"-"&amp;YEAR(TODAY()),"No Aplica")),"No Aplica")</f>
        <v>No Aplica</v>
      </c>
    </row>
    <row r="404" spans="1:30" x14ac:dyDescent="0.25">
      <c r="A404" s="13">
        <v>20610467947</v>
      </c>
      <c r="B404" s="15" t="s">
        <v>3368</v>
      </c>
      <c r="C404" s="15" t="s">
        <v>3269</v>
      </c>
      <c r="D404" s="15" t="s">
        <v>277</v>
      </c>
      <c r="E404" s="15" t="s">
        <v>278</v>
      </c>
      <c r="F404" s="39">
        <v>35746</v>
      </c>
      <c r="G404" s="15">
        <v>1</v>
      </c>
      <c r="H404" s="15" t="s">
        <v>3284</v>
      </c>
      <c r="I404" s="15" t="s">
        <v>3272</v>
      </c>
      <c r="J404" s="15" t="s">
        <v>3369</v>
      </c>
      <c r="K404" s="15" t="s">
        <v>2802</v>
      </c>
      <c r="L404" s="40" t="s">
        <v>6</v>
      </c>
      <c r="M404" s="39"/>
      <c r="N404" s="41" t="s">
        <v>3326</v>
      </c>
      <c r="O404" s="39">
        <v>45132</v>
      </c>
      <c r="P404" s="40">
        <v>1</v>
      </c>
      <c r="Q404" s="40">
        <v>1</v>
      </c>
      <c r="R404" s="40" t="str">
        <f>IFERROR(VLOOKUP(Tabla2[[#This Row],[CONTRATISTA PRNCIPAL]],Hoja1!$L$5:$M$9,2,FALSE),"CJV")</f>
        <v>CJV</v>
      </c>
      <c r="S404" s="40" t="str">
        <f>IF(Tabla2[[#This Row],[EMPRESA]]=Tabla2[[#This Row],[CONTRATISTA PRNCIPAL]],"Principal","Secundaria")</f>
        <v>Secundaria</v>
      </c>
      <c r="T404" s="42">
        <f>IFERROR(1/COUNTIF(Tabla2[CONTRATISTA PRNCIPAL],Tabla2[[#This Row],[CONTRATISTA PRNCIPAL]]),0)</f>
        <v>0.01818181818181818</v>
      </c>
      <c r="U404" s="43">
        <f>IF(((TODAY()-Tabla2[[#This Row],[FECHA NACIMIENTO]])/365)&lt;18,"Corregir", IF(((TODAY()-Tabla2[[#This Row],[FECHA NACIMIENTO]])/365)&gt;80, "Corregir",ROUNDDOWN(((TODAY()-Tabla2[[#This Row],[FECHA NACIMIENTO]])/365),0)))</f>
        <v>25</v>
      </c>
      <c r="V4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4" s="44" t="str">
        <f>+IF(Tabla2[[#This Row],[Edad]]="Corregir","Corregir","Ok")</f>
        <v>Ok</v>
      </c>
      <c r="X404" s="42" t="str">
        <f>+IFERROR(VLOOKUP(Tabla2[[#This Row],[DISTRITO SEGÚN DNI]],Hoja1!$A$2:$B$32,2,FALSE),"No")</f>
        <v>CALLAO</v>
      </c>
      <c r="Y404" s="42" t="str">
        <f>IF(OR(LOWER(Tabla2[[#This Row],[GENERO]])="masculino", LOWER(Tabla2[[#This Row],[GENERO]])="femenino"),"OK","Corregir")</f>
        <v>OK</v>
      </c>
      <c r="Z404" s="42" t="str">
        <f>+IF(Tabla2[[#This Row],[Nro. DNI / CE]]="","Corregir",IF(LEN(Tabla2[[#This Row],[Nro. DNI / CE]])&gt;=8,"OK","Corregir"))</f>
        <v>OK</v>
      </c>
      <c r="AA404" s="42">
        <f>COUNTIF(Tabla2[APELLIDOS Y NOMBRES],Tabla2[[#This Row],[APELLIDOS Y NOMBRES]])</f>
        <v>1</v>
      </c>
      <c r="AB404" s="42">
        <f>IF(Tabla2[[#This Row],[Trabajador]]&gt;1,1/Tabla2[[#This Row],[Trabajador]],Tabla2[[#This Row],[Trabajador]])</f>
        <v>1</v>
      </c>
      <c r="AC404" t="str">
        <f>+IFERROR(IF(Tabla2[[#This Row],[FECHA CESE/BAJA]]="","No Aplica",IF(AND(MONTH(Tabla2[[#This Row],[FECHA CESE/BAJA]])=MONTH(TODAY()-30),YEAR(Tabla2[[#This Row],[FECHA CESE/BAJA]])=YEAR(TODAY())),MONTH(TODAY()-30)&amp;"-"&amp;YEAR(TODAY()),"Borrar")),"No aplica")</f>
        <v>No Aplica</v>
      </c>
      <c r="AD404" t="str">
        <f>+IFERROR(IF(Tabla2[[#This Row],[FECHA INICIO DE LABORES EN OBRA]]="","No Aplica",IF(AND(MONTH(Tabla2[[#This Row],[FECHA INICIO DE LABORES EN OBRA]])=MONTH(TODAY()-30),YEAR(Tabla2[[#This Row],[FECHA INICIO DE LABORES EN OBRA]])=YEAR(TODAY())),MONTH(TODAY()-30)&amp;"-"&amp;YEAR(TODAY()),"No Aplica")),"No Aplica")</f>
        <v>No Aplica</v>
      </c>
    </row>
    <row r="405" spans="1:30" x14ac:dyDescent="0.25">
      <c r="A405" s="13">
        <v>20610467947</v>
      </c>
      <c r="B405" s="15" t="s">
        <v>3368</v>
      </c>
      <c r="C405" s="15" t="s">
        <v>3269</v>
      </c>
      <c r="D405" s="15" t="s">
        <v>3370</v>
      </c>
      <c r="E405" s="15" t="s">
        <v>3371</v>
      </c>
      <c r="F405" s="39">
        <v>33827</v>
      </c>
      <c r="G405" s="15">
        <v>1</v>
      </c>
      <c r="H405" s="15" t="s">
        <v>3284</v>
      </c>
      <c r="I405" s="15" t="s">
        <v>3272</v>
      </c>
      <c r="J405" s="15" t="s">
        <v>3372</v>
      </c>
      <c r="K405" s="15" t="s">
        <v>3373</v>
      </c>
      <c r="L405" s="40" t="s">
        <v>6</v>
      </c>
      <c r="M405" s="39"/>
      <c r="N405" s="41" t="s">
        <v>2687</v>
      </c>
      <c r="O405" s="39">
        <v>45132</v>
      </c>
      <c r="P405" s="40">
        <v>1</v>
      </c>
      <c r="Q405" s="40">
        <v>1</v>
      </c>
      <c r="R405" s="40" t="str">
        <f>IFERROR(VLOOKUP(Tabla2[[#This Row],[CONTRATISTA PRNCIPAL]],Hoja1!$L$5:$M$9,2,FALSE),"CJV")</f>
        <v>CJV</v>
      </c>
      <c r="S405" s="40" t="str">
        <f>IF(Tabla2[[#This Row],[EMPRESA]]=Tabla2[[#This Row],[CONTRATISTA PRNCIPAL]],"Principal","Secundaria")</f>
        <v>Secundaria</v>
      </c>
      <c r="T405" s="42">
        <f>IFERROR(1/COUNTIF(Tabla2[CONTRATISTA PRNCIPAL],Tabla2[[#This Row],[CONTRATISTA PRNCIPAL]]),0)</f>
        <v>0.01818181818181818</v>
      </c>
      <c r="U405" s="43">
        <f>IF(((TODAY()-Tabla2[[#This Row],[FECHA NACIMIENTO]])/365)&lt;18,"Corregir", IF(((TODAY()-Tabla2[[#This Row],[FECHA NACIMIENTO]])/365)&gt;80, "Corregir",ROUNDDOWN(((TODAY()-Tabla2[[#This Row],[FECHA NACIMIENTO]])/365),0)))</f>
        <v>31</v>
      </c>
      <c r="V4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5" s="44" t="str">
        <f>+IF(Tabla2[[#This Row],[Edad]]="Corregir","Corregir","Ok")</f>
        <v>Ok</v>
      </c>
      <c r="X405" s="42" t="str">
        <f>+IFERROR(VLOOKUP(Tabla2[[#This Row],[DISTRITO SEGÚN DNI]],Hoja1!$A$2:$B$32,2,FALSE),"No")</f>
        <v>No</v>
      </c>
      <c r="Y405" s="42" t="str">
        <f>IF(OR(LOWER(Tabla2[[#This Row],[GENERO]])="masculino", LOWER(Tabla2[[#This Row],[GENERO]])="femenino"),"OK","Corregir")</f>
        <v>OK</v>
      </c>
      <c r="Z405" s="42" t="str">
        <f>+IF(Tabla2[[#This Row],[Nro. DNI / CE]]="","Corregir",IF(LEN(Tabla2[[#This Row],[Nro. DNI / CE]])&gt;=8,"OK","Corregir"))</f>
        <v>OK</v>
      </c>
      <c r="AA405" s="42">
        <f>COUNTIF(Tabla2[APELLIDOS Y NOMBRES],Tabla2[[#This Row],[APELLIDOS Y NOMBRES]])</f>
        <v>1</v>
      </c>
      <c r="AB405" s="42">
        <f>IF(Tabla2[[#This Row],[Trabajador]]&gt;1,1/Tabla2[[#This Row],[Trabajador]],Tabla2[[#This Row],[Trabajador]])</f>
        <v>1</v>
      </c>
      <c r="AC405" t="str">
        <f>+IFERROR(IF(Tabla2[[#This Row],[FECHA CESE/BAJA]]="","No Aplica",IF(AND(MONTH(Tabla2[[#This Row],[FECHA CESE/BAJA]])=MONTH(TODAY()-30),YEAR(Tabla2[[#This Row],[FECHA CESE/BAJA]])=YEAR(TODAY())),MONTH(TODAY()-30)&amp;"-"&amp;YEAR(TODAY()),"Borrar")),"No aplica")</f>
        <v>No Aplica</v>
      </c>
      <c r="AD405" t="str">
        <f>+IFERROR(IF(Tabla2[[#This Row],[FECHA INICIO DE LABORES EN OBRA]]="","No Aplica",IF(AND(MONTH(Tabla2[[#This Row],[FECHA INICIO DE LABORES EN OBRA]])=MONTH(TODAY()-30),YEAR(Tabla2[[#This Row],[FECHA INICIO DE LABORES EN OBRA]])=YEAR(TODAY())),MONTH(TODAY()-30)&amp;"-"&amp;YEAR(TODAY()),"No Aplica")),"No Aplica")</f>
        <v>No Aplica</v>
      </c>
    </row>
    <row r="406" spans="1:30" x14ac:dyDescent="0.25">
      <c r="A406" s="13">
        <v>20610467947</v>
      </c>
      <c r="B406" s="15" t="s">
        <v>3368</v>
      </c>
      <c r="C406" s="15" t="s">
        <v>3269</v>
      </c>
      <c r="D406" s="15" t="s">
        <v>1744</v>
      </c>
      <c r="E406" s="15" t="s">
        <v>1745</v>
      </c>
      <c r="F406" s="39">
        <v>35326</v>
      </c>
      <c r="G406" s="15">
        <v>1</v>
      </c>
      <c r="H406" s="15" t="s">
        <v>3284</v>
      </c>
      <c r="I406" s="15" t="s">
        <v>3272</v>
      </c>
      <c r="J406" s="15" t="s">
        <v>3374</v>
      </c>
      <c r="K406" s="15" t="s">
        <v>2083</v>
      </c>
      <c r="L406" s="40" t="s">
        <v>6</v>
      </c>
      <c r="M406" s="39"/>
      <c r="N406" s="41" t="s">
        <v>2687</v>
      </c>
      <c r="O406" s="39">
        <v>45132</v>
      </c>
      <c r="P406" s="40">
        <v>1</v>
      </c>
      <c r="Q406" s="40">
        <v>1</v>
      </c>
      <c r="R406" s="40" t="str">
        <f>IFERROR(VLOOKUP(Tabla2[[#This Row],[CONTRATISTA PRNCIPAL]],Hoja1!$L$5:$M$9,2,FALSE),"CJV")</f>
        <v>CJV</v>
      </c>
      <c r="S406" s="40" t="str">
        <f>IF(Tabla2[[#This Row],[EMPRESA]]=Tabla2[[#This Row],[CONTRATISTA PRNCIPAL]],"Principal","Secundaria")</f>
        <v>Secundaria</v>
      </c>
      <c r="T406" s="42">
        <f>IFERROR(1/COUNTIF(Tabla2[CONTRATISTA PRNCIPAL],Tabla2[[#This Row],[CONTRATISTA PRNCIPAL]]),0)</f>
        <v>0.01818181818181818</v>
      </c>
      <c r="U406" s="43">
        <f>IF(((TODAY()-Tabla2[[#This Row],[FECHA NACIMIENTO]])/365)&lt;18,"Corregir", IF(((TODAY()-Tabla2[[#This Row],[FECHA NACIMIENTO]])/365)&gt;80, "Corregir",ROUNDDOWN(((TODAY()-Tabla2[[#This Row],[FECHA NACIMIENTO]])/365),0)))</f>
        <v>27</v>
      </c>
      <c r="V4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6" s="44" t="str">
        <f>+IF(Tabla2[[#This Row],[Edad]]="Corregir","Corregir","Ok")</f>
        <v>Ok</v>
      </c>
      <c r="X406" s="42" t="str">
        <f>+IFERROR(VLOOKUP(Tabla2[[#This Row],[DISTRITO SEGÚN DNI]],Hoja1!$A$2:$B$32,2,FALSE),"No")</f>
        <v>ATE</v>
      </c>
      <c r="Y406" s="42" t="str">
        <f>IF(OR(LOWER(Tabla2[[#This Row],[GENERO]])="masculino", LOWER(Tabla2[[#This Row],[GENERO]])="femenino"),"OK","Corregir")</f>
        <v>OK</v>
      </c>
      <c r="Z406" s="42" t="str">
        <f>+IF(Tabla2[[#This Row],[Nro. DNI / CE]]="","Corregir",IF(LEN(Tabla2[[#This Row],[Nro. DNI / CE]])&gt;=8,"OK","Corregir"))</f>
        <v>OK</v>
      </c>
      <c r="AA406" s="42">
        <f>COUNTIF(Tabla2[APELLIDOS Y NOMBRES],Tabla2[[#This Row],[APELLIDOS Y NOMBRES]])</f>
        <v>2</v>
      </c>
      <c r="AB406" s="42">
        <f>IF(Tabla2[[#This Row],[Trabajador]]&gt;1,1/Tabla2[[#This Row],[Trabajador]],Tabla2[[#This Row],[Trabajador]])</f>
        <v>0.5</v>
      </c>
      <c r="AC406" t="str">
        <f>+IFERROR(IF(Tabla2[[#This Row],[FECHA CESE/BAJA]]="","No Aplica",IF(AND(MONTH(Tabla2[[#This Row],[FECHA CESE/BAJA]])=MONTH(TODAY()-30),YEAR(Tabla2[[#This Row],[FECHA CESE/BAJA]])=YEAR(TODAY())),MONTH(TODAY()-30)&amp;"-"&amp;YEAR(TODAY()),"Borrar")),"No aplica")</f>
        <v>No Aplica</v>
      </c>
      <c r="AD406" t="str">
        <f>+IFERROR(IF(Tabla2[[#This Row],[FECHA INICIO DE LABORES EN OBRA]]="","No Aplica",IF(AND(MONTH(Tabla2[[#This Row],[FECHA INICIO DE LABORES EN OBRA]])=MONTH(TODAY()-30),YEAR(Tabla2[[#This Row],[FECHA INICIO DE LABORES EN OBRA]])=YEAR(TODAY())),MONTH(TODAY()-30)&amp;"-"&amp;YEAR(TODAY()),"No Aplica")),"No Aplica")</f>
        <v>No Aplica</v>
      </c>
    </row>
    <row r="407" spans="1:30" x14ac:dyDescent="0.25">
      <c r="A407" s="13">
        <v>20610467947</v>
      </c>
      <c r="B407" s="15" t="s">
        <v>3368</v>
      </c>
      <c r="C407" s="15" t="s">
        <v>3269</v>
      </c>
      <c r="D407" s="15" t="s">
        <v>281</v>
      </c>
      <c r="E407" s="15" t="s">
        <v>282</v>
      </c>
      <c r="F407" s="39">
        <v>32071</v>
      </c>
      <c r="G407" s="15">
        <v>1</v>
      </c>
      <c r="H407" s="15" t="s">
        <v>3284</v>
      </c>
      <c r="I407" s="15" t="s">
        <v>3272</v>
      </c>
      <c r="J407" s="15" t="s">
        <v>3369</v>
      </c>
      <c r="K407" s="15" t="s">
        <v>2802</v>
      </c>
      <c r="L407" s="40" t="s">
        <v>6</v>
      </c>
      <c r="M407" s="39"/>
      <c r="N407" s="41" t="s">
        <v>3326</v>
      </c>
      <c r="O407" s="39">
        <v>45132</v>
      </c>
      <c r="P407" s="40">
        <v>1</v>
      </c>
      <c r="Q407" s="40">
        <v>1</v>
      </c>
      <c r="R407" s="40" t="str">
        <f>IFERROR(VLOOKUP(Tabla2[[#This Row],[CONTRATISTA PRNCIPAL]],Hoja1!$L$5:$M$9,2,FALSE),"CJV")</f>
        <v>CJV</v>
      </c>
      <c r="S407" s="40" t="str">
        <f>IF(Tabla2[[#This Row],[EMPRESA]]=Tabla2[[#This Row],[CONTRATISTA PRNCIPAL]],"Principal","Secundaria")</f>
        <v>Secundaria</v>
      </c>
      <c r="T407" s="42">
        <f>IFERROR(1/COUNTIF(Tabla2[CONTRATISTA PRNCIPAL],Tabla2[[#This Row],[CONTRATISTA PRNCIPAL]]),0)</f>
        <v>0.01818181818181818</v>
      </c>
      <c r="U407" s="43">
        <f>IF(((TODAY()-Tabla2[[#This Row],[FECHA NACIMIENTO]])/365)&lt;18,"Corregir", IF(((TODAY()-Tabla2[[#This Row],[FECHA NACIMIENTO]])/365)&gt;80, "Corregir",ROUNDDOWN(((TODAY()-Tabla2[[#This Row],[FECHA NACIMIENTO]])/365),0)))</f>
        <v>35</v>
      </c>
      <c r="V4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7" s="44" t="str">
        <f>+IF(Tabla2[[#This Row],[Edad]]="Corregir","Corregir","Ok")</f>
        <v>Ok</v>
      </c>
      <c r="X407" s="42" t="str">
        <f>+IFERROR(VLOOKUP(Tabla2[[#This Row],[DISTRITO SEGÚN DNI]],Hoja1!$A$2:$B$32,2,FALSE),"No")</f>
        <v>CALLAO</v>
      </c>
      <c r="Y407" s="42" t="str">
        <f>IF(OR(LOWER(Tabla2[[#This Row],[GENERO]])="masculino", LOWER(Tabla2[[#This Row],[GENERO]])="femenino"),"OK","Corregir")</f>
        <v>OK</v>
      </c>
      <c r="Z407" s="42" t="str">
        <f>+IF(Tabla2[[#This Row],[Nro. DNI / CE]]="","Corregir",IF(LEN(Tabla2[[#This Row],[Nro. DNI / CE]])&gt;=8,"OK","Corregir"))</f>
        <v>OK</v>
      </c>
      <c r="AA407" s="42">
        <f>COUNTIF(Tabla2[APELLIDOS Y NOMBRES],Tabla2[[#This Row],[APELLIDOS Y NOMBRES]])</f>
        <v>1</v>
      </c>
      <c r="AB407" s="42">
        <f>IF(Tabla2[[#This Row],[Trabajador]]&gt;1,1/Tabla2[[#This Row],[Trabajador]],Tabla2[[#This Row],[Trabajador]])</f>
        <v>1</v>
      </c>
      <c r="AC407" t="str">
        <f>+IFERROR(IF(Tabla2[[#This Row],[FECHA CESE/BAJA]]="","No Aplica",IF(AND(MONTH(Tabla2[[#This Row],[FECHA CESE/BAJA]])=MONTH(TODAY()-30),YEAR(Tabla2[[#This Row],[FECHA CESE/BAJA]])=YEAR(TODAY())),MONTH(TODAY()-30)&amp;"-"&amp;YEAR(TODAY()),"Borrar")),"No aplica")</f>
        <v>No Aplica</v>
      </c>
      <c r="AD407" t="str">
        <f>+IFERROR(IF(Tabla2[[#This Row],[FECHA INICIO DE LABORES EN OBRA]]="","No Aplica",IF(AND(MONTH(Tabla2[[#This Row],[FECHA INICIO DE LABORES EN OBRA]])=MONTH(TODAY()-30),YEAR(Tabla2[[#This Row],[FECHA INICIO DE LABORES EN OBRA]])=YEAR(TODAY())),MONTH(TODAY()-30)&amp;"-"&amp;YEAR(TODAY()),"No Aplica")),"No Aplica")</f>
        <v>No Aplica</v>
      </c>
    </row>
    <row r="408" spans="1:30" x14ac:dyDescent="0.25">
      <c r="A408" s="13">
        <v>20610467947</v>
      </c>
      <c r="B408" s="15" t="s">
        <v>3368</v>
      </c>
      <c r="C408" s="15" t="s">
        <v>3269</v>
      </c>
      <c r="D408" s="15" t="s">
        <v>3375</v>
      </c>
      <c r="E408" s="15" t="s">
        <v>3376</v>
      </c>
      <c r="F408" s="39">
        <v>35984</v>
      </c>
      <c r="G408" s="15">
        <v>1</v>
      </c>
      <c r="H408" s="15" t="s">
        <v>3284</v>
      </c>
      <c r="I408" s="15" t="s">
        <v>3272</v>
      </c>
      <c r="J408" s="15" t="s">
        <v>3377</v>
      </c>
      <c r="K408" s="15" t="s">
        <v>2693</v>
      </c>
      <c r="L408" s="40" t="s">
        <v>6</v>
      </c>
      <c r="M408" s="39"/>
      <c r="N408" s="41" t="s">
        <v>2687</v>
      </c>
      <c r="O408" s="39">
        <v>45132</v>
      </c>
      <c r="P408" s="40">
        <v>1</v>
      </c>
      <c r="Q408" s="40">
        <v>1</v>
      </c>
      <c r="R408" s="40" t="str">
        <f>IFERROR(VLOOKUP(Tabla2[[#This Row],[CONTRATISTA PRNCIPAL]],Hoja1!$L$5:$M$9,2,FALSE),"CJV")</f>
        <v>CJV</v>
      </c>
      <c r="S408" s="40" t="str">
        <f>IF(Tabla2[[#This Row],[EMPRESA]]=Tabla2[[#This Row],[CONTRATISTA PRNCIPAL]],"Principal","Secundaria")</f>
        <v>Secundaria</v>
      </c>
      <c r="T408" s="42">
        <f>IFERROR(1/COUNTIF(Tabla2[CONTRATISTA PRNCIPAL],Tabla2[[#This Row],[CONTRATISTA PRNCIPAL]]),0)</f>
        <v>0.01818181818181818</v>
      </c>
      <c r="U408" s="43">
        <f>IF(((TODAY()-Tabla2[[#This Row],[FECHA NACIMIENTO]])/365)&lt;18,"Corregir", IF(((TODAY()-Tabla2[[#This Row],[FECHA NACIMIENTO]])/365)&gt;80, "Corregir",ROUNDDOWN(((TODAY()-Tabla2[[#This Row],[FECHA NACIMIENTO]])/365),0)))</f>
        <v>25</v>
      </c>
      <c r="V4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8" s="44" t="str">
        <f>+IF(Tabla2[[#This Row],[Edad]]="Corregir","Corregir","Ok")</f>
        <v>Ok</v>
      </c>
      <c r="X408" s="42" t="str">
        <f>+IFERROR(VLOOKUP(Tabla2[[#This Row],[DISTRITO SEGÚN DNI]],Hoja1!$A$2:$B$32,2,FALSE),"No")</f>
        <v>No</v>
      </c>
      <c r="Y408" s="42" t="str">
        <f>IF(OR(LOWER(Tabla2[[#This Row],[GENERO]])="masculino", LOWER(Tabla2[[#This Row],[GENERO]])="femenino"),"OK","Corregir")</f>
        <v>OK</v>
      </c>
      <c r="Z408" s="42" t="str">
        <f>+IF(Tabla2[[#This Row],[Nro. DNI / CE]]="","Corregir",IF(LEN(Tabla2[[#This Row],[Nro. DNI / CE]])&gt;=8,"OK","Corregir"))</f>
        <v>OK</v>
      </c>
      <c r="AA408" s="42">
        <f>COUNTIF(Tabla2[APELLIDOS Y NOMBRES],Tabla2[[#This Row],[APELLIDOS Y NOMBRES]])</f>
        <v>1</v>
      </c>
      <c r="AB408" s="42">
        <f>IF(Tabla2[[#This Row],[Trabajador]]&gt;1,1/Tabla2[[#This Row],[Trabajador]],Tabla2[[#This Row],[Trabajador]])</f>
        <v>1</v>
      </c>
      <c r="AC408" t="str">
        <f>+IFERROR(IF(Tabla2[[#This Row],[FECHA CESE/BAJA]]="","No Aplica",IF(AND(MONTH(Tabla2[[#This Row],[FECHA CESE/BAJA]])=MONTH(TODAY()-30),YEAR(Tabla2[[#This Row],[FECHA CESE/BAJA]])=YEAR(TODAY())),MONTH(TODAY()-30)&amp;"-"&amp;YEAR(TODAY()),"Borrar")),"No aplica")</f>
        <v>No Aplica</v>
      </c>
      <c r="AD408" t="str">
        <f>+IFERROR(IF(Tabla2[[#This Row],[FECHA INICIO DE LABORES EN OBRA]]="","No Aplica",IF(AND(MONTH(Tabla2[[#This Row],[FECHA INICIO DE LABORES EN OBRA]])=MONTH(TODAY()-30),YEAR(Tabla2[[#This Row],[FECHA INICIO DE LABORES EN OBRA]])=YEAR(TODAY())),MONTH(TODAY()-30)&amp;"-"&amp;YEAR(TODAY()),"No Aplica")),"No Aplica")</f>
        <v>No Aplica</v>
      </c>
    </row>
    <row r="409" spans="1:30" x14ac:dyDescent="0.25">
      <c r="A409" s="13">
        <v>20610467947</v>
      </c>
      <c r="B409" s="15" t="s">
        <v>3368</v>
      </c>
      <c r="C409" s="15" t="s">
        <v>3269</v>
      </c>
      <c r="D409" s="15" t="s">
        <v>3378</v>
      </c>
      <c r="E409" s="15" t="s">
        <v>3379</v>
      </c>
      <c r="F409" s="39">
        <v>34554</v>
      </c>
      <c r="G409" s="15">
        <v>1</v>
      </c>
      <c r="H409" s="15" t="s">
        <v>3380</v>
      </c>
      <c r="I409" s="15" t="s">
        <v>3272</v>
      </c>
      <c r="J409" s="15" t="s">
        <v>3381</v>
      </c>
      <c r="K409" s="15" t="s">
        <v>2113</v>
      </c>
      <c r="L409" s="40" t="s">
        <v>6</v>
      </c>
      <c r="M409" s="39"/>
      <c r="N409" s="41" t="s">
        <v>2687</v>
      </c>
      <c r="O409" s="39">
        <v>45132</v>
      </c>
      <c r="P409" s="40">
        <v>1</v>
      </c>
      <c r="Q409" s="40">
        <v>1</v>
      </c>
      <c r="R409" s="40" t="str">
        <f>IFERROR(VLOOKUP(Tabla2[[#This Row],[CONTRATISTA PRNCIPAL]],Hoja1!$L$5:$M$9,2,FALSE),"CJV")</f>
        <v>CJV</v>
      </c>
      <c r="S409" s="40" t="str">
        <f>IF(Tabla2[[#This Row],[EMPRESA]]=Tabla2[[#This Row],[CONTRATISTA PRNCIPAL]],"Principal","Secundaria")</f>
        <v>Secundaria</v>
      </c>
      <c r="T409" s="42">
        <f>IFERROR(1/COUNTIF(Tabla2[CONTRATISTA PRNCIPAL],Tabla2[[#This Row],[CONTRATISTA PRNCIPAL]]),0)</f>
        <v>0.01818181818181818</v>
      </c>
      <c r="U409" s="43">
        <f>IF(((TODAY()-Tabla2[[#This Row],[FECHA NACIMIENTO]])/365)&lt;18,"Corregir", IF(((TODAY()-Tabla2[[#This Row],[FECHA NACIMIENTO]])/365)&gt;80, "Corregir",ROUNDDOWN(((TODAY()-Tabla2[[#This Row],[FECHA NACIMIENTO]])/365),0)))</f>
        <v>29</v>
      </c>
      <c r="V4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9" s="44" t="str">
        <f>+IF(Tabla2[[#This Row],[Edad]]="Corregir","Corregir","Ok")</f>
        <v>Ok</v>
      </c>
      <c r="X409" s="42" t="str">
        <f>+IFERROR(VLOOKUP(Tabla2[[#This Row],[DISTRITO SEGÚN DNI]],Hoja1!$A$2:$B$32,2,FALSE),"No")</f>
        <v>No</v>
      </c>
      <c r="Y409" s="42" t="str">
        <f>IF(OR(LOWER(Tabla2[[#This Row],[GENERO]])="masculino", LOWER(Tabla2[[#This Row],[GENERO]])="femenino"),"OK","Corregir")</f>
        <v>OK</v>
      </c>
      <c r="Z409" s="42" t="str">
        <f>+IF(Tabla2[[#This Row],[Nro. DNI / CE]]="","Corregir",IF(LEN(Tabla2[[#This Row],[Nro. DNI / CE]])&gt;=8,"OK","Corregir"))</f>
        <v>OK</v>
      </c>
      <c r="AA409" s="42">
        <f>COUNTIF(Tabla2[APELLIDOS Y NOMBRES],Tabla2[[#This Row],[APELLIDOS Y NOMBRES]])</f>
        <v>1</v>
      </c>
      <c r="AB409" s="42">
        <f>IF(Tabla2[[#This Row],[Trabajador]]&gt;1,1/Tabla2[[#This Row],[Trabajador]],Tabla2[[#This Row],[Trabajador]])</f>
        <v>1</v>
      </c>
      <c r="AC409" t="str">
        <f>+IFERROR(IF(Tabla2[[#This Row],[FECHA CESE/BAJA]]="","No Aplica",IF(AND(MONTH(Tabla2[[#This Row],[FECHA CESE/BAJA]])=MONTH(TODAY()-30),YEAR(Tabla2[[#This Row],[FECHA CESE/BAJA]])=YEAR(TODAY())),MONTH(TODAY()-30)&amp;"-"&amp;YEAR(TODAY()),"Borrar")),"No aplica")</f>
        <v>No Aplica</v>
      </c>
      <c r="AD409" t="str">
        <f>+IFERROR(IF(Tabla2[[#This Row],[FECHA INICIO DE LABORES EN OBRA]]="","No Aplica",IF(AND(MONTH(Tabla2[[#This Row],[FECHA INICIO DE LABORES EN OBRA]])=MONTH(TODAY()-30),YEAR(Tabla2[[#This Row],[FECHA INICIO DE LABORES EN OBRA]])=YEAR(TODAY())),MONTH(TODAY()-30)&amp;"-"&amp;YEAR(TODAY()),"No Aplica")),"No Aplica")</f>
        <v>No Aplica</v>
      </c>
    </row>
    <row r="410" spans="1:30" x14ac:dyDescent="0.25">
      <c r="A410" s="13">
        <v>20610467947</v>
      </c>
      <c r="B410" s="15" t="s">
        <v>3368</v>
      </c>
      <c r="C410" s="15" t="s">
        <v>3269</v>
      </c>
      <c r="D410" s="15" t="s">
        <v>3382</v>
      </c>
      <c r="E410" s="15" t="s">
        <v>3383</v>
      </c>
      <c r="F410" s="39">
        <v>33211</v>
      </c>
      <c r="G410" s="15">
        <v>1</v>
      </c>
      <c r="H410" s="15" t="s">
        <v>3284</v>
      </c>
      <c r="I410" s="15" t="s">
        <v>3272</v>
      </c>
      <c r="J410" s="15" t="s">
        <v>3384</v>
      </c>
      <c r="K410" s="15" t="s">
        <v>2113</v>
      </c>
      <c r="L410" s="40" t="s">
        <v>6</v>
      </c>
      <c r="M410" s="39"/>
      <c r="N410" s="41" t="s">
        <v>2687</v>
      </c>
      <c r="O410" s="39">
        <v>45132</v>
      </c>
      <c r="P410" s="40">
        <v>1</v>
      </c>
      <c r="Q410" s="40">
        <v>1</v>
      </c>
      <c r="R410" s="40" t="str">
        <f>IFERROR(VLOOKUP(Tabla2[[#This Row],[CONTRATISTA PRNCIPAL]],Hoja1!$L$5:$M$9,2,FALSE),"CJV")</f>
        <v>CJV</v>
      </c>
      <c r="S410" s="40" t="str">
        <f>IF(Tabla2[[#This Row],[EMPRESA]]=Tabla2[[#This Row],[CONTRATISTA PRNCIPAL]],"Principal","Secundaria")</f>
        <v>Secundaria</v>
      </c>
      <c r="T410" s="42">
        <f>IFERROR(1/COUNTIF(Tabla2[CONTRATISTA PRNCIPAL],Tabla2[[#This Row],[CONTRATISTA PRNCIPAL]]),0)</f>
        <v>0.01818181818181818</v>
      </c>
      <c r="U410" s="43">
        <f>IF(((TODAY()-Tabla2[[#This Row],[FECHA NACIMIENTO]])/365)&lt;18,"Corregir", IF(((TODAY()-Tabla2[[#This Row],[FECHA NACIMIENTO]])/365)&gt;80, "Corregir",ROUNDDOWN(((TODAY()-Tabla2[[#This Row],[FECHA NACIMIENTO]])/365),0)))</f>
        <v>32</v>
      </c>
      <c r="V4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10" s="44" t="str">
        <f>+IF(Tabla2[[#This Row],[Edad]]="Corregir","Corregir","Ok")</f>
        <v>Ok</v>
      </c>
      <c r="X410" s="42" t="str">
        <f>+IFERROR(VLOOKUP(Tabla2[[#This Row],[DISTRITO SEGÚN DNI]],Hoja1!$A$2:$B$32,2,FALSE),"No")</f>
        <v>No</v>
      </c>
      <c r="Y410" s="42" t="str">
        <f>IF(OR(LOWER(Tabla2[[#This Row],[GENERO]])="masculino", LOWER(Tabla2[[#This Row],[GENERO]])="femenino"),"OK","Corregir")</f>
        <v>OK</v>
      </c>
      <c r="Z410" s="42" t="str">
        <f>+IF(Tabla2[[#This Row],[Nro. DNI / CE]]="","Corregir",IF(LEN(Tabla2[[#This Row],[Nro. DNI / CE]])&gt;=8,"OK","Corregir"))</f>
        <v>OK</v>
      </c>
      <c r="AA410" s="42">
        <f>COUNTIF(Tabla2[APELLIDOS Y NOMBRES],Tabla2[[#This Row],[APELLIDOS Y NOMBRES]])</f>
        <v>1</v>
      </c>
      <c r="AB410" s="42">
        <f>IF(Tabla2[[#This Row],[Trabajador]]&gt;1,1/Tabla2[[#This Row],[Trabajador]],Tabla2[[#This Row],[Trabajador]])</f>
        <v>1</v>
      </c>
      <c r="AC410" t="str">
        <f>+IFERROR(IF(Tabla2[[#This Row],[FECHA CESE/BAJA]]="","No Aplica",IF(AND(MONTH(Tabla2[[#This Row],[FECHA CESE/BAJA]])=MONTH(TODAY()-30),YEAR(Tabla2[[#This Row],[FECHA CESE/BAJA]])=YEAR(TODAY())),MONTH(TODAY()-30)&amp;"-"&amp;YEAR(TODAY()),"Borrar")),"No aplica")</f>
        <v>No Aplica</v>
      </c>
      <c r="AD410" t="str">
        <f>+IFERROR(IF(Tabla2[[#This Row],[FECHA INICIO DE LABORES EN OBRA]]="","No Aplica",IF(AND(MONTH(Tabla2[[#This Row],[FECHA INICIO DE LABORES EN OBRA]])=MONTH(TODAY()-30),YEAR(Tabla2[[#This Row],[FECHA INICIO DE LABORES EN OBRA]])=YEAR(TODAY())),MONTH(TODAY()-30)&amp;"-"&amp;YEAR(TODAY()),"No Aplica")),"No Aplica")</f>
        <v>No Aplica</v>
      </c>
    </row>
    <row r="411" spans="1:30" x14ac:dyDescent="0.25">
      <c r="A411" s="13">
        <v>20610467947</v>
      </c>
      <c r="B411" s="15" t="s">
        <v>3368</v>
      </c>
      <c r="C411" s="15" t="s">
        <v>3269</v>
      </c>
      <c r="D411" s="15" t="s">
        <v>1960</v>
      </c>
      <c r="E411" s="15" t="s">
        <v>1961</v>
      </c>
      <c r="F411" s="39">
        <v>34867</v>
      </c>
      <c r="G411" s="15">
        <v>1</v>
      </c>
      <c r="H411" s="15" t="s">
        <v>3284</v>
      </c>
      <c r="I411" s="15" t="s">
        <v>3272</v>
      </c>
      <c r="J411" s="15" t="s">
        <v>3385</v>
      </c>
      <c r="K411" s="15" t="s">
        <v>2083</v>
      </c>
      <c r="L411" s="40" t="s">
        <v>6</v>
      </c>
      <c r="M411" s="39"/>
      <c r="N411" s="41" t="s">
        <v>2687</v>
      </c>
      <c r="O411" s="39">
        <v>45132</v>
      </c>
      <c r="P411" s="40">
        <v>1</v>
      </c>
      <c r="Q411" s="40">
        <v>1</v>
      </c>
      <c r="R411" s="40" t="str">
        <f>IFERROR(VLOOKUP(Tabla2[[#This Row],[CONTRATISTA PRNCIPAL]],Hoja1!$L$5:$M$9,2,FALSE),"CJV")</f>
        <v>CJV</v>
      </c>
      <c r="S411" s="40" t="str">
        <f>IF(Tabla2[[#This Row],[EMPRESA]]=Tabla2[[#This Row],[CONTRATISTA PRNCIPAL]],"Principal","Secundaria")</f>
        <v>Secundaria</v>
      </c>
      <c r="T411" s="42">
        <f>IFERROR(1/COUNTIF(Tabla2[CONTRATISTA PRNCIPAL],Tabla2[[#This Row],[CONTRATISTA PRNCIPAL]]),0)</f>
        <v>0.01818181818181818</v>
      </c>
      <c r="U411" s="43">
        <f>IF(((TODAY()-Tabla2[[#This Row],[FECHA NACIMIENTO]])/365)&lt;18,"Corregir", IF(((TODAY()-Tabla2[[#This Row],[FECHA NACIMIENTO]])/365)&gt;80, "Corregir",ROUNDDOWN(((TODAY()-Tabla2[[#This Row],[FECHA NACIMIENTO]])/365),0)))</f>
        <v>28</v>
      </c>
      <c r="V4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11" s="44" t="str">
        <f>+IF(Tabla2[[#This Row],[Edad]]="Corregir","Corregir","Ok")</f>
        <v>Ok</v>
      </c>
      <c r="X411" s="42" t="str">
        <f>+IFERROR(VLOOKUP(Tabla2[[#This Row],[DISTRITO SEGÚN DNI]],Hoja1!$A$2:$B$32,2,FALSE),"No")</f>
        <v>ATE</v>
      </c>
      <c r="Y411" s="42" t="str">
        <f>IF(OR(LOWER(Tabla2[[#This Row],[GENERO]])="masculino", LOWER(Tabla2[[#This Row],[GENERO]])="femenino"),"OK","Corregir")</f>
        <v>OK</v>
      </c>
      <c r="Z411" s="42" t="str">
        <f>+IF(Tabla2[[#This Row],[Nro. DNI / CE]]="","Corregir",IF(LEN(Tabla2[[#This Row],[Nro. DNI / CE]])&gt;=8,"OK","Corregir"))</f>
        <v>OK</v>
      </c>
      <c r="AA411" s="42">
        <f>COUNTIF(Tabla2[APELLIDOS Y NOMBRES],Tabla2[[#This Row],[APELLIDOS Y NOMBRES]])</f>
        <v>1</v>
      </c>
      <c r="AB411" s="42">
        <f>IF(Tabla2[[#This Row],[Trabajador]]&gt;1,1/Tabla2[[#This Row],[Trabajador]],Tabla2[[#This Row],[Trabajador]])</f>
        <v>1</v>
      </c>
      <c r="AC411" t="str">
        <f>+IFERROR(IF(Tabla2[[#This Row],[FECHA CESE/BAJA]]="","No Aplica",IF(AND(MONTH(Tabla2[[#This Row],[FECHA CESE/BAJA]])=MONTH(TODAY()-30),YEAR(Tabla2[[#This Row],[FECHA CESE/BAJA]])=YEAR(TODAY())),MONTH(TODAY()-30)&amp;"-"&amp;YEAR(TODAY()),"Borrar")),"No aplica")</f>
        <v>No Aplica</v>
      </c>
      <c r="AD411" t="str">
        <f>+IFERROR(IF(Tabla2[[#This Row],[FECHA INICIO DE LABORES EN OBRA]]="","No Aplica",IF(AND(MONTH(Tabla2[[#This Row],[FECHA INICIO DE LABORES EN OBRA]])=MONTH(TODAY()-30),YEAR(Tabla2[[#This Row],[FECHA INICIO DE LABORES EN OBRA]])=YEAR(TODAY())),MONTH(TODAY()-30)&amp;"-"&amp;YEAR(TODAY()),"No Aplica")),"No Aplica")</f>
        <v>No Aplica</v>
      </c>
    </row>
    <row r="412" spans="1:30" x14ac:dyDescent="0.25">
      <c r="A412" s="13">
        <v>20610467947</v>
      </c>
      <c r="B412" s="15" t="s">
        <v>3368</v>
      </c>
      <c r="C412" s="15" t="s">
        <v>3269</v>
      </c>
      <c r="D412" s="15" t="s">
        <v>3386</v>
      </c>
      <c r="E412" s="15" t="s">
        <v>3387</v>
      </c>
      <c r="F412" s="39">
        <v>31823</v>
      </c>
      <c r="G412" s="15">
        <v>1</v>
      </c>
      <c r="H412" s="15" t="s">
        <v>3284</v>
      </c>
      <c r="I412" s="15" t="s">
        <v>3272</v>
      </c>
      <c r="J412" s="15" t="s">
        <v>3388</v>
      </c>
      <c r="K412" s="15" t="s">
        <v>2113</v>
      </c>
      <c r="L412" s="40" t="s">
        <v>6</v>
      </c>
      <c r="M412" s="39"/>
      <c r="N412" s="41" t="s">
        <v>2687</v>
      </c>
      <c r="O412" s="39">
        <v>45132</v>
      </c>
      <c r="P412" s="40">
        <v>1</v>
      </c>
      <c r="Q412" s="40">
        <v>1</v>
      </c>
      <c r="R412" s="40" t="str">
        <f>IFERROR(VLOOKUP(Tabla2[[#This Row],[CONTRATISTA PRNCIPAL]],Hoja1!$L$5:$M$9,2,FALSE),"CJV")</f>
        <v>CJV</v>
      </c>
      <c r="S412" s="40" t="str">
        <f>IF(Tabla2[[#This Row],[EMPRESA]]=Tabla2[[#This Row],[CONTRATISTA PRNCIPAL]],"Principal","Secundaria")</f>
        <v>Secundaria</v>
      </c>
      <c r="T412" s="42">
        <f>IFERROR(1/COUNTIF(Tabla2[CONTRATISTA PRNCIPAL],Tabla2[[#This Row],[CONTRATISTA PRNCIPAL]]),0)</f>
        <v>0.01818181818181818</v>
      </c>
      <c r="U412" s="43">
        <f>IF(((TODAY()-Tabla2[[#This Row],[FECHA NACIMIENTO]])/365)&lt;18,"Corregir", IF(((TODAY()-Tabla2[[#This Row],[FECHA NACIMIENTO]])/365)&gt;80, "Corregir",ROUNDDOWN(((TODAY()-Tabla2[[#This Row],[FECHA NACIMIENTO]])/365),0)))</f>
        <v>36</v>
      </c>
      <c r="V4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12" s="44" t="str">
        <f>+IF(Tabla2[[#This Row],[Edad]]="Corregir","Corregir","Ok")</f>
        <v>Ok</v>
      </c>
      <c r="X412" s="42" t="str">
        <f>+IFERROR(VLOOKUP(Tabla2[[#This Row],[DISTRITO SEGÚN DNI]],Hoja1!$A$2:$B$32,2,FALSE),"No")</f>
        <v>No</v>
      </c>
      <c r="Y412" s="42" t="str">
        <f>IF(OR(LOWER(Tabla2[[#This Row],[GENERO]])="masculino", LOWER(Tabla2[[#This Row],[GENERO]])="femenino"),"OK","Corregir")</f>
        <v>OK</v>
      </c>
      <c r="Z412" s="42" t="str">
        <f>+IF(Tabla2[[#This Row],[Nro. DNI / CE]]="","Corregir",IF(LEN(Tabla2[[#This Row],[Nro. DNI / CE]])&gt;=8,"OK","Corregir"))</f>
        <v>OK</v>
      </c>
      <c r="AA412" s="42">
        <f>COUNTIF(Tabla2[APELLIDOS Y NOMBRES],Tabla2[[#This Row],[APELLIDOS Y NOMBRES]])</f>
        <v>1</v>
      </c>
      <c r="AB412" s="42">
        <f>IF(Tabla2[[#This Row],[Trabajador]]&gt;1,1/Tabla2[[#This Row],[Trabajador]],Tabla2[[#This Row],[Trabajador]])</f>
        <v>1</v>
      </c>
      <c r="AC412" t="str">
        <f>+IFERROR(IF(Tabla2[[#This Row],[FECHA CESE/BAJA]]="","No Aplica",IF(AND(MONTH(Tabla2[[#This Row],[FECHA CESE/BAJA]])=MONTH(TODAY()-30),YEAR(Tabla2[[#This Row],[FECHA CESE/BAJA]])=YEAR(TODAY())),MONTH(TODAY()-30)&amp;"-"&amp;YEAR(TODAY()),"Borrar")),"No aplica")</f>
        <v>No Aplica</v>
      </c>
      <c r="AD412" t="str">
        <f>+IFERROR(IF(Tabla2[[#This Row],[FECHA INICIO DE LABORES EN OBRA]]="","No Aplica",IF(AND(MONTH(Tabla2[[#This Row],[FECHA INICIO DE LABORES EN OBRA]])=MONTH(TODAY()-30),YEAR(Tabla2[[#This Row],[FECHA INICIO DE LABORES EN OBRA]])=YEAR(TODAY())),MONTH(TODAY()-30)&amp;"-"&amp;YEAR(TODAY()),"No Aplica")),"No Aplica")</f>
        <v>No Aplica</v>
      </c>
    </row>
    <row r="413" spans="1:30" x14ac:dyDescent="0.25">
      <c r="A413" s="13">
        <v>20610467947</v>
      </c>
      <c r="B413" s="15" t="s">
        <v>3368</v>
      </c>
      <c r="C413" s="15" t="s">
        <v>3269</v>
      </c>
      <c r="D413" s="15" t="s">
        <v>3389</v>
      </c>
      <c r="E413" s="15" t="s">
        <v>3390</v>
      </c>
      <c r="F413" s="39">
        <v>31963</v>
      </c>
      <c r="G413" s="15">
        <v>1</v>
      </c>
      <c r="H413" s="15" t="s">
        <v>3284</v>
      </c>
      <c r="I413" s="15" t="s">
        <v>3272</v>
      </c>
      <c r="J413" s="15" t="s">
        <v>3391</v>
      </c>
      <c r="K413" s="15" t="s">
        <v>2113</v>
      </c>
      <c r="L413" s="40" t="s">
        <v>6</v>
      </c>
      <c r="M413" s="39"/>
      <c r="N413" s="41" t="s">
        <v>2687</v>
      </c>
      <c r="O413" s="39">
        <v>45132</v>
      </c>
      <c r="P413" s="40">
        <v>1</v>
      </c>
      <c r="Q413" s="40">
        <v>1</v>
      </c>
      <c r="R413" s="40" t="str">
        <f>IFERROR(VLOOKUP(Tabla2[[#This Row],[CONTRATISTA PRNCIPAL]],Hoja1!$L$5:$M$9,2,FALSE),"CJV")</f>
        <v>CJV</v>
      </c>
      <c r="S413" s="40" t="str">
        <f>IF(Tabla2[[#This Row],[EMPRESA]]=Tabla2[[#This Row],[CONTRATISTA PRNCIPAL]],"Principal","Secundaria")</f>
        <v>Secundaria</v>
      </c>
      <c r="T413" s="42">
        <f>IFERROR(1/COUNTIF(Tabla2[CONTRATISTA PRNCIPAL],Tabla2[[#This Row],[CONTRATISTA PRNCIPAL]]),0)</f>
        <v>0.01818181818181818</v>
      </c>
      <c r="U413" s="43">
        <f>IF(((TODAY()-Tabla2[[#This Row],[FECHA NACIMIENTO]])/365)&lt;18,"Corregir", IF(((TODAY()-Tabla2[[#This Row],[FECHA NACIMIENTO]])/365)&gt;80, "Corregir",ROUNDDOWN(((TODAY()-Tabla2[[#This Row],[FECHA NACIMIENTO]])/365),0)))</f>
        <v>36</v>
      </c>
      <c r="V4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13" s="44" t="str">
        <f>+IF(Tabla2[[#This Row],[Edad]]="Corregir","Corregir","Ok")</f>
        <v>Ok</v>
      </c>
      <c r="X413" s="42" t="str">
        <f>+IFERROR(VLOOKUP(Tabla2[[#This Row],[DISTRITO SEGÚN DNI]],Hoja1!$A$2:$B$32,2,FALSE),"No")</f>
        <v>No</v>
      </c>
      <c r="Y413" s="42" t="str">
        <f>IF(OR(LOWER(Tabla2[[#This Row],[GENERO]])="masculino", LOWER(Tabla2[[#This Row],[GENERO]])="femenino"),"OK","Corregir")</f>
        <v>OK</v>
      </c>
      <c r="Z413" s="42" t="str">
        <f>+IF(Tabla2[[#This Row],[Nro. DNI / CE]]="","Corregir",IF(LEN(Tabla2[[#This Row],[Nro. DNI / CE]])&gt;=8,"OK","Corregir"))</f>
        <v>OK</v>
      </c>
      <c r="AA413" s="42">
        <f>COUNTIF(Tabla2[APELLIDOS Y NOMBRES],Tabla2[[#This Row],[APELLIDOS Y NOMBRES]])</f>
        <v>1</v>
      </c>
      <c r="AB413" s="42">
        <f>IF(Tabla2[[#This Row],[Trabajador]]&gt;1,1/Tabla2[[#This Row],[Trabajador]],Tabla2[[#This Row],[Trabajador]])</f>
        <v>1</v>
      </c>
      <c r="AC413" t="str">
        <f>+IFERROR(IF(Tabla2[[#This Row],[FECHA CESE/BAJA]]="","No Aplica",IF(AND(MONTH(Tabla2[[#This Row],[FECHA CESE/BAJA]])=MONTH(TODAY()-30),YEAR(Tabla2[[#This Row],[FECHA CESE/BAJA]])=YEAR(TODAY())),MONTH(TODAY()-30)&amp;"-"&amp;YEAR(TODAY()),"Borrar")),"No aplica")</f>
        <v>No Aplica</v>
      </c>
      <c r="AD413" t="str">
        <f>+IFERROR(IF(Tabla2[[#This Row],[FECHA INICIO DE LABORES EN OBRA]]="","No Aplica",IF(AND(MONTH(Tabla2[[#This Row],[FECHA INICIO DE LABORES EN OBRA]])=MONTH(TODAY()-30),YEAR(Tabla2[[#This Row],[FECHA INICIO DE LABORES EN OBRA]])=YEAR(TODAY())),MONTH(TODAY()-30)&amp;"-"&amp;YEAR(TODAY()),"No Aplica")),"No Aplica")</f>
        <v>No Aplica</v>
      </c>
    </row>
    <row r="414" spans="1:30" x14ac:dyDescent="0.25">
      <c r="A414" s="13">
        <v>20610467947</v>
      </c>
      <c r="B414" s="15" t="s">
        <v>3368</v>
      </c>
      <c r="C414" s="15" t="s">
        <v>3269</v>
      </c>
      <c r="D414" s="15" t="s">
        <v>259</v>
      </c>
      <c r="E414" s="15" t="s">
        <v>260</v>
      </c>
      <c r="F414" s="39">
        <v>28951</v>
      </c>
      <c r="G414" s="15">
        <v>2</v>
      </c>
      <c r="H414" s="15" t="s">
        <v>3284</v>
      </c>
      <c r="I414" s="15" t="s">
        <v>3272</v>
      </c>
      <c r="J414" s="15" t="s">
        <v>3392</v>
      </c>
      <c r="K414" s="15" t="s">
        <v>2083</v>
      </c>
      <c r="L414" s="40" t="s">
        <v>6</v>
      </c>
      <c r="M414" s="39"/>
      <c r="N414" s="41" t="s">
        <v>3326</v>
      </c>
      <c r="O414" s="39">
        <v>45132</v>
      </c>
      <c r="P414" s="40">
        <v>1</v>
      </c>
      <c r="Q414" s="40">
        <v>1</v>
      </c>
      <c r="R414" s="40" t="str">
        <f>IFERROR(VLOOKUP(Tabla2[[#This Row],[CONTRATISTA PRNCIPAL]],Hoja1!$L$5:$M$9,2,FALSE),"CJV")</f>
        <v>CJV</v>
      </c>
      <c r="S414" s="40" t="str">
        <f>IF(Tabla2[[#This Row],[EMPRESA]]=Tabla2[[#This Row],[CONTRATISTA PRNCIPAL]],"Principal","Secundaria")</f>
        <v>Secundaria</v>
      </c>
      <c r="T414" s="42">
        <f>IFERROR(1/COUNTIF(Tabla2[CONTRATISTA PRNCIPAL],Tabla2[[#This Row],[CONTRATISTA PRNCIPAL]]),0)</f>
        <v>0.01818181818181818</v>
      </c>
      <c r="U414" s="43">
        <f>IF(((TODAY()-Tabla2[[#This Row],[FECHA NACIMIENTO]])/365)&lt;18,"Corregir", IF(((TODAY()-Tabla2[[#This Row],[FECHA NACIMIENTO]])/365)&gt;80, "Corregir",ROUNDDOWN(((TODAY()-Tabla2[[#This Row],[FECHA NACIMIENTO]])/365),0)))</f>
        <v>44</v>
      </c>
      <c r="V4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14" s="44" t="str">
        <f>+IF(Tabla2[[#This Row],[Edad]]="Corregir","Corregir","Ok")</f>
        <v>Ok</v>
      </c>
      <c r="X414" s="42" t="str">
        <f>+IFERROR(VLOOKUP(Tabla2[[#This Row],[DISTRITO SEGÚN DNI]],Hoja1!$A$2:$B$32,2,FALSE),"No")</f>
        <v>ATE</v>
      </c>
      <c r="Y414" s="42" t="str">
        <f>IF(OR(LOWER(Tabla2[[#This Row],[GENERO]])="masculino", LOWER(Tabla2[[#This Row],[GENERO]])="femenino"),"OK","Corregir")</f>
        <v>OK</v>
      </c>
      <c r="Z414" s="42" t="str">
        <f>+IF(Tabla2[[#This Row],[Nro. DNI / CE]]="","Corregir",IF(LEN(Tabla2[[#This Row],[Nro. DNI / CE]])&gt;=8,"OK","Corregir"))</f>
        <v>OK</v>
      </c>
      <c r="AA414" s="42">
        <f>COUNTIF(Tabla2[APELLIDOS Y NOMBRES],Tabla2[[#This Row],[APELLIDOS Y NOMBRES]])</f>
        <v>2</v>
      </c>
      <c r="AB414" s="42">
        <f>IF(Tabla2[[#This Row],[Trabajador]]&gt;1,1/Tabla2[[#This Row],[Trabajador]],Tabla2[[#This Row],[Trabajador]])</f>
        <v>0.5</v>
      </c>
      <c r="AC414" t="str">
        <f>+IFERROR(IF(Tabla2[[#This Row],[FECHA CESE/BAJA]]="","No Aplica",IF(AND(MONTH(Tabla2[[#This Row],[FECHA CESE/BAJA]])=MONTH(TODAY()-30),YEAR(Tabla2[[#This Row],[FECHA CESE/BAJA]])=YEAR(TODAY())),MONTH(TODAY()-30)&amp;"-"&amp;YEAR(TODAY()),"Borrar")),"No aplica")</f>
        <v>No Aplica</v>
      </c>
      <c r="AD414" t="str">
        <f>+IFERROR(IF(Tabla2[[#This Row],[FECHA INICIO DE LABORES EN OBRA]]="","No Aplica",IF(AND(MONTH(Tabla2[[#This Row],[FECHA INICIO DE LABORES EN OBRA]])=MONTH(TODAY()-30),YEAR(Tabla2[[#This Row],[FECHA INICIO DE LABORES EN OBRA]])=YEAR(TODAY())),MONTH(TODAY()-30)&amp;"-"&amp;YEAR(TODAY()),"No Aplica")),"No Aplica")</f>
        <v>No Aplica</v>
      </c>
    </row>
    <row r="415" spans="1:30" x14ac:dyDescent="0.25">
      <c r="A415" s="13" t="s">
        <v>3277</v>
      </c>
      <c r="B415" s="15" t="s">
        <v>3278</v>
      </c>
      <c r="C415" s="15" t="s">
        <v>3269</v>
      </c>
      <c r="D415" s="15" t="s">
        <v>1962</v>
      </c>
      <c r="E415" s="15" t="s">
        <v>1963</v>
      </c>
      <c r="F415" s="39">
        <v>30949</v>
      </c>
      <c r="G415" s="15">
        <v>2</v>
      </c>
      <c r="H415" s="15" t="s">
        <v>2751</v>
      </c>
      <c r="I415" s="15" t="s">
        <v>3275</v>
      </c>
      <c r="J415" s="15" t="s">
        <v>3393</v>
      </c>
      <c r="K415" s="15" t="s">
        <v>2083</v>
      </c>
      <c r="L415" s="40" t="s">
        <v>6</v>
      </c>
      <c r="M415" s="39"/>
      <c r="N415" s="41" t="s">
        <v>2687</v>
      </c>
      <c r="O415" s="39">
        <v>45090</v>
      </c>
      <c r="P415" s="40">
        <v>1</v>
      </c>
      <c r="Q415" s="40">
        <v>1</v>
      </c>
      <c r="R415" s="40" t="str">
        <f>IFERROR(VLOOKUP(Tabla2[[#This Row],[CONTRATISTA PRNCIPAL]],Hoja1!$L$5:$M$9,2,FALSE),"CJV")</f>
        <v>CJV</v>
      </c>
      <c r="S415" s="40" t="str">
        <f>IF(Tabla2[[#This Row],[EMPRESA]]=Tabla2[[#This Row],[CONTRATISTA PRNCIPAL]],"Principal","Secundaria")</f>
        <v>Secundaria</v>
      </c>
      <c r="T415" s="42">
        <f>IFERROR(1/COUNTIF(Tabla2[CONTRATISTA PRNCIPAL],Tabla2[[#This Row],[CONTRATISTA PRNCIPAL]]),0)</f>
        <v>0.01818181818181818</v>
      </c>
      <c r="U415" s="43">
        <f>IF(((TODAY()-Tabla2[[#This Row],[FECHA NACIMIENTO]])/365)&lt;18,"Corregir", IF(((TODAY()-Tabla2[[#This Row],[FECHA NACIMIENTO]])/365)&gt;80, "Corregir",ROUNDDOWN(((TODAY()-Tabla2[[#This Row],[FECHA NACIMIENTO]])/365),0)))</f>
        <v>39</v>
      </c>
      <c r="V4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15" s="44" t="str">
        <f>+IF(Tabla2[[#This Row],[Edad]]="Corregir","Corregir","Ok")</f>
        <v>Ok</v>
      </c>
      <c r="X415" s="42" t="str">
        <f>+IFERROR(VLOOKUP(Tabla2[[#This Row],[DISTRITO SEGÚN DNI]],Hoja1!$A$2:$B$32,2,FALSE),"No")</f>
        <v>ATE</v>
      </c>
      <c r="Y415" s="42" t="str">
        <f>IF(OR(LOWER(Tabla2[[#This Row],[GENERO]])="masculino", LOWER(Tabla2[[#This Row],[GENERO]])="femenino"),"OK","Corregir")</f>
        <v>OK</v>
      </c>
      <c r="Z415" s="42" t="str">
        <f>+IF(Tabla2[[#This Row],[Nro. DNI / CE]]="","Corregir",IF(LEN(Tabla2[[#This Row],[Nro. DNI / CE]])&gt;=8,"OK","Corregir"))</f>
        <v>OK</v>
      </c>
      <c r="AA415" s="42">
        <f>COUNTIF(Tabla2[APELLIDOS Y NOMBRES],Tabla2[[#This Row],[APELLIDOS Y NOMBRES]])</f>
        <v>1</v>
      </c>
      <c r="AB415" s="42">
        <f>IF(Tabla2[[#This Row],[Trabajador]]&gt;1,1/Tabla2[[#This Row],[Trabajador]],Tabla2[[#This Row],[Trabajador]])</f>
        <v>1</v>
      </c>
      <c r="AC415" t="str">
        <f>+IFERROR(IF(Tabla2[[#This Row],[FECHA CESE/BAJA]]="","No Aplica",IF(AND(MONTH(Tabla2[[#This Row],[FECHA CESE/BAJA]])=MONTH(TODAY()-30),YEAR(Tabla2[[#This Row],[FECHA CESE/BAJA]])=YEAR(TODAY())),MONTH(TODAY()-30)&amp;"-"&amp;YEAR(TODAY()),"Borrar")),"No aplica")</f>
        <v>No Aplica</v>
      </c>
      <c r="AD415" t="str">
        <f>+IFERROR(IF(Tabla2[[#This Row],[FECHA INICIO DE LABORES EN OBRA]]="","No Aplica",IF(AND(MONTH(Tabla2[[#This Row],[FECHA INICIO DE LABORES EN OBRA]])=MONTH(TODAY()-30),YEAR(Tabla2[[#This Row],[FECHA INICIO DE LABORES EN OBRA]])=YEAR(TODAY())),MONTH(TODAY()-30)&amp;"-"&amp;YEAR(TODAY()),"No Aplica")),"No Aplica")</f>
        <v>No Aplica</v>
      </c>
    </row>
    <row r="416" spans="1:30" x14ac:dyDescent="0.25">
      <c r="A416" s="13" t="s">
        <v>3277</v>
      </c>
      <c r="B416" s="15" t="s">
        <v>3278</v>
      </c>
      <c r="C416" s="15" t="s">
        <v>3269</v>
      </c>
      <c r="D416" s="15">
        <v>47692969</v>
      </c>
      <c r="E416" s="15" t="s">
        <v>3394</v>
      </c>
      <c r="F416" s="39">
        <v>33288</v>
      </c>
      <c r="G416" s="15">
        <v>1</v>
      </c>
      <c r="H416" s="15" t="s">
        <v>3284</v>
      </c>
      <c r="I416" s="15" t="s">
        <v>3280</v>
      </c>
      <c r="J416" s="15" t="s">
        <v>3395</v>
      </c>
      <c r="K416" s="15" t="s">
        <v>2697</v>
      </c>
      <c r="L416" s="40" t="s">
        <v>6</v>
      </c>
      <c r="M416" s="39"/>
      <c r="N416" s="41" t="s">
        <v>2687</v>
      </c>
      <c r="O416" s="39">
        <v>45103</v>
      </c>
      <c r="P416" s="40">
        <v>1</v>
      </c>
      <c r="Q416" s="40">
        <v>1</v>
      </c>
      <c r="R416" s="40" t="str">
        <f>IFERROR(VLOOKUP(Tabla2[[#This Row],[CONTRATISTA PRNCIPAL]],Hoja1!$L$5:$M$9,2,FALSE),"CJV")</f>
        <v>CJV</v>
      </c>
      <c r="S416" s="40" t="str">
        <f>IF(Tabla2[[#This Row],[EMPRESA]]=Tabla2[[#This Row],[CONTRATISTA PRNCIPAL]],"Principal","Secundaria")</f>
        <v>Secundaria</v>
      </c>
      <c r="T416" s="42">
        <f>IFERROR(1/COUNTIF(Tabla2[CONTRATISTA PRNCIPAL],Tabla2[[#This Row],[CONTRATISTA PRNCIPAL]]),0)</f>
        <v>0.01818181818181818</v>
      </c>
      <c r="U416" s="43">
        <f>IF(((TODAY()-Tabla2[[#This Row],[FECHA NACIMIENTO]])/365)&lt;18,"Corregir", IF(((TODAY()-Tabla2[[#This Row],[FECHA NACIMIENTO]])/365)&gt;80, "Corregir",ROUNDDOWN(((TODAY()-Tabla2[[#This Row],[FECHA NACIMIENTO]])/365),0)))</f>
        <v>32</v>
      </c>
      <c r="V4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16" s="44" t="str">
        <f>+IF(Tabla2[[#This Row],[Edad]]="Corregir","Corregir","Ok")</f>
        <v>Ok</v>
      </c>
      <c r="X416" s="42" t="str">
        <f>+IFERROR(VLOOKUP(Tabla2[[#This Row],[DISTRITO SEGÚN DNI]],Hoja1!$A$2:$B$32,2,FALSE),"No")</f>
        <v>No</v>
      </c>
      <c r="Y416" s="42" t="str">
        <f>IF(OR(LOWER(Tabla2[[#This Row],[GENERO]])="masculino", LOWER(Tabla2[[#This Row],[GENERO]])="femenino"),"OK","Corregir")</f>
        <v>OK</v>
      </c>
      <c r="Z416" s="42" t="str">
        <f>+IF(Tabla2[[#This Row],[Nro. DNI / CE]]="","Corregir",IF(LEN(Tabla2[[#This Row],[Nro. DNI / CE]])&gt;=8,"OK","Corregir"))</f>
        <v>OK</v>
      </c>
      <c r="AA416" s="42">
        <f>COUNTIF(Tabla2[APELLIDOS Y NOMBRES],Tabla2[[#This Row],[APELLIDOS Y NOMBRES]])</f>
        <v>1</v>
      </c>
      <c r="AB416" s="42">
        <f>IF(Tabla2[[#This Row],[Trabajador]]&gt;1,1/Tabla2[[#This Row],[Trabajador]],Tabla2[[#This Row],[Trabajador]])</f>
        <v>1</v>
      </c>
      <c r="AC416" t="str">
        <f>+IFERROR(IF(Tabla2[[#This Row],[FECHA CESE/BAJA]]="","No Aplica",IF(AND(MONTH(Tabla2[[#This Row],[FECHA CESE/BAJA]])=MONTH(TODAY()-30),YEAR(Tabla2[[#This Row],[FECHA CESE/BAJA]])=YEAR(TODAY())),MONTH(TODAY()-30)&amp;"-"&amp;YEAR(TODAY()),"Borrar")),"No aplica")</f>
        <v>No Aplica</v>
      </c>
      <c r="AD416" t="str">
        <f>+IFERROR(IF(Tabla2[[#This Row],[FECHA INICIO DE LABORES EN OBRA]]="","No Aplica",IF(AND(MONTH(Tabla2[[#This Row],[FECHA INICIO DE LABORES EN OBRA]])=MONTH(TODAY()-30),YEAR(Tabla2[[#This Row],[FECHA INICIO DE LABORES EN OBRA]])=YEAR(TODAY())),MONTH(TODAY()-30)&amp;"-"&amp;YEAR(TODAY()),"No Aplica")),"No Aplica")</f>
        <v>No Aplica</v>
      </c>
    </row>
    <row r="417" spans="1:30" x14ac:dyDescent="0.25">
      <c r="A417" s="13" t="s">
        <v>3277</v>
      </c>
      <c r="B417" s="15" t="s">
        <v>3278</v>
      </c>
      <c r="C417" s="15" t="s">
        <v>3269</v>
      </c>
      <c r="D417" s="15">
        <v>43709050</v>
      </c>
      <c r="E417" s="15" t="s">
        <v>1965</v>
      </c>
      <c r="F417" s="39">
        <v>31633</v>
      </c>
      <c r="G417" s="15">
        <v>1</v>
      </c>
      <c r="H417" s="15" t="s">
        <v>3284</v>
      </c>
      <c r="I417" s="15" t="s">
        <v>3280</v>
      </c>
      <c r="J417" s="15" t="s">
        <v>3396</v>
      </c>
      <c r="K417" s="15" t="s">
        <v>2802</v>
      </c>
      <c r="L417" s="40" t="s">
        <v>6</v>
      </c>
      <c r="M417" s="39"/>
      <c r="N417" s="41" t="s">
        <v>2687</v>
      </c>
      <c r="O417" s="39">
        <v>45100</v>
      </c>
      <c r="P417" s="40">
        <v>1</v>
      </c>
      <c r="Q417" s="40">
        <v>1</v>
      </c>
      <c r="R417" s="40" t="str">
        <f>IFERROR(VLOOKUP(Tabla2[[#This Row],[CONTRATISTA PRNCIPAL]],Hoja1!$L$5:$M$9,2,FALSE),"CJV")</f>
        <v>CJV</v>
      </c>
      <c r="S417" s="40" t="str">
        <f>IF(Tabla2[[#This Row],[EMPRESA]]=Tabla2[[#This Row],[CONTRATISTA PRNCIPAL]],"Principal","Secundaria")</f>
        <v>Secundaria</v>
      </c>
      <c r="T417" s="42">
        <f>IFERROR(1/COUNTIF(Tabla2[CONTRATISTA PRNCIPAL],Tabla2[[#This Row],[CONTRATISTA PRNCIPAL]]),0)</f>
        <v>0.01818181818181818</v>
      </c>
      <c r="U417" s="43">
        <f>IF(((TODAY()-Tabla2[[#This Row],[FECHA NACIMIENTO]])/365)&lt;18,"Corregir", IF(((TODAY()-Tabla2[[#This Row],[FECHA NACIMIENTO]])/365)&gt;80, "Corregir",ROUNDDOWN(((TODAY()-Tabla2[[#This Row],[FECHA NACIMIENTO]])/365),0)))</f>
        <v>37</v>
      </c>
      <c r="V4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17" s="44" t="str">
        <f>+IF(Tabla2[[#This Row],[Edad]]="Corregir","Corregir","Ok")</f>
        <v>Ok</v>
      </c>
      <c r="X417" s="42" t="str">
        <f>+IFERROR(VLOOKUP(Tabla2[[#This Row],[DISTRITO SEGÚN DNI]],Hoja1!$A$2:$B$32,2,FALSE),"No")</f>
        <v>CALLAO</v>
      </c>
      <c r="Y417" s="42" t="str">
        <f>IF(OR(LOWER(Tabla2[[#This Row],[GENERO]])="masculino", LOWER(Tabla2[[#This Row],[GENERO]])="femenino"),"OK","Corregir")</f>
        <v>OK</v>
      </c>
      <c r="Z417" s="42" t="str">
        <f>+IF(Tabla2[[#This Row],[Nro. DNI / CE]]="","Corregir",IF(LEN(Tabla2[[#This Row],[Nro. DNI / CE]])&gt;=8,"OK","Corregir"))</f>
        <v>OK</v>
      </c>
      <c r="AA417" s="42">
        <f>COUNTIF(Tabla2[APELLIDOS Y NOMBRES],Tabla2[[#This Row],[APELLIDOS Y NOMBRES]])</f>
        <v>1</v>
      </c>
      <c r="AB417" s="42">
        <f>IF(Tabla2[[#This Row],[Trabajador]]&gt;1,1/Tabla2[[#This Row],[Trabajador]],Tabla2[[#This Row],[Trabajador]])</f>
        <v>1</v>
      </c>
      <c r="AC417" t="str">
        <f>+IFERROR(IF(Tabla2[[#This Row],[FECHA CESE/BAJA]]="","No Aplica",IF(AND(MONTH(Tabla2[[#This Row],[FECHA CESE/BAJA]])=MONTH(TODAY()-30),YEAR(Tabla2[[#This Row],[FECHA CESE/BAJA]])=YEAR(TODAY())),MONTH(TODAY()-30)&amp;"-"&amp;YEAR(TODAY()),"Borrar")),"No aplica")</f>
        <v>No Aplica</v>
      </c>
      <c r="AD417" t="str">
        <f>+IFERROR(IF(Tabla2[[#This Row],[FECHA INICIO DE LABORES EN OBRA]]="","No Aplica",IF(AND(MONTH(Tabla2[[#This Row],[FECHA INICIO DE LABORES EN OBRA]])=MONTH(TODAY()-30),YEAR(Tabla2[[#This Row],[FECHA INICIO DE LABORES EN OBRA]])=YEAR(TODAY())),MONTH(TODAY()-30)&amp;"-"&amp;YEAR(TODAY()),"No Aplica")),"No Aplica")</f>
        <v>No Aplica</v>
      </c>
    </row>
    <row r="418" spans="1:30" x14ac:dyDescent="0.25">
      <c r="A418" s="13" t="s">
        <v>3277</v>
      </c>
      <c r="B418" s="15" t="s">
        <v>3278</v>
      </c>
      <c r="C418" s="15" t="s">
        <v>3269</v>
      </c>
      <c r="D418" s="15">
        <v>80792665</v>
      </c>
      <c r="E418" s="15" t="s">
        <v>3397</v>
      </c>
      <c r="F418" s="39">
        <v>36595</v>
      </c>
      <c r="G418" s="15">
        <v>1</v>
      </c>
      <c r="H418" s="15" t="s">
        <v>3284</v>
      </c>
      <c r="I418" s="15" t="s">
        <v>3280</v>
      </c>
      <c r="J418" s="15" t="s">
        <v>3398</v>
      </c>
      <c r="K418" s="15" t="s">
        <v>3399</v>
      </c>
      <c r="L418" s="40" t="s">
        <v>6</v>
      </c>
      <c r="M418" s="39"/>
      <c r="N418" s="41" t="s">
        <v>2687</v>
      </c>
      <c r="O418" s="39">
        <v>45104</v>
      </c>
      <c r="P418" s="40">
        <v>1</v>
      </c>
      <c r="Q418" s="40">
        <v>1</v>
      </c>
      <c r="R418" s="40" t="str">
        <f>IFERROR(VLOOKUP(Tabla2[[#This Row],[CONTRATISTA PRNCIPAL]],Hoja1!$L$5:$M$9,2,FALSE),"CJV")</f>
        <v>CJV</v>
      </c>
      <c r="S418" s="40" t="str">
        <f>IF(Tabla2[[#This Row],[EMPRESA]]=Tabla2[[#This Row],[CONTRATISTA PRNCIPAL]],"Principal","Secundaria")</f>
        <v>Secundaria</v>
      </c>
      <c r="T418" s="42">
        <f>IFERROR(1/COUNTIF(Tabla2[CONTRATISTA PRNCIPAL],Tabla2[[#This Row],[CONTRATISTA PRNCIPAL]]),0)</f>
        <v>0.01818181818181818</v>
      </c>
      <c r="U418" s="43">
        <f>IF(((TODAY()-Tabla2[[#This Row],[FECHA NACIMIENTO]])/365)&lt;18,"Corregir", IF(((TODAY()-Tabla2[[#This Row],[FECHA NACIMIENTO]])/365)&gt;80, "Corregir",ROUNDDOWN(((TODAY()-Tabla2[[#This Row],[FECHA NACIMIENTO]])/365),0)))</f>
        <v>23</v>
      </c>
      <c r="V4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18" s="44" t="str">
        <f>+IF(Tabla2[[#This Row],[Edad]]="Corregir","Corregir","Ok")</f>
        <v>Ok</v>
      </c>
      <c r="X418" s="42" t="str">
        <f>+IFERROR(VLOOKUP(Tabla2[[#This Row],[DISTRITO SEGÚN DNI]],Hoja1!$A$2:$B$32,2,FALSE),"No")</f>
        <v>No</v>
      </c>
      <c r="Y418" s="42" t="str">
        <f>IF(OR(LOWER(Tabla2[[#This Row],[GENERO]])="masculino", LOWER(Tabla2[[#This Row],[GENERO]])="femenino"),"OK","Corregir")</f>
        <v>OK</v>
      </c>
      <c r="Z418" s="42" t="str">
        <f>+IF(Tabla2[[#This Row],[Nro. DNI / CE]]="","Corregir",IF(LEN(Tabla2[[#This Row],[Nro. DNI / CE]])&gt;=8,"OK","Corregir"))</f>
        <v>OK</v>
      </c>
      <c r="AA418" s="42">
        <f>COUNTIF(Tabla2[APELLIDOS Y NOMBRES],Tabla2[[#This Row],[APELLIDOS Y NOMBRES]])</f>
        <v>1</v>
      </c>
      <c r="AB418" s="42">
        <f>IF(Tabla2[[#This Row],[Trabajador]]&gt;1,1/Tabla2[[#This Row],[Trabajador]],Tabla2[[#This Row],[Trabajador]])</f>
        <v>1</v>
      </c>
      <c r="AC418" t="str">
        <f>+IFERROR(IF(Tabla2[[#This Row],[FECHA CESE/BAJA]]="","No Aplica",IF(AND(MONTH(Tabla2[[#This Row],[FECHA CESE/BAJA]])=MONTH(TODAY()-30),YEAR(Tabla2[[#This Row],[FECHA CESE/BAJA]])=YEAR(TODAY())),MONTH(TODAY()-30)&amp;"-"&amp;YEAR(TODAY()),"Borrar")),"No aplica")</f>
        <v>No Aplica</v>
      </c>
      <c r="AD418" t="str">
        <f>+IFERROR(IF(Tabla2[[#This Row],[FECHA INICIO DE LABORES EN OBRA]]="","No Aplica",IF(AND(MONTH(Tabla2[[#This Row],[FECHA INICIO DE LABORES EN OBRA]])=MONTH(TODAY()-30),YEAR(Tabla2[[#This Row],[FECHA INICIO DE LABORES EN OBRA]])=YEAR(TODAY())),MONTH(TODAY()-30)&amp;"-"&amp;YEAR(TODAY()),"No Aplica")),"No Aplica")</f>
        <v>No Aplica</v>
      </c>
    </row>
    <row r="419" spans="1:30" x14ac:dyDescent="0.25">
      <c r="A419" s="13" t="s">
        <v>3277</v>
      </c>
      <c r="B419" s="15" t="s">
        <v>3278</v>
      </c>
      <c r="C419" s="15" t="s">
        <v>3269</v>
      </c>
      <c r="D419" s="15" t="s">
        <v>3400</v>
      </c>
      <c r="E419" s="15" t="s">
        <v>3401</v>
      </c>
      <c r="F419" s="39">
        <v>34176</v>
      </c>
      <c r="G419" s="15">
        <v>1</v>
      </c>
      <c r="H419" s="15" t="s">
        <v>3284</v>
      </c>
      <c r="I419" s="15" t="s">
        <v>3280</v>
      </c>
      <c r="J419" s="15" t="s">
        <v>3402</v>
      </c>
      <c r="K419" s="15" t="s">
        <v>2113</v>
      </c>
      <c r="L419" s="40" t="s">
        <v>5</v>
      </c>
      <c r="M419" s="39"/>
      <c r="N419" s="41" t="s">
        <v>3326</v>
      </c>
      <c r="O419" s="39">
        <v>45103</v>
      </c>
      <c r="P419" s="40">
        <v>1</v>
      </c>
      <c r="Q419" s="40">
        <v>1</v>
      </c>
      <c r="R419" s="40" t="str">
        <f>IFERROR(VLOOKUP(Tabla2[[#This Row],[CONTRATISTA PRNCIPAL]],Hoja1!$L$5:$M$9,2,FALSE),"CJV")</f>
        <v>CJV</v>
      </c>
      <c r="S419" s="40" t="str">
        <f>IF(Tabla2[[#This Row],[EMPRESA]]=Tabla2[[#This Row],[CONTRATISTA PRNCIPAL]],"Principal","Secundaria")</f>
        <v>Secundaria</v>
      </c>
      <c r="T419" s="42">
        <f>IFERROR(1/COUNTIF(Tabla2[CONTRATISTA PRNCIPAL],Tabla2[[#This Row],[CONTRATISTA PRNCIPAL]]),0)</f>
        <v>0.01818181818181818</v>
      </c>
      <c r="U419" s="43">
        <f>IF(((TODAY()-Tabla2[[#This Row],[FECHA NACIMIENTO]])/365)&lt;18,"Corregir", IF(((TODAY()-Tabla2[[#This Row],[FECHA NACIMIENTO]])/365)&gt;80, "Corregir",ROUNDDOWN(((TODAY()-Tabla2[[#This Row],[FECHA NACIMIENTO]])/365),0)))</f>
        <v>30</v>
      </c>
      <c r="V4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19" s="44" t="str">
        <f>+IF(Tabla2[[#This Row],[Edad]]="Corregir","Corregir","Ok")</f>
        <v>Ok</v>
      </c>
      <c r="X419" s="42" t="str">
        <f>+IFERROR(VLOOKUP(Tabla2[[#This Row],[DISTRITO SEGÚN DNI]],Hoja1!$A$2:$B$32,2,FALSE),"No")</f>
        <v>No</v>
      </c>
      <c r="Y419" s="42" t="str">
        <f>IF(OR(LOWER(Tabla2[[#This Row],[GENERO]])="masculino", LOWER(Tabla2[[#This Row],[GENERO]])="femenino"),"OK","Corregir")</f>
        <v>OK</v>
      </c>
      <c r="Z419" s="42" t="str">
        <f>+IF(Tabla2[[#This Row],[Nro. DNI / CE]]="","Corregir",IF(LEN(Tabla2[[#This Row],[Nro. DNI / CE]])&gt;=8,"OK","Corregir"))</f>
        <v>OK</v>
      </c>
      <c r="AA419" s="42">
        <f>COUNTIF(Tabla2[APELLIDOS Y NOMBRES],Tabla2[[#This Row],[APELLIDOS Y NOMBRES]])</f>
        <v>1</v>
      </c>
      <c r="AB419" s="42">
        <f>IF(Tabla2[[#This Row],[Trabajador]]&gt;1,1/Tabla2[[#This Row],[Trabajador]],Tabla2[[#This Row],[Trabajador]])</f>
        <v>1</v>
      </c>
      <c r="AC419" t="str">
        <f>+IFERROR(IF(Tabla2[[#This Row],[FECHA CESE/BAJA]]="","No Aplica",IF(AND(MONTH(Tabla2[[#This Row],[FECHA CESE/BAJA]])=MONTH(TODAY()-30),YEAR(Tabla2[[#This Row],[FECHA CESE/BAJA]])=YEAR(TODAY())),MONTH(TODAY()-30)&amp;"-"&amp;YEAR(TODAY()),"Borrar")),"No aplica")</f>
        <v>No Aplica</v>
      </c>
      <c r="AD419" t="str">
        <f>+IFERROR(IF(Tabla2[[#This Row],[FECHA INICIO DE LABORES EN OBRA]]="","No Aplica",IF(AND(MONTH(Tabla2[[#This Row],[FECHA INICIO DE LABORES EN OBRA]])=MONTH(TODAY()-30),YEAR(Tabla2[[#This Row],[FECHA INICIO DE LABORES EN OBRA]])=YEAR(TODAY())),MONTH(TODAY()-30)&amp;"-"&amp;YEAR(TODAY()),"No Aplica")),"No Aplica")</f>
        <v>No Aplica</v>
      </c>
    </row>
    <row r="420" spans="1:30" x14ac:dyDescent="0.25">
      <c r="A420" s="13" t="s">
        <v>3277</v>
      </c>
      <c r="B420" s="15" t="s">
        <v>3278</v>
      </c>
      <c r="C420" s="15" t="s">
        <v>3269</v>
      </c>
      <c r="D420" s="15" t="s">
        <v>3403</v>
      </c>
      <c r="E420" s="15" t="s">
        <v>3404</v>
      </c>
      <c r="F420" s="39">
        <v>29527</v>
      </c>
      <c r="G420" s="15">
        <v>1</v>
      </c>
      <c r="H420" s="15" t="s">
        <v>3279</v>
      </c>
      <c r="I420" s="15" t="s">
        <v>3280</v>
      </c>
      <c r="J420" s="15" t="s">
        <v>3405</v>
      </c>
      <c r="K420" s="15" t="s">
        <v>2097</v>
      </c>
      <c r="L420" s="40" t="s">
        <v>6</v>
      </c>
      <c r="M420" s="39"/>
      <c r="N420" s="41" t="s">
        <v>2687</v>
      </c>
      <c r="O420" s="39">
        <v>45099</v>
      </c>
      <c r="P420" s="40">
        <v>1</v>
      </c>
      <c r="Q420" s="40">
        <v>1</v>
      </c>
      <c r="R420" s="40" t="str">
        <f>IFERROR(VLOOKUP(Tabla2[[#This Row],[CONTRATISTA PRNCIPAL]],Hoja1!$L$5:$M$9,2,FALSE),"CJV")</f>
        <v>CJV</v>
      </c>
      <c r="S420" s="40" t="str">
        <f>IF(Tabla2[[#This Row],[EMPRESA]]=Tabla2[[#This Row],[CONTRATISTA PRNCIPAL]],"Principal","Secundaria")</f>
        <v>Secundaria</v>
      </c>
      <c r="T420" s="42">
        <f>IFERROR(1/COUNTIF(Tabla2[CONTRATISTA PRNCIPAL],Tabla2[[#This Row],[CONTRATISTA PRNCIPAL]]),0)</f>
        <v>0.01818181818181818</v>
      </c>
      <c r="U420" s="43">
        <f>IF(((TODAY()-Tabla2[[#This Row],[FECHA NACIMIENTO]])/365)&lt;18,"Corregir", IF(((TODAY()-Tabla2[[#This Row],[FECHA NACIMIENTO]])/365)&gt;80, "Corregir",ROUNDDOWN(((TODAY()-Tabla2[[#This Row],[FECHA NACIMIENTO]])/365),0)))</f>
        <v>42</v>
      </c>
      <c r="V4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20" s="44" t="str">
        <f>+IF(Tabla2[[#This Row],[Edad]]="Corregir","Corregir","Ok")</f>
        <v>Ok</v>
      </c>
      <c r="X420" s="42" t="str">
        <f>+IFERROR(VLOOKUP(Tabla2[[#This Row],[DISTRITO SEGÚN DNI]],Hoja1!$A$2:$B$32,2,FALSE),"No")</f>
        <v>No</v>
      </c>
      <c r="Y420" s="42" t="str">
        <f>IF(OR(LOWER(Tabla2[[#This Row],[GENERO]])="masculino", LOWER(Tabla2[[#This Row],[GENERO]])="femenino"),"OK","Corregir")</f>
        <v>OK</v>
      </c>
      <c r="Z420" s="42" t="str">
        <f>+IF(Tabla2[[#This Row],[Nro. DNI / CE]]="","Corregir",IF(LEN(Tabla2[[#This Row],[Nro. DNI / CE]])&gt;=8,"OK","Corregir"))</f>
        <v>OK</v>
      </c>
      <c r="AA420" s="42">
        <f>COUNTIF(Tabla2[APELLIDOS Y NOMBRES],Tabla2[[#This Row],[APELLIDOS Y NOMBRES]])</f>
        <v>1</v>
      </c>
      <c r="AB420" s="42">
        <f>IF(Tabla2[[#This Row],[Trabajador]]&gt;1,1/Tabla2[[#This Row],[Trabajador]],Tabla2[[#This Row],[Trabajador]])</f>
        <v>1</v>
      </c>
      <c r="AC420" t="str">
        <f>+IFERROR(IF(Tabla2[[#This Row],[FECHA CESE/BAJA]]="","No Aplica",IF(AND(MONTH(Tabla2[[#This Row],[FECHA CESE/BAJA]])=MONTH(TODAY()-30),YEAR(Tabla2[[#This Row],[FECHA CESE/BAJA]])=YEAR(TODAY())),MONTH(TODAY()-30)&amp;"-"&amp;YEAR(TODAY()),"Borrar")),"No aplica")</f>
        <v>No Aplica</v>
      </c>
      <c r="AD420" t="str">
        <f>+IFERROR(IF(Tabla2[[#This Row],[FECHA INICIO DE LABORES EN OBRA]]="","No Aplica",IF(AND(MONTH(Tabla2[[#This Row],[FECHA INICIO DE LABORES EN OBRA]])=MONTH(TODAY()-30),YEAR(Tabla2[[#This Row],[FECHA INICIO DE LABORES EN OBRA]])=YEAR(TODAY())),MONTH(TODAY()-30)&amp;"-"&amp;YEAR(TODAY()),"No Aplica")),"No Aplica")</f>
        <v>No Aplica</v>
      </c>
    </row>
    <row r="421" spans="1:30" x14ac:dyDescent="0.25">
      <c r="A421" s="13" t="s">
        <v>3277</v>
      </c>
      <c r="B421" s="15" t="s">
        <v>3278</v>
      </c>
      <c r="C421" s="15" t="s">
        <v>3269</v>
      </c>
      <c r="D421" s="15" t="s">
        <v>3406</v>
      </c>
      <c r="E421" s="15" t="s">
        <v>3407</v>
      </c>
      <c r="F421" s="39">
        <v>29006</v>
      </c>
      <c r="G421" s="15">
        <v>1</v>
      </c>
      <c r="H421" s="15" t="s">
        <v>3284</v>
      </c>
      <c r="I421" s="15" t="s">
        <v>3280</v>
      </c>
      <c r="J421" s="15" t="s">
        <v>3408</v>
      </c>
      <c r="K421" s="15" t="s">
        <v>2126</v>
      </c>
      <c r="L421" s="40" t="s">
        <v>6</v>
      </c>
      <c r="M421" s="39"/>
      <c r="N421" s="41" t="s">
        <v>2687</v>
      </c>
      <c r="O421" s="39">
        <v>45118</v>
      </c>
      <c r="P421" s="40">
        <v>1</v>
      </c>
      <c r="Q421" s="40">
        <v>1</v>
      </c>
      <c r="R421" s="40" t="str">
        <f>IFERROR(VLOOKUP(Tabla2[[#This Row],[CONTRATISTA PRNCIPAL]],Hoja1!$L$5:$M$9,2,FALSE),"CJV")</f>
        <v>CJV</v>
      </c>
      <c r="S421" s="40" t="str">
        <f>IF(Tabla2[[#This Row],[EMPRESA]]=Tabla2[[#This Row],[CONTRATISTA PRNCIPAL]],"Principal","Secundaria")</f>
        <v>Secundaria</v>
      </c>
      <c r="T421" s="42">
        <f>IFERROR(1/COUNTIF(Tabla2[CONTRATISTA PRNCIPAL],Tabla2[[#This Row],[CONTRATISTA PRNCIPAL]]),0)</f>
        <v>0.01818181818181818</v>
      </c>
      <c r="U421" s="43">
        <f>IF(((TODAY()-Tabla2[[#This Row],[FECHA NACIMIENTO]])/365)&lt;18,"Corregir", IF(((TODAY()-Tabla2[[#This Row],[FECHA NACIMIENTO]])/365)&gt;80, "Corregir",ROUNDDOWN(((TODAY()-Tabla2[[#This Row],[FECHA NACIMIENTO]])/365),0)))</f>
        <v>44</v>
      </c>
      <c r="V4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21" s="44" t="str">
        <f>+IF(Tabla2[[#This Row],[Edad]]="Corregir","Corregir","Ok")</f>
        <v>Ok</v>
      </c>
      <c r="X421" s="42" t="str">
        <f>+IFERROR(VLOOKUP(Tabla2[[#This Row],[DISTRITO SEGÚN DNI]],Hoja1!$A$2:$B$32,2,FALSE),"No")</f>
        <v>No</v>
      </c>
      <c r="Y421" s="42" t="str">
        <f>IF(OR(LOWER(Tabla2[[#This Row],[GENERO]])="masculino", LOWER(Tabla2[[#This Row],[GENERO]])="femenino"),"OK","Corregir")</f>
        <v>OK</v>
      </c>
      <c r="Z421" s="42" t="str">
        <f>+IF(Tabla2[[#This Row],[Nro. DNI / CE]]="","Corregir",IF(LEN(Tabla2[[#This Row],[Nro. DNI / CE]])&gt;=8,"OK","Corregir"))</f>
        <v>OK</v>
      </c>
      <c r="AA421" s="42">
        <f>COUNTIF(Tabla2[APELLIDOS Y NOMBRES],Tabla2[[#This Row],[APELLIDOS Y NOMBRES]])</f>
        <v>1</v>
      </c>
      <c r="AB421" s="42">
        <f>IF(Tabla2[[#This Row],[Trabajador]]&gt;1,1/Tabla2[[#This Row],[Trabajador]],Tabla2[[#This Row],[Trabajador]])</f>
        <v>1</v>
      </c>
      <c r="AC421" t="str">
        <f>+IFERROR(IF(Tabla2[[#This Row],[FECHA CESE/BAJA]]="","No Aplica",IF(AND(MONTH(Tabla2[[#This Row],[FECHA CESE/BAJA]])=MONTH(TODAY()-30),YEAR(Tabla2[[#This Row],[FECHA CESE/BAJA]])=YEAR(TODAY())),MONTH(TODAY()-30)&amp;"-"&amp;YEAR(TODAY()),"Borrar")),"No aplica")</f>
        <v>No Aplica</v>
      </c>
      <c r="AD421" t="str">
        <f>+IFERROR(IF(Tabla2[[#This Row],[FECHA INICIO DE LABORES EN OBRA]]="","No Aplica",IF(AND(MONTH(Tabla2[[#This Row],[FECHA INICIO DE LABORES EN OBRA]])=MONTH(TODAY()-30),YEAR(Tabla2[[#This Row],[FECHA INICIO DE LABORES EN OBRA]])=YEAR(TODAY())),MONTH(TODAY()-30)&amp;"-"&amp;YEAR(TODAY()),"No Aplica")),"No Aplica")</f>
        <v>No Aplica</v>
      </c>
    </row>
    <row r="422" spans="1:30" x14ac:dyDescent="0.25">
      <c r="A422" s="13" t="s">
        <v>3277</v>
      </c>
      <c r="B422" s="15" t="s">
        <v>3278</v>
      </c>
      <c r="C422" s="15" t="s">
        <v>3269</v>
      </c>
      <c r="D422" s="15" t="s">
        <v>1968</v>
      </c>
      <c r="E422" s="15" t="s">
        <v>1969</v>
      </c>
      <c r="F422" s="39">
        <v>28159</v>
      </c>
      <c r="G422" s="15">
        <v>1</v>
      </c>
      <c r="H422" s="15" t="s">
        <v>3284</v>
      </c>
      <c r="I422" s="15" t="s">
        <v>3280</v>
      </c>
      <c r="J422" s="15" t="s">
        <v>3409</v>
      </c>
      <c r="K422" s="15" t="s">
        <v>2933</v>
      </c>
      <c r="L422" s="40" t="s">
        <v>6</v>
      </c>
      <c r="M422" s="39"/>
      <c r="N422" s="41" t="s">
        <v>2687</v>
      </c>
      <c r="O422" s="39">
        <v>45118</v>
      </c>
      <c r="P422" s="40">
        <v>1</v>
      </c>
      <c r="Q422" s="40">
        <v>1</v>
      </c>
      <c r="R422" s="40" t="str">
        <f>IFERROR(VLOOKUP(Tabla2[[#This Row],[CONTRATISTA PRNCIPAL]],Hoja1!$L$5:$M$9,2,FALSE),"CJV")</f>
        <v>CJV</v>
      </c>
      <c r="S422" s="40" t="str">
        <f>IF(Tabla2[[#This Row],[EMPRESA]]=Tabla2[[#This Row],[CONTRATISTA PRNCIPAL]],"Principal","Secundaria")</f>
        <v>Secundaria</v>
      </c>
      <c r="T422" s="42">
        <f>IFERROR(1/COUNTIF(Tabla2[CONTRATISTA PRNCIPAL],Tabla2[[#This Row],[CONTRATISTA PRNCIPAL]]),0)</f>
        <v>0.01818181818181818</v>
      </c>
      <c r="U422" s="43">
        <f>IF(((TODAY()-Tabla2[[#This Row],[FECHA NACIMIENTO]])/365)&lt;18,"Corregir", IF(((TODAY()-Tabla2[[#This Row],[FECHA NACIMIENTO]])/365)&gt;80, "Corregir",ROUNDDOWN(((TODAY()-Tabla2[[#This Row],[FECHA NACIMIENTO]])/365),0)))</f>
        <v>46</v>
      </c>
      <c r="V4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22" s="44" t="str">
        <f>+IF(Tabla2[[#This Row],[Edad]]="Corregir","Corregir","Ok")</f>
        <v>Ok</v>
      </c>
      <c r="X422" s="42" t="str">
        <f>+IFERROR(VLOOKUP(Tabla2[[#This Row],[DISTRITO SEGÚN DNI]],Hoja1!$A$2:$B$32,2,FALSE),"No")</f>
        <v>CALLAO</v>
      </c>
      <c r="Y422" s="42" t="str">
        <f>IF(OR(LOWER(Tabla2[[#This Row],[GENERO]])="masculino", LOWER(Tabla2[[#This Row],[GENERO]])="femenino"),"OK","Corregir")</f>
        <v>OK</v>
      </c>
      <c r="Z422" s="42" t="str">
        <f>+IF(Tabla2[[#This Row],[Nro. DNI / CE]]="","Corregir",IF(LEN(Tabla2[[#This Row],[Nro. DNI / CE]])&gt;=8,"OK","Corregir"))</f>
        <v>OK</v>
      </c>
      <c r="AA422" s="42">
        <f>COUNTIF(Tabla2[APELLIDOS Y NOMBRES],Tabla2[[#This Row],[APELLIDOS Y NOMBRES]])</f>
        <v>1</v>
      </c>
      <c r="AB422" s="42">
        <f>IF(Tabla2[[#This Row],[Trabajador]]&gt;1,1/Tabla2[[#This Row],[Trabajador]],Tabla2[[#This Row],[Trabajador]])</f>
        <v>1</v>
      </c>
      <c r="AC422" t="str">
        <f>+IFERROR(IF(Tabla2[[#This Row],[FECHA CESE/BAJA]]="","No Aplica",IF(AND(MONTH(Tabla2[[#This Row],[FECHA CESE/BAJA]])=MONTH(TODAY()-30),YEAR(Tabla2[[#This Row],[FECHA CESE/BAJA]])=YEAR(TODAY())),MONTH(TODAY()-30)&amp;"-"&amp;YEAR(TODAY()),"Borrar")),"No aplica")</f>
        <v>No Aplica</v>
      </c>
      <c r="AD422" t="str">
        <f>+IFERROR(IF(Tabla2[[#This Row],[FECHA INICIO DE LABORES EN OBRA]]="","No Aplica",IF(AND(MONTH(Tabla2[[#This Row],[FECHA INICIO DE LABORES EN OBRA]])=MONTH(TODAY()-30),YEAR(Tabla2[[#This Row],[FECHA INICIO DE LABORES EN OBRA]])=YEAR(TODAY())),MONTH(TODAY()-30)&amp;"-"&amp;YEAR(TODAY()),"No Aplica")),"No Aplica")</f>
        <v>No Aplica</v>
      </c>
    </row>
    <row r="423" spans="1:30" x14ac:dyDescent="0.25">
      <c r="A423" s="13" t="s">
        <v>3277</v>
      </c>
      <c r="B423" s="15" t="s">
        <v>3278</v>
      </c>
      <c r="C423" s="15" t="s">
        <v>3269</v>
      </c>
      <c r="D423" s="15" t="s">
        <v>3410</v>
      </c>
      <c r="E423" s="15" t="s">
        <v>3411</v>
      </c>
      <c r="F423" s="39">
        <v>31404</v>
      </c>
      <c r="G423" s="15">
        <v>1</v>
      </c>
      <c r="H423" s="15" t="s">
        <v>3284</v>
      </c>
      <c r="I423" s="15" t="s">
        <v>3280</v>
      </c>
      <c r="J423" s="15" t="s">
        <v>3412</v>
      </c>
      <c r="K423" s="15" t="s">
        <v>2808</v>
      </c>
      <c r="L423" s="40" t="s">
        <v>6</v>
      </c>
      <c r="M423" s="39"/>
      <c r="N423" s="41" t="s">
        <v>2687</v>
      </c>
      <c r="O423" s="39">
        <v>45118</v>
      </c>
      <c r="P423" s="40">
        <v>1</v>
      </c>
      <c r="Q423" s="40">
        <v>1</v>
      </c>
      <c r="R423" s="40" t="str">
        <f>IFERROR(VLOOKUP(Tabla2[[#This Row],[CONTRATISTA PRNCIPAL]],Hoja1!$L$5:$M$9,2,FALSE),"CJV")</f>
        <v>CJV</v>
      </c>
      <c r="S423" s="40" t="str">
        <f>IF(Tabla2[[#This Row],[EMPRESA]]=Tabla2[[#This Row],[CONTRATISTA PRNCIPAL]],"Principal","Secundaria")</f>
        <v>Secundaria</v>
      </c>
      <c r="T423" s="42">
        <f>IFERROR(1/COUNTIF(Tabla2[CONTRATISTA PRNCIPAL],Tabla2[[#This Row],[CONTRATISTA PRNCIPAL]]),0)</f>
        <v>0.01818181818181818</v>
      </c>
      <c r="U423" s="43">
        <f>IF(((TODAY()-Tabla2[[#This Row],[FECHA NACIMIENTO]])/365)&lt;18,"Corregir", IF(((TODAY()-Tabla2[[#This Row],[FECHA NACIMIENTO]])/365)&gt;80, "Corregir",ROUNDDOWN(((TODAY()-Tabla2[[#This Row],[FECHA NACIMIENTO]])/365),0)))</f>
        <v>37</v>
      </c>
      <c r="V4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23" s="44" t="str">
        <f>+IF(Tabla2[[#This Row],[Edad]]="Corregir","Corregir","Ok")</f>
        <v>Ok</v>
      </c>
      <c r="X423" s="42" t="str">
        <f>+IFERROR(VLOOKUP(Tabla2[[#This Row],[DISTRITO SEGÚN DNI]],Hoja1!$A$2:$B$32,2,FALSE),"No")</f>
        <v>No</v>
      </c>
      <c r="Y423" s="42" t="str">
        <f>IF(OR(LOWER(Tabla2[[#This Row],[GENERO]])="masculino", LOWER(Tabla2[[#This Row],[GENERO]])="femenino"),"OK","Corregir")</f>
        <v>OK</v>
      </c>
      <c r="Z423" s="42" t="str">
        <f>+IF(Tabla2[[#This Row],[Nro. DNI / CE]]="","Corregir",IF(LEN(Tabla2[[#This Row],[Nro. DNI / CE]])&gt;=8,"OK","Corregir"))</f>
        <v>OK</v>
      </c>
      <c r="AA423" s="42">
        <f>COUNTIF(Tabla2[APELLIDOS Y NOMBRES],Tabla2[[#This Row],[APELLIDOS Y NOMBRES]])</f>
        <v>1</v>
      </c>
      <c r="AB423" s="42">
        <f>IF(Tabla2[[#This Row],[Trabajador]]&gt;1,1/Tabla2[[#This Row],[Trabajador]],Tabla2[[#This Row],[Trabajador]])</f>
        <v>1</v>
      </c>
      <c r="AC423" t="str">
        <f>+IFERROR(IF(Tabla2[[#This Row],[FECHA CESE/BAJA]]="","No Aplica",IF(AND(MONTH(Tabla2[[#This Row],[FECHA CESE/BAJA]])=MONTH(TODAY()-30),YEAR(Tabla2[[#This Row],[FECHA CESE/BAJA]])=YEAR(TODAY())),MONTH(TODAY()-30)&amp;"-"&amp;YEAR(TODAY()),"Borrar")),"No aplica")</f>
        <v>No Aplica</v>
      </c>
      <c r="AD423" t="str">
        <f>+IFERROR(IF(Tabla2[[#This Row],[FECHA INICIO DE LABORES EN OBRA]]="","No Aplica",IF(AND(MONTH(Tabla2[[#This Row],[FECHA INICIO DE LABORES EN OBRA]])=MONTH(TODAY()-30),YEAR(Tabla2[[#This Row],[FECHA INICIO DE LABORES EN OBRA]])=YEAR(TODAY())),MONTH(TODAY()-30)&amp;"-"&amp;YEAR(TODAY()),"No Aplica")),"No Aplica")</f>
        <v>No Aplica</v>
      </c>
    </row>
    <row r="424" spans="1:30" x14ac:dyDescent="0.25">
      <c r="A424" s="13" t="s">
        <v>3277</v>
      </c>
      <c r="B424" s="15" t="s">
        <v>3278</v>
      </c>
      <c r="C424" s="15" t="s">
        <v>3269</v>
      </c>
      <c r="D424" s="15" t="s">
        <v>3413</v>
      </c>
      <c r="E424" s="15" t="s">
        <v>3414</v>
      </c>
      <c r="F424" s="39">
        <v>35185</v>
      </c>
      <c r="G424" s="15">
        <v>1</v>
      </c>
      <c r="H424" s="15" t="s">
        <v>3284</v>
      </c>
      <c r="I424" s="15" t="s">
        <v>3280</v>
      </c>
      <c r="J424" s="15" t="s">
        <v>3415</v>
      </c>
      <c r="K424" s="15" t="s">
        <v>3416</v>
      </c>
      <c r="L424" s="40" t="s">
        <v>6</v>
      </c>
      <c r="M424" s="39"/>
      <c r="N424" s="41" t="s">
        <v>2687</v>
      </c>
      <c r="O424" s="39">
        <v>45131</v>
      </c>
      <c r="P424" s="40">
        <v>1</v>
      </c>
      <c r="Q424" s="40">
        <v>1</v>
      </c>
      <c r="R424" s="40" t="str">
        <f>IFERROR(VLOOKUP(Tabla2[[#This Row],[CONTRATISTA PRNCIPAL]],Hoja1!$L$5:$M$9,2,FALSE),"CJV")</f>
        <v>CJV</v>
      </c>
      <c r="S424" s="40" t="str">
        <f>IF(Tabla2[[#This Row],[EMPRESA]]=Tabla2[[#This Row],[CONTRATISTA PRNCIPAL]],"Principal","Secundaria")</f>
        <v>Secundaria</v>
      </c>
      <c r="T424" s="42">
        <f>IFERROR(1/COUNTIF(Tabla2[CONTRATISTA PRNCIPAL],Tabla2[[#This Row],[CONTRATISTA PRNCIPAL]]),0)</f>
        <v>0.01818181818181818</v>
      </c>
      <c r="U424" s="43">
        <f>IF(((TODAY()-Tabla2[[#This Row],[FECHA NACIMIENTO]])/365)&lt;18,"Corregir", IF(((TODAY()-Tabla2[[#This Row],[FECHA NACIMIENTO]])/365)&gt;80, "Corregir",ROUNDDOWN(((TODAY()-Tabla2[[#This Row],[FECHA NACIMIENTO]])/365),0)))</f>
        <v>27</v>
      </c>
      <c r="V4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24" s="44" t="str">
        <f>+IF(Tabla2[[#This Row],[Edad]]="Corregir","Corregir","Ok")</f>
        <v>Ok</v>
      </c>
      <c r="X424" s="42" t="str">
        <f>+IFERROR(VLOOKUP(Tabla2[[#This Row],[DISTRITO SEGÚN DNI]],Hoja1!$A$2:$B$32,2,FALSE),"No")</f>
        <v>No</v>
      </c>
      <c r="Y424" s="42" t="str">
        <f>IF(OR(LOWER(Tabla2[[#This Row],[GENERO]])="masculino", LOWER(Tabla2[[#This Row],[GENERO]])="femenino"),"OK","Corregir")</f>
        <v>OK</v>
      </c>
      <c r="Z424" s="42" t="str">
        <f>+IF(Tabla2[[#This Row],[Nro. DNI / CE]]="","Corregir",IF(LEN(Tabla2[[#This Row],[Nro. DNI / CE]])&gt;=8,"OK","Corregir"))</f>
        <v>OK</v>
      </c>
      <c r="AA424" s="42">
        <f>COUNTIF(Tabla2[APELLIDOS Y NOMBRES],Tabla2[[#This Row],[APELLIDOS Y NOMBRES]])</f>
        <v>1</v>
      </c>
      <c r="AB424" s="42">
        <f>IF(Tabla2[[#This Row],[Trabajador]]&gt;1,1/Tabla2[[#This Row],[Trabajador]],Tabla2[[#This Row],[Trabajador]])</f>
        <v>1</v>
      </c>
      <c r="AC424" t="str">
        <f>+IFERROR(IF(Tabla2[[#This Row],[FECHA CESE/BAJA]]="","No Aplica",IF(AND(MONTH(Tabla2[[#This Row],[FECHA CESE/BAJA]])=MONTH(TODAY()-30),YEAR(Tabla2[[#This Row],[FECHA CESE/BAJA]])=YEAR(TODAY())),MONTH(TODAY()-30)&amp;"-"&amp;YEAR(TODAY()),"Borrar")),"No aplica")</f>
        <v>No Aplica</v>
      </c>
      <c r="AD424" t="str">
        <f>+IFERROR(IF(Tabla2[[#This Row],[FECHA INICIO DE LABORES EN OBRA]]="","No Aplica",IF(AND(MONTH(Tabla2[[#This Row],[FECHA INICIO DE LABORES EN OBRA]])=MONTH(TODAY()-30),YEAR(Tabla2[[#This Row],[FECHA INICIO DE LABORES EN OBRA]])=YEAR(TODAY())),MONTH(TODAY()-30)&amp;"-"&amp;YEAR(TODAY()),"No Aplica")),"No Aplica")</f>
        <v>No Aplica</v>
      </c>
    </row>
    <row r="425" spans="1:30" x14ac:dyDescent="0.25">
      <c r="A425" s="13" t="s">
        <v>3277</v>
      </c>
      <c r="B425" s="15" t="s">
        <v>3278</v>
      </c>
      <c r="C425" s="15" t="s">
        <v>3269</v>
      </c>
      <c r="D425" s="15" t="s">
        <v>3417</v>
      </c>
      <c r="E425" s="15" t="s">
        <v>3418</v>
      </c>
      <c r="F425" s="39">
        <v>37555</v>
      </c>
      <c r="G425" s="15">
        <v>1</v>
      </c>
      <c r="H425" s="15" t="s">
        <v>3284</v>
      </c>
      <c r="I425" s="15" t="s">
        <v>3280</v>
      </c>
      <c r="J425" s="15" t="s">
        <v>3419</v>
      </c>
      <c r="K425" s="15" t="s">
        <v>2897</v>
      </c>
      <c r="L425" s="40" t="s">
        <v>6</v>
      </c>
      <c r="M425" s="39"/>
      <c r="N425" s="41" t="s">
        <v>2687</v>
      </c>
      <c r="O425" s="39">
        <v>45117</v>
      </c>
      <c r="P425" s="40">
        <v>1</v>
      </c>
      <c r="Q425" s="40">
        <v>1</v>
      </c>
      <c r="R425" s="40" t="str">
        <f>IFERROR(VLOOKUP(Tabla2[[#This Row],[CONTRATISTA PRNCIPAL]],Hoja1!$L$5:$M$9,2,FALSE),"CJV")</f>
        <v>CJV</v>
      </c>
      <c r="S425" s="40" t="str">
        <f>IF(Tabla2[[#This Row],[EMPRESA]]=Tabla2[[#This Row],[CONTRATISTA PRNCIPAL]],"Principal","Secundaria")</f>
        <v>Secundaria</v>
      </c>
      <c r="T425" s="42">
        <f>IFERROR(1/COUNTIF(Tabla2[CONTRATISTA PRNCIPAL],Tabla2[[#This Row],[CONTRATISTA PRNCIPAL]]),0)</f>
        <v>0.01818181818181818</v>
      </c>
      <c r="U425" s="43">
        <f>IF(((TODAY()-Tabla2[[#This Row],[FECHA NACIMIENTO]])/365)&lt;18,"Corregir", IF(((TODAY()-Tabla2[[#This Row],[FECHA NACIMIENTO]])/365)&gt;80, "Corregir",ROUNDDOWN(((TODAY()-Tabla2[[#This Row],[FECHA NACIMIENTO]])/365),0)))</f>
        <v>20</v>
      </c>
      <c r="V4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25" s="44" t="str">
        <f>+IF(Tabla2[[#This Row],[Edad]]="Corregir","Corregir","Ok")</f>
        <v>Ok</v>
      </c>
      <c r="X425" s="42" t="str">
        <f>+IFERROR(VLOOKUP(Tabla2[[#This Row],[DISTRITO SEGÚN DNI]],Hoja1!$A$2:$B$32,2,FALSE),"No")</f>
        <v>No</v>
      </c>
      <c r="Y425" s="42" t="str">
        <f>IF(OR(LOWER(Tabla2[[#This Row],[GENERO]])="masculino", LOWER(Tabla2[[#This Row],[GENERO]])="femenino"),"OK","Corregir")</f>
        <v>OK</v>
      </c>
      <c r="Z425" s="42" t="str">
        <f>+IF(Tabla2[[#This Row],[Nro. DNI / CE]]="","Corregir",IF(LEN(Tabla2[[#This Row],[Nro. DNI / CE]])&gt;=8,"OK","Corregir"))</f>
        <v>OK</v>
      </c>
      <c r="AA425" s="42">
        <f>COUNTIF(Tabla2[APELLIDOS Y NOMBRES],Tabla2[[#This Row],[APELLIDOS Y NOMBRES]])</f>
        <v>1</v>
      </c>
      <c r="AB425" s="42">
        <f>IF(Tabla2[[#This Row],[Trabajador]]&gt;1,1/Tabla2[[#This Row],[Trabajador]],Tabla2[[#This Row],[Trabajador]])</f>
        <v>1</v>
      </c>
      <c r="AC425" t="str">
        <f>+IFERROR(IF(Tabla2[[#This Row],[FECHA CESE/BAJA]]="","No Aplica",IF(AND(MONTH(Tabla2[[#This Row],[FECHA CESE/BAJA]])=MONTH(TODAY()-30),YEAR(Tabla2[[#This Row],[FECHA CESE/BAJA]])=YEAR(TODAY())),MONTH(TODAY()-30)&amp;"-"&amp;YEAR(TODAY()),"Borrar")),"No aplica")</f>
        <v>No Aplica</v>
      </c>
      <c r="AD425" t="str">
        <f>+IFERROR(IF(Tabla2[[#This Row],[FECHA INICIO DE LABORES EN OBRA]]="","No Aplica",IF(AND(MONTH(Tabla2[[#This Row],[FECHA INICIO DE LABORES EN OBRA]])=MONTH(TODAY()-30),YEAR(Tabla2[[#This Row],[FECHA INICIO DE LABORES EN OBRA]])=YEAR(TODAY())),MONTH(TODAY()-30)&amp;"-"&amp;YEAR(TODAY()),"No Aplica")),"No Aplica")</f>
        <v>No Aplica</v>
      </c>
    </row>
    <row r="426" spans="1:30" x14ac:dyDescent="0.25">
      <c r="A426" s="13" t="s">
        <v>3277</v>
      </c>
      <c r="B426" s="15" t="s">
        <v>3278</v>
      </c>
      <c r="C426" s="15" t="s">
        <v>3269</v>
      </c>
      <c r="D426" s="15" t="s">
        <v>3420</v>
      </c>
      <c r="E426" s="15" t="s">
        <v>3421</v>
      </c>
      <c r="F426" s="39">
        <v>38118</v>
      </c>
      <c r="G426" s="15">
        <v>1</v>
      </c>
      <c r="H426" s="15" t="s">
        <v>3284</v>
      </c>
      <c r="I426" s="15" t="s">
        <v>3280</v>
      </c>
      <c r="J426" s="15" t="s">
        <v>3422</v>
      </c>
      <c r="K426" s="15" t="s">
        <v>3423</v>
      </c>
      <c r="L426" s="40" t="s">
        <v>6</v>
      </c>
      <c r="M426" s="39"/>
      <c r="N426" s="41" t="s">
        <v>2687</v>
      </c>
      <c r="O426" s="39">
        <v>45118</v>
      </c>
      <c r="P426" s="40">
        <v>1</v>
      </c>
      <c r="Q426" s="40">
        <v>1</v>
      </c>
      <c r="R426" s="40" t="str">
        <f>IFERROR(VLOOKUP(Tabla2[[#This Row],[CONTRATISTA PRNCIPAL]],Hoja1!$L$5:$M$9,2,FALSE),"CJV")</f>
        <v>CJV</v>
      </c>
      <c r="S426" s="40" t="str">
        <f>IF(Tabla2[[#This Row],[EMPRESA]]=Tabla2[[#This Row],[CONTRATISTA PRNCIPAL]],"Principal","Secundaria")</f>
        <v>Secundaria</v>
      </c>
      <c r="T426" s="42">
        <f>IFERROR(1/COUNTIF(Tabla2[CONTRATISTA PRNCIPAL],Tabla2[[#This Row],[CONTRATISTA PRNCIPAL]]),0)</f>
        <v>0.01818181818181818</v>
      </c>
      <c r="U426" s="43">
        <f>IF(((TODAY()-Tabla2[[#This Row],[FECHA NACIMIENTO]])/365)&lt;18,"Corregir", IF(((TODAY()-Tabla2[[#This Row],[FECHA NACIMIENTO]])/365)&gt;80, "Corregir",ROUNDDOWN(((TODAY()-Tabla2[[#This Row],[FECHA NACIMIENTO]])/365),0)))</f>
        <v>19</v>
      </c>
      <c r="V4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26" s="44" t="str">
        <f>+IF(Tabla2[[#This Row],[Edad]]="Corregir","Corregir","Ok")</f>
        <v>Ok</v>
      </c>
      <c r="X426" s="42" t="str">
        <f>+IFERROR(VLOOKUP(Tabla2[[#This Row],[DISTRITO SEGÚN DNI]],Hoja1!$A$2:$B$32,2,FALSE),"No")</f>
        <v>No</v>
      </c>
      <c r="Y426" s="42" t="str">
        <f>IF(OR(LOWER(Tabla2[[#This Row],[GENERO]])="masculino", LOWER(Tabla2[[#This Row],[GENERO]])="femenino"),"OK","Corregir")</f>
        <v>OK</v>
      </c>
      <c r="Z426" s="42" t="str">
        <f>+IF(Tabla2[[#This Row],[Nro. DNI / CE]]="","Corregir",IF(LEN(Tabla2[[#This Row],[Nro. DNI / CE]])&gt;=8,"OK","Corregir"))</f>
        <v>OK</v>
      </c>
      <c r="AA426" s="42">
        <f>COUNTIF(Tabla2[APELLIDOS Y NOMBRES],Tabla2[[#This Row],[APELLIDOS Y NOMBRES]])</f>
        <v>1</v>
      </c>
      <c r="AB426" s="42">
        <f>IF(Tabla2[[#This Row],[Trabajador]]&gt;1,1/Tabla2[[#This Row],[Trabajador]],Tabla2[[#This Row],[Trabajador]])</f>
        <v>1</v>
      </c>
      <c r="AC426" t="str">
        <f>+IFERROR(IF(Tabla2[[#This Row],[FECHA CESE/BAJA]]="","No Aplica",IF(AND(MONTH(Tabla2[[#This Row],[FECHA CESE/BAJA]])=MONTH(TODAY()-30),YEAR(Tabla2[[#This Row],[FECHA CESE/BAJA]])=YEAR(TODAY())),MONTH(TODAY()-30)&amp;"-"&amp;YEAR(TODAY()),"Borrar")),"No aplica")</f>
        <v>No Aplica</v>
      </c>
      <c r="AD426" t="str">
        <f>+IFERROR(IF(Tabla2[[#This Row],[FECHA INICIO DE LABORES EN OBRA]]="","No Aplica",IF(AND(MONTH(Tabla2[[#This Row],[FECHA INICIO DE LABORES EN OBRA]])=MONTH(TODAY()-30),YEAR(Tabla2[[#This Row],[FECHA INICIO DE LABORES EN OBRA]])=YEAR(TODAY())),MONTH(TODAY()-30)&amp;"-"&amp;YEAR(TODAY()),"No Aplica")),"No Aplica")</f>
        <v>No Aplica</v>
      </c>
    </row>
    <row r="427" spans="1:30" x14ac:dyDescent="0.25">
      <c r="A427" s="13" t="s">
        <v>3277</v>
      </c>
      <c r="B427" s="15" t="s">
        <v>3278</v>
      </c>
      <c r="C427" s="15" t="s">
        <v>3269</v>
      </c>
      <c r="D427" s="15" t="s">
        <v>3424</v>
      </c>
      <c r="E427" s="15" t="s">
        <v>3425</v>
      </c>
      <c r="F427" s="39">
        <v>28104</v>
      </c>
      <c r="G427" s="15">
        <v>2</v>
      </c>
      <c r="H427" s="15" t="s">
        <v>3284</v>
      </c>
      <c r="I427" s="15" t="s">
        <v>3280</v>
      </c>
      <c r="J427" s="15" t="s">
        <v>3426</v>
      </c>
      <c r="K427" s="15" t="s">
        <v>2126</v>
      </c>
      <c r="L427" s="40" t="s">
        <v>6</v>
      </c>
      <c r="M427" s="39"/>
      <c r="N427" s="41" t="s">
        <v>2687</v>
      </c>
      <c r="O427" s="39">
        <v>45145</v>
      </c>
      <c r="P427" s="40">
        <v>1</v>
      </c>
      <c r="Q427" s="40">
        <v>1</v>
      </c>
      <c r="R427" s="40" t="str">
        <f>IFERROR(VLOOKUP(Tabla2[[#This Row],[CONTRATISTA PRNCIPAL]],Hoja1!$L$5:$M$9,2,FALSE),"CJV")</f>
        <v>CJV</v>
      </c>
      <c r="S427" s="40" t="str">
        <f>IF(Tabla2[[#This Row],[EMPRESA]]=Tabla2[[#This Row],[CONTRATISTA PRNCIPAL]],"Principal","Secundaria")</f>
        <v>Secundaria</v>
      </c>
      <c r="T427" s="42">
        <f>IFERROR(1/COUNTIF(Tabla2[CONTRATISTA PRNCIPAL],Tabla2[[#This Row],[CONTRATISTA PRNCIPAL]]),0)</f>
        <v>0.01818181818181818</v>
      </c>
      <c r="U427" s="43">
        <f>IF(((TODAY()-Tabla2[[#This Row],[FECHA NACIMIENTO]])/365)&lt;18,"Corregir", IF(((TODAY()-Tabla2[[#This Row],[FECHA NACIMIENTO]])/365)&gt;80, "Corregir",ROUNDDOWN(((TODAY()-Tabla2[[#This Row],[FECHA NACIMIENTO]])/365),0)))</f>
        <v>46</v>
      </c>
      <c r="V4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27" s="44" t="str">
        <f>+IF(Tabla2[[#This Row],[Edad]]="Corregir","Corregir","Ok")</f>
        <v>Ok</v>
      </c>
      <c r="X427" s="42" t="str">
        <f>+IFERROR(VLOOKUP(Tabla2[[#This Row],[DISTRITO SEGÚN DNI]],Hoja1!$A$2:$B$32,2,FALSE),"No")</f>
        <v>No</v>
      </c>
      <c r="Y427" s="42" t="str">
        <f>IF(OR(LOWER(Tabla2[[#This Row],[GENERO]])="masculino", LOWER(Tabla2[[#This Row],[GENERO]])="femenino"),"OK","Corregir")</f>
        <v>OK</v>
      </c>
      <c r="Z427" s="42" t="str">
        <f>+IF(Tabla2[[#This Row],[Nro. DNI / CE]]="","Corregir",IF(LEN(Tabla2[[#This Row],[Nro. DNI / CE]])&gt;=8,"OK","Corregir"))</f>
        <v>OK</v>
      </c>
      <c r="AA427" s="42">
        <f>COUNTIF(Tabla2[APELLIDOS Y NOMBRES],Tabla2[[#This Row],[APELLIDOS Y NOMBRES]])</f>
        <v>1</v>
      </c>
      <c r="AB427" s="42">
        <f>IF(Tabla2[[#This Row],[Trabajador]]&gt;1,1/Tabla2[[#This Row],[Trabajador]],Tabla2[[#This Row],[Trabajador]])</f>
        <v>1</v>
      </c>
      <c r="AC427" t="str">
        <f>+IFERROR(IF(Tabla2[[#This Row],[FECHA CESE/BAJA]]="","No Aplica",IF(AND(MONTH(Tabla2[[#This Row],[FECHA CESE/BAJA]])=MONTH(TODAY()-30),YEAR(Tabla2[[#This Row],[FECHA CESE/BAJA]])=YEAR(TODAY())),MONTH(TODAY()-30)&amp;"-"&amp;YEAR(TODAY()),"Borrar")),"No aplica")</f>
        <v>No Aplica</v>
      </c>
      <c r="AD427" t="str">
        <f>+IFERROR(IF(Tabla2[[#This Row],[FECHA INICIO DE LABORES EN OBRA]]="","No Aplica",IF(AND(MONTH(Tabla2[[#This Row],[FECHA INICIO DE LABORES EN OBRA]])=MONTH(TODAY()-30),YEAR(Tabla2[[#This Row],[FECHA INICIO DE LABORES EN OBRA]])=YEAR(TODAY())),MONTH(TODAY()-30)&amp;"-"&amp;YEAR(TODAY()),"No Aplica")),"No Aplica")</f>
        <v>8-2023</v>
      </c>
    </row>
    <row r="428" spans="1:30" x14ac:dyDescent="0.25">
      <c r="A428" s="13">
        <v>20603315201</v>
      </c>
      <c r="B428" s="15" t="s">
        <v>3427</v>
      </c>
      <c r="C428" s="15" t="s">
        <v>3427</v>
      </c>
      <c r="D428" s="15">
        <v>42257225</v>
      </c>
      <c r="E428" s="15" t="s">
        <v>3428</v>
      </c>
      <c r="F428" s="39">
        <v>30007</v>
      </c>
      <c r="G428" s="15">
        <v>1</v>
      </c>
      <c r="H428" s="15" t="s">
        <v>3429</v>
      </c>
      <c r="I428" s="15" t="s">
        <v>3430</v>
      </c>
      <c r="J428" s="15" t="s">
        <v>3431</v>
      </c>
      <c r="K428" s="15" t="s">
        <v>2701</v>
      </c>
      <c r="L428" s="40" t="s">
        <v>6</v>
      </c>
      <c r="M428" s="39"/>
      <c r="N428" s="41" t="s">
        <v>2098</v>
      </c>
      <c r="O428" s="39">
        <v>43601</v>
      </c>
      <c r="P428" s="40">
        <v>1</v>
      </c>
      <c r="Q428" s="40">
        <v>1</v>
      </c>
      <c r="R428" s="40" t="str">
        <f>IFERROR(VLOOKUP(Tabla2[[#This Row],[CONTRATISTA PRNCIPAL]],Hoja1!$L$5:$M$9,2,FALSE),"CJV")</f>
        <v>CJV</v>
      </c>
      <c r="S428" s="40" t="str">
        <f>IF(Tabla2[[#This Row],[EMPRESA]]=Tabla2[[#This Row],[CONTRATISTA PRNCIPAL]],"Principal","Secundaria")</f>
        <v>Principal</v>
      </c>
      <c r="T428" s="42">
        <f>IFERROR(1/COUNTIF(Tabla2[CONTRATISTA PRNCIPAL],Tabla2[[#This Row],[CONTRATISTA PRNCIPAL]]),0)</f>
        <v>0.08333333333333333</v>
      </c>
      <c r="U428" s="43">
        <f>IF(((TODAY()-Tabla2[[#This Row],[FECHA NACIMIENTO]])/365)&lt;18,"Corregir", IF(((TODAY()-Tabla2[[#This Row],[FECHA NACIMIENTO]])/365)&gt;80, "Corregir",ROUNDDOWN(((TODAY()-Tabla2[[#This Row],[FECHA NACIMIENTO]])/365),0)))</f>
        <v>41</v>
      </c>
      <c r="V4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28" s="44" t="str">
        <f>+IF(Tabla2[[#This Row],[Edad]]="Corregir","Corregir","Ok")</f>
        <v>Ok</v>
      </c>
      <c r="X428" s="42" t="str">
        <f>+IFERROR(VLOOKUP(Tabla2[[#This Row],[DISTRITO SEGÚN DNI]],Hoja1!$A$2:$B$32,2,FALSE),"No")</f>
        <v>No</v>
      </c>
      <c r="Y428" s="42" t="str">
        <f>IF(OR(LOWER(Tabla2[[#This Row],[GENERO]])="masculino", LOWER(Tabla2[[#This Row],[GENERO]])="femenino"),"OK","Corregir")</f>
        <v>OK</v>
      </c>
      <c r="Z428" s="42" t="str">
        <f>+IF(Tabla2[[#This Row],[Nro. DNI / CE]]="","Corregir",IF(LEN(Tabla2[[#This Row],[Nro. DNI / CE]])&gt;=8,"OK","Corregir"))</f>
        <v>OK</v>
      </c>
      <c r="AA428" s="42">
        <f>COUNTIF(Tabla2[APELLIDOS Y NOMBRES],Tabla2[[#This Row],[APELLIDOS Y NOMBRES]])</f>
        <v>1</v>
      </c>
      <c r="AB428" s="42">
        <f>IF(Tabla2[[#This Row],[Trabajador]]&gt;1,1/Tabla2[[#This Row],[Trabajador]],Tabla2[[#This Row],[Trabajador]])</f>
        <v>1</v>
      </c>
      <c r="AC428" t="str">
        <f>+IFERROR(IF(Tabla2[[#This Row],[FECHA CESE/BAJA]]="","No Aplica",IF(AND(MONTH(Tabla2[[#This Row],[FECHA CESE/BAJA]])=MONTH(TODAY()-30),YEAR(Tabla2[[#This Row],[FECHA CESE/BAJA]])=YEAR(TODAY())),MONTH(TODAY()-30)&amp;"-"&amp;YEAR(TODAY()),"Borrar")),"No aplica")</f>
        <v>No Aplica</v>
      </c>
      <c r="AD428" t="str">
        <f>+IFERROR(IF(Tabla2[[#This Row],[FECHA INICIO DE LABORES EN OBRA]]="","No Aplica",IF(AND(MONTH(Tabla2[[#This Row],[FECHA INICIO DE LABORES EN OBRA]])=MONTH(TODAY()-30),YEAR(Tabla2[[#This Row],[FECHA INICIO DE LABORES EN OBRA]])=YEAR(TODAY())),MONTH(TODAY()-30)&amp;"-"&amp;YEAR(TODAY()),"No Aplica")),"No Aplica")</f>
        <v>No Aplica</v>
      </c>
    </row>
    <row r="429" spans="1:30" x14ac:dyDescent="0.25">
      <c r="A429" s="13">
        <v>20603315201</v>
      </c>
      <c r="B429" s="15" t="s">
        <v>3427</v>
      </c>
      <c r="C429" s="15" t="s">
        <v>3427</v>
      </c>
      <c r="D429" s="15" t="s">
        <v>754</v>
      </c>
      <c r="E429" s="15" t="s">
        <v>755</v>
      </c>
      <c r="F429" s="39">
        <v>33468</v>
      </c>
      <c r="G429" s="15">
        <v>1</v>
      </c>
      <c r="H429" s="15" t="s">
        <v>3432</v>
      </c>
      <c r="I429" s="15" t="s">
        <v>3430</v>
      </c>
      <c r="J429" s="15" t="s">
        <v>3433</v>
      </c>
      <c r="K429" s="15" t="s">
        <v>2933</v>
      </c>
      <c r="L429" s="40" t="s">
        <v>6</v>
      </c>
      <c r="M429" s="39"/>
      <c r="N429" s="41" t="s">
        <v>2098</v>
      </c>
      <c r="O429" s="39">
        <v>43601</v>
      </c>
      <c r="P429" s="40">
        <v>1</v>
      </c>
      <c r="Q429" s="40">
        <v>1</v>
      </c>
      <c r="R429" s="40" t="str">
        <f>IFERROR(VLOOKUP(Tabla2[[#This Row],[CONTRATISTA PRNCIPAL]],Hoja1!$L$5:$M$9,2,FALSE),"CJV")</f>
        <v>CJV</v>
      </c>
      <c r="S429" s="40" t="str">
        <f>IF(Tabla2[[#This Row],[EMPRESA]]=Tabla2[[#This Row],[CONTRATISTA PRNCIPAL]],"Principal","Secundaria")</f>
        <v>Principal</v>
      </c>
      <c r="T429" s="42">
        <f>IFERROR(1/COUNTIF(Tabla2[CONTRATISTA PRNCIPAL],Tabla2[[#This Row],[CONTRATISTA PRNCIPAL]]),0)</f>
        <v>0.08333333333333333</v>
      </c>
      <c r="U429" s="43">
        <f>IF(((TODAY()-Tabla2[[#This Row],[FECHA NACIMIENTO]])/365)&lt;18,"Corregir", IF(((TODAY()-Tabla2[[#This Row],[FECHA NACIMIENTO]])/365)&gt;80, "Corregir",ROUNDDOWN(((TODAY()-Tabla2[[#This Row],[FECHA NACIMIENTO]])/365),0)))</f>
        <v>32</v>
      </c>
      <c r="V4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29" s="44" t="str">
        <f>+IF(Tabla2[[#This Row],[Edad]]="Corregir","Corregir","Ok")</f>
        <v>Ok</v>
      </c>
      <c r="X429" s="42" t="str">
        <f>+IFERROR(VLOOKUP(Tabla2[[#This Row],[DISTRITO SEGÚN DNI]],Hoja1!$A$2:$B$32,2,FALSE),"No")</f>
        <v>CALLAO</v>
      </c>
      <c r="Y429" s="42" t="str">
        <f>IF(OR(LOWER(Tabla2[[#This Row],[GENERO]])="masculino", LOWER(Tabla2[[#This Row],[GENERO]])="femenino"),"OK","Corregir")</f>
        <v>OK</v>
      </c>
      <c r="Z429" s="42" t="str">
        <f>+IF(Tabla2[[#This Row],[Nro. DNI / CE]]="","Corregir",IF(LEN(Tabla2[[#This Row],[Nro. DNI / CE]])&gt;=8,"OK","Corregir"))</f>
        <v>OK</v>
      </c>
      <c r="AA429" s="42">
        <f>COUNTIF(Tabla2[APELLIDOS Y NOMBRES],Tabla2[[#This Row],[APELLIDOS Y NOMBRES]])</f>
        <v>1</v>
      </c>
      <c r="AB429" s="42">
        <f>IF(Tabla2[[#This Row],[Trabajador]]&gt;1,1/Tabla2[[#This Row],[Trabajador]],Tabla2[[#This Row],[Trabajador]])</f>
        <v>1</v>
      </c>
      <c r="AC429" t="str">
        <f>+IFERROR(IF(Tabla2[[#This Row],[FECHA CESE/BAJA]]="","No Aplica",IF(AND(MONTH(Tabla2[[#This Row],[FECHA CESE/BAJA]])=MONTH(TODAY()-30),YEAR(Tabla2[[#This Row],[FECHA CESE/BAJA]])=YEAR(TODAY())),MONTH(TODAY()-30)&amp;"-"&amp;YEAR(TODAY()),"Borrar")),"No aplica")</f>
        <v>No Aplica</v>
      </c>
      <c r="AD429" t="str">
        <f>+IFERROR(IF(Tabla2[[#This Row],[FECHA INICIO DE LABORES EN OBRA]]="","No Aplica",IF(AND(MONTH(Tabla2[[#This Row],[FECHA INICIO DE LABORES EN OBRA]])=MONTH(TODAY()-30),YEAR(Tabla2[[#This Row],[FECHA INICIO DE LABORES EN OBRA]])=YEAR(TODAY())),MONTH(TODAY()-30)&amp;"-"&amp;YEAR(TODAY()),"No Aplica")),"No Aplica")</f>
        <v>No Aplica</v>
      </c>
    </row>
    <row r="430" spans="1:30" x14ac:dyDescent="0.25">
      <c r="A430" s="13">
        <v>20603315201</v>
      </c>
      <c r="B430" s="15" t="s">
        <v>3427</v>
      </c>
      <c r="C430" s="15" t="s">
        <v>3427</v>
      </c>
      <c r="D430" s="15" t="s">
        <v>3434</v>
      </c>
      <c r="E430" s="15" t="s">
        <v>3435</v>
      </c>
      <c r="F430" s="39">
        <v>33652</v>
      </c>
      <c r="G430" s="15">
        <v>3</v>
      </c>
      <c r="H430" s="15" t="s">
        <v>3436</v>
      </c>
      <c r="I430" s="15" t="s">
        <v>3430</v>
      </c>
      <c r="J430" s="15" t="s">
        <v>3437</v>
      </c>
      <c r="K430" s="15" t="s">
        <v>2701</v>
      </c>
      <c r="L430" s="40" t="s">
        <v>6</v>
      </c>
      <c r="M430" s="39"/>
      <c r="N430" s="41" t="s">
        <v>2098</v>
      </c>
      <c r="O430" s="39">
        <v>45061</v>
      </c>
      <c r="P430" s="40">
        <v>1</v>
      </c>
      <c r="Q430" s="40">
        <v>1</v>
      </c>
      <c r="R430" s="40" t="str">
        <f>IFERROR(VLOOKUP(Tabla2[[#This Row],[CONTRATISTA PRNCIPAL]],Hoja1!$L$5:$M$9,2,FALSE),"CJV")</f>
        <v>CJV</v>
      </c>
      <c r="S430" s="40" t="str">
        <f>IF(Tabla2[[#This Row],[EMPRESA]]=Tabla2[[#This Row],[CONTRATISTA PRNCIPAL]],"Principal","Secundaria")</f>
        <v>Principal</v>
      </c>
      <c r="T430" s="42">
        <f>IFERROR(1/COUNTIF(Tabla2[CONTRATISTA PRNCIPAL],Tabla2[[#This Row],[CONTRATISTA PRNCIPAL]]),0)</f>
        <v>0.08333333333333333</v>
      </c>
      <c r="U430" s="43">
        <f>IF(((TODAY()-Tabla2[[#This Row],[FECHA NACIMIENTO]])/365)&lt;18,"Corregir", IF(((TODAY()-Tabla2[[#This Row],[FECHA NACIMIENTO]])/365)&gt;80, "Corregir",ROUNDDOWN(((TODAY()-Tabla2[[#This Row],[FECHA NACIMIENTO]])/365),0)))</f>
        <v>31</v>
      </c>
      <c r="V4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30" s="44" t="str">
        <f>+IF(Tabla2[[#This Row],[Edad]]="Corregir","Corregir","Ok")</f>
        <v>Ok</v>
      </c>
      <c r="X430" s="42" t="str">
        <f>+IFERROR(VLOOKUP(Tabla2[[#This Row],[DISTRITO SEGÚN DNI]],Hoja1!$A$2:$B$32,2,FALSE),"No")</f>
        <v>No</v>
      </c>
      <c r="Y430" s="42" t="str">
        <f>IF(OR(LOWER(Tabla2[[#This Row],[GENERO]])="masculino", LOWER(Tabla2[[#This Row],[GENERO]])="femenino"),"OK","Corregir")</f>
        <v>OK</v>
      </c>
      <c r="Z430" s="42" t="str">
        <f>+IF(Tabla2[[#This Row],[Nro. DNI / CE]]="","Corregir",IF(LEN(Tabla2[[#This Row],[Nro. DNI / CE]])&gt;=8,"OK","Corregir"))</f>
        <v>OK</v>
      </c>
      <c r="AA430" s="42">
        <f>COUNTIF(Tabla2[APELLIDOS Y NOMBRES],Tabla2[[#This Row],[APELLIDOS Y NOMBRES]])</f>
        <v>1</v>
      </c>
      <c r="AB430" s="42">
        <f>IF(Tabla2[[#This Row],[Trabajador]]&gt;1,1/Tabla2[[#This Row],[Trabajador]],Tabla2[[#This Row],[Trabajador]])</f>
        <v>1</v>
      </c>
      <c r="AC430" t="str">
        <f>+IFERROR(IF(Tabla2[[#This Row],[FECHA CESE/BAJA]]="","No Aplica",IF(AND(MONTH(Tabla2[[#This Row],[FECHA CESE/BAJA]])=MONTH(TODAY()-30),YEAR(Tabla2[[#This Row],[FECHA CESE/BAJA]])=YEAR(TODAY())),MONTH(TODAY()-30)&amp;"-"&amp;YEAR(TODAY()),"Borrar")),"No aplica")</f>
        <v>No Aplica</v>
      </c>
      <c r="AD430" t="str">
        <f>+IFERROR(IF(Tabla2[[#This Row],[FECHA INICIO DE LABORES EN OBRA]]="","No Aplica",IF(AND(MONTH(Tabla2[[#This Row],[FECHA INICIO DE LABORES EN OBRA]])=MONTH(TODAY()-30),YEAR(Tabla2[[#This Row],[FECHA INICIO DE LABORES EN OBRA]])=YEAR(TODAY())),MONTH(TODAY()-30)&amp;"-"&amp;YEAR(TODAY()),"No Aplica")),"No Aplica")</f>
        <v>No Aplica</v>
      </c>
    </row>
    <row r="431" spans="1:30" x14ac:dyDescent="0.25">
      <c r="A431" s="13">
        <v>20603315201</v>
      </c>
      <c r="B431" s="15" t="s">
        <v>3427</v>
      </c>
      <c r="C431" s="15" t="s">
        <v>3427</v>
      </c>
      <c r="D431" s="15" t="s">
        <v>3438</v>
      </c>
      <c r="E431" s="15" t="s">
        <v>3439</v>
      </c>
      <c r="F431" s="39">
        <v>29863</v>
      </c>
      <c r="G431" s="15">
        <v>1</v>
      </c>
      <c r="H431" s="15" t="s">
        <v>3432</v>
      </c>
      <c r="I431" s="15" t="s">
        <v>3430</v>
      </c>
      <c r="J431" s="15" t="s">
        <v>3440</v>
      </c>
      <c r="K431" s="15" t="s">
        <v>3441</v>
      </c>
      <c r="L431" s="40" t="s">
        <v>6</v>
      </c>
      <c r="M431" s="39"/>
      <c r="N431" s="41" t="s">
        <v>2098</v>
      </c>
      <c r="O431" s="39">
        <v>44221</v>
      </c>
      <c r="P431" s="40">
        <v>1</v>
      </c>
      <c r="Q431" s="40">
        <v>1</v>
      </c>
      <c r="R431" s="40" t="str">
        <f>IFERROR(VLOOKUP(Tabla2[[#This Row],[CONTRATISTA PRNCIPAL]],Hoja1!$L$5:$M$9,2,FALSE),"CJV")</f>
        <v>CJV</v>
      </c>
      <c r="S431" s="40" t="str">
        <f>IF(Tabla2[[#This Row],[EMPRESA]]=Tabla2[[#This Row],[CONTRATISTA PRNCIPAL]],"Principal","Secundaria")</f>
        <v>Principal</v>
      </c>
      <c r="T431" s="42">
        <f>IFERROR(1/COUNTIF(Tabla2[CONTRATISTA PRNCIPAL],Tabla2[[#This Row],[CONTRATISTA PRNCIPAL]]),0)</f>
        <v>0.08333333333333333</v>
      </c>
      <c r="U431" s="43">
        <f>IF(((TODAY()-Tabla2[[#This Row],[FECHA NACIMIENTO]])/365)&lt;18,"Corregir", IF(((TODAY()-Tabla2[[#This Row],[FECHA NACIMIENTO]])/365)&gt;80, "Corregir",ROUNDDOWN(((TODAY()-Tabla2[[#This Row],[FECHA NACIMIENTO]])/365),0)))</f>
        <v>42</v>
      </c>
      <c r="V4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31" s="44" t="str">
        <f>+IF(Tabla2[[#This Row],[Edad]]="Corregir","Corregir","Ok")</f>
        <v>Ok</v>
      </c>
      <c r="X431" s="42" t="str">
        <f>+IFERROR(VLOOKUP(Tabla2[[#This Row],[DISTRITO SEGÚN DNI]],Hoja1!$A$2:$B$32,2,FALSE),"No")</f>
        <v>No</v>
      </c>
      <c r="Y431" s="42" t="str">
        <f>IF(OR(LOWER(Tabla2[[#This Row],[GENERO]])="masculino", LOWER(Tabla2[[#This Row],[GENERO]])="femenino"),"OK","Corregir")</f>
        <v>OK</v>
      </c>
      <c r="Z431" s="42" t="str">
        <f>+IF(Tabla2[[#This Row],[Nro. DNI / CE]]="","Corregir",IF(LEN(Tabla2[[#This Row],[Nro. DNI / CE]])&gt;=8,"OK","Corregir"))</f>
        <v>OK</v>
      </c>
      <c r="AA431" s="42">
        <f>COUNTIF(Tabla2[APELLIDOS Y NOMBRES],Tabla2[[#This Row],[APELLIDOS Y NOMBRES]])</f>
        <v>1</v>
      </c>
      <c r="AB431" s="42">
        <f>IF(Tabla2[[#This Row],[Trabajador]]&gt;1,1/Tabla2[[#This Row],[Trabajador]],Tabla2[[#This Row],[Trabajador]])</f>
        <v>1</v>
      </c>
      <c r="AC431" t="str">
        <f>+IFERROR(IF(Tabla2[[#This Row],[FECHA CESE/BAJA]]="","No Aplica",IF(AND(MONTH(Tabla2[[#This Row],[FECHA CESE/BAJA]])=MONTH(TODAY()-30),YEAR(Tabla2[[#This Row],[FECHA CESE/BAJA]])=YEAR(TODAY())),MONTH(TODAY()-30)&amp;"-"&amp;YEAR(TODAY()),"Borrar")),"No aplica")</f>
        <v>No Aplica</v>
      </c>
      <c r="AD431" t="str">
        <f>+IFERROR(IF(Tabla2[[#This Row],[FECHA INICIO DE LABORES EN OBRA]]="","No Aplica",IF(AND(MONTH(Tabla2[[#This Row],[FECHA INICIO DE LABORES EN OBRA]])=MONTH(TODAY()-30),YEAR(Tabla2[[#This Row],[FECHA INICIO DE LABORES EN OBRA]])=YEAR(TODAY())),MONTH(TODAY()-30)&amp;"-"&amp;YEAR(TODAY()),"No Aplica")),"No Aplica")</f>
        <v>No Aplica</v>
      </c>
    </row>
    <row r="432" spans="1:30" x14ac:dyDescent="0.25">
      <c r="A432" s="13">
        <v>20603315201</v>
      </c>
      <c r="B432" s="15" t="s">
        <v>3427</v>
      </c>
      <c r="C432" s="15" t="s">
        <v>3427</v>
      </c>
      <c r="D432" s="15" t="s">
        <v>3442</v>
      </c>
      <c r="E432" s="15" t="s">
        <v>3443</v>
      </c>
      <c r="F432" s="39">
        <v>26840</v>
      </c>
      <c r="G432" s="15">
        <v>3</v>
      </c>
      <c r="H432" s="15" t="s">
        <v>3444</v>
      </c>
      <c r="I432" s="15" t="s">
        <v>3430</v>
      </c>
      <c r="J432" s="15" t="s">
        <v>3445</v>
      </c>
      <c r="K432" s="15" t="s">
        <v>2113</v>
      </c>
      <c r="L432" s="40" t="s">
        <v>6</v>
      </c>
      <c r="M432" s="39"/>
      <c r="N432" s="41" t="s">
        <v>2098</v>
      </c>
      <c r="O432" s="39">
        <v>43601</v>
      </c>
      <c r="P432" s="40">
        <v>1</v>
      </c>
      <c r="Q432" s="40">
        <v>1</v>
      </c>
      <c r="R432" s="40" t="str">
        <f>IFERROR(VLOOKUP(Tabla2[[#This Row],[CONTRATISTA PRNCIPAL]],Hoja1!$L$5:$M$9,2,FALSE),"CJV")</f>
        <v>CJV</v>
      </c>
      <c r="S432" s="40" t="str">
        <f>IF(Tabla2[[#This Row],[EMPRESA]]=Tabla2[[#This Row],[CONTRATISTA PRNCIPAL]],"Principal","Secundaria")</f>
        <v>Principal</v>
      </c>
      <c r="T432" s="42">
        <f>IFERROR(1/COUNTIF(Tabla2[CONTRATISTA PRNCIPAL],Tabla2[[#This Row],[CONTRATISTA PRNCIPAL]]),0)</f>
        <v>0.08333333333333333</v>
      </c>
      <c r="U432" s="43">
        <f>IF(((TODAY()-Tabla2[[#This Row],[FECHA NACIMIENTO]])/365)&lt;18,"Corregir", IF(((TODAY()-Tabla2[[#This Row],[FECHA NACIMIENTO]])/365)&gt;80, "Corregir",ROUNDDOWN(((TODAY()-Tabla2[[#This Row],[FECHA NACIMIENTO]])/365),0)))</f>
        <v>50</v>
      </c>
      <c r="V4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32" s="44" t="str">
        <f>+IF(Tabla2[[#This Row],[Edad]]="Corregir","Corregir","Ok")</f>
        <v>Ok</v>
      </c>
      <c r="X432" s="42" t="str">
        <f>+IFERROR(VLOOKUP(Tabla2[[#This Row],[DISTRITO SEGÚN DNI]],Hoja1!$A$2:$B$32,2,FALSE),"No")</f>
        <v>No</v>
      </c>
      <c r="Y432" s="42" t="str">
        <f>IF(OR(LOWER(Tabla2[[#This Row],[GENERO]])="masculino", LOWER(Tabla2[[#This Row],[GENERO]])="femenino"),"OK","Corregir")</f>
        <v>OK</v>
      </c>
      <c r="Z432" s="42" t="str">
        <f>+IF(Tabla2[[#This Row],[Nro. DNI / CE]]="","Corregir",IF(LEN(Tabla2[[#This Row],[Nro. DNI / CE]])&gt;=8,"OK","Corregir"))</f>
        <v>OK</v>
      </c>
      <c r="AA432" s="42">
        <f>COUNTIF(Tabla2[APELLIDOS Y NOMBRES],Tabla2[[#This Row],[APELLIDOS Y NOMBRES]])</f>
        <v>1</v>
      </c>
      <c r="AB432" s="42">
        <f>IF(Tabla2[[#This Row],[Trabajador]]&gt;1,1/Tabla2[[#This Row],[Trabajador]],Tabla2[[#This Row],[Trabajador]])</f>
        <v>1</v>
      </c>
      <c r="AC432" t="str">
        <f>+IFERROR(IF(Tabla2[[#This Row],[FECHA CESE/BAJA]]="","No Aplica",IF(AND(MONTH(Tabla2[[#This Row],[FECHA CESE/BAJA]])=MONTH(TODAY()-30),YEAR(Tabla2[[#This Row],[FECHA CESE/BAJA]])=YEAR(TODAY())),MONTH(TODAY()-30)&amp;"-"&amp;YEAR(TODAY()),"Borrar")),"No aplica")</f>
        <v>No Aplica</v>
      </c>
      <c r="AD432" t="str">
        <f>+IFERROR(IF(Tabla2[[#This Row],[FECHA INICIO DE LABORES EN OBRA]]="","No Aplica",IF(AND(MONTH(Tabla2[[#This Row],[FECHA INICIO DE LABORES EN OBRA]])=MONTH(TODAY()-30),YEAR(Tabla2[[#This Row],[FECHA INICIO DE LABORES EN OBRA]])=YEAR(TODAY())),MONTH(TODAY()-30)&amp;"-"&amp;YEAR(TODAY()),"No Aplica")),"No Aplica")</f>
        <v>No Aplica</v>
      </c>
    </row>
    <row r="433" spans="1:30" x14ac:dyDescent="0.25">
      <c r="A433" s="13">
        <v>20600507355</v>
      </c>
      <c r="B433" s="15" t="s">
        <v>3446</v>
      </c>
      <c r="C433" s="15" t="s">
        <v>3427</v>
      </c>
      <c r="D433" s="15" t="s">
        <v>3447</v>
      </c>
      <c r="E433" s="15" t="s">
        <v>3448</v>
      </c>
      <c r="F433" s="39">
        <v>27630</v>
      </c>
      <c r="G433" s="15">
        <v>3</v>
      </c>
      <c r="H433" s="15" t="s">
        <v>3436</v>
      </c>
      <c r="I433" s="15" t="s">
        <v>3430</v>
      </c>
      <c r="J433" s="15" t="s">
        <v>3449</v>
      </c>
      <c r="K433" s="15" t="s">
        <v>3450</v>
      </c>
      <c r="L433" s="40" t="s">
        <v>6</v>
      </c>
      <c r="M433" s="39"/>
      <c r="N433" s="41" t="s">
        <v>2098</v>
      </c>
      <c r="O433" s="39">
        <v>43905</v>
      </c>
      <c r="P433" s="40">
        <v>1</v>
      </c>
      <c r="Q433" s="40">
        <v>1</v>
      </c>
      <c r="R433" s="40" t="str">
        <f>IFERROR(VLOOKUP(Tabla2[[#This Row],[CONTRATISTA PRNCIPAL]],Hoja1!$L$5:$M$9,2,FALSE),"CJV")</f>
        <v>CJV</v>
      </c>
      <c r="S433" s="40" t="str">
        <f>IF(Tabla2[[#This Row],[EMPRESA]]=Tabla2[[#This Row],[CONTRATISTA PRNCIPAL]],"Principal","Secundaria")</f>
        <v>Secundaria</v>
      </c>
      <c r="T433" s="42">
        <f>IFERROR(1/COUNTIF(Tabla2[CONTRATISTA PRNCIPAL],Tabla2[[#This Row],[CONTRATISTA PRNCIPAL]]),0)</f>
        <v>0.08333333333333333</v>
      </c>
      <c r="U433" s="43">
        <f>IF(((TODAY()-Tabla2[[#This Row],[FECHA NACIMIENTO]])/365)&lt;18,"Corregir", IF(((TODAY()-Tabla2[[#This Row],[FECHA NACIMIENTO]])/365)&gt;80, "Corregir",ROUNDDOWN(((TODAY()-Tabla2[[#This Row],[FECHA NACIMIENTO]])/365),0)))</f>
        <v>48</v>
      </c>
      <c r="V4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33" s="44" t="str">
        <f>+IF(Tabla2[[#This Row],[Edad]]="Corregir","Corregir","Ok")</f>
        <v>Ok</v>
      </c>
      <c r="X433" s="42" t="str">
        <f>+IFERROR(VLOOKUP(Tabla2[[#This Row],[DISTRITO SEGÚN DNI]],Hoja1!$A$2:$B$32,2,FALSE),"No")</f>
        <v>No</v>
      </c>
      <c r="Y433" s="42" t="str">
        <f>IF(OR(LOWER(Tabla2[[#This Row],[GENERO]])="masculino", LOWER(Tabla2[[#This Row],[GENERO]])="femenino"),"OK","Corregir")</f>
        <v>OK</v>
      </c>
      <c r="Z433" s="42" t="str">
        <f>+IF(Tabla2[[#This Row],[Nro. DNI / CE]]="","Corregir",IF(LEN(Tabla2[[#This Row],[Nro. DNI / CE]])&gt;=8,"OK","Corregir"))</f>
        <v>OK</v>
      </c>
      <c r="AA433" s="42">
        <f>COUNTIF(Tabla2[APELLIDOS Y NOMBRES],Tabla2[[#This Row],[APELLIDOS Y NOMBRES]])</f>
        <v>1</v>
      </c>
      <c r="AB433" s="42">
        <f>IF(Tabla2[[#This Row],[Trabajador]]&gt;1,1/Tabla2[[#This Row],[Trabajador]],Tabla2[[#This Row],[Trabajador]])</f>
        <v>1</v>
      </c>
      <c r="AC433" t="str">
        <f>+IFERROR(IF(Tabla2[[#This Row],[FECHA CESE/BAJA]]="","No Aplica",IF(AND(MONTH(Tabla2[[#This Row],[FECHA CESE/BAJA]])=MONTH(TODAY()-30),YEAR(Tabla2[[#This Row],[FECHA CESE/BAJA]])=YEAR(TODAY())),MONTH(TODAY()-30)&amp;"-"&amp;YEAR(TODAY()),"Borrar")),"No aplica")</f>
        <v>No Aplica</v>
      </c>
      <c r="AD433" t="str">
        <f>+IFERROR(IF(Tabla2[[#This Row],[FECHA INICIO DE LABORES EN OBRA]]="","No Aplica",IF(AND(MONTH(Tabla2[[#This Row],[FECHA INICIO DE LABORES EN OBRA]])=MONTH(TODAY()-30),YEAR(Tabla2[[#This Row],[FECHA INICIO DE LABORES EN OBRA]])=YEAR(TODAY())),MONTH(TODAY()-30)&amp;"-"&amp;YEAR(TODAY()),"No Aplica")),"No Aplica")</f>
        <v>No Aplica</v>
      </c>
    </row>
    <row r="434" spans="1:30" x14ac:dyDescent="0.25">
      <c r="A434" s="13">
        <v>20600507355</v>
      </c>
      <c r="B434" s="15" t="s">
        <v>3446</v>
      </c>
      <c r="C434" s="15" t="s">
        <v>3427</v>
      </c>
      <c r="D434" s="15" t="s">
        <v>3451</v>
      </c>
      <c r="E434" s="15" t="s">
        <v>3452</v>
      </c>
      <c r="F434" s="39">
        <v>28503</v>
      </c>
      <c r="G434" s="15">
        <v>3</v>
      </c>
      <c r="H434" s="15" t="s">
        <v>3429</v>
      </c>
      <c r="I434" s="15" t="s">
        <v>3430</v>
      </c>
      <c r="J434" s="15" t="s">
        <v>3453</v>
      </c>
      <c r="K434" s="15" t="s">
        <v>2113</v>
      </c>
      <c r="L434" s="40" t="s">
        <v>6</v>
      </c>
      <c r="M434" s="39"/>
      <c r="N434" s="41" t="s">
        <v>2098</v>
      </c>
      <c r="O434" s="39">
        <v>43905</v>
      </c>
      <c r="P434" s="40">
        <v>1</v>
      </c>
      <c r="Q434" s="40">
        <v>1</v>
      </c>
      <c r="R434" s="40" t="str">
        <f>IFERROR(VLOOKUP(Tabla2[[#This Row],[CONTRATISTA PRNCIPAL]],Hoja1!$L$5:$M$9,2,FALSE),"CJV")</f>
        <v>CJV</v>
      </c>
      <c r="S434" s="40" t="str">
        <f>IF(Tabla2[[#This Row],[EMPRESA]]=Tabla2[[#This Row],[CONTRATISTA PRNCIPAL]],"Principal","Secundaria")</f>
        <v>Secundaria</v>
      </c>
      <c r="T434" s="42">
        <f>IFERROR(1/COUNTIF(Tabla2[CONTRATISTA PRNCIPAL],Tabla2[[#This Row],[CONTRATISTA PRNCIPAL]]),0)</f>
        <v>0.08333333333333333</v>
      </c>
      <c r="U434" s="43">
        <f>IF(((TODAY()-Tabla2[[#This Row],[FECHA NACIMIENTO]])/365)&lt;18,"Corregir", IF(((TODAY()-Tabla2[[#This Row],[FECHA NACIMIENTO]])/365)&gt;80, "Corregir",ROUNDDOWN(((TODAY()-Tabla2[[#This Row],[FECHA NACIMIENTO]])/365),0)))</f>
        <v>45</v>
      </c>
      <c r="V4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34" s="44" t="str">
        <f>+IF(Tabla2[[#This Row],[Edad]]="Corregir","Corregir","Ok")</f>
        <v>Ok</v>
      </c>
      <c r="X434" s="42" t="str">
        <f>+IFERROR(VLOOKUP(Tabla2[[#This Row],[DISTRITO SEGÚN DNI]],Hoja1!$A$2:$B$32,2,FALSE),"No")</f>
        <v>No</v>
      </c>
      <c r="Y434" s="42" t="str">
        <f>IF(OR(LOWER(Tabla2[[#This Row],[GENERO]])="masculino", LOWER(Tabla2[[#This Row],[GENERO]])="femenino"),"OK","Corregir")</f>
        <v>OK</v>
      </c>
      <c r="Z434" s="42" t="str">
        <f>+IF(Tabla2[[#This Row],[Nro. DNI / CE]]="","Corregir",IF(LEN(Tabla2[[#This Row],[Nro. DNI / CE]])&gt;=8,"OK","Corregir"))</f>
        <v>OK</v>
      </c>
      <c r="AA434" s="42">
        <f>COUNTIF(Tabla2[APELLIDOS Y NOMBRES],Tabla2[[#This Row],[APELLIDOS Y NOMBRES]])</f>
        <v>1</v>
      </c>
      <c r="AB434" s="42">
        <f>IF(Tabla2[[#This Row],[Trabajador]]&gt;1,1/Tabla2[[#This Row],[Trabajador]],Tabla2[[#This Row],[Trabajador]])</f>
        <v>1</v>
      </c>
      <c r="AC434" t="str">
        <f>+IFERROR(IF(Tabla2[[#This Row],[FECHA CESE/BAJA]]="","No Aplica",IF(AND(MONTH(Tabla2[[#This Row],[FECHA CESE/BAJA]])=MONTH(TODAY()-30),YEAR(Tabla2[[#This Row],[FECHA CESE/BAJA]])=YEAR(TODAY())),MONTH(TODAY()-30)&amp;"-"&amp;YEAR(TODAY()),"Borrar")),"No aplica")</f>
        <v>No Aplica</v>
      </c>
      <c r="AD434" t="str">
        <f>+IFERROR(IF(Tabla2[[#This Row],[FECHA INICIO DE LABORES EN OBRA]]="","No Aplica",IF(AND(MONTH(Tabla2[[#This Row],[FECHA INICIO DE LABORES EN OBRA]])=MONTH(TODAY()-30),YEAR(Tabla2[[#This Row],[FECHA INICIO DE LABORES EN OBRA]])=YEAR(TODAY())),MONTH(TODAY()-30)&amp;"-"&amp;YEAR(TODAY()),"No Aplica")),"No Aplica")</f>
        <v>No Aplica</v>
      </c>
    </row>
    <row r="435" spans="1:30" x14ac:dyDescent="0.25">
      <c r="A435" s="13">
        <v>20600507355</v>
      </c>
      <c r="B435" s="15" t="s">
        <v>3446</v>
      </c>
      <c r="C435" s="15" t="s">
        <v>3427</v>
      </c>
      <c r="D435" s="15" t="s">
        <v>3454</v>
      </c>
      <c r="E435" s="15" t="s">
        <v>3455</v>
      </c>
      <c r="F435" s="39">
        <v>33944</v>
      </c>
      <c r="G435" s="15">
        <v>3</v>
      </c>
      <c r="H435" s="15" t="s">
        <v>3436</v>
      </c>
      <c r="I435" s="15" t="s">
        <v>3430</v>
      </c>
      <c r="J435" s="15" t="s">
        <v>3456</v>
      </c>
      <c r="K435" s="15" t="s">
        <v>2113</v>
      </c>
      <c r="L435" s="40" t="s">
        <v>6</v>
      </c>
      <c r="M435" s="39"/>
      <c r="N435" s="41" t="s">
        <v>2098</v>
      </c>
      <c r="O435" s="39">
        <v>43601</v>
      </c>
      <c r="P435" s="40">
        <v>1</v>
      </c>
      <c r="Q435" s="40">
        <v>1</v>
      </c>
      <c r="R435" s="40" t="str">
        <f>IFERROR(VLOOKUP(Tabla2[[#This Row],[CONTRATISTA PRNCIPAL]],Hoja1!$L$5:$M$9,2,FALSE),"CJV")</f>
        <v>CJV</v>
      </c>
      <c r="S435" s="40" t="str">
        <f>IF(Tabla2[[#This Row],[EMPRESA]]=Tabla2[[#This Row],[CONTRATISTA PRNCIPAL]],"Principal","Secundaria")</f>
        <v>Secundaria</v>
      </c>
      <c r="T435" s="42">
        <f>IFERROR(1/COUNTIF(Tabla2[CONTRATISTA PRNCIPAL],Tabla2[[#This Row],[CONTRATISTA PRNCIPAL]]),0)</f>
        <v>0.08333333333333333</v>
      </c>
      <c r="U435" s="43">
        <f>IF(((TODAY()-Tabla2[[#This Row],[FECHA NACIMIENTO]])/365)&lt;18,"Corregir", IF(((TODAY()-Tabla2[[#This Row],[FECHA NACIMIENTO]])/365)&gt;80, "Corregir",ROUNDDOWN(((TODAY()-Tabla2[[#This Row],[FECHA NACIMIENTO]])/365),0)))</f>
        <v>30</v>
      </c>
      <c r="V4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35" s="44" t="str">
        <f>+IF(Tabla2[[#This Row],[Edad]]="Corregir","Corregir","Ok")</f>
        <v>Ok</v>
      </c>
      <c r="X435" s="42" t="str">
        <f>+IFERROR(VLOOKUP(Tabla2[[#This Row],[DISTRITO SEGÚN DNI]],Hoja1!$A$2:$B$32,2,FALSE),"No")</f>
        <v>No</v>
      </c>
      <c r="Y435" s="42" t="str">
        <f>IF(OR(LOWER(Tabla2[[#This Row],[GENERO]])="masculino", LOWER(Tabla2[[#This Row],[GENERO]])="femenino"),"OK","Corregir")</f>
        <v>OK</v>
      </c>
      <c r="Z435" s="42" t="str">
        <f>+IF(Tabla2[[#This Row],[Nro. DNI / CE]]="","Corregir",IF(LEN(Tabla2[[#This Row],[Nro. DNI / CE]])&gt;=8,"OK","Corregir"))</f>
        <v>OK</v>
      </c>
      <c r="AA435" s="42">
        <f>COUNTIF(Tabla2[APELLIDOS Y NOMBRES],Tabla2[[#This Row],[APELLIDOS Y NOMBRES]])</f>
        <v>1</v>
      </c>
      <c r="AB435" s="42">
        <f>IF(Tabla2[[#This Row],[Trabajador]]&gt;1,1/Tabla2[[#This Row],[Trabajador]],Tabla2[[#This Row],[Trabajador]])</f>
        <v>1</v>
      </c>
      <c r="AC435" t="str">
        <f>+IFERROR(IF(Tabla2[[#This Row],[FECHA CESE/BAJA]]="","No Aplica",IF(AND(MONTH(Tabla2[[#This Row],[FECHA CESE/BAJA]])=MONTH(TODAY()-30),YEAR(Tabla2[[#This Row],[FECHA CESE/BAJA]])=YEAR(TODAY())),MONTH(TODAY()-30)&amp;"-"&amp;YEAR(TODAY()),"Borrar")),"No aplica")</f>
        <v>No Aplica</v>
      </c>
      <c r="AD435" t="str">
        <f>+IFERROR(IF(Tabla2[[#This Row],[FECHA INICIO DE LABORES EN OBRA]]="","No Aplica",IF(AND(MONTH(Tabla2[[#This Row],[FECHA INICIO DE LABORES EN OBRA]])=MONTH(TODAY()-30),YEAR(Tabla2[[#This Row],[FECHA INICIO DE LABORES EN OBRA]])=YEAR(TODAY())),MONTH(TODAY()-30)&amp;"-"&amp;YEAR(TODAY()),"No Aplica")),"No Aplica")</f>
        <v>No Aplica</v>
      </c>
    </row>
    <row r="436" spans="1:30" x14ac:dyDescent="0.25">
      <c r="A436" s="13">
        <v>20600507355</v>
      </c>
      <c r="B436" s="15" t="s">
        <v>3446</v>
      </c>
      <c r="C436" s="15" t="s">
        <v>3427</v>
      </c>
      <c r="D436" s="15" t="s">
        <v>3457</v>
      </c>
      <c r="E436" s="15" t="s">
        <v>3458</v>
      </c>
      <c r="F436" s="39">
        <v>31829</v>
      </c>
      <c r="G436" s="15">
        <v>3</v>
      </c>
      <c r="H436" s="15" t="s">
        <v>3436</v>
      </c>
      <c r="I436" s="15" t="s">
        <v>3430</v>
      </c>
      <c r="J436" s="15" t="s">
        <v>3459</v>
      </c>
      <c r="K436" s="15" t="s">
        <v>3450</v>
      </c>
      <c r="L436" s="40" t="s">
        <v>6</v>
      </c>
      <c r="M436" s="39"/>
      <c r="N436" s="41" t="s">
        <v>2098</v>
      </c>
      <c r="O436" s="39">
        <v>43601</v>
      </c>
      <c r="P436" s="40">
        <v>1</v>
      </c>
      <c r="Q436" s="40">
        <v>1</v>
      </c>
      <c r="R436" s="40" t="str">
        <f>IFERROR(VLOOKUP(Tabla2[[#This Row],[CONTRATISTA PRNCIPAL]],Hoja1!$L$5:$M$9,2,FALSE),"CJV")</f>
        <v>CJV</v>
      </c>
      <c r="S436" s="40" t="str">
        <f>IF(Tabla2[[#This Row],[EMPRESA]]=Tabla2[[#This Row],[CONTRATISTA PRNCIPAL]],"Principal","Secundaria")</f>
        <v>Secundaria</v>
      </c>
      <c r="T436" s="42">
        <f>IFERROR(1/COUNTIF(Tabla2[CONTRATISTA PRNCIPAL],Tabla2[[#This Row],[CONTRATISTA PRNCIPAL]]),0)</f>
        <v>0.08333333333333333</v>
      </c>
      <c r="U436" s="43">
        <f>IF(((TODAY()-Tabla2[[#This Row],[FECHA NACIMIENTO]])/365)&lt;18,"Corregir", IF(((TODAY()-Tabla2[[#This Row],[FECHA NACIMIENTO]])/365)&gt;80, "Corregir",ROUNDDOWN(((TODAY()-Tabla2[[#This Row],[FECHA NACIMIENTO]])/365),0)))</f>
        <v>36</v>
      </c>
      <c r="V4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36" s="44" t="str">
        <f>+IF(Tabla2[[#This Row],[Edad]]="Corregir","Corregir","Ok")</f>
        <v>Ok</v>
      </c>
      <c r="X436" s="42" t="str">
        <f>+IFERROR(VLOOKUP(Tabla2[[#This Row],[DISTRITO SEGÚN DNI]],Hoja1!$A$2:$B$32,2,FALSE),"No")</f>
        <v>No</v>
      </c>
      <c r="Y436" s="42" t="str">
        <f>IF(OR(LOWER(Tabla2[[#This Row],[GENERO]])="masculino", LOWER(Tabla2[[#This Row],[GENERO]])="femenino"),"OK","Corregir")</f>
        <v>OK</v>
      </c>
      <c r="Z436" s="42" t="str">
        <f>+IF(Tabla2[[#This Row],[Nro. DNI / CE]]="","Corregir",IF(LEN(Tabla2[[#This Row],[Nro. DNI / CE]])&gt;=8,"OK","Corregir"))</f>
        <v>OK</v>
      </c>
      <c r="AA436" s="42">
        <f>COUNTIF(Tabla2[APELLIDOS Y NOMBRES],Tabla2[[#This Row],[APELLIDOS Y NOMBRES]])</f>
        <v>1</v>
      </c>
      <c r="AB436" s="42">
        <f>IF(Tabla2[[#This Row],[Trabajador]]&gt;1,1/Tabla2[[#This Row],[Trabajador]],Tabla2[[#This Row],[Trabajador]])</f>
        <v>1</v>
      </c>
      <c r="AC436" t="str">
        <f>+IFERROR(IF(Tabla2[[#This Row],[FECHA CESE/BAJA]]="","No Aplica",IF(AND(MONTH(Tabla2[[#This Row],[FECHA CESE/BAJA]])=MONTH(TODAY()-30),YEAR(Tabla2[[#This Row],[FECHA CESE/BAJA]])=YEAR(TODAY())),MONTH(TODAY()-30)&amp;"-"&amp;YEAR(TODAY()),"Borrar")),"No aplica")</f>
        <v>No Aplica</v>
      </c>
      <c r="AD436" t="str">
        <f>+IFERROR(IF(Tabla2[[#This Row],[FECHA INICIO DE LABORES EN OBRA]]="","No Aplica",IF(AND(MONTH(Tabla2[[#This Row],[FECHA INICIO DE LABORES EN OBRA]])=MONTH(TODAY()-30),YEAR(Tabla2[[#This Row],[FECHA INICIO DE LABORES EN OBRA]])=YEAR(TODAY())),MONTH(TODAY()-30)&amp;"-"&amp;YEAR(TODAY()),"No Aplica")),"No Aplica")</f>
        <v>No Aplica</v>
      </c>
    </row>
    <row r="437" spans="1:30" x14ac:dyDescent="0.25">
      <c r="A437" s="13">
        <v>20600507355</v>
      </c>
      <c r="B437" s="15" t="s">
        <v>3446</v>
      </c>
      <c r="C437" s="15" t="s">
        <v>3427</v>
      </c>
      <c r="D437" s="15" t="s">
        <v>3460</v>
      </c>
      <c r="E437" s="15" t="s">
        <v>3461</v>
      </c>
      <c r="F437" s="39">
        <v>32305</v>
      </c>
      <c r="G437" s="15">
        <v>3</v>
      </c>
      <c r="H437" s="15" t="s">
        <v>3436</v>
      </c>
      <c r="I437" s="15" t="s">
        <v>3430</v>
      </c>
      <c r="J437" s="15" t="s">
        <v>3462</v>
      </c>
      <c r="K437" s="15" t="s">
        <v>2697</v>
      </c>
      <c r="L437" s="40" t="s">
        <v>6</v>
      </c>
      <c r="M437" s="39"/>
      <c r="N437" s="41" t="s">
        <v>2098</v>
      </c>
      <c r="O437" s="39">
        <v>43663</v>
      </c>
      <c r="P437" s="40">
        <v>1</v>
      </c>
      <c r="Q437" s="40">
        <v>1</v>
      </c>
      <c r="R437" s="40" t="str">
        <f>IFERROR(VLOOKUP(Tabla2[[#This Row],[CONTRATISTA PRNCIPAL]],Hoja1!$L$5:$M$9,2,FALSE),"CJV")</f>
        <v>CJV</v>
      </c>
      <c r="S437" s="40" t="str">
        <f>IF(Tabla2[[#This Row],[EMPRESA]]=Tabla2[[#This Row],[CONTRATISTA PRNCIPAL]],"Principal","Secundaria")</f>
        <v>Secundaria</v>
      </c>
      <c r="T437" s="42">
        <f>IFERROR(1/COUNTIF(Tabla2[CONTRATISTA PRNCIPAL],Tabla2[[#This Row],[CONTRATISTA PRNCIPAL]]),0)</f>
        <v>0.08333333333333333</v>
      </c>
      <c r="U437" s="43">
        <f>IF(((TODAY()-Tabla2[[#This Row],[FECHA NACIMIENTO]])/365)&lt;18,"Corregir", IF(((TODAY()-Tabla2[[#This Row],[FECHA NACIMIENTO]])/365)&gt;80, "Corregir",ROUNDDOWN(((TODAY()-Tabla2[[#This Row],[FECHA NACIMIENTO]])/365),0)))</f>
        <v>35</v>
      </c>
      <c r="V4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37" s="44" t="str">
        <f>+IF(Tabla2[[#This Row],[Edad]]="Corregir","Corregir","Ok")</f>
        <v>Ok</v>
      </c>
      <c r="X437" s="42" t="str">
        <f>+IFERROR(VLOOKUP(Tabla2[[#This Row],[DISTRITO SEGÚN DNI]],Hoja1!$A$2:$B$32,2,FALSE),"No")</f>
        <v>No</v>
      </c>
      <c r="Y437" s="42" t="str">
        <f>IF(OR(LOWER(Tabla2[[#This Row],[GENERO]])="masculino", LOWER(Tabla2[[#This Row],[GENERO]])="femenino"),"OK","Corregir")</f>
        <v>OK</v>
      </c>
      <c r="Z437" s="42" t="str">
        <f>+IF(Tabla2[[#This Row],[Nro. DNI / CE]]="","Corregir",IF(LEN(Tabla2[[#This Row],[Nro. DNI / CE]])&gt;=8,"OK","Corregir"))</f>
        <v>OK</v>
      </c>
      <c r="AA437" s="42">
        <f>COUNTIF(Tabla2[APELLIDOS Y NOMBRES],Tabla2[[#This Row],[APELLIDOS Y NOMBRES]])</f>
        <v>1</v>
      </c>
      <c r="AB437" s="42">
        <f>IF(Tabla2[[#This Row],[Trabajador]]&gt;1,1/Tabla2[[#This Row],[Trabajador]],Tabla2[[#This Row],[Trabajador]])</f>
        <v>1</v>
      </c>
      <c r="AC437" t="str">
        <f>+IFERROR(IF(Tabla2[[#This Row],[FECHA CESE/BAJA]]="","No Aplica",IF(AND(MONTH(Tabla2[[#This Row],[FECHA CESE/BAJA]])=MONTH(TODAY()-30),YEAR(Tabla2[[#This Row],[FECHA CESE/BAJA]])=YEAR(TODAY())),MONTH(TODAY()-30)&amp;"-"&amp;YEAR(TODAY()),"Borrar")),"No aplica")</f>
        <v>No Aplica</v>
      </c>
      <c r="AD437" t="str">
        <f>+IFERROR(IF(Tabla2[[#This Row],[FECHA INICIO DE LABORES EN OBRA]]="","No Aplica",IF(AND(MONTH(Tabla2[[#This Row],[FECHA INICIO DE LABORES EN OBRA]])=MONTH(TODAY()-30),YEAR(Tabla2[[#This Row],[FECHA INICIO DE LABORES EN OBRA]])=YEAR(TODAY())),MONTH(TODAY()-30)&amp;"-"&amp;YEAR(TODAY()),"No Aplica")),"No Aplica")</f>
        <v>No Aplica</v>
      </c>
    </row>
    <row r="438" spans="1:30" x14ac:dyDescent="0.25">
      <c r="A438" s="13">
        <v>20600507355</v>
      </c>
      <c r="B438" s="15" t="s">
        <v>3446</v>
      </c>
      <c r="C438" s="15" t="s">
        <v>3427</v>
      </c>
      <c r="D438" s="15" t="s">
        <v>3463</v>
      </c>
      <c r="E438" s="15" t="s">
        <v>3464</v>
      </c>
      <c r="F438" s="39">
        <v>28156</v>
      </c>
      <c r="G438" s="15">
        <v>3</v>
      </c>
      <c r="H438" s="15" t="s">
        <v>3436</v>
      </c>
      <c r="I438" s="15" t="s">
        <v>3430</v>
      </c>
      <c r="J438" s="15" t="s">
        <v>3465</v>
      </c>
      <c r="K438" s="15" t="s">
        <v>2113</v>
      </c>
      <c r="L438" s="40" t="s">
        <v>6</v>
      </c>
      <c r="M438" s="39"/>
      <c r="N438" s="41" t="s">
        <v>2098</v>
      </c>
      <c r="O438" s="39">
        <v>43905</v>
      </c>
      <c r="P438" s="40">
        <v>1</v>
      </c>
      <c r="Q438" s="40">
        <v>1</v>
      </c>
      <c r="R438" s="40" t="str">
        <f>IFERROR(VLOOKUP(Tabla2[[#This Row],[CONTRATISTA PRNCIPAL]],Hoja1!$L$5:$M$9,2,FALSE),"CJV")</f>
        <v>CJV</v>
      </c>
      <c r="S438" s="40" t="str">
        <f>IF(Tabla2[[#This Row],[EMPRESA]]=Tabla2[[#This Row],[CONTRATISTA PRNCIPAL]],"Principal","Secundaria")</f>
        <v>Secundaria</v>
      </c>
      <c r="T438" s="42">
        <f>IFERROR(1/COUNTIF(Tabla2[CONTRATISTA PRNCIPAL],Tabla2[[#This Row],[CONTRATISTA PRNCIPAL]]),0)</f>
        <v>0.08333333333333333</v>
      </c>
      <c r="U438" s="43">
        <f>IF(((TODAY()-Tabla2[[#This Row],[FECHA NACIMIENTO]])/365)&lt;18,"Corregir", IF(((TODAY()-Tabla2[[#This Row],[FECHA NACIMIENTO]])/365)&gt;80, "Corregir",ROUNDDOWN(((TODAY()-Tabla2[[#This Row],[FECHA NACIMIENTO]])/365),0)))</f>
        <v>46</v>
      </c>
      <c r="V4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38" s="44" t="str">
        <f>+IF(Tabla2[[#This Row],[Edad]]="Corregir","Corregir","Ok")</f>
        <v>Ok</v>
      </c>
      <c r="X438" s="42" t="str">
        <f>+IFERROR(VLOOKUP(Tabla2[[#This Row],[DISTRITO SEGÚN DNI]],Hoja1!$A$2:$B$32,2,FALSE),"No")</f>
        <v>No</v>
      </c>
      <c r="Y438" s="42" t="str">
        <f>IF(OR(LOWER(Tabla2[[#This Row],[GENERO]])="masculino", LOWER(Tabla2[[#This Row],[GENERO]])="femenino"),"OK","Corregir")</f>
        <v>OK</v>
      </c>
      <c r="Z438" s="42" t="str">
        <f>+IF(Tabla2[[#This Row],[Nro. DNI / CE]]="","Corregir",IF(LEN(Tabla2[[#This Row],[Nro. DNI / CE]])&gt;=8,"OK","Corregir"))</f>
        <v>OK</v>
      </c>
      <c r="AA438" s="42">
        <f>COUNTIF(Tabla2[APELLIDOS Y NOMBRES],Tabla2[[#This Row],[APELLIDOS Y NOMBRES]])</f>
        <v>1</v>
      </c>
      <c r="AB438" s="42">
        <f>IF(Tabla2[[#This Row],[Trabajador]]&gt;1,1/Tabla2[[#This Row],[Trabajador]],Tabla2[[#This Row],[Trabajador]])</f>
        <v>1</v>
      </c>
      <c r="AC438" t="str">
        <f>+IFERROR(IF(Tabla2[[#This Row],[FECHA CESE/BAJA]]="","No Aplica",IF(AND(MONTH(Tabla2[[#This Row],[FECHA CESE/BAJA]])=MONTH(TODAY()-30),YEAR(Tabla2[[#This Row],[FECHA CESE/BAJA]])=YEAR(TODAY())),MONTH(TODAY()-30)&amp;"-"&amp;YEAR(TODAY()),"Borrar")),"No aplica")</f>
        <v>No Aplica</v>
      </c>
      <c r="AD438" t="str">
        <f>+IFERROR(IF(Tabla2[[#This Row],[FECHA INICIO DE LABORES EN OBRA]]="","No Aplica",IF(AND(MONTH(Tabla2[[#This Row],[FECHA INICIO DE LABORES EN OBRA]])=MONTH(TODAY()-30),YEAR(Tabla2[[#This Row],[FECHA INICIO DE LABORES EN OBRA]])=YEAR(TODAY())),MONTH(TODAY()-30)&amp;"-"&amp;YEAR(TODAY()),"No Aplica")),"No Aplica")</f>
        <v>No Aplica</v>
      </c>
    </row>
    <row r="439" spans="1:30" x14ac:dyDescent="0.25">
      <c r="A439" s="13">
        <v>20600507355</v>
      </c>
      <c r="B439" s="15" t="s">
        <v>3446</v>
      </c>
      <c r="C439" s="15" t="s">
        <v>3427</v>
      </c>
      <c r="D439" s="15" t="s">
        <v>3466</v>
      </c>
      <c r="E439" s="15" t="s">
        <v>3467</v>
      </c>
      <c r="F439" s="39">
        <v>26607</v>
      </c>
      <c r="G439" s="15">
        <v>3</v>
      </c>
      <c r="H439" s="15" t="s">
        <v>3436</v>
      </c>
      <c r="I439" s="15" t="s">
        <v>3430</v>
      </c>
      <c r="J439" s="15" t="s">
        <v>3468</v>
      </c>
      <c r="K439" s="15" t="s">
        <v>2113</v>
      </c>
      <c r="L439" s="40" t="s">
        <v>6</v>
      </c>
      <c r="M439" s="39"/>
      <c r="N439" s="41" t="s">
        <v>2098</v>
      </c>
      <c r="O439" s="39">
        <v>43601</v>
      </c>
      <c r="P439" s="40">
        <v>1</v>
      </c>
      <c r="Q439" s="40">
        <v>1</v>
      </c>
      <c r="R439" s="40" t="str">
        <f>IFERROR(VLOOKUP(Tabla2[[#This Row],[CONTRATISTA PRNCIPAL]],Hoja1!$L$5:$M$9,2,FALSE),"CJV")</f>
        <v>CJV</v>
      </c>
      <c r="S439" s="40" t="str">
        <f>IF(Tabla2[[#This Row],[EMPRESA]]=Tabla2[[#This Row],[CONTRATISTA PRNCIPAL]],"Principal","Secundaria")</f>
        <v>Secundaria</v>
      </c>
      <c r="T439" s="42">
        <f>IFERROR(1/COUNTIF(Tabla2[CONTRATISTA PRNCIPAL],Tabla2[[#This Row],[CONTRATISTA PRNCIPAL]]),0)</f>
        <v>0.08333333333333333</v>
      </c>
      <c r="U439" s="43">
        <f>IF(((TODAY()-Tabla2[[#This Row],[FECHA NACIMIENTO]])/365)&lt;18,"Corregir", IF(((TODAY()-Tabla2[[#This Row],[FECHA NACIMIENTO]])/365)&gt;80, "Corregir",ROUNDDOWN(((TODAY()-Tabla2[[#This Row],[FECHA NACIMIENTO]])/365),0)))</f>
        <v>50</v>
      </c>
      <c r="V4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39" s="44" t="str">
        <f>+IF(Tabla2[[#This Row],[Edad]]="Corregir","Corregir","Ok")</f>
        <v>Ok</v>
      </c>
      <c r="X439" s="42" t="str">
        <f>+IFERROR(VLOOKUP(Tabla2[[#This Row],[DISTRITO SEGÚN DNI]],Hoja1!$A$2:$B$32,2,FALSE),"No")</f>
        <v>No</v>
      </c>
      <c r="Y439" s="42" t="str">
        <f>IF(OR(LOWER(Tabla2[[#This Row],[GENERO]])="masculino", LOWER(Tabla2[[#This Row],[GENERO]])="femenino"),"OK","Corregir")</f>
        <v>OK</v>
      </c>
      <c r="Z439" s="42" t="str">
        <f>+IF(Tabla2[[#This Row],[Nro. DNI / CE]]="","Corregir",IF(LEN(Tabla2[[#This Row],[Nro. DNI / CE]])&gt;=8,"OK","Corregir"))</f>
        <v>OK</v>
      </c>
      <c r="AA439" s="42">
        <f>COUNTIF(Tabla2[APELLIDOS Y NOMBRES],Tabla2[[#This Row],[APELLIDOS Y NOMBRES]])</f>
        <v>1</v>
      </c>
      <c r="AB439" s="42">
        <f>IF(Tabla2[[#This Row],[Trabajador]]&gt;1,1/Tabla2[[#This Row],[Trabajador]],Tabla2[[#This Row],[Trabajador]])</f>
        <v>1</v>
      </c>
      <c r="AC439" t="str">
        <f>+IFERROR(IF(Tabla2[[#This Row],[FECHA CESE/BAJA]]="","No Aplica",IF(AND(MONTH(Tabla2[[#This Row],[FECHA CESE/BAJA]])=MONTH(TODAY()-30),YEAR(Tabla2[[#This Row],[FECHA CESE/BAJA]])=YEAR(TODAY())),MONTH(TODAY()-30)&amp;"-"&amp;YEAR(TODAY()),"Borrar")),"No aplica")</f>
        <v>No Aplica</v>
      </c>
      <c r="AD439" t="str">
        <f>+IFERROR(IF(Tabla2[[#This Row],[FECHA INICIO DE LABORES EN OBRA]]="","No Aplica",IF(AND(MONTH(Tabla2[[#This Row],[FECHA INICIO DE LABORES EN OBRA]])=MONTH(TODAY()-30),YEAR(Tabla2[[#This Row],[FECHA INICIO DE LABORES EN OBRA]])=YEAR(TODAY())),MONTH(TODAY()-30)&amp;"-"&amp;YEAR(TODAY()),"No Aplica")),"No Aplica")</f>
        <v>No Aplica</v>
      </c>
    </row>
    <row r="440" spans="1:30" x14ac:dyDescent="0.25">
      <c r="A440" s="13">
        <v>20601010128</v>
      </c>
      <c r="B440" s="15" t="s">
        <v>3469</v>
      </c>
      <c r="C440" s="15" t="s">
        <v>3469</v>
      </c>
      <c r="D440" s="15" t="s">
        <v>3470</v>
      </c>
      <c r="E440" s="15" t="s">
        <v>3471</v>
      </c>
      <c r="F440" s="39">
        <v>26931</v>
      </c>
      <c r="G440" s="15">
        <v>2</v>
      </c>
      <c r="H440" s="15" t="s">
        <v>3472</v>
      </c>
      <c r="I440" s="15" t="s">
        <v>3473</v>
      </c>
      <c r="J440" s="15" t="s">
        <v>3474</v>
      </c>
      <c r="K440" s="15" t="s">
        <v>3475</v>
      </c>
      <c r="L440" s="40" t="s">
        <v>6</v>
      </c>
      <c r="M440" s="39">
        <v>45155</v>
      </c>
      <c r="N440" s="41" t="s">
        <v>2098</v>
      </c>
      <c r="O440" s="39">
        <v>45019</v>
      </c>
      <c r="P440" s="40">
        <v>2</v>
      </c>
      <c r="Q440" s="40">
        <v>4</v>
      </c>
      <c r="R440" s="40" t="str">
        <f>IFERROR(VLOOKUP(Tabla2[[#This Row],[CONTRATISTA PRNCIPAL]],Hoja1!$L$5:$M$9,2,FALSE),"CJV")</f>
        <v>CJV</v>
      </c>
      <c r="S440" s="40" t="str">
        <f>IF(Tabla2[[#This Row],[EMPRESA]]=Tabla2[[#This Row],[CONTRATISTA PRNCIPAL]],"Principal","Secundaria")</f>
        <v>Principal</v>
      </c>
      <c r="T440" s="42">
        <f>IFERROR(1/COUNTIF(Tabla2[CONTRATISTA PRNCIPAL],Tabla2[[#This Row],[CONTRATISTA PRNCIPAL]]),0)</f>
        <v>0.01818181818181818</v>
      </c>
      <c r="U440" s="43">
        <f>IF(((TODAY()-Tabla2[[#This Row],[FECHA NACIMIENTO]])/365)&lt;18,"Corregir", IF(((TODAY()-Tabla2[[#This Row],[FECHA NACIMIENTO]])/365)&gt;80, "Corregir",ROUNDDOWN(((TODAY()-Tabla2[[#This Row],[FECHA NACIMIENTO]])/365),0)))</f>
        <v>50</v>
      </c>
      <c r="V4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40" s="44" t="str">
        <f>+IF(Tabla2[[#This Row],[Edad]]="Corregir","Corregir","Ok")</f>
        <v>Ok</v>
      </c>
      <c r="X440" s="42" t="str">
        <f>+IFERROR(VLOOKUP(Tabla2[[#This Row],[DISTRITO SEGÚN DNI]],Hoja1!$A$2:$B$32,2,FALSE),"No")</f>
        <v>No</v>
      </c>
      <c r="Y440" s="42" t="str">
        <f>IF(OR(LOWER(Tabla2[[#This Row],[GENERO]])="masculino", LOWER(Tabla2[[#This Row],[GENERO]])="femenino"),"OK","Corregir")</f>
        <v>OK</v>
      </c>
      <c r="Z440" s="42" t="str">
        <f>+IF(Tabla2[[#This Row],[Nro. DNI / CE]]="","Corregir",IF(LEN(Tabla2[[#This Row],[Nro. DNI / CE]])&gt;=8,"OK","Corregir"))</f>
        <v>OK</v>
      </c>
      <c r="AA440" s="42">
        <f>COUNTIF(Tabla2[APELLIDOS Y NOMBRES],Tabla2[[#This Row],[APELLIDOS Y NOMBRES]])</f>
        <v>1</v>
      </c>
      <c r="AB440" s="42">
        <f>IF(Tabla2[[#This Row],[Trabajador]]&gt;1,1/Tabla2[[#This Row],[Trabajador]],Tabla2[[#This Row],[Trabajador]])</f>
        <v>1</v>
      </c>
      <c r="AC440" t="str">
        <f>+IFERROR(IF(Tabla2[[#This Row],[FECHA CESE/BAJA]]="","No Aplica",IF(AND(MONTH(Tabla2[[#This Row],[FECHA CESE/BAJA]])=MONTH(TODAY()-30),YEAR(Tabla2[[#This Row],[FECHA CESE/BAJA]])=YEAR(TODAY())),MONTH(TODAY()-30)&amp;"-"&amp;YEAR(TODAY()),"Borrar")),"No aplica")</f>
        <v>8-2023</v>
      </c>
      <c r="AD440" t="str">
        <f>+IFERROR(IF(Tabla2[[#This Row],[FECHA INICIO DE LABORES EN OBRA]]="","No Aplica",IF(AND(MONTH(Tabla2[[#This Row],[FECHA INICIO DE LABORES EN OBRA]])=MONTH(TODAY()-30),YEAR(Tabla2[[#This Row],[FECHA INICIO DE LABORES EN OBRA]])=YEAR(TODAY())),MONTH(TODAY()-30)&amp;"-"&amp;YEAR(TODAY()),"No Aplica")),"No Aplica")</f>
        <v>No Aplica</v>
      </c>
    </row>
    <row r="441" spans="1:30" x14ac:dyDescent="0.25">
      <c r="A441" s="13">
        <v>20601010128</v>
      </c>
      <c r="B441" s="15" t="s">
        <v>3469</v>
      </c>
      <c r="C441" s="15" t="s">
        <v>3469</v>
      </c>
      <c r="D441" s="15" t="s">
        <v>1639</v>
      </c>
      <c r="E441" s="15" t="s">
        <v>1640</v>
      </c>
      <c r="F441" s="39">
        <v>30520</v>
      </c>
      <c r="G441" s="15">
        <v>1</v>
      </c>
      <c r="H441" s="15" t="s">
        <v>2225</v>
      </c>
      <c r="I441" s="15" t="s">
        <v>3476</v>
      </c>
      <c r="J441" s="15" t="s">
        <v>3477</v>
      </c>
      <c r="K441" s="15" t="s">
        <v>32</v>
      </c>
      <c r="L441" s="40" t="s">
        <v>6</v>
      </c>
      <c r="M441" s="39">
        <v>45155</v>
      </c>
      <c r="N441" s="41" t="s">
        <v>2098</v>
      </c>
      <c r="O441" s="39">
        <v>45017</v>
      </c>
      <c r="P441" s="40">
        <v>2</v>
      </c>
      <c r="Q441" s="40">
        <v>4</v>
      </c>
      <c r="R441" s="40" t="str">
        <f>IFERROR(VLOOKUP(Tabla2[[#This Row],[CONTRATISTA PRNCIPAL]],Hoja1!$L$5:$M$9,2,FALSE),"CJV")</f>
        <v>CJV</v>
      </c>
      <c r="S441" s="40" t="str">
        <f>IF(Tabla2[[#This Row],[EMPRESA]]=Tabla2[[#This Row],[CONTRATISTA PRNCIPAL]],"Principal","Secundaria")</f>
        <v>Principal</v>
      </c>
      <c r="T441" s="42">
        <f>IFERROR(1/COUNTIF(Tabla2[CONTRATISTA PRNCIPAL],Tabla2[[#This Row],[CONTRATISTA PRNCIPAL]]),0)</f>
        <v>0.01818181818181818</v>
      </c>
      <c r="U441" s="43">
        <f>IF(((TODAY()-Tabla2[[#This Row],[FECHA NACIMIENTO]])/365)&lt;18,"Corregir", IF(((TODAY()-Tabla2[[#This Row],[FECHA NACIMIENTO]])/365)&gt;80, "Corregir",ROUNDDOWN(((TODAY()-Tabla2[[#This Row],[FECHA NACIMIENTO]])/365),0)))</f>
        <v>40</v>
      </c>
      <c r="V4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41" s="44" t="str">
        <f>+IF(Tabla2[[#This Row],[Edad]]="Corregir","Corregir","Ok")</f>
        <v>Ok</v>
      </c>
      <c r="X441" s="42" t="str">
        <f>+IFERROR(VLOOKUP(Tabla2[[#This Row],[DISTRITO SEGÚN DNI]],Hoja1!$A$2:$B$32,2,FALSE),"No")</f>
        <v>LA VICTORIA</v>
      </c>
      <c r="Y441" s="42" t="str">
        <f>IF(OR(LOWER(Tabla2[[#This Row],[GENERO]])="masculino", LOWER(Tabla2[[#This Row],[GENERO]])="femenino"),"OK","Corregir")</f>
        <v>OK</v>
      </c>
      <c r="Z441" s="42" t="str">
        <f>+IF(Tabla2[[#This Row],[Nro. DNI / CE]]="","Corregir",IF(LEN(Tabla2[[#This Row],[Nro. DNI / CE]])&gt;=8,"OK","Corregir"))</f>
        <v>OK</v>
      </c>
      <c r="AA441" s="42">
        <f>COUNTIF(Tabla2[APELLIDOS Y NOMBRES],Tabla2[[#This Row],[APELLIDOS Y NOMBRES]])</f>
        <v>1</v>
      </c>
      <c r="AB441" s="42">
        <f>IF(Tabla2[[#This Row],[Trabajador]]&gt;1,1/Tabla2[[#This Row],[Trabajador]],Tabla2[[#This Row],[Trabajador]])</f>
        <v>1</v>
      </c>
      <c r="AC441" t="str">
        <f>+IFERROR(IF(Tabla2[[#This Row],[FECHA CESE/BAJA]]="","No Aplica",IF(AND(MONTH(Tabla2[[#This Row],[FECHA CESE/BAJA]])=MONTH(TODAY()-30),YEAR(Tabla2[[#This Row],[FECHA CESE/BAJA]])=YEAR(TODAY())),MONTH(TODAY()-30)&amp;"-"&amp;YEAR(TODAY()),"Borrar")),"No aplica")</f>
        <v>8-2023</v>
      </c>
      <c r="AD441" t="str">
        <f>+IFERROR(IF(Tabla2[[#This Row],[FECHA INICIO DE LABORES EN OBRA]]="","No Aplica",IF(AND(MONTH(Tabla2[[#This Row],[FECHA INICIO DE LABORES EN OBRA]])=MONTH(TODAY()-30),YEAR(Tabla2[[#This Row],[FECHA INICIO DE LABORES EN OBRA]])=YEAR(TODAY())),MONTH(TODAY()-30)&amp;"-"&amp;YEAR(TODAY()),"No Aplica")),"No Aplica")</f>
        <v>No Aplica</v>
      </c>
    </row>
    <row r="442" spans="1:30" x14ac:dyDescent="0.25">
      <c r="A442" s="13">
        <v>20601010128</v>
      </c>
      <c r="B442" s="15" t="s">
        <v>3469</v>
      </c>
      <c r="C442" s="15" t="s">
        <v>3469</v>
      </c>
      <c r="D442" s="15" t="s">
        <v>3478</v>
      </c>
      <c r="E442" s="15" t="s">
        <v>3479</v>
      </c>
      <c r="F442" s="39">
        <v>36049</v>
      </c>
      <c r="G442" s="15">
        <v>2</v>
      </c>
      <c r="H442" s="15" t="s">
        <v>3480</v>
      </c>
      <c r="I442" s="15" t="s">
        <v>3473</v>
      </c>
      <c r="J442" s="15" t="s">
        <v>3481</v>
      </c>
      <c r="K442" s="15" t="s">
        <v>3482</v>
      </c>
      <c r="L442" s="40" t="s">
        <v>6</v>
      </c>
      <c r="M442" s="39">
        <v>45155</v>
      </c>
      <c r="N442" s="41" t="s">
        <v>2098</v>
      </c>
      <c r="O442" s="39">
        <v>45026</v>
      </c>
      <c r="P442" s="40">
        <v>2</v>
      </c>
      <c r="Q442" s="40">
        <v>4</v>
      </c>
      <c r="R442" s="40" t="str">
        <f>IFERROR(VLOOKUP(Tabla2[[#This Row],[CONTRATISTA PRNCIPAL]],Hoja1!$L$5:$M$9,2,FALSE),"CJV")</f>
        <v>CJV</v>
      </c>
      <c r="S442" s="40" t="str">
        <f>IF(Tabla2[[#This Row],[EMPRESA]]=Tabla2[[#This Row],[CONTRATISTA PRNCIPAL]],"Principal","Secundaria")</f>
        <v>Principal</v>
      </c>
      <c r="T442" s="42">
        <f>IFERROR(1/COUNTIF(Tabla2[CONTRATISTA PRNCIPAL],Tabla2[[#This Row],[CONTRATISTA PRNCIPAL]]),0)</f>
        <v>0.01818181818181818</v>
      </c>
      <c r="U442" s="43">
        <f>IF(((TODAY()-Tabla2[[#This Row],[FECHA NACIMIENTO]])/365)&lt;18,"Corregir", IF(((TODAY()-Tabla2[[#This Row],[FECHA NACIMIENTO]])/365)&gt;80, "Corregir",ROUNDDOWN(((TODAY()-Tabla2[[#This Row],[FECHA NACIMIENTO]])/365),0)))</f>
        <v>25</v>
      </c>
      <c r="V4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42" s="44" t="str">
        <f>+IF(Tabla2[[#This Row],[Edad]]="Corregir","Corregir","Ok")</f>
        <v>Ok</v>
      </c>
      <c r="X442" s="42" t="str">
        <f>+IFERROR(VLOOKUP(Tabla2[[#This Row],[DISTRITO SEGÚN DNI]],Hoja1!$A$2:$B$32,2,FALSE),"No")</f>
        <v>No</v>
      </c>
      <c r="Y442" s="42" t="str">
        <f>IF(OR(LOWER(Tabla2[[#This Row],[GENERO]])="masculino", LOWER(Tabla2[[#This Row],[GENERO]])="femenino"),"OK","Corregir")</f>
        <v>OK</v>
      </c>
      <c r="Z442" s="42" t="str">
        <f>+IF(Tabla2[[#This Row],[Nro. DNI / CE]]="","Corregir",IF(LEN(Tabla2[[#This Row],[Nro. DNI / CE]])&gt;=8,"OK","Corregir"))</f>
        <v>OK</v>
      </c>
      <c r="AA442" s="42">
        <f>COUNTIF(Tabla2[APELLIDOS Y NOMBRES],Tabla2[[#This Row],[APELLIDOS Y NOMBRES]])</f>
        <v>1</v>
      </c>
      <c r="AB442" s="42">
        <f>IF(Tabla2[[#This Row],[Trabajador]]&gt;1,1/Tabla2[[#This Row],[Trabajador]],Tabla2[[#This Row],[Trabajador]])</f>
        <v>1</v>
      </c>
      <c r="AC442" t="str">
        <f>+IFERROR(IF(Tabla2[[#This Row],[FECHA CESE/BAJA]]="","No Aplica",IF(AND(MONTH(Tabla2[[#This Row],[FECHA CESE/BAJA]])=MONTH(TODAY()-30),YEAR(Tabla2[[#This Row],[FECHA CESE/BAJA]])=YEAR(TODAY())),MONTH(TODAY()-30)&amp;"-"&amp;YEAR(TODAY()),"Borrar")),"No aplica")</f>
        <v>8-2023</v>
      </c>
      <c r="AD442" t="str">
        <f>+IFERROR(IF(Tabla2[[#This Row],[FECHA INICIO DE LABORES EN OBRA]]="","No Aplica",IF(AND(MONTH(Tabla2[[#This Row],[FECHA INICIO DE LABORES EN OBRA]])=MONTH(TODAY()-30),YEAR(Tabla2[[#This Row],[FECHA INICIO DE LABORES EN OBRA]])=YEAR(TODAY())),MONTH(TODAY()-30)&amp;"-"&amp;YEAR(TODAY()),"No Aplica")),"No Aplica")</f>
        <v>No Aplica</v>
      </c>
    </row>
    <row r="443" spans="1:30" x14ac:dyDescent="0.25">
      <c r="A443" s="13">
        <v>20601010128</v>
      </c>
      <c r="B443" s="15" t="s">
        <v>3469</v>
      </c>
      <c r="C443" s="15" t="s">
        <v>3469</v>
      </c>
      <c r="D443" s="15" t="s">
        <v>3483</v>
      </c>
      <c r="E443" s="15" t="s">
        <v>3484</v>
      </c>
      <c r="F443" s="39">
        <v>26088</v>
      </c>
      <c r="G443" s="15">
        <v>2</v>
      </c>
      <c r="H443" s="15" t="s">
        <v>3485</v>
      </c>
      <c r="I443" s="15" t="s">
        <v>3473</v>
      </c>
      <c r="J443" s="15" t="s">
        <v>3486</v>
      </c>
      <c r="K443" s="15" t="s">
        <v>3475</v>
      </c>
      <c r="L443" s="40" t="s">
        <v>6</v>
      </c>
      <c r="M443" s="39">
        <v>45155</v>
      </c>
      <c r="N443" s="41" t="s">
        <v>2098</v>
      </c>
      <c r="O443" s="39">
        <v>45013</v>
      </c>
      <c r="P443" s="40">
        <v>2</v>
      </c>
      <c r="Q443" s="40">
        <v>4</v>
      </c>
      <c r="R443" s="40" t="str">
        <f>IFERROR(VLOOKUP(Tabla2[[#This Row],[CONTRATISTA PRNCIPAL]],Hoja1!$L$5:$M$9,2,FALSE),"CJV")</f>
        <v>CJV</v>
      </c>
      <c r="S443" s="40" t="str">
        <f>IF(Tabla2[[#This Row],[EMPRESA]]=Tabla2[[#This Row],[CONTRATISTA PRNCIPAL]],"Principal","Secundaria")</f>
        <v>Principal</v>
      </c>
      <c r="T443" s="42">
        <f>IFERROR(1/COUNTIF(Tabla2[CONTRATISTA PRNCIPAL],Tabla2[[#This Row],[CONTRATISTA PRNCIPAL]]),0)</f>
        <v>0.01818181818181818</v>
      </c>
      <c r="U443" s="43">
        <f>IF(((TODAY()-Tabla2[[#This Row],[FECHA NACIMIENTO]])/365)&lt;18,"Corregir", IF(((TODAY()-Tabla2[[#This Row],[FECHA NACIMIENTO]])/365)&gt;80, "Corregir",ROUNDDOWN(((TODAY()-Tabla2[[#This Row],[FECHA NACIMIENTO]])/365),0)))</f>
        <v>52</v>
      </c>
      <c r="V4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43" s="44" t="str">
        <f>+IF(Tabla2[[#This Row],[Edad]]="Corregir","Corregir","Ok")</f>
        <v>Ok</v>
      </c>
      <c r="X443" s="42" t="str">
        <f>+IFERROR(VLOOKUP(Tabla2[[#This Row],[DISTRITO SEGÚN DNI]],Hoja1!$A$2:$B$32,2,FALSE),"No")</f>
        <v>No</v>
      </c>
      <c r="Y443" s="42" t="str">
        <f>IF(OR(LOWER(Tabla2[[#This Row],[GENERO]])="masculino", LOWER(Tabla2[[#This Row],[GENERO]])="femenino"),"OK","Corregir")</f>
        <v>OK</v>
      </c>
      <c r="Z443" s="42" t="str">
        <f>+IF(Tabla2[[#This Row],[Nro. DNI / CE]]="","Corregir",IF(LEN(Tabla2[[#This Row],[Nro. DNI / CE]])&gt;=8,"OK","Corregir"))</f>
        <v>OK</v>
      </c>
      <c r="AA443" s="42">
        <f>COUNTIF(Tabla2[APELLIDOS Y NOMBRES],Tabla2[[#This Row],[APELLIDOS Y NOMBRES]])</f>
        <v>1</v>
      </c>
      <c r="AB443" s="42">
        <f>IF(Tabla2[[#This Row],[Trabajador]]&gt;1,1/Tabla2[[#This Row],[Trabajador]],Tabla2[[#This Row],[Trabajador]])</f>
        <v>1</v>
      </c>
      <c r="AC443" t="str">
        <f>+IFERROR(IF(Tabla2[[#This Row],[FECHA CESE/BAJA]]="","No Aplica",IF(AND(MONTH(Tabla2[[#This Row],[FECHA CESE/BAJA]])=MONTH(TODAY()-30),YEAR(Tabla2[[#This Row],[FECHA CESE/BAJA]])=YEAR(TODAY())),MONTH(TODAY()-30)&amp;"-"&amp;YEAR(TODAY()),"Borrar")),"No aplica")</f>
        <v>8-2023</v>
      </c>
      <c r="AD443" t="str">
        <f>+IFERROR(IF(Tabla2[[#This Row],[FECHA INICIO DE LABORES EN OBRA]]="","No Aplica",IF(AND(MONTH(Tabla2[[#This Row],[FECHA INICIO DE LABORES EN OBRA]])=MONTH(TODAY()-30),YEAR(Tabla2[[#This Row],[FECHA INICIO DE LABORES EN OBRA]])=YEAR(TODAY())),MONTH(TODAY()-30)&amp;"-"&amp;YEAR(TODAY()),"No Aplica")),"No Aplica")</f>
        <v>No Aplica</v>
      </c>
    </row>
    <row r="444" spans="1:30" x14ac:dyDescent="0.25">
      <c r="A444" s="13">
        <v>20601010128</v>
      </c>
      <c r="B444" s="15" t="s">
        <v>3469</v>
      </c>
      <c r="C444" s="15" t="s">
        <v>3469</v>
      </c>
      <c r="D444" s="15" t="s">
        <v>3487</v>
      </c>
      <c r="E444" s="15" t="s">
        <v>3488</v>
      </c>
      <c r="F444" s="39">
        <v>25250</v>
      </c>
      <c r="G444" s="15">
        <v>1</v>
      </c>
      <c r="H444" s="15" t="s">
        <v>3489</v>
      </c>
      <c r="I444" s="15" t="s">
        <v>3490</v>
      </c>
      <c r="J444" s="15" t="s">
        <v>3491</v>
      </c>
      <c r="K444" s="15" t="s">
        <v>2182</v>
      </c>
      <c r="L444" s="40" t="s">
        <v>6</v>
      </c>
      <c r="M444" s="39">
        <v>45155</v>
      </c>
      <c r="N444" s="41" t="s">
        <v>2098</v>
      </c>
      <c r="O444" s="39">
        <v>45026</v>
      </c>
      <c r="P444" s="40">
        <v>2</v>
      </c>
      <c r="Q444" s="40">
        <v>4</v>
      </c>
      <c r="R444" s="40" t="str">
        <f>IFERROR(VLOOKUP(Tabla2[[#This Row],[CONTRATISTA PRNCIPAL]],Hoja1!$L$5:$M$9,2,FALSE),"CJV")</f>
        <v>CJV</v>
      </c>
      <c r="S444" s="40" t="str">
        <f>IF(Tabla2[[#This Row],[EMPRESA]]=Tabla2[[#This Row],[CONTRATISTA PRNCIPAL]],"Principal","Secundaria")</f>
        <v>Principal</v>
      </c>
      <c r="T444" s="42">
        <f>IFERROR(1/COUNTIF(Tabla2[CONTRATISTA PRNCIPAL],Tabla2[[#This Row],[CONTRATISTA PRNCIPAL]]),0)</f>
        <v>0.01818181818181818</v>
      </c>
      <c r="U444" s="43">
        <f>IF(((TODAY()-Tabla2[[#This Row],[FECHA NACIMIENTO]])/365)&lt;18,"Corregir", IF(((TODAY()-Tabla2[[#This Row],[FECHA NACIMIENTO]])/365)&gt;80, "Corregir",ROUNDDOWN(((TODAY()-Tabla2[[#This Row],[FECHA NACIMIENTO]])/365),0)))</f>
        <v>54</v>
      </c>
      <c r="V4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44" s="44" t="str">
        <f>+IF(Tabla2[[#This Row],[Edad]]="Corregir","Corregir","Ok")</f>
        <v>Ok</v>
      </c>
      <c r="X444" s="42" t="str">
        <f>+IFERROR(VLOOKUP(Tabla2[[#This Row],[DISTRITO SEGÚN DNI]],Hoja1!$A$2:$B$32,2,FALSE),"No")</f>
        <v>No</v>
      </c>
      <c r="Y444" s="42" t="str">
        <f>IF(OR(LOWER(Tabla2[[#This Row],[GENERO]])="masculino", LOWER(Tabla2[[#This Row],[GENERO]])="femenino"),"OK","Corregir")</f>
        <v>OK</v>
      </c>
      <c r="Z444" s="42" t="str">
        <f>+IF(Tabla2[[#This Row],[Nro. DNI / CE]]="","Corregir",IF(LEN(Tabla2[[#This Row],[Nro. DNI / CE]])&gt;=8,"OK","Corregir"))</f>
        <v>OK</v>
      </c>
      <c r="AA444" s="42">
        <f>COUNTIF(Tabla2[APELLIDOS Y NOMBRES],Tabla2[[#This Row],[APELLIDOS Y NOMBRES]])</f>
        <v>1</v>
      </c>
      <c r="AB444" s="42">
        <f>IF(Tabla2[[#This Row],[Trabajador]]&gt;1,1/Tabla2[[#This Row],[Trabajador]],Tabla2[[#This Row],[Trabajador]])</f>
        <v>1</v>
      </c>
      <c r="AC444" t="str">
        <f>+IFERROR(IF(Tabla2[[#This Row],[FECHA CESE/BAJA]]="","No Aplica",IF(AND(MONTH(Tabla2[[#This Row],[FECHA CESE/BAJA]])=MONTH(TODAY()-30),YEAR(Tabla2[[#This Row],[FECHA CESE/BAJA]])=YEAR(TODAY())),MONTH(TODAY()-30)&amp;"-"&amp;YEAR(TODAY()),"Borrar")),"No aplica")</f>
        <v>8-2023</v>
      </c>
      <c r="AD444" t="str">
        <f>+IFERROR(IF(Tabla2[[#This Row],[FECHA INICIO DE LABORES EN OBRA]]="","No Aplica",IF(AND(MONTH(Tabla2[[#This Row],[FECHA INICIO DE LABORES EN OBRA]])=MONTH(TODAY()-30),YEAR(Tabla2[[#This Row],[FECHA INICIO DE LABORES EN OBRA]])=YEAR(TODAY())),MONTH(TODAY()-30)&amp;"-"&amp;YEAR(TODAY()),"No Aplica")),"No Aplica")</f>
        <v>No Aplica</v>
      </c>
    </row>
    <row r="445" spans="1:30" x14ac:dyDescent="0.25">
      <c r="A445" s="13">
        <v>20601010128</v>
      </c>
      <c r="B445" s="15" t="s">
        <v>3469</v>
      </c>
      <c r="C445" s="15" t="s">
        <v>3469</v>
      </c>
      <c r="D445" s="15" t="s">
        <v>1651</v>
      </c>
      <c r="E445" s="15" t="s">
        <v>1652</v>
      </c>
      <c r="F445" s="39">
        <v>31726</v>
      </c>
      <c r="G445" s="15">
        <v>2</v>
      </c>
      <c r="H445" s="15" t="s">
        <v>3492</v>
      </c>
      <c r="I445" s="15" t="s">
        <v>3493</v>
      </c>
      <c r="J445" s="15" t="s">
        <v>3494</v>
      </c>
      <c r="K445" s="15" t="s">
        <v>17</v>
      </c>
      <c r="L445" s="40" t="s">
        <v>6</v>
      </c>
      <c r="M445" s="39">
        <v>45155</v>
      </c>
      <c r="N445" s="41" t="s">
        <v>2098</v>
      </c>
      <c r="O445" s="39">
        <v>45034</v>
      </c>
      <c r="P445" s="40">
        <v>1</v>
      </c>
      <c r="Q445" s="40">
        <v>4</v>
      </c>
      <c r="R445" s="40" t="str">
        <f>IFERROR(VLOOKUP(Tabla2[[#This Row],[CONTRATISTA PRNCIPAL]],Hoja1!$L$5:$M$9,2,FALSE),"CJV")</f>
        <v>CJV</v>
      </c>
      <c r="S445" s="40" t="str">
        <f>IF(Tabla2[[#This Row],[EMPRESA]]=Tabla2[[#This Row],[CONTRATISTA PRNCIPAL]],"Principal","Secundaria")</f>
        <v>Principal</v>
      </c>
      <c r="T445" s="42">
        <f>IFERROR(1/COUNTIF(Tabla2[CONTRATISTA PRNCIPAL],Tabla2[[#This Row],[CONTRATISTA PRNCIPAL]]),0)</f>
        <v>0.01818181818181818</v>
      </c>
      <c r="U445" s="43">
        <f>IF(((TODAY()-Tabla2[[#This Row],[FECHA NACIMIENTO]])/365)&lt;18,"Corregir", IF(((TODAY()-Tabla2[[#This Row],[FECHA NACIMIENTO]])/365)&gt;80, "Corregir",ROUNDDOWN(((TODAY()-Tabla2[[#This Row],[FECHA NACIMIENTO]])/365),0)))</f>
        <v>36</v>
      </c>
      <c r="V4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45" s="44" t="str">
        <f>+IF(Tabla2[[#This Row],[Edad]]="Corregir","Corregir","Ok")</f>
        <v>Ok</v>
      </c>
      <c r="X445" s="42" t="str">
        <f>+IFERROR(VLOOKUP(Tabla2[[#This Row],[DISTRITO SEGÚN DNI]],Hoja1!$A$2:$B$32,2,FALSE),"No")</f>
        <v>ATE</v>
      </c>
      <c r="Y445" s="42" t="str">
        <f>IF(OR(LOWER(Tabla2[[#This Row],[GENERO]])="masculino", LOWER(Tabla2[[#This Row],[GENERO]])="femenino"),"OK","Corregir")</f>
        <v>OK</v>
      </c>
      <c r="Z445" s="42" t="str">
        <f>+IF(Tabla2[[#This Row],[Nro. DNI / CE]]="","Corregir",IF(LEN(Tabla2[[#This Row],[Nro. DNI / CE]])&gt;=8,"OK","Corregir"))</f>
        <v>OK</v>
      </c>
      <c r="AA445" s="42">
        <f>COUNTIF(Tabla2[APELLIDOS Y NOMBRES],Tabla2[[#This Row],[APELLIDOS Y NOMBRES]])</f>
        <v>1</v>
      </c>
      <c r="AB445" s="42">
        <f>IF(Tabla2[[#This Row],[Trabajador]]&gt;1,1/Tabla2[[#This Row],[Trabajador]],Tabla2[[#This Row],[Trabajador]])</f>
        <v>1</v>
      </c>
      <c r="AC445" t="str">
        <f>+IFERROR(IF(Tabla2[[#This Row],[FECHA CESE/BAJA]]="","No Aplica",IF(AND(MONTH(Tabla2[[#This Row],[FECHA CESE/BAJA]])=MONTH(TODAY()-30),YEAR(Tabla2[[#This Row],[FECHA CESE/BAJA]])=YEAR(TODAY())),MONTH(TODAY()-30)&amp;"-"&amp;YEAR(TODAY()),"Borrar")),"No aplica")</f>
        <v>8-2023</v>
      </c>
      <c r="AD445" t="str">
        <f>+IFERROR(IF(Tabla2[[#This Row],[FECHA INICIO DE LABORES EN OBRA]]="","No Aplica",IF(AND(MONTH(Tabla2[[#This Row],[FECHA INICIO DE LABORES EN OBRA]])=MONTH(TODAY()-30),YEAR(Tabla2[[#This Row],[FECHA INICIO DE LABORES EN OBRA]])=YEAR(TODAY())),MONTH(TODAY()-30)&amp;"-"&amp;YEAR(TODAY()),"No Aplica")),"No Aplica")</f>
        <v>No Aplica</v>
      </c>
    </row>
    <row r="446" spans="1:30" x14ac:dyDescent="0.25">
      <c r="A446" s="13">
        <v>20601010128</v>
      </c>
      <c r="B446" s="15" t="s">
        <v>3469</v>
      </c>
      <c r="C446" s="15" t="s">
        <v>3469</v>
      </c>
      <c r="D446" s="15" t="s">
        <v>1659</v>
      </c>
      <c r="E446" s="15" t="s">
        <v>1660</v>
      </c>
      <c r="F446" s="39">
        <v>35816</v>
      </c>
      <c r="G446" s="15">
        <v>2</v>
      </c>
      <c r="H446" s="15" t="s">
        <v>2192</v>
      </c>
      <c r="I446" s="15" t="s">
        <v>3476</v>
      </c>
      <c r="J446" s="15" t="s">
        <v>3495</v>
      </c>
      <c r="K446" s="15" t="s">
        <v>32</v>
      </c>
      <c r="L446" s="40" t="s">
        <v>6</v>
      </c>
      <c r="M446" s="39">
        <v>45155</v>
      </c>
      <c r="N446" s="41" t="s">
        <v>2114</v>
      </c>
      <c r="O446" s="39">
        <v>45012</v>
      </c>
      <c r="P446" s="40">
        <v>2</v>
      </c>
      <c r="Q446" s="40">
        <v>4</v>
      </c>
      <c r="R446" s="40" t="str">
        <f>IFERROR(VLOOKUP(Tabla2[[#This Row],[CONTRATISTA PRNCIPAL]],Hoja1!$L$5:$M$9,2,FALSE),"CJV")</f>
        <v>CJV</v>
      </c>
      <c r="S446" s="40" t="str">
        <f>IF(Tabla2[[#This Row],[EMPRESA]]=Tabla2[[#This Row],[CONTRATISTA PRNCIPAL]],"Principal","Secundaria")</f>
        <v>Principal</v>
      </c>
      <c r="T446" s="42">
        <f>IFERROR(1/COUNTIF(Tabla2[CONTRATISTA PRNCIPAL],Tabla2[[#This Row],[CONTRATISTA PRNCIPAL]]),0)</f>
        <v>0.01818181818181818</v>
      </c>
      <c r="U446" s="43">
        <f>IF(((TODAY()-Tabla2[[#This Row],[FECHA NACIMIENTO]])/365)&lt;18,"Corregir", IF(((TODAY()-Tabla2[[#This Row],[FECHA NACIMIENTO]])/365)&gt;80, "Corregir",ROUNDDOWN(((TODAY()-Tabla2[[#This Row],[FECHA NACIMIENTO]])/365),0)))</f>
        <v>25</v>
      </c>
      <c r="V4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46" s="44" t="str">
        <f>+IF(Tabla2[[#This Row],[Edad]]="Corregir","Corregir","Ok")</f>
        <v>Ok</v>
      </c>
      <c r="X446" s="42" t="str">
        <f>+IFERROR(VLOOKUP(Tabla2[[#This Row],[DISTRITO SEGÚN DNI]],Hoja1!$A$2:$B$32,2,FALSE),"No")</f>
        <v>LA VICTORIA</v>
      </c>
      <c r="Y446" s="42" t="str">
        <f>IF(OR(LOWER(Tabla2[[#This Row],[GENERO]])="masculino", LOWER(Tabla2[[#This Row],[GENERO]])="femenino"),"OK","Corregir")</f>
        <v>OK</v>
      </c>
      <c r="Z446" s="42" t="str">
        <f>+IF(Tabla2[[#This Row],[Nro. DNI / CE]]="","Corregir",IF(LEN(Tabla2[[#This Row],[Nro. DNI / CE]])&gt;=8,"OK","Corregir"))</f>
        <v>OK</v>
      </c>
      <c r="AA446" s="42">
        <f>COUNTIF(Tabla2[APELLIDOS Y NOMBRES],Tabla2[[#This Row],[APELLIDOS Y NOMBRES]])</f>
        <v>1</v>
      </c>
      <c r="AB446" s="42">
        <f>IF(Tabla2[[#This Row],[Trabajador]]&gt;1,1/Tabla2[[#This Row],[Trabajador]],Tabla2[[#This Row],[Trabajador]])</f>
        <v>1</v>
      </c>
      <c r="AC446" t="str">
        <f>+IFERROR(IF(Tabla2[[#This Row],[FECHA CESE/BAJA]]="","No Aplica",IF(AND(MONTH(Tabla2[[#This Row],[FECHA CESE/BAJA]])=MONTH(TODAY()-30),YEAR(Tabla2[[#This Row],[FECHA CESE/BAJA]])=YEAR(TODAY())),MONTH(TODAY()-30)&amp;"-"&amp;YEAR(TODAY()),"Borrar")),"No aplica")</f>
        <v>8-2023</v>
      </c>
      <c r="AD446" t="str">
        <f>+IFERROR(IF(Tabla2[[#This Row],[FECHA INICIO DE LABORES EN OBRA]]="","No Aplica",IF(AND(MONTH(Tabla2[[#This Row],[FECHA INICIO DE LABORES EN OBRA]])=MONTH(TODAY()-30),YEAR(Tabla2[[#This Row],[FECHA INICIO DE LABORES EN OBRA]])=YEAR(TODAY())),MONTH(TODAY()-30)&amp;"-"&amp;YEAR(TODAY()),"No Aplica")),"No Aplica")</f>
        <v>No Aplica</v>
      </c>
    </row>
    <row r="447" spans="1:30" x14ac:dyDescent="0.25">
      <c r="A447" s="13">
        <v>20601010128</v>
      </c>
      <c r="B447" s="15" t="s">
        <v>3469</v>
      </c>
      <c r="C447" s="15" t="s">
        <v>3469</v>
      </c>
      <c r="D447" s="15">
        <v>43693977</v>
      </c>
      <c r="E447" s="15" t="s">
        <v>113</v>
      </c>
      <c r="F447" s="39">
        <v>31593</v>
      </c>
      <c r="G447" s="15">
        <v>2</v>
      </c>
      <c r="H447" s="15" t="s">
        <v>2751</v>
      </c>
      <c r="I447" s="15" t="s">
        <v>3473</v>
      </c>
      <c r="J447" s="15" t="s">
        <v>3496</v>
      </c>
      <c r="K447" s="15" t="s">
        <v>17</v>
      </c>
      <c r="L447" s="40" t="s">
        <v>6</v>
      </c>
      <c r="M447" s="39">
        <v>45162</v>
      </c>
      <c r="N447" s="41" t="s">
        <v>2098</v>
      </c>
      <c r="O447" s="39">
        <v>45047</v>
      </c>
      <c r="P447" s="40">
        <v>2</v>
      </c>
      <c r="Q447" s="40">
        <v>4</v>
      </c>
      <c r="R447" s="40" t="str">
        <f>IFERROR(VLOOKUP(Tabla2[[#This Row],[CONTRATISTA PRNCIPAL]],Hoja1!$L$5:$M$9,2,FALSE),"CJV")</f>
        <v>CJV</v>
      </c>
      <c r="S447" s="40" t="str">
        <f>IF(Tabla2[[#This Row],[EMPRESA]]=Tabla2[[#This Row],[CONTRATISTA PRNCIPAL]],"Principal","Secundaria")</f>
        <v>Principal</v>
      </c>
      <c r="T447" s="42">
        <f>IFERROR(1/COUNTIF(Tabla2[CONTRATISTA PRNCIPAL],Tabla2[[#This Row],[CONTRATISTA PRNCIPAL]]),0)</f>
        <v>0.01818181818181818</v>
      </c>
      <c r="U447" s="43">
        <f>IF(((TODAY()-Tabla2[[#This Row],[FECHA NACIMIENTO]])/365)&lt;18,"Corregir", IF(((TODAY()-Tabla2[[#This Row],[FECHA NACIMIENTO]])/365)&gt;80, "Corregir",ROUNDDOWN(((TODAY()-Tabla2[[#This Row],[FECHA NACIMIENTO]])/365),0)))</f>
        <v>37</v>
      </c>
      <c r="V4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47" s="44" t="str">
        <f>+IF(Tabla2[[#This Row],[Edad]]="Corregir","Corregir","Ok")</f>
        <v>Ok</v>
      </c>
      <c r="X447" s="42" t="str">
        <f>+IFERROR(VLOOKUP(Tabla2[[#This Row],[DISTRITO SEGÚN DNI]],Hoja1!$A$2:$B$32,2,FALSE),"No")</f>
        <v>ATE</v>
      </c>
      <c r="Y447" s="42" t="str">
        <f>IF(OR(LOWER(Tabla2[[#This Row],[GENERO]])="masculino", LOWER(Tabla2[[#This Row],[GENERO]])="femenino"),"OK","Corregir")</f>
        <v>OK</v>
      </c>
      <c r="Z447" s="42" t="str">
        <f>+IF(Tabla2[[#This Row],[Nro. DNI / CE]]="","Corregir",IF(LEN(Tabla2[[#This Row],[Nro. DNI / CE]])&gt;=8,"OK","Corregir"))</f>
        <v>OK</v>
      </c>
      <c r="AA447" s="42">
        <f>COUNTIF(Tabla2[APELLIDOS Y NOMBRES],Tabla2[[#This Row],[APELLIDOS Y NOMBRES]])</f>
        <v>1</v>
      </c>
      <c r="AB447" s="42">
        <f>IF(Tabla2[[#This Row],[Trabajador]]&gt;1,1/Tabla2[[#This Row],[Trabajador]],Tabla2[[#This Row],[Trabajador]])</f>
        <v>1</v>
      </c>
      <c r="AC447" t="str">
        <f>+IFERROR(IF(Tabla2[[#This Row],[FECHA CESE/BAJA]]="","No Aplica",IF(AND(MONTH(Tabla2[[#This Row],[FECHA CESE/BAJA]])=MONTH(TODAY()-30),YEAR(Tabla2[[#This Row],[FECHA CESE/BAJA]])=YEAR(TODAY())),MONTH(TODAY()-30)&amp;"-"&amp;YEAR(TODAY()),"Borrar")),"No aplica")</f>
        <v>8-2023</v>
      </c>
      <c r="AD447" t="str">
        <f>+IFERROR(IF(Tabla2[[#This Row],[FECHA INICIO DE LABORES EN OBRA]]="","No Aplica",IF(AND(MONTH(Tabla2[[#This Row],[FECHA INICIO DE LABORES EN OBRA]])=MONTH(TODAY()-30),YEAR(Tabla2[[#This Row],[FECHA INICIO DE LABORES EN OBRA]])=YEAR(TODAY())),MONTH(TODAY()-30)&amp;"-"&amp;YEAR(TODAY()),"No Aplica")),"No Aplica")</f>
        <v>No Aplica</v>
      </c>
    </row>
    <row r="448" spans="1:30" x14ac:dyDescent="0.25">
      <c r="A448" s="13">
        <v>20601010128</v>
      </c>
      <c r="B448" s="15" t="s">
        <v>3469</v>
      </c>
      <c r="C448" s="15" t="s">
        <v>3469</v>
      </c>
      <c r="D448" s="15" t="s">
        <v>3497</v>
      </c>
      <c r="E448" s="15" t="s">
        <v>3498</v>
      </c>
      <c r="F448" s="39">
        <v>35260</v>
      </c>
      <c r="G448" s="15">
        <v>1</v>
      </c>
      <c r="H448" s="15" t="s">
        <v>2225</v>
      </c>
      <c r="I448" s="15" t="s">
        <v>3476</v>
      </c>
      <c r="J448" s="15" t="s">
        <v>3499</v>
      </c>
      <c r="K448" s="15" t="s">
        <v>3500</v>
      </c>
      <c r="L448" s="40" t="s">
        <v>6</v>
      </c>
      <c r="M448" s="39"/>
      <c r="N448" s="41" t="s">
        <v>2098</v>
      </c>
      <c r="O448" s="39">
        <v>45017</v>
      </c>
      <c r="P448" s="40">
        <v>1</v>
      </c>
      <c r="Q448" s="40">
        <v>2</v>
      </c>
      <c r="R448" s="40" t="str">
        <f>IFERROR(VLOOKUP(Tabla2[[#This Row],[CONTRATISTA PRNCIPAL]],Hoja1!$L$5:$M$9,2,FALSE),"CJV")</f>
        <v>CJV</v>
      </c>
      <c r="S448" s="40" t="str">
        <f>IF(Tabla2[[#This Row],[EMPRESA]]=Tabla2[[#This Row],[CONTRATISTA PRNCIPAL]],"Principal","Secundaria")</f>
        <v>Principal</v>
      </c>
      <c r="T448" s="42">
        <f>IFERROR(1/COUNTIF(Tabla2[CONTRATISTA PRNCIPAL],Tabla2[[#This Row],[CONTRATISTA PRNCIPAL]]),0)</f>
        <v>0.01818181818181818</v>
      </c>
      <c r="U448" s="43">
        <f>IF(((TODAY()-Tabla2[[#This Row],[FECHA NACIMIENTO]])/365)&lt;18,"Corregir", IF(((TODAY()-Tabla2[[#This Row],[FECHA NACIMIENTO]])/365)&gt;80, "Corregir",ROUNDDOWN(((TODAY()-Tabla2[[#This Row],[FECHA NACIMIENTO]])/365),0)))</f>
        <v>27</v>
      </c>
      <c r="V4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48" s="44" t="str">
        <f>+IF(Tabla2[[#This Row],[Edad]]="Corregir","Corregir","Ok")</f>
        <v>Ok</v>
      </c>
      <c r="X448" s="42" t="str">
        <f>+IFERROR(VLOOKUP(Tabla2[[#This Row],[DISTRITO SEGÚN DNI]],Hoja1!$A$2:$B$32,2,FALSE),"No")</f>
        <v>No</v>
      </c>
      <c r="Y448" s="42" t="str">
        <f>IF(OR(LOWER(Tabla2[[#This Row],[GENERO]])="masculino", LOWER(Tabla2[[#This Row],[GENERO]])="femenino"),"OK","Corregir")</f>
        <v>OK</v>
      </c>
      <c r="Z448" s="42" t="str">
        <f>+IF(Tabla2[[#This Row],[Nro. DNI / CE]]="","Corregir",IF(LEN(Tabla2[[#This Row],[Nro. DNI / CE]])&gt;=8,"OK","Corregir"))</f>
        <v>OK</v>
      </c>
      <c r="AA448" s="42">
        <f>COUNTIF(Tabla2[APELLIDOS Y NOMBRES],Tabla2[[#This Row],[APELLIDOS Y NOMBRES]])</f>
        <v>1</v>
      </c>
      <c r="AB448" s="42">
        <f>IF(Tabla2[[#This Row],[Trabajador]]&gt;1,1/Tabla2[[#This Row],[Trabajador]],Tabla2[[#This Row],[Trabajador]])</f>
        <v>1</v>
      </c>
      <c r="AC448" t="str">
        <f>+IFERROR(IF(Tabla2[[#This Row],[FECHA CESE/BAJA]]="","No Aplica",IF(AND(MONTH(Tabla2[[#This Row],[FECHA CESE/BAJA]])=MONTH(TODAY()-30),YEAR(Tabla2[[#This Row],[FECHA CESE/BAJA]])=YEAR(TODAY())),MONTH(TODAY()-30)&amp;"-"&amp;YEAR(TODAY()),"Borrar")),"No aplica")</f>
        <v>No Aplica</v>
      </c>
      <c r="AD448" t="str">
        <f>+IFERROR(IF(Tabla2[[#This Row],[FECHA INICIO DE LABORES EN OBRA]]="","No Aplica",IF(AND(MONTH(Tabla2[[#This Row],[FECHA INICIO DE LABORES EN OBRA]])=MONTH(TODAY()-30),YEAR(Tabla2[[#This Row],[FECHA INICIO DE LABORES EN OBRA]])=YEAR(TODAY())),MONTH(TODAY()-30)&amp;"-"&amp;YEAR(TODAY()),"No Aplica")),"No Aplica")</f>
        <v>No Aplica</v>
      </c>
    </row>
    <row r="449" spans="1:30" x14ac:dyDescent="0.25">
      <c r="A449" s="13">
        <v>20601010128</v>
      </c>
      <c r="B449" s="15" t="s">
        <v>3469</v>
      </c>
      <c r="C449" s="15" t="s">
        <v>3469</v>
      </c>
      <c r="D449" s="15" t="s">
        <v>3501</v>
      </c>
      <c r="E449" s="15" t="s">
        <v>3502</v>
      </c>
      <c r="F449" s="39">
        <v>32337</v>
      </c>
      <c r="G449" s="15">
        <v>2</v>
      </c>
      <c r="H449" s="15" t="s">
        <v>3480</v>
      </c>
      <c r="I449" s="15" t="s">
        <v>3476</v>
      </c>
      <c r="J449" s="15" t="s">
        <v>3503</v>
      </c>
      <c r="K449" s="15" t="s">
        <v>3504</v>
      </c>
      <c r="L449" s="40" t="s">
        <v>6</v>
      </c>
      <c r="M449" s="39"/>
      <c r="N449" s="41" t="s">
        <v>2098</v>
      </c>
      <c r="O449" s="39">
        <v>44986</v>
      </c>
      <c r="P449" s="40">
        <v>1</v>
      </c>
      <c r="Q449" s="40">
        <v>4</v>
      </c>
      <c r="R449" s="40" t="str">
        <f>IFERROR(VLOOKUP(Tabla2[[#This Row],[CONTRATISTA PRNCIPAL]],Hoja1!$L$5:$M$9,2,FALSE),"CJV")</f>
        <v>CJV</v>
      </c>
      <c r="S449" s="40" t="str">
        <f>IF(Tabla2[[#This Row],[EMPRESA]]=Tabla2[[#This Row],[CONTRATISTA PRNCIPAL]],"Principal","Secundaria")</f>
        <v>Principal</v>
      </c>
      <c r="T449" s="42">
        <f>IFERROR(1/COUNTIF(Tabla2[CONTRATISTA PRNCIPAL],Tabla2[[#This Row],[CONTRATISTA PRNCIPAL]]),0)</f>
        <v>0.01818181818181818</v>
      </c>
      <c r="U449" s="43">
        <f>IF(((TODAY()-Tabla2[[#This Row],[FECHA NACIMIENTO]])/365)&lt;18,"Corregir", IF(((TODAY()-Tabla2[[#This Row],[FECHA NACIMIENTO]])/365)&gt;80, "Corregir",ROUNDDOWN(((TODAY()-Tabla2[[#This Row],[FECHA NACIMIENTO]])/365),0)))</f>
        <v>35</v>
      </c>
      <c r="V4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49" s="44" t="str">
        <f>+IF(Tabla2[[#This Row],[Edad]]="Corregir","Corregir","Ok")</f>
        <v>Ok</v>
      </c>
      <c r="X449" s="42" t="str">
        <f>+IFERROR(VLOOKUP(Tabla2[[#This Row],[DISTRITO SEGÚN DNI]],Hoja1!$A$2:$B$32,2,FALSE),"No")</f>
        <v>No</v>
      </c>
      <c r="Y449" s="42" t="str">
        <f>IF(OR(LOWER(Tabla2[[#This Row],[GENERO]])="masculino", LOWER(Tabla2[[#This Row],[GENERO]])="femenino"),"OK","Corregir")</f>
        <v>OK</v>
      </c>
      <c r="Z449" s="42" t="str">
        <f>+IF(Tabla2[[#This Row],[Nro. DNI / CE]]="","Corregir",IF(LEN(Tabla2[[#This Row],[Nro. DNI / CE]])&gt;=8,"OK","Corregir"))</f>
        <v>OK</v>
      </c>
      <c r="AA449" s="42">
        <f>COUNTIF(Tabla2[APELLIDOS Y NOMBRES],Tabla2[[#This Row],[APELLIDOS Y NOMBRES]])</f>
        <v>1</v>
      </c>
      <c r="AB449" s="42">
        <f>IF(Tabla2[[#This Row],[Trabajador]]&gt;1,1/Tabla2[[#This Row],[Trabajador]],Tabla2[[#This Row],[Trabajador]])</f>
        <v>1</v>
      </c>
      <c r="AC449" t="str">
        <f>+IFERROR(IF(Tabla2[[#This Row],[FECHA CESE/BAJA]]="","No Aplica",IF(AND(MONTH(Tabla2[[#This Row],[FECHA CESE/BAJA]])=MONTH(TODAY()-30),YEAR(Tabla2[[#This Row],[FECHA CESE/BAJA]])=YEAR(TODAY())),MONTH(TODAY()-30)&amp;"-"&amp;YEAR(TODAY()),"Borrar")),"No aplica")</f>
        <v>No Aplica</v>
      </c>
      <c r="AD449" t="str">
        <f>+IFERROR(IF(Tabla2[[#This Row],[FECHA INICIO DE LABORES EN OBRA]]="","No Aplica",IF(AND(MONTH(Tabla2[[#This Row],[FECHA INICIO DE LABORES EN OBRA]])=MONTH(TODAY()-30),YEAR(Tabla2[[#This Row],[FECHA INICIO DE LABORES EN OBRA]])=YEAR(TODAY())),MONTH(TODAY()-30)&amp;"-"&amp;YEAR(TODAY()),"No Aplica")),"No Aplica")</f>
        <v>No Aplica</v>
      </c>
    </row>
    <row r="450" spans="1:30" x14ac:dyDescent="0.25">
      <c r="A450" s="13">
        <v>20601010128</v>
      </c>
      <c r="B450" s="15" t="s">
        <v>3469</v>
      </c>
      <c r="C450" s="15" t="s">
        <v>3469</v>
      </c>
      <c r="D450" s="15" t="s">
        <v>3505</v>
      </c>
      <c r="E450" s="15" t="s">
        <v>3506</v>
      </c>
      <c r="F450" s="39">
        <v>30185</v>
      </c>
      <c r="G450" s="15">
        <v>1</v>
      </c>
      <c r="H450" s="15" t="s">
        <v>2981</v>
      </c>
      <c r="I450" s="15" t="s">
        <v>3473</v>
      </c>
      <c r="J450" s="15" t="s">
        <v>3507</v>
      </c>
      <c r="K450" s="15" t="s">
        <v>2190</v>
      </c>
      <c r="L450" s="40" t="s">
        <v>6</v>
      </c>
      <c r="M450" s="39"/>
      <c r="N450" s="41" t="s">
        <v>2098</v>
      </c>
      <c r="O450" s="39">
        <v>44992</v>
      </c>
      <c r="P450" s="40">
        <v>1</v>
      </c>
      <c r="Q450" s="40">
        <v>2</v>
      </c>
      <c r="R450" s="40" t="str">
        <f>IFERROR(VLOOKUP(Tabla2[[#This Row],[CONTRATISTA PRNCIPAL]],Hoja1!$L$5:$M$9,2,FALSE),"CJV")</f>
        <v>CJV</v>
      </c>
      <c r="S450" s="40" t="str">
        <f>IF(Tabla2[[#This Row],[EMPRESA]]=Tabla2[[#This Row],[CONTRATISTA PRNCIPAL]],"Principal","Secundaria")</f>
        <v>Principal</v>
      </c>
      <c r="T450" s="42">
        <f>IFERROR(1/COUNTIF(Tabla2[CONTRATISTA PRNCIPAL],Tabla2[[#This Row],[CONTRATISTA PRNCIPAL]]),0)</f>
        <v>0.01818181818181818</v>
      </c>
      <c r="U450" s="43">
        <f>IF(((TODAY()-Tabla2[[#This Row],[FECHA NACIMIENTO]])/365)&lt;18,"Corregir", IF(((TODAY()-Tabla2[[#This Row],[FECHA NACIMIENTO]])/365)&gt;80, "Corregir",ROUNDDOWN(((TODAY()-Tabla2[[#This Row],[FECHA NACIMIENTO]])/365),0)))</f>
        <v>41</v>
      </c>
      <c r="V4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50" s="44" t="str">
        <f>+IF(Tabla2[[#This Row],[Edad]]="Corregir","Corregir","Ok")</f>
        <v>Ok</v>
      </c>
      <c r="X450" s="42" t="str">
        <f>+IFERROR(VLOOKUP(Tabla2[[#This Row],[DISTRITO SEGÚN DNI]],Hoja1!$A$2:$B$32,2,FALSE),"No")</f>
        <v>No</v>
      </c>
      <c r="Y450" s="42" t="str">
        <f>IF(OR(LOWER(Tabla2[[#This Row],[GENERO]])="masculino", LOWER(Tabla2[[#This Row],[GENERO]])="femenino"),"OK","Corregir")</f>
        <v>OK</v>
      </c>
      <c r="Z450" s="42" t="str">
        <f>+IF(Tabla2[[#This Row],[Nro. DNI / CE]]="","Corregir",IF(LEN(Tabla2[[#This Row],[Nro. DNI / CE]])&gt;=8,"OK","Corregir"))</f>
        <v>OK</v>
      </c>
      <c r="AA450" s="42">
        <f>COUNTIF(Tabla2[APELLIDOS Y NOMBRES],Tabla2[[#This Row],[APELLIDOS Y NOMBRES]])</f>
        <v>1</v>
      </c>
      <c r="AB450" s="42">
        <f>IF(Tabla2[[#This Row],[Trabajador]]&gt;1,1/Tabla2[[#This Row],[Trabajador]],Tabla2[[#This Row],[Trabajador]])</f>
        <v>1</v>
      </c>
      <c r="AC450" t="str">
        <f>+IFERROR(IF(Tabla2[[#This Row],[FECHA CESE/BAJA]]="","No Aplica",IF(AND(MONTH(Tabla2[[#This Row],[FECHA CESE/BAJA]])=MONTH(TODAY()-30),YEAR(Tabla2[[#This Row],[FECHA CESE/BAJA]])=YEAR(TODAY())),MONTH(TODAY()-30)&amp;"-"&amp;YEAR(TODAY()),"Borrar")),"No aplica")</f>
        <v>No Aplica</v>
      </c>
      <c r="AD450" t="str">
        <f>+IFERROR(IF(Tabla2[[#This Row],[FECHA INICIO DE LABORES EN OBRA]]="","No Aplica",IF(AND(MONTH(Tabla2[[#This Row],[FECHA INICIO DE LABORES EN OBRA]])=MONTH(TODAY()-30),YEAR(Tabla2[[#This Row],[FECHA INICIO DE LABORES EN OBRA]])=YEAR(TODAY())),MONTH(TODAY()-30)&amp;"-"&amp;YEAR(TODAY()),"No Aplica")),"No Aplica")</f>
        <v>No Aplica</v>
      </c>
    </row>
    <row r="451" spans="1:30" x14ac:dyDescent="0.25">
      <c r="A451" s="13">
        <v>20601010128</v>
      </c>
      <c r="B451" s="15" t="s">
        <v>3469</v>
      </c>
      <c r="C451" s="15" t="s">
        <v>3469</v>
      </c>
      <c r="D451" s="15">
        <v>22196893</v>
      </c>
      <c r="E451" s="15" t="s">
        <v>3508</v>
      </c>
      <c r="F451" s="39">
        <v>28136</v>
      </c>
      <c r="G451" s="15">
        <v>2</v>
      </c>
      <c r="H451" s="15" t="s">
        <v>2192</v>
      </c>
      <c r="I451" s="15" t="s">
        <v>3476</v>
      </c>
      <c r="J451" s="15" t="s">
        <v>3509</v>
      </c>
      <c r="K451" s="15" t="s">
        <v>2182</v>
      </c>
      <c r="L451" s="40" t="s">
        <v>6</v>
      </c>
      <c r="M451" s="39"/>
      <c r="N451" s="41" t="s">
        <v>2098</v>
      </c>
      <c r="O451" s="39">
        <v>45014</v>
      </c>
      <c r="P451" s="40">
        <v>1</v>
      </c>
      <c r="Q451" s="40">
        <v>4</v>
      </c>
      <c r="R451" s="40" t="str">
        <f>IFERROR(VLOOKUP(Tabla2[[#This Row],[CONTRATISTA PRNCIPAL]],Hoja1!$L$5:$M$9,2,FALSE),"CJV")</f>
        <v>CJV</v>
      </c>
      <c r="S451" s="40" t="str">
        <f>IF(Tabla2[[#This Row],[EMPRESA]]=Tabla2[[#This Row],[CONTRATISTA PRNCIPAL]],"Principal","Secundaria")</f>
        <v>Principal</v>
      </c>
      <c r="T451" s="42">
        <f>IFERROR(1/COUNTIF(Tabla2[CONTRATISTA PRNCIPAL],Tabla2[[#This Row],[CONTRATISTA PRNCIPAL]]),0)</f>
        <v>0.01818181818181818</v>
      </c>
      <c r="U451" s="43">
        <f>IF(((TODAY()-Tabla2[[#This Row],[FECHA NACIMIENTO]])/365)&lt;18,"Corregir", IF(((TODAY()-Tabla2[[#This Row],[FECHA NACIMIENTO]])/365)&gt;80, "Corregir",ROUNDDOWN(((TODAY()-Tabla2[[#This Row],[FECHA NACIMIENTO]])/365),0)))</f>
        <v>46</v>
      </c>
      <c r="V4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51" s="44" t="str">
        <f>+IF(Tabla2[[#This Row],[Edad]]="Corregir","Corregir","Ok")</f>
        <v>Ok</v>
      </c>
      <c r="X451" s="42" t="str">
        <f>+IFERROR(VLOOKUP(Tabla2[[#This Row],[DISTRITO SEGÚN DNI]],Hoja1!$A$2:$B$32,2,FALSE),"No")</f>
        <v>No</v>
      </c>
      <c r="Y451" s="42" t="str">
        <f>IF(OR(LOWER(Tabla2[[#This Row],[GENERO]])="masculino", LOWER(Tabla2[[#This Row],[GENERO]])="femenino"),"OK","Corregir")</f>
        <v>OK</v>
      </c>
      <c r="Z451" s="42" t="str">
        <f>+IF(Tabla2[[#This Row],[Nro. DNI / CE]]="","Corregir",IF(LEN(Tabla2[[#This Row],[Nro. DNI / CE]])&gt;=8,"OK","Corregir"))</f>
        <v>OK</v>
      </c>
      <c r="AA451" s="42">
        <f>COUNTIF(Tabla2[APELLIDOS Y NOMBRES],Tabla2[[#This Row],[APELLIDOS Y NOMBRES]])</f>
        <v>1</v>
      </c>
      <c r="AB451" s="42">
        <f>IF(Tabla2[[#This Row],[Trabajador]]&gt;1,1/Tabla2[[#This Row],[Trabajador]],Tabla2[[#This Row],[Trabajador]])</f>
        <v>1</v>
      </c>
      <c r="AC451" t="str">
        <f>+IFERROR(IF(Tabla2[[#This Row],[FECHA CESE/BAJA]]="","No Aplica",IF(AND(MONTH(Tabla2[[#This Row],[FECHA CESE/BAJA]])=MONTH(TODAY()-30),YEAR(Tabla2[[#This Row],[FECHA CESE/BAJA]])=YEAR(TODAY())),MONTH(TODAY()-30)&amp;"-"&amp;YEAR(TODAY()),"Borrar")),"No aplica")</f>
        <v>No Aplica</v>
      </c>
      <c r="AD451" t="str">
        <f>+IFERROR(IF(Tabla2[[#This Row],[FECHA INICIO DE LABORES EN OBRA]]="","No Aplica",IF(AND(MONTH(Tabla2[[#This Row],[FECHA INICIO DE LABORES EN OBRA]])=MONTH(TODAY()-30),YEAR(Tabla2[[#This Row],[FECHA INICIO DE LABORES EN OBRA]])=YEAR(TODAY())),MONTH(TODAY()-30)&amp;"-"&amp;YEAR(TODAY()),"No Aplica")),"No Aplica")</f>
        <v>No Aplica</v>
      </c>
    </row>
    <row r="452" spans="1:30" x14ac:dyDescent="0.25">
      <c r="A452" s="13">
        <v>20601010128</v>
      </c>
      <c r="B452" s="15" t="s">
        <v>3469</v>
      </c>
      <c r="C452" s="15" t="s">
        <v>3469</v>
      </c>
      <c r="D452" s="15" t="s">
        <v>3510</v>
      </c>
      <c r="E452" s="15" t="s">
        <v>3511</v>
      </c>
      <c r="F452" s="39">
        <v>26020</v>
      </c>
      <c r="G452" s="15">
        <v>1</v>
      </c>
      <c r="H452" s="15" t="s">
        <v>3512</v>
      </c>
      <c r="I452" s="15" t="s">
        <v>3513</v>
      </c>
      <c r="J452" s="15" t="s">
        <v>3514</v>
      </c>
      <c r="K452" s="15" t="s">
        <v>2418</v>
      </c>
      <c r="L452" s="40" t="s">
        <v>6</v>
      </c>
      <c r="M452" s="39"/>
      <c r="N452" s="41" t="s">
        <v>2098</v>
      </c>
      <c r="O452" s="39">
        <v>45154</v>
      </c>
      <c r="P452" s="40">
        <v>1</v>
      </c>
      <c r="Q452" s="40">
        <v>2</v>
      </c>
      <c r="R452" s="40" t="str">
        <f>IFERROR(VLOOKUP(Tabla2[[#This Row],[CONTRATISTA PRNCIPAL]],Hoja1!$L$5:$M$9,2,FALSE),"CJV")</f>
        <v>CJV</v>
      </c>
      <c r="S452" s="40" t="str">
        <f>IF(Tabla2[[#This Row],[EMPRESA]]=Tabla2[[#This Row],[CONTRATISTA PRNCIPAL]],"Principal","Secundaria")</f>
        <v>Principal</v>
      </c>
      <c r="T452" s="42">
        <f>IFERROR(1/COUNTIF(Tabla2[CONTRATISTA PRNCIPAL],Tabla2[[#This Row],[CONTRATISTA PRNCIPAL]]),0)</f>
        <v>0.01818181818181818</v>
      </c>
      <c r="U452" s="43">
        <f>IF(((TODAY()-Tabla2[[#This Row],[FECHA NACIMIENTO]])/365)&lt;18,"Corregir", IF(((TODAY()-Tabla2[[#This Row],[FECHA NACIMIENTO]])/365)&gt;80, "Corregir",ROUNDDOWN(((TODAY()-Tabla2[[#This Row],[FECHA NACIMIENTO]])/365),0)))</f>
        <v>52</v>
      </c>
      <c r="V4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52" s="44" t="str">
        <f>+IF(Tabla2[[#This Row],[Edad]]="Corregir","Corregir","Ok")</f>
        <v>Ok</v>
      </c>
      <c r="X452" s="42" t="str">
        <f>+IFERROR(VLOOKUP(Tabla2[[#This Row],[DISTRITO SEGÚN DNI]],Hoja1!$A$2:$B$32,2,FALSE),"No")</f>
        <v>No</v>
      </c>
      <c r="Y452" s="42" t="str">
        <f>IF(OR(LOWER(Tabla2[[#This Row],[GENERO]])="masculino", LOWER(Tabla2[[#This Row],[GENERO]])="femenino"),"OK","Corregir")</f>
        <v>OK</v>
      </c>
      <c r="Z452" s="42" t="str">
        <f>+IF(Tabla2[[#This Row],[Nro. DNI / CE]]="","Corregir",IF(LEN(Tabla2[[#This Row],[Nro. DNI / CE]])&gt;=8,"OK","Corregir"))</f>
        <v>OK</v>
      </c>
      <c r="AA452" s="42">
        <f>COUNTIF(Tabla2[APELLIDOS Y NOMBRES],Tabla2[[#This Row],[APELLIDOS Y NOMBRES]])</f>
        <v>2</v>
      </c>
      <c r="AB452" s="42">
        <f>IF(Tabla2[[#This Row],[Trabajador]]&gt;1,1/Tabla2[[#This Row],[Trabajador]],Tabla2[[#This Row],[Trabajador]])</f>
        <v>0.5</v>
      </c>
      <c r="AC452" t="str">
        <f>+IFERROR(IF(Tabla2[[#This Row],[FECHA CESE/BAJA]]="","No Aplica",IF(AND(MONTH(Tabla2[[#This Row],[FECHA CESE/BAJA]])=MONTH(TODAY()-30),YEAR(Tabla2[[#This Row],[FECHA CESE/BAJA]])=YEAR(TODAY())),MONTH(TODAY()-30)&amp;"-"&amp;YEAR(TODAY()),"Borrar")),"No aplica")</f>
        <v>No Aplica</v>
      </c>
      <c r="AD452" t="str">
        <f>+IFERROR(IF(Tabla2[[#This Row],[FECHA INICIO DE LABORES EN OBRA]]="","No Aplica",IF(AND(MONTH(Tabla2[[#This Row],[FECHA INICIO DE LABORES EN OBRA]])=MONTH(TODAY()-30),YEAR(Tabla2[[#This Row],[FECHA INICIO DE LABORES EN OBRA]])=YEAR(TODAY())),MONTH(TODAY()-30)&amp;"-"&amp;YEAR(TODAY()),"No Aplica")),"No Aplica")</f>
        <v>8-2023</v>
      </c>
    </row>
    <row r="453" spans="1:30" x14ac:dyDescent="0.25">
      <c r="A453" s="13">
        <v>20601010128</v>
      </c>
      <c r="B453" s="15" t="s">
        <v>3469</v>
      </c>
      <c r="C453" s="15" t="s">
        <v>3469</v>
      </c>
      <c r="D453" s="15" t="s">
        <v>3515</v>
      </c>
      <c r="E453" s="15" t="s">
        <v>3516</v>
      </c>
      <c r="F453" s="39">
        <v>32942</v>
      </c>
      <c r="G453" s="15">
        <v>2</v>
      </c>
      <c r="H453" s="15" t="s">
        <v>3517</v>
      </c>
      <c r="I453" s="15" t="s">
        <v>3473</v>
      </c>
      <c r="J453" s="15" t="s">
        <v>3518</v>
      </c>
      <c r="K453" s="15" t="s">
        <v>3519</v>
      </c>
      <c r="L453" s="40" t="s">
        <v>6</v>
      </c>
      <c r="M453" s="39"/>
      <c r="N453" s="41" t="s">
        <v>2098</v>
      </c>
      <c r="O453" s="39">
        <v>45026</v>
      </c>
      <c r="P453" s="40">
        <v>1</v>
      </c>
      <c r="Q453" s="40">
        <v>4</v>
      </c>
      <c r="R453" s="40" t="str">
        <f>IFERROR(VLOOKUP(Tabla2[[#This Row],[CONTRATISTA PRNCIPAL]],Hoja1!$L$5:$M$9,2,FALSE),"CJV")</f>
        <v>CJV</v>
      </c>
      <c r="S453" s="40" t="str">
        <f>IF(Tabla2[[#This Row],[EMPRESA]]=Tabla2[[#This Row],[CONTRATISTA PRNCIPAL]],"Principal","Secundaria")</f>
        <v>Principal</v>
      </c>
      <c r="T453" s="42">
        <f>IFERROR(1/COUNTIF(Tabla2[CONTRATISTA PRNCIPAL],Tabla2[[#This Row],[CONTRATISTA PRNCIPAL]]),0)</f>
        <v>0.01818181818181818</v>
      </c>
      <c r="U453" s="43">
        <f>IF(((TODAY()-Tabla2[[#This Row],[FECHA NACIMIENTO]])/365)&lt;18,"Corregir", IF(((TODAY()-Tabla2[[#This Row],[FECHA NACIMIENTO]])/365)&gt;80, "Corregir",ROUNDDOWN(((TODAY()-Tabla2[[#This Row],[FECHA NACIMIENTO]])/365),0)))</f>
        <v>33</v>
      </c>
      <c r="V4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53" s="44" t="str">
        <f>+IF(Tabla2[[#This Row],[Edad]]="Corregir","Corregir","Ok")</f>
        <v>Ok</v>
      </c>
      <c r="X453" s="42" t="str">
        <f>+IFERROR(VLOOKUP(Tabla2[[#This Row],[DISTRITO SEGÚN DNI]],Hoja1!$A$2:$B$32,2,FALSE),"No")</f>
        <v>No</v>
      </c>
      <c r="Y453" s="42" t="str">
        <f>IF(OR(LOWER(Tabla2[[#This Row],[GENERO]])="masculino", LOWER(Tabla2[[#This Row],[GENERO]])="femenino"),"OK","Corregir")</f>
        <v>OK</v>
      </c>
      <c r="Z453" s="42" t="str">
        <f>+IF(Tabla2[[#This Row],[Nro. DNI / CE]]="","Corregir",IF(LEN(Tabla2[[#This Row],[Nro. DNI / CE]])&gt;=8,"OK","Corregir"))</f>
        <v>OK</v>
      </c>
      <c r="AA453" s="42">
        <f>COUNTIF(Tabla2[APELLIDOS Y NOMBRES],Tabla2[[#This Row],[APELLIDOS Y NOMBRES]])</f>
        <v>1</v>
      </c>
      <c r="AB453" s="42">
        <f>IF(Tabla2[[#This Row],[Trabajador]]&gt;1,1/Tabla2[[#This Row],[Trabajador]],Tabla2[[#This Row],[Trabajador]])</f>
        <v>1</v>
      </c>
      <c r="AC453" t="str">
        <f>+IFERROR(IF(Tabla2[[#This Row],[FECHA CESE/BAJA]]="","No Aplica",IF(AND(MONTH(Tabla2[[#This Row],[FECHA CESE/BAJA]])=MONTH(TODAY()-30),YEAR(Tabla2[[#This Row],[FECHA CESE/BAJA]])=YEAR(TODAY())),MONTH(TODAY()-30)&amp;"-"&amp;YEAR(TODAY()),"Borrar")),"No aplica")</f>
        <v>No Aplica</v>
      </c>
      <c r="AD453" t="str">
        <f>+IFERROR(IF(Tabla2[[#This Row],[FECHA INICIO DE LABORES EN OBRA]]="","No Aplica",IF(AND(MONTH(Tabla2[[#This Row],[FECHA INICIO DE LABORES EN OBRA]])=MONTH(TODAY()-30),YEAR(Tabla2[[#This Row],[FECHA INICIO DE LABORES EN OBRA]])=YEAR(TODAY())),MONTH(TODAY()-30)&amp;"-"&amp;YEAR(TODAY()),"No Aplica")),"No Aplica")</f>
        <v>No Aplica</v>
      </c>
    </row>
    <row r="454" spans="1:30" x14ac:dyDescent="0.25">
      <c r="A454" s="13">
        <v>20601010128</v>
      </c>
      <c r="B454" s="15" t="s">
        <v>3469</v>
      </c>
      <c r="C454" s="15" t="s">
        <v>3469</v>
      </c>
      <c r="D454" s="15" t="s">
        <v>1641</v>
      </c>
      <c r="E454" s="15" t="s">
        <v>1642</v>
      </c>
      <c r="F454" s="39">
        <v>31373</v>
      </c>
      <c r="G454" s="15">
        <v>1</v>
      </c>
      <c r="H454" s="15" t="s">
        <v>3520</v>
      </c>
      <c r="I454" s="15" t="s">
        <v>3473</v>
      </c>
      <c r="J454" s="15" t="s">
        <v>3521</v>
      </c>
      <c r="K454" s="15" t="s">
        <v>32</v>
      </c>
      <c r="L454" s="40" t="s">
        <v>6</v>
      </c>
      <c r="M454" s="39"/>
      <c r="N454" s="41" t="s">
        <v>2098</v>
      </c>
      <c r="O454" s="39">
        <v>45012</v>
      </c>
      <c r="P454" s="40">
        <v>1</v>
      </c>
      <c r="Q454" s="40">
        <v>2</v>
      </c>
      <c r="R454" s="40" t="str">
        <f>IFERROR(VLOOKUP(Tabla2[[#This Row],[CONTRATISTA PRNCIPAL]],Hoja1!$L$5:$M$9,2,FALSE),"CJV")</f>
        <v>CJV</v>
      </c>
      <c r="S454" s="40" t="str">
        <f>IF(Tabla2[[#This Row],[EMPRESA]]=Tabla2[[#This Row],[CONTRATISTA PRNCIPAL]],"Principal","Secundaria")</f>
        <v>Principal</v>
      </c>
      <c r="T454" s="42">
        <f>IFERROR(1/COUNTIF(Tabla2[CONTRATISTA PRNCIPAL],Tabla2[[#This Row],[CONTRATISTA PRNCIPAL]]),0)</f>
        <v>0.01818181818181818</v>
      </c>
      <c r="U454" s="43">
        <f>IF(((TODAY()-Tabla2[[#This Row],[FECHA NACIMIENTO]])/365)&lt;18,"Corregir", IF(((TODAY()-Tabla2[[#This Row],[FECHA NACIMIENTO]])/365)&gt;80, "Corregir",ROUNDDOWN(((TODAY()-Tabla2[[#This Row],[FECHA NACIMIENTO]])/365),0)))</f>
        <v>37</v>
      </c>
      <c r="V4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54" s="44" t="str">
        <f>+IF(Tabla2[[#This Row],[Edad]]="Corregir","Corregir","Ok")</f>
        <v>Ok</v>
      </c>
      <c r="X454" s="42" t="str">
        <f>+IFERROR(VLOOKUP(Tabla2[[#This Row],[DISTRITO SEGÚN DNI]],Hoja1!$A$2:$B$32,2,FALSE),"No")</f>
        <v>LA VICTORIA</v>
      </c>
      <c r="Y454" s="42" t="str">
        <f>IF(OR(LOWER(Tabla2[[#This Row],[GENERO]])="masculino", LOWER(Tabla2[[#This Row],[GENERO]])="femenino"),"OK","Corregir")</f>
        <v>OK</v>
      </c>
      <c r="Z454" s="42" t="str">
        <f>+IF(Tabla2[[#This Row],[Nro. DNI / CE]]="","Corregir",IF(LEN(Tabla2[[#This Row],[Nro. DNI / CE]])&gt;=8,"OK","Corregir"))</f>
        <v>OK</v>
      </c>
      <c r="AA454" s="42">
        <f>COUNTIF(Tabla2[APELLIDOS Y NOMBRES],Tabla2[[#This Row],[APELLIDOS Y NOMBRES]])</f>
        <v>1</v>
      </c>
      <c r="AB454" s="42">
        <f>IF(Tabla2[[#This Row],[Trabajador]]&gt;1,1/Tabla2[[#This Row],[Trabajador]],Tabla2[[#This Row],[Trabajador]])</f>
        <v>1</v>
      </c>
      <c r="AC454" t="str">
        <f>+IFERROR(IF(Tabla2[[#This Row],[FECHA CESE/BAJA]]="","No Aplica",IF(AND(MONTH(Tabla2[[#This Row],[FECHA CESE/BAJA]])=MONTH(TODAY()-30),YEAR(Tabla2[[#This Row],[FECHA CESE/BAJA]])=YEAR(TODAY())),MONTH(TODAY()-30)&amp;"-"&amp;YEAR(TODAY()),"Borrar")),"No aplica")</f>
        <v>No Aplica</v>
      </c>
      <c r="AD454" t="str">
        <f>+IFERROR(IF(Tabla2[[#This Row],[FECHA INICIO DE LABORES EN OBRA]]="","No Aplica",IF(AND(MONTH(Tabla2[[#This Row],[FECHA INICIO DE LABORES EN OBRA]])=MONTH(TODAY()-30),YEAR(Tabla2[[#This Row],[FECHA INICIO DE LABORES EN OBRA]])=YEAR(TODAY())),MONTH(TODAY()-30)&amp;"-"&amp;YEAR(TODAY()),"No Aplica")),"No Aplica")</f>
        <v>No Aplica</v>
      </c>
    </row>
    <row r="455" spans="1:30" x14ac:dyDescent="0.25">
      <c r="A455" s="13">
        <v>20601010128</v>
      </c>
      <c r="B455" s="15" t="s">
        <v>3469</v>
      </c>
      <c r="C455" s="15" t="s">
        <v>3469</v>
      </c>
      <c r="D455" s="15">
        <v>48128791</v>
      </c>
      <c r="E455" s="15" t="s">
        <v>172</v>
      </c>
      <c r="F455" s="39">
        <v>32299</v>
      </c>
      <c r="G455" s="15">
        <v>2</v>
      </c>
      <c r="H455" s="15" t="s">
        <v>2751</v>
      </c>
      <c r="I455" s="15" t="s">
        <v>3522</v>
      </c>
      <c r="J455" s="15" t="s">
        <v>3523</v>
      </c>
      <c r="K455" s="15" t="s">
        <v>17</v>
      </c>
      <c r="L455" s="40" t="s">
        <v>6</v>
      </c>
      <c r="M455" s="39"/>
      <c r="N455" s="41" t="s">
        <v>2098</v>
      </c>
      <c r="O455" s="39">
        <v>45056</v>
      </c>
      <c r="P455" s="40">
        <v>1</v>
      </c>
      <c r="Q455" s="40">
        <v>4</v>
      </c>
      <c r="R455" s="40" t="str">
        <f>IFERROR(VLOOKUP(Tabla2[[#This Row],[CONTRATISTA PRNCIPAL]],Hoja1!$L$5:$M$9,2,FALSE),"CJV")</f>
        <v>CJV</v>
      </c>
      <c r="S455" s="40" t="str">
        <f>IF(Tabla2[[#This Row],[EMPRESA]]=Tabla2[[#This Row],[CONTRATISTA PRNCIPAL]],"Principal","Secundaria")</f>
        <v>Principal</v>
      </c>
      <c r="T455" s="42">
        <f>IFERROR(1/COUNTIF(Tabla2[CONTRATISTA PRNCIPAL],Tabla2[[#This Row],[CONTRATISTA PRNCIPAL]]),0)</f>
        <v>0.01818181818181818</v>
      </c>
      <c r="U455" s="43">
        <f>IF(((TODAY()-Tabla2[[#This Row],[FECHA NACIMIENTO]])/365)&lt;18,"Corregir", IF(((TODAY()-Tabla2[[#This Row],[FECHA NACIMIENTO]])/365)&gt;80, "Corregir",ROUNDDOWN(((TODAY()-Tabla2[[#This Row],[FECHA NACIMIENTO]])/365),0)))</f>
        <v>35</v>
      </c>
      <c r="V4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55" s="44" t="str">
        <f>+IF(Tabla2[[#This Row],[Edad]]="Corregir","Corregir","Ok")</f>
        <v>Ok</v>
      </c>
      <c r="X455" s="42" t="str">
        <f>+IFERROR(VLOOKUP(Tabla2[[#This Row],[DISTRITO SEGÚN DNI]],Hoja1!$A$2:$B$32,2,FALSE),"No")</f>
        <v>ATE</v>
      </c>
      <c r="Y455" s="42" t="str">
        <f>IF(OR(LOWER(Tabla2[[#This Row],[GENERO]])="masculino", LOWER(Tabla2[[#This Row],[GENERO]])="femenino"),"OK","Corregir")</f>
        <v>OK</v>
      </c>
      <c r="Z455" s="42" t="str">
        <f>+IF(Tabla2[[#This Row],[Nro. DNI / CE]]="","Corregir",IF(LEN(Tabla2[[#This Row],[Nro. DNI / CE]])&gt;=8,"OK","Corregir"))</f>
        <v>OK</v>
      </c>
      <c r="AA455" s="42">
        <f>COUNTIF(Tabla2[APELLIDOS Y NOMBRES],Tabla2[[#This Row],[APELLIDOS Y NOMBRES]])</f>
        <v>1</v>
      </c>
      <c r="AB455" s="42">
        <f>IF(Tabla2[[#This Row],[Trabajador]]&gt;1,1/Tabla2[[#This Row],[Trabajador]],Tabla2[[#This Row],[Trabajador]])</f>
        <v>1</v>
      </c>
      <c r="AC455" t="str">
        <f>+IFERROR(IF(Tabla2[[#This Row],[FECHA CESE/BAJA]]="","No Aplica",IF(AND(MONTH(Tabla2[[#This Row],[FECHA CESE/BAJA]])=MONTH(TODAY()-30),YEAR(Tabla2[[#This Row],[FECHA CESE/BAJA]])=YEAR(TODAY())),MONTH(TODAY()-30)&amp;"-"&amp;YEAR(TODAY()),"Borrar")),"No aplica")</f>
        <v>No Aplica</v>
      </c>
      <c r="AD455" t="str">
        <f>+IFERROR(IF(Tabla2[[#This Row],[FECHA INICIO DE LABORES EN OBRA]]="","No Aplica",IF(AND(MONTH(Tabla2[[#This Row],[FECHA INICIO DE LABORES EN OBRA]])=MONTH(TODAY()-30),YEAR(Tabla2[[#This Row],[FECHA INICIO DE LABORES EN OBRA]])=YEAR(TODAY())),MONTH(TODAY()-30)&amp;"-"&amp;YEAR(TODAY()),"No Aplica")),"No Aplica")</f>
        <v>No Aplica</v>
      </c>
    </row>
    <row r="456" spans="1:30" x14ac:dyDescent="0.25">
      <c r="A456" s="13">
        <v>20601010128</v>
      </c>
      <c r="B456" s="15" t="s">
        <v>3469</v>
      </c>
      <c r="C456" s="15" t="s">
        <v>3469</v>
      </c>
      <c r="D456" s="15" t="s">
        <v>3524</v>
      </c>
      <c r="E456" s="15" t="s">
        <v>3525</v>
      </c>
      <c r="F456" s="39">
        <v>33577</v>
      </c>
      <c r="G456" s="15">
        <v>1</v>
      </c>
      <c r="H456" s="15" t="s">
        <v>3526</v>
      </c>
      <c r="I456" s="15" t="s">
        <v>3493</v>
      </c>
      <c r="J456" s="15" t="s">
        <v>3527</v>
      </c>
      <c r="K456" s="15" t="s">
        <v>2182</v>
      </c>
      <c r="L456" s="40" t="s">
        <v>6</v>
      </c>
      <c r="M456" s="39"/>
      <c r="N456" s="41" t="s">
        <v>2098</v>
      </c>
      <c r="O456" s="39">
        <v>44928</v>
      </c>
      <c r="P456" s="40">
        <v>1</v>
      </c>
      <c r="Q456" s="40">
        <v>2</v>
      </c>
      <c r="R456" s="40" t="str">
        <f>IFERROR(VLOOKUP(Tabla2[[#This Row],[CONTRATISTA PRNCIPAL]],Hoja1!$L$5:$M$9,2,FALSE),"CJV")</f>
        <v>CJV</v>
      </c>
      <c r="S456" s="40" t="str">
        <f>IF(Tabla2[[#This Row],[EMPRESA]]=Tabla2[[#This Row],[CONTRATISTA PRNCIPAL]],"Principal","Secundaria")</f>
        <v>Principal</v>
      </c>
      <c r="T456" s="42">
        <f>IFERROR(1/COUNTIF(Tabla2[CONTRATISTA PRNCIPAL],Tabla2[[#This Row],[CONTRATISTA PRNCIPAL]]),0)</f>
        <v>0.01818181818181818</v>
      </c>
      <c r="U456" s="43">
        <f>IF(((TODAY()-Tabla2[[#This Row],[FECHA NACIMIENTO]])/365)&lt;18,"Corregir", IF(((TODAY()-Tabla2[[#This Row],[FECHA NACIMIENTO]])/365)&gt;80, "Corregir",ROUNDDOWN(((TODAY()-Tabla2[[#This Row],[FECHA NACIMIENTO]])/365),0)))</f>
        <v>31</v>
      </c>
      <c r="V4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56" s="44" t="str">
        <f>+IF(Tabla2[[#This Row],[Edad]]="Corregir","Corregir","Ok")</f>
        <v>Ok</v>
      </c>
      <c r="X456" s="42" t="str">
        <f>+IFERROR(VLOOKUP(Tabla2[[#This Row],[DISTRITO SEGÚN DNI]],Hoja1!$A$2:$B$32,2,FALSE),"No")</f>
        <v>No</v>
      </c>
      <c r="Y456" s="42" t="str">
        <f>IF(OR(LOWER(Tabla2[[#This Row],[GENERO]])="masculino", LOWER(Tabla2[[#This Row],[GENERO]])="femenino"),"OK","Corregir")</f>
        <v>OK</v>
      </c>
      <c r="Z456" s="42" t="str">
        <f>+IF(Tabla2[[#This Row],[Nro. DNI / CE]]="","Corregir",IF(LEN(Tabla2[[#This Row],[Nro. DNI / CE]])&gt;=8,"OK","Corregir"))</f>
        <v>OK</v>
      </c>
      <c r="AA456" s="42">
        <f>COUNTIF(Tabla2[APELLIDOS Y NOMBRES],Tabla2[[#This Row],[APELLIDOS Y NOMBRES]])</f>
        <v>1</v>
      </c>
      <c r="AB456" s="42">
        <f>IF(Tabla2[[#This Row],[Trabajador]]&gt;1,1/Tabla2[[#This Row],[Trabajador]],Tabla2[[#This Row],[Trabajador]])</f>
        <v>1</v>
      </c>
      <c r="AC456" t="str">
        <f>+IFERROR(IF(Tabla2[[#This Row],[FECHA CESE/BAJA]]="","No Aplica",IF(AND(MONTH(Tabla2[[#This Row],[FECHA CESE/BAJA]])=MONTH(TODAY()-30),YEAR(Tabla2[[#This Row],[FECHA CESE/BAJA]])=YEAR(TODAY())),MONTH(TODAY()-30)&amp;"-"&amp;YEAR(TODAY()),"Borrar")),"No aplica")</f>
        <v>No Aplica</v>
      </c>
      <c r="AD456" t="str">
        <f>+IFERROR(IF(Tabla2[[#This Row],[FECHA INICIO DE LABORES EN OBRA]]="","No Aplica",IF(AND(MONTH(Tabla2[[#This Row],[FECHA INICIO DE LABORES EN OBRA]])=MONTH(TODAY()-30),YEAR(Tabla2[[#This Row],[FECHA INICIO DE LABORES EN OBRA]])=YEAR(TODAY())),MONTH(TODAY()-30)&amp;"-"&amp;YEAR(TODAY()),"No Aplica")),"No Aplica")</f>
        <v>No Aplica</v>
      </c>
    </row>
    <row r="457" spans="1:30" x14ac:dyDescent="0.25">
      <c r="A457" s="13">
        <v>20601010128</v>
      </c>
      <c r="B457" s="15" t="s">
        <v>3469</v>
      </c>
      <c r="C457" s="15" t="s">
        <v>3469</v>
      </c>
      <c r="D457" s="15" t="s">
        <v>3528</v>
      </c>
      <c r="E457" s="15" t="s">
        <v>3529</v>
      </c>
      <c r="F457" s="39">
        <v>27280</v>
      </c>
      <c r="G457" s="15">
        <v>1</v>
      </c>
      <c r="H457" s="15" t="s">
        <v>3530</v>
      </c>
      <c r="I457" s="15" t="s">
        <v>3522</v>
      </c>
      <c r="J457" s="15" t="s">
        <v>3531</v>
      </c>
      <c r="K457" s="15" t="s">
        <v>3532</v>
      </c>
      <c r="L457" s="40" t="s">
        <v>6</v>
      </c>
      <c r="M457" s="39"/>
      <c r="N457" s="41" t="s">
        <v>2098</v>
      </c>
      <c r="O457" s="39">
        <v>44928</v>
      </c>
      <c r="P457" s="40">
        <v>1</v>
      </c>
      <c r="Q457" s="40">
        <v>2</v>
      </c>
      <c r="R457" s="40" t="str">
        <f>IFERROR(VLOOKUP(Tabla2[[#This Row],[CONTRATISTA PRNCIPAL]],Hoja1!$L$5:$M$9,2,FALSE),"CJV")</f>
        <v>CJV</v>
      </c>
      <c r="S457" s="40" t="str">
        <f>IF(Tabla2[[#This Row],[EMPRESA]]=Tabla2[[#This Row],[CONTRATISTA PRNCIPAL]],"Principal","Secundaria")</f>
        <v>Principal</v>
      </c>
      <c r="T457" s="42">
        <f>IFERROR(1/COUNTIF(Tabla2[CONTRATISTA PRNCIPAL],Tabla2[[#This Row],[CONTRATISTA PRNCIPAL]]),0)</f>
        <v>0.01818181818181818</v>
      </c>
      <c r="U457" s="43">
        <f>IF(((TODAY()-Tabla2[[#This Row],[FECHA NACIMIENTO]])/365)&lt;18,"Corregir", IF(((TODAY()-Tabla2[[#This Row],[FECHA NACIMIENTO]])/365)&gt;80, "Corregir",ROUNDDOWN(((TODAY()-Tabla2[[#This Row],[FECHA NACIMIENTO]])/365),0)))</f>
        <v>49</v>
      </c>
      <c r="V4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57" s="44" t="str">
        <f>+IF(Tabla2[[#This Row],[Edad]]="Corregir","Corregir","Ok")</f>
        <v>Ok</v>
      </c>
      <c r="X457" s="42" t="str">
        <f>+IFERROR(VLOOKUP(Tabla2[[#This Row],[DISTRITO SEGÚN DNI]],Hoja1!$A$2:$B$32,2,FALSE),"No")</f>
        <v>No</v>
      </c>
      <c r="Y457" s="42" t="str">
        <f>IF(OR(LOWER(Tabla2[[#This Row],[GENERO]])="masculino", LOWER(Tabla2[[#This Row],[GENERO]])="femenino"),"OK","Corregir")</f>
        <v>OK</v>
      </c>
      <c r="Z457" s="42" t="str">
        <f>+IF(Tabla2[[#This Row],[Nro. DNI / CE]]="","Corregir",IF(LEN(Tabla2[[#This Row],[Nro. DNI / CE]])&gt;=8,"OK","Corregir"))</f>
        <v>OK</v>
      </c>
      <c r="AA457" s="42">
        <f>COUNTIF(Tabla2[APELLIDOS Y NOMBRES],Tabla2[[#This Row],[APELLIDOS Y NOMBRES]])</f>
        <v>1</v>
      </c>
      <c r="AB457" s="42">
        <f>IF(Tabla2[[#This Row],[Trabajador]]&gt;1,1/Tabla2[[#This Row],[Trabajador]],Tabla2[[#This Row],[Trabajador]])</f>
        <v>1</v>
      </c>
      <c r="AC457" t="str">
        <f>+IFERROR(IF(Tabla2[[#This Row],[FECHA CESE/BAJA]]="","No Aplica",IF(AND(MONTH(Tabla2[[#This Row],[FECHA CESE/BAJA]])=MONTH(TODAY()-30),YEAR(Tabla2[[#This Row],[FECHA CESE/BAJA]])=YEAR(TODAY())),MONTH(TODAY()-30)&amp;"-"&amp;YEAR(TODAY()),"Borrar")),"No aplica")</f>
        <v>No Aplica</v>
      </c>
      <c r="AD457" t="str">
        <f>+IFERROR(IF(Tabla2[[#This Row],[FECHA INICIO DE LABORES EN OBRA]]="","No Aplica",IF(AND(MONTH(Tabla2[[#This Row],[FECHA INICIO DE LABORES EN OBRA]])=MONTH(TODAY()-30),YEAR(Tabla2[[#This Row],[FECHA INICIO DE LABORES EN OBRA]])=YEAR(TODAY())),MONTH(TODAY()-30)&amp;"-"&amp;YEAR(TODAY()),"No Aplica")),"No Aplica")</f>
        <v>No Aplica</v>
      </c>
    </row>
    <row r="458" spans="1:30" x14ac:dyDescent="0.25">
      <c r="A458" s="13">
        <v>20601010128</v>
      </c>
      <c r="B458" s="15" t="s">
        <v>3469</v>
      </c>
      <c r="C458" s="15" t="s">
        <v>3469</v>
      </c>
      <c r="D458" s="15" t="s">
        <v>3533</v>
      </c>
      <c r="E458" s="15" t="s">
        <v>3534</v>
      </c>
      <c r="F458" s="39">
        <v>32023</v>
      </c>
      <c r="G458" s="15">
        <v>1</v>
      </c>
      <c r="H458" s="15" t="s">
        <v>3535</v>
      </c>
      <c r="I458" s="15" t="s">
        <v>3522</v>
      </c>
      <c r="J458" s="15" t="s">
        <v>3536</v>
      </c>
      <c r="K458" s="15" t="s">
        <v>2182</v>
      </c>
      <c r="L458" s="40" t="s">
        <v>6</v>
      </c>
      <c r="M458" s="39"/>
      <c r="N458" s="41" t="s">
        <v>2098</v>
      </c>
      <c r="O458" s="39">
        <v>45035</v>
      </c>
      <c r="P458" s="40">
        <v>1</v>
      </c>
      <c r="Q458" s="40">
        <v>2</v>
      </c>
      <c r="R458" s="40" t="str">
        <f>IFERROR(VLOOKUP(Tabla2[[#This Row],[CONTRATISTA PRNCIPAL]],Hoja1!$L$5:$M$9,2,FALSE),"CJV")</f>
        <v>CJV</v>
      </c>
      <c r="S458" s="40" t="str">
        <f>IF(Tabla2[[#This Row],[EMPRESA]]=Tabla2[[#This Row],[CONTRATISTA PRNCIPAL]],"Principal","Secundaria")</f>
        <v>Principal</v>
      </c>
      <c r="T458" s="42">
        <f>IFERROR(1/COUNTIF(Tabla2[CONTRATISTA PRNCIPAL],Tabla2[[#This Row],[CONTRATISTA PRNCIPAL]]),0)</f>
        <v>0.01818181818181818</v>
      </c>
      <c r="U458" s="43">
        <f>IF(((TODAY()-Tabla2[[#This Row],[FECHA NACIMIENTO]])/365)&lt;18,"Corregir", IF(((TODAY()-Tabla2[[#This Row],[FECHA NACIMIENTO]])/365)&gt;80, "Corregir",ROUNDDOWN(((TODAY()-Tabla2[[#This Row],[FECHA NACIMIENTO]])/365),0)))</f>
        <v>36</v>
      </c>
      <c r="V4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58" s="44" t="str">
        <f>+IF(Tabla2[[#This Row],[Edad]]="Corregir","Corregir","Ok")</f>
        <v>Ok</v>
      </c>
      <c r="X458" s="42" t="str">
        <f>+IFERROR(VLOOKUP(Tabla2[[#This Row],[DISTRITO SEGÚN DNI]],Hoja1!$A$2:$B$32,2,FALSE),"No")</f>
        <v>No</v>
      </c>
      <c r="Y458" s="42" t="str">
        <f>IF(OR(LOWER(Tabla2[[#This Row],[GENERO]])="masculino", LOWER(Tabla2[[#This Row],[GENERO]])="femenino"),"OK","Corregir")</f>
        <v>OK</v>
      </c>
      <c r="Z458" s="42" t="str">
        <f>+IF(Tabla2[[#This Row],[Nro. DNI / CE]]="","Corregir",IF(LEN(Tabla2[[#This Row],[Nro. DNI / CE]])&gt;=8,"OK","Corregir"))</f>
        <v>OK</v>
      </c>
      <c r="AA458" s="42">
        <f>COUNTIF(Tabla2[APELLIDOS Y NOMBRES],Tabla2[[#This Row],[APELLIDOS Y NOMBRES]])</f>
        <v>1</v>
      </c>
      <c r="AB458" s="42">
        <f>IF(Tabla2[[#This Row],[Trabajador]]&gt;1,1/Tabla2[[#This Row],[Trabajador]],Tabla2[[#This Row],[Trabajador]])</f>
        <v>1</v>
      </c>
      <c r="AC458" t="str">
        <f>+IFERROR(IF(Tabla2[[#This Row],[FECHA CESE/BAJA]]="","No Aplica",IF(AND(MONTH(Tabla2[[#This Row],[FECHA CESE/BAJA]])=MONTH(TODAY()-30),YEAR(Tabla2[[#This Row],[FECHA CESE/BAJA]])=YEAR(TODAY())),MONTH(TODAY()-30)&amp;"-"&amp;YEAR(TODAY()),"Borrar")),"No aplica")</f>
        <v>No Aplica</v>
      </c>
      <c r="AD458" t="str">
        <f>+IFERROR(IF(Tabla2[[#This Row],[FECHA INICIO DE LABORES EN OBRA]]="","No Aplica",IF(AND(MONTH(Tabla2[[#This Row],[FECHA INICIO DE LABORES EN OBRA]])=MONTH(TODAY()-30),YEAR(Tabla2[[#This Row],[FECHA INICIO DE LABORES EN OBRA]])=YEAR(TODAY())),MONTH(TODAY()-30)&amp;"-"&amp;YEAR(TODAY()),"No Aplica")),"No Aplica")</f>
        <v>No Aplica</v>
      </c>
    </row>
    <row r="459" spans="1:30" x14ac:dyDescent="0.25">
      <c r="A459" s="13">
        <v>20601010128</v>
      </c>
      <c r="B459" s="15" t="s">
        <v>3469</v>
      </c>
      <c r="C459" s="15" t="s">
        <v>3469</v>
      </c>
      <c r="D459" s="15" t="s">
        <v>1643</v>
      </c>
      <c r="E459" s="15" t="s">
        <v>1644</v>
      </c>
      <c r="F459" s="39">
        <v>33932</v>
      </c>
      <c r="G459" s="15">
        <v>2</v>
      </c>
      <c r="H459" s="15" t="s">
        <v>3537</v>
      </c>
      <c r="I459" s="15" t="s">
        <v>3522</v>
      </c>
      <c r="J459" s="15" t="s">
        <v>3538</v>
      </c>
      <c r="K459" s="15" t="s">
        <v>17</v>
      </c>
      <c r="L459" s="40" t="s">
        <v>6</v>
      </c>
      <c r="M459" s="39"/>
      <c r="N459" s="41" t="s">
        <v>2098</v>
      </c>
      <c r="O459" s="39">
        <v>44928</v>
      </c>
      <c r="P459" s="40">
        <v>1</v>
      </c>
      <c r="Q459" s="40">
        <v>4</v>
      </c>
      <c r="R459" s="40" t="str">
        <f>IFERROR(VLOOKUP(Tabla2[[#This Row],[CONTRATISTA PRNCIPAL]],Hoja1!$L$5:$M$9,2,FALSE),"CJV")</f>
        <v>CJV</v>
      </c>
      <c r="S459" s="40" t="str">
        <f>IF(Tabla2[[#This Row],[EMPRESA]]=Tabla2[[#This Row],[CONTRATISTA PRNCIPAL]],"Principal","Secundaria")</f>
        <v>Principal</v>
      </c>
      <c r="T459" s="42">
        <f>IFERROR(1/COUNTIF(Tabla2[CONTRATISTA PRNCIPAL],Tabla2[[#This Row],[CONTRATISTA PRNCIPAL]]),0)</f>
        <v>0.01818181818181818</v>
      </c>
      <c r="U459" s="43">
        <f>IF(((TODAY()-Tabla2[[#This Row],[FECHA NACIMIENTO]])/365)&lt;18,"Corregir", IF(((TODAY()-Tabla2[[#This Row],[FECHA NACIMIENTO]])/365)&gt;80, "Corregir",ROUNDDOWN(((TODAY()-Tabla2[[#This Row],[FECHA NACIMIENTO]])/365),0)))</f>
        <v>30</v>
      </c>
      <c r="V4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59" s="44" t="str">
        <f>+IF(Tabla2[[#This Row],[Edad]]="Corregir","Corregir","Ok")</f>
        <v>Ok</v>
      </c>
      <c r="X459" s="42" t="str">
        <f>+IFERROR(VLOOKUP(Tabla2[[#This Row],[DISTRITO SEGÚN DNI]],Hoja1!$A$2:$B$32,2,FALSE),"No")</f>
        <v>ATE</v>
      </c>
      <c r="Y459" s="42" t="str">
        <f>IF(OR(LOWER(Tabla2[[#This Row],[GENERO]])="masculino", LOWER(Tabla2[[#This Row],[GENERO]])="femenino"),"OK","Corregir")</f>
        <v>OK</v>
      </c>
      <c r="Z459" s="42" t="str">
        <f>+IF(Tabla2[[#This Row],[Nro. DNI / CE]]="","Corregir",IF(LEN(Tabla2[[#This Row],[Nro. DNI / CE]])&gt;=8,"OK","Corregir"))</f>
        <v>OK</v>
      </c>
      <c r="AA459" s="42">
        <f>COUNTIF(Tabla2[APELLIDOS Y NOMBRES],Tabla2[[#This Row],[APELLIDOS Y NOMBRES]])</f>
        <v>1</v>
      </c>
      <c r="AB459" s="42">
        <f>IF(Tabla2[[#This Row],[Trabajador]]&gt;1,1/Tabla2[[#This Row],[Trabajador]],Tabla2[[#This Row],[Trabajador]])</f>
        <v>1</v>
      </c>
      <c r="AC459" t="str">
        <f>+IFERROR(IF(Tabla2[[#This Row],[FECHA CESE/BAJA]]="","No Aplica",IF(AND(MONTH(Tabla2[[#This Row],[FECHA CESE/BAJA]])=MONTH(TODAY()-30),YEAR(Tabla2[[#This Row],[FECHA CESE/BAJA]])=YEAR(TODAY())),MONTH(TODAY()-30)&amp;"-"&amp;YEAR(TODAY()),"Borrar")),"No aplica")</f>
        <v>No Aplica</v>
      </c>
      <c r="AD459" t="str">
        <f>+IFERROR(IF(Tabla2[[#This Row],[FECHA INICIO DE LABORES EN OBRA]]="","No Aplica",IF(AND(MONTH(Tabla2[[#This Row],[FECHA INICIO DE LABORES EN OBRA]])=MONTH(TODAY()-30),YEAR(Tabla2[[#This Row],[FECHA INICIO DE LABORES EN OBRA]])=YEAR(TODAY())),MONTH(TODAY()-30)&amp;"-"&amp;YEAR(TODAY()),"No Aplica")),"No Aplica")</f>
        <v>No Aplica</v>
      </c>
    </row>
    <row r="460" spans="1:30" x14ac:dyDescent="0.25">
      <c r="A460" s="13">
        <v>20601010128</v>
      </c>
      <c r="B460" s="15" t="s">
        <v>3469</v>
      </c>
      <c r="C460" s="15" t="s">
        <v>3469</v>
      </c>
      <c r="D460" s="15">
        <v>10622779</v>
      </c>
      <c r="E460" s="15" t="s">
        <v>3539</v>
      </c>
      <c r="F460" s="39">
        <v>29018</v>
      </c>
      <c r="G460" s="15">
        <v>2</v>
      </c>
      <c r="H460" s="15" t="s">
        <v>3480</v>
      </c>
      <c r="I460" s="15" t="s">
        <v>2341</v>
      </c>
      <c r="J460" s="15" t="s">
        <v>3540</v>
      </c>
      <c r="K460" s="15" t="s">
        <v>2182</v>
      </c>
      <c r="L460" s="40" t="s">
        <v>6</v>
      </c>
      <c r="M460" s="39"/>
      <c r="N460" s="41" t="s">
        <v>2098</v>
      </c>
      <c r="O460" s="39">
        <v>45014</v>
      </c>
      <c r="P460" s="40">
        <v>1</v>
      </c>
      <c r="Q460" s="40">
        <v>4</v>
      </c>
      <c r="R460" s="40" t="str">
        <f>IFERROR(VLOOKUP(Tabla2[[#This Row],[CONTRATISTA PRNCIPAL]],Hoja1!$L$5:$M$9,2,FALSE),"CJV")</f>
        <v>CJV</v>
      </c>
      <c r="S460" s="40" t="str">
        <f>IF(Tabla2[[#This Row],[EMPRESA]]=Tabla2[[#This Row],[CONTRATISTA PRNCIPAL]],"Principal","Secundaria")</f>
        <v>Principal</v>
      </c>
      <c r="T460" s="42">
        <f>IFERROR(1/COUNTIF(Tabla2[CONTRATISTA PRNCIPAL],Tabla2[[#This Row],[CONTRATISTA PRNCIPAL]]),0)</f>
        <v>0.01818181818181818</v>
      </c>
      <c r="U460" s="43">
        <f>IF(((TODAY()-Tabla2[[#This Row],[FECHA NACIMIENTO]])/365)&lt;18,"Corregir", IF(((TODAY()-Tabla2[[#This Row],[FECHA NACIMIENTO]])/365)&gt;80, "Corregir",ROUNDDOWN(((TODAY()-Tabla2[[#This Row],[FECHA NACIMIENTO]])/365),0)))</f>
        <v>44</v>
      </c>
      <c r="V4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60" s="44" t="str">
        <f>+IF(Tabla2[[#This Row],[Edad]]="Corregir","Corregir","Ok")</f>
        <v>Ok</v>
      </c>
      <c r="X460" s="42" t="str">
        <f>+IFERROR(VLOOKUP(Tabla2[[#This Row],[DISTRITO SEGÚN DNI]],Hoja1!$A$2:$B$32,2,FALSE),"No")</f>
        <v>No</v>
      </c>
      <c r="Y460" s="42" t="str">
        <f>IF(OR(LOWER(Tabla2[[#This Row],[GENERO]])="masculino", LOWER(Tabla2[[#This Row],[GENERO]])="femenino"),"OK","Corregir")</f>
        <v>OK</v>
      </c>
      <c r="Z460" s="42" t="str">
        <f>+IF(Tabla2[[#This Row],[Nro. DNI / CE]]="","Corregir",IF(LEN(Tabla2[[#This Row],[Nro. DNI / CE]])&gt;=8,"OK","Corregir"))</f>
        <v>OK</v>
      </c>
      <c r="AA460" s="42">
        <f>COUNTIF(Tabla2[APELLIDOS Y NOMBRES],Tabla2[[#This Row],[APELLIDOS Y NOMBRES]])</f>
        <v>1</v>
      </c>
      <c r="AB460" s="42">
        <f>IF(Tabla2[[#This Row],[Trabajador]]&gt;1,1/Tabla2[[#This Row],[Trabajador]],Tabla2[[#This Row],[Trabajador]])</f>
        <v>1</v>
      </c>
      <c r="AC460" t="str">
        <f>+IFERROR(IF(Tabla2[[#This Row],[FECHA CESE/BAJA]]="","No Aplica",IF(AND(MONTH(Tabla2[[#This Row],[FECHA CESE/BAJA]])=MONTH(TODAY()-30),YEAR(Tabla2[[#This Row],[FECHA CESE/BAJA]])=YEAR(TODAY())),MONTH(TODAY()-30)&amp;"-"&amp;YEAR(TODAY()),"Borrar")),"No aplica")</f>
        <v>No Aplica</v>
      </c>
      <c r="AD460" t="str">
        <f>+IFERROR(IF(Tabla2[[#This Row],[FECHA INICIO DE LABORES EN OBRA]]="","No Aplica",IF(AND(MONTH(Tabla2[[#This Row],[FECHA INICIO DE LABORES EN OBRA]])=MONTH(TODAY()-30),YEAR(Tabla2[[#This Row],[FECHA INICIO DE LABORES EN OBRA]])=YEAR(TODAY())),MONTH(TODAY()-30)&amp;"-"&amp;YEAR(TODAY()),"No Aplica")),"No Aplica")</f>
        <v>No Aplica</v>
      </c>
    </row>
    <row r="461" spans="1:30" x14ac:dyDescent="0.25">
      <c r="A461" s="13">
        <v>20601010128</v>
      </c>
      <c r="B461" s="15" t="s">
        <v>3469</v>
      </c>
      <c r="C461" s="15" t="s">
        <v>3469</v>
      </c>
      <c r="D461" s="15" t="s">
        <v>3541</v>
      </c>
      <c r="E461" s="15" t="s">
        <v>3542</v>
      </c>
      <c r="F461" s="39">
        <v>34079</v>
      </c>
      <c r="G461" s="15">
        <v>1</v>
      </c>
      <c r="H461" s="15" t="s">
        <v>3543</v>
      </c>
      <c r="I461" s="15" t="s">
        <v>3493</v>
      </c>
      <c r="J461" s="15" t="s">
        <v>3544</v>
      </c>
      <c r="K461" s="15" t="s">
        <v>3545</v>
      </c>
      <c r="L461" s="40" t="s">
        <v>6</v>
      </c>
      <c r="M461" s="39"/>
      <c r="N461" s="41" t="s">
        <v>2098</v>
      </c>
      <c r="O461" s="39">
        <v>44928</v>
      </c>
      <c r="P461" s="40">
        <v>1</v>
      </c>
      <c r="Q461" s="40">
        <v>2</v>
      </c>
      <c r="R461" s="40" t="str">
        <f>IFERROR(VLOOKUP(Tabla2[[#This Row],[CONTRATISTA PRNCIPAL]],Hoja1!$L$5:$M$9,2,FALSE),"CJV")</f>
        <v>CJV</v>
      </c>
      <c r="S461" s="40" t="str">
        <f>IF(Tabla2[[#This Row],[EMPRESA]]=Tabla2[[#This Row],[CONTRATISTA PRNCIPAL]],"Principal","Secundaria")</f>
        <v>Principal</v>
      </c>
      <c r="T461" s="42">
        <f>IFERROR(1/COUNTIF(Tabla2[CONTRATISTA PRNCIPAL],Tabla2[[#This Row],[CONTRATISTA PRNCIPAL]]),0)</f>
        <v>0.01818181818181818</v>
      </c>
      <c r="U461" s="43">
        <f>IF(((TODAY()-Tabla2[[#This Row],[FECHA NACIMIENTO]])/365)&lt;18,"Corregir", IF(((TODAY()-Tabla2[[#This Row],[FECHA NACIMIENTO]])/365)&gt;80, "Corregir",ROUNDDOWN(((TODAY()-Tabla2[[#This Row],[FECHA NACIMIENTO]])/365),0)))</f>
        <v>30</v>
      </c>
      <c r="V4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61" s="44" t="str">
        <f>+IF(Tabla2[[#This Row],[Edad]]="Corregir","Corregir","Ok")</f>
        <v>Ok</v>
      </c>
      <c r="X461" s="42" t="str">
        <f>+IFERROR(VLOOKUP(Tabla2[[#This Row],[DISTRITO SEGÚN DNI]],Hoja1!$A$2:$B$32,2,FALSE),"No")</f>
        <v>No</v>
      </c>
      <c r="Y461" s="42" t="str">
        <f>IF(OR(LOWER(Tabla2[[#This Row],[GENERO]])="masculino", LOWER(Tabla2[[#This Row],[GENERO]])="femenino"),"OK","Corregir")</f>
        <v>OK</v>
      </c>
      <c r="Z461" s="42" t="str">
        <f>+IF(Tabla2[[#This Row],[Nro. DNI / CE]]="","Corregir",IF(LEN(Tabla2[[#This Row],[Nro. DNI / CE]])&gt;=8,"OK","Corregir"))</f>
        <v>OK</v>
      </c>
      <c r="AA461" s="42">
        <f>COUNTIF(Tabla2[APELLIDOS Y NOMBRES],Tabla2[[#This Row],[APELLIDOS Y NOMBRES]])</f>
        <v>1</v>
      </c>
      <c r="AB461" s="42">
        <f>IF(Tabla2[[#This Row],[Trabajador]]&gt;1,1/Tabla2[[#This Row],[Trabajador]],Tabla2[[#This Row],[Trabajador]])</f>
        <v>1</v>
      </c>
      <c r="AC461" t="str">
        <f>+IFERROR(IF(Tabla2[[#This Row],[FECHA CESE/BAJA]]="","No Aplica",IF(AND(MONTH(Tabla2[[#This Row],[FECHA CESE/BAJA]])=MONTH(TODAY()-30),YEAR(Tabla2[[#This Row],[FECHA CESE/BAJA]])=YEAR(TODAY())),MONTH(TODAY()-30)&amp;"-"&amp;YEAR(TODAY()),"Borrar")),"No aplica")</f>
        <v>No Aplica</v>
      </c>
      <c r="AD461" t="str">
        <f>+IFERROR(IF(Tabla2[[#This Row],[FECHA INICIO DE LABORES EN OBRA]]="","No Aplica",IF(AND(MONTH(Tabla2[[#This Row],[FECHA INICIO DE LABORES EN OBRA]])=MONTH(TODAY()-30),YEAR(Tabla2[[#This Row],[FECHA INICIO DE LABORES EN OBRA]])=YEAR(TODAY())),MONTH(TODAY()-30)&amp;"-"&amp;YEAR(TODAY()),"No Aplica")),"No Aplica")</f>
        <v>No Aplica</v>
      </c>
    </row>
    <row r="462" spans="1:30" x14ac:dyDescent="0.25">
      <c r="A462" s="13">
        <v>20601010128</v>
      </c>
      <c r="B462" s="15" t="s">
        <v>3469</v>
      </c>
      <c r="C462" s="15" t="s">
        <v>3469</v>
      </c>
      <c r="D462" s="15" t="s">
        <v>3546</v>
      </c>
      <c r="E462" s="15" t="s">
        <v>3547</v>
      </c>
      <c r="F462" s="39">
        <v>28681</v>
      </c>
      <c r="G462" s="15">
        <v>2</v>
      </c>
      <c r="H462" s="15" t="s">
        <v>3480</v>
      </c>
      <c r="I462" s="15" t="s">
        <v>2341</v>
      </c>
      <c r="J462" s="15" t="s">
        <v>3548</v>
      </c>
      <c r="K462" s="15" t="s">
        <v>2272</v>
      </c>
      <c r="L462" s="40" t="s">
        <v>6</v>
      </c>
      <c r="M462" s="39"/>
      <c r="N462" s="41" t="s">
        <v>2114</v>
      </c>
      <c r="O462" s="39">
        <v>45040</v>
      </c>
      <c r="P462" s="40">
        <v>1</v>
      </c>
      <c r="Q462" s="40">
        <v>4</v>
      </c>
      <c r="R462" s="40" t="str">
        <f>IFERROR(VLOOKUP(Tabla2[[#This Row],[CONTRATISTA PRNCIPAL]],Hoja1!$L$5:$M$9,2,FALSE),"CJV")</f>
        <v>CJV</v>
      </c>
      <c r="S462" s="40" t="str">
        <f>IF(Tabla2[[#This Row],[EMPRESA]]=Tabla2[[#This Row],[CONTRATISTA PRNCIPAL]],"Principal","Secundaria")</f>
        <v>Principal</v>
      </c>
      <c r="T462" s="42">
        <f>IFERROR(1/COUNTIF(Tabla2[CONTRATISTA PRNCIPAL],Tabla2[[#This Row],[CONTRATISTA PRNCIPAL]]),0)</f>
        <v>0.01818181818181818</v>
      </c>
      <c r="U462" s="43">
        <f>IF(((TODAY()-Tabla2[[#This Row],[FECHA NACIMIENTO]])/365)&lt;18,"Corregir", IF(((TODAY()-Tabla2[[#This Row],[FECHA NACIMIENTO]])/365)&gt;80, "Corregir",ROUNDDOWN(((TODAY()-Tabla2[[#This Row],[FECHA NACIMIENTO]])/365),0)))</f>
        <v>45</v>
      </c>
      <c r="V4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62" s="44" t="str">
        <f>+IF(Tabla2[[#This Row],[Edad]]="Corregir","Corregir","Ok")</f>
        <v>Ok</v>
      </c>
      <c r="X462" s="42" t="str">
        <f>+IFERROR(VLOOKUP(Tabla2[[#This Row],[DISTRITO SEGÚN DNI]],Hoja1!$A$2:$B$32,2,FALSE),"No")</f>
        <v>No</v>
      </c>
      <c r="Y462" s="42" t="str">
        <f>IF(OR(LOWER(Tabla2[[#This Row],[GENERO]])="masculino", LOWER(Tabla2[[#This Row],[GENERO]])="femenino"),"OK","Corregir")</f>
        <v>OK</v>
      </c>
      <c r="Z462" s="42" t="str">
        <f>+IF(Tabla2[[#This Row],[Nro. DNI / CE]]="","Corregir",IF(LEN(Tabla2[[#This Row],[Nro. DNI / CE]])&gt;=8,"OK","Corregir"))</f>
        <v>OK</v>
      </c>
      <c r="AA462" s="42">
        <f>COUNTIF(Tabla2[APELLIDOS Y NOMBRES],Tabla2[[#This Row],[APELLIDOS Y NOMBRES]])</f>
        <v>1</v>
      </c>
      <c r="AB462" s="42">
        <f>IF(Tabla2[[#This Row],[Trabajador]]&gt;1,1/Tabla2[[#This Row],[Trabajador]],Tabla2[[#This Row],[Trabajador]])</f>
        <v>1</v>
      </c>
      <c r="AC462" t="str">
        <f>+IFERROR(IF(Tabla2[[#This Row],[FECHA CESE/BAJA]]="","No Aplica",IF(AND(MONTH(Tabla2[[#This Row],[FECHA CESE/BAJA]])=MONTH(TODAY()-30),YEAR(Tabla2[[#This Row],[FECHA CESE/BAJA]])=YEAR(TODAY())),MONTH(TODAY()-30)&amp;"-"&amp;YEAR(TODAY()),"Borrar")),"No aplica")</f>
        <v>No Aplica</v>
      </c>
      <c r="AD462" t="str">
        <f>+IFERROR(IF(Tabla2[[#This Row],[FECHA INICIO DE LABORES EN OBRA]]="","No Aplica",IF(AND(MONTH(Tabla2[[#This Row],[FECHA INICIO DE LABORES EN OBRA]])=MONTH(TODAY()-30),YEAR(Tabla2[[#This Row],[FECHA INICIO DE LABORES EN OBRA]])=YEAR(TODAY())),MONTH(TODAY()-30)&amp;"-"&amp;YEAR(TODAY()),"No Aplica")),"No Aplica")</f>
        <v>No Aplica</v>
      </c>
    </row>
    <row r="463" spans="1:30" x14ac:dyDescent="0.25">
      <c r="A463" s="13">
        <v>20601010128</v>
      </c>
      <c r="B463" s="15" t="s">
        <v>3469</v>
      </c>
      <c r="C463" s="15" t="s">
        <v>3469</v>
      </c>
      <c r="D463" s="15" t="s">
        <v>3549</v>
      </c>
      <c r="E463" s="15" t="s">
        <v>3550</v>
      </c>
      <c r="F463" s="39">
        <v>33792</v>
      </c>
      <c r="G463" s="15">
        <v>2</v>
      </c>
      <c r="H463" s="15" t="s">
        <v>2192</v>
      </c>
      <c r="I463" s="15" t="s">
        <v>3522</v>
      </c>
      <c r="J463" s="15" t="s">
        <v>3551</v>
      </c>
      <c r="K463" s="15" t="s">
        <v>3552</v>
      </c>
      <c r="L463" s="40" t="s">
        <v>6</v>
      </c>
      <c r="M463" s="39"/>
      <c r="N463" s="41" t="s">
        <v>2098</v>
      </c>
      <c r="O463" s="39">
        <v>43539</v>
      </c>
      <c r="P463" s="40">
        <v>1</v>
      </c>
      <c r="Q463" s="40">
        <v>4</v>
      </c>
      <c r="R463" s="40" t="str">
        <f>IFERROR(VLOOKUP(Tabla2[[#This Row],[CONTRATISTA PRNCIPAL]],Hoja1!$L$5:$M$9,2,FALSE),"CJV")</f>
        <v>CJV</v>
      </c>
      <c r="S463" s="40" t="str">
        <f>IF(Tabla2[[#This Row],[EMPRESA]]=Tabla2[[#This Row],[CONTRATISTA PRNCIPAL]],"Principal","Secundaria")</f>
        <v>Principal</v>
      </c>
      <c r="T463" s="42">
        <f>IFERROR(1/COUNTIF(Tabla2[CONTRATISTA PRNCIPAL],Tabla2[[#This Row],[CONTRATISTA PRNCIPAL]]),0)</f>
        <v>0.01818181818181818</v>
      </c>
      <c r="U463" s="43">
        <f>IF(((TODAY()-Tabla2[[#This Row],[FECHA NACIMIENTO]])/365)&lt;18,"Corregir", IF(((TODAY()-Tabla2[[#This Row],[FECHA NACIMIENTO]])/365)&gt;80, "Corregir",ROUNDDOWN(((TODAY()-Tabla2[[#This Row],[FECHA NACIMIENTO]])/365),0)))</f>
        <v>31</v>
      </c>
      <c r="V4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63" s="44" t="str">
        <f>+IF(Tabla2[[#This Row],[Edad]]="Corregir","Corregir","Ok")</f>
        <v>Ok</v>
      </c>
      <c r="X463" s="42" t="str">
        <f>+IFERROR(VLOOKUP(Tabla2[[#This Row],[DISTRITO SEGÚN DNI]],Hoja1!$A$2:$B$32,2,FALSE),"No")</f>
        <v>No</v>
      </c>
      <c r="Y463" s="42" t="str">
        <f>IF(OR(LOWER(Tabla2[[#This Row],[GENERO]])="masculino", LOWER(Tabla2[[#This Row],[GENERO]])="femenino"),"OK","Corregir")</f>
        <v>OK</v>
      </c>
      <c r="Z463" s="42" t="str">
        <f>+IF(Tabla2[[#This Row],[Nro. DNI / CE]]="","Corregir",IF(LEN(Tabla2[[#This Row],[Nro. DNI / CE]])&gt;=8,"OK","Corregir"))</f>
        <v>OK</v>
      </c>
      <c r="AA463" s="42">
        <f>COUNTIF(Tabla2[APELLIDOS Y NOMBRES],Tabla2[[#This Row],[APELLIDOS Y NOMBRES]])</f>
        <v>1</v>
      </c>
      <c r="AB463" s="42">
        <f>IF(Tabla2[[#This Row],[Trabajador]]&gt;1,1/Tabla2[[#This Row],[Trabajador]],Tabla2[[#This Row],[Trabajador]])</f>
        <v>1</v>
      </c>
      <c r="AC463" t="str">
        <f>+IFERROR(IF(Tabla2[[#This Row],[FECHA CESE/BAJA]]="","No Aplica",IF(AND(MONTH(Tabla2[[#This Row],[FECHA CESE/BAJA]])=MONTH(TODAY()-30),YEAR(Tabla2[[#This Row],[FECHA CESE/BAJA]])=YEAR(TODAY())),MONTH(TODAY()-30)&amp;"-"&amp;YEAR(TODAY()),"Borrar")),"No aplica")</f>
        <v>No Aplica</v>
      </c>
      <c r="AD463" t="str">
        <f>+IFERROR(IF(Tabla2[[#This Row],[FECHA INICIO DE LABORES EN OBRA]]="","No Aplica",IF(AND(MONTH(Tabla2[[#This Row],[FECHA INICIO DE LABORES EN OBRA]])=MONTH(TODAY()-30),YEAR(Tabla2[[#This Row],[FECHA INICIO DE LABORES EN OBRA]])=YEAR(TODAY())),MONTH(TODAY()-30)&amp;"-"&amp;YEAR(TODAY()),"No Aplica")),"No Aplica")</f>
        <v>No Aplica</v>
      </c>
    </row>
    <row r="464" spans="1:30" x14ac:dyDescent="0.25">
      <c r="A464" s="13">
        <v>20601010128</v>
      </c>
      <c r="B464" s="15" t="s">
        <v>3469</v>
      </c>
      <c r="C464" s="15" t="s">
        <v>3469</v>
      </c>
      <c r="D464" s="15" t="s">
        <v>3553</v>
      </c>
      <c r="E464" s="15" t="s">
        <v>3554</v>
      </c>
      <c r="F464" s="39">
        <v>26935</v>
      </c>
      <c r="G464" s="15">
        <v>2</v>
      </c>
      <c r="H464" s="15" t="s">
        <v>3555</v>
      </c>
      <c r="I464" s="15" t="s">
        <v>3522</v>
      </c>
      <c r="J464" s="15" t="s">
        <v>3556</v>
      </c>
      <c r="K464" s="15" t="s">
        <v>3557</v>
      </c>
      <c r="L464" s="40" t="s">
        <v>6</v>
      </c>
      <c r="M464" s="39"/>
      <c r="N464" s="41" t="s">
        <v>2098</v>
      </c>
      <c r="O464" s="39">
        <v>44617</v>
      </c>
      <c r="P464" s="40">
        <v>1</v>
      </c>
      <c r="Q464" s="40">
        <v>4</v>
      </c>
      <c r="R464" s="40" t="str">
        <f>IFERROR(VLOOKUP(Tabla2[[#This Row],[CONTRATISTA PRNCIPAL]],Hoja1!$L$5:$M$9,2,FALSE),"CJV")</f>
        <v>CJV</v>
      </c>
      <c r="S464" s="40" t="str">
        <f>IF(Tabla2[[#This Row],[EMPRESA]]=Tabla2[[#This Row],[CONTRATISTA PRNCIPAL]],"Principal","Secundaria")</f>
        <v>Principal</v>
      </c>
      <c r="T464" s="42">
        <f>IFERROR(1/COUNTIF(Tabla2[CONTRATISTA PRNCIPAL],Tabla2[[#This Row],[CONTRATISTA PRNCIPAL]]),0)</f>
        <v>0.01818181818181818</v>
      </c>
      <c r="U464" s="43">
        <f>IF(((TODAY()-Tabla2[[#This Row],[FECHA NACIMIENTO]])/365)&lt;18,"Corregir", IF(((TODAY()-Tabla2[[#This Row],[FECHA NACIMIENTO]])/365)&gt;80, "Corregir",ROUNDDOWN(((TODAY()-Tabla2[[#This Row],[FECHA NACIMIENTO]])/365),0)))</f>
        <v>50</v>
      </c>
      <c r="V4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64" s="44" t="str">
        <f>+IF(Tabla2[[#This Row],[Edad]]="Corregir","Corregir","Ok")</f>
        <v>Ok</v>
      </c>
      <c r="X464" s="42" t="str">
        <f>+IFERROR(VLOOKUP(Tabla2[[#This Row],[DISTRITO SEGÚN DNI]],Hoja1!$A$2:$B$32,2,FALSE),"No")</f>
        <v>No</v>
      </c>
      <c r="Y464" s="42" t="str">
        <f>IF(OR(LOWER(Tabla2[[#This Row],[GENERO]])="masculino", LOWER(Tabla2[[#This Row],[GENERO]])="femenino"),"OK","Corregir")</f>
        <v>OK</v>
      </c>
      <c r="Z464" s="42" t="str">
        <f>+IF(Tabla2[[#This Row],[Nro. DNI / CE]]="","Corregir",IF(LEN(Tabla2[[#This Row],[Nro. DNI / CE]])&gt;=8,"OK","Corregir"))</f>
        <v>OK</v>
      </c>
      <c r="AA464" s="42">
        <f>COUNTIF(Tabla2[APELLIDOS Y NOMBRES],Tabla2[[#This Row],[APELLIDOS Y NOMBRES]])</f>
        <v>1</v>
      </c>
      <c r="AB464" s="42">
        <f>IF(Tabla2[[#This Row],[Trabajador]]&gt;1,1/Tabla2[[#This Row],[Trabajador]],Tabla2[[#This Row],[Trabajador]])</f>
        <v>1</v>
      </c>
      <c r="AC464" t="str">
        <f>+IFERROR(IF(Tabla2[[#This Row],[FECHA CESE/BAJA]]="","No Aplica",IF(AND(MONTH(Tabla2[[#This Row],[FECHA CESE/BAJA]])=MONTH(TODAY()-30),YEAR(Tabla2[[#This Row],[FECHA CESE/BAJA]])=YEAR(TODAY())),MONTH(TODAY()-30)&amp;"-"&amp;YEAR(TODAY()),"Borrar")),"No aplica")</f>
        <v>No Aplica</v>
      </c>
      <c r="AD464" t="str">
        <f>+IFERROR(IF(Tabla2[[#This Row],[FECHA INICIO DE LABORES EN OBRA]]="","No Aplica",IF(AND(MONTH(Tabla2[[#This Row],[FECHA INICIO DE LABORES EN OBRA]])=MONTH(TODAY()-30),YEAR(Tabla2[[#This Row],[FECHA INICIO DE LABORES EN OBRA]])=YEAR(TODAY())),MONTH(TODAY()-30)&amp;"-"&amp;YEAR(TODAY()),"No Aplica")),"No Aplica")</f>
        <v>No Aplica</v>
      </c>
    </row>
    <row r="465" spans="1:30" x14ac:dyDescent="0.25">
      <c r="A465" s="13">
        <v>20601010128</v>
      </c>
      <c r="B465" s="15" t="s">
        <v>3469</v>
      </c>
      <c r="C465" s="15" t="s">
        <v>3469</v>
      </c>
      <c r="D465" s="15" t="s">
        <v>1645</v>
      </c>
      <c r="E465" s="15" t="s">
        <v>1646</v>
      </c>
      <c r="F465" s="39">
        <v>26683</v>
      </c>
      <c r="G465" s="15">
        <v>2</v>
      </c>
      <c r="H465" s="15" t="s">
        <v>2751</v>
      </c>
      <c r="I465" s="15" t="s">
        <v>3558</v>
      </c>
      <c r="J465" s="15" t="s">
        <v>3559</v>
      </c>
      <c r="K465" s="15" t="s">
        <v>26</v>
      </c>
      <c r="L465" s="40" t="s">
        <v>6</v>
      </c>
      <c r="M465" s="39"/>
      <c r="N465" s="41" t="s">
        <v>2098</v>
      </c>
      <c r="O465" s="39">
        <v>45167</v>
      </c>
      <c r="P465" s="40">
        <v>1</v>
      </c>
      <c r="Q465" s="40">
        <v>4</v>
      </c>
      <c r="R465" s="40" t="str">
        <f>IFERROR(VLOOKUP(Tabla2[[#This Row],[CONTRATISTA PRNCIPAL]],Hoja1!$L$5:$M$9,2,FALSE),"CJV")</f>
        <v>CJV</v>
      </c>
      <c r="S465" s="40" t="str">
        <f>IF(Tabla2[[#This Row],[EMPRESA]]=Tabla2[[#This Row],[CONTRATISTA PRNCIPAL]],"Principal","Secundaria")</f>
        <v>Principal</v>
      </c>
      <c r="T465" s="42">
        <f>IFERROR(1/COUNTIF(Tabla2[CONTRATISTA PRNCIPAL],Tabla2[[#This Row],[CONTRATISTA PRNCIPAL]]),0)</f>
        <v>0.01818181818181818</v>
      </c>
      <c r="U465" s="43">
        <f>IF(((TODAY()-Tabla2[[#This Row],[FECHA NACIMIENTO]])/365)&lt;18,"Corregir", IF(((TODAY()-Tabla2[[#This Row],[FECHA NACIMIENTO]])/365)&gt;80, "Corregir",ROUNDDOWN(((TODAY()-Tabla2[[#This Row],[FECHA NACIMIENTO]])/365),0)))</f>
        <v>50</v>
      </c>
      <c r="V4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65" s="44" t="str">
        <f>+IF(Tabla2[[#This Row],[Edad]]="Corregir","Corregir","Ok")</f>
        <v>Ok</v>
      </c>
      <c r="X465" s="42" t="str">
        <f>+IFERROR(VLOOKUP(Tabla2[[#This Row],[DISTRITO SEGÚN DNI]],Hoja1!$A$2:$B$32,2,FALSE),"No")</f>
        <v>EL AGUSTINO</v>
      </c>
      <c r="Y465" s="42" t="str">
        <f>IF(OR(LOWER(Tabla2[[#This Row],[GENERO]])="masculino", LOWER(Tabla2[[#This Row],[GENERO]])="femenino"),"OK","Corregir")</f>
        <v>OK</v>
      </c>
      <c r="Z465" s="42" t="str">
        <f>+IF(Tabla2[[#This Row],[Nro. DNI / CE]]="","Corregir",IF(LEN(Tabla2[[#This Row],[Nro. DNI / CE]])&gt;=8,"OK","Corregir"))</f>
        <v>OK</v>
      </c>
      <c r="AA465" s="42">
        <f>COUNTIF(Tabla2[APELLIDOS Y NOMBRES],Tabla2[[#This Row],[APELLIDOS Y NOMBRES]])</f>
        <v>1</v>
      </c>
      <c r="AB465" s="42">
        <f>IF(Tabla2[[#This Row],[Trabajador]]&gt;1,1/Tabla2[[#This Row],[Trabajador]],Tabla2[[#This Row],[Trabajador]])</f>
        <v>1</v>
      </c>
      <c r="AC465" t="str">
        <f>+IFERROR(IF(Tabla2[[#This Row],[FECHA CESE/BAJA]]="","No Aplica",IF(AND(MONTH(Tabla2[[#This Row],[FECHA CESE/BAJA]])=MONTH(TODAY()-30),YEAR(Tabla2[[#This Row],[FECHA CESE/BAJA]])=YEAR(TODAY())),MONTH(TODAY()-30)&amp;"-"&amp;YEAR(TODAY()),"Borrar")),"No aplica")</f>
        <v>No Aplica</v>
      </c>
      <c r="AD465" t="str">
        <f>+IFERROR(IF(Tabla2[[#This Row],[FECHA INICIO DE LABORES EN OBRA]]="","No Aplica",IF(AND(MONTH(Tabla2[[#This Row],[FECHA INICIO DE LABORES EN OBRA]])=MONTH(TODAY()-30),YEAR(Tabla2[[#This Row],[FECHA INICIO DE LABORES EN OBRA]])=YEAR(TODAY())),MONTH(TODAY()-30)&amp;"-"&amp;YEAR(TODAY()),"No Aplica")),"No Aplica")</f>
        <v>8-2023</v>
      </c>
    </row>
    <row r="466" spans="1:30" x14ac:dyDescent="0.25">
      <c r="A466" s="13">
        <v>20601010128</v>
      </c>
      <c r="B466" s="15" t="s">
        <v>3469</v>
      </c>
      <c r="C466" s="15" t="s">
        <v>3469</v>
      </c>
      <c r="D466" s="15" t="s">
        <v>3560</v>
      </c>
      <c r="E466" s="15" t="s">
        <v>3561</v>
      </c>
      <c r="F466" s="39">
        <v>32996</v>
      </c>
      <c r="G466" s="15">
        <v>2</v>
      </c>
      <c r="H466" s="15" t="s">
        <v>3485</v>
      </c>
      <c r="I466" s="15" t="s">
        <v>3522</v>
      </c>
      <c r="J466" s="15" t="s">
        <v>3562</v>
      </c>
      <c r="K466" s="15" t="s">
        <v>2182</v>
      </c>
      <c r="L466" s="40" t="s">
        <v>6</v>
      </c>
      <c r="M466" s="39"/>
      <c r="N466" s="41" t="s">
        <v>2098</v>
      </c>
      <c r="O466" s="39">
        <v>45078</v>
      </c>
      <c r="P466" s="40">
        <v>1</v>
      </c>
      <c r="Q466" s="40">
        <v>4</v>
      </c>
      <c r="R466" s="40" t="str">
        <f>IFERROR(VLOOKUP(Tabla2[[#This Row],[CONTRATISTA PRNCIPAL]],Hoja1!$L$5:$M$9,2,FALSE),"CJV")</f>
        <v>CJV</v>
      </c>
      <c r="S466" s="40" t="str">
        <f>IF(Tabla2[[#This Row],[EMPRESA]]=Tabla2[[#This Row],[CONTRATISTA PRNCIPAL]],"Principal","Secundaria")</f>
        <v>Principal</v>
      </c>
      <c r="T466" s="42">
        <f>IFERROR(1/COUNTIF(Tabla2[CONTRATISTA PRNCIPAL],Tabla2[[#This Row],[CONTRATISTA PRNCIPAL]]),0)</f>
        <v>0.01818181818181818</v>
      </c>
      <c r="U466" s="43">
        <f>IF(((TODAY()-Tabla2[[#This Row],[FECHA NACIMIENTO]])/365)&lt;18,"Corregir", IF(((TODAY()-Tabla2[[#This Row],[FECHA NACIMIENTO]])/365)&gt;80, "Corregir",ROUNDDOWN(((TODAY()-Tabla2[[#This Row],[FECHA NACIMIENTO]])/365),0)))</f>
        <v>33</v>
      </c>
      <c r="V4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66" s="44" t="str">
        <f>+IF(Tabla2[[#This Row],[Edad]]="Corregir","Corregir","Ok")</f>
        <v>Ok</v>
      </c>
      <c r="X466" s="42" t="str">
        <f>+IFERROR(VLOOKUP(Tabla2[[#This Row],[DISTRITO SEGÚN DNI]],Hoja1!$A$2:$B$32,2,FALSE),"No")</f>
        <v>No</v>
      </c>
      <c r="Y466" s="42" t="str">
        <f>IF(OR(LOWER(Tabla2[[#This Row],[GENERO]])="masculino", LOWER(Tabla2[[#This Row],[GENERO]])="femenino"),"OK","Corregir")</f>
        <v>OK</v>
      </c>
      <c r="Z466" s="42" t="str">
        <f>+IF(Tabla2[[#This Row],[Nro. DNI / CE]]="","Corregir",IF(LEN(Tabla2[[#This Row],[Nro. DNI / CE]])&gt;=8,"OK","Corregir"))</f>
        <v>OK</v>
      </c>
      <c r="AA466" s="42">
        <f>COUNTIF(Tabla2[APELLIDOS Y NOMBRES],Tabla2[[#This Row],[APELLIDOS Y NOMBRES]])</f>
        <v>1</v>
      </c>
      <c r="AB466" s="42">
        <f>IF(Tabla2[[#This Row],[Trabajador]]&gt;1,1/Tabla2[[#This Row],[Trabajador]],Tabla2[[#This Row],[Trabajador]])</f>
        <v>1</v>
      </c>
      <c r="AC466" t="str">
        <f>+IFERROR(IF(Tabla2[[#This Row],[FECHA CESE/BAJA]]="","No Aplica",IF(AND(MONTH(Tabla2[[#This Row],[FECHA CESE/BAJA]])=MONTH(TODAY()-30),YEAR(Tabla2[[#This Row],[FECHA CESE/BAJA]])=YEAR(TODAY())),MONTH(TODAY()-30)&amp;"-"&amp;YEAR(TODAY()),"Borrar")),"No aplica")</f>
        <v>No Aplica</v>
      </c>
      <c r="AD466" t="str">
        <f>+IFERROR(IF(Tabla2[[#This Row],[FECHA INICIO DE LABORES EN OBRA]]="","No Aplica",IF(AND(MONTH(Tabla2[[#This Row],[FECHA INICIO DE LABORES EN OBRA]])=MONTH(TODAY()-30),YEAR(Tabla2[[#This Row],[FECHA INICIO DE LABORES EN OBRA]])=YEAR(TODAY())),MONTH(TODAY()-30)&amp;"-"&amp;YEAR(TODAY()),"No Aplica")),"No Aplica")</f>
        <v>No Aplica</v>
      </c>
    </row>
    <row r="467" spans="1:30" x14ac:dyDescent="0.25">
      <c r="A467" s="13">
        <v>20601010128</v>
      </c>
      <c r="B467" s="15" t="s">
        <v>3469</v>
      </c>
      <c r="C467" s="15" t="s">
        <v>3469</v>
      </c>
      <c r="D467" s="15">
        <v>42414108</v>
      </c>
      <c r="E467" s="15" t="s">
        <v>96</v>
      </c>
      <c r="F467" s="39">
        <v>30818</v>
      </c>
      <c r="G467" s="15">
        <v>2</v>
      </c>
      <c r="H467" s="15" t="s">
        <v>3485</v>
      </c>
      <c r="I467" s="15" t="s">
        <v>3473</v>
      </c>
      <c r="J467" s="15" t="s">
        <v>3563</v>
      </c>
      <c r="K467" s="15" t="s">
        <v>26</v>
      </c>
      <c r="L467" s="40" t="s">
        <v>6</v>
      </c>
      <c r="M467" s="39"/>
      <c r="N467" s="41" t="s">
        <v>2098</v>
      </c>
      <c r="O467" s="39">
        <v>45012</v>
      </c>
      <c r="P467" s="40">
        <v>1</v>
      </c>
      <c r="Q467" s="40">
        <v>4</v>
      </c>
      <c r="R467" s="40" t="str">
        <f>IFERROR(VLOOKUP(Tabla2[[#This Row],[CONTRATISTA PRNCIPAL]],Hoja1!$L$5:$M$9,2,FALSE),"CJV")</f>
        <v>CJV</v>
      </c>
      <c r="S467" s="40" t="str">
        <f>IF(Tabla2[[#This Row],[EMPRESA]]=Tabla2[[#This Row],[CONTRATISTA PRNCIPAL]],"Principal","Secundaria")</f>
        <v>Principal</v>
      </c>
      <c r="T467" s="42">
        <f>IFERROR(1/COUNTIF(Tabla2[CONTRATISTA PRNCIPAL],Tabla2[[#This Row],[CONTRATISTA PRNCIPAL]]),0)</f>
        <v>0.01818181818181818</v>
      </c>
      <c r="U467" s="43">
        <f>IF(((TODAY()-Tabla2[[#This Row],[FECHA NACIMIENTO]])/365)&lt;18,"Corregir", IF(((TODAY()-Tabla2[[#This Row],[FECHA NACIMIENTO]])/365)&gt;80, "Corregir",ROUNDDOWN(((TODAY()-Tabla2[[#This Row],[FECHA NACIMIENTO]])/365),0)))</f>
        <v>39</v>
      </c>
      <c r="V4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67" s="44" t="str">
        <f>+IF(Tabla2[[#This Row],[Edad]]="Corregir","Corregir","Ok")</f>
        <v>Ok</v>
      </c>
      <c r="X467" s="42" t="str">
        <f>+IFERROR(VLOOKUP(Tabla2[[#This Row],[DISTRITO SEGÚN DNI]],Hoja1!$A$2:$B$32,2,FALSE),"No")</f>
        <v>EL AGUSTINO</v>
      </c>
      <c r="Y467" s="42" t="str">
        <f>IF(OR(LOWER(Tabla2[[#This Row],[GENERO]])="masculino", LOWER(Tabla2[[#This Row],[GENERO]])="femenino"),"OK","Corregir")</f>
        <v>OK</v>
      </c>
      <c r="Z467" s="42" t="str">
        <f>+IF(Tabla2[[#This Row],[Nro. DNI / CE]]="","Corregir",IF(LEN(Tabla2[[#This Row],[Nro. DNI / CE]])&gt;=8,"OK","Corregir"))</f>
        <v>OK</v>
      </c>
      <c r="AA467" s="42">
        <f>COUNTIF(Tabla2[APELLIDOS Y NOMBRES],Tabla2[[#This Row],[APELLIDOS Y NOMBRES]])</f>
        <v>1</v>
      </c>
      <c r="AB467" s="42">
        <f>IF(Tabla2[[#This Row],[Trabajador]]&gt;1,1/Tabla2[[#This Row],[Trabajador]],Tabla2[[#This Row],[Trabajador]])</f>
        <v>1</v>
      </c>
      <c r="AC467" t="str">
        <f>+IFERROR(IF(Tabla2[[#This Row],[FECHA CESE/BAJA]]="","No Aplica",IF(AND(MONTH(Tabla2[[#This Row],[FECHA CESE/BAJA]])=MONTH(TODAY()-30),YEAR(Tabla2[[#This Row],[FECHA CESE/BAJA]])=YEAR(TODAY())),MONTH(TODAY()-30)&amp;"-"&amp;YEAR(TODAY()),"Borrar")),"No aplica")</f>
        <v>No Aplica</v>
      </c>
      <c r="AD467" t="str">
        <f>+IFERROR(IF(Tabla2[[#This Row],[FECHA INICIO DE LABORES EN OBRA]]="","No Aplica",IF(AND(MONTH(Tabla2[[#This Row],[FECHA INICIO DE LABORES EN OBRA]])=MONTH(TODAY()-30),YEAR(Tabla2[[#This Row],[FECHA INICIO DE LABORES EN OBRA]])=YEAR(TODAY())),MONTH(TODAY()-30)&amp;"-"&amp;YEAR(TODAY()),"No Aplica")),"No Aplica")</f>
        <v>No Aplica</v>
      </c>
    </row>
    <row r="468" spans="1:30" x14ac:dyDescent="0.25">
      <c r="A468" s="13">
        <v>20601010128</v>
      </c>
      <c r="B468" s="15" t="s">
        <v>3469</v>
      </c>
      <c r="C468" s="15" t="s">
        <v>3469</v>
      </c>
      <c r="D468" s="15" t="s">
        <v>3564</v>
      </c>
      <c r="E468" s="15" t="s">
        <v>3565</v>
      </c>
      <c r="F468" s="39">
        <v>36134</v>
      </c>
      <c r="G468" s="15">
        <v>1</v>
      </c>
      <c r="H468" s="15" t="s">
        <v>3566</v>
      </c>
      <c r="I468" s="15" t="s">
        <v>3567</v>
      </c>
      <c r="J468" s="15" t="s">
        <v>3568</v>
      </c>
      <c r="K468" s="15" t="s">
        <v>3569</v>
      </c>
      <c r="L468" s="40" t="s">
        <v>5</v>
      </c>
      <c r="M468" s="39"/>
      <c r="N468" s="41" t="s">
        <v>2098</v>
      </c>
      <c r="O468" s="39">
        <v>45131</v>
      </c>
      <c r="P468" s="40">
        <v>1</v>
      </c>
      <c r="Q468" s="40">
        <v>2</v>
      </c>
      <c r="R468" s="40" t="str">
        <f>IFERROR(VLOOKUP(Tabla2[[#This Row],[CONTRATISTA PRNCIPAL]],Hoja1!$L$5:$M$9,2,FALSE),"CJV")</f>
        <v>CJV</v>
      </c>
      <c r="S468" s="40" t="str">
        <f>IF(Tabla2[[#This Row],[EMPRESA]]=Tabla2[[#This Row],[CONTRATISTA PRNCIPAL]],"Principal","Secundaria")</f>
        <v>Principal</v>
      </c>
      <c r="T468" s="42">
        <f>IFERROR(1/COUNTIF(Tabla2[CONTRATISTA PRNCIPAL],Tabla2[[#This Row],[CONTRATISTA PRNCIPAL]]),0)</f>
        <v>0.01818181818181818</v>
      </c>
      <c r="U468" s="43">
        <f>IF(((TODAY()-Tabla2[[#This Row],[FECHA NACIMIENTO]])/365)&lt;18,"Corregir", IF(((TODAY()-Tabla2[[#This Row],[FECHA NACIMIENTO]])/365)&gt;80, "Corregir",ROUNDDOWN(((TODAY()-Tabla2[[#This Row],[FECHA NACIMIENTO]])/365),0)))</f>
        <v>24</v>
      </c>
      <c r="V4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68" s="44" t="str">
        <f>+IF(Tabla2[[#This Row],[Edad]]="Corregir","Corregir","Ok")</f>
        <v>Ok</v>
      </c>
      <c r="X468" s="42" t="str">
        <f>+IFERROR(VLOOKUP(Tabla2[[#This Row],[DISTRITO SEGÚN DNI]],Hoja1!$A$2:$B$32,2,FALSE),"No")</f>
        <v>No</v>
      </c>
      <c r="Y468" s="42" t="str">
        <f>IF(OR(LOWER(Tabla2[[#This Row],[GENERO]])="masculino", LOWER(Tabla2[[#This Row],[GENERO]])="femenino"),"OK","Corregir")</f>
        <v>OK</v>
      </c>
      <c r="Z468" s="42" t="str">
        <f>+IF(Tabla2[[#This Row],[Nro. DNI / CE]]="","Corregir",IF(LEN(Tabla2[[#This Row],[Nro. DNI / CE]])&gt;=8,"OK","Corregir"))</f>
        <v>OK</v>
      </c>
      <c r="AA468" s="42">
        <f>COUNTIF(Tabla2[APELLIDOS Y NOMBRES],Tabla2[[#This Row],[APELLIDOS Y NOMBRES]])</f>
        <v>1</v>
      </c>
      <c r="AB468" s="42">
        <f>IF(Tabla2[[#This Row],[Trabajador]]&gt;1,1/Tabla2[[#This Row],[Trabajador]],Tabla2[[#This Row],[Trabajador]])</f>
        <v>1</v>
      </c>
      <c r="AC468" t="str">
        <f>+IFERROR(IF(Tabla2[[#This Row],[FECHA CESE/BAJA]]="","No Aplica",IF(AND(MONTH(Tabla2[[#This Row],[FECHA CESE/BAJA]])=MONTH(TODAY()-30),YEAR(Tabla2[[#This Row],[FECHA CESE/BAJA]])=YEAR(TODAY())),MONTH(TODAY()-30)&amp;"-"&amp;YEAR(TODAY()),"Borrar")),"No aplica")</f>
        <v>No Aplica</v>
      </c>
      <c r="AD468" t="str">
        <f>+IFERROR(IF(Tabla2[[#This Row],[FECHA INICIO DE LABORES EN OBRA]]="","No Aplica",IF(AND(MONTH(Tabla2[[#This Row],[FECHA INICIO DE LABORES EN OBRA]])=MONTH(TODAY()-30),YEAR(Tabla2[[#This Row],[FECHA INICIO DE LABORES EN OBRA]])=YEAR(TODAY())),MONTH(TODAY()-30)&amp;"-"&amp;YEAR(TODAY()),"No Aplica")),"No Aplica")</f>
        <v>No Aplica</v>
      </c>
    </row>
    <row r="469" spans="1:30" x14ac:dyDescent="0.25">
      <c r="A469" s="13">
        <v>20601010128</v>
      </c>
      <c r="B469" s="15" t="s">
        <v>3469</v>
      </c>
      <c r="C469" s="15" t="s">
        <v>3469</v>
      </c>
      <c r="D469" s="15">
        <v>47408661</v>
      </c>
      <c r="E469" s="15" t="s">
        <v>3570</v>
      </c>
      <c r="F469" s="39">
        <v>33857</v>
      </c>
      <c r="G469" s="15">
        <v>2</v>
      </c>
      <c r="H469" s="15" t="s">
        <v>3480</v>
      </c>
      <c r="I469" s="15" t="s">
        <v>3522</v>
      </c>
      <c r="J469" s="15" t="s">
        <v>3571</v>
      </c>
      <c r="K469" s="15" t="s">
        <v>3572</v>
      </c>
      <c r="L469" s="40" t="s">
        <v>6</v>
      </c>
      <c r="M469" s="39"/>
      <c r="N469" s="41" t="s">
        <v>2098</v>
      </c>
      <c r="O469" s="39">
        <v>44986</v>
      </c>
      <c r="P469" s="40">
        <v>1</v>
      </c>
      <c r="Q469" s="40">
        <v>4</v>
      </c>
      <c r="R469" s="40" t="str">
        <f>IFERROR(VLOOKUP(Tabla2[[#This Row],[CONTRATISTA PRNCIPAL]],Hoja1!$L$5:$M$9,2,FALSE),"CJV")</f>
        <v>CJV</v>
      </c>
      <c r="S469" s="40" t="str">
        <f>IF(Tabla2[[#This Row],[EMPRESA]]=Tabla2[[#This Row],[CONTRATISTA PRNCIPAL]],"Principal","Secundaria")</f>
        <v>Principal</v>
      </c>
      <c r="T469" s="42">
        <f>IFERROR(1/COUNTIF(Tabla2[CONTRATISTA PRNCIPAL],Tabla2[[#This Row],[CONTRATISTA PRNCIPAL]]),0)</f>
        <v>0.01818181818181818</v>
      </c>
      <c r="U469" s="43">
        <f>IF(((TODAY()-Tabla2[[#This Row],[FECHA NACIMIENTO]])/365)&lt;18,"Corregir", IF(((TODAY()-Tabla2[[#This Row],[FECHA NACIMIENTO]])/365)&gt;80, "Corregir",ROUNDDOWN(((TODAY()-Tabla2[[#This Row],[FECHA NACIMIENTO]])/365),0)))</f>
        <v>31</v>
      </c>
      <c r="V4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69" s="44" t="str">
        <f>+IF(Tabla2[[#This Row],[Edad]]="Corregir","Corregir","Ok")</f>
        <v>Ok</v>
      </c>
      <c r="X469" s="42" t="str">
        <f>+IFERROR(VLOOKUP(Tabla2[[#This Row],[DISTRITO SEGÚN DNI]],Hoja1!$A$2:$B$32,2,FALSE),"No")</f>
        <v>No</v>
      </c>
      <c r="Y469" s="42" t="str">
        <f>IF(OR(LOWER(Tabla2[[#This Row],[GENERO]])="masculino", LOWER(Tabla2[[#This Row],[GENERO]])="femenino"),"OK","Corregir")</f>
        <v>OK</v>
      </c>
      <c r="Z469" s="42" t="str">
        <f>+IF(Tabla2[[#This Row],[Nro. DNI / CE]]="","Corregir",IF(LEN(Tabla2[[#This Row],[Nro. DNI / CE]])&gt;=8,"OK","Corregir"))</f>
        <v>OK</v>
      </c>
      <c r="AA469" s="42">
        <f>COUNTIF(Tabla2[APELLIDOS Y NOMBRES],Tabla2[[#This Row],[APELLIDOS Y NOMBRES]])</f>
        <v>1</v>
      </c>
      <c r="AB469" s="42">
        <f>IF(Tabla2[[#This Row],[Trabajador]]&gt;1,1/Tabla2[[#This Row],[Trabajador]],Tabla2[[#This Row],[Trabajador]])</f>
        <v>1</v>
      </c>
      <c r="AC469" t="str">
        <f>+IFERROR(IF(Tabla2[[#This Row],[FECHA CESE/BAJA]]="","No Aplica",IF(AND(MONTH(Tabla2[[#This Row],[FECHA CESE/BAJA]])=MONTH(TODAY()-30),YEAR(Tabla2[[#This Row],[FECHA CESE/BAJA]])=YEAR(TODAY())),MONTH(TODAY()-30)&amp;"-"&amp;YEAR(TODAY()),"Borrar")),"No aplica")</f>
        <v>No Aplica</v>
      </c>
      <c r="AD469" t="str">
        <f>+IFERROR(IF(Tabla2[[#This Row],[FECHA INICIO DE LABORES EN OBRA]]="","No Aplica",IF(AND(MONTH(Tabla2[[#This Row],[FECHA INICIO DE LABORES EN OBRA]])=MONTH(TODAY()-30),YEAR(Tabla2[[#This Row],[FECHA INICIO DE LABORES EN OBRA]])=YEAR(TODAY())),MONTH(TODAY()-30)&amp;"-"&amp;YEAR(TODAY()),"No Aplica")),"No Aplica")</f>
        <v>No Aplica</v>
      </c>
    </row>
    <row r="470" spans="1:30" x14ac:dyDescent="0.25">
      <c r="A470" s="13">
        <v>20601010128</v>
      </c>
      <c r="B470" s="15" t="s">
        <v>3469</v>
      </c>
      <c r="C470" s="15" t="s">
        <v>3469</v>
      </c>
      <c r="D470" s="15" t="s">
        <v>3573</v>
      </c>
      <c r="E470" s="15" t="s">
        <v>3574</v>
      </c>
      <c r="F470" s="39">
        <v>36547</v>
      </c>
      <c r="G470" s="15">
        <v>2</v>
      </c>
      <c r="H470" s="15" t="s">
        <v>3480</v>
      </c>
      <c r="I470" s="15" t="s">
        <v>3473</v>
      </c>
      <c r="J470" s="15" t="s">
        <v>3575</v>
      </c>
      <c r="K470" s="15" t="s">
        <v>3576</v>
      </c>
      <c r="L470" s="40" t="s">
        <v>6</v>
      </c>
      <c r="M470" s="39"/>
      <c r="N470" s="41" t="s">
        <v>2098</v>
      </c>
      <c r="O470" s="39">
        <v>45026</v>
      </c>
      <c r="P470" s="40">
        <v>1</v>
      </c>
      <c r="Q470" s="40">
        <v>4</v>
      </c>
      <c r="R470" s="40" t="str">
        <f>IFERROR(VLOOKUP(Tabla2[[#This Row],[CONTRATISTA PRNCIPAL]],Hoja1!$L$5:$M$9,2,FALSE),"CJV")</f>
        <v>CJV</v>
      </c>
      <c r="S470" s="40" t="str">
        <f>IF(Tabla2[[#This Row],[EMPRESA]]=Tabla2[[#This Row],[CONTRATISTA PRNCIPAL]],"Principal","Secundaria")</f>
        <v>Principal</v>
      </c>
      <c r="T470" s="42">
        <f>IFERROR(1/COUNTIF(Tabla2[CONTRATISTA PRNCIPAL],Tabla2[[#This Row],[CONTRATISTA PRNCIPAL]]),0)</f>
        <v>0.01818181818181818</v>
      </c>
      <c r="U470" s="43">
        <f>IF(((TODAY()-Tabla2[[#This Row],[FECHA NACIMIENTO]])/365)&lt;18,"Corregir", IF(((TODAY()-Tabla2[[#This Row],[FECHA NACIMIENTO]])/365)&gt;80, "Corregir",ROUNDDOWN(((TODAY()-Tabla2[[#This Row],[FECHA NACIMIENTO]])/365),0)))</f>
        <v>23</v>
      </c>
      <c r="V4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70" s="44" t="str">
        <f>+IF(Tabla2[[#This Row],[Edad]]="Corregir","Corregir","Ok")</f>
        <v>Ok</v>
      </c>
      <c r="X470" s="42" t="str">
        <f>+IFERROR(VLOOKUP(Tabla2[[#This Row],[DISTRITO SEGÚN DNI]],Hoja1!$A$2:$B$32,2,FALSE),"No")</f>
        <v>No</v>
      </c>
      <c r="Y470" s="42" t="str">
        <f>IF(OR(LOWER(Tabla2[[#This Row],[GENERO]])="masculino", LOWER(Tabla2[[#This Row],[GENERO]])="femenino"),"OK","Corregir")</f>
        <v>OK</v>
      </c>
      <c r="Z470" s="42" t="str">
        <f>+IF(Tabla2[[#This Row],[Nro. DNI / CE]]="","Corregir",IF(LEN(Tabla2[[#This Row],[Nro. DNI / CE]])&gt;=8,"OK","Corregir"))</f>
        <v>OK</v>
      </c>
      <c r="AA470" s="42">
        <f>COUNTIF(Tabla2[APELLIDOS Y NOMBRES],Tabla2[[#This Row],[APELLIDOS Y NOMBRES]])</f>
        <v>1</v>
      </c>
      <c r="AB470" s="42">
        <f>IF(Tabla2[[#This Row],[Trabajador]]&gt;1,1/Tabla2[[#This Row],[Trabajador]],Tabla2[[#This Row],[Trabajador]])</f>
        <v>1</v>
      </c>
      <c r="AC470" t="str">
        <f>+IFERROR(IF(Tabla2[[#This Row],[FECHA CESE/BAJA]]="","No Aplica",IF(AND(MONTH(Tabla2[[#This Row],[FECHA CESE/BAJA]])=MONTH(TODAY()-30),YEAR(Tabla2[[#This Row],[FECHA CESE/BAJA]])=YEAR(TODAY())),MONTH(TODAY()-30)&amp;"-"&amp;YEAR(TODAY()),"Borrar")),"No aplica")</f>
        <v>No Aplica</v>
      </c>
      <c r="AD470" t="str">
        <f>+IFERROR(IF(Tabla2[[#This Row],[FECHA INICIO DE LABORES EN OBRA]]="","No Aplica",IF(AND(MONTH(Tabla2[[#This Row],[FECHA INICIO DE LABORES EN OBRA]])=MONTH(TODAY()-30),YEAR(Tabla2[[#This Row],[FECHA INICIO DE LABORES EN OBRA]])=YEAR(TODAY())),MONTH(TODAY()-30)&amp;"-"&amp;YEAR(TODAY()),"No Aplica")),"No Aplica")</f>
        <v>No Aplica</v>
      </c>
    </row>
    <row r="471" spans="1:30" x14ac:dyDescent="0.25">
      <c r="A471" s="13">
        <v>20601010128</v>
      </c>
      <c r="B471" s="15" t="s">
        <v>3469</v>
      </c>
      <c r="C471" s="15" t="s">
        <v>3469</v>
      </c>
      <c r="D471" s="15" t="s">
        <v>1647</v>
      </c>
      <c r="E471" s="15" t="s">
        <v>1648</v>
      </c>
      <c r="F471" s="39">
        <v>32283</v>
      </c>
      <c r="G471" s="15">
        <v>2</v>
      </c>
      <c r="H471" s="15" t="s">
        <v>3485</v>
      </c>
      <c r="I471" s="15" t="s">
        <v>2341</v>
      </c>
      <c r="J471" s="15" t="s">
        <v>3577</v>
      </c>
      <c r="K471" s="15" t="s">
        <v>34</v>
      </c>
      <c r="L471" s="40" t="s">
        <v>6</v>
      </c>
      <c r="M471" s="39"/>
      <c r="N471" s="41" t="s">
        <v>2098</v>
      </c>
      <c r="O471" s="39">
        <v>44928</v>
      </c>
      <c r="P471" s="40">
        <v>1</v>
      </c>
      <c r="Q471" s="40">
        <v>4</v>
      </c>
      <c r="R471" s="40" t="str">
        <f>IFERROR(VLOOKUP(Tabla2[[#This Row],[CONTRATISTA PRNCIPAL]],Hoja1!$L$5:$M$9,2,FALSE),"CJV")</f>
        <v>CJV</v>
      </c>
      <c r="S471" s="40" t="str">
        <f>IF(Tabla2[[#This Row],[EMPRESA]]=Tabla2[[#This Row],[CONTRATISTA PRNCIPAL]],"Principal","Secundaria")</f>
        <v>Principal</v>
      </c>
      <c r="T471" s="42">
        <f>IFERROR(1/COUNTIF(Tabla2[CONTRATISTA PRNCIPAL],Tabla2[[#This Row],[CONTRATISTA PRNCIPAL]]),0)</f>
        <v>0.01818181818181818</v>
      </c>
      <c r="U471" s="43">
        <f>IF(((TODAY()-Tabla2[[#This Row],[FECHA NACIMIENTO]])/365)&lt;18,"Corregir", IF(((TODAY()-Tabla2[[#This Row],[FECHA NACIMIENTO]])/365)&gt;80, "Corregir",ROUNDDOWN(((TODAY()-Tabla2[[#This Row],[FECHA NACIMIENTO]])/365),0)))</f>
        <v>35</v>
      </c>
      <c r="V4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71" s="44" t="str">
        <f>+IF(Tabla2[[#This Row],[Edad]]="Corregir","Corregir","Ok")</f>
        <v>Ok</v>
      </c>
      <c r="X471" s="42" t="str">
        <f>+IFERROR(VLOOKUP(Tabla2[[#This Row],[DISTRITO SEGÚN DNI]],Hoja1!$A$2:$B$32,2,FALSE),"No")</f>
        <v>SANTA ANITA</v>
      </c>
      <c r="Y471" s="42" t="str">
        <f>IF(OR(LOWER(Tabla2[[#This Row],[GENERO]])="masculino", LOWER(Tabla2[[#This Row],[GENERO]])="femenino"),"OK","Corregir")</f>
        <v>OK</v>
      </c>
      <c r="Z471" s="42" t="str">
        <f>+IF(Tabla2[[#This Row],[Nro. DNI / CE]]="","Corregir",IF(LEN(Tabla2[[#This Row],[Nro. DNI / CE]])&gt;=8,"OK","Corregir"))</f>
        <v>OK</v>
      </c>
      <c r="AA471" s="42">
        <f>COUNTIF(Tabla2[APELLIDOS Y NOMBRES],Tabla2[[#This Row],[APELLIDOS Y NOMBRES]])</f>
        <v>1</v>
      </c>
      <c r="AB471" s="42">
        <f>IF(Tabla2[[#This Row],[Trabajador]]&gt;1,1/Tabla2[[#This Row],[Trabajador]],Tabla2[[#This Row],[Trabajador]])</f>
        <v>1</v>
      </c>
      <c r="AC471" t="str">
        <f>+IFERROR(IF(Tabla2[[#This Row],[FECHA CESE/BAJA]]="","No Aplica",IF(AND(MONTH(Tabla2[[#This Row],[FECHA CESE/BAJA]])=MONTH(TODAY()-30),YEAR(Tabla2[[#This Row],[FECHA CESE/BAJA]])=YEAR(TODAY())),MONTH(TODAY()-30)&amp;"-"&amp;YEAR(TODAY()),"Borrar")),"No aplica")</f>
        <v>No Aplica</v>
      </c>
      <c r="AD471" t="str">
        <f>+IFERROR(IF(Tabla2[[#This Row],[FECHA INICIO DE LABORES EN OBRA]]="","No Aplica",IF(AND(MONTH(Tabla2[[#This Row],[FECHA INICIO DE LABORES EN OBRA]])=MONTH(TODAY()-30),YEAR(Tabla2[[#This Row],[FECHA INICIO DE LABORES EN OBRA]])=YEAR(TODAY())),MONTH(TODAY()-30)&amp;"-"&amp;YEAR(TODAY()),"No Aplica")),"No Aplica")</f>
        <v>No Aplica</v>
      </c>
    </row>
    <row r="472" spans="1:30" x14ac:dyDescent="0.25">
      <c r="A472" s="13">
        <v>20601010128</v>
      </c>
      <c r="B472" s="15" t="s">
        <v>3469</v>
      </c>
      <c r="C472" s="15" t="s">
        <v>3469</v>
      </c>
      <c r="D472" s="15">
        <v>42686109</v>
      </c>
      <c r="E472" s="15" t="s">
        <v>3578</v>
      </c>
      <c r="F472" s="39">
        <v>29018</v>
      </c>
      <c r="G472" s="15">
        <v>2</v>
      </c>
      <c r="H472" s="15" t="s">
        <v>2192</v>
      </c>
      <c r="I472" s="15" t="s">
        <v>3476</v>
      </c>
      <c r="J472" s="15" t="s">
        <v>3579</v>
      </c>
      <c r="K472" s="15" t="s">
        <v>2174</v>
      </c>
      <c r="L472" s="40" t="s">
        <v>6</v>
      </c>
      <c r="M472" s="39"/>
      <c r="N472" s="41" t="s">
        <v>2098</v>
      </c>
      <c r="O472" s="39">
        <v>44986</v>
      </c>
      <c r="P472" s="40">
        <v>1</v>
      </c>
      <c r="Q472" s="40">
        <v>4</v>
      </c>
      <c r="R472" s="40" t="str">
        <f>IFERROR(VLOOKUP(Tabla2[[#This Row],[CONTRATISTA PRNCIPAL]],Hoja1!$L$5:$M$9,2,FALSE),"CJV")</f>
        <v>CJV</v>
      </c>
      <c r="S472" s="40" t="str">
        <f>IF(Tabla2[[#This Row],[EMPRESA]]=Tabla2[[#This Row],[CONTRATISTA PRNCIPAL]],"Principal","Secundaria")</f>
        <v>Principal</v>
      </c>
      <c r="T472" s="42">
        <f>IFERROR(1/COUNTIF(Tabla2[CONTRATISTA PRNCIPAL],Tabla2[[#This Row],[CONTRATISTA PRNCIPAL]]),0)</f>
        <v>0.01818181818181818</v>
      </c>
      <c r="U472" s="43">
        <f>IF(((TODAY()-Tabla2[[#This Row],[FECHA NACIMIENTO]])/365)&lt;18,"Corregir", IF(((TODAY()-Tabla2[[#This Row],[FECHA NACIMIENTO]])/365)&gt;80, "Corregir",ROUNDDOWN(((TODAY()-Tabla2[[#This Row],[FECHA NACIMIENTO]])/365),0)))</f>
        <v>44</v>
      </c>
      <c r="V4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72" s="44" t="str">
        <f>+IF(Tabla2[[#This Row],[Edad]]="Corregir","Corregir","Ok")</f>
        <v>Ok</v>
      </c>
      <c r="X472" s="42" t="str">
        <f>+IFERROR(VLOOKUP(Tabla2[[#This Row],[DISTRITO SEGÚN DNI]],Hoja1!$A$2:$B$32,2,FALSE),"No")</f>
        <v>No</v>
      </c>
      <c r="Y472" s="42" t="str">
        <f>IF(OR(LOWER(Tabla2[[#This Row],[GENERO]])="masculino", LOWER(Tabla2[[#This Row],[GENERO]])="femenino"),"OK","Corregir")</f>
        <v>OK</v>
      </c>
      <c r="Z472" s="42" t="str">
        <f>+IF(Tabla2[[#This Row],[Nro. DNI / CE]]="","Corregir",IF(LEN(Tabla2[[#This Row],[Nro. DNI / CE]])&gt;=8,"OK","Corregir"))</f>
        <v>OK</v>
      </c>
      <c r="AA472" s="42">
        <f>COUNTIF(Tabla2[APELLIDOS Y NOMBRES],Tabla2[[#This Row],[APELLIDOS Y NOMBRES]])</f>
        <v>1</v>
      </c>
      <c r="AB472" s="42">
        <f>IF(Tabla2[[#This Row],[Trabajador]]&gt;1,1/Tabla2[[#This Row],[Trabajador]],Tabla2[[#This Row],[Trabajador]])</f>
        <v>1</v>
      </c>
      <c r="AC472" t="str">
        <f>+IFERROR(IF(Tabla2[[#This Row],[FECHA CESE/BAJA]]="","No Aplica",IF(AND(MONTH(Tabla2[[#This Row],[FECHA CESE/BAJA]])=MONTH(TODAY()-30),YEAR(Tabla2[[#This Row],[FECHA CESE/BAJA]])=YEAR(TODAY())),MONTH(TODAY()-30)&amp;"-"&amp;YEAR(TODAY()),"Borrar")),"No aplica")</f>
        <v>No Aplica</v>
      </c>
      <c r="AD472" t="str">
        <f>+IFERROR(IF(Tabla2[[#This Row],[FECHA INICIO DE LABORES EN OBRA]]="","No Aplica",IF(AND(MONTH(Tabla2[[#This Row],[FECHA INICIO DE LABORES EN OBRA]])=MONTH(TODAY()-30),YEAR(Tabla2[[#This Row],[FECHA INICIO DE LABORES EN OBRA]])=YEAR(TODAY())),MONTH(TODAY()-30)&amp;"-"&amp;YEAR(TODAY()),"No Aplica")),"No Aplica")</f>
        <v>No Aplica</v>
      </c>
    </row>
    <row r="473" spans="1:30" x14ac:dyDescent="0.25">
      <c r="A473" s="13">
        <v>20601010128</v>
      </c>
      <c r="B473" s="15" t="s">
        <v>3469</v>
      </c>
      <c r="C473" s="15" t="s">
        <v>3469</v>
      </c>
      <c r="D473" s="15" t="s">
        <v>3580</v>
      </c>
      <c r="E473" s="15" t="s">
        <v>3581</v>
      </c>
      <c r="F473" s="39">
        <v>29093</v>
      </c>
      <c r="G473" s="15">
        <v>2</v>
      </c>
      <c r="H473" s="15" t="s">
        <v>3480</v>
      </c>
      <c r="I473" s="15" t="s">
        <v>2341</v>
      </c>
      <c r="J473" s="15" t="s">
        <v>3582</v>
      </c>
      <c r="K473" s="15" t="s">
        <v>2529</v>
      </c>
      <c r="L473" s="40" t="s">
        <v>6</v>
      </c>
      <c r="M473" s="39"/>
      <c r="N473" s="41" t="s">
        <v>2098</v>
      </c>
      <c r="O473" s="39">
        <v>45015</v>
      </c>
      <c r="P473" s="40">
        <v>1</v>
      </c>
      <c r="Q473" s="40">
        <v>4</v>
      </c>
      <c r="R473" s="40" t="str">
        <f>IFERROR(VLOOKUP(Tabla2[[#This Row],[CONTRATISTA PRNCIPAL]],Hoja1!$L$5:$M$9,2,FALSE),"CJV")</f>
        <v>CJV</v>
      </c>
      <c r="S473" s="40" t="str">
        <f>IF(Tabla2[[#This Row],[EMPRESA]]=Tabla2[[#This Row],[CONTRATISTA PRNCIPAL]],"Principal","Secundaria")</f>
        <v>Principal</v>
      </c>
      <c r="T473" s="42">
        <f>IFERROR(1/COUNTIF(Tabla2[CONTRATISTA PRNCIPAL],Tabla2[[#This Row],[CONTRATISTA PRNCIPAL]]),0)</f>
        <v>0.01818181818181818</v>
      </c>
      <c r="U473" s="43">
        <f>IF(((TODAY()-Tabla2[[#This Row],[FECHA NACIMIENTO]])/365)&lt;18,"Corregir", IF(((TODAY()-Tabla2[[#This Row],[FECHA NACIMIENTO]])/365)&gt;80, "Corregir",ROUNDDOWN(((TODAY()-Tabla2[[#This Row],[FECHA NACIMIENTO]])/365),0)))</f>
        <v>44</v>
      </c>
      <c r="V4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73" s="44" t="str">
        <f>+IF(Tabla2[[#This Row],[Edad]]="Corregir","Corregir","Ok")</f>
        <v>Ok</v>
      </c>
      <c r="X473" s="42" t="str">
        <f>+IFERROR(VLOOKUP(Tabla2[[#This Row],[DISTRITO SEGÚN DNI]],Hoja1!$A$2:$B$32,2,FALSE),"No")</f>
        <v>No</v>
      </c>
      <c r="Y473" s="42" t="str">
        <f>IF(OR(LOWER(Tabla2[[#This Row],[GENERO]])="masculino", LOWER(Tabla2[[#This Row],[GENERO]])="femenino"),"OK","Corregir")</f>
        <v>OK</v>
      </c>
      <c r="Z473" s="42" t="str">
        <f>+IF(Tabla2[[#This Row],[Nro. DNI / CE]]="","Corregir",IF(LEN(Tabla2[[#This Row],[Nro. DNI / CE]])&gt;=8,"OK","Corregir"))</f>
        <v>OK</v>
      </c>
      <c r="AA473" s="42">
        <f>COUNTIF(Tabla2[APELLIDOS Y NOMBRES],Tabla2[[#This Row],[APELLIDOS Y NOMBRES]])</f>
        <v>1</v>
      </c>
      <c r="AB473" s="42">
        <f>IF(Tabla2[[#This Row],[Trabajador]]&gt;1,1/Tabla2[[#This Row],[Trabajador]],Tabla2[[#This Row],[Trabajador]])</f>
        <v>1</v>
      </c>
      <c r="AC473" t="str">
        <f>+IFERROR(IF(Tabla2[[#This Row],[FECHA CESE/BAJA]]="","No Aplica",IF(AND(MONTH(Tabla2[[#This Row],[FECHA CESE/BAJA]])=MONTH(TODAY()-30),YEAR(Tabla2[[#This Row],[FECHA CESE/BAJA]])=YEAR(TODAY())),MONTH(TODAY()-30)&amp;"-"&amp;YEAR(TODAY()),"Borrar")),"No aplica")</f>
        <v>No Aplica</v>
      </c>
      <c r="AD473" t="str">
        <f>+IFERROR(IF(Tabla2[[#This Row],[FECHA INICIO DE LABORES EN OBRA]]="","No Aplica",IF(AND(MONTH(Tabla2[[#This Row],[FECHA INICIO DE LABORES EN OBRA]])=MONTH(TODAY()-30),YEAR(Tabla2[[#This Row],[FECHA INICIO DE LABORES EN OBRA]])=YEAR(TODAY())),MONTH(TODAY()-30)&amp;"-"&amp;YEAR(TODAY()),"No Aplica")),"No Aplica")</f>
        <v>No Aplica</v>
      </c>
    </row>
    <row r="474" spans="1:30" x14ac:dyDescent="0.25">
      <c r="A474" s="13">
        <v>20601010128</v>
      </c>
      <c r="B474" s="15" t="s">
        <v>3469</v>
      </c>
      <c r="C474" s="15" t="s">
        <v>3469</v>
      </c>
      <c r="D474" s="15">
        <v>72041624</v>
      </c>
      <c r="E474" s="15" t="s">
        <v>195</v>
      </c>
      <c r="F474" s="39">
        <v>34813</v>
      </c>
      <c r="G474" s="15">
        <v>2</v>
      </c>
      <c r="H474" s="15" t="s">
        <v>2751</v>
      </c>
      <c r="I474" s="15" t="s">
        <v>3473</v>
      </c>
      <c r="J474" s="15" t="s">
        <v>3583</v>
      </c>
      <c r="K474" s="15" t="s">
        <v>17</v>
      </c>
      <c r="L474" s="40" t="s">
        <v>6</v>
      </c>
      <c r="M474" s="39"/>
      <c r="N474" s="41" t="s">
        <v>2098</v>
      </c>
      <c r="O474" s="39">
        <v>45015</v>
      </c>
      <c r="P474" s="40">
        <v>1</v>
      </c>
      <c r="Q474" s="40">
        <v>4</v>
      </c>
      <c r="R474" s="40" t="str">
        <f>IFERROR(VLOOKUP(Tabla2[[#This Row],[CONTRATISTA PRNCIPAL]],Hoja1!$L$5:$M$9,2,FALSE),"CJV")</f>
        <v>CJV</v>
      </c>
      <c r="S474" s="40" t="str">
        <f>IF(Tabla2[[#This Row],[EMPRESA]]=Tabla2[[#This Row],[CONTRATISTA PRNCIPAL]],"Principal","Secundaria")</f>
        <v>Principal</v>
      </c>
      <c r="T474" s="42">
        <f>IFERROR(1/COUNTIF(Tabla2[CONTRATISTA PRNCIPAL],Tabla2[[#This Row],[CONTRATISTA PRNCIPAL]]),0)</f>
        <v>0.01818181818181818</v>
      </c>
      <c r="U474" s="43">
        <f>IF(((TODAY()-Tabla2[[#This Row],[FECHA NACIMIENTO]])/365)&lt;18,"Corregir", IF(((TODAY()-Tabla2[[#This Row],[FECHA NACIMIENTO]])/365)&gt;80, "Corregir",ROUNDDOWN(((TODAY()-Tabla2[[#This Row],[FECHA NACIMIENTO]])/365),0)))</f>
        <v>28</v>
      </c>
      <c r="V4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74" s="44" t="str">
        <f>+IF(Tabla2[[#This Row],[Edad]]="Corregir","Corregir","Ok")</f>
        <v>Ok</v>
      </c>
      <c r="X474" s="42" t="str">
        <f>+IFERROR(VLOOKUP(Tabla2[[#This Row],[DISTRITO SEGÚN DNI]],Hoja1!$A$2:$B$32,2,FALSE),"No")</f>
        <v>ATE</v>
      </c>
      <c r="Y474" s="42" t="str">
        <f>IF(OR(LOWER(Tabla2[[#This Row],[GENERO]])="masculino", LOWER(Tabla2[[#This Row],[GENERO]])="femenino"),"OK","Corregir")</f>
        <v>OK</v>
      </c>
      <c r="Z474" s="42" t="str">
        <f>+IF(Tabla2[[#This Row],[Nro. DNI / CE]]="","Corregir",IF(LEN(Tabla2[[#This Row],[Nro. DNI / CE]])&gt;=8,"OK","Corregir"))</f>
        <v>OK</v>
      </c>
      <c r="AA474" s="42">
        <f>COUNTIF(Tabla2[APELLIDOS Y NOMBRES],Tabla2[[#This Row],[APELLIDOS Y NOMBRES]])</f>
        <v>1</v>
      </c>
      <c r="AB474" s="42">
        <f>IF(Tabla2[[#This Row],[Trabajador]]&gt;1,1/Tabla2[[#This Row],[Trabajador]],Tabla2[[#This Row],[Trabajador]])</f>
        <v>1</v>
      </c>
      <c r="AC474" t="str">
        <f>+IFERROR(IF(Tabla2[[#This Row],[FECHA CESE/BAJA]]="","No Aplica",IF(AND(MONTH(Tabla2[[#This Row],[FECHA CESE/BAJA]])=MONTH(TODAY()-30),YEAR(Tabla2[[#This Row],[FECHA CESE/BAJA]])=YEAR(TODAY())),MONTH(TODAY()-30)&amp;"-"&amp;YEAR(TODAY()),"Borrar")),"No aplica")</f>
        <v>No Aplica</v>
      </c>
      <c r="AD474" t="str">
        <f>+IFERROR(IF(Tabla2[[#This Row],[FECHA INICIO DE LABORES EN OBRA]]="","No Aplica",IF(AND(MONTH(Tabla2[[#This Row],[FECHA INICIO DE LABORES EN OBRA]])=MONTH(TODAY()-30),YEAR(Tabla2[[#This Row],[FECHA INICIO DE LABORES EN OBRA]])=YEAR(TODAY())),MONTH(TODAY()-30)&amp;"-"&amp;YEAR(TODAY()),"No Aplica")),"No Aplica")</f>
        <v>No Aplica</v>
      </c>
    </row>
    <row r="475" spans="1:30" x14ac:dyDescent="0.25">
      <c r="A475" s="13">
        <v>20601010128</v>
      </c>
      <c r="B475" s="15" t="s">
        <v>3469</v>
      </c>
      <c r="C475" s="15" t="s">
        <v>3469</v>
      </c>
      <c r="D475" s="15" t="s">
        <v>1649</v>
      </c>
      <c r="E475" s="15" t="s">
        <v>1650</v>
      </c>
      <c r="F475" s="39">
        <v>33516</v>
      </c>
      <c r="G475" s="15">
        <v>2</v>
      </c>
      <c r="H475" s="15" t="s">
        <v>2751</v>
      </c>
      <c r="I475" s="15" t="s">
        <v>3584</v>
      </c>
      <c r="J475" s="15" t="s">
        <v>3585</v>
      </c>
      <c r="K475" s="15" t="s">
        <v>32</v>
      </c>
      <c r="L475" s="40" t="s">
        <v>6</v>
      </c>
      <c r="M475" s="39"/>
      <c r="N475" s="41" t="s">
        <v>2098</v>
      </c>
      <c r="O475" s="39">
        <v>45164</v>
      </c>
      <c r="P475" s="40">
        <v>1</v>
      </c>
      <c r="Q475" s="40">
        <v>1</v>
      </c>
      <c r="R475" s="40" t="str">
        <f>IFERROR(VLOOKUP(Tabla2[[#This Row],[CONTRATISTA PRNCIPAL]],Hoja1!$L$5:$M$9,2,FALSE),"CJV")</f>
        <v>CJV</v>
      </c>
      <c r="S475" s="40" t="str">
        <f>IF(Tabla2[[#This Row],[EMPRESA]]=Tabla2[[#This Row],[CONTRATISTA PRNCIPAL]],"Principal","Secundaria")</f>
        <v>Principal</v>
      </c>
      <c r="T475" s="42">
        <f>IFERROR(1/COUNTIF(Tabla2[CONTRATISTA PRNCIPAL],Tabla2[[#This Row],[CONTRATISTA PRNCIPAL]]),0)</f>
        <v>0.01818181818181818</v>
      </c>
      <c r="U475" s="43">
        <f>IF(((TODAY()-Tabla2[[#This Row],[FECHA NACIMIENTO]])/365)&lt;18,"Corregir", IF(((TODAY()-Tabla2[[#This Row],[FECHA NACIMIENTO]])/365)&gt;80, "Corregir",ROUNDDOWN(((TODAY()-Tabla2[[#This Row],[FECHA NACIMIENTO]])/365),0)))</f>
        <v>32</v>
      </c>
      <c r="V4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75" s="44" t="str">
        <f>+IF(Tabla2[[#This Row],[Edad]]="Corregir","Corregir","Ok")</f>
        <v>Ok</v>
      </c>
      <c r="X475" s="42" t="str">
        <f>+IFERROR(VLOOKUP(Tabla2[[#This Row],[DISTRITO SEGÚN DNI]],Hoja1!$A$2:$B$32,2,FALSE),"No")</f>
        <v>LA VICTORIA</v>
      </c>
      <c r="Y475" s="42" t="str">
        <f>IF(OR(LOWER(Tabla2[[#This Row],[GENERO]])="masculino", LOWER(Tabla2[[#This Row],[GENERO]])="femenino"),"OK","Corregir")</f>
        <v>OK</v>
      </c>
      <c r="Z475" s="42" t="str">
        <f>+IF(Tabla2[[#This Row],[Nro. DNI / CE]]="","Corregir",IF(LEN(Tabla2[[#This Row],[Nro. DNI / CE]])&gt;=8,"OK","Corregir"))</f>
        <v>OK</v>
      </c>
      <c r="AA475" s="42">
        <f>COUNTIF(Tabla2[APELLIDOS Y NOMBRES],Tabla2[[#This Row],[APELLIDOS Y NOMBRES]])</f>
        <v>1</v>
      </c>
      <c r="AB475" s="42">
        <f>IF(Tabla2[[#This Row],[Trabajador]]&gt;1,1/Tabla2[[#This Row],[Trabajador]],Tabla2[[#This Row],[Trabajador]])</f>
        <v>1</v>
      </c>
      <c r="AC475" t="str">
        <f>+IFERROR(IF(Tabla2[[#This Row],[FECHA CESE/BAJA]]="","No Aplica",IF(AND(MONTH(Tabla2[[#This Row],[FECHA CESE/BAJA]])=MONTH(TODAY()-30),YEAR(Tabla2[[#This Row],[FECHA CESE/BAJA]])=YEAR(TODAY())),MONTH(TODAY()-30)&amp;"-"&amp;YEAR(TODAY()),"Borrar")),"No aplica")</f>
        <v>No Aplica</v>
      </c>
      <c r="AD475" t="str">
        <f>+IFERROR(IF(Tabla2[[#This Row],[FECHA INICIO DE LABORES EN OBRA]]="","No Aplica",IF(AND(MONTH(Tabla2[[#This Row],[FECHA INICIO DE LABORES EN OBRA]])=MONTH(TODAY()-30),YEAR(Tabla2[[#This Row],[FECHA INICIO DE LABORES EN OBRA]])=YEAR(TODAY())),MONTH(TODAY()-30)&amp;"-"&amp;YEAR(TODAY()),"No Aplica")),"No Aplica")</f>
        <v>8-2023</v>
      </c>
    </row>
    <row r="476" spans="1:30" x14ac:dyDescent="0.25">
      <c r="A476" s="13">
        <v>20601010128</v>
      </c>
      <c r="B476" s="15" t="s">
        <v>3469</v>
      </c>
      <c r="C476" s="15" t="s">
        <v>3469</v>
      </c>
      <c r="D476" s="15">
        <v>70255963</v>
      </c>
      <c r="E476" s="15" t="s">
        <v>3586</v>
      </c>
      <c r="F476" s="39">
        <v>33323</v>
      </c>
      <c r="G476" s="15">
        <v>2</v>
      </c>
      <c r="H476" s="15" t="s">
        <v>3485</v>
      </c>
      <c r="I476" s="15" t="s">
        <v>3476</v>
      </c>
      <c r="J476" s="15" t="s">
        <v>3587</v>
      </c>
      <c r="K476" s="15" t="s">
        <v>3552</v>
      </c>
      <c r="L476" s="40" t="s">
        <v>6</v>
      </c>
      <c r="M476" s="39"/>
      <c r="N476" s="41" t="s">
        <v>2098</v>
      </c>
      <c r="O476" s="39">
        <v>45062</v>
      </c>
      <c r="P476" s="40">
        <v>1</v>
      </c>
      <c r="Q476" s="40">
        <v>4</v>
      </c>
      <c r="R476" s="40" t="str">
        <f>IFERROR(VLOOKUP(Tabla2[[#This Row],[CONTRATISTA PRNCIPAL]],Hoja1!$L$5:$M$9,2,FALSE),"CJV")</f>
        <v>CJV</v>
      </c>
      <c r="S476" s="40" t="str">
        <f>IF(Tabla2[[#This Row],[EMPRESA]]=Tabla2[[#This Row],[CONTRATISTA PRNCIPAL]],"Principal","Secundaria")</f>
        <v>Principal</v>
      </c>
      <c r="T476" s="42">
        <f>IFERROR(1/COUNTIF(Tabla2[CONTRATISTA PRNCIPAL],Tabla2[[#This Row],[CONTRATISTA PRNCIPAL]]),0)</f>
        <v>0.01818181818181818</v>
      </c>
      <c r="U476" s="43">
        <f>IF(((TODAY()-Tabla2[[#This Row],[FECHA NACIMIENTO]])/365)&lt;18,"Corregir", IF(((TODAY()-Tabla2[[#This Row],[FECHA NACIMIENTO]])/365)&gt;80, "Corregir",ROUNDDOWN(((TODAY()-Tabla2[[#This Row],[FECHA NACIMIENTO]])/365),0)))</f>
        <v>32</v>
      </c>
      <c r="V4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76" s="44" t="str">
        <f>+IF(Tabla2[[#This Row],[Edad]]="Corregir","Corregir","Ok")</f>
        <v>Ok</v>
      </c>
      <c r="X476" s="42" t="str">
        <f>+IFERROR(VLOOKUP(Tabla2[[#This Row],[DISTRITO SEGÚN DNI]],Hoja1!$A$2:$B$32,2,FALSE),"No")</f>
        <v>No</v>
      </c>
      <c r="Y476" s="42" t="str">
        <f>IF(OR(LOWER(Tabla2[[#This Row],[GENERO]])="masculino", LOWER(Tabla2[[#This Row],[GENERO]])="femenino"),"OK","Corregir")</f>
        <v>OK</v>
      </c>
      <c r="Z476" s="42" t="str">
        <f>+IF(Tabla2[[#This Row],[Nro. DNI / CE]]="","Corregir",IF(LEN(Tabla2[[#This Row],[Nro. DNI / CE]])&gt;=8,"OK","Corregir"))</f>
        <v>OK</v>
      </c>
      <c r="AA476" s="42">
        <f>COUNTIF(Tabla2[APELLIDOS Y NOMBRES],Tabla2[[#This Row],[APELLIDOS Y NOMBRES]])</f>
        <v>1</v>
      </c>
      <c r="AB476" s="42">
        <f>IF(Tabla2[[#This Row],[Trabajador]]&gt;1,1/Tabla2[[#This Row],[Trabajador]],Tabla2[[#This Row],[Trabajador]])</f>
        <v>1</v>
      </c>
      <c r="AC476" t="str">
        <f>+IFERROR(IF(Tabla2[[#This Row],[FECHA CESE/BAJA]]="","No Aplica",IF(AND(MONTH(Tabla2[[#This Row],[FECHA CESE/BAJA]])=MONTH(TODAY()-30),YEAR(Tabla2[[#This Row],[FECHA CESE/BAJA]])=YEAR(TODAY())),MONTH(TODAY()-30)&amp;"-"&amp;YEAR(TODAY()),"Borrar")),"No aplica")</f>
        <v>No Aplica</v>
      </c>
      <c r="AD476" t="str">
        <f>+IFERROR(IF(Tabla2[[#This Row],[FECHA INICIO DE LABORES EN OBRA]]="","No Aplica",IF(AND(MONTH(Tabla2[[#This Row],[FECHA INICIO DE LABORES EN OBRA]])=MONTH(TODAY()-30),YEAR(Tabla2[[#This Row],[FECHA INICIO DE LABORES EN OBRA]])=YEAR(TODAY())),MONTH(TODAY()-30)&amp;"-"&amp;YEAR(TODAY()),"No Aplica")),"No Aplica")</f>
        <v>No Aplica</v>
      </c>
    </row>
    <row r="477" spans="1:30" x14ac:dyDescent="0.25">
      <c r="A477" s="13">
        <v>20601010128</v>
      </c>
      <c r="B477" s="15" t="s">
        <v>3469</v>
      </c>
      <c r="C477" s="15" t="s">
        <v>3469</v>
      </c>
      <c r="D477" s="15" t="s">
        <v>3588</v>
      </c>
      <c r="E477" s="15" t="s">
        <v>3589</v>
      </c>
      <c r="F477" s="39">
        <v>24013</v>
      </c>
      <c r="G477" s="15">
        <v>2</v>
      </c>
      <c r="H477" s="15" t="s">
        <v>2964</v>
      </c>
      <c r="I477" s="15" t="s">
        <v>3522</v>
      </c>
      <c r="J477" s="15" t="s">
        <v>3590</v>
      </c>
      <c r="K477" s="15" t="s">
        <v>3591</v>
      </c>
      <c r="L477" s="40" t="s">
        <v>6</v>
      </c>
      <c r="M477" s="39"/>
      <c r="N477" s="41" t="s">
        <v>2098</v>
      </c>
      <c r="O477" s="39">
        <v>45140</v>
      </c>
      <c r="P477" s="40">
        <v>1</v>
      </c>
      <c r="Q477" s="40">
        <v>4</v>
      </c>
      <c r="R477" s="40" t="str">
        <f>IFERROR(VLOOKUP(Tabla2[[#This Row],[CONTRATISTA PRNCIPAL]],Hoja1!$L$5:$M$9,2,FALSE),"CJV")</f>
        <v>CJV</v>
      </c>
      <c r="S477" s="40" t="str">
        <f>IF(Tabla2[[#This Row],[EMPRESA]]=Tabla2[[#This Row],[CONTRATISTA PRNCIPAL]],"Principal","Secundaria")</f>
        <v>Principal</v>
      </c>
      <c r="T477" s="42">
        <f>IFERROR(1/COUNTIF(Tabla2[CONTRATISTA PRNCIPAL],Tabla2[[#This Row],[CONTRATISTA PRNCIPAL]]),0)</f>
        <v>0.01818181818181818</v>
      </c>
      <c r="U477" s="43">
        <f>IF(((TODAY()-Tabla2[[#This Row],[FECHA NACIMIENTO]])/365)&lt;18,"Corregir", IF(((TODAY()-Tabla2[[#This Row],[FECHA NACIMIENTO]])/365)&gt;80, "Corregir",ROUNDDOWN(((TODAY()-Tabla2[[#This Row],[FECHA NACIMIENTO]])/365),0)))</f>
        <v>58</v>
      </c>
      <c r="V4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77" s="44" t="str">
        <f>+IF(Tabla2[[#This Row],[Edad]]="Corregir","Corregir","Ok")</f>
        <v>Ok</v>
      </c>
      <c r="X477" s="42" t="str">
        <f>+IFERROR(VLOOKUP(Tabla2[[#This Row],[DISTRITO SEGÚN DNI]],Hoja1!$A$2:$B$32,2,FALSE),"No")</f>
        <v>No</v>
      </c>
      <c r="Y477" s="42" t="str">
        <f>IF(OR(LOWER(Tabla2[[#This Row],[GENERO]])="masculino", LOWER(Tabla2[[#This Row],[GENERO]])="femenino"),"OK","Corregir")</f>
        <v>OK</v>
      </c>
      <c r="Z477" s="42" t="str">
        <f>+IF(Tabla2[[#This Row],[Nro. DNI / CE]]="","Corregir",IF(LEN(Tabla2[[#This Row],[Nro. DNI / CE]])&gt;=8,"OK","Corregir"))</f>
        <v>OK</v>
      </c>
      <c r="AA477" s="42">
        <f>COUNTIF(Tabla2[APELLIDOS Y NOMBRES],Tabla2[[#This Row],[APELLIDOS Y NOMBRES]])</f>
        <v>1</v>
      </c>
      <c r="AB477" s="42">
        <f>IF(Tabla2[[#This Row],[Trabajador]]&gt;1,1/Tabla2[[#This Row],[Trabajador]],Tabla2[[#This Row],[Trabajador]])</f>
        <v>1</v>
      </c>
      <c r="AC477" t="str">
        <f>+IFERROR(IF(Tabla2[[#This Row],[FECHA CESE/BAJA]]="","No Aplica",IF(AND(MONTH(Tabla2[[#This Row],[FECHA CESE/BAJA]])=MONTH(TODAY()-30),YEAR(Tabla2[[#This Row],[FECHA CESE/BAJA]])=YEAR(TODAY())),MONTH(TODAY()-30)&amp;"-"&amp;YEAR(TODAY()),"Borrar")),"No aplica")</f>
        <v>No Aplica</v>
      </c>
      <c r="AD477" t="str">
        <f>+IFERROR(IF(Tabla2[[#This Row],[FECHA INICIO DE LABORES EN OBRA]]="","No Aplica",IF(AND(MONTH(Tabla2[[#This Row],[FECHA INICIO DE LABORES EN OBRA]])=MONTH(TODAY()-30),YEAR(Tabla2[[#This Row],[FECHA INICIO DE LABORES EN OBRA]])=YEAR(TODAY())),MONTH(TODAY()-30)&amp;"-"&amp;YEAR(TODAY()),"No Aplica")),"No Aplica")</f>
        <v>8-2023</v>
      </c>
    </row>
    <row r="478" spans="1:30" x14ac:dyDescent="0.25">
      <c r="A478" s="13">
        <v>20601010128</v>
      </c>
      <c r="B478" s="15" t="s">
        <v>3469</v>
      </c>
      <c r="C478" s="15" t="s">
        <v>3469</v>
      </c>
      <c r="D478" s="15">
        <v>72944854</v>
      </c>
      <c r="E478" s="15" t="s">
        <v>3592</v>
      </c>
      <c r="F478" s="39">
        <v>33697</v>
      </c>
      <c r="G478" s="15">
        <v>2</v>
      </c>
      <c r="H478" s="15" t="s">
        <v>3485</v>
      </c>
      <c r="I478" s="15" t="s">
        <v>3476</v>
      </c>
      <c r="J478" s="15" t="s">
        <v>3593</v>
      </c>
      <c r="K478" s="15" t="s">
        <v>3594</v>
      </c>
      <c r="L478" s="40" t="s">
        <v>6</v>
      </c>
      <c r="M478" s="39"/>
      <c r="N478" s="41" t="s">
        <v>2098</v>
      </c>
      <c r="O478" s="39">
        <v>44986</v>
      </c>
      <c r="P478" s="40">
        <v>1</v>
      </c>
      <c r="Q478" s="40">
        <v>4</v>
      </c>
      <c r="R478" s="40" t="str">
        <f>IFERROR(VLOOKUP(Tabla2[[#This Row],[CONTRATISTA PRNCIPAL]],Hoja1!$L$5:$M$9,2,FALSE),"CJV")</f>
        <v>CJV</v>
      </c>
      <c r="S478" s="40" t="str">
        <f>IF(Tabla2[[#This Row],[EMPRESA]]=Tabla2[[#This Row],[CONTRATISTA PRNCIPAL]],"Principal","Secundaria")</f>
        <v>Principal</v>
      </c>
      <c r="T478" s="42">
        <f>IFERROR(1/COUNTIF(Tabla2[CONTRATISTA PRNCIPAL],Tabla2[[#This Row],[CONTRATISTA PRNCIPAL]]),0)</f>
        <v>0.01818181818181818</v>
      </c>
      <c r="U478" s="43">
        <f>IF(((TODAY()-Tabla2[[#This Row],[FECHA NACIMIENTO]])/365)&lt;18,"Corregir", IF(((TODAY()-Tabla2[[#This Row],[FECHA NACIMIENTO]])/365)&gt;80, "Corregir",ROUNDDOWN(((TODAY()-Tabla2[[#This Row],[FECHA NACIMIENTO]])/365),0)))</f>
        <v>31</v>
      </c>
      <c r="V4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78" s="44" t="str">
        <f>+IF(Tabla2[[#This Row],[Edad]]="Corregir","Corregir","Ok")</f>
        <v>Ok</v>
      </c>
      <c r="X478" s="42" t="str">
        <f>+IFERROR(VLOOKUP(Tabla2[[#This Row],[DISTRITO SEGÚN DNI]],Hoja1!$A$2:$B$32,2,FALSE),"No")</f>
        <v>No</v>
      </c>
      <c r="Y478" s="42" t="str">
        <f>IF(OR(LOWER(Tabla2[[#This Row],[GENERO]])="masculino", LOWER(Tabla2[[#This Row],[GENERO]])="femenino"),"OK","Corregir")</f>
        <v>OK</v>
      </c>
      <c r="Z478" s="42" t="str">
        <f>+IF(Tabla2[[#This Row],[Nro. DNI / CE]]="","Corregir",IF(LEN(Tabla2[[#This Row],[Nro. DNI / CE]])&gt;=8,"OK","Corregir"))</f>
        <v>OK</v>
      </c>
      <c r="AA478" s="42">
        <f>COUNTIF(Tabla2[APELLIDOS Y NOMBRES],Tabla2[[#This Row],[APELLIDOS Y NOMBRES]])</f>
        <v>1</v>
      </c>
      <c r="AB478" s="42">
        <f>IF(Tabla2[[#This Row],[Trabajador]]&gt;1,1/Tabla2[[#This Row],[Trabajador]],Tabla2[[#This Row],[Trabajador]])</f>
        <v>1</v>
      </c>
      <c r="AC478" t="str">
        <f>+IFERROR(IF(Tabla2[[#This Row],[FECHA CESE/BAJA]]="","No Aplica",IF(AND(MONTH(Tabla2[[#This Row],[FECHA CESE/BAJA]])=MONTH(TODAY()-30),YEAR(Tabla2[[#This Row],[FECHA CESE/BAJA]])=YEAR(TODAY())),MONTH(TODAY()-30)&amp;"-"&amp;YEAR(TODAY()),"Borrar")),"No aplica")</f>
        <v>No Aplica</v>
      </c>
      <c r="AD478" t="str">
        <f>+IFERROR(IF(Tabla2[[#This Row],[FECHA INICIO DE LABORES EN OBRA]]="","No Aplica",IF(AND(MONTH(Tabla2[[#This Row],[FECHA INICIO DE LABORES EN OBRA]])=MONTH(TODAY()-30),YEAR(Tabla2[[#This Row],[FECHA INICIO DE LABORES EN OBRA]])=YEAR(TODAY())),MONTH(TODAY()-30)&amp;"-"&amp;YEAR(TODAY()),"No Aplica")),"No Aplica")</f>
        <v>No Aplica</v>
      </c>
    </row>
    <row r="479" spans="1:30" x14ac:dyDescent="0.25">
      <c r="A479" s="13">
        <v>20601010128</v>
      </c>
      <c r="B479" s="15" t="s">
        <v>3469</v>
      </c>
      <c r="C479" s="15" t="s">
        <v>3469</v>
      </c>
      <c r="D479" s="15" t="s">
        <v>1653</v>
      </c>
      <c r="E479" s="15" t="s">
        <v>1654</v>
      </c>
      <c r="F479" s="39">
        <v>37107</v>
      </c>
      <c r="G479" s="15">
        <v>1</v>
      </c>
      <c r="H479" s="15" t="s">
        <v>3595</v>
      </c>
      <c r="I479" s="15" t="s">
        <v>3473</v>
      </c>
      <c r="J479" s="15" t="s">
        <v>3596</v>
      </c>
      <c r="K479" s="15" t="s">
        <v>17</v>
      </c>
      <c r="L479" s="40" t="s">
        <v>5</v>
      </c>
      <c r="M479" s="39"/>
      <c r="N479" s="41" t="s">
        <v>2098</v>
      </c>
      <c r="O479" s="39">
        <v>45017</v>
      </c>
      <c r="P479" s="40">
        <v>1</v>
      </c>
      <c r="Q479" s="40">
        <v>2</v>
      </c>
      <c r="R479" s="40" t="str">
        <f>IFERROR(VLOOKUP(Tabla2[[#This Row],[CONTRATISTA PRNCIPAL]],Hoja1!$L$5:$M$9,2,FALSE),"CJV")</f>
        <v>CJV</v>
      </c>
      <c r="S479" s="40" t="str">
        <f>IF(Tabla2[[#This Row],[EMPRESA]]=Tabla2[[#This Row],[CONTRATISTA PRNCIPAL]],"Principal","Secundaria")</f>
        <v>Principal</v>
      </c>
      <c r="T479" s="42">
        <f>IFERROR(1/COUNTIF(Tabla2[CONTRATISTA PRNCIPAL],Tabla2[[#This Row],[CONTRATISTA PRNCIPAL]]),0)</f>
        <v>0.01818181818181818</v>
      </c>
      <c r="U479" s="43">
        <f>IF(((TODAY()-Tabla2[[#This Row],[FECHA NACIMIENTO]])/365)&lt;18,"Corregir", IF(((TODAY()-Tabla2[[#This Row],[FECHA NACIMIENTO]])/365)&gt;80, "Corregir",ROUNDDOWN(((TODAY()-Tabla2[[#This Row],[FECHA NACIMIENTO]])/365),0)))</f>
        <v>22</v>
      </c>
      <c r="V4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79" s="44" t="str">
        <f>+IF(Tabla2[[#This Row],[Edad]]="Corregir","Corregir","Ok")</f>
        <v>Ok</v>
      </c>
      <c r="X479" s="42" t="str">
        <f>+IFERROR(VLOOKUP(Tabla2[[#This Row],[DISTRITO SEGÚN DNI]],Hoja1!$A$2:$B$32,2,FALSE),"No")</f>
        <v>ATE</v>
      </c>
      <c r="Y479" s="42" t="str">
        <f>IF(OR(LOWER(Tabla2[[#This Row],[GENERO]])="masculino", LOWER(Tabla2[[#This Row],[GENERO]])="femenino"),"OK","Corregir")</f>
        <v>OK</v>
      </c>
      <c r="Z479" s="42" t="str">
        <f>+IF(Tabla2[[#This Row],[Nro. DNI / CE]]="","Corregir",IF(LEN(Tabla2[[#This Row],[Nro. DNI / CE]])&gt;=8,"OK","Corregir"))</f>
        <v>OK</v>
      </c>
      <c r="AA479" s="42">
        <f>COUNTIF(Tabla2[APELLIDOS Y NOMBRES],Tabla2[[#This Row],[APELLIDOS Y NOMBRES]])</f>
        <v>1</v>
      </c>
      <c r="AB479" s="42">
        <f>IF(Tabla2[[#This Row],[Trabajador]]&gt;1,1/Tabla2[[#This Row],[Trabajador]],Tabla2[[#This Row],[Trabajador]])</f>
        <v>1</v>
      </c>
      <c r="AC479" t="str">
        <f>+IFERROR(IF(Tabla2[[#This Row],[FECHA CESE/BAJA]]="","No Aplica",IF(AND(MONTH(Tabla2[[#This Row],[FECHA CESE/BAJA]])=MONTH(TODAY()-30),YEAR(Tabla2[[#This Row],[FECHA CESE/BAJA]])=YEAR(TODAY())),MONTH(TODAY()-30)&amp;"-"&amp;YEAR(TODAY()),"Borrar")),"No aplica")</f>
        <v>No Aplica</v>
      </c>
      <c r="AD479" t="str">
        <f>+IFERROR(IF(Tabla2[[#This Row],[FECHA INICIO DE LABORES EN OBRA]]="","No Aplica",IF(AND(MONTH(Tabla2[[#This Row],[FECHA INICIO DE LABORES EN OBRA]])=MONTH(TODAY()-30),YEAR(Tabla2[[#This Row],[FECHA INICIO DE LABORES EN OBRA]])=YEAR(TODAY())),MONTH(TODAY()-30)&amp;"-"&amp;YEAR(TODAY()),"No Aplica")),"No Aplica")</f>
        <v>No Aplica</v>
      </c>
    </row>
    <row r="480" spans="1:30" x14ac:dyDescent="0.25">
      <c r="A480" s="13">
        <v>20601010128</v>
      </c>
      <c r="B480" s="15" t="s">
        <v>3469</v>
      </c>
      <c r="C480" s="15" t="s">
        <v>3469</v>
      </c>
      <c r="D480" s="15" t="s">
        <v>3597</v>
      </c>
      <c r="E480" s="15" t="s">
        <v>3598</v>
      </c>
      <c r="F480" s="39">
        <v>35985</v>
      </c>
      <c r="G480" s="15">
        <v>1</v>
      </c>
      <c r="H480" s="15" t="s">
        <v>3599</v>
      </c>
      <c r="I480" s="15" t="s">
        <v>3493</v>
      </c>
      <c r="J480" s="15" t="s">
        <v>3600</v>
      </c>
      <c r="K480" s="15" t="s">
        <v>2182</v>
      </c>
      <c r="L480" s="40" t="s">
        <v>5</v>
      </c>
      <c r="M480" s="39"/>
      <c r="N480" s="41" t="s">
        <v>2098</v>
      </c>
      <c r="O480" s="39">
        <v>44757</v>
      </c>
      <c r="P480" s="40">
        <v>1</v>
      </c>
      <c r="Q480" s="40">
        <v>2</v>
      </c>
      <c r="R480" s="40" t="str">
        <f>IFERROR(VLOOKUP(Tabla2[[#This Row],[CONTRATISTA PRNCIPAL]],Hoja1!$L$5:$M$9,2,FALSE),"CJV")</f>
        <v>CJV</v>
      </c>
      <c r="S480" s="40" t="str">
        <f>IF(Tabla2[[#This Row],[EMPRESA]]=Tabla2[[#This Row],[CONTRATISTA PRNCIPAL]],"Principal","Secundaria")</f>
        <v>Principal</v>
      </c>
      <c r="T480" s="42">
        <f>IFERROR(1/COUNTIF(Tabla2[CONTRATISTA PRNCIPAL],Tabla2[[#This Row],[CONTRATISTA PRNCIPAL]]),0)</f>
        <v>0.01818181818181818</v>
      </c>
      <c r="U480" s="43">
        <f>IF(((TODAY()-Tabla2[[#This Row],[FECHA NACIMIENTO]])/365)&lt;18,"Corregir", IF(((TODAY()-Tabla2[[#This Row],[FECHA NACIMIENTO]])/365)&gt;80, "Corregir",ROUNDDOWN(((TODAY()-Tabla2[[#This Row],[FECHA NACIMIENTO]])/365),0)))</f>
        <v>25</v>
      </c>
      <c r="V4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80" s="44" t="str">
        <f>+IF(Tabla2[[#This Row],[Edad]]="Corregir","Corregir","Ok")</f>
        <v>Ok</v>
      </c>
      <c r="X480" s="42" t="str">
        <f>+IFERROR(VLOOKUP(Tabla2[[#This Row],[DISTRITO SEGÚN DNI]],Hoja1!$A$2:$B$32,2,FALSE),"No")</f>
        <v>No</v>
      </c>
      <c r="Y480" s="42" t="str">
        <f>IF(OR(LOWER(Tabla2[[#This Row],[GENERO]])="masculino", LOWER(Tabla2[[#This Row],[GENERO]])="femenino"),"OK","Corregir")</f>
        <v>OK</v>
      </c>
      <c r="Z480" s="42" t="str">
        <f>+IF(Tabla2[[#This Row],[Nro. DNI / CE]]="","Corregir",IF(LEN(Tabla2[[#This Row],[Nro. DNI / CE]])&gt;=8,"OK","Corregir"))</f>
        <v>OK</v>
      </c>
      <c r="AA480" s="42">
        <f>COUNTIF(Tabla2[APELLIDOS Y NOMBRES],Tabla2[[#This Row],[APELLIDOS Y NOMBRES]])</f>
        <v>1</v>
      </c>
      <c r="AB480" s="42">
        <f>IF(Tabla2[[#This Row],[Trabajador]]&gt;1,1/Tabla2[[#This Row],[Trabajador]],Tabla2[[#This Row],[Trabajador]])</f>
        <v>1</v>
      </c>
      <c r="AC480" t="str">
        <f>+IFERROR(IF(Tabla2[[#This Row],[FECHA CESE/BAJA]]="","No Aplica",IF(AND(MONTH(Tabla2[[#This Row],[FECHA CESE/BAJA]])=MONTH(TODAY()-30),YEAR(Tabla2[[#This Row],[FECHA CESE/BAJA]])=YEAR(TODAY())),MONTH(TODAY()-30)&amp;"-"&amp;YEAR(TODAY()),"Borrar")),"No aplica")</f>
        <v>No Aplica</v>
      </c>
      <c r="AD480" t="str">
        <f>+IFERROR(IF(Tabla2[[#This Row],[FECHA INICIO DE LABORES EN OBRA]]="","No Aplica",IF(AND(MONTH(Tabla2[[#This Row],[FECHA INICIO DE LABORES EN OBRA]])=MONTH(TODAY()-30),YEAR(Tabla2[[#This Row],[FECHA INICIO DE LABORES EN OBRA]])=YEAR(TODAY())),MONTH(TODAY()-30)&amp;"-"&amp;YEAR(TODAY()),"No Aplica")),"No Aplica")</f>
        <v>No Aplica</v>
      </c>
    </row>
    <row r="481" spans="1:30" x14ac:dyDescent="0.25">
      <c r="A481" s="13">
        <v>20601010128</v>
      </c>
      <c r="B481" s="15" t="s">
        <v>3469</v>
      </c>
      <c r="C481" s="15" t="s">
        <v>3469</v>
      </c>
      <c r="D481" s="15" t="s">
        <v>3601</v>
      </c>
      <c r="E481" s="15" t="s">
        <v>3602</v>
      </c>
      <c r="F481" s="39">
        <v>31683</v>
      </c>
      <c r="G481" s="15">
        <v>1</v>
      </c>
      <c r="H481" s="15" t="s">
        <v>3603</v>
      </c>
      <c r="I481" s="15" t="s">
        <v>3493</v>
      </c>
      <c r="J481" s="15" t="s">
        <v>3604</v>
      </c>
      <c r="K481" s="15" t="s">
        <v>2182</v>
      </c>
      <c r="L481" s="40" t="s">
        <v>6</v>
      </c>
      <c r="M481" s="39"/>
      <c r="N481" s="41" t="s">
        <v>2098</v>
      </c>
      <c r="O481" s="39">
        <v>43539</v>
      </c>
      <c r="P481" s="40">
        <v>1</v>
      </c>
      <c r="Q481" s="40">
        <v>2</v>
      </c>
      <c r="R481" s="40" t="str">
        <f>IFERROR(VLOOKUP(Tabla2[[#This Row],[CONTRATISTA PRNCIPAL]],Hoja1!$L$5:$M$9,2,FALSE),"CJV")</f>
        <v>CJV</v>
      </c>
      <c r="S481" s="40" t="str">
        <f>IF(Tabla2[[#This Row],[EMPRESA]]=Tabla2[[#This Row],[CONTRATISTA PRNCIPAL]],"Principal","Secundaria")</f>
        <v>Principal</v>
      </c>
      <c r="T481" s="42">
        <f>IFERROR(1/COUNTIF(Tabla2[CONTRATISTA PRNCIPAL],Tabla2[[#This Row],[CONTRATISTA PRNCIPAL]]),0)</f>
        <v>0.01818181818181818</v>
      </c>
      <c r="U481" s="43">
        <f>IF(((TODAY()-Tabla2[[#This Row],[FECHA NACIMIENTO]])/365)&lt;18,"Corregir", IF(((TODAY()-Tabla2[[#This Row],[FECHA NACIMIENTO]])/365)&gt;80, "Corregir",ROUNDDOWN(((TODAY()-Tabla2[[#This Row],[FECHA NACIMIENTO]])/365),0)))</f>
        <v>37</v>
      </c>
      <c r="V4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81" s="44" t="str">
        <f>+IF(Tabla2[[#This Row],[Edad]]="Corregir","Corregir","Ok")</f>
        <v>Ok</v>
      </c>
      <c r="X481" s="42" t="str">
        <f>+IFERROR(VLOOKUP(Tabla2[[#This Row],[DISTRITO SEGÚN DNI]],Hoja1!$A$2:$B$32,2,FALSE),"No")</f>
        <v>No</v>
      </c>
      <c r="Y481" s="42" t="str">
        <f>IF(OR(LOWER(Tabla2[[#This Row],[GENERO]])="masculino", LOWER(Tabla2[[#This Row],[GENERO]])="femenino"),"OK","Corregir")</f>
        <v>OK</v>
      </c>
      <c r="Z481" s="42" t="str">
        <f>+IF(Tabla2[[#This Row],[Nro. DNI / CE]]="","Corregir",IF(LEN(Tabla2[[#This Row],[Nro. DNI / CE]])&gt;=8,"OK","Corregir"))</f>
        <v>OK</v>
      </c>
      <c r="AA481" s="42">
        <f>COUNTIF(Tabla2[APELLIDOS Y NOMBRES],Tabla2[[#This Row],[APELLIDOS Y NOMBRES]])</f>
        <v>1</v>
      </c>
      <c r="AB481" s="42">
        <f>IF(Tabla2[[#This Row],[Trabajador]]&gt;1,1/Tabla2[[#This Row],[Trabajador]],Tabla2[[#This Row],[Trabajador]])</f>
        <v>1</v>
      </c>
      <c r="AC481" t="str">
        <f>+IFERROR(IF(Tabla2[[#This Row],[FECHA CESE/BAJA]]="","No Aplica",IF(AND(MONTH(Tabla2[[#This Row],[FECHA CESE/BAJA]])=MONTH(TODAY()-30),YEAR(Tabla2[[#This Row],[FECHA CESE/BAJA]])=YEAR(TODAY())),MONTH(TODAY()-30)&amp;"-"&amp;YEAR(TODAY()),"Borrar")),"No aplica")</f>
        <v>No Aplica</v>
      </c>
      <c r="AD481" t="str">
        <f>+IFERROR(IF(Tabla2[[#This Row],[FECHA INICIO DE LABORES EN OBRA]]="","No Aplica",IF(AND(MONTH(Tabla2[[#This Row],[FECHA INICIO DE LABORES EN OBRA]])=MONTH(TODAY()-30),YEAR(Tabla2[[#This Row],[FECHA INICIO DE LABORES EN OBRA]])=YEAR(TODAY())),MONTH(TODAY()-30)&amp;"-"&amp;YEAR(TODAY()),"No Aplica")),"No Aplica")</f>
        <v>No Aplica</v>
      </c>
    </row>
    <row r="482" spans="1:30" x14ac:dyDescent="0.25">
      <c r="A482" s="13">
        <v>20601010128</v>
      </c>
      <c r="B482" s="15" t="s">
        <v>3469</v>
      </c>
      <c r="C482" s="15" t="s">
        <v>3469</v>
      </c>
      <c r="D482" s="15" t="s">
        <v>3605</v>
      </c>
      <c r="E482" s="15" t="s">
        <v>3606</v>
      </c>
      <c r="F482" s="39">
        <v>34366</v>
      </c>
      <c r="G482" s="15">
        <v>2</v>
      </c>
      <c r="H482" s="15" t="s">
        <v>3480</v>
      </c>
      <c r="I482" s="15" t="s">
        <v>3473</v>
      </c>
      <c r="J482" s="15" t="s">
        <v>3607</v>
      </c>
      <c r="K482" s="15" t="s">
        <v>3576</v>
      </c>
      <c r="L482" s="40" t="s">
        <v>6</v>
      </c>
      <c r="M482" s="39"/>
      <c r="N482" s="41" t="s">
        <v>2098</v>
      </c>
      <c r="O482" s="39">
        <v>45026</v>
      </c>
      <c r="P482" s="40">
        <v>1</v>
      </c>
      <c r="Q482" s="40">
        <v>4</v>
      </c>
      <c r="R482" s="40" t="str">
        <f>IFERROR(VLOOKUP(Tabla2[[#This Row],[CONTRATISTA PRNCIPAL]],Hoja1!$L$5:$M$9,2,FALSE),"CJV")</f>
        <v>CJV</v>
      </c>
      <c r="S482" s="40" t="str">
        <f>IF(Tabla2[[#This Row],[EMPRESA]]=Tabla2[[#This Row],[CONTRATISTA PRNCIPAL]],"Principal","Secundaria")</f>
        <v>Principal</v>
      </c>
      <c r="T482" s="42">
        <f>IFERROR(1/COUNTIF(Tabla2[CONTRATISTA PRNCIPAL],Tabla2[[#This Row],[CONTRATISTA PRNCIPAL]]),0)</f>
        <v>0.01818181818181818</v>
      </c>
      <c r="U482" s="43">
        <f>IF(((TODAY()-Tabla2[[#This Row],[FECHA NACIMIENTO]])/365)&lt;18,"Corregir", IF(((TODAY()-Tabla2[[#This Row],[FECHA NACIMIENTO]])/365)&gt;80, "Corregir",ROUNDDOWN(((TODAY()-Tabla2[[#This Row],[FECHA NACIMIENTO]])/365),0)))</f>
        <v>29</v>
      </c>
      <c r="V4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82" s="44" t="str">
        <f>+IF(Tabla2[[#This Row],[Edad]]="Corregir","Corregir","Ok")</f>
        <v>Ok</v>
      </c>
      <c r="X482" s="42" t="str">
        <f>+IFERROR(VLOOKUP(Tabla2[[#This Row],[DISTRITO SEGÚN DNI]],Hoja1!$A$2:$B$32,2,FALSE),"No")</f>
        <v>No</v>
      </c>
      <c r="Y482" s="42" t="str">
        <f>IF(OR(LOWER(Tabla2[[#This Row],[GENERO]])="masculino", LOWER(Tabla2[[#This Row],[GENERO]])="femenino"),"OK","Corregir")</f>
        <v>OK</v>
      </c>
      <c r="Z482" s="42" t="str">
        <f>+IF(Tabla2[[#This Row],[Nro. DNI / CE]]="","Corregir",IF(LEN(Tabla2[[#This Row],[Nro. DNI / CE]])&gt;=8,"OK","Corregir"))</f>
        <v>OK</v>
      </c>
      <c r="AA482" s="42">
        <f>COUNTIF(Tabla2[APELLIDOS Y NOMBRES],Tabla2[[#This Row],[APELLIDOS Y NOMBRES]])</f>
        <v>1</v>
      </c>
      <c r="AB482" s="42">
        <f>IF(Tabla2[[#This Row],[Trabajador]]&gt;1,1/Tabla2[[#This Row],[Trabajador]],Tabla2[[#This Row],[Trabajador]])</f>
        <v>1</v>
      </c>
      <c r="AC482" t="str">
        <f>+IFERROR(IF(Tabla2[[#This Row],[FECHA CESE/BAJA]]="","No Aplica",IF(AND(MONTH(Tabla2[[#This Row],[FECHA CESE/BAJA]])=MONTH(TODAY()-30),YEAR(Tabla2[[#This Row],[FECHA CESE/BAJA]])=YEAR(TODAY())),MONTH(TODAY()-30)&amp;"-"&amp;YEAR(TODAY()),"Borrar")),"No aplica")</f>
        <v>No Aplica</v>
      </c>
      <c r="AD482" t="str">
        <f>+IFERROR(IF(Tabla2[[#This Row],[FECHA INICIO DE LABORES EN OBRA]]="","No Aplica",IF(AND(MONTH(Tabla2[[#This Row],[FECHA INICIO DE LABORES EN OBRA]])=MONTH(TODAY()-30),YEAR(Tabla2[[#This Row],[FECHA INICIO DE LABORES EN OBRA]])=YEAR(TODAY())),MONTH(TODAY()-30)&amp;"-"&amp;YEAR(TODAY()),"No Aplica")),"No Aplica")</f>
        <v>No Aplica</v>
      </c>
    </row>
    <row r="483" spans="1:30" x14ac:dyDescent="0.25">
      <c r="A483" s="13">
        <v>20601010128</v>
      </c>
      <c r="B483" s="15" t="s">
        <v>3469</v>
      </c>
      <c r="C483" s="15" t="s">
        <v>3469</v>
      </c>
      <c r="D483" s="15" t="s">
        <v>3608</v>
      </c>
      <c r="E483" s="15" t="s">
        <v>3609</v>
      </c>
      <c r="F483" s="39">
        <v>36061</v>
      </c>
      <c r="G483" s="15">
        <v>2</v>
      </c>
      <c r="H483" s="15" t="s">
        <v>3537</v>
      </c>
      <c r="I483" s="15" t="s">
        <v>3473</v>
      </c>
      <c r="J483" s="15" t="s">
        <v>3610</v>
      </c>
      <c r="K483" s="15" t="s">
        <v>3552</v>
      </c>
      <c r="L483" s="40" t="s">
        <v>6</v>
      </c>
      <c r="M483" s="39"/>
      <c r="N483" s="41" t="s">
        <v>2098</v>
      </c>
      <c r="O483" s="39">
        <v>45027</v>
      </c>
      <c r="P483" s="40">
        <v>1</v>
      </c>
      <c r="Q483" s="40">
        <v>4</v>
      </c>
      <c r="R483" s="40" t="str">
        <f>IFERROR(VLOOKUP(Tabla2[[#This Row],[CONTRATISTA PRNCIPAL]],Hoja1!$L$5:$M$9,2,FALSE),"CJV")</f>
        <v>CJV</v>
      </c>
      <c r="S483" s="40" t="str">
        <f>IF(Tabla2[[#This Row],[EMPRESA]]=Tabla2[[#This Row],[CONTRATISTA PRNCIPAL]],"Principal","Secundaria")</f>
        <v>Principal</v>
      </c>
      <c r="T483" s="42">
        <f>IFERROR(1/COUNTIF(Tabla2[CONTRATISTA PRNCIPAL],Tabla2[[#This Row],[CONTRATISTA PRNCIPAL]]),0)</f>
        <v>0.01818181818181818</v>
      </c>
      <c r="U483" s="43">
        <f>IF(((TODAY()-Tabla2[[#This Row],[FECHA NACIMIENTO]])/365)&lt;18,"Corregir", IF(((TODAY()-Tabla2[[#This Row],[FECHA NACIMIENTO]])/365)&gt;80, "Corregir",ROUNDDOWN(((TODAY()-Tabla2[[#This Row],[FECHA NACIMIENTO]])/365),0)))</f>
        <v>25</v>
      </c>
      <c r="V4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83" s="44" t="str">
        <f>+IF(Tabla2[[#This Row],[Edad]]="Corregir","Corregir","Ok")</f>
        <v>Ok</v>
      </c>
      <c r="X483" s="42" t="str">
        <f>+IFERROR(VLOOKUP(Tabla2[[#This Row],[DISTRITO SEGÚN DNI]],Hoja1!$A$2:$B$32,2,FALSE),"No")</f>
        <v>No</v>
      </c>
      <c r="Y483" s="42" t="str">
        <f>IF(OR(LOWER(Tabla2[[#This Row],[GENERO]])="masculino", LOWER(Tabla2[[#This Row],[GENERO]])="femenino"),"OK","Corregir")</f>
        <v>OK</v>
      </c>
      <c r="Z483" s="42" t="str">
        <f>+IF(Tabla2[[#This Row],[Nro. DNI / CE]]="","Corregir",IF(LEN(Tabla2[[#This Row],[Nro. DNI / CE]])&gt;=8,"OK","Corregir"))</f>
        <v>OK</v>
      </c>
      <c r="AA483" s="42">
        <f>COUNTIF(Tabla2[APELLIDOS Y NOMBRES],Tabla2[[#This Row],[APELLIDOS Y NOMBRES]])</f>
        <v>1</v>
      </c>
      <c r="AB483" s="42">
        <f>IF(Tabla2[[#This Row],[Trabajador]]&gt;1,1/Tabla2[[#This Row],[Trabajador]],Tabla2[[#This Row],[Trabajador]])</f>
        <v>1</v>
      </c>
      <c r="AC483" t="str">
        <f>+IFERROR(IF(Tabla2[[#This Row],[FECHA CESE/BAJA]]="","No Aplica",IF(AND(MONTH(Tabla2[[#This Row],[FECHA CESE/BAJA]])=MONTH(TODAY()-30),YEAR(Tabla2[[#This Row],[FECHA CESE/BAJA]])=YEAR(TODAY())),MONTH(TODAY()-30)&amp;"-"&amp;YEAR(TODAY()),"Borrar")),"No aplica")</f>
        <v>No Aplica</v>
      </c>
      <c r="AD483" t="str">
        <f>+IFERROR(IF(Tabla2[[#This Row],[FECHA INICIO DE LABORES EN OBRA]]="","No Aplica",IF(AND(MONTH(Tabla2[[#This Row],[FECHA INICIO DE LABORES EN OBRA]])=MONTH(TODAY()-30),YEAR(Tabla2[[#This Row],[FECHA INICIO DE LABORES EN OBRA]])=YEAR(TODAY())),MONTH(TODAY()-30)&amp;"-"&amp;YEAR(TODAY()),"No Aplica")),"No Aplica")</f>
        <v>No Aplica</v>
      </c>
    </row>
    <row r="484" spans="1:30" x14ac:dyDescent="0.25">
      <c r="A484" s="13">
        <v>20601010128</v>
      </c>
      <c r="B484" s="15" t="s">
        <v>3469</v>
      </c>
      <c r="C484" s="15" t="s">
        <v>3469</v>
      </c>
      <c r="D484" s="15" t="s">
        <v>259</v>
      </c>
      <c r="E484" s="15" t="s">
        <v>260</v>
      </c>
      <c r="F484" s="39">
        <v>28951</v>
      </c>
      <c r="G484" s="15">
        <v>2</v>
      </c>
      <c r="H484" s="15" t="s">
        <v>3492</v>
      </c>
      <c r="I484" s="15" t="s">
        <v>3493</v>
      </c>
      <c r="J484" s="15" t="s">
        <v>3611</v>
      </c>
      <c r="K484" s="15" t="s">
        <v>17</v>
      </c>
      <c r="L484" s="40" t="s">
        <v>6</v>
      </c>
      <c r="M484" s="39"/>
      <c r="N484" s="41" t="s">
        <v>2114</v>
      </c>
      <c r="O484" s="39">
        <v>45146</v>
      </c>
      <c r="P484" s="40">
        <v>1</v>
      </c>
      <c r="Q484" s="40">
        <v>4</v>
      </c>
      <c r="R484" s="40" t="str">
        <f>IFERROR(VLOOKUP(Tabla2[[#This Row],[CONTRATISTA PRNCIPAL]],Hoja1!$L$5:$M$9,2,FALSE),"CJV")</f>
        <v>CJV</v>
      </c>
      <c r="S484" s="40" t="str">
        <f>IF(Tabla2[[#This Row],[EMPRESA]]=Tabla2[[#This Row],[CONTRATISTA PRNCIPAL]],"Principal","Secundaria")</f>
        <v>Principal</v>
      </c>
      <c r="T484" s="42">
        <f>IFERROR(1/COUNTIF(Tabla2[CONTRATISTA PRNCIPAL],Tabla2[[#This Row],[CONTRATISTA PRNCIPAL]]),0)</f>
        <v>0.01818181818181818</v>
      </c>
      <c r="U484" s="43">
        <f>IF(((TODAY()-Tabla2[[#This Row],[FECHA NACIMIENTO]])/365)&lt;18,"Corregir", IF(((TODAY()-Tabla2[[#This Row],[FECHA NACIMIENTO]])/365)&gt;80, "Corregir",ROUNDDOWN(((TODAY()-Tabla2[[#This Row],[FECHA NACIMIENTO]])/365),0)))</f>
        <v>44</v>
      </c>
      <c r="V4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84" s="44" t="str">
        <f>+IF(Tabla2[[#This Row],[Edad]]="Corregir","Corregir","Ok")</f>
        <v>Ok</v>
      </c>
      <c r="X484" s="42" t="str">
        <f>+IFERROR(VLOOKUP(Tabla2[[#This Row],[DISTRITO SEGÚN DNI]],Hoja1!$A$2:$B$32,2,FALSE),"No")</f>
        <v>ATE</v>
      </c>
      <c r="Y484" s="42" t="str">
        <f>IF(OR(LOWER(Tabla2[[#This Row],[GENERO]])="masculino", LOWER(Tabla2[[#This Row],[GENERO]])="femenino"),"OK","Corregir")</f>
        <v>OK</v>
      </c>
      <c r="Z484" s="42" t="str">
        <f>+IF(Tabla2[[#This Row],[Nro. DNI / CE]]="","Corregir",IF(LEN(Tabla2[[#This Row],[Nro. DNI / CE]])&gt;=8,"OK","Corregir"))</f>
        <v>OK</v>
      </c>
      <c r="AA484" s="42">
        <f>COUNTIF(Tabla2[APELLIDOS Y NOMBRES],Tabla2[[#This Row],[APELLIDOS Y NOMBRES]])</f>
        <v>2</v>
      </c>
      <c r="AB484" s="42">
        <f>IF(Tabla2[[#This Row],[Trabajador]]&gt;1,1/Tabla2[[#This Row],[Trabajador]],Tabla2[[#This Row],[Trabajador]])</f>
        <v>0.5</v>
      </c>
      <c r="AC484" t="str">
        <f>+IFERROR(IF(Tabla2[[#This Row],[FECHA CESE/BAJA]]="","No Aplica",IF(AND(MONTH(Tabla2[[#This Row],[FECHA CESE/BAJA]])=MONTH(TODAY()-30),YEAR(Tabla2[[#This Row],[FECHA CESE/BAJA]])=YEAR(TODAY())),MONTH(TODAY()-30)&amp;"-"&amp;YEAR(TODAY()),"Borrar")),"No aplica")</f>
        <v>No Aplica</v>
      </c>
      <c r="AD484" t="str">
        <f>+IFERROR(IF(Tabla2[[#This Row],[FECHA INICIO DE LABORES EN OBRA]]="","No Aplica",IF(AND(MONTH(Tabla2[[#This Row],[FECHA INICIO DE LABORES EN OBRA]])=MONTH(TODAY()-30),YEAR(Tabla2[[#This Row],[FECHA INICIO DE LABORES EN OBRA]])=YEAR(TODAY())),MONTH(TODAY()-30)&amp;"-"&amp;YEAR(TODAY()),"No Aplica")),"No Aplica")</f>
        <v>8-2023</v>
      </c>
    </row>
    <row r="485" spans="1:30" x14ac:dyDescent="0.25">
      <c r="A485" s="13">
        <v>20601010128</v>
      </c>
      <c r="B485" s="15" t="s">
        <v>3469</v>
      </c>
      <c r="C485" s="15" t="s">
        <v>3469</v>
      </c>
      <c r="D485" s="15" t="s">
        <v>1655</v>
      </c>
      <c r="E485" s="15" t="s">
        <v>1656</v>
      </c>
      <c r="F485" s="39">
        <v>31222</v>
      </c>
      <c r="G485" s="15">
        <v>2</v>
      </c>
      <c r="H485" s="15" t="s">
        <v>2749</v>
      </c>
      <c r="I485" s="15" t="s">
        <v>3567</v>
      </c>
      <c r="J485" s="15" t="s">
        <v>3612</v>
      </c>
      <c r="K485" s="15" t="s">
        <v>17</v>
      </c>
      <c r="L485" s="40" t="s">
        <v>6</v>
      </c>
      <c r="M485" s="39"/>
      <c r="N485" s="41" t="s">
        <v>2098</v>
      </c>
      <c r="O485" s="39">
        <v>44984</v>
      </c>
      <c r="P485" s="40">
        <v>1</v>
      </c>
      <c r="Q485" s="40">
        <v>4</v>
      </c>
      <c r="R485" s="40" t="str">
        <f>IFERROR(VLOOKUP(Tabla2[[#This Row],[CONTRATISTA PRNCIPAL]],Hoja1!$L$5:$M$9,2,FALSE),"CJV")</f>
        <v>CJV</v>
      </c>
      <c r="S485" s="40" t="str">
        <f>IF(Tabla2[[#This Row],[EMPRESA]]=Tabla2[[#This Row],[CONTRATISTA PRNCIPAL]],"Principal","Secundaria")</f>
        <v>Principal</v>
      </c>
      <c r="T485" s="42">
        <f>IFERROR(1/COUNTIF(Tabla2[CONTRATISTA PRNCIPAL],Tabla2[[#This Row],[CONTRATISTA PRNCIPAL]]),0)</f>
        <v>0.01818181818181818</v>
      </c>
      <c r="U485" s="43">
        <f>IF(((TODAY()-Tabla2[[#This Row],[FECHA NACIMIENTO]])/365)&lt;18,"Corregir", IF(((TODAY()-Tabla2[[#This Row],[FECHA NACIMIENTO]])/365)&gt;80, "Corregir",ROUNDDOWN(((TODAY()-Tabla2[[#This Row],[FECHA NACIMIENTO]])/365),0)))</f>
        <v>38</v>
      </c>
      <c r="V4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85" s="44" t="str">
        <f>+IF(Tabla2[[#This Row],[Edad]]="Corregir","Corregir","Ok")</f>
        <v>Ok</v>
      </c>
      <c r="X485" s="42" t="str">
        <f>+IFERROR(VLOOKUP(Tabla2[[#This Row],[DISTRITO SEGÚN DNI]],Hoja1!$A$2:$B$32,2,FALSE),"No")</f>
        <v>ATE</v>
      </c>
      <c r="Y485" s="42" t="str">
        <f>IF(OR(LOWER(Tabla2[[#This Row],[GENERO]])="masculino", LOWER(Tabla2[[#This Row],[GENERO]])="femenino"),"OK","Corregir")</f>
        <v>OK</v>
      </c>
      <c r="Z485" s="42" t="str">
        <f>+IF(Tabla2[[#This Row],[Nro. DNI / CE]]="","Corregir",IF(LEN(Tabla2[[#This Row],[Nro. DNI / CE]])&gt;=8,"OK","Corregir"))</f>
        <v>OK</v>
      </c>
      <c r="AA485" s="42">
        <f>COUNTIF(Tabla2[APELLIDOS Y NOMBRES],Tabla2[[#This Row],[APELLIDOS Y NOMBRES]])</f>
        <v>1</v>
      </c>
      <c r="AB485" s="42">
        <f>IF(Tabla2[[#This Row],[Trabajador]]&gt;1,1/Tabla2[[#This Row],[Trabajador]],Tabla2[[#This Row],[Trabajador]])</f>
        <v>1</v>
      </c>
      <c r="AC485" t="str">
        <f>+IFERROR(IF(Tabla2[[#This Row],[FECHA CESE/BAJA]]="","No Aplica",IF(AND(MONTH(Tabla2[[#This Row],[FECHA CESE/BAJA]])=MONTH(TODAY()-30),YEAR(Tabla2[[#This Row],[FECHA CESE/BAJA]])=YEAR(TODAY())),MONTH(TODAY()-30)&amp;"-"&amp;YEAR(TODAY()),"Borrar")),"No aplica")</f>
        <v>No Aplica</v>
      </c>
      <c r="AD485" t="str">
        <f>+IFERROR(IF(Tabla2[[#This Row],[FECHA INICIO DE LABORES EN OBRA]]="","No Aplica",IF(AND(MONTH(Tabla2[[#This Row],[FECHA INICIO DE LABORES EN OBRA]])=MONTH(TODAY()-30),YEAR(Tabla2[[#This Row],[FECHA INICIO DE LABORES EN OBRA]])=YEAR(TODAY())),MONTH(TODAY()-30)&amp;"-"&amp;YEAR(TODAY()),"No Aplica")),"No Aplica")</f>
        <v>No Aplica</v>
      </c>
    </row>
    <row r="486" spans="1:30" x14ac:dyDescent="0.25">
      <c r="A486" s="13">
        <v>20601010128</v>
      </c>
      <c r="B486" s="15" t="s">
        <v>3469</v>
      </c>
      <c r="C486" s="15" t="s">
        <v>3469</v>
      </c>
      <c r="D486" s="15" t="s">
        <v>3613</v>
      </c>
      <c r="E486" s="15" t="s">
        <v>3614</v>
      </c>
      <c r="F486" s="39">
        <v>33506</v>
      </c>
      <c r="G486" s="15">
        <v>1</v>
      </c>
      <c r="H486" s="15" t="s">
        <v>2981</v>
      </c>
      <c r="I486" s="15" t="s">
        <v>2341</v>
      </c>
      <c r="J486" s="15" t="s">
        <v>3615</v>
      </c>
      <c r="K486" s="15" t="s">
        <v>3616</v>
      </c>
      <c r="L486" s="40" t="s">
        <v>5</v>
      </c>
      <c r="M486" s="39"/>
      <c r="N486" s="41" t="s">
        <v>2098</v>
      </c>
      <c r="O486" s="39">
        <v>44992</v>
      </c>
      <c r="P486" s="40">
        <v>1</v>
      </c>
      <c r="Q486" s="40">
        <v>2</v>
      </c>
      <c r="R486" s="40" t="str">
        <f>IFERROR(VLOOKUP(Tabla2[[#This Row],[CONTRATISTA PRNCIPAL]],Hoja1!$L$5:$M$9,2,FALSE),"CJV")</f>
        <v>CJV</v>
      </c>
      <c r="S486" s="40" t="str">
        <f>IF(Tabla2[[#This Row],[EMPRESA]]=Tabla2[[#This Row],[CONTRATISTA PRNCIPAL]],"Principal","Secundaria")</f>
        <v>Principal</v>
      </c>
      <c r="T486" s="42">
        <f>IFERROR(1/COUNTIF(Tabla2[CONTRATISTA PRNCIPAL],Tabla2[[#This Row],[CONTRATISTA PRNCIPAL]]),0)</f>
        <v>0.01818181818181818</v>
      </c>
      <c r="U486" s="43">
        <f>IF(((TODAY()-Tabla2[[#This Row],[FECHA NACIMIENTO]])/365)&lt;18,"Corregir", IF(((TODAY()-Tabla2[[#This Row],[FECHA NACIMIENTO]])/365)&gt;80, "Corregir",ROUNDDOWN(((TODAY()-Tabla2[[#This Row],[FECHA NACIMIENTO]])/365),0)))</f>
        <v>32</v>
      </c>
      <c r="V4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86" s="44" t="str">
        <f>+IF(Tabla2[[#This Row],[Edad]]="Corregir","Corregir","Ok")</f>
        <v>Ok</v>
      </c>
      <c r="X486" s="42" t="str">
        <f>+IFERROR(VLOOKUP(Tabla2[[#This Row],[DISTRITO SEGÚN DNI]],Hoja1!$A$2:$B$32,2,FALSE),"No")</f>
        <v>No</v>
      </c>
      <c r="Y486" s="42" t="str">
        <f>IF(OR(LOWER(Tabla2[[#This Row],[GENERO]])="masculino", LOWER(Tabla2[[#This Row],[GENERO]])="femenino"),"OK","Corregir")</f>
        <v>OK</v>
      </c>
      <c r="Z486" s="42" t="str">
        <f>+IF(Tabla2[[#This Row],[Nro. DNI / CE]]="","Corregir",IF(LEN(Tabla2[[#This Row],[Nro. DNI / CE]])&gt;=8,"OK","Corregir"))</f>
        <v>OK</v>
      </c>
      <c r="AA486" s="42">
        <f>COUNTIF(Tabla2[APELLIDOS Y NOMBRES],Tabla2[[#This Row],[APELLIDOS Y NOMBRES]])</f>
        <v>1</v>
      </c>
      <c r="AB486" s="42">
        <f>IF(Tabla2[[#This Row],[Trabajador]]&gt;1,1/Tabla2[[#This Row],[Trabajador]],Tabla2[[#This Row],[Trabajador]])</f>
        <v>1</v>
      </c>
      <c r="AC486" t="str">
        <f>+IFERROR(IF(Tabla2[[#This Row],[FECHA CESE/BAJA]]="","No Aplica",IF(AND(MONTH(Tabla2[[#This Row],[FECHA CESE/BAJA]])=MONTH(TODAY()-30),YEAR(Tabla2[[#This Row],[FECHA CESE/BAJA]])=YEAR(TODAY())),MONTH(TODAY()-30)&amp;"-"&amp;YEAR(TODAY()),"Borrar")),"No aplica")</f>
        <v>No Aplica</v>
      </c>
      <c r="AD486" t="str">
        <f>+IFERROR(IF(Tabla2[[#This Row],[FECHA INICIO DE LABORES EN OBRA]]="","No Aplica",IF(AND(MONTH(Tabla2[[#This Row],[FECHA INICIO DE LABORES EN OBRA]])=MONTH(TODAY()-30),YEAR(Tabla2[[#This Row],[FECHA INICIO DE LABORES EN OBRA]])=YEAR(TODAY())),MONTH(TODAY()-30)&amp;"-"&amp;YEAR(TODAY()),"No Aplica")),"No Aplica")</f>
        <v>No Aplica</v>
      </c>
    </row>
    <row r="487" spans="1:30" x14ac:dyDescent="0.25">
      <c r="A487" s="13">
        <v>20601010128</v>
      </c>
      <c r="B487" s="15" t="s">
        <v>3469</v>
      </c>
      <c r="C487" s="15" t="s">
        <v>3469</v>
      </c>
      <c r="D487" s="15" t="s">
        <v>3617</v>
      </c>
      <c r="E487" s="15" t="s">
        <v>3618</v>
      </c>
      <c r="F487" s="39">
        <v>35076</v>
      </c>
      <c r="G487" s="15">
        <v>2</v>
      </c>
      <c r="H487" s="15" t="s">
        <v>3619</v>
      </c>
      <c r="I487" s="15" t="s">
        <v>2341</v>
      </c>
      <c r="J487" s="15" t="s">
        <v>3620</v>
      </c>
      <c r="K487" s="15" t="s">
        <v>3621</v>
      </c>
      <c r="L487" s="40" t="s">
        <v>6</v>
      </c>
      <c r="M487" s="39"/>
      <c r="N487" s="41" t="s">
        <v>2098</v>
      </c>
      <c r="O487" s="39">
        <v>45012</v>
      </c>
      <c r="P487" s="40">
        <v>1</v>
      </c>
      <c r="Q487" s="40">
        <v>4</v>
      </c>
      <c r="R487" s="40" t="str">
        <f>IFERROR(VLOOKUP(Tabla2[[#This Row],[CONTRATISTA PRNCIPAL]],Hoja1!$L$5:$M$9,2,FALSE),"CJV")</f>
        <v>CJV</v>
      </c>
      <c r="S487" s="40" t="str">
        <f>IF(Tabla2[[#This Row],[EMPRESA]]=Tabla2[[#This Row],[CONTRATISTA PRNCIPAL]],"Principal","Secundaria")</f>
        <v>Principal</v>
      </c>
      <c r="T487" s="42">
        <f>IFERROR(1/COUNTIF(Tabla2[CONTRATISTA PRNCIPAL],Tabla2[[#This Row],[CONTRATISTA PRNCIPAL]]),0)</f>
        <v>0.01818181818181818</v>
      </c>
      <c r="U487" s="43">
        <f>IF(((TODAY()-Tabla2[[#This Row],[FECHA NACIMIENTO]])/365)&lt;18,"Corregir", IF(((TODAY()-Tabla2[[#This Row],[FECHA NACIMIENTO]])/365)&gt;80, "Corregir",ROUNDDOWN(((TODAY()-Tabla2[[#This Row],[FECHA NACIMIENTO]])/365),0)))</f>
        <v>27</v>
      </c>
      <c r="V4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87" s="44" t="str">
        <f>+IF(Tabla2[[#This Row],[Edad]]="Corregir","Corregir","Ok")</f>
        <v>Ok</v>
      </c>
      <c r="X487" s="42" t="str">
        <f>+IFERROR(VLOOKUP(Tabla2[[#This Row],[DISTRITO SEGÚN DNI]],Hoja1!$A$2:$B$32,2,FALSE),"No")</f>
        <v>No</v>
      </c>
      <c r="Y487" s="42" t="str">
        <f>IF(OR(LOWER(Tabla2[[#This Row],[GENERO]])="masculino", LOWER(Tabla2[[#This Row],[GENERO]])="femenino"),"OK","Corregir")</f>
        <v>OK</v>
      </c>
      <c r="Z487" s="42" t="str">
        <f>+IF(Tabla2[[#This Row],[Nro. DNI / CE]]="","Corregir",IF(LEN(Tabla2[[#This Row],[Nro. DNI / CE]])&gt;=8,"OK","Corregir"))</f>
        <v>OK</v>
      </c>
      <c r="AA487" s="42">
        <f>COUNTIF(Tabla2[APELLIDOS Y NOMBRES],Tabla2[[#This Row],[APELLIDOS Y NOMBRES]])</f>
        <v>1</v>
      </c>
      <c r="AB487" s="42">
        <f>IF(Tabla2[[#This Row],[Trabajador]]&gt;1,1/Tabla2[[#This Row],[Trabajador]],Tabla2[[#This Row],[Trabajador]])</f>
        <v>1</v>
      </c>
      <c r="AC487" t="str">
        <f>+IFERROR(IF(Tabla2[[#This Row],[FECHA CESE/BAJA]]="","No Aplica",IF(AND(MONTH(Tabla2[[#This Row],[FECHA CESE/BAJA]])=MONTH(TODAY()-30),YEAR(Tabla2[[#This Row],[FECHA CESE/BAJA]])=YEAR(TODAY())),MONTH(TODAY()-30)&amp;"-"&amp;YEAR(TODAY()),"Borrar")),"No aplica")</f>
        <v>No Aplica</v>
      </c>
      <c r="AD487" t="str">
        <f>+IFERROR(IF(Tabla2[[#This Row],[FECHA INICIO DE LABORES EN OBRA]]="","No Aplica",IF(AND(MONTH(Tabla2[[#This Row],[FECHA INICIO DE LABORES EN OBRA]])=MONTH(TODAY()-30),YEAR(Tabla2[[#This Row],[FECHA INICIO DE LABORES EN OBRA]])=YEAR(TODAY())),MONTH(TODAY()-30)&amp;"-"&amp;YEAR(TODAY()),"No Aplica")),"No Aplica")</f>
        <v>No Aplica</v>
      </c>
    </row>
    <row r="488" spans="1:30" x14ac:dyDescent="0.25">
      <c r="A488" s="13">
        <v>20601010128</v>
      </c>
      <c r="B488" s="15" t="s">
        <v>3469</v>
      </c>
      <c r="C488" s="15" t="s">
        <v>3469</v>
      </c>
      <c r="D488" s="15" t="s">
        <v>3622</v>
      </c>
      <c r="E488" s="15" t="s">
        <v>3623</v>
      </c>
      <c r="F488" s="39">
        <v>33541</v>
      </c>
      <c r="G488" s="15">
        <v>2</v>
      </c>
      <c r="H488" s="15" t="s">
        <v>3480</v>
      </c>
      <c r="I488" s="15" t="s">
        <v>3473</v>
      </c>
      <c r="J488" s="15" t="s">
        <v>3624</v>
      </c>
      <c r="K488" s="15" t="s">
        <v>3625</v>
      </c>
      <c r="L488" s="40" t="s">
        <v>6</v>
      </c>
      <c r="M488" s="39"/>
      <c r="N488" s="41" t="s">
        <v>2098</v>
      </c>
      <c r="O488" s="39">
        <v>45012</v>
      </c>
      <c r="P488" s="40">
        <v>1</v>
      </c>
      <c r="Q488" s="40">
        <v>4</v>
      </c>
      <c r="R488" s="40" t="str">
        <f>IFERROR(VLOOKUP(Tabla2[[#This Row],[CONTRATISTA PRNCIPAL]],Hoja1!$L$5:$M$9,2,FALSE),"CJV")</f>
        <v>CJV</v>
      </c>
      <c r="S488" s="40" t="str">
        <f>IF(Tabla2[[#This Row],[EMPRESA]]=Tabla2[[#This Row],[CONTRATISTA PRNCIPAL]],"Principal","Secundaria")</f>
        <v>Principal</v>
      </c>
      <c r="T488" s="42">
        <f>IFERROR(1/COUNTIF(Tabla2[CONTRATISTA PRNCIPAL],Tabla2[[#This Row],[CONTRATISTA PRNCIPAL]]),0)</f>
        <v>0.01818181818181818</v>
      </c>
      <c r="U488" s="43">
        <f>IF(((TODAY()-Tabla2[[#This Row],[FECHA NACIMIENTO]])/365)&lt;18,"Corregir", IF(((TODAY()-Tabla2[[#This Row],[FECHA NACIMIENTO]])/365)&gt;80, "Corregir",ROUNDDOWN(((TODAY()-Tabla2[[#This Row],[FECHA NACIMIENTO]])/365),0)))</f>
        <v>31</v>
      </c>
      <c r="V4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88" s="44" t="str">
        <f>+IF(Tabla2[[#This Row],[Edad]]="Corregir","Corregir","Ok")</f>
        <v>Ok</v>
      </c>
      <c r="X488" s="42" t="str">
        <f>+IFERROR(VLOOKUP(Tabla2[[#This Row],[DISTRITO SEGÚN DNI]],Hoja1!$A$2:$B$32,2,FALSE),"No")</f>
        <v>No</v>
      </c>
      <c r="Y488" s="42" t="str">
        <f>IF(OR(LOWER(Tabla2[[#This Row],[GENERO]])="masculino", LOWER(Tabla2[[#This Row],[GENERO]])="femenino"),"OK","Corregir")</f>
        <v>OK</v>
      </c>
      <c r="Z488" s="42" t="str">
        <f>+IF(Tabla2[[#This Row],[Nro. DNI / CE]]="","Corregir",IF(LEN(Tabla2[[#This Row],[Nro. DNI / CE]])&gt;=8,"OK","Corregir"))</f>
        <v>OK</v>
      </c>
      <c r="AA488" s="42">
        <f>COUNTIF(Tabla2[APELLIDOS Y NOMBRES],Tabla2[[#This Row],[APELLIDOS Y NOMBRES]])</f>
        <v>1</v>
      </c>
      <c r="AB488" s="42">
        <f>IF(Tabla2[[#This Row],[Trabajador]]&gt;1,1/Tabla2[[#This Row],[Trabajador]],Tabla2[[#This Row],[Trabajador]])</f>
        <v>1</v>
      </c>
      <c r="AC488" t="str">
        <f>+IFERROR(IF(Tabla2[[#This Row],[FECHA CESE/BAJA]]="","No Aplica",IF(AND(MONTH(Tabla2[[#This Row],[FECHA CESE/BAJA]])=MONTH(TODAY()-30),YEAR(Tabla2[[#This Row],[FECHA CESE/BAJA]])=YEAR(TODAY())),MONTH(TODAY()-30)&amp;"-"&amp;YEAR(TODAY()),"Borrar")),"No aplica")</f>
        <v>No Aplica</v>
      </c>
      <c r="AD488" t="str">
        <f>+IFERROR(IF(Tabla2[[#This Row],[FECHA INICIO DE LABORES EN OBRA]]="","No Aplica",IF(AND(MONTH(Tabla2[[#This Row],[FECHA INICIO DE LABORES EN OBRA]])=MONTH(TODAY()-30),YEAR(Tabla2[[#This Row],[FECHA INICIO DE LABORES EN OBRA]])=YEAR(TODAY())),MONTH(TODAY()-30)&amp;"-"&amp;YEAR(TODAY()),"No Aplica")),"No Aplica")</f>
        <v>No Aplica</v>
      </c>
    </row>
    <row r="489" spans="1:30" x14ac:dyDescent="0.25">
      <c r="A489" s="13">
        <v>20601010128</v>
      </c>
      <c r="B489" s="15" t="s">
        <v>3469</v>
      </c>
      <c r="C489" s="15" t="s">
        <v>3469</v>
      </c>
      <c r="D489" s="15" t="s">
        <v>3626</v>
      </c>
      <c r="E489" s="15" t="s">
        <v>3627</v>
      </c>
      <c r="F489" s="39">
        <v>31829</v>
      </c>
      <c r="G489" s="15">
        <v>1</v>
      </c>
      <c r="H489" s="15" t="s">
        <v>3628</v>
      </c>
      <c r="I489" s="15" t="s">
        <v>2341</v>
      </c>
      <c r="J489" s="15" t="s">
        <v>3629</v>
      </c>
      <c r="K489" s="15" t="s">
        <v>2182</v>
      </c>
      <c r="L489" s="40" t="s">
        <v>6</v>
      </c>
      <c r="M489" s="39"/>
      <c r="N489" s="41" t="s">
        <v>2098</v>
      </c>
      <c r="O489" s="39">
        <v>44928</v>
      </c>
      <c r="P489" s="40">
        <v>1</v>
      </c>
      <c r="Q489" s="40">
        <v>2</v>
      </c>
      <c r="R489" s="40" t="str">
        <f>IFERROR(VLOOKUP(Tabla2[[#This Row],[CONTRATISTA PRNCIPAL]],Hoja1!$L$5:$M$9,2,FALSE),"CJV")</f>
        <v>CJV</v>
      </c>
      <c r="S489" s="40" t="str">
        <f>IF(Tabla2[[#This Row],[EMPRESA]]=Tabla2[[#This Row],[CONTRATISTA PRNCIPAL]],"Principal","Secundaria")</f>
        <v>Principal</v>
      </c>
      <c r="T489" s="42">
        <f>IFERROR(1/COUNTIF(Tabla2[CONTRATISTA PRNCIPAL],Tabla2[[#This Row],[CONTRATISTA PRNCIPAL]]),0)</f>
        <v>0.01818181818181818</v>
      </c>
      <c r="U489" s="43">
        <f>IF(((TODAY()-Tabla2[[#This Row],[FECHA NACIMIENTO]])/365)&lt;18,"Corregir", IF(((TODAY()-Tabla2[[#This Row],[FECHA NACIMIENTO]])/365)&gt;80, "Corregir",ROUNDDOWN(((TODAY()-Tabla2[[#This Row],[FECHA NACIMIENTO]])/365),0)))</f>
        <v>36</v>
      </c>
      <c r="V4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89" s="44" t="str">
        <f>+IF(Tabla2[[#This Row],[Edad]]="Corregir","Corregir","Ok")</f>
        <v>Ok</v>
      </c>
      <c r="X489" s="42" t="str">
        <f>+IFERROR(VLOOKUP(Tabla2[[#This Row],[DISTRITO SEGÚN DNI]],Hoja1!$A$2:$B$32,2,FALSE),"No")</f>
        <v>No</v>
      </c>
      <c r="Y489" s="42" t="str">
        <f>IF(OR(LOWER(Tabla2[[#This Row],[GENERO]])="masculino", LOWER(Tabla2[[#This Row],[GENERO]])="femenino"),"OK","Corregir")</f>
        <v>OK</v>
      </c>
      <c r="Z489" s="42" t="str">
        <f>+IF(Tabla2[[#This Row],[Nro. DNI / CE]]="","Corregir",IF(LEN(Tabla2[[#This Row],[Nro. DNI / CE]])&gt;=8,"OK","Corregir"))</f>
        <v>OK</v>
      </c>
      <c r="AA489" s="42">
        <f>COUNTIF(Tabla2[APELLIDOS Y NOMBRES],Tabla2[[#This Row],[APELLIDOS Y NOMBRES]])</f>
        <v>1</v>
      </c>
      <c r="AB489" s="42">
        <f>IF(Tabla2[[#This Row],[Trabajador]]&gt;1,1/Tabla2[[#This Row],[Trabajador]],Tabla2[[#This Row],[Trabajador]])</f>
        <v>1</v>
      </c>
      <c r="AC489" t="str">
        <f>+IFERROR(IF(Tabla2[[#This Row],[FECHA CESE/BAJA]]="","No Aplica",IF(AND(MONTH(Tabla2[[#This Row],[FECHA CESE/BAJA]])=MONTH(TODAY()-30),YEAR(Tabla2[[#This Row],[FECHA CESE/BAJA]])=YEAR(TODAY())),MONTH(TODAY()-30)&amp;"-"&amp;YEAR(TODAY()),"Borrar")),"No aplica")</f>
        <v>No Aplica</v>
      </c>
      <c r="AD489" t="str">
        <f>+IFERROR(IF(Tabla2[[#This Row],[FECHA INICIO DE LABORES EN OBRA]]="","No Aplica",IF(AND(MONTH(Tabla2[[#This Row],[FECHA INICIO DE LABORES EN OBRA]])=MONTH(TODAY()-30),YEAR(Tabla2[[#This Row],[FECHA INICIO DE LABORES EN OBRA]])=YEAR(TODAY())),MONTH(TODAY()-30)&amp;"-"&amp;YEAR(TODAY()),"No Aplica")),"No Aplica")</f>
        <v>No Aplica</v>
      </c>
    </row>
    <row r="490" spans="1:30" x14ac:dyDescent="0.25">
      <c r="A490" s="13">
        <v>20601010128</v>
      </c>
      <c r="B490" s="15" t="s">
        <v>3469</v>
      </c>
      <c r="C490" s="15" t="s">
        <v>3469</v>
      </c>
      <c r="D490" s="15" t="s">
        <v>3630</v>
      </c>
      <c r="E490" s="15" t="s">
        <v>3631</v>
      </c>
      <c r="F490" s="39">
        <v>28542</v>
      </c>
      <c r="G490" s="15">
        <v>1</v>
      </c>
      <c r="H490" s="15" t="s">
        <v>3632</v>
      </c>
      <c r="I490" s="15" t="s">
        <v>3493</v>
      </c>
      <c r="J490" s="15" t="s">
        <v>3629</v>
      </c>
      <c r="K490" s="15" t="s">
        <v>2182</v>
      </c>
      <c r="L490" s="40" t="s">
        <v>6</v>
      </c>
      <c r="M490" s="39"/>
      <c r="N490" s="41" t="s">
        <v>2098</v>
      </c>
      <c r="O490" s="39">
        <v>44928</v>
      </c>
      <c r="P490" s="40">
        <v>1</v>
      </c>
      <c r="Q490" s="40">
        <v>2</v>
      </c>
      <c r="R490" s="40" t="str">
        <f>IFERROR(VLOOKUP(Tabla2[[#This Row],[CONTRATISTA PRNCIPAL]],Hoja1!$L$5:$M$9,2,FALSE),"CJV")</f>
        <v>CJV</v>
      </c>
      <c r="S490" s="40" t="str">
        <f>IF(Tabla2[[#This Row],[EMPRESA]]=Tabla2[[#This Row],[CONTRATISTA PRNCIPAL]],"Principal","Secundaria")</f>
        <v>Principal</v>
      </c>
      <c r="T490" s="42">
        <f>IFERROR(1/COUNTIF(Tabla2[CONTRATISTA PRNCIPAL],Tabla2[[#This Row],[CONTRATISTA PRNCIPAL]]),0)</f>
        <v>0.01818181818181818</v>
      </c>
      <c r="U490" s="43">
        <f>IF(((TODAY()-Tabla2[[#This Row],[FECHA NACIMIENTO]])/365)&lt;18,"Corregir", IF(((TODAY()-Tabla2[[#This Row],[FECHA NACIMIENTO]])/365)&gt;80, "Corregir",ROUNDDOWN(((TODAY()-Tabla2[[#This Row],[FECHA NACIMIENTO]])/365),0)))</f>
        <v>45</v>
      </c>
      <c r="V4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90" s="44" t="str">
        <f>+IF(Tabla2[[#This Row],[Edad]]="Corregir","Corregir","Ok")</f>
        <v>Ok</v>
      </c>
      <c r="X490" s="42" t="str">
        <f>+IFERROR(VLOOKUP(Tabla2[[#This Row],[DISTRITO SEGÚN DNI]],Hoja1!$A$2:$B$32,2,FALSE),"No")</f>
        <v>No</v>
      </c>
      <c r="Y490" s="42" t="str">
        <f>IF(OR(LOWER(Tabla2[[#This Row],[GENERO]])="masculino", LOWER(Tabla2[[#This Row],[GENERO]])="femenino"),"OK","Corregir")</f>
        <v>OK</v>
      </c>
      <c r="Z490" s="42" t="str">
        <f>+IF(Tabla2[[#This Row],[Nro. DNI / CE]]="","Corregir",IF(LEN(Tabla2[[#This Row],[Nro. DNI / CE]])&gt;=8,"OK","Corregir"))</f>
        <v>OK</v>
      </c>
      <c r="AA490" s="42">
        <f>COUNTIF(Tabla2[APELLIDOS Y NOMBRES],Tabla2[[#This Row],[APELLIDOS Y NOMBRES]])</f>
        <v>1</v>
      </c>
      <c r="AB490" s="42">
        <f>IF(Tabla2[[#This Row],[Trabajador]]&gt;1,1/Tabla2[[#This Row],[Trabajador]],Tabla2[[#This Row],[Trabajador]])</f>
        <v>1</v>
      </c>
      <c r="AC490" t="str">
        <f>+IFERROR(IF(Tabla2[[#This Row],[FECHA CESE/BAJA]]="","No Aplica",IF(AND(MONTH(Tabla2[[#This Row],[FECHA CESE/BAJA]])=MONTH(TODAY()-30),YEAR(Tabla2[[#This Row],[FECHA CESE/BAJA]])=YEAR(TODAY())),MONTH(TODAY()-30)&amp;"-"&amp;YEAR(TODAY()),"Borrar")),"No aplica")</f>
        <v>No Aplica</v>
      </c>
      <c r="AD490" t="str">
        <f>+IFERROR(IF(Tabla2[[#This Row],[FECHA INICIO DE LABORES EN OBRA]]="","No Aplica",IF(AND(MONTH(Tabla2[[#This Row],[FECHA INICIO DE LABORES EN OBRA]])=MONTH(TODAY()-30),YEAR(Tabla2[[#This Row],[FECHA INICIO DE LABORES EN OBRA]])=YEAR(TODAY())),MONTH(TODAY()-30)&amp;"-"&amp;YEAR(TODAY()),"No Aplica")),"No Aplica")</f>
        <v>No Aplica</v>
      </c>
    </row>
    <row r="491" spans="1:30" x14ac:dyDescent="0.25">
      <c r="A491" s="13">
        <v>20601010128</v>
      </c>
      <c r="B491" s="15" t="s">
        <v>3469</v>
      </c>
      <c r="C491" s="15" t="s">
        <v>3469</v>
      </c>
      <c r="D491" s="15">
        <v>44106244</v>
      </c>
      <c r="E491" s="15" t="s">
        <v>122</v>
      </c>
      <c r="F491" s="39">
        <v>31829</v>
      </c>
      <c r="G491" s="15">
        <v>2</v>
      </c>
      <c r="H491" s="15" t="s">
        <v>3480</v>
      </c>
      <c r="I491" s="15" t="s">
        <v>2341</v>
      </c>
      <c r="J491" s="15" t="s">
        <v>3633</v>
      </c>
      <c r="K491" s="15" t="s">
        <v>17</v>
      </c>
      <c r="L491" s="40" t="s">
        <v>6</v>
      </c>
      <c r="M491" s="39"/>
      <c r="N491" s="41" t="s">
        <v>2098</v>
      </c>
      <c r="O491" s="39">
        <v>44991</v>
      </c>
      <c r="P491" s="40">
        <v>1</v>
      </c>
      <c r="Q491" s="40">
        <v>4</v>
      </c>
      <c r="R491" s="40" t="str">
        <f>IFERROR(VLOOKUP(Tabla2[[#This Row],[CONTRATISTA PRNCIPAL]],Hoja1!$L$5:$M$9,2,FALSE),"CJV")</f>
        <v>CJV</v>
      </c>
      <c r="S491" s="40" t="str">
        <f>IF(Tabla2[[#This Row],[EMPRESA]]=Tabla2[[#This Row],[CONTRATISTA PRNCIPAL]],"Principal","Secundaria")</f>
        <v>Principal</v>
      </c>
      <c r="T491" s="42">
        <f>IFERROR(1/COUNTIF(Tabla2[CONTRATISTA PRNCIPAL],Tabla2[[#This Row],[CONTRATISTA PRNCIPAL]]),0)</f>
        <v>0.01818181818181818</v>
      </c>
      <c r="U491" s="43">
        <f>IF(((TODAY()-Tabla2[[#This Row],[FECHA NACIMIENTO]])/365)&lt;18,"Corregir", IF(((TODAY()-Tabla2[[#This Row],[FECHA NACIMIENTO]])/365)&gt;80, "Corregir",ROUNDDOWN(((TODAY()-Tabla2[[#This Row],[FECHA NACIMIENTO]])/365),0)))</f>
        <v>36</v>
      </c>
      <c r="V4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91" s="44" t="str">
        <f>+IF(Tabla2[[#This Row],[Edad]]="Corregir","Corregir","Ok")</f>
        <v>Ok</v>
      </c>
      <c r="X491" s="42" t="str">
        <f>+IFERROR(VLOOKUP(Tabla2[[#This Row],[DISTRITO SEGÚN DNI]],Hoja1!$A$2:$B$32,2,FALSE),"No")</f>
        <v>ATE</v>
      </c>
      <c r="Y491" s="42" t="str">
        <f>IF(OR(LOWER(Tabla2[[#This Row],[GENERO]])="masculino", LOWER(Tabla2[[#This Row],[GENERO]])="femenino"),"OK","Corregir")</f>
        <v>OK</v>
      </c>
      <c r="Z491" s="42" t="str">
        <f>+IF(Tabla2[[#This Row],[Nro. DNI / CE]]="","Corregir",IF(LEN(Tabla2[[#This Row],[Nro. DNI / CE]])&gt;=8,"OK","Corregir"))</f>
        <v>OK</v>
      </c>
      <c r="AA491" s="42">
        <f>COUNTIF(Tabla2[APELLIDOS Y NOMBRES],Tabla2[[#This Row],[APELLIDOS Y NOMBRES]])</f>
        <v>1</v>
      </c>
      <c r="AB491" s="42">
        <f>IF(Tabla2[[#This Row],[Trabajador]]&gt;1,1/Tabla2[[#This Row],[Trabajador]],Tabla2[[#This Row],[Trabajador]])</f>
        <v>1</v>
      </c>
      <c r="AC491" t="str">
        <f>+IFERROR(IF(Tabla2[[#This Row],[FECHA CESE/BAJA]]="","No Aplica",IF(AND(MONTH(Tabla2[[#This Row],[FECHA CESE/BAJA]])=MONTH(TODAY()-30),YEAR(Tabla2[[#This Row],[FECHA CESE/BAJA]])=YEAR(TODAY())),MONTH(TODAY()-30)&amp;"-"&amp;YEAR(TODAY()),"Borrar")),"No aplica")</f>
        <v>No Aplica</v>
      </c>
      <c r="AD491" t="str">
        <f>+IFERROR(IF(Tabla2[[#This Row],[FECHA INICIO DE LABORES EN OBRA]]="","No Aplica",IF(AND(MONTH(Tabla2[[#This Row],[FECHA INICIO DE LABORES EN OBRA]])=MONTH(TODAY()-30),YEAR(Tabla2[[#This Row],[FECHA INICIO DE LABORES EN OBRA]])=YEAR(TODAY())),MONTH(TODAY()-30)&amp;"-"&amp;YEAR(TODAY()),"No Aplica")),"No Aplica")</f>
        <v>No Aplica</v>
      </c>
    </row>
    <row r="492" spans="1:30" x14ac:dyDescent="0.25">
      <c r="A492" s="13">
        <v>20601010128</v>
      </c>
      <c r="B492" s="15" t="s">
        <v>3469</v>
      </c>
      <c r="C492" s="15" t="s">
        <v>3469</v>
      </c>
      <c r="D492" s="15" t="s">
        <v>1657</v>
      </c>
      <c r="E492" s="15" t="s">
        <v>1658</v>
      </c>
      <c r="F492" s="39">
        <v>31746</v>
      </c>
      <c r="G492" s="15">
        <v>2</v>
      </c>
      <c r="H492" s="15" t="s">
        <v>2751</v>
      </c>
      <c r="I492" s="15" t="s">
        <v>2341</v>
      </c>
      <c r="J492" s="15" t="s">
        <v>3634</v>
      </c>
      <c r="K492" s="15" t="s">
        <v>32</v>
      </c>
      <c r="L492" s="40" t="s">
        <v>6</v>
      </c>
      <c r="M492" s="39"/>
      <c r="N492" s="41" t="s">
        <v>2098</v>
      </c>
      <c r="O492" s="39">
        <v>45164</v>
      </c>
      <c r="P492" s="40">
        <v>1</v>
      </c>
      <c r="Q492" s="40">
        <v>4</v>
      </c>
      <c r="R492" s="40" t="str">
        <f>IFERROR(VLOOKUP(Tabla2[[#This Row],[CONTRATISTA PRNCIPAL]],Hoja1!$L$5:$M$9,2,FALSE),"CJV")</f>
        <v>CJV</v>
      </c>
      <c r="S492" s="40" t="str">
        <f>IF(Tabla2[[#This Row],[EMPRESA]]=Tabla2[[#This Row],[CONTRATISTA PRNCIPAL]],"Principal","Secundaria")</f>
        <v>Principal</v>
      </c>
      <c r="T492" s="42">
        <f>IFERROR(1/COUNTIF(Tabla2[CONTRATISTA PRNCIPAL],Tabla2[[#This Row],[CONTRATISTA PRNCIPAL]]),0)</f>
        <v>0.01818181818181818</v>
      </c>
      <c r="U492" s="43">
        <f>IF(((TODAY()-Tabla2[[#This Row],[FECHA NACIMIENTO]])/365)&lt;18,"Corregir", IF(((TODAY()-Tabla2[[#This Row],[FECHA NACIMIENTO]])/365)&gt;80, "Corregir",ROUNDDOWN(((TODAY()-Tabla2[[#This Row],[FECHA NACIMIENTO]])/365),0)))</f>
        <v>36</v>
      </c>
      <c r="V4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92" s="44" t="str">
        <f>+IF(Tabla2[[#This Row],[Edad]]="Corregir","Corregir","Ok")</f>
        <v>Ok</v>
      </c>
      <c r="X492" s="42" t="str">
        <f>+IFERROR(VLOOKUP(Tabla2[[#This Row],[DISTRITO SEGÚN DNI]],Hoja1!$A$2:$B$32,2,FALSE),"No")</f>
        <v>LA VICTORIA</v>
      </c>
      <c r="Y492" s="42" t="str">
        <f>IF(OR(LOWER(Tabla2[[#This Row],[GENERO]])="masculino", LOWER(Tabla2[[#This Row],[GENERO]])="femenino"),"OK","Corregir")</f>
        <v>OK</v>
      </c>
      <c r="Z492" s="42" t="str">
        <f>+IF(Tabla2[[#This Row],[Nro. DNI / CE]]="","Corregir",IF(LEN(Tabla2[[#This Row],[Nro. DNI / CE]])&gt;=8,"OK","Corregir"))</f>
        <v>OK</v>
      </c>
      <c r="AA492" s="42">
        <f>COUNTIF(Tabla2[APELLIDOS Y NOMBRES],Tabla2[[#This Row],[APELLIDOS Y NOMBRES]])</f>
        <v>1</v>
      </c>
      <c r="AB492" s="42">
        <f>IF(Tabla2[[#This Row],[Trabajador]]&gt;1,1/Tabla2[[#This Row],[Trabajador]],Tabla2[[#This Row],[Trabajador]])</f>
        <v>1</v>
      </c>
      <c r="AC492" t="str">
        <f>+IFERROR(IF(Tabla2[[#This Row],[FECHA CESE/BAJA]]="","No Aplica",IF(AND(MONTH(Tabla2[[#This Row],[FECHA CESE/BAJA]])=MONTH(TODAY()-30),YEAR(Tabla2[[#This Row],[FECHA CESE/BAJA]])=YEAR(TODAY())),MONTH(TODAY()-30)&amp;"-"&amp;YEAR(TODAY()),"Borrar")),"No aplica")</f>
        <v>No Aplica</v>
      </c>
      <c r="AD492" t="str">
        <f>+IFERROR(IF(Tabla2[[#This Row],[FECHA INICIO DE LABORES EN OBRA]]="","No Aplica",IF(AND(MONTH(Tabla2[[#This Row],[FECHA INICIO DE LABORES EN OBRA]])=MONTH(TODAY()-30),YEAR(Tabla2[[#This Row],[FECHA INICIO DE LABORES EN OBRA]])=YEAR(TODAY())),MONTH(TODAY()-30)&amp;"-"&amp;YEAR(TODAY()),"No Aplica")),"No Aplica")</f>
        <v>8-2023</v>
      </c>
    </row>
    <row r="493" spans="1:30" x14ac:dyDescent="0.25">
      <c r="A493" s="13">
        <v>20601010128</v>
      </c>
      <c r="B493" s="15" t="s">
        <v>3469</v>
      </c>
      <c r="C493" s="15" t="s">
        <v>3469</v>
      </c>
      <c r="D493" s="15" t="s">
        <v>3635</v>
      </c>
      <c r="E493" s="15" t="s">
        <v>3636</v>
      </c>
      <c r="F493" s="39">
        <v>31988</v>
      </c>
      <c r="G493" s="15">
        <v>2</v>
      </c>
      <c r="H493" s="15" t="s">
        <v>3480</v>
      </c>
      <c r="I493" s="15" t="s">
        <v>3522</v>
      </c>
      <c r="J493" s="15" t="s">
        <v>3637</v>
      </c>
      <c r="K493" s="15" t="s">
        <v>3638</v>
      </c>
      <c r="L493" s="40" t="s">
        <v>6</v>
      </c>
      <c r="M493" s="39"/>
      <c r="N493" s="41" t="s">
        <v>2098</v>
      </c>
      <c r="O493" s="39">
        <v>44986</v>
      </c>
      <c r="P493" s="40">
        <v>1</v>
      </c>
      <c r="Q493" s="40">
        <v>4</v>
      </c>
      <c r="R493" s="40" t="str">
        <f>IFERROR(VLOOKUP(Tabla2[[#This Row],[CONTRATISTA PRNCIPAL]],Hoja1!$L$5:$M$9,2,FALSE),"CJV")</f>
        <v>CJV</v>
      </c>
      <c r="S493" s="40" t="str">
        <f>IF(Tabla2[[#This Row],[EMPRESA]]=Tabla2[[#This Row],[CONTRATISTA PRNCIPAL]],"Principal","Secundaria")</f>
        <v>Principal</v>
      </c>
      <c r="T493" s="42">
        <f>IFERROR(1/COUNTIF(Tabla2[CONTRATISTA PRNCIPAL],Tabla2[[#This Row],[CONTRATISTA PRNCIPAL]]),0)</f>
        <v>0.01818181818181818</v>
      </c>
      <c r="U493" s="43">
        <f>IF(((TODAY()-Tabla2[[#This Row],[FECHA NACIMIENTO]])/365)&lt;18,"Corregir", IF(((TODAY()-Tabla2[[#This Row],[FECHA NACIMIENTO]])/365)&gt;80, "Corregir",ROUNDDOWN(((TODAY()-Tabla2[[#This Row],[FECHA NACIMIENTO]])/365),0)))</f>
        <v>36</v>
      </c>
      <c r="V4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93" s="44" t="str">
        <f>+IF(Tabla2[[#This Row],[Edad]]="Corregir","Corregir","Ok")</f>
        <v>Ok</v>
      </c>
      <c r="X493" s="42" t="str">
        <f>+IFERROR(VLOOKUP(Tabla2[[#This Row],[DISTRITO SEGÚN DNI]],Hoja1!$A$2:$B$32,2,FALSE),"No")</f>
        <v>No</v>
      </c>
      <c r="Y493" s="42" t="str">
        <f>IF(OR(LOWER(Tabla2[[#This Row],[GENERO]])="masculino", LOWER(Tabla2[[#This Row],[GENERO]])="femenino"),"OK","Corregir")</f>
        <v>OK</v>
      </c>
      <c r="Z493" s="42" t="str">
        <f>+IF(Tabla2[[#This Row],[Nro. DNI / CE]]="","Corregir",IF(LEN(Tabla2[[#This Row],[Nro. DNI / CE]])&gt;=8,"OK","Corregir"))</f>
        <v>OK</v>
      </c>
      <c r="AA493" s="42">
        <f>COUNTIF(Tabla2[APELLIDOS Y NOMBRES],Tabla2[[#This Row],[APELLIDOS Y NOMBRES]])</f>
        <v>1</v>
      </c>
      <c r="AB493" s="42">
        <f>IF(Tabla2[[#This Row],[Trabajador]]&gt;1,1/Tabla2[[#This Row],[Trabajador]],Tabla2[[#This Row],[Trabajador]])</f>
        <v>1</v>
      </c>
      <c r="AC493" t="str">
        <f>+IFERROR(IF(Tabla2[[#This Row],[FECHA CESE/BAJA]]="","No Aplica",IF(AND(MONTH(Tabla2[[#This Row],[FECHA CESE/BAJA]])=MONTH(TODAY()-30),YEAR(Tabla2[[#This Row],[FECHA CESE/BAJA]])=YEAR(TODAY())),MONTH(TODAY()-30)&amp;"-"&amp;YEAR(TODAY()),"Borrar")),"No aplica")</f>
        <v>No Aplica</v>
      </c>
      <c r="AD493" t="str">
        <f>+IFERROR(IF(Tabla2[[#This Row],[FECHA INICIO DE LABORES EN OBRA]]="","No Aplica",IF(AND(MONTH(Tabla2[[#This Row],[FECHA INICIO DE LABORES EN OBRA]])=MONTH(TODAY()-30),YEAR(Tabla2[[#This Row],[FECHA INICIO DE LABORES EN OBRA]])=YEAR(TODAY())),MONTH(TODAY()-30)&amp;"-"&amp;YEAR(TODAY()),"No Aplica")),"No Aplica")</f>
        <v>No Aplica</v>
      </c>
    </row>
    <row r="494" spans="1:30" x14ac:dyDescent="0.25">
      <c r="A494" s="13">
        <v>20601010128</v>
      </c>
      <c r="B494" s="15" t="s">
        <v>3469</v>
      </c>
      <c r="C494" s="15" t="s">
        <v>3469</v>
      </c>
      <c r="D494" s="15" t="s">
        <v>3639</v>
      </c>
      <c r="E494" s="15" t="s">
        <v>3640</v>
      </c>
      <c r="F494" s="39">
        <v>30938</v>
      </c>
      <c r="G494" s="15">
        <v>2</v>
      </c>
      <c r="H494" s="15" t="s">
        <v>3537</v>
      </c>
      <c r="I494" s="15" t="s">
        <v>2341</v>
      </c>
      <c r="J494" s="15" t="s">
        <v>3641</v>
      </c>
      <c r="K494" s="15" t="s">
        <v>3642</v>
      </c>
      <c r="L494" s="40" t="s">
        <v>6</v>
      </c>
      <c r="M494" s="39"/>
      <c r="N494" s="41" t="s">
        <v>2098</v>
      </c>
      <c r="O494" s="39">
        <v>45015</v>
      </c>
      <c r="P494" s="40">
        <v>1</v>
      </c>
      <c r="Q494" s="40">
        <v>4</v>
      </c>
      <c r="R494" s="40" t="str">
        <f>IFERROR(VLOOKUP(Tabla2[[#This Row],[CONTRATISTA PRNCIPAL]],Hoja1!$L$5:$M$9,2,FALSE),"CJV")</f>
        <v>CJV</v>
      </c>
      <c r="S494" s="40" t="str">
        <f>IF(Tabla2[[#This Row],[EMPRESA]]=Tabla2[[#This Row],[CONTRATISTA PRNCIPAL]],"Principal","Secundaria")</f>
        <v>Principal</v>
      </c>
      <c r="T494" s="42">
        <f>IFERROR(1/COUNTIF(Tabla2[CONTRATISTA PRNCIPAL],Tabla2[[#This Row],[CONTRATISTA PRNCIPAL]]),0)</f>
        <v>0.01818181818181818</v>
      </c>
      <c r="U494" s="43">
        <f>IF(((TODAY()-Tabla2[[#This Row],[FECHA NACIMIENTO]])/365)&lt;18,"Corregir", IF(((TODAY()-Tabla2[[#This Row],[FECHA NACIMIENTO]])/365)&gt;80, "Corregir",ROUNDDOWN(((TODAY()-Tabla2[[#This Row],[FECHA NACIMIENTO]])/365),0)))</f>
        <v>39</v>
      </c>
      <c r="V4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94" s="44" t="str">
        <f>+IF(Tabla2[[#This Row],[Edad]]="Corregir","Corregir","Ok")</f>
        <v>Ok</v>
      </c>
      <c r="X494" s="42" t="str">
        <f>+IFERROR(VLOOKUP(Tabla2[[#This Row],[DISTRITO SEGÚN DNI]],Hoja1!$A$2:$B$32,2,FALSE),"No")</f>
        <v>No</v>
      </c>
      <c r="Y494" s="42" t="str">
        <f>IF(OR(LOWER(Tabla2[[#This Row],[GENERO]])="masculino", LOWER(Tabla2[[#This Row],[GENERO]])="femenino"),"OK","Corregir")</f>
        <v>OK</v>
      </c>
      <c r="Z494" s="42" t="str">
        <f>+IF(Tabla2[[#This Row],[Nro. DNI / CE]]="","Corregir",IF(LEN(Tabla2[[#This Row],[Nro. DNI / CE]])&gt;=8,"OK","Corregir"))</f>
        <v>OK</v>
      </c>
      <c r="AA494" s="42">
        <f>COUNTIF(Tabla2[APELLIDOS Y NOMBRES],Tabla2[[#This Row],[APELLIDOS Y NOMBRES]])</f>
        <v>1</v>
      </c>
      <c r="AB494" s="42">
        <f>IF(Tabla2[[#This Row],[Trabajador]]&gt;1,1/Tabla2[[#This Row],[Trabajador]],Tabla2[[#This Row],[Trabajador]])</f>
        <v>1</v>
      </c>
      <c r="AC494" t="str">
        <f>+IFERROR(IF(Tabla2[[#This Row],[FECHA CESE/BAJA]]="","No Aplica",IF(AND(MONTH(Tabla2[[#This Row],[FECHA CESE/BAJA]])=MONTH(TODAY()-30),YEAR(Tabla2[[#This Row],[FECHA CESE/BAJA]])=YEAR(TODAY())),MONTH(TODAY()-30)&amp;"-"&amp;YEAR(TODAY()),"Borrar")),"No aplica")</f>
        <v>No Aplica</v>
      </c>
      <c r="AD494" t="str">
        <f>+IFERROR(IF(Tabla2[[#This Row],[FECHA INICIO DE LABORES EN OBRA]]="","No Aplica",IF(AND(MONTH(Tabla2[[#This Row],[FECHA INICIO DE LABORES EN OBRA]])=MONTH(TODAY()-30),YEAR(Tabla2[[#This Row],[FECHA INICIO DE LABORES EN OBRA]])=YEAR(TODAY())),MONTH(TODAY()-30)&amp;"-"&amp;YEAR(TODAY()),"No Aplica")),"No Aplica")</f>
        <v>No Aplica</v>
      </c>
    </row>
    <row r="495" spans="1:30" x14ac:dyDescent="0.25">
      <c r="A495" s="13" t="s">
        <v>3643</v>
      </c>
      <c r="B495" s="15" t="s">
        <v>3644</v>
      </c>
      <c r="C495" s="15" t="s">
        <v>3644</v>
      </c>
      <c r="D495" s="15" t="s">
        <v>3645</v>
      </c>
      <c r="E495" s="15" t="s">
        <v>3646</v>
      </c>
      <c r="F495" s="39">
        <v>32497</v>
      </c>
      <c r="G495" s="15">
        <v>3</v>
      </c>
      <c r="H495" s="15" t="s">
        <v>3647</v>
      </c>
      <c r="I495" s="15" t="s">
        <v>3648</v>
      </c>
      <c r="J495" s="15" t="s">
        <v>3649</v>
      </c>
      <c r="K495" s="15" t="s">
        <v>2182</v>
      </c>
      <c r="L495" s="40" t="s">
        <v>3650</v>
      </c>
      <c r="M495" s="39"/>
      <c r="N495" s="41" t="s">
        <v>2098</v>
      </c>
      <c r="O495" s="39">
        <v>44984</v>
      </c>
      <c r="P495" s="40">
        <v>1</v>
      </c>
      <c r="Q495" s="40">
        <v>2</v>
      </c>
      <c r="R495" s="40" t="str">
        <f>IFERROR(VLOOKUP(Tabla2[[#This Row],[CONTRATISTA PRNCIPAL]],Hoja1!$L$5:$M$9,2,FALSE),"CJV")</f>
        <v>CJV</v>
      </c>
      <c r="S495" s="40" t="str">
        <f>IF(Tabla2[[#This Row],[EMPRESA]]=Tabla2[[#This Row],[CONTRATISTA PRNCIPAL]],"Principal","Secundaria")</f>
        <v>Principal</v>
      </c>
      <c r="T495" s="42">
        <f>IFERROR(1/COUNTIF(Tabla2[CONTRATISTA PRNCIPAL],Tabla2[[#This Row],[CONTRATISTA PRNCIPAL]]),0)</f>
        <v>0.16666666666666666</v>
      </c>
      <c r="U495" s="43">
        <f>IF(((TODAY()-Tabla2[[#This Row],[FECHA NACIMIENTO]])/365)&lt;18,"Corregir", IF(((TODAY()-Tabla2[[#This Row],[FECHA NACIMIENTO]])/365)&gt;80, "Corregir",ROUNDDOWN(((TODAY()-Tabla2[[#This Row],[FECHA NACIMIENTO]])/365),0)))</f>
        <v>34</v>
      </c>
      <c r="V4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95" s="44" t="str">
        <f>+IF(Tabla2[[#This Row],[Edad]]="Corregir","Corregir","Ok")</f>
        <v>Ok</v>
      </c>
      <c r="X495" s="42" t="str">
        <f>+IFERROR(VLOOKUP(Tabla2[[#This Row],[DISTRITO SEGÚN DNI]],Hoja1!$A$2:$B$32,2,FALSE),"No")</f>
        <v>No</v>
      </c>
      <c r="Y495" s="42" t="str">
        <f>IF(OR(LOWER(Tabla2[[#This Row],[GENERO]])="masculino", LOWER(Tabla2[[#This Row],[GENERO]])="femenino"),"OK","Corregir")</f>
        <v>OK</v>
      </c>
      <c r="Z495" s="42" t="str">
        <f>+IF(Tabla2[[#This Row],[Nro. DNI / CE]]="","Corregir",IF(LEN(Tabla2[[#This Row],[Nro. DNI / CE]])&gt;=8,"OK","Corregir"))</f>
        <v>OK</v>
      </c>
      <c r="AA495" s="42">
        <f>COUNTIF(Tabla2[APELLIDOS Y NOMBRES],Tabla2[[#This Row],[APELLIDOS Y NOMBRES]])</f>
        <v>1</v>
      </c>
      <c r="AB495" s="42">
        <f>IF(Tabla2[[#This Row],[Trabajador]]&gt;1,1/Tabla2[[#This Row],[Trabajador]],Tabla2[[#This Row],[Trabajador]])</f>
        <v>1</v>
      </c>
      <c r="AC495" t="str">
        <f>+IFERROR(IF(Tabla2[[#This Row],[FECHA CESE/BAJA]]="","No Aplica",IF(AND(MONTH(Tabla2[[#This Row],[FECHA CESE/BAJA]])=MONTH(TODAY()-30),YEAR(Tabla2[[#This Row],[FECHA CESE/BAJA]])=YEAR(TODAY())),MONTH(TODAY()-30)&amp;"-"&amp;YEAR(TODAY()),"Borrar")),"No aplica")</f>
        <v>No Aplica</v>
      </c>
      <c r="AD495" t="str">
        <f>+IFERROR(IF(Tabla2[[#This Row],[FECHA INICIO DE LABORES EN OBRA]]="","No Aplica",IF(AND(MONTH(Tabla2[[#This Row],[FECHA INICIO DE LABORES EN OBRA]])=MONTH(TODAY()-30),YEAR(Tabla2[[#This Row],[FECHA INICIO DE LABORES EN OBRA]])=YEAR(TODAY())),MONTH(TODAY()-30)&amp;"-"&amp;YEAR(TODAY()),"No Aplica")),"No Aplica")</f>
        <v>No Aplica</v>
      </c>
    </row>
    <row r="496" spans="1:30" x14ac:dyDescent="0.25">
      <c r="A496" s="13" t="s">
        <v>3643</v>
      </c>
      <c r="B496" s="15" t="s">
        <v>3644</v>
      </c>
      <c r="C496" s="15" t="s">
        <v>3644</v>
      </c>
      <c r="D496" s="15" t="s">
        <v>3651</v>
      </c>
      <c r="E496" s="15" t="s">
        <v>3652</v>
      </c>
      <c r="F496" s="39">
        <v>34290</v>
      </c>
      <c r="G496" s="15">
        <v>1</v>
      </c>
      <c r="H496" s="15" t="s">
        <v>3653</v>
      </c>
      <c r="I496" s="15" t="s">
        <v>3648</v>
      </c>
      <c r="J496" s="15" t="s">
        <v>3654</v>
      </c>
      <c r="K496" s="15" t="s">
        <v>2182</v>
      </c>
      <c r="L496" s="40" t="s">
        <v>3650</v>
      </c>
      <c r="M496" s="39"/>
      <c r="N496" s="41" t="s">
        <v>2098</v>
      </c>
      <c r="O496" s="39">
        <v>44973</v>
      </c>
      <c r="P496" s="40">
        <v>1</v>
      </c>
      <c r="Q496" s="40">
        <v>1</v>
      </c>
      <c r="R496" s="40" t="str">
        <f>IFERROR(VLOOKUP(Tabla2[[#This Row],[CONTRATISTA PRNCIPAL]],Hoja1!$L$5:$M$9,2,FALSE),"CJV")</f>
        <v>CJV</v>
      </c>
      <c r="S496" s="40" t="str">
        <f>IF(Tabla2[[#This Row],[EMPRESA]]=Tabla2[[#This Row],[CONTRATISTA PRNCIPAL]],"Principal","Secundaria")</f>
        <v>Principal</v>
      </c>
      <c r="T496" s="42">
        <f>IFERROR(1/COUNTIF(Tabla2[CONTRATISTA PRNCIPAL],Tabla2[[#This Row],[CONTRATISTA PRNCIPAL]]),0)</f>
        <v>0.16666666666666666</v>
      </c>
      <c r="U496" s="43">
        <f>IF(((TODAY()-Tabla2[[#This Row],[FECHA NACIMIENTO]])/365)&lt;18,"Corregir", IF(((TODAY()-Tabla2[[#This Row],[FECHA NACIMIENTO]])/365)&gt;80, "Corregir",ROUNDDOWN(((TODAY()-Tabla2[[#This Row],[FECHA NACIMIENTO]])/365),0)))</f>
        <v>29</v>
      </c>
      <c r="V4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96" s="44" t="str">
        <f>+IF(Tabla2[[#This Row],[Edad]]="Corregir","Corregir","Ok")</f>
        <v>Ok</v>
      </c>
      <c r="X496" s="42" t="str">
        <f>+IFERROR(VLOOKUP(Tabla2[[#This Row],[DISTRITO SEGÚN DNI]],Hoja1!$A$2:$B$32,2,FALSE),"No")</f>
        <v>No</v>
      </c>
      <c r="Y496" s="42" t="str">
        <f>IF(OR(LOWER(Tabla2[[#This Row],[GENERO]])="masculino", LOWER(Tabla2[[#This Row],[GENERO]])="femenino"),"OK","Corregir")</f>
        <v>OK</v>
      </c>
      <c r="Z496" s="42" t="str">
        <f>+IF(Tabla2[[#This Row],[Nro. DNI / CE]]="","Corregir",IF(LEN(Tabla2[[#This Row],[Nro. DNI / CE]])&gt;=8,"OK","Corregir"))</f>
        <v>OK</v>
      </c>
      <c r="AA496" s="42">
        <f>COUNTIF(Tabla2[APELLIDOS Y NOMBRES],Tabla2[[#This Row],[APELLIDOS Y NOMBRES]])</f>
        <v>1</v>
      </c>
      <c r="AB496" s="42">
        <f>IF(Tabla2[[#This Row],[Trabajador]]&gt;1,1/Tabla2[[#This Row],[Trabajador]],Tabla2[[#This Row],[Trabajador]])</f>
        <v>1</v>
      </c>
      <c r="AC496" t="str">
        <f>+IFERROR(IF(Tabla2[[#This Row],[FECHA CESE/BAJA]]="","No Aplica",IF(AND(MONTH(Tabla2[[#This Row],[FECHA CESE/BAJA]])=MONTH(TODAY()-30),YEAR(Tabla2[[#This Row],[FECHA CESE/BAJA]])=YEAR(TODAY())),MONTH(TODAY()-30)&amp;"-"&amp;YEAR(TODAY()),"Borrar")),"No aplica")</f>
        <v>No Aplica</v>
      </c>
      <c r="AD496" t="str">
        <f>+IFERROR(IF(Tabla2[[#This Row],[FECHA INICIO DE LABORES EN OBRA]]="","No Aplica",IF(AND(MONTH(Tabla2[[#This Row],[FECHA INICIO DE LABORES EN OBRA]])=MONTH(TODAY()-30),YEAR(Tabla2[[#This Row],[FECHA INICIO DE LABORES EN OBRA]])=YEAR(TODAY())),MONTH(TODAY()-30)&amp;"-"&amp;YEAR(TODAY()),"No Aplica")),"No Aplica")</f>
        <v>No Aplica</v>
      </c>
    </row>
    <row r="497" spans="1:30" x14ac:dyDescent="0.25">
      <c r="A497" s="13" t="s">
        <v>3643</v>
      </c>
      <c r="B497" s="15" t="s">
        <v>3644</v>
      </c>
      <c r="C497" s="15" t="s">
        <v>3644</v>
      </c>
      <c r="D497" s="15" t="s">
        <v>3655</v>
      </c>
      <c r="E497" s="15" t="s">
        <v>3656</v>
      </c>
      <c r="F497" s="39">
        <v>30794</v>
      </c>
      <c r="G497" s="15">
        <v>3</v>
      </c>
      <c r="H497" s="15" t="s">
        <v>3657</v>
      </c>
      <c r="I497" s="15" t="s">
        <v>3648</v>
      </c>
      <c r="J497" s="15" t="s">
        <v>3658</v>
      </c>
      <c r="K497" s="15" t="s">
        <v>2237</v>
      </c>
      <c r="L497" s="40" t="s">
        <v>3650</v>
      </c>
      <c r="M497" s="39"/>
      <c r="N497" s="41" t="s">
        <v>2098</v>
      </c>
      <c r="O497" s="39">
        <v>44991</v>
      </c>
      <c r="P497" s="40">
        <v>1</v>
      </c>
      <c r="Q497" s="40">
        <v>2</v>
      </c>
      <c r="R497" s="40" t="str">
        <f>IFERROR(VLOOKUP(Tabla2[[#This Row],[CONTRATISTA PRNCIPAL]],Hoja1!$L$5:$M$9,2,FALSE),"CJV")</f>
        <v>CJV</v>
      </c>
      <c r="S497" s="40" t="str">
        <f>IF(Tabla2[[#This Row],[EMPRESA]]=Tabla2[[#This Row],[CONTRATISTA PRNCIPAL]],"Principal","Secundaria")</f>
        <v>Principal</v>
      </c>
      <c r="T497" s="42">
        <f>IFERROR(1/COUNTIF(Tabla2[CONTRATISTA PRNCIPAL],Tabla2[[#This Row],[CONTRATISTA PRNCIPAL]]),0)</f>
        <v>0.16666666666666666</v>
      </c>
      <c r="U497" s="43">
        <f>IF(((TODAY()-Tabla2[[#This Row],[FECHA NACIMIENTO]])/365)&lt;18,"Corregir", IF(((TODAY()-Tabla2[[#This Row],[FECHA NACIMIENTO]])/365)&gt;80, "Corregir",ROUNDDOWN(((TODAY()-Tabla2[[#This Row],[FECHA NACIMIENTO]])/365),0)))</f>
        <v>39</v>
      </c>
      <c r="V4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97" s="44" t="str">
        <f>+IF(Tabla2[[#This Row],[Edad]]="Corregir","Corregir","Ok")</f>
        <v>Ok</v>
      </c>
      <c r="X497" s="42" t="str">
        <f>+IFERROR(VLOOKUP(Tabla2[[#This Row],[DISTRITO SEGÚN DNI]],Hoja1!$A$2:$B$32,2,FALSE),"No")</f>
        <v>No</v>
      </c>
      <c r="Y497" s="42" t="str">
        <f>IF(OR(LOWER(Tabla2[[#This Row],[GENERO]])="masculino", LOWER(Tabla2[[#This Row],[GENERO]])="femenino"),"OK","Corregir")</f>
        <v>OK</v>
      </c>
      <c r="Z497" s="42" t="str">
        <f>+IF(Tabla2[[#This Row],[Nro. DNI / CE]]="","Corregir",IF(LEN(Tabla2[[#This Row],[Nro. DNI / CE]])&gt;=8,"OK","Corregir"))</f>
        <v>OK</v>
      </c>
      <c r="AA497" s="42">
        <f>COUNTIF(Tabla2[APELLIDOS Y NOMBRES],Tabla2[[#This Row],[APELLIDOS Y NOMBRES]])</f>
        <v>1</v>
      </c>
      <c r="AB497" s="42">
        <f>IF(Tabla2[[#This Row],[Trabajador]]&gt;1,1/Tabla2[[#This Row],[Trabajador]],Tabla2[[#This Row],[Trabajador]])</f>
        <v>1</v>
      </c>
      <c r="AC497" t="str">
        <f>+IFERROR(IF(Tabla2[[#This Row],[FECHA CESE/BAJA]]="","No Aplica",IF(AND(MONTH(Tabla2[[#This Row],[FECHA CESE/BAJA]])=MONTH(TODAY()-30),YEAR(Tabla2[[#This Row],[FECHA CESE/BAJA]])=YEAR(TODAY())),MONTH(TODAY()-30)&amp;"-"&amp;YEAR(TODAY()),"Borrar")),"No aplica")</f>
        <v>No Aplica</v>
      </c>
      <c r="AD497" t="str">
        <f>+IFERROR(IF(Tabla2[[#This Row],[FECHA INICIO DE LABORES EN OBRA]]="","No Aplica",IF(AND(MONTH(Tabla2[[#This Row],[FECHA INICIO DE LABORES EN OBRA]])=MONTH(TODAY()-30),YEAR(Tabla2[[#This Row],[FECHA INICIO DE LABORES EN OBRA]])=YEAR(TODAY())),MONTH(TODAY()-30)&amp;"-"&amp;YEAR(TODAY()),"No Aplica")),"No Aplica")</f>
        <v>No Aplica</v>
      </c>
    </row>
    <row r="498" spans="1:30" x14ac:dyDescent="0.25">
      <c r="A498" s="13" t="s">
        <v>3643</v>
      </c>
      <c r="B498" s="15" t="s">
        <v>3644</v>
      </c>
      <c r="C498" s="15" t="s">
        <v>3644</v>
      </c>
      <c r="D498" s="15" t="s">
        <v>3659</v>
      </c>
      <c r="E498" s="15" t="s">
        <v>3660</v>
      </c>
      <c r="F498" s="39">
        <v>34439</v>
      </c>
      <c r="G498" s="15">
        <v>1</v>
      </c>
      <c r="H498" s="15" t="s">
        <v>3661</v>
      </c>
      <c r="I498" s="15" t="s">
        <v>3648</v>
      </c>
      <c r="J498" s="15" t="s">
        <v>3662</v>
      </c>
      <c r="K498" s="15" t="s">
        <v>2242</v>
      </c>
      <c r="L498" s="40" t="s">
        <v>3663</v>
      </c>
      <c r="M498" s="39"/>
      <c r="N498" s="41" t="s">
        <v>2098</v>
      </c>
      <c r="O498" s="39">
        <v>44994</v>
      </c>
      <c r="P498" s="40">
        <v>1</v>
      </c>
      <c r="Q498" s="40">
        <v>1</v>
      </c>
      <c r="R498" s="40" t="str">
        <f>IFERROR(VLOOKUP(Tabla2[[#This Row],[CONTRATISTA PRNCIPAL]],Hoja1!$L$5:$M$9,2,FALSE),"CJV")</f>
        <v>CJV</v>
      </c>
      <c r="S498" s="40" t="str">
        <f>IF(Tabla2[[#This Row],[EMPRESA]]=Tabla2[[#This Row],[CONTRATISTA PRNCIPAL]],"Principal","Secundaria")</f>
        <v>Principal</v>
      </c>
      <c r="T498" s="42">
        <f>IFERROR(1/COUNTIF(Tabla2[CONTRATISTA PRNCIPAL],Tabla2[[#This Row],[CONTRATISTA PRNCIPAL]]),0)</f>
        <v>0.16666666666666666</v>
      </c>
      <c r="U498" s="43">
        <f>IF(((TODAY()-Tabla2[[#This Row],[FECHA NACIMIENTO]])/365)&lt;18,"Corregir", IF(((TODAY()-Tabla2[[#This Row],[FECHA NACIMIENTO]])/365)&gt;80, "Corregir",ROUNDDOWN(((TODAY()-Tabla2[[#This Row],[FECHA NACIMIENTO]])/365),0)))</f>
        <v>29</v>
      </c>
      <c r="V4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98" s="44" t="str">
        <f>+IF(Tabla2[[#This Row],[Edad]]="Corregir","Corregir","Ok")</f>
        <v>Ok</v>
      </c>
      <c r="X498" s="42" t="str">
        <f>+IFERROR(VLOOKUP(Tabla2[[#This Row],[DISTRITO SEGÚN DNI]],Hoja1!$A$2:$B$32,2,FALSE),"No")</f>
        <v>No</v>
      </c>
      <c r="Y498" s="42" t="str">
        <f>IF(OR(LOWER(Tabla2[[#This Row],[GENERO]])="masculino", LOWER(Tabla2[[#This Row],[GENERO]])="femenino"),"OK","Corregir")</f>
        <v>OK</v>
      </c>
      <c r="Z498" s="42" t="str">
        <f>+IF(Tabla2[[#This Row],[Nro. DNI / CE]]="","Corregir",IF(LEN(Tabla2[[#This Row],[Nro. DNI / CE]])&gt;=8,"OK","Corregir"))</f>
        <v>OK</v>
      </c>
      <c r="AA498" s="42">
        <f>COUNTIF(Tabla2[APELLIDOS Y NOMBRES],Tabla2[[#This Row],[APELLIDOS Y NOMBRES]])</f>
        <v>1</v>
      </c>
      <c r="AB498" s="42">
        <f>IF(Tabla2[[#This Row],[Trabajador]]&gt;1,1/Tabla2[[#This Row],[Trabajador]],Tabla2[[#This Row],[Trabajador]])</f>
        <v>1</v>
      </c>
      <c r="AC498" t="str">
        <f>+IFERROR(IF(Tabla2[[#This Row],[FECHA CESE/BAJA]]="","No Aplica",IF(AND(MONTH(Tabla2[[#This Row],[FECHA CESE/BAJA]])=MONTH(TODAY()-30),YEAR(Tabla2[[#This Row],[FECHA CESE/BAJA]])=YEAR(TODAY())),MONTH(TODAY()-30)&amp;"-"&amp;YEAR(TODAY()),"Borrar")),"No aplica")</f>
        <v>No Aplica</v>
      </c>
      <c r="AD498" t="str">
        <f>+IFERROR(IF(Tabla2[[#This Row],[FECHA INICIO DE LABORES EN OBRA]]="","No Aplica",IF(AND(MONTH(Tabla2[[#This Row],[FECHA INICIO DE LABORES EN OBRA]])=MONTH(TODAY()-30),YEAR(Tabla2[[#This Row],[FECHA INICIO DE LABORES EN OBRA]])=YEAR(TODAY())),MONTH(TODAY()-30)&amp;"-"&amp;YEAR(TODAY()),"No Aplica")),"No Aplica")</f>
        <v>No Aplica</v>
      </c>
    </row>
    <row r="499" spans="1:30" x14ac:dyDescent="0.25">
      <c r="A499" s="13" t="s">
        <v>3643</v>
      </c>
      <c r="B499" s="15" t="s">
        <v>3644</v>
      </c>
      <c r="C499" s="15" t="s">
        <v>3644</v>
      </c>
      <c r="D499" s="15">
        <v>73256926</v>
      </c>
      <c r="E499" s="15" t="s">
        <v>3664</v>
      </c>
      <c r="F499" s="39">
        <v>36726</v>
      </c>
      <c r="G499" s="15">
        <v>3</v>
      </c>
      <c r="H499" s="15" t="s">
        <v>3647</v>
      </c>
      <c r="I499" s="15" t="s">
        <v>3648</v>
      </c>
      <c r="J499" s="15" t="s">
        <v>3665</v>
      </c>
      <c r="K499" s="15" t="s">
        <v>2182</v>
      </c>
      <c r="L499" s="40" t="s">
        <v>3650</v>
      </c>
      <c r="M499" s="39"/>
      <c r="N499" s="41" t="s">
        <v>2098</v>
      </c>
      <c r="O499" s="39">
        <v>44996</v>
      </c>
      <c r="P499" s="40">
        <v>1</v>
      </c>
      <c r="Q499" s="40">
        <v>1</v>
      </c>
      <c r="R499" s="40" t="str">
        <f>IFERROR(VLOOKUP(Tabla2[[#This Row],[CONTRATISTA PRNCIPAL]],Hoja1!$L$5:$M$9,2,FALSE),"CJV")</f>
        <v>CJV</v>
      </c>
      <c r="S499" s="40" t="str">
        <f>IF(Tabla2[[#This Row],[EMPRESA]]=Tabla2[[#This Row],[CONTRATISTA PRNCIPAL]],"Principal","Secundaria")</f>
        <v>Principal</v>
      </c>
      <c r="T499" s="42">
        <f>IFERROR(1/COUNTIF(Tabla2[CONTRATISTA PRNCIPAL],Tabla2[[#This Row],[CONTRATISTA PRNCIPAL]]),0)</f>
        <v>0.16666666666666666</v>
      </c>
      <c r="U499" s="43">
        <f>IF(((TODAY()-Tabla2[[#This Row],[FECHA NACIMIENTO]])/365)&lt;18,"Corregir", IF(((TODAY()-Tabla2[[#This Row],[FECHA NACIMIENTO]])/365)&gt;80, "Corregir",ROUNDDOWN(((TODAY()-Tabla2[[#This Row],[FECHA NACIMIENTO]])/365),0)))</f>
        <v>23</v>
      </c>
      <c r="V4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99" s="44" t="str">
        <f>+IF(Tabla2[[#This Row],[Edad]]="Corregir","Corregir","Ok")</f>
        <v>Ok</v>
      </c>
      <c r="X499" s="42" t="str">
        <f>+IFERROR(VLOOKUP(Tabla2[[#This Row],[DISTRITO SEGÚN DNI]],Hoja1!$A$2:$B$32,2,FALSE),"No")</f>
        <v>No</v>
      </c>
      <c r="Y499" s="42" t="str">
        <f>IF(OR(LOWER(Tabla2[[#This Row],[GENERO]])="masculino", LOWER(Tabla2[[#This Row],[GENERO]])="femenino"),"OK","Corregir")</f>
        <v>OK</v>
      </c>
      <c r="Z499" s="42" t="str">
        <f>+IF(Tabla2[[#This Row],[Nro. DNI / CE]]="","Corregir",IF(LEN(Tabla2[[#This Row],[Nro. DNI / CE]])&gt;=8,"OK","Corregir"))</f>
        <v>OK</v>
      </c>
      <c r="AA499" s="42">
        <f>COUNTIF(Tabla2[APELLIDOS Y NOMBRES],Tabla2[[#This Row],[APELLIDOS Y NOMBRES]])</f>
        <v>1</v>
      </c>
      <c r="AB499" s="42">
        <f>IF(Tabla2[[#This Row],[Trabajador]]&gt;1,1/Tabla2[[#This Row],[Trabajador]],Tabla2[[#This Row],[Trabajador]])</f>
        <v>1</v>
      </c>
      <c r="AC499" t="str">
        <f>+IFERROR(IF(Tabla2[[#This Row],[FECHA CESE/BAJA]]="","No Aplica",IF(AND(MONTH(Tabla2[[#This Row],[FECHA CESE/BAJA]])=MONTH(TODAY()-30),YEAR(Tabla2[[#This Row],[FECHA CESE/BAJA]])=YEAR(TODAY())),MONTH(TODAY()-30)&amp;"-"&amp;YEAR(TODAY()),"Borrar")),"No aplica")</f>
        <v>No Aplica</v>
      </c>
      <c r="AD499" t="str">
        <f>+IFERROR(IF(Tabla2[[#This Row],[FECHA INICIO DE LABORES EN OBRA]]="","No Aplica",IF(AND(MONTH(Tabla2[[#This Row],[FECHA INICIO DE LABORES EN OBRA]])=MONTH(TODAY()-30),YEAR(Tabla2[[#This Row],[FECHA INICIO DE LABORES EN OBRA]])=YEAR(TODAY())),MONTH(TODAY()-30)&amp;"-"&amp;YEAR(TODAY()),"No Aplica")),"No Aplica")</f>
        <v>No Aplica</v>
      </c>
    </row>
    <row r="500" spans="1:30" x14ac:dyDescent="0.25">
      <c r="A500" s="13" t="s">
        <v>3643</v>
      </c>
      <c r="B500" s="15" t="s">
        <v>3644</v>
      </c>
      <c r="C500" s="15" t="s">
        <v>3644</v>
      </c>
      <c r="D500" s="15" t="s">
        <v>1970</v>
      </c>
      <c r="E500" s="15" t="s">
        <v>1971</v>
      </c>
      <c r="F500" s="39">
        <v>23417</v>
      </c>
      <c r="G500" s="15">
        <v>1</v>
      </c>
      <c r="H500" s="15" t="s">
        <v>3661</v>
      </c>
      <c r="I500" s="15" t="s">
        <v>3648</v>
      </c>
      <c r="J500" s="15" t="s">
        <v>3666</v>
      </c>
      <c r="K500" s="15" t="s">
        <v>27</v>
      </c>
      <c r="L500" s="40" t="s">
        <v>3650</v>
      </c>
      <c r="M500" s="39"/>
      <c r="N500" s="41" t="s">
        <v>2098</v>
      </c>
      <c r="O500" s="39">
        <v>44973</v>
      </c>
      <c r="P500" s="40">
        <v>1</v>
      </c>
      <c r="Q500" s="40">
        <v>2</v>
      </c>
      <c r="R500" s="40" t="str">
        <f>IFERROR(VLOOKUP(Tabla2[[#This Row],[CONTRATISTA PRNCIPAL]],Hoja1!$L$5:$M$9,2,FALSE),"CJV")</f>
        <v>CJV</v>
      </c>
      <c r="S500" s="40" t="str">
        <f>IF(Tabla2[[#This Row],[EMPRESA]]=Tabla2[[#This Row],[CONTRATISTA PRNCIPAL]],"Principal","Secundaria")</f>
        <v>Principal</v>
      </c>
      <c r="T500" s="42">
        <f>IFERROR(1/COUNTIF(Tabla2[CONTRATISTA PRNCIPAL],Tabla2[[#This Row],[CONTRATISTA PRNCIPAL]]),0)</f>
        <v>0.16666666666666666</v>
      </c>
      <c r="U500" s="43">
        <f>IF(((TODAY()-Tabla2[[#This Row],[FECHA NACIMIENTO]])/365)&lt;18,"Corregir", IF(((TODAY()-Tabla2[[#This Row],[FECHA NACIMIENTO]])/365)&gt;80, "Corregir",ROUNDDOWN(((TODAY()-Tabla2[[#This Row],[FECHA NACIMIENTO]])/365),0)))</f>
        <v>59</v>
      </c>
      <c r="V5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500" s="44" t="str">
        <f>+IF(Tabla2[[#This Row],[Edad]]="Corregir","Corregir","Ok")</f>
        <v>Ok</v>
      </c>
      <c r="X500" s="42" t="str">
        <f>+IFERROR(VLOOKUP(Tabla2[[#This Row],[DISTRITO SEGÚN DNI]],Hoja1!$A$2:$B$32,2,FALSE),"No")</f>
        <v>CALLAO</v>
      </c>
      <c r="Y500" s="42" t="str">
        <f>IF(OR(LOWER(Tabla2[[#This Row],[GENERO]])="masculino", LOWER(Tabla2[[#This Row],[GENERO]])="femenino"),"OK","Corregir")</f>
        <v>OK</v>
      </c>
      <c r="Z500" s="42" t="str">
        <f>+IF(Tabla2[[#This Row],[Nro. DNI / CE]]="","Corregir",IF(LEN(Tabla2[[#This Row],[Nro. DNI / CE]])&gt;=8,"OK","Corregir"))</f>
        <v>OK</v>
      </c>
      <c r="AA500" s="42">
        <f>COUNTIF(Tabla2[APELLIDOS Y NOMBRES],Tabla2[[#This Row],[APELLIDOS Y NOMBRES]])</f>
        <v>1</v>
      </c>
      <c r="AB500" s="42">
        <f>IF(Tabla2[[#This Row],[Trabajador]]&gt;1,1/Tabla2[[#This Row],[Trabajador]],Tabla2[[#This Row],[Trabajador]])</f>
        <v>1</v>
      </c>
      <c r="AC500" t="str">
        <f>+IFERROR(IF(Tabla2[[#This Row],[FECHA CESE/BAJA]]="","No Aplica",IF(AND(MONTH(Tabla2[[#This Row],[FECHA CESE/BAJA]])=MONTH(TODAY()-30),YEAR(Tabla2[[#This Row],[FECHA CESE/BAJA]])=YEAR(TODAY())),MONTH(TODAY()-30)&amp;"-"&amp;YEAR(TODAY()),"Borrar")),"No aplica")</f>
        <v>No Aplica</v>
      </c>
      <c r="AD500" t="str">
        <f>+IFERROR(IF(Tabla2[[#This Row],[FECHA INICIO DE LABORES EN OBRA]]="","No Aplica",IF(AND(MONTH(Tabla2[[#This Row],[FECHA INICIO DE LABORES EN OBRA]])=MONTH(TODAY()-30),YEAR(Tabla2[[#This Row],[FECHA INICIO DE LABORES EN OBRA]])=YEAR(TODAY())),MONTH(TODAY()-30)&amp;"-"&amp;YEAR(TODAY()),"No Aplica")),"No Aplica")</f>
        <v>No Aplica</v>
      </c>
    </row>
    <row r="501" spans="1:30" x14ac:dyDescent="0.25">
      <c r="A501" s="13">
        <v>20544798830</v>
      </c>
      <c r="B501" s="15" t="s">
        <v>3667</v>
      </c>
      <c r="C501" s="15" t="s">
        <v>3667</v>
      </c>
      <c r="D501" s="15" t="s">
        <v>3668</v>
      </c>
      <c r="E501" s="15" t="s">
        <v>3669</v>
      </c>
      <c r="F501" s="39">
        <v>27965</v>
      </c>
      <c r="G501" s="15">
        <v>2</v>
      </c>
      <c r="H501" s="15" t="s">
        <v>3670</v>
      </c>
      <c r="I501" s="15" t="s">
        <v>3671</v>
      </c>
      <c r="J501" s="15" t="s">
        <v>3672</v>
      </c>
      <c r="K501" s="15" t="s">
        <v>3673</v>
      </c>
      <c r="L501" s="40" t="s">
        <v>6</v>
      </c>
      <c r="M501" s="39">
        <v>45139</v>
      </c>
      <c r="N501" s="41" t="s">
        <v>2098</v>
      </c>
      <c r="O501" s="39">
        <v>44580</v>
      </c>
      <c r="P501" s="40">
        <v>2</v>
      </c>
      <c r="Q501" s="40">
        <v>1</v>
      </c>
      <c r="R501" s="40" t="str">
        <f>IFERROR(VLOOKUP(Tabla2[[#This Row],[CONTRATISTA PRNCIPAL]],Hoja1!$L$5:$M$9,2,FALSE),"CJV")</f>
        <v>CJV</v>
      </c>
      <c r="S501" s="40" t="str">
        <f>IF(Tabla2[[#This Row],[EMPRESA]]=Tabla2[[#This Row],[CONTRATISTA PRNCIPAL]],"Principal","Secundaria")</f>
        <v>Principal</v>
      </c>
      <c r="T501" s="42">
        <f>IFERROR(1/COUNTIF(Tabla2[CONTRATISTA PRNCIPAL],Tabla2[[#This Row],[CONTRATISTA PRNCIPAL]]),0)</f>
        <v>0.058823529411764705</v>
      </c>
      <c r="U501" s="43">
        <f>IF(((TODAY()-Tabla2[[#This Row],[FECHA NACIMIENTO]])/365)&lt;18,"Corregir", IF(((TODAY()-Tabla2[[#This Row],[FECHA NACIMIENTO]])/365)&gt;80, "Corregir",ROUNDDOWN(((TODAY()-Tabla2[[#This Row],[FECHA NACIMIENTO]])/365),0)))</f>
        <v>47</v>
      </c>
      <c r="V5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01" s="44" t="str">
        <f>+IF(Tabla2[[#This Row],[Edad]]="Corregir","Corregir","Ok")</f>
        <v>Ok</v>
      </c>
      <c r="X501" s="42" t="str">
        <f>+IFERROR(VLOOKUP(Tabla2[[#This Row],[DISTRITO SEGÚN DNI]],Hoja1!$A$2:$B$32,2,FALSE),"No")</f>
        <v>No</v>
      </c>
      <c r="Y501" s="42" t="str">
        <f>IF(OR(LOWER(Tabla2[[#This Row],[GENERO]])="masculino", LOWER(Tabla2[[#This Row],[GENERO]])="femenino"),"OK","Corregir")</f>
        <v>OK</v>
      </c>
      <c r="Z501" s="42" t="str">
        <f>+IF(Tabla2[[#This Row],[Nro. DNI / CE]]="","Corregir",IF(LEN(Tabla2[[#This Row],[Nro. DNI / CE]])&gt;=8,"OK","Corregir"))</f>
        <v>OK</v>
      </c>
      <c r="AA501" s="42">
        <f>COUNTIF(Tabla2[APELLIDOS Y NOMBRES],Tabla2[[#This Row],[APELLIDOS Y NOMBRES]])</f>
        <v>1</v>
      </c>
      <c r="AB501" s="42">
        <f>IF(Tabla2[[#This Row],[Trabajador]]&gt;1,1/Tabla2[[#This Row],[Trabajador]],Tabla2[[#This Row],[Trabajador]])</f>
        <v>1</v>
      </c>
      <c r="AC501" t="str">
        <f>+IFERROR(IF(Tabla2[[#This Row],[FECHA CESE/BAJA]]="","No Aplica",IF(AND(MONTH(Tabla2[[#This Row],[FECHA CESE/BAJA]])=MONTH(TODAY()-30),YEAR(Tabla2[[#This Row],[FECHA CESE/BAJA]])=YEAR(TODAY())),MONTH(TODAY()-30)&amp;"-"&amp;YEAR(TODAY()),"Borrar")),"No aplica")</f>
        <v>8-2023</v>
      </c>
      <c r="AD501" t="str">
        <f>+IFERROR(IF(Tabla2[[#This Row],[FECHA INICIO DE LABORES EN OBRA]]="","No Aplica",IF(AND(MONTH(Tabla2[[#This Row],[FECHA INICIO DE LABORES EN OBRA]])=MONTH(TODAY()-30),YEAR(Tabla2[[#This Row],[FECHA INICIO DE LABORES EN OBRA]])=YEAR(TODAY())),MONTH(TODAY()-30)&amp;"-"&amp;YEAR(TODAY()),"No Aplica")),"No Aplica")</f>
        <v>No Aplica</v>
      </c>
    </row>
    <row r="502" spans="1:30" x14ac:dyDescent="0.25">
      <c r="A502" s="13">
        <v>20544798830</v>
      </c>
      <c r="B502" s="15" t="s">
        <v>3667</v>
      </c>
      <c r="C502" s="15" t="s">
        <v>3667</v>
      </c>
      <c r="D502" s="15">
        <v>42841298</v>
      </c>
      <c r="E502" s="15" t="s">
        <v>3674</v>
      </c>
      <c r="F502" s="39">
        <v>31022</v>
      </c>
      <c r="G502" s="15">
        <v>2</v>
      </c>
      <c r="H502" s="15" t="s">
        <v>3675</v>
      </c>
      <c r="I502" s="15" t="s">
        <v>3671</v>
      </c>
      <c r="J502" s="15" t="s">
        <v>3676</v>
      </c>
      <c r="K502" s="15" t="s">
        <v>3677</v>
      </c>
      <c r="L502" s="40" t="s">
        <v>6</v>
      </c>
      <c r="M502" s="39">
        <v>45139</v>
      </c>
      <c r="N502" s="41" t="s">
        <v>2098</v>
      </c>
      <c r="O502" s="39">
        <v>45048</v>
      </c>
      <c r="P502" s="40">
        <v>2</v>
      </c>
      <c r="Q502" s="40">
        <v>1</v>
      </c>
      <c r="R502" s="40" t="str">
        <f>IFERROR(VLOOKUP(Tabla2[[#This Row],[CONTRATISTA PRNCIPAL]],Hoja1!$L$5:$M$9,2,FALSE),"CJV")</f>
        <v>CJV</v>
      </c>
      <c r="S502" s="40" t="str">
        <f>IF(Tabla2[[#This Row],[EMPRESA]]=Tabla2[[#This Row],[CONTRATISTA PRNCIPAL]],"Principal","Secundaria")</f>
        <v>Principal</v>
      </c>
      <c r="T502" s="42">
        <f>IFERROR(1/COUNTIF(Tabla2[CONTRATISTA PRNCIPAL],Tabla2[[#This Row],[CONTRATISTA PRNCIPAL]]),0)</f>
        <v>0.058823529411764705</v>
      </c>
      <c r="U502" s="43">
        <f>IF(((TODAY()-Tabla2[[#This Row],[FECHA NACIMIENTO]])/365)&lt;18,"Corregir", IF(((TODAY()-Tabla2[[#This Row],[FECHA NACIMIENTO]])/365)&gt;80, "Corregir",ROUNDDOWN(((TODAY()-Tabla2[[#This Row],[FECHA NACIMIENTO]])/365),0)))</f>
        <v>38</v>
      </c>
      <c r="V5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02" s="44" t="str">
        <f>+IF(Tabla2[[#This Row],[Edad]]="Corregir","Corregir","Ok")</f>
        <v>Ok</v>
      </c>
      <c r="X502" s="42" t="str">
        <f>+IFERROR(VLOOKUP(Tabla2[[#This Row],[DISTRITO SEGÚN DNI]],Hoja1!$A$2:$B$32,2,FALSE),"No")</f>
        <v>No</v>
      </c>
      <c r="Y502" s="42" t="str">
        <f>IF(OR(LOWER(Tabla2[[#This Row],[GENERO]])="masculino", LOWER(Tabla2[[#This Row],[GENERO]])="femenino"),"OK","Corregir")</f>
        <v>OK</v>
      </c>
      <c r="Z502" s="42" t="str">
        <f>+IF(Tabla2[[#This Row],[Nro. DNI / CE]]="","Corregir",IF(LEN(Tabla2[[#This Row],[Nro. DNI / CE]])&gt;=8,"OK","Corregir"))</f>
        <v>OK</v>
      </c>
      <c r="AA502" s="42">
        <f>COUNTIF(Tabla2[APELLIDOS Y NOMBRES],Tabla2[[#This Row],[APELLIDOS Y NOMBRES]])</f>
        <v>1</v>
      </c>
      <c r="AB502" s="42">
        <f>IF(Tabla2[[#This Row],[Trabajador]]&gt;1,1/Tabla2[[#This Row],[Trabajador]],Tabla2[[#This Row],[Trabajador]])</f>
        <v>1</v>
      </c>
      <c r="AC502" t="str">
        <f>+IFERROR(IF(Tabla2[[#This Row],[FECHA CESE/BAJA]]="","No Aplica",IF(AND(MONTH(Tabla2[[#This Row],[FECHA CESE/BAJA]])=MONTH(TODAY()-30),YEAR(Tabla2[[#This Row],[FECHA CESE/BAJA]])=YEAR(TODAY())),MONTH(TODAY()-30)&amp;"-"&amp;YEAR(TODAY()),"Borrar")),"No aplica")</f>
        <v>8-2023</v>
      </c>
      <c r="AD502" t="str">
        <f>+IFERROR(IF(Tabla2[[#This Row],[FECHA INICIO DE LABORES EN OBRA]]="","No Aplica",IF(AND(MONTH(Tabla2[[#This Row],[FECHA INICIO DE LABORES EN OBRA]])=MONTH(TODAY()-30),YEAR(Tabla2[[#This Row],[FECHA INICIO DE LABORES EN OBRA]])=YEAR(TODAY())),MONTH(TODAY()-30)&amp;"-"&amp;YEAR(TODAY()),"No Aplica")),"No Aplica")</f>
        <v>No Aplica</v>
      </c>
    </row>
    <row r="503" spans="1:30" x14ac:dyDescent="0.25">
      <c r="A503" s="13">
        <v>20544798830</v>
      </c>
      <c r="B503" s="15" t="s">
        <v>3667</v>
      </c>
      <c r="C503" s="15" t="s">
        <v>3667</v>
      </c>
      <c r="D503" s="15" t="s">
        <v>3678</v>
      </c>
      <c r="E503" s="15" t="s">
        <v>3679</v>
      </c>
      <c r="F503" s="39">
        <v>32520</v>
      </c>
      <c r="G503" s="15">
        <v>2</v>
      </c>
      <c r="H503" s="15" t="s">
        <v>2751</v>
      </c>
      <c r="I503" s="15" t="s">
        <v>3671</v>
      </c>
      <c r="J503" s="15" t="s">
        <v>3680</v>
      </c>
      <c r="K503" s="15" t="s">
        <v>3681</v>
      </c>
      <c r="L503" s="40" t="s">
        <v>6</v>
      </c>
      <c r="M503" s="39">
        <v>45139</v>
      </c>
      <c r="N503" s="41" t="s">
        <v>2098</v>
      </c>
      <c r="O503" s="39">
        <v>45049</v>
      </c>
      <c r="P503" s="40">
        <v>2</v>
      </c>
      <c r="Q503" s="40">
        <v>4</v>
      </c>
      <c r="R503" s="40" t="str">
        <f>IFERROR(VLOOKUP(Tabla2[[#This Row],[CONTRATISTA PRNCIPAL]],Hoja1!$L$5:$M$9,2,FALSE),"CJV")</f>
        <v>CJV</v>
      </c>
      <c r="S503" s="40" t="str">
        <f>IF(Tabla2[[#This Row],[EMPRESA]]=Tabla2[[#This Row],[CONTRATISTA PRNCIPAL]],"Principal","Secundaria")</f>
        <v>Principal</v>
      </c>
      <c r="T503" s="42">
        <f>IFERROR(1/COUNTIF(Tabla2[CONTRATISTA PRNCIPAL],Tabla2[[#This Row],[CONTRATISTA PRNCIPAL]]),0)</f>
        <v>0.058823529411764705</v>
      </c>
      <c r="U503" s="43">
        <f>IF(((TODAY()-Tabla2[[#This Row],[FECHA NACIMIENTO]])/365)&lt;18,"Corregir", IF(((TODAY()-Tabla2[[#This Row],[FECHA NACIMIENTO]])/365)&gt;80, "Corregir",ROUNDDOWN(((TODAY()-Tabla2[[#This Row],[FECHA NACIMIENTO]])/365),0)))</f>
        <v>34</v>
      </c>
      <c r="V5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03" s="44" t="str">
        <f>+IF(Tabla2[[#This Row],[Edad]]="Corregir","Corregir","Ok")</f>
        <v>Ok</v>
      </c>
      <c r="X503" s="42" t="str">
        <f>+IFERROR(VLOOKUP(Tabla2[[#This Row],[DISTRITO SEGÚN DNI]],Hoja1!$A$2:$B$32,2,FALSE),"No")</f>
        <v>No</v>
      </c>
      <c r="Y503" s="42" t="str">
        <f>IF(OR(LOWER(Tabla2[[#This Row],[GENERO]])="masculino", LOWER(Tabla2[[#This Row],[GENERO]])="femenino"),"OK","Corregir")</f>
        <v>OK</v>
      </c>
      <c r="Z503" s="42" t="str">
        <f>+IF(Tabla2[[#This Row],[Nro. DNI / CE]]="","Corregir",IF(LEN(Tabla2[[#This Row],[Nro. DNI / CE]])&gt;=8,"OK","Corregir"))</f>
        <v>OK</v>
      </c>
      <c r="AA503" s="42">
        <f>COUNTIF(Tabla2[APELLIDOS Y NOMBRES],Tabla2[[#This Row],[APELLIDOS Y NOMBRES]])</f>
        <v>1</v>
      </c>
      <c r="AB503" s="42">
        <f>IF(Tabla2[[#This Row],[Trabajador]]&gt;1,1/Tabla2[[#This Row],[Trabajador]],Tabla2[[#This Row],[Trabajador]])</f>
        <v>1</v>
      </c>
      <c r="AC503" t="str">
        <f>+IFERROR(IF(Tabla2[[#This Row],[FECHA CESE/BAJA]]="","No Aplica",IF(AND(MONTH(Tabla2[[#This Row],[FECHA CESE/BAJA]])=MONTH(TODAY()-30),YEAR(Tabla2[[#This Row],[FECHA CESE/BAJA]])=YEAR(TODAY())),MONTH(TODAY()-30)&amp;"-"&amp;YEAR(TODAY()),"Borrar")),"No aplica")</f>
        <v>8-2023</v>
      </c>
      <c r="AD503" t="str">
        <f>+IFERROR(IF(Tabla2[[#This Row],[FECHA INICIO DE LABORES EN OBRA]]="","No Aplica",IF(AND(MONTH(Tabla2[[#This Row],[FECHA INICIO DE LABORES EN OBRA]])=MONTH(TODAY()-30),YEAR(Tabla2[[#This Row],[FECHA INICIO DE LABORES EN OBRA]])=YEAR(TODAY())),MONTH(TODAY()-30)&amp;"-"&amp;YEAR(TODAY()),"No Aplica")),"No Aplica")</f>
        <v>No Aplica</v>
      </c>
    </row>
    <row r="504" spans="1:30" x14ac:dyDescent="0.25">
      <c r="A504" s="13">
        <v>20544798830</v>
      </c>
      <c r="B504" s="15" t="s">
        <v>3667</v>
      </c>
      <c r="C504" s="15" t="s">
        <v>3667</v>
      </c>
      <c r="D504" s="15">
        <v>70009094</v>
      </c>
      <c r="E504" s="15" t="s">
        <v>3682</v>
      </c>
      <c r="F504" s="39">
        <v>37180</v>
      </c>
      <c r="G504" s="15">
        <v>1</v>
      </c>
      <c r="H504" s="15" t="s">
        <v>3683</v>
      </c>
      <c r="I504" s="15" t="s">
        <v>3671</v>
      </c>
      <c r="J504" s="15" t="s">
        <v>3684</v>
      </c>
      <c r="K504" s="15" t="s">
        <v>3685</v>
      </c>
      <c r="L504" s="40" t="s">
        <v>6</v>
      </c>
      <c r="M504" s="39">
        <v>45139</v>
      </c>
      <c r="N504" s="41" t="s">
        <v>2098</v>
      </c>
      <c r="O504" s="39">
        <v>45065</v>
      </c>
      <c r="P504" s="40">
        <v>2</v>
      </c>
      <c r="Q504" s="40">
        <v>1</v>
      </c>
      <c r="R504" s="40" t="str">
        <f>IFERROR(VLOOKUP(Tabla2[[#This Row],[CONTRATISTA PRNCIPAL]],Hoja1!$L$5:$M$9,2,FALSE),"CJV")</f>
        <v>CJV</v>
      </c>
      <c r="S504" s="40" t="str">
        <f>IF(Tabla2[[#This Row],[EMPRESA]]=Tabla2[[#This Row],[CONTRATISTA PRNCIPAL]],"Principal","Secundaria")</f>
        <v>Principal</v>
      </c>
      <c r="T504" s="42">
        <f>IFERROR(1/COUNTIF(Tabla2[CONTRATISTA PRNCIPAL],Tabla2[[#This Row],[CONTRATISTA PRNCIPAL]]),0)</f>
        <v>0.058823529411764705</v>
      </c>
      <c r="U504" s="43">
        <f>IF(((TODAY()-Tabla2[[#This Row],[FECHA NACIMIENTO]])/365)&lt;18,"Corregir", IF(((TODAY()-Tabla2[[#This Row],[FECHA NACIMIENTO]])/365)&gt;80, "Corregir",ROUNDDOWN(((TODAY()-Tabla2[[#This Row],[FECHA NACIMIENTO]])/365),0)))</f>
        <v>21</v>
      </c>
      <c r="V5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504" s="44" t="str">
        <f>+IF(Tabla2[[#This Row],[Edad]]="Corregir","Corregir","Ok")</f>
        <v>Ok</v>
      </c>
      <c r="X504" s="42" t="str">
        <f>+IFERROR(VLOOKUP(Tabla2[[#This Row],[DISTRITO SEGÚN DNI]],Hoja1!$A$2:$B$32,2,FALSE),"No")</f>
        <v>No</v>
      </c>
      <c r="Y504" s="42" t="str">
        <f>IF(OR(LOWER(Tabla2[[#This Row],[GENERO]])="masculino", LOWER(Tabla2[[#This Row],[GENERO]])="femenino"),"OK","Corregir")</f>
        <v>OK</v>
      </c>
      <c r="Z504" s="42" t="str">
        <f>+IF(Tabla2[[#This Row],[Nro. DNI / CE]]="","Corregir",IF(LEN(Tabla2[[#This Row],[Nro. DNI / CE]])&gt;=8,"OK","Corregir"))</f>
        <v>OK</v>
      </c>
      <c r="AA504" s="42">
        <f>COUNTIF(Tabla2[APELLIDOS Y NOMBRES],Tabla2[[#This Row],[APELLIDOS Y NOMBRES]])</f>
        <v>1</v>
      </c>
      <c r="AB504" s="42">
        <f>IF(Tabla2[[#This Row],[Trabajador]]&gt;1,1/Tabla2[[#This Row],[Trabajador]],Tabla2[[#This Row],[Trabajador]])</f>
        <v>1</v>
      </c>
      <c r="AC504" t="str">
        <f>+IFERROR(IF(Tabla2[[#This Row],[FECHA CESE/BAJA]]="","No Aplica",IF(AND(MONTH(Tabla2[[#This Row],[FECHA CESE/BAJA]])=MONTH(TODAY()-30),YEAR(Tabla2[[#This Row],[FECHA CESE/BAJA]])=YEAR(TODAY())),MONTH(TODAY()-30)&amp;"-"&amp;YEAR(TODAY()),"Borrar")),"No aplica")</f>
        <v>8-2023</v>
      </c>
      <c r="AD504" t="str">
        <f>+IFERROR(IF(Tabla2[[#This Row],[FECHA INICIO DE LABORES EN OBRA]]="","No Aplica",IF(AND(MONTH(Tabla2[[#This Row],[FECHA INICIO DE LABORES EN OBRA]])=MONTH(TODAY()-30),YEAR(Tabla2[[#This Row],[FECHA INICIO DE LABORES EN OBRA]])=YEAR(TODAY())),MONTH(TODAY()-30)&amp;"-"&amp;YEAR(TODAY()),"No Aplica")),"No Aplica")</f>
        <v>No Aplica</v>
      </c>
    </row>
    <row r="505" spans="1:30" x14ac:dyDescent="0.25">
      <c r="A505" s="13">
        <v>20544798830</v>
      </c>
      <c r="B505" s="15" t="s">
        <v>3667</v>
      </c>
      <c r="C505" s="15" t="s">
        <v>3667</v>
      </c>
      <c r="D505" s="15" t="s">
        <v>3686</v>
      </c>
      <c r="E505" s="15" t="s">
        <v>3687</v>
      </c>
      <c r="F505" s="39">
        <v>33585</v>
      </c>
      <c r="G505" s="15">
        <v>2</v>
      </c>
      <c r="H505" s="15" t="s">
        <v>2751</v>
      </c>
      <c r="I505" s="15" t="s">
        <v>3671</v>
      </c>
      <c r="J505" s="15" t="s">
        <v>3688</v>
      </c>
      <c r="K505" s="15" t="s">
        <v>2232</v>
      </c>
      <c r="L505" s="40" t="s">
        <v>6</v>
      </c>
      <c r="M505" s="39">
        <v>45139</v>
      </c>
      <c r="N505" s="41" t="s">
        <v>2098</v>
      </c>
      <c r="O505" s="39">
        <v>45069</v>
      </c>
      <c r="P505" s="40">
        <v>2</v>
      </c>
      <c r="Q505" s="40">
        <v>4</v>
      </c>
      <c r="R505" s="40" t="str">
        <f>IFERROR(VLOOKUP(Tabla2[[#This Row],[CONTRATISTA PRNCIPAL]],Hoja1!$L$5:$M$9,2,FALSE),"CJV")</f>
        <v>CJV</v>
      </c>
      <c r="S505" s="40" t="str">
        <f>IF(Tabla2[[#This Row],[EMPRESA]]=Tabla2[[#This Row],[CONTRATISTA PRNCIPAL]],"Principal","Secundaria")</f>
        <v>Principal</v>
      </c>
      <c r="T505" s="42">
        <f>IFERROR(1/COUNTIF(Tabla2[CONTRATISTA PRNCIPAL],Tabla2[[#This Row],[CONTRATISTA PRNCIPAL]]),0)</f>
        <v>0.058823529411764705</v>
      </c>
      <c r="U505" s="43">
        <f>IF(((TODAY()-Tabla2[[#This Row],[FECHA NACIMIENTO]])/365)&lt;18,"Corregir", IF(((TODAY()-Tabla2[[#This Row],[FECHA NACIMIENTO]])/365)&gt;80, "Corregir",ROUNDDOWN(((TODAY()-Tabla2[[#This Row],[FECHA NACIMIENTO]])/365),0)))</f>
        <v>31</v>
      </c>
      <c r="V5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05" s="44" t="str">
        <f>+IF(Tabla2[[#This Row],[Edad]]="Corregir","Corregir","Ok")</f>
        <v>Ok</v>
      </c>
      <c r="X505" s="42" t="str">
        <f>+IFERROR(VLOOKUP(Tabla2[[#This Row],[DISTRITO SEGÚN DNI]],Hoja1!$A$2:$B$32,2,FALSE),"No")</f>
        <v>No</v>
      </c>
      <c r="Y505" s="42" t="str">
        <f>IF(OR(LOWER(Tabla2[[#This Row],[GENERO]])="masculino", LOWER(Tabla2[[#This Row],[GENERO]])="femenino"),"OK","Corregir")</f>
        <v>OK</v>
      </c>
      <c r="Z505" s="42" t="str">
        <f>+IF(Tabla2[[#This Row],[Nro. DNI / CE]]="","Corregir",IF(LEN(Tabla2[[#This Row],[Nro. DNI / CE]])&gt;=8,"OK","Corregir"))</f>
        <v>OK</v>
      </c>
      <c r="AA505" s="42">
        <f>COUNTIF(Tabla2[APELLIDOS Y NOMBRES],Tabla2[[#This Row],[APELLIDOS Y NOMBRES]])</f>
        <v>1</v>
      </c>
      <c r="AB505" s="42">
        <f>IF(Tabla2[[#This Row],[Trabajador]]&gt;1,1/Tabla2[[#This Row],[Trabajador]],Tabla2[[#This Row],[Trabajador]])</f>
        <v>1</v>
      </c>
      <c r="AC505" t="str">
        <f>+IFERROR(IF(Tabla2[[#This Row],[FECHA CESE/BAJA]]="","No Aplica",IF(AND(MONTH(Tabla2[[#This Row],[FECHA CESE/BAJA]])=MONTH(TODAY()-30),YEAR(Tabla2[[#This Row],[FECHA CESE/BAJA]])=YEAR(TODAY())),MONTH(TODAY()-30)&amp;"-"&amp;YEAR(TODAY()),"Borrar")),"No aplica")</f>
        <v>8-2023</v>
      </c>
      <c r="AD505" t="str">
        <f>+IFERROR(IF(Tabla2[[#This Row],[FECHA INICIO DE LABORES EN OBRA]]="","No Aplica",IF(AND(MONTH(Tabla2[[#This Row],[FECHA INICIO DE LABORES EN OBRA]])=MONTH(TODAY()-30),YEAR(Tabla2[[#This Row],[FECHA INICIO DE LABORES EN OBRA]])=YEAR(TODAY())),MONTH(TODAY()-30)&amp;"-"&amp;YEAR(TODAY()),"No Aplica")),"No Aplica")</f>
        <v>No Aplica</v>
      </c>
    </row>
    <row r="506" spans="1:30" x14ac:dyDescent="0.25">
      <c r="A506" s="13">
        <v>20544798830</v>
      </c>
      <c r="B506" s="15" t="s">
        <v>3667</v>
      </c>
      <c r="C506" s="15" t="s">
        <v>3667</v>
      </c>
      <c r="D506" s="15" t="s">
        <v>1002</v>
      </c>
      <c r="E506" s="15" t="s">
        <v>1003</v>
      </c>
      <c r="F506" s="39">
        <v>36367</v>
      </c>
      <c r="G506" s="15">
        <v>2</v>
      </c>
      <c r="H506" s="15" t="s">
        <v>2751</v>
      </c>
      <c r="I506" s="15" t="s">
        <v>3689</v>
      </c>
      <c r="J506" s="15" t="s">
        <v>3690</v>
      </c>
      <c r="K506" s="15" t="s">
        <v>35</v>
      </c>
      <c r="L506" s="40" t="s">
        <v>6</v>
      </c>
      <c r="M506" s="39">
        <v>45148</v>
      </c>
      <c r="N506" s="41" t="s">
        <v>2098</v>
      </c>
      <c r="O506" s="39">
        <v>44869</v>
      </c>
      <c r="P506" s="40">
        <v>2</v>
      </c>
      <c r="Q506" s="40">
        <v>4</v>
      </c>
      <c r="R506" s="40" t="str">
        <f>IFERROR(VLOOKUP(Tabla2[[#This Row],[CONTRATISTA PRNCIPAL]],Hoja1!$L$5:$M$9,2,FALSE),"CJV")</f>
        <v>CJV</v>
      </c>
      <c r="S506" s="40" t="str">
        <f>IF(Tabla2[[#This Row],[EMPRESA]]=Tabla2[[#This Row],[CONTRATISTA PRNCIPAL]],"Principal","Secundaria")</f>
        <v>Principal</v>
      </c>
      <c r="T506" s="42">
        <f>IFERROR(1/COUNTIF(Tabla2[CONTRATISTA PRNCIPAL],Tabla2[[#This Row],[CONTRATISTA PRNCIPAL]]),0)</f>
        <v>0.058823529411764705</v>
      </c>
      <c r="U506" s="43">
        <f>IF(((TODAY()-Tabla2[[#This Row],[FECHA NACIMIENTO]])/365)&lt;18,"Corregir", IF(((TODAY()-Tabla2[[#This Row],[FECHA NACIMIENTO]])/365)&gt;80, "Corregir",ROUNDDOWN(((TODAY()-Tabla2[[#This Row],[FECHA NACIMIENTO]])/365),0)))</f>
        <v>24</v>
      </c>
      <c r="V5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06" s="44" t="str">
        <f>+IF(Tabla2[[#This Row],[Edad]]="Corregir","Corregir","Ok")</f>
        <v>Ok</v>
      </c>
      <c r="X506" s="42" t="str">
        <f>+IFERROR(VLOOKUP(Tabla2[[#This Row],[DISTRITO SEGÚN DNI]],Hoja1!$A$2:$B$32,2,FALSE),"No")</f>
        <v>SAN LUIS </v>
      </c>
      <c r="Y506" s="42" t="str">
        <f>IF(OR(LOWER(Tabla2[[#This Row],[GENERO]])="masculino", LOWER(Tabla2[[#This Row],[GENERO]])="femenino"),"OK","Corregir")</f>
        <v>OK</v>
      </c>
      <c r="Z506" s="42" t="str">
        <f>+IF(Tabla2[[#This Row],[Nro. DNI / CE]]="","Corregir",IF(LEN(Tabla2[[#This Row],[Nro. DNI / CE]])&gt;=8,"OK","Corregir"))</f>
        <v>OK</v>
      </c>
      <c r="AA506" s="42">
        <f>COUNTIF(Tabla2[APELLIDOS Y NOMBRES],Tabla2[[#This Row],[APELLIDOS Y NOMBRES]])</f>
        <v>1</v>
      </c>
      <c r="AB506" s="42">
        <f>IF(Tabla2[[#This Row],[Trabajador]]&gt;1,1/Tabla2[[#This Row],[Trabajador]],Tabla2[[#This Row],[Trabajador]])</f>
        <v>1</v>
      </c>
      <c r="AC506" t="str">
        <f>+IFERROR(IF(Tabla2[[#This Row],[FECHA CESE/BAJA]]="","No Aplica",IF(AND(MONTH(Tabla2[[#This Row],[FECHA CESE/BAJA]])=MONTH(TODAY()-30),YEAR(Tabla2[[#This Row],[FECHA CESE/BAJA]])=YEAR(TODAY())),MONTH(TODAY()-30)&amp;"-"&amp;YEAR(TODAY()),"Borrar")),"No aplica")</f>
        <v>8-2023</v>
      </c>
      <c r="AD506" t="str">
        <f>+IFERROR(IF(Tabla2[[#This Row],[FECHA INICIO DE LABORES EN OBRA]]="","No Aplica",IF(AND(MONTH(Tabla2[[#This Row],[FECHA INICIO DE LABORES EN OBRA]])=MONTH(TODAY()-30),YEAR(Tabla2[[#This Row],[FECHA INICIO DE LABORES EN OBRA]])=YEAR(TODAY())),MONTH(TODAY()-30)&amp;"-"&amp;YEAR(TODAY()),"No Aplica")),"No Aplica")</f>
        <v>No Aplica</v>
      </c>
    </row>
    <row r="507" spans="1:30" x14ac:dyDescent="0.25">
      <c r="A507" s="13">
        <v>20544798830</v>
      </c>
      <c r="B507" s="15" t="s">
        <v>3667</v>
      </c>
      <c r="C507" s="15" t="s">
        <v>3667</v>
      </c>
      <c r="D507" s="15">
        <v>46795972</v>
      </c>
      <c r="E507" s="15" t="s">
        <v>3691</v>
      </c>
      <c r="F507" s="39">
        <v>32066</v>
      </c>
      <c r="G507" s="15">
        <v>2</v>
      </c>
      <c r="H507" s="15" t="s">
        <v>2751</v>
      </c>
      <c r="I507" s="15" t="s">
        <v>3671</v>
      </c>
      <c r="J507" s="15" t="s">
        <v>3692</v>
      </c>
      <c r="K507" s="15" t="s">
        <v>3681</v>
      </c>
      <c r="L507" s="40" t="s">
        <v>6</v>
      </c>
      <c r="M507" s="39">
        <v>45148</v>
      </c>
      <c r="N507" s="41" t="s">
        <v>2098</v>
      </c>
      <c r="O507" s="39">
        <v>45061</v>
      </c>
      <c r="P507" s="40">
        <v>2</v>
      </c>
      <c r="Q507" s="40">
        <v>4</v>
      </c>
      <c r="R507" s="40" t="str">
        <f>IFERROR(VLOOKUP(Tabla2[[#This Row],[CONTRATISTA PRNCIPAL]],Hoja1!$L$5:$M$9,2,FALSE),"CJV")</f>
        <v>CJV</v>
      </c>
      <c r="S507" s="40" t="str">
        <f>IF(Tabla2[[#This Row],[EMPRESA]]=Tabla2[[#This Row],[CONTRATISTA PRNCIPAL]],"Principal","Secundaria")</f>
        <v>Principal</v>
      </c>
      <c r="T507" s="42">
        <f>IFERROR(1/COUNTIF(Tabla2[CONTRATISTA PRNCIPAL],Tabla2[[#This Row],[CONTRATISTA PRNCIPAL]]),0)</f>
        <v>0.058823529411764705</v>
      </c>
      <c r="U507" s="43">
        <f>IF(((TODAY()-Tabla2[[#This Row],[FECHA NACIMIENTO]])/365)&lt;18,"Corregir", IF(((TODAY()-Tabla2[[#This Row],[FECHA NACIMIENTO]])/365)&gt;80, "Corregir",ROUNDDOWN(((TODAY()-Tabla2[[#This Row],[FECHA NACIMIENTO]])/365),0)))</f>
        <v>35</v>
      </c>
      <c r="V5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07" s="44" t="str">
        <f>+IF(Tabla2[[#This Row],[Edad]]="Corregir","Corregir","Ok")</f>
        <v>Ok</v>
      </c>
      <c r="X507" s="42" t="str">
        <f>+IFERROR(VLOOKUP(Tabla2[[#This Row],[DISTRITO SEGÚN DNI]],Hoja1!$A$2:$B$32,2,FALSE),"No")</f>
        <v>No</v>
      </c>
      <c r="Y507" s="42" t="str">
        <f>IF(OR(LOWER(Tabla2[[#This Row],[GENERO]])="masculino", LOWER(Tabla2[[#This Row],[GENERO]])="femenino"),"OK","Corregir")</f>
        <v>OK</v>
      </c>
      <c r="Z507" s="42" t="str">
        <f>+IF(Tabla2[[#This Row],[Nro. DNI / CE]]="","Corregir",IF(LEN(Tabla2[[#This Row],[Nro. DNI / CE]])&gt;=8,"OK","Corregir"))</f>
        <v>OK</v>
      </c>
      <c r="AA507" s="42">
        <f>COUNTIF(Tabla2[APELLIDOS Y NOMBRES],Tabla2[[#This Row],[APELLIDOS Y NOMBRES]])</f>
        <v>1</v>
      </c>
      <c r="AB507" s="42">
        <f>IF(Tabla2[[#This Row],[Trabajador]]&gt;1,1/Tabla2[[#This Row],[Trabajador]],Tabla2[[#This Row],[Trabajador]])</f>
        <v>1</v>
      </c>
      <c r="AC507" t="str">
        <f>+IFERROR(IF(Tabla2[[#This Row],[FECHA CESE/BAJA]]="","No Aplica",IF(AND(MONTH(Tabla2[[#This Row],[FECHA CESE/BAJA]])=MONTH(TODAY()-30),YEAR(Tabla2[[#This Row],[FECHA CESE/BAJA]])=YEAR(TODAY())),MONTH(TODAY()-30)&amp;"-"&amp;YEAR(TODAY()),"Borrar")),"No aplica")</f>
        <v>8-2023</v>
      </c>
      <c r="AD507" t="str">
        <f>+IFERROR(IF(Tabla2[[#This Row],[FECHA INICIO DE LABORES EN OBRA]]="","No Aplica",IF(AND(MONTH(Tabla2[[#This Row],[FECHA INICIO DE LABORES EN OBRA]])=MONTH(TODAY()-30),YEAR(Tabla2[[#This Row],[FECHA INICIO DE LABORES EN OBRA]])=YEAR(TODAY())),MONTH(TODAY()-30)&amp;"-"&amp;YEAR(TODAY()),"No Aplica")),"No Aplica")</f>
        <v>No Aplica</v>
      </c>
    </row>
    <row r="508" spans="1:30" x14ac:dyDescent="0.25">
      <c r="A508" s="13">
        <v>20544798830</v>
      </c>
      <c r="B508" s="15" t="s">
        <v>3667</v>
      </c>
      <c r="C508" s="15" t="s">
        <v>3667</v>
      </c>
      <c r="D508" s="15">
        <v>75152013</v>
      </c>
      <c r="E508" s="15" t="s">
        <v>3693</v>
      </c>
      <c r="F508" s="39">
        <v>35429</v>
      </c>
      <c r="G508" s="15">
        <v>2</v>
      </c>
      <c r="H508" s="15" t="s">
        <v>2751</v>
      </c>
      <c r="I508" s="15" t="s">
        <v>3671</v>
      </c>
      <c r="J508" s="15" t="s">
        <v>3694</v>
      </c>
      <c r="K508" s="15" t="s">
        <v>2272</v>
      </c>
      <c r="L508" s="40" t="s">
        <v>6</v>
      </c>
      <c r="M508" s="39">
        <v>45148</v>
      </c>
      <c r="N508" s="41" t="s">
        <v>2098</v>
      </c>
      <c r="O508" s="39">
        <v>45111</v>
      </c>
      <c r="P508" s="40">
        <v>2</v>
      </c>
      <c r="Q508" s="40">
        <v>4</v>
      </c>
      <c r="R508" s="40" t="str">
        <f>IFERROR(VLOOKUP(Tabla2[[#This Row],[CONTRATISTA PRNCIPAL]],Hoja1!$L$5:$M$9,2,FALSE),"CJV")</f>
        <v>CJV</v>
      </c>
      <c r="S508" s="40" t="str">
        <f>IF(Tabla2[[#This Row],[EMPRESA]]=Tabla2[[#This Row],[CONTRATISTA PRNCIPAL]],"Principal","Secundaria")</f>
        <v>Principal</v>
      </c>
      <c r="T508" s="42">
        <f>IFERROR(1/COUNTIF(Tabla2[CONTRATISTA PRNCIPAL],Tabla2[[#This Row],[CONTRATISTA PRNCIPAL]]),0)</f>
        <v>0.058823529411764705</v>
      </c>
      <c r="U508" s="43">
        <f>IF(((TODAY()-Tabla2[[#This Row],[FECHA NACIMIENTO]])/365)&lt;18,"Corregir", IF(((TODAY()-Tabla2[[#This Row],[FECHA NACIMIENTO]])/365)&gt;80, "Corregir",ROUNDDOWN(((TODAY()-Tabla2[[#This Row],[FECHA NACIMIENTO]])/365),0)))</f>
        <v>26</v>
      </c>
      <c r="V5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08" s="44" t="str">
        <f>+IF(Tabla2[[#This Row],[Edad]]="Corregir","Corregir","Ok")</f>
        <v>Ok</v>
      </c>
      <c r="X508" s="42" t="str">
        <f>+IFERROR(VLOOKUP(Tabla2[[#This Row],[DISTRITO SEGÚN DNI]],Hoja1!$A$2:$B$32,2,FALSE),"No")</f>
        <v>No</v>
      </c>
      <c r="Y508" s="42" t="str">
        <f>IF(OR(LOWER(Tabla2[[#This Row],[GENERO]])="masculino", LOWER(Tabla2[[#This Row],[GENERO]])="femenino"),"OK","Corregir")</f>
        <v>OK</v>
      </c>
      <c r="Z508" s="42" t="str">
        <f>+IF(Tabla2[[#This Row],[Nro. DNI / CE]]="","Corregir",IF(LEN(Tabla2[[#This Row],[Nro. DNI / CE]])&gt;=8,"OK","Corregir"))</f>
        <v>OK</v>
      </c>
      <c r="AA508" s="42">
        <f>COUNTIF(Tabla2[APELLIDOS Y NOMBRES],Tabla2[[#This Row],[APELLIDOS Y NOMBRES]])</f>
        <v>1</v>
      </c>
      <c r="AB508" s="42">
        <f>IF(Tabla2[[#This Row],[Trabajador]]&gt;1,1/Tabla2[[#This Row],[Trabajador]],Tabla2[[#This Row],[Trabajador]])</f>
        <v>1</v>
      </c>
      <c r="AC508" t="str">
        <f>+IFERROR(IF(Tabla2[[#This Row],[FECHA CESE/BAJA]]="","No Aplica",IF(AND(MONTH(Tabla2[[#This Row],[FECHA CESE/BAJA]])=MONTH(TODAY()-30),YEAR(Tabla2[[#This Row],[FECHA CESE/BAJA]])=YEAR(TODAY())),MONTH(TODAY()-30)&amp;"-"&amp;YEAR(TODAY()),"Borrar")),"No aplica")</f>
        <v>8-2023</v>
      </c>
      <c r="AD508" t="str">
        <f>+IFERROR(IF(Tabla2[[#This Row],[FECHA INICIO DE LABORES EN OBRA]]="","No Aplica",IF(AND(MONTH(Tabla2[[#This Row],[FECHA INICIO DE LABORES EN OBRA]])=MONTH(TODAY()-30),YEAR(Tabla2[[#This Row],[FECHA INICIO DE LABORES EN OBRA]])=YEAR(TODAY())),MONTH(TODAY()-30)&amp;"-"&amp;YEAR(TODAY()),"No Aplica")),"No Aplica")</f>
        <v>No Aplica</v>
      </c>
    </row>
    <row r="509" spans="1:30" x14ac:dyDescent="0.25">
      <c r="A509" s="13">
        <v>20544798830</v>
      </c>
      <c r="B509" s="15" t="s">
        <v>3667</v>
      </c>
      <c r="C509" s="15" t="s">
        <v>3667</v>
      </c>
      <c r="D509" s="15" t="s">
        <v>3695</v>
      </c>
      <c r="E509" s="15" t="s">
        <v>3696</v>
      </c>
      <c r="F509" s="39">
        <v>33244</v>
      </c>
      <c r="G509" s="15">
        <v>1</v>
      </c>
      <c r="H509" s="15" t="s">
        <v>3697</v>
      </c>
      <c r="I509" s="15" t="s">
        <v>3671</v>
      </c>
      <c r="J509" s="15" t="s">
        <v>3698</v>
      </c>
      <c r="K509" s="15" t="s">
        <v>2148</v>
      </c>
      <c r="L509" s="40" t="s">
        <v>5</v>
      </c>
      <c r="M509" s="39">
        <v>45152</v>
      </c>
      <c r="N509" s="41" t="s">
        <v>3699</v>
      </c>
      <c r="O509" s="39">
        <v>45108</v>
      </c>
      <c r="P509" s="40">
        <v>2</v>
      </c>
      <c r="Q509" s="40">
        <v>1</v>
      </c>
      <c r="R509" s="40" t="str">
        <f>IFERROR(VLOOKUP(Tabla2[[#This Row],[CONTRATISTA PRNCIPAL]],Hoja1!$L$5:$M$9,2,FALSE),"CJV")</f>
        <v>CJV</v>
      </c>
      <c r="S509" s="40" t="str">
        <f>IF(Tabla2[[#This Row],[EMPRESA]]=Tabla2[[#This Row],[CONTRATISTA PRNCIPAL]],"Principal","Secundaria")</f>
        <v>Principal</v>
      </c>
      <c r="T509" s="42">
        <f>IFERROR(1/COUNTIF(Tabla2[CONTRATISTA PRNCIPAL],Tabla2[[#This Row],[CONTRATISTA PRNCIPAL]]),0)</f>
        <v>0.058823529411764705</v>
      </c>
      <c r="U509" s="43">
        <f>IF(((TODAY()-Tabla2[[#This Row],[FECHA NACIMIENTO]])/365)&lt;18,"Corregir", IF(((TODAY()-Tabla2[[#This Row],[FECHA NACIMIENTO]])/365)&gt;80, "Corregir",ROUNDDOWN(((TODAY()-Tabla2[[#This Row],[FECHA NACIMIENTO]])/365),0)))</f>
        <v>32</v>
      </c>
      <c r="V5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09" s="44" t="str">
        <f>+IF(Tabla2[[#This Row],[Edad]]="Corregir","Corregir","Ok")</f>
        <v>Ok</v>
      </c>
      <c r="X509" s="42" t="str">
        <f>+IFERROR(VLOOKUP(Tabla2[[#This Row],[DISTRITO SEGÚN DNI]],Hoja1!$A$2:$B$32,2,FALSE),"No")</f>
        <v>No</v>
      </c>
      <c r="Y509" s="42" t="str">
        <f>IF(OR(LOWER(Tabla2[[#This Row],[GENERO]])="masculino", LOWER(Tabla2[[#This Row],[GENERO]])="femenino"),"OK","Corregir")</f>
        <v>OK</v>
      </c>
      <c r="Z509" s="42" t="str">
        <f>+IF(Tabla2[[#This Row],[Nro. DNI / CE]]="","Corregir",IF(LEN(Tabla2[[#This Row],[Nro. DNI / CE]])&gt;=8,"OK","Corregir"))</f>
        <v>OK</v>
      </c>
      <c r="AA509" s="42">
        <f>COUNTIF(Tabla2[APELLIDOS Y NOMBRES],Tabla2[[#This Row],[APELLIDOS Y NOMBRES]])</f>
        <v>1</v>
      </c>
      <c r="AB509" s="42">
        <f>IF(Tabla2[[#This Row],[Trabajador]]&gt;1,1/Tabla2[[#This Row],[Trabajador]],Tabla2[[#This Row],[Trabajador]])</f>
        <v>1</v>
      </c>
      <c r="AC509" t="str">
        <f>+IFERROR(IF(Tabla2[[#This Row],[FECHA CESE/BAJA]]="","No Aplica",IF(AND(MONTH(Tabla2[[#This Row],[FECHA CESE/BAJA]])=MONTH(TODAY()-30),YEAR(Tabla2[[#This Row],[FECHA CESE/BAJA]])=YEAR(TODAY())),MONTH(TODAY()-30)&amp;"-"&amp;YEAR(TODAY()),"Borrar")),"No aplica")</f>
        <v>8-2023</v>
      </c>
      <c r="AD509" t="str">
        <f>+IFERROR(IF(Tabla2[[#This Row],[FECHA INICIO DE LABORES EN OBRA]]="","No Aplica",IF(AND(MONTH(Tabla2[[#This Row],[FECHA INICIO DE LABORES EN OBRA]])=MONTH(TODAY()-30),YEAR(Tabla2[[#This Row],[FECHA INICIO DE LABORES EN OBRA]])=YEAR(TODAY())),MONTH(TODAY()-30)&amp;"-"&amp;YEAR(TODAY()),"No Aplica")),"No Aplica")</f>
        <v>No Aplica</v>
      </c>
    </row>
    <row r="510" spans="1:30" x14ac:dyDescent="0.25">
      <c r="A510" s="13">
        <v>20544798830</v>
      </c>
      <c r="B510" s="15" t="s">
        <v>3667</v>
      </c>
      <c r="C510" s="15" t="s">
        <v>3667</v>
      </c>
      <c r="D510" s="15" t="s">
        <v>3700</v>
      </c>
      <c r="E510" s="15" t="s">
        <v>3701</v>
      </c>
      <c r="F510" s="39">
        <v>28234</v>
      </c>
      <c r="G510" s="15">
        <v>1</v>
      </c>
      <c r="H510" s="15" t="s">
        <v>3683</v>
      </c>
      <c r="I510" s="15" t="s">
        <v>3689</v>
      </c>
      <c r="J510" s="15" t="s">
        <v>3702</v>
      </c>
      <c r="K510" s="15" t="s">
        <v>3703</v>
      </c>
      <c r="L510" s="40" t="s">
        <v>6</v>
      </c>
      <c r="M510" s="39">
        <v>45153</v>
      </c>
      <c r="N510" s="41" t="s">
        <v>2098</v>
      </c>
      <c r="O510" s="39">
        <v>45012</v>
      </c>
      <c r="P510" s="40">
        <v>2</v>
      </c>
      <c r="Q510" s="40">
        <v>1</v>
      </c>
      <c r="R510" s="40" t="str">
        <f>IFERROR(VLOOKUP(Tabla2[[#This Row],[CONTRATISTA PRNCIPAL]],Hoja1!$L$5:$M$9,2,FALSE),"CJV")</f>
        <v>CJV</v>
      </c>
      <c r="S510" s="40" t="str">
        <f>IF(Tabla2[[#This Row],[EMPRESA]]=Tabla2[[#This Row],[CONTRATISTA PRNCIPAL]],"Principal","Secundaria")</f>
        <v>Principal</v>
      </c>
      <c r="T510" s="42">
        <f>IFERROR(1/COUNTIF(Tabla2[CONTRATISTA PRNCIPAL],Tabla2[[#This Row],[CONTRATISTA PRNCIPAL]]),0)</f>
        <v>0.058823529411764705</v>
      </c>
      <c r="U510" s="43">
        <f>IF(((TODAY()-Tabla2[[#This Row],[FECHA NACIMIENTO]])/365)&lt;18,"Corregir", IF(((TODAY()-Tabla2[[#This Row],[FECHA NACIMIENTO]])/365)&gt;80, "Corregir",ROUNDDOWN(((TODAY()-Tabla2[[#This Row],[FECHA NACIMIENTO]])/365),0)))</f>
        <v>46</v>
      </c>
      <c r="V5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10" s="44" t="str">
        <f>+IF(Tabla2[[#This Row],[Edad]]="Corregir","Corregir","Ok")</f>
        <v>Ok</v>
      </c>
      <c r="X510" s="42" t="str">
        <f>+IFERROR(VLOOKUP(Tabla2[[#This Row],[DISTRITO SEGÚN DNI]],Hoja1!$A$2:$B$32,2,FALSE),"No")</f>
        <v>No</v>
      </c>
      <c r="Y510" s="42" t="str">
        <f>IF(OR(LOWER(Tabla2[[#This Row],[GENERO]])="masculino", LOWER(Tabla2[[#This Row],[GENERO]])="femenino"),"OK","Corregir")</f>
        <v>OK</v>
      </c>
      <c r="Z510" s="42" t="str">
        <f>+IF(Tabla2[[#This Row],[Nro. DNI / CE]]="","Corregir",IF(LEN(Tabla2[[#This Row],[Nro. DNI / CE]])&gt;=8,"OK","Corregir"))</f>
        <v>OK</v>
      </c>
      <c r="AA510" s="42">
        <f>COUNTIF(Tabla2[APELLIDOS Y NOMBRES],Tabla2[[#This Row],[APELLIDOS Y NOMBRES]])</f>
        <v>1</v>
      </c>
      <c r="AB510" s="42">
        <f>IF(Tabla2[[#This Row],[Trabajador]]&gt;1,1/Tabla2[[#This Row],[Trabajador]],Tabla2[[#This Row],[Trabajador]])</f>
        <v>1</v>
      </c>
      <c r="AC510" t="str">
        <f>+IFERROR(IF(Tabla2[[#This Row],[FECHA CESE/BAJA]]="","No Aplica",IF(AND(MONTH(Tabla2[[#This Row],[FECHA CESE/BAJA]])=MONTH(TODAY()-30),YEAR(Tabla2[[#This Row],[FECHA CESE/BAJA]])=YEAR(TODAY())),MONTH(TODAY()-30)&amp;"-"&amp;YEAR(TODAY()),"Borrar")),"No aplica")</f>
        <v>8-2023</v>
      </c>
      <c r="AD510" t="str">
        <f>+IFERROR(IF(Tabla2[[#This Row],[FECHA INICIO DE LABORES EN OBRA]]="","No Aplica",IF(AND(MONTH(Tabla2[[#This Row],[FECHA INICIO DE LABORES EN OBRA]])=MONTH(TODAY()-30),YEAR(Tabla2[[#This Row],[FECHA INICIO DE LABORES EN OBRA]])=YEAR(TODAY())),MONTH(TODAY()-30)&amp;"-"&amp;YEAR(TODAY()),"No Aplica")),"No Aplica")</f>
        <v>No Aplica</v>
      </c>
    </row>
    <row r="511" spans="1:30" x14ac:dyDescent="0.25">
      <c r="A511" s="13">
        <v>20544798830</v>
      </c>
      <c r="B511" s="15" t="s">
        <v>3667</v>
      </c>
      <c r="C511" s="15" t="s">
        <v>3667</v>
      </c>
      <c r="D511" s="15" t="s">
        <v>570</v>
      </c>
      <c r="E511" s="15" t="s">
        <v>571</v>
      </c>
      <c r="F511" s="39">
        <v>30956</v>
      </c>
      <c r="G511" s="15">
        <v>2</v>
      </c>
      <c r="H511" s="15" t="s">
        <v>3704</v>
      </c>
      <c r="I511" s="15" t="s">
        <v>3689</v>
      </c>
      <c r="J511" s="15" t="s">
        <v>3705</v>
      </c>
      <c r="K511" s="15" t="s">
        <v>2030</v>
      </c>
      <c r="L511" s="40" t="s">
        <v>6</v>
      </c>
      <c r="M511" s="39"/>
      <c r="N511" s="41" t="s">
        <v>2098</v>
      </c>
      <c r="O511" s="39">
        <v>44531</v>
      </c>
      <c r="P511" s="40">
        <v>1</v>
      </c>
      <c r="Q511" s="40">
        <v>4</v>
      </c>
      <c r="R511" s="40" t="str">
        <f>IFERROR(VLOOKUP(Tabla2[[#This Row],[CONTRATISTA PRNCIPAL]],Hoja1!$L$5:$M$9,2,FALSE),"CJV")</f>
        <v>CJV</v>
      </c>
      <c r="S511" s="40" t="str">
        <f>IF(Tabla2[[#This Row],[EMPRESA]]=Tabla2[[#This Row],[CONTRATISTA PRNCIPAL]],"Principal","Secundaria")</f>
        <v>Principal</v>
      </c>
      <c r="T511" s="42">
        <f>IFERROR(1/COUNTIF(Tabla2[CONTRATISTA PRNCIPAL],Tabla2[[#This Row],[CONTRATISTA PRNCIPAL]]),0)</f>
        <v>0.058823529411764705</v>
      </c>
      <c r="U511" s="43">
        <f>IF(((TODAY()-Tabla2[[#This Row],[FECHA NACIMIENTO]])/365)&lt;18,"Corregir", IF(((TODAY()-Tabla2[[#This Row],[FECHA NACIMIENTO]])/365)&gt;80, "Corregir",ROUNDDOWN(((TODAY()-Tabla2[[#This Row],[FECHA NACIMIENTO]])/365),0)))</f>
        <v>39</v>
      </c>
      <c r="V5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11" s="44" t="str">
        <f>+IF(Tabla2[[#This Row],[Edad]]="Corregir","Corregir","Ok")</f>
        <v>Ok</v>
      </c>
      <c r="X511" s="42" t="str">
        <f>+IFERROR(VLOOKUP(Tabla2[[#This Row],[DISTRITO SEGÚN DNI]],Hoja1!$A$2:$B$32,2,FALSE),"No")</f>
        <v>CALLAO</v>
      </c>
      <c r="Y511" s="42" t="str">
        <f>IF(OR(LOWER(Tabla2[[#This Row],[GENERO]])="masculino", LOWER(Tabla2[[#This Row],[GENERO]])="femenino"),"OK","Corregir")</f>
        <v>OK</v>
      </c>
      <c r="Z511" s="42" t="str">
        <f>+IF(Tabla2[[#This Row],[Nro. DNI / CE]]="","Corregir",IF(LEN(Tabla2[[#This Row],[Nro. DNI / CE]])&gt;=8,"OK","Corregir"))</f>
        <v>OK</v>
      </c>
      <c r="AA511" s="42">
        <f>COUNTIF(Tabla2[APELLIDOS Y NOMBRES],Tabla2[[#This Row],[APELLIDOS Y NOMBRES]])</f>
        <v>1</v>
      </c>
      <c r="AB511" s="42">
        <f>IF(Tabla2[[#This Row],[Trabajador]]&gt;1,1/Tabla2[[#This Row],[Trabajador]],Tabla2[[#This Row],[Trabajador]])</f>
        <v>1</v>
      </c>
      <c r="AC511" t="str">
        <f>+IFERROR(IF(Tabla2[[#This Row],[FECHA CESE/BAJA]]="","No Aplica",IF(AND(MONTH(Tabla2[[#This Row],[FECHA CESE/BAJA]])=MONTH(TODAY()-30),YEAR(Tabla2[[#This Row],[FECHA CESE/BAJA]])=YEAR(TODAY())),MONTH(TODAY()-30)&amp;"-"&amp;YEAR(TODAY()),"Borrar")),"No aplica")</f>
        <v>No Aplica</v>
      </c>
      <c r="AD511" t="str">
        <f>+IFERROR(IF(Tabla2[[#This Row],[FECHA INICIO DE LABORES EN OBRA]]="","No Aplica",IF(AND(MONTH(Tabla2[[#This Row],[FECHA INICIO DE LABORES EN OBRA]])=MONTH(TODAY()-30),YEAR(Tabla2[[#This Row],[FECHA INICIO DE LABORES EN OBRA]])=YEAR(TODAY())),MONTH(TODAY()-30)&amp;"-"&amp;YEAR(TODAY()),"No Aplica")),"No Aplica")</f>
        <v>No Aplica</v>
      </c>
    </row>
    <row r="512" spans="1:30" x14ac:dyDescent="0.25">
      <c r="A512" s="13">
        <v>20544798830</v>
      </c>
      <c r="B512" s="15" t="s">
        <v>3667</v>
      </c>
      <c r="C512" s="15" t="s">
        <v>3667</v>
      </c>
      <c r="D512" s="15" t="s">
        <v>3706</v>
      </c>
      <c r="E512" s="15" t="s">
        <v>3707</v>
      </c>
      <c r="F512" s="39">
        <v>33313</v>
      </c>
      <c r="G512" s="15">
        <v>2</v>
      </c>
      <c r="H512" s="15" t="s">
        <v>3704</v>
      </c>
      <c r="I512" s="15" t="s">
        <v>3689</v>
      </c>
      <c r="J512" s="15" t="s">
        <v>3708</v>
      </c>
      <c r="K512" s="15" t="s">
        <v>2182</v>
      </c>
      <c r="L512" s="40" t="s">
        <v>6</v>
      </c>
      <c r="M512" s="39"/>
      <c r="N512" s="41" t="s">
        <v>2098</v>
      </c>
      <c r="O512" s="39">
        <v>44531</v>
      </c>
      <c r="P512" s="40">
        <v>1</v>
      </c>
      <c r="Q512" s="40">
        <v>4</v>
      </c>
      <c r="R512" s="40" t="str">
        <f>IFERROR(VLOOKUP(Tabla2[[#This Row],[CONTRATISTA PRNCIPAL]],Hoja1!$L$5:$M$9,2,FALSE),"CJV")</f>
        <v>CJV</v>
      </c>
      <c r="S512" s="40" t="str">
        <f>IF(Tabla2[[#This Row],[EMPRESA]]=Tabla2[[#This Row],[CONTRATISTA PRNCIPAL]],"Principal","Secundaria")</f>
        <v>Principal</v>
      </c>
      <c r="T512" s="42">
        <f>IFERROR(1/COUNTIF(Tabla2[CONTRATISTA PRNCIPAL],Tabla2[[#This Row],[CONTRATISTA PRNCIPAL]]),0)</f>
        <v>0.058823529411764705</v>
      </c>
      <c r="U512" s="43">
        <f>IF(((TODAY()-Tabla2[[#This Row],[FECHA NACIMIENTO]])/365)&lt;18,"Corregir", IF(((TODAY()-Tabla2[[#This Row],[FECHA NACIMIENTO]])/365)&gt;80, "Corregir",ROUNDDOWN(((TODAY()-Tabla2[[#This Row],[FECHA NACIMIENTO]])/365),0)))</f>
        <v>32</v>
      </c>
      <c r="V5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12" s="44" t="str">
        <f>+IF(Tabla2[[#This Row],[Edad]]="Corregir","Corregir","Ok")</f>
        <v>Ok</v>
      </c>
      <c r="X512" s="42" t="str">
        <f>+IFERROR(VLOOKUP(Tabla2[[#This Row],[DISTRITO SEGÚN DNI]],Hoja1!$A$2:$B$32,2,FALSE),"No")</f>
        <v>No</v>
      </c>
      <c r="Y512" s="42" t="str">
        <f>IF(OR(LOWER(Tabla2[[#This Row],[GENERO]])="masculino", LOWER(Tabla2[[#This Row],[GENERO]])="femenino"),"OK","Corregir")</f>
        <v>OK</v>
      </c>
      <c r="Z512" s="42" t="str">
        <f>+IF(Tabla2[[#This Row],[Nro. DNI / CE]]="","Corregir",IF(LEN(Tabla2[[#This Row],[Nro. DNI / CE]])&gt;=8,"OK","Corregir"))</f>
        <v>OK</v>
      </c>
      <c r="AA512" s="42">
        <f>COUNTIF(Tabla2[APELLIDOS Y NOMBRES],Tabla2[[#This Row],[APELLIDOS Y NOMBRES]])</f>
        <v>1</v>
      </c>
      <c r="AB512" s="42">
        <f>IF(Tabla2[[#This Row],[Trabajador]]&gt;1,1/Tabla2[[#This Row],[Trabajador]],Tabla2[[#This Row],[Trabajador]])</f>
        <v>1</v>
      </c>
      <c r="AC512" t="str">
        <f>+IFERROR(IF(Tabla2[[#This Row],[FECHA CESE/BAJA]]="","No Aplica",IF(AND(MONTH(Tabla2[[#This Row],[FECHA CESE/BAJA]])=MONTH(TODAY()-30),YEAR(Tabla2[[#This Row],[FECHA CESE/BAJA]])=YEAR(TODAY())),MONTH(TODAY()-30)&amp;"-"&amp;YEAR(TODAY()),"Borrar")),"No aplica")</f>
        <v>No Aplica</v>
      </c>
      <c r="AD512" t="str">
        <f>+IFERROR(IF(Tabla2[[#This Row],[FECHA INICIO DE LABORES EN OBRA]]="","No Aplica",IF(AND(MONTH(Tabla2[[#This Row],[FECHA INICIO DE LABORES EN OBRA]])=MONTH(TODAY()-30),YEAR(Tabla2[[#This Row],[FECHA INICIO DE LABORES EN OBRA]])=YEAR(TODAY())),MONTH(TODAY()-30)&amp;"-"&amp;YEAR(TODAY()),"No Aplica")),"No Aplica")</f>
        <v>No Aplica</v>
      </c>
    </row>
    <row r="513" spans="1:30" x14ac:dyDescent="0.25">
      <c r="A513" s="13">
        <v>20544798830</v>
      </c>
      <c r="B513" s="15" t="s">
        <v>3667</v>
      </c>
      <c r="C513" s="15" t="s">
        <v>3667</v>
      </c>
      <c r="D513" s="15" t="s">
        <v>528</v>
      </c>
      <c r="E513" s="15" t="s">
        <v>529</v>
      </c>
      <c r="F513" s="39">
        <v>30397</v>
      </c>
      <c r="G513" s="15">
        <v>2</v>
      </c>
      <c r="H513" s="15" t="s">
        <v>3704</v>
      </c>
      <c r="I513" s="15" t="s">
        <v>3689</v>
      </c>
      <c r="J513" s="15" t="s">
        <v>3709</v>
      </c>
      <c r="K513" s="15" t="s">
        <v>2030</v>
      </c>
      <c r="L513" s="40" t="s">
        <v>6</v>
      </c>
      <c r="M513" s="39"/>
      <c r="N513" s="41" t="s">
        <v>2098</v>
      </c>
      <c r="O513" s="39">
        <v>44531</v>
      </c>
      <c r="P513" s="40">
        <v>1</v>
      </c>
      <c r="Q513" s="40">
        <v>4</v>
      </c>
      <c r="R513" s="40" t="str">
        <f>IFERROR(VLOOKUP(Tabla2[[#This Row],[CONTRATISTA PRNCIPAL]],Hoja1!$L$5:$M$9,2,FALSE),"CJV")</f>
        <v>CJV</v>
      </c>
      <c r="S513" s="40" t="str">
        <f>IF(Tabla2[[#This Row],[EMPRESA]]=Tabla2[[#This Row],[CONTRATISTA PRNCIPAL]],"Principal","Secundaria")</f>
        <v>Principal</v>
      </c>
      <c r="T513" s="42">
        <f>IFERROR(1/COUNTIF(Tabla2[CONTRATISTA PRNCIPAL],Tabla2[[#This Row],[CONTRATISTA PRNCIPAL]]),0)</f>
        <v>0.058823529411764705</v>
      </c>
      <c r="U513" s="43">
        <f>IF(((TODAY()-Tabla2[[#This Row],[FECHA NACIMIENTO]])/365)&lt;18,"Corregir", IF(((TODAY()-Tabla2[[#This Row],[FECHA NACIMIENTO]])/365)&gt;80, "Corregir",ROUNDDOWN(((TODAY()-Tabla2[[#This Row],[FECHA NACIMIENTO]])/365),0)))</f>
        <v>40</v>
      </c>
      <c r="V5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13" s="44" t="str">
        <f>+IF(Tabla2[[#This Row],[Edad]]="Corregir","Corregir","Ok")</f>
        <v>Ok</v>
      </c>
      <c r="X513" s="42" t="str">
        <f>+IFERROR(VLOOKUP(Tabla2[[#This Row],[DISTRITO SEGÚN DNI]],Hoja1!$A$2:$B$32,2,FALSE),"No")</f>
        <v>CALLAO</v>
      </c>
      <c r="Y513" s="42" t="str">
        <f>IF(OR(LOWER(Tabla2[[#This Row],[GENERO]])="masculino", LOWER(Tabla2[[#This Row],[GENERO]])="femenino"),"OK","Corregir")</f>
        <v>OK</v>
      </c>
      <c r="Z513" s="42" t="str">
        <f>+IF(Tabla2[[#This Row],[Nro. DNI / CE]]="","Corregir",IF(LEN(Tabla2[[#This Row],[Nro. DNI / CE]])&gt;=8,"OK","Corregir"))</f>
        <v>OK</v>
      </c>
      <c r="AA513" s="42">
        <f>COUNTIF(Tabla2[APELLIDOS Y NOMBRES],Tabla2[[#This Row],[APELLIDOS Y NOMBRES]])</f>
        <v>1</v>
      </c>
      <c r="AB513" s="42">
        <f>IF(Tabla2[[#This Row],[Trabajador]]&gt;1,1/Tabla2[[#This Row],[Trabajador]],Tabla2[[#This Row],[Trabajador]])</f>
        <v>1</v>
      </c>
      <c r="AC513" t="str">
        <f>+IFERROR(IF(Tabla2[[#This Row],[FECHA CESE/BAJA]]="","No Aplica",IF(AND(MONTH(Tabla2[[#This Row],[FECHA CESE/BAJA]])=MONTH(TODAY()-30),YEAR(Tabla2[[#This Row],[FECHA CESE/BAJA]])=YEAR(TODAY())),MONTH(TODAY()-30)&amp;"-"&amp;YEAR(TODAY()),"Borrar")),"No aplica")</f>
        <v>No Aplica</v>
      </c>
      <c r="AD513" t="str">
        <f>+IFERROR(IF(Tabla2[[#This Row],[FECHA INICIO DE LABORES EN OBRA]]="","No Aplica",IF(AND(MONTH(Tabla2[[#This Row],[FECHA INICIO DE LABORES EN OBRA]])=MONTH(TODAY()-30),YEAR(Tabla2[[#This Row],[FECHA INICIO DE LABORES EN OBRA]])=YEAR(TODAY())),MONTH(TODAY()-30)&amp;"-"&amp;YEAR(TODAY()),"No Aplica")),"No Aplica")</f>
        <v>No Aplica</v>
      </c>
    </row>
    <row r="514" spans="1:30" x14ac:dyDescent="0.25">
      <c r="A514" s="13">
        <v>20544798830</v>
      </c>
      <c r="B514" s="15" t="s">
        <v>3667</v>
      </c>
      <c r="C514" s="15" t="s">
        <v>3667</v>
      </c>
      <c r="D514" s="15" t="s">
        <v>584</v>
      </c>
      <c r="E514" s="15" t="s">
        <v>585</v>
      </c>
      <c r="F514" s="39">
        <v>31162</v>
      </c>
      <c r="G514" s="15">
        <v>2</v>
      </c>
      <c r="H514" s="15" t="s">
        <v>2751</v>
      </c>
      <c r="I514" s="15" t="s">
        <v>3689</v>
      </c>
      <c r="J514" s="15" t="s">
        <v>3710</v>
      </c>
      <c r="K514" s="15" t="s">
        <v>35</v>
      </c>
      <c r="L514" s="40" t="s">
        <v>6</v>
      </c>
      <c r="M514" s="39"/>
      <c r="N514" s="41" t="s">
        <v>2098</v>
      </c>
      <c r="O514" s="39">
        <v>44869</v>
      </c>
      <c r="P514" s="40">
        <v>1</v>
      </c>
      <c r="Q514" s="40">
        <v>4</v>
      </c>
      <c r="R514" s="40" t="str">
        <f>IFERROR(VLOOKUP(Tabla2[[#This Row],[CONTRATISTA PRNCIPAL]],Hoja1!$L$5:$M$9,2,FALSE),"CJV")</f>
        <v>CJV</v>
      </c>
      <c r="S514" s="40" t="str">
        <f>IF(Tabla2[[#This Row],[EMPRESA]]=Tabla2[[#This Row],[CONTRATISTA PRNCIPAL]],"Principal","Secundaria")</f>
        <v>Principal</v>
      </c>
      <c r="T514" s="42">
        <f>IFERROR(1/COUNTIF(Tabla2[CONTRATISTA PRNCIPAL],Tabla2[[#This Row],[CONTRATISTA PRNCIPAL]]),0)</f>
        <v>0.058823529411764705</v>
      </c>
      <c r="U514" s="43">
        <f>IF(((TODAY()-Tabla2[[#This Row],[FECHA NACIMIENTO]])/365)&lt;18,"Corregir", IF(((TODAY()-Tabla2[[#This Row],[FECHA NACIMIENTO]])/365)&gt;80, "Corregir",ROUNDDOWN(((TODAY()-Tabla2[[#This Row],[FECHA NACIMIENTO]])/365),0)))</f>
        <v>38</v>
      </c>
      <c r="V5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14" s="44" t="str">
        <f>+IF(Tabla2[[#This Row],[Edad]]="Corregir","Corregir","Ok")</f>
        <v>Ok</v>
      </c>
      <c r="X514" s="42" t="str">
        <f>+IFERROR(VLOOKUP(Tabla2[[#This Row],[DISTRITO SEGÚN DNI]],Hoja1!$A$2:$B$32,2,FALSE),"No")</f>
        <v>SAN LUIS </v>
      </c>
      <c r="Y514" s="42" t="str">
        <f>IF(OR(LOWER(Tabla2[[#This Row],[GENERO]])="masculino", LOWER(Tabla2[[#This Row],[GENERO]])="femenino"),"OK","Corregir")</f>
        <v>OK</v>
      </c>
      <c r="Z514" s="42" t="str">
        <f>+IF(Tabla2[[#This Row],[Nro. DNI / CE]]="","Corregir",IF(LEN(Tabla2[[#This Row],[Nro. DNI / CE]])&gt;=8,"OK","Corregir"))</f>
        <v>OK</v>
      </c>
      <c r="AA514" s="42">
        <f>COUNTIF(Tabla2[APELLIDOS Y NOMBRES],Tabla2[[#This Row],[APELLIDOS Y NOMBRES]])</f>
        <v>1</v>
      </c>
      <c r="AB514" s="42">
        <f>IF(Tabla2[[#This Row],[Trabajador]]&gt;1,1/Tabla2[[#This Row],[Trabajador]],Tabla2[[#This Row],[Trabajador]])</f>
        <v>1</v>
      </c>
      <c r="AC514" t="str">
        <f>+IFERROR(IF(Tabla2[[#This Row],[FECHA CESE/BAJA]]="","No Aplica",IF(AND(MONTH(Tabla2[[#This Row],[FECHA CESE/BAJA]])=MONTH(TODAY()-30),YEAR(Tabla2[[#This Row],[FECHA CESE/BAJA]])=YEAR(TODAY())),MONTH(TODAY()-30)&amp;"-"&amp;YEAR(TODAY()),"Borrar")),"No aplica")</f>
        <v>No Aplica</v>
      </c>
      <c r="AD514" t="str">
        <f>+IFERROR(IF(Tabla2[[#This Row],[FECHA INICIO DE LABORES EN OBRA]]="","No Aplica",IF(AND(MONTH(Tabla2[[#This Row],[FECHA INICIO DE LABORES EN OBRA]])=MONTH(TODAY()-30),YEAR(Tabla2[[#This Row],[FECHA INICIO DE LABORES EN OBRA]])=YEAR(TODAY())),MONTH(TODAY()-30)&amp;"-"&amp;YEAR(TODAY()),"No Aplica")),"No Aplica")</f>
        <v>No Aplica</v>
      </c>
    </row>
    <row r="515" spans="1:30" x14ac:dyDescent="0.25">
      <c r="A515" s="13">
        <v>20544798830</v>
      </c>
      <c r="B515" s="15" t="s">
        <v>3667</v>
      </c>
      <c r="C515" s="15" t="s">
        <v>3667</v>
      </c>
      <c r="D515" s="15" t="s">
        <v>3711</v>
      </c>
      <c r="E515" s="15" t="s">
        <v>3712</v>
      </c>
      <c r="F515" s="39">
        <v>36154</v>
      </c>
      <c r="G515" s="15">
        <v>1</v>
      </c>
      <c r="H515" s="15" t="s">
        <v>2776</v>
      </c>
      <c r="I515" s="15" t="s">
        <v>3689</v>
      </c>
      <c r="J515" s="15" t="s">
        <v>3713</v>
      </c>
      <c r="K515" s="15" t="s">
        <v>3714</v>
      </c>
      <c r="L515" s="40" t="s">
        <v>5</v>
      </c>
      <c r="M515" s="39"/>
      <c r="N515" s="41" t="s">
        <v>2098</v>
      </c>
      <c r="O515" s="39">
        <v>44520</v>
      </c>
      <c r="P515" s="40">
        <v>1</v>
      </c>
      <c r="Q515" s="40">
        <v>1</v>
      </c>
      <c r="R515" s="40" t="str">
        <f>IFERROR(VLOOKUP(Tabla2[[#This Row],[CONTRATISTA PRNCIPAL]],Hoja1!$L$5:$M$9,2,FALSE),"CJV")</f>
        <v>CJV</v>
      </c>
      <c r="S515" s="40" t="str">
        <f>IF(Tabla2[[#This Row],[EMPRESA]]=Tabla2[[#This Row],[CONTRATISTA PRNCIPAL]],"Principal","Secundaria")</f>
        <v>Principal</v>
      </c>
      <c r="T515" s="42">
        <f>IFERROR(1/COUNTIF(Tabla2[CONTRATISTA PRNCIPAL],Tabla2[[#This Row],[CONTRATISTA PRNCIPAL]]),0)</f>
        <v>0.058823529411764705</v>
      </c>
      <c r="U515" s="43">
        <f>IF(((TODAY()-Tabla2[[#This Row],[FECHA NACIMIENTO]])/365)&lt;18,"Corregir", IF(((TODAY()-Tabla2[[#This Row],[FECHA NACIMIENTO]])/365)&gt;80, "Corregir",ROUNDDOWN(((TODAY()-Tabla2[[#This Row],[FECHA NACIMIENTO]])/365),0)))</f>
        <v>24</v>
      </c>
      <c r="V5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15" s="44" t="str">
        <f>+IF(Tabla2[[#This Row],[Edad]]="Corregir","Corregir","Ok")</f>
        <v>Ok</v>
      </c>
      <c r="X515" s="42" t="str">
        <f>+IFERROR(VLOOKUP(Tabla2[[#This Row],[DISTRITO SEGÚN DNI]],Hoja1!$A$2:$B$32,2,FALSE),"No")</f>
        <v>No</v>
      </c>
      <c r="Y515" s="42" t="str">
        <f>IF(OR(LOWER(Tabla2[[#This Row],[GENERO]])="masculino", LOWER(Tabla2[[#This Row],[GENERO]])="femenino"),"OK","Corregir")</f>
        <v>OK</v>
      </c>
      <c r="Z515" s="42" t="str">
        <f>+IF(Tabla2[[#This Row],[Nro. DNI / CE]]="","Corregir",IF(LEN(Tabla2[[#This Row],[Nro. DNI / CE]])&gt;=8,"OK","Corregir"))</f>
        <v>OK</v>
      </c>
      <c r="AA515" s="42">
        <f>COUNTIF(Tabla2[APELLIDOS Y NOMBRES],Tabla2[[#This Row],[APELLIDOS Y NOMBRES]])</f>
        <v>1</v>
      </c>
      <c r="AB515" s="42">
        <f>IF(Tabla2[[#This Row],[Trabajador]]&gt;1,1/Tabla2[[#This Row],[Trabajador]],Tabla2[[#This Row],[Trabajador]])</f>
        <v>1</v>
      </c>
      <c r="AC515" t="str">
        <f>+IFERROR(IF(Tabla2[[#This Row],[FECHA CESE/BAJA]]="","No Aplica",IF(AND(MONTH(Tabla2[[#This Row],[FECHA CESE/BAJA]])=MONTH(TODAY()-30),YEAR(Tabla2[[#This Row],[FECHA CESE/BAJA]])=YEAR(TODAY())),MONTH(TODAY()-30)&amp;"-"&amp;YEAR(TODAY()),"Borrar")),"No aplica")</f>
        <v>No Aplica</v>
      </c>
      <c r="AD515" t="str">
        <f>+IFERROR(IF(Tabla2[[#This Row],[FECHA INICIO DE LABORES EN OBRA]]="","No Aplica",IF(AND(MONTH(Tabla2[[#This Row],[FECHA INICIO DE LABORES EN OBRA]])=MONTH(TODAY()-30),YEAR(Tabla2[[#This Row],[FECHA INICIO DE LABORES EN OBRA]])=YEAR(TODAY())),MONTH(TODAY()-30)&amp;"-"&amp;YEAR(TODAY()),"No Aplica")),"No Aplica")</f>
        <v>No Aplica</v>
      </c>
    </row>
    <row r="516" spans="1:30" x14ac:dyDescent="0.25">
      <c r="A516" s="13">
        <v>20544798830</v>
      </c>
      <c r="B516" s="15" t="s">
        <v>3667</v>
      </c>
      <c r="C516" s="15" t="s">
        <v>3667</v>
      </c>
      <c r="D516" s="15" t="s">
        <v>3715</v>
      </c>
      <c r="E516" s="15" t="s">
        <v>3716</v>
      </c>
      <c r="F516" s="39">
        <v>33188</v>
      </c>
      <c r="G516" s="15">
        <v>2</v>
      </c>
      <c r="H516" s="15" t="s">
        <v>3704</v>
      </c>
      <c r="I516" s="15" t="s">
        <v>3671</v>
      </c>
      <c r="J516" s="15" t="s">
        <v>3717</v>
      </c>
      <c r="K516" s="15" t="s">
        <v>3718</v>
      </c>
      <c r="L516" s="40" t="s">
        <v>6</v>
      </c>
      <c r="M516" s="39"/>
      <c r="N516" s="41" t="s">
        <v>2098</v>
      </c>
      <c r="O516" s="39">
        <v>44531</v>
      </c>
      <c r="P516" s="40">
        <v>1</v>
      </c>
      <c r="Q516" s="40">
        <v>4</v>
      </c>
      <c r="R516" s="40" t="str">
        <f>IFERROR(VLOOKUP(Tabla2[[#This Row],[CONTRATISTA PRNCIPAL]],Hoja1!$L$5:$M$9,2,FALSE),"CJV")</f>
        <v>CJV</v>
      </c>
      <c r="S516" s="40" t="str">
        <f>IF(Tabla2[[#This Row],[EMPRESA]]=Tabla2[[#This Row],[CONTRATISTA PRNCIPAL]],"Principal","Secundaria")</f>
        <v>Principal</v>
      </c>
      <c r="T516" s="42">
        <f>IFERROR(1/COUNTIF(Tabla2[CONTRATISTA PRNCIPAL],Tabla2[[#This Row],[CONTRATISTA PRNCIPAL]]),0)</f>
        <v>0.058823529411764705</v>
      </c>
      <c r="U516" s="43">
        <f>IF(((TODAY()-Tabla2[[#This Row],[FECHA NACIMIENTO]])/365)&lt;18,"Corregir", IF(((TODAY()-Tabla2[[#This Row],[FECHA NACIMIENTO]])/365)&gt;80, "Corregir",ROUNDDOWN(((TODAY()-Tabla2[[#This Row],[FECHA NACIMIENTO]])/365),0)))</f>
        <v>32</v>
      </c>
      <c r="V5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16" s="44" t="str">
        <f>+IF(Tabla2[[#This Row],[Edad]]="Corregir","Corregir","Ok")</f>
        <v>Ok</v>
      </c>
      <c r="X516" s="42" t="str">
        <f>+IFERROR(VLOOKUP(Tabla2[[#This Row],[DISTRITO SEGÚN DNI]],Hoja1!$A$2:$B$32,2,FALSE),"No")</f>
        <v>No</v>
      </c>
      <c r="Y516" s="42" t="str">
        <f>IF(OR(LOWER(Tabla2[[#This Row],[GENERO]])="masculino", LOWER(Tabla2[[#This Row],[GENERO]])="femenino"),"OK","Corregir")</f>
        <v>OK</v>
      </c>
      <c r="Z516" s="42" t="str">
        <f>+IF(Tabla2[[#This Row],[Nro. DNI / CE]]="","Corregir",IF(LEN(Tabla2[[#This Row],[Nro. DNI / CE]])&gt;=8,"OK","Corregir"))</f>
        <v>OK</v>
      </c>
      <c r="AA516" s="42">
        <f>COUNTIF(Tabla2[APELLIDOS Y NOMBRES],Tabla2[[#This Row],[APELLIDOS Y NOMBRES]])</f>
        <v>1</v>
      </c>
      <c r="AB516" s="42">
        <f>IF(Tabla2[[#This Row],[Trabajador]]&gt;1,1/Tabla2[[#This Row],[Trabajador]],Tabla2[[#This Row],[Trabajador]])</f>
        <v>1</v>
      </c>
      <c r="AC516" t="str">
        <f>+IFERROR(IF(Tabla2[[#This Row],[FECHA CESE/BAJA]]="","No Aplica",IF(AND(MONTH(Tabla2[[#This Row],[FECHA CESE/BAJA]])=MONTH(TODAY()-30),YEAR(Tabla2[[#This Row],[FECHA CESE/BAJA]])=YEAR(TODAY())),MONTH(TODAY()-30)&amp;"-"&amp;YEAR(TODAY()),"Borrar")),"No aplica")</f>
        <v>No Aplica</v>
      </c>
      <c r="AD516" t="str">
        <f>+IFERROR(IF(Tabla2[[#This Row],[FECHA INICIO DE LABORES EN OBRA]]="","No Aplica",IF(AND(MONTH(Tabla2[[#This Row],[FECHA INICIO DE LABORES EN OBRA]])=MONTH(TODAY()-30),YEAR(Tabla2[[#This Row],[FECHA INICIO DE LABORES EN OBRA]])=YEAR(TODAY())),MONTH(TODAY()-30)&amp;"-"&amp;YEAR(TODAY()),"No Aplica")),"No Aplica")</f>
        <v>No Aplica</v>
      </c>
    </row>
    <row r="517" spans="1:30" x14ac:dyDescent="0.25">
      <c r="A517" s="13">
        <v>20544798830</v>
      </c>
      <c r="B517" s="15" t="s">
        <v>3667</v>
      </c>
      <c r="C517" s="15" t="s">
        <v>3667</v>
      </c>
      <c r="D517" s="15" t="s">
        <v>3719</v>
      </c>
      <c r="E517" s="15" t="s">
        <v>3720</v>
      </c>
      <c r="F517" s="39">
        <v>30247</v>
      </c>
      <c r="G517" s="15">
        <v>2</v>
      </c>
      <c r="H517" s="15" t="s">
        <v>3670</v>
      </c>
      <c r="I517" s="15" t="s">
        <v>3671</v>
      </c>
      <c r="J517" s="15" t="s">
        <v>3721</v>
      </c>
      <c r="K517" s="15" t="s">
        <v>3722</v>
      </c>
      <c r="L517" s="40" t="s">
        <v>6</v>
      </c>
      <c r="M517" s="39"/>
      <c r="N517" s="41" t="s">
        <v>2098</v>
      </c>
      <c r="O517" s="39">
        <v>44531</v>
      </c>
      <c r="P517" s="40">
        <v>1</v>
      </c>
      <c r="Q517" s="40">
        <v>1</v>
      </c>
      <c r="R517" s="40" t="str">
        <f>IFERROR(VLOOKUP(Tabla2[[#This Row],[CONTRATISTA PRNCIPAL]],Hoja1!$L$5:$M$9,2,FALSE),"CJV")</f>
        <v>CJV</v>
      </c>
      <c r="S517" s="40" t="str">
        <f>IF(Tabla2[[#This Row],[EMPRESA]]=Tabla2[[#This Row],[CONTRATISTA PRNCIPAL]],"Principal","Secundaria")</f>
        <v>Principal</v>
      </c>
      <c r="T517" s="42">
        <f>IFERROR(1/COUNTIF(Tabla2[CONTRATISTA PRNCIPAL],Tabla2[[#This Row],[CONTRATISTA PRNCIPAL]]),0)</f>
        <v>0.058823529411764705</v>
      </c>
      <c r="U517" s="43">
        <f>IF(((TODAY()-Tabla2[[#This Row],[FECHA NACIMIENTO]])/365)&lt;18,"Corregir", IF(((TODAY()-Tabla2[[#This Row],[FECHA NACIMIENTO]])/365)&gt;80, "Corregir",ROUNDDOWN(((TODAY()-Tabla2[[#This Row],[FECHA NACIMIENTO]])/365),0)))</f>
        <v>40</v>
      </c>
      <c r="V5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17" s="44" t="str">
        <f>+IF(Tabla2[[#This Row],[Edad]]="Corregir","Corregir","Ok")</f>
        <v>Ok</v>
      </c>
      <c r="X517" s="42" t="str">
        <f>+IFERROR(VLOOKUP(Tabla2[[#This Row],[DISTRITO SEGÚN DNI]],Hoja1!$A$2:$B$32,2,FALSE),"No")</f>
        <v>No</v>
      </c>
      <c r="Y517" s="42" t="str">
        <f>IF(OR(LOWER(Tabla2[[#This Row],[GENERO]])="masculino", LOWER(Tabla2[[#This Row],[GENERO]])="femenino"),"OK","Corregir")</f>
        <v>OK</v>
      </c>
      <c r="Z517" s="42" t="str">
        <f>+IF(Tabla2[[#This Row],[Nro. DNI / CE]]="","Corregir",IF(LEN(Tabla2[[#This Row],[Nro. DNI / CE]])&gt;=8,"OK","Corregir"))</f>
        <v>OK</v>
      </c>
      <c r="AA517" s="42">
        <f>COUNTIF(Tabla2[APELLIDOS Y NOMBRES],Tabla2[[#This Row],[APELLIDOS Y NOMBRES]])</f>
        <v>1</v>
      </c>
      <c r="AB517" s="42">
        <f>IF(Tabla2[[#This Row],[Trabajador]]&gt;1,1/Tabla2[[#This Row],[Trabajador]],Tabla2[[#This Row],[Trabajador]])</f>
        <v>1</v>
      </c>
      <c r="AC517" t="str">
        <f>+IFERROR(IF(Tabla2[[#This Row],[FECHA CESE/BAJA]]="","No Aplica",IF(AND(MONTH(Tabla2[[#This Row],[FECHA CESE/BAJA]])=MONTH(TODAY()-30),YEAR(Tabla2[[#This Row],[FECHA CESE/BAJA]])=YEAR(TODAY())),MONTH(TODAY()-30)&amp;"-"&amp;YEAR(TODAY()),"Borrar")),"No aplica")</f>
        <v>No Aplica</v>
      </c>
      <c r="AD517" t="str">
        <f>+IFERROR(IF(Tabla2[[#This Row],[FECHA INICIO DE LABORES EN OBRA]]="","No Aplica",IF(AND(MONTH(Tabla2[[#This Row],[FECHA INICIO DE LABORES EN OBRA]])=MONTH(TODAY()-30),YEAR(Tabla2[[#This Row],[FECHA INICIO DE LABORES EN OBRA]])=YEAR(TODAY())),MONTH(TODAY()-30)&amp;"-"&amp;YEAR(TODAY()),"No Aplica")),"No Aplica")</f>
        <v>No Aplica</v>
      </c>
    </row>
    <row r="518" spans="1:30" x14ac:dyDescent="0.25">
      <c r="A518" s="13">
        <v>20609301288</v>
      </c>
      <c r="B518" s="15" t="s">
        <v>3723</v>
      </c>
      <c r="C518" s="15" t="s">
        <v>3723</v>
      </c>
      <c r="D518" s="15">
        <v>10432191</v>
      </c>
      <c r="E518" s="15" t="s">
        <v>3724</v>
      </c>
      <c r="F518" s="39">
        <v>24607</v>
      </c>
      <c r="G518" s="15">
        <v>3</v>
      </c>
      <c r="H518" s="15" t="s">
        <v>3725</v>
      </c>
      <c r="I518" s="15" t="s">
        <v>3726</v>
      </c>
      <c r="J518" s="15" t="s">
        <v>3727</v>
      </c>
      <c r="K518" s="15" t="s">
        <v>2200</v>
      </c>
      <c r="L518" s="40" t="s">
        <v>6</v>
      </c>
      <c r="M518" s="39"/>
      <c r="N518" s="41" t="s">
        <v>2063</v>
      </c>
      <c r="O518" s="39">
        <v>45159</v>
      </c>
      <c r="P518" s="40">
        <v>1</v>
      </c>
      <c r="Q518" s="40">
        <v>2</v>
      </c>
      <c r="R518" s="40" t="str">
        <f>IFERROR(VLOOKUP(Tabla2[[#This Row],[CONTRATISTA PRNCIPAL]],Hoja1!$L$5:$M$9,2,FALSE),"CJV")</f>
        <v>CJV</v>
      </c>
      <c r="S518" s="40" t="str">
        <f>IF(Tabla2[[#This Row],[EMPRESA]]=Tabla2[[#This Row],[CONTRATISTA PRNCIPAL]],"Principal","Secundaria")</f>
        <v>Principal</v>
      </c>
      <c r="T518" s="42">
        <f>IFERROR(1/COUNTIF(Tabla2[CONTRATISTA PRNCIPAL],Tabla2[[#This Row],[CONTRATISTA PRNCIPAL]]),0)</f>
        <v>0.058823529411764705</v>
      </c>
      <c r="U518" s="43">
        <f>IF(((TODAY()-Tabla2[[#This Row],[FECHA NACIMIENTO]])/365)&lt;18,"Corregir", IF(((TODAY()-Tabla2[[#This Row],[FECHA NACIMIENTO]])/365)&gt;80, "Corregir",ROUNDDOWN(((TODAY()-Tabla2[[#This Row],[FECHA NACIMIENTO]])/365),0)))</f>
        <v>56</v>
      </c>
      <c r="V5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18" s="44" t="str">
        <f>+IF(Tabla2[[#This Row],[Edad]]="Corregir","Corregir","Ok")</f>
        <v>Ok</v>
      </c>
      <c r="X518" s="42" t="str">
        <f>+IFERROR(VLOOKUP(Tabla2[[#This Row],[DISTRITO SEGÚN DNI]],Hoja1!$A$2:$B$32,2,FALSE),"No")</f>
        <v>No</v>
      </c>
      <c r="Y518" s="42" t="str">
        <f>IF(OR(LOWER(Tabla2[[#This Row],[GENERO]])="masculino", LOWER(Tabla2[[#This Row],[GENERO]])="femenino"),"OK","Corregir")</f>
        <v>OK</v>
      </c>
      <c r="Z518" s="42" t="str">
        <f>+IF(Tabla2[[#This Row],[Nro. DNI / CE]]="","Corregir",IF(LEN(Tabla2[[#This Row],[Nro. DNI / CE]])&gt;=8,"OK","Corregir"))</f>
        <v>OK</v>
      </c>
      <c r="AA518" s="42">
        <f>COUNTIF(Tabla2[APELLIDOS Y NOMBRES],Tabla2[[#This Row],[APELLIDOS Y NOMBRES]])</f>
        <v>1</v>
      </c>
      <c r="AB518" s="42">
        <f>IF(Tabla2[[#This Row],[Trabajador]]&gt;1,1/Tabla2[[#This Row],[Trabajador]],Tabla2[[#This Row],[Trabajador]])</f>
        <v>1</v>
      </c>
      <c r="AC518" t="str">
        <f>+IFERROR(IF(Tabla2[[#This Row],[FECHA CESE/BAJA]]="","No Aplica",IF(AND(MONTH(Tabla2[[#This Row],[FECHA CESE/BAJA]])=MONTH(TODAY()-30),YEAR(Tabla2[[#This Row],[FECHA CESE/BAJA]])=YEAR(TODAY())),MONTH(TODAY()-30)&amp;"-"&amp;YEAR(TODAY()),"Borrar")),"No aplica")</f>
        <v>No Aplica</v>
      </c>
      <c r="AD518" t="str">
        <f>+IFERROR(IF(Tabla2[[#This Row],[FECHA INICIO DE LABORES EN OBRA]]="","No Aplica",IF(AND(MONTH(Tabla2[[#This Row],[FECHA INICIO DE LABORES EN OBRA]])=MONTH(TODAY()-30),YEAR(Tabla2[[#This Row],[FECHA INICIO DE LABORES EN OBRA]])=YEAR(TODAY())),MONTH(TODAY()-30)&amp;"-"&amp;YEAR(TODAY()),"No Aplica")),"No Aplica")</f>
        <v>8-2023</v>
      </c>
    </row>
    <row r="519" spans="1:30" x14ac:dyDescent="0.25">
      <c r="A519" s="13">
        <v>20609301288</v>
      </c>
      <c r="B519" s="15" t="s">
        <v>3723</v>
      </c>
      <c r="C519" s="15" t="s">
        <v>3723</v>
      </c>
      <c r="D519" s="15">
        <v>48024512</v>
      </c>
      <c r="E519" s="15" t="s">
        <v>3728</v>
      </c>
      <c r="F519" s="39">
        <v>34320</v>
      </c>
      <c r="G519" s="15">
        <v>3</v>
      </c>
      <c r="H519" s="15" t="s">
        <v>3729</v>
      </c>
      <c r="I519" s="15" t="s">
        <v>3726</v>
      </c>
      <c r="J519" s="15" t="s">
        <v>3730</v>
      </c>
      <c r="K519" s="15" t="s">
        <v>2572</v>
      </c>
      <c r="L519" s="40" t="s">
        <v>6</v>
      </c>
      <c r="M519" s="39"/>
      <c r="N519" s="41" t="s">
        <v>2063</v>
      </c>
      <c r="O519" s="39">
        <v>45159</v>
      </c>
      <c r="P519" s="40">
        <v>1</v>
      </c>
      <c r="Q519" s="40">
        <v>2</v>
      </c>
      <c r="R519" s="40" t="str">
        <f>IFERROR(VLOOKUP(Tabla2[[#This Row],[CONTRATISTA PRNCIPAL]],Hoja1!$L$5:$M$9,2,FALSE),"CJV")</f>
        <v>CJV</v>
      </c>
      <c r="S519" s="40" t="str">
        <f>IF(Tabla2[[#This Row],[EMPRESA]]=Tabla2[[#This Row],[CONTRATISTA PRNCIPAL]],"Principal","Secundaria")</f>
        <v>Principal</v>
      </c>
      <c r="T519" s="42">
        <f>IFERROR(1/COUNTIF(Tabla2[CONTRATISTA PRNCIPAL],Tabla2[[#This Row],[CONTRATISTA PRNCIPAL]]),0)</f>
        <v>0.058823529411764705</v>
      </c>
      <c r="U519" s="43">
        <f>IF(((TODAY()-Tabla2[[#This Row],[FECHA NACIMIENTO]])/365)&lt;18,"Corregir", IF(((TODAY()-Tabla2[[#This Row],[FECHA NACIMIENTO]])/365)&gt;80, "Corregir",ROUNDDOWN(((TODAY()-Tabla2[[#This Row],[FECHA NACIMIENTO]])/365),0)))</f>
        <v>29</v>
      </c>
      <c r="V5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19" s="44" t="str">
        <f>+IF(Tabla2[[#This Row],[Edad]]="Corregir","Corregir","Ok")</f>
        <v>Ok</v>
      </c>
      <c r="X519" s="42" t="str">
        <f>+IFERROR(VLOOKUP(Tabla2[[#This Row],[DISTRITO SEGÚN DNI]],Hoja1!$A$2:$B$32,2,FALSE),"No")</f>
        <v>No</v>
      </c>
      <c r="Y519" s="42" t="str">
        <f>IF(OR(LOWER(Tabla2[[#This Row],[GENERO]])="masculino", LOWER(Tabla2[[#This Row],[GENERO]])="femenino"),"OK","Corregir")</f>
        <v>OK</v>
      </c>
      <c r="Z519" s="42" t="str">
        <f>+IF(Tabla2[[#This Row],[Nro. DNI / CE]]="","Corregir",IF(LEN(Tabla2[[#This Row],[Nro. DNI / CE]])&gt;=8,"OK","Corregir"))</f>
        <v>OK</v>
      </c>
      <c r="AA519" s="42">
        <f>COUNTIF(Tabla2[APELLIDOS Y NOMBRES],Tabla2[[#This Row],[APELLIDOS Y NOMBRES]])</f>
        <v>1</v>
      </c>
      <c r="AB519" s="42">
        <f>IF(Tabla2[[#This Row],[Trabajador]]&gt;1,1/Tabla2[[#This Row],[Trabajador]],Tabla2[[#This Row],[Trabajador]])</f>
        <v>1</v>
      </c>
      <c r="AC519" t="str">
        <f>+IFERROR(IF(Tabla2[[#This Row],[FECHA CESE/BAJA]]="","No Aplica",IF(AND(MONTH(Tabla2[[#This Row],[FECHA CESE/BAJA]])=MONTH(TODAY()-30),YEAR(Tabla2[[#This Row],[FECHA CESE/BAJA]])=YEAR(TODAY())),MONTH(TODAY()-30)&amp;"-"&amp;YEAR(TODAY()),"Borrar")),"No aplica")</f>
        <v>No Aplica</v>
      </c>
      <c r="AD519" t="str">
        <f>+IFERROR(IF(Tabla2[[#This Row],[FECHA INICIO DE LABORES EN OBRA]]="","No Aplica",IF(AND(MONTH(Tabla2[[#This Row],[FECHA INICIO DE LABORES EN OBRA]])=MONTH(TODAY()-30),YEAR(Tabla2[[#This Row],[FECHA INICIO DE LABORES EN OBRA]])=YEAR(TODAY())),MONTH(TODAY()-30)&amp;"-"&amp;YEAR(TODAY()),"No Aplica")),"No Aplica")</f>
        <v>8-2023</v>
      </c>
    </row>
    <row r="520" spans="1:30" x14ac:dyDescent="0.25">
      <c r="A520" s="13">
        <v>20609301288</v>
      </c>
      <c r="B520" s="15" t="s">
        <v>3723</v>
      </c>
      <c r="C520" s="15" t="s">
        <v>3723</v>
      </c>
      <c r="D520" s="15">
        <v>27747130</v>
      </c>
      <c r="E520" s="15" t="s">
        <v>69</v>
      </c>
      <c r="F520" s="39">
        <v>26791</v>
      </c>
      <c r="G520" s="15">
        <v>3</v>
      </c>
      <c r="H520" s="15" t="s">
        <v>3729</v>
      </c>
      <c r="I520" s="15" t="s">
        <v>3726</v>
      </c>
      <c r="J520" s="15" t="s">
        <v>3731</v>
      </c>
      <c r="K520" s="15" t="s">
        <v>2022</v>
      </c>
      <c r="L520" s="40" t="s">
        <v>6</v>
      </c>
      <c r="M520" s="39"/>
      <c r="N520" s="41" t="s">
        <v>2063</v>
      </c>
      <c r="O520" s="39">
        <v>45159</v>
      </c>
      <c r="P520" s="40">
        <v>1</v>
      </c>
      <c r="Q520" s="40">
        <v>2</v>
      </c>
      <c r="R520" s="40" t="str">
        <f>IFERROR(VLOOKUP(Tabla2[[#This Row],[CONTRATISTA PRNCIPAL]],Hoja1!$L$5:$M$9,2,FALSE),"CJV")</f>
        <v>CJV</v>
      </c>
      <c r="S520" s="40" t="str">
        <f>IF(Tabla2[[#This Row],[EMPRESA]]=Tabla2[[#This Row],[CONTRATISTA PRNCIPAL]],"Principal","Secundaria")</f>
        <v>Principal</v>
      </c>
      <c r="T520" s="42">
        <f>IFERROR(1/COUNTIF(Tabla2[CONTRATISTA PRNCIPAL],Tabla2[[#This Row],[CONTRATISTA PRNCIPAL]]),0)</f>
        <v>0.058823529411764705</v>
      </c>
      <c r="U520" s="43">
        <f>IF(((TODAY()-Tabla2[[#This Row],[FECHA NACIMIENTO]])/365)&lt;18,"Corregir", IF(((TODAY()-Tabla2[[#This Row],[FECHA NACIMIENTO]])/365)&gt;80, "Corregir",ROUNDDOWN(((TODAY()-Tabla2[[#This Row],[FECHA NACIMIENTO]])/365),0)))</f>
        <v>50</v>
      </c>
      <c r="V5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20" s="44" t="str">
        <f>+IF(Tabla2[[#This Row],[Edad]]="Corregir","Corregir","Ok")</f>
        <v>Ok</v>
      </c>
      <c r="X520" s="42" t="str">
        <f>+IFERROR(VLOOKUP(Tabla2[[#This Row],[DISTRITO SEGÚN DNI]],Hoja1!$A$2:$B$32,2,FALSE),"No")</f>
        <v>CALLAO</v>
      </c>
      <c r="Y520" s="42" t="str">
        <f>IF(OR(LOWER(Tabla2[[#This Row],[GENERO]])="masculino", LOWER(Tabla2[[#This Row],[GENERO]])="femenino"),"OK","Corregir")</f>
        <v>OK</v>
      </c>
      <c r="Z520" s="42" t="str">
        <f>+IF(Tabla2[[#This Row],[Nro. DNI / CE]]="","Corregir",IF(LEN(Tabla2[[#This Row],[Nro. DNI / CE]])&gt;=8,"OK","Corregir"))</f>
        <v>OK</v>
      </c>
      <c r="AA520" s="42">
        <f>COUNTIF(Tabla2[APELLIDOS Y NOMBRES],Tabla2[[#This Row],[APELLIDOS Y NOMBRES]])</f>
        <v>1</v>
      </c>
      <c r="AB520" s="42">
        <f>IF(Tabla2[[#This Row],[Trabajador]]&gt;1,1/Tabla2[[#This Row],[Trabajador]],Tabla2[[#This Row],[Trabajador]])</f>
        <v>1</v>
      </c>
      <c r="AC520" t="str">
        <f>+IFERROR(IF(Tabla2[[#This Row],[FECHA CESE/BAJA]]="","No Aplica",IF(AND(MONTH(Tabla2[[#This Row],[FECHA CESE/BAJA]])=MONTH(TODAY()-30),YEAR(Tabla2[[#This Row],[FECHA CESE/BAJA]])=YEAR(TODAY())),MONTH(TODAY()-30)&amp;"-"&amp;YEAR(TODAY()),"Borrar")),"No aplica")</f>
        <v>No Aplica</v>
      </c>
      <c r="AD520" t="str">
        <f>+IFERROR(IF(Tabla2[[#This Row],[FECHA INICIO DE LABORES EN OBRA]]="","No Aplica",IF(AND(MONTH(Tabla2[[#This Row],[FECHA INICIO DE LABORES EN OBRA]])=MONTH(TODAY()-30),YEAR(Tabla2[[#This Row],[FECHA INICIO DE LABORES EN OBRA]])=YEAR(TODAY())),MONTH(TODAY()-30)&amp;"-"&amp;YEAR(TODAY()),"No Aplica")),"No Aplica")</f>
        <v>8-2023</v>
      </c>
    </row>
    <row r="521" spans="1:30" x14ac:dyDescent="0.25">
      <c r="A521" s="13">
        <v>20609301288</v>
      </c>
      <c r="B521" s="15" t="s">
        <v>3723</v>
      </c>
      <c r="C521" s="15" t="s">
        <v>3723</v>
      </c>
      <c r="D521" s="15">
        <v>42870921</v>
      </c>
      <c r="E521" s="15" t="s">
        <v>3732</v>
      </c>
      <c r="F521" s="39">
        <v>31108</v>
      </c>
      <c r="G521" s="15">
        <v>1</v>
      </c>
      <c r="H521" s="15" t="s">
        <v>2541</v>
      </c>
      <c r="I521" s="15" t="s">
        <v>3726</v>
      </c>
      <c r="J521" s="15" t="s">
        <v>3733</v>
      </c>
      <c r="K521" s="15" t="s">
        <v>2284</v>
      </c>
      <c r="L521" s="40" t="s">
        <v>6</v>
      </c>
      <c r="M521" s="39"/>
      <c r="N521" s="41" t="s">
        <v>2063</v>
      </c>
      <c r="O521" s="39">
        <v>45159</v>
      </c>
      <c r="P521" s="40">
        <v>1</v>
      </c>
      <c r="Q521" s="40">
        <v>1</v>
      </c>
      <c r="R521" s="40" t="str">
        <f>IFERROR(VLOOKUP(Tabla2[[#This Row],[CONTRATISTA PRNCIPAL]],Hoja1!$L$5:$M$9,2,FALSE),"CJV")</f>
        <v>CJV</v>
      </c>
      <c r="S521" s="40" t="str">
        <f>IF(Tabla2[[#This Row],[EMPRESA]]=Tabla2[[#This Row],[CONTRATISTA PRNCIPAL]],"Principal","Secundaria")</f>
        <v>Principal</v>
      </c>
      <c r="T521" s="42">
        <f>IFERROR(1/COUNTIF(Tabla2[CONTRATISTA PRNCIPAL],Tabla2[[#This Row],[CONTRATISTA PRNCIPAL]]),0)</f>
        <v>0.058823529411764705</v>
      </c>
      <c r="U521" s="43">
        <f>IF(((TODAY()-Tabla2[[#This Row],[FECHA NACIMIENTO]])/365)&lt;18,"Corregir", IF(((TODAY()-Tabla2[[#This Row],[FECHA NACIMIENTO]])/365)&gt;80, "Corregir",ROUNDDOWN(((TODAY()-Tabla2[[#This Row],[FECHA NACIMIENTO]])/365),0)))</f>
        <v>38</v>
      </c>
      <c r="V5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21" s="44" t="str">
        <f>+IF(Tabla2[[#This Row],[Edad]]="Corregir","Corregir","Ok")</f>
        <v>Ok</v>
      </c>
      <c r="X521" s="42" t="str">
        <f>+IFERROR(VLOOKUP(Tabla2[[#This Row],[DISTRITO SEGÚN DNI]],Hoja1!$A$2:$B$32,2,FALSE),"No")</f>
        <v>No</v>
      </c>
      <c r="Y521" s="42" t="str">
        <f>IF(OR(LOWER(Tabla2[[#This Row],[GENERO]])="masculino", LOWER(Tabla2[[#This Row],[GENERO]])="femenino"),"OK","Corregir")</f>
        <v>OK</v>
      </c>
      <c r="Z521" s="42" t="str">
        <f>+IF(Tabla2[[#This Row],[Nro. DNI / CE]]="","Corregir",IF(LEN(Tabla2[[#This Row],[Nro. DNI / CE]])&gt;=8,"OK","Corregir"))</f>
        <v>OK</v>
      </c>
      <c r="AA521" s="42">
        <f>COUNTIF(Tabla2[APELLIDOS Y NOMBRES],Tabla2[[#This Row],[APELLIDOS Y NOMBRES]])</f>
        <v>1</v>
      </c>
      <c r="AB521" s="42">
        <f>IF(Tabla2[[#This Row],[Trabajador]]&gt;1,1/Tabla2[[#This Row],[Trabajador]],Tabla2[[#This Row],[Trabajador]])</f>
        <v>1</v>
      </c>
      <c r="AC521" t="str">
        <f>+IFERROR(IF(Tabla2[[#This Row],[FECHA CESE/BAJA]]="","No Aplica",IF(AND(MONTH(Tabla2[[#This Row],[FECHA CESE/BAJA]])=MONTH(TODAY()-30),YEAR(Tabla2[[#This Row],[FECHA CESE/BAJA]])=YEAR(TODAY())),MONTH(TODAY()-30)&amp;"-"&amp;YEAR(TODAY()),"Borrar")),"No aplica")</f>
        <v>No Aplica</v>
      </c>
      <c r="AD521" t="str">
        <f>+IFERROR(IF(Tabla2[[#This Row],[FECHA INICIO DE LABORES EN OBRA]]="","No Aplica",IF(AND(MONTH(Tabla2[[#This Row],[FECHA INICIO DE LABORES EN OBRA]])=MONTH(TODAY()-30),YEAR(Tabla2[[#This Row],[FECHA INICIO DE LABORES EN OBRA]])=YEAR(TODAY())),MONTH(TODAY()-30)&amp;"-"&amp;YEAR(TODAY()),"No Aplica")),"No Aplica")</f>
        <v>8-2023</v>
      </c>
    </row>
    <row r="522" spans="1:30" x14ac:dyDescent="0.25">
      <c r="A522" s="13">
        <v>20609301288</v>
      </c>
      <c r="B522" s="15" t="s">
        <v>3723</v>
      </c>
      <c r="C522" s="15" t="s">
        <v>3723</v>
      </c>
      <c r="D522" s="15">
        <v>80373840</v>
      </c>
      <c r="E522" s="15" t="s">
        <v>233</v>
      </c>
      <c r="F522" s="39">
        <v>28493</v>
      </c>
      <c r="G522" s="15">
        <v>3</v>
      </c>
      <c r="H522" s="15" t="s">
        <v>3725</v>
      </c>
      <c r="I522" s="15" t="s">
        <v>3726</v>
      </c>
      <c r="J522" s="15" t="s">
        <v>3734</v>
      </c>
      <c r="K522" s="15" t="s">
        <v>2022</v>
      </c>
      <c r="L522" s="40" t="s">
        <v>6</v>
      </c>
      <c r="M522" s="39"/>
      <c r="N522" s="41" t="s">
        <v>2063</v>
      </c>
      <c r="O522" s="39">
        <v>45159</v>
      </c>
      <c r="P522" s="40">
        <v>1</v>
      </c>
      <c r="Q522" s="40">
        <v>2</v>
      </c>
      <c r="R522" s="40" t="str">
        <f>IFERROR(VLOOKUP(Tabla2[[#This Row],[CONTRATISTA PRNCIPAL]],Hoja1!$L$5:$M$9,2,FALSE),"CJV")</f>
        <v>CJV</v>
      </c>
      <c r="S522" s="40" t="str">
        <f>IF(Tabla2[[#This Row],[EMPRESA]]=Tabla2[[#This Row],[CONTRATISTA PRNCIPAL]],"Principal","Secundaria")</f>
        <v>Principal</v>
      </c>
      <c r="T522" s="42">
        <f>IFERROR(1/COUNTIF(Tabla2[CONTRATISTA PRNCIPAL],Tabla2[[#This Row],[CONTRATISTA PRNCIPAL]]),0)</f>
        <v>0.058823529411764705</v>
      </c>
      <c r="U522" s="43">
        <f>IF(((TODAY()-Tabla2[[#This Row],[FECHA NACIMIENTO]])/365)&lt;18,"Corregir", IF(((TODAY()-Tabla2[[#This Row],[FECHA NACIMIENTO]])/365)&gt;80, "Corregir",ROUNDDOWN(((TODAY()-Tabla2[[#This Row],[FECHA NACIMIENTO]])/365),0)))</f>
        <v>45</v>
      </c>
      <c r="V5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22" s="44" t="str">
        <f>+IF(Tabla2[[#This Row],[Edad]]="Corregir","Corregir","Ok")</f>
        <v>Ok</v>
      </c>
      <c r="X522" s="42" t="str">
        <f>+IFERROR(VLOOKUP(Tabla2[[#This Row],[DISTRITO SEGÚN DNI]],Hoja1!$A$2:$B$32,2,FALSE),"No")</f>
        <v>CALLAO</v>
      </c>
      <c r="Y522" s="42" t="str">
        <f>IF(OR(LOWER(Tabla2[[#This Row],[GENERO]])="masculino", LOWER(Tabla2[[#This Row],[GENERO]])="femenino"),"OK","Corregir")</f>
        <v>OK</v>
      </c>
      <c r="Z522" s="42" t="str">
        <f>+IF(Tabla2[[#This Row],[Nro. DNI / CE]]="","Corregir",IF(LEN(Tabla2[[#This Row],[Nro. DNI / CE]])&gt;=8,"OK","Corregir"))</f>
        <v>OK</v>
      </c>
      <c r="AA522" s="42">
        <f>COUNTIF(Tabla2[APELLIDOS Y NOMBRES],Tabla2[[#This Row],[APELLIDOS Y NOMBRES]])</f>
        <v>1</v>
      </c>
      <c r="AB522" s="42">
        <f>IF(Tabla2[[#This Row],[Trabajador]]&gt;1,1/Tabla2[[#This Row],[Trabajador]],Tabla2[[#This Row],[Trabajador]])</f>
        <v>1</v>
      </c>
      <c r="AC522" t="str">
        <f>+IFERROR(IF(Tabla2[[#This Row],[FECHA CESE/BAJA]]="","No Aplica",IF(AND(MONTH(Tabla2[[#This Row],[FECHA CESE/BAJA]])=MONTH(TODAY()-30),YEAR(Tabla2[[#This Row],[FECHA CESE/BAJA]])=YEAR(TODAY())),MONTH(TODAY()-30)&amp;"-"&amp;YEAR(TODAY()),"Borrar")),"No aplica")</f>
        <v>No Aplica</v>
      </c>
      <c r="AD522" t="str">
        <f>+IFERROR(IF(Tabla2[[#This Row],[FECHA INICIO DE LABORES EN OBRA]]="","No Aplica",IF(AND(MONTH(Tabla2[[#This Row],[FECHA INICIO DE LABORES EN OBRA]])=MONTH(TODAY()-30),YEAR(Tabla2[[#This Row],[FECHA INICIO DE LABORES EN OBRA]])=YEAR(TODAY())),MONTH(TODAY()-30)&amp;"-"&amp;YEAR(TODAY()),"No Aplica")),"No Aplica")</f>
        <v>8-2023</v>
      </c>
    </row>
    <row r="523" spans="1:30" x14ac:dyDescent="0.25">
      <c r="A523" s="13">
        <v>20609301288</v>
      </c>
      <c r="B523" s="15" t="s">
        <v>3723</v>
      </c>
      <c r="C523" s="15" t="s">
        <v>3723</v>
      </c>
      <c r="D523" s="15">
        <v>43755177</v>
      </c>
      <c r="E523" s="15" t="s">
        <v>115</v>
      </c>
      <c r="F523" s="39">
        <v>31638</v>
      </c>
      <c r="G523" s="15">
        <v>3</v>
      </c>
      <c r="H523" s="15" t="s">
        <v>3725</v>
      </c>
      <c r="I523" s="15" t="s">
        <v>3726</v>
      </c>
      <c r="J523" s="15" t="s">
        <v>3735</v>
      </c>
      <c r="K523" s="15" t="s">
        <v>2022</v>
      </c>
      <c r="L523" s="40" t="s">
        <v>6</v>
      </c>
      <c r="M523" s="39"/>
      <c r="N523" s="41" t="s">
        <v>2063</v>
      </c>
      <c r="O523" s="39">
        <v>45159</v>
      </c>
      <c r="P523" s="40">
        <v>1</v>
      </c>
      <c r="Q523" s="40">
        <v>2</v>
      </c>
      <c r="R523" s="40" t="str">
        <f>IFERROR(VLOOKUP(Tabla2[[#This Row],[CONTRATISTA PRNCIPAL]],Hoja1!$L$5:$M$9,2,FALSE),"CJV")</f>
        <v>CJV</v>
      </c>
      <c r="S523" s="40" t="str">
        <f>IF(Tabla2[[#This Row],[EMPRESA]]=Tabla2[[#This Row],[CONTRATISTA PRNCIPAL]],"Principal","Secundaria")</f>
        <v>Principal</v>
      </c>
      <c r="T523" s="42">
        <f>IFERROR(1/COUNTIF(Tabla2[CONTRATISTA PRNCIPAL],Tabla2[[#This Row],[CONTRATISTA PRNCIPAL]]),0)</f>
        <v>0.058823529411764705</v>
      </c>
      <c r="U523" s="43">
        <f>IF(((TODAY()-Tabla2[[#This Row],[FECHA NACIMIENTO]])/365)&lt;18,"Corregir", IF(((TODAY()-Tabla2[[#This Row],[FECHA NACIMIENTO]])/365)&gt;80, "Corregir",ROUNDDOWN(((TODAY()-Tabla2[[#This Row],[FECHA NACIMIENTO]])/365),0)))</f>
        <v>37</v>
      </c>
      <c r="V5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23" s="44" t="str">
        <f>+IF(Tabla2[[#This Row],[Edad]]="Corregir","Corregir","Ok")</f>
        <v>Ok</v>
      </c>
      <c r="X523" s="42" t="str">
        <f>+IFERROR(VLOOKUP(Tabla2[[#This Row],[DISTRITO SEGÚN DNI]],Hoja1!$A$2:$B$32,2,FALSE),"No")</f>
        <v>CALLAO</v>
      </c>
      <c r="Y523" s="42" t="str">
        <f>IF(OR(LOWER(Tabla2[[#This Row],[GENERO]])="masculino", LOWER(Tabla2[[#This Row],[GENERO]])="femenino"),"OK","Corregir")</f>
        <v>OK</v>
      </c>
      <c r="Z523" s="42" t="str">
        <f>+IF(Tabla2[[#This Row],[Nro. DNI / CE]]="","Corregir",IF(LEN(Tabla2[[#This Row],[Nro. DNI / CE]])&gt;=8,"OK","Corregir"))</f>
        <v>OK</v>
      </c>
      <c r="AA523" s="42">
        <f>COUNTIF(Tabla2[APELLIDOS Y NOMBRES],Tabla2[[#This Row],[APELLIDOS Y NOMBRES]])</f>
        <v>1</v>
      </c>
      <c r="AB523" s="42">
        <f>IF(Tabla2[[#This Row],[Trabajador]]&gt;1,1/Tabla2[[#This Row],[Trabajador]],Tabla2[[#This Row],[Trabajador]])</f>
        <v>1</v>
      </c>
      <c r="AC523" t="str">
        <f>+IFERROR(IF(Tabla2[[#This Row],[FECHA CESE/BAJA]]="","No Aplica",IF(AND(MONTH(Tabla2[[#This Row],[FECHA CESE/BAJA]])=MONTH(TODAY()-30),YEAR(Tabla2[[#This Row],[FECHA CESE/BAJA]])=YEAR(TODAY())),MONTH(TODAY()-30)&amp;"-"&amp;YEAR(TODAY()),"Borrar")),"No aplica")</f>
        <v>No Aplica</v>
      </c>
      <c r="AD523" t="str">
        <f>+IFERROR(IF(Tabla2[[#This Row],[FECHA INICIO DE LABORES EN OBRA]]="","No Aplica",IF(AND(MONTH(Tabla2[[#This Row],[FECHA INICIO DE LABORES EN OBRA]])=MONTH(TODAY()-30),YEAR(Tabla2[[#This Row],[FECHA INICIO DE LABORES EN OBRA]])=YEAR(TODAY())),MONTH(TODAY()-30)&amp;"-"&amp;YEAR(TODAY()),"No Aplica")),"No Aplica")</f>
        <v>8-2023</v>
      </c>
    </row>
    <row r="524" spans="1:30" x14ac:dyDescent="0.25">
      <c r="A524" s="13">
        <v>20609301288</v>
      </c>
      <c r="B524" s="15" t="s">
        <v>3723</v>
      </c>
      <c r="C524" s="15" t="s">
        <v>3723</v>
      </c>
      <c r="D524" s="15">
        <v>75074322</v>
      </c>
      <c r="E524" s="15" t="s">
        <v>217</v>
      </c>
      <c r="F524" s="39">
        <v>35332</v>
      </c>
      <c r="G524" s="15">
        <v>3</v>
      </c>
      <c r="H524" s="15" t="s">
        <v>2751</v>
      </c>
      <c r="I524" s="15" t="s">
        <v>3726</v>
      </c>
      <c r="J524" s="15" t="s">
        <v>3736</v>
      </c>
      <c r="K524" s="15" t="s">
        <v>2022</v>
      </c>
      <c r="L524" s="40" t="s">
        <v>6</v>
      </c>
      <c r="M524" s="39"/>
      <c r="N524" s="41" t="s">
        <v>2063</v>
      </c>
      <c r="O524" s="39">
        <v>45159</v>
      </c>
      <c r="P524" s="40">
        <v>1</v>
      </c>
      <c r="Q524" s="40">
        <v>2</v>
      </c>
      <c r="R524" s="40" t="str">
        <f>IFERROR(VLOOKUP(Tabla2[[#This Row],[CONTRATISTA PRNCIPAL]],Hoja1!$L$5:$M$9,2,FALSE),"CJV")</f>
        <v>CJV</v>
      </c>
      <c r="S524" s="40" t="str">
        <f>IF(Tabla2[[#This Row],[EMPRESA]]=Tabla2[[#This Row],[CONTRATISTA PRNCIPAL]],"Principal","Secundaria")</f>
        <v>Principal</v>
      </c>
      <c r="T524" s="42">
        <f>IFERROR(1/COUNTIF(Tabla2[CONTRATISTA PRNCIPAL],Tabla2[[#This Row],[CONTRATISTA PRNCIPAL]]),0)</f>
        <v>0.058823529411764705</v>
      </c>
      <c r="U524" s="43">
        <f>IF(((TODAY()-Tabla2[[#This Row],[FECHA NACIMIENTO]])/365)&lt;18,"Corregir", IF(((TODAY()-Tabla2[[#This Row],[FECHA NACIMIENTO]])/365)&gt;80, "Corregir",ROUNDDOWN(((TODAY()-Tabla2[[#This Row],[FECHA NACIMIENTO]])/365),0)))</f>
        <v>27</v>
      </c>
      <c r="V5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24" s="44" t="str">
        <f>+IF(Tabla2[[#This Row],[Edad]]="Corregir","Corregir","Ok")</f>
        <v>Ok</v>
      </c>
      <c r="X524" s="42" t="str">
        <f>+IFERROR(VLOOKUP(Tabla2[[#This Row],[DISTRITO SEGÚN DNI]],Hoja1!$A$2:$B$32,2,FALSE),"No")</f>
        <v>CALLAO</v>
      </c>
      <c r="Y524" s="42" t="str">
        <f>IF(OR(LOWER(Tabla2[[#This Row],[GENERO]])="masculino", LOWER(Tabla2[[#This Row],[GENERO]])="femenino"),"OK","Corregir")</f>
        <v>OK</v>
      </c>
      <c r="Z524" s="42" t="str">
        <f>+IF(Tabla2[[#This Row],[Nro. DNI / CE]]="","Corregir",IF(LEN(Tabla2[[#This Row],[Nro. DNI / CE]])&gt;=8,"OK","Corregir"))</f>
        <v>OK</v>
      </c>
      <c r="AA524" s="42">
        <f>COUNTIF(Tabla2[APELLIDOS Y NOMBRES],Tabla2[[#This Row],[APELLIDOS Y NOMBRES]])</f>
        <v>1</v>
      </c>
      <c r="AB524" s="42">
        <f>IF(Tabla2[[#This Row],[Trabajador]]&gt;1,1/Tabla2[[#This Row],[Trabajador]],Tabla2[[#This Row],[Trabajador]])</f>
        <v>1</v>
      </c>
      <c r="AC524" t="str">
        <f>+IFERROR(IF(Tabla2[[#This Row],[FECHA CESE/BAJA]]="","No Aplica",IF(AND(MONTH(Tabla2[[#This Row],[FECHA CESE/BAJA]])=MONTH(TODAY()-30),YEAR(Tabla2[[#This Row],[FECHA CESE/BAJA]])=YEAR(TODAY())),MONTH(TODAY()-30)&amp;"-"&amp;YEAR(TODAY()),"Borrar")),"No aplica")</f>
        <v>No Aplica</v>
      </c>
      <c r="AD524" t="str">
        <f>+IFERROR(IF(Tabla2[[#This Row],[FECHA INICIO DE LABORES EN OBRA]]="","No Aplica",IF(AND(MONTH(Tabla2[[#This Row],[FECHA INICIO DE LABORES EN OBRA]])=MONTH(TODAY()-30),YEAR(Tabla2[[#This Row],[FECHA INICIO DE LABORES EN OBRA]])=YEAR(TODAY())),MONTH(TODAY()-30)&amp;"-"&amp;YEAR(TODAY()),"No Aplica")),"No Aplica")</f>
        <v>8-2023</v>
      </c>
    </row>
    <row r="525" spans="1:30" x14ac:dyDescent="0.25">
      <c r="A525" s="13">
        <v>20609301288</v>
      </c>
      <c r="B525" s="15" t="s">
        <v>3723</v>
      </c>
      <c r="C525" s="15" t="s">
        <v>3723</v>
      </c>
      <c r="D525" s="15">
        <v>71410835</v>
      </c>
      <c r="E525" s="15" t="s">
        <v>192</v>
      </c>
      <c r="F525" s="39">
        <v>34204</v>
      </c>
      <c r="G525" s="15">
        <v>3</v>
      </c>
      <c r="H525" s="15" t="s">
        <v>2751</v>
      </c>
      <c r="I525" s="15" t="s">
        <v>3726</v>
      </c>
      <c r="J525" s="15" t="s">
        <v>3737</v>
      </c>
      <c r="K525" s="15" t="s">
        <v>2027</v>
      </c>
      <c r="L525" s="40" t="s">
        <v>6</v>
      </c>
      <c r="M525" s="39"/>
      <c r="N525" s="41" t="s">
        <v>2063</v>
      </c>
      <c r="O525" s="39">
        <v>45159</v>
      </c>
      <c r="P525" s="40">
        <v>1</v>
      </c>
      <c r="Q525" s="40">
        <v>1</v>
      </c>
      <c r="R525" s="40" t="str">
        <f>IFERROR(VLOOKUP(Tabla2[[#This Row],[CONTRATISTA PRNCIPAL]],Hoja1!$L$5:$M$9,2,FALSE),"CJV")</f>
        <v>CJV</v>
      </c>
      <c r="S525" s="40" t="str">
        <f>IF(Tabla2[[#This Row],[EMPRESA]]=Tabla2[[#This Row],[CONTRATISTA PRNCIPAL]],"Principal","Secundaria")</f>
        <v>Principal</v>
      </c>
      <c r="T525" s="42">
        <f>IFERROR(1/COUNTIF(Tabla2[CONTRATISTA PRNCIPAL],Tabla2[[#This Row],[CONTRATISTA PRNCIPAL]]),0)</f>
        <v>0.058823529411764705</v>
      </c>
      <c r="U525" s="43">
        <f>IF(((TODAY()-Tabla2[[#This Row],[FECHA NACIMIENTO]])/365)&lt;18,"Corregir", IF(((TODAY()-Tabla2[[#This Row],[FECHA NACIMIENTO]])/365)&gt;80, "Corregir",ROUNDDOWN(((TODAY()-Tabla2[[#This Row],[FECHA NACIMIENTO]])/365),0)))</f>
        <v>30</v>
      </c>
      <c r="V5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25" s="44" t="str">
        <f>+IF(Tabla2[[#This Row],[Edad]]="Corregir","Corregir","Ok")</f>
        <v>Ok</v>
      </c>
      <c r="X525" s="42" t="str">
        <f>+IFERROR(VLOOKUP(Tabla2[[#This Row],[DISTRITO SEGÚN DNI]],Hoja1!$A$2:$B$32,2,FALSE),"No")</f>
        <v>CALLAO</v>
      </c>
      <c r="Y525" s="42" t="str">
        <f>IF(OR(LOWER(Tabla2[[#This Row],[GENERO]])="masculino", LOWER(Tabla2[[#This Row],[GENERO]])="femenino"),"OK","Corregir")</f>
        <v>OK</v>
      </c>
      <c r="Z525" s="42" t="str">
        <f>+IF(Tabla2[[#This Row],[Nro. DNI / CE]]="","Corregir",IF(LEN(Tabla2[[#This Row],[Nro. DNI / CE]])&gt;=8,"OK","Corregir"))</f>
        <v>OK</v>
      </c>
      <c r="AA525" s="42">
        <f>COUNTIF(Tabla2[APELLIDOS Y NOMBRES],Tabla2[[#This Row],[APELLIDOS Y NOMBRES]])</f>
        <v>1</v>
      </c>
      <c r="AB525" s="42">
        <f>IF(Tabla2[[#This Row],[Trabajador]]&gt;1,1/Tabla2[[#This Row],[Trabajador]],Tabla2[[#This Row],[Trabajador]])</f>
        <v>1</v>
      </c>
      <c r="AC525" t="str">
        <f>+IFERROR(IF(Tabla2[[#This Row],[FECHA CESE/BAJA]]="","No Aplica",IF(AND(MONTH(Tabla2[[#This Row],[FECHA CESE/BAJA]])=MONTH(TODAY()-30),YEAR(Tabla2[[#This Row],[FECHA CESE/BAJA]])=YEAR(TODAY())),MONTH(TODAY()-30)&amp;"-"&amp;YEAR(TODAY()),"Borrar")),"No aplica")</f>
        <v>No Aplica</v>
      </c>
      <c r="AD525" t="str">
        <f>+IFERROR(IF(Tabla2[[#This Row],[FECHA INICIO DE LABORES EN OBRA]]="","No Aplica",IF(AND(MONTH(Tabla2[[#This Row],[FECHA INICIO DE LABORES EN OBRA]])=MONTH(TODAY()-30),YEAR(Tabla2[[#This Row],[FECHA INICIO DE LABORES EN OBRA]])=YEAR(TODAY())),MONTH(TODAY()-30)&amp;"-"&amp;YEAR(TODAY()),"No Aplica")),"No Aplica")</f>
        <v>8-2023</v>
      </c>
    </row>
    <row r="526" spans="1:30" x14ac:dyDescent="0.25">
      <c r="A526" s="13">
        <v>20609301288</v>
      </c>
      <c r="B526" s="15" t="s">
        <v>3723</v>
      </c>
      <c r="C526" s="15" t="s">
        <v>3723</v>
      </c>
      <c r="D526" s="15">
        <v>80327125</v>
      </c>
      <c r="E526" s="15" t="s">
        <v>3738</v>
      </c>
      <c r="F526" s="39">
        <v>27512</v>
      </c>
      <c r="G526" s="15">
        <v>3</v>
      </c>
      <c r="H526" s="15" t="s">
        <v>3739</v>
      </c>
      <c r="I526" s="15" t="s">
        <v>3726</v>
      </c>
      <c r="J526" s="15" t="s">
        <v>3740</v>
      </c>
      <c r="K526" s="15" t="s">
        <v>2190</v>
      </c>
      <c r="L526" s="40" t="s">
        <v>6</v>
      </c>
      <c r="M526" s="39"/>
      <c r="N526" s="41" t="s">
        <v>2063</v>
      </c>
      <c r="O526" s="39">
        <v>45159</v>
      </c>
      <c r="P526" s="40">
        <v>1</v>
      </c>
      <c r="Q526" s="40">
        <v>2</v>
      </c>
      <c r="R526" s="40" t="str">
        <f>IFERROR(VLOOKUP(Tabla2[[#This Row],[CONTRATISTA PRNCIPAL]],Hoja1!$L$5:$M$9,2,FALSE),"CJV")</f>
        <v>CJV</v>
      </c>
      <c r="S526" s="40" t="str">
        <f>IF(Tabla2[[#This Row],[EMPRESA]]=Tabla2[[#This Row],[CONTRATISTA PRNCIPAL]],"Principal","Secundaria")</f>
        <v>Principal</v>
      </c>
      <c r="T526" s="42">
        <f>IFERROR(1/COUNTIF(Tabla2[CONTRATISTA PRNCIPAL],Tabla2[[#This Row],[CONTRATISTA PRNCIPAL]]),0)</f>
        <v>0.058823529411764705</v>
      </c>
      <c r="U526" s="43">
        <f>IF(((TODAY()-Tabla2[[#This Row],[FECHA NACIMIENTO]])/365)&lt;18,"Corregir", IF(((TODAY()-Tabla2[[#This Row],[FECHA NACIMIENTO]])/365)&gt;80, "Corregir",ROUNDDOWN(((TODAY()-Tabla2[[#This Row],[FECHA NACIMIENTO]])/365),0)))</f>
        <v>48</v>
      </c>
      <c r="V5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26" s="44" t="str">
        <f>+IF(Tabla2[[#This Row],[Edad]]="Corregir","Corregir","Ok")</f>
        <v>Ok</v>
      </c>
      <c r="X526" s="42" t="str">
        <f>+IFERROR(VLOOKUP(Tabla2[[#This Row],[DISTRITO SEGÚN DNI]],Hoja1!$A$2:$B$32,2,FALSE),"No")</f>
        <v>No</v>
      </c>
      <c r="Y526" s="42" t="str">
        <f>IF(OR(LOWER(Tabla2[[#This Row],[GENERO]])="masculino", LOWER(Tabla2[[#This Row],[GENERO]])="femenino"),"OK","Corregir")</f>
        <v>OK</v>
      </c>
      <c r="Z526" s="42" t="str">
        <f>+IF(Tabla2[[#This Row],[Nro. DNI / CE]]="","Corregir",IF(LEN(Tabla2[[#This Row],[Nro. DNI / CE]])&gt;=8,"OK","Corregir"))</f>
        <v>OK</v>
      </c>
      <c r="AA526" s="42">
        <f>COUNTIF(Tabla2[APELLIDOS Y NOMBRES],Tabla2[[#This Row],[APELLIDOS Y NOMBRES]])</f>
        <v>1</v>
      </c>
      <c r="AB526" s="42">
        <f>IF(Tabla2[[#This Row],[Trabajador]]&gt;1,1/Tabla2[[#This Row],[Trabajador]],Tabla2[[#This Row],[Trabajador]])</f>
        <v>1</v>
      </c>
      <c r="AC526" t="str">
        <f>+IFERROR(IF(Tabla2[[#This Row],[FECHA CESE/BAJA]]="","No Aplica",IF(AND(MONTH(Tabla2[[#This Row],[FECHA CESE/BAJA]])=MONTH(TODAY()-30),YEAR(Tabla2[[#This Row],[FECHA CESE/BAJA]])=YEAR(TODAY())),MONTH(TODAY()-30)&amp;"-"&amp;YEAR(TODAY()),"Borrar")),"No aplica")</f>
        <v>No Aplica</v>
      </c>
      <c r="AD526" t="str">
        <f>+IFERROR(IF(Tabla2[[#This Row],[FECHA INICIO DE LABORES EN OBRA]]="","No Aplica",IF(AND(MONTH(Tabla2[[#This Row],[FECHA INICIO DE LABORES EN OBRA]])=MONTH(TODAY()-30),YEAR(Tabla2[[#This Row],[FECHA INICIO DE LABORES EN OBRA]])=YEAR(TODAY())),MONTH(TODAY()-30)&amp;"-"&amp;YEAR(TODAY()),"No Aplica")),"No Aplica")</f>
        <v>8-2023</v>
      </c>
    </row>
    <row r="527" spans="1:30" x14ac:dyDescent="0.25">
      <c r="A527" s="13">
        <v>20609301288</v>
      </c>
      <c r="B527" s="15" t="s">
        <v>3723</v>
      </c>
      <c r="C527" s="15" t="s">
        <v>3723</v>
      </c>
      <c r="D527" s="15" t="s">
        <v>1821</v>
      </c>
      <c r="E527" s="15" t="s">
        <v>1822</v>
      </c>
      <c r="F527" s="39">
        <v>33990</v>
      </c>
      <c r="G527" s="15">
        <v>3</v>
      </c>
      <c r="H527" s="15" t="s">
        <v>2751</v>
      </c>
      <c r="I527" s="15" t="s">
        <v>3726</v>
      </c>
      <c r="J527" s="15" t="s">
        <v>3741</v>
      </c>
      <c r="K527" s="15" t="s">
        <v>26</v>
      </c>
      <c r="L527" s="40" t="s">
        <v>6</v>
      </c>
      <c r="M527" s="39"/>
      <c r="N527" s="41" t="s">
        <v>2063</v>
      </c>
      <c r="O527" s="39">
        <v>45159</v>
      </c>
      <c r="P527" s="40">
        <v>1</v>
      </c>
      <c r="Q527" s="40">
        <v>1</v>
      </c>
      <c r="R527" s="40" t="str">
        <f>IFERROR(VLOOKUP(Tabla2[[#This Row],[CONTRATISTA PRNCIPAL]],Hoja1!$L$5:$M$9,2,FALSE),"CJV")</f>
        <v>CJV</v>
      </c>
      <c r="S527" s="40" t="str">
        <f>IF(Tabla2[[#This Row],[EMPRESA]]=Tabla2[[#This Row],[CONTRATISTA PRNCIPAL]],"Principal","Secundaria")</f>
        <v>Principal</v>
      </c>
      <c r="T527" s="42">
        <f>IFERROR(1/COUNTIF(Tabla2[CONTRATISTA PRNCIPAL],Tabla2[[#This Row],[CONTRATISTA PRNCIPAL]]),0)</f>
        <v>0.058823529411764705</v>
      </c>
      <c r="U527" s="43">
        <f>IF(((TODAY()-Tabla2[[#This Row],[FECHA NACIMIENTO]])/365)&lt;18,"Corregir", IF(((TODAY()-Tabla2[[#This Row],[FECHA NACIMIENTO]])/365)&gt;80, "Corregir",ROUNDDOWN(((TODAY()-Tabla2[[#This Row],[FECHA NACIMIENTO]])/365),0)))</f>
        <v>30</v>
      </c>
      <c r="V5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27" s="44" t="str">
        <f>+IF(Tabla2[[#This Row],[Edad]]="Corregir","Corregir","Ok")</f>
        <v>Ok</v>
      </c>
      <c r="X527" s="42" t="str">
        <f>+IFERROR(VLOOKUP(Tabla2[[#This Row],[DISTRITO SEGÚN DNI]],Hoja1!$A$2:$B$32,2,FALSE),"No")</f>
        <v>EL AGUSTINO</v>
      </c>
      <c r="Y527" s="42" t="str">
        <f>IF(OR(LOWER(Tabla2[[#This Row],[GENERO]])="masculino", LOWER(Tabla2[[#This Row],[GENERO]])="femenino"),"OK","Corregir")</f>
        <v>OK</v>
      </c>
      <c r="Z527" s="42" t="str">
        <f>+IF(Tabla2[[#This Row],[Nro. DNI / CE]]="","Corregir",IF(LEN(Tabla2[[#This Row],[Nro. DNI / CE]])&gt;=8,"OK","Corregir"))</f>
        <v>OK</v>
      </c>
      <c r="AA527" s="42">
        <f>COUNTIF(Tabla2[APELLIDOS Y NOMBRES],Tabla2[[#This Row],[APELLIDOS Y NOMBRES]])</f>
        <v>1</v>
      </c>
      <c r="AB527" s="42">
        <f>IF(Tabla2[[#This Row],[Trabajador]]&gt;1,1/Tabla2[[#This Row],[Trabajador]],Tabla2[[#This Row],[Trabajador]])</f>
        <v>1</v>
      </c>
      <c r="AC527" t="str">
        <f>+IFERROR(IF(Tabla2[[#This Row],[FECHA CESE/BAJA]]="","No Aplica",IF(AND(MONTH(Tabla2[[#This Row],[FECHA CESE/BAJA]])=MONTH(TODAY()-30),YEAR(Tabla2[[#This Row],[FECHA CESE/BAJA]])=YEAR(TODAY())),MONTH(TODAY()-30)&amp;"-"&amp;YEAR(TODAY()),"Borrar")),"No aplica")</f>
        <v>No Aplica</v>
      </c>
      <c r="AD527" t="str">
        <f>+IFERROR(IF(Tabla2[[#This Row],[FECHA INICIO DE LABORES EN OBRA]]="","No Aplica",IF(AND(MONTH(Tabla2[[#This Row],[FECHA INICIO DE LABORES EN OBRA]])=MONTH(TODAY()-30),YEAR(Tabla2[[#This Row],[FECHA INICIO DE LABORES EN OBRA]])=YEAR(TODAY())),MONTH(TODAY()-30)&amp;"-"&amp;YEAR(TODAY()),"No Aplica")),"No Aplica")</f>
        <v>8-2023</v>
      </c>
    </row>
    <row r="528" spans="1:30" x14ac:dyDescent="0.25">
      <c r="A528" s="13">
        <v>20609301288</v>
      </c>
      <c r="B528" s="15" t="s">
        <v>3723</v>
      </c>
      <c r="C528" s="15" t="s">
        <v>3723</v>
      </c>
      <c r="D528" s="15">
        <v>25511877</v>
      </c>
      <c r="E528" s="15" t="s">
        <v>61</v>
      </c>
      <c r="F528" s="39">
        <v>21845</v>
      </c>
      <c r="G528" s="15">
        <v>3</v>
      </c>
      <c r="H528" s="15" t="s">
        <v>2751</v>
      </c>
      <c r="I528" s="15" t="s">
        <v>3726</v>
      </c>
      <c r="J528" s="15" t="s">
        <v>3742</v>
      </c>
      <c r="K528" s="15" t="s">
        <v>27</v>
      </c>
      <c r="L528" s="40" t="s">
        <v>6</v>
      </c>
      <c r="M528" s="39"/>
      <c r="N528" s="41" t="s">
        <v>2063</v>
      </c>
      <c r="O528" s="39">
        <v>45159</v>
      </c>
      <c r="P528" s="40">
        <v>1</v>
      </c>
      <c r="Q528" s="40">
        <v>2</v>
      </c>
      <c r="R528" s="40" t="str">
        <f>IFERROR(VLOOKUP(Tabla2[[#This Row],[CONTRATISTA PRNCIPAL]],Hoja1!$L$5:$M$9,2,FALSE),"CJV")</f>
        <v>CJV</v>
      </c>
      <c r="S528" s="40" t="str">
        <f>IF(Tabla2[[#This Row],[EMPRESA]]=Tabla2[[#This Row],[CONTRATISTA PRNCIPAL]],"Principal","Secundaria")</f>
        <v>Principal</v>
      </c>
      <c r="T528" s="42">
        <f>IFERROR(1/COUNTIF(Tabla2[CONTRATISTA PRNCIPAL],Tabla2[[#This Row],[CONTRATISTA PRNCIPAL]]),0)</f>
        <v>0.058823529411764705</v>
      </c>
      <c r="U528" s="43">
        <f>IF(((TODAY()-Tabla2[[#This Row],[FECHA NACIMIENTO]])/365)&lt;18,"Corregir", IF(((TODAY()-Tabla2[[#This Row],[FECHA NACIMIENTO]])/365)&gt;80, "Corregir",ROUNDDOWN(((TODAY()-Tabla2[[#This Row],[FECHA NACIMIENTO]])/365),0)))</f>
        <v>63</v>
      </c>
      <c r="V5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528" s="44" t="str">
        <f>+IF(Tabla2[[#This Row],[Edad]]="Corregir","Corregir","Ok")</f>
        <v>Ok</v>
      </c>
      <c r="X528" s="42" t="str">
        <f>+IFERROR(VLOOKUP(Tabla2[[#This Row],[DISTRITO SEGÚN DNI]],Hoja1!$A$2:$B$32,2,FALSE),"No")</f>
        <v>CALLAO</v>
      </c>
      <c r="Y528" s="42" t="str">
        <f>IF(OR(LOWER(Tabla2[[#This Row],[GENERO]])="masculino", LOWER(Tabla2[[#This Row],[GENERO]])="femenino"),"OK","Corregir")</f>
        <v>OK</v>
      </c>
      <c r="Z528" s="42" t="str">
        <f>+IF(Tabla2[[#This Row],[Nro. DNI / CE]]="","Corregir",IF(LEN(Tabla2[[#This Row],[Nro. DNI / CE]])&gt;=8,"OK","Corregir"))</f>
        <v>OK</v>
      </c>
      <c r="AA528" s="42">
        <f>COUNTIF(Tabla2[APELLIDOS Y NOMBRES],Tabla2[[#This Row],[APELLIDOS Y NOMBRES]])</f>
        <v>1</v>
      </c>
      <c r="AB528" s="42">
        <f>IF(Tabla2[[#This Row],[Trabajador]]&gt;1,1/Tabla2[[#This Row],[Trabajador]],Tabla2[[#This Row],[Trabajador]])</f>
        <v>1</v>
      </c>
      <c r="AC528" t="str">
        <f>+IFERROR(IF(Tabla2[[#This Row],[FECHA CESE/BAJA]]="","No Aplica",IF(AND(MONTH(Tabla2[[#This Row],[FECHA CESE/BAJA]])=MONTH(TODAY()-30),YEAR(Tabla2[[#This Row],[FECHA CESE/BAJA]])=YEAR(TODAY())),MONTH(TODAY()-30)&amp;"-"&amp;YEAR(TODAY()),"Borrar")),"No aplica")</f>
        <v>No Aplica</v>
      </c>
      <c r="AD528" t="str">
        <f>+IFERROR(IF(Tabla2[[#This Row],[FECHA INICIO DE LABORES EN OBRA]]="","No Aplica",IF(AND(MONTH(Tabla2[[#This Row],[FECHA INICIO DE LABORES EN OBRA]])=MONTH(TODAY()-30),YEAR(Tabla2[[#This Row],[FECHA INICIO DE LABORES EN OBRA]])=YEAR(TODAY())),MONTH(TODAY()-30)&amp;"-"&amp;YEAR(TODAY()),"No Aplica")),"No Aplica")</f>
        <v>8-2023</v>
      </c>
    </row>
    <row r="529" spans="1:30" x14ac:dyDescent="0.25">
      <c r="A529" s="13">
        <v>20609301288</v>
      </c>
      <c r="B529" s="15" t="s">
        <v>3723</v>
      </c>
      <c r="C529" s="15" t="s">
        <v>3723</v>
      </c>
      <c r="D529" s="15">
        <v>71212565</v>
      </c>
      <c r="E529" s="15" t="s">
        <v>191</v>
      </c>
      <c r="F529" s="39">
        <v>35252</v>
      </c>
      <c r="G529" s="15">
        <v>1</v>
      </c>
      <c r="H529" s="15" t="s">
        <v>3743</v>
      </c>
      <c r="I529" s="15" t="s">
        <v>3726</v>
      </c>
      <c r="J529" s="15" t="s">
        <v>3744</v>
      </c>
      <c r="K529" s="15" t="s">
        <v>2022</v>
      </c>
      <c r="L529" s="40" t="s">
        <v>6</v>
      </c>
      <c r="M529" s="39"/>
      <c r="N529" s="41" t="s">
        <v>2063</v>
      </c>
      <c r="O529" s="39">
        <v>45159</v>
      </c>
      <c r="P529" s="40">
        <v>1</v>
      </c>
      <c r="Q529" s="40">
        <v>2</v>
      </c>
      <c r="R529" s="40" t="str">
        <f>IFERROR(VLOOKUP(Tabla2[[#This Row],[CONTRATISTA PRNCIPAL]],Hoja1!$L$5:$M$9,2,FALSE),"CJV")</f>
        <v>CJV</v>
      </c>
      <c r="S529" s="40" t="str">
        <f>IF(Tabla2[[#This Row],[EMPRESA]]=Tabla2[[#This Row],[CONTRATISTA PRNCIPAL]],"Principal","Secundaria")</f>
        <v>Principal</v>
      </c>
      <c r="T529" s="42">
        <f>IFERROR(1/COUNTIF(Tabla2[CONTRATISTA PRNCIPAL],Tabla2[[#This Row],[CONTRATISTA PRNCIPAL]]),0)</f>
        <v>0.058823529411764705</v>
      </c>
      <c r="U529" s="43">
        <f>IF(((TODAY()-Tabla2[[#This Row],[FECHA NACIMIENTO]])/365)&lt;18,"Corregir", IF(((TODAY()-Tabla2[[#This Row],[FECHA NACIMIENTO]])/365)&gt;80, "Corregir",ROUNDDOWN(((TODAY()-Tabla2[[#This Row],[FECHA NACIMIENTO]])/365),0)))</f>
        <v>27</v>
      </c>
      <c r="V5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29" s="44" t="str">
        <f>+IF(Tabla2[[#This Row],[Edad]]="Corregir","Corregir","Ok")</f>
        <v>Ok</v>
      </c>
      <c r="X529" s="42" t="str">
        <f>+IFERROR(VLOOKUP(Tabla2[[#This Row],[DISTRITO SEGÚN DNI]],Hoja1!$A$2:$B$32,2,FALSE),"No")</f>
        <v>CALLAO</v>
      </c>
      <c r="Y529" s="42" t="str">
        <f>IF(OR(LOWER(Tabla2[[#This Row],[GENERO]])="masculino", LOWER(Tabla2[[#This Row],[GENERO]])="femenino"),"OK","Corregir")</f>
        <v>OK</v>
      </c>
      <c r="Z529" s="42" t="str">
        <f>+IF(Tabla2[[#This Row],[Nro. DNI / CE]]="","Corregir",IF(LEN(Tabla2[[#This Row],[Nro. DNI / CE]])&gt;=8,"OK","Corregir"))</f>
        <v>OK</v>
      </c>
      <c r="AA529" s="42">
        <f>COUNTIF(Tabla2[APELLIDOS Y NOMBRES],Tabla2[[#This Row],[APELLIDOS Y NOMBRES]])</f>
        <v>1</v>
      </c>
      <c r="AB529" s="42">
        <f>IF(Tabla2[[#This Row],[Trabajador]]&gt;1,1/Tabla2[[#This Row],[Trabajador]],Tabla2[[#This Row],[Trabajador]])</f>
        <v>1</v>
      </c>
      <c r="AC529" t="str">
        <f>+IFERROR(IF(Tabla2[[#This Row],[FECHA CESE/BAJA]]="","No Aplica",IF(AND(MONTH(Tabla2[[#This Row],[FECHA CESE/BAJA]])=MONTH(TODAY()-30),YEAR(Tabla2[[#This Row],[FECHA CESE/BAJA]])=YEAR(TODAY())),MONTH(TODAY()-30)&amp;"-"&amp;YEAR(TODAY()),"Borrar")),"No aplica")</f>
        <v>No Aplica</v>
      </c>
      <c r="AD529" t="str">
        <f>+IFERROR(IF(Tabla2[[#This Row],[FECHA INICIO DE LABORES EN OBRA]]="","No Aplica",IF(AND(MONTH(Tabla2[[#This Row],[FECHA INICIO DE LABORES EN OBRA]])=MONTH(TODAY()-30),YEAR(Tabla2[[#This Row],[FECHA INICIO DE LABORES EN OBRA]])=YEAR(TODAY())),MONTH(TODAY()-30)&amp;"-"&amp;YEAR(TODAY()),"No Aplica")),"No Aplica")</f>
        <v>8-2023</v>
      </c>
    </row>
    <row r="530" spans="1:30" x14ac:dyDescent="0.25">
      <c r="A530" s="13">
        <v>20609301288</v>
      </c>
      <c r="B530" s="15" t="s">
        <v>3723</v>
      </c>
      <c r="C530" s="15" t="s">
        <v>3723</v>
      </c>
      <c r="D530" s="15">
        <v>43511155</v>
      </c>
      <c r="E530" s="15" t="s">
        <v>1823</v>
      </c>
      <c r="F530" s="39">
        <v>31181</v>
      </c>
      <c r="G530" s="15">
        <v>3</v>
      </c>
      <c r="H530" s="15" t="s">
        <v>3725</v>
      </c>
      <c r="I530" s="15" t="s">
        <v>3726</v>
      </c>
      <c r="J530" s="15" t="s">
        <v>3745</v>
      </c>
      <c r="K530" s="15" t="s">
        <v>2022</v>
      </c>
      <c r="L530" s="40" t="s">
        <v>6</v>
      </c>
      <c r="M530" s="39"/>
      <c r="N530" s="41" t="s">
        <v>2063</v>
      </c>
      <c r="O530" s="39">
        <v>45159</v>
      </c>
      <c r="P530" s="40">
        <v>1</v>
      </c>
      <c r="Q530" s="40">
        <v>2</v>
      </c>
      <c r="R530" s="40" t="str">
        <f>IFERROR(VLOOKUP(Tabla2[[#This Row],[CONTRATISTA PRNCIPAL]],Hoja1!$L$5:$M$9,2,FALSE),"CJV")</f>
        <v>CJV</v>
      </c>
      <c r="S530" s="40" t="str">
        <f>IF(Tabla2[[#This Row],[EMPRESA]]=Tabla2[[#This Row],[CONTRATISTA PRNCIPAL]],"Principal","Secundaria")</f>
        <v>Principal</v>
      </c>
      <c r="T530" s="42">
        <f>IFERROR(1/COUNTIF(Tabla2[CONTRATISTA PRNCIPAL],Tabla2[[#This Row],[CONTRATISTA PRNCIPAL]]),0)</f>
        <v>0.058823529411764705</v>
      </c>
      <c r="U530" s="43">
        <f>IF(((TODAY()-Tabla2[[#This Row],[FECHA NACIMIENTO]])/365)&lt;18,"Corregir", IF(((TODAY()-Tabla2[[#This Row],[FECHA NACIMIENTO]])/365)&gt;80, "Corregir",ROUNDDOWN(((TODAY()-Tabla2[[#This Row],[FECHA NACIMIENTO]])/365),0)))</f>
        <v>38</v>
      </c>
      <c r="V5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30" s="44" t="str">
        <f>+IF(Tabla2[[#This Row],[Edad]]="Corregir","Corregir","Ok")</f>
        <v>Ok</v>
      </c>
      <c r="X530" s="42" t="str">
        <f>+IFERROR(VLOOKUP(Tabla2[[#This Row],[DISTRITO SEGÚN DNI]],Hoja1!$A$2:$B$32,2,FALSE),"No")</f>
        <v>CALLAO</v>
      </c>
      <c r="Y530" s="42" t="str">
        <f>IF(OR(LOWER(Tabla2[[#This Row],[GENERO]])="masculino", LOWER(Tabla2[[#This Row],[GENERO]])="femenino"),"OK","Corregir")</f>
        <v>OK</v>
      </c>
      <c r="Z530" s="42" t="str">
        <f>+IF(Tabla2[[#This Row],[Nro. DNI / CE]]="","Corregir",IF(LEN(Tabla2[[#This Row],[Nro. DNI / CE]])&gt;=8,"OK","Corregir"))</f>
        <v>OK</v>
      </c>
      <c r="AA530" s="42">
        <f>COUNTIF(Tabla2[APELLIDOS Y NOMBRES],Tabla2[[#This Row],[APELLIDOS Y NOMBRES]])</f>
        <v>1</v>
      </c>
      <c r="AB530" s="42">
        <f>IF(Tabla2[[#This Row],[Trabajador]]&gt;1,1/Tabla2[[#This Row],[Trabajador]],Tabla2[[#This Row],[Trabajador]])</f>
        <v>1</v>
      </c>
      <c r="AC530" t="str">
        <f>+IFERROR(IF(Tabla2[[#This Row],[FECHA CESE/BAJA]]="","No Aplica",IF(AND(MONTH(Tabla2[[#This Row],[FECHA CESE/BAJA]])=MONTH(TODAY()-30),YEAR(Tabla2[[#This Row],[FECHA CESE/BAJA]])=YEAR(TODAY())),MONTH(TODAY()-30)&amp;"-"&amp;YEAR(TODAY()),"Borrar")),"No aplica")</f>
        <v>No Aplica</v>
      </c>
      <c r="AD530" t="str">
        <f>+IFERROR(IF(Tabla2[[#This Row],[FECHA INICIO DE LABORES EN OBRA]]="","No Aplica",IF(AND(MONTH(Tabla2[[#This Row],[FECHA INICIO DE LABORES EN OBRA]])=MONTH(TODAY()-30),YEAR(Tabla2[[#This Row],[FECHA INICIO DE LABORES EN OBRA]])=YEAR(TODAY())),MONTH(TODAY()-30)&amp;"-"&amp;YEAR(TODAY()),"No Aplica")),"No Aplica")</f>
        <v>8-2023</v>
      </c>
    </row>
    <row r="531" spans="1:30" x14ac:dyDescent="0.25">
      <c r="A531" s="13">
        <v>20609301288</v>
      </c>
      <c r="B531" s="15" t="s">
        <v>3723</v>
      </c>
      <c r="C531" s="15" t="s">
        <v>3723</v>
      </c>
      <c r="D531" s="15">
        <v>73750567</v>
      </c>
      <c r="E531" s="15" t="s">
        <v>3746</v>
      </c>
      <c r="F531" s="39">
        <v>36786</v>
      </c>
      <c r="G531" s="15">
        <v>3</v>
      </c>
      <c r="H531" s="15" t="s">
        <v>2751</v>
      </c>
      <c r="I531" s="15" t="s">
        <v>3726</v>
      </c>
      <c r="J531" s="15" t="s">
        <v>3747</v>
      </c>
      <c r="K531" s="15" t="s">
        <v>3748</v>
      </c>
      <c r="L531" s="40" t="s">
        <v>6</v>
      </c>
      <c r="M531" s="39"/>
      <c r="N531" s="41" t="s">
        <v>2063</v>
      </c>
      <c r="O531" s="39">
        <v>45159</v>
      </c>
      <c r="P531" s="40">
        <v>1</v>
      </c>
      <c r="Q531" s="40">
        <v>2</v>
      </c>
      <c r="R531" s="40" t="str">
        <f>IFERROR(VLOOKUP(Tabla2[[#This Row],[CONTRATISTA PRNCIPAL]],Hoja1!$L$5:$M$9,2,FALSE),"CJV")</f>
        <v>CJV</v>
      </c>
      <c r="S531" s="40" t="str">
        <f>IF(Tabla2[[#This Row],[EMPRESA]]=Tabla2[[#This Row],[CONTRATISTA PRNCIPAL]],"Principal","Secundaria")</f>
        <v>Principal</v>
      </c>
      <c r="T531" s="42">
        <f>IFERROR(1/COUNTIF(Tabla2[CONTRATISTA PRNCIPAL],Tabla2[[#This Row],[CONTRATISTA PRNCIPAL]]),0)</f>
        <v>0.058823529411764705</v>
      </c>
      <c r="U531" s="43">
        <f>IF(((TODAY()-Tabla2[[#This Row],[FECHA NACIMIENTO]])/365)&lt;18,"Corregir", IF(((TODAY()-Tabla2[[#This Row],[FECHA NACIMIENTO]])/365)&gt;80, "Corregir",ROUNDDOWN(((TODAY()-Tabla2[[#This Row],[FECHA NACIMIENTO]])/365),0)))</f>
        <v>23</v>
      </c>
      <c r="V5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531" s="44" t="str">
        <f>+IF(Tabla2[[#This Row],[Edad]]="Corregir","Corregir","Ok")</f>
        <v>Ok</v>
      </c>
      <c r="X531" s="42" t="str">
        <f>+IFERROR(VLOOKUP(Tabla2[[#This Row],[DISTRITO SEGÚN DNI]],Hoja1!$A$2:$B$32,2,FALSE),"No")</f>
        <v>No</v>
      </c>
      <c r="Y531" s="42" t="str">
        <f>IF(OR(LOWER(Tabla2[[#This Row],[GENERO]])="masculino", LOWER(Tabla2[[#This Row],[GENERO]])="femenino"),"OK","Corregir")</f>
        <v>OK</v>
      </c>
      <c r="Z531" s="42" t="str">
        <f>+IF(Tabla2[[#This Row],[Nro. DNI / CE]]="","Corregir",IF(LEN(Tabla2[[#This Row],[Nro. DNI / CE]])&gt;=8,"OK","Corregir"))</f>
        <v>OK</v>
      </c>
      <c r="AA531" s="42">
        <f>COUNTIF(Tabla2[APELLIDOS Y NOMBRES],Tabla2[[#This Row],[APELLIDOS Y NOMBRES]])</f>
        <v>1</v>
      </c>
      <c r="AB531" s="42">
        <f>IF(Tabla2[[#This Row],[Trabajador]]&gt;1,1/Tabla2[[#This Row],[Trabajador]],Tabla2[[#This Row],[Trabajador]])</f>
        <v>1</v>
      </c>
      <c r="AC531" t="str">
        <f>+IFERROR(IF(Tabla2[[#This Row],[FECHA CESE/BAJA]]="","No Aplica",IF(AND(MONTH(Tabla2[[#This Row],[FECHA CESE/BAJA]])=MONTH(TODAY()-30),YEAR(Tabla2[[#This Row],[FECHA CESE/BAJA]])=YEAR(TODAY())),MONTH(TODAY()-30)&amp;"-"&amp;YEAR(TODAY()),"Borrar")),"No aplica")</f>
        <v>No Aplica</v>
      </c>
      <c r="AD531" t="str">
        <f>+IFERROR(IF(Tabla2[[#This Row],[FECHA INICIO DE LABORES EN OBRA]]="","No Aplica",IF(AND(MONTH(Tabla2[[#This Row],[FECHA INICIO DE LABORES EN OBRA]])=MONTH(TODAY()-30),YEAR(Tabla2[[#This Row],[FECHA INICIO DE LABORES EN OBRA]])=YEAR(TODAY())),MONTH(TODAY()-30)&amp;"-"&amp;YEAR(TODAY()),"No Aplica")),"No Aplica")</f>
        <v>8-2023</v>
      </c>
    </row>
    <row r="532" spans="1:30" x14ac:dyDescent="0.25">
      <c r="A532" s="13">
        <v>20609301288</v>
      </c>
      <c r="B532" s="15" t="s">
        <v>3723</v>
      </c>
      <c r="C532" s="15" t="s">
        <v>3723</v>
      </c>
      <c r="D532" s="15">
        <v>73266695</v>
      </c>
      <c r="E532" s="15" t="s">
        <v>1047</v>
      </c>
      <c r="F532" s="39">
        <v>37476</v>
      </c>
      <c r="G532" s="15">
        <v>3</v>
      </c>
      <c r="H532" s="15" t="s">
        <v>2751</v>
      </c>
      <c r="I532" s="15" t="s">
        <v>3726</v>
      </c>
      <c r="J532" s="15" t="s">
        <v>3749</v>
      </c>
      <c r="K532" s="15" t="s">
        <v>2022</v>
      </c>
      <c r="L532" s="40" t="s">
        <v>6</v>
      </c>
      <c r="M532" s="39"/>
      <c r="N532" s="41" t="s">
        <v>2063</v>
      </c>
      <c r="O532" s="39">
        <v>45159</v>
      </c>
      <c r="P532" s="40">
        <v>1</v>
      </c>
      <c r="Q532" s="40">
        <v>2</v>
      </c>
      <c r="R532" s="40" t="str">
        <f>IFERROR(VLOOKUP(Tabla2[[#This Row],[CONTRATISTA PRNCIPAL]],Hoja1!$L$5:$M$9,2,FALSE),"CJV")</f>
        <v>CJV</v>
      </c>
      <c r="S532" s="40" t="str">
        <f>IF(Tabla2[[#This Row],[EMPRESA]]=Tabla2[[#This Row],[CONTRATISTA PRNCIPAL]],"Principal","Secundaria")</f>
        <v>Principal</v>
      </c>
      <c r="T532" s="42">
        <f>IFERROR(1/COUNTIF(Tabla2[CONTRATISTA PRNCIPAL],Tabla2[[#This Row],[CONTRATISTA PRNCIPAL]]),0)</f>
        <v>0.058823529411764705</v>
      </c>
      <c r="U532" s="43">
        <f>IF(((TODAY()-Tabla2[[#This Row],[FECHA NACIMIENTO]])/365)&lt;18,"Corregir", IF(((TODAY()-Tabla2[[#This Row],[FECHA NACIMIENTO]])/365)&gt;80, "Corregir",ROUNDDOWN(((TODAY()-Tabla2[[#This Row],[FECHA NACIMIENTO]])/365),0)))</f>
        <v>21</v>
      </c>
      <c r="V5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532" s="44" t="str">
        <f>+IF(Tabla2[[#This Row],[Edad]]="Corregir","Corregir","Ok")</f>
        <v>Ok</v>
      </c>
      <c r="X532" s="42" t="str">
        <f>+IFERROR(VLOOKUP(Tabla2[[#This Row],[DISTRITO SEGÚN DNI]],Hoja1!$A$2:$B$32,2,FALSE),"No")</f>
        <v>CALLAO</v>
      </c>
      <c r="Y532" s="42" t="str">
        <f>IF(OR(LOWER(Tabla2[[#This Row],[GENERO]])="masculino", LOWER(Tabla2[[#This Row],[GENERO]])="femenino"),"OK","Corregir")</f>
        <v>OK</v>
      </c>
      <c r="Z532" s="42" t="str">
        <f>+IF(Tabla2[[#This Row],[Nro. DNI / CE]]="","Corregir",IF(LEN(Tabla2[[#This Row],[Nro. DNI / CE]])&gt;=8,"OK","Corregir"))</f>
        <v>OK</v>
      </c>
      <c r="AA532" s="42">
        <f>COUNTIF(Tabla2[APELLIDOS Y NOMBRES],Tabla2[[#This Row],[APELLIDOS Y NOMBRES]])</f>
        <v>1</v>
      </c>
      <c r="AB532" s="42">
        <f>IF(Tabla2[[#This Row],[Trabajador]]&gt;1,1/Tabla2[[#This Row],[Trabajador]],Tabla2[[#This Row],[Trabajador]])</f>
        <v>1</v>
      </c>
      <c r="AC532" t="str">
        <f>+IFERROR(IF(Tabla2[[#This Row],[FECHA CESE/BAJA]]="","No Aplica",IF(AND(MONTH(Tabla2[[#This Row],[FECHA CESE/BAJA]])=MONTH(TODAY()-30),YEAR(Tabla2[[#This Row],[FECHA CESE/BAJA]])=YEAR(TODAY())),MONTH(TODAY()-30)&amp;"-"&amp;YEAR(TODAY()),"Borrar")),"No aplica")</f>
        <v>No Aplica</v>
      </c>
      <c r="AD532" t="str">
        <f>+IFERROR(IF(Tabla2[[#This Row],[FECHA INICIO DE LABORES EN OBRA]]="","No Aplica",IF(AND(MONTH(Tabla2[[#This Row],[FECHA INICIO DE LABORES EN OBRA]])=MONTH(TODAY()-30),YEAR(Tabla2[[#This Row],[FECHA INICIO DE LABORES EN OBRA]])=YEAR(TODAY())),MONTH(TODAY()-30)&amp;"-"&amp;YEAR(TODAY()),"No Aplica")),"No Aplica")</f>
        <v>8-2023</v>
      </c>
    </row>
    <row r="533" spans="1:30" x14ac:dyDescent="0.25">
      <c r="A533" s="13">
        <v>20609301288</v>
      </c>
      <c r="B533" s="15" t="s">
        <v>3723</v>
      </c>
      <c r="C533" s="15" t="s">
        <v>3723</v>
      </c>
      <c r="D533" s="15">
        <v>42160684</v>
      </c>
      <c r="E533" s="15" t="s">
        <v>3750</v>
      </c>
      <c r="F533" s="39">
        <v>30661</v>
      </c>
      <c r="G533" s="15">
        <v>3</v>
      </c>
      <c r="H533" s="15" t="s">
        <v>3751</v>
      </c>
      <c r="I533" s="15" t="s">
        <v>3726</v>
      </c>
      <c r="J533" s="15" t="s">
        <v>3752</v>
      </c>
      <c r="K533" s="15" t="s">
        <v>2272</v>
      </c>
      <c r="L533" s="40" t="s">
        <v>6</v>
      </c>
      <c r="M533" s="39"/>
      <c r="N533" s="41" t="s">
        <v>2063</v>
      </c>
      <c r="O533" s="39" t="s">
        <v>3753</v>
      </c>
      <c r="P533" s="40">
        <v>1</v>
      </c>
      <c r="Q533" s="40">
        <v>2</v>
      </c>
      <c r="R533" s="40" t="str">
        <f>IFERROR(VLOOKUP(Tabla2[[#This Row],[CONTRATISTA PRNCIPAL]],Hoja1!$L$5:$M$9,2,FALSE),"CJV")</f>
        <v>CJV</v>
      </c>
      <c r="S533" s="40" t="str">
        <f>IF(Tabla2[[#This Row],[EMPRESA]]=Tabla2[[#This Row],[CONTRATISTA PRNCIPAL]],"Principal","Secundaria")</f>
        <v>Principal</v>
      </c>
      <c r="T533" s="42">
        <f>IFERROR(1/COUNTIF(Tabla2[CONTRATISTA PRNCIPAL],Tabla2[[#This Row],[CONTRATISTA PRNCIPAL]]),0)</f>
        <v>0.058823529411764705</v>
      </c>
      <c r="U533" s="43">
        <f>IF(((TODAY()-Tabla2[[#This Row],[FECHA NACIMIENTO]])/365)&lt;18,"Corregir", IF(((TODAY()-Tabla2[[#This Row],[FECHA NACIMIENTO]])/365)&gt;80, "Corregir",ROUNDDOWN(((TODAY()-Tabla2[[#This Row],[FECHA NACIMIENTO]])/365),0)))</f>
        <v>39</v>
      </c>
      <c r="V5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33" s="44" t="str">
        <f>+IF(Tabla2[[#This Row],[Edad]]="Corregir","Corregir","Ok")</f>
        <v>Ok</v>
      </c>
      <c r="X533" s="42" t="str">
        <f>+IFERROR(VLOOKUP(Tabla2[[#This Row],[DISTRITO SEGÚN DNI]],Hoja1!$A$2:$B$32,2,FALSE),"No")</f>
        <v>No</v>
      </c>
      <c r="Y533" s="42" t="str">
        <f>IF(OR(LOWER(Tabla2[[#This Row],[GENERO]])="masculino", LOWER(Tabla2[[#This Row],[GENERO]])="femenino"),"OK","Corregir")</f>
        <v>OK</v>
      </c>
      <c r="Z533" s="42" t="str">
        <f>+IF(Tabla2[[#This Row],[Nro. DNI / CE]]="","Corregir",IF(LEN(Tabla2[[#This Row],[Nro. DNI / CE]])&gt;=8,"OK","Corregir"))</f>
        <v>OK</v>
      </c>
      <c r="AA533" s="42">
        <f>COUNTIF(Tabla2[APELLIDOS Y NOMBRES],Tabla2[[#This Row],[APELLIDOS Y NOMBRES]])</f>
        <v>1</v>
      </c>
      <c r="AB533" s="42">
        <f>IF(Tabla2[[#This Row],[Trabajador]]&gt;1,1/Tabla2[[#This Row],[Trabajador]],Tabla2[[#This Row],[Trabajador]])</f>
        <v>1</v>
      </c>
      <c r="AC533" t="str">
        <f>+IFERROR(IF(Tabla2[[#This Row],[FECHA CESE/BAJA]]="","No Aplica",IF(AND(MONTH(Tabla2[[#This Row],[FECHA CESE/BAJA]])=MONTH(TODAY()-30),YEAR(Tabla2[[#This Row],[FECHA CESE/BAJA]])=YEAR(TODAY())),MONTH(TODAY()-30)&amp;"-"&amp;YEAR(TODAY()),"Borrar")),"No aplica")</f>
        <v>No Aplica</v>
      </c>
      <c r="AD533" t="str">
        <f>+IFERROR(IF(Tabla2[[#This Row],[FECHA INICIO DE LABORES EN OBRA]]="","No Aplica",IF(AND(MONTH(Tabla2[[#This Row],[FECHA INICIO DE LABORES EN OBRA]])=MONTH(TODAY()-30),YEAR(Tabla2[[#This Row],[FECHA INICIO DE LABORES EN OBRA]])=YEAR(TODAY())),MONTH(TODAY()-30)&amp;"-"&amp;YEAR(TODAY()),"No Aplica")),"No Aplica")</f>
        <v>No Aplica</v>
      </c>
    </row>
    <row r="534" spans="1:30" x14ac:dyDescent="0.25">
      <c r="A534" s="13">
        <v>20609301288</v>
      </c>
      <c r="B534" s="15" t="s">
        <v>3723</v>
      </c>
      <c r="C534" s="15" t="s">
        <v>3723</v>
      </c>
      <c r="D534" s="15">
        <v>43921879</v>
      </c>
      <c r="E534" s="15" t="s">
        <v>119</v>
      </c>
      <c r="F534" s="39">
        <v>31653</v>
      </c>
      <c r="G534" s="15">
        <v>3</v>
      </c>
      <c r="H534" s="15" t="s">
        <v>3739</v>
      </c>
      <c r="I534" s="15" t="s">
        <v>3726</v>
      </c>
      <c r="J534" s="15" t="s">
        <v>3754</v>
      </c>
      <c r="K534" s="15" t="s">
        <v>2022</v>
      </c>
      <c r="L534" s="40" t="s">
        <v>6</v>
      </c>
      <c r="M534" s="39"/>
      <c r="N534" s="41" t="s">
        <v>2063</v>
      </c>
      <c r="O534" s="39">
        <v>45159</v>
      </c>
      <c r="P534" s="40">
        <v>1</v>
      </c>
      <c r="Q534" s="40">
        <v>2</v>
      </c>
      <c r="R534" s="40" t="str">
        <f>IFERROR(VLOOKUP(Tabla2[[#This Row],[CONTRATISTA PRNCIPAL]],Hoja1!$L$5:$M$9,2,FALSE),"CJV")</f>
        <v>CJV</v>
      </c>
      <c r="S534" s="40" t="str">
        <f>IF(Tabla2[[#This Row],[EMPRESA]]=Tabla2[[#This Row],[CONTRATISTA PRNCIPAL]],"Principal","Secundaria")</f>
        <v>Principal</v>
      </c>
      <c r="T534" s="42">
        <f>IFERROR(1/COUNTIF(Tabla2[CONTRATISTA PRNCIPAL],Tabla2[[#This Row],[CONTRATISTA PRNCIPAL]]),0)</f>
        <v>0.058823529411764705</v>
      </c>
      <c r="U534" s="43">
        <f>IF(((TODAY()-Tabla2[[#This Row],[FECHA NACIMIENTO]])/365)&lt;18,"Corregir", IF(((TODAY()-Tabla2[[#This Row],[FECHA NACIMIENTO]])/365)&gt;80, "Corregir",ROUNDDOWN(((TODAY()-Tabla2[[#This Row],[FECHA NACIMIENTO]])/365),0)))</f>
        <v>37</v>
      </c>
      <c r="V5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34" s="44" t="str">
        <f>+IF(Tabla2[[#This Row],[Edad]]="Corregir","Corregir","Ok")</f>
        <v>Ok</v>
      </c>
      <c r="X534" s="42" t="str">
        <f>+IFERROR(VLOOKUP(Tabla2[[#This Row],[DISTRITO SEGÚN DNI]],Hoja1!$A$2:$B$32,2,FALSE),"No")</f>
        <v>CALLAO</v>
      </c>
      <c r="Y534" s="42" t="str">
        <f>IF(OR(LOWER(Tabla2[[#This Row],[GENERO]])="masculino", LOWER(Tabla2[[#This Row],[GENERO]])="femenino"),"OK","Corregir")</f>
        <v>OK</v>
      </c>
      <c r="Z534" s="42" t="str">
        <f>+IF(Tabla2[[#This Row],[Nro. DNI / CE]]="","Corregir",IF(LEN(Tabla2[[#This Row],[Nro. DNI / CE]])&gt;=8,"OK","Corregir"))</f>
        <v>OK</v>
      </c>
      <c r="AA534" s="42">
        <f>COUNTIF(Tabla2[APELLIDOS Y NOMBRES],Tabla2[[#This Row],[APELLIDOS Y NOMBRES]])</f>
        <v>1</v>
      </c>
      <c r="AB534" s="42">
        <f>IF(Tabla2[[#This Row],[Trabajador]]&gt;1,1/Tabla2[[#This Row],[Trabajador]],Tabla2[[#This Row],[Trabajador]])</f>
        <v>1</v>
      </c>
      <c r="AC534" t="str">
        <f>+IFERROR(IF(Tabla2[[#This Row],[FECHA CESE/BAJA]]="","No Aplica",IF(AND(MONTH(Tabla2[[#This Row],[FECHA CESE/BAJA]])=MONTH(TODAY()-30),YEAR(Tabla2[[#This Row],[FECHA CESE/BAJA]])=YEAR(TODAY())),MONTH(TODAY()-30)&amp;"-"&amp;YEAR(TODAY()),"Borrar")),"No aplica")</f>
        <v>No Aplica</v>
      </c>
      <c r="AD534" t="str">
        <f>+IFERROR(IF(Tabla2[[#This Row],[FECHA INICIO DE LABORES EN OBRA]]="","No Aplica",IF(AND(MONTH(Tabla2[[#This Row],[FECHA INICIO DE LABORES EN OBRA]])=MONTH(TODAY()-30),YEAR(Tabla2[[#This Row],[FECHA INICIO DE LABORES EN OBRA]])=YEAR(TODAY())),MONTH(TODAY()-30)&amp;"-"&amp;YEAR(TODAY()),"No Aplica")),"No Aplica")</f>
        <v>8-2023</v>
      </c>
    </row>
    <row r="535" spans="1:30" x14ac:dyDescent="0.25">
      <c r="A535" s="13" t="s">
        <v>3755</v>
      </c>
      <c r="B535" s="15" t="s">
        <v>3756</v>
      </c>
      <c r="C535" s="15" t="s">
        <v>3757</v>
      </c>
      <c r="D535" s="15" t="s">
        <v>3758</v>
      </c>
      <c r="E535" s="15" t="s">
        <v>3759</v>
      </c>
      <c r="F535" s="39">
        <v>29495</v>
      </c>
      <c r="G535" s="15">
        <v>1</v>
      </c>
      <c r="H535" s="15" t="s">
        <v>3760</v>
      </c>
      <c r="I535" s="15" t="s">
        <v>3761</v>
      </c>
      <c r="J535" s="15" t="s">
        <v>3762</v>
      </c>
      <c r="K535" s="15" t="s">
        <v>2162</v>
      </c>
      <c r="L535" s="40" t="s">
        <v>6</v>
      </c>
      <c r="M535" s="39"/>
      <c r="N535" s="41" t="s">
        <v>2098</v>
      </c>
      <c r="O535" s="39">
        <v>44136</v>
      </c>
      <c r="P535" s="40">
        <v>1</v>
      </c>
      <c r="Q535" s="40">
        <v>1</v>
      </c>
      <c r="R535" s="40" t="str">
        <f>IFERROR(VLOOKUP(Tabla2[[#This Row],[CONTRATISTA PRNCIPAL]],Hoja1!$L$5:$M$9,2,FALSE),"CJV")</f>
        <v>CJV</v>
      </c>
      <c r="S535" s="40" t="str">
        <f>IF(Tabla2[[#This Row],[EMPRESA]]=Tabla2[[#This Row],[CONTRATISTA PRNCIPAL]],"Principal","Secundaria")</f>
        <v>Secundaria</v>
      </c>
      <c r="T535" s="42">
        <f>IFERROR(1/COUNTIF(Tabla2[CONTRATISTA PRNCIPAL],Tabla2[[#This Row],[CONTRATISTA PRNCIPAL]]),0)</f>
        <v>0.5</v>
      </c>
      <c r="U535" s="43">
        <f>IF(((TODAY()-Tabla2[[#This Row],[FECHA NACIMIENTO]])/365)&lt;18,"Corregir", IF(((TODAY()-Tabla2[[#This Row],[FECHA NACIMIENTO]])/365)&gt;80, "Corregir",ROUNDDOWN(((TODAY()-Tabla2[[#This Row],[FECHA NACIMIENTO]])/365),0)))</f>
        <v>43</v>
      </c>
      <c r="V5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35" s="44" t="str">
        <f>+IF(Tabla2[[#This Row],[Edad]]="Corregir","Corregir","Ok")</f>
        <v>Ok</v>
      </c>
      <c r="X535" s="42" t="str">
        <f>+IFERROR(VLOOKUP(Tabla2[[#This Row],[DISTRITO SEGÚN DNI]],Hoja1!$A$2:$B$32,2,FALSE),"No")</f>
        <v>No</v>
      </c>
      <c r="Y535" s="42" t="str">
        <f>IF(OR(LOWER(Tabla2[[#This Row],[GENERO]])="masculino", LOWER(Tabla2[[#This Row],[GENERO]])="femenino"),"OK","Corregir")</f>
        <v>OK</v>
      </c>
      <c r="Z535" s="42" t="str">
        <f>+IF(Tabla2[[#This Row],[Nro. DNI / CE]]="","Corregir",IF(LEN(Tabla2[[#This Row],[Nro. DNI / CE]])&gt;=8,"OK","Corregir"))</f>
        <v>OK</v>
      </c>
      <c r="AA535" s="42">
        <f>COUNTIF(Tabla2[APELLIDOS Y NOMBRES],Tabla2[[#This Row],[APELLIDOS Y NOMBRES]])</f>
        <v>1</v>
      </c>
      <c r="AB535" s="42">
        <f>IF(Tabla2[[#This Row],[Trabajador]]&gt;1,1/Tabla2[[#This Row],[Trabajador]],Tabla2[[#This Row],[Trabajador]])</f>
        <v>1</v>
      </c>
      <c r="AC535" t="str">
        <f>+IFERROR(IF(Tabla2[[#This Row],[FECHA CESE/BAJA]]="","No Aplica",IF(AND(MONTH(Tabla2[[#This Row],[FECHA CESE/BAJA]])=MONTH(TODAY()-30),YEAR(Tabla2[[#This Row],[FECHA CESE/BAJA]])=YEAR(TODAY())),MONTH(TODAY()-30)&amp;"-"&amp;YEAR(TODAY()),"Borrar")),"No aplica")</f>
        <v>No Aplica</v>
      </c>
      <c r="AD535" t="str">
        <f>+IFERROR(IF(Tabla2[[#This Row],[FECHA INICIO DE LABORES EN OBRA]]="","No Aplica",IF(AND(MONTH(Tabla2[[#This Row],[FECHA INICIO DE LABORES EN OBRA]])=MONTH(TODAY()-30),YEAR(Tabla2[[#This Row],[FECHA INICIO DE LABORES EN OBRA]])=YEAR(TODAY())),MONTH(TODAY()-30)&amp;"-"&amp;YEAR(TODAY()),"No Aplica")),"No Aplica")</f>
        <v>No Aplica</v>
      </c>
    </row>
    <row r="536" spans="1:30" x14ac:dyDescent="0.25">
      <c r="A536" s="13" t="s">
        <v>3755</v>
      </c>
      <c r="B536" s="15" t="s">
        <v>3756</v>
      </c>
      <c r="C536" s="15" t="s">
        <v>3757</v>
      </c>
      <c r="D536" s="15" t="s">
        <v>3763</v>
      </c>
      <c r="E536" s="15" t="s">
        <v>3764</v>
      </c>
      <c r="F536" s="39">
        <v>33667</v>
      </c>
      <c r="G536" s="15">
        <v>1</v>
      </c>
      <c r="H536" s="15" t="s">
        <v>3760</v>
      </c>
      <c r="I536" s="15" t="s">
        <v>3761</v>
      </c>
      <c r="J536" s="15" t="s">
        <v>3765</v>
      </c>
      <c r="K536" s="15" t="s">
        <v>2162</v>
      </c>
      <c r="L536" s="40" t="s">
        <v>6</v>
      </c>
      <c r="M536" s="39"/>
      <c r="N536" s="41" t="s">
        <v>2098</v>
      </c>
      <c r="O536" s="39">
        <v>45126</v>
      </c>
      <c r="P536" s="40">
        <v>1</v>
      </c>
      <c r="Q536" s="40">
        <v>1</v>
      </c>
      <c r="R536" s="40" t="str">
        <f>IFERROR(VLOOKUP(Tabla2[[#This Row],[CONTRATISTA PRNCIPAL]],Hoja1!$L$5:$M$9,2,FALSE),"CJV")</f>
        <v>CJV</v>
      </c>
      <c r="S536" s="40" t="str">
        <f>IF(Tabla2[[#This Row],[EMPRESA]]=Tabla2[[#This Row],[CONTRATISTA PRNCIPAL]],"Principal","Secundaria")</f>
        <v>Secundaria</v>
      </c>
      <c r="T536" s="42">
        <f>IFERROR(1/COUNTIF(Tabla2[CONTRATISTA PRNCIPAL],Tabla2[[#This Row],[CONTRATISTA PRNCIPAL]]),0)</f>
        <v>0.5</v>
      </c>
      <c r="U536" s="43">
        <f>IF(((TODAY()-Tabla2[[#This Row],[FECHA NACIMIENTO]])/365)&lt;18,"Corregir", IF(((TODAY()-Tabla2[[#This Row],[FECHA NACIMIENTO]])/365)&gt;80, "Corregir",ROUNDDOWN(((TODAY()-Tabla2[[#This Row],[FECHA NACIMIENTO]])/365),0)))</f>
        <v>31</v>
      </c>
      <c r="V5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36" s="44" t="str">
        <f>+IF(Tabla2[[#This Row],[Edad]]="Corregir","Corregir","Ok")</f>
        <v>Ok</v>
      </c>
      <c r="X536" s="42" t="str">
        <f>+IFERROR(VLOOKUP(Tabla2[[#This Row],[DISTRITO SEGÚN DNI]],Hoja1!$A$2:$B$32,2,FALSE),"No")</f>
        <v>No</v>
      </c>
      <c r="Y536" s="42" t="str">
        <f>IF(OR(LOWER(Tabla2[[#This Row],[GENERO]])="masculino", LOWER(Tabla2[[#This Row],[GENERO]])="femenino"),"OK","Corregir")</f>
        <v>OK</v>
      </c>
      <c r="Z536" s="42" t="str">
        <f>+IF(Tabla2[[#This Row],[Nro. DNI / CE]]="","Corregir",IF(LEN(Tabla2[[#This Row],[Nro. DNI / CE]])&gt;=8,"OK","Corregir"))</f>
        <v>OK</v>
      </c>
      <c r="AA536" s="42">
        <f>COUNTIF(Tabla2[APELLIDOS Y NOMBRES],Tabla2[[#This Row],[APELLIDOS Y NOMBRES]])</f>
        <v>1</v>
      </c>
      <c r="AB536" s="42">
        <f>IF(Tabla2[[#This Row],[Trabajador]]&gt;1,1/Tabla2[[#This Row],[Trabajador]],Tabla2[[#This Row],[Trabajador]])</f>
        <v>1</v>
      </c>
      <c r="AC536" t="str">
        <f>+IFERROR(IF(Tabla2[[#This Row],[FECHA CESE/BAJA]]="","No Aplica",IF(AND(MONTH(Tabla2[[#This Row],[FECHA CESE/BAJA]])=MONTH(TODAY()-30),YEAR(Tabla2[[#This Row],[FECHA CESE/BAJA]])=YEAR(TODAY())),MONTH(TODAY()-30)&amp;"-"&amp;YEAR(TODAY()),"Borrar")),"No aplica")</f>
        <v>No Aplica</v>
      </c>
      <c r="AD536" t="str">
        <f>+IFERROR(IF(Tabla2[[#This Row],[FECHA INICIO DE LABORES EN OBRA]]="","No Aplica",IF(AND(MONTH(Tabla2[[#This Row],[FECHA INICIO DE LABORES EN OBRA]])=MONTH(TODAY()-30),YEAR(Tabla2[[#This Row],[FECHA INICIO DE LABORES EN OBRA]])=YEAR(TODAY())),MONTH(TODAY()-30)&amp;"-"&amp;YEAR(TODAY()),"No Aplica")),"No Aplica")</f>
        <v>No Aplica</v>
      </c>
    </row>
    <row r="537" spans="1:30" x14ac:dyDescent="0.25">
      <c r="A537" s="13">
        <v>20253881438</v>
      </c>
      <c r="B537" s="15" t="s">
        <v>3766</v>
      </c>
      <c r="C537" s="15" t="s">
        <v>3766</v>
      </c>
      <c r="D537" s="15" t="s">
        <v>804</v>
      </c>
      <c r="E537" s="15" t="s">
        <v>805</v>
      </c>
      <c r="F537" s="39">
        <v>34419</v>
      </c>
      <c r="G537" s="15">
        <v>2</v>
      </c>
      <c r="H537" s="15" t="s">
        <v>3767</v>
      </c>
      <c r="I537" s="15" t="s">
        <v>3768</v>
      </c>
      <c r="J537" s="15" t="s">
        <v>3769</v>
      </c>
      <c r="K537" s="15" t="s">
        <v>27</v>
      </c>
      <c r="L537" s="40" t="s">
        <v>6</v>
      </c>
      <c r="M537" s="39"/>
      <c r="N537" s="41" t="s">
        <v>2098</v>
      </c>
      <c r="O537" s="39">
        <v>45006</v>
      </c>
      <c r="P537" s="40">
        <v>1</v>
      </c>
      <c r="Q537" s="40">
        <v>4</v>
      </c>
      <c r="R537" s="40" t="str">
        <f>IFERROR(VLOOKUP(Tabla2[[#This Row],[CONTRATISTA PRNCIPAL]],Hoja1!$L$5:$M$9,2,FALSE),"CJV")</f>
        <v>CJV</v>
      </c>
      <c r="S537" s="40" t="str">
        <f>IF(Tabla2[[#This Row],[EMPRESA]]=Tabla2[[#This Row],[CONTRATISTA PRNCIPAL]],"Principal","Secundaria")</f>
        <v>Principal</v>
      </c>
      <c r="T537" s="42">
        <f>IFERROR(1/COUNTIF(Tabla2[CONTRATISTA PRNCIPAL],Tabla2[[#This Row],[CONTRATISTA PRNCIPAL]]),0)</f>
        <v>0.1111111111111111</v>
      </c>
      <c r="U537" s="43">
        <f>IF(((TODAY()-Tabla2[[#This Row],[FECHA NACIMIENTO]])/365)&lt;18,"Corregir", IF(((TODAY()-Tabla2[[#This Row],[FECHA NACIMIENTO]])/365)&gt;80, "Corregir",ROUNDDOWN(((TODAY()-Tabla2[[#This Row],[FECHA NACIMIENTO]])/365),0)))</f>
        <v>29</v>
      </c>
      <c r="V5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37" s="44" t="str">
        <f>+IF(Tabla2[[#This Row],[Edad]]="Corregir","Corregir","Ok")</f>
        <v>Ok</v>
      </c>
      <c r="X537" s="42" t="str">
        <f>+IFERROR(VLOOKUP(Tabla2[[#This Row],[DISTRITO SEGÚN DNI]],Hoja1!$A$2:$B$32,2,FALSE),"No")</f>
        <v>CALLAO</v>
      </c>
      <c r="Y537" s="42" t="str">
        <f>IF(OR(LOWER(Tabla2[[#This Row],[GENERO]])="masculino", LOWER(Tabla2[[#This Row],[GENERO]])="femenino"),"OK","Corregir")</f>
        <v>OK</v>
      </c>
      <c r="Z537" s="42" t="str">
        <f>+IF(Tabla2[[#This Row],[Nro. DNI / CE]]="","Corregir",IF(LEN(Tabla2[[#This Row],[Nro. DNI / CE]])&gt;=8,"OK","Corregir"))</f>
        <v>OK</v>
      </c>
      <c r="AA537" s="42">
        <f>COUNTIF(Tabla2[APELLIDOS Y NOMBRES],Tabla2[[#This Row],[APELLIDOS Y NOMBRES]])</f>
        <v>1</v>
      </c>
      <c r="AB537" s="42">
        <f>IF(Tabla2[[#This Row],[Trabajador]]&gt;1,1/Tabla2[[#This Row],[Trabajador]],Tabla2[[#This Row],[Trabajador]])</f>
        <v>1</v>
      </c>
      <c r="AC537" t="str">
        <f>+IFERROR(IF(Tabla2[[#This Row],[FECHA CESE/BAJA]]="","No Aplica",IF(AND(MONTH(Tabla2[[#This Row],[FECHA CESE/BAJA]])=MONTH(TODAY()-30),YEAR(Tabla2[[#This Row],[FECHA CESE/BAJA]])=YEAR(TODAY())),MONTH(TODAY()-30)&amp;"-"&amp;YEAR(TODAY()),"Borrar")),"No aplica")</f>
        <v>No Aplica</v>
      </c>
      <c r="AD537" t="str">
        <f>+IFERROR(IF(Tabla2[[#This Row],[FECHA INICIO DE LABORES EN OBRA]]="","No Aplica",IF(AND(MONTH(Tabla2[[#This Row],[FECHA INICIO DE LABORES EN OBRA]])=MONTH(TODAY()-30),YEAR(Tabla2[[#This Row],[FECHA INICIO DE LABORES EN OBRA]])=YEAR(TODAY())),MONTH(TODAY()-30)&amp;"-"&amp;YEAR(TODAY()),"No Aplica")),"No Aplica")</f>
        <v>No Aplica</v>
      </c>
    </row>
    <row r="538" spans="1:30" x14ac:dyDescent="0.25">
      <c r="A538" s="13">
        <v>20253881438</v>
      </c>
      <c r="B538" s="15" t="s">
        <v>3766</v>
      </c>
      <c r="C538" s="15" t="s">
        <v>3766</v>
      </c>
      <c r="D538" s="15" t="s">
        <v>3770</v>
      </c>
      <c r="E538" s="15" t="s">
        <v>3771</v>
      </c>
      <c r="F538" s="39">
        <v>31124</v>
      </c>
      <c r="G538" s="15">
        <v>2</v>
      </c>
      <c r="H538" s="15" t="s">
        <v>3772</v>
      </c>
      <c r="I538" s="15" t="s">
        <v>3768</v>
      </c>
      <c r="J538" s="15" t="s">
        <v>3773</v>
      </c>
      <c r="K538" s="15" t="s">
        <v>3774</v>
      </c>
      <c r="L538" s="40" t="s">
        <v>6</v>
      </c>
      <c r="M538" s="39"/>
      <c r="N538" s="41" t="s">
        <v>2098</v>
      </c>
      <c r="O538" s="39">
        <v>45006</v>
      </c>
      <c r="P538" s="40">
        <v>1</v>
      </c>
      <c r="Q538" s="40">
        <v>4</v>
      </c>
      <c r="R538" s="40" t="str">
        <f>IFERROR(VLOOKUP(Tabla2[[#This Row],[CONTRATISTA PRNCIPAL]],Hoja1!$L$5:$M$9,2,FALSE),"CJV")</f>
        <v>CJV</v>
      </c>
      <c r="S538" s="40" t="str">
        <f>IF(Tabla2[[#This Row],[EMPRESA]]=Tabla2[[#This Row],[CONTRATISTA PRNCIPAL]],"Principal","Secundaria")</f>
        <v>Principal</v>
      </c>
      <c r="T538" s="42">
        <f>IFERROR(1/COUNTIF(Tabla2[CONTRATISTA PRNCIPAL],Tabla2[[#This Row],[CONTRATISTA PRNCIPAL]]),0)</f>
        <v>0.1111111111111111</v>
      </c>
      <c r="U538" s="43">
        <f>IF(((TODAY()-Tabla2[[#This Row],[FECHA NACIMIENTO]])/365)&lt;18,"Corregir", IF(((TODAY()-Tabla2[[#This Row],[FECHA NACIMIENTO]])/365)&gt;80, "Corregir",ROUNDDOWN(((TODAY()-Tabla2[[#This Row],[FECHA NACIMIENTO]])/365),0)))</f>
        <v>38</v>
      </c>
      <c r="V5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38" s="44" t="str">
        <f>+IF(Tabla2[[#This Row],[Edad]]="Corregir","Corregir","Ok")</f>
        <v>Ok</v>
      </c>
      <c r="X538" s="42" t="str">
        <f>+IFERROR(VLOOKUP(Tabla2[[#This Row],[DISTRITO SEGÚN DNI]],Hoja1!$A$2:$B$32,2,FALSE),"No")</f>
        <v>No</v>
      </c>
      <c r="Y538" s="42" t="str">
        <f>IF(OR(LOWER(Tabla2[[#This Row],[GENERO]])="masculino", LOWER(Tabla2[[#This Row],[GENERO]])="femenino"),"OK","Corregir")</f>
        <v>OK</v>
      </c>
      <c r="Z538" s="42" t="str">
        <f>+IF(Tabla2[[#This Row],[Nro. DNI / CE]]="","Corregir",IF(LEN(Tabla2[[#This Row],[Nro. DNI / CE]])&gt;=8,"OK","Corregir"))</f>
        <v>OK</v>
      </c>
      <c r="AA538" s="42">
        <f>COUNTIF(Tabla2[APELLIDOS Y NOMBRES],Tabla2[[#This Row],[APELLIDOS Y NOMBRES]])</f>
        <v>1</v>
      </c>
      <c r="AB538" s="42">
        <f>IF(Tabla2[[#This Row],[Trabajador]]&gt;1,1/Tabla2[[#This Row],[Trabajador]],Tabla2[[#This Row],[Trabajador]])</f>
        <v>1</v>
      </c>
      <c r="AC538" t="str">
        <f>+IFERROR(IF(Tabla2[[#This Row],[FECHA CESE/BAJA]]="","No Aplica",IF(AND(MONTH(Tabla2[[#This Row],[FECHA CESE/BAJA]])=MONTH(TODAY()-30),YEAR(Tabla2[[#This Row],[FECHA CESE/BAJA]])=YEAR(TODAY())),MONTH(TODAY()-30)&amp;"-"&amp;YEAR(TODAY()),"Borrar")),"No aplica")</f>
        <v>No Aplica</v>
      </c>
      <c r="AD538" t="str">
        <f>+IFERROR(IF(Tabla2[[#This Row],[FECHA INICIO DE LABORES EN OBRA]]="","No Aplica",IF(AND(MONTH(Tabla2[[#This Row],[FECHA INICIO DE LABORES EN OBRA]])=MONTH(TODAY()-30),YEAR(Tabla2[[#This Row],[FECHA INICIO DE LABORES EN OBRA]])=YEAR(TODAY())),MONTH(TODAY()-30)&amp;"-"&amp;YEAR(TODAY()),"No Aplica")),"No Aplica")</f>
        <v>No Aplica</v>
      </c>
    </row>
    <row r="539" spans="1:30" x14ac:dyDescent="0.25">
      <c r="A539" s="13">
        <v>20253881438</v>
      </c>
      <c r="B539" s="15" t="s">
        <v>3766</v>
      </c>
      <c r="C539" s="15" t="s">
        <v>3766</v>
      </c>
      <c r="D539" s="15" t="s">
        <v>3775</v>
      </c>
      <c r="E539" s="15" t="s">
        <v>3776</v>
      </c>
      <c r="F539" s="39">
        <v>28299</v>
      </c>
      <c r="G539" s="15">
        <v>2</v>
      </c>
      <c r="H539" s="15" t="s">
        <v>3767</v>
      </c>
      <c r="I539" s="15" t="s">
        <v>3768</v>
      </c>
      <c r="J539" s="15" t="s">
        <v>3777</v>
      </c>
      <c r="K539" s="15" t="s">
        <v>3778</v>
      </c>
      <c r="L539" s="40" t="s">
        <v>6</v>
      </c>
      <c r="M539" s="39"/>
      <c r="N539" s="41" t="s">
        <v>2098</v>
      </c>
      <c r="O539" s="39">
        <v>45006</v>
      </c>
      <c r="P539" s="40">
        <v>1</v>
      </c>
      <c r="Q539" s="40">
        <v>4</v>
      </c>
      <c r="R539" s="40" t="str">
        <f>IFERROR(VLOOKUP(Tabla2[[#This Row],[CONTRATISTA PRNCIPAL]],Hoja1!$L$5:$M$9,2,FALSE),"CJV")</f>
        <v>CJV</v>
      </c>
      <c r="S539" s="40" t="str">
        <f>IF(Tabla2[[#This Row],[EMPRESA]]=Tabla2[[#This Row],[CONTRATISTA PRNCIPAL]],"Principal","Secundaria")</f>
        <v>Principal</v>
      </c>
      <c r="T539" s="42">
        <f>IFERROR(1/COUNTIF(Tabla2[CONTRATISTA PRNCIPAL],Tabla2[[#This Row],[CONTRATISTA PRNCIPAL]]),0)</f>
        <v>0.1111111111111111</v>
      </c>
      <c r="U539" s="43">
        <f>IF(((TODAY()-Tabla2[[#This Row],[FECHA NACIMIENTO]])/365)&lt;18,"Corregir", IF(((TODAY()-Tabla2[[#This Row],[FECHA NACIMIENTO]])/365)&gt;80, "Corregir",ROUNDDOWN(((TODAY()-Tabla2[[#This Row],[FECHA NACIMIENTO]])/365),0)))</f>
        <v>46</v>
      </c>
      <c r="V5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39" s="44" t="str">
        <f>+IF(Tabla2[[#This Row],[Edad]]="Corregir","Corregir","Ok")</f>
        <v>Ok</v>
      </c>
      <c r="X539" s="42" t="str">
        <f>+IFERROR(VLOOKUP(Tabla2[[#This Row],[DISTRITO SEGÚN DNI]],Hoja1!$A$2:$B$32,2,FALSE),"No")</f>
        <v>No</v>
      </c>
      <c r="Y539" s="42" t="str">
        <f>IF(OR(LOWER(Tabla2[[#This Row],[GENERO]])="masculino", LOWER(Tabla2[[#This Row],[GENERO]])="femenino"),"OK","Corregir")</f>
        <v>OK</v>
      </c>
      <c r="Z539" s="42" t="str">
        <f>+IF(Tabla2[[#This Row],[Nro. DNI / CE]]="","Corregir",IF(LEN(Tabla2[[#This Row],[Nro. DNI / CE]])&gt;=8,"OK","Corregir"))</f>
        <v>OK</v>
      </c>
      <c r="AA539" s="42">
        <f>COUNTIF(Tabla2[APELLIDOS Y NOMBRES],Tabla2[[#This Row],[APELLIDOS Y NOMBRES]])</f>
        <v>1</v>
      </c>
      <c r="AB539" s="42">
        <f>IF(Tabla2[[#This Row],[Trabajador]]&gt;1,1/Tabla2[[#This Row],[Trabajador]],Tabla2[[#This Row],[Trabajador]])</f>
        <v>1</v>
      </c>
      <c r="AC539" t="str">
        <f>+IFERROR(IF(Tabla2[[#This Row],[FECHA CESE/BAJA]]="","No Aplica",IF(AND(MONTH(Tabla2[[#This Row],[FECHA CESE/BAJA]])=MONTH(TODAY()-30),YEAR(Tabla2[[#This Row],[FECHA CESE/BAJA]])=YEAR(TODAY())),MONTH(TODAY()-30)&amp;"-"&amp;YEAR(TODAY()),"Borrar")),"No aplica")</f>
        <v>No Aplica</v>
      </c>
      <c r="AD539" t="str">
        <f>+IFERROR(IF(Tabla2[[#This Row],[FECHA INICIO DE LABORES EN OBRA]]="","No Aplica",IF(AND(MONTH(Tabla2[[#This Row],[FECHA INICIO DE LABORES EN OBRA]])=MONTH(TODAY()-30),YEAR(Tabla2[[#This Row],[FECHA INICIO DE LABORES EN OBRA]])=YEAR(TODAY())),MONTH(TODAY()-30)&amp;"-"&amp;YEAR(TODAY()),"No Aplica")),"No Aplica")</f>
        <v>No Aplica</v>
      </c>
    </row>
    <row r="540" spans="1:30" x14ac:dyDescent="0.25">
      <c r="A540" s="13">
        <v>20253881438</v>
      </c>
      <c r="B540" s="15" t="s">
        <v>3766</v>
      </c>
      <c r="C540" s="15" t="s">
        <v>3766</v>
      </c>
      <c r="D540" s="15" t="s">
        <v>3779</v>
      </c>
      <c r="E540" s="15" t="s">
        <v>3780</v>
      </c>
      <c r="F540" s="39">
        <v>33387</v>
      </c>
      <c r="G540" s="15">
        <v>2</v>
      </c>
      <c r="H540" s="15" t="s">
        <v>3772</v>
      </c>
      <c r="I540" s="15" t="s">
        <v>3768</v>
      </c>
      <c r="J540" s="15" t="s">
        <v>3781</v>
      </c>
      <c r="K540" s="15" t="s">
        <v>2237</v>
      </c>
      <c r="L540" s="40" t="s">
        <v>6</v>
      </c>
      <c r="M540" s="39"/>
      <c r="N540" s="41" t="s">
        <v>2098</v>
      </c>
      <c r="O540" s="39">
        <v>45006</v>
      </c>
      <c r="P540" s="40">
        <v>1</v>
      </c>
      <c r="Q540" s="40">
        <v>4</v>
      </c>
      <c r="R540" s="40" t="str">
        <f>IFERROR(VLOOKUP(Tabla2[[#This Row],[CONTRATISTA PRNCIPAL]],Hoja1!$L$5:$M$9,2,FALSE),"CJV")</f>
        <v>CJV</v>
      </c>
      <c r="S540" s="40" t="str">
        <f>IF(Tabla2[[#This Row],[EMPRESA]]=Tabla2[[#This Row],[CONTRATISTA PRNCIPAL]],"Principal","Secundaria")</f>
        <v>Principal</v>
      </c>
      <c r="T540" s="42">
        <f>IFERROR(1/COUNTIF(Tabla2[CONTRATISTA PRNCIPAL],Tabla2[[#This Row],[CONTRATISTA PRNCIPAL]]),0)</f>
        <v>0.1111111111111111</v>
      </c>
      <c r="U540" s="43">
        <f>IF(((TODAY()-Tabla2[[#This Row],[FECHA NACIMIENTO]])/365)&lt;18,"Corregir", IF(((TODAY()-Tabla2[[#This Row],[FECHA NACIMIENTO]])/365)&gt;80, "Corregir",ROUNDDOWN(((TODAY()-Tabla2[[#This Row],[FECHA NACIMIENTO]])/365),0)))</f>
        <v>32</v>
      </c>
      <c r="V5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40" s="44" t="str">
        <f>+IF(Tabla2[[#This Row],[Edad]]="Corregir","Corregir","Ok")</f>
        <v>Ok</v>
      </c>
      <c r="X540" s="42" t="str">
        <f>+IFERROR(VLOOKUP(Tabla2[[#This Row],[DISTRITO SEGÚN DNI]],Hoja1!$A$2:$B$32,2,FALSE),"No")</f>
        <v>No</v>
      </c>
      <c r="Y540" s="42" t="str">
        <f>IF(OR(LOWER(Tabla2[[#This Row],[GENERO]])="masculino", LOWER(Tabla2[[#This Row],[GENERO]])="femenino"),"OK","Corregir")</f>
        <v>OK</v>
      </c>
      <c r="Z540" s="42" t="str">
        <f>+IF(Tabla2[[#This Row],[Nro. DNI / CE]]="","Corregir",IF(LEN(Tabla2[[#This Row],[Nro. DNI / CE]])&gt;=8,"OK","Corregir"))</f>
        <v>OK</v>
      </c>
      <c r="AA540" s="42">
        <f>COUNTIF(Tabla2[APELLIDOS Y NOMBRES],Tabla2[[#This Row],[APELLIDOS Y NOMBRES]])</f>
        <v>1</v>
      </c>
      <c r="AB540" s="42">
        <f>IF(Tabla2[[#This Row],[Trabajador]]&gt;1,1/Tabla2[[#This Row],[Trabajador]],Tabla2[[#This Row],[Trabajador]])</f>
        <v>1</v>
      </c>
      <c r="AC540" t="str">
        <f>+IFERROR(IF(Tabla2[[#This Row],[FECHA CESE/BAJA]]="","No Aplica",IF(AND(MONTH(Tabla2[[#This Row],[FECHA CESE/BAJA]])=MONTH(TODAY()-30),YEAR(Tabla2[[#This Row],[FECHA CESE/BAJA]])=YEAR(TODAY())),MONTH(TODAY()-30)&amp;"-"&amp;YEAR(TODAY()),"Borrar")),"No aplica")</f>
        <v>No Aplica</v>
      </c>
      <c r="AD540" t="str">
        <f>+IFERROR(IF(Tabla2[[#This Row],[FECHA INICIO DE LABORES EN OBRA]]="","No Aplica",IF(AND(MONTH(Tabla2[[#This Row],[FECHA INICIO DE LABORES EN OBRA]])=MONTH(TODAY()-30),YEAR(Tabla2[[#This Row],[FECHA INICIO DE LABORES EN OBRA]])=YEAR(TODAY())),MONTH(TODAY()-30)&amp;"-"&amp;YEAR(TODAY()),"No Aplica")),"No Aplica")</f>
        <v>No Aplica</v>
      </c>
    </row>
    <row r="541" spans="1:30" x14ac:dyDescent="0.25">
      <c r="A541" s="13">
        <v>20253881438</v>
      </c>
      <c r="B541" s="15" t="s">
        <v>3766</v>
      </c>
      <c r="C541" s="15" t="s">
        <v>3766</v>
      </c>
      <c r="D541" s="15" t="s">
        <v>3782</v>
      </c>
      <c r="E541" s="15" t="s">
        <v>3783</v>
      </c>
      <c r="F541" s="39">
        <v>26817</v>
      </c>
      <c r="G541" s="15">
        <v>2</v>
      </c>
      <c r="H541" s="15" t="s">
        <v>3772</v>
      </c>
      <c r="I541" s="15" t="s">
        <v>3768</v>
      </c>
      <c r="J541" s="15" t="s">
        <v>3784</v>
      </c>
      <c r="K541" s="15" t="s">
        <v>3785</v>
      </c>
      <c r="L541" s="40" t="s">
        <v>6</v>
      </c>
      <c r="M541" s="39"/>
      <c r="N541" s="41" t="s">
        <v>2098</v>
      </c>
      <c r="O541" s="39">
        <v>45006</v>
      </c>
      <c r="P541" s="40">
        <v>1</v>
      </c>
      <c r="Q541" s="40">
        <v>4</v>
      </c>
      <c r="R541" s="40" t="str">
        <f>IFERROR(VLOOKUP(Tabla2[[#This Row],[CONTRATISTA PRNCIPAL]],Hoja1!$L$5:$M$9,2,FALSE),"CJV")</f>
        <v>CJV</v>
      </c>
      <c r="S541" s="40" t="str">
        <f>IF(Tabla2[[#This Row],[EMPRESA]]=Tabla2[[#This Row],[CONTRATISTA PRNCIPAL]],"Principal","Secundaria")</f>
        <v>Principal</v>
      </c>
      <c r="T541" s="42">
        <f>IFERROR(1/COUNTIF(Tabla2[CONTRATISTA PRNCIPAL],Tabla2[[#This Row],[CONTRATISTA PRNCIPAL]]),0)</f>
        <v>0.1111111111111111</v>
      </c>
      <c r="U541" s="43">
        <f>IF(((TODAY()-Tabla2[[#This Row],[FECHA NACIMIENTO]])/365)&lt;18,"Corregir", IF(((TODAY()-Tabla2[[#This Row],[FECHA NACIMIENTO]])/365)&gt;80, "Corregir",ROUNDDOWN(((TODAY()-Tabla2[[#This Row],[FECHA NACIMIENTO]])/365),0)))</f>
        <v>50</v>
      </c>
      <c r="V5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41" s="44" t="str">
        <f>+IF(Tabla2[[#This Row],[Edad]]="Corregir","Corregir","Ok")</f>
        <v>Ok</v>
      </c>
      <c r="X541" s="42" t="str">
        <f>+IFERROR(VLOOKUP(Tabla2[[#This Row],[DISTRITO SEGÚN DNI]],Hoja1!$A$2:$B$32,2,FALSE),"No")</f>
        <v>No</v>
      </c>
      <c r="Y541" s="42" t="str">
        <f>IF(OR(LOWER(Tabla2[[#This Row],[GENERO]])="masculino", LOWER(Tabla2[[#This Row],[GENERO]])="femenino"),"OK","Corregir")</f>
        <v>OK</v>
      </c>
      <c r="Z541" s="42" t="str">
        <f>+IF(Tabla2[[#This Row],[Nro. DNI / CE]]="","Corregir",IF(LEN(Tabla2[[#This Row],[Nro. DNI / CE]])&gt;=8,"OK","Corregir"))</f>
        <v>OK</v>
      </c>
      <c r="AA541" s="42">
        <f>COUNTIF(Tabla2[APELLIDOS Y NOMBRES],Tabla2[[#This Row],[APELLIDOS Y NOMBRES]])</f>
        <v>1</v>
      </c>
      <c r="AB541" s="42">
        <f>IF(Tabla2[[#This Row],[Trabajador]]&gt;1,1/Tabla2[[#This Row],[Trabajador]],Tabla2[[#This Row],[Trabajador]])</f>
        <v>1</v>
      </c>
      <c r="AC541" t="str">
        <f>+IFERROR(IF(Tabla2[[#This Row],[FECHA CESE/BAJA]]="","No Aplica",IF(AND(MONTH(Tabla2[[#This Row],[FECHA CESE/BAJA]])=MONTH(TODAY()-30),YEAR(Tabla2[[#This Row],[FECHA CESE/BAJA]])=YEAR(TODAY())),MONTH(TODAY()-30)&amp;"-"&amp;YEAR(TODAY()),"Borrar")),"No aplica")</f>
        <v>No Aplica</v>
      </c>
      <c r="AD541" t="str">
        <f>+IFERROR(IF(Tabla2[[#This Row],[FECHA INICIO DE LABORES EN OBRA]]="","No Aplica",IF(AND(MONTH(Tabla2[[#This Row],[FECHA INICIO DE LABORES EN OBRA]])=MONTH(TODAY()-30),YEAR(Tabla2[[#This Row],[FECHA INICIO DE LABORES EN OBRA]])=YEAR(TODAY())),MONTH(TODAY()-30)&amp;"-"&amp;YEAR(TODAY()),"No Aplica")),"No Aplica")</f>
        <v>No Aplica</v>
      </c>
    </row>
    <row r="542" spans="1:30" x14ac:dyDescent="0.25">
      <c r="A542" s="13">
        <v>20253881438</v>
      </c>
      <c r="B542" s="15" t="s">
        <v>3766</v>
      </c>
      <c r="C542" s="15" t="s">
        <v>3766</v>
      </c>
      <c r="D542" s="15" t="s">
        <v>3786</v>
      </c>
      <c r="E542" s="15" t="s">
        <v>3787</v>
      </c>
      <c r="F542" s="39">
        <v>27446</v>
      </c>
      <c r="G542" s="15">
        <v>2</v>
      </c>
      <c r="H542" s="15" t="s">
        <v>3772</v>
      </c>
      <c r="I542" s="15" t="s">
        <v>3768</v>
      </c>
      <c r="J542" s="15" t="s">
        <v>3788</v>
      </c>
      <c r="K542" s="15" t="s">
        <v>2472</v>
      </c>
      <c r="L542" s="40" t="s">
        <v>6</v>
      </c>
      <c r="M542" s="39"/>
      <c r="N542" s="41" t="s">
        <v>2098</v>
      </c>
      <c r="O542" s="39">
        <v>45006</v>
      </c>
      <c r="P542" s="40">
        <v>1</v>
      </c>
      <c r="Q542" s="40">
        <v>4</v>
      </c>
      <c r="R542" s="40" t="str">
        <f>IFERROR(VLOOKUP(Tabla2[[#This Row],[CONTRATISTA PRNCIPAL]],Hoja1!$L$5:$M$9,2,FALSE),"CJV")</f>
        <v>CJV</v>
      </c>
      <c r="S542" s="40" t="str">
        <f>IF(Tabla2[[#This Row],[EMPRESA]]=Tabla2[[#This Row],[CONTRATISTA PRNCIPAL]],"Principal","Secundaria")</f>
        <v>Principal</v>
      </c>
      <c r="T542" s="42">
        <f>IFERROR(1/COUNTIF(Tabla2[CONTRATISTA PRNCIPAL],Tabla2[[#This Row],[CONTRATISTA PRNCIPAL]]),0)</f>
        <v>0.1111111111111111</v>
      </c>
      <c r="U542" s="43">
        <f>IF(((TODAY()-Tabla2[[#This Row],[FECHA NACIMIENTO]])/365)&lt;18,"Corregir", IF(((TODAY()-Tabla2[[#This Row],[FECHA NACIMIENTO]])/365)&gt;80, "Corregir",ROUNDDOWN(((TODAY()-Tabla2[[#This Row],[FECHA NACIMIENTO]])/365),0)))</f>
        <v>48</v>
      </c>
      <c r="V5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42" s="44" t="str">
        <f>+IF(Tabla2[[#This Row],[Edad]]="Corregir","Corregir","Ok")</f>
        <v>Ok</v>
      </c>
      <c r="X542" s="42" t="str">
        <f>+IFERROR(VLOOKUP(Tabla2[[#This Row],[DISTRITO SEGÚN DNI]],Hoja1!$A$2:$B$32,2,FALSE),"No")</f>
        <v>No</v>
      </c>
      <c r="Y542" s="42" t="str">
        <f>IF(OR(LOWER(Tabla2[[#This Row],[GENERO]])="masculino", LOWER(Tabla2[[#This Row],[GENERO]])="femenino"),"OK","Corregir")</f>
        <v>OK</v>
      </c>
      <c r="Z542" s="42" t="str">
        <f>+IF(Tabla2[[#This Row],[Nro. DNI / CE]]="","Corregir",IF(LEN(Tabla2[[#This Row],[Nro. DNI / CE]])&gt;=8,"OK","Corregir"))</f>
        <v>OK</v>
      </c>
      <c r="AA542" s="42">
        <f>COUNTIF(Tabla2[APELLIDOS Y NOMBRES],Tabla2[[#This Row],[APELLIDOS Y NOMBRES]])</f>
        <v>1</v>
      </c>
      <c r="AB542" s="42">
        <f>IF(Tabla2[[#This Row],[Trabajador]]&gt;1,1/Tabla2[[#This Row],[Trabajador]],Tabla2[[#This Row],[Trabajador]])</f>
        <v>1</v>
      </c>
      <c r="AC542" t="str">
        <f>+IFERROR(IF(Tabla2[[#This Row],[FECHA CESE/BAJA]]="","No Aplica",IF(AND(MONTH(Tabla2[[#This Row],[FECHA CESE/BAJA]])=MONTH(TODAY()-30),YEAR(Tabla2[[#This Row],[FECHA CESE/BAJA]])=YEAR(TODAY())),MONTH(TODAY()-30)&amp;"-"&amp;YEAR(TODAY()),"Borrar")),"No aplica")</f>
        <v>No Aplica</v>
      </c>
      <c r="AD542" t="str">
        <f>+IFERROR(IF(Tabla2[[#This Row],[FECHA INICIO DE LABORES EN OBRA]]="","No Aplica",IF(AND(MONTH(Tabla2[[#This Row],[FECHA INICIO DE LABORES EN OBRA]])=MONTH(TODAY()-30),YEAR(Tabla2[[#This Row],[FECHA INICIO DE LABORES EN OBRA]])=YEAR(TODAY())),MONTH(TODAY()-30)&amp;"-"&amp;YEAR(TODAY()),"No Aplica")),"No Aplica")</f>
        <v>No Aplica</v>
      </c>
    </row>
    <row r="543" spans="1:30" x14ac:dyDescent="0.25">
      <c r="A543" s="13">
        <v>20253881438</v>
      </c>
      <c r="B543" s="15" t="s">
        <v>3766</v>
      </c>
      <c r="C543" s="15" t="s">
        <v>3766</v>
      </c>
      <c r="D543" s="15">
        <v>45467373</v>
      </c>
      <c r="E543" s="15" t="s">
        <v>138</v>
      </c>
      <c r="F543" s="39">
        <v>32350</v>
      </c>
      <c r="G543" s="15">
        <v>1</v>
      </c>
      <c r="H543" s="15" t="s">
        <v>3789</v>
      </c>
      <c r="I543" s="15" t="s">
        <v>3768</v>
      </c>
      <c r="J543" s="15" t="s">
        <v>3790</v>
      </c>
      <c r="K543" s="15" t="s">
        <v>34</v>
      </c>
      <c r="L543" s="40" t="s">
        <v>6</v>
      </c>
      <c r="M543" s="39"/>
      <c r="N543" s="41" t="s">
        <v>2098</v>
      </c>
      <c r="O543" s="39">
        <v>45006</v>
      </c>
      <c r="P543" s="40">
        <v>1</v>
      </c>
      <c r="Q543" s="40">
        <v>1</v>
      </c>
      <c r="R543" s="40" t="str">
        <f>IFERROR(VLOOKUP(Tabla2[[#This Row],[CONTRATISTA PRNCIPAL]],Hoja1!$L$5:$M$9,2,FALSE),"CJV")</f>
        <v>CJV</v>
      </c>
      <c r="S543" s="40" t="str">
        <f>IF(Tabla2[[#This Row],[EMPRESA]]=Tabla2[[#This Row],[CONTRATISTA PRNCIPAL]],"Principal","Secundaria")</f>
        <v>Principal</v>
      </c>
      <c r="T543" s="42">
        <f>IFERROR(1/COUNTIF(Tabla2[CONTRATISTA PRNCIPAL],Tabla2[[#This Row],[CONTRATISTA PRNCIPAL]]),0)</f>
        <v>0.1111111111111111</v>
      </c>
      <c r="U543" s="43">
        <f>IF(((TODAY()-Tabla2[[#This Row],[FECHA NACIMIENTO]])/365)&lt;18,"Corregir", IF(((TODAY()-Tabla2[[#This Row],[FECHA NACIMIENTO]])/365)&gt;80, "Corregir",ROUNDDOWN(((TODAY()-Tabla2[[#This Row],[FECHA NACIMIENTO]])/365),0)))</f>
        <v>35</v>
      </c>
      <c r="V5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43" s="44" t="str">
        <f>+IF(Tabla2[[#This Row],[Edad]]="Corregir","Corregir","Ok")</f>
        <v>Ok</v>
      </c>
      <c r="X543" s="42" t="str">
        <f>+IFERROR(VLOOKUP(Tabla2[[#This Row],[DISTRITO SEGÚN DNI]],Hoja1!$A$2:$B$32,2,FALSE),"No")</f>
        <v>SANTA ANITA</v>
      </c>
      <c r="Y543" s="42" t="str">
        <f>IF(OR(LOWER(Tabla2[[#This Row],[GENERO]])="masculino", LOWER(Tabla2[[#This Row],[GENERO]])="femenino"),"OK","Corregir")</f>
        <v>OK</v>
      </c>
      <c r="Z543" s="42" t="str">
        <f>+IF(Tabla2[[#This Row],[Nro. DNI / CE]]="","Corregir",IF(LEN(Tabla2[[#This Row],[Nro. DNI / CE]])&gt;=8,"OK","Corregir"))</f>
        <v>OK</v>
      </c>
      <c r="AA543" s="42">
        <f>COUNTIF(Tabla2[APELLIDOS Y NOMBRES],Tabla2[[#This Row],[APELLIDOS Y NOMBRES]])</f>
        <v>1</v>
      </c>
      <c r="AB543" s="42">
        <f>IF(Tabla2[[#This Row],[Trabajador]]&gt;1,1/Tabla2[[#This Row],[Trabajador]],Tabla2[[#This Row],[Trabajador]])</f>
        <v>1</v>
      </c>
      <c r="AC543" t="str">
        <f>+IFERROR(IF(Tabla2[[#This Row],[FECHA CESE/BAJA]]="","No Aplica",IF(AND(MONTH(Tabla2[[#This Row],[FECHA CESE/BAJA]])=MONTH(TODAY()-30),YEAR(Tabla2[[#This Row],[FECHA CESE/BAJA]])=YEAR(TODAY())),MONTH(TODAY()-30)&amp;"-"&amp;YEAR(TODAY()),"Borrar")),"No aplica")</f>
        <v>No Aplica</v>
      </c>
      <c r="AD543" t="str">
        <f>+IFERROR(IF(Tabla2[[#This Row],[FECHA INICIO DE LABORES EN OBRA]]="","No Aplica",IF(AND(MONTH(Tabla2[[#This Row],[FECHA INICIO DE LABORES EN OBRA]])=MONTH(TODAY()-30),YEAR(Tabla2[[#This Row],[FECHA INICIO DE LABORES EN OBRA]])=YEAR(TODAY())),MONTH(TODAY()-30)&amp;"-"&amp;YEAR(TODAY()),"No Aplica")),"No Aplica")</f>
        <v>No Aplica</v>
      </c>
    </row>
    <row r="544" spans="1:30" x14ac:dyDescent="0.25">
      <c r="A544" s="13">
        <v>20253881438</v>
      </c>
      <c r="B544" s="15" t="s">
        <v>3766</v>
      </c>
      <c r="C544" s="15" t="s">
        <v>3766</v>
      </c>
      <c r="D544" s="15" t="s">
        <v>3791</v>
      </c>
      <c r="E544" s="15" t="s">
        <v>3792</v>
      </c>
      <c r="F544" s="39">
        <v>27772</v>
      </c>
      <c r="G544" s="15">
        <v>1</v>
      </c>
      <c r="H544" s="15" t="s">
        <v>3793</v>
      </c>
      <c r="I544" s="15" t="s">
        <v>3768</v>
      </c>
      <c r="J544" s="15" t="s">
        <v>3794</v>
      </c>
      <c r="K544" s="15" t="s">
        <v>3795</v>
      </c>
      <c r="L544" s="40" t="s">
        <v>6</v>
      </c>
      <c r="M544" s="39"/>
      <c r="N544" s="41" t="s">
        <v>2098</v>
      </c>
      <c r="O544" s="39">
        <v>45006</v>
      </c>
      <c r="P544" s="40">
        <v>1</v>
      </c>
      <c r="Q544" s="40">
        <v>1</v>
      </c>
      <c r="R544" s="40" t="str">
        <f>IFERROR(VLOOKUP(Tabla2[[#This Row],[CONTRATISTA PRNCIPAL]],Hoja1!$L$5:$M$9,2,FALSE),"CJV")</f>
        <v>CJV</v>
      </c>
      <c r="S544" s="40" t="str">
        <f>IF(Tabla2[[#This Row],[EMPRESA]]=Tabla2[[#This Row],[CONTRATISTA PRNCIPAL]],"Principal","Secundaria")</f>
        <v>Principal</v>
      </c>
      <c r="T544" s="42">
        <f>IFERROR(1/COUNTIF(Tabla2[CONTRATISTA PRNCIPAL],Tabla2[[#This Row],[CONTRATISTA PRNCIPAL]]),0)</f>
        <v>0.1111111111111111</v>
      </c>
      <c r="U544" s="43">
        <f>IF(((TODAY()-Tabla2[[#This Row],[FECHA NACIMIENTO]])/365)&lt;18,"Corregir", IF(((TODAY()-Tabla2[[#This Row],[FECHA NACIMIENTO]])/365)&gt;80, "Corregir",ROUNDDOWN(((TODAY()-Tabla2[[#This Row],[FECHA NACIMIENTO]])/365),0)))</f>
        <v>47</v>
      </c>
      <c r="V5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44" s="44" t="str">
        <f>+IF(Tabla2[[#This Row],[Edad]]="Corregir","Corregir","Ok")</f>
        <v>Ok</v>
      </c>
      <c r="X544" s="42" t="str">
        <f>+IFERROR(VLOOKUP(Tabla2[[#This Row],[DISTRITO SEGÚN DNI]],Hoja1!$A$2:$B$32,2,FALSE),"No")</f>
        <v>No</v>
      </c>
      <c r="Y544" s="42" t="str">
        <f>IF(OR(LOWER(Tabla2[[#This Row],[GENERO]])="masculino", LOWER(Tabla2[[#This Row],[GENERO]])="femenino"),"OK","Corregir")</f>
        <v>OK</v>
      </c>
      <c r="Z544" s="42" t="str">
        <f>+IF(Tabla2[[#This Row],[Nro. DNI / CE]]="","Corregir",IF(LEN(Tabla2[[#This Row],[Nro. DNI / CE]])&gt;=8,"OK","Corregir"))</f>
        <v>OK</v>
      </c>
      <c r="AA544" s="42">
        <f>COUNTIF(Tabla2[APELLIDOS Y NOMBRES],Tabla2[[#This Row],[APELLIDOS Y NOMBRES]])</f>
        <v>1</v>
      </c>
      <c r="AB544" s="42">
        <f>IF(Tabla2[[#This Row],[Trabajador]]&gt;1,1/Tabla2[[#This Row],[Trabajador]],Tabla2[[#This Row],[Trabajador]])</f>
        <v>1</v>
      </c>
      <c r="AC544" t="str">
        <f>+IFERROR(IF(Tabla2[[#This Row],[FECHA CESE/BAJA]]="","No Aplica",IF(AND(MONTH(Tabla2[[#This Row],[FECHA CESE/BAJA]])=MONTH(TODAY()-30),YEAR(Tabla2[[#This Row],[FECHA CESE/BAJA]])=YEAR(TODAY())),MONTH(TODAY()-30)&amp;"-"&amp;YEAR(TODAY()),"Borrar")),"No aplica")</f>
        <v>No Aplica</v>
      </c>
      <c r="AD544" t="str">
        <f>+IFERROR(IF(Tabla2[[#This Row],[FECHA INICIO DE LABORES EN OBRA]]="","No Aplica",IF(AND(MONTH(Tabla2[[#This Row],[FECHA INICIO DE LABORES EN OBRA]])=MONTH(TODAY()-30),YEAR(Tabla2[[#This Row],[FECHA INICIO DE LABORES EN OBRA]])=YEAR(TODAY())),MONTH(TODAY()-30)&amp;"-"&amp;YEAR(TODAY()),"No Aplica")),"No Aplica")</f>
        <v>No Aplica</v>
      </c>
    </row>
    <row r="545" spans="1:30" x14ac:dyDescent="0.25">
      <c r="A545" s="13">
        <v>20253881438</v>
      </c>
      <c r="B545" s="15" t="s">
        <v>3766</v>
      </c>
      <c r="C545" s="15" t="s">
        <v>3766</v>
      </c>
      <c r="D545" s="15">
        <v>44764198</v>
      </c>
      <c r="E545" s="15" t="s">
        <v>3796</v>
      </c>
      <c r="F545" s="39">
        <v>32065</v>
      </c>
      <c r="G545" s="15">
        <v>1</v>
      </c>
      <c r="H545" s="15" t="s">
        <v>2981</v>
      </c>
      <c r="I545" s="15" t="s">
        <v>3768</v>
      </c>
      <c r="J545" s="15" t="s">
        <v>3797</v>
      </c>
      <c r="K545" s="15" t="s">
        <v>3798</v>
      </c>
      <c r="L545" s="40" t="s">
        <v>6</v>
      </c>
      <c r="M545" s="39"/>
      <c r="N545" s="41" t="s">
        <v>2098</v>
      </c>
      <c r="O545" s="39">
        <v>45033</v>
      </c>
      <c r="P545" s="40">
        <v>1</v>
      </c>
      <c r="Q545" s="40">
        <v>1</v>
      </c>
      <c r="R545" s="40" t="str">
        <f>IFERROR(VLOOKUP(Tabla2[[#This Row],[CONTRATISTA PRNCIPAL]],Hoja1!$L$5:$M$9,2,FALSE),"CJV")</f>
        <v>CJV</v>
      </c>
      <c r="S545" s="40" t="str">
        <f>IF(Tabla2[[#This Row],[EMPRESA]]=Tabla2[[#This Row],[CONTRATISTA PRNCIPAL]],"Principal","Secundaria")</f>
        <v>Principal</v>
      </c>
      <c r="T545" s="42">
        <f>IFERROR(1/COUNTIF(Tabla2[CONTRATISTA PRNCIPAL],Tabla2[[#This Row],[CONTRATISTA PRNCIPAL]]),0)</f>
        <v>0.1111111111111111</v>
      </c>
      <c r="U545" s="43">
        <f>IF(((TODAY()-Tabla2[[#This Row],[FECHA NACIMIENTO]])/365)&lt;18,"Corregir", IF(((TODAY()-Tabla2[[#This Row],[FECHA NACIMIENTO]])/365)&gt;80, "Corregir",ROUNDDOWN(((TODAY()-Tabla2[[#This Row],[FECHA NACIMIENTO]])/365),0)))</f>
        <v>35</v>
      </c>
      <c r="V5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45" s="44" t="str">
        <f>+IF(Tabla2[[#This Row],[Edad]]="Corregir","Corregir","Ok")</f>
        <v>Ok</v>
      </c>
      <c r="X545" s="42" t="str">
        <f>+IFERROR(VLOOKUP(Tabla2[[#This Row],[DISTRITO SEGÚN DNI]],Hoja1!$A$2:$B$32,2,FALSE),"No")</f>
        <v>No</v>
      </c>
      <c r="Y545" s="42" t="str">
        <f>IF(OR(LOWER(Tabla2[[#This Row],[GENERO]])="masculino", LOWER(Tabla2[[#This Row],[GENERO]])="femenino"),"OK","Corregir")</f>
        <v>OK</v>
      </c>
      <c r="Z545" s="42" t="str">
        <f>+IF(Tabla2[[#This Row],[Nro. DNI / CE]]="","Corregir",IF(LEN(Tabla2[[#This Row],[Nro. DNI / CE]])&gt;=8,"OK","Corregir"))</f>
        <v>OK</v>
      </c>
      <c r="AA545" s="42">
        <f>COUNTIF(Tabla2[APELLIDOS Y NOMBRES],Tabla2[[#This Row],[APELLIDOS Y NOMBRES]])</f>
        <v>1</v>
      </c>
      <c r="AB545" s="42">
        <f>IF(Tabla2[[#This Row],[Trabajador]]&gt;1,1/Tabla2[[#This Row],[Trabajador]],Tabla2[[#This Row],[Trabajador]])</f>
        <v>1</v>
      </c>
      <c r="AC545" t="str">
        <f>+IFERROR(IF(Tabla2[[#This Row],[FECHA CESE/BAJA]]="","No Aplica",IF(AND(MONTH(Tabla2[[#This Row],[FECHA CESE/BAJA]])=MONTH(TODAY()-30),YEAR(Tabla2[[#This Row],[FECHA CESE/BAJA]])=YEAR(TODAY())),MONTH(TODAY()-30)&amp;"-"&amp;YEAR(TODAY()),"Borrar")),"No aplica")</f>
        <v>No Aplica</v>
      </c>
      <c r="AD545" t="str">
        <f>+IFERROR(IF(Tabla2[[#This Row],[FECHA INICIO DE LABORES EN OBRA]]="","No Aplica",IF(AND(MONTH(Tabla2[[#This Row],[FECHA INICIO DE LABORES EN OBRA]])=MONTH(TODAY()-30),YEAR(Tabla2[[#This Row],[FECHA INICIO DE LABORES EN OBRA]])=YEAR(TODAY())),MONTH(TODAY()-30)&amp;"-"&amp;YEAR(TODAY()),"No Aplica")),"No Aplica")</f>
        <v>No Aplica</v>
      </c>
    </row>
    <row r="546" spans="1:30" x14ac:dyDescent="0.25">
      <c r="A546" s="13">
        <v>20603639520</v>
      </c>
      <c r="B546" s="15" t="s">
        <v>3799</v>
      </c>
      <c r="C546" s="15" t="s">
        <v>3799</v>
      </c>
      <c r="D546" s="15" t="s">
        <v>3800</v>
      </c>
      <c r="E546" s="15" t="s">
        <v>3801</v>
      </c>
      <c r="F546" s="39" t="s">
        <v>3802</v>
      </c>
      <c r="G546" s="15">
        <v>2</v>
      </c>
      <c r="H546" s="15" t="s">
        <v>3803</v>
      </c>
      <c r="I546" s="15" t="s">
        <v>3804</v>
      </c>
      <c r="J546" s="15" t="s">
        <v>3805</v>
      </c>
      <c r="K546" s="15" t="s">
        <v>2174</v>
      </c>
      <c r="L546" s="40" t="s">
        <v>6</v>
      </c>
      <c r="M546" s="39">
        <v>45158</v>
      </c>
      <c r="N546" s="41" t="s">
        <v>2687</v>
      </c>
      <c r="O546" s="39">
        <v>44939</v>
      </c>
      <c r="P546" s="40">
        <v>2</v>
      </c>
      <c r="Q546" s="40">
        <v>4</v>
      </c>
      <c r="R546" s="40" t="str">
        <f>IFERROR(VLOOKUP(Tabla2[[#This Row],[CONTRATISTA PRNCIPAL]],Hoja1!$L$5:$M$9,2,FALSE),"CJV")</f>
        <v>CJV</v>
      </c>
      <c r="S546" s="40" t="str">
        <f>IF(Tabla2[[#This Row],[EMPRESA]]=Tabla2[[#This Row],[CONTRATISTA PRNCIPAL]],"Principal","Secundaria")</f>
        <v>Principal</v>
      </c>
      <c r="T546" s="42">
        <f>IFERROR(1/COUNTIF(Tabla2[CONTRATISTA PRNCIPAL],Tabla2[[#This Row],[CONTRATISTA PRNCIPAL]]),0)</f>
        <v>0.005291005291005291</v>
      </c>
      <c r="U546" s="43">
        <f>IF(((TODAY()-Tabla2[[#This Row],[FECHA NACIMIENTO]])/365)&lt;18,"Corregir", IF(((TODAY()-Tabla2[[#This Row],[FECHA NACIMIENTO]])/365)&gt;80, "Corregir",ROUNDDOWN(((TODAY()-Tabla2[[#This Row],[FECHA NACIMIENTO]])/365),0)))</f>
        <v>35</v>
      </c>
      <c r="V5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46" s="44" t="str">
        <f>+IF(Tabla2[[#This Row],[Edad]]="Corregir","Corregir","Ok")</f>
        <v>Ok</v>
      </c>
      <c r="X546" s="42" t="str">
        <f>+IFERROR(VLOOKUP(Tabla2[[#This Row],[DISTRITO SEGÚN DNI]],Hoja1!$A$2:$B$32,2,FALSE),"No")</f>
        <v>No</v>
      </c>
      <c r="Y546" s="42" t="str">
        <f>IF(OR(LOWER(Tabla2[[#This Row],[GENERO]])="masculino", LOWER(Tabla2[[#This Row],[GENERO]])="femenino"),"OK","Corregir")</f>
        <v>OK</v>
      </c>
      <c r="Z546" s="42" t="str">
        <f>+IF(Tabla2[[#This Row],[Nro. DNI / CE]]="","Corregir",IF(LEN(Tabla2[[#This Row],[Nro. DNI / CE]])&gt;=8,"OK","Corregir"))</f>
        <v>OK</v>
      </c>
      <c r="AA546" s="42">
        <f>COUNTIF(Tabla2[APELLIDOS Y NOMBRES],Tabla2[[#This Row],[APELLIDOS Y NOMBRES]])</f>
        <v>1</v>
      </c>
      <c r="AB546" s="42">
        <f>IF(Tabla2[[#This Row],[Trabajador]]&gt;1,1/Tabla2[[#This Row],[Trabajador]],Tabla2[[#This Row],[Trabajador]])</f>
        <v>1</v>
      </c>
      <c r="AC546" t="str">
        <f>+IFERROR(IF(Tabla2[[#This Row],[FECHA CESE/BAJA]]="","No Aplica",IF(AND(MONTH(Tabla2[[#This Row],[FECHA CESE/BAJA]])=MONTH(TODAY()-30),YEAR(Tabla2[[#This Row],[FECHA CESE/BAJA]])=YEAR(TODAY())),MONTH(TODAY()-30)&amp;"-"&amp;YEAR(TODAY()),"Borrar")),"No aplica")</f>
        <v>8-2023</v>
      </c>
      <c r="AD546" t="str">
        <f>+IFERROR(IF(Tabla2[[#This Row],[FECHA INICIO DE LABORES EN OBRA]]="","No Aplica",IF(AND(MONTH(Tabla2[[#This Row],[FECHA INICIO DE LABORES EN OBRA]])=MONTH(TODAY()-30),YEAR(Tabla2[[#This Row],[FECHA INICIO DE LABORES EN OBRA]])=YEAR(TODAY())),MONTH(TODAY()-30)&amp;"-"&amp;YEAR(TODAY()),"No Aplica")),"No Aplica")</f>
        <v>No Aplica</v>
      </c>
    </row>
    <row r="547" spans="1:30" x14ac:dyDescent="0.25">
      <c r="A547" s="13">
        <v>20603639520</v>
      </c>
      <c r="B547" s="15" t="s">
        <v>3799</v>
      </c>
      <c r="C547" s="15" t="s">
        <v>3799</v>
      </c>
      <c r="D547" s="15" t="s">
        <v>3806</v>
      </c>
      <c r="E547" s="15" t="s">
        <v>3807</v>
      </c>
      <c r="F547" s="39" t="s">
        <v>3808</v>
      </c>
      <c r="G547" s="15">
        <v>2</v>
      </c>
      <c r="H547" s="15" t="s">
        <v>3129</v>
      </c>
      <c r="I547" s="15" t="s">
        <v>3809</v>
      </c>
      <c r="J547" s="15" t="s">
        <v>3810</v>
      </c>
      <c r="K547" s="15" t="s">
        <v>3569</v>
      </c>
      <c r="L547" s="40" t="s">
        <v>6</v>
      </c>
      <c r="M547" s="39">
        <v>45158</v>
      </c>
      <c r="N547" s="41" t="s">
        <v>2687</v>
      </c>
      <c r="O547" s="39">
        <v>44942</v>
      </c>
      <c r="P547" s="40">
        <v>2</v>
      </c>
      <c r="Q547" s="40">
        <v>4</v>
      </c>
      <c r="R547" s="40" t="str">
        <f>IFERROR(VLOOKUP(Tabla2[[#This Row],[CONTRATISTA PRNCIPAL]],Hoja1!$L$5:$M$9,2,FALSE),"CJV")</f>
        <v>CJV</v>
      </c>
      <c r="S547" s="40" t="str">
        <f>IF(Tabla2[[#This Row],[EMPRESA]]=Tabla2[[#This Row],[CONTRATISTA PRNCIPAL]],"Principal","Secundaria")</f>
        <v>Principal</v>
      </c>
      <c r="T547" s="42">
        <f>IFERROR(1/COUNTIF(Tabla2[CONTRATISTA PRNCIPAL],Tabla2[[#This Row],[CONTRATISTA PRNCIPAL]]),0)</f>
        <v>0.005291005291005291</v>
      </c>
      <c r="U547" s="43">
        <f>IF(((TODAY()-Tabla2[[#This Row],[FECHA NACIMIENTO]])/365)&lt;18,"Corregir", IF(((TODAY()-Tabla2[[#This Row],[FECHA NACIMIENTO]])/365)&gt;80, "Corregir",ROUNDDOWN(((TODAY()-Tabla2[[#This Row],[FECHA NACIMIENTO]])/365),0)))</f>
        <v>30</v>
      </c>
      <c r="V5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47" s="44" t="str">
        <f>+IF(Tabla2[[#This Row],[Edad]]="Corregir","Corregir","Ok")</f>
        <v>Ok</v>
      </c>
      <c r="X547" s="42" t="str">
        <f>+IFERROR(VLOOKUP(Tabla2[[#This Row],[DISTRITO SEGÚN DNI]],Hoja1!$A$2:$B$32,2,FALSE),"No")</f>
        <v>No</v>
      </c>
      <c r="Y547" s="42" t="str">
        <f>IF(OR(LOWER(Tabla2[[#This Row],[GENERO]])="masculino", LOWER(Tabla2[[#This Row],[GENERO]])="femenino"),"OK","Corregir")</f>
        <v>OK</v>
      </c>
      <c r="Z547" s="42" t="str">
        <f>+IF(Tabla2[[#This Row],[Nro. DNI / CE]]="","Corregir",IF(LEN(Tabla2[[#This Row],[Nro. DNI / CE]])&gt;=8,"OK","Corregir"))</f>
        <v>OK</v>
      </c>
      <c r="AA547" s="42">
        <f>COUNTIF(Tabla2[APELLIDOS Y NOMBRES],Tabla2[[#This Row],[APELLIDOS Y NOMBRES]])</f>
        <v>1</v>
      </c>
      <c r="AB547" s="42">
        <f>IF(Tabla2[[#This Row],[Trabajador]]&gt;1,1/Tabla2[[#This Row],[Trabajador]],Tabla2[[#This Row],[Trabajador]])</f>
        <v>1</v>
      </c>
      <c r="AC547" t="str">
        <f>+IFERROR(IF(Tabla2[[#This Row],[FECHA CESE/BAJA]]="","No Aplica",IF(AND(MONTH(Tabla2[[#This Row],[FECHA CESE/BAJA]])=MONTH(TODAY()-30),YEAR(Tabla2[[#This Row],[FECHA CESE/BAJA]])=YEAR(TODAY())),MONTH(TODAY()-30)&amp;"-"&amp;YEAR(TODAY()),"Borrar")),"No aplica")</f>
        <v>8-2023</v>
      </c>
      <c r="AD547" t="str">
        <f>+IFERROR(IF(Tabla2[[#This Row],[FECHA INICIO DE LABORES EN OBRA]]="","No Aplica",IF(AND(MONTH(Tabla2[[#This Row],[FECHA INICIO DE LABORES EN OBRA]])=MONTH(TODAY()-30),YEAR(Tabla2[[#This Row],[FECHA INICIO DE LABORES EN OBRA]])=YEAR(TODAY())),MONTH(TODAY()-30)&amp;"-"&amp;YEAR(TODAY()),"No Aplica")),"No Aplica")</f>
        <v>No Aplica</v>
      </c>
    </row>
    <row r="548" spans="1:30" x14ac:dyDescent="0.25">
      <c r="A548" s="13">
        <v>20603639520</v>
      </c>
      <c r="B548" s="15" t="s">
        <v>3799</v>
      </c>
      <c r="C548" s="15" t="s">
        <v>3799</v>
      </c>
      <c r="D548" s="15" t="s">
        <v>520</v>
      </c>
      <c r="E548" s="15" t="s">
        <v>521</v>
      </c>
      <c r="F548" s="39" t="s">
        <v>3811</v>
      </c>
      <c r="G548" s="15">
        <v>2</v>
      </c>
      <c r="H548" s="15" t="s">
        <v>2746</v>
      </c>
      <c r="I548" s="15" t="s">
        <v>3804</v>
      </c>
      <c r="J548" s="15" t="s">
        <v>3812</v>
      </c>
      <c r="K548" s="15" t="s">
        <v>17</v>
      </c>
      <c r="L548" s="40" t="s">
        <v>6</v>
      </c>
      <c r="M548" s="39">
        <v>45158</v>
      </c>
      <c r="N548" s="41" t="s">
        <v>2687</v>
      </c>
      <c r="O548" s="39">
        <v>44964</v>
      </c>
      <c r="P548" s="40">
        <v>2</v>
      </c>
      <c r="Q548" s="40">
        <v>4</v>
      </c>
      <c r="R548" s="40" t="str">
        <f>IFERROR(VLOOKUP(Tabla2[[#This Row],[CONTRATISTA PRNCIPAL]],Hoja1!$L$5:$M$9,2,FALSE),"CJV")</f>
        <v>CJV</v>
      </c>
      <c r="S548" s="40" t="str">
        <f>IF(Tabla2[[#This Row],[EMPRESA]]=Tabla2[[#This Row],[CONTRATISTA PRNCIPAL]],"Principal","Secundaria")</f>
        <v>Principal</v>
      </c>
      <c r="T548" s="42">
        <f>IFERROR(1/COUNTIF(Tabla2[CONTRATISTA PRNCIPAL],Tabla2[[#This Row],[CONTRATISTA PRNCIPAL]]),0)</f>
        <v>0.005291005291005291</v>
      </c>
      <c r="U548" s="43">
        <f>IF(((TODAY()-Tabla2[[#This Row],[FECHA NACIMIENTO]])/365)&lt;18,"Corregir", IF(((TODAY()-Tabla2[[#This Row],[FECHA NACIMIENTO]])/365)&gt;80, "Corregir",ROUNDDOWN(((TODAY()-Tabla2[[#This Row],[FECHA NACIMIENTO]])/365),0)))</f>
        <v>40</v>
      </c>
      <c r="V5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48" s="44" t="str">
        <f>+IF(Tabla2[[#This Row],[Edad]]="Corregir","Corregir","Ok")</f>
        <v>Ok</v>
      </c>
      <c r="X548" s="42" t="str">
        <f>+IFERROR(VLOOKUP(Tabla2[[#This Row],[DISTRITO SEGÚN DNI]],Hoja1!$A$2:$B$32,2,FALSE),"No")</f>
        <v>ATE</v>
      </c>
      <c r="Y548" s="42" t="str">
        <f>IF(OR(LOWER(Tabla2[[#This Row],[GENERO]])="masculino", LOWER(Tabla2[[#This Row],[GENERO]])="femenino"),"OK","Corregir")</f>
        <v>OK</v>
      </c>
      <c r="Z548" s="42" t="str">
        <f>+IF(Tabla2[[#This Row],[Nro. DNI / CE]]="","Corregir",IF(LEN(Tabla2[[#This Row],[Nro. DNI / CE]])&gt;=8,"OK","Corregir"))</f>
        <v>OK</v>
      </c>
      <c r="AA548" s="42">
        <f>COUNTIF(Tabla2[APELLIDOS Y NOMBRES],Tabla2[[#This Row],[APELLIDOS Y NOMBRES]])</f>
        <v>1</v>
      </c>
      <c r="AB548" s="42">
        <f>IF(Tabla2[[#This Row],[Trabajador]]&gt;1,1/Tabla2[[#This Row],[Trabajador]],Tabla2[[#This Row],[Trabajador]])</f>
        <v>1</v>
      </c>
      <c r="AC548" t="str">
        <f>+IFERROR(IF(Tabla2[[#This Row],[FECHA CESE/BAJA]]="","No Aplica",IF(AND(MONTH(Tabla2[[#This Row],[FECHA CESE/BAJA]])=MONTH(TODAY()-30),YEAR(Tabla2[[#This Row],[FECHA CESE/BAJA]])=YEAR(TODAY())),MONTH(TODAY()-30)&amp;"-"&amp;YEAR(TODAY()),"Borrar")),"No aplica")</f>
        <v>8-2023</v>
      </c>
      <c r="AD548" t="str">
        <f>+IFERROR(IF(Tabla2[[#This Row],[FECHA INICIO DE LABORES EN OBRA]]="","No Aplica",IF(AND(MONTH(Tabla2[[#This Row],[FECHA INICIO DE LABORES EN OBRA]])=MONTH(TODAY()-30),YEAR(Tabla2[[#This Row],[FECHA INICIO DE LABORES EN OBRA]])=YEAR(TODAY())),MONTH(TODAY()-30)&amp;"-"&amp;YEAR(TODAY()),"No Aplica")),"No Aplica")</f>
        <v>No Aplica</v>
      </c>
    </row>
    <row r="549" spans="1:30" x14ac:dyDescent="0.25">
      <c r="A549" s="13" t="s">
        <v>3813</v>
      </c>
      <c r="B549" s="15" t="s">
        <v>3814</v>
      </c>
      <c r="C549" s="15" t="s">
        <v>3799</v>
      </c>
      <c r="D549" s="15" t="s">
        <v>3815</v>
      </c>
      <c r="E549" s="15" t="s">
        <v>3816</v>
      </c>
      <c r="F549" s="39">
        <v>25443</v>
      </c>
      <c r="G549" s="15">
        <v>2</v>
      </c>
      <c r="H549" s="15" t="s">
        <v>3817</v>
      </c>
      <c r="I549" s="15" t="s">
        <v>3809</v>
      </c>
      <c r="J549" s="15" t="s">
        <v>3818</v>
      </c>
      <c r="K549" s="15" t="s">
        <v>3819</v>
      </c>
      <c r="L549" s="40" t="s">
        <v>6</v>
      </c>
      <c r="M549" s="39">
        <v>45161</v>
      </c>
      <c r="N549" s="41" t="s">
        <v>2687</v>
      </c>
      <c r="O549" s="39">
        <v>44952</v>
      </c>
      <c r="P549" s="40">
        <v>2</v>
      </c>
      <c r="Q549" s="40">
        <v>4</v>
      </c>
      <c r="R549" s="40" t="str">
        <f>IFERROR(VLOOKUP(Tabla2[[#This Row],[CONTRATISTA PRNCIPAL]],Hoja1!$L$5:$M$9,2,FALSE),"CJV")</f>
        <v>CJV</v>
      </c>
      <c r="S549" s="40" t="str">
        <f>IF(Tabla2[[#This Row],[EMPRESA]]=Tabla2[[#This Row],[CONTRATISTA PRNCIPAL]],"Principal","Secundaria")</f>
        <v>Secundaria</v>
      </c>
      <c r="T549" s="42">
        <f>IFERROR(1/COUNTIF(Tabla2[CONTRATISTA PRNCIPAL],Tabla2[[#This Row],[CONTRATISTA PRNCIPAL]]),0)</f>
        <v>0.005291005291005291</v>
      </c>
      <c r="U549" s="43">
        <f>IF(((TODAY()-Tabla2[[#This Row],[FECHA NACIMIENTO]])/365)&lt;18,"Corregir", IF(((TODAY()-Tabla2[[#This Row],[FECHA NACIMIENTO]])/365)&gt;80, "Corregir",ROUNDDOWN(((TODAY()-Tabla2[[#This Row],[FECHA NACIMIENTO]])/365),0)))</f>
        <v>54</v>
      </c>
      <c r="V5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49" s="44" t="str">
        <f>+IF(Tabla2[[#This Row],[Edad]]="Corregir","Corregir","Ok")</f>
        <v>Ok</v>
      </c>
      <c r="X549" s="42" t="str">
        <f>+IFERROR(VLOOKUP(Tabla2[[#This Row],[DISTRITO SEGÚN DNI]],Hoja1!$A$2:$B$32,2,FALSE),"No")</f>
        <v>No</v>
      </c>
      <c r="Y549" s="42" t="str">
        <f>IF(OR(LOWER(Tabla2[[#This Row],[GENERO]])="masculino", LOWER(Tabla2[[#This Row],[GENERO]])="femenino"),"OK","Corregir")</f>
        <v>OK</v>
      </c>
      <c r="Z549" s="42" t="str">
        <f>+IF(Tabla2[[#This Row],[Nro. DNI / CE]]="","Corregir",IF(LEN(Tabla2[[#This Row],[Nro. DNI / CE]])&gt;=8,"OK","Corregir"))</f>
        <v>OK</v>
      </c>
      <c r="AA549" s="42">
        <f>COUNTIF(Tabla2[APELLIDOS Y NOMBRES],Tabla2[[#This Row],[APELLIDOS Y NOMBRES]])</f>
        <v>1</v>
      </c>
      <c r="AB549" s="42">
        <f>IF(Tabla2[[#This Row],[Trabajador]]&gt;1,1/Tabla2[[#This Row],[Trabajador]],Tabla2[[#This Row],[Trabajador]])</f>
        <v>1</v>
      </c>
      <c r="AC549" t="str">
        <f>+IFERROR(IF(Tabla2[[#This Row],[FECHA CESE/BAJA]]="","No Aplica",IF(AND(MONTH(Tabla2[[#This Row],[FECHA CESE/BAJA]])=MONTH(TODAY()-30),YEAR(Tabla2[[#This Row],[FECHA CESE/BAJA]])=YEAR(TODAY())),MONTH(TODAY()-30)&amp;"-"&amp;YEAR(TODAY()),"Borrar")),"No aplica")</f>
        <v>8-2023</v>
      </c>
      <c r="AD549" t="str">
        <f>+IFERROR(IF(Tabla2[[#This Row],[FECHA INICIO DE LABORES EN OBRA]]="","No Aplica",IF(AND(MONTH(Tabla2[[#This Row],[FECHA INICIO DE LABORES EN OBRA]])=MONTH(TODAY()-30),YEAR(Tabla2[[#This Row],[FECHA INICIO DE LABORES EN OBRA]])=YEAR(TODAY())),MONTH(TODAY()-30)&amp;"-"&amp;YEAR(TODAY()),"No Aplica")),"No Aplica")</f>
        <v>No Aplica</v>
      </c>
    </row>
    <row r="550" spans="1:30" x14ac:dyDescent="0.25">
      <c r="A550" s="13" t="s">
        <v>3813</v>
      </c>
      <c r="B550" s="15" t="s">
        <v>3814</v>
      </c>
      <c r="C550" s="15" t="s">
        <v>3799</v>
      </c>
      <c r="D550" s="15" t="s">
        <v>3820</v>
      </c>
      <c r="E550" s="15" t="s">
        <v>3821</v>
      </c>
      <c r="F550" s="39" t="s">
        <v>3822</v>
      </c>
      <c r="G550" s="15">
        <v>2</v>
      </c>
      <c r="H550" s="15" t="s">
        <v>3823</v>
      </c>
      <c r="I550" s="15" t="s">
        <v>3809</v>
      </c>
      <c r="J550" s="15" t="s">
        <v>3824</v>
      </c>
      <c r="K550" s="15" t="s">
        <v>3825</v>
      </c>
      <c r="L550" s="40" t="s">
        <v>6</v>
      </c>
      <c r="M550" s="39">
        <v>45161</v>
      </c>
      <c r="N550" s="41" t="s">
        <v>2687</v>
      </c>
      <c r="O550" s="39"/>
      <c r="P550" s="40">
        <v>2</v>
      </c>
      <c r="Q550" s="40">
        <v>4</v>
      </c>
      <c r="R550" s="40" t="str">
        <f>IFERROR(VLOOKUP(Tabla2[[#This Row],[CONTRATISTA PRNCIPAL]],Hoja1!$L$5:$M$9,2,FALSE),"CJV")</f>
        <v>CJV</v>
      </c>
      <c r="S550" s="40" t="str">
        <f>IF(Tabla2[[#This Row],[EMPRESA]]=Tabla2[[#This Row],[CONTRATISTA PRNCIPAL]],"Principal","Secundaria")</f>
        <v>Secundaria</v>
      </c>
      <c r="T550" s="42">
        <f>IFERROR(1/COUNTIF(Tabla2[CONTRATISTA PRNCIPAL],Tabla2[[#This Row],[CONTRATISTA PRNCIPAL]]),0)</f>
        <v>0.005291005291005291</v>
      </c>
      <c r="U550" s="43">
        <f>IF(((TODAY()-Tabla2[[#This Row],[FECHA NACIMIENTO]])/365)&lt;18,"Corregir", IF(((TODAY()-Tabla2[[#This Row],[FECHA NACIMIENTO]])/365)&gt;80, "Corregir",ROUNDDOWN(((TODAY()-Tabla2[[#This Row],[FECHA NACIMIENTO]])/365),0)))</f>
        <v>51</v>
      </c>
      <c r="V5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50" s="44" t="str">
        <f>+IF(Tabla2[[#This Row],[Edad]]="Corregir","Corregir","Ok")</f>
        <v>Ok</v>
      </c>
      <c r="X550" s="42" t="str">
        <f>+IFERROR(VLOOKUP(Tabla2[[#This Row],[DISTRITO SEGÚN DNI]],Hoja1!$A$2:$B$32,2,FALSE),"No")</f>
        <v>No</v>
      </c>
      <c r="Y550" s="42" t="str">
        <f>IF(OR(LOWER(Tabla2[[#This Row],[GENERO]])="masculino", LOWER(Tabla2[[#This Row],[GENERO]])="femenino"),"OK","Corregir")</f>
        <v>OK</v>
      </c>
      <c r="Z550" s="42" t="str">
        <f>+IF(Tabla2[[#This Row],[Nro. DNI / CE]]="","Corregir",IF(LEN(Tabla2[[#This Row],[Nro. DNI / CE]])&gt;=8,"OK","Corregir"))</f>
        <v>OK</v>
      </c>
      <c r="AA550" s="42">
        <f>COUNTIF(Tabla2[APELLIDOS Y NOMBRES],Tabla2[[#This Row],[APELLIDOS Y NOMBRES]])</f>
        <v>1</v>
      </c>
      <c r="AB550" s="42">
        <f>IF(Tabla2[[#This Row],[Trabajador]]&gt;1,1/Tabla2[[#This Row],[Trabajador]],Tabla2[[#This Row],[Trabajador]])</f>
        <v>1</v>
      </c>
      <c r="AC550" t="str">
        <f>+IFERROR(IF(Tabla2[[#This Row],[FECHA CESE/BAJA]]="","No Aplica",IF(AND(MONTH(Tabla2[[#This Row],[FECHA CESE/BAJA]])=MONTH(TODAY()-30),YEAR(Tabla2[[#This Row],[FECHA CESE/BAJA]])=YEAR(TODAY())),MONTH(TODAY()-30)&amp;"-"&amp;YEAR(TODAY()),"Borrar")),"No aplica")</f>
        <v>8-2023</v>
      </c>
      <c r="AD550" t="str">
        <f>+IFERROR(IF(Tabla2[[#This Row],[FECHA INICIO DE LABORES EN OBRA]]="","No Aplica",IF(AND(MONTH(Tabla2[[#This Row],[FECHA INICIO DE LABORES EN OBRA]])=MONTH(TODAY()-30),YEAR(Tabla2[[#This Row],[FECHA INICIO DE LABORES EN OBRA]])=YEAR(TODAY())),MONTH(TODAY()-30)&amp;"-"&amp;YEAR(TODAY()),"No Aplica")),"No Aplica")</f>
        <v>No Aplica</v>
      </c>
    </row>
    <row r="551" spans="1:30" x14ac:dyDescent="0.25">
      <c r="A551" s="13">
        <v>20603639520</v>
      </c>
      <c r="B551" s="15" t="s">
        <v>3799</v>
      </c>
      <c r="C551" s="15" t="s">
        <v>3799</v>
      </c>
      <c r="D551" s="15" t="s">
        <v>1055</v>
      </c>
      <c r="E551" s="15" t="s">
        <v>1056</v>
      </c>
      <c r="F551" s="39" t="s">
        <v>3826</v>
      </c>
      <c r="G551" s="15">
        <v>2</v>
      </c>
      <c r="H551" s="15" t="s">
        <v>3129</v>
      </c>
      <c r="I551" s="15" t="s">
        <v>3809</v>
      </c>
      <c r="J551" s="15" t="s">
        <v>3827</v>
      </c>
      <c r="K551" s="15" t="s">
        <v>17</v>
      </c>
      <c r="L551" s="40" t="s">
        <v>6</v>
      </c>
      <c r="M551" s="39">
        <v>45161</v>
      </c>
      <c r="N551" s="41" t="s">
        <v>2687</v>
      </c>
      <c r="O551" s="39">
        <v>45082</v>
      </c>
      <c r="P551" s="40">
        <v>2</v>
      </c>
      <c r="Q551" s="40">
        <v>4</v>
      </c>
      <c r="R551" s="40" t="str">
        <f>IFERROR(VLOOKUP(Tabla2[[#This Row],[CONTRATISTA PRNCIPAL]],Hoja1!$L$5:$M$9,2,FALSE),"CJV")</f>
        <v>CJV</v>
      </c>
      <c r="S551" s="40" t="str">
        <f>IF(Tabla2[[#This Row],[EMPRESA]]=Tabla2[[#This Row],[CONTRATISTA PRNCIPAL]],"Principal","Secundaria")</f>
        <v>Principal</v>
      </c>
      <c r="T551" s="42">
        <f>IFERROR(1/COUNTIF(Tabla2[CONTRATISTA PRNCIPAL],Tabla2[[#This Row],[CONTRATISTA PRNCIPAL]]),0)</f>
        <v>0.005291005291005291</v>
      </c>
      <c r="U551" s="43">
        <f>IF(((TODAY()-Tabla2[[#This Row],[FECHA NACIMIENTO]])/365)&lt;18,"Corregir", IF(((TODAY()-Tabla2[[#This Row],[FECHA NACIMIENTO]])/365)&gt;80, "Corregir",ROUNDDOWN(((TODAY()-Tabla2[[#This Row],[FECHA NACIMIENTO]])/365),0)))</f>
        <v>39</v>
      </c>
      <c r="V5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51" s="44" t="str">
        <f>+IF(Tabla2[[#This Row],[Edad]]="Corregir","Corregir","Ok")</f>
        <v>Ok</v>
      </c>
      <c r="X551" s="42" t="str">
        <f>+IFERROR(VLOOKUP(Tabla2[[#This Row],[DISTRITO SEGÚN DNI]],Hoja1!$A$2:$B$32,2,FALSE),"No")</f>
        <v>ATE</v>
      </c>
      <c r="Y551" s="42" t="str">
        <f>IF(OR(LOWER(Tabla2[[#This Row],[GENERO]])="masculino", LOWER(Tabla2[[#This Row],[GENERO]])="femenino"),"OK","Corregir")</f>
        <v>OK</v>
      </c>
      <c r="Z551" s="42" t="str">
        <f>+IF(Tabla2[[#This Row],[Nro. DNI / CE]]="","Corregir",IF(LEN(Tabla2[[#This Row],[Nro. DNI / CE]])&gt;=8,"OK","Corregir"))</f>
        <v>OK</v>
      </c>
      <c r="AA551" s="42">
        <f>COUNTIF(Tabla2[APELLIDOS Y NOMBRES],Tabla2[[#This Row],[APELLIDOS Y NOMBRES]])</f>
        <v>1</v>
      </c>
      <c r="AB551" s="42">
        <f>IF(Tabla2[[#This Row],[Trabajador]]&gt;1,1/Tabla2[[#This Row],[Trabajador]],Tabla2[[#This Row],[Trabajador]])</f>
        <v>1</v>
      </c>
      <c r="AC551" t="str">
        <f>+IFERROR(IF(Tabla2[[#This Row],[FECHA CESE/BAJA]]="","No Aplica",IF(AND(MONTH(Tabla2[[#This Row],[FECHA CESE/BAJA]])=MONTH(TODAY()-30),YEAR(Tabla2[[#This Row],[FECHA CESE/BAJA]])=YEAR(TODAY())),MONTH(TODAY()-30)&amp;"-"&amp;YEAR(TODAY()),"Borrar")),"No aplica")</f>
        <v>8-2023</v>
      </c>
      <c r="AD551" t="str">
        <f>+IFERROR(IF(Tabla2[[#This Row],[FECHA INICIO DE LABORES EN OBRA]]="","No Aplica",IF(AND(MONTH(Tabla2[[#This Row],[FECHA INICIO DE LABORES EN OBRA]])=MONTH(TODAY()-30),YEAR(Tabla2[[#This Row],[FECHA INICIO DE LABORES EN OBRA]])=YEAR(TODAY())),MONTH(TODAY()-30)&amp;"-"&amp;YEAR(TODAY()),"No Aplica")),"No Aplica")</f>
        <v>No Aplica</v>
      </c>
    </row>
    <row r="552" spans="1:30" x14ac:dyDescent="0.25">
      <c r="A552" s="13">
        <v>20603639520</v>
      </c>
      <c r="B552" s="15" t="s">
        <v>3799</v>
      </c>
      <c r="C552" s="15" t="s">
        <v>3799</v>
      </c>
      <c r="D552" s="15" t="s">
        <v>996</v>
      </c>
      <c r="E552" s="15" t="s">
        <v>997</v>
      </c>
      <c r="F552" s="39" t="s">
        <v>3828</v>
      </c>
      <c r="G552" s="15">
        <v>2</v>
      </c>
      <c r="H552" s="15" t="s">
        <v>2924</v>
      </c>
      <c r="I552" s="15" t="s">
        <v>3804</v>
      </c>
      <c r="J552" s="15" t="s">
        <v>3829</v>
      </c>
      <c r="K552" s="15" t="s">
        <v>27</v>
      </c>
      <c r="L552" s="40" t="s">
        <v>6</v>
      </c>
      <c r="M552" s="39">
        <v>45165</v>
      </c>
      <c r="N552" s="41" t="s">
        <v>2687</v>
      </c>
      <c r="O552" s="39">
        <v>44930</v>
      </c>
      <c r="P552" s="40">
        <v>2</v>
      </c>
      <c r="Q552" s="40">
        <v>4</v>
      </c>
      <c r="R552" s="40" t="str">
        <f>IFERROR(VLOOKUP(Tabla2[[#This Row],[CONTRATISTA PRNCIPAL]],Hoja1!$L$5:$M$9,2,FALSE),"CJV")</f>
        <v>CJV</v>
      </c>
      <c r="S552" s="40" t="str">
        <f>IF(Tabla2[[#This Row],[EMPRESA]]=Tabla2[[#This Row],[CONTRATISTA PRNCIPAL]],"Principal","Secundaria")</f>
        <v>Principal</v>
      </c>
      <c r="T552" s="42">
        <f>IFERROR(1/COUNTIF(Tabla2[CONTRATISTA PRNCIPAL],Tabla2[[#This Row],[CONTRATISTA PRNCIPAL]]),0)</f>
        <v>0.005291005291005291</v>
      </c>
      <c r="U552" s="43">
        <f>IF(((TODAY()-Tabla2[[#This Row],[FECHA NACIMIENTO]])/365)&lt;18,"Corregir", IF(((TODAY()-Tabla2[[#This Row],[FECHA NACIMIENTO]])/365)&gt;80, "Corregir",ROUNDDOWN(((TODAY()-Tabla2[[#This Row],[FECHA NACIMIENTO]])/365),0)))</f>
        <v>27</v>
      </c>
      <c r="V5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52" s="44" t="str">
        <f>+IF(Tabla2[[#This Row],[Edad]]="Corregir","Corregir","Ok")</f>
        <v>Ok</v>
      </c>
      <c r="X552" s="42" t="str">
        <f>+IFERROR(VLOOKUP(Tabla2[[#This Row],[DISTRITO SEGÚN DNI]],Hoja1!$A$2:$B$32,2,FALSE),"No")</f>
        <v>CALLAO</v>
      </c>
      <c r="Y552" s="42" t="str">
        <f>IF(OR(LOWER(Tabla2[[#This Row],[GENERO]])="masculino", LOWER(Tabla2[[#This Row],[GENERO]])="femenino"),"OK","Corregir")</f>
        <v>OK</v>
      </c>
      <c r="Z552" s="42" t="str">
        <f>+IF(Tabla2[[#This Row],[Nro. DNI / CE]]="","Corregir",IF(LEN(Tabla2[[#This Row],[Nro. DNI / CE]])&gt;=8,"OK","Corregir"))</f>
        <v>OK</v>
      </c>
      <c r="AA552" s="42">
        <f>COUNTIF(Tabla2[APELLIDOS Y NOMBRES],Tabla2[[#This Row],[APELLIDOS Y NOMBRES]])</f>
        <v>1</v>
      </c>
      <c r="AB552" s="42">
        <f>IF(Tabla2[[#This Row],[Trabajador]]&gt;1,1/Tabla2[[#This Row],[Trabajador]],Tabla2[[#This Row],[Trabajador]])</f>
        <v>1</v>
      </c>
      <c r="AC552" t="str">
        <f>+IFERROR(IF(Tabla2[[#This Row],[FECHA CESE/BAJA]]="","No Aplica",IF(AND(MONTH(Tabla2[[#This Row],[FECHA CESE/BAJA]])=MONTH(TODAY()-30),YEAR(Tabla2[[#This Row],[FECHA CESE/BAJA]])=YEAR(TODAY())),MONTH(TODAY()-30)&amp;"-"&amp;YEAR(TODAY()),"Borrar")),"No aplica")</f>
        <v>8-2023</v>
      </c>
      <c r="AD552" t="str">
        <f>+IFERROR(IF(Tabla2[[#This Row],[FECHA INICIO DE LABORES EN OBRA]]="","No Aplica",IF(AND(MONTH(Tabla2[[#This Row],[FECHA INICIO DE LABORES EN OBRA]])=MONTH(TODAY()-30),YEAR(Tabla2[[#This Row],[FECHA INICIO DE LABORES EN OBRA]])=YEAR(TODAY())),MONTH(TODAY()-30)&amp;"-"&amp;YEAR(TODAY()),"No Aplica")),"No Aplica")</f>
        <v>No Aplica</v>
      </c>
    </row>
    <row r="553" spans="1:30" x14ac:dyDescent="0.25">
      <c r="A553" s="13">
        <v>20550520002</v>
      </c>
      <c r="B553" s="15" t="s">
        <v>3830</v>
      </c>
      <c r="C553" s="15" t="s">
        <v>3799</v>
      </c>
      <c r="D553" s="15" t="s">
        <v>3831</v>
      </c>
      <c r="E553" s="15" t="s">
        <v>3832</v>
      </c>
      <c r="F553" s="39">
        <v>26553</v>
      </c>
      <c r="G553" s="15">
        <v>1</v>
      </c>
      <c r="H553" s="15" t="s">
        <v>3833</v>
      </c>
      <c r="I553" s="15" t="s">
        <v>3804</v>
      </c>
      <c r="J553" s="15" t="s">
        <v>3834</v>
      </c>
      <c r="K553" s="15" t="s">
        <v>2200</v>
      </c>
      <c r="L553" s="40" t="s">
        <v>6</v>
      </c>
      <c r="M553" s="39">
        <v>45169</v>
      </c>
      <c r="N553" s="41" t="s">
        <v>2687</v>
      </c>
      <c r="O553" s="39">
        <v>44895</v>
      </c>
      <c r="P553" s="40">
        <v>2</v>
      </c>
      <c r="Q553" s="40">
        <v>1</v>
      </c>
      <c r="R553" s="40" t="str">
        <f>IFERROR(VLOOKUP(Tabla2[[#This Row],[CONTRATISTA PRNCIPAL]],Hoja1!$L$5:$M$9,2,FALSE),"CJV")</f>
        <v>CJV</v>
      </c>
      <c r="S553" s="40" t="str">
        <f>IF(Tabla2[[#This Row],[EMPRESA]]=Tabla2[[#This Row],[CONTRATISTA PRNCIPAL]],"Principal","Secundaria")</f>
        <v>Secundaria</v>
      </c>
      <c r="T553" s="42">
        <f>IFERROR(1/COUNTIF(Tabla2[CONTRATISTA PRNCIPAL],Tabla2[[#This Row],[CONTRATISTA PRNCIPAL]]),0)</f>
        <v>0.005291005291005291</v>
      </c>
      <c r="U553" s="43">
        <f>IF(((TODAY()-Tabla2[[#This Row],[FECHA NACIMIENTO]])/365)&lt;18,"Corregir", IF(((TODAY()-Tabla2[[#This Row],[FECHA NACIMIENTO]])/365)&gt;80, "Corregir",ROUNDDOWN(((TODAY()-Tabla2[[#This Row],[FECHA NACIMIENTO]])/365),0)))</f>
        <v>51</v>
      </c>
      <c r="V5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53" s="44" t="str">
        <f>+IF(Tabla2[[#This Row],[Edad]]="Corregir","Corregir","Ok")</f>
        <v>Ok</v>
      </c>
      <c r="X553" s="42" t="str">
        <f>+IFERROR(VLOOKUP(Tabla2[[#This Row],[DISTRITO SEGÚN DNI]],Hoja1!$A$2:$B$32,2,FALSE),"No")</f>
        <v>No</v>
      </c>
      <c r="Y553" s="42" t="str">
        <f>IF(OR(LOWER(Tabla2[[#This Row],[GENERO]])="masculino", LOWER(Tabla2[[#This Row],[GENERO]])="femenino"),"OK","Corregir")</f>
        <v>OK</v>
      </c>
      <c r="Z553" s="42" t="str">
        <f>+IF(Tabla2[[#This Row],[Nro. DNI / CE]]="","Corregir",IF(LEN(Tabla2[[#This Row],[Nro. DNI / CE]])&gt;=8,"OK","Corregir"))</f>
        <v>OK</v>
      </c>
      <c r="AA553" s="42">
        <f>COUNTIF(Tabla2[APELLIDOS Y NOMBRES],Tabla2[[#This Row],[APELLIDOS Y NOMBRES]])</f>
        <v>1</v>
      </c>
      <c r="AB553" s="42">
        <f>IF(Tabla2[[#This Row],[Trabajador]]&gt;1,1/Tabla2[[#This Row],[Trabajador]],Tabla2[[#This Row],[Trabajador]])</f>
        <v>1</v>
      </c>
      <c r="AC553" t="str">
        <f>+IFERROR(IF(Tabla2[[#This Row],[FECHA CESE/BAJA]]="","No Aplica",IF(AND(MONTH(Tabla2[[#This Row],[FECHA CESE/BAJA]])=MONTH(TODAY()-30),YEAR(Tabla2[[#This Row],[FECHA CESE/BAJA]])=YEAR(TODAY())),MONTH(TODAY()-30)&amp;"-"&amp;YEAR(TODAY()),"Borrar")),"No aplica")</f>
        <v>8-2023</v>
      </c>
      <c r="AD553" t="str">
        <f>+IFERROR(IF(Tabla2[[#This Row],[FECHA INICIO DE LABORES EN OBRA]]="","No Aplica",IF(AND(MONTH(Tabla2[[#This Row],[FECHA INICIO DE LABORES EN OBRA]])=MONTH(TODAY()-30),YEAR(Tabla2[[#This Row],[FECHA INICIO DE LABORES EN OBRA]])=YEAR(TODAY())),MONTH(TODAY()-30)&amp;"-"&amp;YEAR(TODAY()),"No Aplica")),"No Aplica")</f>
        <v>No Aplica</v>
      </c>
    </row>
    <row r="554" spans="1:30" x14ac:dyDescent="0.25">
      <c r="A554" s="13" t="s">
        <v>3835</v>
      </c>
      <c r="B554" s="15" t="s">
        <v>3799</v>
      </c>
      <c r="C554" s="15" t="s">
        <v>3799</v>
      </c>
      <c r="D554" s="15" t="s">
        <v>3836</v>
      </c>
      <c r="E554" s="15" t="s">
        <v>3837</v>
      </c>
      <c r="F554" s="39">
        <v>29197</v>
      </c>
      <c r="G554" s="15">
        <v>1</v>
      </c>
      <c r="H554" s="15" t="s">
        <v>3838</v>
      </c>
      <c r="I554" s="15" t="s">
        <v>3804</v>
      </c>
      <c r="J554" s="15" t="s">
        <v>3839</v>
      </c>
      <c r="K554" s="15" t="s">
        <v>2174</v>
      </c>
      <c r="L554" s="40" t="s">
        <v>6</v>
      </c>
      <c r="M554" s="39"/>
      <c r="N554" s="41" t="s">
        <v>2687</v>
      </c>
      <c r="O554" s="39">
        <v>43521</v>
      </c>
      <c r="P554" s="40">
        <v>1</v>
      </c>
      <c r="Q554" s="40">
        <v>1</v>
      </c>
      <c r="R554" s="40" t="str">
        <f>IFERROR(VLOOKUP(Tabla2[[#This Row],[CONTRATISTA PRNCIPAL]],Hoja1!$L$5:$M$9,2,FALSE),"CJV")</f>
        <v>CJV</v>
      </c>
      <c r="S554" s="40" t="str">
        <f>IF(Tabla2[[#This Row],[EMPRESA]]=Tabla2[[#This Row],[CONTRATISTA PRNCIPAL]],"Principal","Secundaria")</f>
        <v>Principal</v>
      </c>
      <c r="T554" s="42">
        <f>IFERROR(1/COUNTIF(Tabla2[CONTRATISTA PRNCIPAL],Tabla2[[#This Row],[CONTRATISTA PRNCIPAL]]),0)</f>
        <v>0.005291005291005291</v>
      </c>
      <c r="U554" s="43">
        <f>IF(((TODAY()-Tabla2[[#This Row],[FECHA NACIMIENTO]])/365)&lt;18,"Corregir", IF(((TODAY()-Tabla2[[#This Row],[FECHA NACIMIENTO]])/365)&gt;80, "Corregir",ROUNDDOWN(((TODAY()-Tabla2[[#This Row],[FECHA NACIMIENTO]])/365),0)))</f>
        <v>43</v>
      </c>
      <c r="V5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54" s="44" t="str">
        <f>+IF(Tabla2[[#This Row],[Edad]]="Corregir","Corregir","Ok")</f>
        <v>Ok</v>
      </c>
      <c r="X554" s="42" t="str">
        <f>+IFERROR(VLOOKUP(Tabla2[[#This Row],[DISTRITO SEGÚN DNI]],Hoja1!$A$2:$B$32,2,FALSE),"No")</f>
        <v>No</v>
      </c>
      <c r="Y554" s="42" t="str">
        <f>IF(OR(LOWER(Tabla2[[#This Row],[GENERO]])="masculino", LOWER(Tabla2[[#This Row],[GENERO]])="femenino"),"OK","Corregir")</f>
        <v>OK</v>
      </c>
      <c r="Z554" s="42" t="str">
        <f>+IF(Tabla2[[#This Row],[Nro. DNI / CE]]="","Corregir",IF(LEN(Tabla2[[#This Row],[Nro. DNI / CE]])&gt;=8,"OK","Corregir"))</f>
        <v>OK</v>
      </c>
      <c r="AA554" s="42">
        <f>COUNTIF(Tabla2[APELLIDOS Y NOMBRES],Tabla2[[#This Row],[APELLIDOS Y NOMBRES]])</f>
        <v>1</v>
      </c>
      <c r="AB554" s="42">
        <f>IF(Tabla2[[#This Row],[Trabajador]]&gt;1,1/Tabla2[[#This Row],[Trabajador]],Tabla2[[#This Row],[Trabajador]])</f>
        <v>1</v>
      </c>
      <c r="AC554" t="str">
        <f>+IFERROR(IF(Tabla2[[#This Row],[FECHA CESE/BAJA]]="","No Aplica",IF(AND(MONTH(Tabla2[[#This Row],[FECHA CESE/BAJA]])=MONTH(TODAY()-30),YEAR(Tabla2[[#This Row],[FECHA CESE/BAJA]])=YEAR(TODAY())),MONTH(TODAY()-30)&amp;"-"&amp;YEAR(TODAY()),"Borrar")),"No aplica")</f>
        <v>No Aplica</v>
      </c>
      <c r="AD554" t="str">
        <f>+IFERROR(IF(Tabla2[[#This Row],[FECHA INICIO DE LABORES EN OBRA]]="","No Aplica",IF(AND(MONTH(Tabla2[[#This Row],[FECHA INICIO DE LABORES EN OBRA]])=MONTH(TODAY()-30),YEAR(Tabla2[[#This Row],[FECHA INICIO DE LABORES EN OBRA]])=YEAR(TODAY())),MONTH(TODAY()-30)&amp;"-"&amp;YEAR(TODAY()),"No Aplica")),"No Aplica")</f>
        <v>No Aplica</v>
      </c>
    </row>
    <row r="555" spans="1:30" x14ac:dyDescent="0.25">
      <c r="A555" s="13">
        <v>20550520002</v>
      </c>
      <c r="B555" s="15" t="s">
        <v>3830</v>
      </c>
      <c r="C555" s="15" t="s">
        <v>3799</v>
      </c>
      <c r="D555" s="15" t="s">
        <v>375</v>
      </c>
      <c r="E555" s="15" t="s">
        <v>376</v>
      </c>
      <c r="F555" s="39">
        <v>26019</v>
      </c>
      <c r="G555" s="15">
        <v>1</v>
      </c>
      <c r="H555" s="15" t="s">
        <v>3123</v>
      </c>
      <c r="I555" s="15" t="s">
        <v>3840</v>
      </c>
      <c r="J555" s="15" t="s">
        <v>3841</v>
      </c>
      <c r="K555" s="15" t="s">
        <v>22</v>
      </c>
      <c r="L555" s="40" t="s">
        <v>6</v>
      </c>
      <c r="M555" s="39"/>
      <c r="N555" s="41" t="s">
        <v>2687</v>
      </c>
      <c r="O555" s="39">
        <v>43556</v>
      </c>
      <c r="P555" s="40">
        <v>1</v>
      </c>
      <c r="Q555" s="40">
        <v>1</v>
      </c>
      <c r="R555" s="40" t="str">
        <f>IFERROR(VLOOKUP(Tabla2[[#This Row],[CONTRATISTA PRNCIPAL]],Hoja1!$L$5:$M$9,2,FALSE),"CJV")</f>
        <v>CJV</v>
      </c>
      <c r="S555" s="40" t="str">
        <f>IF(Tabla2[[#This Row],[EMPRESA]]=Tabla2[[#This Row],[CONTRATISTA PRNCIPAL]],"Principal","Secundaria")</f>
        <v>Secundaria</v>
      </c>
      <c r="T555" s="42">
        <f>IFERROR(1/COUNTIF(Tabla2[CONTRATISTA PRNCIPAL],Tabla2[[#This Row],[CONTRATISTA PRNCIPAL]]),0)</f>
        <v>0.005291005291005291</v>
      </c>
      <c r="U555" s="43">
        <f>IF(((TODAY()-Tabla2[[#This Row],[FECHA NACIMIENTO]])/365)&lt;18,"Corregir", IF(((TODAY()-Tabla2[[#This Row],[FECHA NACIMIENTO]])/365)&gt;80, "Corregir",ROUNDDOWN(((TODAY()-Tabla2[[#This Row],[FECHA NACIMIENTO]])/365),0)))</f>
        <v>52</v>
      </c>
      <c r="V5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55" s="44" t="str">
        <f>+IF(Tabla2[[#This Row],[Edad]]="Corregir","Corregir","Ok")</f>
        <v>Ok</v>
      </c>
      <c r="X555" s="42" t="str">
        <f>+IFERROR(VLOOKUP(Tabla2[[#This Row],[DISTRITO SEGÚN DNI]],Hoja1!$A$2:$B$32,2,FALSE),"No")</f>
        <v>BREÑA</v>
      </c>
      <c r="Y555" s="42" t="str">
        <f>IF(OR(LOWER(Tabla2[[#This Row],[GENERO]])="masculino", LOWER(Tabla2[[#This Row],[GENERO]])="femenino"),"OK","Corregir")</f>
        <v>OK</v>
      </c>
      <c r="Z555" s="42" t="str">
        <f>+IF(Tabla2[[#This Row],[Nro. DNI / CE]]="","Corregir",IF(LEN(Tabla2[[#This Row],[Nro. DNI / CE]])&gt;=8,"OK","Corregir"))</f>
        <v>OK</v>
      </c>
      <c r="AA555" s="42">
        <f>COUNTIF(Tabla2[APELLIDOS Y NOMBRES],Tabla2[[#This Row],[APELLIDOS Y NOMBRES]])</f>
        <v>1</v>
      </c>
      <c r="AB555" s="42">
        <f>IF(Tabla2[[#This Row],[Trabajador]]&gt;1,1/Tabla2[[#This Row],[Trabajador]],Tabla2[[#This Row],[Trabajador]])</f>
        <v>1</v>
      </c>
      <c r="AC555" t="str">
        <f>+IFERROR(IF(Tabla2[[#This Row],[FECHA CESE/BAJA]]="","No Aplica",IF(AND(MONTH(Tabla2[[#This Row],[FECHA CESE/BAJA]])=MONTH(TODAY()-30),YEAR(Tabla2[[#This Row],[FECHA CESE/BAJA]])=YEAR(TODAY())),MONTH(TODAY()-30)&amp;"-"&amp;YEAR(TODAY()),"Borrar")),"No aplica")</f>
        <v>No Aplica</v>
      </c>
      <c r="AD555" t="str">
        <f>+IFERROR(IF(Tabla2[[#This Row],[FECHA INICIO DE LABORES EN OBRA]]="","No Aplica",IF(AND(MONTH(Tabla2[[#This Row],[FECHA INICIO DE LABORES EN OBRA]])=MONTH(TODAY()-30),YEAR(Tabla2[[#This Row],[FECHA INICIO DE LABORES EN OBRA]])=YEAR(TODAY())),MONTH(TODAY()-30)&amp;"-"&amp;YEAR(TODAY()),"No Aplica")),"No Aplica")</f>
        <v>No Aplica</v>
      </c>
    </row>
    <row r="556" spans="1:30" x14ac:dyDescent="0.25">
      <c r="A556" s="13">
        <v>20550520002</v>
      </c>
      <c r="B556" s="15" t="s">
        <v>3830</v>
      </c>
      <c r="C556" s="15" t="s">
        <v>3799</v>
      </c>
      <c r="D556" s="15" t="s">
        <v>3842</v>
      </c>
      <c r="E556" s="15" t="s">
        <v>3843</v>
      </c>
      <c r="F556" s="39">
        <v>28174</v>
      </c>
      <c r="G556" s="15">
        <v>1</v>
      </c>
      <c r="H556" s="15" t="s">
        <v>3844</v>
      </c>
      <c r="I556" s="15" t="s">
        <v>3804</v>
      </c>
      <c r="J556" s="15" t="s">
        <v>3845</v>
      </c>
      <c r="K556" s="15" t="s">
        <v>3703</v>
      </c>
      <c r="L556" s="40" t="s">
        <v>6</v>
      </c>
      <c r="M556" s="39"/>
      <c r="N556" s="41" t="s">
        <v>3846</v>
      </c>
      <c r="O556" s="39">
        <v>43556</v>
      </c>
      <c r="P556" s="40">
        <v>1</v>
      </c>
      <c r="Q556" s="40">
        <v>2</v>
      </c>
      <c r="R556" s="40" t="str">
        <f>IFERROR(VLOOKUP(Tabla2[[#This Row],[CONTRATISTA PRNCIPAL]],Hoja1!$L$5:$M$9,2,FALSE),"CJV")</f>
        <v>CJV</v>
      </c>
      <c r="S556" s="40" t="str">
        <f>IF(Tabla2[[#This Row],[EMPRESA]]=Tabla2[[#This Row],[CONTRATISTA PRNCIPAL]],"Principal","Secundaria")</f>
        <v>Secundaria</v>
      </c>
      <c r="T556" s="42">
        <f>IFERROR(1/COUNTIF(Tabla2[CONTRATISTA PRNCIPAL],Tabla2[[#This Row],[CONTRATISTA PRNCIPAL]]),0)</f>
        <v>0.005291005291005291</v>
      </c>
      <c r="U556" s="43">
        <f>IF(((TODAY()-Tabla2[[#This Row],[FECHA NACIMIENTO]])/365)&lt;18,"Corregir", IF(((TODAY()-Tabla2[[#This Row],[FECHA NACIMIENTO]])/365)&gt;80, "Corregir",ROUNDDOWN(((TODAY()-Tabla2[[#This Row],[FECHA NACIMIENTO]])/365),0)))</f>
        <v>46</v>
      </c>
      <c r="V5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56" s="44" t="str">
        <f>+IF(Tabla2[[#This Row],[Edad]]="Corregir","Corregir","Ok")</f>
        <v>Ok</v>
      </c>
      <c r="X556" s="42" t="str">
        <f>+IFERROR(VLOOKUP(Tabla2[[#This Row],[DISTRITO SEGÚN DNI]],Hoja1!$A$2:$B$32,2,FALSE),"No")</f>
        <v>No</v>
      </c>
      <c r="Y556" s="42" t="str">
        <f>IF(OR(LOWER(Tabla2[[#This Row],[GENERO]])="masculino", LOWER(Tabla2[[#This Row],[GENERO]])="femenino"),"OK","Corregir")</f>
        <v>OK</v>
      </c>
      <c r="Z556" s="42" t="str">
        <f>+IF(Tabla2[[#This Row],[Nro. DNI / CE]]="","Corregir",IF(LEN(Tabla2[[#This Row],[Nro. DNI / CE]])&gt;=8,"OK","Corregir"))</f>
        <v>OK</v>
      </c>
      <c r="AA556" s="42">
        <f>COUNTIF(Tabla2[APELLIDOS Y NOMBRES],Tabla2[[#This Row],[APELLIDOS Y NOMBRES]])</f>
        <v>1</v>
      </c>
      <c r="AB556" s="42">
        <f>IF(Tabla2[[#This Row],[Trabajador]]&gt;1,1/Tabla2[[#This Row],[Trabajador]],Tabla2[[#This Row],[Trabajador]])</f>
        <v>1</v>
      </c>
      <c r="AC556" t="str">
        <f>+IFERROR(IF(Tabla2[[#This Row],[FECHA CESE/BAJA]]="","No Aplica",IF(AND(MONTH(Tabla2[[#This Row],[FECHA CESE/BAJA]])=MONTH(TODAY()-30),YEAR(Tabla2[[#This Row],[FECHA CESE/BAJA]])=YEAR(TODAY())),MONTH(TODAY()-30)&amp;"-"&amp;YEAR(TODAY()),"Borrar")),"No aplica")</f>
        <v>No Aplica</v>
      </c>
      <c r="AD556" t="str">
        <f>+IFERROR(IF(Tabla2[[#This Row],[FECHA INICIO DE LABORES EN OBRA]]="","No Aplica",IF(AND(MONTH(Tabla2[[#This Row],[FECHA INICIO DE LABORES EN OBRA]])=MONTH(TODAY()-30),YEAR(Tabla2[[#This Row],[FECHA INICIO DE LABORES EN OBRA]])=YEAR(TODAY())),MONTH(TODAY()-30)&amp;"-"&amp;YEAR(TODAY()),"No Aplica")),"No Aplica")</f>
        <v>No Aplica</v>
      </c>
    </row>
    <row r="557" spans="1:30" x14ac:dyDescent="0.25">
      <c r="A557" s="13">
        <v>20550520002</v>
      </c>
      <c r="B557" s="15" t="s">
        <v>3830</v>
      </c>
      <c r="C557" s="15" t="s">
        <v>3799</v>
      </c>
      <c r="D557" s="15">
        <v>47765514</v>
      </c>
      <c r="E557" s="15" t="s">
        <v>3847</v>
      </c>
      <c r="F557" s="39">
        <v>34119</v>
      </c>
      <c r="G557" s="15">
        <v>1</v>
      </c>
      <c r="H557" s="15" t="s">
        <v>3848</v>
      </c>
      <c r="I557" s="15" t="s">
        <v>3804</v>
      </c>
      <c r="J557" s="15" t="s">
        <v>3849</v>
      </c>
      <c r="K557" s="15" t="s">
        <v>2200</v>
      </c>
      <c r="L557" s="40" t="s">
        <v>6</v>
      </c>
      <c r="M557" s="39"/>
      <c r="N557" s="41" t="s">
        <v>2687</v>
      </c>
      <c r="O557" s="39">
        <v>44197</v>
      </c>
      <c r="P557" s="40">
        <v>3</v>
      </c>
      <c r="Q557" s="40">
        <v>4</v>
      </c>
      <c r="R557" s="40" t="str">
        <f>IFERROR(VLOOKUP(Tabla2[[#This Row],[CONTRATISTA PRNCIPAL]],Hoja1!$L$5:$M$9,2,FALSE),"CJV")</f>
        <v>CJV</v>
      </c>
      <c r="S557" s="40" t="str">
        <f>IF(Tabla2[[#This Row],[EMPRESA]]=Tabla2[[#This Row],[CONTRATISTA PRNCIPAL]],"Principal","Secundaria")</f>
        <v>Secundaria</v>
      </c>
      <c r="T557" s="42">
        <f>IFERROR(1/COUNTIF(Tabla2[CONTRATISTA PRNCIPAL],Tabla2[[#This Row],[CONTRATISTA PRNCIPAL]]),0)</f>
        <v>0.005291005291005291</v>
      </c>
      <c r="U557" s="43">
        <f>IF(((TODAY()-Tabla2[[#This Row],[FECHA NACIMIENTO]])/365)&lt;18,"Corregir", IF(((TODAY()-Tabla2[[#This Row],[FECHA NACIMIENTO]])/365)&gt;80, "Corregir",ROUNDDOWN(((TODAY()-Tabla2[[#This Row],[FECHA NACIMIENTO]])/365),0)))</f>
        <v>30</v>
      </c>
      <c r="V5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57" s="44" t="str">
        <f>+IF(Tabla2[[#This Row],[Edad]]="Corregir","Corregir","Ok")</f>
        <v>Ok</v>
      </c>
      <c r="X557" s="42" t="str">
        <f>+IFERROR(VLOOKUP(Tabla2[[#This Row],[DISTRITO SEGÚN DNI]],Hoja1!$A$2:$B$32,2,FALSE),"No")</f>
        <v>No</v>
      </c>
      <c r="Y557" s="42" t="str">
        <f>IF(OR(LOWER(Tabla2[[#This Row],[GENERO]])="masculino", LOWER(Tabla2[[#This Row],[GENERO]])="femenino"),"OK","Corregir")</f>
        <v>OK</v>
      </c>
      <c r="Z557" s="42" t="str">
        <f>+IF(Tabla2[[#This Row],[Nro. DNI / CE]]="","Corregir",IF(LEN(Tabla2[[#This Row],[Nro. DNI / CE]])&gt;=8,"OK","Corregir"))</f>
        <v>OK</v>
      </c>
      <c r="AA557" s="42">
        <f>COUNTIF(Tabla2[APELLIDOS Y NOMBRES],Tabla2[[#This Row],[APELLIDOS Y NOMBRES]])</f>
        <v>1</v>
      </c>
      <c r="AB557" s="42">
        <f>IF(Tabla2[[#This Row],[Trabajador]]&gt;1,1/Tabla2[[#This Row],[Trabajador]],Tabla2[[#This Row],[Trabajador]])</f>
        <v>1</v>
      </c>
      <c r="AC557" t="str">
        <f>+IFERROR(IF(Tabla2[[#This Row],[FECHA CESE/BAJA]]="","No Aplica",IF(AND(MONTH(Tabla2[[#This Row],[FECHA CESE/BAJA]])=MONTH(TODAY()-30),YEAR(Tabla2[[#This Row],[FECHA CESE/BAJA]])=YEAR(TODAY())),MONTH(TODAY()-30)&amp;"-"&amp;YEAR(TODAY()),"Borrar")),"No aplica")</f>
        <v>No Aplica</v>
      </c>
      <c r="AD557" t="str">
        <f>+IFERROR(IF(Tabla2[[#This Row],[FECHA INICIO DE LABORES EN OBRA]]="","No Aplica",IF(AND(MONTH(Tabla2[[#This Row],[FECHA INICIO DE LABORES EN OBRA]])=MONTH(TODAY()-30),YEAR(Tabla2[[#This Row],[FECHA INICIO DE LABORES EN OBRA]])=YEAR(TODAY())),MONTH(TODAY()-30)&amp;"-"&amp;YEAR(TODAY()),"No Aplica")),"No Aplica")</f>
        <v>No Aplica</v>
      </c>
    </row>
    <row r="558" spans="1:30" x14ac:dyDescent="0.25">
      <c r="A558" s="13">
        <v>20556570681</v>
      </c>
      <c r="B558" s="15" t="s">
        <v>3850</v>
      </c>
      <c r="C558" s="15" t="s">
        <v>3799</v>
      </c>
      <c r="D558" s="15" t="s">
        <v>3851</v>
      </c>
      <c r="E558" s="15" t="s">
        <v>3852</v>
      </c>
      <c r="F558" s="39">
        <v>29291</v>
      </c>
      <c r="G558" s="15">
        <v>1</v>
      </c>
      <c r="H558" s="15" t="s">
        <v>3853</v>
      </c>
      <c r="I558" s="15" t="s">
        <v>3804</v>
      </c>
      <c r="J558" s="15" t="s">
        <v>3849</v>
      </c>
      <c r="K558" s="15" t="s">
        <v>2200</v>
      </c>
      <c r="L558" s="40" t="s">
        <v>5</v>
      </c>
      <c r="M558" s="39"/>
      <c r="N558" s="41" t="s">
        <v>2687</v>
      </c>
      <c r="O558" s="39">
        <v>44592</v>
      </c>
      <c r="P558" s="40">
        <v>1</v>
      </c>
      <c r="Q558" s="40">
        <v>1</v>
      </c>
      <c r="R558" s="40" t="str">
        <f>IFERROR(VLOOKUP(Tabla2[[#This Row],[CONTRATISTA PRNCIPAL]],Hoja1!$L$5:$M$9,2,FALSE),"CJV")</f>
        <v>CJV</v>
      </c>
      <c r="S558" s="40" t="str">
        <f>IF(Tabla2[[#This Row],[EMPRESA]]=Tabla2[[#This Row],[CONTRATISTA PRNCIPAL]],"Principal","Secundaria")</f>
        <v>Secundaria</v>
      </c>
      <c r="T558" s="42">
        <f>IFERROR(1/COUNTIF(Tabla2[CONTRATISTA PRNCIPAL],Tabla2[[#This Row],[CONTRATISTA PRNCIPAL]]),0)</f>
        <v>0.005291005291005291</v>
      </c>
      <c r="U558" s="43">
        <f>IF(((TODAY()-Tabla2[[#This Row],[FECHA NACIMIENTO]])/365)&lt;18,"Corregir", IF(((TODAY()-Tabla2[[#This Row],[FECHA NACIMIENTO]])/365)&gt;80, "Corregir",ROUNDDOWN(((TODAY()-Tabla2[[#This Row],[FECHA NACIMIENTO]])/365),0)))</f>
        <v>43</v>
      </c>
      <c r="V5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58" s="44" t="str">
        <f>+IF(Tabla2[[#This Row],[Edad]]="Corregir","Corregir","Ok")</f>
        <v>Ok</v>
      </c>
      <c r="X558" s="42" t="str">
        <f>+IFERROR(VLOOKUP(Tabla2[[#This Row],[DISTRITO SEGÚN DNI]],Hoja1!$A$2:$B$32,2,FALSE),"No")</f>
        <v>No</v>
      </c>
      <c r="Y558" s="42" t="str">
        <f>IF(OR(LOWER(Tabla2[[#This Row],[GENERO]])="masculino", LOWER(Tabla2[[#This Row],[GENERO]])="femenino"),"OK","Corregir")</f>
        <v>OK</v>
      </c>
      <c r="Z558" s="42" t="str">
        <f>+IF(Tabla2[[#This Row],[Nro. DNI / CE]]="","Corregir",IF(LEN(Tabla2[[#This Row],[Nro. DNI / CE]])&gt;=8,"OK","Corregir"))</f>
        <v>OK</v>
      </c>
      <c r="AA558" s="42">
        <f>COUNTIF(Tabla2[APELLIDOS Y NOMBRES],Tabla2[[#This Row],[APELLIDOS Y NOMBRES]])</f>
        <v>1</v>
      </c>
      <c r="AB558" s="42">
        <f>IF(Tabla2[[#This Row],[Trabajador]]&gt;1,1/Tabla2[[#This Row],[Trabajador]],Tabla2[[#This Row],[Trabajador]])</f>
        <v>1</v>
      </c>
      <c r="AC558" t="str">
        <f>+IFERROR(IF(Tabla2[[#This Row],[FECHA CESE/BAJA]]="","No Aplica",IF(AND(MONTH(Tabla2[[#This Row],[FECHA CESE/BAJA]])=MONTH(TODAY()-30),YEAR(Tabla2[[#This Row],[FECHA CESE/BAJA]])=YEAR(TODAY())),MONTH(TODAY()-30)&amp;"-"&amp;YEAR(TODAY()),"Borrar")),"No aplica")</f>
        <v>No Aplica</v>
      </c>
      <c r="AD558" t="str">
        <f>+IFERROR(IF(Tabla2[[#This Row],[FECHA INICIO DE LABORES EN OBRA]]="","No Aplica",IF(AND(MONTH(Tabla2[[#This Row],[FECHA INICIO DE LABORES EN OBRA]])=MONTH(TODAY()-30),YEAR(Tabla2[[#This Row],[FECHA INICIO DE LABORES EN OBRA]])=YEAR(TODAY())),MONTH(TODAY()-30)&amp;"-"&amp;YEAR(TODAY()),"No Aplica")),"No Aplica")</f>
        <v>No Aplica</v>
      </c>
    </row>
    <row r="559" spans="1:30" x14ac:dyDescent="0.25">
      <c r="A559" s="13">
        <v>20550520002</v>
      </c>
      <c r="B559" s="15" t="s">
        <v>3830</v>
      </c>
      <c r="C559" s="15" t="s">
        <v>3799</v>
      </c>
      <c r="D559" s="15" t="s">
        <v>3854</v>
      </c>
      <c r="E559" s="15" t="s">
        <v>3855</v>
      </c>
      <c r="F559" s="39">
        <v>35711</v>
      </c>
      <c r="G559" s="15">
        <v>1</v>
      </c>
      <c r="H559" s="15" t="s">
        <v>3856</v>
      </c>
      <c r="I559" s="15" t="s">
        <v>3804</v>
      </c>
      <c r="J559" s="15" t="s">
        <v>3857</v>
      </c>
      <c r="K559" s="15" t="s">
        <v>2237</v>
      </c>
      <c r="L559" s="40" t="s">
        <v>6</v>
      </c>
      <c r="M559" s="39"/>
      <c r="N559" s="41" t="s">
        <v>2687</v>
      </c>
      <c r="O559" s="39">
        <v>44718</v>
      </c>
      <c r="P559" s="40">
        <v>1</v>
      </c>
      <c r="Q559" s="40">
        <v>1</v>
      </c>
      <c r="R559" s="40" t="str">
        <f>IFERROR(VLOOKUP(Tabla2[[#This Row],[CONTRATISTA PRNCIPAL]],Hoja1!$L$5:$M$9,2,FALSE),"CJV")</f>
        <v>CJV</v>
      </c>
      <c r="S559" s="40" t="str">
        <f>IF(Tabla2[[#This Row],[EMPRESA]]=Tabla2[[#This Row],[CONTRATISTA PRNCIPAL]],"Principal","Secundaria")</f>
        <v>Secundaria</v>
      </c>
      <c r="T559" s="42">
        <f>IFERROR(1/COUNTIF(Tabla2[CONTRATISTA PRNCIPAL],Tabla2[[#This Row],[CONTRATISTA PRNCIPAL]]),0)</f>
        <v>0.005291005291005291</v>
      </c>
      <c r="U559" s="43">
        <f>IF(((TODAY()-Tabla2[[#This Row],[FECHA NACIMIENTO]])/365)&lt;18,"Corregir", IF(((TODAY()-Tabla2[[#This Row],[FECHA NACIMIENTO]])/365)&gt;80, "Corregir",ROUNDDOWN(((TODAY()-Tabla2[[#This Row],[FECHA NACIMIENTO]])/365),0)))</f>
        <v>25</v>
      </c>
      <c r="V5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59" s="44" t="str">
        <f>+IF(Tabla2[[#This Row],[Edad]]="Corregir","Corregir","Ok")</f>
        <v>Ok</v>
      </c>
      <c r="X559" s="42" t="str">
        <f>+IFERROR(VLOOKUP(Tabla2[[#This Row],[DISTRITO SEGÚN DNI]],Hoja1!$A$2:$B$32,2,FALSE),"No")</f>
        <v>No</v>
      </c>
      <c r="Y559" s="42" t="str">
        <f>IF(OR(LOWER(Tabla2[[#This Row],[GENERO]])="masculino", LOWER(Tabla2[[#This Row],[GENERO]])="femenino"),"OK","Corregir")</f>
        <v>OK</v>
      </c>
      <c r="Z559" s="42" t="str">
        <f>+IF(Tabla2[[#This Row],[Nro. DNI / CE]]="","Corregir",IF(LEN(Tabla2[[#This Row],[Nro. DNI / CE]])&gt;=8,"OK","Corregir"))</f>
        <v>OK</v>
      </c>
      <c r="AA559" s="42">
        <f>COUNTIF(Tabla2[APELLIDOS Y NOMBRES],Tabla2[[#This Row],[APELLIDOS Y NOMBRES]])</f>
        <v>1</v>
      </c>
      <c r="AB559" s="42">
        <f>IF(Tabla2[[#This Row],[Trabajador]]&gt;1,1/Tabla2[[#This Row],[Trabajador]],Tabla2[[#This Row],[Trabajador]])</f>
        <v>1</v>
      </c>
      <c r="AC559" t="str">
        <f>+IFERROR(IF(Tabla2[[#This Row],[FECHA CESE/BAJA]]="","No Aplica",IF(AND(MONTH(Tabla2[[#This Row],[FECHA CESE/BAJA]])=MONTH(TODAY()-30),YEAR(Tabla2[[#This Row],[FECHA CESE/BAJA]])=YEAR(TODAY())),MONTH(TODAY()-30)&amp;"-"&amp;YEAR(TODAY()),"Borrar")),"No aplica")</f>
        <v>No Aplica</v>
      </c>
      <c r="AD559" t="str">
        <f>+IFERROR(IF(Tabla2[[#This Row],[FECHA INICIO DE LABORES EN OBRA]]="","No Aplica",IF(AND(MONTH(Tabla2[[#This Row],[FECHA INICIO DE LABORES EN OBRA]])=MONTH(TODAY()-30),YEAR(Tabla2[[#This Row],[FECHA INICIO DE LABORES EN OBRA]])=YEAR(TODAY())),MONTH(TODAY()-30)&amp;"-"&amp;YEAR(TODAY()),"No Aplica")),"No Aplica")</f>
        <v>No Aplica</v>
      </c>
    </row>
    <row r="560" spans="1:30" x14ac:dyDescent="0.25">
      <c r="A560" s="13">
        <v>20550520002</v>
      </c>
      <c r="B560" s="15" t="s">
        <v>3830</v>
      </c>
      <c r="C560" s="15" t="s">
        <v>3799</v>
      </c>
      <c r="D560" s="15" t="s">
        <v>3858</v>
      </c>
      <c r="E560" s="15" t="s">
        <v>3859</v>
      </c>
      <c r="F560" s="39">
        <v>33733</v>
      </c>
      <c r="G560" s="15">
        <v>1</v>
      </c>
      <c r="H560" s="15" t="s">
        <v>3860</v>
      </c>
      <c r="I560" s="15" t="s">
        <v>3804</v>
      </c>
      <c r="J560" s="15" t="s">
        <v>3861</v>
      </c>
      <c r="K560" s="15" t="s">
        <v>2680</v>
      </c>
      <c r="L560" s="40" t="s">
        <v>5</v>
      </c>
      <c r="M560" s="39"/>
      <c r="N560" s="41" t="s">
        <v>2687</v>
      </c>
      <c r="O560" s="39">
        <v>44896</v>
      </c>
      <c r="P560" s="40">
        <v>1</v>
      </c>
      <c r="Q560" s="40">
        <v>1</v>
      </c>
      <c r="R560" s="40" t="str">
        <f>IFERROR(VLOOKUP(Tabla2[[#This Row],[CONTRATISTA PRNCIPAL]],Hoja1!$L$5:$M$9,2,FALSE),"CJV")</f>
        <v>CJV</v>
      </c>
      <c r="S560" s="40" t="str">
        <f>IF(Tabla2[[#This Row],[EMPRESA]]=Tabla2[[#This Row],[CONTRATISTA PRNCIPAL]],"Principal","Secundaria")</f>
        <v>Secundaria</v>
      </c>
      <c r="T560" s="42">
        <f>IFERROR(1/COUNTIF(Tabla2[CONTRATISTA PRNCIPAL],Tabla2[[#This Row],[CONTRATISTA PRNCIPAL]]),0)</f>
        <v>0.005291005291005291</v>
      </c>
      <c r="U560" s="43">
        <f>IF(((TODAY()-Tabla2[[#This Row],[FECHA NACIMIENTO]])/365)&lt;18,"Corregir", IF(((TODAY()-Tabla2[[#This Row],[FECHA NACIMIENTO]])/365)&gt;80, "Corregir",ROUNDDOWN(((TODAY()-Tabla2[[#This Row],[FECHA NACIMIENTO]])/365),0)))</f>
        <v>31</v>
      </c>
      <c r="V5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60" s="44" t="str">
        <f>+IF(Tabla2[[#This Row],[Edad]]="Corregir","Corregir","Ok")</f>
        <v>Ok</v>
      </c>
      <c r="X560" s="42" t="str">
        <f>+IFERROR(VLOOKUP(Tabla2[[#This Row],[DISTRITO SEGÚN DNI]],Hoja1!$A$2:$B$32,2,FALSE),"No")</f>
        <v>No</v>
      </c>
      <c r="Y560" s="42" t="str">
        <f>IF(OR(LOWER(Tabla2[[#This Row],[GENERO]])="masculino", LOWER(Tabla2[[#This Row],[GENERO]])="femenino"),"OK","Corregir")</f>
        <v>OK</v>
      </c>
      <c r="Z560" s="42" t="str">
        <f>+IF(Tabla2[[#This Row],[Nro. DNI / CE]]="","Corregir",IF(LEN(Tabla2[[#This Row],[Nro. DNI / CE]])&gt;=8,"OK","Corregir"))</f>
        <v>OK</v>
      </c>
      <c r="AA560" s="42">
        <f>COUNTIF(Tabla2[APELLIDOS Y NOMBRES],Tabla2[[#This Row],[APELLIDOS Y NOMBRES]])</f>
        <v>1</v>
      </c>
      <c r="AB560" s="42">
        <f>IF(Tabla2[[#This Row],[Trabajador]]&gt;1,1/Tabla2[[#This Row],[Trabajador]],Tabla2[[#This Row],[Trabajador]])</f>
        <v>1</v>
      </c>
      <c r="AC560" t="str">
        <f>+IFERROR(IF(Tabla2[[#This Row],[FECHA CESE/BAJA]]="","No Aplica",IF(AND(MONTH(Tabla2[[#This Row],[FECHA CESE/BAJA]])=MONTH(TODAY()-30),YEAR(Tabla2[[#This Row],[FECHA CESE/BAJA]])=YEAR(TODAY())),MONTH(TODAY()-30)&amp;"-"&amp;YEAR(TODAY()),"Borrar")),"No aplica")</f>
        <v>No Aplica</v>
      </c>
      <c r="AD560" t="str">
        <f>+IFERROR(IF(Tabla2[[#This Row],[FECHA INICIO DE LABORES EN OBRA]]="","No Aplica",IF(AND(MONTH(Tabla2[[#This Row],[FECHA INICIO DE LABORES EN OBRA]])=MONTH(TODAY()-30),YEAR(Tabla2[[#This Row],[FECHA INICIO DE LABORES EN OBRA]])=YEAR(TODAY())),MONTH(TODAY()-30)&amp;"-"&amp;YEAR(TODAY()),"No Aplica")),"No Aplica")</f>
        <v>No Aplica</v>
      </c>
    </row>
    <row r="561" spans="1:30" x14ac:dyDescent="0.25">
      <c r="A561" s="13">
        <v>20550520002</v>
      </c>
      <c r="B561" s="15" t="s">
        <v>3830</v>
      </c>
      <c r="C561" s="15" t="s">
        <v>3799</v>
      </c>
      <c r="D561" s="15" t="s">
        <v>3862</v>
      </c>
      <c r="E561" s="15" t="s">
        <v>3863</v>
      </c>
      <c r="F561" s="39">
        <v>29616</v>
      </c>
      <c r="G561" s="15">
        <v>1</v>
      </c>
      <c r="H561" s="15" t="s">
        <v>3864</v>
      </c>
      <c r="I561" s="15" t="s">
        <v>3804</v>
      </c>
      <c r="J561" s="15" t="s">
        <v>3865</v>
      </c>
      <c r="K561" s="15" t="s">
        <v>3866</v>
      </c>
      <c r="L561" s="40" t="s">
        <v>6</v>
      </c>
      <c r="M561" s="39"/>
      <c r="N561" s="41" t="s">
        <v>3846</v>
      </c>
      <c r="O561" s="39">
        <v>44949</v>
      </c>
      <c r="P561" s="40">
        <v>1</v>
      </c>
      <c r="Q561" s="40">
        <v>3</v>
      </c>
      <c r="R561" s="40" t="str">
        <f>IFERROR(VLOOKUP(Tabla2[[#This Row],[CONTRATISTA PRNCIPAL]],Hoja1!$L$5:$M$9,2,FALSE),"CJV")</f>
        <v>CJV</v>
      </c>
      <c r="S561" s="40" t="str">
        <f>IF(Tabla2[[#This Row],[EMPRESA]]=Tabla2[[#This Row],[CONTRATISTA PRNCIPAL]],"Principal","Secundaria")</f>
        <v>Secundaria</v>
      </c>
      <c r="T561" s="42">
        <f>IFERROR(1/COUNTIF(Tabla2[CONTRATISTA PRNCIPAL],Tabla2[[#This Row],[CONTRATISTA PRNCIPAL]]),0)</f>
        <v>0.005291005291005291</v>
      </c>
      <c r="U561" s="43">
        <f>IF(((TODAY()-Tabla2[[#This Row],[FECHA NACIMIENTO]])/365)&lt;18,"Corregir", IF(((TODAY()-Tabla2[[#This Row],[FECHA NACIMIENTO]])/365)&gt;80, "Corregir",ROUNDDOWN(((TODAY()-Tabla2[[#This Row],[FECHA NACIMIENTO]])/365),0)))</f>
        <v>42</v>
      </c>
      <c r="V5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61" s="44" t="str">
        <f>+IF(Tabla2[[#This Row],[Edad]]="Corregir","Corregir","Ok")</f>
        <v>Ok</v>
      </c>
      <c r="X561" s="42" t="str">
        <f>+IFERROR(VLOOKUP(Tabla2[[#This Row],[DISTRITO SEGÚN DNI]],Hoja1!$A$2:$B$32,2,FALSE),"No")</f>
        <v>No</v>
      </c>
      <c r="Y561" s="42" t="str">
        <f>IF(OR(LOWER(Tabla2[[#This Row],[GENERO]])="masculino", LOWER(Tabla2[[#This Row],[GENERO]])="femenino"),"OK","Corregir")</f>
        <v>OK</v>
      </c>
      <c r="Z561" s="42" t="str">
        <f>+IF(Tabla2[[#This Row],[Nro. DNI / CE]]="","Corregir",IF(LEN(Tabla2[[#This Row],[Nro. DNI / CE]])&gt;=8,"OK","Corregir"))</f>
        <v>OK</v>
      </c>
      <c r="AA561" s="42">
        <f>COUNTIF(Tabla2[APELLIDOS Y NOMBRES],Tabla2[[#This Row],[APELLIDOS Y NOMBRES]])</f>
        <v>1</v>
      </c>
      <c r="AB561" s="42">
        <f>IF(Tabla2[[#This Row],[Trabajador]]&gt;1,1/Tabla2[[#This Row],[Trabajador]],Tabla2[[#This Row],[Trabajador]])</f>
        <v>1</v>
      </c>
      <c r="AC561" t="str">
        <f>+IFERROR(IF(Tabla2[[#This Row],[FECHA CESE/BAJA]]="","No Aplica",IF(AND(MONTH(Tabla2[[#This Row],[FECHA CESE/BAJA]])=MONTH(TODAY()-30),YEAR(Tabla2[[#This Row],[FECHA CESE/BAJA]])=YEAR(TODAY())),MONTH(TODAY()-30)&amp;"-"&amp;YEAR(TODAY()),"Borrar")),"No aplica")</f>
        <v>No Aplica</v>
      </c>
      <c r="AD561" t="str">
        <f>+IFERROR(IF(Tabla2[[#This Row],[FECHA INICIO DE LABORES EN OBRA]]="","No Aplica",IF(AND(MONTH(Tabla2[[#This Row],[FECHA INICIO DE LABORES EN OBRA]])=MONTH(TODAY()-30),YEAR(Tabla2[[#This Row],[FECHA INICIO DE LABORES EN OBRA]])=YEAR(TODAY())),MONTH(TODAY()-30)&amp;"-"&amp;YEAR(TODAY()),"No Aplica")),"No Aplica")</f>
        <v>No Aplica</v>
      </c>
    </row>
    <row r="562" spans="1:30" x14ac:dyDescent="0.25">
      <c r="A562" s="13">
        <v>20550520002</v>
      </c>
      <c r="B562" s="15" t="s">
        <v>3830</v>
      </c>
      <c r="C562" s="15" t="s">
        <v>3799</v>
      </c>
      <c r="D562" s="15" t="s">
        <v>3867</v>
      </c>
      <c r="E562" s="15" t="s">
        <v>3868</v>
      </c>
      <c r="F562" s="39">
        <v>32830</v>
      </c>
      <c r="G562" s="15">
        <v>1</v>
      </c>
      <c r="H562" s="15" t="s">
        <v>3869</v>
      </c>
      <c r="I562" s="15" t="s">
        <v>3804</v>
      </c>
      <c r="J562" s="15" t="s">
        <v>3870</v>
      </c>
      <c r="K562" s="15" t="s">
        <v>3871</v>
      </c>
      <c r="L562" s="40" t="s">
        <v>6</v>
      </c>
      <c r="M562" s="39"/>
      <c r="N562" s="41" t="s">
        <v>2687</v>
      </c>
      <c r="O562" s="39">
        <v>44974</v>
      </c>
      <c r="P562" s="40">
        <v>1</v>
      </c>
      <c r="Q562" s="40">
        <v>1</v>
      </c>
      <c r="R562" s="40" t="str">
        <f>IFERROR(VLOOKUP(Tabla2[[#This Row],[CONTRATISTA PRNCIPAL]],Hoja1!$L$5:$M$9,2,FALSE),"CJV")</f>
        <v>CJV</v>
      </c>
      <c r="S562" s="40" t="str">
        <f>IF(Tabla2[[#This Row],[EMPRESA]]=Tabla2[[#This Row],[CONTRATISTA PRNCIPAL]],"Principal","Secundaria")</f>
        <v>Secundaria</v>
      </c>
      <c r="T562" s="42">
        <f>IFERROR(1/COUNTIF(Tabla2[CONTRATISTA PRNCIPAL],Tabla2[[#This Row],[CONTRATISTA PRNCIPAL]]),0)</f>
        <v>0.005291005291005291</v>
      </c>
      <c r="U562" s="43">
        <f>IF(((TODAY()-Tabla2[[#This Row],[FECHA NACIMIENTO]])/365)&lt;18,"Corregir", IF(((TODAY()-Tabla2[[#This Row],[FECHA NACIMIENTO]])/365)&gt;80, "Corregir",ROUNDDOWN(((TODAY()-Tabla2[[#This Row],[FECHA NACIMIENTO]])/365),0)))</f>
        <v>33</v>
      </c>
      <c r="V5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62" s="44" t="str">
        <f>+IF(Tabla2[[#This Row],[Edad]]="Corregir","Corregir","Ok")</f>
        <v>Ok</v>
      </c>
      <c r="X562" s="42" t="str">
        <f>+IFERROR(VLOOKUP(Tabla2[[#This Row],[DISTRITO SEGÚN DNI]],Hoja1!$A$2:$B$32,2,FALSE),"No")</f>
        <v>No</v>
      </c>
      <c r="Y562" s="42" t="str">
        <f>IF(OR(LOWER(Tabla2[[#This Row],[GENERO]])="masculino", LOWER(Tabla2[[#This Row],[GENERO]])="femenino"),"OK","Corregir")</f>
        <v>OK</v>
      </c>
      <c r="Z562" s="42" t="str">
        <f>+IF(Tabla2[[#This Row],[Nro. DNI / CE]]="","Corregir",IF(LEN(Tabla2[[#This Row],[Nro. DNI / CE]])&gt;=8,"OK","Corregir"))</f>
        <v>OK</v>
      </c>
      <c r="AA562" s="42">
        <f>COUNTIF(Tabla2[APELLIDOS Y NOMBRES],Tabla2[[#This Row],[APELLIDOS Y NOMBRES]])</f>
        <v>1</v>
      </c>
      <c r="AB562" s="42">
        <f>IF(Tabla2[[#This Row],[Trabajador]]&gt;1,1/Tabla2[[#This Row],[Trabajador]],Tabla2[[#This Row],[Trabajador]])</f>
        <v>1</v>
      </c>
      <c r="AC562" t="str">
        <f>+IFERROR(IF(Tabla2[[#This Row],[FECHA CESE/BAJA]]="","No Aplica",IF(AND(MONTH(Tabla2[[#This Row],[FECHA CESE/BAJA]])=MONTH(TODAY()-30),YEAR(Tabla2[[#This Row],[FECHA CESE/BAJA]])=YEAR(TODAY())),MONTH(TODAY()-30)&amp;"-"&amp;YEAR(TODAY()),"Borrar")),"No aplica")</f>
        <v>No Aplica</v>
      </c>
      <c r="AD562" t="str">
        <f>+IFERROR(IF(Tabla2[[#This Row],[FECHA INICIO DE LABORES EN OBRA]]="","No Aplica",IF(AND(MONTH(Tabla2[[#This Row],[FECHA INICIO DE LABORES EN OBRA]])=MONTH(TODAY()-30),YEAR(Tabla2[[#This Row],[FECHA INICIO DE LABORES EN OBRA]])=YEAR(TODAY())),MONTH(TODAY()-30)&amp;"-"&amp;YEAR(TODAY()),"No Aplica")),"No Aplica")</f>
        <v>No Aplica</v>
      </c>
    </row>
    <row r="563" ht="15" customHeight="1" spans="1:30" x14ac:dyDescent="0.25">
      <c r="A563" s="13">
        <v>20603639520</v>
      </c>
      <c r="B563" s="15" t="s">
        <v>3799</v>
      </c>
      <c r="C563" s="15" t="s">
        <v>3799</v>
      </c>
      <c r="D563" s="15" t="s">
        <v>3872</v>
      </c>
      <c r="E563" s="15" t="s">
        <v>3873</v>
      </c>
      <c r="F563" s="39">
        <v>22950</v>
      </c>
      <c r="G563" s="15">
        <v>2</v>
      </c>
      <c r="H563" s="15" t="s">
        <v>2964</v>
      </c>
      <c r="I563" s="15" t="s">
        <v>3809</v>
      </c>
      <c r="J563" s="15" t="s">
        <v>3874</v>
      </c>
      <c r="K563" s="15" t="s">
        <v>2200</v>
      </c>
      <c r="L563" s="40" t="s">
        <v>6</v>
      </c>
      <c r="M563" s="39"/>
      <c r="N563" s="41" t="s">
        <v>2687</v>
      </c>
      <c r="O563" s="39">
        <v>43510</v>
      </c>
      <c r="P563" s="40">
        <v>1</v>
      </c>
      <c r="Q563" s="40">
        <v>4</v>
      </c>
      <c r="R563" s="40" t="str">
        <f>IFERROR(VLOOKUP(Tabla2[[#This Row],[CONTRATISTA PRNCIPAL]],Hoja1!$L$5:$M$9,2,FALSE),"CJV")</f>
        <v>CJV</v>
      </c>
      <c r="S563" s="40" t="str">
        <f>IF(Tabla2[[#This Row],[EMPRESA]]=Tabla2[[#This Row],[CONTRATISTA PRNCIPAL]],"Principal","Secundaria")</f>
        <v>Principal</v>
      </c>
      <c r="T563" s="42">
        <f>IFERROR(1/COUNTIF(Tabla2[CONTRATISTA PRNCIPAL],Tabla2[[#This Row],[CONTRATISTA PRNCIPAL]]),0)</f>
        <v>0.005291005291005291</v>
      </c>
      <c r="U563" s="43">
        <f>IF(((TODAY()-Tabla2[[#This Row],[FECHA NACIMIENTO]])/365)&lt;18,"Corregir", IF(((TODAY()-Tabla2[[#This Row],[FECHA NACIMIENTO]])/365)&gt;80, "Corregir",ROUNDDOWN(((TODAY()-Tabla2[[#This Row],[FECHA NACIMIENTO]])/365),0)))</f>
        <v>60</v>
      </c>
      <c r="V5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563" s="44" t="str">
        <f>+IF(Tabla2[[#This Row],[Edad]]="Corregir","Corregir","Ok")</f>
        <v>Ok</v>
      </c>
      <c r="X563" s="42" t="str">
        <f>+IFERROR(VLOOKUP(Tabla2[[#This Row],[DISTRITO SEGÚN DNI]],Hoja1!$A$2:$B$32,2,FALSE),"No")</f>
        <v>No</v>
      </c>
      <c r="Y563" s="42" t="str">
        <f>IF(OR(LOWER(Tabla2[[#This Row],[GENERO]])="masculino", LOWER(Tabla2[[#This Row],[GENERO]])="femenino"),"OK","Corregir")</f>
        <v>OK</v>
      </c>
      <c r="Z563" s="42" t="str">
        <f>+IF(Tabla2[[#This Row],[Nro. DNI / CE]]="","Corregir",IF(LEN(Tabla2[[#This Row],[Nro. DNI / CE]])&gt;=8,"OK","Corregir"))</f>
        <v>OK</v>
      </c>
      <c r="AA563" s="42">
        <f>COUNTIF(Tabla2[APELLIDOS Y NOMBRES],Tabla2[[#This Row],[APELLIDOS Y NOMBRES]])</f>
        <v>1</v>
      </c>
      <c r="AB563" s="42">
        <f>IF(Tabla2[[#This Row],[Trabajador]]&gt;1,1/Tabla2[[#This Row],[Trabajador]],Tabla2[[#This Row],[Trabajador]])</f>
        <v>1</v>
      </c>
      <c r="AC563" t="str">
        <f>+IFERROR(IF(Tabla2[[#This Row],[FECHA CESE/BAJA]]="","No Aplica",IF(AND(MONTH(Tabla2[[#This Row],[FECHA CESE/BAJA]])=MONTH(TODAY()-30),YEAR(Tabla2[[#This Row],[FECHA CESE/BAJA]])=YEAR(TODAY())),MONTH(TODAY()-30)&amp;"-"&amp;YEAR(TODAY()),"Borrar")),"No aplica")</f>
        <v>No Aplica</v>
      </c>
      <c r="AD563" t="str">
        <f>+IFERROR(IF(Tabla2[[#This Row],[FECHA INICIO DE LABORES EN OBRA]]="","No Aplica",IF(AND(MONTH(Tabla2[[#This Row],[FECHA INICIO DE LABORES EN OBRA]])=MONTH(TODAY()-30),YEAR(Tabla2[[#This Row],[FECHA INICIO DE LABORES EN OBRA]])=YEAR(TODAY())),MONTH(TODAY()-30)&amp;"-"&amp;YEAR(TODAY()),"No Aplica")),"No Aplica")</f>
        <v>No Aplica</v>
      </c>
    </row>
    <row r="564" ht="15" customHeight="1" spans="1:30" x14ac:dyDescent="0.25">
      <c r="A564" s="13">
        <v>20603639520</v>
      </c>
      <c r="B564" s="15" t="s">
        <v>3799</v>
      </c>
      <c r="C564" s="15" t="s">
        <v>3799</v>
      </c>
      <c r="D564" s="15" t="s">
        <v>241</v>
      </c>
      <c r="E564" s="15" t="s">
        <v>242</v>
      </c>
      <c r="F564" s="39">
        <v>25610</v>
      </c>
      <c r="G564" s="15">
        <v>1</v>
      </c>
      <c r="H564" s="15" t="s">
        <v>3875</v>
      </c>
      <c r="I564" s="15" t="s">
        <v>3840</v>
      </c>
      <c r="J564" s="15" t="s">
        <v>3876</v>
      </c>
      <c r="K564" s="15" t="s">
        <v>17</v>
      </c>
      <c r="L564" s="40" t="s">
        <v>6</v>
      </c>
      <c r="M564" s="39"/>
      <c r="N564" s="41" t="s">
        <v>3326</v>
      </c>
      <c r="O564" s="39">
        <v>43556</v>
      </c>
      <c r="P564" s="40">
        <v>1</v>
      </c>
      <c r="Q564" s="40">
        <v>1</v>
      </c>
      <c r="R564" s="40" t="str">
        <f>IFERROR(VLOOKUP(Tabla2[[#This Row],[CONTRATISTA PRNCIPAL]],Hoja1!$L$5:$M$9,2,FALSE),"CJV")</f>
        <v>CJV</v>
      </c>
      <c r="S564" s="40" t="str">
        <f>IF(Tabla2[[#This Row],[EMPRESA]]=Tabla2[[#This Row],[CONTRATISTA PRNCIPAL]],"Principal","Secundaria")</f>
        <v>Principal</v>
      </c>
      <c r="T564" s="42">
        <f>IFERROR(1/COUNTIF(Tabla2[CONTRATISTA PRNCIPAL],Tabla2[[#This Row],[CONTRATISTA PRNCIPAL]]),0)</f>
        <v>0.005291005291005291</v>
      </c>
      <c r="U564" s="43">
        <f>IF(((TODAY()-Tabla2[[#This Row],[FECHA NACIMIENTO]])/365)&lt;18,"Corregir", IF(((TODAY()-Tabla2[[#This Row],[FECHA NACIMIENTO]])/365)&gt;80, "Corregir",ROUNDDOWN(((TODAY()-Tabla2[[#This Row],[FECHA NACIMIENTO]])/365),0)))</f>
        <v>53</v>
      </c>
      <c r="V5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64" s="44" t="str">
        <f>+IF(Tabla2[[#This Row],[Edad]]="Corregir","Corregir","Ok")</f>
        <v>Ok</v>
      </c>
      <c r="X564" s="42" t="str">
        <f>+IFERROR(VLOOKUP(Tabla2[[#This Row],[DISTRITO SEGÚN DNI]],Hoja1!$A$2:$B$32,2,FALSE),"No")</f>
        <v>ATE</v>
      </c>
      <c r="Y564" s="42" t="str">
        <f>IF(OR(LOWER(Tabla2[[#This Row],[GENERO]])="masculino", LOWER(Tabla2[[#This Row],[GENERO]])="femenino"),"OK","Corregir")</f>
        <v>OK</v>
      </c>
      <c r="Z564" s="42" t="str">
        <f>+IF(Tabla2[[#This Row],[Nro. DNI / CE]]="","Corregir",IF(LEN(Tabla2[[#This Row],[Nro. DNI / CE]])&gt;=8,"OK","Corregir"))</f>
        <v>OK</v>
      </c>
      <c r="AA564" s="42">
        <f>COUNTIF(Tabla2[APELLIDOS Y NOMBRES],Tabla2[[#This Row],[APELLIDOS Y NOMBRES]])</f>
        <v>1</v>
      </c>
      <c r="AB564" s="42">
        <f>IF(Tabla2[[#This Row],[Trabajador]]&gt;1,1/Tabla2[[#This Row],[Trabajador]],Tabla2[[#This Row],[Trabajador]])</f>
        <v>1</v>
      </c>
      <c r="AC564" t="str">
        <f>+IFERROR(IF(Tabla2[[#This Row],[FECHA CESE/BAJA]]="","No Aplica",IF(AND(MONTH(Tabla2[[#This Row],[FECHA CESE/BAJA]])=MONTH(TODAY()-30),YEAR(Tabla2[[#This Row],[FECHA CESE/BAJA]])=YEAR(TODAY())),MONTH(TODAY()-30)&amp;"-"&amp;YEAR(TODAY()),"Borrar")),"No aplica")</f>
        <v>No Aplica</v>
      </c>
      <c r="AD564" t="str">
        <f>+IFERROR(IF(Tabla2[[#This Row],[FECHA INICIO DE LABORES EN OBRA]]="","No Aplica",IF(AND(MONTH(Tabla2[[#This Row],[FECHA INICIO DE LABORES EN OBRA]])=MONTH(TODAY()-30),YEAR(Tabla2[[#This Row],[FECHA INICIO DE LABORES EN OBRA]])=YEAR(TODAY())),MONTH(TODAY()-30)&amp;"-"&amp;YEAR(TODAY()),"No Aplica")),"No Aplica")</f>
        <v>No Aplica</v>
      </c>
    </row>
    <row r="565" ht="15" customHeight="1" spans="1:30" x14ac:dyDescent="0.25">
      <c r="A565" s="13">
        <v>20603639520</v>
      </c>
      <c r="B565" s="15" t="s">
        <v>3799</v>
      </c>
      <c r="C565" s="15" t="s">
        <v>3799</v>
      </c>
      <c r="D565" s="15" t="s">
        <v>3877</v>
      </c>
      <c r="E565" s="15" t="s">
        <v>3878</v>
      </c>
      <c r="F565" s="39">
        <v>31748</v>
      </c>
      <c r="G565" s="15">
        <v>2</v>
      </c>
      <c r="H565" s="15" t="s">
        <v>3879</v>
      </c>
      <c r="I565" s="15" t="s">
        <v>3809</v>
      </c>
      <c r="J565" s="15" t="s">
        <v>3880</v>
      </c>
      <c r="K565" s="15" t="s">
        <v>3673</v>
      </c>
      <c r="L565" s="40" t="s">
        <v>6</v>
      </c>
      <c r="M565" s="39"/>
      <c r="N565" s="41" t="s">
        <v>3881</v>
      </c>
      <c r="O565" s="39">
        <v>43570</v>
      </c>
      <c r="P565" s="40">
        <v>1</v>
      </c>
      <c r="Q565" s="40">
        <v>4</v>
      </c>
      <c r="R565" s="40" t="str">
        <f>IFERROR(VLOOKUP(Tabla2[[#This Row],[CONTRATISTA PRNCIPAL]],Hoja1!$L$5:$M$9,2,FALSE),"CJV")</f>
        <v>CJV</v>
      </c>
      <c r="S565" s="40" t="str">
        <f>IF(Tabla2[[#This Row],[EMPRESA]]=Tabla2[[#This Row],[CONTRATISTA PRNCIPAL]],"Principal","Secundaria")</f>
        <v>Principal</v>
      </c>
      <c r="T565" s="42">
        <f>IFERROR(1/COUNTIF(Tabla2[CONTRATISTA PRNCIPAL],Tabla2[[#This Row],[CONTRATISTA PRNCIPAL]]),0)</f>
        <v>0.005291005291005291</v>
      </c>
      <c r="U565" s="43">
        <f>IF(((TODAY()-Tabla2[[#This Row],[FECHA NACIMIENTO]])/365)&lt;18,"Corregir", IF(((TODAY()-Tabla2[[#This Row],[FECHA NACIMIENTO]])/365)&gt;80, "Corregir",ROUNDDOWN(((TODAY()-Tabla2[[#This Row],[FECHA NACIMIENTO]])/365),0)))</f>
        <v>36</v>
      </c>
      <c r="V5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65" s="44" t="str">
        <f>+IF(Tabla2[[#This Row],[Edad]]="Corregir","Corregir","Ok")</f>
        <v>Ok</v>
      </c>
      <c r="X565" s="42" t="str">
        <f>+IFERROR(VLOOKUP(Tabla2[[#This Row],[DISTRITO SEGÚN DNI]],Hoja1!$A$2:$B$32,2,FALSE),"No")</f>
        <v>No</v>
      </c>
      <c r="Y565" s="42" t="str">
        <f>IF(OR(LOWER(Tabla2[[#This Row],[GENERO]])="masculino", LOWER(Tabla2[[#This Row],[GENERO]])="femenino"),"OK","Corregir")</f>
        <v>OK</v>
      </c>
      <c r="Z565" s="42" t="str">
        <f>+IF(Tabla2[[#This Row],[Nro. DNI / CE]]="","Corregir",IF(LEN(Tabla2[[#This Row],[Nro. DNI / CE]])&gt;=8,"OK","Corregir"))</f>
        <v>OK</v>
      </c>
      <c r="AA565" s="42">
        <f>COUNTIF(Tabla2[APELLIDOS Y NOMBRES],Tabla2[[#This Row],[APELLIDOS Y NOMBRES]])</f>
        <v>1</v>
      </c>
      <c r="AB565" s="42">
        <f>IF(Tabla2[[#This Row],[Trabajador]]&gt;1,1/Tabla2[[#This Row],[Trabajador]],Tabla2[[#This Row],[Trabajador]])</f>
        <v>1</v>
      </c>
      <c r="AC565" t="str">
        <f>+IFERROR(IF(Tabla2[[#This Row],[FECHA CESE/BAJA]]="","No Aplica",IF(AND(MONTH(Tabla2[[#This Row],[FECHA CESE/BAJA]])=MONTH(TODAY()-30),YEAR(Tabla2[[#This Row],[FECHA CESE/BAJA]])=YEAR(TODAY())),MONTH(TODAY()-30)&amp;"-"&amp;YEAR(TODAY()),"Borrar")),"No aplica")</f>
        <v>No Aplica</v>
      </c>
      <c r="AD565" t="str">
        <f>+IFERROR(IF(Tabla2[[#This Row],[FECHA INICIO DE LABORES EN OBRA]]="","No Aplica",IF(AND(MONTH(Tabla2[[#This Row],[FECHA INICIO DE LABORES EN OBRA]])=MONTH(TODAY()-30),YEAR(Tabla2[[#This Row],[FECHA INICIO DE LABORES EN OBRA]])=YEAR(TODAY())),MONTH(TODAY()-30)&amp;"-"&amp;YEAR(TODAY()),"No Aplica")),"No Aplica")</f>
        <v>No Aplica</v>
      </c>
    </row>
    <row r="566" spans="1:30" x14ac:dyDescent="0.25">
      <c r="A566" s="13">
        <v>20603639520</v>
      </c>
      <c r="B566" s="15" t="s">
        <v>3799</v>
      </c>
      <c r="C566" s="15" t="s">
        <v>3799</v>
      </c>
      <c r="D566" s="15" t="s">
        <v>3882</v>
      </c>
      <c r="E566" s="15" t="s">
        <v>3883</v>
      </c>
      <c r="F566" s="39">
        <v>28785</v>
      </c>
      <c r="G566" s="15">
        <v>2</v>
      </c>
      <c r="H566" s="15" t="s">
        <v>3485</v>
      </c>
      <c r="I566" s="15" t="s">
        <v>3840</v>
      </c>
      <c r="J566" s="15" t="s">
        <v>3884</v>
      </c>
      <c r="K566" s="15" t="s">
        <v>3885</v>
      </c>
      <c r="L566" s="40" t="s">
        <v>6</v>
      </c>
      <c r="M566" s="39"/>
      <c r="N566" s="41" t="s">
        <v>2687</v>
      </c>
      <c r="O566" s="39">
        <v>44292</v>
      </c>
      <c r="P566" s="40">
        <v>1</v>
      </c>
      <c r="Q566" s="40">
        <v>1</v>
      </c>
      <c r="R566" s="40" t="str">
        <f>IFERROR(VLOOKUP(Tabla2[[#This Row],[CONTRATISTA PRNCIPAL]],Hoja1!$L$5:$M$9,2,FALSE),"CJV")</f>
        <v>CJV</v>
      </c>
      <c r="S566" s="40" t="str">
        <f>IF(Tabla2[[#This Row],[EMPRESA]]=Tabla2[[#This Row],[CONTRATISTA PRNCIPAL]],"Principal","Secundaria")</f>
        <v>Principal</v>
      </c>
      <c r="T566" s="42">
        <f>IFERROR(1/COUNTIF(Tabla2[CONTRATISTA PRNCIPAL],Tabla2[[#This Row],[CONTRATISTA PRNCIPAL]]),0)</f>
        <v>0.005291005291005291</v>
      </c>
      <c r="U566" s="43">
        <f>IF(((TODAY()-Tabla2[[#This Row],[FECHA NACIMIENTO]])/365)&lt;18,"Corregir", IF(((TODAY()-Tabla2[[#This Row],[FECHA NACIMIENTO]])/365)&gt;80, "Corregir",ROUNDDOWN(((TODAY()-Tabla2[[#This Row],[FECHA NACIMIENTO]])/365),0)))</f>
        <v>44</v>
      </c>
      <c r="V5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66" s="44" t="str">
        <f>+IF(Tabla2[[#This Row],[Edad]]="Corregir","Corregir","Ok")</f>
        <v>Ok</v>
      </c>
      <c r="X566" s="42" t="str">
        <f>+IFERROR(VLOOKUP(Tabla2[[#This Row],[DISTRITO SEGÚN DNI]],Hoja1!$A$2:$B$32,2,FALSE),"No")</f>
        <v>No</v>
      </c>
      <c r="Y566" s="42" t="str">
        <f>IF(OR(LOWER(Tabla2[[#This Row],[GENERO]])="masculino", LOWER(Tabla2[[#This Row],[GENERO]])="femenino"),"OK","Corregir")</f>
        <v>OK</v>
      </c>
      <c r="Z566" s="42" t="str">
        <f>+IF(Tabla2[[#This Row],[Nro. DNI / CE]]="","Corregir",IF(LEN(Tabla2[[#This Row],[Nro. DNI / CE]])&gt;=8,"OK","Corregir"))</f>
        <v>OK</v>
      </c>
      <c r="AA566" s="42">
        <f>COUNTIF(Tabla2[APELLIDOS Y NOMBRES],Tabla2[[#This Row],[APELLIDOS Y NOMBRES]])</f>
        <v>1</v>
      </c>
      <c r="AB566" s="42">
        <f>IF(Tabla2[[#This Row],[Trabajador]]&gt;1,1/Tabla2[[#This Row],[Trabajador]],Tabla2[[#This Row],[Trabajador]])</f>
        <v>1</v>
      </c>
      <c r="AC566" t="str">
        <f>+IFERROR(IF(Tabla2[[#This Row],[FECHA CESE/BAJA]]="","No Aplica",IF(AND(MONTH(Tabla2[[#This Row],[FECHA CESE/BAJA]])=MONTH(TODAY()-30),YEAR(Tabla2[[#This Row],[FECHA CESE/BAJA]])=YEAR(TODAY())),MONTH(TODAY()-30)&amp;"-"&amp;YEAR(TODAY()),"Borrar")),"No aplica")</f>
        <v>No Aplica</v>
      </c>
      <c r="AD566" t="str">
        <f>+IFERROR(IF(Tabla2[[#This Row],[FECHA INICIO DE LABORES EN OBRA]]="","No Aplica",IF(AND(MONTH(Tabla2[[#This Row],[FECHA INICIO DE LABORES EN OBRA]])=MONTH(TODAY()-30),YEAR(Tabla2[[#This Row],[FECHA INICIO DE LABORES EN OBRA]])=YEAR(TODAY())),MONTH(TODAY()-30)&amp;"-"&amp;YEAR(TODAY()),"No Aplica")),"No Aplica")</f>
        <v>No Aplica</v>
      </c>
    </row>
    <row r="567" spans="1:30" x14ac:dyDescent="0.25">
      <c r="A567" s="13">
        <v>20603639520</v>
      </c>
      <c r="B567" s="15" t="s">
        <v>3799</v>
      </c>
      <c r="C567" s="15" t="s">
        <v>3799</v>
      </c>
      <c r="D567" s="15" t="s">
        <v>922</v>
      </c>
      <c r="E567" s="15" t="s">
        <v>923</v>
      </c>
      <c r="F567" s="39">
        <v>34209</v>
      </c>
      <c r="G567" s="15">
        <v>2</v>
      </c>
      <c r="H567" s="15" t="s">
        <v>3886</v>
      </c>
      <c r="I567" s="15" t="s">
        <v>3809</v>
      </c>
      <c r="J567" s="15" t="s">
        <v>3887</v>
      </c>
      <c r="K567" s="15" t="s">
        <v>17</v>
      </c>
      <c r="L567" s="40" t="s">
        <v>6</v>
      </c>
      <c r="M567" s="39"/>
      <c r="N567" s="41" t="s">
        <v>3881</v>
      </c>
      <c r="O567" s="39">
        <v>44292</v>
      </c>
      <c r="P567" s="40">
        <v>1</v>
      </c>
      <c r="Q567" s="40">
        <v>4</v>
      </c>
      <c r="R567" s="40" t="str">
        <f>IFERROR(VLOOKUP(Tabla2[[#This Row],[CONTRATISTA PRNCIPAL]],Hoja1!$L$5:$M$9,2,FALSE),"CJV")</f>
        <v>CJV</v>
      </c>
      <c r="S567" s="40" t="str">
        <f>IF(Tabla2[[#This Row],[EMPRESA]]=Tabla2[[#This Row],[CONTRATISTA PRNCIPAL]],"Principal","Secundaria")</f>
        <v>Principal</v>
      </c>
      <c r="T567" s="42">
        <f>IFERROR(1/COUNTIF(Tabla2[CONTRATISTA PRNCIPAL],Tabla2[[#This Row],[CONTRATISTA PRNCIPAL]]),0)</f>
        <v>0.005291005291005291</v>
      </c>
      <c r="U567" s="43">
        <f>IF(((TODAY()-Tabla2[[#This Row],[FECHA NACIMIENTO]])/365)&lt;18,"Corregir", IF(((TODAY()-Tabla2[[#This Row],[FECHA NACIMIENTO]])/365)&gt;80, "Corregir",ROUNDDOWN(((TODAY()-Tabla2[[#This Row],[FECHA NACIMIENTO]])/365),0)))</f>
        <v>30</v>
      </c>
      <c r="V5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67" s="44" t="str">
        <f>+IF(Tabla2[[#This Row],[Edad]]="Corregir","Corregir","Ok")</f>
        <v>Ok</v>
      </c>
      <c r="X567" s="42" t="str">
        <f>+IFERROR(VLOOKUP(Tabla2[[#This Row],[DISTRITO SEGÚN DNI]],Hoja1!$A$2:$B$32,2,FALSE),"No")</f>
        <v>ATE</v>
      </c>
      <c r="Y567" s="42" t="str">
        <f>IF(OR(LOWER(Tabla2[[#This Row],[GENERO]])="masculino", LOWER(Tabla2[[#This Row],[GENERO]])="femenino"),"OK","Corregir")</f>
        <v>OK</v>
      </c>
      <c r="Z567" s="42" t="str">
        <f>+IF(Tabla2[[#This Row],[Nro. DNI / CE]]="","Corregir",IF(LEN(Tabla2[[#This Row],[Nro. DNI / CE]])&gt;=8,"OK","Corregir"))</f>
        <v>OK</v>
      </c>
      <c r="AA567" s="42">
        <f>COUNTIF(Tabla2[APELLIDOS Y NOMBRES],Tabla2[[#This Row],[APELLIDOS Y NOMBRES]])</f>
        <v>1</v>
      </c>
      <c r="AB567" s="42">
        <f>IF(Tabla2[[#This Row],[Trabajador]]&gt;1,1/Tabla2[[#This Row],[Trabajador]],Tabla2[[#This Row],[Trabajador]])</f>
        <v>1</v>
      </c>
      <c r="AC567" t="str">
        <f>+IFERROR(IF(Tabla2[[#This Row],[FECHA CESE/BAJA]]="","No Aplica",IF(AND(MONTH(Tabla2[[#This Row],[FECHA CESE/BAJA]])=MONTH(TODAY()-30),YEAR(Tabla2[[#This Row],[FECHA CESE/BAJA]])=YEAR(TODAY())),MONTH(TODAY()-30)&amp;"-"&amp;YEAR(TODAY()),"Borrar")),"No aplica")</f>
        <v>No Aplica</v>
      </c>
      <c r="AD567" t="str">
        <f>+IFERROR(IF(Tabla2[[#This Row],[FECHA INICIO DE LABORES EN OBRA]]="","No Aplica",IF(AND(MONTH(Tabla2[[#This Row],[FECHA INICIO DE LABORES EN OBRA]])=MONTH(TODAY()-30),YEAR(Tabla2[[#This Row],[FECHA INICIO DE LABORES EN OBRA]])=YEAR(TODAY())),MONTH(TODAY()-30)&amp;"-"&amp;YEAR(TODAY()),"No Aplica")),"No Aplica")</f>
        <v>No Aplica</v>
      </c>
    </row>
    <row r="568" spans="1:30" x14ac:dyDescent="0.25">
      <c r="A568" s="13">
        <v>20603639520</v>
      </c>
      <c r="B568" s="15" t="s">
        <v>3799</v>
      </c>
      <c r="C568" s="15" t="s">
        <v>3799</v>
      </c>
      <c r="D568" s="15" t="s">
        <v>3888</v>
      </c>
      <c r="E568" s="15" t="s">
        <v>3889</v>
      </c>
      <c r="F568" s="39">
        <v>31523</v>
      </c>
      <c r="G568" s="15">
        <v>2</v>
      </c>
      <c r="H568" s="15" t="s">
        <v>3890</v>
      </c>
      <c r="I568" s="15" t="s">
        <v>3840</v>
      </c>
      <c r="J568" s="15" t="s">
        <v>3891</v>
      </c>
      <c r="K568" s="15" t="s">
        <v>2182</v>
      </c>
      <c r="L568" s="40" t="s">
        <v>6</v>
      </c>
      <c r="M568" s="39"/>
      <c r="N568" s="41" t="s">
        <v>2687</v>
      </c>
      <c r="O568" s="39">
        <v>44293</v>
      </c>
      <c r="P568" s="40">
        <v>1</v>
      </c>
      <c r="Q568" s="40">
        <v>4</v>
      </c>
      <c r="R568" s="40" t="str">
        <f>IFERROR(VLOOKUP(Tabla2[[#This Row],[CONTRATISTA PRNCIPAL]],Hoja1!$L$5:$M$9,2,FALSE),"CJV")</f>
        <v>CJV</v>
      </c>
      <c r="S568" s="40" t="str">
        <f>IF(Tabla2[[#This Row],[EMPRESA]]=Tabla2[[#This Row],[CONTRATISTA PRNCIPAL]],"Principal","Secundaria")</f>
        <v>Principal</v>
      </c>
      <c r="T568" s="42">
        <f>IFERROR(1/COUNTIF(Tabla2[CONTRATISTA PRNCIPAL],Tabla2[[#This Row],[CONTRATISTA PRNCIPAL]]),0)</f>
        <v>0.005291005291005291</v>
      </c>
      <c r="U568" s="43">
        <f>IF(((TODAY()-Tabla2[[#This Row],[FECHA NACIMIENTO]])/365)&lt;18,"Corregir", IF(((TODAY()-Tabla2[[#This Row],[FECHA NACIMIENTO]])/365)&gt;80, "Corregir",ROUNDDOWN(((TODAY()-Tabla2[[#This Row],[FECHA NACIMIENTO]])/365),0)))</f>
        <v>37</v>
      </c>
      <c r="V5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68" s="44" t="str">
        <f>+IF(Tabla2[[#This Row],[Edad]]="Corregir","Corregir","Ok")</f>
        <v>Ok</v>
      </c>
      <c r="X568" s="42" t="str">
        <f>+IFERROR(VLOOKUP(Tabla2[[#This Row],[DISTRITO SEGÚN DNI]],Hoja1!$A$2:$B$32,2,FALSE),"No")</f>
        <v>No</v>
      </c>
      <c r="Y568" s="42" t="str">
        <f>IF(OR(LOWER(Tabla2[[#This Row],[GENERO]])="masculino", LOWER(Tabla2[[#This Row],[GENERO]])="femenino"),"OK","Corregir")</f>
        <v>OK</v>
      </c>
      <c r="Z568" s="42" t="str">
        <f>+IF(Tabla2[[#This Row],[Nro. DNI / CE]]="","Corregir",IF(LEN(Tabla2[[#This Row],[Nro. DNI / CE]])&gt;=8,"OK","Corregir"))</f>
        <v>OK</v>
      </c>
      <c r="AA568" s="42">
        <f>COUNTIF(Tabla2[APELLIDOS Y NOMBRES],Tabla2[[#This Row],[APELLIDOS Y NOMBRES]])</f>
        <v>1</v>
      </c>
      <c r="AB568" s="42">
        <f>IF(Tabla2[[#This Row],[Trabajador]]&gt;1,1/Tabla2[[#This Row],[Trabajador]],Tabla2[[#This Row],[Trabajador]])</f>
        <v>1</v>
      </c>
      <c r="AC568" t="str">
        <f>+IFERROR(IF(Tabla2[[#This Row],[FECHA CESE/BAJA]]="","No Aplica",IF(AND(MONTH(Tabla2[[#This Row],[FECHA CESE/BAJA]])=MONTH(TODAY()-30),YEAR(Tabla2[[#This Row],[FECHA CESE/BAJA]])=YEAR(TODAY())),MONTH(TODAY()-30)&amp;"-"&amp;YEAR(TODAY()),"Borrar")),"No aplica")</f>
        <v>No Aplica</v>
      </c>
      <c r="AD568" t="str">
        <f>+IFERROR(IF(Tabla2[[#This Row],[FECHA INICIO DE LABORES EN OBRA]]="","No Aplica",IF(AND(MONTH(Tabla2[[#This Row],[FECHA INICIO DE LABORES EN OBRA]])=MONTH(TODAY()-30),YEAR(Tabla2[[#This Row],[FECHA INICIO DE LABORES EN OBRA]])=YEAR(TODAY())),MONTH(TODAY()-30)&amp;"-"&amp;YEAR(TODAY()),"No Aplica")),"No Aplica")</f>
        <v>No Aplica</v>
      </c>
    </row>
    <row r="569" spans="1:30" x14ac:dyDescent="0.25">
      <c r="A569" s="13">
        <v>20603639520</v>
      </c>
      <c r="B569" s="15" t="s">
        <v>3799</v>
      </c>
      <c r="C569" s="15" t="s">
        <v>3799</v>
      </c>
      <c r="D569" s="15" t="s">
        <v>245</v>
      </c>
      <c r="E569" s="15" t="s">
        <v>246</v>
      </c>
      <c r="F569" s="39">
        <v>25117</v>
      </c>
      <c r="G569" s="15">
        <v>2</v>
      </c>
      <c r="H569" s="15" t="s">
        <v>3892</v>
      </c>
      <c r="I569" s="15" t="s">
        <v>3840</v>
      </c>
      <c r="J569" s="15" t="s">
        <v>3893</v>
      </c>
      <c r="K569" s="15" t="s">
        <v>17</v>
      </c>
      <c r="L569" s="40" t="s">
        <v>6</v>
      </c>
      <c r="M569" s="39"/>
      <c r="N569" s="41" t="s">
        <v>3326</v>
      </c>
      <c r="O569" s="39">
        <v>44298</v>
      </c>
      <c r="P569" s="40">
        <v>1</v>
      </c>
      <c r="Q569" s="40">
        <v>4</v>
      </c>
      <c r="R569" s="40" t="str">
        <f>IFERROR(VLOOKUP(Tabla2[[#This Row],[CONTRATISTA PRNCIPAL]],Hoja1!$L$5:$M$9,2,FALSE),"CJV")</f>
        <v>CJV</v>
      </c>
      <c r="S569" s="40" t="str">
        <f>IF(Tabla2[[#This Row],[EMPRESA]]=Tabla2[[#This Row],[CONTRATISTA PRNCIPAL]],"Principal","Secundaria")</f>
        <v>Principal</v>
      </c>
      <c r="T569" s="42">
        <f>IFERROR(1/COUNTIF(Tabla2[CONTRATISTA PRNCIPAL],Tabla2[[#This Row],[CONTRATISTA PRNCIPAL]]),0)</f>
        <v>0.005291005291005291</v>
      </c>
      <c r="U569" s="43">
        <f>IF(((TODAY()-Tabla2[[#This Row],[FECHA NACIMIENTO]])/365)&lt;18,"Corregir", IF(((TODAY()-Tabla2[[#This Row],[FECHA NACIMIENTO]])/365)&gt;80, "Corregir",ROUNDDOWN(((TODAY()-Tabla2[[#This Row],[FECHA NACIMIENTO]])/365),0)))</f>
        <v>55</v>
      </c>
      <c r="V5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569" s="44" t="str">
        <f>+IF(Tabla2[[#This Row],[Edad]]="Corregir","Corregir","Ok")</f>
        <v>Ok</v>
      </c>
      <c r="X569" s="42" t="str">
        <f>+IFERROR(VLOOKUP(Tabla2[[#This Row],[DISTRITO SEGÚN DNI]],Hoja1!$A$2:$B$32,2,FALSE),"No")</f>
        <v>ATE</v>
      </c>
      <c r="Y569" s="42" t="str">
        <f>IF(OR(LOWER(Tabla2[[#This Row],[GENERO]])="masculino", LOWER(Tabla2[[#This Row],[GENERO]])="femenino"),"OK","Corregir")</f>
        <v>OK</v>
      </c>
      <c r="Z569" s="42" t="str">
        <f>+IF(Tabla2[[#This Row],[Nro. DNI / CE]]="","Corregir",IF(LEN(Tabla2[[#This Row],[Nro. DNI / CE]])&gt;=8,"OK","Corregir"))</f>
        <v>OK</v>
      </c>
      <c r="AA569" s="42">
        <f>COUNTIF(Tabla2[APELLIDOS Y NOMBRES],Tabla2[[#This Row],[APELLIDOS Y NOMBRES]])</f>
        <v>1</v>
      </c>
      <c r="AB569" s="42">
        <f>IF(Tabla2[[#This Row],[Trabajador]]&gt;1,1/Tabla2[[#This Row],[Trabajador]],Tabla2[[#This Row],[Trabajador]])</f>
        <v>1</v>
      </c>
      <c r="AC569" t="str">
        <f>+IFERROR(IF(Tabla2[[#This Row],[FECHA CESE/BAJA]]="","No Aplica",IF(AND(MONTH(Tabla2[[#This Row],[FECHA CESE/BAJA]])=MONTH(TODAY()-30),YEAR(Tabla2[[#This Row],[FECHA CESE/BAJA]])=YEAR(TODAY())),MONTH(TODAY()-30)&amp;"-"&amp;YEAR(TODAY()),"Borrar")),"No aplica")</f>
        <v>No Aplica</v>
      </c>
      <c r="AD569" t="str">
        <f>+IFERROR(IF(Tabla2[[#This Row],[FECHA INICIO DE LABORES EN OBRA]]="","No Aplica",IF(AND(MONTH(Tabla2[[#This Row],[FECHA INICIO DE LABORES EN OBRA]])=MONTH(TODAY()-30),YEAR(Tabla2[[#This Row],[FECHA INICIO DE LABORES EN OBRA]])=YEAR(TODAY())),MONTH(TODAY()-30)&amp;"-"&amp;YEAR(TODAY()),"No Aplica")),"No Aplica")</f>
        <v>No Aplica</v>
      </c>
    </row>
    <row r="570" spans="1:30" x14ac:dyDescent="0.25">
      <c r="A570" s="13">
        <v>20603639520</v>
      </c>
      <c r="B570" s="15" t="s">
        <v>3799</v>
      </c>
      <c r="C570" s="15" t="s">
        <v>3799</v>
      </c>
      <c r="D570" s="15" t="s">
        <v>3894</v>
      </c>
      <c r="E570" s="15" t="s">
        <v>3895</v>
      </c>
      <c r="F570" s="39">
        <v>28062</v>
      </c>
      <c r="G570" s="15">
        <v>2</v>
      </c>
      <c r="H570" s="15" t="s">
        <v>3896</v>
      </c>
      <c r="I570" s="15" t="s">
        <v>3804</v>
      </c>
      <c r="J570" s="15" t="s">
        <v>3897</v>
      </c>
      <c r="K570" s="15" t="s">
        <v>2200</v>
      </c>
      <c r="L570" s="40" t="s">
        <v>6</v>
      </c>
      <c r="M570" s="39"/>
      <c r="N570" s="41" t="s">
        <v>2687</v>
      </c>
      <c r="O570" s="39">
        <v>44298</v>
      </c>
      <c r="P570" s="40">
        <v>1</v>
      </c>
      <c r="Q570" s="40">
        <v>4</v>
      </c>
      <c r="R570" s="40" t="str">
        <f>IFERROR(VLOOKUP(Tabla2[[#This Row],[CONTRATISTA PRNCIPAL]],Hoja1!$L$5:$M$9,2,FALSE),"CJV")</f>
        <v>CJV</v>
      </c>
      <c r="S570" s="40" t="str">
        <f>IF(Tabla2[[#This Row],[EMPRESA]]=Tabla2[[#This Row],[CONTRATISTA PRNCIPAL]],"Principal","Secundaria")</f>
        <v>Principal</v>
      </c>
      <c r="T570" s="42">
        <f>IFERROR(1/COUNTIF(Tabla2[CONTRATISTA PRNCIPAL],Tabla2[[#This Row],[CONTRATISTA PRNCIPAL]]),0)</f>
        <v>0.005291005291005291</v>
      </c>
      <c r="U570" s="43">
        <f>IF(((TODAY()-Tabla2[[#This Row],[FECHA NACIMIENTO]])/365)&lt;18,"Corregir", IF(((TODAY()-Tabla2[[#This Row],[FECHA NACIMIENTO]])/365)&gt;80, "Corregir",ROUNDDOWN(((TODAY()-Tabla2[[#This Row],[FECHA NACIMIENTO]])/365),0)))</f>
        <v>46</v>
      </c>
      <c r="V5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70" s="44" t="str">
        <f>+IF(Tabla2[[#This Row],[Edad]]="Corregir","Corregir","Ok")</f>
        <v>Ok</v>
      </c>
      <c r="X570" s="42" t="str">
        <f>+IFERROR(VLOOKUP(Tabla2[[#This Row],[DISTRITO SEGÚN DNI]],Hoja1!$A$2:$B$32,2,FALSE),"No")</f>
        <v>No</v>
      </c>
      <c r="Y570" s="42" t="str">
        <f>IF(OR(LOWER(Tabla2[[#This Row],[GENERO]])="masculino", LOWER(Tabla2[[#This Row],[GENERO]])="femenino"),"OK","Corregir")</f>
        <v>OK</v>
      </c>
      <c r="Z570" s="42" t="str">
        <f>+IF(Tabla2[[#This Row],[Nro. DNI / CE]]="","Corregir",IF(LEN(Tabla2[[#This Row],[Nro. DNI / CE]])&gt;=8,"OK","Corregir"))</f>
        <v>OK</v>
      </c>
      <c r="AA570" s="42">
        <f>COUNTIF(Tabla2[APELLIDOS Y NOMBRES],Tabla2[[#This Row],[APELLIDOS Y NOMBRES]])</f>
        <v>1</v>
      </c>
      <c r="AB570" s="42">
        <f>IF(Tabla2[[#This Row],[Trabajador]]&gt;1,1/Tabla2[[#This Row],[Trabajador]],Tabla2[[#This Row],[Trabajador]])</f>
        <v>1</v>
      </c>
      <c r="AC570" t="str">
        <f>+IFERROR(IF(Tabla2[[#This Row],[FECHA CESE/BAJA]]="","No Aplica",IF(AND(MONTH(Tabla2[[#This Row],[FECHA CESE/BAJA]])=MONTH(TODAY()-30),YEAR(Tabla2[[#This Row],[FECHA CESE/BAJA]])=YEAR(TODAY())),MONTH(TODAY()-30)&amp;"-"&amp;YEAR(TODAY()),"Borrar")),"No aplica")</f>
        <v>No Aplica</v>
      </c>
      <c r="AD570" t="str">
        <f>+IFERROR(IF(Tabla2[[#This Row],[FECHA INICIO DE LABORES EN OBRA]]="","No Aplica",IF(AND(MONTH(Tabla2[[#This Row],[FECHA INICIO DE LABORES EN OBRA]])=MONTH(TODAY()-30),YEAR(Tabla2[[#This Row],[FECHA INICIO DE LABORES EN OBRA]])=YEAR(TODAY())),MONTH(TODAY()-30)&amp;"-"&amp;YEAR(TODAY()),"No Aplica")),"No Aplica")</f>
        <v>No Aplica</v>
      </c>
    </row>
    <row r="571" spans="1:30" x14ac:dyDescent="0.25">
      <c r="A571" s="13">
        <v>20603639520</v>
      </c>
      <c r="B571" s="15" t="s">
        <v>3799</v>
      </c>
      <c r="C571" s="15" t="s">
        <v>3799</v>
      </c>
      <c r="D571" s="15" t="s">
        <v>770</v>
      </c>
      <c r="E571" s="15" t="s">
        <v>771</v>
      </c>
      <c r="F571" s="39">
        <v>33830</v>
      </c>
      <c r="G571" s="15">
        <v>2</v>
      </c>
      <c r="H571" s="15" t="s">
        <v>3898</v>
      </c>
      <c r="I571" s="15" t="s">
        <v>3840</v>
      </c>
      <c r="J571" s="15" t="s">
        <v>3899</v>
      </c>
      <c r="K571" s="15" t="s">
        <v>17</v>
      </c>
      <c r="L571" s="40" t="s">
        <v>6</v>
      </c>
      <c r="M571" s="39"/>
      <c r="N571" s="41" t="s">
        <v>2687</v>
      </c>
      <c r="O571" s="39">
        <v>44313</v>
      </c>
      <c r="P571" s="40">
        <v>1</v>
      </c>
      <c r="Q571" s="40">
        <v>4</v>
      </c>
      <c r="R571" s="40" t="str">
        <f>IFERROR(VLOOKUP(Tabla2[[#This Row],[CONTRATISTA PRNCIPAL]],Hoja1!$L$5:$M$9,2,FALSE),"CJV")</f>
        <v>CJV</v>
      </c>
      <c r="S571" s="40" t="str">
        <f>IF(Tabla2[[#This Row],[EMPRESA]]=Tabla2[[#This Row],[CONTRATISTA PRNCIPAL]],"Principal","Secundaria")</f>
        <v>Principal</v>
      </c>
      <c r="T571" s="42">
        <f>IFERROR(1/COUNTIF(Tabla2[CONTRATISTA PRNCIPAL],Tabla2[[#This Row],[CONTRATISTA PRNCIPAL]]),0)</f>
        <v>0.005291005291005291</v>
      </c>
      <c r="U571" s="43">
        <f>IF(((TODAY()-Tabla2[[#This Row],[FECHA NACIMIENTO]])/365)&lt;18,"Corregir", IF(((TODAY()-Tabla2[[#This Row],[FECHA NACIMIENTO]])/365)&gt;80, "Corregir",ROUNDDOWN(((TODAY()-Tabla2[[#This Row],[FECHA NACIMIENTO]])/365),0)))</f>
        <v>31</v>
      </c>
      <c r="V5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71" s="44" t="str">
        <f>+IF(Tabla2[[#This Row],[Edad]]="Corregir","Corregir","Ok")</f>
        <v>Ok</v>
      </c>
      <c r="X571" s="42" t="str">
        <f>+IFERROR(VLOOKUP(Tabla2[[#This Row],[DISTRITO SEGÚN DNI]],Hoja1!$A$2:$B$32,2,FALSE),"No")</f>
        <v>ATE</v>
      </c>
      <c r="Y571" s="42" t="str">
        <f>IF(OR(LOWER(Tabla2[[#This Row],[GENERO]])="masculino", LOWER(Tabla2[[#This Row],[GENERO]])="femenino"),"OK","Corregir")</f>
        <v>OK</v>
      </c>
      <c r="Z571" s="42" t="str">
        <f>+IF(Tabla2[[#This Row],[Nro. DNI / CE]]="","Corregir",IF(LEN(Tabla2[[#This Row],[Nro. DNI / CE]])&gt;=8,"OK","Corregir"))</f>
        <v>OK</v>
      </c>
      <c r="AA571" s="42">
        <f>COUNTIF(Tabla2[APELLIDOS Y NOMBRES],Tabla2[[#This Row],[APELLIDOS Y NOMBRES]])</f>
        <v>1</v>
      </c>
      <c r="AB571" s="42">
        <f>IF(Tabla2[[#This Row],[Trabajador]]&gt;1,1/Tabla2[[#This Row],[Trabajador]],Tabla2[[#This Row],[Trabajador]])</f>
        <v>1</v>
      </c>
      <c r="AC571" t="str">
        <f>+IFERROR(IF(Tabla2[[#This Row],[FECHA CESE/BAJA]]="","No Aplica",IF(AND(MONTH(Tabla2[[#This Row],[FECHA CESE/BAJA]])=MONTH(TODAY()-30),YEAR(Tabla2[[#This Row],[FECHA CESE/BAJA]])=YEAR(TODAY())),MONTH(TODAY()-30)&amp;"-"&amp;YEAR(TODAY()),"Borrar")),"No aplica")</f>
        <v>No Aplica</v>
      </c>
      <c r="AD571" t="str">
        <f>+IFERROR(IF(Tabla2[[#This Row],[FECHA INICIO DE LABORES EN OBRA]]="","No Aplica",IF(AND(MONTH(Tabla2[[#This Row],[FECHA INICIO DE LABORES EN OBRA]])=MONTH(TODAY()-30),YEAR(Tabla2[[#This Row],[FECHA INICIO DE LABORES EN OBRA]])=YEAR(TODAY())),MONTH(TODAY()-30)&amp;"-"&amp;YEAR(TODAY()),"No Aplica")),"No Aplica")</f>
        <v>No Aplica</v>
      </c>
    </row>
    <row r="572" spans="1:30" x14ac:dyDescent="0.25">
      <c r="A572" s="13">
        <v>20603639520</v>
      </c>
      <c r="B572" s="15" t="s">
        <v>3799</v>
      </c>
      <c r="C572" s="15" t="s">
        <v>3799</v>
      </c>
      <c r="D572" s="15" t="s">
        <v>3900</v>
      </c>
      <c r="E572" s="15" t="s">
        <v>3901</v>
      </c>
      <c r="F572" s="39">
        <v>34195</v>
      </c>
      <c r="G572" s="15">
        <v>2</v>
      </c>
      <c r="H572" s="15" t="s">
        <v>3890</v>
      </c>
      <c r="I572" s="15" t="s">
        <v>3840</v>
      </c>
      <c r="J572" s="15" t="s">
        <v>3902</v>
      </c>
      <c r="K572" s="15" t="s">
        <v>2182</v>
      </c>
      <c r="L572" s="40" t="s">
        <v>6</v>
      </c>
      <c r="M572" s="39"/>
      <c r="N572" s="41" t="s">
        <v>2687</v>
      </c>
      <c r="O572" s="39">
        <v>44321</v>
      </c>
      <c r="P572" s="40">
        <v>1</v>
      </c>
      <c r="Q572" s="40">
        <v>4</v>
      </c>
      <c r="R572" s="40" t="str">
        <f>IFERROR(VLOOKUP(Tabla2[[#This Row],[CONTRATISTA PRNCIPAL]],Hoja1!$L$5:$M$9,2,FALSE),"CJV")</f>
        <v>CJV</v>
      </c>
      <c r="S572" s="40" t="str">
        <f>IF(Tabla2[[#This Row],[EMPRESA]]=Tabla2[[#This Row],[CONTRATISTA PRNCIPAL]],"Principal","Secundaria")</f>
        <v>Principal</v>
      </c>
      <c r="T572" s="42">
        <f>IFERROR(1/COUNTIF(Tabla2[CONTRATISTA PRNCIPAL],Tabla2[[#This Row],[CONTRATISTA PRNCIPAL]]),0)</f>
        <v>0.005291005291005291</v>
      </c>
      <c r="U572" s="43">
        <f>IF(((TODAY()-Tabla2[[#This Row],[FECHA NACIMIENTO]])/365)&lt;18,"Corregir", IF(((TODAY()-Tabla2[[#This Row],[FECHA NACIMIENTO]])/365)&gt;80, "Corregir",ROUNDDOWN(((TODAY()-Tabla2[[#This Row],[FECHA NACIMIENTO]])/365),0)))</f>
        <v>30</v>
      </c>
      <c r="V5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72" s="44" t="str">
        <f>+IF(Tabla2[[#This Row],[Edad]]="Corregir","Corregir","Ok")</f>
        <v>Ok</v>
      </c>
      <c r="X572" s="42" t="str">
        <f>+IFERROR(VLOOKUP(Tabla2[[#This Row],[DISTRITO SEGÚN DNI]],Hoja1!$A$2:$B$32,2,FALSE),"No")</f>
        <v>No</v>
      </c>
      <c r="Y572" s="42" t="str">
        <f>IF(OR(LOWER(Tabla2[[#This Row],[GENERO]])="masculino", LOWER(Tabla2[[#This Row],[GENERO]])="femenino"),"OK","Corregir")</f>
        <v>OK</v>
      </c>
      <c r="Z572" s="42" t="str">
        <f>+IF(Tabla2[[#This Row],[Nro. DNI / CE]]="","Corregir",IF(LEN(Tabla2[[#This Row],[Nro. DNI / CE]])&gt;=8,"OK","Corregir"))</f>
        <v>OK</v>
      </c>
      <c r="AA572" s="42">
        <f>COUNTIF(Tabla2[APELLIDOS Y NOMBRES],Tabla2[[#This Row],[APELLIDOS Y NOMBRES]])</f>
        <v>1</v>
      </c>
      <c r="AB572" s="42">
        <f>IF(Tabla2[[#This Row],[Trabajador]]&gt;1,1/Tabla2[[#This Row],[Trabajador]],Tabla2[[#This Row],[Trabajador]])</f>
        <v>1</v>
      </c>
      <c r="AC572" t="str">
        <f>+IFERROR(IF(Tabla2[[#This Row],[FECHA CESE/BAJA]]="","No Aplica",IF(AND(MONTH(Tabla2[[#This Row],[FECHA CESE/BAJA]])=MONTH(TODAY()-30),YEAR(Tabla2[[#This Row],[FECHA CESE/BAJA]])=YEAR(TODAY())),MONTH(TODAY()-30)&amp;"-"&amp;YEAR(TODAY()),"Borrar")),"No aplica")</f>
        <v>No Aplica</v>
      </c>
      <c r="AD572" t="str">
        <f>+IFERROR(IF(Tabla2[[#This Row],[FECHA INICIO DE LABORES EN OBRA]]="","No Aplica",IF(AND(MONTH(Tabla2[[#This Row],[FECHA INICIO DE LABORES EN OBRA]])=MONTH(TODAY()-30),YEAR(Tabla2[[#This Row],[FECHA INICIO DE LABORES EN OBRA]])=YEAR(TODAY())),MONTH(TODAY()-30)&amp;"-"&amp;YEAR(TODAY()),"No Aplica")),"No Aplica")</f>
        <v>No Aplica</v>
      </c>
    </row>
    <row r="573" spans="1:30" x14ac:dyDescent="0.25">
      <c r="A573" s="13">
        <v>20603639520</v>
      </c>
      <c r="B573" s="15" t="s">
        <v>3799</v>
      </c>
      <c r="C573" s="15" t="s">
        <v>3799</v>
      </c>
      <c r="D573" s="15" t="s">
        <v>3903</v>
      </c>
      <c r="E573" s="15" t="s">
        <v>3904</v>
      </c>
      <c r="F573" s="39">
        <v>29604</v>
      </c>
      <c r="G573" s="15">
        <v>2</v>
      </c>
      <c r="H573" s="15" t="s">
        <v>3905</v>
      </c>
      <c r="I573" s="15" t="s">
        <v>3809</v>
      </c>
      <c r="J573" s="15" t="s">
        <v>3906</v>
      </c>
      <c r="K573" s="15" t="s">
        <v>2211</v>
      </c>
      <c r="L573" s="40" t="s">
        <v>6</v>
      </c>
      <c r="M573" s="39"/>
      <c r="N573" s="41" t="s">
        <v>3326</v>
      </c>
      <c r="O573" s="39">
        <v>44322</v>
      </c>
      <c r="P573" s="40">
        <v>1</v>
      </c>
      <c r="Q573" s="40">
        <v>4</v>
      </c>
      <c r="R573" s="40" t="str">
        <f>IFERROR(VLOOKUP(Tabla2[[#This Row],[CONTRATISTA PRNCIPAL]],Hoja1!$L$5:$M$9,2,FALSE),"CJV")</f>
        <v>CJV</v>
      </c>
      <c r="S573" s="40" t="str">
        <f>IF(Tabla2[[#This Row],[EMPRESA]]=Tabla2[[#This Row],[CONTRATISTA PRNCIPAL]],"Principal","Secundaria")</f>
        <v>Principal</v>
      </c>
      <c r="T573" s="42">
        <f>IFERROR(1/COUNTIF(Tabla2[CONTRATISTA PRNCIPAL],Tabla2[[#This Row],[CONTRATISTA PRNCIPAL]]),0)</f>
        <v>0.005291005291005291</v>
      </c>
      <c r="U573" s="43">
        <f>IF(((TODAY()-Tabla2[[#This Row],[FECHA NACIMIENTO]])/365)&lt;18,"Corregir", IF(((TODAY()-Tabla2[[#This Row],[FECHA NACIMIENTO]])/365)&gt;80, "Corregir",ROUNDDOWN(((TODAY()-Tabla2[[#This Row],[FECHA NACIMIENTO]])/365),0)))</f>
        <v>42</v>
      </c>
      <c r="V5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73" s="44" t="str">
        <f>+IF(Tabla2[[#This Row],[Edad]]="Corregir","Corregir","Ok")</f>
        <v>Ok</v>
      </c>
      <c r="X573" s="42" t="str">
        <f>+IFERROR(VLOOKUP(Tabla2[[#This Row],[DISTRITO SEGÚN DNI]],Hoja1!$A$2:$B$32,2,FALSE),"No")</f>
        <v>No</v>
      </c>
      <c r="Y573" s="42" t="str">
        <f>IF(OR(LOWER(Tabla2[[#This Row],[GENERO]])="masculino", LOWER(Tabla2[[#This Row],[GENERO]])="femenino"),"OK","Corregir")</f>
        <v>OK</v>
      </c>
      <c r="Z573" s="42" t="str">
        <f>+IF(Tabla2[[#This Row],[Nro. DNI / CE]]="","Corregir",IF(LEN(Tabla2[[#This Row],[Nro. DNI / CE]])&gt;=8,"OK","Corregir"))</f>
        <v>OK</v>
      </c>
      <c r="AA573" s="42">
        <f>COUNTIF(Tabla2[APELLIDOS Y NOMBRES],Tabla2[[#This Row],[APELLIDOS Y NOMBRES]])</f>
        <v>1</v>
      </c>
      <c r="AB573" s="42">
        <f>IF(Tabla2[[#This Row],[Trabajador]]&gt;1,1/Tabla2[[#This Row],[Trabajador]],Tabla2[[#This Row],[Trabajador]])</f>
        <v>1</v>
      </c>
      <c r="AC573" t="str">
        <f>+IFERROR(IF(Tabla2[[#This Row],[FECHA CESE/BAJA]]="","No Aplica",IF(AND(MONTH(Tabla2[[#This Row],[FECHA CESE/BAJA]])=MONTH(TODAY()-30),YEAR(Tabla2[[#This Row],[FECHA CESE/BAJA]])=YEAR(TODAY())),MONTH(TODAY()-30)&amp;"-"&amp;YEAR(TODAY()),"Borrar")),"No aplica")</f>
        <v>No Aplica</v>
      </c>
      <c r="AD573" t="str">
        <f>+IFERROR(IF(Tabla2[[#This Row],[FECHA INICIO DE LABORES EN OBRA]]="","No Aplica",IF(AND(MONTH(Tabla2[[#This Row],[FECHA INICIO DE LABORES EN OBRA]])=MONTH(TODAY()-30),YEAR(Tabla2[[#This Row],[FECHA INICIO DE LABORES EN OBRA]])=YEAR(TODAY())),MONTH(TODAY()-30)&amp;"-"&amp;YEAR(TODAY()),"No Aplica")),"No Aplica")</f>
        <v>No Aplica</v>
      </c>
    </row>
    <row r="574" spans="1:30" x14ac:dyDescent="0.25">
      <c r="A574" s="13">
        <v>20603639520</v>
      </c>
      <c r="B574" s="15" t="s">
        <v>3799</v>
      </c>
      <c r="C574" s="15" t="s">
        <v>3799</v>
      </c>
      <c r="D574" s="15" t="s">
        <v>663</v>
      </c>
      <c r="E574" s="15" t="s">
        <v>664</v>
      </c>
      <c r="F574" s="39">
        <v>31973</v>
      </c>
      <c r="G574" s="15">
        <v>1</v>
      </c>
      <c r="H574" s="15" t="s">
        <v>3123</v>
      </c>
      <c r="I574" s="15" t="s">
        <v>3804</v>
      </c>
      <c r="J574" s="15" t="s">
        <v>3907</v>
      </c>
      <c r="K574" s="15" t="s">
        <v>17</v>
      </c>
      <c r="L574" s="40" t="s">
        <v>6</v>
      </c>
      <c r="M574" s="39"/>
      <c r="N574" s="41" t="s">
        <v>2687</v>
      </c>
      <c r="O574" s="39">
        <v>44329</v>
      </c>
      <c r="P574" s="40">
        <v>1</v>
      </c>
      <c r="Q574" s="40">
        <v>1</v>
      </c>
      <c r="R574" s="40" t="str">
        <f>IFERROR(VLOOKUP(Tabla2[[#This Row],[CONTRATISTA PRNCIPAL]],Hoja1!$L$5:$M$9,2,FALSE),"CJV")</f>
        <v>CJV</v>
      </c>
      <c r="S574" s="40" t="str">
        <f>IF(Tabla2[[#This Row],[EMPRESA]]=Tabla2[[#This Row],[CONTRATISTA PRNCIPAL]],"Principal","Secundaria")</f>
        <v>Principal</v>
      </c>
      <c r="T574" s="42">
        <f>IFERROR(1/COUNTIF(Tabla2[CONTRATISTA PRNCIPAL],Tabla2[[#This Row],[CONTRATISTA PRNCIPAL]]),0)</f>
        <v>0.005291005291005291</v>
      </c>
      <c r="U574" s="43">
        <f>IF(((TODAY()-Tabla2[[#This Row],[FECHA NACIMIENTO]])/365)&lt;18,"Corregir", IF(((TODAY()-Tabla2[[#This Row],[FECHA NACIMIENTO]])/365)&gt;80, "Corregir",ROUNDDOWN(((TODAY()-Tabla2[[#This Row],[FECHA NACIMIENTO]])/365),0)))</f>
        <v>36</v>
      </c>
      <c r="V5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74" s="44" t="str">
        <f>+IF(Tabla2[[#This Row],[Edad]]="Corregir","Corregir","Ok")</f>
        <v>Ok</v>
      </c>
      <c r="X574" s="42" t="str">
        <f>+IFERROR(VLOOKUP(Tabla2[[#This Row],[DISTRITO SEGÚN DNI]],Hoja1!$A$2:$B$32,2,FALSE),"No")</f>
        <v>ATE</v>
      </c>
      <c r="Y574" s="42" t="str">
        <f>IF(OR(LOWER(Tabla2[[#This Row],[GENERO]])="masculino", LOWER(Tabla2[[#This Row],[GENERO]])="femenino"),"OK","Corregir")</f>
        <v>OK</v>
      </c>
      <c r="Z574" s="42" t="str">
        <f>+IF(Tabla2[[#This Row],[Nro. DNI / CE]]="","Corregir",IF(LEN(Tabla2[[#This Row],[Nro. DNI / CE]])&gt;=8,"OK","Corregir"))</f>
        <v>OK</v>
      </c>
      <c r="AA574" s="42">
        <f>COUNTIF(Tabla2[APELLIDOS Y NOMBRES],Tabla2[[#This Row],[APELLIDOS Y NOMBRES]])</f>
        <v>1</v>
      </c>
      <c r="AB574" s="42">
        <f>IF(Tabla2[[#This Row],[Trabajador]]&gt;1,1/Tabla2[[#This Row],[Trabajador]],Tabla2[[#This Row],[Trabajador]])</f>
        <v>1</v>
      </c>
      <c r="AC574" t="str">
        <f>+IFERROR(IF(Tabla2[[#This Row],[FECHA CESE/BAJA]]="","No Aplica",IF(AND(MONTH(Tabla2[[#This Row],[FECHA CESE/BAJA]])=MONTH(TODAY()-30),YEAR(Tabla2[[#This Row],[FECHA CESE/BAJA]])=YEAR(TODAY())),MONTH(TODAY()-30)&amp;"-"&amp;YEAR(TODAY()),"Borrar")),"No aplica")</f>
        <v>No Aplica</v>
      </c>
      <c r="AD574" t="str">
        <f>+IFERROR(IF(Tabla2[[#This Row],[FECHA INICIO DE LABORES EN OBRA]]="","No Aplica",IF(AND(MONTH(Tabla2[[#This Row],[FECHA INICIO DE LABORES EN OBRA]])=MONTH(TODAY()-30),YEAR(Tabla2[[#This Row],[FECHA INICIO DE LABORES EN OBRA]])=YEAR(TODAY())),MONTH(TODAY()-30)&amp;"-"&amp;YEAR(TODAY()),"No Aplica")),"No Aplica")</f>
        <v>No Aplica</v>
      </c>
    </row>
    <row r="575" spans="1:30" x14ac:dyDescent="0.25">
      <c r="A575" s="13">
        <v>20603639520</v>
      </c>
      <c r="B575" s="15" t="s">
        <v>3799</v>
      </c>
      <c r="C575" s="15" t="s">
        <v>3799</v>
      </c>
      <c r="D575" s="15" t="s">
        <v>3908</v>
      </c>
      <c r="E575" s="15" t="s">
        <v>3909</v>
      </c>
      <c r="F575" s="39">
        <v>32836</v>
      </c>
      <c r="G575" s="15">
        <v>2</v>
      </c>
      <c r="H575" s="15" t="s">
        <v>3910</v>
      </c>
      <c r="I575" s="15" t="s">
        <v>3809</v>
      </c>
      <c r="J575" s="15" t="s">
        <v>3911</v>
      </c>
      <c r="K575" s="15" t="s">
        <v>2200</v>
      </c>
      <c r="L575" s="40" t="s">
        <v>6</v>
      </c>
      <c r="M575" s="39"/>
      <c r="N575" s="41" t="s">
        <v>2687</v>
      </c>
      <c r="O575" s="39">
        <v>44333</v>
      </c>
      <c r="P575" s="40">
        <v>1</v>
      </c>
      <c r="Q575" s="40">
        <v>4</v>
      </c>
      <c r="R575" s="40" t="str">
        <f>IFERROR(VLOOKUP(Tabla2[[#This Row],[CONTRATISTA PRNCIPAL]],Hoja1!$L$5:$M$9,2,FALSE),"CJV")</f>
        <v>CJV</v>
      </c>
      <c r="S575" s="40" t="str">
        <f>IF(Tabla2[[#This Row],[EMPRESA]]=Tabla2[[#This Row],[CONTRATISTA PRNCIPAL]],"Principal","Secundaria")</f>
        <v>Principal</v>
      </c>
      <c r="T575" s="42">
        <f>IFERROR(1/COUNTIF(Tabla2[CONTRATISTA PRNCIPAL],Tabla2[[#This Row],[CONTRATISTA PRNCIPAL]]),0)</f>
        <v>0.005291005291005291</v>
      </c>
      <c r="U575" s="43">
        <f>IF(((TODAY()-Tabla2[[#This Row],[FECHA NACIMIENTO]])/365)&lt;18,"Corregir", IF(((TODAY()-Tabla2[[#This Row],[FECHA NACIMIENTO]])/365)&gt;80, "Corregir",ROUNDDOWN(((TODAY()-Tabla2[[#This Row],[FECHA NACIMIENTO]])/365),0)))</f>
        <v>33</v>
      </c>
      <c r="V5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75" s="44" t="str">
        <f>+IF(Tabla2[[#This Row],[Edad]]="Corregir","Corregir","Ok")</f>
        <v>Ok</v>
      </c>
      <c r="X575" s="42" t="str">
        <f>+IFERROR(VLOOKUP(Tabla2[[#This Row],[DISTRITO SEGÚN DNI]],Hoja1!$A$2:$B$32,2,FALSE),"No")</f>
        <v>No</v>
      </c>
      <c r="Y575" s="42" t="str">
        <f>IF(OR(LOWER(Tabla2[[#This Row],[GENERO]])="masculino", LOWER(Tabla2[[#This Row],[GENERO]])="femenino"),"OK","Corregir")</f>
        <v>OK</v>
      </c>
      <c r="Z575" s="42" t="str">
        <f>+IF(Tabla2[[#This Row],[Nro. DNI / CE]]="","Corregir",IF(LEN(Tabla2[[#This Row],[Nro. DNI / CE]])&gt;=8,"OK","Corregir"))</f>
        <v>OK</v>
      </c>
      <c r="AA575" s="42">
        <f>COUNTIF(Tabla2[APELLIDOS Y NOMBRES],Tabla2[[#This Row],[APELLIDOS Y NOMBRES]])</f>
        <v>1</v>
      </c>
      <c r="AB575" s="42">
        <f>IF(Tabla2[[#This Row],[Trabajador]]&gt;1,1/Tabla2[[#This Row],[Trabajador]],Tabla2[[#This Row],[Trabajador]])</f>
        <v>1</v>
      </c>
      <c r="AC575" t="str">
        <f>+IFERROR(IF(Tabla2[[#This Row],[FECHA CESE/BAJA]]="","No Aplica",IF(AND(MONTH(Tabla2[[#This Row],[FECHA CESE/BAJA]])=MONTH(TODAY()-30),YEAR(Tabla2[[#This Row],[FECHA CESE/BAJA]])=YEAR(TODAY())),MONTH(TODAY()-30)&amp;"-"&amp;YEAR(TODAY()),"Borrar")),"No aplica")</f>
        <v>No Aplica</v>
      </c>
      <c r="AD575" t="str">
        <f>+IFERROR(IF(Tabla2[[#This Row],[FECHA INICIO DE LABORES EN OBRA]]="","No Aplica",IF(AND(MONTH(Tabla2[[#This Row],[FECHA INICIO DE LABORES EN OBRA]])=MONTH(TODAY()-30),YEAR(Tabla2[[#This Row],[FECHA INICIO DE LABORES EN OBRA]])=YEAR(TODAY())),MONTH(TODAY()-30)&amp;"-"&amp;YEAR(TODAY()),"No Aplica")),"No Aplica")</f>
        <v>No Aplica</v>
      </c>
    </row>
    <row r="576" spans="1:30" x14ac:dyDescent="0.25">
      <c r="A576" s="13">
        <v>20603639520</v>
      </c>
      <c r="B576" s="15" t="s">
        <v>3799</v>
      </c>
      <c r="C576" s="15" t="s">
        <v>3799</v>
      </c>
      <c r="D576" s="15" t="s">
        <v>3912</v>
      </c>
      <c r="E576" s="15" t="s">
        <v>3913</v>
      </c>
      <c r="F576" s="39">
        <v>29152</v>
      </c>
      <c r="G576" s="15">
        <v>2</v>
      </c>
      <c r="H576" s="15" t="s">
        <v>3914</v>
      </c>
      <c r="I576" s="15" t="s">
        <v>3840</v>
      </c>
      <c r="J576" s="15" t="s">
        <v>3915</v>
      </c>
      <c r="K576" s="15" t="s">
        <v>2237</v>
      </c>
      <c r="L576" s="40" t="s">
        <v>6</v>
      </c>
      <c r="M576" s="39"/>
      <c r="N576" s="41" t="s">
        <v>2687</v>
      </c>
      <c r="O576" s="39">
        <v>44339</v>
      </c>
      <c r="P576" s="40">
        <v>1</v>
      </c>
      <c r="Q576" s="40">
        <v>4</v>
      </c>
      <c r="R576" s="40" t="str">
        <f>IFERROR(VLOOKUP(Tabla2[[#This Row],[CONTRATISTA PRNCIPAL]],Hoja1!$L$5:$M$9,2,FALSE),"CJV")</f>
        <v>CJV</v>
      </c>
      <c r="S576" s="40" t="str">
        <f>IF(Tabla2[[#This Row],[EMPRESA]]=Tabla2[[#This Row],[CONTRATISTA PRNCIPAL]],"Principal","Secundaria")</f>
        <v>Principal</v>
      </c>
      <c r="T576" s="42">
        <f>IFERROR(1/COUNTIF(Tabla2[CONTRATISTA PRNCIPAL],Tabla2[[#This Row],[CONTRATISTA PRNCIPAL]]),0)</f>
        <v>0.005291005291005291</v>
      </c>
      <c r="U576" s="43">
        <f>IF(((TODAY()-Tabla2[[#This Row],[FECHA NACIMIENTO]])/365)&lt;18,"Corregir", IF(((TODAY()-Tabla2[[#This Row],[FECHA NACIMIENTO]])/365)&gt;80, "Corregir",ROUNDDOWN(((TODAY()-Tabla2[[#This Row],[FECHA NACIMIENTO]])/365),0)))</f>
        <v>43</v>
      </c>
      <c r="V5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76" s="44" t="str">
        <f>+IF(Tabla2[[#This Row],[Edad]]="Corregir","Corregir","Ok")</f>
        <v>Ok</v>
      </c>
      <c r="X576" s="42" t="str">
        <f>+IFERROR(VLOOKUP(Tabla2[[#This Row],[DISTRITO SEGÚN DNI]],Hoja1!$A$2:$B$32,2,FALSE),"No")</f>
        <v>No</v>
      </c>
      <c r="Y576" s="42" t="str">
        <f>IF(OR(LOWER(Tabla2[[#This Row],[GENERO]])="masculino", LOWER(Tabla2[[#This Row],[GENERO]])="femenino"),"OK","Corregir")</f>
        <v>OK</v>
      </c>
      <c r="Z576" s="42" t="str">
        <f>+IF(Tabla2[[#This Row],[Nro. DNI / CE]]="","Corregir",IF(LEN(Tabla2[[#This Row],[Nro. DNI / CE]])&gt;=8,"OK","Corregir"))</f>
        <v>OK</v>
      </c>
      <c r="AA576" s="42">
        <f>COUNTIF(Tabla2[APELLIDOS Y NOMBRES],Tabla2[[#This Row],[APELLIDOS Y NOMBRES]])</f>
        <v>1</v>
      </c>
      <c r="AB576" s="42">
        <f>IF(Tabla2[[#This Row],[Trabajador]]&gt;1,1/Tabla2[[#This Row],[Trabajador]],Tabla2[[#This Row],[Trabajador]])</f>
        <v>1</v>
      </c>
      <c r="AC576" t="str">
        <f>+IFERROR(IF(Tabla2[[#This Row],[FECHA CESE/BAJA]]="","No Aplica",IF(AND(MONTH(Tabla2[[#This Row],[FECHA CESE/BAJA]])=MONTH(TODAY()-30),YEAR(Tabla2[[#This Row],[FECHA CESE/BAJA]])=YEAR(TODAY())),MONTH(TODAY()-30)&amp;"-"&amp;YEAR(TODAY()),"Borrar")),"No aplica")</f>
        <v>No Aplica</v>
      </c>
      <c r="AD576" t="str">
        <f>+IFERROR(IF(Tabla2[[#This Row],[FECHA INICIO DE LABORES EN OBRA]]="","No Aplica",IF(AND(MONTH(Tabla2[[#This Row],[FECHA INICIO DE LABORES EN OBRA]])=MONTH(TODAY()-30),YEAR(Tabla2[[#This Row],[FECHA INICIO DE LABORES EN OBRA]])=YEAR(TODAY())),MONTH(TODAY()-30)&amp;"-"&amp;YEAR(TODAY()),"No Aplica")),"No Aplica")</f>
        <v>No Aplica</v>
      </c>
    </row>
    <row r="577" spans="1:30" x14ac:dyDescent="0.25">
      <c r="A577" s="13">
        <v>20603639520</v>
      </c>
      <c r="B577" s="15" t="s">
        <v>3799</v>
      </c>
      <c r="C577" s="15" t="s">
        <v>3799</v>
      </c>
      <c r="D577" s="15" t="s">
        <v>778</v>
      </c>
      <c r="E577" s="15" t="s">
        <v>779</v>
      </c>
      <c r="F577" s="39">
        <v>33821</v>
      </c>
      <c r="G577" s="15">
        <v>1</v>
      </c>
      <c r="H577" s="15" t="s">
        <v>3526</v>
      </c>
      <c r="I577" s="15" t="s">
        <v>3840</v>
      </c>
      <c r="J577" s="15" t="s">
        <v>3916</v>
      </c>
      <c r="K577" s="15" t="s">
        <v>17</v>
      </c>
      <c r="L577" s="40" t="s">
        <v>6</v>
      </c>
      <c r="M577" s="39"/>
      <c r="N577" s="41" t="s">
        <v>2687</v>
      </c>
      <c r="O577" s="39">
        <v>44341</v>
      </c>
      <c r="P577" s="40">
        <v>1</v>
      </c>
      <c r="Q577" s="40">
        <v>1</v>
      </c>
      <c r="R577" s="40" t="str">
        <f>IFERROR(VLOOKUP(Tabla2[[#This Row],[CONTRATISTA PRNCIPAL]],Hoja1!$L$5:$M$9,2,FALSE),"CJV")</f>
        <v>CJV</v>
      </c>
      <c r="S577" s="40" t="str">
        <f>IF(Tabla2[[#This Row],[EMPRESA]]=Tabla2[[#This Row],[CONTRATISTA PRNCIPAL]],"Principal","Secundaria")</f>
        <v>Principal</v>
      </c>
      <c r="T577" s="42">
        <f>IFERROR(1/COUNTIF(Tabla2[CONTRATISTA PRNCIPAL],Tabla2[[#This Row],[CONTRATISTA PRNCIPAL]]),0)</f>
        <v>0.005291005291005291</v>
      </c>
      <c r="U577" s="43">
        <f>IF(((TODAY()-Tabla2[[#This Row],[FECHA NACIMIENTO]])/365)&lt;18,"Corregir", IF(((TODAY()-Tabla2[[#This Row],[FECHA NACIMIENTO]])/365)&gt;80, "Corregir",ROUNDDOWN(((TODAY()-Tabla2[[#This Row],[FECHA NACIMIENTO]])/365),0)))</f>
        <v>31</v>
      </c>
      <c r="V5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77" s="44" t="str">
        <f>+IF(Tabla2[[#This Row],[Edad]]="Corregir","Corregir","Ok")</f>
        <v>Ok</v>
      </c>
      <c r="X577" s="42" t="str">
        <f>+IFERROR(VLOOKUP(Tabla2[[#This Row],[DISTRITO SEGÚN DNI]],Hoja1!$A$2:$B$32,2,FALSE),"No")</f>
        <v>ATE</v>
      </c>
      <c r="Y577" s="42" t="str">
        <f>IF(OR(LOWER(Tabla2[[#This Row],[GENERO]])="masculino", LOWER(Tabla2[[#This Row],[GENERO]])="femenino"),"OK","Corregir")</f>
        <v>OK</v>
      </c>
      <c r="Z577" s="42" t="str">
        <f>+IF(Tabla2[[#This Row],[Nro. DNI / CE]]="","Corregir",IF(LEN(Tabla2[[#This Row],[Nro. DNI / CE]])&gt;=8,"OK","Corregir"))</f>
        <v>OK</v>
      </c>
      <c r="AA577" s="42">
        <f>COUNTIF(Tabla2[APELLIDOS Y NOMBRES],Tabla2[[#This Row],[APELLIDOS Y NOMBRES]])</f>
        <v>1</v>
      </c>
      <c r="AB577" s="42">
        <f>IF(Tabla2[[#This Row],[Trabajador]]&gt;1,1/Tabla2[[#This Row],[Trabajador]],Tabla2[[#This Row],[Trabajador]])</f>
        <v>1</v>
      </c>
      <c r="AC577" t="str">
        <f>+IFERROR(IF(Tabla2[[#This Row],[FECHA CESE/BAJA]]="","No Aplica",IF(AND(MONTH(Tabla2[[#This Row],[FECHA CESE/BAJA]])=MONTH(TODAY()-30),YEAR(Tabla2[[#This Row],[FECHA CESE/BAJA]])=YEAR(TODAY())),MONTH(TODAY()-30)&amp;"-"&amp;YEAR(TODAY()),"Borrar")),"No aplica")</f>
        <v>No Aplica</v>
      </c>
      <c r="AD577" t="str">
        <f>+IFERROR(IF(Tabla2[[#This Row],[FECHA INICIO DE LABORES EN OBRA]]="","No Aplica",IF(AND(MONTH(Tabla2[[#This Row],[FECHA INICIO DE LABORES EN OBRA]])=MONTH(TODAY()-30),YEAR(Tabla2[[#This Row],[FECHA INICIO DE LABORES EN OBRA]])=YEAR(TODAY())),MONTH(TODAY()-30)&amp;"-"&amp;YEAR(TODAY()),"No Aplica")),"No Aplica")</f>
        <v>No Aplica</v>
      </c>
    </row>
    <row r="578" spans="1:30" x14ac:dyDescent="0.25">
      <c r="A578" s="13">
        <v>20603639520</v>
      </c>
      <c r="B578" s="15" t="s">
        <v>3799</v>
      </c>
      <c r="C578" s="15" t="s">
        <v>3799</v>
      </c>
      <c r="D578" s="15" t="s">
        <v>3917</v>
      </c>
      <c r="E578" s="15" t="s">
        <v>3918</v>
      </c>
      <c r="F578" s="39">
        <v>28002</v>
      </c>
      <c r="G578" s="15">
        <v>2</v>
      </c>
      <c r="H578" s="15" t="s">
        <v>3919</v>
      </c>
      <c r="I578" s="15" t="s">
        <v>3809</v>
      </c>
      <c r="J578" s="15" t="s">
        <v>3920</v>
      </c>
      <c r="K578" s="15" t="s">
        <v>2200</v>
      </c>
      <c r="L578" s="40" t="s">
        <v>6</v>
      </c>
      <c r="M578" s="39"/>
      <c r="N578" s="41" t="s">
        <v>2687</v>
      </c>
      <c r="O578" s="39">
        <v>44343</v>
      </c>
      <c r="P578" s="40">
        <v>1</v>
      </c>
      <c r="Q578" s="40">
        <v>4</v>
      </c>
      <c r="R578" s="40" t="str">
        <f>IFERROR(VLOOKUP(Tabla2[[#This Row],[CONTRATISTA PRNCIPAL]],Hoja1!$L$5:$M$9,2,FALSE),"CJV")</f>
        <v>CJV</v>
      </c>
      <c r="S578" s="40" t="str">
        <f>IF(Tabla2[[#This Row],[EMPRESA]]=Tabla2[[#This Row],[CONTRATISTA PRNCIPAL]],"Principal","Secundaria")</f>
        <v>Principal</v>
      </c>
      <c r="T578" s="42">
        <f>IFERROR(1/COUNTIF(Tabla2[CONTRATISTA PRNCIPAL],Tabla2[[#This Row],[CONTRATISTA PRNCIPAL]]),0)</f>
        <v>0.005291005291005291</v>
      </c>
      <c r="U578" s="43">
        <f>IF(((TODAY()-Tabla2[[#This Row],[FECHA NACIMIENTO]])/365)&lt;18,"Corregir", IF(((TODAY()-Tabla2[[#This Row],[FECHA NACIMIENTO]])/365)&gt;80, "Corregir",ROUNDDOWN(((TODAY()-Tabla2[[#This Row],[FECHA NACIMIENTO]])/365),0)))</f>
        <v>47</v>
      </c>
      <c r="V5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78" s="44" t="str">
        <f>+IF(Tabla2[[#This Row],[Edad]]="Corregir","Corregir","Ok")</f>
        <v>Ok</v>
      </c>
      <c r="X578" s="42" t="str">
        <f>+IFERROR(VLOOKUP(Tabla2[[#This Row],[DISTRITO SEGÚN DNI]],Hoja1!$A$2:$B$32,2,FALSE),"No")</f>
        <v>No</v>
      </c>
      <c r="Y578" s="42" t="str">
        <f>IF(OR(LOWER(Tabla2[[#This Row],[GENERO]])="masculino", LOWER(Tabla2[[#This Row],[GENERO]])="femenino"),"OK","Corregir")</f>
        <v>OK</v>
      </c>
      <c r="Z578" s="42" t="str">
        <f>+IF(Tabla2[[#This Row],[Nro. DNI / CE]]="","Corregir",IF(LEN(Tabla2[[#This Row],[Nro. DNI / CE]])&gt;=8,"OK","Corregir"))</f>
        <v>OK</v>
      </c>
      <c r="AA578" s="42">
        <f>COUNTIF(Tabla2[APELLIDOS Y NOMBRES],Tabla2[[#This Row],[APELLIDOS Y NOMBRES]])</f>
        <v>1</v>
      </c>
      <c r="AB578" s="42">
        <f>IF(Tabla2[[#This Row],[Trabajador]]&gt;1,1/Tabla2[[#This Row],[Trabajador]],Tabla2[[#This Row],[Trabajador]])</f>
        <v>1</v>
      </c>
      <c r="AC578" t="str">
        <f>+IFERROR(IF(Tabla2[[#This Row],[FECHA CESE/BAJA]]="","No Aplica",IF(AND(MONTH(Tabla2[[#This Row],[FECHA CESE/BAJA]])=MONTH(TODAY()-30),YEAR(Tabla2[[#This Row],[FECHA CESE/BAJA]])=YEAR(TODAY())),MONTH(TODAY()-30)&amp;"-"&amp;YEAR(TODAY()),"Borrar")),"No aplica")</f>
        <v>No Aplica</v>
      </c>
      <c r="AD578" t="str">
        <f>+IFERROR(IF(Tabla2[[#This Row],[FECHA INICIO DE LABORES EN OBRA]]="","No Aplica",IF(AND(MONTH(Tabla2[[#This Row],[FECHA INICIO DE LABORES EN OBRA]])=MONTH(TODAY()-30),YEAR(Tabla2[[#This Row],[FECHA INICIO DE LABORES EN OBRA]])=YEAR(TODAY())),MONTH(TODAY()-30)&amp;"-"&amp;YEAR(TODAY()),"No Aplica")),"No Aplica")</f>
        <v>No Aplica</v>
      </c>
    </row>
    <row r="579" spans="1:30" x14ac:dyDescent="0.25">
      <c r="A579" s="13">
        <v>20603639520</v>
      </c>
      <c r="B579" s="15" t="s">
        <v>3799</v>
      </c>
      <c r="C579" s="15" t="s">
        <v>3799</v>
      </c>
      <c r="D579" s="15" t="s">
        <v>3921</v>
      </c>
      <c r="E579" s="15" t="s">
        <v>3922</v>
      </c>
      <c r="F579" s="39">
        <v>29336</v>
      </c>
      <c r="G579" s="15">
        <v>1</v>
      </c>
      <c r="H579" s="15" t="s">
        <v>2776</v>
      </c>
      <c r="I579" s="15" t="s">
        <v>3809</v>
      </c>
      <c r="J579" s="15" t="s">
        <v>3923</v>
      </c>
      <c r="K579" s="15" t="s">
        <v>2174</v>
      </c>
      <c r="L579" s="40" t="s">
        <v>6</v>
      </c>
      <c r="M579" s="39"/>
      <c r="N579" s="41" t="s">
        <v>2687</v>
      </c>
      <c r="O579" s="39">
        <v>44384</v>
      </c>
      <c r="P579" s="40">
        <v>1</v>
      </c>
      <c r="Q579" s="40">
        <v>1</v>
      </c>
      <c r="R579" s="40" t="str">
        <f>IFERROR(VLOOKUP(Tabla2[[#This Row],[CONTRATISTA PRNCIPAL]],Hoja1!$L$5:$M$9,2,FALSE),"CJV")</f>
        <v>CJV</v>
      </c>
      <c r="S579" s="40" t="str">
        <f>IF(Tabla2[[#This Row],[EMPRESA]]=Tabla2[[#This Row],[CONTRATISTA PRNCIPAL]],"Principal","Secundaria")</f>
        <v>Principal</v>
      </c>
      <c r="T579" s="42">
        <f>IFERROR(1/COUNTIF(Tabla2[CONTRATISTA PRNCIPAL],Tabla2[[#This Row],[CONTRATISTA PRNCIPAL]]),0)</f>
        <v>0.005291005291005291</v>
      </c>
      <c r="U579" s="43">
        <f>IF(((TODAY()-Tabla2[[#This Row],[FECHA NACIMIENTO]])/365)&lt;18,"Corregir", IF(((TODAY()-Tabla2[[#This Row],[FECHA NACIMIENTO]])/365)&gt;80, "Corregir",ROUNDDOWN(((TODAY()-Tabla2[[#This Row],[FECHA NACIMIENTO]])/365),0)))</f>
        <v>43</v>
      </c>
      <c r="V5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79" s="44" t="str">
        <f>+IF(Tabla2[[#This Row],[Edad]]="Corregir","Corregir","Ok")</f>
        <v>Ok</v>
      </c>
      <c r="X579" s="42" t="str">
        <f>+IFERROR(VLOOKUP(Tabla2[[#This Row],[DISTRITO SEGÚN DNI]],Hoja1!$A$2:$B$32,2,FALSE),"No")</f>
        <v>No</v>
      </c>
      <c r="Y579" s="42" t="str">
        <f>IF(OR(LOWER(Tabla2[[#This Row],[GENERO]])="masculino", LOWER(Tabla2[[#This Row],[GENERO]])="femenino"),"OK","Corregir")</f>
        <v>OK</v>
      </c>
      <c r="Z579" s="42" t="str">
        <f>+IF(Tabla2[[#This Row],[Nro. DNI / CE]]="","Corregir",IF(LEN(Tabla2[[#This Row],[Nro. DNI / CE]])&gt;=8,"OK","Corregir"))</f>
        <v>OK</v>
      </c>
      <c r="AA579" s="42">
        <f>COUNTIF(Tabla2[APELLIDOS Y NOMBRES],Tabla2[[#This Row],[APELLIDOS Y NOMBRES]])</f>
        <v>1</v>
      </c>
      <c r="AB579" s="42">
        <f>IF(Tabla2[[#This Row],[Trabajador]]&gt;1,1/Tabla2[[#This Row],[Trabajador]],Tabla2[[#This Row],[Trabajador]])</f>
        <v>1</v>
      </c>
      <c r="AC579" t="str">
        <f>+IFERROR(IF(Tabla2[[#This Row],[FECHA CESE/BAJA]]="","No Aplica",IF(AND(MONTH(Tabla2[[#This Row],[FECHA CESE/BAJA]])=MONTH(TODAY()-30),YEAR(Tabla2[[#This Row],[FECHA CESE/BAJA]])=YEAR(TODAY())),MONTH(TODAY()-30)&amp;"-"&amp;YEAR(TODAY()),"Borrar")),"No aplica")</f>
        <v>No Aplica</v>
      </c>
      <c r="AD579" t="str">
        <f>+IFERROR(IF(Tabla2[[#This Row],[FECHA INICIO DE LABORES EN OBRA]]="","No Aplica",IF(AND(MONTH(Tabla2[[#This Row],[FECHA INICIO DE LABORES EN OBRA]])=MONTH(TODAY()-30),YEAR(Tabla2[[#This Row],[FECHA INICIO DE LABORES EN OBRA]])=YEAR(TODAY())),MONTH(TODAY()-30)&amp;"-"&amp;YEAR(TODAY()),"No Aplica")),"No Aplica")</f>
        <v>No Aplica</v>
      </c>
    </row>
    <row r="580" spans="1:30" x14ac:dyDescent="0.25">
      <c r="A580" s="13">
        <v>20603639520</v>
      </c>
      <c r="B580" s="15" t="s">
        <v>3799</v>
      </c>
      <c r="C580" s="15" t="s">
        <v>3799</v>
      </c>
      <c r="D580" s="15" t="s">
        <v>3924</v>
      </c>
      <c r="E580" s="15" t="s">
        <v>3925</v>
      </c>
      <c r="F580" s="39">
        <v>32825</v>
      </c>
      <c r="G580" s="15">
        <v>2</v>
      </c>
      <c r="H580" s="15" t="s">
        <v>3892</v>
      </c>
      <c r="I580" s="15" t="s">
        <v>3840</v>
      </c>
      <c r="J580" s="15" t="s">
        <v>3926</v>
      </c>
      <c r="K580" s="15" t="s">
        <v>3927</v>
      </c>
      <c r="L580" s="40" t="s">
        <v>6</v>
      </c>
      <c r="M580" s="39"/>
      <c r="N580" s="41" t="s">
        <v>3881</v>
      </c>
      <c r="O580" s="39">
        <v>44408</v>
      </c>
      <c r="P580" s="40">
        <v>1</v>
      </c>
      <c r="Q580" s="40">
        <v>4</v>
      </c>
      <c r="R580" s="40" t="str">
        <f>IFERROR(VLOOKUP(Tabla2[[#This Row],[CONTRATISTA PRNCIPAL]],Hoja1!$L$5:$M$9,2,FALSE),"CJV")</f>
        <v>CJV</v>
      </c>
      <c r="S580" s="40" t="str">
        <f>IF(Tabla2[[#This Row],[EMPRESA]]=Tabla2[[#This Row],[CONTRATISTA PRNCIPAL]],"Principal","Secundaria")</f>
        <v>Principal</v>
      </c>
      <c r="T580" s="42">
        <f>IFERROR(1/COUNTIF(Tabla2[CONTRATISTA PRNCIPAL],Tabla2[[#This Row],[CONTRATISTA PRNCIPAL]]),0)</f>
        <v>0.005291005291005291</v>
      </c>
      <c r="U580" s="43">
        <f>IF(((TODAY()-Tabla2[[#This Row],[FECHA NACIMIENTO]])/365)&lt;18,"Corregir", IF(((TODAY()-Tabla2[[#This Row],[FECHA NACIMIENTO]])/365)&gt;80, "Corregir",ROUNDDOWN(((TODAY()-Tabla2[[#This Row],[FECHA NACIMIENTO]])/365),0)))</f>
        <v>33</v>
      </c>
      <c r="V5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80" s="44" t="str">
        <f>+IF(Tabla2[[#This Row],[Edad]]="Corregir","Corregir","Ok")</f>
        <v>Ok</v>
      </c>
      <c r="X580" s="42" t="str">
        <f>+IFERROR(VLOOKUP(Tabla2[[#This Row],[DISTRITO SEGÚN DNI]],Hoja1!$A$2:$B$32,2,FALSE),"No")</f>
        <v>No</v>
      </c>
      <c r="Y580" s="42" t="str">
        <f>IF(OR(LOWER(Tabla2[[#This Row],[GENERO]])="masculino", LOWER(Tabla2[[#This Row],[GENERO]])="femenino"),"OK","Corregir")</f>
        <v>OK</v>
      </c>
      <c r="Z580" s="42" t="str">
        <f>+IF(Tabla2[[#This Row],[Nro. DNI / CE]]="","Corregir",IF(LEN(Tabla2[[#This Row],[Nro. DNI / CE]])&gt;=8,"OK","Corregir"))</f>
        <v>OK</v>
      </c>
      <c r="AA580" s="42">
        <f>COUNTIF(Tabla2[APELLIDOS Y NOMBRES],Tabla2[[#This Row],[APELLIDOS Y NOMBRES]])</f>
        <v>1</v>
      </c>
      <c r="AB580" s="42">
        <f>IF(Tabla2[[#This Row],[Trabajador]]&gt;1,1/Tabla2[[#This Row],[Trabajador]],Tabla2[[#This Row],[Trabajador]])</f>
        <v>1</v>
      </c>
      <c r="AC580" t="str">
        <f>+IFERROR(IF(Tabla2[[#This Row],[FECHA CESE/BAJA]]="","No Aplica",IF(AND(MONTH(Tabla2[[#This Row],[FECHA CESE/BAJA]])=MONTH(TODAY()-30),YEAR(Tabla2[[#This Row],[FECHA CESE/BAJA]])=YEAR(TODAY())),MONTH(TODAY()-30)&amp;"-"&amp;YEAR(TODAY()),"Borrar")),"No aplica")</f>
        <v>No Aplica</v>
      </c>
      <c r="AD580" t="str">
        <f>+IFERROR(IF(Tabla2[[#This Row],[FECHA INICIO DE LABORES EN OBRA]]="","No Aplica",IF(AND(MONTH(Tabla2[[#This Row],[FECHA INICIO DE LABORES EN OBRA]])=MONTH(TODAY()-30),YEAR(Tabla2[[#This Row],[FECHA INICIO DE LABORES EN OBRA]])=YEAR(TODAY())),MONTH(TODAY()-30)&amp;"-"&amp;YEAR(TODAY()),"No Aplica")),"No Aplica")</f>
        <v>No Aplica</v>
      </c>
    </row>
    <row r="581" spans="1:30" x14ac:dyDescent="0.25">
      <c r="A581" s="13">
        <v>20603639520</v>
      </c>
      <c r="B581" s="15" t="s">
        <v>3799</v>
      </c>
      <c r="C581" s="15" t="s">
        <v>3799</v>
      </c>
      <c r="D581" s="15" t="s">
        <v>3928</v>
      </c>
      <c r="E581" s="15" t="s">
        <v>3929</v>
      </c>
      <c r="F581" s="39">
        <v>33173</v>
      </c>
      <c r="G581" s="15">
        <v>1</v>
      </c>
      <c r="H581" s="15" t="s">
        <v>2350</v>
      </c>
      <c r="I581" s="15" t="s">
        <v>3809</v>
      </c>
      <c r="J581" s="15" t="s">
        <v>3930</v>
      </c>
      <c r="K581" s="15" t="s">
        <v>3931</v>
      </c>
      <c r="L581" s="40" t="s">
        <v>6</v>
      </c>
      <c r="M581" s="39"/>
      <c r="N581" s="41" t="s">
        <v>2687</v>
      </c>
      <c r="O581" s="39">
        <v>44537</v>
      </c>
      <c r="P581" s="40">
        <v>1</v>
      </c>
      <c r="Q581" s="40">
        <v>1</v>
      </c>
      <c r="R581" s="40" t="str">
        <f>IFERROR(VLOOKUP(Tabla2[[#This Row],[CONTRATISTA PRNCIPAL]],Hoja1!$L$5:$M$9,2,FALSE),"CJV")</f>
        <v>CJV</v>
      </c>
      <c r="S581" s="40" t="str">
        <f>IF(Tabla2[[#This Row],[EMPRESA]]=Tabla2[[#This Row],[CONTRATISTA PRNCIPAL]],"Principal","Secundaria")</f>
        <v>Principal</v>
      </c>
      <c r="T581" s="42">
        <f>IFERROR(1/COUNTIF(Tabla2[CONTRATISTA PRNCIPAL],Tabla2[[#This Row],[CONTRATISTA PRNCIPAL]]),0)</f>
        <v>0.005291005291005291</v>
      </c>
      <c r="U581" s="43">
        <f>IF(((TODAY()-Tabla2[[#This Row],[FECHA NACIMIENTO]])/365)&lt;18,"Corregir", IF(((TODAY()-Tabla2[[#This Row],[FECHA NACIMIENTO]])/365)&gt;80, "Corregir",ROUNDDOWN(((TODAY()-Tabla2[[#This Row],[FECHA NACIMIENTO]])/365),0)))</f>
        <v>32</v>
      </c>
      <c r="V5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81" s="44" t="str">
        <f>+IF(Tabla2[[#This Row],[Edad]]="Corregir","Corregir","Ok")</f>
        <v>Ok</v>
      </c>
      <c r="X581" s="42" t="str">
        <f>+IFERROR(VLOOKUP(Tabla2[[#This Row],[DISTRITO SEGÚN DNI]],Hoja1!$A$2:$B$32,2,FALSE),"No")</f>
        <v>No</v>
      </c>
      <c r="Y581" s="42" t="str">
        <f>IF(OR(LOWER(Tabla2[[#This Row],[GENERO]])="masculino", LOWER(Tabla2[[#This Row],[GENERO]])="femenino"),"OK","Corregir")</f>
        <v>OK</v>
      </c>
      <c r="Z581" s="42" t="str">
        <f>+IF(Tabla2[[#This Row],[Nro. DNI / CE]]="","Corregir",IF(LEN(Tabla2[[#This Row],[Nro. DNI / CE]])&gt;=8,"OK","Corregir"))</f>
        <v>OK</v>
      </c>
      <c r="AA581" s="42">
        <f>COUNTIF(Tabla2[APELLIDOS Y NOMBRES],Tabla2[[#This Row],[APELLIDOS Y NOMBRES]])</f>
        <v>1</v>
      </c>
      <c r="AB581" s="42">
        <f>IF(Tabla2[[#This Row],[Trabajador]]&gt;1,1/Tabla2[[#This Row],[Trabajador]],Tabla2[[#This Row],[Trabajador]])</f>
        <v>1</v>
      </c>
      <c r="AC581" t="str">
        <f>+IFERROR(IF(Tabla2[[#This Row],[FECHA CESE/BAJA]]="","No Aplica",IF(AND(MONTH(Tabla2[[#This Row],[FECHA CESE/BAJA]])=MONTH(TODAY()-30),YEAR(Tabla2[[#This Row],[FECHA CESE/BAJA]])=YEAR(TODAY())),MONTH(TODAY()-30)&amp;"-"&amp;YEAR(TODAY()),"Borrar")),"No aplica")</f>
        <v>No Aplica</v>
      </c>
      <c r="AD581" t="str">
        <f>+IFERROR(IF(Tabla2[[#This Row],[FECHA INICIO DE LABORES EN OBRA]]="","No Aplica",IF(AND(MONTH(Tabla2[[#This Row],[FECHA INICIO DE LABORES EN OBRA]])=MONTH(TODAY()-30),YEAR(Tabla2[[#This Row],[FECHA INICIO DE LABORES EN OBRA]])=YEAR(TODAY())),MONTH(TODAY()-30)&amp;"-"&amp;YEAR(TODAY()),"No Aplica")),"No Aplica")</f>
        <v>No Aplica</v>
      </c>
    </row>
    <row r="582" spans="1:30" x14ac:dyDescent="0.25">
      <c r="A582" s="13">
        <v>20603639520</v>
      </c>
      <c r="B582" s="15" t="s">
        <v>3799</v>
      </c>
      <c r="C582" s="15" t="s">
        <v>3799</v>
      </c>
      <c r="D582" s="15" t="s">
        <v>592</v>
      </c>
      <c r="E582" s="15" t="s">
        <v>593</v>
      </c>
      <c r="F582" s="39">
        <v>31297</v>
      </c>
      <c r="G582" s="15">
        <v>2</v>
      </c>
      <c r="H582" s="15" t="s">
        <v>2757</v>
      </c>
      <c r="I582" s="15" t="s">
        <v>3840</v>
      </c>
      <c r="J582" s="15" t="s">
        <v>3932</v>
      </c>
      <c r="K582" s="15" t="s">
        <v>17</v>
      </c>
      <c r="L582" s="40" t="s">
        <v>6</v>
      </c>
      <c r="M582" s="39"/>
      <c r="N582" s="41" t="s">
        <v>2687</v>
      </c>
      <c r="O582" s="39">
        <v>44877</v>
      </c>
      <c r="P582" s="40">
        <v>1</v>
      </c>
      <c r="Q582" s="40">
        <v>4</v>
      </c>
      <c r="R582" s="40" t="str">
        <f>IFERROR(VLOOKUP(Tabla2[[#This Row],[CONTRATISTA PRNCIPAL]],Hoja1!$L$5:$M$9,2,FALSE),"CJV")</f>
        <v>CJV</v>
      </c>
      <c r="S582" s="40" t="str">
        <f>IF(Tabla2[[#This Row],[EMPRESA]]=Tabla2[[#This Row],[CONTRATISTA PRNCIPAL]],"Principal","Secundaria")</f>
        <v>Principal</v>
      </c>
      <c r="T582" s="42">
        <f>IFERROR(1/COUNTIF(Tabla2[CONTRATISTA PRNCIPAL],Tabla2[[#This Row],[CONTRATISTA PRNCIPAL]]),0)</f>
        <v>0.005291005291005291</v>
      </c>
      <c r="U582" s="43">
        <f>IF(((TODAY()-Tabla2[[#This Row],[FECHA NACIMIENTO]])/365)&lt;18,"Corregir", IF(((TODAY()-Tabla2[[#This Row],[FECHA NACIMIENTO]])/365)&gt;80, "Corregir",ROUNDDOWN(((TODAY()-Tabla2[[#This Row],[FECHA NACIMIENTO]])/365),0)))</f>
        <v>38</v>
      </c>
      <c r="V5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82" s="44" t="str">
        <f>+IF(Tabla2[[#This Row],[Edad]]="Corregir","Corregir","Ok")</f>
        <v>Ok</v>
      </c>
      <c r="X582" s="42" t="str">
        <f>+IFERROR(VLOOKUP(Tabla2[[#This Row],[DISTRITO SEGÚN DNI]],Hoja1!$A$2:$B$32,2,FALSE),"No")</f>
        <v>ATE</v>
      </c>
      <c r="Y582" s="42" t="str">
        <f>IF(OR(LOWER(Tabla2[[#This Row],[GENERO]])="masculino", LOWER(Tabla2[[#This Row],[GENERO]])="femenino"),"OK","Corregir")</f>
        <v>OK</v>
      </c>
      <c r="Z582" s="42" t="str">
        <f>+IF(Tabla2[[#This Row],[Nro. DNI / CE]]="","Corregir",IF(LEN(Tabla2[[#This Row],[Nro. DNI / CE]])&gt;=8,"OK","Corregir"))</f>
        <v>OK</v>
      </c>
      <c r="AA582" s="42">
        <f>COUNTIF(Tabla2[APELLIDOS Y NOMBRES],Tabla2[[#This Row],[APELLIDOS Y NOMBRES]])</f>
        <v>1</v>
      </c>
      <c r="AB582" s="42">
        <f>IF(Tabla2[[#This Row],[Trabajador]]&gt;1,1/Tabla2[[#This Row],[Trabajador]],Tabla2[[#This Row],[Trabajador]])</f>
        <v>1</v>
      </c>
      <c r="AC582" t="str">
        <f>+IFERROR(IF(Tabla2[[#This Row],[FECHA CESE/BAJA]]="","No Aplica",IF(AND(MONTH(Tabla2[[#This Row],[FECHA CESE/BAJA]])=MONTH(TODAY()-30),YEAR(Tabla2[[#This Row],[FECHA CESE/BAJA]])=YEAR(TODAY())),MONTH(TODAY()-30)&amp;"-"&amp;YEAR(TODAY()),"Borrar")),"No aplica")</f>
        <v>No Aplica</v>
      </c>
      <c r="AD582" t="str">
        <f>+IFERROR(IF(Tabla2[[#This Row],[FECHA INICIO DE LABORES EN OBRA]]="","No Aplica",IF(AND(MONTH(Tabla2[[#This Row],[FECHA INICIO DE LABORES EN OBRA]])=MONTH(TODAY()-30),YEAR(Tabla2[[#This Row],[FECHA INICIO DE LABORES EN OBRA]])=YEAR(TODAY())),MONTH(TODAY()-30)&amp;"-"&amp;YEAR(TODAY()),"No Aplica")),"No Aplica")</f>
        <v>No Aplica</v>
      </c>
    </row>
    <row r="583" spans="1:30" x14ac:dyDescent="0.25">
      <c r="A583" s="13">
        <v>20603639520</v>
      </c>
      <c r="B583" s="15" t="s">
        <v>3799</v>
      </c>
      <c r="C583" s="15" t="s">
        <v>3799</v>
      </c>
      <c r="D583" s="15" t="s">
        <v>3933</v>
      </c>
      <c r="E583" s="15" t="s">
        <v>3934</v>
      </c>
      <c r="F583" s="39">
        <v>27960</v>
      </c>
      <c r="G583" s="15">
        <v>2</v>
      </c>
      <c r="H583" s="15" t="s">
        <v>2746</v>
      </c>
      <c r="I583" s="15" t="s">
        <v>3804</v>
      </c>
      <c r="J583" s="15" t="s">
        <v>3935</v>
      </c>
      <c r="K583" s="15" t="s">
        <v>2284</v>
      </c>
      <c r="L583" s="40" t="s">
        <v>6</v>
      </c>
      <c r="M583" s="39"/>
      <c r="N583" s="41" t="s">
        <v>2687</v>
      </c>
      <c r="O583" s="39">
        <v>44907</v>
      </c>
      <c r="P583" s="40">
        <v>1</v>
      </c>
      <c r="Q583" s="40">
        <v>4</v>
      </c>
      <c r="R583" s="40" t="str">
        <f>IFERROR(VLOOKUP(Tabla2[[#This Row],[CONTRATISTA PRNCIPAL]],Hoja1!$L$5:$M$9,2,FALSE),"CJV")</f>
        <v>CJV</v>
      </c>
      <c r="S583" s="40" t="str">
        <f>IF(Tabla2[[#This Row],[EMPRESA]]=Tabla2[[#This Row],[CONTRATISTA PRNCIPAL]],"Principal","Secundaria")</f>
        <v>Principal</v>
      </c>
      <c r="T583" s="42">
        <f>IFERROR(1/COUNTIF(Tabla2[CONTRATISTA PRNCIPAL],Tabla2[[#This Row],[CONTRATISTA PRNCIPAL]]),0)</f>
        <v>0.005291005291005291</v>
      </c>
      <c r="U583" s="43">
        <f>IF(((TODAY()-Tabla2[[#This Row],[FECHA NACIMIENTO]])/365)&lt;18,"Corregir", IF(((TODAY()-Tabla2[[#This Row],[FECHA NACIMIENTO]])/365)&gt;80, "Corregir",ROUNDDOWN(((TODAY()-Tabla2[[#This Row],[FECHA NACIMIENTO]])/365),0)))</f>
        <v>47</v>
      </c>
      <c r="V5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83" s="44" t="str">
        <f>+IF(Tabla2[[#This Row],[Edad]]="Corregir","Corregir","Ok")</f>
        <v>Ok</v>
      </c>
      <c r="X583" s="42" t="str">
        <f>+IFERROR(VLOOKUP(Tabla2[[#This Row],[DISTRITO SEGÚN DNI]],Hoja1!$A$2:$B$32,2,FALSE),"No")</f>
        <v>No</v>
      </c>
      <c r="Y583" s="42" t="str">
        <f>IF(OR(LOWER(Tabla2[[#This Row],[GENERO]])="masculino", LOWER(Tabla2[[#This Row],[GENERO]])="femenino"),"OK","Corregir")</f>
        <v>OK</v>
      </c>
      <c r="Z583" s="42" t="str">
        <f>+IF(Tabla2[[#This Row],[Nro. DNI / CE]]="","Corregir",IF(LEN(Tabla2[[#This Row],[Nro. DNI / CE]])&gt;=8,"OK","Corregir"))</f>
        <v>OK</v>
      </c>
      <c r="AA583" s="42">
        <f>COUNTIF(Tabla2[APELLIDOS Y NOMBRES],Tabla2[[#This Row],[APELLIDOS Y NOMBRES]])</f>
        <v>1</v>
      </c>
      <c r="AB583" s="42">
        <f>IF(Tabla2[[#This Row],[Trabajador]]&gt;1,1/Tabla2[[#This Row],[Trabajador]],Tabla2[[#This Row],[Trabajador]])</f>
        <v>1</v>
      </c>
      <c r="AC583" t="str">
        <f>+IFERROR(IF(Tabla2[[#This Row],[FECHA CESE/BAJA]]="","No Aplica",IF(AND(MONTH(Tabla2[[#This Row],[FECHA CESE/BAJA]])=MONTH(TODAY()-30),YEAR(Tabla2[[#This Row],[FECHA CESE/BAJA]])=YEAR(TODAY())),MONTH(TODAY()-30)&amp;"-"&amp;YEAR(TODAY()),"Borrar")),"No aplica")</f>
        <v>No Aplica</v>
      </c>
      <c r="AD583" t="str">
        <f>+IFERROR(IF(Tabla2[[#This Row],[FECHA INICIO DE LABORES EN OBRA]]="","No Aplica",IF(AND(MONTH(Tabla2[[#This Row],[FECHA INICIO DE LABORES EN OBRA]])=MONTH(TODAY()-30),YEAR(Tabla2[[#This Row],[FECHA INICIO DE LABORES EN OBRA]])=YEAR(TODAY())),MONTH(TODAY()-30)&amp;"-"&amp;YEAR(TODAY()),"No Aplica")),"No Aplica")</f>
        <v>No Aplica</v>
      </c>
    </row>
    <row r="584" spans="1:30" x14ac:dyDescent="0.25">
      <c r="A584" s="13">
        <v>20603639520</v>
      </c>
      <c r="B584" s="15" t="s">
        <v>3799</v>
      </c>
      <c r="C584" s="15" t="s">
        <v>3799</v>
      </c>
      <c r="D584" s="15" t="s">
        <v>780</v>
      </c>
      <c r="E584" s="15" t="s">
        <v>781</v>
      </c>
      <c r="F584" s="39">
        <v>33186</v>
      </c>
      <c r="G584" s="15">
        <v>2</v>
      </c>
      <c r="H584" s="15" t="s">
        <v>2746</v>
      </c>
      <c r="I584" s="15" t="s">
        <v>3804</v>
      </c>
      <c r="J584" s="15" t="s">
        <v>3936</v>
      </c>
      <c r="K584" s="15" t="s">
        <v>17</v>
      </c>
      <c r="L584" s="40" t="s">
        <v>6</v>
      </c>
      <c r="M584" s="39"/>
      <c r="N584" s="41" t="s">
        <v>2687</v>
      </c>
      <c r="O584" s="39">
        <v>44907</v>
      </c>
      <c r="P584" s="40">
        <v>1</v>
      </c>
      <c r="Q584" s="40">
        <v>4</v>
      </c>
      <c r="R584" s="40" t="str">
        <f>IFERROR(VLOOKUP(Tabla2[[#This Row],[CONTRATISTA PRNCIPAL]],Hoja1!$L$5:$M$9,2,FALSE),"CJV")</f>
        <v>CJV</v>
      </c>
      <c r="S584" s="40" t="str">
        <f>IF(Tabla2[[#This Row],[EMPRESA]]=Tabla2[[#This Row],[CONTRATISTA PRNCIPAL]],"Principal","Secundaria")</f>
        <v>Principal</v>
      </c>
      <c r="T584" s="42">
        <f>IFERROR(1/COUNTIF(Tabla2[CONTRATISTA PRNCIPAL],Tabla2[[#This Row],[CONTRATISTA PRNCIPAL]]),0)</f>
        <v>0.005291005291005291</v>
      </c>
      <c r="U584" s="43">
        <f>IF(((TODAY()-Tabla2[[#This Row],[FECHA NACIMIENTO]])/365)&lt;18,"Corregir", IF(((TODAY()-Tabla2[[#This Row],[FECHA NACIMIENTO]])/365)&gt;80, "Corregir",ROUNDDOWN(((TODAY()-Tabla2[[#This Row],[FECHA NACIMIENTO]])/365),0)))</f>
        <v>32</v>
      </c>
      <c r="V5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84" s="44" t="str">
        <f>+IF(Tabla2[[#This Row],[Edad]]="Corregir","Corregir","Ok")</f>
        <v>Ok</v>
      </c>
      <c r="X584" s="42" t="str">
        <f>+IFERROR(VLOOKUP(Tabla2[[#This Row],[DISTRITO SEGÚN DNI]],Hoja1!$A$2:$B$32,2,FALSE),"No")</f>
        <v>ATE</v>
      </c>
      <c r="Y584" s="42" t="str">
        <f>IF(OR(LOWER(Tabla2[[#This Row],[GENERO]])="masculino", LOWER(Tabla2[[#This Row],[GENERO]])="femenino"),"OK","Corregir")</f>
        <v>OK</v>
      </c>
      <c r="Z584" s="42" t="str">
        <f>+IF(Tabla2[[#This Row],[Nro. DNI / CE]]="","Corregir",IF(LEN(Tabla2[[#This Row],[Nro. DNI / CE]])&gt;=8,"OK","Corregir"))</f>
        <v>OK</v>
      </c>
      <c r="AA584" s="42">
        <f>COUNTIF(Tabla2[APELLIDOS Y NOMBRES],Tabla2[[#This Row],[APELLIDOS Y NOMBRES]])</f>
        <v>1</v>
      </c>
      <c r="AB584" s="42">
        <f>IF(Tabla2[[#This Row],[Trabajador]]&gt;1,1/Tabla2[[#This Row],[Trabajador]],Tabla2[[#This Row],[Trabajador]])</f>
        <v>1</v>
      </c>
      <c r="AC584" t="str">
        <f>+IFERROR(IF(Tabla2[[#This Row],[FECHA CESE/BAJA]]="","No Aplica",IF(AND(MONTH(Tabla2[[#This Row],[FECHA CESE/BAJA]])=MONTH(TODAY()-30),YEAR(Tabla2[[#This Row],[FECHA CESE/BAJA]])=YEAR(TODAY())),MONTH(TODAY()-30)&amp;"-"&amp;YEAR(TODAY()),"Borrar")),"No aplica")</f>
        <v>No Aplica</v>
      </c>
      <c r="AD584" t="str">
        <f>+IFERROR(IF(Tabla2[[#This Row],[FECHA INICIO DE LABORES EN OBRA]]="","No Aplica",IF(AND(MONTH(Tabla2[[#This Row],[FECHA INICIO DE LABORES EN OBRA]])=MONTH(TODAY()-30),YEAR(Tabla2[[#This Row],[FECHA INICIO DE LABORES EN OBRA]])=YEAR(TODAY())),MONTH(TODAY()-30)&amp;"-"&amp;YEAR(TODAY()),"No Aplica")),"No Aplica")</f>
        <v>No Aplica</v>
      </c>
    </row>
    <row r="585" spans="1:30" x14ac:dyDescent="0.25">
      <c r="A585" s="13">
        <v>20603639520</v>
      </c>
      <c r="B585" s="15" t="s">
        <v>3799</v>
      </c>
      <c r="C585" s="15" t="s">
        <v>3799</v>
      </c>
      <c r="D585" s="15" t="s">
        <v>3937</v>
      </c>
      <c r="E585" s="15" t="s">
        <v>3938</v>
      </c>
      <c r="F585" s="39">
        <v>23603</v>
      </c>
      <c r="G585" s="15">
        <v>2</v>
      </c>
      <c r="H585" s="15" t="s">
        <v>2197</v>
      </c>
      <c r="I585" s="15" t="s">
        <v>3809</v>
      </c>
      <c r="J585" s="15" t="s">
        <v>3939</v>
      </c>
      <c r="K585" s="15" t="s">
        <v>2232</v>
      </c>
      <c r="L585" s="40" t="s">
        <v>6</v>
      </c>
      <c r="M585" s="39"/>
      <c r="N585" s="41" t="s">
        <v>2687</v>
      </c>
      <c r="O585" s="39">
        <v>44908</v>
      </c>
      <c r="P585" s="40">
        <v>1</v>
      </c>
      <c r="Q585" s="40">
        <v>4</v>
      </c>
      <c r="R585" s="40" t="str">
        <f>IFERROR(VLOOKUP(Tabla2[[#This Row],[CONTRATISTA PRNCIPAL]],Hoja1!$L$5:$M$9,2,FALSE),"CJV")</f>
        <v>CJV</v>
      </c>
      <c r="S585" s="40" t="str">
        <f>IF(Tabla2[[#This Row],[EMPRESA]]=Tabla2[[#This Row],[CONTRATISTA PRNCIPAL]],"Principal","Secundaria")</f>
        <v>Principal</v>
      </c>
      <c r="T585" s="42">
        <f>IFERROR(1/COUNTIF(Tabla2[CONTRATISTA PRNCIPAL],Tabla2[[#This Row],[CONTRATISTA PRNCIPAL]]),0)</f>
        <v>0.005291005291005291</v>
      </c>
      <c r="U585" s="43">
        <f>IF(((TODAY()-Tabla2[[#This Row],[FECHA NACIMIENTO]])/365)&lt;18,"Corregir", IF(((TODAY()-Tabla2[[#This Row],[FECHA NACIMIENTO]])/365)&gt;80, "Corregir",ROUNDDOWN(((TODAY()-Tabla2[[#This Row],[FECHA NACIMIENTO]])/365),0)))</f>
        <v>59</v>
      </c>
      <c r="V5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585" s="44" t="str">
        <f>+IF(Tabla2[[#This Row],[Edad]]="Corregir","Corregir","Ok")</f>
        <v>Ok</v>
      </c>
      <c r="X585" s="42" t="str">
        <f>+IFERROR(VLOOKUP(Tabla2[[#This Row],[DISTRITO SEGÚN DNI]],Hoja1!$A$2:$B$32,2,FALSE),"No")</f>
        <v>No</v>
      </c>
      <c r="Y585" s="42" t="str">
        <f>IF(OR(LOWER(Tabla2[[#This Row],[GENERO]])="masculino", LOWER(Tabla2[[#This Row],[GENERO]])="femenino"),"OK","Corregir")</f>
        <v>OK</v>
      </c>
      <c r="Z585" s="42" t="str">
        <f>+IF(Tabla2[[#This Row],[Nro. DNI / CE]]="","Corregir",IF(LEN(Tabla2[[#This Row],[Nro. DNI / CE]])&gt;=8,"OK","Corregir"))</f>
        <v>OK</v>
      </c>
      <c r="AA585" s="42">
        <f>COUNTIF(Tabla2[APELLIDOS Y NOMBRES],Tabla2[[#This Row],[APELLIDOS Y NOMBRES]])</f>
        <v>1</v>
      </c>
      <c r="AB585" s="42">
        <f>IF(Tabla2[[#This Row],[Trabajador]]&gt;1,1/Tabla2[[#This Row],[Trabajador]],Tabla2[[#This Row],[Trabajador]])</f>
        <v>1</v>
      </c>
      <c r="AC585" t="str">
        <f>+IFERROR(IF(Tabla2[[#This Row],[FECHA CESE/BAJA]]="","No Aplica",IF(AND(MONTH(Tabla2[[#This Row],[FECHA CESE/BAJA]])=MONTH(TODAY()-30),YEAR(Tabla2[[#This Row],[FECHA CESE/BAJA]])=YEAR(TODAY())),MONTH(TODAY()-30)&amp;"-"&amp;YEAR(TODAY()),"Borrar")),"No aplica")</f>
        <v>No Aplica</v>
      </c>
      <c r="AD585" t="str">
        <f>+IFERROR(IF(Tabla2[[#This Row],[FECHA INICIO DE LABORES EN OBRA]]="","No Aplica",IF(AND(MONTH(Tabla2[[#This Row],[FECHA INICIO DE LABORES EN OBRA]])=MONTH(TODAY()-30),YEAR(Tabla2[[#This Row],[FECHA INICIO DE LABORES EN OBRA]])=YEAR(TODAY())),MONTH(TODAY()-30)&amp;"-"&amp;YEAR(TODAY()),"No Aplica")),"No Aplica")</f>
        <v>No Aplica</v>
      </c>
    </row>
    <row r="586" spans="1:30" x14ac:dyDescent="0.25">
      <c r="A586" s="13">
        <v>20603639520</v>
      </c>
      <c r="B586" s="15" t="s">
        <v>3799</v>
      </c>
      <c r="C586" s="15" t="s">
        <v>3799</v>
      </c>
      <c r="D586" s="15" t="s">
        <v>3940</v>
      </c>
      <c r="E586" s="15" t="s">
        <v>3941</v>
      </c>
      <c r="F586" s="39">
        <v>31404</v>
      </c>
      <c r="G586" s="15">
        <v>2</v>
      </c>
      <c r="H586" s="15" t="s">
        <v>2746</v>
      </c>
      <c r="I586" s="15" t="s">
        <v>3809</v>
      </c>
      <c r="J586" s="15" t="s">
        <v>3942</v>
      </c>
      <c r="K586" s="15" t="s">
        <v>2200</v>
      </c>
      <c r="L586" s="40" t="s">
        <v>6</v>
      </c>
      <c r="M586" s="39"/>
      <c r="N586" s="41" t="s">
        <v>2687</v>
      </c>
      <c r="O586" s="39">
        <v>44908</v>
      </c>
      <c r="P586" s="40">
        <v>1</v>
      </c>
      <c r="Q586" s="40">
        <v>4</v>
      </c>
      <c r="R586" s="40" t="str">
        <f>IFERROR(VLOOKUP(Tabla2[[#This Row],[CONTRATISTA PRNCIPAL]],Hoja1!$L$5:$M$9,2,FALSE),"CJV")</f>
        <v>CJV</v>
      </c>
      <c r="S586" s="40" t="str">
        <f>IF(Tabla2[[#This Row],[EMPRESA]]=Tabla2[[#This Row],[CONTRATISTA PRNCIPAL]],"Principal","Secundaria")</f>
        <v>Principal</v>
      </c>
      <c r="T586" s="42">
        <f>IFERROR(1/COUNTIF(Tabla2[CONTRATISTA PRNCIPAL],Tabla2[[#This Row],[CONTRATISTA PRNCIPAL]]),0)</f>
        <v>0.005291005291005291</v>
      </c>
      <c r="U586" s="43">
        <f>IF(((TODAY()-Tabla2[[#This Row],[FECHA NACIMIENTO]])/365)&lt;18,"Corregir", IF(((TODAY()-Tabla2[[#This Row],[FECHA NACIMIENTO]])/365)&gt;80, "Corregir",ROUNDDOWN(((TODAY()-Tabla2[[#This Row],[FECHA NACIMIENTO]])/365),0)))</f>
        <v>37</v>
      </c>
      <c r="V5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86" s="44" t="str">
        <f>+IF(Tabla2[[#This Row],[Edad]]="Corregir","Corregir","Ok")</f>
        <v>Ok</v>
      </c>
      <c r="X586" s="42" t="str">
        <f>+IFERROR(VLOOKUP(Tabla2[[#This Row],[DISTRITO SEGÚN DNI]],Hoja1!$A$2:$B$32,2,FALSE),"No")</f>
        <v>No</v>
      </c>
      <c r="Y586" s="42" t="str">
        <f>IF(OR(LOWER(Tabla2[[#This Row],[GENERO]])="masculino", LOWER(Tabla2[[#This Row],[GENERO]])="femenino"),"OK","Corregir")</f>
        <v>OK</v>
      </c>
      <c r="Z586" s="42" t="str">
        <f>+IF(Tabla2[[#This Row],[Nro. DNI / CE]]="","Corregir",IF(LEN(Tabla2[[#This Row],[Nro. DNI / CE]])&gt;=8,"OK","Corregir"))</f>
        <v>OK</v>
      </c>
      <c r="AA586" s="42">
        <f>COUNTIF(Tabla2[APELLIDOS Y NOMBRES],Tabla2[[#This Row],[APELLIDOS Y NOMBRES]])</f>
        <v>1</v>
      </c>
      <c r="AB586" s="42">
        <f>IF(Tabla2[[#This Row],[Trabajador]]&gt;1,1/Tabla2[[#This Row],[Trabajador]],Tabla2[[#This Row],[Trabajador]])</f>
        <v>1</v>
      </c>
      <c r="AC586" t="str">
        <f>+IFERROR(IF(Tabla2[[#This Row],[FECHA CESE/BAJA]]="","No Aplica",IF(AND(MONTH(Tabla2[[#This Row],[FECHA CESE/BAJA]])=MONTH(TODAY()-30),YEAR(Tabla2[[#This Row],[FECHA CESE/BAJA]])=YEAR(TODAY())),MONTH(TODAY()-30)&amp;"-"&amp;YEAR(TODAY()),"Borrar")),"No aplica")</f>
        <v>No Aplica</v>
      </c>
      <c r="AD586" t="str">
        <f>+IFERROR(IF(Tabla2[[#This Row],[FECHA INICIO DE LABORES EN OBRA]]="","No Aplica",IF(AND(MONTH(Tabla2[[#This Row],[FECHA INICIO DE LABORES EN OBRA]])=MONTH(TODAY()-30),YEAR(Tabla2[[#This Row],[FECHA INICIO DE LABORES EN OBRA]])=YEAR(TODAY())),MONTH(TODAY()-30)&amp;"-"&amp;YEAR(TODAY()),"No Aplica")),"No Aplica")</f>
        <v>No Aplica</v>
      </c>
    </row>
    <row r="587" spans="1:30" x14ac:dyDescent="0.25">
      <c r="A587" s="13">
        <v>20603639520</v>
      </c>
      <c r="B587" s="15" t="s">
        <v>3799</v>
      </c>
      <c r="C587" s="15" t="s">
        <v>3799</v>
      </c>
      <c r="D587" s="15" t="s">
        <v>3943</v>
      </c>
      <c r="E587" s="15" t="s">
        <v>3944</v>
      </c>
      <c r="F587" s="39">
        <v>32310</v>
      </c>
      <c r="G587" s="15">
        <v>2</v>
      </c>
      <c r="H587" s="15" t="s">
        <v>3129</v>
      </c>
      <c r="I587" s="15" t="s">
        <v>3804</v>
      </c>
      <c r="J587" s="15" t="s">
        <v>3945</v>
      </c>
      <c r="K587" s="15" t="s">
        <v>2267</v>
      </c>
      <c r="L587" s="40" t="s">
        <v>6</v>
      </c>
      <c r="M587" s="39"/>
      <c r="N587" s="41" t="s">
        <v>2687</v>
      </c>
      <c r="O587" s="39">
        <v>44909</v>
      </c>
      <c r="P587" s="40">
        <v>1</v>
      </c>
      <c r="Q587" s="40">
        <v>4</v>
      </c>
      <c r="R587" s="40" t="str">
        <f>IFERROR(VLOOKUP(Tabla2[[#This Row],[CONTRATISTA PRNCIPAL]],Hoja1!$L$5:$M$9,2,FALSE),"CJV")</f>
        <v>CJV</v>
      </c>
      <c r="S587" s="40" t="str">
        <f>IF(Tabla2[[#This Row],[EMPRESA]]=Tabla2[[#This Row],[CONTRATISTA PRNCIPAL]],"Principal","Secundaria")</f>
        <v>Principal</v>
      </c>
      <c r="T587" s="42">
        <f>IFERROR(1/COUNTIF(Tabla2[CONTRATISTA PRNCIPAL],Tabla2[[#This Row],[CONTRATISTA PRNCIPAL]]),0)</f>
        <v>0.005291005291005291</v>
      </c>
      <c r="U587" s="43">
        <f>IF(((TODAY()-Tabla2[[#This Row],[FECHA NACIMIENTO]])/365)&lt;18,"Corregir", IF(((TODAY()-Tabla2[[#This Row],[FECHA NACIMIENTO]])/365)&gt;80, "Corregir",ROUNDDOWN(((TODAY()-Tabla2[[#This Row],[FECHA NACIMIENTO]])/365),0)))</f>
        <v>35</v>
      </c>
      <c r="V5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87" s="44" t="str">
        <f>+IF(Tabla2[[#This Row],[Edad]]="Corregir","Corregir","Ok")</f>
        <v>Ok</v>
      </c>
      <c r="X587" s="42" t="str">
        <f>+IFERROR(VLOOKUP(Tabla2[[#This Row],[DISTRITO SEGÚN DNI]],Hoja1!$A$2:$B$32,2,FALSE),"No")</f>
        <v>No</v>
      </c>
      <c r="Y587" s="42" t="str">
        <f>IF(OR(LOWER(Tabla2[[#This Row],[GENERO]])="masculino", LOWER(Tabla2[[#This Row],[GENERO]])="femenino"),"OK","Corregir")</f>
        <v>OK</v>
      </c>
      <c r="Z587" s="42" t="str">
        <f>+IF(Tabla2[[#This Row],[Nro. DNI / CE]]="","Corregir",IF(LEN(Tabla2[[#This Row],[Nro. DNI / CE]])&gt;=8,"OK","Corregir"))</f>
        <v>OK</v>
      </c>
      <c r="AA587" s="42">
        <f>COUNTIF(Tabla2[APELLIDOS Y NOMBRES],Tabla2[[#This Row],[APELLIDOS Y NOMBRES]])</f>
        <v>1</v>
      </c>
      <c r="AB587" s="42">
        <f>IF(Tabla2[[#This Row],[Trabajador]]&gt;1,1/Tabla2[[#This Row],[Trabajador]],Tabla2[[#This Row],[Trabajador]])</f>
        <v>1</v>
      </c>
      <c r="AC587" t="str">
        <f>+IFERROR(IF(Tabla2[[#This Row],[FECHA CESE/BAJA]]="","No Aplica",IF(AND(MONTH(Tabla2[[#This Row],[FECHA CESE/BAJA]])=MONTH(TODAY()-30),YEAR(Tabla2[[#This Row],[FECHA CESE/BAJA]])=YEAR(TODAY())),MONTH(TODAY()-30)&amp;"-"&amp;YEAR(TODAY()),"Borrar")),"No aplica")</f>
        <v>No Aplica</v>
      </c>
      <c r="AD587" t="str">
        <f>+IFERROR(IF(Tabla2[[#This Row],[FECHA INICIO DE LABORES EN OBRA]]="","No Aplica",IF(AND(MONTH(Tabla2[[#This Row],[FECHA INICIO DE LABORES EN OBRA]])=MONTH(TODAY()-30),YEAR(Tabla2[[#This Row],[FECHA INICIO DE LABORES EN OBRA]])=YEAR(TODAY())),MONTH(TODAY()-30)&amp;"-"&amp;YEAR(TODAY()),"No Aplica")),"No Aplica")</f>
        <v>No Aplica</v>
      </c>
    </row>
    <row r="588" spans="1:30" x14ac:dyDescent="0.25">
      <c r="A588" s="13">
        <v>20603639520</v>
      </c>
      <c r="B588" s="15" t="s">
        <v>3799</v>
      </c>
      <c r="C588" s="15" t="s">
        <v>3799</v>
      </c>
      <c r="D588" s="15" t="s">
        <v>1024</v>
      </c>
      <c r="E588" s="15" t="s">
        <v>1025</v>
      </c>
      <c r="F588" s="39">
        <v>28656</v>
      </c>
      <c r="G588" s="15">
        <v>2</v>
      </c>
      <c r="H588" s="15" t="s">
        <v>2746</v>
      </c>
      <c r="I588" s="15" t="s">
        <v>3809</v>
      </c>
      <c r="J588" s="15" t="s">
        <v>3946</v>
      </c>
      <c r="K588" s="15" t="s">
        <v>17</v>
      </c>
      <c r="L588" s="40" t="s">
        <v>6</v>
      </c>
      <c r="M588" s="39"/>
      <c r="N588" s="41" t="s">
        <v>2687</v>
      </c>
      <c r="O588" s="39">
        <v>44909</v>
      </c>
      <c r="P588" s="40">
        <v>1</v>
      </c>
      <c r="Q588" s="40">
        <v>4</v>
      </c>
      <c r="R588" s="40" t="str">
        <f>IFERROR(VLOOKUP(Tabla2[[#This Row],[CONTRATISTA PRNCIPAL]],Hoja1!$L$5:$M$9,2,FALSE),"CJV")</f>
        <v>CJV</v>
      </c>
      <c r="S588" s="40" t="str">
        <f>IF(Tabla2[[#This Row],[EMPRESA]]=Tabla2[[#This Row],[CONTRATISTA PRNCIPAL]],"Principal","Secundaria")</f>
        <v>Principal</v>
      </c>
      <c r="T588" s="42">
        <f>IFERROR(1/COUNTIF(Tabla2[CONTRATISTA PRNCIPAL],Tabla2[[#This Row],[CONTRATISTA PRNCIPAL]]),0)</f>
        <v>0.005291005291005291</v>
      </c>
      <c r="U588" s="43">
        <f>IF(((TODAY()-Tabla2[[#This Row],[FECHA NACIMIENTO]])/365)&lt;18,"Corregir", IF(((TODAY()-Tabla2[[#This Row],[FECHA NACIMIENTO]])/365)&gt;80, "Corregir",ROUNDDOWN(((TODAY()-Tabla2[[#This Row],[FECHA NACIMIENTO]])/365),0)))</f>
        <v>45</v>
      </c>
      <c r="V5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88" s="44" t="str">
        <f>+IF(Tabla2[[#This Row],[Edad]]="Corregir","Corregir","Ok")</f>
        <v>Ok</v>
      </c>
      <c r="X588" s="42" t="str">
        <f>+IFERROR(VLOOKUP(Tabla2[[#This Row],[DISTRITO SEGÚN DNI]],Hoja1!$A$2:$B$32,2,FALSE),"No")</f>
        <v>ATE</v>
      </c>
      <c r="Y588" s="42" t="str">
        <f>IF(OR(LOWER(Tabla2[[#This Row],[GENERO]])="masculino", LOWER(Tabla2[[#This Row],[GENERO]])="femenino"),"OK","Corregir")</f>
        <v>OK</v>
      </c>
      <c r="Z588" s="42" t="str">
        <f>+IF(Tabla2[[#This Row],[Nro. DNI / CE]]="","Corregir",IF(LEN(Tabla2[[#This Row],[Nro. DNI / CE]])&gt;=8,"OK","Corregir"))</f>
        <v>OK</v>
      </c>
      <c r="AA588" s="42">
        <f>COUNTIF(Tabla2[APELLIDOS Y NOMBRES],Tabla2[[#This Row],[APELLIDOS Y NOMBRES]])</f>
        <v>1</v>
      </c>
      <c r="AB588" s="42">
        <f>IF(Tabla2[[#This Row],[Trabajador]]&gt;1,1/Tabla2[[#This Row],[Trabajador]],Tabla2[[#This Row],[Trabajador]])</f>
        <v>1</v>
      </c>
      <c r="AC588" t="str">
        <f>+IFERROR(IF(Tabla2[[#This Row],[FECHA CESE/BAJA]]="","No Aplica",IF(AND(MONTH(Tabla2[[#This Row],[FECHA CESE/BAJA]])=MONTH(TODAY()-30),YEAR(Tabla2[[#This Row],[FECHA CESE/BAJA]])=YEAR(TODAY())),MONTH(TODAY()-30)&amp;"-"&amp;YEAR(TODAY()),"Borrar")),"No aplica")</f>
        <v>No Aplica</v>
      </c>
      <c r="AD588" t="str">
        <f>+IFERROR(IF(Tabla2[[#This Row],[FECHA INICIO DE LABORES EN OBRA]]="","No Aplica",IF(AND(MONTH(Tabla2[[#This Row],[FECHA INICIO DE LABORES EN OBRA]])=MONTH(TODAY()-30),YEAR(Tabla2[[#This Row],[FECHA INICIO DE LABORES EN OBRA]])=YEAR(TODAY())),MONTH(TODAY()-30)&amp;"-"&amp;YEAR(TODAY()),"No Aplica")),"No Aplica")</f>
        <v>No Aplica</v>
      </c>
    </row>
    <row r="589" spans="1:30" x14ac:dyDescent="0.25">
      <c r="A589" s="13">
        <v>20603639520</v>
      </c>
      <c r="B589" s="15" t="s">
        <v>3799</v>
      </c>
      <c r="C589" s="15" t="s">
        <v>3799</v>
      </c>
      <c r="D589" s="15" t="s">
        <v>3947</v>
      </c>
      <c r="E589" s="15" t="s">
        <v>3948</v>
      </c>
      <c r="F589" s="39">
        <v>31609</v>
      </c>
      <c r="G589" s="15">
        <v>2</v>
      </c>
      <c r="H589" s="15" t="s">
        <v>3129</v>
      </c>
      <c r="I589" s="15" t="s">
        <v>3804</v>
      </c>
      <c r="J589" s="15" t="s">
        <v>3949</v>
      </c>
      <c r="K589" s="15" t="s">
        <v>2190</v>
      </c>
      <c r="L589" s="40" t="s">
        <v>6</v>
      </c>
      <c r="M589" s="39"/>
      <c r="N589" s="41" t="s">
        <v>2687</v>
      </c>
      <c r="O589" s="39">
        <v>44909</v>
      </c>
      <c r="P589" s="40">
        <v>1</v>
      </c>
      <c r="Q589" s="40">
        <v>4</v>
      </c>
      <c r="R589" s="40" t="str">
        <f>IFERROR(VLOOKUP(Tabla2[[#This Row],[CONTRATISTA PRNCIPAL]],Hoja1!$L$5:$M$9,2,FALSE),"CJV")</f>
        <v>CJV</v>
      </c>
      <c r="S589" s="40" t="str">
        <f>IF(Tabla2[[#This Row],[EMPRESA]]=Tabla2[[#This Row],[CONTRATISTA PRNCIPAL]],"Principal","Secundaria")</f>
        <v>Principal</v>
      </c>
      <c r="T589" s="42">
        <f>IFERROR(1/COUNTIF(Tabla2[CONTRATISTA PRNCIPAL],Tabla2[[#This Row],[CONTRATISTA PRNCIPAL]]),0)</f>
        <v>0.005291005291005291</v>
      </c>
      <c r="U589" s="43">
        <f>IF(((TODAY()-Tabla2[[#This Row],[FECHA NACIMIENTO]])/365)&lt;18,"Corregir", IF(((TODAY()-Tabla2[[#This Row],[FECHA NACIMIENTO]])/365)&gt;80, "Corregir",ROUNDDOWN(((TODAY()-Tabla2[[#This Row],[FECHA NACIMIENTO]])/365),0)))</f>
        <v>37</v>
      </c>
      <c r="V5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89" s="44" t="str">
        <f>+IF(Tabla2[[#This Row],[Edad]]="Corregir","Corregir","Ok")</f>
        <v>Ok</v>
      </c>
      <c r="X589" s="42" t="str">
        <f>+IFERROR(VLOOKUP(Tabla2[[#This Row],[DISTRITO SEGÚN DNI]],Hoja1!$A$2:$B$32,2,FALSE),"No")</f>
        <v>No</v>
      </c>
      <c r="Y589" s="42" t="str">
        <f>IF(OR(LOWER(Tabla2[[#This Row],[GENERO]])="masculino", LOWER(Tabla2[[#This Row],[GENERO]])="femenino"),"OK","Corregir")</f>
        <v>OK</v>
      </c>
      <c r="Z589" s="42" t="str">
        <f>+IF(Tabla2[[#This Row],[Nro. DNI / CE]]="","Corregir",IF(LEN(Tabla2[[#This Row],[Nro. DNI / CE]])&gt;=8,"OK","Corregir"))</f>
        <v>OK</v>
      </c>
      <c r="AA589" s="42">
        <f>COUNTIF(Tabla2[APELLIDOS Y NOMBRES],Tabla2[[#This Row],[APELLIDOS Y NOMBRES]])</f>
        <v>1</v>
      </c>
      <c r="AB589" s="42">
        <f>IF(Tabla2[[#This Row],[Trabajador]]&gt;1,1/Tabla2[[#This Row],[Trabajador]],Tabla2[[#This Row],[Trabajador]])</f>
        <v>1</v>
      </c>
      <c r="AC589" t="str">
        <f>+IFERROR(IF(Tabla2[[#This Row],[FECHA CESE/BAJA]]="","No Aplica",IF(AND(MONTH(Tabla2[[#This Row],[FECHA CESE/BAJA]])=MONTH(TODAY()-30),YEAR(Tabla2[[#This Row],[FECHA CESE/BAJA]])=YEAR(TODAY())),MONTH(TODAY()-30)&amp;"-"&amp;YEAR(TODAY()),"Borrar")),"No aplica")</f>
        <v>No Aplica</v>
      </c>
      <c r="AD589" t="str">
        <f>+IFERROR(IF(Tabla2[[#This Row],[FECHA INICIO DE LABORES EN OBRA]]="","No Aplica",IF(AND(MONTH(Tabla2[[#This Row],[FECHA INICIO DE LABORES EN OBRA]])=MONTH(TODAY()-30),YEAR(Tabla2[[#This Row],[FECHA INICIO DE LABORES EN OBRA]])=YEAR(TODAY())),MONTH(TODAY()-30)&amp;"-"&amp;YEAR(TODAY()),"No Aplica")),"No Aplica")</f>
        <v>No Aplica</v>
      </c>
    </row>
    <row r="590" spans="1:30" x14ac:dyDescent="0.25">
      <c r="A590" s="13">
        <v>20603639520</v>
      </c>
      <c r="B590" s="15" t="s">
        <v>3799</v>
      </c>
      <c r="C590" s="15" t="s">
        <v>3799</v>
      </c>
      <c r="D590" s="15" t="s">
        <v>762</v>
      </c>
      <c r="E590" s="15" t="s">
        <v>763</v>
      </c>
      <c r="F590" s="39">
        <v>33858</v>
      </c>
      <c r="G590" s="15">
        <v>2</v>
      </c>
      <c r="H590" s="15" t="s">
        <v>3129</v>
      </c>
      <c r="I590" s="15" t="s">
        <v>3804</v>
      </c>
      <c r="J590" s="15" t="s">
        <v>3950</v>
      </c>
      <c r="K590" s="15" t="s">
        <v>26</v>
      </c>
      <c r="L590" s="40" t="s">
        <v>6</v>
      </c>
      <c r="M590" s="39"/>
      <c r="N590" s="41" t="s">
        <v>2687</v>
      </c>
      <c r="O590" s="39">
        <v>44909</v>
      </c>
      <c r="P590" s="40">
        <v>1</v>
      </c>
      <c r="Q590" s="40">
        <v>4</v>
      </c>
      <c r="R590" s="40" t="str">
        <f>IFERROR(VLOOKUP(Tabla2[[#This Row],[CONTRATISTA PRNCIPAL]],Hoja1!$L$5:$M$9,2,FALSE),"CJV")</f>
        <v>CJV</v>
      </c>
      <c r="S590" s="40" t="str">
        <f>IF(Tabla2[[#This Row],[EMPRESA]]=Tabla2[[#This Row],[CONTRATISTA PRNCIPAL]],"Principal","Secundaria")</f>
        <v>Principal</v>
      </c>
      <c r="T590" s="42">
        <f>IFERROR(1/COUNTIF(Tabla2[CONTRATISTA PRNCIPAL],Tabla2[[#This Row],[CONTRATISTA PRNCIPAL]]),0)</f>
        <v>0.005291005291005291</v>
      </c>
      <c r="U590" s="43">
        <f>IF(((TODAY()-Tabla2[[#This Row],[FECHA NACIMIENTO]])/365)&lt;18,"Corregir", IF(((TODAY()-Tabla2[[#This Row],[FECHA NACIMIENTO]])/365)&gt;80, "Corregir",ROUNDDOWN(((TODAY()-Tabla2[[#This Row],[FECHA NACIMIENTO]])/365),0)))</f>
        <v>31</v>
      </c>
      <c r="V5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90" s="44" t="str">
        <f>+IF(Tabla2[[#This Row],[Edad]]="Corregir","Corregir","Ok")</f>
        <v>Ok</v>
      </c>
      <c r="X590" s="42" t="str">
        <f>+IFERROR(VLOOKUP(Tabla2[[#This Row],[DISTRITO SEGÚN DNI]],Hoja1!$A$2:$B$32,2,FALSE),"No")</f>
        <v>EL AGUSTINO</v>
      </c>
      <c r="Y590" s="42" t="str">
        <f>IF(OR(LOWER(Tabla2[[#This Row],[GENERO]])="masculino", LOWER(Tabla2[[#This Row],[GENERO]])="femenino"),"OK","Corregir")</f>
        <v>OK</v>
      </c>
      <c r="Z590" s="42" t="str">
        <f>+IF(Tabla2[[#This Row],[Nro. DNI / CE]]="","Corregir",IF(LEN(Tabla2[[#This Row],[Nro. DNI / CE]])&gt;=8,"OK","Corregir"))</f>
        <v>OK</v>
      </c>
      <c r="AA590" s="42">
        <f>COUNTIF(Tabla2[APELLIDOS Y NOMBRES],Tabla2[[#This Row],[APELLIDOS Y NOMBRES]])</f>
        <v>1</v>
      </c>
      <c r="AB590" s="42">
        <f>IF(Tabla2[[#This Row],[Trabajador]]&gt;1,1/Tabla2[[#This Row],[Trabajador]],Tabla2[[#This Row],[Trabajador]])</f>
        <v>1</v>
      </c>
      <c r="AC590" t="str">
        <f>+IFERROR(IF(Tabla2[[#This Row],[FECHA CESE/BAJA]]="","No Aplica",IF(AND(MONTH(Tabla2[[#This Row],[FECHA CESE/BAJA]])=MONTH(TODAY()-30),YEAR(Tabla2[[#This Row],[FECHA CESE/BAJA]])=YEAR(TODAY())),MONTH(TODAY()-30)&amp;"-"&amp;YEAR(TODAY()),"Borrar")),"No aplica")</f>
        <v>No Aplica</v>
      </c>
      <c r="AD590" t="str">
        <f>+IFERROR(IF(Tabla2[[#This Row],[FECHA INICIO DE LABORES EN OBRA]]="","No Aplica",IF(AND(MONTH(Tabla2[[#This Row],[FECHA INICIO DE LABORES EN OBRA]])=MONTH(TODAY()-30),YEAR(Tabla2[[#This Row],[FECHA INICIO DE LABORES EN OBRA]])=YEAR(TODAY())),MONTH(TODAY()-30)&amp;"-"&amp;YEAR(TODAY()),"No Aplica")),"No Aplica")</f>
        <v>No Aplica</v>
      </c>
    </row>
    <row r="591" spans="1:30" x14ac:dyDescent="0.25">
      <c r="A591" s="13">
        <v>20603639520</v>
      </c>
      <c r="B591" s="15" t="s">
        <v>3799</v>
      </c>
      <c r="C591" s="15" t="s">
        <v>3799</v>
      </c>
      <c r="D591" s="15" t="s">
        <v>247</v>
      </c>
      <c r="E591" s="15" t="s">
        <v>248</v>
      </c>
      <c r="F591" s="39">
        <v>30739</v>
      </c>
      <c r="G591" s="15">
        <v>2</v>
      </c>
      <c r="H591" s="15" t="s">
        <v>3485</v>
      </c>
      <c r="I591" s="15" t="s">
        <v>3809</v>
      </c>
      <c r="J591" s="15" t="s">
        <v>3951</v>
      </c>
      <c r="K591" s="15" t="s">
        <v>27</v>
      </c>
      <c r="L591" s="40" t="s">
        <v>6</v>
      </c>
      <c r="M591" s="39"/>
      <c r="N591" s="41" t="s">
        <v>3326</v>
      </c>
      <c r="O591" s="39">
        <v>44909</v>
      </c>
      <c r="P591" s="40">
        <v>1</v>
      </c>
      <c r="Q591" s="40">
        <v>4</v>
      </c>
      <c r="R591" s="40" t="str">
        <f>IFERROR(VLOOKUP(Tabla2[[#This Row],[CONTRATISTA PRNCIPAL]],Hoja1!$L$5:$M$9,2,FALSE),"CJV")</f>
        <v>CJV</v>
      </c>
      <c r="S591" s="40" t="str">
        <f>IF(Tabla2[[#This Row],[EMPRESA]]=Tabla2[[#This Row],[CONTRATISTA PRNCIPAL]],"Principal","Secundaria")</f>
        <v>Principal</v>
      </c>
      <c r="T591" s="42">
        <f>IFERROR(1/COUNTIF(Tabla2[CONTRATISTA PRNCIPAL],Tabla2[[#This Row],[CONTRATISTA PRNCIPAL]]),0)</f>
        <v>0.005291005291005291</v>
      </c>
      <c r="U591" s="43">
        <f>IF(((TODAY()-Tabla2[[#This Row],[FECHA NACIMIENTO]])/365)&lt;18,"Corregir", IF(((TODAY()-Tabla2[[#This Row],[FECHA NACIMIENTO]])/365)&gt;80, "Corregir",ROUNDDOWN(((TODAY()-Tabla2[[#This Row],[FECHA NACIMIENTO]])/365),0)))</f>
        <v>39</v>
      </c>
      <c r="V5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91" s="44" t="str">
        <f>+IF(Tabla2[[#This Row],[Edad]]="Corregir","Corregir","Ok")</f>
        <v>Ok</v>
      </c>
      <c r="X591" s="42" t="str">
        <f>+IFERROR(VLOOKUP(Tabla2[[#This Row],[DISTRITO SEGÚN DNI]],Hoja1!$A$2:$B$32,2,FALSE),"No")</f>
        <v>CALLAO</v>
      </c>
      <c r="Y591" s="42" t="str">
        <f>IF(OR(LOWER(Tabla2[[#This Row],[GENERO]])="masculino", LOWER(Tabla2[[#This Row],[GENERO]])="femenino"),"OK","Corregir")</f>
        <v>OK</v>
      </c>
      <c r="Z591" s="42" t="str">
        <f>+IF(Tabla2[[#This Row],[Nro. DNI / CE]]="","Corregir",IF(LEN(Tabla2[[#This Row],[Nro. DNI / CE]])&gt;=8,"OK","Corregir"))</f>
        <v>OK</v>
      </c>
      <c r="AA591" s="42">
        <f>COUNTIF(Tabla2[APELLIDOS Y NOMBRES],Tabla2[[#This Row],[APELLIDOS Y NOMBRES]])</f>
        <v>1</v>
      </c>
      <c r="AB591" s="42">
        <f>IF(Tabla2[[#This Row],[Trabajador]]&gt;1,1/Tabla2[[#This Row],[Trabajador]],Tabla2[[#This Row],[Trabajador]])</f>
        <v>1</v>
      </c>
      <c r="AC591" t="str">
        <f>+IFERROR(IF(Tabla2[[#This Row],[FECHA CESE/BAJA]]="","No Aplica",IF(AND(MONTH(Tabla2[[#This Row],[FECHA CESE/BAJA]])=MONTH(TODAY()-30),YEAR(Tabla2[[#This Row],[FECHA CESE/BAJA]])=YEAR(TODAY())),MONTH(TODAY()-30)&amp;"-"&amp;YEAR(TODAY()),"Borrar")),"No aplica")</f>
        <v>No Aplica</v>
      </c>
      <c r="AD591" t="str">
        <f>+IFERROR(IF(Tabla2[[#This Row],[FECHA INICIO DE LABORES EN OBRA]]="","No Aplica",IF(AND(MONTH(Tabla2[[#This Row],[FECHA INICIO DE LABORES EN OBRA]])=MONTH(TODAY()-30),YEAR(Tabla2[[#This Row],[FECHA INICIO DE LABORES EN OBRA]])=YEAR(TODAY())),MONTH(TODAY()-30)&amp;"-"&amp;YEAR(TODAY()),"No Aplica")),"No Aplica")</f>
        <v>No Aplica</v>
      </c>
    </row>
    <row r="592" spans="1:30" x14ac:dyDescent="0.25">
      <c r="A592" s="13">
        <v>20603639520</v>
      </c>
      <c r="B592" s="15" t="s">
        <v>3799</v>
      </c>
      <c r="C592" s="15" t="s">
        <v>3799</v>
      </c>
      <c r="D592" s="15" t="s">
        <v>3952</v>
      </c>
      <c r="E592" s="15" t="s">
        <v>3953</v>
      </c>
      <c r="F592" s="39">
        <v>31413</v>
      </c>
      <c r="G592" s="15">
        <v>2</v>
      </c>
      <c r="H592" s="15" t="s">
        <v>2746</v>
      </c>
      <c r="I592" s="15" t="s">
        <v>3804</v>
      </c>
      <c r="J592" s="15" t="s">
        <v>3954</v>
      </c>
      <c r="K592" s="15" t="s">
        <v>3955</v>
      </c>
      <c r="L592" s="40" t="s">
        <v>6</v>
      </c>
      <c r="M592" s="39"/>
      <c r="N592" s="41" t="s">
        <v>2687</v>
      </c>
      <c r="O592" s="39">
        <v>44914</v>
      </c>
      <c r="P592" s="40">
        <v>1</v>
      </c>
      <c r="Q592" s="40">
        <v>4</v>
      </c>
      <c r="R592" s="40" t="str">
        <f>IFERROR(VLOOKUP(Tabla2[[#This Row],[CONTRATISTA PRNCIPAL]],Hoja1!$L$5:$M$9,2,FALSE),"CJV")</f>
        <v>CJV</v>
      </c>
      <c r="S592" s="40" t="str">
        <f>IF(Tabla2[[#This Row],[EMPRESA]]=Tabla2[[#This Row],[CONTRATISTA PRNCIPAL]],"Principal","Secundaria")</f>
        <v>Principal</v>
      </c>
      <c r="T592" s="42">
        <f>IFERROR(1/COUNTIF(Tabla2[CONTRATISTA PRNCIPAL],Tabla2[[#This Row],[CONTRATISTA PRNCIPAL]]),0)</f>
        <v>0.005291005291005291</v>
      </c>
      <c r="U592" s="43">
        <f>IF(((TODAY()-Tabla2[[#This Row],[FECHA NACIMIENTO]])/365)&lt;18,"Corregir", IF(((TODAY()-Tabla2[[#This Row],[FECHA NACIMIENTO]])/365)&gt;80, "Corregir",ROUNDDOWN(((TODAY()-Tabla2[[#This Row],[FECHA NACIMIENTO]])/365),0)))</f>
        <v>37</v>
      </c>
      <c r="V5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92" s="44" t="str">
        <f>+IF(Tabla2[[#This Row],[Edad]]="Corregir","Corregir","Ok")</f>
        <v>Ok</v>
      </c>
      <c r="X592" s="42" t="str">
        <f>+IFERROR(VLOOKUP(Tabla2[[#This Row],[DISTRITO SEGÚN DNI]],Hoja1!$A$2:$B$32,2,FALSE),"No")</f>
        <v>No</v>
      </c>
      <c r="Y592" s="42" t="str">
        <f>IF(OR(LOWER(Tabla2[[#This Row],[GENERO]])="masculino", LOWER(Tabla2[[#This Row],[GENERO]])="femenino"),"OK","Corregir")</f>
        <v>OK</v>
      </c>
      <c r="Z592" s="42" t="str">
        <f>+IF(Tabla2[[#This Row],[Nro. DNI / CE]]="","Corregir",IF(LEN(Tabla2[[#This Row],[Nro. DNI / CE]])&gt;=8,"OK","Corregir"))</f>
        <v>OK</v>
      </c>
      <c r="AA592" s="42">
        <f>COUNTIF(Tabla2[APELLIDOS Y NOMBRES],Tabla2[[#This Row],[APELLIDOS Y NOMBRES]])</f>
        <v>1</v>
      </c>
      <c r="AB592" s="42">
        <f>IF(Tabla2[[#This Row],[Trabajador]]&gt;1,1/Tabla2[[#This Row],[Trabajador]],Tabla2[[#This Row],[Trabajador]])</f>
        <v>1</v>
      </c>
      <c r="AC592" t="str">
        <f>+IFERROR(IF(Tabla2[[#This Row],[FECHA CESE/BAJA]]="","No Aplica",IF(AND(MONTH(Tabla2[[#This Row],[FECHA CESE/BAJA]])=MONTH(TODAY()-30),YEAR(Tabla2[[#This Row],[FECHA CESE/BAJA]])=YEAR(TODAY())),MONTH(TODAY()-30)&amp;"-"&amp;YEAR(TODAY()),"Borrar")),"No aplica")</f>
        <v>No Aplica</v>
      </c>
      <c r="AD592" t="str">
        <f>+IFERROR(IF(Tabla2[[#This Row],[FECHA INICIO DE LABORES EN OBRA]]="","No Aplica",IF(AND(MONTH(Tabla2[[#This Row],[FECHA INICIO DE LABORES EN OBRA]])=MONTH(TODAY()-30),YEAR(Tabla2[[#This Row],[FECHA INICIO DE LABORES EN OBRA]])=YEAR(TODAY())),MONTH(TODAY()-30)&amp;"-"&amp;YEAR(TODAY()),"No Aplica")),"No Aplica")</f>
        <v>No Aplica</v>
      </c>
    </row>
    <row r="593" spans="1:30" x14ac:dyDescent="0.25">
      <c r="A593" s="13">
        <v>20603639520</v>
      </c>
      <c r="B593" s="15" t="s">
        <v>3799</v>
      </c>
      <c r="C593" s="15" t="s">
        <v>3799</v>
      </c>
      <c r="D593" s="15" t="s">
        <v>473</v>
      </c>
      <c r="E593" s="15" t="s">
        <v>474</v>
      </c>
      <c r="F593" s="39">
        <v>29194</v>
      </c>
      <c r="G593" s="15">
        <v>2</v>
      </c>
      <c r="H593" s="15" t="s">
        <v>3956</v>
      </c>
      <c r="I593" s="15" t="s">
        <v>3809</v>
      </c>
      <c r="J593" s="15" t="s">
        <v>3957</v>
      </c>
      <c r="K593" s="15" t="s">
        <v>2022</v>
      </c>
      <c r="L593" s="40" t="s">
        <v>6</v>
      </c>
      <c r="M593" s="39"/>
      <c r="N593" s="41" t="s">
        <v>2687</v>
      </c>
      <c r="O593" s="39">
        <v>44914</v>
      </c>
      <c r="P593" s="40">
        <v>1</v>
      </c>
      <c r="Q593" s="40">
        <v>4</v>
      </c>
      <c r="R593" s="40" t="str">
        <f>IFERROR(VLOOKUP(Tabla2[[#This Row],[CONTRATISTA PRNCIPAL]],Hoja1!$L$5:$M$9,2,FALSE),"CJV")</f>
        <v>CJV</v>
      </c>
      <c r="S593" s="40" t="str">
        <f>IF(Tabla2[[#This Row],[EMPRESA]]=Tabla2[[#This Row],[CONTRATISTA PRNCIPAL]],"Principal","Secundaria")</f>
        <v>Principal</v>
      </c>
      <c r="T593" s="42">
        <f>IFERROR(1/COUNTIF(Tabla2[CONTRATISTA PRNCIPAL],Tabla2[[#This Row],[CONTRATISTA PRNCIPAL]]),0)</f>
        <v>0.005291005291005291</v>
      </c>
      <c r="U593" s="43">
        <f>IF(((TODAY()-Tabla2[[#This Row],[FECHA NACIMIENTO]])/365)&lt;18,"Corregir", IF(((TODAY()-Tabla2[[#This Row],[FECHA NACIMIENTO]])/365)&gt;80, "Corregir",ROUNDDOWN(((TODAY()-Tabla2[[#This Row],[FECHA NACIMIENTO]])/365),0)))</f>
        <v>43</v>
      </c>
      <c r="V5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93" s="44" t="str">
        <f>+IF(Tabla2[[#This Row],[Edad]]="Corregir","Corregir","Ok")</f>
        <v>Ok</v>
      </c>
      <c r="X593" s="42" t="str">
        <f>+IFERROR(VLOOKUP(Tabla2[[#This Row],[DISTRITO SEGÚN DNI]],Hoja1!$A$2:$B$32,2,FALSE),"No")</f>
        <v>CALLAO</v>
      </c>
      <c r="Y593" s="42" t="str">
        <f>IF(OR(LOWER(Tabla2[[#This Row],[GENERO]])="masculino", LOWER(Tabla2[[#This Row],[GENERO]])="femenino"),"OK","Corregir")</f>
        <v>OK</v>
      </c>
      <c r="Z593" s="42" t="str">
        <f>+IF(Tabla2[[#This Row],[Nro. DNI / CE]]="","Corregir",IF(LEN(Tabla2[[#This Row],[Nro. DNI / CE]])&gt;=8,"OK","Corregir"))</f>
        <v>OK</v>
      </c>
      <c r="AA593" s="42">
        <f>COUNTIF(Tabla2[APELLIDOS Y NOMBRES],Tabla2[[#This Row],[APELLIDOS Y NOMBRES]])</f>
        <v>1</v>
      </c>
      <c r="AB593" s="42">
        <f>IF(Tabla2[[#This Row],[Trabajador]]&gt;1,1/Tabla2[[#This Row],[Trabajador]],Tabla2[[#This Row],[Trabajador]])</f>
        <v>1</v>
      </c>
      <c r="AC593" t="str">
        <f>+IFERROR(IF(Tabla2[[#This Row],[FECHA CESE/BAJA]]="","No Aplica",IF(AND(MONTH(Tabla2[[#This Row],[FECHA CESE/BAJA]])=MONTH(TODAY()-30),YEAR(Tabla2[[#This Row],[FECHA CESE/BAJA]])=YEAR(TODAY())),MONTH(TODAY()-30)&amp;"-"&amp;YEAR(TODAY()),"Borrar")),"No aplica")</f>
        <v>No Aplica</v>
      </c>
      <c r="AD593" t="str">
        <f>+IFERROR(IF(Tabla2[[#This Row],[FECHA INICIO DE LABORES EN OBRA]]="","No Aplica",IF(AND(MONTH(Tabla2[[#This Row],[FECHA INICIO DE LABORES EN OBRA]])=MONTH(TODAY()-30),YEAR(Tabla2[[#This Row],[FECHA INICIO DE LABORES EN OBRA]])=YEAR(TODAY())),MONTH(TODAY()-30)&amp;"-"&amp;YEAR(TODAY()),"No Aplica")),"No Aplica")</f>
        <v>No Aplica</v>
      </c>
    </row>
    <row r="594" spans="1:30" x14ac:dyDescent="0.25">
      <c r="A594" s="13">
        <v>20603639520</v>
      </c>
      <c r="B594" s="15" t="s">
        <v>3799</v>
      </c>
      <c r="C594" s="15" t="s">
        <v>3799</v>
      </c>
      <c r="D594" s="15" t="s">
        <v>3958</v>
      </c>
      <c r="E594" s="15" t="s">
        <v>3959</v>
      </c>
      <c r="F594" s="39">
        <v>27807</v>
      </c>
      <c r="G594" s="15">
        <v>2</v>
      </c>
      <c r="H594" s="15" t="s">
        <v>2749</v>
      </c>
      <c r="I594" s="15" t="s">
        <v>3804</v>
      </c>
      <c r="J594" s="15" t="s">
        <v>3960</v>
      </c>
      <c r="K594" s="15" t="s">
        <v>2182</v>
      </c>
      <c r="L594" s="40" t="s">
        <v>6</v>
      </c>
      <c r="M594" s="39"/>
      <c r="N594" s="41" t="s">
        <v>2687</v>
      </c>
      <c r="O594" s="39">
        <v>44914</v>
      </c>
      <c r="P594" s="40">
        <v>1</v>
      </c>
      <c r="Q594" s="40">
        <v>4</v>
      </c>
      <c r="R594" s="40" t="str">
        <f>IFERROR(VLOOKUP(Tabla2[[#This Row],[CONTRATISTA PRNCIPAL]],Hoja1!$L$5:$M$9,2,FALSE),"CJV")</f>
        <v>CJV</v>
      </c>
      <c r="S594" s="40" t="str">
        <f>IF(Tabla2[[#This Row],[EMPRESA]]=Tabla2[[#This Row],[CONTRATISTA PRNCIPAL]],"Principal","Secundaria")</f>
        <v>Principal</v>
      </c>
      <c r="T594" s="42">
        <f>IFERROR(1/COUNTIF(Tabla2[CONTRATISTA PRNCIPAL],Tabla2[[#This Row],[CONTRATISTA PRNCIPAL]]),0)</f>
        <v>0.005291005291005291</v>
      </c>
      <c r="U594" s="43">
        <f>IF(((TODAY()-Tabla2[[#This Row],[FECHA NACIMIENTO]])/365)&lt;18,"Corregir", IF(((TODAY()-Tabla2[[#This Row],[FECHA NACIMIENTO]])/365)&gt;80, "Corregir",ROUNDDOWN(((TODAY()-Tabla2[[#This Row],[FECHA NACIMIENTO]])/365),0)))</f>
        <v>47</v>
      </c>
      <c r="V5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94" s="44" t="str">
        <f>+IF(Tabla2[[#This Row],[Edad]]="Corregir","Corregir","Ok")</f>
        <v>Ok</v>
      </c>
      <c r="X594" s="42" t="str">
        <f>+IFERROR(VLOOKUP(Tabla2[[#This Row],[DISTRITO SEGÚN DNI]],Hoja1!$A$2:$B$32,2,FALSE),"No")</f>
        <v>No</v>
      </c>
      <c r="Y594" s="42" t="str">
        <f>IF(OR(LOWER(Tabla2[[#This Row],[GENERO]])="masculino", LOWER(Tabla2[[#This Row],[GENERO]])="femenino"),"OK","Corregir")</f>
        <v>OK</v>
      </c>
      <c r="Z594" s="42" t="str">
        <f>+IF(Tabla2[[#This Row],[Nro. DNI / CE]]="","Corregir",IF(LEN(Tabla2[[#This Row],[Nro. DNI / CE]])&gt;=8,"OK","Corregir"))</f>
        <v>OK</v>
      </c>
      <c r="AA594" s="42">
        <f>COUNTIF(Tabla2[APELLIDOS Y NOMBRES],Tabla2[[#This Row],[APELLIDOS Y NOMBRES]])</f>
        <v>1</v>
      </c>
      <c r="AB594" s="42">
        <f>IF(Tabla2[[#This Row],[Trabajador]]&gt;1,1/Tabla2[[#This Row],[Trabajador]],Tabla2[[#This Row],[Trabajador]])</f>
        <v>1</v>
      </c>
      <c r="AC594" t="str">
        <f>+IFERROR(IF(Tabla2[[#This Row],[FECHA CESE/BAJA]]="","No Aplica",IF(AND(MONTH(Tabla2[[#This Row],[FECHA CESE/BAJA]])=MONTH(TODAY()-30),YEAR(Tabla2[[#This Row],[FECHA CESE/BAJA]])=YEAR(TODAY())),MONTH(TODAY()-30)&amp;"-"&amp;YEAR(TODAY()),"Borrar")),"No aplica")</f>
        <v>No Aplica</v>
      </c>
      <c r="AD594" t="str">
        <f>+IFERROR(IF(Tabla2[[#This Row],[FECHA INICIO DE LABORES EN OBRA]]="","No Aplica",IF(AND(MONTH(Tabla2[[#This Row],[FECHA INICIO DE LABORES EN OBRA]])=MONTH(TODAY()-30),YEAR(Tabla2[[#This Row],[FECHA INICIO DE LABORES EN OBRA]])=YEAR(TODAY())),MONTH(TODAY()-30)&amp;"-"&amp;YEAR(TODAY()),"No Aplica")),"No Aplica")</f>
        <v>No Aplica</v>
      </c>
    </row>
    <row r="595" spans="1:30" x14ac:dyDescent="0.25">
      <c r="A595" s="13">
        <v>20603639520</v>
      </c>
      <c r="B595" s="15" t="s">
        <v>3799</v>
      </c>
      <c r="C595" s="15" t="s">
        <v>3799</v>
      </c>
      <c r="D595" s="15" t="s">
        <v>3961</v>
      </c>
      <c r="E595" s="15" t="s">
        <v>3962</v>
      </c>
      <c r="F595" s="39">
        <v>27265</v>
      </c>
      <c r="G595" s="15">
        <v>2</v>
      </c>
      <c r="H595" s="15" t="s">
        <v>2746</v>
      </c>
      <c r="I595" s="15" t="s">
        <v>3809</v>
      </c>
      <c r="J595" s="15" t="s">
        <v>3963</v>
      </c>
      <c r="K595" s="15" t="s">
        <v>3964</v>
      </c>
      <c r="L595" s="40" t="s">
        <v>6</v>
      </c>
      <c r="M595" s="39"/>
      <c r="N595" s="41" t="s">
        <v>2687</v>
      </c>
      <c r="O595" s="39">
        <v>44917</v>
      </c>
      <c r="P595" s="40">
        <v>1</v>
      </c>
      <c r="Q595" s="40">
        <v>4</v>
      </c>
      <c r="R595" s="40" t="str">
        <f>IFERROR(VLOOKUP(Tabla2[[#This Row],[CONTRATISTA PRNCIPAL]],Hoja1!$L$5:$M$9,2,FALSE),"CJV")</f>
        <v>CJV</v>
      </c>
      <c r="S595" s="40" t="str">
        <f>IF(Tabla2[[#This Row],[EMPRESA]]=Tabla2[[#This Row],[CONTRATISTA PRNCIPAL]],"Principal","Secundaria")</f>
        <v>Principal</v>
      </c>
      <c r="T595" s="42">
        <f>IFERROR(1/COUNTIF(Tabla2[CONTRATISTA PRNCIPAL],Tabla2[[#This Row],[CONTRATISTA PRNCIPAL]]),0)</f>
        <v>0.005291005291005291</v>
      </c>
      <c r="U595" s="43">
        <f>IF(((TODAY()-Tabla2[[#This Row],[FECHA NACIMIENTO]])/365)&lt;18,"Corregir", IF(((TODAY()-Tabla2[[#This Row],[FECHA NACIMIENTO]])/365)&gt;80, "Corregir",ROUNDDOWN(((TODAY()-Tabla2[[#This Row],[FECHA NACIMIENTO]])/365),0)))</f>
        <v>49</v>
      </c>
      <c r="V5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95" s="44" t="str">
        <f>+IF(Tabla2[[#This Row],[Edad]]="Corregir","Corregir","Ok")</f>
        <v>Ok</v>
      </c>
      <c r="X595" s="42" t="str">
        <f>+IFERROR(VLOOKUP(Tabla2[[#This Row],[DISTRITO SEGÚN DNI]],Hoja1!$A$2:$B$32,2,FALSE),"No")</f>
        <v>No</v>
      </c>
      <c r="Y595" s="42" t="str">
        <f>IF(OR(LOWER(Tabla2[[#This Row],[GENERO]])="masculino", LOWER(Tabla2[[#This Row],[GENERO]])="femenino"),"OK","Corregir")</f>
        <v>OK</v>
      </c>
      <c r="Z595" s="42" t="str">
        <f>+IF(Tabla2[[#This Row],[Nro. DNI / CE]]="","Corregir",IF(LEN(Tabla2[[#This Row],[Nro. DNI / CE]])&gt;=8,"OK","Corregir"))</f>
        <v>OK</v>
      </c>
      <c r="AA595" s="42">
        <f>COUNTIF(Tabla2[APELLIDOS Y NOMBRES],Tabla2[[#This Row],[APELLIDOS Y NOMBRES]])</f>
        <v>1</v>
      </c>
      <c r="AB595" s="42">
        <f>IF(Tabla2[[#This Row],[Trabajador]]&gt;1,1/Tabla2[[#This Row],[Trabajador]],Tabla2[[#This Row],[Trabajador]])</f>
        <v>1</v>
      </c>
      <c r="AC595" t="str">
        <f>+IFERROR(IF(Tabla2[[#This Row],[FECHA CESE/BAJA]]="","No Aplica",IF(AND(MONTH(Tabla2[[#This Row],[FECHA CESE/BAJA]])=MONTH(TODAY()-30),YEAR(Tabla2[[#This Row],[FECHA CESE/BAJA]])=YEAR(TODAY())),MONTH(TODAY()-30)&amp;"-"&amp;YEAR(TODAY()),"Borrar")),"No aplica")</f>
        <v>No Aplica</v>
      </c>
      <c r="AD595" t="str">
        <f>+IFERROR(IF(Tabla2[[#This Row],[FECHA INICIO DE LABORES EN OBRA]]="","No Aplica",IF(AND(MONTH(Tabla2[[#This Row],[FECHA INICIO DE LABORES EN OBRA]])=MONTH(TODAY()-30),YEAR(Tabla2[[#This Row],[FECHA INICIO DE LABORES EN OBRA]])=YEAR(TODAY())),MONTH(TODAY()-30)&amp;"-"&amp;YEAR(TODAY()),"No Aplica")),"No Aplica")</f>
        <v>No Aplica</v>
      </c>
    </row>
    <row r="596" spans="1:30" x14ac:dyDescent="0.25">
      <c r="A596" s="13">
        <v>20603639520</v>
      </c>
      <c r="B596" s="15" t="s">
        <v>3799</v>
      </c>
      <c r="C596" s="15" t="s">
        <v>3799</v>
      </c>
      <c r="D596" s="15" t="s">
        <v>689</v>
      </c>
      <c r="E596" s="15" t="s">
        <v>690</v>
      </c>
      <c r="F596" s="39">
        <v>32364</v>
      </c>
      <c r="G596" s="15">
        <v>2</v>
      </c>
      <c r="H596" s="15" t="s">
        <v>2751</v>
      </c>
      <c r="I596" s="15" t="s">
        <v>3804</v>
      </c>
      <c r="J596" s="15" t="s">
        <v>3965</v>
      </c>
      <c r="K596" s="15" t="s">
        <v>22</v>
      </c>
      <c r="L596" s="40" t="s">
        <v>6</v>
      </c>
      <c r="M596" s="39"/>
      <c r="N596" s="41" t="s">
        <v>2687</v>
      </c>
      <c r="O596" s="39">
        <v>44917</v>
      </c>
      <c r="P596" s="40">
        <v>1</v>
      </c>
      <c r="Q596" s="40">
        <v>4</v>
      </c>
      <c r="R596" s="40" t="str">
        <f>IFERROR(VLOOKUP(Tabla2[[#This Row],[CONTRATISTA PRNCIPAL]],Hoja1!$L$5:$M$9,2,FALSE),"CJV")</f>
        <v>CJV</v>
      </c>
      <c r="S596" s="40" t="str">
        <f>IF(Tabla2[[#This Row],[EMPRESA]]=Tabla2[[#This Row],[CONTRATISTA PRNCIPAL]],"Principal","Secundaria")</f>
        <v>Principal</v>
      </c>
      <c r="T596" s="42">
        <f>IFERROR(1/COUNTIF(Tabla2[CONTRATISTA PRNCIPAL],Tabla2[[#This Row],[CONTRATISTA PRNCIPAL]]),0)</f>
        <v>0.005291005291005291</v>
      </c>
      <c r="U596" s="43">
        <f>IF(((TODAY()-Tabla2[[#This Row],[FECHA NACIMIENTO]])/365)&lt;18,"Corregir", IF(((TODAY()-Tabla2[[#This Row],[FECHA NACIMIENTO]])/365)&gt;80, "Corregir",ROUNDDOWN(((TODAY()-Tabla2[[#This Row],[FECHA NACIMIENTO]])/365),0)))</f>
        <v>35</v>
      </c>
      <c r="V5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96" s="44" t="str">
        <f>+IF(Tabla2[[#This Row],[Edad]]="Corregir","Corregir","Ok")</f>
        <v>Ok</v>
      </c>
      <c r="X596" s="42" t="str">
        <f>+IFERROR(VLOOKUP(Tabla2[[#This Row],[DISTRITO SEGÚN DNI]],Hoja1!$A$2:$B$32,2,FALSE),"No")</f>
        <v>BREÑA</v>
      </c>
      <c r="Y596" s="42" t="str">
        <f>IF(OR(LOWER(Tabla2[[#This Row],[GENERO]])="masculino", LOWER(Tabla2[[#This Row],[GENERO]])="femenino"),"OK","Corregir")</f>
        <v>OK</v>
      </c>
      <c r="Z596" s="42" t="str">
        <f>+IF(Tabla2[[#This Row],[Nro. DNI / CE]]="","Corregir",IF(LEN(Tabla2[[#This Row],[Nro. DNI / CE]])&gt;=8,"OK","Corregir"))</f>
        <v>OK</v>
      </c>
      <c r="AA596" s="42">
        <f>COUNTIF(Tabla2[APELLIDOS Y NOMBRES],Tabla2[[#This Row],[APELLIDOS Y NOMBRES]])</f>
        <v>1</v>
      </c>
      <c r="AB596" s="42">
        <f>IF(Tabla2[[#This Row],[Trabajador]]&gt;1,1/Tabla2[[#This Row],[Trabajador]],Tabla2[[#This Row],[Trabajador]])</f>
        <v>1</v>
      </c>
      <c r="AC596" t="str">
        <f>+IFERROR(IF(Tabla2[[#This Row],[FECHA CESE/BAJA]]="","No Aplica",IF(AND(MONTH(Tabla2[[#This Row],[FECHA CESE/BAJA]])=MONTH(TODAY()-30),YEAR(Tabla2[[#This Row],[FECHA CESE/BAJA]])=YEAR(TODAY())),MONTH(TODAY()-30)&amp;"-"&amp;YEAR(TODAY()),"Borrar")),"No aplica")</f>
        <v>No Aplica</v>
      </c>
      <c r="AD596" t="str">
        <f>+IFERROR(IF(Tabla2[[#This Row],[FECHA INICIO DE LABORES EN OBRA]]="","No Aplica",IF(AND(MONTH(Tabla2[[#This Row],[FECHA INICIO DE LABORES EN OBRA]])=MONTH(TODAY()-30),YEAR(Tabla2[[#This Row],[FECHA INICIO DE LABORES EN OBRA]])=YEAR(TODAY())),MONTH(TODAY()-30)&amp;"-"&amp;YEAR(TODAY()),"No Aplica")),"No Aplica")</f>
        <v>No Aplica</v>
      </c>
    </row>
    <row r="597" spans="1:30" x14ac:dyDescent="0.25">
      <c r="A597" s="13">
        <v>20603639520</v>
      </c>
      <c r="B597" s="15" t="s">
        <v>3799</v>
      </c>
      <c r="C597" s="15" t="s">
        <v>3799</v>
      </c>
      <c r="D597" s="15" t="s">
        <v>3966</v>
      </c>
      <c r="E597" s="15" t="s">
        <v>3967</v>
      </c>
      <c r="F597" s="39">
        <v>28876</v>
      </c>
      <c r="G597" s="15">
        <v>2</v>
      </c>
      <c r="H597" s="15" t="s">
        <v>2751</v>
      </c>
      <c r="I597" s="15" t="s">
        <v>3809</v>
      </c>
      <c r="J597" s="15" t="s">
        <v>3968</v>
      </c>
      <c r="K597" s="15" t="s">
        <v>2190</v>
      </c>
      <c r="L597" s="40" t="s">
        <v>6</v>
      </c>
      <c r="M597" s="39"/>
      <c r="N597" s="41" t="s">
        <v>2687</v>
      </c>
      <c r="O597" s="39">
        <v>44917</v>
      </c>
      <c r="P597" s="40">
        <v>1</v>
      </c>
      <c r="Q597" s="40">
        <v>4</v>
      </c>
      <c r="R597" s="40" t="str">
        <f>IFERROR(VLOOKUP(Tabla2[[#This Row],[CONTRATISTA PRNCIPAL]],Hoja1!$L$5:$M$9,2,FALSE),"CJV")</f>
        <v>CJV</v>
      </c>
      <c r="S597" s="40" t="str">
        <f>IF(Tabla2[[#This Row],[EMPRESA]]=Tabla2[[#This Row],[CONTRATISTA PRNCIPAL]],"Principal","Secundaria")</f>
        <v>Principal</v>
      </c>
      <c r="T597" s="42">
        <f>IFERROR(1/COUNTIF(Tabla2[CONTRATISTA PRNCIPAL],Tabla2[[#This Row],[CONTRATISTA PRNCIPAL]]),0)</f>
        <v>0.005291005291005291</v>
      </c>
      <c r="U597" s="43">
        <f>IF(((TODAY()-Tabla2[[#This Row],[FECHA NACIMIENTO]])/365)&lt;18,"Corregir", IF(((TODAY()-Tabla2[[#This Row],[FECHA NACIMIENTO]])/365)&gt;80, "Corregir",ROUNDDOWN(((TODAY()-Tabla2[[#This Row],[FECHA NACIMIENTO]])/365),0)))</f>
        <v>44</v>
      </c>
      <c r="V5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597" s="44" t="str">
        <f>+IF(Tabla2[[#This Row],[Edad]]="Corregir","Corregir","Ok")</f>
        <v>Ok</v>
      </c>
      <c r="X597" s="42" t="str">
        <f>+IFERROR(VLOOKUP(Tabla2[[#This Row],[DISTRITO SEGÚN DNI]],Hoja1!$A$2:$B$32,2,FALSE),"No")</f>
        <v>No</v>
      </c>
      <c r="Y597" s="42" t="str">
        <f>IF(OR(LOWER(Tabla2[[#This Row],[GENERO]])="masculino", LOWER(Tabla2[[#This Row],[GENERO]])="femenino"),"OK","Corregir")</f>
        <v>OK</v>
      </c>
      <c r="Z597" s="42" t="str">
        <f>+IF(Tabla2[[#This Row],[Nro. DNI / CE]]="","Corregir",IF(LEN(Tabla2[[#This Row],[Nro. DNI / CE]])&gt;=8,"OK","Corregir"))</f>
        <v>OK</v>
      </c>
      <c r="AA597" s="42">
        <f>COUNTIF(Tabla2[APELLIDOS Y NOMBRES],Tabla2[[#This Row],[APELLIDOS Y NOMBRES]])</f>
        <v>1</v>
      </c>
      <c r="AB597" s="42">
        <f>IF(Tabla2[[#This Row],[Trabajador]]&gt;1,1/Tabla2[[#This Row],[Trabajador]],Tabla2[[#This Row],[Trabajador]])</f>
        <v>1</v>
      </c>
      <c r="AC597" t="str">
        <f>+IFERROR(IF(Tabla2[[#This Row],[FECHA CESE/BAJA]]="","No Aplica",IF(AND(MONTH(Tabla2[[#This Row],[FECHA CESE/BAJA]])=MONTH(TODAY()-30),YEAR(Tabla2[[#This Row],[FECHA CESE/BAJA]])=YEAR(TODAY())),MONTH(TODAY()-30)&amp;"-"&amp;YEAR(TODAY()),"Borrar")),"No aplica")</f>
        <v>No Aplica</v>
      </c>
      <c r="AD597" t="str">
        <f>+IFERROR(IF(Tabla2[[#This Row],[FECHA INICIO DE LABORES EN OBRA]]="","No Aplica",IF(AND(MONTH(Tabla2[[#This Row],[FECHA INICIO DE LABORES EN OBRA]])=MONTH(TODAY()-30),YEAR(Tabla2[[#This Row],[FECHA INICIO DE LABORES EN OBRA]])=YEAR(TODAY())),MONTH(TODAY()-30)&amp;"-"&amp;YEAR(TODAY()),"No Aplica")),"No Aplica")</f>
        <v>No Aplica</v>
      </c>
    </row>
    <row r="598" spans="1:30" x14ac:dyDescent="0.25">
      <c r="A598" s="13">
        <v>20603639520</v>
      </c>
      <c r="B598" s="15" t="s">
        <v>3799</v>
      </c>
      <c r="C598" s="15" t="s">
        <v>3799</v>
      </c>
      <c r="D598" s="15" t="s">
        <v>269</v>
      </c>
      <c r="E598" s="15" t="s">
        <v>270</v>
      </c>
      <c r="F598" s="39">
        <v>35711</v>
      </c>
      <c r="G598" s="15">
        <v>2</v>
      </c>
      <c r="H598" s="15" t="s">
        <v>3969</v>
      </c>
      <c r="I598" s="15" t="s">
        <v>3804</v>
      </c>
      <c r="J598" s="15" t="s">
        <v>3970</v>
      </c>
      <c r="K598" s="15" t="s">
        <v>27</v>
      </c>
      <c r="L598" s="40" t="s">
        <v>6</v>
      </c>
      <c r="M598" s="39"/>
      <c r="N598" s="41" t="s">
        <v>3326</v>
      </c>
      <c r="O598" s="39">
        <v>44921</v>
      </c>
      <c r="P598" s="40">
        <v>1</v>
      </c>
      <c r="Q598" s="40">
        <v>4</v>
      </c>
      <c r="R598" s="40" t="str">
        <f>IFERROR(VLOOKUP(Tabla2[[#This Row],[CONTRATISTA PRNCIPAL]],Hoja1!$L$5:$M$9,2,FALSE),"CJV")</f>
        <v>CJV</v>
      </c>
      <c r="S598" s="40" t="str">
        <f>IF(Tabla2[[#This Row],[EMPRESA]]=Tabla2[[#This Row],[CONTRATISTA PRNCIPAL]],"Principal","Secundaria")</f>
        <v>Principal</v>
      </c>
      <c r="T598" s="42">
        <f>IFERROR(1/COUNTIF(Tabla2[CONTRATISTA PRNCIPAL],Tabla2[[#This Row],[CONTRATISTA PRNCIPAL]]),0)</f>
        <v>0.005291005291005291</v>
      </c>
      <c r="U598" s="43">
        <f>IF(((TODAY()-Tabla2[[#This Row],[FECHA NACIMIENTO]])/365)&lt;18,"Corregir", IF(((TODAY()-Tabla2[[#This Row],[FECHA NACIMIENTO]])/365)&gt;80, "Corregir",ROUNDDOWN(((TODAY()-Tabla2[[#This Row],[FECHA NACIMIENTO]])/365),0)))</f>
        <v>25</v>
      </c>
      <c r="V5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598" s="44" t="str">
        <f>+IF(Tabla2[[#This Row],[Edad]]="Corregir","Corregir","Ok")</f>
        <v>Ok</v>
      </c>
      <c r="X598" s="42" t="str">
        <f>+IFERROR(VLOOKUP(Tabla2[[#This Row],[DISTRITO SEGÚN DNI]],Hoja1!$A$2:$B$32,2,FALSE),"No")</f>
        <v>CALLAO</v>
      </c>
      <c r="Y598" s="42" t="str">
        <f>IF(OR(LOWER(Tabla2[[#This Row],[GENERO]])="masculino", LOWER(Tabla2[[#This Row],[GENERO]])="femenino"),"OK","Corregir")</f>
        <v>OK</v>
      </c>
      <c r="Z598" s="42" t="str">
        <f>+IF(Tabla2[[#This Row],[Nro. DNI / CE]]="","Corregir",IF(LEN(Tabla2[[#This Row],[Nro. DNI / CE]])&gt;=8,"OK","Corregir"))</f>
        <v>OK</v>
      </c>
      <c r="AA598" s="42">
        <f>COUNTIF(Tabla2[APELLIDOS Y NOMBRES],Tabla2[[#This Row],[APELLIDOS Y NOMBRES]])</f>
        <v>1</v>
      </c>
      <c r="AB598" s="42">
        <f>IF(Tabla2[[#This Row],[Trabajador]]&gt;1,1/Tabla2[[#This Row],[Trabajador]],Tabla2[[#This Row],[Trabajador]])</f>
        <v>1</v>
      </c>
      <c r="AC598" t="str">
        <f>+IFERROR(IF(Tabla2[[#This Row],[FECHA CESE/BAJA]]="","No Aplica",IF(AND(MONTH(Tabla2[[#This Row],[FECHA CESE/BAJA]])=MONTH(TODAY()-30),YEAR(Tabla2[[#This Row],[FECHA CESE/BAJA]])=YEAR(TODAY())),MONTH(TODAY()-30)&amp;"-"&amp;YEAR(TODAY()),"Borrar")),"No aplica")</f>
        <v>No Aplica</v>
      </c>
      <c r="AD598" t="str">
        <f>+IFERROR(IF(Tabla2[[#This Row],[FECHA INICIO DE LABORES EN OBRA]]="","No Aplica",IF(AND(MONTH(Tabla2[[#This Row],[FECHA INICIO DE LABORES EN OBRA]])=MONTH(TODAY()-30),YEAR(Tabla2[[#This Row],[FECHA INICIO DE LABORES EN OBRA]])=YEAR(TODAY())),MONTH(TODAY()-30)&amp;"-"&amp;YEAR(TODAY()),"No Aplica")),"No Aplica")</f>
        <v>No Aplica</v>
      </c>
    </row>
    <row r="599" spans="1:30" x14ac:dyDescent="0.25">
      <c r="A599" s="13">
        <v>20603639520</v>
      </c>
      <c r="B599" s="15" t="s">
        <v>3799</v>
      </c>
      <c r="C599" s="15" t="s">
        <v>3799</v>
      </c>
      <c r="D599" s="15" t="s">
        <v>3971</v>
      </c>
      <c r="E599" s="15" t="s">
        <v>3972</v>
      </c>
      <c r="F599" s="39">
        <v>30512</v>
      </c>
      <c r="G599" s="15">
        <v>2</v>
      </c>
      <c r="H599" s="15" t="s">
        <v>3973</v>
      </c>
      <c r="I599" s="15" t="s">
        <v>3809</v>
      </c>
      <c r="J599" s="15" t="s">
        <v>3974</v>
      </c>
      <c r="K599" s="15" t="s">
        <v>3975</v>
      </c>
      <c r="L599" s="40" t="s">
        <v>6</v>
      </c>
      <c r="M599" s="39"/>
      <c r="N599" s="41" t="s">
        <v>2687</v>
      </c>
      <c r="O599" s="39">
        <v>44921</v>
      </c>
      <c r="P599" s="40">
        <v>1</v>
      </c>
      <c r="Q599" s="40">
        <v>4</v>
      </c>
      <c r="R599" s="40" t="str">
        <f>IFERROR(VLOOKUP(Tabla2[[#This Row],[CONTRATISTA PRNCIPAL]],Hoja1!$L$5:$M$9,2,FALSE),"CJV")</f>
        <v>CJV</v>
      </c>
      <c r="S599" s="40" t="str">
        <f>IF(Tabla2[[#This Row],[EMPRESA]]=Tabla2[[#This Row],[CONTRATISTA PRNCIPAL]],"Principal","Secundaria")</f>
        <v>Principal</v>
      </c>
      <c r="T599" s="42">
        <f>IFERROR(1/COUNTIF(Tabla2[CONTRATISTA PRNCIPAL],Tabla2[[#This Row],[CONTRATISTA PRNCIPAL]]),0)</f>
        <v>0.005291005291005291</v>
      </c>
      <c r="U599" s="43">
        <f>IF(((TODAY()-Tabla2[[#This Row],[FECHA NACIMIENTO]])/365)&lt;18,"Corregir", IF(((TODAY()-Tabla2[[#This Row],[FECHA NACIMIENTO]])/365)&gt;80, "Corregir",ROUNDDOWN(((TODAY()-Tabla2[[#This Row],[FECHA NACIMIENTO]])/365),0)))</f>
        <v>40</v>
      </c>
      <c r="V5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599" s="44" t="str">
        <f>+IF(Tabla2[[#This Row],[Edad]]="Corregir","Corregir","Ok")</f>
        <v>Ok</v>
      </c>
      <c r="X599" s="42" t="str">
        <f>+IFERROR(VLOOKUP(Tabla2[[#This Row],[DISTRITO SEGÚN DNI]],Hoja1!$A$2:$B$32,2,FALSE),"No")</f>
        <v>No</v>
      </c>
      <c r="Y599" s="42" t="str">
        <f>IF(OR(LOWER(Tabla2[[#This Row],[GENERO]])="masculino", LOWER(Tabla2[[#This Row],[GENERO]])="femenino"),"OK","Corregir")</f>
        <v>OK</v>
      </c>
      <c r="Z599" s="42" t="str">
        <f>+IF(Tabla2[[#This Row],[Nro. DNI / CE]]="","Corregir",IF(LEN(Tabla2[[#This Row],[Nro. DNI / CE]])&gt;=8,"OK","Corregir"))</f>
        <v>OK</v>
      </c>
      <c r="AA599" s="42">
        <f>COUNTIF(Tabla2[APELLIDOS Y NOMBRES],Tabla2[[#This Row],[APELLIDOS Y NOMBRES]])</f>
        <v>1</v>
      </c>
      <c r="AB599" s="42">
        <f>IF(Tabla2[[#This Row],[Trabajador]]&gt;1,1/Tabla2[[#This Row],[Trabajador]],Tabla2[[#This Row],[Trabajador]])</f>
        <v>1</v>
      </c>
      <c r="AC599" t="str">
        <f>+IFERROR(IF(Tabla2[[#This Row],[FECHA CESE/BAJA]]="","No Aplica",IF(AND(MONTH(Tabla2[[#This Row],[FECHA CESE/BAJA]])=MONTH(TODAY()-30),YEAR(Tabla2[[#This Row],[FECHA CESE/BAJA]])=YEAR(TODAY())),MONTH(TODAY()-30)&amp;"-"&amp;YEAR(TODAY()),"Borrar")),"No aplica")</f>
        <v>No Aplica</v>
      </c>
      <c r="AD599" t="str">
        <f>+IFERROR(IF(Tabla2[[#This Row],[FECHA INICIO DE LABORES EN OBRA]]="","No Aplica",IF(AND(MONTH(Tabla2[[#This Row],[FECHA INICIO DE LABORES EN OBRA]])=MONTH(TODAY()-30),YEAR(Tabla2[[#This Row],[FECHA INICIO DE LABORES EN OBRA]])=YEAR(TODAY())),MONTH(TODAY()-30)&amp;"-"&amp;YEAR(TODAY()),"No Aplica")),"No Aplica")</f>
        <v>No Aplica</v>
      </c>
    </row>
    <row r="600" spans="1:30" x14ac:dyDescent="0.25">
      <c r="A600" s="13">
        <v>20603639520</v>
      </c>
      <c r="B600" s="15" t="s">
        <v>3799</v>
      </c>
      <c r="C600" s="15" t="s">
        <v>3799</v>
      </c>
      <c r="D600" s="15" t="s">
        <v>3976</v>
      </c>
      <c r="E600" s="15" t="s">
        <v>3977</v>
      </c>
      <c r="F600" s="39" t="s">
        <v>3978</v>
      </c>
      <c r="G600" s="15">
        <v>2</v>
      </c>
      <c r="H600" s="15" t="s">
        <v>2746</v>
      </c>
      <c r="I600" s="15" t="s">
        <v>3804</v>
      </c>
      <c r="J600" s="15" t="s">
        <v>3979</v>
      </c>
      <c r="K600" s="15" t="s">
        <v>3980</v>
      </c>
      <c r="L600" s="40" t="s">
        <v>6</v>
      </c>
      <c r="M600" s="39"/>
      <c r="N600" s="41" t="s">
        <v>2687</v>
      </c>
      <c r="O600" s="39">
        <v>44924</v>
      </c>
      <c r="P600" s="40">
        <v>1</v>
      </c>
      <c r="Q600" s="40">
        <v>4</v>
      </c>
      <c r="R600" s="40" t="str">
        <f>IFERROR(VLOOKUP(Tabla2[[#This Row],[CONTRATISTA PRNCIPAL]],Hoja1!$L$5:$M$9,2,FALSE),"CJV")</f>
        <v>CJV</v>
      </c>
      <c r="S600" s="40" t="str">
        <f>IF(Tabla2[[#This Row],[EMPRESA]]=Tabla2[[#This Row],[CONTRATISTA PRNCIPAL]],"Principal","Secundaria")</f>
        <v>Principal</v>
      </c>
      <c r="T600" s="42">
        <f>IFERROR(1/COUNTIF(Tabla2[CONTRATISTA PRNCIPAL],Tabla2[[#This Row],[CONTRATISTA PRNCIPAL]]),0)</f>
        <v>0.005291005291005291</v>
      </c>
      <c r="U600" s="43">
        <f>IF(((TODAY()-Tabla2[[#This Row],[FECHA NACIMIENTO]])/365)&lt;18,"Corregir", IF(((TODAY()-Tabla2[[#This Row],[FECHA NACIMIENTO]])/365)&gt;80, "Corregir",ROUNDDOWN(((TODAY()-Tabla2[[#This Row],[FECHA NACIMIENTO]])/365),0)))</f>
        <v>43</v>
      </c>
      <c r="V6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00" s="44" t="str">
        <f>+IF(Tabla2[[#This Row],[Edad]]="Corregir","Corregir","Ok")</f>
        <v>Ok</v>
      </c>
      <c r="X600" s="42" t="str">
        <f>+IFERROR(VLOOKUP(Tabla2[[#This Row],[DISTRITO SEGÚN DNI]],Hoja1!$A$2:$B$32,2,FALSE),"No")</f>
        <v>No</v>
      </c>
      <c r="Y600" s="42" t="str">
        <f>IF(OR(LOWER(Tabla2[[#This Row],[GENERO]])="masculino", LOWER(Tabla2[[#This Row],[GENERO]])="femenino"),"OK","Corregir")</f>
        <v>OK</v>
      </c>
      <c r="Z600" s="42" t="str">
        <f>+IF(Tabla2[[#This Row],[Nro. DNI / CE]]="","Corregir",IF(LEN(Tabla2[[#This Row],[Nro. DNI / CE]])&gt;=8,"OK","Corregir"))</f>
        <v>OK</v>
      </c>
      <c r="AA600" s="42">
        <f>COUNTIF(Tabla2[APELLIDOS Y NOMBRES],Tabla2[[#This Row],[APELLIDOS Y NOMBRES]])</f>
        <v>1</v>
      </c>
      <c r="AB600" s="42">
        <f>IF(Tabla2[[#This Row],[Trabajador]]&gt;1,1/Tabla2[[#This Row],[Trabajador]],Tabla2[[#This Row],[Trabajador]])</f>
        <v>1</v>
      </c>
      <c r="AC600" t="str">
        <f>+IFERROR(IF(Tabla2[[#This Row],[FECHA CESE/BAJA]]="","No Aplica",IF(AND(MONTH(Tabla2[[#This Row],[FECHA CESE/BAJA]])=MONTH(TODAY()-30),YEAR(Tabla2[[#This Row],[FECHA CESE/BAJA]])=YEAR(TODAY())),MONTH(TODAY()-30)&amp;"-"&amp;YEAR(TODAY()),"Borrar")),"No aplica")</f>
        <v>No Aplica</v>
      </c>
      <c r="AD600" t="str">
        <f>+IFERROR(IF(Tabla2[[#This Row],[FECHA INICIO DE LABORES EN OBRA]]="","No Aplica",IF(AND(MONTH(Tabla2[[#This Row],[FECHA INICIO DE LABORES EN OBRA]])=MONTH(TODAY()-30),YEAR(Tabla2[[#This Row],[FECHA INICIO DE LABORES EN OBRA]])=YEAR(TODAY())),MONTH(TODAY()-30)&amp;"-"&amp;YEAR(TODAY()),"No Aplica")),"No Aplica")</f>
        <v>No Aplica</v>
      </c>
    </row>
    <row r="601" spans="1:30" x14ac:dyDescent="0.25">
      <c r="A601" s="13">
        <v>20603639520</v>
      </c>
      <c r="B601" s="15" t="s">
        <v>3799</v>
      </c>
      <c r="C601" s="15" t="s">
        <v>3799</v>
      </c>
      <c r="D601" s="15" t="s">
        <v>3981</v>
      </c>
      <c r="E601" s="15" t="s">
        <v>3982</v>
      </c>
      <c r="F601" s="39" t="s">
        <v>3983</v>
      </c>
      <c r="G601" s="15">
        <v>2</v>
      </c>
      <c r="H601" s="15" t="s">
        <v>3879</v>
      </c>
      <c r="I601" s="15" t="s">
        <v>3809</v>
      </c>
      <c r="J601" s="15" t="s">
        <v>3984</v>
      </c>
      <c r="K601" s="15" t="s">
        <v>2182</v>
      </c>
      <c r="L601" s="40" t="s">
        <v>6</v>
      </c>
      <c r="M601" s="39"/>
      <c r="N601" s="41" t="s">
        <v>2687</v>
      </c>
      <c r="O601" s="39">
        <v>44924</v>
      </c>
      <c r="P601" s="40">
        <v>1</v>
      </c>
      <c r="Q601" s="40">
        <v>4</v>
      </c>
      <c r="R601" s="40" t="str">
        <f>IFERROR(VLOOKUP(Tabla2[[#This Row],[CONTRATISTA PRNCIPAL]],Hoja1!$L$5:$M$9,2,FALSE),"CJV")</f>
        <v>CJV</v>
      </c>
      <c r="S601" s="40" t="str">
        <f>IF(Tabla2[[#This Row],[EMPRESA]]=Tabla2[[#This Row],[CONTRATISTA PRNCIPAL]],"Principal","Secundaria")</f>
        <v>Principal</v>
      </c>
      <c r="T601" s="42">
        <f>IFERROR(1/COUNTIF(Tabla2[CONTRATISTA PRNCIPAL],Tabla2[[#This Row],[CONTRATISTA PRNCIPAL]]),0)</f>
        <v>0.005291005291005291</v>
      </c>
      <c r="U601" s="43">
        <f>IF(((TODAY()-Tabla2[[#This Row],[FECHA NACIMIENTO]])/365)&lt;18,"Corregir", IF(((TODAY()-Tabla2[[#This Row],[FECHA NACIMIENTO]])/365)&gt;80, "Corregir",ROUNDDOWN(((TODAY()-Tabla2[[#This Row],[FECHA NACIMIENTO]])/365),0)))</f>
        <v>43</v>
      </c>
      <c r="V6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01" s="44" t="str">
        <f>+IF(Tabla2[[#This Row],[Edad]]="Corregir","Corregir","Ok")</f>
        <v>Ok</v>
      </c>
      <c r="X601" s="42" t="str">
        <f>+IFERROR(VLOOKUP(Tabla2[[#This Row],[DISTRITO SEGÚN DNI]],Hoja1!$A$2:$B$32,2,FALSE),"No")</f>
        <v>No</v>
      </c>
      <c r="Y601" s="42" t="str">
        <f>IF(OR(LOWER(Tabla2[[#This Row],[GENERO]])="masculino", LOWER(Tabla2[[#This Row],[GENERO]])="femenino"),"OK","Corregir")</f>
        <v>OK</v>
      </c>
      <c r="Z601" s="42" t="str">
        <f>+IF(Tabla2[[#This Row],[Nro. DNI / CE]]="","Corregir",IF(LEN(Tabla2[[#This Row],[Nro. DNI / CE]])&gt;=8,"OK","Corregir"))</f>
        <v>OK</v>
      </c>
      <c r="AA601" s="42">
        <f>COUNTIF(Tabla2[APELLIDOS Y NOMBRES],Tabla2[[#This Row],[APELLIDOS Y NOMBRES]])</f>
        <v>1</v>
      </c>
      <c r="AB601" s="42">
        <f>IF(Tabla2[[#This Row],[Trabajador]]&gt;1,1/Tabla2[[#This Row],[Trabajador]],Tabla2[[#This Row],[Trabajador]])</f>
        <v>1</v>
      </c>
      <c r="AC601" t="str">
        <f>+IFERROR(IF(Tabla2[[#This Row],[FECHA CESE/BAJA]]="","No Aplica",IF(AND(MONTH(Tabla2[[#This Row],[FECHA CESE/BAJA]])=MONTH(TODAY()-30),YEAR(Tabla2[[#This Row],[FECHA CESE/BAJA]])=YEAR(TODAY())),MONTH(TODAY()-30)&amp;"-"&amp;YEAR(TODAY()),"Borrar")),"No aplica")</f>
        <v>No Aplica</v>
      </c>
      <c r="AD601" t="str">
        <f>+IFERROR(IF(Tabla2[[#This Row],[FECHA INICIO DE LABORES EN OBRA]]="","No Aplica",IF(AND(MONTH(Tabla2[[#This Row],[FECHA INICIO DE LABORES EN OBRA]])=MONTH(TODAY()-30),YEAR(Tabla2[[#This Row],[FECHA INICIO DE LABORES EN OBRA]])=YEAR(TODAY())),MONTH(TODAY()-30)&amp;"-"&amp;YEAR(TODAY()),"No Aplica")),"No Aplica")</f>
        <v>No Aplica</v>
      </c>
    </row>
    <row r="602" spans="1:30" x14ac:dyDescent="0.25">
      <c r="A602" s="13">
        <v>20603639520</v>
      </c>
      <c r="B602" s="15" t="s">
        <v>3799</v>
      </c>
      <c r="C602" s="15" t="s">
        <v>3799</v>
      </c>
      <c r="D602" s="15" t="s">
        <v>723</v>
      </c>
      <c r="E602" s="15" t="s">
        <v>724</v>
      </c>
      <c r="F602" s="39" t="s">
        <v>3985</v>
      </c>
      <c r="G602" s="15">
        <v>2</v>
      </c>
      <c r="H602" s="15" t="s">
        <v>2746</v>
      </c>
      <c r="I602" s="15" t="s">
        <v>3804</v>
      </c>
      <c r="J602" s="15" t="s">
        <v>3986</v>
      </c>
      <c r="K602" s="15" t="s">
        <v>17</v>
      </c>
      <c r="L602" s="40" t="s">
        <v>6</v>
      </c>
      <c r="M602" s="39"/>
      <c r="N602" s="41" t="s">
        <v>2687</v>
      </c>
      <c r="O602" s="39">
        <v>44928</v>
      </c>
      <c r="P602" s="40">
        <v>1</v>
      </c>
      <c r="Q602" s="40">
        <v>4</v>
      </c>
      <c r="R602" s="40" t="str">
        <f>IFERROR(VLOOKUP(Tabla2[[#This Row],[CONTRATISTA PRNCIPAL]],Hoja1!$L$5:$M$9,2,FALSE),"CJV")</f>
        <v>CJV</v>
      </c>
      <c r="S602" s="40" t="str">
        <f>IF(Tabla2[[#This Row],[EMPRESA]]=Tabla2[[#This Row],[CONTRATISTA PRNCIPAL]],"Principal","Secundaria")</f>
        <v>Principal</v>
      </c>
      <c r="T602" s="42">
        <f>IFERROR(1/COUNTIF(Tabla2[CONTRATISTA PRNCIPAL],Tabla2[[#This Row],[CONTRATISTA PRNCIPAL]]),0)</f>
        <v>0.005291005291005291</v>
      </c>
      <c r="U602" s="43">
        <f>IF(((TODAY()-Tabla2[[#This Row],[FECHA NACIMIENTO]])/365)&lt;18,"Corregir", IF(((TODAY()-Tabla2[[#This Row],[FECHA NACIMIENTO]])/365)&gt;80, "Corregir",ROUNDDOWN(((TODAY()-Tabla2[[#This Row],[FECHA NACIMIENTO]])/365),0)))</f>
        <v>37</v>
      </c>
      <c r="V6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02" s="44" t="str">
        <f>+IF(Tabla2[[#This Row],[Edad]]="Corregir","Corregir","Ok")</f>
        <v>Ok</v>
      </c>
      <c r="X602" s="42" t="str">
        <f>+IFERROR(VLOOKUP(Tabla2[[#This Row],[DISTRITO SEGÚN DNI]],Hoja1!$A$2:$B$32,2,FALSE),"No")</f>
        <v>ATE</v>
      </c>
      <c r="Y602" s="42" t="str">
        <f>IF(OR(LOWER(Tabla2[[#This Row],[GENERO]])="masculino", LOWER(Tabla2[[#This Row],[GENERO]])="femenino"),"OK","Corregir")</f>
        <v>OK</v>
      </c>
      <c r="Z602" s="42" t="str">
        <f>+IF(Tabla2[[#This Row],[Nro. DNI / CE]]="","Corregir",IF(LEN(Tabla2[[#This Row],[Nro. DNI / CE]])&gt;=8,"OK","Corregir"))</f>
        <v>OK</v>
      </c>
      <c r="AA602" s="42">
        <f>COUNTIF(Tabla2[APELLIDOS Y NOMBRES],Tabla2[[#This Row],[APELLIDOS Y NOMBRES]])</f>
        <v>1</v>
      </c>
      <c r="AB602" s="42">
        <f>IF(Tabla2[[#This Row],[Trabajador]]&gt;1,1/Tabla2[[#This Row],[Trabajador]],Tabla2[[#This Row],[Trabajador]])</f>
        <v>1</v>
      </c>
      <c r="AC602" t="str">
        <f>+IFERROR(IF(Tabla2[[#This Row],[FECHA CESE/BAJA]]="","No Aplica",IF(AND(MONTH(Tabla2[[#This Row],[FECHA CESE/BAJA]])=MONTH(TODAY()-30),YEAR(Tabla2[[#This Row],[FECHA CESE/BAJA]])=YEAR(TODAY())),MONTH(TODAY()-30)&amp;"-"&amp;YEAR(TODAY()),"Borrar")),"No aplica")</f>
        <v>No Aplica</v>
      </c>
      <c r="AD602" t="str">
        <f>+IFERROR(IF(Tabla2[[#This Row],[FECHA INICIO DE LABORES EN OBRA]]="","No Aplica",IF(AND(MONTH(Tabla2[[#This Row],[FECHA INICIO DE LABORES EN OBRA]])=MONTH(TODAY()-30),YEAR(Tabla2[[#This Row],[FECHA INICIO DE LABORES EN OBRA]])=YEAR(TODAY())),MONTH(TODAY()-30)&amp;"-"&amp;YEAR(TODAY()),"No Aplica")),"No Aplica")</f>
        <v>No Aplica</v>
      </c>
    </row>
    <row r="603" spans="1:30" x14ac:dyDescent="0.25">
      <c r="A603" s="13">
        <v>20603639520</v>
      </c>
      <c r="B603" s="15" t="s">
        <v>3799</v>
      </c>
      <c r="C603" s="15" t="s">
        <v>3799</v>
      </c>
      <c r="D603" s="15" t="s">
        <v>3987</v>
      </c>
      <c r="E603" s="15" t="s">
        <v>3988</v>
      </c>
      <c r="F603" s="39" t="s">
        <v>3989</v>
      </c>
      <c r="G603" s="15">
        <v>2</v>
      </c>
      <c r="H603" s="15" t="s">
        <v>3129</v>
      </c>
      <c r="I603" s="15" t="s">
        <v>3804</v>
      </c>
      <c r="J603" s="15" t="s">
        <v>3990</v>
      </c>
      <c r="K603" s="15" t="s">
        <v>2267</v>
      </c>
      <c r="L603" s="40" t="s">
        <v>6</v>
      </c>
      <c r="M603" s="39"/>
      <c r="N603" s="41" t="s">
        <v>2687</v>
      </c>
      <c r="O603" s="39">
        <v>44930</v>
      </c>
      <c r="P603" s="40">
        <v>1</v>
      </c>
      <c r="Q603" s="40">
        <v>4</v>
      </c>
      <c r="R603" s="40" t="str">
        <f>IFERROR(VLOOKUP(Tabla2[[#This Row],[CONTRATISTA PRNCIPAL]],Hoja1!$L$5:$M$9,2,FALSE),"CJV")</f>
        <v>CJV</v>
      </c>
      <c r="S603" s="40" t="str">
        <f>IF(Tabla2[[#This Row],[EMPRESA]]=Tabla2[[#This Row],[CONTRATISTA PRNCIPAL]],"Principal","Secundaria")</f>
        <v>Principal</v>
      </c>
      <c r="T603" s="42">
        <f>IFERROR(1/COUNTIF(Tabla2[CONTRATISTA PRNCIPAL],Tabla2[[#This Row],[CONTRATISTA PRNCIPAL]]),0)</f>
        <v>0.005291005291005291</v>
      </c>
      <c r="U603" s="43">
        <f>IF(((TODAY()-Tabla2[[#This Row],[FECHA NACIMIENTO]])/365)&lt;18,"Corregir", IF(((TODAY()-Tabla2[[#This Row],[FECHA NACIMIENTO]])/365)&gt;80, "Corregir",ROUNDDOWN(((TODAY()-Tabla2[[#This Row],[FECHA NACIMIENTO]])/365),0)))</f>
        <v>35</v>
      </c>
      <c r="V6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03" s="44" t="str">
        <f>+IF(Tabla2[[#This Row],[Edad]]="Corregir","Corregir","Ok")</f>
        <v>Ok</v>
      </c>
      <c r="X603" s="42" t="str">
        <f>+IFERROR(VLOOKUP(Tabla2[[#This Row],[DISTRITO SEGÚN DNI]],Hoja1!$A$2:$B$32,2,FALSE),"No")</f>
        <v>No</v>
      </c>
      <c r="Y603" s="42" t="str">
        <f>IF(OR(LOWER(Tabla2[[#This Row],[GENERO]])="masculino", LOWER(Tabla2[[#This Row],[GENERO]])="femenino"),"OK","Corregir")</f>
        <v>OK</v>
      </c>
      <c r="Z603" s="42" t="str">
        <f>+IF(Tabla2[[#This Row],[Nro. DNI / CE]]="","Corregir",IF(LEN(Tabla2[[#This Row],[Nro. DNI / CE]])&gt;=8,"OK","Corregir"))</f>
        <v>OK</v>
      </c>
      <c r="AA603" s="42">
        <f>COUNTIF(Tabla2[APELLIDOS Y NOMBRES],Tabla2[[#This Row],[APELLIDOS Y NOMBRES]])</f>
        <v>1</v>
      </c>
      <c r="AB603" s="42">
        <f>IF(Tabla2[[#This Row],[Trabajador]]&gt;1,1/Tabla2[[#This Row],[Trabajador]],Tabla2[[#This Row],[Trabajador]])</f>
        <v>1</v>
      </c>
      <c r="AC603" t="str">
        <f>+IFERROR(IF(Tabla2[[#This Row],[FECHA CESE/BAJA]]="","No Aplica",IF(AND(MONTH(Tabla2[[#This Row],[FECHA CESE/BAJA]])=MONTH(TODAY()-30),YEAR(Tabla2[[#This Row],[FECHA CESE/BAJA]])=YEAR(TODAY())),MONTH(TODAY()-30)&amp;"-"&amp;YEAR(TODAY()),"Borrar")),"No aplica")</f>
        <v>No Aplica</v>
      </c>
      <c r="AD603" t="str">
        <f>+IFERROR(IF(Tabla2[[#This Row],[FECHA INICIO DE LABORES EN OBRA]]="","No Aplica",IF(AND(MONTH(Tabla2[[#This Row],[FECHA INICIO DE LABORES EN OBRA]])=MONTH(TODAY()-30),YEAR(Tabla2[[#This Row],[FECHA INICIO DE LABORES EN OBRA]])=YEAR(TODAY())),MONTH(TODAY()-30)&amp;"-"&amp;YEAR(TODAY()),"No Aplica")),"No Aplica")</f>
        <v>No Aplica</v>
      </c>
    </row>
    <row r="604" spans="1:30" x14ac:dyDescent="0.25">
      <c r="A604" s="13">
        <v>20603639520</v>
      </c>
      <c r="B604" s="15" t="s">
        <v>3799</v>
      </c>
      <c r="C604" s="15" t="s">
        <v>3799</v>
      </c>
      <c r="D604" s="15" t="s">
        <v>3991</v>
      </c>
      <c r="E604" s="15" t="s">
        <v>3992</v>
      </c>
      <c r="F604" s="39" t="s">
        <v>3993</v>
      </c>
      <c r="G604" s="15">
        <v>2</v>
      </c>
      <c r="H604" s="15" t="s">
        <v>3994</v>
      </c>
      <c r="I604" s="15" t="s">
        <v>3809</v>
      </c>
      <c r="J604" s="15" t="s">
        <v>3995</v>
      </c>
      <c r="K604" s="15" t="s">
        <v>2641</v>
      </c>
      <c r="L604" s="40" t="s">
        <v>6</v>
      </c>
      <c r="M604" s="39"/>
      <c r="N604" s="41" t="s">
        <v>2687</v>
      </c>
      <c r="O604" s="39">
        <v>44930</v>
      </c>
      <c r="P604" s="40">
        <v>1</v>
      </c>
      <c r="Q604" s="40">
        <v>4</v>
      </c>
      <c r="R604" s="40" t="str">
        <f>IFERROR(VLOOKUP(Tabla2[[#This Row],[CONTRATISTA PRNCIPAL]],Hoja1!$L$5:$M$9,2,FALSE),"CJV")</f>
        <v>CJV</v>
      </c>
      <c r="S604" s="40" t="str">
        <f>IF(Tabla2[[#This Row],[EMPRESA]]=Tabla2[[#This Row],[CONTRATISTA PRNCIPAL]],"Principal","Secundaria")</f>
        <v>Principal</v>
      </c>
      <c r="T604" s="42">
        <f>IFERROR(1/COUNTIF(Tabla2[CONTRATISTA PRNCIPAL],Tabla2[[#This Row],[CONTRATISTA PRNCIPAL]]),0)</f>
        <v>0.005291005291005291</v>
      </c>
      <c r="U604" s="43">
        <f>IF(((TODAY()-Tabla2[[#This Row],[FECHA NACIMIENTO]])/365)&lt;18,"Corregir", IF(((TODAY()-Tabla2[[#This Row],[FECHA NACIMIENTO]])/365)&gt;80, "Corregir",ROUNDDOWN(((TODAY()-Tabla2[[#This Row],[FECHA NACIMIENTO]])/365),0)))</f>
        <v>37</v>
      </c>
      <c r="V6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04" s="44" t="str">
        <f>+IF(Tabla2[[#This Row],[Edad]]="Corregir","Corregir","Ok")</f>
        <v>Ok</v>
      </c>
      <c r="X604" s="42" t="str">
        <f>+IFERROR(VLOOKUP(Tabla2[[#This Row],[DISTRITO SEGÚN DNI]],Hoja1!$A$2:$B$32,2,FALSE),"No")</f>
        <v>No</v>
      </c>
      <c r="Y604" s="42" t="str">
        <f>IF(OR(LOWER(Tabla2[[#This Row],[GENERO]])="masculino", LOWER(Tabla2[[#This Row],[GENERO]])="femenino"),"OK","Corregir")</f>
        <v>OK</v>
      </c>
      <c r="Z604" s="42" t="str">
        <f>+IF(Tabla2[[#This Row],[Nro. DNI / CE]]="","Corregir",IF(LEN(Tabla2[[#This Row],[Nro. DNI / CE]])&gt;=8,"OK","Corregir"))</f>
        <v>OK</v>
      </c>
      <c r="AA604" s="42">
        <f>COUNTIF(Tabla2[APELLIDOS Y NOMBRES],Tabla2[[#This Row],[APELLIDOS Y NOMBRES]])</f>
        <v>1</v>
      </c>
      <c r="AB604" s="42">
        <f>IF(Tabla2[[#This Row],[Trabajador]]&gt;1,1/Tabla2[[#This Row],[Trabajador]],Tabla2[[#This Row],[Trabajador]])</f>
        <v>1</v>
      </c>
      <c r="AC604" t="str">
        <f>+IFERROR(IF(Tabla2[[#This Row],[FECHA CESE/BAJA]]="","No Aplica",IF(AND(MONTH(Tabla2[[#This Row],[FECHA CESE/BAJA]])=MONTH(TODAY()-30),YEAR(Tabla2[[#This Row],[FECHA CESE/BAJA]])=YEAR(TODAY())),MONTH(TODAY()-30)&amp;"-"&amp;YEAR(TODAY()),"Borrar")),"No aplica")</f>
        <v>No Aplica</v>
      </c>
      <c r="AD604" t="str">
        <f>+IFERROR(IF(Tabla2[[#This Row],[FECHA INICIO DE LABORES EN OBRA]]="","No Aplica",IF(AND(MONTH(Tabla2[[#This Row],[FECHA INICIO DE LABORES EN OBRA]])=MONTH(TODAY()-30),YEAR(Tabla2[[#This Row],[FECHA INICIO DE LABORES EN OBRA]])=YEAR(TODAY())),MONTH(TODAY()-30)&amp;"-"&amp;YEAR(TODAY()),"No Aplica")),"No Aplica")</f>
        <v>No Aplica</v>
      </c>
    </row>
    <row r="605" spans="1:30" x14ac:dyDescent="0.25">
      <c r="A605" s="13">
        <v>20603639520</v>
      </c>
      <c r="B605" s="15" t="s">
        <v>3799</v>
      </c>
      <c r="C605" s="15" t="s">
        <v>3799</v>
      </c>
      <c r="D605" s="15" t="s">
        <v>843</v>
      </c>
      <c r="E605" s="15" t="s">
        <v>844</v>
      </c>
      <c r="F605" s="39">
        <v>33127</v>
      </c>
      <c r="G605" s="15">
        <v>2</v>
      </c>
      <c r="H605" s="15" t="s">
        <v>3996</v>
      </c>
      <c r="I605" s="15" t="s">
        <v>3804</v>
      </c>
      <c r="J605" s="15" t="s">
        <v>3997</v>
      </c>
      <c r="K605" s="15" t="s">
        <v>2022</v>
      </c>
      <c r="L605" s="40" t="s">
        <v>6</v>
      </c>
      <c r="M605" s="39"/>
      <c r="N605" s="41" t="s">
        <v>2687</v>
      </c>
      <c r="O605" s="39">
        <v>44930</v>
      </c>
      <c r="P605" s="40">
        <v>1</v>
      </c>
      <c r="Q605" s="40">
        <v>4</v>
      </c>
      <c r="R605" s="40" t="str">
        <f>IFERROR(VLOOKUP(Tabla2[[#This Row],[CONTRATISTA PRNCIPAL]],Hoja1!$L$5:$M$9,2,FALSE),"CJV")</f>
        <v>CJV</v>
      </c>
      <c r="S605" s="40" t="str">
        <f>IF(Tabla2[[#This Row],[EMPRESA]]=Tabla2[[#This Row],[CONTRATISTA PRNCIPAL]],"Principal","Secundaria")</f>
        <v>Principal</v>
      </c>
      <c r="T605" s="42">
        <f>IFERROR(1/COUNTIF(Tabla2[CONTRATISTA PRNCIPAL],Tabla2[[#This Row],[CONTRATISTA PRNCIPAL]]),0)</f>
        <v>0.005291005291005291</v>
      </c>
      <c r="U605" s="43">
        <f>IF(((TODAY()-Tabla2[[#This Row],[FECHA NACIMIENTO]])/365)&lt;18,"Corregir", IF(((TODAY()-Tabla2[[#This Row],[FECHA NACIMIENTO]])/365)&gt;80, "Corregir",ROUNDDOWN(((TODAY()-Tabla2[[#This Row],[FECHA NACIMIENTO]])/365),0)))</f>
        <v>33</v>
      </c>
      <c r="V6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05" s="44" t="str">
        <f>+IF(Tabla2[[#This Row],[Edad]]="Corregir","Corregir","Ok")</f>
        <v>Ok</v>
      </c>
      <c r="X605" s="42" t="str">
        <f>+IFERROR(VLOOKUP(Tabla2[[#This Row],[DISTRITO SEGÚN DNI]],Hoja1!$A$2:$B$32,2,FALSE),"No")</f>
        <v>CALLAO</v>
      </c>
      <c r="Y605" s="42" t="str">
        <f>IF(OR(LOWER(Tabla2[[#This Row],[GENERO]])="masculino", LOWER(Tabla2[[#This Row],[GENERO]])="femenino"),"OK","Corregir")</f>
        <v>OK</v>
      </c>
      <c r="Z605" s="42" t="str">
        <f>+IF(Tabla2[[#This Row],[Nro. DNI / CE]]="","Corregir",IF(LEN(Tabla2[[#This Row],[Nro. DNI / CE]])&gt;=8,"OK","Corregir"))</f>
        <v>OK</v>
      </c>
      <c r="AA605" s="42">
        <f>COUNTIF(Tabla2[APELLIDOS Y NOMBRES],Tabla2[[#This Row],[APELLIDOS Y NOMBRES]])</f>
        <v>1</v>
      </c>
      <c r="AB605" s="42">
        <f>IF(Tabla2[[#This Row],[Trabajador]]&gt;1,1/Tabla2[[#This Row],[Trabajador]],Tabla2[[#This Row],[Trabajador]])</f>
        <v>1</v>
      </c>
      <c r="AC605" t="str">
        <f>+IFERROR(IF(Tabla2[[#This Row],[FECHA CESE/BAJA]]="","No Aplica",IF(AND(MONTH(Tabla2[[#This Row],[FECHA CESE/BAJA]])=MONTH(TODAY()-30),YEAR(Tabla2[[#This Row],[FECHA CESE/BAJA]])=YEAR(TODAY())),MONTH(TODAY()-30)&amp;"-"&amp;YEAR(TODAY()),"Borrar")),"No aplica")</f>
        <v>No Aplica</v>
      </c>
      <c r="AD605" t="str">
        <f>+IFERROR(IF(Tabla2[[#This Row],[FECHA INICIO DE LABORES EN OBRA]]="","No Aplica",IF(AND(MONTH(Tabla2[[#This Row],[FECHA INICIO DE LABORES EN OBRA]])=MONTH(TODAY()-30),YEAR(Tabla2[[#This Row],[FECHA INICIO DE LABORES EN OBRA]])=YEAR(TODAY())),MONTH(TODAY()-30)&amp;"-"&amp;YEAR(TODAY()),"No Aplica")),"No Aplica")</f>
        <v>No Aplica</v>
      </c>
    </row>
    <row r="606" spans="1:30" x14ac:dyDescent="0.25">
      <c r="A606" s="13">
        <v>20603639520</v>
      </c>
      <c r="B606" s="15" t="s">
        <v>3799</v>
      </c>
      <c r="C606" s="15" t="s">
        <v>3799</v>
      </c>
      <c r="D606" s="15" t="s">
        <v>3998</v>
      </c>
      <c r="E606" s="15" t="s">
        <v>3999</v>
      </c>
      <c r="F606" s="39">
        <v>33501</v>
      </c>
      <c r="G606" s="15">
        <v>2</v>
      </c>
      <c r="H606" s="15" t="s">
        <v>2746</v>
      </c>
      <c r="I606" s="15" t="s">
        <v>3804</v>
      </c>
      <c r="J606" s="15" t="s">
        <v>4000</v>
      </c>
      <c r="K606" s="15" t="s">
        <v>2190</v>
      </c>
      <c r="L606" s="40" t="s">
        <v>6</v>
      </c>
      <c r="M606" s="39"/>
      <c r="N606" s="41" t="s">
        <v>2687</v>
      </c>
      <c r="O606" s="39">
        <v>44935</v>
      </c>
      <c r="P606" s="40">
        <v>1</v>
      </c>
      <c r="Q606" s="40">
        <v>4</v>
      </c>
      <c r="R606" s="40" t="str">
        <f>IFERROR(VLOOKUP(Tabla2[[#This Row],[CONTRATISTA PRNCIPAL]],Hoja1!$L$5:$M$9,2,FALSE),"CJV")</f>
        <v>CJV</v>
      </c>
      <c r="S606" s="40" t="str">
        <f>IF(Tabla2[[#This Row],[EMPRESA]]=Tabla2[[#This Row],[CONTRATISTA PRNCIPAL]],"Principal","Secundaria")</f>
        <v>Principal</v>
      </c>
      <c r="T606" s="42">
        <f>IFERROR(1/COUNTIF(Tabla2[CONTRATISTA PRNCIPAL],Tabla2[[#This Row],[CONTRATISTA PRNCIPAL]]),0)</f>
        <v>0.005291005291005291</v>
      </c>
      <c r="U606" s="43">
        <f>IF(((TODAY()-Tabla2[[#This Row],[FECHA NACIMIENTO]])/365)&lt;18,"Corregir", IF(((TODAY()-Tabla2[[#This Row],[FECHA NACIMIENTO]])/365)&gt;80, "Corregir",ROUNDDOWN(((TODAY()-Tabla2[[#This Row],[FECHA NACIMIENTO]])/365),0)))</f>
        <v>32</v>
      </c>
      <c r="V6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06" s="44" t="str">
        <f>+IF(Tabla2[[#This Row],[Edad]]="Corregir","Corregir","Ok")</f>
        <v>Ok</v>
      </c>
      <c r="X606" s="42" t="str">
        <f>+IFERROR(VLOOKUP(Tabla2[[#This Row],[DISTRITO SEGÚN DNI]],Hoja1!$A$2:$B$32,2,FALSE),"No")</f>
        <v>No</v>
      </c>
      <c r="Y606" s="42" t="str">
        <f>IF(OR(LOWER(Tabla2[[#This Row],[GENERO]])="masculino", LOWER(Tabla2[[#This Row],[GENERO]])="femenino"),"OK","Corregir")</f>
        <v>OK</v>
      </c>
      <c r="Z606" s="42" t="str">
        <f>+IF(Tabla2[[#This Row],[Nro. DNI / CE]]="","Corregir",IF(LEN(Tabla2[[#This Row],[Nro. DNI / CE]])&gt;=8,"OK","Corregir"))</f>
        <v>OK</v>
      </c>
      <c r="AA606" s="42">
        <f>COUNTIF(Tabla2[APELLIDOS Y NOMBRES],Tabla2[[#This Row],[APELLIDOS Y NOMBRES]])</f>
        <v>1</v>
      </c>
      <c r="AB606" s="42">
        <f>IF(Tabla2[[#This Row],[Trabajador]]&gt;1,1/Tabla2[[#This Row],[Trabajador]],Tabla2[[#This Row],[Trabajador]])</f>
        <v>1</v>
      </c>
      <c r="AC606" t="str">
        <f>+IFERROR(IF(Tabla2[[#This Row],[FECHA CESE/BAJA]]="","No Aplica",IF(AND(MONTH(Tabla2[[#This Row],[FECHA CESE/BAJA]])=MONTH(TODAY()-30),YEAR(Tabla2[[#This Row],[FECHA CESE/BAJA]])=YEAR(TODAY())),MONTH(TODAY()-30)&amp;"-"&amp;YEAR(TODAY()),"Borrar")),"No aplica")</f>
        <v>No Aplica</v>
      </c>
      <c r="AD606" t="str">
        <f>+IFERROR(IF(Tabla2[[#This Row],[FECHA INICIO DE LABORES EN OBRA]]="","No Aplica",IF(AND(MONTH(Tabla2[[#This Row],[FECHA INICIO DE LABORES EN OBRA]])=MONTH(TODAY()-30),YEAR(Tabla2[[#This Row],[FECHA INICIO DE LABORES EN OBRA]])=YEAR(TODAY())),MONTH(TODAY()-30)&amp;"-"&amp;YEAR(TODAY()),"No Aplica")),"No Aplica")</f>
        <v>No Aplica</v>
      </c>
    </row>
    <row r="607" spans="1:30" x14ac:dyDescent="0.25">
      <c r="A607" s="13">
        <v>20603639520</v>
      </c>
      <c r="B607" s="15" t="s">
        <v>3799</v>
      </c>
      <c r="C607" s="15" t="s">
        <v>3799</v>
      </c>
      <c r="D607" s="15" t="s">
        <v>4001</v>
      </c>
      <c r="E607" s="15" t="s">
        <v>4002</v>
      </c>
      <c r="F607" s="39" t="s">
        <v>4003</v>
      </c>
      <c r="G607" s="15">
        <v>1</v>
      </c>
      <c r="H607" s="15" t="s">
        <v>2776</v>
      </c>
      <c r="I607" s="15" t="s">
        <v>3804</v>
      </c>
      <c r="J607" s="15" t="s">
        <v>4004</v>
      </c>
      <c r="K607" s="15" t="s">
        <v>4005</v>
      </c>
      <c r="L607" s="40" t="s">
        <v>6</v>
      </c>
      <c r="M607" s="39"/>
      <c r="N607" s="41" t="s">
        <v>2687</v>
      </c>
      <c r="O607" s="39">
        <v>44935</v>
      </c>
      <c r="P607" s="40">
        <v>1</v>
      </c>
      <c r="Q607" s="40">
        <v>1</v>
      </c>
      <c r="R607" s="40" t="str">
        <f>IFERROR(VLOOKUP(Tabla2[[#This Row],[CONTRATISTA PRNCIPAL]],Hoja1!$L$5:$M$9,2,FALSE),"CJV")</f>
        <v>CJV</v>
      </c>
      <c r="S607" s="40" t="str">
        <f>IF(Tabla2[[#This Row],[EMPRESA]]=Tabla2[[#This Row],[CONTRATISTA PRNCIPAL]],"Principal","Secundaria")</f>
        <v>Principal</v>
      </c>
      <c r="T607" s="42">
        <f>IFERROR(1/COUNTIF(Tabla2[CONTRATISTA PRNCIPAL],Tabla2[[#This Row],[CONTRATISTA PRNCIPAL]]),0)</f>
        <v>0.005291005291005291</v>
      </c>
      <c r="U607" s="43">
        <f>IF(((TODAY()-Tabla2[[#This Row],[FECHA NACIMIENTO]])/365)&lt;18,"Corregir", IF(((TODAY()-Tabla2[[#This Row],[FECHA NACIMIENTO]])/365)&gt;80, "Corregir",ROUNDDOWN(((TODAY()-Tabla2[[#This Row],[FECHA NACIMIENTO]])/365),0)))</f>
        <v>27</v>
      </c>
      <c r="V6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07" s="44" t="str">
        <f>+IF(Tabla2[[#This Row],[Edad]]="Corregir","Corregir","Ok")</f>
        <v>Ok</v>
      </c>
      <c r="X607" s="42" t="str">
        <f>+IFERROR(VLOOKUP(Tabla2[[#This Row],[DISTRITO SEGÚN DNI]],Hoja1!$A$2:$B$32,2,FALSE),"No")</f>
        <v>No</v>
      </c>
      <c r="Y607" s="42" t="str">
        <f>IF(OR(LOWER(Tabla2[[#This Row],[GENERO]])="masculino", LOWER(Tabla2[[#This Row],[GENERO]])="femenino"),"OK","Corregir")</f>
        <v>OK</v>
      </c>
      <c r="Z607" s="42" t="str">
        <f>+IF(Tabla2[[#This Row],[Nro. DNI / CE]]="","Corregir",IF(LEN(Tabla2[[#This Row],[Nro. DNI / CE]])&gt;=8,"OK","Corregir"))</f>
        <v>OK</v>
      </c>
      <c r="AA607" s="42">
        <f>COUNTIF(Tabla2[APELLIDOS Y NOMBRES],Tabla2[[#This Row],[APELLIDOS Y NOMBRES]])</f>
        <v>1</v>
      </c>
      <c r="AB607" s="42">
        <f>IF(Tabla2[[#This Row],[Trabajador]]&gt;1,1/Tabla2[[#This Row],[Trabajador]],Tabla2[[#This Row],[Trabajador]])</f>
        <v>1</v>
      </c>
      <c r="AC607" t="str">
        <f>+IFERROR(IF(Tabla2[[#This Row],[FECHA CESE/BAJA]]="","No Aplica",IF(AND(MONTH(Tabla2[[#This Row],[FECHA CESE/BAJA]])=MONTH(TODAY()-30),YEAR(Tabla2[[#This Row],[FECHA CESE/BAJA]])=YEAR(TODAY())),MONTH(TODAY()-30)&amp;"-"&amp;YEAR(TODAY()),"Borrar")),"No aplica")</f>
        <v>No Aplica</v>
      </c>
      <c r="AD607" t="str">
        <f>+IFERROR(IF(Tabla2[[#This Row],[FECHA INICIO DE LABORES EN OBRA]]="","No Aplica",IF(AND(MONTH(Tabla2[[#This Row],[FECHA INICIO DE LABORES EN OBRA]])=MONTH(TODAY()-30),YEAR(Tabla2[[#This Row],[FECHA INICIO DE LABORES EN OBRA]])=YEAR(TODAY())),MONTH(TODAY()-30)&amp;"-"&amp;YEAR(TODAY()),"No Aplica")),"No Aplica")</f>
        <v>No Aplica</v>
      </c>
    </row>
    <row r="608" spans="1:30" x14ac:dyDescent="0.25">
      <c r="A608" s="13">
        <v>20603639520</v>
      </c>
      <c r="B608" s="15" t="s">
        <v>3799</v>
      </c>
      <c r="C608" s="15" t="s">
        <v>3799</v>
      </c>
      <c r="D608" s="15" t="s">
        <v>4006</v>
      </c>
      <c r="E608" s="15" t="s">
        <v>4007</v>
      </c>
      <c r="F608" s="39" t="s">
        <v>4008</v>
      </c>
      <c r="G608" s="15">
        <v>2</v>
      </c>
      <c r="H608" s="15" t="s">
        <v>3129</v>
      </c>
      <c r="I608" s="15" t="s">
        <v>3804</v>
      </c>
      <c r="J608" s="15" t="s">
        <v>4009</v>
      </c>
      <c r="K608" s="15" t="s">
        <v>2267</v>
      </c>
      <c r="L608" s="40" t="s">
        <v>6</v>
      </c>
      <c r="M608" s="39"/>
      <c r="N608" s="41" t="s">
        <v>2687</v>
      </c>
      <c r="O608" s="39">
        <v>44935</v>
      </c>
      <c r="P608" s="40">
        <v>1</v>
      </c>
      <c r="Q608" s="40">
        <v>4</v>
      </c>
      <c r="R608" s="40" t="str">
        <f>IFERROR(VLOOKUP(Tabla2[[#This Row],[CONTRATISTA PRNCIPAL]],Hoja1!$L$5:$M$9,2,FALSE),"CJV")</f>
        <v>CJV</v>
      </c>
      <c r="S608" s="40" t="str">
        <f>IF(Tabla2[[#This Row],[EMPRESA]]=Tabla2[[#This Row],[CONTRATISTA PRNCIPAL]],"Principal","Secundaria")</f>
        <v>Principal</v>
      </c>
      <c r="T608" s="42">
        <f>IFERROR(1/COUNTIF(Tabla2[CONTRATISTA PRNCIPAL],Tabla2[[#This Row],[CONTRATISTA PRNCIPAL]]),0)</f>
        <v>0.005291005291005291</v>
      </c>
      <c r="U608" s="43">
        <f>IF(((TODAY()-Tabla2[[#This Row],[FECHA NACIMIENTO]])/365)&lt;18,"Corregir", IF(((TODAY()-Tabla2[[#This Row],[FECHA NACIMIENTO]])/365)&gt;80, "Corregir",ROUNDDOWN(((TODAY()-Tabla2[[#This Row],[FECHA NACIMIENTO]])/365),0)))</f>
        <v>27</v>
      </c>
      <c r="V6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08" s="44" t="str">
        <f>+IF(Tabla2[[#This Row],[Edad]]="Corregir","Corregir","Ok")</f>
        <v>Ok</v>
      </c>
      <c r="X608" s="42" t="str">
        <f>+IFERROR(VLOOKUP(Tabla2[[#This Row],[DISTRITO SEGÚN DNI]],Hoja1!$A$2:$B$32,2,FALSE),"No")</f>
        <v>No</v>
      </c>
      <c r="Y608" s="42" t="str">
        <f>IF(OR(LOWER(Tabla2[[#This Row],[GENERO]])="masculino", LOWER(Tabla2[[#This Row],[GENERO]])="femenino"),"OK","Corregir")</f>
        <v>OK</v>
      </c>
      <c r="Z608" s="42" t="str">
        <f>+IF(Tabla2[[#This Row],[Nro. DNI / CE]]="","Corregir",IF(LEN(Tabla2[[#This Row],[Nro. DNI / CE]])&gt;=8,"OK","Corregir"))</f>
        <v>OK</v>
      </c>
      <c r="AA608" s="42">
        <f>COUNTIF(Tabla2[APELLIDOS Y NOMBRES],Tabla2[[#This Row],[APELLIDOS Y NOMBRES]])</f>
        <v>1</v>
      </c>
      <c r="AB608" s="42">
        <f>IF(Tabla2[[#This Row],[Trabajador]]&gt;1,1/Tabla2[[#This Row],[Trabajador]],Tabla2[[#This Row],[Trabajador]])</f>
        <v>1</v>
      </c>
      <c r="AC608" t="str">
        <f>+IFERROR(IF(Tabla2[[#This Row],[FECHA CESE/BAJA]]="","No Aplica",IF(AND(MONTH(Tabla2[[#This Row],[FECHA CESE/BAJA]])=MONTH(TODAY()-30),YEAR(Tabla2[[#This Row],[FECHA CESE/BAJA]])=YEAR(TODAY())),MONTH(TODAY()-30)&amp;"-"&amp;YEAR(TODAY()),"Borrar")),"No aplica")</f>
        <v>No Aplica</v>
      </c>
      <c r="AD608" t="str">
        <f>+IFERROR(IF(Tabla2[[#This Row],[FECHA INICIO DE LABORES EN OBRA]]="","No Aplica",IF(AND(MONTH(Tabla2[[#This Row],[FECHA INICIO DE LABORES EN OBRA]])=MONTH(TODAY()-30),YEAR(Tabla2[[#This Row],[FECHA INICIO DE LABORES EN OBRA]])=YEAR(TODAY())),MONTH(TODAY()-30)&amp;"-"&amp;YEAR(TODAY()),"No Aplica")),"No Aplica")</f>
        <v>No Aplica</v>
      </c>
    </row>
    <row r="609" spans="1:30" x14ac:dyDescent="0.25">
      <c r="A609" s="13">
        <v>20603639520</v>
      </c>
      <c r="B609" s="15" t="s">
        <v>3799</v>
      </c>
      <c r="C609" s="15" t="s">
        <v>3799</v>
      </c>
      <c r="D609" s="15" t="s">
        <v>540</v>
      </c>
      <c r="E609" s="15" t="s">
        <v>541</v>
      </c>
      <c r="F609" s="39" t="s">
        <v>4010</v>
      </c>
      <c r="G609" s="15">
        <v>2</v>
      </c>
      <c r="H609" s="15" t="s">
        <v>3129</v>
      </c>
      <c r="I609" s="15" t="s">
        <v>3804</v>
      </c>
      <c r="J609" s="15" t="s">
        <v>4011</v>
      </c>
      <c r="K609" s="15" t="s">
        <v>2022</v>
      </c>
      <c r="L609" s="40" t="s">
        <v>6</v>
      </c>
      <c r="M609" s="39"/>
      <c r="N609" s="41" t="s">
        <v>2687</v>
      </c>
      <c r="O609" s="39">
        <v>44935</v>
      </c>
      <c r="P609" s="40">
        <v>1</v>
      </c>
      <c r="Q609" s="40">
        <v>4</v>
      </c>
      <c r="R609" s="40" t="str">
        <f>IFERROR(VLOOKUP(Tabla2[[#This Row],[CONTRATISTA PRNCIPAL]],Hoja1!$L$5:$M$9,2,FALSE),"CJV")</f>
        <v>CJV</v>
      </c>
      <c r="S609" s="40" t="str">
        <f>IF(Tabla2[[#This Row],[EMPRESA]]=Tabla2[[#This Row],[CONTRATISTA PRNCIPAL]],"Principal","Secundaria")</f>
        <v>Principal</v>
      </c>
      <c r="T609" s="42">
        <f>IFERROR(1/COUNTIF(Tabla2[CONTRATISTA PRNCIPAL],Tabla2[[#This Row],[CONTRATISTA PRNCIPAL]]),0)</f>
        <v>0.005291005291005291</v>
      </c>
      <c r="U609" s="43">
        <f>IF(((TODAY()-Tabla2[[#This Row],[FECHA NACIMIENTO]])/365)&lt;18,"Corregir", IF(((TODAY()-Tabla2[[#This Row],[FECHA NACIMIENTO]])/365)&gt;80, "Corregir",ROUNDDOWN(((TODAY()-Tabla2[[#This Row],[FECHA NACIMIENTO]])/365),0)))</f>
        <v>39</v>
      </c>
      <c r="V6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09" s="44" t="str">
        <f>+IF(Tabla2[[#This Row],[Edad]]="Corregir","Corregir","Ok")</f>
        <v>Ok</v>
      </c>
      <c r="X609" s="42" t="str">
        <f>+IFERROR(VLOOKUP(Tabla2[[#This Row],[DISTRITO SEGÚN DNI]],Hoja1!$A$2:$B$32,2,FALSE),"No")</f>
        <v>CALLAO</v>
      </c>
      <c r="Y609" s="42" t="str">
        <f>IF(OR(LOWER(Tabla2[[#This Row],[GENERO]])="masculino", LOWER(Tabla2[[#This Row],[GENERO]])="femenino"),"OK","Corregir")</f>
        <v>OK</v>
      </c>
      <c r="Z609" s="42" t="str">
        <f>+IF(Tabla2[[#This Row],[Nro. DNI / CE]]="","Corregir",IF(LEN(Tabla2[[#This Row],[Nro. DNI / CE]])&gt;=8,"OK","Corregir"))</f>
        <v>OK</v>
      </c>
      <c r="AA609" s="42">
        <f>COUNTIF(Tabla2[APELLIDOS Y NOMBRES],Tabla2[[#This Row],[APELLIDOS Y NOMBRES]])</f>
        <v>1</v>
      </c>
      <c r="AB609" s="42">
        <f>IF(Tabla2[[#This Row],[Trabajador]]&gt;1,1/Tabla2[[#This Row],[Trabajador]],Tabla2[[#This Row],[Trabajador]])</f>
        <v>1</v>
      </c>
      <c r="AC609" t="str">
        <f>+IFERROR(IF(Tabla2[[#This Row],[FECHA CESE/BAJA]]="","No Aplica",IF(AND(MONTH(Tabla2[[#This Row],[FECHA CESE/BAJA]])=MONTH(TODAY()-30),YEAR(Tabla2[[#This Row],[FECHA CESE/BAJA]])=YEAR(TODAY())),MONTH(TODAY()-30)&amp;"-"&amp;YEAR(TODAY()),"Borrar")),"No aplica")</f>
        <v>No Aplica</v>
      </c>
      <c r="AD609" t="str">
        <f>+IFERROR(IF(Tabla2[[#This Row],[FECHA INICIO DE LABORES EN OBRA]]="","No Aplica",IF(AND(MONTH(Tabla2[[#This Row],[FECHA INICIO DE LABORES EN OBRA]])=MONTH(TODAY()-30),YEAR(Tabla2[[#This Row],[FECHA INICIO DE LABORES EN OBRA]])=YEAR(TODAY())),MONTH(TODAY()-30)&amp;"-"&amp;YEAR(TODAY()),"No Aplica")),"No Aplica")</f>
        <v>No Aplica</v>
      </c>
    </row>
    <row r="610" spans="1:30" x14ac:dyDescent="0.25">
      <c r="A610" s="13">
        <v>20603639520</v>
      </c>
      <c r="B610" s="15" t="s">
        <v>3799</v>
      </c>
      <c r="C610" s="15" t="s">
        <v>3799</v>
      </c>
      <c r="D610" s="15" t="s">
        <v>4012</v>
      </c>
      <c r="E610" s="15" t="s">
        <v>4013</v>
      </c>
      <c r="F610" s="39" t="s">
        <v>4014</v>
      </c>
      <c r="G610" s="15">
        <v>2</v>
      </c>
      <c r="H610" s="15" t="s">
        <v>3969</v>
      </c>
      <c r="I610" s="15" t="s">
        <v>3804</v>
      </c>
      <c r="J610" s="15" t="s">
        <v>4015</v>
      </c>
      <c r="K610" s="15" t="s">
        <v>2182</v>
      </c>
      <c r="L610" s="40" t="s">
        <v>6</v>
      </c>
      <c r="M610" s="39"/>
      <c r="N610" s="41" t="s">
        <v>2687</v>
      </c>
      <c r="O610" s="39">
        <v>44938</v>
      </c>
      <c r="P610" s="40">
        <v>1</v>
      </c>
      <c r="Q610" s="40">
        <v>4</v>
      </c>
      <c r="R610" s="40" t="str">
        <f>IFERROR(VLOOKUP(Tabla2[[#This Row],[CONTRATISTA PRNCIPAL]],Hoja1!$L$5:$M$9,2,FALSE),"CJV")</f>
        <v>CJV</v>
      </c>
      <c r="S610" s="40" t="str">
        <f>IF(Tabla2[[#This Row],[EMPRESA]]=Tabla2[[#This Row],[CONTRATISTA PRNCIPAL]],"Principal","Secundaria")</f>
        <v>Principal</v>
      </c>
      <c r="T610" s="42">
        <f>IFERROR(1/COUNTIF(Tabla2[CONTRATISTA PRNCIPAL],Tabla2[[#This Row],[CONTRATISTA PRNCIPAL]]),0)</f>
        <v>0.005291005291005291</v>
      </c>
      <c r="U610" s="43">
        <f>IF(((TODAY()-Tabla2[[#This Row],[FECHA NACIMIENTO]])/365)&lt;18,"Corregir", IF(((TODAY()-Tabla2[[#This Row],[FECHA NACIMIENTO]])/365)&gt;80, "Corregir",ROUNDDOWN(((TODAY()-Tabla2[[#This Row],[FECHA NACIMIENTO]])/365),0)))</f>
        <v>49</v>
      </c>
      <c r="V6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10" s="44" t="str">
        <f>+IF(Tabla2[[#This Row],[Edad]]="Corregir","Corregir","Ok")</f>
        <v>Ok</v>
      </c>
      <c r="X610" s="42" t="str">
        <f>+IFERROR(VLOOKUP(Tabla2[[#This Row],[DISTRITO SEGÚN DNI]],Hoja1!$A$2:$B$32,2,FALSE),"No")</f>
        <v>No</v>
      </c>
      <c r="Y610" s="42" t="str">
        <f>IF(OR(LOWER(Tabla2[[#This Row],[GENERO]])="masculino", LOWER(Tabla2[[#This Row],[GENERO]])="femenino"),"OK","Corregir")</f>
        <v>OK</v>
      </c>
      <c r="Z610" s="42" t="str">
        <f>+IF(Tabla2[[#This Row],[Nro. DNI / CE]]="","Corregir",IF(LEN(Tabla2[[#This Row],[Nro. DNI / CE]])&gt;=8,"OK","Corregir"))</f>
        <v>OK</v>
      </c>
      <c r="AA610" s="42">
        <f>COUNTIF(Tabla2[APELLIDOS Y NOMBRES],Tabla2[[#This Row],[APELLIDOS Y NOMBRES]])</f>
        <v>1</v>
      </c>
      <c r="AB610" s="42">
        <f>IF(Tabla2[[#This Row],[Trabajador]]&gt;1,1/Tabla2[[#This Row],[Trabajador]],Tabla2[[#This Row],[Trabajador]])</f>
        <v>1</v>
      </c>
      <c r="AC610" t="str">
        <f>+IFERROR(IF(Tabla2[[#This Row],[FECHA CESE/BAJA]]="","No Aplica",IF(AND(MONTH(Tabla2[[#This Row],[FECHA CESE/BAJA]])=MONTH(TODAY()-30),YEAR(Tabla2[[#This Row],[FECHA CESE/BAJA]])=YEAR(TODAY())),MONTH(TODAY()-30)&amp;"-"&amp;YEAR(TODAY()),"Borrar")),"No aplica")</f>
        <v>No Aplica</v>
      </c>
      <c r="AD610" t="str">
        <f>+IFERROR(IF(Tabla2[[#This Row],[FECHA INICIO DE LABORES EN OBRA]]="","No Aplica",IF(AND(MONTH(Tabla2[[#This Row],[FECHA INICIO DE LABORES EN OBRA]])=MONTH(TODAY()-30),YEAR(Tabla2[[#This Row],[FECHA INICIO DE LABORES EN OBRA]])=YEAR(TODAY())),MONTH(TODAY()-30)&amp;"-"&amp;YEAR(TODAY()),"No Aplica")),"No Aplica")</f>
        <v>No Aplica</v>
      </c>
    </row>
    <row r="611" spans="1:30" x14ac:dyDescent="0.25">
      <c r="A611" s="13">
        <v>20603639520</v>
      </c>
      <c r="B611" s="15" t="s">
        <v>3799</v>
      </c>
      <c r="C611" s="15" t="s">
        <v>3799</v>
      </c>
      <c r="D611" s="15" t="s">
        <v>683</v>
      </c>
      <c r="E611" s="15" t="s">
        <v>684</v>
      </c>
      <c r="F611" s="39" t="s">
        <v>4016</v>
      </c>
      <c r="G611" s="15">
        <v>2</v>
      </c>
      <c r="H611" s="15" t="s">
        <v>2192</v>
      </c>
      <c r="I611" s="15" t="s">
        <v>3804</v>
      </c>
      <c r="J611" s="15" t="s">
        <v>4017</v>
      </c>
      <c r="K611" s="15" t="s">
        <v>32</v>
      </c>
      <c r="L611" s="40" t="s">
        <v>6</v>
      </c>
      <c r="M611" s="39"/>
      <c r="N611" s="41" t="s">
        <v>2687</v>
      </c>
      <c r="O611" s="39">
        <v>44938</v>
      </c>
      <c r="P611" s="40">
        <v>1</v>
      </c>
      <c r="Q611" s="40">
        <v>4</v>
      </c>
      <c r="R611" s="40" t="str">
        <f>IFERROR(VLOOKUP(Tabla2[[#This Row],[CONTRATISTA PRNCIPAL]],Hoja1!$L$5:$M$9,2,FALSE),"CJV")</f>
        <v>CJV</v>
      </c>
      <c r="S611" s="40" t="str">
        <f>IF(Tabla2[[#This Row],[EMPRESA]]=Tabla2[[#This Row],[CONTRATISTA PRNCIPAL]],"Principal","Secundaria")</f>
        <v>Principal</v>
      </c>
      <c r="T611" s="42">
        <f>IFERROR(1/COUNTIF(Tabla2[CONTRATISTA PRNCIPAL],Tabla2[[#This Row],[CONTRATISTA PRNCIPAL]]),0)</f>
        <v>0.005291005291005291</v>
      </c>
      <c r="U611" s="43">
        <f>IF(((TODAY()-Tabla2[[#This Row],[FECHA NACIMIENTO]])/365)&lt;18,"Corregir", IF(((TODAY()-Tabla2[[#This Row],[FECHA NACIMIENTO]])/365)&gt;80, "Corregir",ROUNDDOWN(((TODAY()-Tabla2[[#This Row],[FECHA NACIMIENTO]])/365),0)))</f>
        <v>35</v>
      </c>
      <c r="V6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11" s="44" t="str">
        <f>+IF(Tabla2[[#This Row],[Edad]]="Corregir","Corregir","Ok")</f>
        <v>Ok</v>
      </c>
      <c r="X611" s="42" t="str">
        <f>+IFERROR(VLOOKUP(Tabla2[[#This Row],[DISTRITO SEGÚN DNI]],Hoja1!$A$2:$B$32,2,FALSE),"No")</f>
        <v>LA VICTORIA</v>
      </c>
      <c r="Y611" s="42" t="str">
        <f>IF(OR(LOWER(Tabla2[[#This Row],[GENERO]])="masculino", LOWER(Tabla2[[#This Row],[GENERO]])="femenino"),"OK","Corregir")</f>
        <v>OK</v>
      </c>
      <c r="Z611" s="42" t="str">
        <f>+IF(Tabla2[[#This Row],[Nro. DNI / CE]]="","Corregir",IF(LEN(Tabla2[[#This Row],[Nro. DNI / CE]])&gt;=8,"OK","Corregir"))</f>
        <v>OK</v>
      </c>
      <c r="AA611" s="42">
        <f>COUNTIF(Tabla2[APELLIDOS Y NOMBRES],Tabla2[[#This Row],[APELLIDOS Y NOMBRES]])</f>
        <v>1</v>
      </c>
      <c r="AB611" s="42">
        <f>IF(Tabla2[[#This Row],[Trabajador]]&gt;1,1/Tabla2[[#This Row],[Trabajador]],Tabla2[[#This Row],[Trabajador]])</f>
        <v>1</v>
      </c>
      <c r="AC611" t="str">
        <f>+IFERROR(IF(Tabla2[[#This Row],[FECHA CESE/BAJA]]="","No Aplica",IF(AND(MONTH(Tabla2[[#This Row],[FECHA CESE/BAJA]])=MONTH(TODAY()-30),YEAR(Tabla2[[#This Row],[FECHA CESE/BAJA]])=YEAR(TODAY())),MONTH(TODAY()-30)&amp;"-"&amp;YEAR(TODAY()),"Borrar")),"No aplica")</f>
        <v>No Aplica</v>
      </c>
      <c r="AD611" t="str">
        <f>+IFERROR(IF(Tabla2[[#This Row],[FECHA INICIO DE LABORES EN OBRA]]="","No Aplica",IF(AND(MONTH(Tabla2[[#This Row],[FECHA INICIO DE LABORES EN OBRA]])=MONTH(TODAY()-30),YEAR(Tabla2[[#This Row],[FECHA INICIO DE LABORES EN OBRA]])=YEAR(TODAY())),MONTH(TODAY()-30)&amp;"-"&amp;YEAR(TODAY()),"No Aplica")),"No Aplica")</f>
        <v>No Aplica</v>
      </c>
    </row>
    <row r="612" spans="1:30" x14ac:dyDescent="0.25">
      <c r="A612" s="13">
        <v>20603639520</v>
      </c>
      <c r="B612" s="15" t="s">
        <v>3799</v>
      </c>
      <c r="C612" s="15" t="s">
        <v>3799</v>
      </c>
      <c r="D612" s="15" t="s">
        <v>4018</v>
      </c>
      <c r="E612" s="15" t="s">
        <v>4019</v>
      </c>
      <c r="F612" s="39" t="s">
        <v>4020</v>
      </c>
      <c r="G612" s="15">
        <v>2</v>
      </c>
      <c r="H612" s="15" t="s">
        <v>3129</v>
      </c>
      <c r="I612" s="15" t="s">
        <v>3804</v>
      </c>
      <c r="J612" s="15" t="s">
        <v>4021</v>
      </c>
      <c r="K612" s="15" t="s">
        <v>4022</v>
      </c>
      <c r="L612" s="40" t="s">
        <v>6</v>
      </c>
      <c r="M612" s="39"/>
      <c r="N612" s="41" t="s">
        <v>2687</v>
      </c>
      <c r="O612" s="39">
        <v>44938</v>
      </c>
      <c r="P612" s="40">
        <v>1</v>
      </c>
      <c r="Q612" s="40">
        <v>4</v>
      </c>
      <c r="R612" s="40" t="str">
        <f>IFERROR(VLOOKUP(Tabla2[[#This Row],[CONTRATISTA PRNCIPAL]],Hoja1!$L$5:$M$9,2,FALSE),"CJV")</f>
        <v>CJV</v>
      </c>
      <c r="S612" s="40" t="str">
        <f>IF(Tabla2[[#This Row],[EMPRESA]]=Tabla2[[#This Row],[CONTRATISTA PRNCIPAL]],"Principal","Secundaria")</f>
        <v>Principal</v>
      </c>
      <c r="T612" s="42">
        <f>IFERROR(1/COUNTIF(Tabla2[CONTRATISTA PRNCIPAL],Tabla2[[#This Row],[CONTRATISTA PRNCIPAL]]),0)</f>
        <v>0.005291005291005291</v>
      </c>
      <c r="U612" s="43">
        <f>IF(((TODAY()-Tabla2[[#This Row],[FECHA NACIMIENTO]])/365)&lt;18,"Corregir", IF(((TODAY()-Tabla2[[#This Row],[FECHA NACIMIENTO]])/365)&gt;80, "Corregir",ROUNDDOWN(((TODAY()-Tabla2[[#This Row],[FECHA NACIMIENTO]])/365),0)))</f>
        <v>33</v>
      </c>
      <c r="V6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12" s="44" t="str">
        <f>+IF(Tabla2[[#This Row],[Edad]]="Corregir","Corregir","Ok")</f>
        <v>Ok</v>
      </c>
      <c r="X612" s="42" t="str">
        <f>+IFERROR(VLOOKUP(Tabla2[[#This Row],[DISTRITO SEGÚN DNI]],Hoja1!$A$2:$B$32,2,FALSE),"No")</f>
        <v>No</v>
      </c>
      <c r="Y612" s="42" t="str">
        <f>IF(OR(LOWER(Tabla2[[#This Row],[GENERO]])="masculino", LOWER(Tabla2[[#This Row],[GENERO]])="femenino"),"OK","Corregir")</f>
        <v>OK</v>
      </c>
      <c r="Z612" s="42" t="str">
        <f>+IF(Tabla2[[#This Row],[Nro. DNI / CE]]="","Corregir",IF(LEN(Tabla2[[#This Row],[Nro. DNI / CE]])&gt;=8,"OK","Corregir"))</f>
        <v>OK</v>
      </c>
      <c r="AA612" s="42">
        <f>COUNTIF(Tabla2[APELLIDOS Y NOMBRES],Tabla2[[#This Row],[APELLIDOS Y NOMBRES]])</f>
        <v>1</v>
      </c>
      <c r="AB612" s="42">
        <f>IF(Tabla2[[#This Row],[Trabajador]]&gt;1,1/Tabla2[[#This Row],[Trabajador]],Tabla2[[#This Row],[Trabajador]])</f>
        <v>1</v>
      </c>
      <c r="AC612" t="str">
        <f>+IFERROR(IF(Tabla2[[#This Row],[FECHA CESE/BAJA]]="","No Aplica",IF(AND(MONTH(Tabla2[[#This Row],[FECHA CESE/BAJA]])=MONTH(TODAY()-30),YEAR(Tabla2[[#This Row],[FECHA CESE/BAJA]])=YEAR(TODAY())),MONTH(TODAY()-30)&amp;"-"&amp;YEAR(TODAY()),"Borrar")),"No aplica")</f>
        <v>No Aplica</v>
      </c>
      <c r="AD612" t="str">
        <f>+IFERROR(IF(Tabla2[[#This Row],[FECHA INICIO DE LABORES EN OBRA]]="","No Aplica",IF(AND(MONTH(Tabla2[[#This Row],[FECHA INICIO DE LABORES EN OBRA]])=MONTH(TODAY()-30),YEAR(Tabla2[[#This Row],[FECHA INICIO DE LABORES EN OBRA]])=YEAR(TODAY())),MONTH(TODAY()-30)&amp;"-"&amp;YEAR(TODAY()),"No Aplica")),"No Aplica")</f>
        <v>No Aplica</v>
      </c>
    </row>
    <row r="613" spans="1:30" x14ac:dyDescent="0.25">
      <c r="A613" s="13">
        <v>20603639520</v>
      </c>
      <c r="B613" s="15" t="s">
        <v>3799</v>
      </c>
      <c r="C613" s="15" t="s">
        <v>3799</v>
      </c>
      <c r="D613" s="15" t="s">
        <v>4023</v>
      </c>
      <c r="E613" s="15" t="s">
        <v>4024</v>
      </c>
      <c r="F613" s="39" t="s">
        <v>4025</v>
      </c>
      <c r="G613" s="15">
        <v>2</v>
      </c>
      <c r="H613" s="15" t="s">
        <v>2749</v>
      </c>
      <c r="I613" s="15" t="s">
        <v>3804</v>
      </c>
      <c r="J613" s="15" t="s">
        <v>4026</v>
      </c>
      <c r="K613" s="15" t="s">
        <v>2182</v>
      </c>
      <c r="L613" s="40" t="s">
        <v>6</v>
      </c>
      <c r="M613" s="39"/>
      <c r="N613" s="41" t="s">
        <v>2687</v>
      </c>
      <c r="O613" s="39">
        <v>44938</v>
      </c>
      <c r="P613" s="40">
        <v>1</v>
      </c>
      <c r="Q613" s="40">
        <v>4</v>
      </c>
      <c r="R613" s="40" t="str">
        <f>IFERROR(VLOOKUP(Tabla2[[#This Row],[CONTRATISTA PRNCIPAL]],Hoja1!$L$5:$M$9,2,FALSE),"CJV")</f>
        <v>CJV</v>
      </c>
      <c r="S613" s="40" t="str">
        <f>IF(Tabla2[[#This Row],[EMPRESA]]=Tabla2[[#This Row],[CONTRATISTA PRNCIPAL]],"Principal","Secundaria")</f>
        <v>Principal</v>
      </c>
      <c r="T613" s="42">
        <f>IFERROR(1/COUNTIF(Tabla2[CONTRATISTA PRNCIPAL],Tabla2[[#This Row],[CONTRATISTA PRNCIPAL]]),0)</f>
        <v>0.005291005291005291</v>
      </c>
      <c r="U613" s="43">
        <f>IF(((TODAY()-Tabla2[[#This Row],[FECHA NACIMIENTO]])/365)&lt;18,"Corregir", IF(((TODAY()-Tabla2[[#This Row],[FECHA NACIMIENTO]])/365)&gt;80, "Corregir",ROUNDDOWN(((TODAY()-Tabla2[[#This Row],[FECHA NACIMIENTO]])/365),0)))</f>
        <v>40</v>
      </c>
      <c r="V6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13" s="44" t="str">
        <f>+IF(Tabla2[[#This Row],[Edad]]="Corregir","Corregir","Ok")</f>
        <v>Ok</v>
      </c>
      <c r="X613" s="42" t="str">
        <f>+IFERROR(VLOOKUP(Tabla2[[#This Row],[DISTRITO SEGÚN DNI]],Hoja1!$A$2:$B$32,2,FALSE),"No")</f>
        <v>No</v>
      </c>
      <c r="Y613" s="42" t="str">
        <f>IF(OR(LOWER(Tabla2[[#This Row],[GENERO]])="masculino", LOWER(Tabla2[[#This Row],[GENERO]])="femenino"),"OK","Corregir")</f>
        <v>OK</v>
      </c>
      <c r="Z613" s="42" t="str">
        <f>+IF(Tabla2[[#This Row],[Nro. DNI / CE]]="","Corregir",IF(LEN(Tabla2[[#This Row],[Nro. DNI / CE]])&gt;=8,"OK","Corregir"))</f>
        <v>OK</v>
      </c>
      <c r="AA613" s="42">
        <f>COUNTIF(Tabla2[APELLIDOS Y NOMBRES],Tabla2[[#This Row],[APELLIDOS Y NOMBRES]])</f>
        <v>1</v>
      </c>
      <c r="AB613" s="42">
        <f>IF(Tabla2[[#This Row],[Trabajador]]&gt;1,1/Tabla2[[#This Row],[Trabajador]],Tabla2[[#This Row],[Trabajador]])</f>
        <v>1</v>
      </c>
      <c r="AC613" t="str">
        <f>+IFERROR(IF(Tabla2[[#This Row],[FECHA CESE/BAJA]]="","No Aplica",IF(AND(MONTH(Tabla2[[#This Row],[FECHA CESE/BAJA]])=MONTH(TODAY()-30),YEAR(Tabla2[[#This Row],[FECHA CESE/BAJA]])=YEAR(TODAY())),MONTH(TODAY()-30)&amp;"-"&amp;YEAR(TODAY()),"Borrar")),"No aplica")</f>
        <v>No Aplica</v>
      </c>
      <c r="AD613" t="str">
        <f>+IFERROR(IF(Tabla2[[#This Row],[FECHA INICIO DE LABORES EN OBRA]]="","No Aplica",IF(AND(MONTH(Tabla2[[#This Row],[FECHA INICIO DE LABORES EN OBRA]])=MONTH(TODAY()-30),YEAR(Tabla2[[#This Row],[FECHA INICIO DE LABORES EN OBRA]])=YEAR(TODAY())),MONTH(TODAY()-30)&amp;"-"&amp;YEAR(TODAY()),"No Aplica")),"No Aplica")</f>
        <v>No Aplica</v>
      </c>
    </row>
    <row r="614" spans="1:30" x14ac:dyDescent="0.25">
      <c r="A614" s="13">
        <v>20603639520</v>
      </c>
      <c r="B614" s="15" t="s">
        <v>3799</v>
      </c>
      <c r="C614" s="15" t="s">
        <v>3799</v>
      </c>
      <c r="D614" s="15" t="s">
        <v>4027</v>
      </c>
      <c r="E614" s="15" t="s">
        <v>4028</v>
      </c>
      <c r="F614" s="39" t="s">
        <v>4029</v>
      </c>
      <c r="G614" s="15">
        <v>2</v>
      </c>
      <c r="H614" s="15" t="s">
        <v>2746</v>
      </c>
      <c r="I614" s="15" t="s">
        <v>3809</v>
      </c>
      <c r="J614" s="15" t="s">
        <v>4030</v>
      </c>
      <c r="K614" s="15" t="s">
        <v>2232</v>
      </c>
      <c r="L614" s="40" t="s">
        <v>6</v>
      </c>
      <c r="M614" s="39"/>
      <c r="N614" s="41" t="s">
        <v>2687</v>
      </c>
      <c r="O614" s="39">
        <v>44938</v>
      </c>
      <c r="P614" s="40">
        <v>1</v>
      </c>
      <c r="Q614" s="40">
        <v>4</v>
      </c>
      <c r="R614" s="40" t="str">
        <f>IFERROR(VLOOKUP(Tabla2[[#This Row],[CONTRATISTA PRNCIPAL]],Hoja1!$L$5:$M$9,2,FALSE),"CJV")</f>
        <v>CJV</v>
      </c>
      <c r="S614" s="40" t="str">
        <f>IF(Tabla2[[#This Row],[EMPRESA]]=Tabla2[[#This Row],[CONTRATISTA PRNCIPAL]],"Principal","Secundaria")</f>
        <v>Principal</v>
      </c>
      <c r="T614" s="42">
        <f>IFERROR(1/COUNTIF(Tabla2[CONTRATISTA PRNCIPAL],Tabla2[[#This Row],[CONTRATISTA PRNCIPAL]]),0)</f>
        <v>0.005291005291005291</v>
      </c>
      <c r="U614" s="43">
        <f>IF(((TODAY()-Tabla2[[#This Row],[FECHA NACIMIENTO]])/365)&lt;18,"Corregir", IF(((TODAY()-Tabla2[[#This Row],[FECHA NACIMIENTO]])/365)&gt;80, "Corregir",ROUNDDOWN(((TODAY()-Tabla2[[#This Row],[FECHA NACIMIENTO]])/365),0)))</f>
        <v>47</v>
      </c>
      <c r="V6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14" s="44" t="str">
        <f>+IF(Tabla2[[#This Row],[Edad]]="Corregir","Corregir","Ok")</f>
        <v>Ok</v>
      </c>
      <c r="X614" s="42" t="str">
        <f>+IFERROR(VLOOKUP(Tabla2[[#This Row],[DISTRITO SEGÚN DNI]],Hoja1!$A$2:$B$32,2,FALSE),"No")</f>
        <v>No</v>
      </c>
      <c r="Y614" s="42" t="str">
        <f>IF(OR(LOWER(Tabla2[[#This Row],[GENERO]])="masculino", LOWER(Tabla2[[#This Row],[GENERO]])="femenino"),"OK","Corregir")</f>
        <v>OK</v>
      </c>
      <c r="Z614" s="42" t="str">
        <f>+IF(Tabla2[[#This Row],[Nro. DNI / CE]]="","Corregir",IF(LEN(Tabla2[[#This Row],[Nro. DNI / CE]])&gt;=8,"OK","Corregir"))</f>
        <v>OK</v>
      </c>
      <c r="AA614" s="42">
        <f>COUNTIF(Tabla2[APELLIDOS Y NOMBRES],Tabla2[[#This Row],[APELLIDOS Y NOMBRES]])</f>
        <v>1</v>
      </c>
      <c r="AB614" s="42">
        <f>IF(Tabla2[[#This Row],[Trabajador]]&gt;1,1/Tabla2[[#This Row],[Trabajador]],Tabla2[[#This Row],[Trabajador]])</f>
        <v>1</v>
      </c>
      <c r="AC614" t="str">
        <f>+IFERROR(IF(Tabla2[[#This Row],[FECHA CESE/BAJA]]="","No Aplica",IF(AND(MONTH(Tabla2[[#This Row],[FECHA CESE/BAJA]])=MONTH(TODAY()-30),YEAR(Tabla2[[#This Row],[FECHA CESE/BAJA]])=YEAR(TODAY())),MONTH(TODAY()-30)&amp;"-"&amp;YEAR(TODAY()),"Borrar")),"No aplica")</f>
        <v>No Aplica</v>
      </c>
      <c r="AD614" t="str">
        <f>+IFERROR(IF(Tabla2[[#This Row],[FECHA INICIO DE LABORES EN OBRA]]="","No Aplica",IF(AND(MONTH(Tabla2[[#This Row],[FECHA INICIO DE LABORES EN OBRA]])=MONTH(TODAY()-30),YEAR(Tabla2[[#This Row],[FECHA INICIO DE LABORES EN OBRA]])=YEAR(TODAY())),MONTH(TODAY()-30)&amp;"-"&amp;YEAR(TODAY()),"No Aplica")),"No Aplica")</f>
        <v>No Aplica</v>
      </c>
    </row>
    <row r="615" spans="1:30" x14ac:dyDescent="0.25">
      <c r="A615" s="13">
        <v>20603639520</v>
      </c>
      <c r="B615" s="15" t="s">
        <v>3799</v>
      </c>
      <c r="C615" s="15" t="s">
        <v>3799</v>
      </c>
      <c r="D615" s="15" t="s">
        <v>391</v>
      </c>
      <c r="E615" s="15" t="s">
        <v>392</v>
      </c>
      <c r="F615" s="39" t="s">
        <v>4031</v>
      </c>
      <c r="G615" s="15">
        <v>2</v>
      </c>
      <c r="H615" s="15" t="s">
        <v>2197</v>
      </c>
      <c r="I615" s="15" t="s">
        <v>3809</v>
      </c>
      <c r="J615" s="15" t="s">
        <v>4032</v>
      </c>
      <c r="K615" s="15" t="s">
        <v>17</v>
      </c>
      <c r="L615" s="40" t="s">
        <v>6</v>
      </c>
      <c r="M615" s="39"/>
      <c r="N615" s="41" t="s">
        <v>2687</v>
      </c>
      <c r="O615" s="39">
        <v>44938</v>
      </c>
      <c r="P615" s="40">
        <v>1</v>
      </c>
      <c r="Q615" s="40">
        <v>4</v>
      </c>
      <c r="R615" s="40" t="str">
        <f>IFERROR(VLOOKUP(Tabla2[[#This Row],[CONTRATISTA PRNCIPAL]],Hoja1!$L$5:$M$9,2,FALSE),"CJV")</f>
        <v>CJV</v>
      </c>
      <c r="S615" s="40" t="str">
        <f>IF(Tabla2[[#This Row],[EMPRESA]]=Tabla2[[#This Row],[CONTRATISTA PRNCIPAL]],"Principal","Secundaria")</f>
        <v>Principal</v>
      </c>
      <c r="T615" s="42">
        <f>IFERROR(1/COUNTIF(Tabla2[CONTRATISTA PRNCIPAL],Tabla2[[#This Row],[CONTRATISTA PRNCIPAL]]),0)</f>
        <v>0.005291005291005291</v>
      </c>
      <c r="U615" s="43">
        <f>IF(((TODAY()-Tabla2[[#This Row],[FECHA NACIMIENTO]])/365)&lt;18,"Corregir", IF(((TODAY()-Tabla2[[#This Row],[FECHA NACIMIENTO]])/365)&gt;80, "Corregir",ROUNDDOWN(((TODAY()-Tabla2[[#This Row],[FECHA NACIMIENTO]])/365),0)))</f>
        <v>51</v>
      </c>
      <c r="V6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15" s="44" t="str">
        <f>+IF(Tabla2[[#This Row],[Edad]]="Corregir","Corregir","Ok")</f>
        <v>Ok</v>
      </c>
      <c r="X615" s="42" t="str">
        <f>+IFERROR(VLOOKUP(Tabla2[[#This Row],[DISTRITO SEGÚN DNI]],Hoja1!$A$2:$B$32,2,FALSE),"No")</f>
        <v>ATE</v>
      </c>
      <c r="Y615" s="42" t="str">
        <f>IF(OR(LOWER(Tabla2[[#This Row],[GENERO]])="masculino", LOWER(Tabla2[[#This Row],[GENERO]])="femenino"),"OK","Corregir")</f>
        <v>OK</v>
      </c>
      <c r="Z615" s="42" t="str">
        <f>+IF(Tabla2[[#This Row],[Nro. DNI / CE]]="","Corregir",IF(LEN(Tabla2[[#This Row],[Nro. DNI / CE]])&gt;=8,"OK","Corregir"))</f>
        <v>OK</v>
      </c>
      <c r="AA615" s="42">
        <f>COUNTIF(Tabla2[APELLIDOS Y NOMBRES],Tabla2[[#This Row],[APELLIDOS Y NOMBRES]])</f>
        <v>1</v>
      </c>
      <c r="AB615" s="42">
        <f>IF(Tabla2[[#This Row],[Trabajador]]&gt;1,1/Tabla2[[#This Row],[Trabajador]],Tabla2[[#This Row],[Trabajador]])</f>
        <v>1</v>
      </c>
      <c r="AC615" t="str">
        <f>+IFERROR(IF(Tabla2[[#This Row],[FECHA CESE/BAJA]]="","No Aplica",IF(AND(MONTH(Tabla2[[#This Row],[FECHA CESE/BAJA]])=MONTH(TODAY()-30),YEAR(Tabla2[[#This Row],[FECHA CESE/BAJA]])=YEAR(TODAY())),MONTH(TODAY()-30)&amp;"-"&amp;YEAR(TODAY()),"Borrar")),"No aplica")</f>
        <v>No Aplica</v>
      </c>
      <c r="AD615" t="str">
        <f>+IFERROR(IF(Tabla2[[#This Row],[FECHA INICIO DE LABORES EN OBRA]]="","No Aplica",IF(AND(MONTH(Tabla2[[#This Row],[FECHA INICIO DE LABORES EN OBRA]])=MONTH(TODAY()-30),YEAR(Tabla2[[#This Row],[FECHA INICIO DE LABORES EN OBRA]])=YEAR(TODAY())),MONTH(TODAY()-30)&amp;"-"&amp;YEAR(TODAY()),"No Aplica")),"No Aplica")</f>
        <v>No Aplica</v>
      </c>
    </row>
    <row r="616" spans="1:30" x14ac:dyDescent="0.25">
      <c r="A616" s="13">
        <v>20603639520</v>
      </c>
      <c r="B616" s="15" t="s">
        <v>3799</v>
      </c>
      <c r="C616" s="15" t="s">
        <v>3799</v>
      </c>
      <c r="D616" s="15" t="s">
        <v>4033</v>
      </c>
      <c r="E616" s="15" t="s">
        <v>4034</v>
      </c>
      <c r="F616" s="39" t="s">
        <v>4035</v>
      </c>
      <c r="G616" s="15">
        <v>2</v>
      </c>
      <c r="H616" s="15" t="s">
        <v>4036</v>
      </c>
      <c r="I616" s="15" t="s">
        <v>3809</v>
      </c>
      <c r="J616" s="15" t="s">
        <v>4037</v>
      </c>
      <c r="K616" s="15" t="s">
        <v>4038</v>
      </c>
      <c r="L616" s="40" t="s">
        <v>6</v>
      </c>
      <c r="M616" s="39"/>
      <c r="N616" s="41" t="s">
        <v>2687</v>
      </c>
      <c r="O616" s="39">
        <v>44939</v>
      </c>
      <c r="P616" s="40">
        <v>1</v>
      </c>
      <c r="Q616" s="40">
        <v>4</v>
      </c>
      <c r="R616" s="40" t="str">
        <f>IFERROR(VLOOKUP(Tabla2[[#This Row],[CONTRATISTA PRNCIPAL]],Hoja1!$L$5:$M$9,2,FALSE),"CJV")</f>
        <v>CJV</v>
      </c>
      <c r="S616" s="40" t="str">
        <f>IF(Tabla2[[#This Row],[EMPRESA]]=Tabla2[[#This Row],[CONTRATISTA PRNCIPAL]],"Principal","Secundaria")</f>
        <v>Principal</v>
      </c>
      <c r="T616" s="42">
        <f>IFERROR(1/COUNTIF(Tabla2[CONTRATISTA PRNCIPAL],Tabla2[[#This Row],[CONTRATISTA PRNCIPAL]]),0)</f>
        <v>0.005291005291005291</v>
      </c>
      <c r="U616" s="43">
        <f>IF(((TODAY()-Tabla2[[#This Row],[FECHA NACIMIENTO]])/365)&lt;18,"Corregir", IF(((TODAY()-Tabla2[[#This Row],[FECHA NACIMIENTO]])/365)&gt;80, "Corregir",ROUNDDOWN(((TODAY()-Tabla2[[#This Row],[FECHA NACIMIENTO]])/365),0)))</f>
        <v>42</v>
      </c>
      <c r="V6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16" s="44" t="str">
        <f>+IF(Tabla2[[#This Row],[Edad]]="Corregir","Corregir","Ok")</f>
        <v>Ok</v>
      </c>
      <c r="X616" s="42" t="str">
        <f>+IFERROR(VLOOKUP(Tabla2[[#This Row],[DISTRITO SEGÚN DNI]],Hoja1!$A$2:$B$32,2,FALSE),"No")</f>
        <v>No</v>
      </c>
      <c r="Y616" s="42" t="str">
        <f>IF(OR(LOWER(Tabla2[[#This Row],[GENERO]])="masculino", LOWER(Tabla2[[#This Row],[GENERO]])="femenino"),"OK","Corregir")</f>
        <v>OK</v>
      </c>
      <c r="Z616" s="42" t="str">
        <f>+IF(Tabla2[[#This Row],[Nro. DNI / CE]]="","Corregir",IF(LEN(Tabla2[[#This Row],[Nro. DNI / CE]])&gt;=8,"OK","Corregir"))</f>
        <v>OK</v>
      </c>
      <c r="AA616" s="42">
        <f>COUNTIF(Tabla2[APELLIDOS Y NOMBRES],Tabla2[[#This Row],[APELLIDOS Y NOMBRES]])</f>
        <v>1</v>
      </c>
      <c r="AB616" s="42">
        <f>IF(Tabla2[[#This Row],[Trabajador]]&gt;1,1/Tabla2[[#This Row],[Trabajador]],Tabla2[[#This Row],[Trabajador]])</f>
        <v>1</v>
      </c>
      <c r="AC616" t="str">
        <f>+IFERROR(IF(Tabla2[[#This Row],[FECHA CESE/BAJA]]="","No Aplica",IF(AND(MONTH(Tabla2[[#This Row],[FECHA CESE/BAJA]])=MONTH(TODAY()-30),YEAR(Tabla2[[#This Row],[FECHA CESE/BAJA]])=YEAR(TODAY())),MONTH(TODAY()-30)&amp;"-"&amp;YEAR(TODAY()),"Borrar")),"No aplica")</f>
        <v>No Aplica</v>
      </c>
      <c r="AD616" t="str">
        <f>+IFERROR(IF(Tabla2[[#This Row],[FECHA INICIO DE LABORES EN OBRA]]="","No Aplica",IF(AND(MONTH(Tabla2[[#This Row],[FECHA INICIO DE LABORES EN OBRA]])=MONTH(TODAY()-30),YEAR(Tabla2[[#This Row],[FECHA INICIO DE LABORES EN OBRA]])=YEAR(TODAY())),MONTH(TODAY()-30)&amp;"-"&amp;YEAR(TODAY()),"No Aplica")),"No Aplica")</f>
        <v>No Aplica</v>
      </c>
    </row>
    <row r="617" spans="1:30" x14ac:dyDescent="0.25">
      <c r="A617" s="13">
        <v>20603639520</v>
      </c>
      <c r="B617" s="15" t="s">
        <v>3799</v>
      </c>
      <c r="C617" s="15" t="s">
        <v>3799</v>
      </c>
      <c r="D617" s="15" t="s">
        <v>4039</v>
      </c>
      <c r="E617" s="15" t="s">
        <v>4040</v>
      </c>
      <c r="F617" s="39" t="s">
        <v>4041</v>
      </c>
      <c r="G617" s="15">
        <v>1</v>
      </c>
      <c r="H617" s="15" t="s">
        <v>3526</v>
      </c>
      <c r="I617" s="15" t="s">
        <v>3809</v>
      </c>
      <c r="J617" s="15" t="s">
        <v>4042</v>
      </c>
      <c r="K617" s="15" t="s">
        <v>4022</v>
      </c>
      <c r="L617" s="40" t="s">
        <v>6</v>
      </c>
      <c r="M617" s="39"/>
      <c r="N617" s="41" t="s">
        <v>2687</v>
      </c>
      <c r="O617" s="39">
        <v>44939</v>
      </c>
      <c r="P617" s="40">
        <v>1</v>
      </c>
      <c r="Q617" s="40">
        <v>1</v>
      </c>
      <c r="R617" s="40" t="str">
        <f>IFERROR(VLOOKUP(Tabla2[[#This Row],[CONTRATISTA PRNCIPAL]],Hoja1!$L$5:$M$9,2,FALSE),"CJV")</f>
        <v>CJV</v>
      </c>
      <c r="S617" s="40" t="str">
        <f>IF(Tabla2[[#This Row],[EMPRESA]]=Tabla2[[#This Row],[CONTRATISTA PRNCIPAL]],"Principal","Secundaria")</f>
        <v>Principal</v>
      </c>
      <c r="T617" s="42">
        <f>IFERROR(1/COUNTIF(Tabla2[CONTRATISTA PRNCIPAL],Tabla2[[#This Row],[CONTRATISTA PRNCIPAL]]),0)</f>
        <v>0.005291005291005291</v>
      </c>
      <c r="U617" s="43">
        <f>IF(((TODAY()-Tabla2[[#This Row],[FECHA NACIMIENTO]])/365)&lt;18,"Corregir", IF(((TODAY()-Tabla2[[#This Row],[FECHA NACIMIENTO]])/365)&gt;80, "Corregir",ROUNDDOWN(((TODAY()-Tabla2[[#This Row],[FECHA NACIMIENTO]])/365),0)))</f>
        <v>24</v>
      </c>
      <c r="V6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17" s="44" t="str">
        <f>+IF(Tabla2[[#This Row],[Edad]]="Corregir","Corregir","Ok")</f>
        <v>Ok</v>
      </c>
      <c r="X617" s="42" t="str">
        <f>+IFERROR(VLOOKUP(Tabla2[[#This Row],[DISTRITO SEGÚN DNI]],Hoja1!$A$2:$B$32,2,FALSE),"No")</f>
        <v>No</v>
      </c>
      <c r="Y617" s="42" t="str">
        <f>IF(OR(LOWER(Tabla2[[#This Row],[GENERO]])="masculino", LOWER(Tabla2[[#This Row],[GENERO]])="femenino"),"OK","Corregir")</f>
        <v>OK</v>
      </c>
      <c r="Z617" s="42" t="str">
        <f>+IF(Tabla2[[#This Row],[Nro. DNI / CE]]="","Corregir",IF(LEN(Tabla2[[#This Row],[Nro. DNI / CE]])&gt;=8,"OK","Corregir"))</f>
        <v>OK</v>
      </c>
      <c r="AA617" s="42">
        <f>COUNTIF(Tabla2[APELLIDOS Y NOMBRES],Tabla2[[#This Row],[APELLIDOS Y NOMBRES]])</f>
        <v>1</v>
      </c>
      <c r="AB617" s="42">
        <f>IF(Tabla2[[#This Row],[Trabajador]]&gt;1,1/Tabla2[[#This Row],[Trabajador]],Tabla2[[#This Row],[Trabajador]])</f>
        <v>1</v>
      </c>
      <c r="AC617" t="str">
        <f>+IFERROR(IF(Tabla2[[#This Row],[FECHA CESE/BAJA]]="","No Aplica",IF(AND(MONTH(Tabla2[[#This Row],[FECHA CESE/BAJA]])=MONTH(TODAY()-30),YEAR(Tabla2[[#This Row],[FECHA CESE/BAJA]])=YEAR(TODAY())),MONTH(TODAY()-30)&amp;"-"&amp;YEAR(TODAY()),"Borrar")),"No aplica")</f>
        <v>No Aplica</v>
      </c>
      <c r="AD617" t="str">
        <f>+IFERROR(IF(Tabla2[[#This Row],[FECHA INICIO DE LABORES EN OBRA]]="","No Aplica",IF(AND(MONTH(Tabla2[[#This Row],[FECHA INICIO DE LABORES EN OBRA]])=MONTH(TODAY()-30),YEAR(Tabla2[[#This Row],[FECHA INICIO DE LABORES EN OBRA]])=YEAR(TODAY())),MONTH(TODAY()-30)&amp;"-"&amp;YEAR(TODAY()),"No Aplica")),"No Aplica")</f>
        <v>No Aplica</v>
      </c>
    </row>
    <row r="618" spans="1:30" x14ac:dyDescent="0.25">
      <c r="A618" s="13">
        <v>20603639520</v>
      </c>
      <c r="B618" s="15" t="s">
        <v>3799</v>
      </c>
      <c r="C618" s="15" t="s">
        <v>3799</v>
      </c>
      <c r="D618" s="15" t="s">
        <v>4043</v>
      </c>
      <c r="E618" s="15" t="s">
        <v>4044</v>
      </c>
      <c r="F618" s="39" t="s">
        <v>4045</v>
      </c>
      <c r="G618" s="15">
        <v>2</v>
      </c>
      <c r="H618" s="15" t="s">
        <v>3129</v>
      </c>
      <c r="I618" s="15" t="s">
        <v>3804</v>
      </c>
      <c r="J618" s="15" t="s">
        <v>4046</v>
      </c>
      <c r="K618" s="15" t="s">
        <v>2174</v>
      </c>
      <c r="L618" s="40" t="s">
        <v>6</v>
      </c>
      <c r="M618" s="39"/>
      <c r="N618" s="41" t="s">
        <v>2687</v>
      </c>
      <c r="O618" s="39">
        <v>44939</v>
      </c>
      <c r="P618" s="40">
        <v>1</v>
      </c>
      <c r="Q618" s="40">
        <v>4</v>
      </c>
      <c r="R618" s="40" t="str">
        <f>IFERROR(VLOOKUP(Tabla2[[#This Row],[CONTRATISTA PRNCIPAL]],Hoja1!$L$5:$M$9,2,FALSE),"CJV")</f>
        <v>CJV</v>
      </c>
      <c r="S618" s="40" t="str">
        <f>IF(Tabla2[[#This Row],[EMPRESA]]=Tabla2[[#This Row],[CONTRATISTA PRNCIPAL]],"Principal","Secundaria")</f>
        <v>Principal</v>
      </c>
      <c r="T618" s="42">
        <f>IFERROR(1/COUNTIF(Tabla2[CONTRATISTA PRNCIPAL],Tabla2[[#This Row],[CONTRATISTA PRNCIPAL]]),0)</f>
        <v>0.005291005291005291</v>
      </c>
      <c r="U618" s="43">
        <f>IF(((TODAY()-Tabla2[[#This Row],[FECHA NACIMIENTO]])/365)&lt;18,"Corregir", IF(((TODAY()-Tabla2[[#This Row],[FECHA NACIMIENTO]])/365)&gt;80, "Corregir",ROUNDDOWN(((TODAY()-Tabla2[[#This Row],[FECHA NACIMIENTO]])/365),0)))</f>
        <v>37</v>
      </c>
      <c r="V6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18" s="44" t="str">
        <f>+IF(Tabla2[[#This Row],[Edad]]="Corregir","Corregir","Ok")</f>
        <v>Ok</v>
      </c>
      <c r="X618" s="42" t="str">
        <f>+IFERROR(VLOOKUP(Tabla2[[#This Row],[DISTRITO SEGÚN DNI]],Hoja1!$A$2:$B$32,2,FALSE),"No")</f>
        <v>No</v>
      </c>
      <c r="Y618" s="42" t="str">
        <f>IF(OR(LOWER(Tabla2[[#This Row],[GENERO]])="masculino", LOWER(Tabla2[[#This Row],[GENERO]])="femenino"),"OK","Corregir")</f>
        <v>OK</v>
      </c>
      <c r="Z618" s="42" t="str">
        <f>+IF(Tabla2[[#This Row],[Nro. DNI / CE]]="","Corregir",IF(LEN(Tabla2[[#This Row],[Nro. DNI / CE]])&gt;=8,"OK","Corregir"))</f>
        <v>OK</v>
      </c>
      <c r="AA618" s="42">
        <f>COUNTIF(Tabla2[APELLIDOS Y NOMBRES],Tabla2[[#This Row],[APELLIDOS Y NOMBRES]])</f>
        <v>1</v>
      </c>
      <c r="AB618" s="42">
        <f>IF(Tabla2[[#This Row],[Trabajador]]&gt;1,1/Tabla2[[#This Row],[Trabajador]],Tabla2[[#This Row],[Trabajador]])</f>
        <v>1</v>
      </c>
      <c r="AC618" t="str">
        <f>+IFERROR(IF(Tabla2[[#This Row],[FECHA CESE/BAJA]]="","No Aplica",IF(AND(MONTH(Tabla2[[#This Row],[FECHA CESE/BAJA]])=MONTH(TODAY()-30),YEAR(Tabla2[[#This Row],[FECHA CESE/BAJA]])=YEAR(TODAY())),MONTH(TODAY()-30)&amp;"-"&amp;YEAR(TODAY()),"Borrar")),"No aplica")</f>
        <v>No Aplica</v>
      </c>
      <c r="AD618" t="str">
        <f>+IFERROR(IF(Tabla2[[#This Row],[FECHA INICIO DE LABORES EN OBRA]]="","No Aplica",IF(AND(MONTH(Tabla2[[#This Row],[FECHA INICIO DE LABORES EN OBRA]])=MONTH(TODAY()-30),YEAR(Tabla2[[#This Row],[FECHA INICIO DE LABORES EN OBRA]])=YEAR(TODAY())),MONTH(TODAY()-30)&amp;"-"&amp;YEAR(TODAY()),"No Aplica")),"No Aplica")</f>
        <v>No Aplica</v>
      </c>
    </row>
    <row r="619" spans="1:30" x14ac:dyDescent="0.25">
      <c r="A619" s="13">
        <v>20603639520</v>
      </c>
      <c r="B619" s="15" t="s">
        <v>3799</v>
      </c>
      <c r="C619" s="15" t="s">
        <v>3799</v>
      </c>
      <c r="D619" s="15" t="s">
        <v>940</v>
      </c>
      <c r="E619" s="15" t="s">
        <v>941</v>
      </c>
      <c r="F619" s="39" t="s">
        <v>4047</v>
      </c>
      <c r="G619" s="15">
        <v>2</v>
      </c>
      <c r="H619" s="15" t="s">
        <v>2751</v>
      </c>
      <c r="I619" s="15" t="s">
        <v>3809</v>
      </c>
      <c r="J619" s="15" t="s">
        <v>4048</v>
      </c>
      <c r="K619" s="15" t="s">
        <v>22</v>
      </c>
      <c r="L619" s="40" t="s">
        <v>6</v>
      </c>
      <c r="M619" s="39"/>
      <c r="N619" s="41" t="s">
        <v>2687</v>
      </c>
      <c r="O619" s="39">
        <v>44940</v>
      </c>
      <c r="P619" s="40">
        <v>1</v>
      </c>
      <c r="Q619" s="40">
        <v>4</v>
      </c>
      <c r="R619" s="40" t="str">
        <f>IFERROR(VLOOKUP(Tabla2[[#This Row],[CONTRATISTA PRNCIPAL]],Hoja1!$L$5:$M$9,2,FALSE),"CJV")</f>
        <v>CJV</v>
      </c>
      <c r="S619" s="40" t="str">
        <f>IF(Tabla2[[#This Row],[EMPRESA]]=Tabla2[[#This Row],[CONTRATISTA PRNCIPAL]],"Principal","Secundaria")</f>
        <v>Principal</v>
      </c>
      <c r="T619" s="42">
        <f>IFERROR(1/COUNTIF(Tabla2[CONTRATISTA PRNCIPAL],Tabla2[[#This Row],[CONTRATISTA PRNCIPAL]]),0)</f>
        <v>0.005291005291005291</v>
      </c>
      <c r="U619" s="43">
        <f>IF(((TODAY()-Tabla2[[#This Row],[FECHA NACIMIENTO]])/365)&lt;18,"Corregir", IF(((TODAY()-Tabla2[[#This Row],[FECHA NACIMIENTO]])/365)&gt;80, "Corregir",ROUNDDOWN(((TODAY()-Tabla2[[#This Row],[FECHA NACIMIENTO]])/365),0)))</f>
        <v>19</v>
      </c>
      <c r="V6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619" s="44" t="str">
        <f>+IF(Tabla2[[#This Row],[Edad]]="Corregir","Corregir","Ok")</f>
        <v>Ok</v>
      </c>
      <c r="X619" s="42" t="str">
        <f>+IFERROR(VLOOKUP(Tabla2[[#This Row],[DISTRITO SEGÚN DNI]],Hoja1!$A$2:$B$32,2,FALSE),"No")</f>
        <v>BREÑA</v>
      </c>
      <c r="Y619" s="42" t="str">
        <f>IF(OR(LOWER(Tabla2[[#This Row],[GENERO]])="masculino", LOWER(Tabla2[[#This Row],[GENERO]])="femenino"),"OK","Corregir")</f>
        <v>OK</v>
      </c>
      <c r="Z619" s="42" t="str">
        <f>+IF(Tabla2[[#This Row],[Nro. DNI / CE]]="","Corregir",IF(LEN(Tabla2[[#This Row],[Nro. DNI / CE]])&gt;=8,"OK","Corregir"))</f>
        <v>OK</v>
      </c>
      <c r="AA619" s="42">
        <f>COUNTIF(Tabla2[APELLIDOS Y NOMBRES],Tabla2[[#This Row],[APELLIDOS Y NOMBRES]])</f>
        <v>1</v>
      </c>
      <c r="AB619" s="42">
        <f>IF(Tabla2[[#This Row],[Trabajador]]&gt;1,1/Tabla2[[#This Row],[Trabajador]],Tabla2[[#This Row],[Trabajador]])</f>
        <v>1</v>
      </c>
      <c r="AC619" t="str">
        <f>+IFERROR(IF(Tabla2[[#This Row],[FECHA CESE/BAJA]]="","No Aplica",IF(AND(MONTH(Tabla2[[#This Row],[FECHA CESE/BAJA]])=MONTH(TODAY()-30),YEAR(Tabla2[[#This Row],[FECHA CESE/BAJA]])=YEAR(TODAY())),MONTH(TODAY()-30)&amp;"-"&amp;YEAR(TODAY()),"Borrar")),"No aplica")</f>
        <v>No Aplica</v>
      </c>
      <c r="AD619" t="str">
        <f>+IFERROR(IF(Tabla2[[#This Row],[FECHA INICIO DE LABORES EN OBRA]]="","No Aplica",IF(AND(MONTH(Tabla2[[#This Row],[FECHA INICIO DE LABORES EN OBRA]])=MONTH(TODAY()-30),YEAR(Tabla2[[#This Row],[FECHA INICIO DE LABORES EN OBRA]])=YEAR(TODAY())),MONTH(TODAY()-30)&amp;"-"&amp;YEAR(TODAY()),"No Aplica")),"No Aplica")</f>
        <v>No Aplica</v>
      </c>
    </row>
    <row r="620" spans="1:30" x14ac:dyDescent="0.25">
      <c r="A620" s="13">
        <v>20603639520</v>
      </c>
      <c r="B620" s="15" t="s">
        <v>3799</v>
      </c>
      <c r="C620" s="15" t="s">
        <v>3799</v>
      </c>
      <c r="D620" s="15" t="s">
        <v>4049</v>
      </c>
      <c r="E620" s="15" t="s">
        <v>4050</v>
      </c>
      <c r="F620" s="39" t="s">
        <v>4051</v>
      </c>
      <c r="G620" s="15">
        <v>2</v>
      </c>
      <c r="H620" s="15" t="s">
        <v>2751</v>
      </c>
      <c r="I620" s="15" t="s">
        <v>3804</v>
      </c>
      <c r="J620" s="15" t="s">
        <v>4052</v>
      </c>
      <c r="K620" s="15" t="s">
        <v>2182</v>
      </c>
      <c r="L620" s="40" t="s">
        <v>6</v>
      </c>
      <c r="M620" s="39"/>
      <c r="N620" s="41" t="s">
        <v>2687</v>
      </c>
      <c r="O620" s="39">
        <v>44942</v>
      </c>
      <c r="P620" s="40">
        <v>1</v>
      </c>
      <c r="Q620" s="40">
        <v>4</v>
      </c>
      <c r="R620" s="40" t="str">
        <f>IFERROR(VLOOKUP(Tabla2[[#This Row],[CONTRATISTA PRNCIPAL]],Hoja1!$L$5:$M$9,2,FALSE),"CJV")</f>
        <v>CJV</v>
      </c>
      <c r="S620" s="40" t="str">
        <f>IF(Tabla2[[#This Row],[EMPRESA]]=Tabla2[[#This Row],[CONTRATISTA PRNCIPAL]],"Principal","Secundaria")</f>
        <v>Principal</v>
      </c>
      <c r="T620" s="42">
        <f>IFERROR(1/COUNTIF(Tabla2[CONTRATISTA PRNCIPAL],Tabla2[[#This Row],[CONTRATISTA PRNCIPAL]]),0)</f>
        <v>0.005291005291005291</v>
      </c>
      <c r="U620" s="43">
        <f>IF(((TODAY()-Tabla2[[#This Row],[FECHA NACIMIENTO]])/365)&lt;18,"Corregir", IF(((TODAY()-Tabla2[[#This Row],[FECHA NACIMIENTO]])/365)&gt;80, "Corregir",ROUNDDOWN(((TODAY()-Tabla2[[#This Row],[FECHA NACIMIENTO]])/365),0)))</f>
        <v>32</v>
      </c>
      <c r="V6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20" s="44" t="str">
        <f>+IF(Tabla2[[#This Row],[Edad]]="Corregir","Corregir","Ok")</f>
        <v>Ok</v>
      </c>
      <c r="X620" s="42" t="str">
        <f>+IFERROR(VLOOKUP(Tabla2[[#This Row],[DISTRITO SEGÚN DNI]],Hoja1!$A$2:$B$32,2,FALSE),"No")</f>
        <v>No</v>
      </c>
      <c r="Y620" s="42" t="str">
        <f>IF(OR(LOWER(Tabla2[[#This Row],[GENERO]])="masculino", LOWER(Tabla2[[#This Row],[GENERO]])="femenino"),"OK","Corregir")</f>
        <v>OK</v>
      </c>
      <c r="Z620" s="42" t="str">
        <f>+IF(Tabla2[[#This Row],[Nro. DNI / CE]]="","Corregir",IF(LEN(Tabla2[[#This Row],[Nro. DNI / CE]])&gt;=8,"OK","Corregir"))</f>
        <v>OK</v>
      </c>
      <c r="AA620" s="42">
        <f>COUNTIF(Tabla2[APELLIDOS Y NOMBRES],Tabla2[[#This Row],[APELLIDOS Y NOMBRES]])</f>
        <v>1</v>
      </c>
      <c r="AB620" s="42">
        <f>IF(Tabla2[[#This Row],[Trabajador]]&gt;1,1/Tabla2[[#This Row],[Trabajador]],Tabla2[[#This Row],[Trabajador]])</f>
        <v>1</v>
      </c>
      <c r="AC620" t="str">
        <f>+IFERROR(IF(Tabla2[[#This Row],[FECHA CESE/BAJA]]="","No Aplica",IF(AND(MONTH(Tabla2[[#This Row],[FECHA CESE/BAJA]])=MONTH(TODAY()-30),YEAR(Tabla2[[#This Row],[FECHA CESE/BAJA]])=YEAR(TODAY())),MONTH(TODAY()-30)&amp;"-"&amp;YEAR(TODAY()),"Borrar")),"No aplica")</f>
        <v>No Aplica</v>
      </c>
      <c r="AD620" t="str">
        <f>+IFERROR(IF(Tabla2[[#This Row],[FECHA INICIO DE LABORES EN OBRA]]="","No Aplica",IF(AND(MONTH(Tabla2[[#This Row],[FECHA INICIO DE LABORES EN OBRA]])=MONTH(TODAY()-30),YEAR(Tabla2[[#This Row],[FECHA INICIO DE LABORES EN OBRA]])=YEAR(TODAY())),MONTH(TODAY()-30)&amp;"-"&amp;YEAR(TODAY()),"No Aplica")),"No Aplica")</f>
        <v>No Aplica</v>
      </c>
    </row>
    <row r="621" spans="1:30" x14ac:dyDescent="0.25">
      <c r="A621" s="13">
        <v>20603639520</v>
      </c>
      <c r="B621" s="15" t="s">
        <v>3799</v>
      </c>
      <c r="C621" s="15" t="s">
        <v>3799</v>
      </c>
      <c r="D621" s="15" t="s">
        <v>4053</v>
      </c>
      <c r="E621" s="15" t="s">
        <v>4054</v>
      </c>
      <c r="F621" s="39" t="s">
        <v>4055</v>
      </c>
      <c r="G621" s="15">
        <v>2</v>
      </c>
      <c r="H621" s="15" t="s">
        <v>2746</v>
      </c>
      <c r="I621" s="15" t="s">
        <v>3804</v>
      </c>
      <c r="J621" s="15" t="s">
        <v>4056</v>
      </c>
      <c r="K621" s="15" t="s">
        <v>2232</v>
      </c>
      <c r="L621" s="40" t="s">
        <v>6</v>
      </c>
      <c r="M621" s="39"/>
      <c r="N621" s="41" t="s">
        <v>2687</v>
      </c>
      <c r="O621" s="39">
        <v>44943</v>
      </c>
      <c r="P621" s="40">
        <v>1</v>
      </c>
      <c r="Q621" s="40">
        <v>4</v>
      </c>
      <c r="R621" s="40" t="str">
        <f>IFERROR(VLOOKUP(Tabla2[[#This Row],[CONTRATISTA PRNCIPAL]],Hoja1!$L$5:$M$9,2,FALSE),"CJV")</f>
        <v>CJV</v>
      </c>
      <c r="S621" s="40" t="str">
        <f>IF(Tabla2[[#This Row],[EMPRESA]]=Tabla2[[#This Row],[CONTRATISTA PRNCIPAL]],"Principal","Secundaria")</f>
        <v>Principal</v>
      </c>
      <c r="T621" s="42">
        <f>IFERROR(1/COUNTIF(Tabla2[CONTRATISTA PRNCIPAL],Tabla2[[#This Row],[CONTRATISTA PRNCIPAL]]),0)</f>
        <v>0.005291005291005291</v>
      </c>
      <c r="U621" s="43">
        <f>IF(((TODAY()-Tabla2[[#This Row],[FECHA NACIMIENTO]])/365)&lt;18,"Corregir", IF(((TODAY()-Tabla2[[#This Row],[FECHA NACIMIENTO]])/365)&gt;80, "Corregir",ROUNDDOWN(((TODAY()-Tabla2[[#This Row],[FECHA NACIMIENTO]])/365),0)))</f>
        <v>44</v>
      </c>
      <c r="V6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21" s="44" t="str">
        <f>+IF(Tabla2[[#This Row],[Edad]]="Corregir","Corregir","Ok")</f>
        <v>Ok</v>
      </c>
      <c r="X621" s="42" t="str">
        <f>+IFERROR(VLOOKUP(Tabla2[[#This Row],[DISTRITO SEGÚN DNI]],Hoja1!$A$2:$B$32,2,FALSE),"No")</f>
        <v>No</v>
      </c>
      <c r="Y621" s="42" t="str">
        <f>IF(OR(LOWER(Tabla2[[#This Row],[GENERO]])="masculino", LOWER(Tabla2[[#This Row],[GENERO]])="femenino"),"OK","Corregir")</f>
        <v>OK</v>
      </c>
      <c r="Z621" s="42" t="str">
        <f>+IF(Tabla2[[#This Row],[Nro. DNI / CE]]="","Corregir",IF(LEN(Tabla2[[#This Row],[Nro. DNI / CE]])&gt;=8,"OK","Corregir"))</f>
        <v>OK</v>
      </c>
      <c r="AA621" s="42">
        <f>COUNTIF(Tabla2[APELLIDOS Y NOMBRES],Tabla2[[#This Row],[APELLIDOS Y NOMBRES]])</f>
        <v>1</v>
      </c>
      <c r="AB621" s="42">
        <f>IF(Tabla2[[#This Row],[Trabajador]]&gt;1,1/Tabla2[[#This Row],[Trabajador]],Tabla2[[#This Row],[Trabajador]])</f>
        <v>1</v>
      </c>
      <c r="AC621" t="str">
        <f>+IFERROR(IF(Tabla2[[#This Row],[FECHA CESE/BAJA]]="","No Aplica",IF(AND(MONTH(Tabla2[[#This Row],[FECHA CESE/BAJA]])=MONTH(TODAY()-30),YEAR(Tabla2[[#This Row],[FECHA CESE/BAJA]])=YEAR(TODAY())),MONTH(TODAY()-30)&amp;"-"&amp;YEAR(TODAY()),"Borrar")),"No aplica")</f>
        <v>No Aplica</v>
      </c>
      <c r="AD621" t="str">
        <f>+IFERROR(IF(Tabla2[[#This Row],[FECHA INICIO DE LABORES EN OBRA]]="","No Aplica",IF(AND(MONTH(Tabla2[[#This Row],[FECHA INICIO DE LABORES EN OBRA]])=MONTH(TODAY()-30),YEAR(Tabla2[[#This Row],[FECHA INICIO DE LABORES EN OBRA]])=YEAR(TODAY())),MONTH(TODAY()-30)&amp;"-"&amp;YEAR(TODAY()),"No Aplica")),"No Aplica")</f>
        <v>No Aplica</v>
      </c>
    </row>
    <row r="622" spans="1:30" x14ac:dyDescent="0.25">
      <c r="A622" s="13">
        <v>20603639520</v>
      </c>
      <c r="B622" s="15" t="s">
        <v>3799</v>
      </c>
      <c r="C622" s="15" t="s">
        <v>3799</v>
      </c>
      <c r="D622" s="15" t="s">
        <v>835</v>
      </c>
      <c r="E622" s="15" t="s">
        <v>836</v>
      </c>
      <c r="F622" s="39" t="s">
        <v>4057</v>
      </c>
      <c r="G622" s="15">
        <v>2</v>
      </c>
      <c r="H622" s="15" t="s">
        <v>2746</v>
      </c>
      <c r="I622" s="15" t="s">
        <v>3804</v>
      </c>
      <c r="J622" s="15" t="s">
        <v>4058</v>
      </c>
      <c r="K622" s="15" t="s">
        <v>2022</v>
      </c>
      <c r="L622" s="40" t="s">
        <v>6</v>
      </c>
      <c r="M622" s="39"/>
      <c r="N622" s="41" t="s">
        <v>2687</v>
      </c>
      <c r="O622" s="39">
        <v>44943</v>
      </c>
      <c r="P622" s="40">
        <v>1</v>
      </c>
      <c r="Q622" s="40">
        <v>4</v>
      </c>
      <c r="R622" s="40" t="str">
        <f>IFERROR(VLOOKUP(Tabla2[[#This Row],[CONTRATISTA PRNCIPAL]],Hoja1!$L$5:$M$9,2,FALSE),"CJV")</f>
        <v>CJV</v>
      </c>
      <c r="S622" s="40" t="str">
        <f>IF(Tabla2[[#This Row],[EMPRESA]]=Tabla2[[#This Row],[CONTRATISTA PRNCIPAL]],"Principal","Secundaria")</f>
        <v>Principal</v>
      </c>
      <c r="T622" s="42">
        <f>IFERROR(1/COUNTIF(Tabla2[CONTRATISTA PRNCIPAL],Tabla2[[#This Row],[CONTRATISTA PRNCIPAL]]),0)</f>
        <v>0.005291005291005291</v>
      </c>
      <c r="U622" s="43">
        <f>IF(((TODAY()-Tabla2[[#This Row],[FECHA NACIMIENTO]])/365)&lt;18,"Corregir", IF(((TODAY()-Tabla2[[#This Row],[FECHA NACIMIENTO]])/365)&gt;80, "Corregir",ROUNDDOWN(((TODAY()-Tabla2[[#This Row],[FECHA NACIMIENTO]])/365),0)))</f>
        <v>34</v>
      </c>
      <c r="V6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22" s="44" t="str">
        <f>+IF(Tabla2[[#This Row],[Edad]]="Corregir","Corregir","Ok")</f>
        <v>Ok</v>
      </c>
      <c r="X622" s="42" t="str">
        <f>+IFERROR(VLOOKUP(Tabla2[[#This Row],[DISTRITO SEGÚN DNI]],Hoja1!$A$2:$B$32,2,FALSE),"No")</f>
        <v>CALLAO</v>
      </c>
      <c r="Y622" s="42" t="str">
        <f>IF(OR(LOWER(Tabla2[[#This Row],[GENERO]])="masculino", LOWER(Tabla2[[#This Row],[GENERO]])="femenino"),"OK","Corregir")</f>
        <v>OK</v>
      </c>
      <c r="Z622" s="42" t="str">
        <f>+IF(Tabla2[[#This Row],[Nro. DNI / CE]]="","Corregir",IF(LEN(Tabla2[[#This Row],[Nro. DNI / CE]])&gt;=8,"OK","Corregir"))</f>
        <v>OK</v>
      </c>
      <c r="AA622" s="42">
        <f>COUNTIF(Tabla2[APELLIDOS Y NOMBRES],Tabla2[[#This Row],[APELLIDOS Y NOMBRES]])</f>
        <v>1</v>
      </c>
      <c r="AB622" s="42">
        <f>IF(Tabla2[[#This Row],[Trabajador]]&gt;1,1/Tabla2[[#This Row],[Trabajador]],Tabla2[[#This Row],[Trabajador]])</f>
        <v>1</v>
      </c>
      <c r="AC622" t="str">
        <f>+IFERROR(IF(Tabla2[[#This Row],[FECHA CESE/BAJA]]="","No Aplica",IF(AND(MONTH(Tabla2[[#This Row],[FECHA CESE/BAJA]])=MONTH(TODAY()-30),YEAR(Tabla2[[#This Row],[FECHA CESE/BAJA]])=YEAR(TODAY())),MONTH(TODAY()-30)&amp;"-"&amp;YEAR(TODAY()),"Borrar")),"No aplica")</f>
        <v>No Aplica</v>
      </c>
      <c r="AD622" t="str">
        <f>+IFERROR(IF(Tabla2[[#This Row],[FECHA INICIO DE LABORES EN OBRA]]="","No Aplica",IF(AND(MONTH(Tabla2[[#This Row],[FECHA INICIO DE LABORES EN OBRA]])=MONTH(TODAY()-30),YEAR(Tabla2[[#This Row],[FECHA INICIO DE LABORES EN OBRA]])=YEAR(TODAY())),MONTH(TODAY()-30)&amp;"-"&amp;YEAR(TODAY()),"No Aplica")),"No Aplica")</f>
        <v>No Aplica</v>
      </c>
    </row>
    <row r="623" spans="1:30" x14ac:dyDescent="0.25">
      <c r="A623" s="13">
        <v>20603639520</v>
      </c>
      <c r="B623" s="15" t="s">
        <v>3799</v>
      </c>
      <c r="C623" s="15" t="s">
        <v>3799</v>
      </c>
      <c r="D623" s="15" t="s">
        <v>4059</v>
      </c>
      <c r="E623" s="15" t="s">
        <v>4060</v>
      </c>
      <c r="F623" s="39">
        <v>34867</v>
      </c>
      <c r="G623" s="15">
        <v>2</v>
      </c>
      <c r="H623" s="15" t="s">
        <v>4061</v>
      </c>
      <c r="I623" s="15" t="s">
        <v>3804</v>
      </c>
      <c r="J623" s="15" t="s">
        <v>4062</v>
      </c>
      <c r="K623" s="15" t="s">
        <v>4063</v>
      </c>
      <c r="L623" s="40" t="s">
        <v>6</v>
      </c>
      <c r="M623" s="39"/>
      <c r="N623" s="41" t="s">
        <v>2687</v>
      </c>
      <c r="O623" s="39">
        <v>44923</v>
      </c>
      <c r="P623" s="40">
        <v>1</v>
      </c>
      <c r="Q623" s="40">
        <v>4</v>
      </c>
      <c r="R623" s="40" t="str">
        <f>IFERROR(VLOOKUP(Tabla2[[#This Row],[CONTRATISTA PRNCIPAL]],Hoja1!$L$5:$M$9,2,FALSE),"CJV")</f>
        <v>CJV</v>
      </c>
      <c r="S623" s="40" t="str">
        <f>IF(Tabla2[[#This Row],[EMPRESA]]=Tabla2[[#This Row],[CONTRATISTA PRNCIPAL]],"Principal","Secundaria")</f>
        <v>Principal</v>
      </c>
      <c r="T623" s="42">
        <f>IFERROR(1/COUNTIF(Tabla2[CONTRATISTA PRNCIPAL],Tabla2[[#This Row],[CONTRATISTA PRNCIPAL]]),0)</f>
        <v>0.005291005291005291</v>
      </c>
      <c r="U623" s="43">
        <f>IF(((TODAY()-Tabla2[[#This Row],[FECHA NACIMIENTO]])/365)&lt;18,"Corregir", IF(((TODAY()-Tabla2[[#This Row],[FECHA NACIMIENTO]])/365)&gt;80, "Corregir",ROUNDDOWN(((TODAY()-Tabla2[[#This Row],[FECHA NACIMIENTO]])/365),0)))</f>
        <v>28</v>
      </c>
      <c r="V6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23" s="44" t="str">
        <f>+IF(Tabla2[[#This Row],[Edad]]="Corregir","Corregir","Ok")</f>
        <v>Ok</v>
      </c>
      <c r="X623" s="42" t="str">
        <f>+IFERROR(VLOOKUP(Tabla2[[#This Row],[DISTRITO SEGÚN DNI]],Hoja1!$A$2:$B$32,2,FALSE),"No")</f>
        <v>No</v>
      </c>
      <c r="Y623" s="42" t="str">
        <f>IF(OR(LOWER(Tabla2[[#This Row],[GENERO]])="masculino", LOWER(Tabla2[[#This Row],[GENERO]])="femenino"),"OK","Corregir")</f>
        <v>OK</v>
      </c>
      <c r="Z623" s="42" t="str">
        <f>+IF(Tabla2[[#This Row],[Nro. DNI / CE]]="","Corregir",IF(LEN(Tabla2[[#This Row],[Nro. DNI / CE]])&gt;=8,"OK","Corregir"))</f>
        <v>OK</v>
      </c>
      <c r="AA623" s="42">
        <f>COUNTIF(Tabla2[APELLIDOS Y NOMBRES],Tabla2[[#This Row],[APELLIDOS Y NOMBRES]])</f>
        <v>1</v>
      </c>
      <c r="AB623" s="42">
        <f>IF(Tabla2[[#This Row],[Trabajador]]&gt;1,1/Tabla2[[#This Row],[Trabajador]],Tabla2[[#This Row],[Trabajador]])</f>
        <v>1</v>
      </c>
      <c r="AC623" t="str">
        <f>+IFERROR(IF(Tabla2[[#This Row],[FECHA CESE/BAJA]]="","No Aplica",IF(AND(MONTH(Tabla2[[#This Row],[FECHA CESE/BAJA]])=MONTH(TODAY()-30),YEAR(Tabla2[[#This Row],[FECHA CESE/BAJA]])=YEAR(TODAY())),MONTH(TODAY()-30)&amp;"-"&amp;YEAR(TODAY()),"Borrar")),"No aplica")</f>
        <v>No Aplica</v>
      </c>
      <c r="AD623" t="str">
        <f>+IFERROR(IF(Tabla2[[#This Row],[FECHA INICIO DE LABORES EN OBRA]]="","No Aplica",IF(AND(MONTH(Tabla2[[#This Row],[FECHA INICIO DE LABORES EN OBRA]])=MONTH(TODAY()-30),YEAR(Tabla2[[#This Row],[FECHA INICIO DE LABORES EN OBRA]])=YEAR(TODAY())),MONTH(TODAY()-30)&amp;"-"&amp;YEAR(TODAY()),"No Aplica")),"No Aplica")</f>
        <v>No Aplica</v>
      </c>
    </row>
    <row r="624" spans="1:30" x14ac:dyDescent="0.25">
      <c r="A624" s="13">
        <v>20603639520</v>
      </c>
      <c r="B624" s="15" t="s">
        <v>3799</v>
      </c>
      <c r="C624" s="15" t="s">
        <v>3799</v>
      </c>
      <c r="D624" s="15" t="s">
        <v>558</v>
      </c>
      <c r="E624" s="15" t="s">
        <v>559</v>
      </c>
      <c r="F624" s="39" t="s">
        <v>4064</v>
      </c>
      <c r="G624" s="15">
        <v>2</v>
      </c>
      <c r="H624" s="15" t="s">
        <v>2749</v>
      </c>
      <c r="I624" s="15" t="s">
        <v>3804</v>
      </c>
      <c r="J624" s="15" t="s">
        <v>4065</v>
      </c>
      <c r="K624" s="15" t="s">
        <v>22</v>
      </c>
      <c r="L624" s="40" t="s">
        <v>6</v>
      </c>
      <c r="M624" s="39"/>
      <c r="N624" s="41" t="s">
        <v>2687</v>
      </c>
      <c r="O624" s="39">
        <v>44947</v>
      </c>
      <c r="P624" s="40">
        <v>1</v>
      </c>
      <c r="Q624" s="40">
        <v>4</v>
      </c>
      <c r="R624" s="40" t="str">
        <f>IFERROR(VLOOKUP(Tabla2[[#This Row],[CONTRATISTA PRNCIPAL]],Hoja1!$L$5:$M$9,2,FALSE),"CJV")</f>
        <v>CJV</v>
      </c>
      <c r="S624" s="40" t="str">
        <f>IF(Tabla2[[#This Row],[EMPRESA]]=Tabla2[[#This Row],[CONTRATISTA PRNCIPAL]],"Principal","Secundaria")</f>
        <v>Principal</v>
      </c>
      <c r="T624" s="42">
        <f>IFERROR(1/COUNTIF(Tabla2[CONTRATISTA PRNCIPAL],Tabla2[[#This Row],[CONTRATISTA PRNCIPAL]]),0)</f>
        <v>0.005291005291005291</v>
      </c>
      <c r="U624" s="43">
        <f>IF(((TODAY()-Tabla2[[#This Row],[FECHA NACIMIENTO]])/365)&lt;18,"Corregir", IF(((TODAY()-Tabla2[[#This Row],[FECHA NACIMIENTO]])/365)&gt;80, "Corregir",ROUNDDOWN(((TODAY()-Tabla2[[#This Row],[FECHA NACIMIENTO]])/365),0)))</f>
        <v>42</v>
      </c>
      <c r="V6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24" s="44" t="str">
        <f>+IF(Tabla2[[#This Row],[Edad]]="Corregir","Corregir","Ok")</f>
        <v>Ok</v>
      </c>
      <c r="X624" s="42" t="str">
        <f>+IFERROR(VLOOKUP(Tabla2[[#This Row],[DISTRITO SEGÚN DNI]],Hoja1!$A$2:$B$32,2,FALSE),"No")</f>
        <v>BREÑA</v>
      </c>
      <c r="Y624" s="42" t="str">
        <f>IF(OR(LOWER(Tabla2[[#This Row],[GENERO]])="masculino", LOWER(Tabla2[[#This Row],[GENERO]])="femenino"),"OK","Corregir")</f>
        <v>OK</v>
      </c>
      <c r="Z624" s="42" t="str">
        <f>+IF(Tabla2[[#This Row],[Nro. DNI / CE]]="","Corregir",IF(LEN(Tabla2[[#This Row],[Nro. DNI / CE]])&gt;=8,"OK","Corregir"))</f>
        <v>OK</v>
      </c>
      <c r="AA624" s="42">
        <f>COUNTIF(Tabla2[APELLIDOS Y NOMBRES],Tabla2[[#This Row],[APELLIDOS Y NOMBRES]])</f>
        <v>1</v>
      </c>
      <c r="AB624" s="42">
        <f>IF(Tabla2[[#This Row],[Trabajador]]&gt;1,1/Tabla2[[#This Row],[Trabajador]],Tabla2[[#This Row],[Trabajador]])</f>
        <v>1</v>
      </c>
      <c r="AC624" t="str">
        <f>+IFERROR(IF(Tabla2[[#This Row],[FECHA CESE/BAJA]]="","No Aplica",IF(AND(MONTH(Tabla2[[#This Row],[FECHA CESE/BAJA]])=MONTH(TODAY()-30),YEAR(Tabla2[[#This Row],[FECHA CESE/BAJA]])=YEAR(TODAY())),MONTH(TODAY()-30)&amp;"-"&amp;YEAR(TODAY()),"Borrar")),"No aplica")</f>
        <v>No Aplica</v>
      </c>
      <c r="AD624" t="str">
        <f>+IFERROR(IF(Tabla2[[#This Row],[FECHA INICIO DE LABORES EN OBRA]]="","No Aplica",IF(AND(MONTH(Tabla2[[#This Row],[FECHA INICIO DE LABORES EN OBRA]])=MONTH(TODAY()-30),YEAR(Tabla2[[#This Row],[FECHA INICIO DE LABORES EN OBRA]])=YEAR(TODAY())),MONTH(TODAY()-30)&amp;"-"&amp;YEAR(TODAY()),"No Aplica")),"No Aplica")</f>
        <v>No Aplica</v>
      </c>
    </row>
    <row r="625" spans="1:30" x14ac:dyDescent="0.25">
      <c r="A625" s="13">
        <v>20603639520</v>
      </c>
      <c r="B625" s="15" t="s">
        <v>3799</v>
      </c>
      <c r="C625" s="15" t="s">
        <v>3799</v>
      </c>
      <c r="D625" s="15">
        <v>45023610</v>
      </c>
      <c r="E625" s="15" t="s">
        <v>1048</v>
      </c>
      <c r="F625" s="39">
        <v>30671</v>
      </c>
      <c r="G625" s="15">
        <v>2</v>
      </c>
      <c r="H625" s="15" t="s">
        <v>2751</v>
      </c>
      <c r="I625" s="15" t="s">
        <v>3809</v>
      </c>
      <c r="J625" s="15" t="s">
        <v>4066</v>
      </c>
      <c r="K625" s="15" t="s">
        <v>22</v>
      </c>
      <c r="L625" s="40" t="s">
        <v>6</v>
      </c>
      <c r="M625" s="39"/>
      <c r="N625" s="41" t="s">
        <v>2687</v>
      </c>
      <c r="O625" s="39">
        <v>44952</v>
      </c>
      <c r="P625" s="40">
        <v>1</v>
      </c>
      <c r="Q625" s="40">
        <v>4</v>
      </c>
      <c r="R625" s="40" t="str">
        <f>IFERROR(VLOOKUP(Tabla2[[#This Row],[CONTRATISTA PRNCIPAL]],Hoja1!$L$5:$M$9,2,FALSE),"CJV")</f>
        <v>CJV</v>
      </c>
      <c r="S625" s="40" t="str">
        <f>IF(Tabla2[[#This Row],[EMPRESA]]=Tabla2[[#This Row],[CONTRATISTA PRNCIPAL]],"Principal","Secundaria")</f>
        <v>Principal</v>
      </c>
      <c r="T625" s="42">
        <f>IFERROR(1/COUNTIF(Tabla2[CONTRATISTA PRNCIPAL],Tabla2[[#This Row],[CONTRATISTA PRNCIPAL]]),0)</f>
        <v>0.005291005291005291</v>
      </c>
      <c r="U625" s="43">
        <f>IF(((TODAY()-Tabla2[[#This Row],[FECHA NACIMIENTO]])/365)&lt;18,"Corregir", IF(((TODAY()-Tabla2[[#This Row],[FECHA NACIMIENTO]])/365)&gt;80, "Corregir",ROUNDDOWN(((TODAY()-Tabla2[[#This Row],[FECHA NACIMIENTO]])/365),0)))</f>
        <v>39</v>
      </c>
      <c r="V6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25" s="44" t="str">
        <f>+IF(Tabla2[[#This Row],[Edad]]="Corregir","Corregir","Ok")</f>
        <v>Ok</v>
      </c>
      <c r="X625" s="42" t="str">
        <f>+IFERROR(VLOOKUP(Tabla2[[#This Row],[DISTRITO SEGÚN DNI]],Hoja1!$A$2:$B$32,2,FALSE),"No")</f>
        <v>BREÑA</v>
      </c>
      <c r="Y625" s="42" t="str">
        <f>IF(OR(LOWER(Tabla2[[#This Row],[GENERO]])="masculino", LOWER(Tabla2[[#This Row],[GENERO]])="femenino"),"OK","Corregir")</f>
        <v>OK</v>
      </c>
      <c r="Z625" s="42" t="str">
        <f>+IF(Tabla2[[#This Row],[Nro. DNI / CE]]="","Corregir",IF(LEN(Tabla2[[#This Row],[Nro. DNI / CE]])&gt;=8,"OK","Corregir"))</f>
        <v>OK</v>
      </c>
      <c r="AA625" s="42">
        <f>COUNTIF(Tabla2[APELLIDOS Y NOMBRES],Tabla2[[#This Row],[APELLIDOS Y NOMBRES]])</f>
        <v>1</v>
      </c>
      <c r="AB625" s="42">
        <f>IF(Tabla2[[#This Row],[Trabajador]]&gt;1,1/Tabla2[[#This Row],[Trabajador]],Tabla2[[#This Row],[Trabajador]])</f>
        <v>1</v>
      </c>
      <c r="AC625" t="str">
        <f>+IFERROR(IF(Tabla2[[#This Row],[FECHA CESE/BAJA]]="","No Aplica",IF(AND(MONTH(Tabla2[[#This Row],[FECHA CESE/BAJA]])=MONTH(TODAY()-30),YEAR(Tabla2[[#This Row],[FECHA CESE/BAJA]])=YEAR(TODAY())),MONTH(TODAY()-30)&amp;"-"&amp;YEAR(TODAY()),"Borrar")),"No aplica")</f>
        <v>No Aplica</v>
      </c>
      <c r="AD625" t="str">
        <f>+IFERROR(IF(Tabla2[[#This Row],[FECHA INICIO DE LABORES EN OBRA]]="","No Aplica",IF(AND(MONTH(Tabla2[[#This Row],[FECHA INICIO DE LABORES EN OBRA]])=MONTH(TODAY()-30),YEAR(Tabla2[[#This Row],[FECHA INICIO DE LABORES EN OBRA]])=YEAR(TODAY())),MONTH(TODAY()-30)&amp;"-"&amp;YEAR(TODAY()),"No Aplica")),"No Aplica")</f>
        <v>No Aplica</v>
      </c>
    </row>
    <row r="626" spans="1:30" x14ac:dyDescent="0.25">
      <c r="A626" s="13">
        <v>20603639520</v>
      </c>
      <c r="B626" s="15" t="s">
        <v>3799</v>
      </c>
      <c r="C626" s="15" t="s">
        <v>3799</v>
      </c>
      <c r="D626" s="15" t="s">
        <v>4067</v>
      </c>
      <c r="E626" s="15" t="s">
        <v>4068</v>
      </c>
      <c r="F626" s="39">
        <v>32237</v>
      </c>
      <c r="G626" s="15">
        <v>2</v>
      </c>
      <c r="H626" s="15" t="s">
        <v>4069</v>
      </c>
      <c r="I626" s="15" t="s">
        <v>3804</v>
      </c>
      <c r="J626" s="15" t="s">
        <v>4070</v>
      </c>
      <c r="K626" s="15" t="s">
        <v>2645</v>
      </c>
      <c r="L626" s="40" t="s">
        <v>6</v>
      </c>
      <c r="M626" s="39"/>
      <c r="N626" s="41" t="s">
        <v>2687</v>
      </c>
      <c r="O626" s="39">
        <v>44952</v>
      </c>
      <c r="P626" s="40">
        <v>1</v>
      </c>
      <c r="Q626" s="40">
        <v>4</v>
      </c>
      <c r="R626" s="40" t="str">
        <f>IFERROR(VLOOKUP(Tabla2[[#This Row],[CONTRATISTA PRNCIPAL]],Hoja1!$L$5:$M$9,2,FALSE),"CJV")</f>
        <v>CJV</v>
      </c>
      <c r="S626" s="40" t="str">
        <f>IF(Tabla2[[#This Row],[EMPRESA]]=Tabla2[[#This Row],[CONTRATISTA PRNCIPAL]],"Principal","Secundaria")</f>
        <v>Principal</v>
      </c>
      <c r="T626" s="42">
        <f>IFERROR(1/COUNTIF(Tabla2[CONTRATISTA PRNCIPAL],Tabla2[[#This Row],[CONTRATISTA PRNCIPAL]]),0)</f>
        <v>0.005291005291005291</v>
      </c>
      <c r="U626" s="43">
        <f>IF(((TODAY()-Tabla2[[#This Row],[FECHA NACIMIENTO]])/365)&lt;18,"Corregir", IF(((TODAY()-Tabla2[[#This Row],[FECHA NACIMIENTO]])/365)&gt;80, "Corregir",ROUNDDOWN(((TODAY()-Tabla2[[#This Row],[FECHA NACIMIENTO]])/365),0)))</f>
        <v>35</v>
      </c>
      <c r="V6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26" s="44" t="str">
        <f>+IF(Tabla2[[#This Row],[Edad]]="Corregir","Corregir","Ok")</f>
        <v>Ok</v>
      </c>
      <c r="X626" s="42" t="str">
        <f>+IFERROR(VLOOKUP(Tabla2[[#This Row],[DISTRITO SEGÚN DNI]],Hoja1!$A$2:$B$32,2,FALSE),"No")</f>
        <v>No</v>
      </c>
      <c r="Y626" s="42" t="str">
        <f>IF(OR(LOWER(Tabla2[[#This Row],[GENERO]])="masculino", LOWER(Tabla2[[#This Row],[GENERO]])="femenino"),"OK","Corregir")</f>
        <v>OK</v>
      </c>
      <c r="Z626" s="42" t="str">
        <f>+IF(Tabla2[[#This Row],[Nro. DNI / CE]]="","Corregir",IF(LEN(Tabla2[[#This Row],[Nro. DNI / CE]])&gt;=8,"OK","Corregir"))</f>
        <v>OK</v>
      </c>
      <c r="AA626" s="42">
        <f>COUNTIF(Tabla2[APELLIDOS Y NOMBRES],Tabla2[[#This Row],[APELLIDOS Y NOMBRES]])</f>
        <v>1</v>
      </c>
      <c r="AB626" s="42">
        <f>IF(Tabla2[[#This Row],[Trabajador]]&gt;1,1/Tabla2[[#This Row],[Trabajador]],Tabla2[[#This Row],[Trabajador]])</f>
        <v>1</v>
      </c>
      <c r="AC626" t="str">
        <f>+IFERROR(IF(Tabla2[[#This Row],[FECHA CESE/BAJA]]="","No Aplica",IF(AND(MONTH(Tabla2[[#This Row],[FECHA CESE/BAJA]])=MONTH(TODAY()-30),YEAR(Tabla2[[#This Row],[FECHA CESE/BAJA]])=YEAR(TODAY())),MONTH(TODAY()-30)&amp;"-"&amp;YEAR(TODAY()),"Borrar")),"No aplica")</f>
        <v>No Aplica</v>
      </c>
      <c r="AD626" t="str">
        <f>+IFERROR(IF(Tabla2[[#This Row],[FECHA INICIO DE LABORES EN OBRA]]="","No Aplica",IF(AND(MONTH(Tabla2[[#This Row],[FECHA INICIO DE LABORES EN OBRA]])=MONTH(TODAY()-30),YEAR(Tabla2[[#This Row],[FECHA INICIO DE LABORES EN OBRA]])=YEAR(TODAY())),MONTH(TODAY()-30)&amp;"-"&amp;YEAR(TODAY()),"No Aplica")),"No Aplica")</f>
        <v>No Aplica</v>
      </c>
    </row>
    <row r="627" spans="1:30" x14ac:dyDescent="0.25">
      <c r="A627" s="13">
        <v>20603639520</v>
      </c>
      <c r="B627" s="15" t="s">
        <v>3799</v>
      </c>
      <c r="C627" s="15" t="s">
        <v>3799</v>
      </c>
      <c r="D627" s="15" t="s">
        <v>4071</v>
      </c>
      <c r="E627" s="15" t="s">
        <v>4072</v>
      </c>
      <c r="F627" s="39" t="s">
        <v>4073</v>
      </c>
      <c r="G627" s="15">
        <v>1</v>
      </c>
      <c r="H627" s="15" t="s">
        <v>2073</v>
      </c>
      <c r="I627" s="15" t="s">
        <v>3804</v>
      </c>
      <c r="J627" s="15" t="s">
        <v>4074</v>
      </c>
      <c r="K627" s="15" t="s">
        <v>2418</v>
      </c>
      <c r="L627" s="40" t="s">
        <v>6</v>
      </c>
      <c r="M627" s="39"/>
      <c r="N627" s="41" t="s">
        <v>2687</v>
      </c>
      <c r="O627" s="39">
        <v>44999</v>
      </c>
      <c r="P627" s="40">
        <v>1</v>
      </c>
      <c r="Q627" s="40">
        <v>1</v>
      </c>
      <c r="R627" s="40" t="str">
        <f>IFERROR(VLOOKUP(Tabla2[[#This Row],[CONTRATISTA PRNCIPAL]],Hoja1!$L$5:$M$9,2,FALSE),"CJV")</f>
        <v>CJV</v>
      </c>
      <c r="S627" s="40" t="str">
        <f>IF(Tabla2[[#This Row],[EMPRESA]]=Tabla2[[#This Row],[CONTRATISTA PRNCIPAL]],"Principal","Secundaria")</f>
        <v>Principal</v>
      </c>
      <c r="T627" s="42">
        <f>IFERROR(1/COUNTIF(Tabla2[CONTRATISTA PRNCIPAL],Tabla2[[#This Row],[CONTRATISTA PRNCIPAL]]),0)</f>
        <v>0.005291005291005291</v>
      </c>
      <c r="U627" s="43">
        <f>IF(((TODAY()-Tabla2[[#This Row],[FECHA NACIMIENTO]])/365)&lt;18,"Corregir", IF(((TODAY()-Tabla2[[#This Row],[FECHA NACIMIENTO]])/365)&gt;80, "Corregir",ROUNDDOWN(((TODAY()-Tabla2[[#This Row],[FECHA NACIMIENTO]])/365),0)))</f>
        <v>45</v>
      </c>
      <c r="V6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27" s="44" t="str">
        <f>+IF(Tabla2[[#This Row],[Edad]]="Corregir","Corregir","Ok")</f>
        <v>Ok</v>
      </c>
      <c r="X627" s="42" t="str">
        <f>+IFERROR(VLOOKUP(Tabla2[[#This Row],[DISTRITO SEGÚN DNI]],Hoja1!$A$2:$B$32,2,FALSE),"No")</f>
        <v>No</v>
      </c>
      <c r="Y627" s="42" t="str">
        <f>IF(OR(LOWER(Tabla2[[#This Row],[GENERO]])="masculino", LOWER(Tabla2[[#This Row],[GENERO]])="femenino"),"OK","Corregir")</f>
        <v>OK</v>
      </c>
      <c r="Z627" s="42" t="str">
        <f>+IF(Tabla2[[#This Row],[Nro. DNI / CE]]="","Corregir",IF(LEN(Tabla2[[#This Row],[Nro. DNI / CE]])&gt;=8,"OK","Corregir"))</f>
        <v>OK</v>
      </c>
      <c r="AA627" s="42">
        <f>COUNTIF(Tabla2[APELLIDOS Y NOMBRES],Tabla2[[#This Row],[APELLIDOS Y NOMBRES]])</f>
        <v>1</v>
      </c>
      <c r="AB627" s="42">
        <f>IF(Tabla2[[#This Row],[Trabajador]]&gt;1,1/Tabla2[[#This Row],[Trabajador]],Tabla2[[#This Row],[Trabajador]])</f>
        <v>1</v>
      </c>
      <c r="AC627" t="str">
        <f>+IFERROR(IF(Tabla2[[#This Row],[FECHA CESE/BAJA]]="","No Aplica",IF(AND(MONTH(Tabla2[[#This Row],[FECHA CESE/BAJA]])=MONTH(TODAY()-30),YEAR(Tabla2[[#This Row],[FECHA CESE/BAJA]])=YEAR(TODAY())),MONTH(TODAY()-30)&amp;"-"&amp;YEAR(TODAY()),"Borrar")),"No aplica")</f>
        <v>No Aplica</v>
      </c>
      <c r="AD627" t="str">
        <f>+IFERROR(IF(Tabla2[[#This Row],[FECHA INICIO DE LABORES EN OBRA]]="","No Aplica",IF(AND(MONTH(Tabla2[[#This Row],[FECHA INICIO DE LABORES EN OBRA]])=MONTH(TODAY()-30),YEAR(Tabla2[[#This Row],[FECHA INICIO DE LABORES EN OBRA]])=YEAR(TODAY())),MONTH(TODAY()-30)&amp;"-"&amp;YEAR(TODAY()),"No Aplica")),"No Aplica")</f>
        <v>No Aplica</v>
      </c>
    </row>
    <row r="628" spans="1:30" x14ac:dyDescent="0.25">
      <c r="A628" s="13">
        <v>20603639520</v>
      </c>
      <c r="B628" s="15" t="s">
        <v>3799</v>
      </c>
      <c r="C628" s="15" t="s">
        <v>3799</v>
      </c>
      <c r="D628" s="15" t="s">
        <v>719</v>
      </c>
      <c r="E628" s="15" t="s">
        <v>720</v>
      </c>
      <c r="F628" s="39" t="s">
        <v>4075</v>
      </c>
      <c r="G628" s="15">
        <v>2</v>
      </c>
      <c r="H628" s="15" t="s">
        <v>2751</v>
      </c>
      <c r="I628" s="15" t="s">
        <v>3809</v>
      </c>
      <c r="J628" s="15" t="s">
        <v>4076</v>
      </c>
      <c r="K628" s="15" t="s">
        <v>22</v>
      </c>
      <c r="L628" s="40" t="s">
        <v>6</v>
      </c>
      <c r="M628" s="39"/>
      <c r="N628" s="41" t="s">
        <v>2687</v>
      </c>
      <c r="O628" s="39">
        <v>44994</v>
      </c>
      <c r="P628" s="40">
        <v>1</v>
      </c>
      <c r="Q628" s="40">
        <v>4</v>
      </c>
      <c r="R628" s="40" t="str">
        <f>IFERROR(VLOOKUP(Tabla2[[#This Row],[CONTRATISTA PRNCIPAL]],Hoja1!$L$5:$M$9,2,FALSE),"CJV")</f>
        <v>CJV</v>
      </c>
      <c r="S628" s="40" t="str">
        <f>IF(Tabla2[[#This Row],[EMPRESA]]=Tabla2[[#This Row],[CONTRATISTA PRNCIPAL]],"Principal","Secundaria")</f>
        <v>Principal</v>
      </c>
      <c r="T628" s="42">
        <f>IFERROR(1/COUNTIF(Tabla2[CONTRATISTA PRNCIPAL],Tabla2[[#This Row],[CONTRATISTA PRNCIPAL]]),0)</f>
        <v>0.005291005291005291</v>
      </c>
      <c r="U628" s="43">
        <f>IF(((TODAY()-Tabla2[[#This Row],[FECHA NACIMIENTO]])/365)&lt;18,"Corregir", IF(((TODAY()-Tabla2[[#This Row],[FECHA NACIMIENTO]])/365)&gt;80, "Corregir",ROUNDDOWN(((TODAY()-Tabla2[[#This Row],[FECHA NACIMIENTO]])/365),0)))</f>
        <v>33</v>
      </c>
      <c r="V6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28" s="44" t="str">
        <f>+IF(Tabla2[[#This Row],[Edad]]="Corregir","Corregir","Ok")</f>
        <v>Ok</v>
      </c>
      <c r="X628" s="42" t="str">
        <f>+IFERROR(VLOOKUP(Tabla2[[#This Row],[DISTRITO SEGÚN DNI]],Hoja1!$A$2:$B$32,2,FALSE),"No")</f>
        <v>BREÑA</v>
      </c>
      <c r="Y628" s="42" t="str">
        <f>IF(OR(LOWER(Tabla2[[#This Row],[GENERO]])="masculino", LOWER(Tabla2[[#This Row],[GENERO]])="femenino"),"OK","Corregir")</f>
        <v>OK</v>
      </c>
      <c r="Z628" s="42" t="str">
        <f>+IF(Tabla2[[#This Row],[Nro. DNI / CE]]="","Corregir",IF(LEN(Tabla2[[#This Row],[Nro. DNI / CE]])&gt;=8,"OK","Corregir"))</f>
        <v>OK</v>
      </c>
      <c r="AA628" s="42">
        <f>COUNTIF(Tabla2[APELLIDOS Y NOMBRES],Tabla2[[#This Row],[APELLIDOS Y NOMBRES]])</f>
        <v>1</v>
      </c>
      <c r="AB628" s="42">
        <f>IF(Tabla2[[#This Row],[Trabajador]]&gt;1,1/Tabla2[[#This Row],[Trabajador]],Tabla2[[#This Row],[Trabajador]])</f>
        <v>1</v>
      </c>
      <c r="AC628" t="str">
        <f>+IFERROR(IF(Tabla2[[#This Row],[FECHA CESE/BAJA]]="","No Aplica",IF(AND(MONTH(Tabla2[[#This Row],[FECHA CESE/BAJA]])=MONTH(TODAY()-30),YEAR(Tabla2[[#This Row],[FECHA CESE/BAJA]])=YEAR(TODAY())),MONTH(TODAY()-30)&amp;"-"&amp;YEAR(TODAY()),"Borrar")),"No aplica")</f>
        <v>No Aplica</v>
      </c>
      <c r="AD628" t="str">
        <f>+IFERROR(IF(Tabla2[[#This Row],[FECHA INICIO DE LABORES EN OBRA]]="","No Aplica",IF(AND(MONTH(Tabla2[[#This Row],[FECHA INICIO DE LABORES EN OBRA]])=MONTH(TODAY()-30),YEAR(Tabla2[[#This Row],[FECHA INICIO DE LABORES EN OBRA]])=YEAR(TODAY())),MONTH(TODAY()-30)&amp;"-"&amp;YEAR(TODAY()),"No Aplica")),"No Aplica")</f>
        <v>No Aplica</v>
      </c>
    </row>
    <row r="629" spans="1:30" x14ac:dyDescent="0.25">
      <c r="A629" s="13">
        <v>20603639520</v>
      </c>
      <c r="B629" s="15" t="s">
        <v>3799</v>
      </c>
      <c r="C629" s="15" t="s">
        <v>3799</v>
      </c>
      <c r="D629" s="15" t="s">
        <v>4077</v>
      </c>
      <c r="E629" s="15" t="s">
        <v>4078</v>
      </c>
      <c r="F629" s="39" t="s">
        <v>4079</v>
      </c>
      <c r="G629" s="15">
        <v>2</v>
      </c>
      <c r="H629" s="15" t="s">
        <v>2751</v>
      </c>
      <c r="I629" s="15" t="s">
        <v>3804</v>
      </c>
      <c r="J629" s="15" t="s">
        <v>4080</v>
      </c>
      <c r="K629" s="15" t="s">
        <v>2190</v>
      </c>
      <c r="L629" s="40" t="s">
        <v>5</v>
      </c>
      <c r="M629" s="39"/>
      <c r="N629" s="41" t="s">
        <v>2687</v>
      </c>
      <c r="O629" s="39">
        <v>45005</v>
      </c>
      <c r="P629" s="40">
        <v>1</v>
      </c>
      <c r="Q629" s="40">
        <v>4</v>
      </c>
      <c r="R629" s="40" t="str">
        <f>IFERROR(VLOOKUP(Tabla2[[#This Row],[CONTRATISTA PRNCIPAL]],Hoja1!$L$5:$M$9,2,FALSE),"CJV")</f>
        <v>CJV</v>
      </c>
      <c r="S629" s="40" t="str">
        <f>IF(Tabla2[[#This Row],[EMPRESA]]=Tabla2[[#This Row],[CONTRATISTA PRNCIPAL]],"Principal","Secundaria")</f>
        <v>Principal</v>
      </c>
      <c r="T629" s="42">
        <f>IFERROR(1/COUNTIF(Tabla2[CONTRATISTA PRNCIPAL],Tabla2[[#This Row],[CONTRATISTA PRNCIPAL]]),0)</f>
        <v>0.005291005291005291</v>
      </c>
      <c r="U629" s="43">
        <f>IF(((TODAY()-Tabla2[[#This Row],[FECHA NACIMIENTO]])/365)&lt;18,"Corregir", IF(((TODAY()-Tabla2[[#This Row],[FECHA NACIMIENTO]])/365)&gt;80, "Corregir",ROUNDDOWN(((TODAY()-Tabla2[[#This Row],[FECHA NACIMIENTO]])/365),0)))</f>
        <v>54</v>
      </c>
      <c r="V6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29" s="44" t="str">
        <f>+IF(Tabla2[[#This Row],[Edad]]="Corregir","Corregir","Ok")</f>
        <v>Ok</v>
      </c>
      <c r="X629" s="42" t="str">
        <f>+IFERROR(VLOOKUP(Tabla2[[#This Row],[DISTRITO SEGÚN DNI]],Hoja1!$A$2:$B$32,2,FALSE),"No")</f>
        <v>No</v>
      </c>
      <c r="Y629" s="42" t="str">
        <f>IF(OR(LOWER(Tabla2[[#This Row],[GENERO]])="masculino", LOWER(Tabla2[[#This Row],[GENERO]])="femenino"),"OK","Corregir")</f>
        <v>OK</v>
      </c>
      <c r="Z629" s="42" t="str">
        <f>+IF(Tabla2[[#This Row],[Nro. DNI / CE]]="","Corregir",IF(LEN(Tabla2[[#This Row],[Nro. DNI / CE]])&gt;=8,"OK","Corregir"))</f>
        <v>OK</v>
      </c>
      <c r="AA629" s="42">
        <f>COUNTIF(Tabla2[APELLIDOS Y NOMBRES],Tabla2[[#This Row],[APELLIDOS Y NOMBRES]])</f>
        <v>1</v>
      </c>
      <c r="AB629" s="42">
        <f>IF(Tabla2[[#This Row],[Trabajador]]&gt;1,1/Tabla2[[#This Row],[Trabajador]],Tabla2[[#This Row],[Trabajador]])</f>
        <v>1</v>
      </c>
      <c r="AC629" t="str">
        <f>+IFERROR(IF(Tabla2[[#This Row],[FECHA CESE/BAJA]]="","No Aplica",IF(AND(MONTH(Tabla2[[#This Row],[FECHA CESE/BAJA]])=MONTH(TODAY()-30),YEAR(Tabla2[[#This Row],[FECHA CESE/BAJA]])=YEAR(TODAY())),MONTH(TODAY()-30)&amp;"-"&amp;YEAR(TODAY()),"Borrar")),"No aplica")</f>
        <v>No Aplica</v>
      </c>
      <c r="AD629" t="str">
        <f>+IFERROR(IF(Tabla2[[#This Row],[FECHA INICIO DE LABORES EN OBRA]]="","No Aplica",IF(AND(MONTH(Tabla2[[#This Row],[FECHA INICIO DE LABORES EN OBRA]])=MONTH(TODAY()-30),YEAR(Tabla2[[#This Row],[FECHA INICIO DE LABORES EN OBRA]])=YEAR(TODAY())),MONTH(TODAY()-30)&amp;"-"&amp;YEAR(TODAY()),"No Aplica")),"No Aplica")</f>
        <v>No Aplica</v>
      </c>
    </row>
    <row r="630" spans="1:30" x14ac:dyDescent="0.25">
      <c r="A630" s="13">
        <v>20603639520</v>
      </c>
      <c r="B630" s="15" t="s">
        <v>3799</v>
      </c>
      <c r="C630" s="15" t="s">
        <v>3799</v>
      </c>
      <c r="D630" s="15" t="s">
        <v>307</v>
      </c>
      <c r="E630" s="15" t="s">
        <v>308</v>
      </c>
      <c r="F630" s="39" t="s">
        <v>4081</v>
      </c>
      <c r="G630" s="15">
        <v>2</v>
      </c>
      <c r="H630" s="15" t="s">
        <v>2749</v>
      </c>
      <c r="I630" s="15" t="s">
        <v>3804</v>
      </c>
      <c r="J630" s="15" t="s">
        <v>4082</v>
      </c>
      <c r="K630" s="15" t="s">
        <v>22</v>
      </c>
      <c r="L630" s="40" t="s">
        <v>6</v>
      </c>
      <c r="M630" s="39"/>
      <c r="N630" s="41" t="s">
        <v>2687</v>
      </c>
      <c r="O630" s="39">
        <v>45008</v>
      </c>
      <c r="P630" s="40">
        <v>1</v>
      </c>
      <c r="Q630" s="40">
        <v>4</v>
      </c>
      <c r="R630" s="40" t="str">
        <f>IFERROR(VLOOKUP(Tabla2[[#This Row],[CONTRATISTA PRNCIPAL]],Hoja1!$L$5:$M$9,2,FALSE),"CJV")</f>
        <v>CJV</v>
      </c>
      <c r="S630" s="40" t="str">
        <f>IF(Tabla2[[#This Row],[EMPRESA]]=Tabla2[[#This Row],[CONTRATISTA PRNCIPAL]],"Principal","Secundaria")</f>
        <v>Principal</v>
      </c>
      <c r="T630" s="42">
        <f>IFERROR(1/COUNTIF(Tabla2[CONTRATISTA PRNCIPAL],Tabla2[[#This Row],[CONTRATISTA PRNCIPAL]]),0)</f>
        <v>0.005291005291005291</v>
      </c>
      <c r="U630" s="43">
        <f>IF(((TODAY()-Tabla2[[#This Row],[FECHA NACIMIENTO]])/365)&lt;18,"Corregir", IF(((TODAY()-Tabla2[[#This Row],[FECHA NACIMIENTO]])/365)&gt;80, "Corregir",ROUNDDOWN(((TODAY()-Tabla2[[#This Row],[FECHA NACIMIENTO]])/365),0)))</f>
        <v>53</v>
      </c>
      <c r="V6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30" s="44" t="str">
        <f>+IF(Tabla2[[#This Row],[Edad]]="Corregir","Corregir","Ok")</f>
        <v>Ok</v>
      </c>
      <c r="X630" s="42" t="str">
        <f>+IFERROR(VLOOKUP(Tabla2[[#This Row],[DISTRITO SEGÚN DNI]],Hoja1!$A$2:$B$32,2,FALSE),"No")</f>
        <v>BREÑA</v>
      </c>
      <c r="Y630" s="42" t="str">
        <f>IF(OR(LOWER(Tabla2[[#This Row],[GENERO]])="masculino", LOWER(Tabla2[[#This Row],[GENERO]])="femenino"),"OK","Corregir")</f>
        <v>OK</v>
      </c>
      <c r="Z630" s="42" t="str">
        <f>+IF(Tabla2[[#This Row],[Nro. DNI / CE]]="","Corregir",IF(LEN(Tabla2[[#This Row],[Nro. DNI / CE]])&gt;=8,"OK","Corregir"))</f>
        <v>OK</v>
      </c>
      <c r="AA630" s="42">
        <f>COUNTIF(Tabla2[APELLIDOS Y NOMBRES],Tabla2[[#This Row],[APELLIDOS Y NOMBRES]])</f>
        <v>1</v>
      </c>
      <c r="AB630" s="42">
        <f>IF(Tabla2[[#This Row],[Trabajador]]&gt;1,1/Tabla2[[#This Row],[Trabajador]],Tabla2[[#This Row],[Trabajador]])</f>
        <v>1</v>
      </c>
      <c r="AC630" t="str">
        <f>+IFERROR(IF(Tabla2[[#This Row],[FECHA CESE/BAJA]]="","No Aplica",IF(AND(MONTH(Tabla2[[#This Row],[FECHA CESE/BAJA]])=MONTH(TODAY()-30),YEAR(Tabla2[[#This Row],[FECHA CESE/BAJA]])=YEAR(TODAY())),MONTH(TODAY()-30)&amp;"-"&amp;YEAR(TODAY()),"Borrar")),"No aplica")</f>
        <v>No Aplica</v>
      </c>
      <c r="AD630" t="str">
        <f>+IFERROR(IF(Tabla2[[#This Row],[FECHA INICIO DE LABORES EN OBRA]]="","No Aplica",IF(AND(MONTH(Tabla2[[#This Row],[FECHA INICIO DE LABORES EN OBRA]])=MONTH(TODAY()-30),YEAR(Tabla2[[#This Row],[FECHA INICIO DE LABORES EN OBRA]])=YEAR(TODAY())),MONTH(TODAY()-30)&amp;"-"&amp;YEAR(TODAY()),"No Aplica")),"No Aplica")</f>
        <v>No Aplica</v>
      </c>
    </row>
    <row r="631" spans="1:30" x14ac:dyDescent="0.25">
      <c r="A631" s="13" t="s">
        <v>3813</v>
      </c>
      <c r="B631" s="15" t="s">
        <v>3814</v>
      </c>
      <c r="C631" s="15" t="s">
        <v>3799</v>
      </c>
      <c r="D631" s="15" t="s">
        <v>534</v>
      </c>
      <c r="E631" s="15" t="s">
        <v>535</v>
      </c>
      <c r="F631" s="39" t="s">
        <v>4083</v>
      </c>
      <c r="G631" s="15">
        <v>2</v>
      </c>
      <c r="H631" s="15" t="s">
        <v>3140</v>
      </c>
      <c r="I631" s="15" t="s">
        <v>3809</v>
      </c>
      <c r="J631" s="15" t="s">
        <v>4084</v>
      </c>
      <c r="K631" s="15" t="s">
        <v>34</v>
      </c>
      <c r="L631" s="40" t="s">
        <v>6</v>
      </c>
      <c r="M631" s="39"/>
      <c r="N631" s="41" t="s">
        <v>2687</v>
      </c>
      <c r="O631" s="39">
        <v>44925</v>
      </c>
      <c r="P631" s="40">
        <v>1</v>
      </c>
      <c r="Q631" s="40">
        <v>4</v>
      </c>
      <c r="R631" s="40" t="str">
        <f>IFERROR(VLOOKUP(Tabla2[[#This Row],[CONTRATISTA PRNCIPAL]],Hoja1!$L$5:$M$9,2,FALSE),"CJV")</f>
        <v>CJV</v>
      </c>
      <c r="S631" s="40" t="str">
        <f>IF(Tabla2[[#This Row],[EMPRESA]]=Tabla2[[#This Row],[CONTRATISTA PRNCIPAL]],"Principal","Secundaria")</f>
        <v>Secundaria</v>
      </c>
      <c r="T631" s="42">
        <f>IFERROR(1/COUNTIF(Tabla2[CONTRATISTA PRNCIPAL],Tabla2[[#This Row],[CONTRATISTA PRNCIPAL]]),0)</f>
        <v>0.005291005291005291</v>
      </c>
      <c r="U631" s="43">
        <f>IF(((TODAY()-Tabla2[[#This Row],[FECHA NACIMIENTO]])/365)&lt;18,"Corregir", IF(((TODAY()-Tabla2[[#This Row],[FECHA NACIMIENTO]])/365)&gt;80, "Corregir",ROUNDDOWN(((TODAY()-Tabla2[[#This Row],[FECHA NACIMIENTO]])/365),0)))</f>
        <v>42</v>
      </c>
      <c r="V6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31" s="44" t="str">
        <f>+IF(Tabla2[[#This Row],[Edad]]="Corregir","Corregir","Ok")</f>
        <v>Ok</v>
      </c>
      <c r="X631" s="42" t="str">
        <f>+IFERROR(VLOOKUP(Tabla2[[#This Row],[DISTRITO SEGÚN DNI]],Hoja1!$A$2:$B$32,2,FALSE),"No")</f>
        <v>SANTA ANITA</v>
      </c>
      <c r="Y631" s="42" t="str">
        <f>IF(OR(LOWER(Tabla2[[#This Row],[GENERO]])="masculino", LOWER(Tabla2[[#This Row],[GENERO]])="femenino"),"OK","Corregir")</f>
        <v>OK</v>
      </c>
      <c r="Z631" s="42" t="str">
        <f>+IF(Tabla2[[#This Row],[Nro. DNI / CE]]="","Corregir",IF(LEN(Tabla2[[#This Row],[Nro. DNI / CE]])&gt;=8,"OK","Corregir"))</f>
        <v>OK</v>
      </c>
      <c r="AA631" s="42">
        <f>COUNTIF(Tabla2[APELLIDOS Y NOMBRES],Tabla2[[#This Row],[APELLIDOS Y NOMBRES]])</f>
        <v>1</v>
      </c>
      <c r="AB631" s="42">
        <f>IF(Tabla2[[#This Row],[Trabajador]]&gt;1,1/Tabla2[[#This Row],[Trabajador]],Tabla2[[#This Row],[Trabajador]])</f>
        <v>1</v>
      </c>
      <c r="AC631" t="str">
        <f>+IFERROR(IF(Tabla2[[#This Row],[FECHA CESE/BAJA]]="","No Aplica",IF(AND(MONTH(Tabla2[[#This Row],[FECHA CESE/BAJA]])=MONTH(TODAY()-30),YEAR(Tabla2[[#This Row],[FECHA CESE/BAJA]])=YEAR(TODAY())),MONTH(TODAY()-30)&amp;"-"&amp;YEAR(TODAY()),"Borrar")),"No aplica")</f>
        <v>No Aplica</v>
      </c>
      <c r="AD631" t="str">
        <f>+IFERROR(IF(Tabla2[[#This Row],[FECHA INICIO DE LABORES EN OBRA]]="","No Aplica",IF(AND(MONTH(Tabla2[[#This Row],[FECHA INICIO DE LABORES EN OBRA]])=MONTH(TODAY()-30),YEAR(Tabla2[[#This Row],[FECHA INICIO DE LABORES EN OBRA]])=YEAR(TODAY())),MONTH(TODAY()-30)&amp;"-"&amp;YEAR(TODAY()),"No Aplica")),"No Aplica")</f>
        <v>No Aplica</v>
      </c>
    </row>
    <row r="632" spans="1:30" x14ac:dyDescent="0.25">
      <c r="A632" s="13" t="s">
        <v>3813</v>
      </c>
      <c r="B632" s="15" t="s">
        <v>3814</v>
      </c>
      <c r="C632" s="15" t="s">
        <v>3799</v>
      </c>
      <c r="D632" s="15" t="s">
        <v>4085</v>
      </c>
      <c r="E632" s="15" t="s">
        <v>4086</v>
      </c>
      <c r="F632" s="39" t="s">
        <v>4087</v>
      </c>
      <c r="G632" s="15">
        <v>2</v>
      </c>
      <c r="H632" s="15" t="s">
        <v>4088</v>
      </c>
      <c r="I632" s="15" t="s">
        <v>3809</v>
      </c>
      <c r="J632" s="15" t="s">
        <v>4089</v>
      </c>
      <c r="K632" s="15" t="s">
        <v>3980</v>
      </c>
      <c r="L632" s="40" t="s">
        <v>6</v>
      </c>
      <c r="M632" s="39"/>
      <c r="N632" s="41" t="s">
        <v>2687</v>
      </c>
      <c r="O632" s="39">
        <v>44925</v>
      </c>
      <c r="P632" s="40">
        <v>1</v>
      </c>
      <c r="Q632" s="40">
        <v>4</v>
      </c>
      <c r="R632" s="40" t="str">
        <f>IFERROR(VLOOKUP(Tabla2[[#This Row],[CONTRATISTA PRNCIPAL]],Hoja1!$L$5:$M$9,2,FALSE),"CJV")</f>
        <v>CJV</v>
      </c>
      <c r="S632" s="40" t="str">
        <f>IF(Tabla2[[#This Row],[EMPRESA]]=Tabla2[[#This Row],[CONTRATISTA PRNCIPAL]],"Principal","Secundaria")</f>
        <v>Secundaria</v>
      </c>
      <c r="T632" s="42">
        <f>IFERROR(1/COUNTIF(Tabla2[CONTRATISTA PRNCIPAL],Tabla2[[#This Row],[CONTRATISTA PRNCIPAL]]),0)</f>
        <v>0.005291005291005291</v>
      </c>
      <c r="U632" s="43">
        <f>IF(((TODAY()-Tabla2[[#This Row],[FECHA NACIMIENTO]])/365)&lt;18,"Corregir", IF(((TODAY()-Tabla2[[#This Row],[FECHA NACIMIENTO]])/365)&gt;80, "Corregir",ROUNDDOWN(((TODAY()-Tabla2[[#This Row],[FECHA NACIMIENTO]])/365),0)))</f>
        <v>37</v>
      </c>
      <c r="V6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32" s="44" t="str">
        <f>+IF(Tabla2[[#This Row],[Edad]]="Corregir","Corregir","Ok")</f>
        <v>Ok</v>
      </c>
      <c r="X632" s="42" t="str">
        <f>+IFERROR(VLOOKUP(Tabla2[[#This Row],[DISTRITO SEGÚN DNI]],Hoja1!$A$2:$B$32,2,FALSE),"No")</f>
        <v>No</v>
      </c>
      <c r="Y632" s="42" t="str">
        <f>IF(OR(LOWER(Tabla2[[#This Row],[GENERO]])="masculino", LOWER(Tabla2[[#This Row],[GENERO]])="femenino"),"OK","Corregir")</f>
        <v>OK</v>
      </c>
      <c r="Z632" s="42" t="str">
        <f>+IF(Tabla2[[#This Row],[Nro. DNI / CE]]="","Corregir",IF(LEN(Tabla2[[#This Row],[Nro. DNI / CE]])&gt;=8,"OK","Corregir"))</f>
        <v>OK</v>
      </c>
      <c r="AA632" s="42">
        <f>COUNTIF(Tabla2[APELLIDOS Y NOMBRES],Tabla2[[#This Row],[APELLIDOS Y NOMBRES]])</f>
        <v>1</v>
      </c>
      <c r="AB632" s="42">
        <f>IF(Tabla2[[#This Row],[Trabajador]]&gt;1,1/Tabla2[[#This Row],[Trabajador]],Tabla2[[#This Row],[Trabajador]])</f>
        <v>1</v>
      </c>
      <c r="AC632" t="str">
        <f>+IFERROR(IF(Tabla2[[#This Row],[FECHA CESE/BAJA]]="","No Aplica",IF(AND(MONTH(Tabla2[[#This Row],[FECHA CESE/BAJA]])=MONTH(TODAY()-30),YEAR(Tabla2[[#This Row],[FECHA CESE/BAJA]])=YEAR(TODAY())),MONTH(TODAY()-30)&amp;"-"&amp;YEAR(TODAY()),"Borrar")),"No aplica")</f>
        <v>No Aplica</v>
      </c>
      <c r="AD632" t="str">
        <f>+IFERROR(IF(Tabla2[[#This Row],[FECHA INICIO DE LABORES EN OBRA]]="","No Aplica",IF(AND(MONTH(Tabla2[[#This Row],[FECHA INICIO DE LABORES EN OBRA]])=MONTH(TODAY()-30),YEAR(Tabla2[[#This Row],[FECHA INICIO DE LABORES EN OBRA]])=YEAR(TODAY())),MONTH(TODAY()-30)&amp;"-"&amp;YEAR(TODAY()),"No Aplica")),"No Aplica")</f>
        <v>No Aplica</v>
      </c>
    </row>
    <row r="633" spans="1:30" x14ac:dyDescent="0.25">
      <c r="A633" s="13" t="s">
        <v>3813</v>
      </c>
      <c r="B633" s="15" t="s">
        <v>3814</v>
      </c>
      <c r="C633" s="15" t="s">
        <v>3799</v>
      </c>
      <c r="D633" s="15" t="s">
        <v>4090</v>
      </c>
      <c r="E633" s="15" t="s">
        <v>4091</v>
      </c>
      <c r="F633" s="39" t="s">
        <v>4092</v>
      </c>
      <c r="G633" s="15">
        <v>2</v>
      </c>
      <c r="H633" s="15" t="s">
        <v>3140</v>
      </c>
      <c r="I633" s="15" t="s">
        <v>3809</v>
      </c>
      <c r="J633" s="15" t="s">
        <v>4093</v>
      </c>
      <c r="K633" s="15" t="s">
        <v>2418</v>
      </c>
      <c r="L633" s="40" t="s">
        <v>6</v>
      </c>
      <c r="M633" s="39"/>
      <c r="N633" s="41" t="s">
        <v>2687</v>
      </c>
      <c r="O633" s="39">
        <v>44929</v>
      </c>
      <c r="P633" s="40">
        <v>1</v>
      </c>
      <c r="Q633" s="40">
        <v>4</v>
      </c>
      <c r="R633" s="40" t="str">
        <f>IFERROR(VLOOKUP(Tabla2[[#This Row],[CONTRATISTA PRNCIPAL]],Hoja1!$L$5:$M$9,2,FALSE),"CJV")</f>
        <v>CJV</v>
      </c>
      <c r="S633" s="40" t="str">
        <f>IF(Tabla2[[#This Row],[EMPRESA]]=Tabla2[[#This Row],[CONTRATISTA PRNCIPAL]],"Principal","Secundaria")</f>
        <v>Secundaria</v>
      </c>
      <c r="T633" s="42">
        <f>IFERROR(1/COUNTIF(Tabla2[CONTRATISTA PRNCIPAL],Tabla2[[#This Row],[CONTRATISTA PRNCIPAL]]),0)</f>
        <v>0.005291005291005291</v>
      </c>
      <c r="U633" s="43">
        <f>IF(((TODAY()-Tabla2[[#This Row],[FECHA NACIMIENTO]])/365)&lt;18,"Corregir", IF(((TODAY()-Tabla2[[#This Row],[FECHA NACIMIENTO]])/365)&gt;80, "Corregir",ROUNDDOWN(((TODAY()-Tabla2[[#This Row],[FECHA NACIMIENTO]])/365),0)))</f>
        <v>29</v>
      </c>
      <c r="V6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33" s="44" t="str">
        <f>+IF(Tabla2[[#This Row],[Edad]]="Corregir","Corregir","Ok")</f>
        <v>Ok</v>
      </c>
      <c r="X633" s="42" t="str">
        <f>+IFERROR(VLOOKUP(Tabla2[[#This Row],[DISTRITO SEGÚN DNI]],Hoja1!$A$2:$B$32,2,FALSE),"No")</f>
        <v>No</v>
      </c>
      <c r="Y633" s="42" t="str">
        <f>IF(OR(LOWER(Tabla2[[#This Row],[GENERO]])="masculino", LOWER(Tabla2[[#This Row],[GENERO]])="femenino"),"OK","Corregir")</f>
        <v>OK</v>
      </c>
      <c r="Z633" s="42" t="str">
        <f>+IF(Tabla2[[#This Row],[Nro. DNI / CE]]="","Corregir",IF(LEN(Tabla2[[#This Row],[Nro. DNI / CE]])&gt;=8,"OK","Corregir"))</f>
        <v>OK</v>
      </c>
      <c r="AA633" s="42">
        <f>COUNTIF(Tabla2[APELLIDOS Y NOMBRES],Tabla2[[#This Row],[APELLIDOS Y NOMBRES]])</f>
        <v>1</v>
      </c>
      <c r="AB633" s="42">
        <f>IF(Tabla2[[#This Row],[Trabajador]]&gt;1,1/Tabla2[[#This Row],[Trabajador]],Tabla2[[#This Row],[Trabajador]])</f>
        <v>1</v>
      </c>
      <c r="AC633" t="str">
        <f>+IFERROR(IF(Tabla2[[#This Row],[FECHA CESE/BAJA]]="","No Aplica",IF(AND(MONTH(Tabla2[[#This Row],[FECHA CESE/BAJA]])=MONTH(TODAY()-30),YEAR(Tabla2[[#This Row],[FECHA CESE/BAJA]])=YEAR(TODAY())),MONTH(TODAY()-30)&amp;"-"&amp;YEAR(TODAY()),"Borrar")),"No aplica")</f>
        <v>No Aplica</v>
      </c>
      <c r="AD633" t="str">
        <f>+IFERROR(IF(Tabla2[[#This Row],[FECHA INICIO DE LABORES EN OBRA]]="","No Aplica",IF(AND(MONTH(Tabla2[[#This Row],[FECHA INICIO DE LABORES EN OBRA]])=MONTH(TODAY()-30),YEAR(Tabla2[[#This Row],[FECHA INICIO DE LABORES EN OBRA]])=YEAR(TODAY())),MONTH(TODAY()-30)&amp;"-"&amp;YEAR(TODAY()),"No Aplica")),"No Aplica")</f>
        <v>No Aplica</v>
      </c>
    </row>
    <row r="634" spans="1:30" x14ac:dyDescent="0.25">
      <c r="A634" s="13" t="s">
        <v>3813</v>
      </c>
      <c r="B634" s="15" t="s">
        <v>3814</v>
      </c>
      <c r="C634" s="15" t="s">
        <v>3799</v>
      </c>
      <c r="D634" s="15" t="s">
        <v>4094</v>
      </c>
      <c r="E634" s="15" t="s">
        <v>4095</v>
      </c>
      <c r="F634" s="39" t="s">
        <v>4096</v>
      </c>
      <c r="G634" s="15">
        <v>2</v>
      </c>
      <c r="H634" s="15" t="s">
        <v>4097</v>
      </c>
      <c r="I634" s="15" t="s">
        <v>3809</v>
      </c>
      <c r="J634" s="15" t="s">
        <v>4098</v>
      </c>
      <c r="K634" s="15" t="s">
        <v>2190</v>
      </c>
      <c r="L634" s="40" t="s">
        <v>6</v>
      </c>
      <c r="M634" s="39"/>
      <c r="N634" s="41" t="s">
        <v>2687</v>
      </c>
      <c r="O634" s="39">
        <v>44929</v>
      </c>
      <c r="P634" s="40">
        <v>1</v>
      </c>
      <c r="Q634" s="40">
        <v>4</v>
      </c>
      <c r="R634" s="40" t="str">
        <f>IFERROR(VLOOKUP(Tabla2[[#This Row],[CONTRATISTA PRNCIPAL]],Hoja1!$L$5:$M$9,2,FALSE),"CJV")</f>
        <v>CJV</v>
      </c>
      <c r="S634" s="40" t="str">
        <f>IF(Tabla2[[#This Row],[EMPRESA]]=Tabla2[[#This Row],[CONTRATISTA PRNCIPAL]],"Principal","Secundaria")</f>
        <v>Secundaria</v>
      </c>
      <c r="T634" s="42">
        <f>IFERROR(1/COUNTIF(Tabla2[CONTRATISTA PRNCIPAL],Tabla2[[#This Row],[CONTRATISTA PRNCIPAL]]),0)</f>
        <v>0.005291005291005291</v>
      </c>
      <c r="U634" s="43">
        <f>IF(((TODAY()-Tabla2[[#This Row],[FECHA NACIMIENTO]])/365)&lt;18,"Corregir", IF(((TODAY()-Tabla2[[#This Row],[FECHA NACIMIENTO]])/365)&gt;80, "Corregir",ROUNDDOWN(((TODAY()-Tabla2[[#This Row],[FECHA NACIMIENTO]])/365),0)))</f>
        <v>38</v>
      </c>
      <c r="V6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34" s="44" t="str">
        <f>+IF(Tabla2[[#This Row],[Edad]]="Corregir","Corregir","Ok")</f>
        <v>Ok</v>
      </c>
      <c r="X634" s="42" t="str">
        <f>+IFERROR(VLOOKUP(Tabla2[[#This Row],[DISTRITO SEGÚN DNI]],Hoja1!$A$2:$B$32,2,FALSE),"No")</f>
        <v>No</v>
      </c>
      <c r="Y634" s="42" t="str">
        <f>IF(OR(LOWER(Tabla2[[#This Row],[GENERO]])="masculino", LOWER(Tabla2[[#This Row],[GENERO]])="femenino"),"OK","Corregir")</f>
        <v>OK</v>
      </c>
      <c r="Z634" s="42" t="str">
        <f>+IF(Tabla2[[#This Row],[Nro. DNI / CE]]="","Corregir",IF(LEN(Tabla2[[#This Row],[Nro. DNI / CE]])&gt;=8,"OK","Corregir"))</f>
        <v>OK</v>
      </c>
      <c r="AA634" s="42">
        <f>COUNTIF(Tabla2[APELLIDOS Y NOMBRES],Tabla2[[#This Row],[APELLIDOS Y NOMBRES]])</f>
        <v>1</v>
      </c>
      <c r="AB634" s="42">
        <f>IF(Tabla2[[#This Row],[Trabajador]]&gt;1,1/Tabla2[[#This Row],[Trabajador]],Tabla2[[#This Row],[Trabajador]])</f>
        <v>1</v>
      </c>
      <c r="AC634" t="str">
        <f>+IFERROR(IF(Tabla2[[#This Row],[FECHA CESE/BAJA]]="","No Aplica",IF(AND(MONTH(Tabla2[[#This Row],[FECHA CESE/BAJA]])=MONTH(TODAY()-30),YEAR(Tabla2[[#This Row],[FECHA CESE/BAJA]])=YEAR(TODAY())),MONTH(TODAY()-30)&amp;"-"&amp;YEAR(TODAY()),"Borrar")),"No aplica")</f>
        <v>No Aplica</v>
      </c>
      <c r="AD634" t="str">
        <f>+IFERROR(IF(Tabla2[[#This Row],[FECHA INICIO DE LABORES EN OBRA]]="","No Aplica",IF(AND(MONTH(Tabla2[[#This Row],[FECHA INICIO DE LABORES EN OBRA]])=MONTH(TODAY()-30),YEAR(Tabla2[[#This Row],[FECHA INICIO DE LABORES EN OBRA]])=YEAR(TODAY())),MONTH(TODAY()-30)&amp;"-"&amp;YEAR(TODAY()),"No Aplica")),"No Aplica")</f>
        <v>No Aplica</v>
      </c>
    </row>
    <row r="635" spans="1:30" x14ac:dyDescent="0.25">
      <c r="A635" s="13" t="s">
        <v>3813</v>
      </c>
      <c r="B635" s="15" t="s">
        <v>3814</v>
      </c>
      <c r="C635" s="15" t="s">
        <v>3799</v>
      </c>
      <c r="D635" s="15" t="s">
        <v>554</v>
      </c>
      <c r="E635" s="15" t="s">
        <v>555</v>
      </c>
      <c r="F635" s="39" t="s">
        <v>4099</v>
      </c>
      <c r="G635" s="15">
        <v>1</v>
      </c>
      <c r="H635" s="15" t="s">
        <v>2601</v>
      </c>
      <c r="I635" s="15" t="s">
        <v>3809</v>
      </c>
      <c r="J635" s="15" t="s">
        <v>4084</v>
      </c>
      <c r="K635" s="15" t="s">
        <v>34</v>
      </c>
      <c r="L635" s="40" t="s">
        <v>6</v>
      </c>
      <c r="M635" s="39"/>
      <c r="N635" s="41" t="s">
        <v>2687</v>
      </c>
      <c r="O635" s="39">
        <v>44929</v>
      </c>
      <c r="P635" s="40">
        <v>1</v>
      </c>
      <c r="Q635" s="40">
        <v>1</v>
      </c>
      <c r="R635" s="40" t="str">
        <f>IFERROR(VLOOKUP(Tabla2[[#This Row],[CONTRATISTA PRNCIPAL]],Hoja1!$L$5:$M$9,2,FALSE),"CJV")</f>
        <v>CJV</v>
      </c>
      <c r="S635" s="40" t="str">
        <f>IF(Tabla2[[#This Row],[EMPRESA]]=Tabla2[[#This Row],[CONTRATISTA PRNCIPAL]],"Principal","Secundaria")</f>
        <v>Secundaria</v>
      </c>
      <c r="T635" s="42">
        <f>IFERROR(1/COUNTIF(Tabla2[CONTRATISTA PRNCIPAL],Tabla2[[#This Row],[CONTRATISTA PRNCIPAL]]),0)</f>
        <v>0.005291005291005291</v>
      </c>
      <c r="U635" s="43">
        <f>IF(((TODAY()-Tabla2[[#This Row],[FECHA NACIMIENTO]])/365)&lt;18,"Corregir", IF(((TODAY()-Tabla2[[#This Row],[FECHA NACIMIENTO]])/365)&gt;80, "Corregir",ROUNDDOWN(((TODAY()-Tabla2[[#This Row],[FECHA NACIMIENTO]])/365),0)))</f>
        <v>39</v>
      </c>
      <c r="V6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35" s="44" t="str">
        <f>+IF(Tabla2[[#This Row],[Edad]]="Corregir","Corregir","Ok")</f>
        <v>Ok</v>
      </c>
      <c r="X635" s="42" t="str">
        <f>+IFERROR(VLOOKUP(Tabla2[[#This Row],[DISTRITO SEGÚN DNI]],Hoja1!$A$2:$B$32,2,FALSE),"No")</f>
        <v>SANTA ANITA</v>
      </c>
      <c r="Y635" s="42" t="str">
        <f>IF(OR(LOWER(Tabla2[[#This Row],[GENERO]])="masculino", LOWER(Tabla2[[#This Row],[GENERO]])="femenino"),"OK","Corregir")</f>
        <v>OK</v>
      </c>
      <c r="Z635" s="42" t="str">
        <f>+IF(Tabla2[[#This Row],[Nro. DNI / CE]]="","Corregir",IF(LEN(Tabla2[[#This Row],[Nro. DNI / CE]])&gt;=8,"OK","Corregir"))</f>
        <v>OK</v>
      </c>
      <c r="AA635" s="42">
        <f>COUNTIF(Tabla2[APELLIDOS Y NOMBRES],Tabla2[[#This Row],[APELLIDOS Y NOMBRES]])</f>
        <v>1</v>
      </c>
      <c r="AB635" s="42">
        <f>IF(Tabla2[[#This Row],[Trabajador]]&gt;1,1/Tabla2[[#This Row],[Trabajador]],Tabla2[[#This Row],[Trabajador]])</f>
        <v>1</v>
      </c>
      <c r="AC635" t="str">
        <f>+IFERROR(IF(Tabla2[[#This Row],[FECHA CESE/BAJA]]="","No Aplica",IF(AND(MONTH(Tabla2[[#This Row],[FECHA CESE/BAJA]])=MONTH(TODAY()-30),YEAR(Tabla2[[#This Row],[FECHA CESE/BAJA]])=YEAR(TODAY())),MONTH(TODAY()-30)&amp;"-"&amp;YEAR(TODAY()),"Borrar")),"No aplica")</f>
        <v>No Aplica</v>
      </c>
      <c r="AD635" t="str">
        <f>+IFERROR(IF(Tabla2[[#This Row],[FECHA INICIO DE LABORES EN OBRA]]="","No Aplica",IF(AND(MONTH(Tabla2[[#This Row],[FECHA INICIO DE LABORES EN OBRA]])=MONTH(TODAY()-30),YEAR(Tabla2[[#This Row],[FECHA INICIO DE LABORES EN OBRA]])=YEAR(TODAY())),MONTH(TODAY()-30)&amp;"-"&amp;YEAR(TODAY()),"No Aplica")),"No Aplica")</f>
        <v>No Aplica</v>
      </c>
    </row>
    <row r="636" spans="1:30" x14ac:dyDescent="0.25">
      <c r="A636" s="13" t="s">
        <v>3813</v>
      </c>
      <c r="B636" s="15" t="s">
        <v>3814</v>
      </c>
      <c r="C636" s="15" t="s">
        <v>3799</v>
      </c>
      <c r="D636" s="15" t="s">
        <v>4100</v>
      </c>
      <c r="E636" s="15" t="s">
        <v>4101</v>
      </c>
      <c r="F636" s="39" t="s">
        <v>4102</v>
      </c>
      <c r="G636" s="15">
        <v>2</v>
      </c>
      <c r="H636" s="15" t="s">
        <v>3140</v>
      </c>
      <c r="I636" s="15" t="s">
        <v>3809</v>
      </c>
      <c r="J636" s="15" t="s">
        <v>4103</v>
      </c>
      <c r="K636" s="15" t="s">
        <v>2418</v>
      </c>
      <c r="L636" s="40" t="s">
        <v>6</v>
      </c>
      <c r="M636" s="39"/>
      <c r="N636" s="41" t="s">
        <v>2687</v>
      </c>
      <c r="O636" s="39">
        <v>44929</v>
      </c>
      <c r="P636" s="40">
        <v>1</v>
      </c>
      <c r="Q636" s="40">
        <v>4</v>
      </c>
      <c r="R636" s="40" t="str">
        <f>IFERROR(VLOOKUP(Tabla2[[#This Row],[CONTRATISTA PRNCIPAL]],Hoja1!$L$5:$M$9,2,FALSE),"CJV")</f>
        <v>CJV</v>
      </c>
      <c r="S636" s="40" t="str">
        <f>IF(Tabla2[[#This Row],[EMPRESA]]=Tabla2[[#This Row],[CONTRATISTA PRNCIPAL]],"Principal","Secundaria")</f>
        <v>Secundaria</v>
      </c>
      <c r="T636" s="42">
        <f>IFERROR(1/COUNTIF(Tabla2[CONTRATISTA PRNCIPAL],Tabla2[[#This Row],[CONTRATISTA PRNCIPAL]]),0)</f>
        <v>0.005291005291005291</v>
      </c>
      <c r="U636" s="43">
        <f>IF(((TODAY()-Tabla2[[#This Row],[FECHA NACIMIENTO]])/365)&lt;18,"Corregir", IF(((TODAY()-Tabla2[[#This Row],[FECHA NACIMIENTO]])/365)&gt;80, "Corregir",ROUNDDOWN(((TODAY()-Tabla2[[#This Row],[FECHA NACIMIENTO]])/365),0)))</f>
        <v>50</v>
      </c>
      <c r="V6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36" s="44" t="str">
        <f>+IF(Tabla2[[#This Row],[Edad]]="Corregir","Corregir","Ok")</f>
        <v>Ok</v>
      </c>
      <c r="X636" s="42" t="str">
        <f>+IFERROR(VLOOKUP(Tabla2[[#This Row],[DISTRITO SEGÚN DNI]],Hoja1!$A$2:$B$32,2,FALSE),"No")</f>
        <v>No</v>
      </c>
      <c r="Y636" s="42" t="str">
        <f>IF(OR(LOWER(Tabla2[[#This Row],[GENERO]])="masculino", LOWER(Tabla2[[#This Row],[GENERO]])="femenino"),"OK","Corregir")</f>
        <v>OK</v>
      </c>
      <c r="Z636" s="42" t="str">
        <f>+IF(Tabla2[[#This Row],[Nro. DNI / CE]]="","Corregir",IF(LEN(Tabla2[[#This Row],[Nro. DNI / CE]])&gt;=8,"OK","Corregir"))</f>
        <v>OK</v>
      </c>
      <c r="AA636" s="42">
        <f>COUNTIF(Tabla2[APELLIDOS Y NOMBRES],Tabla2[[#This Row],[APELLIDOS Y NOMBRES]])</f>
        <v>1</v>
      </c>
      <c r="AB636" s="42">
        <f>IF(Tabla2[[#This Row],[Trabajador]]&gt;1,1/Tabla2[[#This Row],[Trabajador]],Tabla2[[#This Row],[Trabajador]])</f>
        <v>1</v>
      </c>
      <c r="AC636" t="str">
        <f>+IFERROR(IF(Tabla2[[#This Row],[FECHA CESE/BAJA]]="","No Aplica",IF(AND(MONTH(Tabla2[[#This Row],[FECHA CESE/BAJA]])=MONTH(TODAY()-30),YEAR(Tabla2[[#This Row],[FECHA CESE/BAJA]])=YEAR(TODAY())),MONTH(TODAY()-30)&amp;"-"&amp;YEAR(TODAY()),"Borrar")),"No aplica")</f>
        <v>No Aplica</v>
      </c>
      <c r="AD636" t="str">
        <f>+IFERROR(IF(Tabla2[[#This Row],[FECHA INICIO DE LABORES EN OBRA]]="","No Aplica",IF(AND(MONTH(Tabla2[[#This Row],[FECHA INICIO DE LABORES EN OBRA]])=MONTH(TODAY()-30),YEAR(Tabla2[[#This Row],[FECHA INICIO DE LABORES EN OBRA]])=YEAR(TODAY())),MONTH(TODAY()-30)&amp;"-"&amp;YEAR(TODAY()),"No Aplica")),"No Aplica")</f>
        <v>No Aplica</v>
      </c>
    </row>
    <row r="637" spans="1:30" x14ac:dyDescent="0.25">
      <c r="A637" s="13" t="s">
        <v>3813</v>
      </c>
      <c r="B637" s="15" t="s">
        <v>3814</v>
      </c>
      <c r="C637" s="15" t="s">
        <v>3799</v>
      </c>
      <c r="D637" s="15" t="s">
        <v>1612</v>
      </c>
      <c r="E637" s="15" t="s">
        <v>1613</v>
      </c>
      <c r="F637" s="39" t="s">
        <v>4104</v>
      </c>
      <c r="G637" s="15">
        <v>1</v>
      </c>
      <c r="H637" s="15" t="s">
        <v>2601</v>
      </c>
      <c r="I637" s="15" t="s">
        <v>3809</v>
      </c>
      <c r="J637" s="15" t="s">
        <v>4105</v>
      </c>
      <c r="K637" s="15" t="s">
        <v>34</v>
      </c>
      <c r="L637" s="40" t="s">
        <v>6</v>
      </c>
      <c r="M637" s="39"/>
      <c r="N637" s="41" t="s">
        <v>2687</v>
      </c>
      <c r="O637" s="39">
        <v>44929</v>
      </c>
      <c r="P637" s="40">
        <v>1</v>
      </c>
      <c r="Q637" s="40">
        <v>1</v>
      </c>
      <c r="R637" s="40" t="str">
        <f>IFERROR(VLOOKUP(Tabla2[[#This Row],[CONTRATISTA PRNCIPAL]],Hoja1!$L$5:$M$9,2,FALSE),"CJV")</f>
        <v>CJV</v>
      </c>
      <c r="S637" s="40" t="str">
        <f>IF(Tabla2[[#This Row],[EMPRESA]]=Tabla2[[#This Row],[CONTRATISTA PRNCIPAL]],"Principal","Secundaria")</f>
        <v>Secundaria</v>
      </c>
      <c r="T637" s="42">
        <f>IFERROR(1/COUNTIF(Tabla2[CONTRATISTA PRNCIPAL],Tabla2[[#This Row],[CONTRATISTA PRNCIPAL]]),0)</f>
        <v>0.005291005291005291</v>
      </c>
      <c r="U637" s="43">
        <f>IF(((TODAY()-Tabla2[[#This Row],[FECHA NACIMIENTO]])/365)&lt;18,"Corregir", IF(((TODAY()-Tabla2[[#This Row],[FECHA NACIMIENTO]])/365)&gt;80, "Corregir",ROUNDDOWN(((TODAY()-Tabla2[[#This Row],[FECHA NACIMIENTO]])/365),0)))</f>
        <v>34</v>
      </c>
      <c r="V6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37" s="44" t="str">
        <f>+IF(Tabla2[[#This Row],[Edad]]="Corregir","Corregir","Ok")</f>
        <v>Ok</v>
      </c>
      <c r="X637" s="42" t="str">
        <f>+IFERROR(VLOOKUP(Tabla2[[#This Row],[DISTRITO SEGÚN DNI]],Hoja1!$A$2:$B$32,2,FALSE),"No")</f>
        <v>SANTA ANITA</v>
      </c>
      <c r="Y637" s="42" t="str">
        <f>IF(OR(LOWER(Tabla2[[#This Row],[GENERO]])="masculino", LOWER(Tabla2[[#This Row],[GENERO]])="femenino"),"OK","Corregir")</f>
        <v>OK</v>
      </c>
      <c r="Z637" s="42" t="str">
        <f>+IF(Tabla2[[#This Row],[Nro. DNI / CE]]="","Corregir",IF(LEN(Tabla2[[#This Row],[Nro. DNI / CE]])&gt;=8,"OK","Corregir"))</f>
        <v>OK</v>
      </c>
      <c r="AA637" s="42">
        <f>COUNTIF(Tabla2[APELLIDOS Y NOMBRES],Tabla2[[#This Row],[APELLIDOS Y NOMBRES]])</f>
        <v>1</v>
      </c>
      <c r="AB637" s="42">
        <f>IF(Tabla2[[#This Row],[Trabajador]]&gt;1,1/Tabla2[[#This Row],[Trabajador]],Tabla2[[#This Row],[Trabajador]])</f>
        <v>1</v>
      </c>
      <c r="AC637" t="str">
        <f>+IFERROR(IF(Tabla2[[#This Row],[FECHA CESE/BAJA]]="","No Aplica",IF(AND(MONTH(Tabla2[[#This Row],[FECHA CESE/BAJA]])=MONTH(TODAY()-30),YEAR(Tabla2[[#This Row],[FECHA CESE/BAJA]])=YEAR(TODAY())),MONTH(TODAY()-30)&amp;"-"&amp;YEAR(TODAY()),"Borrar")),"No aplica")</f>
        <v>No Aplica</v>
      </c>
      <c r="AD637" t="str">
        <f>+IFERROR(IF(Tabla2[[#This Row],[FECHA INICIO DE LABORES EN OBRA]]="","No Aplica",IF(AND(MONTH(Tabla2[[#This Row],[FECHA INICIO DE LABORES EN OBRA]])=MONTH(TODAY()-30),YEAR(Tabla2[[#This Row],[FECHA INICIO DE LABORES EN OBRA]])=YEAR(TODAY())),MONTH(TODAY()-30)&amp;"-"&amp;YEAR(TODAY()),"No Aplica")),"No Aplica")</f>
        <v>No Aplica</v>
      </c>
    </row>
    <row r="638" spans="1:30" x14ac:dyDescent="0.25">
      <c r="A638" s="13" t="s">
        <v>3813</v>
      </c>
      <c r="B638" s="15" t="s">
        <v>3814</v>
      </c>
      <c r="C638" s="15" t="s">
        <v>3799</v>
      </c>
      <c r="D638" s="15" t="s">
        <v>750</v>
      </c>
      <c r="E638" s="15" t="s">
        <v>751</v>
      </c>
      <c r="F638" s="39" t="s">
        <v>4106</v>
      </c>
      <c r="G638" s="15">
        <v>1</v>
      </c>
      <c r="H638" s="15" t="s">
        <v>2601</v>
      </c>
      <c r="I638" s="15" t="s">
        <v>3809</v>
      </c>
      <c r="J638" s="15" t="s">
        <v>4107</v>
      </c>
      <c r="K638" s="15" t="s">
        <v>17</v>
      </c>
      <c r="L638" s="40" t="s">
        <v>6</v>
      </c>
      <c r="M638" s="39"/>
      <c r="N638" s="41" t="s">
        <v>2687</v>
      </c>
      <c r="O638" s="39">
        <v>44929</v>
      </c>
      <c r="P638" s="40">
        <v>1</v>
      </c>
      <c r="Q638" s="40">
        <v>1</v>
      </c>
      <c r="R638" s="40" t="str">
        <f>IFERROR(VLOOKUP(Tabla2[[#This Row],[CONTRATISTA PRNCIPAL]],Hoja1!$L$5:$M$9,2,FALSE),"CJV")</f>
        <v>CJV</v>
      </c>
      <c r="S638" s="40" t="str">
        <f>IF(Tabla2[[#This Row],[EMPRESA]]=Tabla2[[#This Row],[CONTRATISTA PRNCIPAL]],"Principal","Secundaria")</f>
        <v>Secundaria</v>
      </c>
      <c r="T638" s="42">
        <f>IFERROR(1/COUNTIF(Tabla2[CONTRATISTA PRNCIPAL],Tabla2[[#This Row],[CONTRATISTA PRNCIPAL]]),0)</f>
        <v>0.005291005291005291</v>
      </c>
      <c r="U638" s="43">
        <f>IF(((TODAY()-Tabla2[[#This Row],[FECHA NACIMIENTO]])/365)&lt;18,"Corregir", IF(((TODAY()-Tabla2[[#This Row],[FECHA NACIMIENTO]])/365)&gt;80, "Corregir",ROUNDDOWN(((TODAY()-Tabla2[[#This Row],[FECHA NACIMIENTO]])/365),0)))</f>
        <v>32</v>
      </c>
      <c r="V6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38" s="44" t="str">
        <f>+IF(Tabla2[[#This Row],[Edad]]="Corregir","Corregir","Ok")</f>
        <v>Ok</v>
      </c>
      <c r="X638" s="42" t="str">
        <f>+IFERROR(VLOOKUP(Tabla2[[#This Row],[DISTRITO SEGÚN DNI]],Hoja1!$A$2:$B$32,2,FALSE),"No")</f>
        <v>ATE</v>
      </c>
      <c r="Y638" s="42" t="str">
        <f>IF(OR(LOWER(Tabla2[[#This Row],[GENERO]])="masculino", LOWER(Tabla2[[#This Row],[GENERO]])="femenino"),"OK","Corregir")</f>
        <v>OK</v>
      </c>
      <c r="Z638" s="42" t="str">
        <f>+IF(Tabla2[[#This Row],[Nro. DNI / CE]]="","Corregir",IF(LEN(Tabla2[[#This Row],[Nro. DNI / CE]])&gt;=8,"OK","Corregir"))</f>
        <v>OK</v>
      </c>
      <c r="AA638" s="42">
        <f>COUNTIF(Tabla2[APELLIDOS Y NOMBRES],Tabla2[[#This Row],[APELLIDOS Y NOMBRES]])</f>
        <v>1</v>
      </c>
      <c r="AB638" s="42">
        <f>IF(Tabla2[[#This Row],[Trabajador]]&gt;1,1/Tabla2[[#This Row],[Trabajador]],Tabla2[[#This Row],[Trabajador]])</f>
        <v>1</v>
      </c>
      <c r="AC638" t="str">
        <f>+IFERROR(IF(Tabla2[[#This Row],[FECHA CESE/BAJA]]="","No Aplica",IF(AND(MONTH(Tabla2[[#This Row],[FECHA CESE/BAJA]])=MONTH(TODAY()-30),YEAR(Tabla2[[#This Row],[FECHA CESE/BAJA]])=YEAR(TODAY())),MONTH(TODAY()-30)&amp;"-"&amp;YEAR(TODAY()),"Borrar")),"No aplica")</f>
        <v>No Aplica</v>
      </c>
      <c r="AD638" t="str">
        <f>+IFERROR(IF(Tabla2[[#This Row],[FECHA INICIO DE LABORES EN OBRA]]="","No Aplica",IF(AND(MONTH(Tabla2[[#This Row],[FECHA INICIO DE LABORES EN OBRA]])=MONTH(TODAY()-30),YEAR(Tabla2[[#This Row],[FECHA INICIO DE LABORES EN OBRA]])=YEAR(TODAY())),MONTH(TODAY()-30)&amp;"-"&amp;YEAR(TODAY()),"No Aplica")),"No Aplica")</f>
        <v>No Aplica</v>
      </c>
    </row>
    <row r="639" spans="1:30" x14ac:dyDescent="0.25">
      <c r="A639" s="13" t="s">
        <v>3813</v>
      </c>
      <c r="B639" s="15" t="s">
        <v>3814</v>
      </c>
      <c r="C639" s="15" t="s">
        <v>3799</v>
      </c>
      <c r="D639" s="15" t="s">
        <v>4108</v>
      </c>
      <c r="E639" s="15" t="s">
        <v>4109</v>
      </c>
      <c r="F639" s="39" t="s">
        <v>4110</v>
      </c>
      <c r="G639" s="15">
        <v>2</v>
      </c>
      <c r="H639" s="15" t="s">
        <v>3140</v>
      </c>
      <c r="I639" s="15" t="s">
        <v>3809</v>
      </c>
      <c r="J639" s="15" t="s">
        <v>4111</v>
      </c>
      <c r="K639" s="15" t="s">
        <v>2418</v>
      </c>
      <c r="L639" s="40" t="s">
        <v>6</v>
      </c>
      <c r="M639" s="39"/>
      <c r="N639" s="41" t="s">
        <v>2687</v>
      </c>
      <c r="O639" s="39">
        <v>44929</v>
      </c>
      <c r="P639" s="40">
        <v>1</v>
      </c>
      <c r="Q639" s="40">
        <v>4</v>
      </c>
      <c r="R639" s="40" t="str">
        <f>IFERROR(VLOOKUP(Tabla2[[#This Row],[CONTRATISTA PRNCIPAL]],Hoja1!$L$5:$M$9,2,FALSE),"CJV")</f>
        <v>CJV</v>
      </c>
      <c r="S639" s="40" t="str">
        <f>IF(Tabla2[[#This Row],[EMPRESA]]=Tabla2[[#This Row],[CONTRATISTA PRNCIPAL]],"Principal","Secundaria")</f>
        <v>Secundaria</v>
      </c>
      <c r="T639" s="42">
        <f>IFERROR(1/COUNTIF(Tabla2[CONTRATISTA PRNCIPAL],Tabla2[[#This Row],[CONTRATISTA PRNCIPAL]]),0)</f>
        <v>0.005291005291005291</v>
      </c>
      <c r="U639" s="43">
        <f>IF(((TODAY()-Tabla2[[#This Row],[FECHA NACIMIENTO]])/365)&lt;18,"Corregir", IF(((TODAY()-Tabla2[[#This Row],[FECHA NACIMIENTO]])/365)&gt;80, "Corregir",ROUNDDOWN(((TODAY()-Tabla2[[#This Row],[FECHA NACIMIENTO]])/365),0)))</f>
        <v>40</v>
      </c>
      <c r="V6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39" s="44" t="str">
        <f>+IF(Tabla2[[#This Row],[Edad]]="Corregir","Corregir","Ok")</f>
        <v>Ok</v>
      </c>
      <c r="X639" s="42" t="str">
        <f>+IFERROR(VLOOKUP(Tabla2[[#This Row],[DISTRITO SEGÚN DNI]],Hoja1!$A$2:$B$32,2,FALSE),"No")</f>
        <v>No</v>
      </c>
      <c r="Y639" s="42" t="str">
        <f>IF(OR(LOWER(Tabla2[[#This Row],[GENERO]])="masculino", LOWER(Tabla2[[#This Row],[GENERO]])="femenino"),"OK","Corregir")</f>
        <v>OK</v>
      </c>
      <c r="Z639" s="42" t="str">
        <f>+IF(Tabla2[[#This Row],[Nro. DNI / CE]]="","Corregir",IF(LEN(Tabla2[[#This Row],[Nro. DNI / CE]])&gt;=8,"OK","Corregir"))</f>
        <v>OK</v>
      </c>
      <c r="AA639" s="42">
        <f>COUNTIF(Tabla2[APELLIDOS Y NOMBRES],Tabla2[[#This Row],[APELLIDOS Y NOMBRES]])</f>
        <v>1</v>
      </c>
      <c r="AB639" s="42">
        <f>IF(Tabla2[[#This Row],[Trabajador]]&gt;1,1/Tabla2[[#This Row],[Trabajador]],Tabla2[[#This Row],[Trabajador]])</f>
        <v>1</v>
      </c>
      <c r="AC639" t="str">
        <f>+IFERROR(IF(Tabla2[[#This Row],[FECHA CESE/BAJA]]="","No Aplica",IF(AND(MONTH(Tabla2[[#This Row],[FECHA CESE/BAJA]])=MONTH(TODAY()-30),YEAR(Tabla2[[#This Row],[FECHA CESE/BAJA]])=YEAR(TODAY())),MONTH(TODAY()-30)&amp;"-"&amp;YEAR(TODAY()),"Borrar")),"No aplica")</f>
        <v>No Aplica</v>
      </c>
      <c r="AD639" t="str">
        <f>+IFERROR(IF(Tabla2[[#This Row],[FECHA INICIO DE LABORES EN OBRA]]="","No Aplica",IF(AND(MONTH(Tabla2[[#This Row],[FECHA INICIO DE LABORES EN OBRA]])=MONTH(TODAY()-30),YEAR(Tabla2[[#This Row],[FECHA INICIO DE LABORES EN OBRA]])=YEAR(TODAY())),MONTH(TODAY()-30)&amp;"-"&amp;YEAR(TODAY()),"No Aplica")),"No Aplica")</f>
        <v>No Aplica</v>
      </c>
    </row>
    <row r="640" spans="1:30" x14ac:dyDescent="0.25">
      <c r="A640" s="13" t="s">
        <v>3813</v>
      </c>
      <c r="B640" s="15" t="s">
        <v>3814</v>
      </c>
      <c r="C640" s="15" t="s">
        <v>3799</v>
      </c>
      <c r="D640" s="15" t="s">
        <v>1614</v>
      </c>
      <c r="E640" s="15" t="s">
        <v>1615</v>
      </c>
      <c r="F640" s="39" t="s">
        <v>4112</v>
      </c>
      <c r="G640" s="15">
        <v>2</v>
      </c>
      <c r="H640" s="15" t="s">
        <v>3140</v>
      </c>
      <c r="I640" s="15" t="s">
        <v>3809</v>
      </c>
      <c r="J640" s="15" t="s">
        <v>4113</v>
      </c>
      <c r="K640" s="15" t="s">
        <v>34</v>
      </c>
      <c r="L640" s="40" t="s">
        <v>6</v>
      </c>
      <c r="M640" s="39"/>
      <c r="N640" s="41" t="s">
        <v>2687</v>
      </c>
      <c r="O640" s="39">
        <v>44933</v>
      </c>
      <c r="P640" s="40">
        <v>1</v>
      </c>
      <c r="Q640" s="40">
        <v>4</v>
      </c>
      <c r="R640" s="40" t="str">
        <f>IFERROR(VLOOKUP(Tabla2[[#This Row],[CONTRATISTA PRNCIPAL]],Hoja1!$L$5:$M$9,2,FALSE),"CJV")</f>
        <v>CJV</v>
      </c>
      <c r="S640" s="40" t="str">
        <f>IF(Tabla2[[#This Row],[EMPRESA]]=Tabla2[[#This Row],[CONTRATISTA PRNCIPAL]],"Principal","Secundaria")</f>
        <v>Secundaria</v>
      </c>
      <c r="T640" s="42">
        <f>IFERROR(1/COUNTIF(Tabla2[CONTRATISTA PRNCIPAL],Tabla2[[#This Row],[CONTRATISTA PRNCIPAL]]),0)</f>
        <v>0.005291005291005291</v>
      </c>
      <c r="U640" s="43">
        <f>IF(((TODAY()-Tabla2[[#This Row],[FECHA NACIMIENTO]])/365)&lt;18,"Corregir", IF(((TODAY()-Tabla2[[#This Row],[FECHA NACIMIENTO]])/365)&gt;80, "Corregir",ROUNDDOWN(((TODAY()-Tabla2[[#This Row],[FECHA NACIMIENTO]])/365),0)))</f>
        <v>52</v>
      </c>
      <c r="V6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40" s="44" t="str">
        <f>+IF(Tabla2[[#This Row],[Edad]]="Corregir","Corregir","Ok")</f>
        <v>Ok</v>
      </c>
      <c r="X640" s="42" t="str">
        <f>+IFERROR(VLOOKUP(Tabla2[[#This Row],[DISTRITO SEGÚN DNI]],Hoja1!$A$2:$B$32,2,FALSE),"No")</f>
        <v>SANTA ANITA</v>
      </c>
      <c r="Y640" s="42" t="str">
        <f>IF(OR(LOWER(Tabla2[[#This Row],[GENERO]])="masculino", LOWER(Tabla2[[#This Row],[GENERO]])="femenino"),"OK","Corregir")</f>
        <v>OK</v>
      </c>
      <c r="Z640" s="42" t="str">
        <f>+IF(Tabla2[[#This Row],[Nro. DNI / CE]]="","Corregir",IF(LEN(Tabla2[[#This Row],[Nro. DNI / CE]])&gt;=8,"OK","Corregir"))</f>
        <v>OK</v>
      </c>
      <c r="AA640" s="42">
        <f>COUNTIF(Tabla2[APELLIDOS Y NOMBRES],Tabla2[[#This Row],[APELLIDOS Y NOMBRES]])</f>
        <v>1</v>
      </c>
      <c r="AB640" s="42">
        <f>IF(Tabla2[[#This Row],[Trabajador]]&gt;1,1/Tabla2[[#This Row],[Trabajador]],Tabla2[[#This Row],[Trabajador]])</f>
        <v>1</v>
      </c>
      <c r="AC640" t="str">
        <f>+IFERROR(IF(Tabla2[[#This Row],[FECHA CESE/BAJA]]="","No Aplica",IF(AND(MONTH(Tabla2[[#This Row],[FECHA CESE/BAJA]])=MONTH(TODAY()-30),YEAR(Tabla2[[#This Row],[FECHA CESE/BAJA]])=YEAR(TODAY())),MONTH(TODAY()-30)&amp;"-"&amp;YEAR(TODAY()),"Borrar")),"No aplica")</f>
        <v>No Aplica</v>
      </c>
      <c r="AD640" t="str">
        <f>+IFERROR(IF(Tabla2[[#This Row],[FECHA INICIO DE LABORES EN OBRA]]="","No Aplica",IF(AND(MONTH(Tabla2[[#This Row],[FECHA INICIO DE LABORES EN OBRA]])=MONTH(TODAY()-30),YEAR(Tabla2[[#This Row],[FECHA INICIO DE LABORES EN OBRA]])=YEAR(TODAY())),MONTH(TODAY()-30)&amp;"-"&amp;YEAR(TODAY()),"No Aplica")),"No Aplica")</f>
        <v>No Aplica</v>
      </c>
    </row>
    <row r="641" spans="1:30" x14ac:dyDescent="0.25">
      <c r="A641" s="13" t="s">
        <v>3813</v>
      </c>
      <c r="B641" s="15" t="s">
        <v>3814</v>
      </c>
      <c r="C641" s="15" t="s">
        <v>3799</v>
      </c>
      <c r="D641" s="15" t="s">
        <v>1616</v>
      </c>
      <c r="E641" s="15" t="s">
        <v>1617</v>
      </c>
      <c r="F641" s="39" t="s">
        <v>4114</v>
      </c>
      <c r="G641" s="15">
        <v>2</v>
      </c>
      <c r="H641" s="15" t="s">
        <v>3140</v>
      </c>
      <c r="I641" s="15" t="s">
        <v>3809</v>
      </c>
      <c r="J641" s="15" t="s">
        <v>4115</v>
      </c>
      <c r="K641" s="15" t="s">
        <v>17</v>
      </c>
      <c r="L641" s="40" t="s">
        <v>6</v>
      </c>
      <c r="M641" s="39"/>
      <c r="N641" s="41" t="s">
        <v>2687</v>
      </c>
      <c r="O641" s="39">
        <v>44933</v>
      </c>
      <c r="P641" s="40">
        <v>1</v>
      </c>
      <c r="Q641" s="40">
        <v>4</v>
      </c>
      <c r="R641" s="40" t="str">
        <f>IFERROR(VLOOKUP(Tabla2[[#This Row],[CONTRATISTA PRNCIPAL]],Hoja1!$L$5:$M$9,2,FALSE),"CJV")</f>
        <v>CJV</v>
      </c>
      <c r="S641" s="40" t="str">
        <f>IF(Tabla2[[#This Row],[EMPRESA]]=Tabla2[[#This Row],[CONTRATISTA PRNCIPAL]],"Principal","Secundaria")</f>
        <v>Secundaria</v>
      </c>
      <c r="T641" s="42">
        <f>IFERROR(1/COUNTIF(Tabla2[CONTRATISTA PRNCIPAL],Tabla2[[#This Row],[CONTRATISTA PRNCIPAL]]),0)</f>
        <v>0.005291005291005291</v>
      </c>
      <c r="U641" s="43">
        <f>IF(((TODAY()-Tabla2[[#This Row],[FECHA NACIMIENTO]])/365)&lt;18,"Corregir", IF(((TODAY()-Tabla2[[#This Row],[FECHA NACIMIENTO]])/365)&gt;80, "Corregir",ROUNDDOWN(((TODAY()-Tabla2[[#This Row],[FECHA NACIMIENTO]])/365),0)))</f>
        <v>46</v>
      </c>
      <c r="V6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41" s="44" t="str">
        <f>+IF(Tabla2[[#This Row],[Edad]]="Corregir","Corregir","Ok")</f>
        <v>Ok</v>
      </c>
      <c r="X641" s="42" t="str">
        <f>+IFERROR(VLOOKUP(Tabla2[[#This Row],[DISTRITO SEGÚN DNI]],Hoja1!$A$2:$B$32,2,FALSE),"No")</f>
        <v>ATE</v>
      </c>
      <c r="Y641" s="42" t="str">
        <f>IF(OR(LOWER(Tabla2[[#This Row],[GENERO]])="masculino", LOWER(Tabla2[[#This Row],[GENERO]])="femenino"),"OK","Corregir")</f>
        <v>OK</v>
      </c>
      <c r="Z641" s="42" t="str">
        <f>+IF(Tabla2[[#This Row],[Nro. DNI / CE]]="","Corregir",IF(LEN(Tabla2[[#This Row],[Nro. DNI / CE]])&gt;=8,"OK","Corregir"))</f>
        <v>OK</v>
      </c>
      <c r="AA641" s="42">
        <f>COUNTIF(Tabla2[APELLIDOS Y NOMBRES],Tabla2[[#This Row],[APELLIDOS Y NOMBRES]])</f>
        <v>1</v>
      </c>
      <c r="AB641" s="42">
        <f>IF(Tabla2[[#This Row],[Trabajador]]&gt;1,1/Tabla2[[#This Row],[Trabajador]],Tabla2[[#This Row],[Trabajador]])</f>
        <v>1</v>
      </c>
      <c r="AC641" t="str">
        <f>+IFERROR(IF(Tabla2[[#This Row],[FECHA CESE/BAJA]]="","No Aplica",IF(AND(MONTH(Tabla2[[#This Row],[FECHA CESE/BAJA]])=MONTH(TODAY()-30),YEAR(Tabla2[[#This Row],[FECHA CESE/BAJA]])=YEAR(TODAY())),MONTH(TODAY()-30)&amp;"-"&amp;YEAR(TODAY()),"Borrar")),"No aplica")</f>
        <v>No Aplica</v>
      </c>
      <c r="AD641" t="str">
        <f>+IFERROR(IF(Tabla2[[#This Row],[FECHA INICIO DE LABORES EN OBRA]]="","No Aplica",IF(AND(MONTH(Tabla2[[#This Row],[FECHA INICIO DE LABORES EN OBRA]])=MONTH(TODAY()-30),YEAR(Tabla2[[#This Row],[FECHA INICIO DE LABORES EN OBRA]])=YEAR(TODAY())),MONTH(TODAY()-30)&amp;"-"&amp;YEAR(TODAY()),"No Aplica")),"No Aplica")</f>
        <v>No Aplica</v>
      </c>
    </row>
    <row r="642" spans="1:30" x14ac:dyDescent="0.25">
      <c r="A642" s="13" t="s">
        <v>3813</v>
      </c>
      <c r="B642" s="15" t="s">
        <v>3814</v>
      </c>
      <c r="C642" s="15" t="s">
        <v>3799</v>
      </c>
      <c r="D642" s="15" t="s">
        <v>395</v>
      </c>
      <c r="E642" s="15" t="s">
        <v>396</v>
      </c>
      <c r="F642" s="39" t="s">
        <v>4116</v>
      </c>
      <c r="G642" s="15">
        <v>2</v>
      </c>
      <c r="H642" s="15" t="s">
        <v>3140</v>
      </c>
      <c r="I642" s="15" t="s">
        <v>3809</v>
      </c>
      <c r="J642" s="15" t="s">
        <v>4117</v>
      </c>
      <c r="K642" s="15" t="s">
        <v>17</v>
      </c>
      <c r="L642" s="40" t="s">
        <v>6</v>
      </c>
      <c r="M642" s="39"/>
      <c r="N642" s="41" t="s">
        <v>2687</v>
      </c>
      <c r="O642" s="39">
        <v>44933</v>
      </c>
      <c r="P642" s="40">
        <v>1</v>
      </c>
      <c r="Q642" s="40">
        <v>4</v>
      </c>
      <c r="R642" s="40" t="str">
        <f>IFERROR(VLOOKUP(Tabla2[[#This Row],[CONTRATISTA PRNCIPAL]],Hoja1!$L$5:$M$9,2,FALSE),"CJV")</f>
        <v>CJV</v>
      </c>
      <c r="S642" s="40" t="str">
        <f>IF(Tabla2[[#This Row],[EMPRESA]]=Tabla2[[#This Row],[CONTRATISTA PRNCIPAL]],"Principal","Secundaria")</f>
        <v>Secundaria</v>
      </c>
      <c r="T642" s="42">
        <f>IFERROR(1/COUNTIF(Tabla2[CONTRATISTA PRNCIPAL],Tabla2[[#This Row],[CONTRATISTA PRNCIPAL]]),0)</f>
        <v>0.005291005291005291</v>
      </c>
      <c r="U642" s="43">
        <f>IF(((TODAY()-Tabla2[[#This Row],[FECHA NACIMIENTO]])/365)&lt;18,"Corregir", IF(((TODAY()-Tabla2[[#This Row],[FECHA NACIMIENTO]])/365)&gt;80, "Corregir",ROUNDDOWN(((TODAY()-Tabla2[[#This Row],[FECHA NACIMIENTO]])/365),0)))</f>
        <v>52</v>
      </c>
      <c r="V6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42" s="44" t="str">
        <f>+IF(Tabla2[[#This Row],[Edad]]="Corregir","Corregir","Ok")</f>
        <v>Ok</v>
      </c>
      <c r="X642" s="42" t="str">
        <f>+IFERROR(VLOOKUP(Tabla2[[#This Row],[DISTRITO SEGÚN DNI]],Hoja1!$A$2:$B$32,2,FALSE),"No")</f>
        <v>ATE</v>
      </c>
      <c r="Y642" s="42" t="str">
        <f>IF(OR(LOWER(Tabla2[[#This Row],[GENERO]])="masculino", LOWER(Tabla2[[#This Row],[GENERO]])="femenino"),"OK","Corregir")</f>
        <v>OK</v>
      </c>
      <c r="Z642" s="42" t="str">
        <f>+IF(Tabla2[[#This Row],[Nro. DNI / CE]]="","Corregir",IF(LEN(Tabla2[[#This Row],[Nro. DNI / CE]])&gt;=8,"OK","Corregir"))</f>
        <v>OK</v>
      </c>
      <c r="AA642" s="42">
        <f>COUNTIF(Tabla2[APELLIDOS Y NOMBRES],Tabla2[[#This Row],[APELLIDOS Y NOMBRES]])</f>
        <v>1</v>
      </c>
      <c r="AB642" s="42">
        <f>IF(Tabla2[[#This Row],[Trabajador]]&gt;1,1/Tabla2[[#This Row],[Trabajador]],Tabla2[[#This Row],[Trabajador]])</f>
        <v>1</v>
      </c>
      <c r="AC642" t="str">
        <f>+IFERROR(IF(Tabla2[[#This Row],[FECHA CESE/BAJA]]="","No Aplica",IF(AND(MONTH(Tabla2[[#This Row],[FECHA CESE/BAJA]])=MONTH(TODAY()-30),YEAR(Tabla2[[#This Row],[FECHA CESE/BAJA]])=YEAR(TODAY())),MONTH(TODAY()-30)&amp;"-"&amp;YEAR(TODAY()),"Borrar")),"No aplica")</f>
        <v>No Aplica</v>
      </c>
      <c r="AD642" t="str">
        <f>+IFERROR(IF(Tabla2[[#This Row],[FECHA INICIO DE LABORES EN OBRA]]="","No Aplica",IF(AND(MONTH(Tabla2[[#This Row],[FECHA INICIO DE LABORES EN OBRA]])=MONTH(TODAY()-30),YEAR(Tabla2[[#This Row],[FECHA INICIO DE LABORES EN OBRA]])=YEAR(TODAY())),MONTH(TODAY()-30)&amp;"-"&amp;YEAR(TODAY()),"No Aplica")),"No Aplica")</f>
        <v>No Aplica</v>
      </c>
    </row>
    <row r="643" spans="1:30" x14ac:dyDescent="0.25">
      <c r="A643" s="13" t="s">
        <v>3813</v>
      </c>
      <c r="B643" s="15" t="s">
        <v>3814</v>
      </c>
      <c r="C643" s="15" t="s">
        <v>3799</v>
      </c>
      <c r="D643" s="15" t="s">
        <v>1618</v>
      </c>
      <c r="E643" s="15" t="s">
        <v>1619</v>
      </c>
      <c r="F643" s="39" t="s">
        <v>4118</v>
      </c>
      <c r="G643" s="15">
        <v>2</v>
      </c>
      <c r="H643" s="15" t="s">
        <v>4119</v>
      </c>
      <c r="I643" s="15" t="s">
        <v>3809</v>
      </c>
      <c r="J643" s="15" t="s">
        <v>4120</v>
      </c>
      <c r="K643" s="15" t="s">
        <v>34</v>
      </c>
      <c r="L643" s="40" t="s">
        <v>6</v>
      </c>
      <c r="M643" s="39"/>
      <c r="N643" s="41" t="s">
        <v>2687</v>
      </c>
      <c r="O643" s="39">
        <v>44935</v>
      </c>
      <c r="P643" s="40">
        <v>1</v>
      </c>
      <c r="Q643" s="40">
        <v>4</v>
      </c>
      <c r="R643" s="40" t="str">
        <f>IFERROR(VLOOKUP(Tabla2[[#This Row],[CONTRATISTA PRNCIPAL]],Hoja1!$L$5:$M$9,2,FALSE),"CJV")</f>
        <v>CJV</v>
      </c>
      <c r="S643" s="40" t="str">
        <f>IF(Tabla2[[#This Row],[EMPRESA]]=Tabla2[[#This Row],[CONTRATISTA PRNCIPAL]],"Principal","Secundaria")</f>
        <v>Secundaria</v>
      </c>
      <c r="T643" s="42">
        <f>IFERROR(1/COUNTIF(Tabla2[CONTRATISTA PRNCIPAL],Tabla2[[#This Row],[CONTRATISTA PRNCIPAL]]),0)</f>
        <v>0.005291005291005291</v>
      </c>
      <c r="U643" s="43">
        <f>IF(((TODAY()-Tabla2[[#This Row],[FECHA NACIMIENTO]])/365)&lt;18,"Corregir", IF(((TODAY()-Tabla2[[#This Row],[FECHA NACIMIENTO]])/365)&gt;80, "Corregir",ROUNDDOWN(((TODAY()-Tabla2[[#This Row],[FECHA NACIMIENTO]])/365),0)))</f>
        <v>29</v>
      </c>
      <c r="V6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43" s="44" t="str">
        <f>+IF(Tabla2[[#This Row],[Edad]]="Corregir","Corregir","Ok")</f>
        <v>Ok</v>
      </c>
      <c r="X643" s="42" t="str">
        <f>+IFERROR(VLOOKUP(Tabla2[[#This Row],[DISTRITO SEGÚN DNI]],Hoja1!$A$2:$B$32,2,FALSE),"No")</f>
        <v>SANTA ANITA</v>
      </c>
      <c r="Y643" s="42" t="str">
        <f>IF(OR(LOWER(Tabla2[[#This Row],[GENERO]])="masculino", LOWER(Tabla2[[#This Row],[GENERO]])="femenino"),"OK","Corregir")</f>
        <v>OK</v>
      </c>
      <c r="Z643" s="42" t="str">
        <f>+IF(Tabla2[[#This Row],[Nro. DNI / CE]]="","Corregir",IF(LEN(Tabla2[[#This Row],[Nro. DNI / CE]])&gt;=8,"OK","Corregir"))</f>
        <v>OK</v>
      </c>
      <c r="AA643" s="42">
        <f>COUNTIF(Tabla2[APELLIDOS Y NOMBRES],Tabla2[[#This Row],[APELLIDOS Y NOMBRES]])</f>
        <v>1</v>
      </c>
      <c r="AB643" s="42">
        <f>IF(Tabla2[[#This Row],[Trabajador]]&gt;1,1/Tabla2[[#This Row],[Trabajador]],Tabla2[[#This Row],[Trabajador]])</f>
        <v>1</v>
      </c>
      <c r="AC643" t="str">
        <f>+IFERROR(IF(Tabla2[[#This Row],[FECHA CESE/BAJA]]="","No Aplica",IF(AND(MONTH(Tabla2[[#This Row],[FECHA CESE/BAJA]])=MONTH(TODAY()-30),YEAR(Tabla2[[#This Row],[FECHA CESE/BAJA]])=YEAR(TODAY())),MONTH(TODAY()-30)&amp;"-"&amp;YEAR(TODAY()),"Borrar")),"No aplica")</f>
        <v>No Aplica</v>
      </c>
      <c r="AD643" t="str">
        <f>+IFERROR(IF(Tabla2[[#This Row],[FECHA INICIO DE LABORES EN OBRA]]="","No Aplica",IF(AND(MONTH(Tabla2[[#This Row],[FECHA INICIO DE LABORES EN OBRA]])=MONTH(TODAY()-30),YEAR(Tabla2[[#This Row],[FECHA INICIO DE LABORES EN OBRA]])=YEAR(TODAY())),MONTH(TODAY()-30)&amp;"-"&amp;YEAR(TODAY()),"No Aplica")),"No Aplica")</f>
        <v>No Aplica</v>
      </c>
    </row>
    <row r="644" spans="1:30" x14ac:dyDescent="0.25">
      <c r="A644" s="13" t="s">
        <v>3813</v>
      </c>
      <c r="B644" s="15" t="s">
        <v>3814</v>
      </c>
      <c r="C644" s="15" t="s">
        <v>3799</v>
      </c>
      <c r="D644" s="15" t="s">
        <v>1620</v>
      </c>
      <c r="E644" s="15" t="s">
        <v>1621</v>
      </c>
      <c r="F644" s="39" t="s">
        <v>4121</v>
      </c>
      <c r="G644" s="15">
        <v>2</v>
      </c>
      <c r="H644" s="15" t="s">
        <v>3140</v>
      </c>
      <c r="I644" s="15" t="s">
        <v>3809</v>
      </c>
      <c r="J644" s="15" t="s">
        <v>4122</v>
      </c>
      <c r="K644" s="15" t="s">
        <v>17</v>
      </c>
      <c r="L644" s="40" t="s">
        <v>6</v>
      </c>
      <c r="M644" s="39"/>
      <c r="N644" s="41" t="s">
        <v>2687</v>
      </c>
      <c r="O644" s="39">
        <v>44936</v>
      </c>
      <c r="P644" s="40">
        <v>1</v>
      </c>
      <c r="Q644" s="40">
        <v>4</v>
      </c>
      <c r="R644" s="40" t="str">
        <f>IFERROR(VLOOKUP(Tabla2[[#This Row],[CONTRATISTA PRNCIPAL]],Hoja1!$L$5:$M$9,2,FALSE),"CJV")</f>
        <v>CJV</v>
      </c>
      <c r="S644" s="40" t="str">
        <f>IF(Tabla2[[#This Row],[EMPRESA]]=Tabla2[[#This Row],[CONTRATISTA PRNCIPAL]],"Principal","Secundaria")</f>
        <v>Secundaria</v>
      </c>
      <c r="T644" s="42">
        <f>IFERROR(1/COUNTIF(Tabla2[CONTRATISTA PRNCIPAL],Tabla2[[#This Row],[CONTRATISTA PRNCIPAL]]),0)</f>
        <v>0.005291005291005291</v>
      </c>
      <c r="U644" s="43">
        <f>IF(((TODAY()-Tabla2[[#This Row],[FECHA NACIMIENTO]])/365)&lt;18,"Corregir", IF(((TODAY()-Tabla2[[#This Row],[FECHA NACIMIENTO]])/365)&gt;80, "Corregir",ROUNDDOWN(((TODAY()-Tabla2[[#This Row],[FECHA NACIMIENTO]])/365),0)))</f>
        <v>39</v>
      </c>
      <c r="V6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44" s="44" t="str">
        <f>+IF(Tabla2[[#This Row],[Edad]]="Corregir","Corregir","Ok")</f>
        <v>Ok</v>
      </c>
      <c r="X644" s="42" t="str">
        <f>+IFERROR(VLOOKUP(Tabla2[[#This Row],[DISTRITO SEGÚN DNI]],Hoja1!$A$2:$B$32,2,FALSE),"No")</f>
        <v>ATE</v>
      </c>
      <c r="Y644" s="42" t="str">
        <f>IF(OR(LOWER(Tabla2[[#This Row],[GENERO]])="masculino", LOWER(Tabla2[[#This Row],[GENERO]])="femenino"),"OK","Corregir")</f>
        <v>OK</v>
      </c>
      <c r="Z644" s="42" t="str">
        <f>+IF(Tabla2[[#This Row],[Nro. DNI / CE]]="","Corregir",IF(LEN(Tabla2[[#This Row],[Nro. DNI / CE]])&gt;=8,"OK","Corregir"))</f>
        <v>OK</v>
      </c>
      <c r="AA644" s="42">
        <f>COUNTIF(Tabla2[APELLIDOS Y NOMBRES],Tabla2[[#This Row],[APELLIDOS Y NOMBRES]])</f>
        <v>1</v>
      </c>
      <c r="AB644" s="42">
        <f>IF(Tabla2[[#This Row],[Trabajador]]&gt;1,1/Tabla2[[#This Row],[Trabajador]],Tabla2[[#This Row],[Trabajador]])</f>
        <v>1</v>
      </c>
      <c r="AC644" t="str">
        <f>+IFERROR(IF(Tabla2[[#This Row],[FECHA CESE/BAJA]]="","No Aplica",IF(AND(MONTH(Tabla2[[#This Row],[FECHA CESE/BAJA]])=MONTH(TODAY()-30),YEAR(Tabla2[[#This Row],[FECHA CESE/BAJA]])=YEAR(TODAY())),MONTH(TODAY()-30)&amp;"-"&amp;YEAR(TODAY()),"Borrar")),"No aplica")</f>
        <v>No Aplica</v>
      </c>
      <c r="AD644" t="str">
        <f>+IFERROR(IF(Tabla2[[#This Row],[FECHA INICIO DE LABORES EN OBRA]]="","No Aplica",IF(AND(MONTH(Tabla2[[#This Row],[FECHA INICIO DE LABORES EN OBRA]])=MONTH(TODAY()-30),YEAR(Tabla2[[#This Row],[FECHA INICIO DE LABORES EN OBRA]])=YEAR(TODAY())),MONTH(TODAY()-30)&amp;"-"&amp;YEAR(TODAY()),"No Aplica")),"No Aplica")</f>
        <v>No Aplica</v>
      </c>
    </row>
    <row r="645" spans="1:30" x14ac:dyDescent="0.25">
      <c r="A645" s="13" t="s">
        <v>3813</v>
      </c>
      <c r="B645" s="15" t="s">
        <v>3814</v>
      </c>
      <c r="C645" s="15" t="s">
        <v>3799</v>
      </c>
      <c r="D645" s="15" t="s">
        <v>855</v>
      </c>
      <c r="E645" s="15" t="s">
        <v>856</v>
      </c>
      <c r="F645" s="39" t="s">
        <v>4123</v>
      </c>
      <c r="G645" s="15">
        <v>2</v>
      </c>
      <c r="H645" s="15" t="s">
        <v>4119</v>
      </c>
      <c r="I645" s="15" t="s">
        <v>3809</v>
      </c>
      <c r="J645" s="15" t="s">
        <v>4124</v>
      </c>
      <c r="K645" s="15" t="s">
        <v>2037</v>
      </c>
      <c r="L645" s="40" t="s">
        <v>6</v>
      </c>
      <c r="M645" s="39"/>
      <c r="N645" s="41" t="s">
        <v>2687</v>
      </c>
      <c r="O645" s="39">
        <v>44936</v>
      </c>
      <c r="P645" s="40">
        <v>1</v>
      </c>
      <c r="Q645" s="40">
        <v>4</v>
      </c>
      <c r="R645" s="40" t="str">
        <f>IFERROR(VLOOKUP(Tabla2[[#This Row],[CONTRATISTA PRNCIPAL]],Hoja1!$L$5:$M$9,2,FALSE),"CJV")</f>
        <v>CJV</v>
      </c>
      <c r="S645" s="40" t="str">
        <f>IF(Tabla2[[#This Row],[EMPRESA]]=Tabla2[[#This Row],[CONTRATISTA PRNCIPAL]],"Principal","Secundaria")</f>
        <v>Secundaria</v>
      </c>
      <c r="T645" s="42">
        <f>IFERROR(1/COUNTIF(Tabla2[CONTRATISTA PRNCIPAL],Tabla2[[#This Row],[CONTRATISTA PRNCIPAL]]),0)</f>
        <v>0.005291005291005291</v>
      </c>
      <c r="U645" s="43">
        <f>IF(((TODAY()-Tabla2[[#This Row],[FECHA NACIMIENTO]])/365)&lt;18,"Corregir", IF(((TODAY()-Tabla2[[#This Row],[FECHA NACIMIENTO]])/365)&gt;80, "Corregir",ROUNDDOWN(((TODAY()-Tabla2[[#This Row],[FECHA NACIMIENTO]])/365),0)))</f>
        <v>26</v>
      </c>
      <c r="V6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45" s="44" t="str">
        <f>+IF(Tabla2[[#This Row],[Edad]]="Corregir","Corregir","Ok")</f>
        <v>Ok</v>
      </c>
      <c r="X645" s="42" t="str">
        <f>+IFERROR(VLOOKUP(Tabla2[[#This Row],[DISTRITO SEGÚN DNI]],Hoja1!$A$2:$B$32,2,FALSE),"No")</f>
        <v>SAN LUIS </v>
      </c>
      <c r="Y645" s="42" t="str">
        <f>IF(OR(LOWER(Tabla2[[#This Row],[GENERO]])="masculino", LOWER(Tabla2[[#This Row],[GENERO]])="femenino"),"OK","Corregir")</f>
        <v>OK</v>
      </c>
      <c r="Z645" s="42" t="str">
        <f>+IF(Tabla2[[#This Row],[Nro. DNI / CE]]="","Corregir",IF(LEN(Tabla2[[#This Row],[Nro. DNI / CE]])&gt;=8,"OK","Corregir"))</f>
        <v>OK</v>
      </c>
      <c r="AA645" s="42">
        <f>COUNTIF(Tabla2[APELLIDOS Y NOMBRES],Tabla2[[#This Row],[APELLIDOS Y NOMBRES]])</f>
        <v>1</v>
      </c>
      <c r="AB645" s="42">
        <f>IF(Tabla2[[#This Row],[Trabajador]]&gt;1,1/Tabla2[[#This Row],[Trabajador]],Tabla2[[#This Row],[Trabajador]])</f>
        <v>1</v>
      </c>
      <c r="AC645" t="str">
        <f>+IFERROR(IF(Tabla2[[#This Row],[FECHA CESE/BAJA]]="","No Aplica",IF(AND(MONTH(Tabla2[[#This Row],[FECHA CESE/BAJA]])=MONTH(TODAY()-30),YEAR(Tabla2[[#This Row],[FECHA CESE/BAJA]])=YEAR(TODAY())),MONTH(TODAY()-30)&amp;"-"&amp;YEAR(TODAY()),"Borrar")),"No aplica")</f>
        <v>No Aplica</v>
      </c>
      <c r="AD645" t="str">
        <f>+IFERROR(IF(Tabla2[[#This Row],[FECHA INICIO DE LABORES EN OBRA]]="","No Aplica",IF(AND(MONTH(Tabla2[[#This Row],[FECHA INICIO DE LABORES EN OBRA]])=MONTH(TODAY()-30),YEAR(Tabla2[[#This Row],[FECHA INICIO DE LABORES EN OBRA]])=YEAR(TODAY())),MONTH(TODAY()-30)&amp;"-"&amp;YEAR(TODAY()),"No Aplica")),"No Aplica")</f>
        <v>No Aplica</v>
      </c>
    </row>
    <row r="646" spans="1:30" x14ac:dyDescent="0.25">
      <c r="A646" s="13" t="s">
        <v>3813</v>
      </c>
      <c r="B646" s="15" t="s">
        <v>3814</v>
      </c>
      <c r="C646" s="15" t="s">
        <v>3799</v>
      </c>
      <c r="D646" s="15" t="s">
        <v>4125</v>
      </c>
      <c r="E646" s="15" t="s">
        <v>4126</v>
      </c>
      <c r="F646" s="39" t="s">
        <v>4127</v>
      </c>
      <c r="G646" s="15">
        <v>2</v>
      </c>
      <c r="H646" s="15" t="s">
        <v>3140</v>
      </c>
      <c r="I646" s="15" t="s">
        <v>3809</v>
      </c>
      <c r="J646" s="15" t="s">
        <v>4128</v>
      </c>
      <c r="K646" s="15" t="s">
        <v>2418</v>
      </c>
      <c r="L646" s="40" t="s">
        <v>6</v>
      </c>
      <c r="M646" s="39"/>
      <c r="N646" s="41" t="s">
        <v>2687</v>
      </c>
      <c r="O646" s="39">
        <v>44940</v>
      </c>
      <c r="P646" s="40">
        <v>1</v>
      </c>
      <c r="Q646" s="40">
        <v>4</v>
      </c>
      <c r="R646" s="40" t="str">
        <f>IFERROR(VLOOKUP(Tabla2[[#This Row],[CONTRATISTA PRNCIPAL]],Hoja1!$L$5:$M$9,2,FALSE),"CJV")</f>
        <v>CJV</v>
      </c>
      <c r="S646" s="40" t="str">
        <f>IF(Tabla2[[#This Row],[EMPRESA]]=Tabla2[[#This Row],[CONTRATISTA PRNCIPAL]],"Principal","Secundaria")</f>
        <v>Secundaria</v>
      </c>
      <c r="T646" s="42">
        <f>IFERROR(1/COUNTIF(Tabla2[CONTRATISTA PRNCIPAL],Tabla2[[#This Row],[CONTRATISTA PRNCIPAL]]),0)</f>
        <v>0.005291005291005291</v>
      </c>
      <c r="U646" s="43">
        <f>IF(((TODAY()-Tabla2[[#This Row],[FECHA NACIMIENTO]])/365)&lt;18,"Corregir", IF(((TODAY()-Tabla2[[#This Row],[FECHA NACIMIENTO]])/365)&gt;80, "Corregir",ROUNDDOWN(((TODAY()-Tabla2[[#This Row],[FECHA NACIMIENTO]])/365),0)))</f>
        <v>43</v>
      </c>
      <c r="V6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46" s="44" t="str">
        <f>+IF(Tabla2[[#This Row],[Edad]]="Corregir","Corregir","Ok")</f>
        <v>Ok</v>
      </c>
      <c r="X646" s="42" t="str">
        <f>+IFERROR(VLOOKUP(Tabla2[[#This Row],[DISTRITO SEGÚN DNI]],Hoja1!$A$2:$B$32,2,FALSE),"No")</f>
        <v>No</v>
      </c>
      <c r="Y646" s="42" t="str">
        <f>IF(OR(LOWER(Tabla2[[#This Row],[GENERO]])="masculino", LOWER(Tabla2[[#This Row],[GENERO]])="femenino"),"OK","Corregir")</f>
        <v>OK</v>
      </c>
      <c r="Z646" s="42" t="str">
        <f>+IF(Tabla2[[#This Row],[Nro. DNI / CE]]="","Corregir",IF(LEN(Tabla2[[#This Row],[Nro. DNI / CE]])&gt;=8,"OK","Corregir"))</f>
        <v>OK</v>
      </c>
      <c r="AA646" s="42">
        <f>COUNTIF(Tabla2[APELLIDOS Y NOMBRES],Tabla2[[#This Row],[APELLIDOS Y NOMBRES]])</f>
        <v>1</v>
      </c>
      <c r="AB646" s="42">
        <f>IF(Tabla2[[#This Row],[Trabajador]]&gt;1,1/Tabla2[[#This Row],[Trabajador]],Tabla2[[#This Row],[Trabajador]])</f>
        <v>1</v>
      </c>
      <c r="AC646" t="str">
        <f>+IFERROR(IF(Tabla2[[#This Row],[FECHA CESE/BAJA]]="","No Aplica",IF(AND(MONTH(Tabla2[[#This Row],[FECHA CESE/BAJA]])=MONTH(TODAY()-30),YEAR(Tabla2[[#This Row],[FECHA CESE/BAJA]])=YEAR(TODAY())),MONTH(TODAY()-30)&amp;"-"&amp;YEAR(TODAY()),"Borrar")),"No aplica")</f>
        <v>No Aplica</v>
      </c>
      <c r="AD646" t="str">
        <f>+IFERROR(IF(Tabla2[[#This Row],[FECHA INICIO DE LABORES EN OBRA]]="","No Aplica",IF(AND(MONTH(Tabla2[[#This Row],[FECHA INICIO DE LABORES EN OBRA]])=MONTH(TODAY()-30),YEAR(Tabla2[[#This Row],[FECHA INICIO DE LABORES EN OBRA]])=YEAR(TODAY())),MONTH(TODAY()-30)&amp;"-"&amp;YEAR(TODAY()),"No Aplica")),"No Aplica")</f>
        <v>No Aplica</v>
      </c>
    </row>
    <row r="647" spans="1:30" x14ac:dyDescent="0.25">
      <c r="A647" s="13" t="s">
        <v>3813</v>
      </c>
      <c r="B647" s="15" t="s">
        <v>3814</v>
      </c>
      <c r="C647" s="15" t="s">
        <v>3799</v>
      </c>
      <c r="D647" s="15" t="s">
        <v>4129</v>
      </c>
      <c r="E647" s="15" t="s">
        <v>4130</v>
      </c>
      <c r="F647" s="39">
        <v>35173</v>
      </c>
      <c r="G647" s="15">
        <v>2</v>
      </c>
      <c r="H647" s="15" t="s">
        <v>3817</v>
      </c>
      <c r="I647" s="15" t="s">
        <v>3809</v>
      </c>
      <c r="J647" s="15" t="s">
        <v>4131</v>
      </c>
      <c r="K647" s="15" t="s">
        <v>2418</v>
      </c>
      <c r="L647" s="40" t="s">
        <v>6</v>
      </c>
      <c r="M647" s="39"/>
      <c r="N647" s="41" t="s">
        <v>2687</v>
      </c>
      <c r="O647" s="39">
        <v>44940</v>
      </c>
      <c r="P647" s="40">
        <v>1</v>
      </c>
      <c r="Q647" s="40">
        <v>4</v>
      </c>
      <c r="R647" s="40" t="str">
        <f>IFERROR(VLOOKUP(Tabla2[[#This Row],[CONTRATISTA PRNCIPAL]],Hoja1!$L$5:$M$9,2,FALSE),"CJV")</f>
        <v>CJV</v>
      </c>
      <c r="S647" s="40" t="str">
        <f>IF(Tabla2[[#This Row],[EMPRESA]]=Tabla2[[#This Row],[CONTRATISTA PRNCIPAL]],"Principal","Secundaria")</f>
        <v>Secundaria</v>
      </c>
      <c r="T647" s="42">
        <f>IFERROR(1/COUNTIF(Tabla2[CONTRATISTA PRNCIPAL],Tabla2[[#This Row],[CONTRATISTA PRNCIPAL]]),0)</f>
        <v>0.005291005291005291</v>
      </c>
      <c r="U647" s="43">
        <f>IF(((TODAY()-Tabla2[[#This Row],[FECHA NACIMIENTO]])/365)&lt;18,"Corregir", IF(((TODAY()-Tabla2[[#This Row],[FECHA NACIMIENTO]])/365)&gt;80, "Corregir",ROUNDDOWN(((TODAY()-Tabla2[[#This Row],[FECHA NACIMIENTO]])/365),0)))</f>
        <v>27</v>
      </c>
      <c r="V6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47" s="44" t="str">
        <f>+IF(Tabla2[[#This Row],[Edad]]="Corregir","Corregir","Ok")</f>
        <v>Ok</v>
      </c>
      <c r="X647" s="42" t="str">
        <f>+IFERROR(VLOOKUP(Tabla2[[#This Row],[DISTRITO SEGÚN DNI]],Hoja1!$A$2:$B$32,2,FALSE),"No")</f>
        <v>No</v>
      </c>
      <c r="Y647" s="42" t="str">
        <f>IF(OR(LOWER(Tabla2[[#This Row],[GENERO]])="masculino", LOWER(Tabla2[[#This Row],[GENERO]])="femenino"),"OK","Corregir")</f>
        <v>OK</v>
      </c>
      <c r="Z647" s="42" t="str">
        <f>+IF(Tabla2[[#This Row],[Nro. DNI / CE]]="","Corregir",IF(LEN(Tabla2[[#This Row],[Nro. DNI / CE]])&gt;=8,"OK","Corregir"))</f>
        <v>OK</v>
      </c>
      <c r="AA647" s="42">
        <f>COUNTIF(Tabla2[APELLIDOS Y NOMBRES],Tabla2[[#This Row],[APELLIDOS Y NOMBRES]])</f>
        <v>1</v>
      </c>
      <c r="AB647" s="42">
        <f>IF(Tabla2[[#This Row],[Trabajador]]&gt;1,1/Tabla2[[#This Row],[Trabajador]],Tabla2[[#This Row],[Trabajador]])</f>
        <v>1</v>
      </c>
      <c r="AC647" t="str">
        <f>+IFERROR(IF(Tabla2[[#This Row],[FECHA CESE/BAJA]]="","No Aplica",IF(AND(MONTH(Tabla2[[#This Row],[FECHA CESE/BAJA]])=MONTH(TODAY()-30),YEAR(Tabla2[[#This Row],[FECHA CESE/BAJA]])=YEAR(TODAY())),MONTH(TODAY()-30)&amp;"-"&amp;YEAR(TODAY()),"Borrar")),"No aplica")</f>
        <v>No Aplica</v>
      </c>
      <c r="AD647" t="str">
        <f>+IFERROR(IF(Tabla2[[#This Row],[FECHA INICIO DE LABORES EN OBRA]]="","No Aplica",IF(AND(MONTH(Tabla2[[#This Row],[FECHA INICIO DE LABORES EN OBRA]])=MONTH(TODAY()-30),YEAR(Tabla2[[#This Row],[FECHA INICIO DE LABORES EN OBRA]])=YEAR(TODAY())),MONTH(TODAY()-30)&amp;"-"&amp;YEAR(TODAY()),"No Aplica")),"No Aplica")</f>
        <v>No Aplica</v>
      </c>
    </row>
    <row r="648" spans="1:30" x14ac:dyDescent="0.25">
      <c r="A648" s="13" t="s">
        <v>3813</v>
      </c>
      <c r="B648" s="15" t="s">
        <v>3814</v>
      </c>
      <c r="C648" s="15" t="s">
        <v>3799</v>
      </c>
      <c r="D648" s="15" t="s">
        <v>647</v>
      </c>
      <c r="E648" s="15" t="s">
        <v>648</v>
      </c>
      <c r="F648" s="39" t="s">
        <v>4132</v>
      </c>
      <c r="G648" s="15">
        <v>2</v>
      </c>
      <c r="H648" s="15" t="s">
        <v>3817</v>
      </c>
      <c r="I648" s="15" t="s">
        <v>3809</v>
      </c>
      <c r="J648" s="15" t="s">
        <v>4133</v>
      </c>
      <c r="K648" s="15" t="s">
        <v>17</v>
      </c>
      <c r="L648" s="40" t="s">
        <v>6</v>
      </c>
      <c r="M648" s="39"/>
      <c r="N648" s="41" t="s">
        <v>2687</v>
      </c>
      <c r="O648" s="39">
        <v>44944</v>
      </c>
      <c r="P648" s="40">
        <v>1</v>
      </c>
      <c r="Q648" s="40">
        <v>4</v>
      </c>
      <c r="R648" s="40" t="str">
        <f>IFERROR(VLOOKUP(Tabla2[[#This Row],[CONTRATISTA PRNCIPAL]],Hoja1!$L$5:$M$9,2,FALSE),"CJV")</f>
        <v>CJV</v>
      </c>
      <c r="S648" s="40" t="str">
        <f>IF(Tabla2[[#This Row],[EMPRESA]]=Tabla2[[#This Row],[CONTRATISTA PRNCIPAL]],"Principal","Secundaria")</f>
        <v>Secundaria</v>
      </c>
      <c r="T648" s="42">
        <f>IFERROR(1/COUNTIF(Tabla2[CONTRATISTA PRNCIPAL],Tabla2[[#This Row],[CONTRATISTA PRNCIPAL]]),0)</f>
        <v>0.005291005291005291</v>
      </c>
      <c r="U648" s="43">
        <f>IF(((TODAY()-Tabla2[[#This Row],[FECHA NACIMIENTO]])/365)&lt;18,"Corregir", IF(((TODAY()-Tabla2[[#This Row],[FECHA NACIMIENTO]])/365)&gt;80, "Corregir",ROUNDDOWN(((TODAY()-Tabla2[[#This Row],[FECHA NACIMIENTO]])/365),0)))</f>
        <v>43</v>
      </c>
      <c r="V6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48" s="44" t="str">
        <f>+IF(Tabla2[[#This Row],[Edad]]="Corregir","Corregir","Ok")</f>
        <v>Ok</v>
      </c>
      <c r="X648" s="42" t="str">
        <f>+IFERROR(VLOOKUP(Tabla2[[#This Row],[DISTRITO SEGÚN DNI]],Hoja1!$A$2:$B$32,2,FALSE),"No")</f>
        <v>ATE</v>
      </c>
      <c r="Y648" s="42" t="str">
        <f>IF(OR(LOWER(Tabla2[[#This Row],[GENERO]])="masculino", LOWER(Tabla2[[#This Row],[GENERO]])="femenino"),"OK","Corregir")</f>
        <v>OK</v>
      </c>
      <c r="Z648" s="42" t="str">
        <f>+IF(Tabla2[[#This Row],[Nro. DNI / CE]]="","Corregir",IF(LEN(Tabla2[[#This Row],[Nro. DNI / CE]])&gt;=8,"OK","Corregir"))</f>
        <v>OK</v>
      </c>
      <c r="AA648" s="42">
        <f>COUNTIF(Tabla2[APELLIDOS Y NOMBRES],Tabla2[[#This Row],[APELLIDOS Y NOMBRES]])</f>
        <v>1</v>
      </c>
      <c r="AB648" s="42">
        <f>IF(Tabla2[[#This Row],[Trabajador]]&gt;1,1/Tabla2[[#This Row],[Trabajador]],Tabla2[[#This Row],[Trabajador]])</f>
        <v>1</v>
      </c>
      <c r="AC648" t="str">
        <f>+IFERROR(IF(Tabla2[[#This Row],[FECHA CESE/BAJA]]="","No Aplica",IF(AND(MONTH(Tabla2[[#This Row],[FECHA CESE/BAJA]])=MONTH(TODAY()-30),YEAR(Tabla2[[#This Row],[FECHA CESE/BAJA]])=YEAR(TODAY())),MONTH(TODAY()-30)&amp;"-"&amp;YEAR(TODAY()),"Borrar")),"No aplica")</f>
        <v>No Aplica</v>
      </c>
      <c r="AD648" t="str">
        <f>+IFERROR(IF(Tabla2[[#This Row],[FECHA INICIO DE LABORES EN OBRA]]="","No Aplica",IF(AND(MONTH(Tabla2[[#This Row],[FECHA INICIO DE LABORES EN OBRA]])=MONTH(TODAY()-30),YEAR(Tabla2[[#This Row],[FECHA INICIO DE LABORES EN OBRA]])=YEAR(TODAY())),MONTH(TODAY()-30)&amp;"-"&amp;YEAR(TODAY()),"No Aplica")),"No Aplica")</f>
        <v>No Aplica</v>
      </c>
    </row>
    <row r="649" spans="1:30" x14ac:dyDescent="0.25">
      <c r="A649" s="13" t="s">
        <v>3813</v>
      </c>
      <c r="B649" s="15" t="s">
        <v>3814</v>
      </c>
      <c r="C649" s="15" t="s">
        <v>3799</v>
      </c>
      <c r="D649" s="15" t="s">
        <v>4134</v>
      </c>
      <c r="E649" s="15" t="s">
        <v>4135</v>
      </c>
      <c r="F649" s="39">
        <v>31458</v>
      </c>
      <c r="G649" s="15">
        <v>2</v>
      </c>
      <c r="H649" s="15" t="s">
        <v>3817</v>
      </c>
      <c r="I649" s="15" t="s">
        <v>3809</v>
      </c>
      <c r="J649" s="15" t="s">
        <v>4136</v>
      </c>
      <c r="K649" s="15" t="s">
        <v>2418</v>
      </c>
      <c r="L649" s="40" t="s">
        <v>6</v>
      </c>
      <c r="M649" s="39"/>
      <c r="N649" s="41" t="s">
        <v>2687</v>
      </c>
      <c r="O649" s="39">
        <v>44949</v>
      </c>
      <c r="P649" s="40">
        <v>1</v>
      </c>
      <c r="Q649" s="40">
        <v>4</v>
      </c>
      <c r="R649" s="40" t="str">
        <f>IFERROR(VLOOKUP(Tabla2[[#This Row],[CONTRATISTA PRNCIPAL]],Hoja1!$L$5:$M$9,2,FALSE),"CJV")</f>
        <v>CJV</v>
      </c>
      <c r="S649" s="40" t="str">
        <f>IF(Tabla2[[#This Row],[EMPRESA]]=Tabla2[[#This Row],[CONTRATISTA PRNCIPAL]],"Principal","Secundaria")</f>
        <v>Secundaria</v>
      </c>
      <c r="T649" s="42">
        <f>IFERROR(1/COUNTIF(Tabla2[CONTRATISTA PRNCIPAL],Tabla2[[#This Row],[CONTRATISTA PRNCIPAL]]),0)</f>
        <v>0.005291005291005291</v>
      </c>
      <c r="U649" s="43">
        <f>IF(((TODAY()-Tabla2[[#This Row],[FECHA NACIMIENTO]])/365)&lt;18,"Corregir", IF(((TODAY()-Tabla2[[#This Row],[FECHA NACIMIENTO]])/365)&gt;80, "Corregir",ROUNDDOWN(((TODAY()-Tabla2[[#This Row],[FECHA NACIMIENTO]])/365),0)))</f>
        <v>37</v>
      </c>
      <c r="V6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49" s="44" t="str">
        <f>+IF(Tabla2[[#This Row],[Edad]]="Corregir","Corregir","Ok")</f>
        <v>Ok</v>
      </c>
      <c r="X649" s="42" t="str">
        <f>+IFERROR(VLOOKUP(Tabla2[[#This Row],[DISTRITO SEGÚN DNI]],Hoja1!$A$2:$B$32,2,FALSE),"No")</f>
        <v>No</v>
      </c>
      <c r="Y649" s="42" t="str">
        <f>IF(OR(LOWER(Tabla2[[#This Row],[GENERO]])="masculino", LOWER(Tabla2[[#This Row],[GENERO]])="femenino"),"OK","Corregir")</f>
        <v>OK</v>
      </c>
      <c r="Z649" s="42" t="str">
        <f>+IF(Tabla2[[#This Row],[Nro. DNI / CE]]="","Corregir",IF(LEN(Tabla2[[#This Row],[Nro. DNI / CE]])&gt;=8,"OK","Corregir"))</f>
        <v>OK</v>
      </c>
      <c r="AA649" s="42">
        <f>COUNTIF(Tabla2[APELLIDOS Y NOMBRES],Tabla2[[#This Row],[APELLIDOS Y NOMBRES]])</f>
        <v>1</v>
      </c>
      <c r="AB649" s="42">
        <f>IF(Tabla2[[#This Row],[Trabajador]]&gt;1,1/Tabla2[[#This Row],[Trabajador]],Tabla2[[#This Row],[Trabajador]])</f>
        <v>1</v>
      </c>
      <c r="AC649" t="str">
        <f>+IFERROR(IF(Tabla2[[#This Row],[FECHA CESE/BAJA]]="","No Aplica",IF(AND(MONTH(Tabla2[[#This Row],[FECHA CESE/BAJA]])=MONTH(TODAY()-30),YEAR(Tabla2[[#This Row],[FECHA CESE/BAJA]])=YEAR(TODAY())),MONTH(TODAY()-30)&amp;"-"&amp;YEAR(TODAY()),"Borrar")),"No aplica")</f>
        <v>No Aplica</v>
      </c>
      <c r="AD649" t="str">
        <f>+IFERROR(IF(Tabla2[[#This Row],[FECHA INICIO DE LABORES EN OBRA]]="","No Aplica",IF(AND(MONTH(Tabla2[[#This Row],[FECHA INICIO DE LABORES EN OBRA]])=MONTH(TODAY()-30),YEAR(Tabla2[[#This Row],[FECHA INICIO DE LABORES EN OBRA]])=YEAR(TODAY())),MONTH(TODAY()-30)&amp;"-"&amp;YEAR(TODAY()),"No Aplica")),"No Aplica")</f>
        <v>No Aplica</v>
      </c>
    </row>
    <row r="650" spans="1:30" x14ac:dyDescent="0.25">
      <c r="A650" s="13" t="s">
        <v>3813</v>
      </c>
      <c r="B650" s="15" t="s">
        <v>3814</v>
      </c>
      <c r="C650" s="15" t="s">
        <v>3799</v>
      </c>
      <c r="D650" s="15" t="s">
        <v>4137</v>
      </c>
      <c r="E650" s="15" t="s">
        <v>4138</v>
      </c>
      <c r="F650" s="39">
        <v>29636</v>
      </c>
      <c r="G650" s="15">
        <v>2</v>
      </c>
      <c r="H650" s="15" t="s">
        <v>3817</v>
      </c>
      <c r="I650" s="15" t="s">
        <v>3809</v>
      </c>
      <c r="J650" s="15" t="s">
        <v>4139</v>
      </c>
      <c r="K650" s="15" t="s">
        <v>2182</v>
      </c>
      <c r="L650" s="40" t="s">
        <v>6</v>
      </c>
      <c r="M650" s="39"/>
      <c r="N650" s="41" t="s">
        <v>2687</v>
      </c>
      <c r="O650" s="39">
        <v>44952</v>
      </c>
      <c r="P650" s="40">
        <v>1</v>
      </c>
      <c r="Q650" s="40">
        <v>4</v>
      </c>
      <c r="R650" s="40" t="str">
        <f>IFERROR(VLOOKUP(Tabla2[[#This Row],[CONTRATISTA PRNCIPAL]],Hoja1!$L$5:$M$9,2,FALSE),"CJV")</f>
        <v>CJV</v>
      </c>
      <c r="S650" s="40" t="str">
        <f>IF(Tabla2[[#This Row],[EMPRESA]]=Tabla2[[#This Row],[CONTRATISTA PRNCIPAL]],"Principal","Secundaria")</f>
        <v>Secundaria</v>
      </c>
      <c r="T650" s="42">
        <f>IFERROR(1/COUNTIF(Tabla2[CONTRATISTA PRNCIPAL],Tabla2[[#This Row],[CONTRATISTA PRNCIPAL]]),0)</f>
        <v>0.005291005291005291</v>
      </c>
      <c r="U650" s="43">
        <f>IF(((TODAY()-Tabla2[[#This Row],[FECHA NACIMIENTO]])/365)&lt;18,"Corregir", IF(((TODAY()-Tabla2[[#This Row],[FECHA NACIMIENTO]])/365)&gt;80, "Corregir",ROUNDDOWN(((TODAY()-Tabla2[[#This Row],[FECHA NACIMIENTO]])/365),0)))</f>
        <v>42</v>
      </c>
      <c r="V6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50" s="44" t="str">
        <f>+IF(Tabla2[[#This Row],[Edad]]="Corregir","Corregir","Ok")</f>
        <v>Ok</v>
      </c>
      <c r="X650" s="42" t="str">
        <f>+IFERROR(VLOOKUP(Tabla2[[#This Row],[DISTRITO SEGÚN DNI]],Hoja1!$A$2:$B$32,2,FALSE),"No")</f>
        <v>No</v>
      </c>
      <c r="Y650" s="42" t="str">
        <f>IF(OR(LOWER(Tabla2[[#This Row],[GENERO]])="masculino", LOWER(Tabla2[[#This Row],[GENERO]])="femenino"),"OK","Corregir")</f>
        <v>OK</v>
      </c>
      <c r="Z650" s="42" t="str">
        <f>+IF(Tabla2[[#This Row],[Nro. DNI / CE]]="","Corregir",IF(LEN(Tabla2[[#This Row],[Nro. DNI / CE]])&gt;=8,"OK","Corregir"))</f>
        <v>OK</v>
      </c>
      <c r="AA650" s="42">
        <f>COUNTIF(Tabla2[APELLIDOS Y NOMBRES],Tabla2[[#This Row],[APELLIDOS Y NOMBRES]])</f>
        <v>1</v>
      </c>
      <c r="AB650" s="42">
        <f>IF(Tabla2[[#This Row],[Trabajador]]&gt;1,1/Tabla2[[#This Row],[Trabajador]],Tabla2[[#This Row],[Trabajador]])</f>
        <v>1</v>
      </c>
      <c r="AC650" t="str">
        <f>+IFERROR(IF(Tabla2[[#This Row],[FECHA CESE/BAJA]]="","No Aplica",IF(AND(MONTH(Tabla2[[#This Row],[FECHA CESE/BAJA]])=MONTH(TODAY()-30),YEAR(Tabla2[[#This Row],[FECHA CESE/BAJA]])=YEAR(TODAY())),MONTH(TODAY()-30)&amp;"-"&amp;YEAR(TODAY()),"Borrar")),"No aplica")</f>
        <v>No Aplica</v>
      </c>
      <c r="AD650" t="str">
        <f>+IFERROR(IF(Tabla2[[#This Row],[FECHA INICIO DE LABORES EN OBRA]]="","No Aplica",IF(AND(MONTH(Tabla2[[#This Row],[FECHA INICIO DE LABORES EN OBRA]])=MONTH(TODAY()-30),YEAR(Tabla2[[#This Row],[FECHA INICIO DE LABORES EN OBRA]])=YEAR(TODAY())),MONTH(TODAY()-30)&amp;"-"&amp;YEAR(TODAY()),"No Aplica")),"No Aplica")</f>
        <v>No Aplica</v>
      </c>
    </row>
    <row r="651" spans="1:30" x14ac:dyDescent="0.25">
      <c r="A651" s="13" t="s">
        <v>3813</v>
      </c>
      <c r="B651" s="15" t="s">
        <v>3814</v>
      </c>
      <c r="C651" s="15" t="s">
        <v>3799</v>
      </c>
      <c r="D651" s="15" t="s">
        <v>4140</v>
      </c>
      <c r="E651" s="15" t="s">
        <v>4141</v>
      </c>
      <c r="F651" s="39">
        <v>35065</v>
      </c>
      <c r="G651" s="15">
        <v>2</v>
      </c>
      <c r="H651" s="15" t="s">
        <v>3817</v>
      </c>
      <c r="I651" s="15" t="s">
        <v>3809</v>
      </c>
      <c r="J651" s="15" t="s">
        <v>4142</v>
      </c>
      <c r="K651" s="15" t="s">
        <v>2182</v>
      </c>
      <c r="L651" s="40" t="s">
        <v>6</v>
      </c>
      <c r="M651" s="39"/>
      <c r="N651" s="41" t="s">
        <v>2687</v>
      </c>
      <c r="O651" s="39">
        <v>44960</v>
      </c>
      <c r="P651" s="40">
        <v>1</v>
      </c>
      <c r="Q651" s="40">
        <v>4</v>
      </c>
      <c r="R651" s="40" t="str">
        <f>IFERROR(VLOOKUP(Tabla2[[#This Row],[CONTRATISTA PRNCIPAL]],Hoja1!$L$5:$M$9,2,FALSE),"CJV")</f>
        <v>CJV</v>
      </c>
      <c r="S651" s="40" t="str">
        <f>IF(Tabla2[[#This Row],[EMPRESA]]=Tabla2[[#This Row],[CONTRATISTA PRNCIPAL]],"Principal","Secundaria")</f>
        <v>Secundaria</v>
      </c>
      <c r="T651" s="42">
        <f>IFERROR(1/COUNTIF(Tabla2[CONTRATISTA PRNCIPAL],Tabla2[[#This Row],[CONTRATISTA PRNCIPAL]]),0)</f>
        <v>0.005291005291005291</v>
      </c>
      <c r="U651" s="43">
        <f>IF(((TODAY()-Tabla2[[#This Row],[FECHA NACIMIENTO]])/365)&lt;18,"Corregir", IF(((TODAY()-Tabla2[[#This Row],[FECHA NACIMIENTO]])/365)&gt;80, "Corregir",ROUNDDOWN(((TODAY()-Tabla2[[#This Row],[FECHA NACIMIENTO]])/365),0)))</f>
        <v>27</v>
      </c>
      <c r="V6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51" s="44" t="str">
        <f>+IF(Tabla2[[#This Row],[Edad]]="Corregir","Corregir","Ok")</f>
        <v>Ok</v>
      </c>
      <c r="X651" s="42" t="str">
        <f>+IFERROR(VLOOKUP(Tabla2[[#This Row],[DISTRITO SEGÚN DNI]],Hoja1!$A$2:$B$32,2,FALSE),"No")</f>
        <v>No</v>
      </c>
      <c r="Y651" s="42" t="str">
        <f>IF(OR(LOWER(Tabla2[[#This Row],[GENERO]])="masculino", LOWER(Tabla2[[#This Row],[GENERO]])="femenino"),"OK","Corregir")</f>
        <v>OK</v>
      </c>
      <c r="Z651" s="42" t="str">
        <f>+IF(Tabla2[[#This Row],[Nro. DNI / CE]]="","Corregir",IF(LEN(Tabla2[[#This Row],[Nro. DNI / CE]])&gt;=8,"OK","Corregir"))</f>
        <v>OK</v>
      </c>
      <c r="AA651" s="42">
        <f>COUNTIF(Tabla2[APELLIDOS Y NOMBRES],Tabla2[[#This Row],[APELLIDOS Y NOMBRES]])</f>
        <v>1</v>
      </c>
      <c r="AB651" s="42">
        <f>IF(Tabla2[[#This Row],[Trabajador]]&gt;1,1/Tabla2[[#This Row],[Trabajador]],Tabla2[[#This Row],[Trabajador]])</f>
        <v>1</v>
      </c>
      <c r="AC651" t="str">
        <f>+IFERROR(IF(Tabla2[[#This Row],[FECHA CESE/BAJA]]="","No Aplica",IF(AND(MONTH(Tabla2[[#This Row],[FECHA CESE/BAJA]])=MONTH(TODAY()-30),YEAR(Tabla2[[#This Row],[FECHA CESE/BAJA]])=YEAR(TODAY())),MONTH(TODAY()-30)&amp;"-"&amp;YEAR(TODAY()),"Borrar")),"No aplica")</f>
        <v>No Aplica</v>
      </c>
      <c r="AD651" t="str">
        <f>+IFERROR(IF(Tabla2[[#This Row],[FECHA INICIO DE LABORES EN OBRA]]="","No Aplica",IF(AND(MONTH(Tabla2[[#This Row],[FECHA INICIO DE LABORES EN OBRA]])=MONTH(TODAY()-30),YEAR(Tabla2[[#This Row],[FECHA INICIO DE LABORES EN OBRA]])=YEAR(TODAY())),MONTH(TODAY()-30)&amp;"-"&amp;YEAR(TODAY()),"No Aplica")),"No Aplica")</f>
        <v>No Aplica</v>
      </c>
    </row>
    <row r="652" spans="1:30" x14ac:dyDescent="0.25">
      <c r="A652" s="13" t="s">
        <v>3813</v>
      </c>
      <c r="B652" s="15" t="s">
        <v>3814</v>
      </c>
      <c r="C652" s="15" t="s">
        <v>3799</v>
      </c>
      <c r="D652" s="15" t="s">
        <v>544</v>
      </c>
      <c r="E652" s="15" t="s">
        <v>545</v>
      </c>
      <c r="F652" s="39" t="s">
        <v>4143</v>
      </c>
      <c r="G652" s="15">
        <v>2</v>
      </c>
      <c r="H652" s="15" t="s">
        <v>3817</v>
      </c>
      <c r="I652" s="15" t="s">
        <v>3809</v>
      </c>
      <c r="J652" s="15" t="s">
        <v>4144</v>
      </c>
      <c r="K652" s="15" t="s">
        <v>17</v>
      </c>
      <c r="L652" s="40" t="s">
        <v>6</v>
      </c>
      <c r="M652" s="39"/>
      <c r="N652" s="41" t="s">
        <v>2687</v>
      </c>
      <c r="O652" s="39">
        <v>45044</v>
      </c>
      <c r="P652" s="40">
        <v>1</v>
      </c>
      <c r="Q652" s="40">
        <v>4</v>
      </c>
      <c r="R652" s="40" t="str">
        <f>IFERROR(VLOOKUP(Tabla2[[#This Row],[CONTRATISTA PRNCIPAL]],Hoja1!$L$5:$M$9,2,FALSE),"CJV")</f>
        <v>CJV</v>
      </c>
      <c r="S652" s="40" t="str">
        <f>IF(Tabla2[[#This Row],[EMPRESA]]=Tabla2[[#This Row],[CONTRATISTA PRNCIPAL]],"Principal","Secundaria")</f>
        <v>Secundaria</v>
      </c>
      <c r="T652" s="42">
        <f>IFERROR(1/COUNTIF(Tabla2[CONTRATISTA PRNCIPAL],Tabla2[[#This Row],[CONTRATISTA PRNCIPAL]]),0)</f>
        <v>0.005291005291005291</v>
      </c>
      <c r="U652" s="43">
        <f>IF(((TODAY()-Tabla2[[#This Row],[FECHA NACIMIENTO]])/365)&lt;18,"Corregir", IF(((TODAY()-Tabla2[[#This Row],[FECHA NACIMIENTO]])/365)&gt;80, "Corregir",ROUNDDOWN(((TODAY()-Tabla2[[#This Row],[FECHA NACIMIENTO]])/365),0)))</f>
        <v>40</v>
      </c>
      <c r="V6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52" s="44" t="str">
        <f>+IF(Tabla2[[#This Row],[Edad]]="Corregir","Corregir","Ok")</f>
        <v>Ok</v>
      </c>
      <c r="X652" s="42" t="str">
        <f>+IFERROR(VLOOKUP(Tabla2[[#This Row],[DISTRITO SEGÚN DNI]],Hoja1!$A$2:$B$32,2,FALSE),"No")</f>
        <v>ATE</v>
      </c>
      <c r="Y652" s="42" t="str">
        <f>IF(OR(LOWER(Tabla2[[#This Row],[GENERO]])="masculino", LOWER(Tabla2[[#This Row],[GENERO]])="femenino"),"OK","Corregir")</f>
        <v>OK</v>
      </c>
      <c r="Z652" s="42" t="str">
        <f>+IF(Tabla2[[#This Row],[Nro. DNI / CE]]="","Corregir",IF(LEN(Tabla2[[#This Row],[Nro. DNI / CE]])&gt;=8,"OK","Corregir"))</f>
        <v>OK</v>
      </c>
      <c r="AA652" s="42">
        <f>COUNTIF(Tabla2[APELLIDOS Y NOMBRES],Tabla2[[#This Row],[APELLIDOS Y NOMBRES]])</f>
        <v>1</v>
      </c>
      <c r="AB652" s="42">
        <f>IF(Tabla2[[#This Row],[Trabajador]]&gt;1,1/Tabla2[[#This Row],[Trabajador]],Tabla2[[#This Row],[Trabajador]])</f>
        <v>1</v>
      </c>
      <c r="AC652" t="str">
        <f>+IFERROR(IF(Tabla2[[#This Row],[FECHA CESE/BAJA]]="","No Aplica",IF(AND(MONTH(Tabla2[[#This Row],[FECHA CESE/BAJA]])=MONTH(TODAY()-30),YEAR(Tabla2[[#This Row],[FECHA CESE/BAJA]])=YEAR(TODAY())),MONTH(TODAY()-30)&amp;"-"&amp;YEAR(TODAY()),"Borrar")),"No aplica")</f>
        <v>No Aplica</v>
      </c>
      <c r="AD652" t="str">
        <f>+IFERROR(IF(Tabla2[[#This Row],[FECHA INICIO DE LABORES EN OBRA]]="","No Aplica",IF(AND(MONTH(Tabla2[[#This Row],[FECHA INICIO DE LABORES EN OBRA]])=MONTH(TODAY()-30),YEAR(Tabla2[[#This Row],[FECHA INICIO DE LABORES EN OBRA]])=YEAR(TODAY())),MONTH(TODAY()-30)&amp;"-"&amp;YEAR(TODAY()),"No Aplica")),"No Aplica")</f>
        <v>No Aplica</v>
      </c>
    </row>
    <row r="653" spans="1:30" x14ac:dyDescent="0.25">
      <c r="A653" s="13" t="s">
        <v>3813</v>
      </c>
      <c r="B653" s="15" t="s">
        <v>3814</v>
      </c>
      <c r="C653" s="15" t="s">
        <v>3799</v>
      </c>
      <c r="D653" s="15" t="s">
        <v>4145</v>
      </c>
      <c r="E653" s="15" t="s">
        <v>4146</v>
      </c>
      <c r="F653" s="39" t="s">
        <v>4147</v>
      </c>
      <c r="G653" s="15">
        <v>2</v>
      </c>
      <c r="H653" s="15" t="s">
        <v>3140</v>
      </c>
      <c r="I653" s="15" t="s">
        <v>3809</v>
      </c>
      <c r="J653" s="15" t="s">
        <v>4148</v>
      </c>
      <c r="K653" s="15" t="s">
        <v>2418</v>
      </c>
      <c r="L653" s="40" t="s">
        <v>6</v>
      </c>
      <c r="M653" s="39"/>
      <c r="N653" s="41" t="s">
        <v>2687</v>
      </c>
      <c r="O653" s="39">
        <v>45124</v>
      </c>
      <c r="P653" s="40">
        <v>1</v>
      </c>
      <c r="Q653" s="40">
        <v>4</v>
      </c>
      <c r="R653" s="40" t="str">
        <f>IFERROR(VLOOKUP(Tabla2[[#This Row],[CONTRATISTA PRNCIPAL]],Hoja1!$L$5:$M$9,2,FALSE),"CJV")</f>
        <v>CJV</v>
      </c>
      <c r="S653" s="40" t="str">
        <f>IF(Tabla2[[#This Row],[EMPRESA]]=Tabla2[[#This Row],[CONTRATISTA PRNCIPAL]],"Principal","Secundaria")</f>
        <v>Secundaria</v>
      </c>
      <c r="T653" s="42">
        <f>IFERROR(1/COUNTIF(Tabla2[CONTRATISTA PRNCIPAL],Tabla2[[#This Row],[CONTRATISTA PRNCIPAL]]),0)</f>
        <v>0.005291005291005291</v>
      </c>
      <c r="U653" s="43">
        <f>IF(((TODAY()-Tabla2[[#This Row],[FECHA NACIMIENTO]])/365)&lt;18,"Corregir", IF(((TODAY()-Tabla2[[#This Row],[FECHA NACIMIENTO]])/365)&gt;80, "Corregir",ROUNDDOWN(((TODAY()-Tabla2[[#This Row],[FECHA NACIMIENTO]])/365),0)))</f>
        <v>36</v>
      </c>
      <c r="V6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53" s="44" t="str">
        <f>+IF(Tabla2[[#This Row],[Edad]]="Corregir","Corregir","Ok")</f>
        <v>Ok</v>
      </c>
      <c r="X653" s="42" t="str">
        <f>+IFERROR(VLOOKUP(Tabla2[[#This Row],[DISTRITO SEGÚN DNI]],Hoja1!$A$2:$B$32,2,FALSE),"No")</f>
        <v>No</v>
      </c>
      <c r="Y653" s="42" t="str">
        <f>IF(OR(LOWER(Tabla2[[#This Row],[GENERO]])="masculino", LOWER(Tabla2[[#This Row],[GENERO]])="femenino"),"OK","Corregir")</f>
        <v>OK</v>
      </c>
      <c r="Z653" s="42" t="str">
        <f>+IF(Tabla2[[#This Row],[Nro. DNI / CE]]="","Corregir",IF(LEN(Tabla2[[#This Row],[Nro. DNI / CE]])&gt;=8,"OK","Corregir"))</f>
        <v>OK</v>
      </c>
      <c r="AA653" s="42">
        <f>COUNTIF(Tabla2[APELLIDOS Y NOMBRES],Tabla2[[#This Row],[APELLIDOS Y NOMBRES]])</f>
        <v>1</v>
      </c>
      <c r="AB653" s="42">
        <f>IF(Tabla2[[#This Row],[Trabajador]]&gt;1,1/Tabla2[[#This Row],[Trabajador]],Tabla2[[#This Row],[Trabajador]])</f>
        <v>1</v>
      </c>
      <c r="AC653" t="str">
        <f>+IFERROR(IF(Tabla2[[#This Row],[FECHA CESE/BAJA]]="","No Aplica",IF(AND(MONTH(Tabla2[[#This Row],[FECHA CESE/BAJA]])=MONTH(TODAY()-30),YEAR(Tabla2[[#This Row],[FECHA CESE/BAJA]])=YEAR(TODAY())),MONTH(TODAY()-30)&amp;"-"&amp;YEAR(TODAY()),"Borrar")),"No aplica")</f>
        <v>No Aplica</v>
      </c>
      <c r="AD653" t="str">
        <f>+IFERROR(IF(Tabla2[[#This Row],[FECHA INICIO DE LABORES EN OBRA]]="","No Aplica",IF(AND(MONTH(Tabla2[[#This Row],[FECHA INICIO DE LABORES EN OBRA]])=MONTH(TODAY()-30),YEAR(Tabla2[[#This Row],[FECHA INICIO DE LABORES EN OBRA]])=YEAR(TODAY())),MONTH(TODAY()-30)&amp;"-"&amp;YEAR(TODAY()),"No Aplica")),"No Aplica")</f>
        <v>No Aplica</v>
      </c>
    </row>
    <row r="654" spans="1:30" x14ac:dyDescent="0.25">
      <c r="A654" s="13" t="s">
        <v>3813</v>
      </c>
      <c r="B654" s="15" t="s">
        <v>3814</v>
      </c>
      <c r="C654" s="15" t="s">
        <v>3799</v>
      </c>
      <c r="D654" s="15" t="s">
        <v>4149</v>
      </c>
      <c r="E654" s="15" t="s">
        <v>4150</v>
      </c>
      <c r="F654" s="39" t="s">
        <v>4151</v>
      </c>
      <c r="G654" s="15">
        <v>2</v>
      </c>
      <c r="H654" s="15" t="s">
        <v>3140</v>
      </c>
      <c r="I654" s="15" t="s">
        <v>3809</v>
      </c>
      <c r="J654" s="15" t="s">
        <v>4152</v>
      </c>
      <c r="K654" s="15" t="s">
        <v>3086</v>
      </c>
      <c r="L654" s="40" t="s">
        <v>6</v>
      </c>
      <c r="M654" s="39"/>
      <c r="N654" s="41" t="s">
        <v>2687</v>
      </c>
      <c r="O654" s="39">
        <v>45118</v>
      </c>
      <c r="P654" s="40">
        <v>1</v>
      </c>
      <c r="Q654" s="40">
        <v>4</v>
      </c>
      <c r="R654" s="40" t="str">
        <f>IFERROR(VLOOKUP(Tabla2[[#This Row],[CONTRATISTA PRNCIPAL]],Hoja1!$L$5:$M$9,2,FALSE),"CJV")</f>
        <v>CJV</v>
      </c>
      <c r="S654" s="40" t="str">
        <f>IF(Tabla2[[#This Row],[EMPRESA]]=Tabla2[[#This Row],[CONTRATISTA PRNCIPAL]],"Principal","Secundaria")</f>
        <v>Secundaria</v>
      </c>
      <c r="T654" s="42">
        <f>IFERROR(1/COUNTIF(Tabla2[CONTRATISTA PRNCIPAL],Tabla2[[#This Row],[CONTRATISTA PRNCIPAL]]),0)</f>
        <v>0.005291005291005291</v>
      </c>
      <c r="U654" s="43">
        <f>IF(((TODAY()-Tabla2[[#This Row],[FECHA NACIMIENTO]])/365)&lt;18,"Corregir", IF(((TODAY()-Tabla2[[#This Row],[FECHA NACIMIENTO]])/365)&gt;80, "Corregir",ROUNDDOWN(((TODAY()-Tabla2[[#This Row],[FECHA NACIMIENTO]])/365),0)))</f>
        <v>56</v>
      </c>
      <c r="V6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54" s="44" t="str">
        <f>+IF(Tabla2[[#This Row],[Edad]]="Corregir","Corregir","Ok")</f>
        <v>Ok</v>
      </c>
      <c r="X654" s="42" t="str">
        <f>+IFERROR(VLOOKUP(Tabla2[[#This Row],[DISTRITO SEGÚN DNI]],Hoja1!$A$2:$B$32,2,FALSE),"No")</f>
        <v>No</v>
      </c>
      <c r="Y654" s="42" t="str">
        <f>IF(OR(LOWER(Tabla2[[#This Row],[GENERO]])="masculino", LOWER(Tabla2[[#This Row],[GENERO]])="femenino"),"OK","Corregir")</f>
        <v>OK</v>
      </c>
      <c r="Z654" s="42" t="str">
        <f>+IF(Tabla2[[#This Row],[Nro. DNI / CE]]="","Corregir",IF(LEN(Tabla2[[#This Row],[Nro. DNI / CE]])&gt;=8,"OK","Corregir"))</f>
        <v>OK</v>
      </c>
      <c r="AA654" s="42">
        <f>COUNTIF(Tabla2[APELLIDOS Y NOMBRES],Tabla2[[#This Row],[APELLIDOS Y NOMBRES]])</f>
        <v>1</v>
      </c>
      <c r="AB654" s="42">
        <f>IF(Tabla2[[#This Row],[Trabajador]]&gt;1,1/Tabla2[[#This Row],[Trabajador]],Tabla2[[#This Row],[Trabajador]])</f>
        <v>1</v>
      </c>
      <c r="AC654" t="str">
        <f>+IFERROR(IF(Tabla2[[#This Row],[FECHA CESE/BAJA]]="","No Aplica",IF(AND(MONTH(Tabla2[[#This Row],[FECHA CESE/BAJA]])=MONTH(TODAY()-30),YEAR(Tabla2[[#This Row],[FECHA CESE/BAJA]])=YEAR(TODAY())),MONTH(TODAY()-30)&amp;"-"&amp;YEAR(TODAY()),"Borrar")),"No aplica")</f>
        <v>No Aplica</v>
      </c>
      <c r="AD654" t="str">
        <f>+IFERROR(IF(Tabla2[[#This Row],[FECHA INICIO DE LABORES EN OBRA]]="","No Aplica",IF(AND(MONTH(Tabla2[[#This Row],[FECHA INICIO DE LABORES EN OBRA]])=MONTH(TODAY()-30),YEAR(Tabla2[[#This Row],[FECHA INICIO DE LABORES EN OBRA]])=YEAR(TODAY())),MONTH(TODAY()-30)&amp;"-"&amp;YEAR(TODAY()),"No Aplica")),"No Aplica")</f>
        <v>No Aplica</v>
      </c>
    </row>
    <row r="655" spans="1:30" x14ac:dyDescent="0.25">
      <c r="A655" s="13" t="s">
        <v>3813</v>
      </c>
      <c r="B655" s="15" t="s">
        <v>3814</v>
      </c>
      <c r="C655" s="15" t="s">
        <v>3799</v>
      </c>
      <c r="D655" s="15" t="s">
        <v>1415</v>
      </c>
      <c r="E655" s="15" t="s">
        <v>1416</v>
      </c>
      <c r="F655" s="39">
        <v>28210</v>
      </c>
      <c r="G655" s="15">
        <v>2</v>
      </c>
      <c r="H655" s="15" t="s">
        <v>3140</v>
      </c>
      <c r="I655" s="15" t="s">
        <v>3809</v>
      </c>
      <c r="J655" s="15" t="s">
        <v>4153</v>
      </c>
      <c r="K655" s="15" t="s">
        <v>17</v>
      </c>
      <c r="L655" s="40" t="s">
        <v>6</v>
      </c>
      <c r="M655" s="39"/>
      <c r="N655" s="41" t="s">
        <v>2687</v>
      </c>
      <c r="O655" s="39">
        <v>45124</v>
      </c>
      <c r="P655" s="40">
        <v>1</v>
      </c>
      <c r="Q655" s="40">
        <v>4</v>
      </c>
      <c r="R655" s="40" t="str">
        <f>IFERROR(VLOOKUP(Tabla2[[#This Row],[CONTRATISTA PRNCIPAL]],Hoja1!$L$5:$M$9,2,FALSE),"CJV")</f>
        <v>CJV</v>
      </c>
      <c r="S655" s="40" t="str">
        <f>IF(Tabla2[[#This Row],[EMPRESA]]=Tabla2[[#This Row],[CONTRATISTA PRNCIPAL]],"Principal","Secundaria")</f>
        <v>Secundaria</v>
      </c>
      <c r="T655" s="42">
        <f>IFERROR(1/COUNTIF(Tabla2[CONTRATISTA PRNCIPAL],Tabla2[[#This Row],[CONTRATISTA PRNCIPAL]]),0)</f>
        <v>0.005291005291005291</v>
      </c>
      <c r="U655" s="43">
        <f>IF(((TODAY()-Tabla2[[#This Row],[FECHA NACIMIENTO]])/365)&lt;18,"Corregir", IF(((TODAY()-Tabla2[[#This Row],[FECHA NACIMIENTO]])/365)&gt;80, "Corregir",ROUNDDOWN(((TODAY()-Tabla2[[#This Row],[FECHA NACIMIENTO]])/365),0)))</f>
        <v>46</v>
      </c>
      <c r="V6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55" s="44" t="str">
        <f>+IF(Tabla2[[#This Row],[Edad]]="Corregir","Corregir","Ok")</f>
        <v>Ok</v>
      </c>
      <c r="X655" s="42" t="str">
        <f>+IFERROR(VLOOKUP(Tabla2[[#This Row],[DISTRITO SEGÚN DNI]],Hoja1!$A$2:$B$32,2,FALSE),"No")</f>
        <v>ATE</v>
      </c>
      <c r="Y655" s="42" t="str">
        <f>IF(OR(LOWER(Tabla2[[#This Row],[GENERO]])="masculino", LOWER(Tabla2[[#This Row],[GENERO]])="femenino"),"OK","Corregir")</f>
        <v>OK</v>
      </c>
      <c r="Z655" s="42" t="str">
        <f>+IF(Tabla2[[#This Row],[Nro. DNI / CE]]="","Corregir",IF(LEN(Tabla2[[#This Row],[Nro. DNI / CE]])&gt;=8,"OK","Corregir"))</f>
        <v>OK</v>
      </c>
      <c r="AA655" s="42">
        <f>COUNTIF(Tabla2[APELLIDOS Y NOMBRES],Tabla2[[#This Row],[APELLIDOS Y NOMBRES]])</f>
        <v>1</v>
      </c>
      <c r="AB655" s="42">
        <f>IF(Tabla2[[#This Row],[Trabajador]]&gt;1,1/Tabla2[[#This Row],[Trabajador]],Tabla2[[#This Row],[Trabajador]])</f>
        <v>1</v>
      </c>
      <c r="AC655" t="str">
        <f>+IFERROR(IF(Tabla2[[#This Row],[FECHA CESE/BAJA]]="","No Aplica",IF(AND(MONTH(Tabla2[[#This Row],[FECHA CESE/BAJA]])=MONTH(TODAY()-30),YEAR(Tabla2[[#This Row],[FECHA CESE/BAJA]])=YEAR(TODAY())),MONTH(TODAY()-30)&amp;"-"&amp;YEAR(TODAY()),"Borrar")),"No aplica")</f>
        <v>No Aplica</v>
      </c>
      <c r="AD655" t="str">
        <f>+IFERROR(IF(Tabla2[[#This Row],[FECHA INICIO DE LABORES EN OBRA]]="","No Aplica",IF(AND(MONTH(Tabla2[[#This Row],[FECHA INICIO DE LABORES EN OBRA]])=MONTH(TODAY()-30),YEAR(Tabla2[[#This Row],[FECHA INICIO DE LABORES EN OBRA]])=YEAR(TODAY())),MONTH(TODAY()-30)&amp;"-"&amp;YEAR(TODAY()),"No Aplica")),"No Aplica")</f>
        <v>No Aplica</v>
      </c>
    </row>
    <row r="656" spans="1:30" x14ac:dyDescent="0.25">
      <c r="A656" s="13" t="s">
        <v>3813</v>
      </c>
      <c r="B656" s="15" t="s">
        <v>3814</v>
      </c>
      <c r="C656" s="15" t="s">
        <v>3799</v>
      </c>
      <c r="D656" s="15" t="s">
        <v>1622</v>
      </c>
      <c r="E656" s="15" t="s">
        <v>1623</v>
      </c>
      <c r="F656" s="39">
        <v>28737</v>
      </c>
      <c r="G656" s="15">
        <v>2</v>
      </c>
      <c r="H656" s="15" t="s">
        <v>3140</v>
      </c>
      <c r="I656" s="15" t="s">
        <v>3809</v>
      </c>
      <c r="J656" s="15" t="s">
        <v>4154</v>
      </c>
      <c r="K656" s="15" t="s">
        <v>17</v>
      </c>
      <c r="L656" s="40" t="s">
        <v>6</v>
      </c>
      <c r="M656" s="39"/>
      <c r="N656" s="41" t="s">
        <v>2687</v>
      </c>
      <c r="O656" s="39">
        <v>45138</v>
      </c>
      <c r="P656" s="40">
        <v>1</v>
      </c>
      <c r="Q656" s="40">
        <v>4</v>
      </c>
      <c r="R656" s="40" t="str">
        <f>IFERROR(VLOOKUP(Tabla2[[#This Row],[CONTRATISTA PRNCIPAL]],Hoja1!$L$5:$M$9,2,FALSE),"CJV")</f>
        <v>CJV</v>
      </c>
      <c r="S656" s="40" t="str">
        <f>IF(Tabla2[[#This Row],[EMPRESA]]=Tabla2[[#This Row],[CONTRATISTA PRNCIPAL]],"Principal","Secundaria")</f>
        <v>Secundaria</v>
      </c>
      <c r="T656" s="42">
        <f>IFERROR(1/COUNTIF(Tabla2[CONTRATISTA PRNCIPAL],Tabla2[[#This Row],[CONTRATISTA PRNCIPAL]]),0)</f>
        <v>0.005291005291005291</v>
      </c>
      <c r="U656" s="43">
        <f>IF(((TODAY()-Tabla2[[#This Row],[FECHA NACIMIENTO]])/365)&lt;18,"Corregir", IF(((TODAY()-Tabla2[[#This Row],[FECHA NACIMIENTO]])/365)&gt;80, "Corregir",ROUNDDOWN(((TODAY()-Tabla2[[#This Row],[FECHA NACIMIENTO]])/365),0)))</f>
        <v>45</v>
      </c>
      <c r="V6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56" s="44" t="str">
        <f>+IF(Tabla2[[#This Row],[Edad]]="Corregir","Corregir","Ok")</f>
        <v>Ok</v>
      </c>
      <c r="X656" s="42" t="str">
        <f>+IFERROR(VLOOKUP(Tabla2[[#This Row],[DISTRITO SEGÚN DNI]],Hoja1!$A$2:$B$32,2,FALSE),"No")</f>
        <v>ATE</v>
      </c>
      <c r="Y656" s="42" t="str">
        <f>IF(OR(LOWER(Tabla2[[#This Row],[GENERO]])="masculino", LOWER(Tabla2[[#This Row],[GENERO]])="femenino"),"OK","Corregir")</f>
        <v>OK</v>
      </c>
      <c r="Z656" s="42" t="str">
        <f>+IF(Tabla2[[#This Row],[Nro. DNI / CE]]="","Corregir",IF(LEN(Tabla2[[#This Row],[Nro. DNI / CE]])&gt;=8,"OK","Corregir"))</f>
        <v>OK</v>
      </c>
      <c r="AA656" s="42">
        <f>COUNTIF(Tabla2[APELLIDOS Y NOMBRES],Tabla2[[#This Row],[APELLIDOS Y NOMBRES]])</f>
        <v>1</v>
      </c>
      <c r="AB656" s="42">
        <f>IF(Tabla2[[#This Row],[Trabajador]]&gt;1,1/Tabla2[[#This Row],[Trabajador]],Tabla2[[#This Row],[Trabajador]])</f>
        <v>1</v>
      </c>
      <c r="AC656" t="str">
        <f>+IFERROR(IF(Tabla2[[#This Row],[FECHA CESE/BAJA]]="","No Aplica",IF(AND(MONTH(Tabla2[[#This Row],[FECHA CESE/BAJA]])=MONTH(TODAY()-30),YEAR(Tabla2[[#This Row],[FECHA CESE/BAJA]])=YEAR(TODAY())),MONTH(TODAY()-30)&amp;"-"&amp;YEAR(TODAY()),"Borrar")),"No aplica")</f>
        <v>No Aplica</v>
      </c>
      <c r="AD656" t="str">
        <f>+IFERROR(IF(Tabla2[[#This Row],[FECHA INICIO DE LABORES EN OBRA]]="","No Aplica",IF(AND(MONTH(Tabla2[[#This Row],[FECHA INICIO DE LABORES EN OBRA]])=MONTH(TODAY()-30),YEAR(Tabla2[[#This Row],[FECHA INICIO DE LABORES EN OBRA]])=YEAR(TODAY())),MONTH(TODAY()-30)&amp;"-"&amp;YEAR(TODAY()),"No Aplica")),"No Aplica")</f>
        <v>No Aplica</v>
      </c>
    </row>
    <row r="657" spans="1:30" x14ac:dyDescent="0.25">
      <c r="A657" s="13" t="s">
        <v>3813</v>
      </c>
      <c r="B657" s="15" t="s">
        <v>3814</v>
      </c>
      <c r="C657" s="15" t="s">
        <v>3799</v>
      </c>
      <c r="D657" s="15" t="s">
        <v>1624</v>
      </c>
      <c r="E657" s="15" t="s">
        <v>1625</v>
      </c>
      <c r="F657" s="39">
        <v>29207</v>
      </c>
      <c r="G657" s="15">
        <v>2</v>
      </c>
      <c r="H657" s="15" t="s">
        <v>3140</v>
      </c>
      <c r="I657" s="15" t="s">
        <v>3809</v>
      </c>
      <c r="J657" s="15" t="s">
        <v>4155</v>
      </c>
      <c r="K657" s="15" t="s">
        <v>17</v>
      </c>
      <c r="L657" s="40" t="s">
        <v>6</v>
      </c>
      <c r="M657" s="39"/>
      <c r="N657" s="41" t="s">
        <v>2687</v>
      </c>
      <c r="O657" s="39">
        <v>45169</v>
      </c>
      <c r="P657" s="40">
        <v>1</v>
      </c>
      <c r="Q657" s="40">
        <v>4</v>
      </c>
      <c r="R657" s="40" t="str">
        <f>IFERROR(VLOOKUP(Tabla2[[#This Row],[CONTRATISTA PRNCIPAL]],Hoja1!$L$5:$M$9,2,FALSE),"CJV")</f>
        <v>CJV</v>
      </c>
      <c r="S657" s="40" t="str">
        <f>IF(Tabla2[[#This Row],[EMPRESA]]=Tabla2[[#This Row],[CONTRATISTA PRNCIPAL]],"Principal","Secundaria")</f>
        <v>Secundaria</v>
      </c>
      <c r="T657" s="42">
        <f>IFERROR(1/COUNTIF(Tabla2[CONTRATISTA PRNCIPAL],Tabla2[[#This Row],[CONTRATISTA PRNCIPAL]]),0)</f>
        <v>0.005291005291005291</v>
      </c>
      <c r="U657" s="43">
        <f>IF(((TODAY()-Tabla2[[#This Row],[FECHA NACIMIENTO]])/365)&lt;18,"Corregir", IF(((TODAY()-Tabla2[[#This Row],[FECHA NACIMIENTO]])/365)&gt;80, "Corregir",ROUNDDOWN(((TODAY()-Tabla2[[#This Row],[FECHA NACIMIENTO]])/365),0)))</f>
        <v>43</v>
      </c>
      <c r="V6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57" s="44" t="str">
        <f>+IF(Tabla2[[#This Row],[Edad]]="Corregir","Corregir","Ok")</f>
        <v>Ok</v>
      </c>
      <c r="X657" s="42" t="str">
        <f>+IFERROR(VLOOKUP(Tabla2[[#This Row],[DISTRITO SEGÚN DNI]],Hoja1!$A$2:$B$32,2,FALSE),"No")</f>
        <v>ATE</v>
      </c>
      <c r="Y657" s="42" t="str">
        <f>IF(OR(LOWER(Tabla2[[#This Row],[GENERO]])="masculino", LOWER(Tabla2[[#This Row],[GENERO]])="femenino"),"OK","Corregir")</f>
        <v>OK</v>
      </c>
      <c r="Z657" s="42" t="str">
        <f>+IF(Tabla2[[#This Row],[Nro. DNI / CE]]="","Corregir",IF(LEN(Tabla2[[#This Row],[Nro. DNI / CE]])&gt;=8,"OK","Corregir"))</f>
        <v>OK</v>
      </c>
      <c r="AA657" s="42">
        <f>COUNTIF(Tabla2[APELLIDOS Y NOMBRES],Tabla2[[#This Row],[APELLIDOS Y NOMBRES]])</f>
        <v>1</v>
      </c>
      <c r="AB657" s="42">
        <f>IF(Tabla2[[#This Row],[Trabajador]]&gt;1,1/Tabla2[[#This Row],[Trabajador]],Tabla2[[#This Row],[Trabajador]])</f>
        <v>1</v>
      </c>
      <c r="AC657" t="str">
        <f>+IFERROR(IF(Tabla2[[#This Row],[FECHA CESE/BAJA]]="","No Aplica",IF(AND(MONTH(Tabla2[[#This Row],[FECHA CESE/BAJA]])=MONTH(TODAY()-30),YEAR(Tabla2[[#This Row],[FECHA CESE/BAJA]])=YEAR(TODAY())),MONTH(TODAY()-30)&amp;"-"&amp;YEAR(TODAY()),"Borrar")),"No aplica")</f>
        <v>No Aplica</v>
      </c>
      <c r="AD657" t="str">
        <f>+IFERROR(IF(Tabla2[[#This Row],[FECHA INICIO DE LABORES EN OBRA]]="","No Aplica",IF(AND(MONTH(Tabla2[[#This Row],[FECHA INICIO DE LABORES EN OBRA]])=MONTH(TODAY()-30),YEAR(Tabla2[[#This Row],[FECHA INICIO DE LABORES EN OBRA]])=YEAR(TODAY())),MONTH(TODAY()-30)&amp;"-"&amp;YEAR(TODAY()),"No Aplica")),"No Aplica")</f>
        <v>8-2023</v>
      </c>
    </row>
    <row r="658" spans="1:30" x14ac:dyDescent="0.25">
      <c r="A658" s="13" t="s">
        <v>4156</v>
      </c>
      <c r="B658" s="15" t="s">
        <v>4157</v>
      </c>
      <c r="C658" s="15" t="s">
        <v>3799</v>
      </c>
      <c r="D658" s="15" t="s">
        <v>4158</v>
      </c>
      <c r="E658" s="15" t="s">
        <v>4159</v>
      </c>
      <c r="F658" s="39">
        <v>25792</v>
      </c>
      <c r="G658" s="15">
        <v>1</v>
      </c>
      <c r="H658" s="15" t="s">
        <v>4160</v>
      </c>
      <c r="I658" s="15" t="s">
        <v>3804</v>
      </c>
      <c r="J658" s="15" t="s">
        <v>4161</v>
      </c>
      <c r="K658" s="15" t="s">
        <v>3569</v>
      </c>
      <c r="L658" s="40" t="s">
        <v>6</v>
      </c>
      <c r="M658" s="39"/>
      <c r="N658" s="41" t="s">
        <v>2687</v>
      </c>
      <c r="O658" s="39">
        <v>44331</v>
      </c>
      <c r="P658" s="40">
        <v>3</v>
      </c>
      <c r="Q658" s="40">
        <v>1</v>
      </c>
      <c r="R658" s="40" t="str">
        <f>IFERROR(VLOOKUP(Tabla2[[#This Row],[CONTRATISTA PRNCIPAL]],Hoja1!$L$5:$M$9,2,FALSE),"CJV")</f>
        <v>CJV</v>
      </c>
      <c r="S658" s="40" t="str">
        <f>IF(Tabla2[[#This Row],[EMPRESA]]=Tabla2[[#This Row],[CONTRATISTA PRNCIPAL]],"Principal","Secundaria")</f>
        <v>Secundaria</v>
      </c>
      <c r="T658" s="42">
        <f>IFERROR(1/COUNTIF(Tabla2[CONTRATISTA PRNCIPAL],Tabla2[[#This Row],[CONTRATISTA PRNCIPAL]]),0)</f>
        <v>0.005291005291005291</v>
      </c>
      <c r="U658" s="43">
        <f>IF(((TODAY()-Tabla2[[#This Row],[FECHA NACIMIENTO]])/365)&lt;18,"Corregir", IF(((TODAY()-Tabla2[[#This Row],[FECHA NACIMIENTO]])/365)&gt;80, "Corregir",ROUNDDOWN(((TODAY()-Tabla2[[#This Row],[FECHA NACIMIENTO]])/365),0)))</f>
        <v>53</v>
      </c>
      <c r="V6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58" s="44" t="str">
        <f>+IF(Tabla2[[#This Row],[Edad]]="Corregir","Corregir","Ok")</f>
        <v>Ok</v>
      </c>
      <c r="X658" s="42" t="str">
        <f>+IFERROR(VLOOKUP(Tabla2[[#This Row],[DISTRITO SEGÚN DNI]],Hoja1!$A$2:$B$32,2,FALSE),"No")</f>
        <v>No</v>
      </c>
      <c r="Y658" s="42" t="str">
        <f>IF(OR(LOWER(Tabla2[[#This Row],[GENERO]])="masculino", LOWER(Tabla2[[#This Row],[GENERO]])="femenino"),"OK","Corregir")</f>
        <v>OK</v>
      </c>
      <c r="Z658" s="42" t="str">
        <f>+IF(Tabla2[[#This Row],[Nro. DNI / CE]]="","Corregir",IF(LEN(Tabla2[[#This Row],[Nro. DNI / CE]])&gt;=8,"OK","Corregir"))</f>
        <v>OK</v>
      </c>
      <c r="AA658" s="42">
        <f>COUNTIF(Tabla2[APELLIDOS Y NOMBRES],Tabla2[[#This Row],[APELLIDOS Y NOMBRES]])</f>
        <v>1</v>
      </c>
      <c r="AB658" s="42">
        <f>IF(Tabla2[[#This Row],[Trabajador]]&gt;1,1/Tabla2[[#This Row],[Trabajador]],Tabla2[[#This Row],[Trabajador]])</f>
        <v>1</v>
      </c>
      <c r="AC658" t="str">
        <f>+IFERROR(IF(Tabla2[[#This Row],[FECHA CESE/BAJA]]="","No Aplica",IF(AND(MONTH(Tabla2[[#This Row],[FECHA CESE/BAJA]])=MONTH(TODAY()-30),YEAR(Tabla2[[#This Row],[FECHA CESE/BAJA]])=YEAR(TODAY())),MONTH(TODAY()-30)&amp;"-"&amp;YEAR(TODAY()),"Borrar")),"No aplica")</f>
        <v>No Aplica</v>
      </c>
      <c r="AD658" t="str">
        <f>+IFERROR(IF(Tabla2[[#This Row],[FECHA INICIO DE LABORES EN OBRA]]="","No Aplica",IF(AND(MONTH(Tabla2[[#This Row],[FECHA INICIO DE LABORES EN OBRA]])=MONTH(TODAY()-30),YEAR(Tabla2[[#This Row],[FECHA INICIO DE LABORES EN OBRA]])=YEAR(TODAY())),MONTH(TODAY()-30)&amp;"-"&amp;YEAR(TODAY()),"No Aplica")),"No Aplica")</f>
        <v>No Aplica</v>
      </c>
    </row>
    <row r="659" spans="1:30" x14ac:dyDescent="0.25">
      <c r="A659" s="13">
        <v>20475089244</v>
      </c>
      <c r="B659" s="15" t="s">
        <v>4162</v>
      </c>
      <c r="C659" s="15" t="s">
        <v>3799</v>
      </c>
      <c r="D659" s="15" t="s">
        <v>4163</v>
      </c>
      <c r="E659" s="15" t="s">
        <v>4164</v>
      </c>
      <c r="F659" s="39">
        <v>27730</v>
      </c>
      <c r="G659" s="15">
        <v>1</v>
      </c>
      <c r="H659" s="15" t="s">
        <v>4165</v>
      </c>
      <c r="I659" s="15" t="s">
        <v>3840</v>
      </c>
      <c r="J659" s="15" t="s">
        <v>4166</v>
      </c>
      <c r="K659" s="15" t="s">
        <v>2418</v>
      </c>
      <c r="L659" s="40" t="s">
        <v>6</v>
      </c>
      <c r="M659" s="39"/>
      <c r="N659" s="41" t="s">
        <v>2687</v>
      </c>
      <c r="O659" s="39">
        <v>43608</v>
      </c>
      <c r="P659" s="40">
        <v>3</v>
      </c>
      <c r="Q659" s="40">
        <v>1</v>
      </c>
      <c r="R659" s="40" t="str">
        <f>IFERROR(VLOOKUP(Tabla2[[#This Row],[CONTRATISTA PRNCIPAL]],Hoja1!$L$5:$M$9,2,FALSE),"CJV")</f>
        <v>CJV</v>
      </c>
      <c r="S659" s="40" t="str">
        <f>IF(Tabla2[[#This Row],[EMPRESA]]=Tabla2[[#This Row],[CONTRATISTA PRNCIPAL]],"Principal","Secundaria")</f>
        <v>Secundaria</v>
      </c>
      <c r="T659" s="42">
        <f>IFERROR(1/COUNTIF(Tabla2[CONTRATISTA PRNCIPAL],Tabla2[[#This Row],[CONTRATISTA PRNCIPAL]]),0)</f>
        <v>0.005291005291005291</v>
      </c>
      <c r="U659" s="43">
        <f>IF(((TODAY()-Tabla2[[#This Row],[FECHA NACIMIENTO]])/365)&lt;18,"Corregir", IF(((TODAY()-Tabla2[[#This Row],[FECHA NACIMIENTO]])/365)&gt;80, "Corregir",ROUNDDOWN(((TODAY()-Tabla2[[#This Row],[FECHA NACIMIENTO]])/365),0)))</f>
        <v>47</v>
      </c>
      <c r="V6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59" s="44" t="str">
        <f>+IF(Tabla2[[#This Row],[Edad]]="Corregir","Corregir","Ok")</f>
        <v>Ok</v>
      </c>
      <c r="X659" s="42" t="str">
        <f>+IFERROR(VLOOKUP(Tabla2[[#This Row],[DISTRITO SEGÚN DNI]],Hoja1!$A$2:$B$32,2,FALSE),"No")</f>
        <v>No</v>
      </c>
      <c r="Y659" s="42" t="str">
        <f>IF(OR(LOWER(Tabla2[[#This Row],[GENERO]])="masculino", LOWER(Tabla2[[#This Row],[GENERO]])="femenino"),"OK","Corregir")</f>
        <v>OK</v>
      </c>
      <c r="Z659" s="42" t="str">
        <f>+IF(Tabla2[[#This Row],[Nro. DNI / CE]]="","Corregir",IF(LEN(Tabla2[[#This Row],[Nro. DNI / CE]])&gt;=8,"OK","Corregir"))</f>
        <v>OK</v>
      </c>
      <c r="AA659" s="42">
        <f>COUNTIF(Tabla2[APELLIDOS Y NOMBRES],Tabla2[[#This Row],[APELLIDOS Y NOMBRES]])</f>
        <v>1</v>
      </c>
      <c r="AB659" s="42">
        <f>IF(Tabla2[[#This Row],[Trabajador]]&gt;1,1/Tabla2[[#This Row],[Trabajador]],Tabla2[[#This Row],[Trabajador]])</f>
        <v>1</v>
      </c>
      <c r="AC659" t="str">
        <f>+IFERROR(IF(Tabla2[[#This Row],[FECHA CESE/BAJA]]="","No Aplica",IF(AND(MONTH(Tabla2[[#This Row],[FECHA CESE/BAJA]])=MONTH(TODAY()-30),YEAR(Tabla2[[#This Row],[FECHA CESE/BAJA]])=YEAR(TODAY())),MONTH(TODAY()-30)&amp;"-"&amp;YEAR(TODAY()),"Borrar")),"No aplica")</f>
        <v>No Aplica</v>
      </c>
      <c r="AD659" t="str">
        <f>+IFERROR(IF(Tabla2[[#This Row],[FECHA INICIO DE LABORES EN OBRA]]="","No Aplica",IF(AND(MONTH(Tabla2[[#This Row],[FECHA INICIO DE LABORES EN OBRA]])=MONTH(TODAY()-30),YEAR(Tabla2[[#This Row],[FECHA INICIO DE LABORES EN OBRA]])=YEAR(TODAY())),MONTH(TODAY()-30)&amp;"-"&amp;YEAR(TODAY()),"No Aplica")),"No Aplica")</f>
        <v>No Aplica</v>
      </c>
    </row>
    <row r="660" spans="1:30" x14ac:dyDescent="0.25">
      <c r="A660" s="13">
        <v>20475089244</v>
      </c>
      <c r="B660" s="15" t="s">
        <v>4162</v>
      </c>
      <c r="C660" s="15" t="s">
        <v>3799</v>
      </c>
      <c r="D660" s="15" t="s">
        <v>4167</v>
      </c>
      <c r="E660" s="15" t="s">
        <v>4168</v>
      </c>
      <c r="F660" s="39">
        <v>30442</v>
      </c>
      <c r="G660" s="15">
        <v>1</v>
      </c>
      <c r="H660" s="15" t="s">
        <v>4165</v>
      </c>
      <c r="I660" s="15" t="s">
        <v>3840</v>
      </c>
      <c r="J660" s="15" t="s">
        <v>4169</v>
      </c>
      <c r="K660" s="15" t="s">
        <v>2182</v>
      </c>
      <c r="L660" s="40" t="s">
        <v>6</v>
      </c>
      <c r="M660" s="39"/>
      <c r="N660" s="41" t="s">
        <v>2687</v>
      </c>
      <c r="O660" s="39">
        <v>43608</v>
      </c>
      <c r="P660" s="40">
        <v>3</v>
      </c>
      <c r="Q660" s="40">
        <v>1</v>
      </c>
      <c r="R660" s="40" t="str">
        <f>IFERROR(VLOOKUP(Tabla2[[#This Row],[CONTRATISTA PRNCIPAL]],Hoja1!$L$5:$M$9,2,FALSE),"CJV")</f>
        <v>CJV</v>
      </c>
      <c r="S660" s="40" t="str">
        <f>IF(Tabla2[[#This Row],[EMPRESA]]=Tabla2[[#This Row],[CONTRATISTA PRNCIPAL]],"Principal","Secundaria")</f>
        <v>Secundaria</v>
      </c>
      <c r="T660" s="42">
        <f>IFERROR(1/COUNTIF(Tabla2[CONTRATISTA PRNCIPAL],Tabla2[[#This Row],[CONTRATISTA PRNCIPAL]]),0)</f>
        <v>0.005291005291005291</v>
      </c>
      <c r="U660" s="43">
        <f>IF(((TODAY()-Tabla2[[#This Row],[FECHA NACIMIENTO]])/365)&lt;18,"Corregir", IF(((TODAY()-Tabla2[[#This Row],[FECHA NACIMIENTO]])/365)&gt;80, "Corregir",ROUNDDOWN(((TODAY()-Tabla2[[#This Row],[FECHA NACIMIENTO]])/365),0)))</f>
        <v>40</v>
      </c>
      <c r="V6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60" s="44" t="str">
        <f>+IF(Tabla2[[#This Row],[Edad]]="Corregir","Corregir","Ok")</f>
        <v>Ok</v>
      </c>
      <c r="X660" s="42" t="str">
        <f>+IFERROR(VLOOKUP(Tabla2[[#This Row],[DISTRITO SEGÚN DNI]],Hoja1!$A$2:$B$32,2,FALSE),"No")</f>
        <v>No</v>
      </c>
      <c r="Y660" s="42" t="str">
        <f>IF(OR(LOWER(Tabla2[[#This Row],[GENERO]])="masculino", LOWER(Tabla2[[#This Row],[GENERO]])="femenino"),"OK","Corregir")</f>
        <v>OK</v>
      </c>
      <c r="Z660" s="42" t="str">
        <f>+IF(Tabla2[[#This Row],[Nro. DNI / CE]]="","Corregir",IF(LEN(Tabla2[[#This Row],[Nro. DNI / CE]])&gt;=8,"OK","Corregir"))</f>
        <v>OK</v>
      </c>
      <c r="AA660" s="42">
        <f>COUNTIF(Tabla2[APELLIDOS Y NOMBRES],Tabla2[[#This Row],[APELLIDOS Y NOMBRES]])</f>
        <v>1</v>
      </c>
      <c r="AB660" s="42">
        <f>IF(Tabla2[[#This Row],[Trabajador]]&gt;1,1/Tabla2[[#This Row],[Trabajador]],Tabla2[[#This Row],[Trabajador]])</f>
        <v>1</v>
      </c>
      <c r="AC660" t="str">
        <f>+IFERROR(IF(Tabla2[[#This Row],[FECHA CESE/BAJA]]="","No Aplica",IF(AND(MONTH(Tabla2[[#This Row],[FECHA CESE/BAJA]])=MONTH(TODAY()-30),YEAR(Tabla2[[#This Row],[FECHA CESE/BAJA]])=YEAR(TODAY())),MONTH(TODAY()-30)&amp;"-"&amp;YEAR(TODAY()),"Borrar")),"No aplica")</f>
        <v>No Aplica</v>
      </c>
      <c r="AD660" t="str">
        <f>+IFERROR(IF(Tabla2[[#This Row],[FECHA INICIO DE LABORES EN OBRA]]="","No Aplica",IF(AND(MONTH(Tabla2[[#This Row],[FECHA INICIO DE LABORES EN OBRA]])=MONTH(TODAY()-30),YEAR(Tabla2[[#This Row],[FECHA INICIO DE LABORES EN OBRA]])=YEAR(TODAY())),MONTH(TODAY()-30)&amp;"-"&amp;YEAR(TODAY()),"No Aplica")),"No Aplica")</f>
        <v>No Aplica</v>
      </c>
    </row>
    <row r="661" spans="1:30" x14ac:dyDescent="0.25">
      <c r="A661" s="13">
        <v>20475089244</v>
      </c>
      <c r="B661" s="15" t="s">
        <v>4162</v>
      </c>
      <c r="C661" s="15" t="s">
        <v>3799</v>
      </c>
      <c r="D661" s="15" t="s">
        <v>4170</v>
      </c>
      <c r="E661" s="15" t="s">
        <v>4171</v>
      </c>
      <c r="F661" s="39">
        <v>28722</v>
      </c>
      <c r="G661" s="15">
        <v>1</v>
      </c>
      <c r="H661" s="15" t="s">
        <v>4165</v>
      </c>
      <c r="I661" s="15" t="s">
        <v>3840</v>
      </c>
      <c r="J661" s="15" t="s">
        <v>3849</v>
      </c>
      <c r="K661" s="15" t="s">
        <v>2200</v>
      </c>
      <c r="L661" s="40" t="s">
        <v>6</v>
      </c>
      <c r="M661" s="39"/>
      <c r="N661" s="41" t="s">
        <v>2687</v>
      </c>
      <c r="O661" s="39">
        <v>44419</v>
      </c>
      <c r="P661" s="40">
        <v>3</v>
      </c>
      <c r="Q661" s="40">
        <v>1</v>
      </c>
      <c r="R661" s="40" t="str">
        <f>IFERROR(VLOOKUP(Tabla2[[#This Row],[CONTRATISTA PRNCIPAL]],Hoja1!$L$5:$M$9,2,FALSE),"CJV")</f>
        <v>CJV</v>
      </c>
      <c r="S661" s="40" t="str">
        <f>IF(Tabla2[[#This Row],[EMPRESA]]=Tabla2[[#This Row],[CONTRATISTA PRNCIPAL]],"Principal","Secundaria")</f>
        <v>Secundaria</v>
      </c>
      <c r="T661" s="42">
        <f>IFERROR(1/COUNTIF(Tabla2[CONTRATISTA PRNCIPAL],Tabla2[[#This Row],[CONTRATISTA PRNCIPAL]]),0)</f>
        <v>0.005291005291005291</v>
      </c>
      <c r="U661" s="43">
        <f>IF(((TODAY()-Tabla2[[#This Row],[FECHA NACIMIENTO]])/365)&lt;18,"Corregir", IF(((TODAY()-Tabla2[[#This Row],[FECHA NACIMIENTO]])/365)&gt;80, "Corregir",ROUNDDOWN(((TODAY()-Tabla2[[#This Row],[FECHA NACIMIENTO]])/365),0)))</f>
        <v>45</v>
      </c>
      <c r="V6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61" s="44" t="str">
        <f>+IF(Tabla2[[#This Row],[Edad]]="Corregir","Corregir","Ok")</f>
        <v>Ok</v>
      </c>
      <c r="X661" s="42" t="str">
        <f>+IFERROR(VLOOKUP(Tabla2[[#This Row],[DISTRITO SEGÚN DNI]],Hoja1!$A$2:$B$32,2,FALSE),"No")</f>
        <v>No</v>
      </c>
      <c r="Y661" s="42" t="str">
        <f>IF(OR(LOWER(Tabla2[[#This Row],[GENERO]])="masculino", LOWER(Tabla2[[#This Row],[GENERO]])="femenino"),"OK","Corregir")</f>
        <v>OK</v>
      </c>
      <c r="Z661" s="42" t="str">
        <f>+IF(Tabla2[[#This Row],[Nro. DNI / CE]]="","Corregir",IF(LEN(Tabla2[[#This Row],[Nro. DNI / CE]])&gt;=8,"OK","Corregir"))</f>
        <v>OK</v>
      </c>
      <c r="AA661" s="42">
        <f>COUNTIF(Tabla2[APELLIDOS Y NOMBRES],Tabla2[[#This Row],[APELLIDOS Y NOMBRES]])</f>
        <v>1</v>
      </c>
      <c r="AB661" s="42">
        <f>IF(Tabla2[[#This Row],[Trabajador]]&gt;1,1/Tabla2[[#This Row],[Trabajador]],Tabla2[[#This Row],[Trabajador]])</f>
        <v>1</v>
      </c>
      <c r="AC661" t="str">
        <f>+IFERROR(IF(Tabla2[[#This Row],[FECHA CESE/BAJA]]="","No Aplica",IF(AND(MONTH(Tabla2[[#This Row],[FECHA CESE/BAJA]])=MONTH(TODAY()-30),YEAR(Tabla2[[#This Row],[FECHA CESE/BAJA]])=YEAR(TODAY())),MONTH(TODAY()-30)&amp;"-"&amp;YEAR(TODAY()),"Borrar")),"No aplica")</f>
        <v>No Aplica</v>
      </c>
      <c r="AD661" t="str">
        <f>+IFERROR(IF(Tabla2[[#This Row],[FECHA INICIO DE LABORES EN OBRA]]="","No Aplica",IF(AND(MONTH(Tabla2[[#This Row],[FECHA INICIO DE LABORES EN OBRA]])=MONTH(TODAY()-30),YEAR(Tabla2[[#This Row],[FECHA INICIO DE LABORES EN OBRA]])=YEAR(TODAY())),MONTH(TODAY()-30)&amp;"-"&amp;YEAR(TODAY()),"No Aplica")),"No Aplica")</f>
        <v>No Aplica</v>
      </c>
    </row>
    <row r="662" spans="1:30" x14ac:dyDescent="0.25">
      <c r="A662" s="13">
        <v>20475089244</v>
      </c>
      <c r="B662" s="15" t="s">
        <v>4162</v>
      </c>
      <c r="C662" s="15" t="s">
        <v>3799</v>
      </c>
      <c r="D662" s="15" t="s">
        <v>536</v>
      </c>
      <c r="E662" s="15" t="s">
        <v>537</v>
      </c>
      <c r="F662" s="39">
        <v>30519</v>
      </c>
      <c r="G662" s="15">
        <v>1</v>
      </c>
      <c r="H662" s="15" t="s">
        <v>4165</v>
      </c>
      <c r="I662" s="15" t="s">
        <v>3840</v>
      </c>
      <c r="J662" s="15" t="s">
        <v>4172</v>
      </c>
      <c r="K662" s="15" t="s">
        <v>17</v>
      </c>
      <c r="L662" s="40" t="s">
        <v>6</v>
      </c>
      <c r="M662" s="39"/>
      <c r="N662" s="41" t="s">
        <v>2687</v>
      </c>
      <c r="O662" s="39">
        <v>44419</v>
      </c>
      <c r="P662" s="40">
        <v>3</v>
      </c>
      <c r="Q662" s="40">
        <v>1</v>
      </c>
      <c r="R662" s="40" t="str">
        <f>IFERROR(VLOOKUP(Tabla2[[#This Row],[CONTRATISTA PRNCIPAL]],Hoja1!$L$5:$M$9,2,FALSE),"CJV")</f>
        <v>CJV</v>
      </c>
      <c r="S662" s="40" t="str">
        <f>IF(Tabla2[[#This Row],[EMPRESA]]=Tabla2[[#This Row],[CONTRATISTA PRNCIPAL]],"Principal","Secundaria")</f>
        <v>Secundaria</v>
      </c>
      <c r="T662" s="42">
        <f>IFERROR(1/COUNTIF(Tabla2[CONTRATISTA PRNCIPAL],Tabla2[[#This Row],[CONTRATISTA PRNCIPAL]]),0)</f>
        <v>0.005291005291005291</v>
      </c>
      <c r="U662" s="43">
        <f>IF(((TODAY()-Tabla2[[#This Row],[FECHA NACIMIENTO]])/365)&lt;18,"Corregir", IF(((TODAY()-Tabla2[[#This Row],[FECHA NACIMIENTO]])/365)&gt;80, "Corregir",ROUNDDOWN(((TODAY()-Tabla2[[#This Row],[FECHA NACIMIENTO]])/365),0)))</f>
        <v>40</v>
      </c>
      <c r="V6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62" s="44" t="str">
        <f>+IF(Tabla2[[#This Row],[Edad]]="Corregir","Corregir","Ok")</f>
        <v>Ok</v>
      </c>
      <c r="X662" s="42" t="str">
        <f>+IFERROR(VLOOKUP(Tabla2[[#This Row],[DISTRITO SEGÚN DNI]],Hoja1!$A$2:$B$32,2,FALSE),"No")</f>
        <v>ATE</v>
      </c>
      <c r="Y662" s="42" t="str">
        <f>IF(OR(LOWER(Tabla2[[#This Row],[GENERO]])="masculino", LOWER(Tabla2[[#This Row],[GENERO]])="femenino"),"OK","Corregir")</f>
        <v>OK</v>
      </c>
      <c r="Z662" s="42" t="str">
        <f>+IF(Tabla2[[#This Row],[Nro. DNI / CE]]="","Corregir",IF(LEN(Tabla2[[#This Row],[Nro. DNI / CE]])&gt;=8,"OK","Corregir"))</f>
        <v>OK</v>
      </c>
      <c r="AA662" s="42">
        <f>COUNTIF(Tabla2[APELLIDOS Y NOMBRES],Tabla2[[#This Row],[APELLIDOS Y NOMBRES]])</f>
        <v>1</v>
      </c>
      <c r="AB662" s="42">
        <f>IF(Tabla2[[#This Row],[Trabajador]]&gt;1,1/Tabla2[[#This Row],[Trabajador]],Tabla2[[#This Row],[Trabajador]])</f>
        <v>1</v>
      </c>
      <c r="AC662" t="str">
        <f>+IFERROR(IF(Tabla2[[#This Row],[FECHA CESE/BAJA]]="","No Aplica",IF(AND(MONTH(Tabla2[[#This Row],[FECHA CESE/BAJA]])=MONTH(TODAY()-30),YEAR(Tabla2[[#This Row],[FECHA CESE/BAJA]])=YEAR(TODAY())),MONTH(TODAY()-30)&amp;"-"&amp;YEAR(TODAY()),"Borrar")),"No aplica")</f>
        <v>No Aplica</v>
      </c>
      <c r="AD662" t="str">
        <f>+IFERROR(IF(Tabla2[[#This Row],[FECHA INICIO DE LABORES EN OBRA]]="","No Aplica",IF(AND(MONTH(Tabla2[[#This Row],[FECHA INICIO DE LABORES EN OBRA]])=MONTH(TODAY()-30),YEAR(Tabla2[[#This Row],[FECHA INICIO DE LABORES EN OBRA]])=YEAR(TODAY())),MONTH(TODAY()-30)&amp;"-"&amp;YEAR(TODAY()),"No Aplica")),"No Aplica")</f>
        <v>No Aplica</v>
      </c>
    </row>
    <row r="663" spans="1:30" x14ac:dyDescent="0.25">
      <c r="A663" s="13">
        <v>20556570681</v>
      </c>
      <c r="B663" s="15" t="s">
        <v>3850</v>
      </c>
      <c r="C663" s="15" t="s">
        <v>3799</v>
      </c>
      <c r="D663" s="15" t="s">
        <v>4173</v>
      </c>
      <c r="E663" s="15" t="s">
        <v>4174</v>
      </c>
      <c r="F663" s="39">
        <v>28996</v>
      </c>
      <c r="G663" s="15">
        <v>1</v>
      </c>
      <c r="H663" s="15" t="s">
        <v>4175</v>
      </c>
      <c r="I663" s="15" t="s">
        <v>3804</v>
      </c>
      <c r="J663" s="15" t="s">
        <v>4176</v>
      </c>
      <c r="K663" s="15" t="s">
        <v>4177</v>
      </c>
      <c r="L663" s="40" t="s">
        <v>6</v>
      </c>
      <c r="M663" s="39"/>
      <c r="N663" s="41" t="s">
        <v>3326</v>
      </c>
      <c r="O663" s="39">
        <v>43556</v>
      </c>
      <c r="P663" s="40">
        <v>1</v>
      </c>
      <c r="Q663" s="40">
        <v>3</v>
      </c>
      <c r="R663" s="40" t="str">
        <f>IFERROR(VLOOKUP(Tabla2[[#This Row],[CONTRATISTA PRNCIPAL]],Hoja1!$L$5:$M$9,2,FALSE),"CJV")</f>
        <v>CJV</v>
      </c>
      <c r="S663" s="40" t="str">
        <f>IF(Tabla2[[#This Row],[EMPRESA]]=Tabla2[[#This Row],[CONTRATISTA PRNCIPAL]],"Principal","Secundaria")</f>
        <v>Secundaria</v>
      </c>
      <c r="T663" s="42">
        <f>IFERROR(1/COUNTIF(Tabla2[CONTRATISTA PRNCIPAL],Tabla2[[#This Row],[CONTRATISTA PRNCIPAL]]),0)</f>
        <v>0.005291005291005291</v>
      </c>
      <c r="U663" s="43">
        <f>IF(((TODAY()-Tabla2[[#This Row],[FECHA NACIMIENTO]])/365)&lt;18,"Corregir", IF(((TODAY()-Tabla2[[#This Row],[FECHA NACIMIENTO]])/365)&gt;80, "Corregir",ROUNDDOWN(((TODAY()-Tabla2[[#This Row],[FECHA NACIMIENTO]])/365),0)))</f>
        <v>44</v>
      </c>
      <c r="V6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63" s="44" t="str">
        <f>+IF(Tabla2[[#This Row],[Edad]]="Corregir","Corregir","Ok")</f>
        <v>Ok</v>
      </c>
      <c r="X663" s="42" t="str">
        <f>+IFERROR(VLOOKUP(Tabla2[[#This Row],[DISTRITO SEGÚN DNI]],Hoja1!$A$2:$B$32,2,FALSE),"No")</f>
        <v>No</v>
      </c>
      <c r="Y663" s="42" t="str">
        <f>IF(OR(LOWER(Tabla2[[#This Row],[GENERO]])="masculino", LOWER(Tabla2[[#This Row],[GENERO]])="femenino"),"OK","Corregir")</f>
        <v>OK</v>
      </c>
      <c r="Z663" s="42" t="str">
        <f>+IF(Tabla2[[#This Row],[Nro. DNI / CE]]="","Corregir",IF(LEN(Tabla2[[#This Row],[Nro. DNI / CE]])&gt;=8,"OK","Corregir"))</f>
        <v>OK</v>
      </c>
      <c r="AA663" s="42">
        <f>COUNTIF(Tabla2[APELLIDOS Y NOMBRES],Tabla2[[#This Row],[APELLIDOS Y NOMBRES]])</f>
        <v>1</v>
      </c>
      <c r="AB663" s="42">
        <f>IF(Tabla2[[#This Row],[Trabajador]]&gt;1,1/Tabla2[[#This Row],[Trabajador]],Tabla2[[#This Row],[Trabajador]])</f>
        <v>1</v>
      </c>
      <c r="AC663" t="str">
        <f>+IFERROR(IF(Tabla2[[#This Row],[FECHA CESE/BAJA]]="","No Aplica",IF(AND(MONTH(Tabla2[[#This Row],[FECHA CESE/BAJA]])=MONTH(TODAY()-30),YEAR(Tabla2[[#This Row],[FECHA CESE/BAJA]])=YEAR(TODAY())),MONTH(TODAY()-30)&amp;"-"&amp;YEAR(TODAY()),"Borrar")),"No aplica")</f>
        <v>No Aplica</v>
      </c>
      <c r="AD663" t="str">
        <f>+IFERROR(IF(Tabla2[[#This Row],[FECHA INICIO DE LABORES EN OBRA]]="","No Aplica",IF(AND(MONTH(Tabla2[[#This Row],[FECHA INICIO DE LABORES EN OBRA]])=MONTH(TODAY()-30),YEAR(Tabla2[[#This Row],[FECHA INICIO DE LABORES EN OBRA]])=YEAR(TODAY())),MONTH(TODAY()-30)&amp;"-"&amp;YEAR(TODAY()),"No Aplica")),"No Aplica")</f>
        <v>No Aplica</v>
      </c>
    </row>
    <row r="664" spans="1:30" x14ac:dyDescent="0.25">
      <c r="A664" s="13">
        <v>20556570681</v>
      </c>
      <c r="B664" s="15" t="s">
        <v>3799</v>
      </c>
      <c r="C664" s="15" t="s">
        <v>3799</v>
      </c>
      <c r="D664" s="15" t="s">
        <v>273</v>
      </c>
      <c r="E664" s="15" t="s">
        <v>274</v>
      </c>
      <c r="F664" s="39">
        <v>32021</v>
      </c>
      <c r="G664" s="15">
        <v>1</v>
      </c>
      <c r="H664" s="15" t="s">
        <v>4178</v>
      </c>
      <c r="I664" s="15" t="s">
        <v>3804</v>
      </c>
      <c r="J664" s="15" t="s">
        <v>4179</v>
      </c>
      <c r="K664" s="15" t="s">
        <v>17</v>
      </c>
      <c r="L664" s="40" t="s">
        <v>5</v>
      </c>
      <c r="M664" s="39"/>
      <c r="N664" s="41" t="s">
        <v>3326</v>
      </c>
      <c r="O664" s="39">
        <v>44280</v>
      </c>
      <c r="P664" s="40">
        <v>1</v>
      </c>
      <c r="Q664" s="40">
        <v>1</v>
      </c>
      <c r="R664" s="40" t="str">
        <f>IFERROR(VLOOKUP(Tabla2[[#This Row],[CONTRATISTA PRNCIPAL]],Hoja1!$L$5:$M$9,2,FALSE),"CJV")</f>
        <v>CJV</v>
      </c>
      <c r="S664" s="40" t="str">
        <f>IF(Tabla2[[#This Row],[EMPRESA]]=Tabla2[[#This Row],[CONTRATISTA PRNCIPAL]],"Principal","Secundaria")</f>
        <v>Principal</v>
      </c>
      <c r="T664" s="42">
        <f>IFERROR(1/COUNTIF(Tabla2[CONTRATISTA PRNCIPAL],Tabla2[[#This Row],[CONTRATISTA PRNCIPAL]]),0)</f>
        <v>0.005291005291005291</v>
      </c>
      <c r="U664" s="43">
        <f>IF(((TODAY()-Tabla2[[#This Row],[FECHA NACIMIENTO]])/365)&lt;18,"Corregir", IF(((TODAY()-Tabla2[[#This Row],[FECHA NACIMIENTO]])/365)&gt;80, "Corregir",ROUNDDOWN(((TODAY()-Tabla2[[#This Row],[FECHA NACIMIENTO]])/365),0)))</f>
        <v>36</v>
      </c>
      <c r="V6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64" s="44" t="str">
        <f>+IF(Tabla2[[#This Row],[Edad]]="Corregir","Corregir","Ok")</f>
        <v>Ok</v>
      </c>
      <c r="X664" s="42" t="str">
        <f>+IFERROR(VLOOKUP(Tabla2[[#This Row],[DISTRITO SEGÚN DNI]],Hoja1!$A$2:$B$32,2,FALSE),"No")</f>
        <v>ATE</v>
      </c>
      <c r="Y664" s="42" t="str">
        <f>IF(OR(LOWER(Tabla2[[#This Row],[GENERO]])="masculino", LOWER(Tabla2[[#This Row],[GENERO]])="femenino"),"OK","Corregir")</f>
        <v>OK</v>
      </c>
      <c r="Z664" s="42" t="str">
        <f>+IF(Tabla2[[#This Row],[Nro. DNI / CE]]="","Corregir",IF(LEN(Tabla2[[#This Row],[Nro. DNI / CE]])&gt;=8,"OK","Corregir"))</f>
        <v>OK</v>
      </c>
      <c r="AA664" s="42">
        <f>COUNTIF(Tabla2[APELLIDOS Y NOMBRES],Tabla2[[#This Row],[APELLIDOS Y NOMBRES]])</f>
        <v>1</v>
      </c>
      <c r="AB664" s="42">
        <f>IF(Tabla2[[#This Row],[Trabajador]]&gt;1,1/Tabla2[[#This Row],[Trabajador]],Tabla2[[#This Row],[Trabajador]])</f>
        <v>1</v>
      </c>
      <c r="AC664" t="str">
        <f>+IFERROR(IF(Tabla2[[#This Row],[FECHA CESE/BAJA]]="","No Aplica",IF(AND(MONTH(Tabla2[[#This Row],[FECHA CESE/BAJA]])=MONTH(TODAY()-30),YEAR(Tabla2[[#This Row],[FECHA CESE/BAJA]])=YEAR(TODAY())),MONTH(TODAY()-30)&amp;"-"&amp;YEAR(TODAY()),"Borrar")),"No aplica")</f>
        <v>No Aplica</v>
      </c>
      <c r="AD664" t="str">
        <f>+IFERROR(IF(Tabla2[[#This Row],[FECHA INICIO DE LABORES EN OBRA]]="","No Aplica",IF(AND(MONTH(Tabla2[[#This Row],[FECHA INICIO DE LABORES EN OBRA]])=MONTH(TODAY()-30),YEAR(Tabla2[[#This Row],[FECHA INICIO DE LABORES EN OBRA]])=YEAR(TODAY())),MONTH(TODAY()-30)&amp;"-"&amp;YEAR(TODAY()),"No Aplica")),"No Aplica")</f>
        <v>No Aplica</v>
      </c>
    </row>
    <row r="665" spans="1:30" x14ac:dyDescent="0.25">
      <c r="A665" s="13">
        <v>20556570681</v>
      </c>
      <c r="B665" s="15" t="s">
        <v>3850</v>
      </c>
      <c r="C665" s="15" t="s">
        <v>3799</v>
      </c>
      <c r="D665" s="15" t="s">
        <v>4180</v>
      </c>
      <c r="E665" s="15" t="s">
        <v>4181</v>
      </c>
      <c r="F665" s="39">
        <v>33597</v>
      </c>
      <c r="G665" s="15">
        <v>1</v>
      </c>
      <c r="H665" s="15" t="s">
        <v>4182</v>
      </c>
      <c r="I665" s="15" t="s">
        <v>3804</v>
      </c>
      <c r="J665" s="15" t="s">
        <v>4183</v>
      </c>
      <c r="K665" s="15" t="s">
        <v>2200</v>
      </c>
      <c r="L665" s="40" t="s">
        <v>6</v>
      </c>
      <c r="M665" s="39"/>
      <c r="N665" s="41" t="s">
        <v>2687</v>
      </c>
      <c r="O665" s="39">
        <v>44315</v>
      </c>
      <c r="P665" s="40">
        <v>1</v>
      </c>
      <c r="Q665" s="40">
        <v>1</v>
      </c>
      <c r="R665" s="40" t="str">
        <f>IFERROR(VLOOKUP(Tabla2[[#This Row],[CONTRATISTA PRNCIPAL]],Hoja1!$L$5:$M$9,2,FALSE),"CJV")</f>
        <v>CJV</v>
      </c>
      <c r="S665" s="40" t="str">
        <f>IF(Tabla2[[#This Row],[EMPRESA]]=Tabla2[[#This Row],[CONTRATISTA PRNCIPAL]],"Principal","Secundaria")</f>
        <v>Secundaria</v>
      </c>
      <c r="T665" s="42">
        <f>IFERROR(1/COUNTIF(Tabla2[CONTRATISTA PRNCIPAL],Tabla2[[#This Row],[CONTRATISTA PRNCIPAL]]),0)</f>
        <v>0.005291005291005291</v>
      </c>
      <c r="U665" s="43">
        <f>IF(((TODAY()-Tabla2[[#This Row],[FECHA NACIMIENTO]])/365)&lt;18,"Corregir", IF(((TODAY()-Tabla2[[#This Row],[FECHA NACIMIENTO]])/365)&gt;80, "Corregir",ROUNDDOWN(((TODAY()-Tabla2[[#This Row],[FECHA NACIMIENTO]])/365),0)))</f>
        <v>31</v>
      </c>
      <c r="V6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65" s="44" t="str">
        <f>+IF(Tabla2[[#This Row],[Edad]]="Corregir","Corregir","Ok")</f>
        <v>Ok</v>
      </c>
      <c r="X665" s="42" t="str">
        <f>+IFERROR(VLOOKUP(Tabla2[[#This Row],[DISTRITO SEGÚN DNI]],Hoja1!$A$2:$B$32,2,FALSE),"No")</f>
        <v>No</v>
      </c>
      <c r="Y665" s="42" t="str">
        <f>IF(OR(LOWER(Tabla2[[#This Row],[GENERO]])="masculino", LOWER(Tabla2[[#This Row],[GENERO]])="femenino"),"OK","Corregir")</f>
        <v>OK</v>
      </c>
      <c r="Z665" s="42" t="str">
        <f>+IF(Tabla2[[#This Row],[Nro. DNI / CE]]="","Corregir",IF(LEN(Tabla2[[#This Row],[Nro. DNI / CE]])&gt;=8,"OK","Corregir"))</f>
        <v>OK</v>
      </c>
      <c r="AA665" s="42">
        <f>COUNTIF(Tabla2[APELLIDOS Y NOMBRES],Tabla2[[#This Row],[APELLIDOS Y NOMBRES]])</f>
        <v>1</v>
      </c>
      <c r="AB665" s="42">
        <f>IF(Tabla2[[#This Row],[Trabajador]]&gt;1,1/Tabla2[[#This Row],[Trabajador]],Tabla2[[#This Row],[Trabajador]])</f>
        <v>1</v>
      </c>
      <c r="AC665" t="str">
        <f>+IFERROR(IF(Tabla2[[#This Row],[FECHA CESE/BAJA]]="","No Aplica",IF(AND(MONTH(Tabla2[[#This Row],[FECHA CESE/BAJA]])=MONTH(TODAY()-30),YEAR(Tabla2[[#This Row],[FECHA CESE/BAJA]])=YEAR(TODAY())),MONTH(TODAY()-30)&amp;"-"&amp;YEAR(TODAY()),"Borrar")),"No aplica")</f>
        <v>No Aplica</v>
      </c>
      <c r="AD665" t="str">
        <f>+IFERROR(IF(Tabla2[[#This Row],[FECHA INICIO DE LABORES EN OBRA]]="","No Aplica",IF(AND(MONTH(Tabla2[[#This Row],[FECHA INICIO DE LABORES EN OBRA]])=MONTH(TODAY()-30),YEAR(Tabla2[[#This Row],[FECHA INICIO DE LABORES EN OBRA]])=YEAR(TODAY())),MONTH(TODAY()-30)&amp;"-"&amp;YEAR(TODAY()),"No Aplica")),"No Aplica")</f>
        <v>No Aplica</v>
      </c>
    </row>
    <row r="666" spans="1:30" x14ac:dyDescent="0.25">
      <c r="A666" s="13">
        <v>20556570681</v>
      </c>
      <c r="B666" s="15" t="s">
        <v>3850</v>
      </c>
      <c r="C666" s="15" t="s">
        <v>3799</v>
      </c>
      <c r="D666" s="15" t="s">
        <v>4184</v>
      </c>
      <c r="E666" s="15" t="s">
        <v>4185</v>
      </c>
      <c r="F666" s="39">
        <v>34722</v>
      </c>
      <c r="G666" s="15">
        <v>1</v>
      </c>
      <c r="H666" s="15" t="s">
        <v>4186</v>
      </c>
      <c r="I666" s="15" t="s">
        <v>3840</v>
      </c>
      <c r="J666" s="15" t="s">
        <v>4187</v>
      </c>
      <c r="K666" s="15" t="s">
        <v>2200</v>
      </c>
      <c r="L666" s="40" t="s">
        <v>6</v>
      </c>
      <c r="M666" s="39"/>
      <c r="N666" s="41" t="s">
        <v>2687</v>
      </c>
      <c r="O666" s="39">
        <v>44895</v>
      </c>
      <c r="P666" s="40">
        <v>1</v>
      </c>
      <c r="Q666" s="40">
        <v>1</v>
      </c>
      <c r="R666" s="40" t="str">
        <f>IFERROR(VLOOKUP(Tabla2[[#This Row],[CONTRATISTA PRNCIPAL]],Hoja1!$L$5:$M$9,2,FALSE),"CJV")</f>
        <v>CJV</v>
      </c>
      <c r="S666" s="40" t="str">
        <f>IF(Tabla2[[#This Row],[EMPRESA]]=Tabla2[[#This Row],[CONTRATISTA PRNCIPAL]],"Principal","Secundaria")</f>
        <v>Secundaria</v>
      </c>
      <c r="T666" s="42">
        <f>IFERROR(1/COUNTIF(Tabla2[CONTRATISTA PRNCIPAL],Tabla2[[#This Row],[CONTRATISTA PRNCIPAL]]),0)</f>
        <v>0.005291005291005291</v>
      </c>
      <c r="U666" s="43">
        <f>IF(((TODAY()-Tabla2[[#This Row],[FECHA NACIMIENTO]])/365)&lt;18,"Corregir", IF(((TODAY()-Tabla2[[#This Row],[FECHA NACIMIENTO]])/365)&gt;80, "Corregir",ROUNDDOWN(((TODAY()-Tabla2[[#This Row],[FECHA NACIMIENTO]])/365),0)))</f>
        <v>28</v>
      </c>
      <c r="V6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66" s="44" t="str">
        <f>+IF(Tabla2[[#This Row],[Edad]]="Corregir","Corregir","Ok")</f>
        <v>Ok</v>
      </c>
      <c r="X666" s="42" t="str">
        <f>+IFERROR(VLOOKUP(Tabla2[[#This Row],[DISTRITO SEGÚN DNI]],Hoja1!$A$2:$B$32,2,FALSE),"No")</f>
        <v>No</v>
      </c>
      <c r="Y666" s="42" t="str">
        <f>IF(OR(LOWER(Tabla2[[#This Row],[GENERO]])="masculino", LOWER(Tabla2[[#This Row],[GENERO]])="femenino"),"OK","Corregir")</f>
        <v>OK</v>
      </c>
      <c r="Z666" s="42" t="str">
        <f>+IF(Tabla2[[#This Row],[Nro. DNI / CE]]="","Corregir",IF(LEN(Tabla2[[#This Row],[Nro. DNI / CE]])&gt;=8,"OK","Corregir"))</f>
        <v>OK</v>
      </c>
      <c r="AA666" s="42">
        <f>COUNTIF(Tabla2[APELLIDOS Y NOMBRES],Tabla2[[#This Row],[APELLIDOS Y NOMBRES]])</f>
        <v>1</v>
      </c>
      <c r="AB666" s="42">
        <f>IF(Tabla2[[#This Row],[Trabajador]]&gt;1,1/Tabla2[[#This Row],[Trabajador]],Tabla2[[#This Row],[Trabajador]])</f>
        <v>1</v>
      </c>
      <c r="AC666" t="str">
        <f>+IFERROR(IF(Tabla2[[#This Row],[FECHA CESE/BAJA]]="","No Aplica",IF(AND(MONTH(Tabla2[[#This Row],[FECHA CESE/BAJA]])=MONTH(TODAY()-30),YEAR(Tabla2[[#This Row],[FECHA CESE/BAJA]])=YEAR(TODAY())),MONTH(TODAY()-30)&amp;"-"&amp;YEAR(TODAY()),"Borrar")),"No aplica")</f>
        <v>No Aplica</v>
      </c>
      <c r="AD666" t="str">
        <f>+IFERROR(IF(Tabla2[[#This Row],[FECHA INICIO DE LABORES EN OBRA]]="","No Aplica",IF(AND(MONTH(Tabla2[[#This Row],[FECHA INICIO DE LABORES EN OBRA]])=MONTH(TODAY()-30),YEAR(Tabla2[[#This Row],[FECHA INICIO DE LABORES EN OBRA]])=YEAR(TODAY())),MONTH(TODAY()-30)&amp;"-"&amp;YEAR(TODAY()),"No Aplica")),"No Aplica")</f>
        <v>No Aplica</v>
      </c>
    </row>
    <row r="667" spans="1:30" x14ac:dyDescent="0.25">
      <c r="A667" s="13">
        <v>20603639520</v>
      </c>
      <c r="B667" s="15" t="s">
        <v>3799</v>
      </c>
      <c r="C667" s="15" t="s">
        <v>3799</v>
      </c>
      <c r="D667" s="15" t="s">
        <v>4188</v>
      </c>
      <c r="E667" s="15" t="s">
        <v>4189</v>
      </c>
      <c r="F667" s="39">
        <v>34383</v>
      </c>
      <c r="G667" s="15">
        <v>2</v>
      </c>
      <c r="H667" s="15" t="s">
        <v>4190</v>
      </c>
      <c r="I667" s="15" t="s">
        <v>3809</v>
      </c>
      <c r="J667" s="15" t="s">
        <v>4191</v>
      </c>
      <c r="K667" s="15" t="s">
        <v>4192</v>
      </c>
      <c r="L667" s="40" t="s">
        <v>6</v>
      </c>
      <c r="M667" s="39"/>
      <c r="N667" s="41" t="s">
        <v>2687</v>
      </c>
      <c r="O667" s="39">
        <v>44928</v>
      </c>
      <c r="P667" s="40">
        <v>1</v>
      </c>
      <c r="Q667" s="40">
        <v>4</v>
      </c>
      <c r="R667" s="40" t="str">
        <f>IFERROR(VLOOKUP(Tabla2[[#This Row],[CONTRATISTA PRNCIPAL]],Hoja1!$L$5:$M$9,2,FALSE),"CJV")</f>
        <v>CJV</v>
      </c>
      <c r="S667" s="40" t="str">
        <f>IF(Tabla2[[#This Row],[EMPRESA]]=Tabla2[[#This Row],[CONTRATISTA PRNCIPAL]],"Principal","Secundaria")</f>
        <v>Principal</v>
      </c>
      <c r="T667" s="42">
        <f>IFERROR(1/COUNTIF(Tabla2[CONTRATISTA PRNCIPAL],Tabla2[[#This Row],[CONTRATISTA PRNCIPAL]]),0)</f>
        <v>0.005291005291005291</v>
      </c>
      <c r="U667" s="43">
        <f>IF(((TODAY()-Tabla2[[#This Row],[FECHA NACIMIENTO]])/365)&lt;18,"Corregir", IF(((TODAY()-Tabla2[[#This Row],[FECHA NACIMIENTO]])/365)&gt;80, "Corregir",ROUNDDOWN(((TODAY()-Tabla2[[#This Row],[FECHA NACIMIENTO]])/365),0)))</f>
        <v>29</v>
      </c>
      <c r="V6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67" s="44" t="str">
        <f>+IF(Tabla2[[#This Row],[Edad]]="Corregir","Corregir","Ok")</f>
        <v>Ok</v>
      </c>
      <c r="X667" s="42" t="str">
        <f>+IFERROR(VLOOKUP(Tabla2[[#This Row],[DISTRITO SEGÚN DNI]],Hoja1!$A$2:$B$32,2,FALSE),"No")</f>
        <v>No</v>
      </c>
      <c r="Y667" s="42" t="str">
        <f>IF(OR(LOWER(Tabla2[[#This Row],[GENERO]])="masculino", LOWER(Tabla2[[#This Row],[GENERO]])="femenino"),"OK","Corregir")</f>
        <v>OK</v>
      </c>
      <c r="Z667" s="42" t="str">
        <f>+IF(Tabla2[[#This Row],[Nro. DNI / CE]]="","Corregir",IF(LEN(Tabla2[[#This Row],[Nro. DNI / CE]])&gt;=8,"OK","Corregir"))</f>
        <v>OK</v>
      </c>
      <c r="AA667" s="42">
        <f>COUNTIF(Tabla2[APELLIDOS Y NOMBRES],Tabla2[[#This Row],[APELLIDOS Y NOMBRES]])</f>
        <v>1</v>
      </c>
      <c r="AB667" s="42">
        <f>IF(Tabla2[[#This Row],[Trabajador]]&gt;1,1/Tabla2[[#This Row],[Trabajador]],Tabla2[[#This Row],[Trabajador]])</f>
        <v>1</v>
      </c>
      <c r="AC667" t="str">
        <f>+IFERROR(IF(Tabla2[[#This Row],[FECHA CESE/BAJA]]="","No Aplica",IF(AND(MONTH(Tabla2[[#This Row],[FECHA CESE/BAJA]])=MONTH(TODAY()-30),YEAR(Tabla2[[#This Row],[FECHA CESE/BAJA]])=YEAR(TODAY())),MONTH(TODAY()-30)&amp;"-"&amp;YEAR(TODAY()),"Borrar")),"No aplica")</f>
        <v>No Aplica</v>
      </c>
      <c r="AD667" t="str">
        <f>+IFERROR(IF(Tabla2[[#This Row],[FECHA INICIO DE LABORES EN OBRA]]="","No Aplica",IF(AND(MONTH(Tabla2[[#This Row],[FECHA INICIO DE LABORES EN OBRA]])=MONTH(TODAY()-30),YEAR(Tabla2[[#This Row],[FECHA INICIO DE LABORES EN OBRA]])=YEAR(TODAY())),MONTH(TODAY()-30)&amp;"-"&amp;YEAR(TODAY()),"No Aplica")),"No Aplica")</f>
        <v>No Aplica</v>
      </c>
    </row>
    <row r="668" spans="1:30" x14ac:dyDescent="0.25">
      <c r="A668" s="13">
        <v>20603639520</v>
      </c>
      <c r="B668" s="15" t="s">
        <v>3799</v>
      </c>
      <c r="C668" s="15" t="s">
        <v>3799</v>
      </c>
      <c r="D668" s="15" t="s">
        <v>4193</v>
      </c>
      <c r="E668" s="15" t="s">
        <v>4194</v>
      </c>
      <c r="F668" s="39" t="s">
        <v>4195</v>
      </c>
      <c r="G668" s="15">
        <v>1</v>
      </c>
      <c r="H668" s="15" t="s">
        <v>2776</v>
      </c>
      <c r="I668" s="15" t="s">
        <v>3804</v>
      </c>
      <c r="J668" s="15" t="s">
        <v>3810</v>
      </c>
      <c r="K668" s="15" t="s">
        <v>3569</v>
      </c>
      <c r="L668" s="40" t="s">
        <v>6</v>
      </c>
      <c r="M668" s="39"/>
      <c r="N668" s="41" t="s">
        <v>2687</v>
      </c>
      <c r="O668" s="39">
        <v>44942</v>
      </c>
      <c r="P668" s="40">
        <v>1</v>
      </c>
      <c r="Q668" s="40">
        <v>1</v>
      </c>
      <c r="R668" s="40" t="str">
        <f>IFERROR(VLOOKUP(Tabla2[[#This Row],[CONTRATISTA PRNCIPAL]],Hoja1!$L$5:$M$9,2,FALSE),"CJV")</f>
        <v>CJV</v>
      </c>
      <c r="S668" s="40" t="str">
        <f>IF(Tabla2[[#This Row],[EMPRESA]]=Tabla2[[#This Row],[CONTRATISTA PRNCIPAL]],"Principal","Secundaria")</f>
        <v>Principal</v>
      </c>
      <c r="T668" s="42">
        <f>IFERROR(1/COUNTIF(Tabla2[CONTRATISTA PRNCIPAL],Tabla2[[#This Row],[CONTRATISTA PRNCIPAL]]),0)</f>
        <v>0.005291005291005291</v>
      </c>
      <c r="U668" s="43">
        <f>IF(((TODAY()-Tabla2[[#This Row],[FECHA NACIMIENTO]])/365)&lt;18,"Corregir", IF(((TODAY()-Tabla2[[#This Row],[FECHA NACIMIENTO]])/365)&gt;80, "Corregir",ROUNDDOWN(((TODAY()-Tabla2[[#This Row],[FECHA NACIMIENTO]])/365),0)))</f>
        <v>56</v>
      </c>
      <c r="V6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68" s="44" t="str">
        <f>+IF(Tabla2[[#This Row],[Edad]]="Corregir","Corregir","Ok")</f>
        <v>Ok</v>
      </c>
      <c r="X668" s="42" t="str">
        <f>+IFERROR(VLOOKUP(Tabla2[[#This Row],[DISTRITO SEGÚN DNI]],Hoja1!$A$2:$B$32,2,FALSE),"No")</f>
        <v>No</v>
      </c>
      <c r="Y668" s="42" t="str">
        <f>IF(OR(LOWER(Tabla2[[#This Row],[GENERO]])="masculino", LOWER(Tabla2[[#This Row],[GENERO]])="femenino"),"OK","Corregir")</f>
        <v>OK</v>
      </c>
      <c r="Z668" s="42" t="str">
        <f>+IF(Tabla2[[#This Row],[Nro. DNI / CE]]="","Corregir",IF(LEN(Tabla2[[#This Row],[Nro. DNI / CE]])&gt;=8,"OK","Corregir"))</f>
        <v>OK</v>
      </c>
      <c r="AA668" s="42">
        <f>COUNTIF(Tabla2[APELLIDOS Y NOMBRES],Tabla2[[#This Row],[APELLIDOS Y NOMBRES]])</f>
        <v>1</v>
      </c>
      <c r="AB668" s="42">
        <f>IF(Tabla2[[#This Row],[Trabajador]]&gt;1,1/Tabla2[[#This Row],[Trabajador]],Tabla2[[#This Row],[Trabajador]])</f>
        <v>1</v>
      </c>
      <c r="AC668" t="str">
        <f>+IFERROR(IF(Tabla2[[#This Row],[FECHA CESE/BAJA]]="","No Aplica",IF(AND(MONTH(Tabla2[[#This Row],[FECHA CESE/BAJA]])=MONTH(TODAY()-30),YEAR(Tabla2[[#This Row],[FECHA CESE/BAJA]])=YEAR(TODAY())),MONTH(TODAY()-30)&amp;"-"&amp;YEAR(TODAY()),"Borrar")),"No aplica")</f>
        <v>No Aplica</v>
      </c>
      <c r="AD668" t="str">
        <f>+IFERROR(IF(Tabla2[[#This Row],[FECHA INICIO DE LABORES EN OBRA]]="","No Aplica",IF(AND(MONTH(Tabla2[[#This Row],[FECHA INICIO DE LABORES EN OBRA]])=MONTH(TODAY()-30),YEAR(Tabla2[[#This Row],[FECHA INICIO DE LABORES EN OBRA]])=YEAR(TODAY())),MONTH(TODAY()-30)&amp;"-"&amp;YEAR(TODAY()),"No Aplica")),"No Aplica")</f>
        <v>No Aplica</v>
      </c>
    </row>
    <row r="669" spans="1:30" x14ac:dyDescent="0.25">
      <c r="A669" s="13">
        <v>20603639520</v>
      </c>
      <c r="B669" s="15" t="s">
        <v>3799</v>
      </c>
      <c r="C669" s="15" t="s">
        <v>3799</v>
      </c>
      <c r="D669" s="15" t="s">
        <v>794</v>
      </c>
      <c r="E669" s="15" t="s">
        <v>795</v>
      </c>
      <c r="F669" s="39" t="s">
        <v>4196</v>
      </c>
      <c r="G669" s="15">
        <v>2</v>
      </c>
      <c r="H669" s="15" t="s">
        <v>3129</v>
      </c>
      <c r="I669" s="15" t="s">
        <v>3840</v>
      </c>
      <c r="J669" s="15" t="s">
        <v>4197</v>
      </c>
      <c r="K669" s="15" t="s">
        <v>2037</v>
      </c>
      <c r="L669" s="40" t="s">
        <v>6</v>
      </c>
      <c r="M669" s="39"/>
      <c r="N669" s="41" t="s">
        <v>2687</v>
      </c>
      <c r="O669" s="39">
        <v>44963</v>
      </c>
      <c r="P669" s="40">
        <v>1</v>
      </c>
      <c r="Q669" s="40">
        <v>4</v>
      </c>
      <c r="R669" s="40" t="str">
        <f>IFERROR(VLOOKUP(Tabla2[[#This Row],[CONTRATISTA PRNCIPAL]],Hoja1!$L$5:$M$9,2,FALSE),"CJV")</f>
        <v>CJV</v>
      </c>
      <c r="S669" s="40" t="str">
        <f>IF(Tabla2[[#This Row],[EMPRESA]]=Tabla2[[#This Row],[CONTRATISTA PRNCIPAL]],"Principal","Secundaria")</f>
        <v>Principal</v>
      </c>
      <c r="T669" s="42">
        <f>IFERROR(1/COUNTIF(Tabla2[CONTRATISTA PRNCIPAL],Tabla2[[#This Row],[CONTRATISTA PRNCIPAL]]),0)</f>
        <v>0.005291005291005291</v>
      </c>
      <c r="U669" s="43">
        <f>IF(((TODAY()-Tabla2[[#This Row],[FECHA NACIMIENTO]])/365)&lt;18,"Corregir", IF(((TODAY()-Tabla2[[#This Row],[FECHA NACIMIENTO]])/365)&gt;80, "Corregir",ROUNDDOWN(((TODAY()-Tabla2[[#This Row],[FECHA NACIMIENTO]])/365),0)))</f>
        <v>31</v>
      </c>
      <c r="V6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69" s="44" t="str">
        <f>+IF(Tabla2[[#This Row],[Edad]]="Corregir","Corregir","Ok")</f>
        <v>Ok</v>
      </c>
      <c r="X669" s="42" t="str">
        <f>+IFERROR(VLOOKUP(Tabla2[[#This Row],[DISTRITO SEGÚN DNI]],Hoja1!$A$2:$B$32,2,FALSE),"No")</f>
        <v>SAN LUIS </v>
      </c>
      <c r="Y669" s="42" t="str">
        <f>IF(OR(LOWER(Tabla2[[#This Row],[GENERO]])="masculino", LOWER(Tabla2[[#This Row],[GENERO]])="femenino"),"OK","Corregir")</f>
        <v>OK</v>
      </c>
      <c r="Z669" s="42" t="str">
        <f>+IF(Tabla2[[#This Row],[Nro. DNI / CE]]="","Corregir",IF(LEN(Tabla2[[#This Row],[Nro. DNI / CE]])&gt;=8,"OK","Corregir"))</f>
        <v>OK</v>
      </c>
      <c r="AA669" s="42">
        <f>COUNTIF(Tabla2[APELLIDOS Y NOMBRES],Tabla2[[#This Row],[APELLIDOS Y NOMBRES]])</f>
        <v>1</v>
      </c>
      <c r="AB669" s="42">
        <f>IF(Tabla2[[#This Row],[Trabajador]]&gt;1,1/Tabla2[[#This Row],[Trabajador]],Tabla2[[#This Row],[Trabajador]])</f>
        <v>1</v>
      </c>
      <c r="AC669" t="str">
        <f>+IFERROR(IF(Tabla2[[#This Row],[FECHA CESE/BAJA]]="","No Aplica",IF(AND(MONTH(Tabla2[[#This Row],[FECHA CESE/BAJA]])=MONTH(TODAY()-30),YEAR(Tabla2[[#This Row],[FECHA CESE/BAJA]])=YEAR(TODAY())),MONTH(TODAY()-30)&amp;"-"&amp;YEAR(TODAY()),"Borrar")),"No aplica")</f>
        <v>No Aplica</v>
      </c>
      <c r="AD669" t="str">
        <f>+IFERROR(IF(Tabla2[[#This Row],[FECHA INICIO DE LABORES EN OBRA]]="","No Aplica",IF(AND(MONTH(Tabla2[[#This Row],[FECHA INICIO DE LABORES EN OBRA]])=MONTH(TODAY()-30),YEAR(Tabla2[[#This Row],[FECHA INICIO DE LABORES EN OBRA]])=YEAR(TODAY())),MONTH(TODAY()-30)&amp;"-"&amp;YEAR(TODAY()),"No Aplica")),"No Aplica")</f>
        <v>No Aplica</v>
      </c>
    </row>
    <row r="670" spans="1:30" x14ac:dyDescent="0.25">
      <c r="A670" s="13">
        <v>20603639520</v>
      </c>
      <c r="B670" s="15" t="s">
        <v>3799</v>
      </c>
      <c r="C670" s="15" t="s">
        <v>3799</v>
      </c>
      <c r="D670" s="15" t="s">
        <v>4198</v>
      </c>
      <c r="E670" s="15" t="s">
        <v>4199</v>
      </c>
      <c r="F670" s="39" t="s">
        <v>4200</v>
      </c>
      <c r="G670" s="15">
        <v>2</v>
      </c>
      <c r="H670" s="15" t="s">
        <v>3485</v>
      </c>
      <c r="I670" s="15" t="s">
        <v>3804</v>
      </c>
      <c r="J670" s="15" t="s">
        <v>4201</v>
      </c>
      <c r="K670" s="15" t="s">
        <v>2182</v>
      </c>
      <c r="L670" s="40" t="s">
        <v>6</v>
      </c>
      <c r="M670" s="39"/>
      <c r="N670" s="41" t="s">
        <v>2687</v>
      </c>
      <c r="O670" s="39">
        <v>44964</v>
      </c>
      <c r="P670" s="40">
        <v>1</v>
      </c>
      <c r="Q670" s="40">
        <v>4</v>
      </c>
      <c r="R670" s="40" t="str">
        <f>IFERROR(VLOOKUP(Tabla2[[#This Row],[CONTRATISTA PRNCIPAL]],Hoja1!$L$5:$M$9,2,FALSE),"CJV")</f>
        <v>CJV</v>
      </c>
      <c r="S670" s="40" t="str">
        <f>IF(Tabla2[[#This Row],[EMPRESA]]=Tabla2[[#This Row],[CONTRATISTA PRNCIPAL]],"Principal","Secundaria")</f>
        <v>Principal</v>
      </c>
      <c r="T670" s="42">
        <f>IFERROR(1/COUNTIF(Tabla2[CONTRATISTA PRNCIPAL],Tabla2[[#This Row],[CONTRATISTA PRNCIPAL]]),0)</f>
        <v>0.005291005291005291</v>
      </c>
      <c r="U670" s="43">
        <f>IF(((TODAY()-Tabla2[[#This Row],[FECHA NACIMIENTO]])/365)&lt;18,"Corregir", IF(((TODAY()-Tabla2[[#This Row],[FECHA NACIMIENTO]])/365)&gt;80, "Corregir",ROUNDDOWN(((TODAY()-Tabla2[[#This Row],[FECHA NACIMIENTO]])/365),0)))</f>
        <v>34</v>
      </c>
      <c r="V6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70" s="44" t="str">
        <f>+IF(Tabla2[[#This Row],[Edad]]="Corregir","Corregir","Ok")</f>
        <v>Ok</v>
      </c>
      <c r="X670" s="42" t="str">
        <f>+IFERROR(VLOOKUP(Tabla2[[#This Row],[DISTRITO SEGÚN DNI]],Hoja1!$A$2:$B$32,2,FALSE),"No")</f>
        <v>No</v>
      </c>
      <c r="Y670" s="42" t="str">
        <f>IF(OR(LOWER(Tabla2[[#This Row],[GENERO]])="masculino", LOWER(Tabla2[[#This Row],[GENERO]])="femenino"),"OK","Corregir")</f>
        <v>OK</v>
      </c>
      <c r="Z670" s="42" t="str">
        <f>+IF(Tabla2[[#This Row],[Nro. DNI / CE]]="","Corregir",IF(LEN(Tabla2[[#This Row],[Nro. DNI / CE]])&gt;=8,"OK","Corregir"))</f>
        <v>OK</v>
      </c>
      <c r="AA670" s="42">
        <f>COUNTIF(Tabla2[APELLIDOS Y NOMBRES],Tabla2[[#This Row],[APELLIDOS Y NOMBRES]])</f>
        <v>1</v>
      </c>
      <c r="AB670" s="42">
        <f>IF(Tabla2[[#This Row],[Trabajador]]&gt;1,1/Tabla2[[#This Row],[Trabajador]],Tabla2[[#This Row],[Trabajador]])</f>
        <v>1</v>
      </c>
      <c r="AC670" t="str">
        <f>+IFERROR(IF(Tabla2[[#This Row],[FECHA CESE/BAJA]]="","No Aplica",IF(AND(MONTH(Tabla2[[#This Row],[FECHA CESE/BAJA]])=MONTH(TODAY()-30),YEAR(Tabla2[[#This Row],[FECHA CESE/BAJA]])=YEAR(TODAY())),MONTH(TODAY()-30)&amp;"-"&amp;YEAR(TODAY()),"Borrar")),"No aplica")</f>
        <v>No Aplica</v>
      </c>
      <c r="AD670" t="str">
        <f>+IFERROR(IF(Tabla2[[#This Row],[FECHA INICIO DE LABORES EN OBRA]]="","No Aplica",IF(AND(MONTH(Tabla2[[#This Row],[FECHA INICIO DE LABORES EN OBRA]])=MONTH(TODAY()-30),YEAR(Tabla2[[#This Row],[FECHA INICIO DE LABORES EN OBRA]])=YEAR(TODAY())),MONTH(TODAY()-30)&amp;"-"&amp;YEAR(TODAY()),"No Aplica")),"No Aplica")</f>
        <v>No Aplica</v>
      </c>
    </row>
    <row r="671" spans="1:30" x14ac:dyDescent="0.25">
      <c r="A671" s="13">
        <v>20603639520</v>
      </c>
      <c r="B671" s="15" t="s">
        <v>3799</v>
      </c>
      <c r="C671" s="15" t="s">
        <v>3799</v>
      </c>
      <c r="D671" s="15" t="s">
        <v>707</v>
      </c>
      <c r="E671" s="15" t="s">
        <v>708</v>
      </c>
      <c r="F671" s="39" t="s">
        <v>4202</v>
      </c>
      <c r="G671" s="15">
        <v>2</v>
      </c>
      <c r="H671" s="15" t="s">
        <v>3485</v>
      </c>
      <c r="I671" s="15" t="s">
        <v>3840</v>
      </c>
      <c r="J671" s="15" t="s">
        <v>4203</v>
      </c>
      <c r="K671" s="15" t="s">
        <v>17</v>
      </c>
      <c r="L671" s="40" t="s">
        <v>6</v>
      </c>
      <c r="M671" s="39"/>
      <c r="N671" s="41" t="s">
        <v>2687</v>
      </c>
      <c r="O671" s="39">
        <v>44966</v>
      </c>
      <c r="P671" s="40">
        <v>1</v>
      </c>
      <c r="Q671" s="40">
        <v>4</v>
      </c>
      <c r="R671" s="40" t="str">
        <f>IFERROR(VLOOKUP(Tabla2[[#This Row],[CONTRATISTA PRNCIPAL]],Hoja1!$L$5:$M$9,2,FALSE),"CJV")</f>
        <v>CJV</v>
      </c>
      <c r="S671" s="40" t="str">
        <f>IF(Tabla2[[#This Row],[EMPRESA]]=Tabla2[[#This Row],[CONTRATISTA PRNCIPAL]],"Principal","Secundaria")</f>
        <v>Principal</v>
      </c>
      <c r="T671" s="42">
        <f>IFERROR(1/COUNTIF(Tabla2[CONTRATISTA PRNCIPAL],Tabla2[[#This Row],[CONTRATISTA PRNCIPAL]]),0)</f>
        <v>0.005291005291005291</v>
      </c>
      <c r="U671" s="43">
        <f>IF(((TODAY()-Tabla2[[#This Row],[FECHA NACIMIENTO]])/365)&lt;18,"Corregir", IF(((TODAY()-Tabla2[[#This Row],[FECHA NACIMIENTO]])/365)&gt;80, "Corregir",ROUNDDOWN(((TODAY()-Tabla2[[#This Row],[FECHA NACIMIENTO]])/365),0)))</f>
        <v>34</v>
      </c>
      <c r="V6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71" s="44" t="str">
        <f>+IF(Tabla2[[#This Row],[Edad]]="Corregir","Corregir","Ok")</f>
        <v>Ok</v>
      </c>
      <c r="X671" s="42" t="str">
        <f>+IFERROR(VLOOKUP(Tabla2[[#This Row],[DISTRITO SEGÚN DNI]],Hoja1!$A$2:$B$32,2,FALSE),"No")</f>
        <v>ATE</v>
      </c>
      <c r="Y671" s="42" t="str">
        <f>IF(OR(LOWER(Tabla2[[#This Row],[GENERO]])="masculino", LOWER(Tabla2[[#This Row],[GENERO]])="femenino"),"OK","Corregir")</f>
        <v>OK</v>
      </c>
      <c r="Z671" s="42" t="str">
        <f>+IF(Tabla2[[#This Row],[Nro. DNI / CE]]="","Corregir",IF(LEN(Tabla2[[#This Row],[Nro. DNI / CE]])&gt;=8,"OK","Corregir"))</f>
        <v>OK</v>
      </c>
      <c r="AA671" s="42">
        <f>COUNTIF(Tabla2[APELLIDOS Y NOMBRES],Tabla2[[#This Row],[APELLIDOS Y NOMBRES]])</f>
        <v>1</v>
      </c>
      <c r="AB671" s="42">
        <f>IF(Tabla2[[#This Row],[Trabajador]]&gt;1,1/Tabla2[[#This Row],[Trabajador]],Tabla2[[#This Row],[Trabajador]])</f>
        <v>1</v>
      </c>
      <c r="AC671" t="str">
        <f>+IFERROR(IF(Tabla2[[#This Row],[FECHA CESE/BAJA]]="","No Aplica",IF(AND(MONTH(Tabla2[[#This Row],[FECHA CESE/BAJA]])=MONTH(TODAY()-30),YEAR(Tabla2[[#This Row],[FECHA CESE/BAJA]])=YEAR(TODAY())),MONTH(TODAY()-30)&amp;"-"&amp;YEAR(TODAY()),"Borrar")),"No aplica")</f>
        <v>No Aplica</v>
      </c>
      <c r="AD671" t="str">
        <f>+IFERROR(IF(Tabla2[[#This Row],[FECHA INICIO DE LABORES EN OBRA]]="","No Aplica",IF(AND(MONTH(Tabla2[[#This Row],[FECHA INICIO DE LABORES EN OBRA]])=MONTH(TODAY()-30),YEAR(Tabla2[[#This Row],[FECHA INICIO DE LABORES EN OBRA]])=YEAR(TODAY())),MONTH(TODAY()-30)&amp;"-"&amp;YEAR(TODAY()),"No Aplica")),"No Aplica")</f>
        <v>No Aplica</v>
      </c>
    </row>
    <row r="672" spans="1:30" x14ac:dyDescent="0.25">
      <c r="A672" s="13">
        <v>20603639520</v>
      </c>
      <c r="B672" s="15" t="s">
        <v>3799</v>
      </c>
      <c r="C672" s="15" t="s">
        <v>3799</v>
      </c>
      <c r="D672" s="15" t="s">
        <v>469</v>
      </c>
      <c r="E672" s="15" t="s">
        <v>470</v>
      </c>
      <c r="F672" s="39" t="s">
        <v>4204</v>
      </c>
      <c r="G672" s="15">
        <v>2</v>
      </c>
      <c r="H672" s="15" t="s">
        <v>3485</v>
      </c>
      <c r="I672" s="15" t="s">
        <v>3804</v>
      </c>
      <c r="J672" s="15" t="s">
        <v>4205</v>
      </c>
      <c r="K672" s="15" t="s">
        <v>32</v>
      </c>
      <c r="L672" s="40" t="s">
        <v>6</v>
      </c>
      <c r="M672" s="39"/>
      <c r="N672" s="41" t="s">
        <v>2687</v>
      </c>
      <c r="O672" s="39">
        <v>44966</v>
      </c>
      <c r="P672" s="40">
        <v>1</v>
      </c>
      <c r="Q672" s="40">
        <v>4</v>
      </c>
      <c r="R672" s="40" t="str">
        <f>IFERROR(VLOOKUP(Tabla2[[#This Row],[CONTRATISTA PRNCIPAL]],Hoja1!$L$5:$M$9,2,FALSE),"CJV")</f>
        <v>CJV</v>
      </c>
      <c r="S672" s="40" t="str">
        <f>IF(Tabla2[[#This Row],[EMPRESA]]=Tabla2[[#This Row],[CONTRATISTA PRNCIPAL]],"Principal","Secundaria")</f>
        <v>Principal</v>
      </c>
      <c r="T672" s="42">
        <f>IFERROR(1/COUNTIF(Tabla2[CONTRATISTA PRNCIPAL],Tabla2[[#This Row],[CONTRATISTA PRNCIPAL]]),0)</f>
        <v>0.005291005291005291</v>
      </c>
      <c r="U672" s="43">
        <f>IF(((TODAY()-Tabla2[[#This Row],[FECHA NACIMIENTO]])/365)&lt;18,"Corregir", IF(((TODAY()-Tabla2[[#This Row],[FECHA NACIMIENTO]])/365)&gt;80, "Corregir",ROUNDDOWN(((TODAY()-Tabla2[[#This Row],[FECHA NACIMIENTO]])/365),0)))</f>
        <v>44</v>
      </c>
      <c r="V6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72" s="44" t="str">
        <f>+IF(Tabla2[[#This Row],[Edad]]="Corregir","Corregir","Ok")</f>
        <v>Ok</v>
      </c>
      <c r="X672" s="42" t="str">
        <f>+IFERROR(VLOOKUP(Tabla2[[#This Row],[DISTRITO SEGÚN DNI]],Hoja1!$A$2:$B$32,2,FALSE),"No")</f>
        <v>LA VICTORIA</v>
      </c>
      <c r="Y672" s="42" t="str">
        <f>IF(OR(LOWER(Tabla2[[#This Row],[GENERO]])="masculino", LOWER(Tabla2[[#This Row],[GENERO]])="femenino"),"OK","Corregir")</f>
        <v>OK</v>
      </c>
      <c r="Z672" s="42" t="str">
        <f>+IF(Tabla2[[#This Row],[Nro. DNI / CE]]="","Corregir",IF(LEN(Tabla2[[#This Row],[Nro. DNI / CE]])&gt;=8,"OK","Corregir"))</f>
        <v>OK</v>
      </c>
      <c r="AA672" s="42">
        <f>COUNTIF(Tabla2[APELLIDOS Y NOMBRES],Tabla2[[#This Row],[APELLIDOS Y NOMBRES]])</f>
        <v>1</v>
      </c>
      <c r="AB672" s="42">
        <f>IF(Tabla2[[#This Row],[Trabajador]]&gt;1,1/Tabla2[[#This Row],[Trabajador]],Tabla2[[#This Row],[Trabajador]])</f>
        <v>1</v>
      </c>
      <c r="AC672" t="str">
        <f>+IFERROR(IF(Tabla2[[#This Row],[FECHA CESE/BAJA]]="","No Aplica",IF(AND(MONTH(Tabla2[[#This Row],[FECHA CESE/BAJA]])=MONTH(TODAY()-30),YEAR(Tabla2[[#This Row],[FECHA CESE/BAJA]])=YEAR(TODAY())),MONTH(TODAY()-30)&amp;"-"&amp;YEAR(TODAY()),"Borrar")),"No aplica")</f>
        <v>No Aplica</v>
      </c>
      <c r="AD672" t="str">
        <f>+IFERROR(IF(Tabla2[[#This Row],[FECHA INICIO DE LABORES EN OBRA]]="","No Aplica",IF(AND(MONTH(Tabla2[[#This Row],[FECHA INICIO DE LABORES EN OBRA]])=MONTH(TODAY()-30),YEAR(Tabla2[[#This Row],[FECHA INICIO DE LABORES EN OBRA]])=YEAR(TODAY())),MONTH(TODAY()-30)&amp;"-"&amp;YEAR(TODAY()),"No Aplica")),"No Aplica")</f>
        <v>No Aplica</v>
      </c>
    </row>
    <row r="673" spans="1:30" x14ac:dyDescent="0.25">
      <c r="A673" s="13">
        <v>20603639520</v>
      </c>
      <c r="B673" s="15" t="s">
        <v>3799</v>
      </c>
      <c r="C673" s="15" t="s">
        <v>3799</v>
      </c>
      <c r="D673" s="15" t="s">
        <v>4206</v>
      </c>
      <c r="E673" s="15" t="s">
        <v>4207</v>
      </c>
      <c r="F673" s="39" t="s">
        <v>4208</v>
      </c>
      <c r="G673" s="15">
        <v>2</v>
      </c>
      <c r="H673" s="15" t="s">
        <v>3485</v>
      </c>
      <c r="I673" s="15" t="s">
        <v>3809</v>
      </c>
      <c r="J673" s="15" t="s">
        <v>4209</v>
      </c>
      <c r="K673" s="15" t="s">
        <v>2232</v>
      </c>
      <c r="L673" s="40" t="s">
        <v>6</v>
      </c>
      <c r="M673" s="39"/>
      <c r="N673" s="41" t="s">
        <v>2687</v>
      </c>
      <c r="O673" s="39">
        <v>44966</v>
      </c>
      <c r="P673" s="40">
        <v>1</v>
      </c>
      <c r="Q673" s="40">
        <v>4</v>
      </c>
      <c r="R673" s="40" t="str">
        <f>IFERROR(VLOOKUP(Tabla2[[#This Row],[CONTRATISTA PRNCIPAL]],Hoja1!$L$5:$M$9,2,FALSE),"CJV")</f>
        <v>CJV</v>
      </c>
      <c r="S673" s="40" t="str">
        <f>IF(Tabla2[[#This Row],[EMPRESA]]=Tabla2[[#This Row],[CONTRATISTA PRNCIPAL]],"Principal","Secundaria")</f>
        <v>Principal</v>
      </c>
      <c r="T673" s="42">
        <f>IFERROR(1/COUNTIF(Tabla2[CONTRATISTA PRNCIPAL],Tabla2[[#This Row],[CONTRATISTA PRNCIPAL]]),0)</f>
        <v>0.005291005291005291</v>
      </c>
      <c r="U673" s="43">
        <f>IF(((TODAY()-Tabla2[[#This Row],[FECHA NACIMIENTO]])/365)&lt;18,"Corregir", IF(((TODAY()-Tabla2[[#This Row],[FECHA NACIMIENTO]])/365)&gt;80, "Corregir",ROUNDDOWN(((TODAY()-Tabla2[[#This Row],[FECHA NACIMIENTO]])/365),0)))</f>
        <v>39</v>
      </c>
      <c r="V6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73" s="44" t="str">
        <f>+IF(Tabla2[[#This Row],[Edad]]="Corregir","Corregir","Ok")</f>
        <v>Ok</v>
      </c>
      <c r="X673" s="42" t="str">
        <f>+IFERROR(VLOOKUP(Tabla2[[#This Row],[DISTRITO SEGÚN DNI]],Hoja1!$A$2:$B$32,2,FALSE),"No")</f>
        <v>No</v>
      </c>
      <c r="Y673" s="42" t="str">
        <f>IF(OR(LOWER(Tabla2[[#This Row],[GENERO]])="masculino", LOWER(Tabla2[[#This Row],[GENERO]])="femenino"),"OK","Corregir")</f>
        <v>OK</v>
      </c>
      <c r="Z673" s="42" t="str">
        <f>+IF(Tabla2[[#This Row],[Nro. DNI / CE]]="","Corregir",IF(LEN(Tabla2[[#This Row],[Nro. DNI / CE]])&gt;=8,"OK","Corregir"))</f>
        <v>OK</v>
      </c>
      <c r="AA673" s="42">
        <f>COUNTIF(Tabla2[APELLIDOS Y NOMBRES],Tabla2[[#This Row],[APELLIDOS Y NOMBRES]])</f>
        <v>1</v>
      </c>
      <c r="AB673" s="42">
        <f>IF(Tabla2[[#This Row],[Trabajador]]&gt;1,1/Tabla2[[#This Row],[Trabajador]],Tabla2[[#This Row],[Trabajador]])</f>
        <v>1</v>
      </c>
      <c r="AC673" t="str">
        <f>+IFERROR(IF(Tabla2[[#This Row],[FECHA CESE/BAJA]]="","No Aplica",IF(AND(MONTH(Tabla2[[#This Row],[FECHA CESE/BAJA]])=MONTH(TODAY()-30),YEAR(Tabla2[[#This Row],[FECHA CESE/BAJA]])=YEAR(TODAY())),MONTH(TODAY()-30)&amp;"-"&amp;YEAR(TODAY()),"Borrar")),"No aplica")</f>
        <v>No Aplica</v>
      </c>
      <c r="AD673" t="str">
        <f>+IFERROR(IF(Tabla2[[#This Row],[FECHA INICIO DE LABORES EN OBRA]]="","No Aplica",IF(AND(MONTH(Tabla2[[#This Row],[FECHA INICIO DE LABORES EN OBRA]])=MONTH(TODAY()-30),YEAR(Tabla2[[#This Row],[FECHA INICIO DE LABORES EN OBRA]])=YEAR(TODAY())),MONTH(TODAY()-30)&amp;"-"&amp;YEAR(TODAY()),"No Aplica")),"No Aplica")</f>
        <v>No Aplica</v>
      </c>
    </row>
    <row r="674" spans="1:30" x14ac:dyDescent="0.25">
      <c r="A674" s="13">
        <v>20603639520</v>
      </c>
      <c r="B674" s="15" t="s">
        <v>3799</v>
      </c>
      <c r="C674" s="15" t="s">
        <v>3799</v>
      </c>
      <c r="D674" s="15" t="s">
        <v>483</v>
      </c>
      <c r="E674" s="15" t="s">
        <v>484</v>
      </c>
      <c r="F674" s="39" t="s">
        <v>4210</v>
      </c>
      <c r="G674" s="15">
        <v>2</v>
      </c>
      <c r="H674" s="15" t="s">
        <v>3123</v>
      </c>
      <c r="I674" s="15" t="s">
        <v>3840</v>
      </c>
      <c r="J674" s="15" t="s">
        <v>4211</v>
      </c>
      <c r="K674" s="15" t="s">
        <v>17</v>
      </c>
      <c r="L674" s="40" t="s">
        <v>6</v>
      </c>
      <c r="M674" s="39"/>
      <c r="N674" s="41" t="s">
        <v>2687</v>
      </c>
      <c r="O674" s="39">
        <v>44972</v>
      </c>
      <c r="P674" s="40">
        <v>1</v>
      </c>
      <c r="Q674" s="40">
        <v>4</v>
      </c>
      <c r="R674" s="40" t="str">
        <f>IFERROR(VLOOKUP(Tabla2[[#This Row],[CONTRATISTA PRNCIPAL]],Hoja1!$L$5:$M$9,2,FALSE),"CJV")</f>
        <v>CJV</v>
      </c>
      <c r="S674" s="40" t="str">
        <f>IF(Tabla2[[#This Row],[EMPRESA]]=Tabla2[[#This Row],[CONTRATISTA PRNCIPAL]],"Principal","Secundaria")</f>
        <v>Principal</v>
      </c>
      <c r="T674" s="42">
        <f>IFERROR(1/COUNTIF(Tabla2[CONTRATISTA PRNCIPAL],Tabla2[[#This Row],[CONTRATISTA PRNCIPAL]]),0)</f>
        <v>0.005291005291005291</v>
      </c>
      <c r="U674" s="43">
        <f>IF(((TODAY()-Tabla2[[#This Row],[FECHA NACIMIENTO]])/365)&lt;18,"Corregir", IF(((TODAY()-Tabla2[[#This Row],[FECHA NACIMIENTO]])/365)&gt;80, "Corregir",ROUNDDOWN(((TODAY()-Tabla2[[#This Row],[FECHA NACIMIENTO]])/365),0)))</f>
        <v>43</v>
      </c>
      <c r="V6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74" s="44" t="str">
        <f>+IF(Tabla2[[#This Row],[Edad]]="Corregir","Corregir","Ok")</f>
        <v>Ok</v>
      </c>
      <c r="X674" s="42" t="str">
        <f>+IFERROR(VLOOKUP(Tabla2[[#This Row],[DISTRITO SEGÚN DNI]],Hoja1!$A$2:$B$32,2,FALSE),"No")</f>
        <v>ATE</v>
      </c>
      <c r="Y674" s="42" t="str">
        <f>IF(OR(LOWER(Tabla2[[#This Row],[GENERO]])="masculino", LOWER(Tabla2[[#This Row],[GENERO]])="femenino"),"OK","Corregir")</f>
        <v>OK</v>
      </c>
      <c r="Z674" s="42" t="str">
        <f>+IF(Tabla2[[#This Row],[Nro. DNI / CE]]="","Corregir",IF(LEN(Tabla2[[#This Row],[Nro. DNI / CE]])&gt;=8,"OK","Corregir"))</f>
        <v>OK</v>
      </c>
      <c r="AA674" s="42">
        <f>COUNTIF(Tabla2[APELLIDOS Y NOMBRES],Tabla2[[#This Row],[APELLIDOS Y NOMBRES]])</f>
        <v>1</v>
      </c>
      <c r="AB674" s="42">
        <f>IF(Tabla2[[#This Row],[Trabajador]]&gt;1,1/Tabla2[[#This Row],[Trabajador]],Tabla2[[#This Row],[Trabajador]])</f>
        <v>1</v>
      </c>
      <c r="AC674" t="str">
        <f>+IFERROR(IF(Tabla2[[#This Row],[FECHA CESE/BAJA]]="","No Aplica",IF(AND(MONTH(Tabla2[[#This Row],[FECHA CESE/BAJA]])=MONTH(TODAY()-30),YEAR(Tabla2[[#This Row],[FECHA CESE/BAJA]])=YEAR(TODAY())),MONTH(TODAY()-30)&amp;"-"&amp;YEAR(TODAY()),"Borrar")),"No aplica")</f>
        <v>No Aplica</v>
      </c>
      <c r="AD674" t="str">
        <f>+IFERROR(IF(Tabla2[[#This Row],[FECHA INICIO DE LABORES EN OBRA]]="","No Aplica",IF(AND(MONTH(Tabla2[[#This Row],[FECHA INICIO DE LABORES EN OBRA]])=MONTH(TODAY()-30),YEAR(Tabla2[[#This Row],[FECHA INICIO DE LABORES EN OBRA]])=YEAR(TODAY())),MONTH(TODAY()-30)&amp;"-"&amp;YEAR(TODAY()),"No Aplica")),"No Aplica")</f>
        <v>No Aplica</v>
      </c>
    </row>
    <row r="675" spans="1:30" x14ac:dyDescent="0.25">
      <c r="A675" s="13">
        <v>20603639520</v>
      </c>
      <c r="B675" s="15" t="s">
        <v>3799</v>
      </c>
      <c r="C675" s="15" t="s">
        <v>3799</v>
      </c>
      <c r="D675" s="15" t="s">
        <v>4212</v>
      </c>
      <c r="E675" s="15" t="s">
        <v>4213</v>
      </c>
      <c r="F675" s="39" t="s">
        <v>4214</v>
      </c>
      <c r="G675" s="15">
        <v>1</v>
      </c>
      <c r="H675" s="15" t="s">
        <v>2350</v>
      </c>
      <c r="I675" s="15" t="s">
        <v>3804</v>
      </c>
      <c r="J675" s="15" t="s">
        <v>4215</v>
      </c>
      <c r="K675" s="15" t="s">
        <v>2472</v>
      </c>
      <c r="L675" s="40" t="s">
        <v>6</v>
      </c>
      <c r="M675" s="39"/>
      <c r="N675" s="41" t="s">
        <v>2687</v>
      </c>
      <c r="O675" s="39">
        <v>45019</v>
      </c>
      <c r="P675" s="40">
        <v>1</v>
      </c>
      <c r="Q675" s="40">
        <v>1</v>
      </c>
      <c r="R675" s="40" t="str">
        <f>IFERROR(VLOOKUP(Tabla2[[#This Row],[CONTRATISTA PRNCIPAL]],Hoja1!$L$5:$M$9,2,FALSE),"CJV")</f>
        <v>CJV</v>
      </c>
      <c r="S675" s="40" t="str">
        <f>IF(Tabla2[[#This Row],[EMPRESA]]=Tabla2[[#This Row],[CONTRATISTA PRNCIPAL]],"Principal","Secundaria")</f>
        <v>Principal</v>
      </c>
      <c r="T675" s="42">
        <f>IFERROR(1/COUNTIF(Tabla2[CONTRATISTA PRNCIPAL],Tabla2[[#This Row],[CONTRATISTA PRNCIPAL]]),0)</f>
        <v>0.005291005291005291</v>
      </c>
      <c r="U675" s="43">
        <f>IF(((TODAY()-Tabla2[[#This Row],[FECHA NACIMIENTO]])/365)&lt;18,"Corregir", IF(((TODAY()-Tabla2[[#This Row],[FECHA NACIMIENTO]])/365)&gt;80, "Corregir",ROUNDDOWN(((TODAY()-Tabla2[[#This Row],[FECHA NACIMIENTO]])/365),0)))</f>
        <v>32</v>
      </c>
      <c r="V6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75" s="44" t="str">
        <f>+IF(Tabla2[[#This Row],[Edad]]="Corregir","Corregir","Ok")</f>
        <v>Ok</v>
      </c>
      <c r="X675" s="42" t="str">
        <f>+IFERROR(VLOOKUP(Tabla2[[#This Row],[DISTRITO SEGÚN DNI]],Hoja1!$A$2:$B$32,2,FALSE),"No")</f>
        <v>No</v>
      </c>
      <c r="Y675" s="42" t="str">
        <f>IF(OR(LOWER(Tabla2[[#This Row],[GENERO]])="masculino", LOWER(Tabla2[[#This Row],[GENERO]])="femenino"),"OK","Corregir")</f>
        <v>OK</v>
      </c>
      <c r="Z675" s="42" t="str">
        <f>+IF(Tabla2[[#This Row],[Nro. DNI / CE]]="","Corregir",IF(LEN(Tabla2[[#This Row],[Nro. DNI / CE]])&gt;=8,"OK","Corregir"))</f>
        <v>OK</v>
      </c>
      <c r="AA675" s="42">
        <f>COUNTIF(Tabla2[APELLIDOS Y NOMBRES],Tabla2[[#This Row],[APELLIDOS Y NOMBRES]])</f>
        <v>1</v>
      </c>
      <c r="AB675" s="42">
        <f>IF(Tabla2[[#This Row],[Trabajador]]&gt;1,1/Tabla2[[#This Row],[Trabajador]],Tabla2[[#This Row],[Trabajador]])</f>
        <v>1</v>
      </c>
      <c r="AC675" t="str">
        <f>+IFERROR(IF(Tabla2[[#This Row],[FECHA CESE/BAJA]]="","No Aplica",IF(AND(MONTH(Tabla2[[#This Row],[FECHA CESE/BAJA]])=MONTH(TODAY()-30),YEAR(Tabla2[[#This Row],[FECHA CESE/BAJA]])=YEAR(TODAY())),MONTH(TODAY()-30)&amp;"-"&amp;YEAR(TODAY()),"Borrar")),"No aplica")</f>
        <v>No Aplica</v>
      </c>
      <c r="AD675" t="str">
        <f>+IFERROR(IF(Tabla2[[#This Row],[FECHA INICIO DE LABORES EN OBRA]]="","No Aplica",IF(AND(MONTH(Tabla2[[#This Row],[FECHA INICIO DE LABORES EN OBRA]])=MONTH(TODAY()-30),YEAR(Tabla2[[#This Row],[FECHA INICIO DE LABORES EN OBRA]])=YEAR(TODAY())),MONTH(TODAY()-30)&amp;"-"&amp;YEAR(TODAY()),"No Aplica")),"No Aplica")</f>
        <v>No Aplica</v>
      </c>
    </row>
    <row r="676" spans="1:30" x14ac:dyDescent="0.25">
      <c r="A676" s="13">
        <v>20550520002</v>
      </c>
      <c r="B676" s="15" t="s">
        <v>3830</v>
      </c>
      <c r="C676" s="15" t="s">
        <v>3799</v>
      </c>
      <c r="D676" s="15" t="s">
        <v>4216</v>
      </c>
      <c r="E676" s="15" t="s">
        <v>4217</v>
      </c>
      <c r="F676" s="39">
        <v>31471</v>
      </c>
      <c r="G676" s="15">
        <v>1</v>
      </c>
      <c r="H676" s="15" t="s">
        <v>2998</v>
      </c>
      <c r="I676" s="15" t="s">
        <v>3804</v>
      </c>
      <c r="J676" s="15" t="s">
        <v>4218</v>
      </c>
      <c r="K676" s="15" t="s">
        <v>2174</v>
      </c>
      <c r="L676" s="40" t="s">
        <v>6</v>
      </c>
      <c r="M676" s="39"/>
      <c r="N676" s="41" t="s">
        <v>2687</v>
      </c>
      <c r="O676" s="39">
        <v>45049</v>
      </c>
      <c r="P676" s="40">
        <v>1</v>
      </c>
      <c r="Q676" s="40">
        <v>1</v>
      </c>
      <c r="R676" s="40" t="str">
        <f>IFERROR(VLOOKUP(Tabla2[[#This Row],[CONTRATISTA PRNCIPAL]],Hoja1!$L$5:$M$9,2,FALSE),"CJV")</f>
        <v>CJV</v>
      </c>
      <c r="S676" s="40" t="str">
        <f>IF(Tabla2[[#This Row],[EMPRESA]]=Tabla2[[#This Row],[CONTRATISTA PRNCIPAL]],"Principal","Secundaria")</f>
        <v>Secundaria</v>
      </c>
      <c r="T676" s="42">
        <f>IFERROR(1/COUNTIF(Tabla2[CONTRATISTA PRNCIPAL],Tabla2[[#This Row],[CONTRATISTA PRNCIPAL]]),0)</f>
        <v>0.005291005291005291</v>
      </c>
      <c r="U676" s="43">
        <f>IF(((TODAY()-Tabla2[[#This Row],[FECHA NACIMIENTO]])/365)&lt;18,"Corregir", IF(((TODAY()-Tabla2[[#This Row],[FECHA NACIMIENTO]])/365)&gt;80, "Corregir",ROUNDDOWN(((TODAY()-Tabla2[[#This Row],[FECHA NACIMIENTO]])/365),0)))</f>
        <v>37</v>
      </c>
      <c r="V6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76" s="44" t="str">
        <f>+IF(Tabla2[[#This Row],[Edad]]="Corregir","Corregir","Ok")</f>
        <v>Ok</v>
      </c>
      <c r="X676" s="42" t="str">
        <f>+IFERROR(VLOOKUP(Tabla2[[#This Row],[DISTRITO SEGÚN DNI]],Hoja1!$A$2:$B$32,2,FALSE),"No")</f>
        <v>No</v>
      </c>
      <c r="Y676" s="42" t="str">
        <f>IF(OR(LOWER(Tabla2[[#This Row],[GENERO]])="masculino", LOWER(Tabla2[[#This Row],[GENERO]])="femenino"),"OK","Corregir")</f>
        <v>OK</v>
      </c>
      <c r="Z676" s="42" t="str">
        <f>+IF(Tabla2[[#This Row],[Nro. DNI / CE]]="","Corregir",IF(LEN(Tabla2[[#This Row],[Nro. DNI / CE]])&gt;=8,"OK","Corregir"))</f>
        <v>OK</v>
      </c>
      <c r="AA676" s="42">
        <f>COUNTIF(Tabla2[APELLIDOS Y NOMBRES],Tabla2[[#This Row],[APELLIDOS Y NOMBRES]])</f>
        <v>1</v>
      </c>
      <c r="AB676" s="42">
        <f>IF(Tabla2[[#This Row],[Trabajador]]&gt;1,1/Tabla2[[#This Row],[Trabajador]],Tabla2[[#This Row],[Trabajador]])</f>
        <v>1</v>
      </c>
      <c r="AC676" t="str">
        <f>+IFERROR(IF(Tabla2[[#This Row],[FECHA CESE/BAJA]]="","No Aplica",IF(AND(MONTH(Tabla2[[#This Row],[FECHA CESE/BAJA]])=MONTH(TODAY()-30),YEAR(Tabla2[[#This Row],[FECHA CESE/BAJA]])=YEAR(TODAY())),MONTH(TODAY()-30)&amp;"-"&amp;YEAR(TODAY()),"Borrar")),"No aplica")</f>
        <v>No Aplica</v>
      </c>
      <c r="AD676" t="str">
        <f>+IFERROR(IF(Tabla2[[#This Row],[FECHA INICIO DE LABORES EN OBRA]]="","No Aplica",IF(AND(MONTH(Tabla2[[#This Row],[FECHA INICIO DE LABORES EN OBRA]])=MONTH(TODAY()-30),YEAR(Tabla2[[#This Row],[FECHA INICIO DE LABORES EN OBRA]])=YEAR(TODAY())),MONTH(TODAY()-30)&amp;"-"&amp;YEAR(TODAY()),"No Aplica")),"No Aplica")</f>
        <v>No Aplica</v>
      </c>
    </row>
    <row r="677" spans="1:30" x14ac:dyDescent="0.25">
      <c r="A677" s="13">
        <v>20550520002</v>
      </c>
      <c r="B677" s="15" t="s">
        <v>3799</v>
      </c>
      <c r="C677" s="15" t="s">
        <v>3799</v>
      </c>
      <c r="D677" s="15" t="s">
        <v>792</v>
      </c>
      <c r="E677" s="15" t="s">
        <v>793</v>
      </c>
      <c r="F677" s="39" t="s">
        <v>4219</v>
      </c>
      <c r="G677" s="15">
        <v>2</v>
      </c>
      <c r="H677" s="15" t="s">
        <v>2751</v>
      </c>
      <c r="I677" s="15" t="s">
        <v>3804</v>
      </c>
      <c r="J677" s="15" t="s">
        <v>4220</v>
      </c>
      <c r="K677" s="15" t="s">
        <v>22</v>
      </c>
      <c r="L677" s="40" t="s">
        <v>6</v>
      </c>
      <c r="M677" s="39"/>
      <c r="N677" s="41" t="s">
        <v>2687</v>
      </c>
      <c r="O677" s="39">
        <v>45073</v>
      </c>
      <c r="P677" s="40">
        <v>1</v>
      </c>
      <c r="Q677" s="40">
        <v>4</v>
      </c>
      <c r="R677" s="40" t="str">
        <f>IFERROR(VLOOKUP(Tabla2[[#This Row],[CONTRATISTA PRNCIPAL]],Hoja1!$L$5:$M$9,2,FALSE),"CJV")</f>
        <v>CJV</v>
      </c>
      <c r="S677" s="40" t="str">
        <f>IF(Tabla2[[#This Row],[EMPRESA]]=Tabla2[[#This Row],[CONTRATISTA PRNCIPAL]],"Principal","Secundaria")</f>
        <v>Principal</v>
      </c>
      <c r="T677" s="42">
        <f>IFERROR(1/COUNTIF(Tabla2[CONTRATISTA PRNCIPAL],Tabla2[[#This Row],[CONTRATISTA PRNCIPAL]]),0)</f>
        <v>0.005291005291005291</v>
      </c>
      <c r="U677" s="43">
        <f>IF(((TODAY()-Tabla2[[#This Row],[FECHA NACIMIENTO]])/365)&lt;18,"Corregir", IF(((TODAY()-Tabla2[[#This Row],[FECHA NACIMIENTO]])/365)&gt;80, "Corregir",ROUNDDOWN(((TODAY()-Tabla2[[#This Row],[FECHA NACIMIENTO]])/365),0)))</f>
        <v>32</v>
      </c>
      <c r="V6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77" s="44" t="str">
        <f>+IF(Tabla2[[#This Row],[Edad]]="Corregir","Corregir","Ok")</f>
        <v>Ok</v>
      </c>
      <c r="X677" s="42" t="str">
        <f>+IFERROR(VLOOKUP(Tabla2[[#This Row],[DISTRITO SEGÚN DNI]],Hoja1!$A$2:$B$32,2,FALSE),"No")</f>
        <v>BREÑA</v>
      </c>
      <c r="Y677" s="42" t="str">
        <f>IF(OR(LOWER(Tabla2[[#This Row],[GENERO]])="masculino", LOWER(Tabla2[[#This Row],[GENERO]])="femenino"),"OK","Corregir")</f>
        <v>OK</v>
      </c>
      <c r="Z677" s="42" t="str">
        <f>+IF(Tabla2[[#This Row],[Nro. DNI / CE]]="","Corregir",IF(LEN(Tabla2[[#This Row],[Nro. DNI / CE]])&gt;=8,"OK","Corregir"))</f>
        <v>OK</v>
      </c>
      <c r="AA677" s="42">
        <f>COUNTIF(Tabla2[APELLIDOS Y NOMBRES],Tabla2[[#This Row],[APELLIDOS Y NOMBRES]])</f>
        <v>1</v>
      </c>
      <c r="AB677" s="42">
        <f>IF(Tabla2[[#This Row],[Trabajador]]&gt;1,1/Tabla2[[#This Row],[Trabajador]],Tabla2[[#This Row],[Trabajador]])</f>
        <v>1</v>
      </c>
      <c r="AC677" t="str">
        <f>+IFERROR(IF(Tabla2[[#This Row],[FECHA CESE/BAJA]]="","No Aplica",IF(AND(MONTH(Tabla2[[#This Row],[FECHA CESE/BAJA]])=MONTH(TODAY()-30),YEAR(Tabla2[[#This Row],[FECHA CESE/BAJA]])=YEAR(TODAY())),MONTH(TODAY()-30)&amp;"-"&amp;YEAR(TODAY()),"Borrar")),"No aplica")</f>
        <v>No Aplica</v>
      </c>
      <c r="AD677" t="str">
        <f>+IFERROR(IF(Tabla2[[#This Row],[FECHA INICIO DE LABORES EN OBRA]]="","No Aplica",IF(AND(MONTH(Tabla2[[#This Row],[FECHA INICIO DE LABORES EN OBRA]])=MONTH(TODAY()-30),YEAR(Tabla2[[#This Row],[FECHA INICIO DE LABORES EN OBRA]])=YEAR(TODAY())),MONTH(TODAY()-30)&amp;"-"&amp;YEAR(TODAY()),"No Aplica")),"No Aplica")</f>
        <v>No Aplica</v>
      </c>
    </row>
    <row r="678" spans="1:30" x14ac:dyDescent="0.25">
      <c r="A678" s="13">
        <v>20603639520</v>
      </c>
      <c r="B678" s="15" t="s">
        <v>3799</v>
      </c>
      <c r="C678" s="15" t="s">
        <v>3799</v>
      </c>
      <c r="D678" s="15" t="s">
        <v>4221</v>
      </c>
      <c r="E678" s="15" t="s">
        <v>4222</v>
      </c>
      <c r="F678" s="39" t="s">
        <v>4223</v>
      </c>
      <c r="G678" s="15">
        <v>2</v>
      </c>
      <c r="H678" s="15" t="s">
        <v>2749</v>
      </c>
      <c r="I678" s="15" t="s">
        <v>3804</v>
      </c>
      <c r="J678" s="15" t="s">
        <v>4224</v>
      </c>
      <c r="K678" s="15" t="s">
        <v>2232</v>
      </c>
      <c r="L678" s="40" t="s">
        <v>6</v>
      </c>
      <c r="M678" s="39"/>
      <c r="N678" s="41" t="s">
        <v>2687</v>
      </c>
      <c r="O678" s="39">
        <v>45049</v>
      </c>
      <c r="P678" s="40">
        <v>1</v>
      </c>
      <c r="Q678" s="40">
        <v>4</v>
      </c>
      <c r="R678" s="40" t="str">
        <f>IFERROR(VLOOKUP(Tabla2[[#This Row],[CONTRATISTA PRNCIPAL]],Hoja1!$L$5:$M$9,2,FALSE),"CJV")</f>
        <v>CJV</v>
      </c>
      <c r="S678" s="40" t="str">
        <f>IF(Tabla2[[#This Row],[EMPRESA]]=Tabla2[[#This Row],[CONTRATISTA PRNCIPAL]],"Principal","Secundaria")</f>
        <v>Principal</v>
      </c>
      <c r="T678" s="42">
        <f>IFERROR(1/COUNTIF(Tabla2[CONTRATISTA PRNCIPAL],Tabla2[[#This Row],[CONTRATISTA PRNCIPAL]]),0)</f>
        <v>0.005291005291005291</v>
      </c>
      <c r="U678" s="43">
        <f>IF(((TODAY()-Tabla2[[#This Row],[FECHA NACIMIENTO]])/365)&lt;18,"Corregir", IF(((TODAY()-Tabla2[[#This Row],[FECHA NACIMIENTO]])/365)&gt;80, "Corregir",ROUNDDOWN(((TODAY()-Tabla2[[#This Row],[FECHA NACIMIENTO]])/365),0)))</f>
        <v>27</v>
      </c>
      <c r="V6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78" s="44" t="str">
        <f>+IF(Tabla2[[#This Row],[Edad]]="Corregir","Corregir","Ok")</f>
        <v>Ok</v>
      </c>
      <c r="X678" s="42" t="str">
        <f>+IFERROR(VLOOKUP(Tabla2[[#This Row],[DISTRITO SEGÚN DNI]],Hoja1!$A$2:$B$32,2,FALSE),"No")</f>
        <v>No</v>
      </c>
      <c r="Y678" s="42" t="str">
        <f>IF(OR(LOWER(Tabla2[[#This Row],[GENERO]])="masculino", LOWER(Tabla2[[#This Row],[GENERO]])="femenino"),"OK","Corregir")</f>
        <v>OK</v>
      </c>
      <c r="Z678" s="42" t="str">
        <f>+IF(Tabla2[[#This Row],[Nro. DNI / CE]]="","Corregir",IF(LEN(Tabla2[[#This Row],[Nro. DNI / CE]])&gt;=8,"OK","Corregir"))</f>
        <v>OK</v>
      </c>
      <c r="AA678" s="42">
        <f>COUNTIF(Tabla2[APELLIDOS Y NOMBRES],Tabla2[[#This Row],[APELLIDOS Y NOMBRES]])</f>
        <v>1</v>
      </c>
      <c r="AB678" s="42">
        <f>IF(Tabla2[[#This Row],[Trabajador]]&gt;1,1/Tabla2[[#This Row],[Trabajador]],Tabla2[[#This Row],[Trabajador]])</f>
        <v>1</v>
      </c>
      <c r="AC678" t="str">
        <f>+IFERROR(IF(Tabla2[[#This Row],[FECHA CESE/BAJA]]="","No Aplica",IF(AND(MONTH(Tabla2[[#This Row],[FECHA CESE/BAJA]])=MONTH(TODAY()-30),YEAR(Tabla2[[#This Row],[FECHA CESE/BAJA]])=YEAR(TODAY())),MONTH(TODAY()-30)&amp;"-"&amp;YEAR(TODAY()),"Borrar")),"No aplica")</f>
        <v>No Aplica</v>
      </c>
      <c r="AD678" t="str">
        <f>+IFERROR(IF(Tabla2[[#This Row],[FECHA INICIO DE LABORES EN OBRA]]="","No Aplica",IF(AND(MONTH(Tabla2[[#This Row],[FECHA INICIO DE LABORES EN OBRA]])=MONTH(TODAY()-30),YEAR(Tabla2[[#This Row],[FECHA INICIO DE LABORES EN OBRA]])=YEAR(TODAY())),MONTH(TODAY()-30)&amp;"-"&amp;YEAR(TODAY()),"No Aplica")),"No Aplica")</f>
        <v>No Aplica</v>
      </c>
    </row>
    <row r="679" spans="1:30" x14ac:dyDescent="0.25">
      <c r="A679" s="13">
        <v>20603639520</v>
      </c>
      <c r="B679" s="15" t="s">
        <v>3799</v>
      </c>
      <c r="C679" s="15" t="s">
        <v>3799</v>
      </c>
      <c r="D679" s="15" t="s">
        <v>4225</v>
      </c>
      <c r="E679" s="15" t="s">
        <v>4226</v>
      </c>
      <c r="F679" s="39" t="s">
        <v>4227</v>
      </c>
      <c r="G679" s="15">
        <v>2</v>
      </c>
      <c r="H679" s="15" t="s">
        <v>3129</v>
      </c>
      <c r="I679" s="15" t="s">
        <v>3809</v>
      </c>
      <c r="J679" s="15" t="s">
        <v>4228</v>
      </c>
      <c r="K679" s="15" t="s">
        <v>2162</v>
      </c>
      <c r="L679" s="40" t="s">
        <v>6</v>
      </c>
      <c r="M679" s="39"/>
      <c r="N679" s="41" t="s">
        <v>2687</v>
      </c>
      <c r="O679" s="39">
        <v>45054</v>
      </c>
      <c r="P679" s="40">
        <v>1</v>
      </c>
      <c r="Q679" s="40">
        <v>4</v>
      </c>
      <c r="R679" s="40" t="str">
        <f>IFERROR(VLOOKUP(Tabla2[[#This Row],[CONTRATISTA PRNCIPAL]],Hoja1!$L$5:$M$9,2,FALSE),"CJV")</f>
        <v>CJV</v>
      </c>
      <c r="S679" s="40" t="str">
        <f>IF(Tabla2[[#This Row],[EMPRESA]]=Tabla2[[#This Row],[CONTRATISTA PRNCIPAL]],"Principal","Secundaria")</f>
        <v>Principal</v>
      </c>
      <c r="T679" s="42">
        <f>IFERROR(1/COUNTIF(Tabla2[CONTRATISTA PRNCIPAL],Tabla2[[#This Row],[CONTRATISTA PRNCIPAL]]),0)</f>
        <v>0.005291005291005291</v>
      </c>
      <c r="U679" s="43">
        <f>IF(((TODAY()-Tabla2[[#This Row],[FECHA NACIMIENTO]])/365)&lt;18,"Corregir", IF(((TODAY()-Tabla2[[#This Row],[FECHA NACIMIENTO]])/365)&gt;80, "Corregir",ROUNDDOWN(((TODAY()-Tabla2[[#This Row],[FECHA NACIMIENTO]])/365),0)))</f>
        <v>30</v>
      </c>
      <c r="V6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79" s="44" t="str">
        <f>+IF(Tabla2[[#This Row],[Edad]]="Corregir","Corregir","Ok")</f>
        <v>Ok</v>
      </c>
      <c r="X679" s="42" t="str">
        <f>+IFERROR(VLOOKUP(Tabla2[[#This Row],[DISTRITO SEGÚN DNI]],Hoja1!$A$2:$B$32,2,FALSE),"No")</f>
        <v>No</v>
      </c>
      <c r="Y679" s="42" t="str">
        <f>IF(OR(LOWER(Tabla2[[#This Row],[GENERO]])="masculino", LOWER(Tabla2[[#This Row],[GENERO]])="femenino"),"OK","Corregir")</f>
        <v>OK</v>
      </c>
      <c r="Z679" s="42" t="str">
        <f>+IF(Tabla2[[#This Row],[Nro. DNI / CE]]="","Corregir",IF(LEN(Tabla2[[#This Row],[Nro. DNI / CE]])&gt;=8,"OK","Corregir"))</f>
        <v>OK</v>
      </c>
      <c r="AA679" s="42">
        <f>COUNTIF(Tabla2[APELLIDOS Y NOMBRES],Tabla2[[#This Row],[APELLIDOS Y NOMBRES]])</f>
        <v>1</v>
      </c>
      <c r="AB679" s="42">
        <f>IF(Tabla2[[#This Row],[Trabajador]]&gt;1,1/Tabla2[[#This Row],[Trabajador]],Tabla2[[#This Row],[Trabajador]])</f>
        <v>1</v>
      </c>
      <c r="AC679" t="str">
        <f>+IFERROR(IF(Tabla2[[#This Row],[FECHA CESE/BAJA]]="","No Aplica",IF(AND(MONTH(Tabla2[[#This Row],[FECHA CESE/BAJA]])=MONTH(TODAY()-30),YEAR(Tabla2[[#This Row],[FECHA CESE/BAJA]])=YEAR(TODAY())),MONTH(TODAY()-30)&amp;"-"&amp;YEAR(TODAY()),"Borrar")),"No aplica")</f>
        <v>No Aplica</v>
      </c>
      <c r="AD679" t="str">
        <f>+IFERROR(IF(Tabla2[[#This Row],[FECHA INICIO DE LABORES EN OBRA]]="","No Aplica",IF(AND(MONTH(Tabla2[[#This Row],[FECHA INICIO DE LABORES EN OBRA]])=MONTH(TODAY()-30),YEAR(Tabla2[[#This Row],[FECHA INICIO DE LABORES EN OBRA]])=YEAR(TODAY())),MONTH(TODAY()-30)&amp;"-"&amp;YEAR(TODAY()),"No Aplica")),"No Aplica")</f>
        <v>No Aplica</v>
      </c>
    </row>
    <row r="680" spans="1:30" x14ac:dyDescent="0.25">
      <c r="A680" s="13">
        <v>20603639520</v>
      </c>
      <c r="B680" s="15" t="s">
        <v>3799</v>
      </c>
      <c r="C680" s="15" t="s">
        <v>3799</v>
      </c>
      <c r="D680" s="15" t="s">
        <v>4229</v>
      </c>
      <c r="E680" s="15" t="s">
        <v>4230</v>
      </c>
      <c r="F680" s="39" t="s">
        <v>4231</v>
      </c>
      <c r="G680" s="15">
        <v>2</v>
      </c>
      <c r="H680" s="15" t="s">
        <v>2746</v>
      </c>
      <c r="I680" s="15" t="s">
        <v>3809</v>
      </c>
      <c r="J680" s="15" t="s">
        <v>4232</v>
      </c>
      <c r="K680" s="15" t="s">
        <v>2418</v>
      </c>
      <c r="L680" s="40" t="s">
        <v>6</v>
      </c>
      <c r="M680" s="39"/>
      <c r="N680" s="41" t="s">
        <v>2687</v>
      </c>
      <c r="O680" s="39">
        <v>45075</v>
      </c>
      <c r="P680" s="40">
        <v>1</v>
      </c>
      <c r="Q680" s="40">
        <v>4</v>
      </c>
      <c r="R680" s="40" t="str">
        <f>IFERROR(VLOOKUP(Tabla2[[#This Row],[CONTRATISTA PRNCIPAL]],Hoja1!$L$5:$M$9,2,FALSE),"CJV")</f>
        <v>CJV</v>
      </c>
      <c r="S680" s="40" t="str">
        <f>IF(Tabla2[[#This Row],[EMPRESA]]=Tabla2[[#This Row],[CONTRATISTA PRNCIPAL]],"Principal","Secundaria")</f>
        <v>Principal</v>
      </c>
      <c r="T680" s="42">
        <f>IFERROR(1/COUNTIF(Tabla2[CONTRATISTA PRNCIPAL],Tabla2[[#This Row],[CONTRATISTA PRNCIPAL]]),0)</f>
        <v>0.005291005291005291</v>
      </c>
      <c r="U680" s="43">
        <f>IF(((TODAY()-Tabla2[[#This Row],[FECHA NACIMIENTO]])/365)&lt;18,"Corregir", IF(((TODAY()-Tabla2[[#This Row],[FECHA NACIMIENTO]])/365)&gt;80, "Corregir",ROUNDDOWN(((TODAY()-Tabla2[[#This Row],[FECHA NACIMIENTO]])/365),0)))</f>
        <v>45</v>
      </c>
      <c r="V6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80" s="44" t="str">
        <f>+IF(Tabla2[[#This Row],[Edad]]="Corregir","Corregir","Ok")</f>
        <v>Ok</v>
      </c>
      <c r="X680" s="42" t="str">
        <f>+IFERROR(VLOOKUP(Tabla2[[#This Row],[DISTRITO SEGÚN DNI]],Hoja1!$A$2:$B$32,2,FALSE),"No")</f>
        <v>No</v>
      </c>
      <c r="Y680" s="42" t="str">
        <f>IF(OR(LOWER(Tabla2[[#This Row],[GENERO]])="masculino", LOWER(Tabla2[[#This Row],[GENERO]])="femenino"),"OK","Corregir")</f>
        <v>OK</v>
      </c>
      <c r="Z680" s="42" t="str">
        <f>+IF(Tabla2[[#This Row],[Nro. DNI / CE]]="","Corregir",IF(LEN(Tabla2[[#This Row],[Nro. DNI / CE]])&gt;=8,"OK","Corregir"))</f>
        <v>OK</v>
      </c>
      <c r="AA680" s="42">
        <f>COUNTIF(Tabla2[APELLIDOS Y NOMBRES],Tabla2[[#This Row],[APELLIDOS Y NOMBRES]])</f>
        <v>1</v>
      </c>
      <c r="AB680" s="42">
        <f>IF(Tabla2[[#This Row],[Trabajador]]&gt;1,1/Tabla2[[#This Row],[Trabajador]],Tabla2[[#This Row],[Trabajador]])</f>
        <v>1</v>
      </c>
      <c r="AC680" t="str">
        <f>+IFERROR(IF(Tabla2[[#This Row],[FECHA CESE/BAJA]]="","No Aplica",IF(AND(MONTH(Tabla2[[#This Row],[FECHA CESE/BAJA]])=MONTH(TODAY()-30),YEAR(Tabla2[[#This Row],[FECHA CESE/BAJA]])=YEAR(TODAY())),MONTH(TODAY()-30)&amp;"-"&amp;YEAR(TODAY()),"Borrar")),"No aplica")</f>
        <v>No Aplica</v>
      </c>
      <c r="AD680" t="str">
        <f>+IFERROR(IF(Tabla2[[#This Row],[FECHA INICIO DE LABORES EN OBRA]]="","No Aplica",IF(AND(MONTH(Tabla2[[#This Row],[FECHA INICIO DE LABORES EN OBRA]])=MONTH(TODAY()-30),YEAR(Tabla2[[#This Row],[FECHA INICIO DE LABORES EN OBRA]])=YEAR(TODAY())),MONTH(TODAY()-30)&amp;"-"&amp;YEAR(TODAY()),"No Aplica")),"No Aplica")</f>
        <v>No Aplica</v>
      </c>
    </row>
    <row r="681" spans="1:30" x14ac:dyDescent="0.25">
      <c r="A681" s="13">
        <v>20603639520</v>
      </c>
      <c r="B681" s="15" t="s">
        <v>3799</v>
      </c>
      <c r="C681" s="15" t="s">
        <v>3799</v>
      </c>
      <c r="D681" s="15" t="s">
        <v>4233</v>
      </c>
      <c r="E681" s="15" t="s">
        <v>4234</v>
      </c>
      <c r="F681" s="39" t="s">
        <v>4235</v>
      </c>
      <c r="G681" s="15">
        <v>2</v>
      </c>
      <c r="H681" s="15" t="s">
        <v>4236</v>
      </c>
      <c r="I681" s="15" t="s">
        <v>3804</v>
      </c>
      <c r="J681" s="15" t="s">
        <v>4237</v>
      </c>
      <c r="K681" s="15" t="s">
        <v>2294</v>
      </c>
      <c r="L681" s="40" t="s">
        <v>6</v>
      </c>
      <c r="M681" s="39"/>
      <c r="N681" s="41" t="s">
        <v>2687</v>
      </c>
      <c r="O681" s="39">
        <v>45049</v>
      </c>
      <c r="P681" s="40">
        <v>1</v>
      </c>
      <c r="Q681" s="40">
        <v>4</v>
      </c>
      <c r="R681" s="40" t="str">
        <f>IFERROR(VLOOKUP(Tabla2[[#This Row],[CONTRATISTA PRNCIPAL]],Hoja1!$L$5:$M$9,2,FALSE),"CJV")</f>
        <v>CJV</v>
      </c>
      <c r="S681" s="40" t="str">
        <f>IF(Tabla2[[#This Row],[EMPRESA]]=Tabla2[[#This Row],[CONTRATISTA PRNCIPAL]],"Principal","Secundaria")</f>
        <v>Principal</v>
      </c>
      <c r="T681" s="42">
        <f>IFERROR(1/COUNTIF(Tabla2[CONTRATISTA PRNCIPAL],Tabla2[[#This Row],[CONTRATISTA PRNCIPAL]]),0)</f>
        <v>0.005291005291005291</v>
      </c>
      <c r="U681" s="43">
        <f>IF(((TODAY()-Tabla2[[#This Row],[FECHA NACIMIENTO]])/365)&lt;18,"Corregir", IF(((TODAY()-Tabla2[[#This Row],[FECHA NACIMIENTO]])/365)&gt;80, "Corregir",ROUNDDOWN(((TODAY()-Tabla2[[#This Row],[FECHA NACIMIENTO]])/365),0)))</f>
        <v>34</v>
      </c>
      <c r="V6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81" s="44" t="str">
        <f>+IF(Tabla2[[#This Row],[Edad]]="Corregir","Corregir","Ok")</f>
        <v>Ok</v>
      </c>
      <c r="X681" s="42" t="str">
        <f>+IFERROR(VLOOKUP(Tabla2[[#This Row],[DISTRITO SEGÚN DNI]],Hoja1!$A$2:$B$32,2,FALSE),"No")</f>
        <v>No</v>
      </c>
      <c r="Y681" s="42" t="str">
        <f>IF(OR(LOWER(Tabla2[[#This Row],[GENERO]])="masculino", LOWER(Tabla2[[#This Row],[GENERO]])="femenino"),"OK","Corregir")</f>
        <v>OK</v>
      </c>
      <c r="Z681" s="42" t="str">
        <f>+IF(Tabla2[[#This Row],[Nro. DNI / CE]]="","Corregir",IF(LEN(Tabla2[[#This Row],[Nro. DNI / CE]])&gt;=8,"OK","Corregir"))</f>
        <v>OK</v>
      </c>
      <c r="AA681" s="42">
        <f>COUNTIF(Tabla2[APELLIDOS Y NOMBRES],Tabla2[[#This Row],[APELLIDOS Y NOMBRES]])</f>
        <v>1</v>
      </c>
      <c r="AB681" s="42">
        <f>IF(Tabla2[[#This Row],[Trabajador]]&gt;1,1/Tabla2[[#This Row],[Trabajador]],Tabla2[[#This Row],[Trabajador]])</f>
        <v>1</v>
      </c>
      <c r="AC681" t="str">
        <f>+IFERROR(IF(Tabla2[[#This Row],[FECHA CESE/BAJA]]="","No Aplica",IF(AND(MONTH(Tabla2[[#This Row],[FECHA CESE/BAJA]])=MONTH(TODAY()-30),YEAR(Tabla2[[#This Row],[FECHA CESE/BAJA]])=YEAR(TODAY())),MONTH(TODAY()-30)&amp;"-"&amp;YEAR(TODAY()),"Borrar")),"No aplica")</f>
        <v>No Aplica</v>
      </c>
      <c r="AD681" t="str">
        <f>+IFERROR(IF(Tabla2[[#This Row],[FECHA INICIO DE LABORES EN OBRA]]="","No Aplica",IF(AND(MONTH(Tabla2[[#This Row],[FECHA INICIO DE LABORES EN OBRA]])=MONTH(TODAY()-30),YEAR(Tabla2[[#This Row],[FECHA INICIO DE LABORES EN OBRA]])=YEAR(TODAY())),MONTH(TODAY()-30)&amp;"-"&amp;YEAR(TODAY()),"No Aplica")),"No Aplica")</f>
        <v>No Aplica</v>
      </c>
    </row>
    <row r="682" spans="1:30" x14ac:dyDescent="0.25">
      <c r="A682" s="13">
        <v>20603639520</v>
      </c>
      <c r="B682" s="15" t="s">
        <v>3799</v>
      </c>
      <c r="C682" s="15" t="s">
        <v>3799</v>
      </c>
      <c r="D682" s="15" t="s">
        <v>377</v>
      </c>
      <c r="E682" s="15" t="s">
        <v>378</v>
      </c>
      <c r="F682" s="39" t="s">
        <v>4238</v>
      </c>
      <c r="G682" s="15">
        <v>2</v>
      </c>
      <c r="H682" s="15" t="s">
        <v>2746</v>
      </c>
      <c r="I682" s="15" t="s">
        <v>3809</v>
      </c>
      <c r="J682" s="15" t="s">
        <v>4239</v>
      </c>
      <c r="K682" s="15" t="s">
        <v>34</v>
      </c>
      <c r="L682" s="40" t="s">
        <v>6</v>
      </c>
      <c r="M682" s="39"/>
      <c r="N682" s="41" t="s">
        <v>2687</v>
      </c>
      <c r="O682" s="39">
        <v>45071</v>
      </c>
      <c r="P682" s="40">
        <v>1</v>
      </c>
      <c r="Q682" s="40">
        <v>4</v>
      </c>
      <c r="R682" s="40" t="str">
        <f>IFERROR(VLOOKUP(Tabla2[[#This Row],[CONTRATISTA PRNCIPAL]],Hoja1!$L$5:$M$9,2,FALSE),"CJV")</f>
        <v>CJV</v>
      </c>
      <c r="S682" s="40" t="str">
        <f>IF(Tabla2[[#This Row],[EMPRESA]]=Tabla2[[#This Row],[CONTRATISTA PRNCIPAL]],"Principal","Secundaria")</f>
        <v>Principal</v>
      </c>
      <c r="T682" s="42">
        <f>IFERROR(1/COUNTIF(Tabla2[CONTRATISTA PRNCIPAL],Tabla2[[#This Row],[CONTRATISTA PRNCIPAL]]),0)</f>
        <v>0.005291005291005291</v>
      </c>
      <c r="U682" s="43">
        <f>IF(((TODAY()-Tabla2[[#This Row],[FECHA NACIMIENTO]])/365)&lt;18,"Corregir", IF(((TODAY()-Tabla2[[#This Row],[FECHA NACIMIENTO]])/365)&gt;80, "Corregir",ROUNDDOWN(((TODAY()-Tabla2[[#This Row],[FECHA NACIMIENTO]])/365),0)))</f>
        <v>46</v>
      </c>
      <c r="V6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82" s="44" t="str">
        <f>+IF(Tabla2[[#This Row],[Edad]]="Corregir","Corregir","Ok")</f>
        <v>Ok</v>
      </c>
      <c r="X682" s="42" t="str">
        <f>+IFERROR(VLOOKUP(Tabla2[[#This Row],[DISTRITO SEGÚN DNI]],Hoja1!$A$2:$B$32,2,FALSE),"No")</f>
        <v>SANTA ANITA</v>
      </c>
      <c r="Y682" s="42" t="str">
        <f>IF(OR(LOWER(Tabla2[[#This Row],[GENERO]])="masculino", LOWER(Tabla2[[#This Row],[GENERO]])="femenino"),"OK","Corregir")</f>
        <v>OK</v>
      </c>
      <c r="Z682" s="42" t="str">
        <f>+IF(Tabla2[[#This Row],[Nro. DNI / CE]]="","Corregir",IF(LEN(Tabla2[[#This Row],[Nro. DNI / CE]])&gt;=8,"OK","Corregir"))</f>
        <v>OK</v>
      </c>
      <c r="AA682" s="42">
        <f>COUNTIF(Tabla2[APELLIDOS Y NOMBRES],Tabla2[[#This Row],[APELLIDOS Y NOMBRES]])</f>
        <v>1</v>
      </c>
      <c r="AB682" s="42">
        <f>IF(Tabla2[[#This Row],[Trabajador]]&gt;1,1/Tabla2[[#This Row],[Trabajador]],Tabla2[[#This Row],[Trabajador]])</f>
        <v>1</v>
      </c>
      <c r="AC682" t="str">
        <f>+IFERROR(IF(Tabla2[[#This Row],[FECHA CESE/BAJA]]="","No Aplica",IF(AND(MONTH(Tabla2[[#This Row],[FECHA CESE/BAJA]])=MONTH(TODAY()-30),YEAR(Tabla2[[#This Row],[FECHA CESE/BAJA]])=YEAR(TODAY())),MONTH(TODAY()-30)&amp;"-"&amp;YEAR(TODAY()),"Borrar")),"No aplica")</f>
        <v>No Aplica</v>
      </c>
      <c r="AD682" t="str">
        <f>+IFERROR(IF(Tabla2[[#This Row],[FECHA INICIO DE LABORES EN OBRA]]="","No Aplica",IF(AND(MONTH(Tabla2[[#This Row],[FECHA INICIO DE LABORES EN OBRA]])=MONTH(TODAY()-30),YEAR(Tabla2[[#This Row],[FECHA INICIO DE LABORES EN OBRA]])=YEAR(TODAY())),MONTH(TODAY()-30)&amp;"-"&amp;YEAR(TODAY()),"No Aplica")),"No Aplica")</f>
        <v>No Aplica</v>
      </c>
    </row>
    <row r="683" spans="1:30" x14ac:dyDescent="0.25">
      <c r="A683" s="13">
        <v>20603639520</v>
      </c>
      <c r="B683" s="15" t="s">
        <v>3799</v>
      </c>
      <c r="C683" s="15" t="s">
        <v>3799</v>
      </c>
      <c r="D683" s="15" t="s">
        <v>4240</v>
      </c>
      <c r="E683" s="15" t="s">
        <v>4241</v>
      </c>
      <c r="F683" s="39" t="s">
        <v>4242</v>
      </c>
      <c r="G683" s="15">
        <v>1</v>
      </c>
      <c r="H683" s="15" t="s">
        <v>3123</v>
      </c>
      <c r="I683" s="15" t="s">
        <v>3809</v>
      </c>
      <c r="J683" s="15" t="s">
        <v>4243</v>
      </c>
      <c r="K683" s="15" t="s">
        <v>4244</v>
      </c>
      <c r="L683" s="40" t="s">
        <v>6</v>
      </c>
      <c r="M683" s="39"/>
      <c r="N683" s="41" t="s">
        <v>2687</v>
      </c>
      <c r="O683" s="39">
        <v>45049</v>
      </c>
      <c r="P683" s="40">
        <v>1</v>
      </c>
      <c r="Q683" s="40">
        <v>1</v>
      </c>
      <c r="R683" s="40" t="str">
        <f>IFERROR(VLOOKUP(Tabla2[[#This Row],[CONTRATISTA PRNCIPAL]],Hoja1!$L$5:$M$9,2,FALSE),"CJV")</f>
        <v>CJV</v>
      </c>
      <c r="S683" s="40" t="str">
        <f>IF(Tabla2[[#This Row],[EMPRESA]]=Tabla2[[#This Row],[CONTRATISTA PRNCIPAL]],"Principal","Secundaria")</f>
        <v>Principal</v>
      </c>
      <c r="T683" s="42">
        <f>IFERROR(1/COUNTIF(Tabla2[CONTRATISTA PRNCIPAL],Tabla2[[#This Row],[CONTRATISTA PRNCIPAL]]),0)</f>
        <v>0.005291005291005291</v>
      </c>
      <c r="U683" s="43">
        <f>IF(((TODAY()-Tabla2[[#This Row],[FECHA NACIMIENTO]])/365)&lt;18,"Corregir", IF(((TODAY()-Tabla2[[#This Row],[FECHA NACIMIENTO]])/365)&gt;80, "Corregir",ROUNDDOWN(((TODAY()-Tabla2[[#This Row],[FECHA NACIMIENTO]])/365),0)))</f>
        <v>47</v>
      </c>
      <c r="V6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83" s="44" t="str">
        <f>+IF(Tabla2[[#This Row],[Edad]]="Corregir","Corregir","Ok")</f>
        <v>Ok</v>
      </c>
      <c r="X683" s="42" t="str">
        <f>+IFERROR(VLOOKUP(Tabla2[[#This Row],[DISTRITO SEGÚN DNI]],Hoja1!$A$2:$B$32,2,FALSE),"No")</f>
        <v>No</v>
      </c>
      <c r="Y683" s="42" t="str">
        <f>IF(OR(LOWER(Tabla2[[#This Row],[GENERO]])="masculino", LOWER(Tabla2[[#This Row],[GENERO]])="femenino"),"OK","Corregir")</f>
        <v>OK</v>
      </c>
      <c r="Z683" s="42" t="str">
        <f>+IF(Tabla2[[#This Row],[Nro. DNI / CE]]="","Corregir",IF(LEN(Tabla2[[#This Row],[Nro. DNI / CE]])&gt;=8,"OK","Corregir"))</f>
        <v>OK</v>
      </c>
      <c r="AA683" s="42">
        <f>COUNTIF(Tabla2[APELLIDOS Y NOMBRES],Tabla2[[#This Row],[APELLIDOS Y NOMBRES]])</f>
        <v>1</v>
      </c>
      <c r="AB683" s="42">
        <f>IF(Tabla2[[#This Row],[Trabajador]]&gt;1,1/Tabla2[[#This Row],[Trabajador]],Tabla2[[#This Row],[Trabajador]])</f>
        <v>1</v>
      </c>
      <c r="AC683" t="str">
        <f>+IFERROR(IF(Tabla2[[#This Row],[FECHA CESE/BAJA]]="","No Aplica",IF(AND(MONTH(Tabla2[[#This Row],[FECHA CESE/BAJA]])=MONTH(TODAY()-30),YEAR(Tabla2[[#This Row],[FECHA CESE/BAJA]])=YEAR(TODAY())),MONTH(TODAY()-30)&amp;"-"&amp;YEAR(TODAY()),"Borrar")),"No aplica")</f>
        <v>No Aplica</v>
      </c>
      <c r="AD683" t="str">
        <f>+IFERROR(IF(Tabla2[[#This Row],[FECHA INICIO DE LABORES EN OBRA]]="","No Aplica",IF(AND(MONTH(Tabla2[[#This Row],[FECHA INICIO DE LABORES EN OBRA]])=MONTH(TODAY()-30),YEAR(Tabla2[[#This Row],[FECHA INICIO DE LABORES EN OBRA]])=YEAR(TODAY())),MONTH(TODAY()-30)&amp;"-"&amp;YEAR(TODAY()),"No Aplica")),"No Aplica")</f>
        <v>No Aplica</v>
      </c>
    </row>
    <row r="684" spans="1:30" x14ac:dyDescent="0.25">
      <c r="A684" s="13">
        <v>20603639520</v>
      </c>
      <c r="B684" s="15" t="s">
        <v>3799</v>
      </c>
      <c r="C684" s="15" t="s">
        <v>3799</v>
      </c>
      <c r="D684" s="15" t="s">
        <v>4245</v>
      </c>
      <c r="E684" s="15" t="s">
        <v>4246</v>
      </c>
      <c r="F684" s="39" t="s">
        <v>4247</v>
      </c>
      <c r="G684" s="15">
        <v>2</v>
      </c>
      <c r="H684" s="15" t="s">
        <v>3129</v>
      </c>
      <c r="I684" s="15" t="s">
        <v>3809</v>
      </c>
      <c r="J684" s="15" t="s">
        <v>4248</v>
      </c>
      <c r="K684" s="15" t="s">
        <v>4249</v>
      </c>
      <c r="L684" s="40" t="s">
        <v>6</v>
      </c>
      <c r="M684" s="39"/>
      <c r="N684" s="41" t="s">
        <v>2687</v>
      </c>
      <c r="O684" s="39">
        <v>45049</v>
      </c>
      <c r="P684" s="40">
        <v>1</v>
      </c>
      <c r="Q684" s="40">
        <v>4</v>
      </c>
      <c r="R684" s="40" t="str">
        <f>IFERROR(VLOOKUP(Tabla2[[#This Row],[CONTRATISTA PRNCIPAL]],Hoja1!$L$5:$M$9,2,FALSE),"CJV")</f>
        <v>CJV</v>
      </c>
      <c r="S684" s="40" t="str">
        <f>IF(Tabla2[[#This Row],[EMPRESA]]=Tabla2[[#This Row],[CONTRATISTA PRNCIPAL]],"Principal","Secundaria")</f>
        <v>Principal</v>
      </c>
      <c r="T684" s="42">
        <f>IFERROR(1/COUNTIF(Tabla2[CONTRATISTA PRNCIPAL],Tabla2[[#This Row],[CONTRATISTA PRNCIPAL]]),0)</f>
        <v>0.005291005291005291</v>
      </c>
      <c r="U684" s="43">
        <f>IF(((TODAY()-Tabla2[[#This Row],[FECHA NACIMIENTO]])/365)&lt;18,"Corregir", IF(((TODAY()-Tabla2[[#This Row],[FECHA NACIMIENTO]])/365)&gt;80, "Corregir",ROUNDDOWN(((TODAY()-Tabla2[[#This Row],[FECHA NACIMIENTO]])/365),0)))</f>
        <v>37</v>
      </c>
      <c r="V6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84" s="44" t="str">
        <f>+IF(Tabla2[[#This Row],[Edad]]="Corregir","Corregir","Ok")</f>
        <v>Ok</v>
      </c>
      <c r="X684" s="42" t="str">
        <f>+IFERROR(VLOOKUP(Tabla2[[#This Row],[DISTRITO SEGÚN DNI]],Hoja1!$A$2:$B$32,2,FALSE),"No")</f>
        <v>No</v>
      </c>
      <c r="Y684" s="42" t="str">
        <f>IF(OR(LOWER(Tabla2[[#This Row],[GENERO]])="masculino", LOWER(Tabla2[[#This Row],[GENERO]])="femenino"),"OK","Corregir")</f>
        <v>OK</v>
      </c>
      <c r="Z684" s="42" t="str">
        <f>+IF(Tabla2[[#This Row],[Nro. DNI / CE]]="","Corregir",IF(LEN(Tabla2[[#This Row],[Nro. DNI / CE]])&gt;=8,"OK","Corregir"))</f>
        <v>OK</v>
      </c>
      <c r="AA684" s="42">
        <f>COUNTIF(Tabla2[APELLIDOS Y NOMBRES],Tabla2[[#This Row],[APELLIDOS Y NOMBRES]])</f>
        <v>1</v>
      </c>
      <c r="AB684" s="42">
        <f>IF(Tabla2[[#This Row],[Trabajador]]&gt;1,1/Tabla2[[#This Row],[Trabajador]],Tabla2[[#This Row],[Trabajador]])</f>
        <v>1</v>
      </c>
      <c r="AC684" t="str">
        <f>+IFERROR(IF(Tabla2[[#This Row],[FECHA CESE/BAJA]]="","No Aplica",IF(AND(MONTH(Tabla2[[#This Row],[FECHA CESE/BAJA]])=MONTH(TODAY()-30),YEAR(Tabla2[[#This Row],[FECHA CESE/BAJA]])=YEAR(TODAY())),MONTH(TODAY()-30)&amp;"-"&amp;YEAR(TODAY()),"Borrar")),"No aplica")</f>
        <v>No Aplica</v>
      </c>
      <c r="AD684" t="str">
        <f>+IFERROR(IF(Tabla2[[#This Row],[FECHA INICIO DE LABORES EN OBRA]]="","No Aplica",IF(AND(MONTH(Tabla2[[#This Row],[FECHA INICIO DE LABORES EN OBRA]])=MONTH(TODAY()-30),YEAR(Tabla2[[#This Row],[FECHA INICIO DE LABORES EN OBRA]])=YEAR(TODAY())),MONTH(TODAY()-30)&amp;"-"&amp;YEAR(TODAY()),"No Aplica")),"No Aplica")</f>
        <v>No Aplica</v>
      </c>
    </row>
    <row r="685" spans="1:30" x14ac:dyDescent="0.25">
      <c r="A685" s="13">
        <v>20603639520</v>
      </c>
      <c r="B685" s="15" t="s">
        <v>3799</v>
      </c>
      <c r="C685" s="15" t="s">
        <v>3799</v>
      </c>
      <c r="D685" s="15" t="s">
        <v>4250</v>
      </c>
      <c r="E685" s="15" t="s">
        <v>4251</v>
      </c>
      <c r="F685" s="39" t="s">
        <v>4252</v>
      </c>
      <c r="G685" s="15">
        <v>2</v>
      </c>
      <c r="H685" s="15" t="s">
        <v>2746</v>
      </c>
      <c r="I685" s="15" t="s">
        <v>3809</v>
      </c>
      <c r="J685" s="15" t="s">
        <v>4253</v>
      </c>
      <c r="K685" s="15" t="s">
        <v>2242</v>
      </c>
      <c r="L685" s="40" t="s">
        <v>6</v>
      </c>
      <c r="M685" s="39"/>
      <c r="N685" s="41" t="s">
        <v>2687</v>
      </c>
      <c r="O685" s="39">
        <v>45065</v>
      </c>
      <c r="P685" s="40">
        <v>1</v>
      </c>
      <c r="Q685" s="40">
        <v>4</v>
      </c>
      <c r="R685" s="40" t="str">
        <f>IFERROR(VLOOKUP(Tabla2[[#This Row],[CONTRATISTA PRNCIPAL]],Hoja1!$L$5:$M$9,2,FALSE),"CJV")</f>
        <v>CJV</v>
      </c>
      <c r="S685" s="40" t="str">
        <f>IF(Tabla2[[#This Row],[EMPRESA]]=Tabla2[[#This Row],[CONTRATISTA PRNCIPAL]],"Principal","Secundaria")</f>
        <v>Principal</v>
      </c>
      <c r="T685" s="42">
        <f>IFERROR(1/COUNTIF(Tabla2[CONTRATISTA PRNCIPAL],Tabla2[[#This Row],[CONTRATISTA PRNCIPAL]]),0)</f>
        <v>0.005291005291005291</v>
      </c>
      <c r="U685" s="43">
        <f>IF(((TODAY()-Tabla2[[#This Row],[FECHA NACIMIENTO]])/365)&lt;18,"Corregir", IF(((TODAY()-Tabla2[[#This Row],[FECHA NACIMIENTO]])/365)&gt;80, "Corregir",ROUNDDOWN(((TODAY()-Tabla2[[#This Row],[FECHA NACIMIENTO]])/365),0)))</f>
        <v>43</v>
      </c>
      <c r="V6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85" s="44" t="str">
        <f>+IF(Tabla2[[#This Row],[Edad]]="Corregir","Corregir","Ok")</f>
        <v>Ok</v>
      </c>
      <c r="X685" s="42" t="str">
        <f>+IFERROR(VLOOKUP(Tabla2[[#This Row],[DISTRITO SEGÚN DNI]],Hoja1!$A$2:$B$32,2,FALSE),"No")</f>
        <v>No</v>
      </c>
      <c r="Y685" s="42" t="str">
        <f>IF(OR(LOWER(Tabla2[[#This Row],[GENERO]])="masculino", LOWER(Tabla2[[#This Row],[GENERO]])="femenino"),"OK","Corregir")</f>
        <v>OK</v>
      </c>
      <c r="Z685" s="42" t="str">
        <f>+IF(Tabla2[[#This Row],[Nro. DNI / CE]]="","Corregir",IF(LEN(Tabla2[[#This Row],[Nro. DNI / CE]])&gt;=8,"OK","Corregir"))</f>
        <v>OK</v>
      </c>
      <c r="AA685" s="42">
        <f>COUNTIF(Tabla2[APELLIDOS Y NOMBRES],Tabla2[[#This Row],[APELLIDOS Y NOMBRES]])</f>
        <v>1</v>
      </c>
      <c r="AB685" s="42">
        <f>IF(Tabla2[[#This Row],[Trabajador]]&gt;1,1/Tabla2[[#This Row],[Trabajador]],Tabla2[[#This Row],[Trabajador]])</f>
        <v>1</v>
      </c>
      <c r="AC685" t="str">
        <f>+IFERROR(IF(Tabla2[[#This Row],[FECHA CESE/BAJA]]="","No Aplica",IF(AND(MONTH(Tabla2[[#This Row],[FECHA CESE/BAJA]])=MONTH(TODAY()-30),YEAR(Tabla2[[#This Row],[FECHA CESE/BAJA]])=YEAR(TODAY())),MONTH(TODAY()-30)&amp;"-"&amp;YEAR(TODAY()),"Borrar")),"No aplica")</f>
        <v>No Aplica</v>
      </c>
      <c r="AD685" t="str">
        <f>+IFERROR(IF(Tabla2[[#This Row],[FECHA INICIO DE LABORES EN OBRA]]="","No Aplica",IF(AND(MONTH(Tabla2[[#This Row],[FECHA INICIO DE LABORES EN OBRA]])=MONTH(TODAY()-30),YEAR(Tabla2[[#This Row],[FECHA INICIO DE LABORES EN OBRA]])=YEAR(TODAY())),MONTH(TODAY()-30)&amp;"-"&amp;YEAR(TODAY()),"No Aplica")),"No Aplica")</f>
        <v>No Aplica</v>
      </c>
    </row>
    <row r="686" spans="1:30" x14ac:dyDescent="0.25">
      <c r="A686" s="13">
        <v>20603639520</v>
      </c>
      <c r="B686" s="15" t="s">
        <v>3799</v>
      </c>
      <c r="C686" s="15" t="s">
        <v>3799</v>
      </c>
      <c r="D686" s="15" t="s">
        <v>4254</v>
      </c>
      <c r="E686" s="15" t="s">
        <v>4255</v>
      </c>
      <c r="F686" s="39" t="s">
        <v>4256</v>
      </c>
      <c r="G686" s="15">
        <v>2</v>
      </c>
      <c r="H686" s="15" t="s">
        <v>2746</v>
      </c>
      <c r="I686" s="15" t="s">
        <v>3809</v>
      </c>
      <c r="J686" s="15" t="s">
        <v>4257</v>
      </c>
      <c r="K686" s="15" t="s">
        <v>4258</v>
      </c>
      <c r="L686" s="40" t="s">
        <v>6</v>
      </c>
      <c r="M686" s="39"/>
      <c r="N686" s="41" t="s">
        <v>2687</v>
      </c>
      <c r="O686" s="39">
        <v>45068</v>
      </c>
      <c r="P686" s="40">
        <v>1</v>
      </c>
      <c r="Q686" s="40">
        <v>4</v>
      </c>
      <c r="R686" s="40" t="str">
        <f>IFERROR(VLOOKUP(Tabla2[[#This Row],[CONTRATISTA PRNCIPAL]],Hoja1!$L$5:$M$9,2,FALSE),"CJV")</f>
        <v>CJV</v>
      </c>
      <c r="S686" s="40" t="str">
        <f>IF(Tabla2[[#This Row],[EMPRESA]]=Tabla2[[#This Row],[CONTRATISTA PRNCIPAL]],"Principal","Secundaria")</f>
        <v>Principal</v>
      </c>
      <c r="T686" s="42">
        <f>IFERROR(1/COUNTIF(Tabla2[CONTRATISTA PRNCIPAL],Tabla2[[#This Row],[CONTRATISTA PRNCIPAL]]),0)</f>
        <v>0.005291005291005291</v>
      </c>
      <c r="U686" s="43">
        <f>IF(((TODAY()-Tabla2[[#This Row],[FECHA NACIMIENTO]])/365)&lt;18,"Corregir", IF(((TODAY()-Tabla2[[#This Row],[FECHA NACIMIENTO]])/365)&gt;80, "Corregir",ROUNDDOWN(((TODAY()-Tabla2[[#This Row],[FECHA NACIMIENTO]])/365),0)))</f>
        <v>32</v>
      </c>
      <c r="V6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86" s="44" t="str">
        <f>+IF(Tabla2[[#This Row],[Edad]]="Corregir","Corregir","Ok")</f>
        <v>Ok</v>
      </c>
      <c r="X686" s="42" t="str">
        <f>+IFERROR(VLOOKUP(Tabla2[[#This Row],[DISTRITO SEGÚN DNI]],Hoja1!$A$2:$B$32,2,FALSE),"No")</f>
        <v>No</v>
      </c>
      <c r="Y686" s="42" t="str">
        <f>IF(OR(LOWER(Tabla2[[#This Row],[GENERO]])="masculino", LOWER(Tabla2[[#This Row],[GENERO]])="femenino"),"OK","Corregir")</f>
        <v>OK</v>
      </c>
      <c r="Z686" s="42" t="str">
        <f>+IF(Tabla2[[#This Row],[Nro. DNI / CE]]="","Corregir",IF(LEN(Tabla2[[#This Row],[Nro. DNI / CE]])&gt;=8,"OK","Corregir"))</f>
        <v>OK</v>
      </c>
      <c r="AA686" s="42">
        <f>COUNTIF(Tabla2[APELLIDOS Y NOMBRES],Tabla2[[#This Row],[APELLIDOS Y NOMBRES]])</f>
        <v>1</v>
      </c>
      <c r="AB686" s="42">
        <f>IF(Tabla2[[#This Row],[Trabajador]]&gt;1,1/Tabla2[[#This Row],[Trabajador]],Tabla2[[#This Row],[Trabajador]])</f>
        <v>1</v>
      </c>
      <c r="AC686" t="str">
        <f>+IFERROR(IF(Tabla2[[#This Row],[FECHA CESE/BAJA]]="","No Aplica",IF(AND(MONTH(Tabla2[[#This Row],[FECHA CESE/BAJA]])=MONTH(TODAY()-30),YEAR(Tabla2[[#This Row],[FECHA CESE/BAJA]])=YEAR(TODAY())),MONTH(TODAY()-30)&amp;"-"&amp;YEAR(TODAY()),"Borrar")),"No aplica")</f>
        <v>No Aplica</v>
      </c>
      <c r="AD686" t="str">
        <f>+IFERROR(IF(Tabla2[[#This Row],[FECHA INICIO DE LABORES EN OBRA]]="","No Aplica",IF(AND(MONTH(Tabla2[[#This Row],[FECHA INICIO DE LABORES EN OBRA]])=MONTH(TODAY()-30),YEAR(Tabla2[[#This Row],[FECHA INICIO DE LABORES EN OBRA]])=YEAR(TODAY())),MONTH(TODAY()-30)&amp;"-"&amp;YEAR(TODAY()),"No Aplica")),"No Aplica")</f>
        <v>No Aplica</v>
      </c>
    </row>
    <row r="687" spans="1:30" x14ac:dyDescent="0.25">
      <c r="A687" s="13">
        <v>20603639520</v>
      </c>
      <c r="B687" s="15" t="s">
        <v>3799</v>
      </c>
      <c r="C687" s="15" t="s">
        <v>3799</v>
      </c>
      <c r="D687" s="15" t="s">
        <v>4259</v>
      </c>
      <c r="E687" s="15" t="s">
        <v>4260</v>
      </c>
      <c r="F687" s="39" t="s">
        <v>4261</v>
      </c>
      <c r="G687" s="15">
        <v>2</v>
      </c>
      <c r="H687" s="15" t="s">
        <v>2746</v>
      </c>
      <c r="I687" s="15" t="s">
        <v>3809</v>
      </c>
      <c r="J687" s="15" t="s">
        <v>4262</v>
      </c>
      <c r="K687" s="15" t="s">
        <v>2182</v>
      </c>
      <c r="L687" s="40" t="s">
        <v>6</v>
      </c>
      <c r="M687" s="39"/>
      <c r="N687" s="41" t="s">
        <v>2687</v>
      </c>
      <c r="O687" s="39">
        <v>45065</v>
      </c>
      <c r="P687" s="40">
        <v>1</v>
      </c>
      <c r="Q687" s="40">
        <v>4</v>
      </c>
      <c r="R687" s="40" t="str">
        <f>IFERROR(VLOOKUP(Tabla2[[#This Row],[CONTRATISTA PRNCIPAL]],Hoja1!$L$5:$M$9,2,FALSE),"CJV")</f>
        <v>CJV</v>
      </c>
      <c r="S687" s="40" t="str">
        <f>IF(Tabla2[[#This Row],[EMPRESA]]=Tabla2[[#This Row],[CONTRATISTA PRNCIPAL]],"Principal","Secundaria")</f>
        <v>Principal</v>
      </c>
      <c r="T687" s="42">
        <f>IFERROR(1/COUNTIF(Tabla2[CONTRATISTA PRNCIPAL],Tabla2[[#This Row],[CONTRATISTA PRNCIPAL]]),0)</f>
        <v>0.005291005291005291</v>
      </c>
      <c r="U687" s="43">
        <f>IF(((TODAY()-Tabla2[[#This Row],[FECHA NACIMIENTO]])/365)&lt;18,"Corregir", IF(((TODAY()-Tabla2[[#This Row],[FECHA NACIMIENTO]])/365)&gt;80, "Corregir",ROUNDDOWN(((TODAY()-Tabla2[[#This Row],[FECHA NACIMIENTO]])/365),0)))</f>
        <v>39</v>
      </c>
      <c r="V6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87" s="44" t="str">
        <f>+IF(Tabla2[[#This Row],[Edad]]="Corregir","Corregir","Ok")</f>
        <v>Ok</v>
      </c>
      <c r="X687" s="42" t="str">
        <f>+IFERROR(VLOOKUP(Tabla2[[#This Row],[DISTRITO SEGÚN DNI]],Hoja1!$A$2:$B$32,2,FALSE),"No")</f>
        <v>No</v>
      </c>
      <c r="Y687" s="42" t="str">
        <f>IF(OR(LOWER(Tabla2[[#This Row],[GENERO]])="masculino", LOWER(Tabla2[[#This Row],[GENERO]])="femenino"),"OK","Corregir")</f>
        <v>OK</v>
      </c>
      <c r="Z687" s="42" t="str">
        <f>+IF(Tabla2[[#This Row],[Nro. DNI / CE]]="","Corregir",IF(LEN(Tabla2[[#This Row],[Nro. DNI / CE]])&gt;=8,"OK","Corregir"))</f>
        <v>OK</v>
      </c>
      <c r="AA687" s="42">
        <f>COUNTIF(Tabla2[APELLIDOS Y NOMBRES],Tabla2[[#This Row],[APELLIDOS Y NOMBRES]])</f>
        <v>1</v>
      </c>
      <c r="AB687" s="42">
        <f>IF(Tabla2[[#This Row],[Trabajador]]&gt;1,1/Tabla2[[#This Row],[Trabajador]],Tabla2[[#This Row],[Trabajador]])</f>
        <v>1</v>
      </c>
      <c r="AC687" t="str">
        <f>+IFERROR(IF(Tabla2[[#This Row],[FECHA CESE/BAJA]]="","No Aplica",IF(AND(MONTH(Tabla2[[#This Row],[FECHA CESE/BAJA]])=MONTH(TODAY()-30),YEAR(Tabla2[[#This Row],[FECHA CESE/BAJA]])=YEAR(TODAY())),MONTH(TODAY()-30)&amp;"-"&amp;YEAR(TODAY()),"Borrar")),"No aplica")</f>
        <v>No Aplica</v>
      </c>
      <c r="AD687" t="str">
        <f>+IFERROR(IF(Tabla2[[#This Row],[FECHA INICIO DE LABORES EN OBRA]]="","No Aplica",IF(AND(MONTH(Tabla2[[#This Row],[FECHA INICIO DE LABORES EN OBRA]])=MONTH(TODAY()-30),YEAR(Tabla2[[#This Row],[FECHA INICIO DE LABORES EN OBRA]])=YEAR(TODAY())),MONTH(TODAY()-30)&amp;"-"&amp;YEAR(TODAY()),"No Aplica")),"No Aplica")</f>
        <v>No Aplica</v>
      </c>
    </row>
    <row r="688" spans="1:30" x14ac:dyDescent="0.25">
      <c r="A688" s="13">
        <v>20603639520</v>
      </c>
      <c r="B688" s="15" t="s">
        <v>3799</v>
      </c>
      <c r="C688" s="15" t="s">
        <v>3799</v>
      </c>
      <c r="D688" s="15" t="s">
        <v>4263</v>
      </c>
      <c r="E688" s="15" t="s">
        <v>4264</v>
      </c>
      <c r="F688" s="39" t="s">
        <v>4265</v>
      </c>
      <c r="G688" s="15">
        <v>2</v>
      </c>
      <c r="H688" s="15" t="s">
        <v>3129</v>
      </c>
      <c r="I688" s="15" t="s">
        <v>3809</v>
      </c>
      <c r="J688" s="15" t="s">
        <v>4266</v>
      </c>
      <c r="K688" s="15" t="s">
        <v>4267</v>
      </c>
      <c r="L688" s="40" t="s">
        <v>6</v>
      </c>
      <c r="M688" s="39"/>
      <c r="N688" s="41" t="s">
        <v>2687</v>
      </c>
      <c r="O688" s="39">
        <v>45054</v>
      </c>
      <c r="P688" s="40">
        <v>1</v>
      </c>
      <c r="Q688" s="40">
        <v>4</v>
      </c>
      <c r="R688" s="40" t="str">
        <f>IFERROR(VLOOKUP(Tabla2[[#This Row],[CONTRATISTA PRNCIPAL]],Hoja1!$L$5:$M$9,2,FALSE),"CJV")</f>
        <v>CJV</v>
      </c>
      <c r="S688" s="40" t="str">
        <f>IF(Tabla2[[#This Row],[EMPRESA]]=Tabla2[[#This Row],[CONTRATISTA PRNCIPAL]],"Principal","Secundaria")</f>
        <v>Principal</v>
      </c>
      <c r="T688" s="42">
        <f>IFERROR(1/COUNTIF(Tabla2[CONTRATISTA PRNCIPAL],Tabla2[[#This Row],[CONTRATISTA PRNCIPAL]]),0)</f>
        <v>0.005291005291005291</v>
      </c>
      <c r="U688" s="43">
        <f>IF(((TODAY()-Tabla2[[#This Row],[FECHA NACIMIENTO]])/365)&lt;18,"Corregir", IF(((TODAY()-Tabla2[[#This Row],[FECHA NACIMIENTO]])/365)&gt;80, "Corregir",ROUNDDOWN(((TODAY()-Tabla2[[#This Row],[FECHA NACIMIENTO]])/365),0)))</f>
        <v>50</v>
      </c>
      <c r="V6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688" s="44" t="str">
        <f>+IF(Tabla2[[#This Row],[Edad]]="Corregir","Corregir","Ok")</f>
        <v>Ok</v>
      </c>
      <c r="X688" s="42" t="str">
        <f>+IFERROR(VLOOKUP(Tabla2[[#This Row],[DISTRITO SEGÚN DNI]],Hoja1!$A$2:$B$32,2,FALSE),"No")</f>
        <v>No</v>
      </c>
      <c r="Y688" s="42" t="str">
        <f>IF(OR(LOWER(Tabla2[[#This Row],[GENERO]])="masculino", LOWER(Tabla2[[#This Row],[GENERO]])="femenino"),"OK","Corregir")</f>
        <v>OK</v>
      </c>
      <c r="Z688" s="42" t="str">
        <f>+IF(Tabla2[[#This Row],[Nro. DNI / CE]]="","Corregir",IF(LEN(Tabla2[[#This Row],[Nro. DNI / CE]])&gt;=8,"OK","Corregir"))</f>
        <v>OK</v>
      </c>
      <c r="AA688" s="42">
        <f>COUNTIF(Tabla2[APELLIDOS Y NOMBRES],Tabla2[[#This Row],[APELLIDOS Y NOMBRES]])</f>
        <v>1</v>
      </c>
      <c r="AB688" s="42">
        <f>IF(Tabla2[[#This Row],[Trabajador]]&gt;1,1/Tabla2[[#This Row],[Trabajador]],Tabla2[[#This Row],[Trabajador]])</f>
        <v>1</v>
      </c>
      <c r="AC688" t="str">
        <f>+IFERROR(IF(Tabla2[[#This Row],[FECHA CESE/BAJA]]="","No Aplica",IF(AND(MONTH(Tabla2[[#This Row],[FECHA CESE/BAJA]])=MONTH(TODAY()-30),YEAR(Tabla2[[#This Row],[FECHA CESE/BAJA]])=YEAR(TODAY())),MONTH(TODAY()-30)&amp;"-"&amp;YEAR(TODAY()),"Borrar")),"No aplica")</f>
        <v>No Aplica</v>
      </c>
      <c r="AD688" t="str">
        <f>+IFERROR(IF(Tabla2[[#This Row],[FECHA INICIO DE LABORES EN OBRA]]="","No Aplica",IF(AND(MONTH(Tabla2[[#This Row],[FECHA INICIO DE LABORES EN OBRA]])=MONTH(TODAY()-30),YEAR(Tabla2[[#This Row],[FECHA INICIO DE LABORES EN OBRA]])=YEAR(TODAY())),MONTH(TODAY()-30)&amp;"-"&amp;YEAR(TODAY()),"No Aplica")),"No Aplica")</f>
        <v>No Aplica</v>
      </c>
    </row>
    <row r="689" spans="1:30" x14ac:dyDescent="0.25">
      <c r="A689" s="13">
        <v>20603639520</v>
      </c>
      <c r="B689" s="15" t="s">
        <v>3799</v>
      </c>
      <c r="C689" s="15" t="s">
        <v>3799</v>
      </c>
      <c r="D689" s="15" t="s">
        <v>667</v>
      </c>
      <c r="E689" s="15" t="s">
        <v>668</v>
      </c>
      <c r="F689" s="39" t="s">
        <v>4268</v>
      </c>
      <c r="G689" s="15">
        <v>2</v>
      </c>
      <c r="H689" s="15" t="s">
        <v>2751</v>
      </c>
      <c r="I689" s="15" t="s">
        <v>3809</v>
      </c>
      <c r="J689" s="15" t="s">
        <v>4269</v>
      </c>
      <c r="K689" s="15" t="s">
        <v>22</v>
      </c>
      <c r="L689" s="40" t="s">
        <v>6</v>
      </c>
      <c r="M689" s="39"/>
      <c r="N689" s="41" t="s">
        <v>2687</v>
      </c>
      <c r="O689" s="39">
        <v>45059</v>
      </c>
      <c r="P689" s="40">
        <v>1</v>
      </c>
      <c r="Q689" s="40">
        <v>4</v>
      </c>
      <c r="R689" s="40" t="str">
        <f>IFERROR(VLOOKUP(Tabla2[[#This Row],[CONTRATISTA PRNCIPAL]],Hoja1!$L$5:$M$9,2,FALSE),"CJV")</f>
        <v>CJV</v>
      </c>
      <c r="S689" s="40" t="str">
        <f>IF(Tabla2[[#This Row],[EMPRESA]]=Tabla2[[#This Row],[CONTRATISTA PRNCIPAL]],"Principal","Secundaria")</f>
        <v>Principal</v>
      </c>
      <c r="T689" s="42">
        <f>IFERROR(1/COUNTIF(Tabla2[CONTRATISTA PRNCIPAL],Tabla2[[#This Row],[CONTRATISTA PRNCIPAL]]),0)</f>
        <v>0.005291005291005291</v>
      </c>
      <c r="U689" s="43">
        <f>IF(((TODAY()-Tabla2[[#This Row],[FECHA NACIMIENTO]])/365)&lt;18,"Corregir", IF(((TODAY()-Tabla2[[#This Row],[FECHA NACIMIENTO]])/365)&gt;80, "Corregir",ROUNDDOWN(((TODAY()-Tabla2[[#This Row],[FECHA NACIMIENTO]])/365),0)))</f>
        <v>36</v>
      </c>
      <c r="V6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89" s="44" t="str">
        <f>+IF(Tabla2[[#This Row],[Edad]]="Corregir","Corregir","Ok")</f>
        <v>Ok</v>
      </c>
      <c r="X689" s="42" t="str">
        <f>+IFERROR(VLOOKUP(Tabla2[[#This Row],[DISTRITO SEGÚN DNI]],Hoja1!$A$2:$B$32,2,FALSE),"No")</f>
        <v>BREÑA</v>
      </c>
      <c r="Y689" s="42" t="str">
        <f>IF(OR(LOWER(Tabla2[[#This Row],[GENERO]])="masculino", LOWER(Tabla2[[#This Row],[GENERO]])="femenino"),"OK","Corregir")</f>
        <v>OK</v>
      </c>
      <c r="Z689" s="42" t="str">
        <f>+IF(Tabla2[[#This Row],[Nro. DNI / CE]]="","Corregir",IF(LEN(Tabla2[[#This Row],[Nro. DNI / CE]])&gt;=8,"OK","Corregir"))</f>
        <v>OK</v>
      </c>
      <c r="AA689" s="42">
        <f>COUNTIF(Tabla2[APELLIDOS Y NOMBRES],Tabla2[[#This Row],[APELLIDOS Y NOMBRES]])</f>
        <v>1</v>
      </c>
      <c r="AB689" s="42">
        <f>IF(Tabla2[[#This Row],[Trabajador]]&gt;1,1/Tabla2[[#This Row],[Trabajador]],Tabla2[[#This Row],[Trabajador]])</f>
        <v>1</v>
      </c>
      <c r="AC689" t="str">
        <f>+IFERROR(IF(Tabla2[[#This Row],[FECHA CESE/BAJA]]="","No Aplica",IF(AND(MONTH(Tabla2[[#This Row],[FECHA CESE/BAJA]])=MONTH(TODAY()-30),YEAR(Tabla2[[#This Row],[FECHA CESE/BAJA]])=YEAR(TODAY())),MONTH(TODAY()-30)&amp;"-"&amp;YEAR(TODAY()),"Borrar")),"No aplica")</f>
        <v>No Aplica</v>
      </c>
      <c r="AD689" t="str">
        <f>+IFERROR(IF(Tabla2[[#This Row],[FECHA INICIO DE LABORES EN OBRA]]="","No Aplica",IF(AND(MONTH(Tabla2[[#This Row],[FECHA INICIO DE LABORES EN OBRA]])=MONTH(TODAY()-30),YEAR(Tabla2[[#This Row],[FECHA INICIO DE LABORES EN OBRA]])=YEAR(TODAY())),MONTH(TODAY()-30)&amp;"-"&amp;YEAR(TODAY()),"No Aplica")),"No Aplica")</f>
        <v>No Aplica</v>
      </c>
    </row>
    <row r="690" spans="1:30" x14ac:dyDescent="0.25">
      <c r="A690" s="13">
        <v>20603639520</v>
      </c>
      <c r="B690" s="15" t="s">
        <v>3799</v>
      </c>
      <c r="C690" s="15" t="s">
        <v>3799</v>
      </c>
      <c r="D690" s="15" t="s">
        <v>4270</v>
      </c>
      <c r="E690" s="15" t="s">
        <v>4271</v>
      </c>
      <c r="F690" s="39" t="s">
        <v>4272</v>
      </c>
      <c r="G690" s="15">
        <v>2</v>
      </c>
      <c r="H690" s="15" t="s">
        <v>3129</v>
      </c>
      <c r="I690" s="15" t="s">
        <v>3809</v>
      </c>
      <c r="J690" s="15" t="s">
        <v>4273</v>
      </c>
      <c r="K690" s="15" t="s">
        <v>4274</v>
      </c>
      <c r="L690" s="40" t="s">
        <v>6</v>
      </c>
      <c r="M690" s="39"/>
      <c r="N690" s="41" t="s">
        <v>2687</v>
      </c>
      <c r="O690" s="39">
        <v>45061</v>
      </c>
      <c r="P690" s="40">
        <v>1</v>
      </c>
      <c r="Q690" s="40">
        <v>4</v>
      </c>
      <c r="R690" s="40" t="str">
        <f>IFERROR(VLOOKUP(Tabla2[[#This Row],[CONTRATISTA PRNCIPAL]],Hoja1!$L$5:$M$9,2,FALSE),"CJV")</f>
        <v>CJV</v>
      </c>
      <c r="S690" s="40" t="str">
        <f>IF(Tabla2[[#This Row],[EMPRESA]]=Tabla2[[#This Row],[CONTRATISTA PRNCIPAL]],"Principal","Secundaria")</f>
        <v>Principal</v>
      </c>
      <c r="T690" s="42">
        <f>IFERROR(1/COUNTIF(Tabla2[CONTRATISTA PRNCIPAL],Tabla2[[#This Row],[CONTRATISTA PRNCIPAL]]),0)</f>
        <v>0.005291005291005291</v>
      </c>
      <c r="U690" s="43">
        <f>IF(((TODAY()-Tabla2[[#This Row],[FECHA NACIMIENTO]])/365)&lt;18,"Corregir", IF(((TODAY()-Tabla2[[#This Row],[FECHA NACIMIENTO]])/365)&gt;80, "Corregir",ROUNDDOWN(((TODAY()-Tabla2[[#This Row],[FECHA NACIMIENTO]])/365),0)))</f>
        <v>40</v>
      </c>
      <c r="V6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90" s="44" t="str">
        <f>+IF(Tabla2[[#This Row],[Edad]]="Corregir","Corregir","Ok")</f>
        <v>Ok</v>
      </c>
      <c r="X690" s="42" t="str">
        <f>+IFERROR(VLOOKUP(Tabla2[[#This Row],[DISTRITO SEGÚN DNI]],Hoja1!$A$2:$B$32,2,FALSE),"No")</f>
        <v>No</v>
      </c>
      <c r="Y690" s="42" t="str">
        <f>IF(OR(LOWER(Tabla2[[#This Row],[GENERO]])="masculino", LOWER(Tabla2[[#This Row],[GENERO]])="femenino"),"OK","Corregir")</f>
        <v>OK</v>
      </c>
      <c r="Z690" s="42" t="str">
        <f>+IF(Tabla2[[#This Row],[Nro. DNI / CE]]="","Corregir",IF(LEN(Tabla2[[#This Row],[Nro. DNI / CE]])&gt;=8,"OK","Corregir"))</f>
        <v>OK</v>
      </c>
      <c r="AA690" s="42">
        <f>COUNTIF(Tabla2[APELLIDOS Y NOMBRES],Tabla2[[#This Row],[APELLIDOS Y NOMBRES]])</f>
        <v>1</v>
      </c>
      <c r="AB690" s="42">
        <f>IF(Tabla2[[#This Row],[Trabajador]]&gt;1,1/Tabla2[[#This Row],[Trabajador]],Tabla2[[#This Row],[Trabajador]])</f>
        <v>1</v>
      </c>
      <c r="AC690" t="str">
        <f>+IFERROR(IF(Tabla2[[#This Row],[FECHA CESE/BAJA]]="","No Aplica",IF(AND(MONTH(Tabla2[[#This Row],[FECHA CESE/BAJA]])=MONTH(TODAY()-30),YEAR(Tabla2[[#This Row],[FECHA CESE/BAJA]])=YEAR(TODAY())),MONTH(TODAY()-30)&amp;"-"&amp;YEAR(TODAY()),"Borrar")),"No aplica")</f>
        <v>No Aplica</v>
      </c>
      <c r="AD690" t="str">
        <f>+IFERROR(IF(Tabla2[[#This Row],[FECHA INICIO DE LABORES EN OBRA]]="","No Aplica",IF(AND(MONTH(Tabla2[[#This Row],[FECHA INICIO DE LABORES EN OBRA]])=MONTH(TODAY()-30),YEAR(Tabla2[[#This Row],[FECHA INICIO DE LABORES EN OBRA]])=YEAR(TODAY())),MONTH(TODAY()-30)&amp;"-"&amp;YEAR(TODAY()),"No Aplica")),"No Aplica")</f>
        <v>No Aplica</v>
      </c>
    </row>
    <row r="691" spans="1:30" x14ac:dyDescent="0.25">
      <c r="A691" s="13">
        <v>20603639520</v>
      </c>
      <c r="B691" s="15" t="s">
        <v>3799</v>
      </c>
      <c r="C691" s="15" t="s">
        <v>3799</v>
      </c>
      <c r="D691" s="15" t="s">
        <v>4275</v>
      </c>
      <c r="E691" s="15" t="s">
        <v>4276</v>
      </c>
      <c r="F691" s="39" t="s">
        <v>4277</v>
      </c>
      <c r="G691" s="15">
        <v>2</v>
      </c>
      <c r="H691" s="15" t="s">
        <v>3129</v>
      </c>
      <c r="I691" s="15" t="s">
        <v>3804</v>
      </c>
      <c r="J691" s="15" t="s">
        <v>4278</v>
      </c>
      <c r="K691" s="15" t="s">
        <v>2190</v>
      </c>
      <c r="L691" s="40" t="s">
        <v>6</v>
      </c>
      <c r="M691" s="39"/>
      <c r="N691" s="41" t="s">
        <v>2687</v>
      </c>
      <c r="O691" s="39">
        <v>45061</v>
      </c>
      <c r="P691" s="40">
        <v>1</v>
      </c>
      <c r="Q691" s="40">
        <v>4</v>
      </c>
      <c r="R691" s="40" t="str">
        <f>IFERROR(VLOOKUP(Tabla2[[#This Row],[CONTRATISTA PRNCIPAL]],Hoja1!$L$5:$M$9,2,FALSE),"CJV")</f>
        <v>CJV</v>
      </c>
      <c r="S691" s="40" t="str">
        <f>IF(Tabla2[[#This Row],[EMPRESA]]=Tabla2[[#This Row],[CONTRATISTA PRNCIPAL]],"Principal","Secundaria")</f>
        <v>Principal</v>
      </c>
      <c r="T691" s="42">
        <f>IFERROR(1/COUNTIF(Tabla2[CONTRATISTA PRNCIPAL],Tabla2[[#This Row],[CONTRATISTA PRNCIPAL]]),0)</f>
        <v>0.005291005291005291</v>
      </c>
      <c r="U691" s="43">
        <f>IF(((TODAY()-Tabla2[[#This Row],[FECHA NACIMIENTO]])/365)&lt;18,"Corregir", IF(((TODAY()-Tabla2[[#This Row],[FECHA NACIMIENTO]])/365)&gt;80, "Corregir",ROUNDDOWN(((TODAY()-Tabla2[[#This Row],[FECHA NACIMIENTO]])/365),0)))</f>
        <v>49</v>
      </c>
      <c r="V6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91" s="44" t="str">
        <f>+IF(Tabla2[[#This Row],[Edad]]="Corregir","Corregir","Ok")</f>
        <v>Ok</v>
      </c>
      <c r="X691" s="42" t="str">
        <f>+IFERROR(VLOOKUP(Tabla2[[#This Row],[DISTRITO SEGÚN DNI]],Hoja1!$A$2:$B$32,2,FALSE),"No")</f>
        <v>No</v>
      </c>
      <c r="Y691" s="42" t="str">
        <f>IF(OR(LOWER(Tabla2[[#This Row],[GENERO]])="masculino", LOWER(Tabla2[[#This Row],[GENERO]])="femenino"),"OK","Corregir")</f>
        <v>OK</v>
      </c>
      <c r="Z691" s="42" t="str">
        <f>+IF(Tabla2[[#This Row],[Nro. DNI / CE]]="","Corregir",IF(LEN(Tabla2[[#This Row],[Nro. DNI / CE]])&gt;=8,"OK","Corregir"))</f>
        <v>OK</v>
      </c>
      <c r="AA691" s="42">
        <f>COUNTIF(Tabla2[APELLIDOS Y NOMBRES],Tabla2[[#This Row],[APELLIDOS Y NOMBRES]])</f>
        <v>1</v>
      </c>
      <c r="AB691" s="42">
        <f>IF(Tabla2[[#This Row],[Trabajador]]&gt;1,1/Tabla2[[#This Row],[Trabajador]],Tabla2[[#This Row],[Trabajador]])</f>
        <v>1</v>
      </c>
      <c r="AC691" t="str">
        <f>+IFERROR(IF(Tabla2[[#This Row],[FECHA CESE/BAJA]]="","No Aplica",IF(AND(MONTH(Tabla2[[#This Row],[FECHA CESE/BAJA]])=MONTH(TODAY()-30),YEAR(Tabla2[[#This Row],[FECHA CESE/BAJA]])=YEAR(TODAY())),MONTH(TODAY()-30)&amp;"-"&amp;YEAR(TODAY()),"Borrar")),"No aplica")</f>
        <v>No Aplica</v>
      </c>
      <c r="AD691" t="str">
        <f>+IFERROR(IF(Tabla2[[#This Row],[FECHA INICIO DE LABORES EN OBRA]]="","No Aplica",IF(AND(MONTH(Tabla2[[#This Row],[FECHA INICIO DE LABORES EN OBRA]])=MONTH(TODAY()-30),YEAR(Tabla2[[#This Row],[FECHA INICIO DE LABORES EN OBRA]])=YEAR(TODAY())),MONTH(TODAY()-30)&amp;"-"&amp;YEAR(TODAY()),"No Aplica")),"No Aplica")</f>
        <v>No Aplica</v>
      </c>
    </row>
    <row r="692" spans="1:30" x14ac:dyDescent="0.25">
      <c r="A692" s="13">
        <v>20603639520</v>
      </c>
      <c r="B692" s="15" t="s">
        <v>3799</v>
      </c>
      <c r="C692" s="15" t="s">
        <v>3799</v>
      </c>
      <c r="D692" s="15" t="s">
        <v>4279</v>
      </c>
      <c r="E692" s="15" t="s">
        <v>4280</v>
      </c>
      <c r="F692" s="39" t="s">
        <v>4281</v>
      </c>
      <c r="G692" s="15">
        <v>2</v>
      </c>
      <c r="H692" s="15" t="s">
        <v>3129</v>
      </c>
      <c r="I692" s="15" t="s">
        <v>3804</v>
      </c>
      <c r="J692" s="15" t="s">
        <v>4282</v>
      </c>
      <c r="K692" s="15" t="s">
        <v>2182</v>
      </c>
      <c r="L692" s="40" t="s">
        <v>6</v>
      </c>
      <c r="M692" s="39"/>
      <c r="N692" s="41" t="s">
        <v>2687</v>
      </c>
      <c r="O692" s="39">
        <v>45061</v>
      </c>
      <c r="P692" s="40">
        <v>1</v>
      </c>
      <c r="Q692" s="40">
        <v>4</v>
      </c>
      <c r="R692" s="40" t="str">
        <f>IFERROR(VLOOKUP(Tabla2[[#This Row],[CONTRATISTA PRNCIPAL]],Hoja1!$L$5:$M$9,2,FALSE),"CJV")</f>
        <v>CJV</v>
      </c>
      <c r="S692" s="40" t="str">
        <f>IF(Tabla2[[#This Row],[EMPRESA]]=Tabla2[[#This Row],[CONTRATISTA PRNCIPAL]],"Principal","Secundaria")</f>
        <v>Principal</v>
      </c>
      <c r="T692" s="42">
        <f>IFERROR(1/COUNTIF(Tabla2[CONTRATISTA PRNCIPAL],Tabla2[[#This Row],[CONTRATISTA PRNCIPAL]]),0)</f>
        <v>0.005291005291005291</v>
      </c>
      <c r="U692" s="43">
        <f>IF(((TODAY()-Tabla2[[#This Row],[FECHA NACIMIENTO]])/365)&lt;18,"Corregir", IF(((TODAY()-Tabla2[[#This Row],[FECHA NACIMIENTO]])/365)&gt;80, "Corregir",ROUNDDOWN(((TODAY()-Tabla2[[#This Row],[FECHA NACIMIENTO]])/365),0)))</f>
        <v>35</v>
      </c>
      <c r="V6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92" s="44" t="str">
        <f>+IF(Tabla2[[#This Row],[Edad]]="Corregir","Corregir","Ok")</f>
        <v>Ok</v>
      </c>
      <c r="X692" s="42" t="str">
        <f>+IFERROR(VLOOKUP(Tabla2[[#This Row],[DISTRITO SEGÚN DNI]],Hoja1!$A$2:$B$32,2,FALSE),"No")</f>
        <v>No</v>
      </c>
      <c r="Y692" s="42" t="str">
        <f>IF(OR(LOWER(Tabla2[[#This Row],[GENERO]])="masculino", LOWER(Tabla2[[#This Row],[GENERO]])="femenino"),"OK","Corregir")</f>
        <v>OK</v>
      </c>
      <c r="Z692" s="42" t="str">
        <f>+IF(Tabla2[[#This Row],[Nro. DNI / CE]]="","Corregir",IF(LEN(Tabla2[[#This Row],[Nro. DNI / CE]])&gt;=8,"OK","Corregir"))</f>
        <v>OK</v>
      </c>
      <c r="AA692" s="42">
        <f>COUNTIF(Tabla2[APELLIDOS Y NOMBRES],Tabla2[[#This Row],[APELLIDOS Y NOMBRES]])</f>
        <v>1</v>
      </c>
      <c r="AB692" s="42">
        <f>IF(Tabla2[[#This Row],[Trabajador]]&gt;1,1/Tabla2[[#This Row],[Trabajador]],Tabla2[[#This Row],[Trabajador]])</f>
        <v>1</v>
      </c>
      <c r="AC692" t="str">
        <f>+IFERROR(IF(Tabla2[[#This Row],[FECHA CESE/BAJA]]="","No Aplica",IF(AND(MONTH(Tabla2[[#This Row],[FECHA CESE/BAJA]])=MONTH(TODAY()-30),YEAR(Tabla2[[#This Row],[FECHA CESE/BAJA]])=YEAR(TODAY())),MONTH(TODAY()-30)&amp;"-"&amp;YEAR(TODAY()),"Borrar")),"No aplica")</f>
        <v>No Aplica</v>
      </c>
      <c r="AD692" t="str">
        <f>+IFERROR(IF(Tabla2[[#This Row],[FECHA INICIO DE LABORES EN OBRA]]="","No Aplica",IF(AND(MONTH(Tabla2[[#This Row],[FECHA INICIO DE LABORES EN OBRA]])=MONTH(TODAY()-30),YEAR(Tabla2[[#This Row],[FECHA INICIO DE LABORES EN OBRA]])=YEAR(TODAY())),MONTH(TODAY()-30)&amp;"-"&amp;YEAR(TODAY()),"No Aplica")),"No Aplica")</f>
        <v>No Aplica</v>
      </c>
    </row>
    <row r="693" spans="1:30" x14ac:dyDescent="0.25">
      <c r="A693" s="13">
        <v>20603639520</v>
      </c>
      <c r="B693" s="15" t="s">
        <v>3799</v>
      </c>
      <c r="C693" s="15" t="s">
        <v>3799</v>
      </c>
      <c r="D693" s="15" t="s">
        <v>4283</v>
      </c>
      <c r="E693" s="15" t="s">
        <v>4284</v>
      </c>
      <c r="F693" s="39" t="s">
        <v>4285</v>
      </c>
      <c r="G693" s="15">
        <v>2</v>
      </c>
      <c r="H693" s="15" t="s">
        <v>2746</v>
      </c>
      <c r="I693" s="15" t="s">
        <v>3809</v>
      </c>
      <c r="J693" s="15" t="s">
        <v>4286</v>
      </c>
      <c r="K693" s="15" t="s">
        <v>2190</v>
      </c>
      <c r="L693" s="40" t="s">
        <v>6</v>
      </c>
      <c r="M693" s="39"/>
      <c r="N693" s="41" t="s">
        <v>2687</v>
      </c>
      <c r="O693" s="39">
        <v>45071</v>
      </c>
      <c r="P693" s="40">
        <v>1</v>
      </c>
      <c r="Q693" s="40">
        <v>4</v>
      </c>
      <c r="R693" s="40" t="str">
        <f>IFERROR(VLOOKUP(Tabla2[[#This Row],[CONTRATISTA PRNCIPAL]],Hoja1!$L$5:$M$9,2,FALSE),"CJV")</f>
        <v>CJV</v>
      </c>
      <c r="S693" s="40" t="str">
        <f>IF(Tabla2[[#This Row],[EMPRESA]]=Tabla2[[#This Row],[CONTRATISTA PRNCIPAL]],"Principal","Secundaria")</f>
        <v>Principal</v>
      </c>
      <c r="T693" s="42">
        <f>IFERROR(1/COUNTIF(Tabla2[CONTRATISTA PRNCIPAL],Tabla2[[#This Row],[CONTRATISTA PRNCIPAL]]),0)</f>
        <v>0.005291005291005291</v>
      </c>
      <c r="U693" s="43">
        <f>IF(((TODAY()-Tabla2[[#This Row],[FECHA NACIMIENTO]])/365)&lt;18,"Corregir", IF(((TODAY()-Tabla2[[#This Row],[FECHA NACIMIENTO]])/365)&gt;80, "Corregir",ROUNDDOWN(((TODAY()-Tabla2[[#This Row],[FECHA NACIMIENTO]])/365),0)))</f>
        <v>39</v>
      </c>
      <c r="V6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93" s="44" t="str">
        <f>+IF(Tabla2[[#This Row],[Edad]]="Corregir","Corregir","Ok")</f>
        <v>Ok</v>
      </c>
      <c r="X693" s="42" t="str">
        <f>+IFERROR(VLOOKUP(Tabla2[[#This Row],[DISTRITO SEGÚN DNI]],Hoja1!$A$2:$B$32,2,FALSE),"No")</f>
        <v>No</v>
      </c>
      <c r="Y693" s="42" t="str">
        <f>IF(OR(LOWER(Tabla2[[#This Row],[GENERO]])="masculino", LOWER(Tabla2[[#This Row],[GENERO]])="femenino"),"OK","Corregir")</f>
        <v>OK</v>
      </c>
      <c r="Z693" s="42" t="str">
        <f>+IF(Tabla2[[#This Row],[Nro. DNI / CE]]="","Corregir",IF(LEN(Tabla2[[#This Row],[Nro. DNI / CE]])&gt;=8,"OK","Corregir"))</f>
        <v>OK</v>
      </c>
      <c r="AA693" s="42">
        <f>COUNTIF(Tabla2[APELLIDOS Y NOMBRES],Tabla2[[#This Row],[APELLIDOS Y NOMBRES]])</f>
        <v>1</v>
      </c>
      <c r="AB693" s="42">
        <f>IF(Tabla2[[#This Row],[Trabajador]]&gt;1,1/Tabla2[[#This Row],[Trabajador]],Tabla2[[#This Row],[Trabajador]])</f>
        <v>1</v>
      </c>
      <c r="AC693" t="str">
        <f>+IFERROR(IF(Tabla2[[#This Row],[FECHA CESE/BAJA]]="","No Aplica",IF(AND(MONTH(Tabla2[[#This Row],[FECHA CESE/BAJA]])=MONTH(TODAY()-30),YEAR(Tabla2[[#This Row],[FECHA CESE/BAJA]])=YEAR(TODAY())),MONTH(TODAY()-30)&amp;"-"&amp;YEAR(TODAY()),"Borrar")),"No aplica")</f>
        <v>No Aplica</v>
      </c>
      <c r="AD693" t="str">
        <f>+IFERROR(IF(Tabla2[[#This Row],[FECHA INICIO DE LABORES EN OBRA]]="","No Aplica",IF(AND(MONTH(Tabla2[[#This Row],[FECHA INICIO DE LABORES EN OBRA]])=MONTH(TODAY()-30),YEAR(Tabla2[[#This Row],[FECHA INICIO DE LABORES EN OBRA]])=YEAR(TODAY())),MONTH(TODAY()-30)&amp;"-"&amp;YEAR(TODAY()),"No Aplica")),"No Aplica")</f>
        <v>No Aplica</v>
      </c>
    </row>
    <row r="694" spans="1:30" x14ac:dyDescent="0.25">
      <c r="A694" s="13">
        <v>20603639520</v>
      </c>
      <c r="B694" s="15" t="s">
        <v>3830</v>
      </c>
      <c r="C694" s="15" t="s">
        <v>3799</v>
      </c>
      <c r="D694" s="15" t="s">
        <v>4287</v>
      </c>
      <c r="E694" s="15" t="s">
        <v>4288</v>
      </c>
      <c r="F694" s="39" t="s">
        <v>4289</v>
      </c>
      <c r="G694" s="15">
        <v>1</v>
      </c>
      <c r="H694" s="15" t="s">
        <v>3380</v>
      </c>
      <c r="I694" s="15" t="s">
        <v>3809</v>
      </c>
      <c r="J694" s="15" t="s">
        <v>4290</v>
      </c>
      <c r="K694" s="15" t="s">
        <v>4291</v>
      </c>
      <c r="L694" s="40" t="s">
        <v>6</v>
      </c>
      <c r="M694" s="39"/>
      <c r="N694" s="41" t="s">
        <v>2687</v>
      </c>
      <c r="O694" s="39">
        <v>45075</v>
      </c>
      <c r="P694" s="40">
        <v>1</v>
      </c>
      <c r="Q694" s="40">
        <v>4</v>
      </c>
      <c r="R694" s="40" t="str">
        <f>IFERROR(VLOOKUP(Tabla2[[#This Row],[CONTRATISTA PRNCIPAL]],Hoja1!$L$5:$M$9,2,FALSE),"CJV")</f>
        <v>CJV</v>
      </c>
      <c r="S694" s="40" t="str">
        <f>IF(Tabla2[[#This Row],[EMPRESA]]=Tabla2[[#This Row],[CONTRATISTA PRNCIPAL]],"Principal","Secundaria")</f>
        <v>Secundaria</v>
      </c>
      <c r="T694" s="42">
        <f>IFERROR(1/COUNTIF(Tabla2[CONTRATISTA PRNCIPAL],Tabla2[[#This Row],[CONTRATISTA PRNCIPAL]]),0)</f>
        <v>0.005291005291005291</v>
      </c>
      <c r="U694" s="43">
        <f>IF(((TODAY()-Tabla2[[#This Row],[FECHA NACIMIENTO]])/365)&lt;18,"Corregir", IF(((TODAY()-Tabla2[[#This Row],[FECHA NACIMIENTO]])/365)&gt;80, "Corregir",ROUNDDOWN(((TODAY()-Tabla2[[#This Row],[FECHA NACIMIENTO]])/365),0)))</f>
        <v>23</v>
      </c>
      <c r="V6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694" s="44" t="str">
        <f>+IF(Tabla2[[#This Row],[Edad]]="Corregir","Corregir","Ok")</f>
        <v>Ok</v>
      </c>
      <c r="X694" s="42" t="str">
        <f>+IFERROR(VLOOKUP(Tabla2[[#This Row],[DISTRITO SEGÚN DNI]],Hoja1!$A$2:$B$32,2,FALSE),"No")</f>
        <v>No</v>
      </c>
      <c r="Y694" s="42" t="str">
        <f>IF(OR(LOWER(Tabla2[[#This Row],[GENERO]])="masculino", LOWER(Tabla2[[#This Row],[GENERO]])="femenino"),"OK","Corregir")</f>
        <v>OK</v>
      </c>
      <c r="Z694" s="42" t="str">
        <f>+IF(Tabla2[[#This Row],[Nro. DNI / CE]]="","Corregir",IF(LEN(Tabla2[[#This Row],[Nro. DNI / CE]])&gt;=8,"OK","Corregir"))</f>
        <v>OK</v>
      </c>
      <c r="AA694" s="42">
        <f>COUNTIF(Tabla2[APELLIDOS Y NOMBRES],Tabla2[[#This Row],[APELLIDOS Y NOMBRES]])</f>
        <v>1</v>
      </c>
      <c r="AB694" s="42">
        <f>IF(Tabla2[[#This Row],[Trabajador]]&gt;1,1/Tabla2[[#This Row],[Trabajador]],Tabla2[[#This Row],[Trabajador]])</f>
        <v>1</v>
      </c>
      <c r="AC694" t="str">
        <f>+IFERROR(IF(Tabla2[[#This Row],[FECHA CESE/BAJA]]="","No Aplica",IF(AND(MONTH(Tabla2[[#This Row],[FECHA CESE/BAJA]])=MONTH(TODAY()-30),YEAR(Tabla2[[#This Row],[FECHA CESE/BAJA]])=YEAR(TODAY())),MONTH(TODAY()-30)&amp;"-"&amp;YEAR(TODAY()),"Borrar")),"No aplica")</f>
        <v>No Aplica</v>
      </c>
      <c r="AD694" t="str">
        <f>+IFERROR(IF(Tabla2[[#This Row],[FECHA INICIO DE LABORES EN OBRA]]="","No Aplica",IF(AND(MONTH(Tabla2[[#This Row],[FECHA INICIO DE LABORES EN OBRA]])=MONTH(TODAY()-30),YEAR(Tabla2[[#This Row],[FECHA INICIO DE LABORES EN OBRA]])=YEAR(TODAY())),MONTH(TODAY()-30)&amp;"-"&amp;YEAR(TODAY()),"No Aplica")),"No Aplica")</f>
        <v>No Aplica</v>
      </c>
    </row>
    <row r="695" spans="1:30" x14ac:dyDescent="0.25">
      <c r="A695" s="13">
        <v>20603639520</v>
      </c>
      <c r="B695" s="15" t="s">
        <v>3799</v>
      </c>
      <c r="C695" s="15" t="s">
        <v>3799</v>
      </c>
      <c r="D695" s="15" t="s">
        <v>355</v>
      </c>
      <c r="E695" s="15" t="s">
        <v>356</v>
      </c>
      <c r="F695" s="39">
        <v>27696</v>
      </c>
      <c r="G695" s="15">
        <v>2</v>
      </c>
      <c r="H695" s="15" t="s">
        <v>2751</v>
      </c>
      <c r="I695" s="15" t="s">
        <v>3840</v>
      </c>
      <c r="J695" s="15" t="s">
        <v>4292</v>
      </c>
      <c r="K695" s="15" t="s">
        <v>34</v>
      </c>
      <c r="L695" s="40" t="s">
        <v>6</v>
      </c>
      <c r="M695" s="39"/>
      <c r="N695" s="41" t="s">
        <v>2687</v>
      </c>
      <c r="O695" s="39">
        <v>45056</v>
      </c>
      <c r="P695" s="40">
        <v>1</v>
      </c>
      <c r="Q695" s="40">
        <v>4</v>
      </c>
      <c r="R695" s="40" t="str">
        <f>IFERROR(VLOOKUP(Tabla2[[#This Row],[CONTRATISTA PRNCIPAL]],Hoja1!$L$5:$M$9,2,FALSE),"CJV")</f>
        <v>CJV</v>
      </c>
      <c r="S695" s="40" t="str">
        <f>IF(Tabla2[[#This Row],[EMPRESA]]=Tabla2[[#This Row],[CONTRATISTA PRNCIPAL]],"Principal","Secundaria")</f>
        <v>Principal</v>
      </c>
      <c r="T695" s="42">
        <f>IFERROR(1/COUNTIF(Tabla2[CONTRATISTA PRNCIPAL],Tabla2[[#This Row],[CONTRATISTA PRNCIPAL]]),0)</f>
        <v>0.005291005291005291</v>
      </c>
      <c r="U695" s="43">
        <f>IF(((TODAY()-Tabla2[[#This Row],[FECHA NACIMIENTO]])/365)&lt;18,"Corregir", IF(((TODAY()-Tabla2[[#This Row],[FECHA NACIMIENTO]])/365)&gt;80, "Corregir",ROUNDDOWN(((TODAY()-Tabla2[[#This Row],[FECHA NACIMIENTO]])/365),0)))</f>
        <v>47</v>
      </c>
      <c r="V6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695" s="44" t="str">
        <f>+IF(Tabla2[[#This Row],[Edad]]="Corregir","Corregir","Ok")</f>
        <v>Ok</v>
      </c>
      <c r="X695" s="42" t="str">
        <f>+IFERROR(VLOOKUP(Tabla2[[#This Row],[DISTRITO SEGÚN DNI]],Hoja1!$A$2:$B$32,2,FALSE),"No")</f>
        <v>SANTA ANITA</v>
      </c>
      <c r="Y695" s="42" t="str">
        <f>IF(OR(LOWER(Tabla2[[#This Row],[GENERO]])="masculino", LOWER(Tabla2[[#This Row],[GENERO]])="femenino"),"OK","Corregir")</f>
        <v>OK</v>
      </c>
      <c r="Z695" s="42" t="str">
        <f>+IF(Tabla2[[#This Row],[Nro. DNI / CE]]="","Corregir",IF(LEN(Tabla2[[#This Row],[Nro. DNI / CE]])&gt;=8,"OK","Corregir"))</f>
        <v>OK</v>
      </c>
      <c r="AA695" s="42">
        <f>COUNTIF(Tabla2[APELLIDOS Y NOMBRES],Tabla2[[#This Row],[APELLIDOS Y NOMBRES]])</f>
        <v>1</v>
      </c>
      <c r="AB695" s="42">
        <f>IF(Tabla2[[#This Row],[Trabajador]]&gt;1,1/Tabla2[[#This Row],[Trabajador]],Tabla2[[#This Row],[Trabajador]])</f>
        <v>1</v>
      </c>
      <c r="AC695" t="str">
        <f>+IFERROR(IF(Tabla2[[#This Row],[FECHA CESE/BAJA]]="","No Aplica",IF(AND(MONTH(Tabla2[[#This Row],[FECHA CESE/BAJA]])=MONTH(TODAY()-30),YEAR(Tabla2[[#This Row],[FECHA CESE/BAJA]])=YEAR(TODAY())),MONTH(TODAY()-30)&amp;"-"&amp;YEAR(TODAY()),"Borrar")),"No aplica")</f>
        <v>No Aplica</v>
      </c>
      <c r="AD695" t="str">
        <f>+IFERROR(IF(Tabla2[[#This Row],[FECHA INICIO DE LABORES EN OBRA]]="","No Aplica",IF(AND(MONTH(Tabla2[[#This Row],[FECHA INICIO DE LABORES EN OBRA]])=MONTH(TODAY()-30),YEAR(Tabla2[[#This Row],[FECHA INICIO DE LABORES EN OBRA]])=YEAR(TODAY())),MONTH(TODAY()-30)&amp;"-"&amp;YEAR(TODAY()),"No Aplica")),"No Aplica")</f>
        <v>No Aplica</v>
      </c>
    </row>
    <row r="696" spans="1:30" x14ac:dyDescent="0.25">
      <c r="A696" s="13">
        <v>20603639520</v>
      </c>
      <c r="B696" s="15" t="s">
        <v>3799</v>
      </c>
      <c r="C696" s="15" t="s">
        <v>3799</v>
      </c>
      <c r="D696" s="15" t="s">
        <v>4293</v>
      </c>
      <c r="E696" s="15" t="s">
        <v>4294</v>
      </c>
      <c r="F696" s="39">
        <v>35337</v>
      </c>
      <c r="G696" s="15">
        <v>2</v>
      </c>
      <c r="H696" s="15" t="s">
        <v>2192</v>
      </c>
      <c r="I696" s="15" t="s">
        <v>3840</v>
      </c>
      <c r="J696" s="15" t="s">
        <v>4295</v>
      </c>
      <c r="K696" s="15" t="s">
        <v>4296</v>
      </c>
      <c r="L696" s="40" t="s">
        <v>6</v>
      </c>
      <c r="M696" s="39"/>
      <c r="N696" s="41" t="s">
        <v>2687</v>
      </c>
      <c r="O696" s="39">
        <v>45056</v>
      </c>
      <c r="P696" s="40">
        <v>1</v>
      </c>
      <c r="Q696" s="40">
        <v>4</v>
      </c>
      <c r="R696" s="40" t="str">
        <f>IFERROR(VLOOKUP(Tabla2[[#This Row],[CONTRATISTA PRNCIPAL]],Hoja1!$L$5:$M$9,2,FALSE),"CJV")</f>
        <v>CJV</v>
      </c>
      <c r="S696" s="40" t="str">
        <f>IF(Tabla2[[#This Row],[EMPRESA]]=Tabla2[[#This Row],[CONTRATISTA PRNCIPAL]],"Principal","Secundaria")</f>
        <v>Principal</v>
      </c>
      <c r="T696" s="42">
        <f>IFERROR(1/COUNTIF(Tabla2[CONTRATISTA PRNCIPAL],Tabla2[[#This Row],[CONTRATISTA PRNCIPAL]]),0)</f>
        <v>0.005291005291005291</v>
      </c>
      <c r="U696" s="43">
        <f>IF(((TODAY()-Tabla2[[#This Row],[FECHA NACIMIENTO]])/365)&lt;18,"Corregir", IF(((TODAY()-Tabla2[[#This Row],[FECHA NACIMIENTO]])/365)&gt;80, "Corregir",ROUNDDOWN(((TODAY()-Tabla2[[#This Row],[FECHA NACIMIENTO]])/365),0)))</f>
        <v>27</v>
      </c>
      <c r="V6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96" s="44" t="str">
        <f>+IF(Tabla2[[#This Row],[Edad]]="Corregir","Corregir","Ok")</f>
        <v>Ok</v>
      </c>
      <c r="X696" s="42" t="str">
        <f>+IFERROR(VLOOKUP(Tabla2[[#This Row],[DISTRITO SEGÚN DNI]],Hoja1!$A$2:$B$32,2,FALSE),"No")</f>
        <v>No</v>
      </c>
      <c r="Y696" s="42" t="str">
        <f>IF(OR(LOWER(Tabla2[[#This Row],[GENERO]])="masculino", LOWER(Tabla2[[#This Row],[GENERO]])="femenino"),"OK","Corregir")</f>
        <v>OK</v>
      </c>
      <c r="Z696" s="42" t="str">
        <f>+IF(Tabla2[[#This Row],[Nro. DNI / CE]]="","Corregir",IF(LEN(Tabla2[[#This Row],[Nro. DNI / CE]])&gt;=8,"OK","Corregir"))</f>
        <v>OK</v>
      </c>
      <c r="AA696" s="42">
        <f>COUNTIF(Tabla2[APELLIDOS Y NOMBRES],Tabla2[[#This Row],[APELLIDOS Y NOMBRES]])</f>
        <v>1</v>
      </c>
      <c r="AB696" s="42">
        <f>IF(Tabla2[[#This Row],[Trabajador]]&gt;1,1/Tabla2[[#This Row],[Trabajador]],Tabla2[[#This Row],[Trabajador]])</f>
        <v>1</v>
      </c>
      <c r="AC696" t="str">
        <f>+IFERROR(IF(Tabla2[[#This Row],[FECHA CESE/BAJA]]="","No Aplica",IF(AND(MONTH(Tabla2[[#This Row],[FECHA CESE/BAJA]])=MONTH(TODAY()-30),YEAR(Tabla2[[#This Row],[FECHA CESE/BAJA]])=YEAR(TODAY())),MONTH(TODAY()-30)&amp;"-"&amp;YEAR(TODAY()),"Borrar")),"No aplica")</f>
        <v>No Aplica</v>
      </c>
      <c r="AD696" t="str">
        <f>+IFERROR(IF(Tabla2[[#This Row],[FECHA INICIO DE LABORES EN OBRA]]="","No Aplica",IF(AND(MONTH(Tabla2[[#This Row],[FECHA INICIO DE LABORES EN OBRA]])=MONTH(TODAY()-30),YEAR(Tabla2[[#This Row],[FECHA INICIO DE LABORES EN OBRA]])=YEAR(TODAY())),MONTH(TODAY()-30)&amp;"-"&amp;YEAR(TODAY()),"No Aplica")),"No Aplica")</f>
        <v>No Aplica</v>
      </c>
    </row>
    <row r="697" spans="1:30" x14ac:dyDescent="0.25">
      <c r="A697" s="13">
        <v>20603639520</v>
      </c>
      <c r="B697" s="15" t="s">
        <v>3799</v>
      </c>
      <c r="C697" s="15" t="s">
        <v>3799</v>
      </c>
      <c r="D697" s="15" t="s">
        <v>4297</v>
      </c>
      <c r="E697" s="15" t="s">
        <v>4298</v>
      </c>
      <c r="F697" s="39" t="s">
        <v>4299</v>
      </c>
      <c r="G697" s="15">
        <v>2</v>
      </c>
      <c r="H697" s="15" t="s">
        <v>3129</v>
      </c>
      <c r="I697" s="15" t="s">
        <v>3809</v>
      </c>
      <c r="J697" s="15" t="s">
        <v>4300</v>
      </c>
      <c r="K697" s="15" t="s">
        <v>2641</v>
      </c>
      <c r="L697" s="40" t="s">
        <v>6</v>
      </c>
      <c r="M697" s="39"/>
      <c r="N697" s="41" t="s">
        <v>3326</v>
      </c>
      <c r="O697" s="39">
        <v>45077</v>
      </c>
      <c r="P697" s="40">
        <v>1</v>
      </c>
      <c r="Q697" s="40">
        <v>4</v>
      </c>
      <c r="R697" s="40" t="str">
        <f>IFERROR(VLOOKUP(Tabla2[[#This Row],[CONTRATISTA PRNCIPAL]],Hoja1!$L$5:$M$9,2,FALSE),"CJV")</f>
        <v>CJV</v>
      </c>
      <c r="S697" s="40" t="str">
        <f>IF(Tabla2[[#This Row],[EMPRESA]]=Tabla2[[#This Row],[CONTRATISTA PRNCIPAL]],"Principal","Secundaria")</f>
        <v>Principal</v>
      </c>
      <c r="T697" s="42">
        <f>IFERROR(1/COUNTIF(Tabla2[CONTRATISTA PRNCIPAL],Tabla2[[#This Row],[CONTRATISTA PRNCIPAL]]),0)</f>
        <v>0.005291005291005291</v>
      </c>
      <c r="U697" s="43">
        <f>IF(((TODAY()-Tabla2[[#This Row],[FECHA NACIMIENTO]])/365)&lt;18,"Corregir", IF(((TODAY()-Tabla2[[#This Row],[FECHA NACIMIENTO]])/365)&gt;80, "Corregir",ROUNDDOWN(((TODAY()-Tabla2[[#This Row],[FECHA NACIMIENTO]])/365),0)))</f>
        <v>34</v>
      </c>
      <c r="V6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697" s="44" t="str">
        <f>+IF(Tabla2[[#This Row],[Edad]]="Corregir","Corregir","Ok")</f>
        <v>Ok</v>
      </c>
      <c r="X697" s="42" t="str">
        <f>+IFERROR(VLOOKUP(Tabla2[[#This Row],[DISTRITO SEGÚN DNI]],Hoja1!$A$2:$B$32,2,FALSE),"No")</f>
        <v>No</v>
      </c>
      <c r="Y697" s="42" t="str">
        <f>IF(OR(LOWER(Tabla2[[#This Row],[GENERO]])="masculino", LOWER(Tabla2[[#This Row],[GENERO]])="femenino"),"OK","Corregir")</f>
        <v>OK</v>
      </c>
      <c r="Z697" s="42" t="str">
        <f>+IF(Tabla2[[#This Row],[Nro. DNI / CE]]="","Corregir",IF(LEN(Tabla2[[#This Row],[Nro. DNI / CE]])&gt;=8,"OK","Corregir"))</f>
        <v>OK</v>
      </c>
      <c r="AA697" s="42">
        <f>COUNTIF(Tabla2[APELLIDOS Y NOMBRES],Tabla2[[#This Row],[APELLIDOS Y NOMBRES]])</f>
        <v>1</v>
      </c>
      <c r="AB697" s="42">
        <f>IF(Tabla2[[#This Row],[Trabajador]]&gt;1,1/Tabla2[[#This Row],[Trabajador]],Tabla2[[#This Row],[Trabajador]])</f>
        <v>1</v>
      </c>
      <c r="AC697" t="str">
        <f>+IFERROR(IF(Tabla2[[#This Row],[FECHA CESE/BAJA]]="","No Aplica",IF(AND(MONTH(Tabla2[[#This Row],[FECHA CESE/BAJA]])=MONTH(TODAY()-30),YEAR(Tabla2[[#This Row],[FECHA CESE/BAJA]])=YEAR(TODAY())),MONTH(TODAY()-30)&amp;"-"&amp;YEAR(TODAY()),"Borrar")),"No aplica")</f>
        <v>No Aplica</v>
      </c>
      <c r="AD697" t="str">
        <f>+IFERROR(IF(Tabla2[[#This Row],[FECHA INICIO DE LABORES EN OBRA]]="","No Aplica",IF(AND(MONTH(Tabla2[[#This Row],[FECHA INICIO DE LABORES EN OBRA]])=MONTH(TODAY()-30),YEAR(Tabla2[[#This Row],[FECHA INICIO DE LABORES EN OBRA]])=YEAR(TODAY())),MONTH(TODAY()-30)&amp;"-"&amp;YEAR(TODAY()),"No Aplica")),"No Aplica")</f>
        <v>No Aplica</v>
      </c>
    </row>
    <row r="698" spans="1:30" x14ac:dyDescent="0.25">
      <c r="A698" s="13">
        <v>20603639520</v>
      </c>
      <c r="B698" s="15" t="s">
        <v>3799</v>
      </c>
      <c r="C698" s="15" t="s">
        <v>3799</v>
      </c>
      <c r="D698" s="15" t="s">
        <v>4301</v>
      </c>
      <c r="E698" s="15" t="s">
        <v>4302</v>
      </c>
      <c r="F698" s="39" t="s">
        <v>4303</v>
      </c>
      <c r="G698" s="15">
        <v>2</v>
      </c>
      <c r="H698" s="15" t="s">
        <v>3129</v>
      </c>
      <c r="I698" s="15" t="s">
        <v>3804</v>
      </c>
      <c r="J698" s="15" t="s">
        <v>4304</v>
      </c>
      <c r="K698" s="15" t="s">
        <v>4305</v>
      </c>
      <c r="L698" s="40" t="s">
        <v>6</v>
      </c>
      <c r="M698" s="39"/>
      <c r="N698" s="41" t="s">
        <v>2687</v>
      </c>
      <c r="O698" s="39">
        <v>45089</v>
      </c>
      <c r="P698" s="40">
        <v>1</v>
      </c>
      <c r="Q698" s="40">
        <v>4</v>
      </c>
      <c r="R698" s="40" t="str">
        <f>IFERROR(VLOOKUP(Tabla2[[#This Row],[CONTRATISTA PRNCIPAL]],Hoja1!$L$5:$M$9,2,FALSE),"CJV")</f>
        <v>CJV</v>
      </c>
      <c r="S698" s="40" t="str">
        <f>IF(Tabla2[[#This Row],[EMPRESA]]=Tabla2[[#This Row],[CONTRATISTA PRNCIPAL]],"Principal","Secundaria")</f>
        <v>Principal</v>
      </c>
      <c r="T698" s="42">
        <f>IFERROR(1/COUNTIF(Tabla2[CONTRATISTA PRNCIPAL],Tabla2[[#This Row],[CONTRATISTA PRNCIPAL]]),0)</f>
        <v>0.005291005291005291</v>
      </c>
      <c r="U698" s="43">
        <f>IF(((TODAY()-Tabla2[[#This Row],[FECHA NACIMIENTO]])/365)&lt;18,"Corregir", IF(((TODAY()-Tabla2[[#This Row],[FECHA NACIMIENTO]])/365)&gt;80, "Corregir",ROUNDDOWN(((TODAY()-Tabla2[[#This Row],[FECHA NACIMIENTO]])/365),0)))</f>
        <v>27</v>
      </c>
      <c r="V6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98" s="44" t="str">
        <f>+IF(Tabla2[[#This Row],[Edad]]="Corregir","Corregir","Ok")</f>
        <v>Ok</v>
      </c>
      <c r="X698" s="42" t="str">
        <f>+IFERROR(VLOOKUP(Tabla2[[#This Row],[DISTRITO SEGÚN DNI]],Hoja1!$A$2:$B$32,2,FALSE),"No")</f>
        <v>No</v>
      </c>
      <c r="Y698" s="42" t="str">
        <f>IF(OR(LOWER(Tabla2[[#This Row],[GENERO]])="masculino", LOWER(Tabla2[[#This Row],[GENERO]])="femenino"),"OK","Corregir")</f>
        <v>OK</v>
      </c>
      <c r="Z698" s="42" t="str">
        <f>+IF(Tabla2[[#This Row],[Nro. DNI / CE]]="","Corregir",IF(LEN(Tabla2[[#This Row],[Nro. DNI / CE]])&gt;=8,"OK","Corregir"))</f>
        <v>OK</v>
      </c>
      <c r="AA698" s="42">
        <f>COUNTIF(Tabla2[APELLIDOS Y NOMBRES],Tabla2[[#This Row],[APELLIDOS Y NOMBRES]])</f>
        <v>1</v>
      </c>
      <c r="AB698" s="42">
        <f>IF(Tabla2[[#This Row],[Trabajador]]&gt;1,1/Tabla2[[#This Row],[Trabajador]],Tabla2[[#This Row],[Trabajador]])</f>
        <v>1</v>
      </c>
      <c r="AC698" t="str">
        <f>+IFERROR(IF(Tabla2[[#This Row],[FECHA CESE/BAJA]]="","No Aplica",IF(AND(MONTH(Tabla2[[#This Row],[FECHA CESE/BAJA]])=MONTH(TODAY()-30),YEAR(Tabla2[[#This Row],[FECHA CESE/BAJA]])=YEAR(TODAY())),MONTH(TODAY()-30)&amp;"-"&amp;YEAR(TODAY()),"Borrar")),"No aplica")</f>
        <v>No Aplica</v>
      </c>
      <c r="AD698" t="str">
        <f>+IFERROR(IF(Tabla2[[#This Row],[FECHA INICIO DE LABORES EN OBRA]]="","No Aplica",IF(AND(MONTH(Tabla2[[#This Row],[FECHA INICIO DE LABORES EN OBRA]])=MONTH(TODAY()-30),YEAR(Tabla2[[#This Row],[FECHA INICIO DE LABORES EN OBRA]])=YEAR(TODAY())),MONTH(TODAY()-30)&amp;"-"&amp;YEAR(TODAY()),"No Aplica")),"No Aplica")</f>
        <v>No Aplica</v>
      </c>
    </row>
    <row r="699" spans="1:30" x14ac:dyDescent="0.25">
      <c r="A699" s="13">
        <v>20603639520</v>
      </c>
      <c r="B699" s="15" t="s">
        <v>3799</v>
      </c>
      <c r="C699" s="15" t="s">
        <v>3799</v>
      </c>
      <c r="D699" s="15" t="s">
        <v>4306</v>
      </c>
      <c r="E699" s="15" t="s">
        <v>4307</v>
      </c>
      <c r="F699" s="39" t="s">
        <v>4308</v>
      </c>
      <c r="G699" s="15">
        <v>2</v>
      </c>
      <c r="H699" s="15" t="s">
        <v>2746</v>
      </c>
      <c r="I699" s="15" t="s">
        <v>3809</v>
      </c>
      <c r="J699" s="15" t="s">
        <v>4309</v>
      </c>
      <c r="K699" s="15" t="s">
        <v>2174</v>
      </c>
      <c r="L699" s="40" t="s">
        <v>6</v>
      </c>
      <c r="M699" s="39"/>
      <c r="N699" s="41" t="s">
        <v>2687</v>
      </c>
      <c r="O699" s="39">
        <v>45089</v>
      </c>
      <c r="P699" s="40">
        <v>1</v>
      </c>
      <c r="Q699" s="40">
        <v>4</v>
      </c>
      <c r="R699" s="40" t="str">
        <f>IFERROR(VLOOKUP(Tabla2[[#This Row],[CONTRATISTA PRNCIPAL]],Hoja1!$L$5:$M$9,2,FALSE),"CJV")</f>
        <v>CJV</v>
      </c>
      <c r="S699" s="40" t="str">
        <f>IF(Tabla2[[#This Row],[EMPRESA]]=Tabla2[[#This Row],[CONTRATISTA PRNCIPAL]],"Principal","Secundaria")</f>
        <v>Principal</v>
      </c>
      <c r="T699" s="42">
        <f>IFERROR(1/COUNTIF(Tabla2[CONTRATISTA PRNCIPAL],Tabla2[[#This Row],[CONTRATISTA PRNCIPAL]]),0)</f>
        <v>0.005291005291005291</v>
      </c>
      <c r="U699" s="43">
        <f>IF(((TODAY()-Tabla2[[#This Row],[FECHA NACIMIENTO]])/365)&lt;18,"Corregir", IF(((TODAY()-Tabla2[[#This Row],[FECHA NACIMIENTO]])/365)&gt;80, "Corregir",ROUNDDOWN(((TODAY()-Tabla2[[#This Row],[FECHA NACIMIENTO]])/365),0)))</f>
        <v>31</v>
      </c>
      <c r="V6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699" s="44" t="str">
        <f>+IF(Tabla2[[#This Row],[Edad]]="Corregir","Corregir","Ok")</f>
        <v>Ok</v>
      </c>
      <c r="X699" s="42" t="str">
        <f>+IFERROR(VLOOKUP(Tabla2[[#This Row],[DISTRITO SEGÚN DNI]],Hoja1!$A$2:$B$32,2,FALSE),"No")</f>
        <v>No</v>
      </c>
      <c r="Y699" s="42" t="str">
        <f>IF(OR(LOWER(Tabla2[[#This Row],[GENERO]])="masculino", LOWER(Tabla2[[#This Row],[GENERO]])="femenino"),"OK","Corregir")</f>
        <v>OK</v>
      </c>
      <c r="Z699" s="42" t="str">
        <f>+IF(Tabla2[[#This Row],[Nro. DNI / CE]]="","Corregir",IF(LEN(Tabla2[[#This Row],[Nro. DNI / CE]])&gt;=8,"OK","Corregir"))</f>
        <v>OK</v>
      </c>
      <c r="AA699" s="42">
        <f>COUNTIF(Tabla2[APELLIDOS Y NOMBRES],Tabla2[[#This Row],[APELLIDOS Y NOMBRES]])</f>
        <v>1</v>
      </c>
      <c r="AB699" s="42">
        <f>IF(Tabla2[[#This Row],[Trabajador]]&gt;1,1/Tabla2[[#This Row],[Trabajador]],Tabla2[[#This Row],[Trabajador]])</f>
        <v>1</v>
      </c>
      <c r="AC699" t="str">
        <f>+IFERROR(IF(Tabla2[[#This Row],[FECHA CESE/BAJA]]="","No Aplica",IF(AND(MONTH(Tabla2[[#This Row],[FECHA CESE/BAJA]])=MONTH(TODAY()-30),YEAR(Tabla2[[#This Row],[FECHA CESE/BAJA]])=YEAR(TODAY())),MONTH(TODAY()-30)&amp;"-"&amp;YEAR(TODAY()),"Borrar")),"No aplica")</f>
        <v>No Aplica</v>
      </c>
      <c r="AD699" t="str">
        <f>+IFERROR(IF(Tabla2[[#This Row],[FECHA INICIO DE LABORES EN OBRA]]="","No Aplica",IF(AND(MONTH(Tabla2[[#This Row],[FECHA INICIO DE LABORES EN OBRA]])=MONTH(TODAY()-30),YEAR(Tabla2[[#This Row],[FECHA INICIO DE LABORES EN OBRA]])=YEAR(TODAY())),MONTH(TODAY()-30)&amp;"-"&amp;YEAR(TODAY()),"No Aplica")),"No Aplica")</f>
        <v>No Aplica</v>
      </c>
    </row>
    <row r="700" spans="1:30" x14ac:dyDescent="0.25">
      <c r="A700" s="13">
        <v>20603639520</v>
      </c>
      <c r="B700" s="15" t="s">
        <v>3799</v>
      </c>
      <c r="C700" s="15" t="s">
        <v>3799</v>
      </c>
      <c r="D700" s="15" t="s">
        <v>4310</v>
      </c>
      <c r="E700" s="15" t="s">
        <v>4311</v>
      </c>
      <c r="F700" s="39" t="s">
        <v>4312</v>
      </c>
      <c r="G700" s="15">
        <v>2</v>
      </c>
      <c r="H700" s="15" t="s">
        <v>3129</v>
      </c>
      <c r="I700" s="15" t="s">
        <v>3804</v>
      </c>
      <c r="J700" s="15" t="s">
        <v>4313</v>
      </c>
      <c r="K700" s="15" t="s">
        <v>4314</v>
      </c>
      <c r="L700" s="40" t="s">
        <v>6</v>
      </c>
      <c r="M700" s="39"/>
      <c r="N700" s="41" t="s">
        <v>2687</v>
      </c>
      <c r="O700" s="39">
        <v>45089</v>
      </c>
      <c r="P700" s="40">
        <v>1</v>
      </c>
      <c r="Q700" s="40">
        <v>4</v>
      </c>
      <c r="R700" s="40" t="str">
        <f>IFERROR(VLOOKUP(Tabla2[[#This Row],[CONTRATISTA PRNCIPAL]],Hoja1!$L$5:$M$9,2,FALSE),"CJV")</f>
        <v>CJV</v>
      </c>
      <c r="S700" s="40" t="str">
        <f>IF(Tabla2[[#This Row],[EMPRESA]]=Tabla2[[#This Row],[CONTRATISTA PRNCIPAL]],"Principal","Secundaria")</f>
        <v>Principal</v>
      </c>
      <c r="T700" s="42">
        <f>IFERROR(1/COUNTIF(Tabla2[CONTRATISTA PRNCIPAL],Tabla2[[#This Row],[CONTRATISTA PRNCIPAL]]),0)</f>
        <v>0.005291005291005291</v>
      </c>
      <c r="U700" s="43">
        <f>IF(((TODAY()-Tabla2[[#This Row],[FECHA NACIMIENTO]])/365)&lt;18,"Corregir", IF(((TODAY()-Tabla2[[#This Row],[FECHA NACIMIENTO]])/365)&gt;80, "Corregir",ROUNDDOWN(((TODAY()-Tabla2[[#This Row],[FECHA NACIMIENTO]])/365),0)))</f>
        <v>32</v>
      </c>
      <c r="V7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00" s="44" t="str">
        <f>+IF(Tabla2[[#This Row],[Edad]]="Corregir","Corregir","Ok")</f>
        <v>Ok</v>
      </c>
      <c r="X700" s="42" t="str">
        <f>+IFERROR(VLOOKUP(Tabla2[[#This Row],[DISTRITO SEGÚN DNI]],Hoja1!$A$2:$B$32,2,FALSE),"No")</f>
        <v>No</v>
      </c>
      <c r="Y700" s="42" t="str">
        <f>IF(OR(LOWER(Tabla2[[#This Row],[GENERO]])="masculino", LOWER(Tabla2[[#This Row],[GENERO]])="femenino"),"OK","Corregir")</f>
        <v>OK</v>
      </c>
      <c r="Z700" s="42" t="str">
        <f>+IF(Tabla2[[#This Row],[Nro. DNI / CE]]="","Corregir",IF(LEN(Tabla2[[#This Row],[Nro. DNI / CE]])&gt;=8,"OK","Corregir"))</f>
        <v>OK</v>
      </c>
      <c r="AA700" s="42">
        <f>COUNTIF(Tabla2[APELLIDOS Y NOMBRES],Tabla2[[#This Row],[APELLIDOS Y NOMBRES]])</f>
        <v>1</v>
      </c>
      <c r="AB700" s="42">
        <f>IF(Tabla2[[#This Row],[Trabajador]]&gt;1,1/Tabla2[[#This Row],[Trabajador]],Tabla2[[#This Row],[Trabajador]])</f>
        <v>1</v>
      </c>
      <c r="AC700" t="str">
        <f>+IFERROR(IF(Tabla2[[#This Row],[FECHA CESE/BAJA]]="","No Aplica",IF(AND(MONTH(Tabla2[[#This Row],[FECHA CESE/BAJA]])=MONTH(TODAY()-30),YEAR(Tabla2[[#This Row],[FECHA CESE/BAJA]])=YEAR(TODAY())),MONTH(TODAY()-30)&amp;"-"&amp;YEAR(TODAY()),"Borrar")),"No aplica")</f>
        <v>No Aplica</v>
      </c>
      <c r="AD700" t="str">
        <f>+IFERROR(IF(Tabla2[[#This Row],[FECHA INICIO DE LABORES EN OBRA]]="","No Aplica",IF(AND(MONTH(Tabla2[[#This Row],[FECHA INICIO DE LABORES EN OBRA]])=MONTH(TODAY()-30),YEAR(Tabla2[[#This Row],[FECHA INICIO DE LABORES EN OBRA]])=YEAR(TODAY())),MONTH(TODAY()-30)&amp;"-"&amp;YEAR(TODAY()),"No Aplica")),"No Aplica")</f>
        <v>No Aplica</v>
      </c>
    </row>
    <row r="701" spans="1:30" x14ac:dyDescent="0.25">
      <c r="A701" s="13">
        <v>20603639520</v>
      </c>
      <c r="B701" s="15" t="s">
        <v>3799</v>
      </c>
      <c r="C701" s="15" t="s">
        <v>3799</v>
      </c>
      <c r="D701" s="15" t="s">
        <v>4315</v>
      </c>
      <c r="E701" s="15" t="s">
        <v>4316</v>
      </c>
      <c r="F701" s="39" t="s">
        <v>4317</v>
      </c>
      <c r="G701" s="15">
        <v>2</v>
      </c>
      <c r="H701" s="15" t="s">
        <v>2924</v>
      </c>
      <c r="I701" s="15" t="s">
        <v>3809</v>
      </c>
      <c r="J701" s="15" t="s">
        <v>4318</v>
      </c>
      <c r="K701" s="15" t="s">
        <v>4319</v>
      </c>
      <c r="L701" s="40" t="s">
        <v>6</v>
      </c>
      <c r="M701" s="39"/>
      <c r="N701" s="41" t="s">
        <v>2687</v>
      </c>
      <c r="O701" s="39">
        <v>45089</v>
      </c>
      <c r="P701" s="40">
        <v>1</v>
      </c>
      <c r="Q701" s="40">
        <v>4</v>
      </c>
      <c r="R701" s="40" t="str">
        <f>IFERROR(VLOOKUP(Tabla2[[#This Row],[CONTRATISTA PRNCIPAL]],Hoja1!$L$5:$M$9,2,FALSE),"CJV")</f>
        <v>CJV</v>
      </c>
      <c r="S701" s="40" t="str">
        <f>IF(Tabla2[[#This Row],[EMPRESA]]=Tabla2[[#This Row],[CONTRATISTA PRNCIPAL]],"Principal","Secundaria")</f>
        <v>Principal</v>
      </c>
      <c r="T701" s="42">
        <f>IFERROR(1/COUNTIF(Tabla2[CONTRATISTA PRNCIPAL],Tabla2[[#This Row],[CONTRATISTA PRNCIPAL]]),0)</f>
        <v>0.005291005291005291</v>
      </c>
      <c r="U701" s="43">
        <f>IF(((TODAY()-Tabla2[[#This Row],[FECHA NACIMIENTO]])/365)&lt;18,"Corregir", IF(((TODAY()-Tabla2[[#This Row],[FECHA NACIMIENTO]])/365)&gt;80, "Corregir",ROUNDDOWN(((TODAY()-Tabla2[[#This Row],[FECHA NACIMIENTO]])/365),0)))</f>
        <v>28</v>
      </c>
      <c r="V7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01" s="44" t="str">
        <f>+IF(Tabla2[[#This Row],[Edad]]="Corregir","Corregir","Ok")</f>
        <v>Ok</v>
      </c>
      <c r="X701" s="42" t="str">
        <f>+IFERROR(VLOOKUP(Tabla2[[#This Row],[DISTRITO SEGÚN DNI]],Hoja1!$A$2:$B$32,2,FALSE),"No")</f>
        <v>No</v>
      </c>
      <c r="Y701" s="42" t="str">
        <f>IF(OR(LOWER(Tabla2[[#This Row],[GENERO]])="masculino", LOWER(Tabla2[[#This Row],[GENERO]])="femenino"),"OK","Corregir")</f>
        <v>OK</v>
      </c>
      <c r="Z701" s="42" t="str">
        <f>+IF(Tabla2[[#This Row],[Nro. DNI / CE]]="","Corregir",IF(LEN(Tabla2[[#This Row],[Nro. DNI / CE]])&gt;=8,"OK","Corregir"))</f>
        <v>OK</v>
      </c>
      <c r="AA701" s="42">
        <f>COUNTIF(Tabla2[APELLIDOS Y NOMBRES],Tabla2[[#This Row],[APELLIDOS Y NOMBRES]])</f>
        <v>1</v>
      </c>
      <c r="AB701" s="42">
        <f>IF(Tabla2[[#This Row],[Trabajador]]&gt;1,1/Tabla2[[#This Row],[Trabajador]],Tabla2[[#This Row],[Trabajador]])</f>
        <v>1</v>
      </c>
      <c r="AC701" t="str">
        <f>+IFERROR(IF(Tabla2[[#This Row],[FECHA CESE/BAJA]]="","No Aplica",IF(AND(MONTH(Tabla2[[#This Row],[FECHA CESE/BAJA]])=MONTH(TODAY()-30),YEAR(Tabla2[[#This Row],[FECHA CESE/BAJA]])=YEAR(TODAY())),MONTH(TODAY()-30)&amp;"-"&amp;YEAR(TODAY()),"Borrar")),"No aplica")</f>
        <v>No Aplica</v>
      </c>
      <c r="AD701" t="str">
        <f>+IFERROR(IF(Tabla2[[#This Row],[FECHA INICIO DE LABORES EN OBRA]]="","No Aplica",IF(AND(MONTH(Tabla2[[#This Row],[FECHA INICIO DE LABORES EN OBRA]])=MONTH(TODAY()-30),YEAR(Tabla2[[#This Row],[FECHA INICIO DE LABORES EN OBRA]])=YEAR(TODAY())),MONTH(TODAY()-30)&amp;"-"&amp;YEAR(TODAY()),"No Aplica")),"No Aplica")</f>
        <v>No Aplica</v>
      </c>
    </row>
    <row r="702" spans="1:30" x14ac:dyDescent="0.25">
      <c r="A702" s="13">
        <v>20603639520</v>
      </c>
      <c r="B702" s="15" t="s">
        <v>3799</v>
      </c>
      <c r="C702" s="15" t="s">
        <v>3799</v>
      </c>
      <c r="D702" s="15" t="s">
        <v>1049</v>
      </c>
      <c r="E702" s="15" t="s">
        <v>1050</v>
      </c>
      <c r="F702" s="39" t="s">
        <v>4320</v>
      </c>
      <c r="G702" s="15">
        <v>2</v>
      </c>
      <c r="H702" s="15" t="s">
        <v>2751</v>
      </c>
      <c r="I702" s="15" t="s">
        <v>3809</v>
      </c>
      <c r="J702" s="15" t="s">
        <v>4321</v>
      </c>
      <c r="K702" s="15" t="s">
        <v>22</v>
      </c>
      <c r="L702" s="40" t="s">
        <v>6</v>
      </c>
      <c r="M702" s="39"/>
      <c r="N702" s="41" t="s">
        <v>2687</v>
      </c>
      <c r="O702" s="39">
        <v>45089</v>
      </c>
      <c r="P702" s="40">
        <v>1</v>
      </c>
      <c r="Q702" s="40">
        <v>4</v>
      </c>
      <c r="R702" s="40" t="str">
        <f>IFERROR(VLOOKUP(Tabla2[[#This Row],[CONTRATISTA PRNCIPAL]],Hoja1!$L$5:$M$9,2,FALSE),"CJV")</f>
        <v>CJV</v>
      </c>
      <c r="S702" s="40" t="str">
        <f>IF(Tabla2[[#This Row],[EMPRESA]]=Tabla2[[#This Row],[CONTRATISTA PRNCIPAL]],"Principal","Secundaria")</f>
        <v>Principal</v>
      </c>
      <c r="T702" s="42">
        <f>IFERROR(1/COUNTIF(Tabla2[CONTRATISTA PRNCIPAL],Tabla2[[#This Row],[CONTRATISTA PRNCIPAL]]),0)</f>
        <v>0.005291005291005291</v>
      </c>
      <c r="U702" s="43">
        <f>IF(((TODAY()-Tabla2[[#This Row],[FECHA NACIMIENTO]])/365)&lt;18,"Corregir", IF(((TODAY()-Tabla2[[#This Row],[FECHA NACIMIENTO]])/365)&gt;80, "Corregir",ROUNDDOWN(((TODAY()-Tabla2[[#This Row],[FECHA NACIMIENTO]])/365),0)))</f>
        <v>40</v>
      </c>
      <c r="V7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02" s="44" t="str">
        <f>+IF(Tabla2[[#This Row],[Edad]]="Corregir","Corregir","Ok")</f>
        <v>Ok</v>
      </c>
      <c r="X702" s="42" t="str">
        <f>+IFERROR(VLOOKUP(Tabla2[[#This Row],[DISTRITO SEGÚN DNI]],Hoja1!$A$2:$B$32,2,FALSE),"No")</f>
        <v>BREÑA</v>
      </c>
      <c r="Y702" s="42" t="str">
        <f>IF(OR(LOWER(Tabla2[[#This Row],[GENERO]])="masculino", LOWER(Tabla2[[#This Row],[GENERO]])="femenino"),"OK","Corregir")</f>
        <v>OK</v>
      </c>
      <c r="Z702" s="42" t="str">
        <f>+IF(Tabla2[[#This Row],[Nro. DNI / CE]]="","Corregir",IF(LEN(Tabla2[[#This Row],[Nro. DNI / CE]])&gt;=8,"OK","Corregir"))</f>
        <v>OK</v>
      </c>
      <c r="AA702" s="42">
        <f>COUNTIF(Tabla2[APELLIDOS Y NOMBRES],Tabla2[[#This Row],[APELLIDOS Y NOMBRES]])</f>
        <v>1</v>
      </c>
      <c r="AB702" s="42">
        <f>IF(Tabla2[[#This Row],[Trabajador]]&gt;1,1/Tabla2[[#This Row],[Trabajador]],Tabla2[[#This Row],[Trabajador]])</f>
        <v>1</v>
      </c>
      <c r="AC702" t="str">
        <f>+IFERROR(IF(Tabla2[[#This Row],[FECHA CESE/BAJA]]="","No Aplica",IF(AND(MONTH(Tabla2[[#This Row],[FECHA CESE/BAJA]])=MONTH(TODAY()-30),YEAR(Tabla2[[#This Row],[FECHA CESE/BAJA]])=YEAR(TODAY())),MONTH(TODAY()-30)&amp;"-"&amp;YEAR(TODAY()),"Borrar")),"No aplica")</f>
        <v>No Aplica</v>
      </c>
      <c r="AD702" t="str">
        <f>+IFERROR(IF(Tabla2[[#This Row],[FECHA INICIO DE LABORES EN OBRA]]="","No Aplica",IF(AND(MONTH(Tabla2[[#This Row],[FECHA INICIO DE LABORES EN OBRA]])=MONTH(TODAY()-30),YEAR(Tabla2[[#This Row],[FECHA INICIO DE LABORES EN OBRA]])=YEAR(TODAY())),MONTH(TODAY()-30)&amp;"-"&amp;YEAR(TODAY()),"No Aplica")),"No Aplica")</f>
        <v>No Aplica</v>
      </c>
    </row>
    <row r="703" spans="1:30" x14ac:dyDescent="0.25">
      <c r="A703" s="13">
        <v>20603639520</v>
      </c>
      <c r="B703" s="15" t="s">
        <v>3799</v>
      </c>
      <c r="C703" s="15" t="s">
        <v>3799</v>
      </c>
      <c r="D703" s="15" t="s">
        <v>4322</v>
      </c>
      <c r="E703" s="15" t="s">
        <v>4323</v>
      </c>
      <c r="F703" s="39" t="s">
        <v>4324</v>
      </c>
      <c r="G703" s="15">
        <v>2</v>
      </c>
      <c r="H703" s="15" t="s">
        <v>3129</v>
      </c>
      <c r="I703" s="15" t="s">
        <v>3804</v>
      </c>
      <c r="J703" s="15" t="s">
        <v>4325</v>
      </c>
      <c r="K703" s="15" t="s">
        <v>4305</v>
      </c>
      <c r="L703" s="40" t="s">
        <v>6</v>
      </c>
      <c r="M703" s="39"/>
      <c r="N703" s="41" t="s">
        <v>2687</v>
      </c>
      <c r="O703" s="39">
        <v>45089</v>
      </c>
      <c r="P703" s="40">
        <v>1</v>
      </c>
      <c r="Q703" s="40">
        <v>4</v>
      </c>
      <c r="R703" s="40" t="str">
        <f>IFERROR(VLOOKUP(Tabla2[[#This Row],[CONTRATISTA PRNCIPAL]],Hoja1!$L$5:$M$9,2,FALSE),"CJV")</f>
        <v>CJV</v>
      </c>
      <c r="S703" s="40" t="str">
        <f>IF(Tabla2[[#This Row],[EMPRESA]]=Tabla2[[#This Row],[CONTRATISTA PRNCIPAL]],"Principal","Secundaria")</f>
        <v>Principal</v>
      </c>
      <c r="T703" s="42">
        <f>IFERROR(1/COUNTIF(Tabla2[CONTRATISTA PRNCIPAL],Tabla2[[#This Row],[CONTRATISTA PRNCIPAL]]),0)</f>
        <v>0.005291005291005291</v>
      </c>
      <c r="U703" s="43">
        <f>IF(((TODAY()-Tabla2[[#This Row],[FECHA NACIMIENTO]])/365)&lt;18,"Corregir", IF(((TODAY()-Tabla2[[#This Row],[FECHA NACIMIENTO]])/365)&gt;80, "Corregir",ROUNDDOWN(((TODAY()-Tabla2[[#This Row],[FECHA NACIMIENTO]])/365),0)))</f>
        <v>30</v>
      </c>
      <c r="V7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03" s="44" t="str">
        <f>+IF(Tabla2[[#This Row],[Edad]]="Corregir","Corregir","Ok")</f>
        <v>Ok</v>
      </c>
      <c r="X703" s="42" t="str">
        <f>+IFERROR(VLOOKUP(Tabla2[[#This Row],[DISTRITO SEGÚN DNI]],Hoja1!$A$2:$B$32,2,FALSE),"No")</f>
        <v>No</v>
      </c>
      <c r="Y703" s="42" t="str">
        <f>IF(OR(LOWER(Tabla2[[#This Row],[GENERO]])="masculino", LOWER(Tabla2[[#This Row],[GENERO]])="femenino"),"OK","Corregir")</f>
        <v>OK</v>
      </c>
      <c r="Z703" s="42" t="str">
        <f>+IF(Tabla2[[#This Row],[Nro. DNI / CE]]="","Corregir",IF(LEN(Tabla2[[#This Row],[Nro. DNI / CE]])&gt;=8,"OK","Corregir"))</f>
        <v>OK</v>
      </c>
      <c r="AA703" s="42">
        <f>COUNTIF(Tabla2[APELLIDOS Y NOMBRES],Tabla2[[#This Row],[APELLIDOS Y NOMBRES]])</f>
        <v>1</v>
      </c>
      <c r="AB703" s="42">
        <f>IF(Tabla2[[#This Row],[Trabajador]]&gt;1,1/Tabla2[[#This Row],[Trabajador]],Tabla2[[#This Row],[Trabajador]])</f>
        <v>1</v>
      </c>
      <c r="AC703" t="str">
        <f>+IFERROR(IF(Tabla2[[#This Row],[FECHA CESE/BAJA]]="","No Aplica",IF(AND(MONTH(Tabla2[[#This Row],[FECHA CESE/BAJA]])=MONTH(TODAY()-30),YEAR(Tabla2[[#This Row],[FECHA CESE/BAJA]])=YEAR(TODAY())),MONTH(TODAY()-30)&amp;"-"&amp;YEAR(TODAY()),"Borrar")),"No aplica")</f>
        <v>No Aplica</v>
      </c>
      <c r="AD703" t="str">
        <f>+IFERROR(IF(Tabla2[[#This Row],[FECHA INICIO DE LABORES EN OBRA]]="","No Aplica",IF(AND(MONTH(Tabla2[[#This Row],[FECHA INICIO DE LABORES EN OBRA]])=MONTH(TODAY()-30),YEAR(Tabla2[[#This Row],[FECHA INICIO DE LABORES EN OBRA]])=YEAR(TODAY())),MONTH(TODAY()-30)&amp;"-"&amp;YEAR(TODAY()),"No Aplica")),"No Aplica")</f>
        <v>No Aplica</v>
      </c>
    </row>
    <row r="704" spans="1:30" x14ac:dyDescent="0.25">
      <c r="A704" s="13">
        <v>20603639520</v>
      </c>
      <c r="B704" s="15" t="s">
        <v>3799</v>
      </c>
      <c r="C704" s="15" t="s">
        <v>3799</v>
      </c>
      <c r="D704" s="15" t="s">
        <v>1051</v>
      </c>
      <c r="E704" s="15" t="s">
        <v>1052</v>
      </c>
      <c r="F704" s="39">
        <v>36739</v>
      </c>
      <c r="G704" s="15">
        <v>2</v>
      </c>
      <c r="H704" s="15" t="s">
        <v>2749</v>
      </c>
      <c r="I704" s="15" t="s">
        <v>3809</v>
      </c>
      <c r="J704" s="15" t="s">
        <v>4326</v>
      </c>
      <c r="K704" s="15" t="s">
        <v>27</v>
      </c>
      <c r="L704" s="40" t="s">
        <v>6</v>
      </c>
      <c r="M704" s="39"/>
      <c r="N704" s="41" t="s">
        <v>2687</v>
      </c>
      <c r="O704" s="39">
        <v>45091</v>
      </c>
      <c r="P704" s="40">
        <v>1</v>
      </c>
      <c r="Q704" s="40">
        <v>4</v>
      </c>
      <c r="R704" s="40" t="str">
        <f>IFERROR(VLOOKUP(Tabla2[[#This Row],[CONTRATISTA PRNCIPAL]],Hoja1!$L$5:$M$9,2,FALSE),"CJV")</f>
        <v>CJV</v>
      </c>
      <c r="S704" s="40" t="str">
        <f>IF(Tabla2[[#This Row],[EMPRESA]]=Tabla2[[#This Row],[CONTRATISTA PRNCIPAL]],"Principal","Secundaria")</f>
        <v>Principal</v>
      </c>
      <c r="T704" s="42">
        <f>IFERROR(1/COUNTIF(Tabla2[CONTRATISTA PRNCIPAL],Tabla2[[#This Row],[CONTRATISTA PRNCIPAL]]),0)</f>
        <v>0.005291005291005291</v>
      </c>
      <c r="U704" s="43">
        <f>IF(((TODAY()-Tabla2[[#This Row],[FECHA NACIMIENTO]])/365)&lt;18,"Corregir", IF(((TODAY()-Tabla2[[#This Row],[FECHA NACIMIENTO]])/365)&gt;80, "Corregir",ROUNDDOWN(((TODAY()-Tabla2[[#This Row],[FECHA NACIMIENTO]])/365),0)))</f>
        <v>23</v>
      </c>
      <c r="V7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04" s="44" t="str">
        <f>+IF(Tabla2[[#This Row],[Edad]]="Corregir","Corregir","Ok")</f>
        <v>Ok</v>
      </c>
      <c r="X704" s="42" t="str">
        <f>+IFERROR(VLOOKUP(Tabla2[[#This Row],[DISTRITO SEGÚN DNI]],Hoja1!$A$2:$B$32,2,FALSE),"No")</f>
        <v>CALLAO</v>
      </c>
      <c r="Y704" s="42" t="str">
        <f>IF(OR(LOWER(Tabla2[[#This Row],[GENERO]])="masculino", LOWER(Tabla2[[#This Row],[GENERO]])="femenino"),"OK","Corregir")</f>
        <v>OK</v>
      </c>
      <c r="Z704" s="42" t="str">
        <f>+IF(Tabla2[[#This Row],[Nro. DNI / CE]]="","Corregir",IF(LEN(Tabla2[[#This Row],[Nro. DNI / CE]])&gt;=8,"OK","Corregir"))</f>
        <v>OK</v>
      </c>
      <c r="AA704" s="42">
        <f>COUNTIF(Tabla2[APELLIDOS Y NOMBRES],Tabla2[[#This Row],[APELLIDOS Y NOMBRES]])</f>
        <v>1</v>
      </c>
      <c r="AB704" s="42">
        <f>IF(Tabla2[[#This Row],[Trabajador]]&gt;1,1/Tabla2[[#This Row],[Trabajador]],Tabla2[[#This Row],[Trabajador]])</f>
        <v>1</v>
      </c>
      <c r="AC704" t="str">
        <f>+IFERROR(IF(Tabla2[[#This Row],[FECHA CESE/BAJA]]="","No Aplica",IF(AND(MONTH(Tabla2[[#This Row],[FECHA CESE/BAJA]])=MONTH(TODAY()-30),YEAR(Tabla2[[#This Row],[FECHA CESE/BAJA]])=YEAR(TODAY())),MONTH(TODAY()-30)&amp;"-"&amp;YEAR(TODAY()),"Borrar")),"No aplica")</f>
        <v>No Aplica</v>
      </c>
      <c r="AD704" t="str">
        <f>+IFERROR(IF(Tabla2[[#This Row],[FECHA INICIO DE LABORES EN OBRA]]="","No Aplica",IF(AND(MONTH(Tabla2[[#This Row],[FECHA INICIO DE LABORES EN OBRA]])=MONTH(TODAY()-30),YEAR(Tabla2[[#This Row],[FECHA INICIO DE LABORES EN OBRA]])=YEAR(TODAY())),MONTH(TODAY()-30)&amp;"-"&amp;YEAR(TODAY()),"No Aplica")),"No Aplica")</f>
        <v>No Aplica</v>
      </c>
    </row>
    <row r="705" spans="1:30" x14ac:dyDescent="0.25">
      <c r="A705" s="13">
        <v>20603639520</v>
      </c>
      <c r="B705" s="15" t="s">
        <v>3799</v>
      </c>
      <c r="C705" s="15" t="s">
        <v>3799</v>
      </c>
      <c r="D705" s="15" t="s">
        <v>4327</v>
      </c>
      <c r="E705" s="15" t="s">
        <v>4328</v>
      </c>
      <c r="F705" s="39" t="s">
        <v>4329</v>
      </c>
      <c r="G705" s="15">
        <v>2</v>
      </c>
      <c r="H705" s="15" t="s">
        <v>3137</v>
      </c>
      <c r="I705" s="15" t="s">
        <v>3809</v>
      </c>
      <c r="J705" s="15" t="s">
        <v>4330</v>
      </c>
      <c r="K705" s="15" t="s">
        <v>3532</v>
      </c>
      <c r="L705" s="40" t="s">
        <v>6</v>
      </c>
      <c r="M705" s="39"/>
      <c r="N705" s="41" t="s">
        <v>2687</v>
      </c>
      <c r="O705" s="39">
        <v>45094</v>
      </c>
      <c r="P705" s="40">
        <v>1</v>
      </c>
      <c r="Q705" s="40">
        <v>4</v>
      </c>
      <c r="R705" s="40" t="str">
        <f>IFERROR(VLOOKUP(Tabla2[[#This Row],[CONTRATISTA PRNCIPAL]],Hoja1!$L$5:$M$9,2,FALSE),"CJV")</f>
        <v>CJV</v>
      </c>
      <c r="S705" s="40" t="str">
        <f>IF(Tabla2[[#This Row],[EMPRESA]]=Tabla2[[#This Row],[CONTRATISTA PRNCIPAL]],"Principal","Secundaria")</f>
        <v>Principal</v>
      </c>
      <c r="T705" s="42">
        <f>IFERROR(1/COUNTIF(Tabla2[CONTRATISTA PRNCIPAL],Tabla2[[#This Row],[CONTRATISTA PRNCIPAL]]),0)</f>
        <v>0.005291005291005291</v>
      </c>
      <c r="U705" s="43">
        <f>IF(((TODAY()-Tabla2[[#This Row],[FECHA NACIMIENTO]])/365)&lt;18,"Corregir", IF(((TODAY()-Tabla2[[#This Row],[FECHA NACIMIENTO]])/365)&gt;80, "Corregir",ROUNDDOWN(((TODAY()-Tabla2[[#This Row],[FECHA NACIMIENTO]])/365),0)))</f>
        <v>33</v>
      </c>
      <c r="V7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05" s="44" t="str">
        <f>+IF(Tabla2[[#This Row],[Edad]]="Corregir","Corregir","Ok")</f>
        <v>Ok</v>
      </c>
      <c r="X705" s="42" t="str">
        <f>+IFERROR(VLOOKUP(Tabla2[[#This Row],[DISTRITO SEGÚN DNI]],Hoja1!$A$2:$B$32,2,FALSE),"No")</f>
        <v>No</v>
      </c>
      <c r="Y705" s="42" t="str">
        <f>IF(OR(LOWER(Tabla2[[#This Row],[GENERO]])="masculino", LOWER(Tabla2[[#This Row],[GENERO]])="femenino"),"OK","Corregir")</f>
        <v>OK</v>
      </c>
      <c r="Z705" s="42" t="str">
        <f>+IF(Tabla2[[#This Row],[Nro. DNI / CE]]="","Corregir",IF(LEN(Tabla2[[#This Row],[Nro. DNI / CE]])&gt;=8,"OK","Corregir"))</f>
        <v>OK</v>
      </c>
      <c r="AA705" s="42">
        <f>COUNTIF(Tabla2[APELLIDOS Y NOMBRES],Tabla2[[#This Row],[APELLIDOS Y NOMBRES]])</f>
        <v>1</v>
      </c>
      <c r="AB705" s="42">
        <f>IF(Tabla2[[#This Row],[Trabajador]]&gt;1,1/Tabla2[[#This Row],[Trabajador]],Tabla2[[#This Row],[Trabajador]])</f>
        <v>1</v>
      </c>
      <c r="AC705" t="str">
        <f>+IFERROR(IF(Tabla2[[#This Row],[FECHA CESE/BAJA]]="","No Aplica",IF(AND(MONTH(Tabla2[[#This Row],[FECHA CESE/BAJA]])=MONTH(TODAY()-30),YEAR(Tabla2[[#This Row],[FECHA CESE/BAJA]])=YEAR(TODAY())),MONTH(TODAY()-30)&amp;"-"&amp;YEAR(TODAY()),"Borrar")),"No aplica")</f>
        <v>No Aplica</v>
      </c>
      <c r="AD705" t="str">
        <f>+IFERROR(IF(Tabla2[[#This Row],[FECHA INICIO DE LABORES EN OBRA]]="","No Aplica",IF(AND(MONTH(Tabla2[[#This Row],[FECHA INICIO DE LABORES EN OBRA]])=MONTH(TODAY()-30),YEAR(Tabla2[[#This Row],[FECHA INICIO DE LABORES EN OBRA]])=YEAR(TODAY())),MONTH(TODAY()-30)&amp;"-"&amp;YEAR(TODAY()),"No Aplica")),"No Aplica")</f>
        <v>No Aplica</v>
      </c>
    </row>
    <row r="706" spans="1:30" x14ac:dyDescent="0.25">
      <c r="A706" s="13">
        <v>20603639520</v>
      </c>
      <c r="B706" s="15" t="s">
        <v>3799</v>
      </c>
      <c r="C706" s="15" t="s">
        <v>3799</v>
      </c>
      <c r="D706" s="15" t="s">
        <v>4331</v>
      </c>
      <c r="E706" s="15" t="s">
        <v>4332</v>
      </c>
      <c r="F706" s="39">
        <v>30203</v>
      </c>
      <c r="G706" s="15">
        <v>2</v>
      </c>
      <c r="H706" s="15" t="s">
        <v>2746</v>
      </c>
      <c r="I706" s="15" t="s">
        <v>3809</v>
      </c>
      <c r="J706" s="15" t="s">
        <v>4333</v>
      </c>
      <c r="K706" s="15" t="s">
        <v>2267</v>
      </c>
      <c r="L706" s="40" t="s">
        <v>6</v>
      </c>
      <c r="M706" s="39"/>
      <c r="N706" s="41" t="s">
        <v>2687</v>
      </c>
      <c r="O706" s="39">
        <v>45103</v>
      </c>
      <c r="P706" s="40">
        <v>1</v>
      </c>
      <c r="Q706" s="40">
        <v>4</v>
      </c>
      <c r="R706" s="40" t="str">
        <f>IFERROR(VLOOKUP(Tabla2[[#This Row],[CONTRATISTA PRNCIPAL]],Hoja1!$L$5:$M$9,2,FALSE),"CJV")</f>
        <v>CJV</v>
      </c>
      <c r="S706" s="40" t="str">
        <f>IF(Tabla2[[#This Row],[EMPRESA]]=Tabla2[[#This Row],[CONTRATISTA PRNCIPAL]],"Principal","Secundaria")</f>
        <v>Principal</v>
      </c>
      <c r="T706" s="42">
        <f>IFERROR(1/COUNTIF(Tabla2[CONTRATISTA PRNCIPAL],Tabla2[[#This Row],[CONTRATISTA PRNCIPAL]]),0)</f>
        <v>0.005291005291005291</v>
      </c>
      <c r="U706" s="43">
        <f>IF(((TODAY()-Tabla2[[#This Row],[FECHA NACIMIENTO]])/365)&lt;18,"Corregir", IF(((TODAY()-Tabla2[[#This Row],[FECHA NACIMIENTO]])/365)&gt;80, "Corregir",ROUNDDOWN(((TODAY()-Tabla2[[#This Row],[FECHA NACIMIENTO]])/365),0)))</f>
        <v>41</v>
      </c>
      <c r="V7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06" s="44" t="str">
        <f>+IF(Tabla2[[#This Row],[Edad]]="Corregir","Corregir","Ok")</f>
        <v>Ok</v>
      </c>
      <c r="X706" s="42" t="str">
        <f>+IFERROR(VLOOKUP(Tabla2[[#This Row],[DISTRITO SEGÚN DNI]],Hoja1!$A$2:$B$32,2,FALSE),"No")</f>
        <v>No</v>
      </c>
      <c r="Y706" s="42" t="str">
        <f>IF(OR(LOWER(Tabla2[[#This Row],[GENERO]])="masculino", LOWER(Tabla2[[#This Row],[GENERO]])="femenino"),"OK","Corregir")</f>
        <v>OK</v>
      </c>
      <c r="Z706" s="42" t="str">
        <f>+IF(Tabla2[[#This Row],[Nro. DNI / CE]]="","Corregir",IF(LEN(Tabla2[[#This Row],[Nro. DNI / CE]])&gt;=8,"OK","Corregir"))</f>
        <v>OK</v>
      </c>
      <c r="AA706" s="42">
        <f>COUNTIF(Tabla2[APELLIDOS Y NOMBRES],Tabla2[[#This Row],[APELLIDOS Y NOMBRES]])</f>
        <v>1</v>
      </c>
      <c r="AB706" s="42">
        <f>IF(Tabla2[[#This Row],[Trabajador]]&gt;1,1/Tabla2[[#This Row],[Trabajador]],Tabla2[[#This Row],[Trabajador]])</f>
        <v>1</v>
      </c>
      <c r="AC706" t="str">
        <f>+IFERROR(IF(Tabla2[[#This Row],[FECHA CESE/BAJA]]="","No Aplica",IF(AND(MONTH(Tabla2[[#This Row],[FECHA CESE/BAJA]])=MONTH(TODAY()-30),YEAR(Tabla2[[#This Row],[FECHA CESE/BAJA]])=YEAR(TODAY())),MONTH(TODAY()-30)&amp;"-"&amp;YEAR(TODAY()),"Borrar")),"No aplica")</f>
        <v>No Aplica</v>
      </c>
      <c r="AD706" t="str">
        <f>+IFERROR(IF(Tabla2[[#This Row],[FECHA INICIO DE LABORES EN OBRA]]="","No Aplica",IF(AND(MONTH(Tabla2[[#This Row],[FECHA INICIO DE LABORES EN OBRA]])=MONTH(TODAY()-30),YEAR(Tabla2[[#This Row],[FECHA INICIO DE LABORES EN OBRA]])=YEAR(TODAY())),MONTH(TODAY()-30)&amp;"-"&amp;YEAR(TODAY()),"No Aplica")),"No Aplica")</f>
        <v>No Aplica</v>
      </c>
    </row>
    <row r="707" spans="1:30" x14ac:dyDescent="0.25">
      <c r="A707" s="13">
        <v>20603639520</v>
      </c>
      <c r="B707" s="15" t="s">
        <v>3799</v>
      </c>
      <c r="C707" s="15" t="s">
        <v>3799</v>
      </c>
      <c r="D707" s="15" t="s">
        <v>4334</v>
      </c>
      <c r="E707" s="15" t="s">
        <v>4335</v>
      </c>
      <c r="F707" s="39" t="s">
        <v>4336</v>
      </c>
      <c r="G707" s="15">
        <v>2</v>
      </c>
      <c r="H707" s="15" t="s">
        <v>2746</v>
      </c>
      <c r="I707" s="15" t="s">
        <v>3809</v>
      </c>
      <c r="J707" s="15" t="s">
        <v>4337</v>
      </c>
      <c r="K707" s="15" t="s">
        <v>2242</v>
      </c>
      <c r="L707" s="40" t="s">
        <v>6</v>
      </c>
      <c r="M707" s="39"/>
      <c r="N707" s="41" t="s">
        <v>2687</v>
      </c>
      <c r="O707" s="39">
        <v>45103</v>
      </c>
      <c r="P707" s="40">
        <v>1</v>
      </c>
      <c r="Q707" s="40">
        <v>4</v>
      </c>
      <c r="R707" s="40" t="str">
        <f>IFERROR(VLOOKUP(Tabla2[[#This Row],[CONTRATISTA PRNCIPAL]],Hoja1!$L$5:$M$9,2,FALSE),"CJV")</f>
        <v>CJV</v>
      </c>
      <c r="S707" s="40" t="str">
        <f>IF(Tabla2[[#This Row],[EMPRESA]]=Tabla2[[#This Row],[CONTRATISTA PRNCIPAL]],"Principal","Secundaria")</f>
        <v>Principal</v>
      </c>
      <c r="T707" s="42">
        <f>IFERROR(1/COUNTIF(Tabla2[CONTRATISTA PRNCIPAL],Tabla2[[#This Row],[CONTRATISTA PRNCIPAL]]),0)</f>
        <v>0.005291005291005291</v>
      </c>
      <c r="U707" s="43">
        <f>IF(((TODAY()-Tabla2[[#This Row],[FECHA NACIMIENTO]])/365)&lt;18,"Corregir", IF(((TODAY()-Tabla2[[#This Row],[FECHA NACIMIENTO]])/365)&gt;80, "Corregir",ROUNDDOWN(((TODAY()-Tabla2[[#This Row],[FECHA NACIMIENTO]])/365),0)))</f>
        <v>32</v>
      </c>
      <c r="V7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07" s="44" t="str">
        <f>+IF(Tabla2[[#This Row],[Edad]]="Corregir","Corregir","Ok")</f>
        <v>Ok</v>
      </c>
      <c r="X707" s="42" t="str">
        <f>+IFERROR(VLOOKUP(Tabla2[[#This Row],[DISTRITO SEGÚN DNI]],Hoja1!$A$2:$B$32,2,FALSE),"No")</f>
        <v>No</v>
      </c>
      <c r="Y707" s="42" t="str">
        <f>IF(OR(LOWER(Tabla2[[#This Row],[GENERO]])="masculino", LOWER(Tabla2[[#This Row],[GENERO]])="femenino"),"OK","Corregir")</f>
        <v>OK</v>
      </c>
      <c r="Z707" s="42" t="str">
        <f>+IF(Tabla2[[#This Row],[Nro. DNI / CE]]="","Corregir",IF(LEN(Tabla2[[#This Row],[Nro. DNI / CE]])&gt;=8,"OK","Corregir"))</f>
        <v>OK</v>
      </c>
      <c r="AA707" s="42">
        <f>COUNTIF(Tabla2[APELLIDOS Y NOMBRES],Tabla2[[#This Row],[APELLIDOS Y NOMBRES]])</f>
        <v>1</v>
      </c>
      <c r="AB707" s="42">
        <f>IF(Tabla2[[#This Row],[Trabajador]]&gt;1,1/Tabla2[[#This Row],[Trabajador]],Tabla2[[#This Row],[Trabajador]])</f>
        <v>1</v>
      </c>
      <c r="AC707" t="str">
        <f>+IFERROR(IF(Tabla2[[#This Row],[FECHA CESE/BAJA]]="","No Aplica",IF(AND(MONTH(Tabla2[[#This Row],[FECHA CESE/BAJA]])=MONTH(TODAY()-30),YEAR(Tabla2[[#This Row],[FECHA CESE/BAJA]])=YEAR(TODAY())),MONTH(TODAY()-30)&amp;"-"&amp;YEAR(TODAY()),"Borrar")),"No aplica")</f>
        <v>No Aplica</v>
      </c>
      <c r="AD707" t="str">
        <f>+IFERROR(IF(Tabla2[[#This Row],[FECHA INICIO DE LABORES EN OBRA]]="","No Aplica",IF(AND(MONTH(Tabla2[[#This Row],[FECHA INICIO DE LABORES EN OBRA]])=MONTH(TODAY()-30),YEAR(Tabla2[[#This Row],[FECHA INICIO DE LABORES EN OBRA]])=YEAR(TODAY())),MONTH(TODAY()-30)&amp;"-"&amp;YEAR(TODAY()),"No Aplica")),"No Aplica")</f>
        <v>No Aplica</v>
      </c>
    </row>
    <row r="708" spans="1:30" x14ac:dyDescent="0.25">
      <c r="A708" s="13">
        <v>20603639520</v>
      </c>
      <c r="B708" s="15" t="s">
        <v>3799</v>
      </c>
      <c r="C708" s="15" t="s">
        <v>3799</v>
      </c>
      <c r="D708" s="15" t="s">
        <v>1053</v>
      </c>
      <c r="E708" s="15" t="s">
        <v>1054</v>
      </c>
      <c r="F708" s="39" t="s">
        <v>4338</v>
      </c>
      <c r="G708" s="15">
        <v>1</v>
      </c>
      <c r="H708" s="15" t="s">
        <v>3526</v>
      </c>
      <c r="I708" s="15" t="s">
        <v>3804</v>
      </c>
      <c r="J708" s="15" t="s">
        <v>4339</v>
      </c>
      <c r="K708" s="15" t="s">
        <v>26</v>
      </c>
      <c r="L708" s="40" t="s">
        <v>6</v>
      </c>
      <c r="M708" s="39"/>
      <c r="N708" s="41" t="s">
        <v>2687</v>
      </c>
      <c r="O708" s="39">
        <v>45084</v>
      </c>
      <c r="P708" s="40">
        <v>1</v>
      </c>
      <c r="Q708" s="40">
        <v>4</v>
      </c>
      <c r="R708" s="40" t="str">
        <f>IFERROR(VLOOKUP(Tabla2[[#This Row],[CONTRATISTA PRNCIPAL]],Hoja1!$L$5:$M$9,2,FALSE),"CJV")</f>
        <v>CJV</v>
      </c>
      <c r="S708" s="40" t="str">
        <f>IF(Tabla2[[#This Row],[EMPRESA]]=Tabla2[[#This Row],[CONTRATISTA PRNCIPAL]],"Principal","Secundaria")</f>
        <v>Principal</v>
      </c>
      <c r="T708" s="42">
        <f>IFERROR(1/COUNTIF(Tabla2[CONTRATISTA PRNCIPAL],Tabla2[[#This Row],[CONTRATISTA PRNCIPAL]]),0)</f>
        <v>0.005291005291005291</v>
      </c>
      <c r="U708" s="43">
        <f>IF(((TODAY()-Tabla2[[#This Row],[FECHA NACIMIENTO]])/365)&lt;18,"Corregir", IF(((TODAY()-Tabla2[[#This Row],[FECHA NACIMIENTO]])/365)&gt;80, "Corregir",ROUNDDOWN(((TODAY()-Tabla2[[#This Row],[FECHA NACIMIENTO]])/365),0)))</f>
        <v>40</v>
      </c>
      <c r="V7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08" s="44" t="str">
        <f>+IF(Tabla2[[#This Row],[Edad]]="Corregir","Corregir","Ok")</f>
        <v>Ok</v>
      </c>
      <c r="X708" s="42" t="str">
        <f>+IFERROR(VLOOKUP(Tabla2[[#This Row],[DISTRITO SEGÚN DNI]],Hoja1!$A$2:$B$32,2,FALSE),"No")</f>
        <v>EL AGUSTINO</v>
      </c>
      <c r="Y708" s="42" t="str">
        <f>IF(OR(LOWER(Tabla2[[#This Row],[GENERO]])="masculino", LOWER(Tabla2[[#This Row],[GENERO]])="femenino"),"OK","Corregir")</f>
        <v>OK</v>
      </c>
      <c r="Z708" s="42" t="str">
        <f>+IF(Tabla2[[#This Row],[Nro. DNI / CE]]="","Corregir",IF(LEN(Tabla2[[#This Row],[Nro. DNI / CE]])&gt;=8,"OK","Corregir"))</f>
        <v>OK</v>
      </c>
      <c r="AA708" s="42">
        <f>COUNTIF(Tabla2[APELLIDOS Y NOMBRES],Tabla2[[#This Row],[APELLIDOS Y NOMBRES]])</f>
        <v>1</v>
      </c>
      <c r="AB708" s="42">
        <f>IF(Tabla2[[#This Row],[Trabajador]]&gt;1,1/Tabla2[[#This Row],[Trabajador]],Tabla2[[#This Row],[Trabajador]])</f>
        <v>1</v>
      </c>
      <c r="AC708" t="str">
        <f>+IFERROR(IF(Tabla2[[#This Row],[FECHA CESE/BAJA]]="","No Aplica",IF(AND(MONTH(Tabla2[[#This Row],[FECHA CESE/BAJA]])=MONTH(TODAY()-30),YEAR(Tabla2[[#This Row],[FECHA CESE/BAJA]])=YEAR(TODAY())),MONTH(TODAY()-30)&amp;"-"&amp;YEAR(TODAY()),"Borrar")),"No aplica")</f>
        <v>No Aplica</v>
      </c>
      <c r="AD708" t="str">
        <f>+IFERROR(IF(Tabla2[[#This Row],[FECHA INICIO DE LABORES EN OBRA]]="","No Aplica",IF(AND(MONTH(Tabla2[[#This Row],[FECHA INICIO DE LABORES EN OBRA]])=MONTH(TODAY()-30),YEAR(Tabla2[[#This Row],[FECHA INICIO DE LABORES EN OBRA]])=YEAR(TODAY())),MONTH(TODAY()-30)&amp;"-"&amp;YEAR(TODAY()),"No Aplica")),"No Aplica")</f>
        <v>No Aplica</v>
      </c>
    </row>
    <row r="709" spans="1:30" x14ac:dyDescent="0.25">
      <c r="A709" s="13">
        <v>20603639520</v>
      </c>
      <c r="B709" s="15" t="s">
        <v>3799</v>
      </c>
      <c r="C709" s="15" t="s">
        <v>3799</v>
      </c>
      <c r="D709" s="15" t="s">
        <v>4340</v>
      </c>
      <c r="E709" s="15" t="s">
        <v>4341</v>
      </c>
      <c r="F709" s="39" t="s">
        <v>4342</v>
      </c>
      <c r="G709" s="15">
        <v>2</v>
      </c>
      <c r="H709" s="15" t="s">
        <v>2746</v>
      </c>
      <c r="I709" s="15" t="s">
        <v>3809</v>
      </c>
      <c r="J709" s="15" t="s">
        <v>4337</v>
      </c>
      <c r="K709" s="15" t="s">
        <v>2242</v>
      </c>
      <c r="L709" s="40" t="s">
        <v>6</v>
      </c>
      <c r="M709" s="39"/>
      <c r="N709" s="41" t="s">
        <v>2687</v>
      </c>
      <c r="O709" s="39">
        <v>45112</v>
      </c>
      <c r="P709" s="40">
        <v>1</v>
      </c>
      <c r="Q709" s="40">
        <v>4</v>
      </c>
      <c r="R709" s="40" t="str">
        <f>IFERROR(VLOOKUP(Tabla2[[#This Row],[CONTRATISTA PRNCIPAL]],Hoja1!$L$5:$M$9,2,FALSE),"CJV")</f>
        <v>CJV</v>
      </c>
      <c r="S709" s="40" t="str">
        <f>IF(Tabla2[[#This Row],[EMPRESA]]=Tabla2[[#This Row],[CONTRATISTA PRNCIPAL]],"Principal","Secundaria")</f>
        <v>Principal</v>
      </c>
      <c r="T709" s="42">
        <f>IFERROR(1/COUNTIF(Tabla2[CONTRATISTA PRNCIPAL],Tabla2[[#This Row],[CONTRATISTA PRNCIPAL]]),0)</f>
        <v>0.005291005291005291</v>
      </c>
      <c r="U709" s="43">
        <f>IF(((TODAY()-Tabla2[[#This Row],[FECHA NACIMIENTO]])/365)&lt;18,"Corregir", IF(((TODAY()-Tabla2[[#This Row],[FECHA NACIMIENTO]])/365)&gt;80, "Corregir",ROUNDDOWN(((TODAY()-Tabla2[[#This Row],[FECHA NACIMIENTO]])/365),0)))</f>
        <v>30</v>
      </c>
      <c r="V7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09" s="44" t="str">
        <f>+IF(Tabla2[[#This Row],[Edad]]="Corregir","Corregir","Ok")</f>
        <v>Ok</v>
      </c>
      <c r="X709" s="42" t="str">
        <f>+IFERROR(VLOOKUP(Tabla2[[#This Row],[DISTRITO SEGÚN DNI]],Hoja1!$A$2:$B$32,2,FALSE),"No")</f>
        <v>No</v>
      </c>
      <c r="Y709" s="42" t="str">
        <f>IF(OR(LOWER(Tabla2[[#This Row],[GENERO]])="masculino", LOWER(Tabla2[[#This Row],[GENERO]])="femenino"),"OK","Corregir")</f>
        <v>OK</v>
      </c>
      <c r="Z709" s="42" t="str">
        <f>+IF(Tabla2[[#This Row],[Nro. DNI / CE]]="","Corregir",IF(LEN(Tabla2[[#This Row],[Nro. DNI / CE]])&gt;=8,"OK","Corregir"))</f>
        <v>OK</v>
      </c>
      <c r="AA709" s="42">
        <f>COUNTIF(Tabla2[APELLIDOS Y NOMBRES],Tabla2[[#This Row],[APELLIDOS Y NOMBRES]])</f>
        <v>1</v>
      </c>
      <c r="AB709" s="42">
        <f>IF(Tabla2[[#This Row],[Trabajador]]&gt;1,1/Tabla2[[#This Row],[Trabajador]],Tabla2[[#This Row],[Trabajador]])</f>
        <v>1</v>
      </c>
      <c r="AC709" t="str">
        <f>+IFERROR(IF(Tabla2[[#This Row],[FECHA CESE/BAJA]]="","No Aplica",IF(AND(MONTH(Tabla2[[#This Row],[FECHA CESE/BAJA]])=MONTH(TODAY()-30),YEAR(Tabla2[[#This Row],[FECHA CESE/BAJA]])=YEAR(TODAY())),MONTH(TODAY()-30)&amp;"-"&amp;YEAR(TODAY()),"Borrar")),"No aplica")</f>
        <v>No Aplica</v>
      </c>
      <c r="AD709" t="str">
        <f>+IFERROR(IF(Tabla2[[#This Row],[FECHA INICIO DE LABORES EN OBRA]]="","No Aplica",IF(AND(MONTH(Tabla2[[#This Row],[FECHA INICIO DE LABORES EN OBRA]])=MONTH(TODAY()-30),YEAR(Tabla2[[#This Row],[FECHA INICIO DE LABORES EN OBRA]])=YEAR(TODAY())),MONTH(TODAY()-30)&amp;"-"&amp;YEAR(TODAY()),"No Aplica")),"No Aplica")</f>
        <v>No Aplica</v>
      </c>
    </row>
    <row r="710" spans="1:30" x14ac:dyDescent="0.25">
      <c r="A710" s="13">
        <v>20603639520</v>
      </c>
      <c r="B710" s="15" t="s">
        <v>3799</v>
      </c>
      <c r="C710" s="15" t="s">
        <v>3799</v>
      </c>
      <c r="D710" s="15" t="s">
        <v>4343</v>
      </c>
      <c r="E710" s="15" t="s">
        <v>4344</v>
      </c>
      <c r="F710" s="39" t="s">
        <v>4345</v>
      </c>
      <c r="G710" s="15">
        <v>1</v>
      </c>
      <c r="H710" s="15" t="s">
        <v>4346</v>
      </c>
      <c r="I710" s="15" t="s">
        <v>3809</v>
      </c>
      <c r="J710" s="15" t="s">
        <v>4347</v>
      </c>
      <c r="K710" s="15" t="s">
        <v>3703</v>
      </c>
      <c r="L710" s="40" t="s">
        <v>6</v>
      </c>
      <c r="M710" s="39"/>
      <c r="N710" s="41" t="s">
        <v>2687</v>
      </c>
      <c r="O710" s="39">
        <v>45108</v>
      </c>
      <c r="P710" s="40">
        <v>1</v>
      </c>
      <c r="Q710" s="40">
        <v>1</v>
      </c>
      <c r="R710" s="40" t="str">
        <f>IFERROR(VLOOKUP(Tabla2[[#This Row],[CONTRATISTA PRNCIPAL]],Hoja1!$L$5:$M$9,2,FALSE),"CJV")</f>
        <v>CJV</v>
      </c>
      <c r="S710" s="40" t="str">
        <f>IF(Tabla2[[#This Row],[EMPRESA]]=Tabla2[[#This Row],[CONTRATISTA PRNCIPAL]],"Principal","Secundaria")</f>
        <v>Principal</v>
      </c>
      <c r="T710" s="42">
        <f>IFERROR(1/COUNTIF(Tabla2[CONTRATISTA PRNCIPAL],Tabla2[[#This Row],[CONTRATISTA PRNCIPAL]]),0)</f>
        <v>0.005291005291005291</v>
      </c>
      <c r="U710" s="43">
        <f>IF(((TODAY()-Tabla2[[#This Row],[FECHA NACIMIENTO]])/365)&lt;18,"Corregir", IF(((TODAY()-Tabla2[[#This Row],[FECHA NACIMIENTO]])/365)&gt;80, "Corregir",ROUNDDOWN(((TODAY()-Tabla2[[#This Row],[FECHA NACIMIENTO]])/365),0)))</f>
        <v>22</v>
      </c>
      <c r="V7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10" s="44" t="str">
        <f>+IF(Tabla2[[#This Row],[Edad]]="Corregir","Corregir","Ok")</f>
        <v>Ok</v>
      </c>
      <c r="X710" s="42" t="str">
        <f>+IFERROR(VLOOKUP(Tabla2[[#This Row],[DISTRITO SEGÚN DNI]],Hoja1!$A$2:$B$32,2,FALSE),"No")</f>
        <v>No</v>
      </c>
      <c r="Y710" s="42" t="str">
        <f>IF(OR(LOWER(Tabla2[[#This Row],[GENERO]])="masculino", LOWER(Tabla2[[#This Row],[GENERO]])="femenino"),"OK","Corregir")</f>
        <v>OK</v>
      </c>
      <c r="Z710" s="42" t="str">
        <f>+IF(Tabla2[[#This Row],[Nro. DNI / CE]]="","Corregir",IF(LEN(Tabla2[[#This Row],[Nro. DNI / CE]])&gt;=8,"OK","Corregir"))</f>
        <v>OK</v>
      </c>
      <c r="AA710" s="42">
        <f>COUNTIF(Tabla2[APELLIDOS Y NOMBRES],Tabla2[[#This Row],[APELLIDOS Y NOMBRES]])</f>
        <v>1</v>
      </c>
      <c r="AB710" s="42">
        <f>IF(Tabla2[[#This Row],[Trabajador]]&gt;1,1/Tabla2[[#This Row],[Trabajador]],Tabla2[[#This Row],[Trabajador]])</f>
        <v>1</v>
      </c>
      <c r="AC710" t="str">
        <f>+IFERROR(IF(Tabla2[[#This Row],[FECHA CESE/BAJA]]="","No Aplica",IF(AND(MONTH(Tabla2[[#This Row],[FECHA CESE/BAJA]])=MONTH(TODAY()-30),YEAR(Tabla2[[#This Row],[FECHA CESE/BAJA]])=YEAR(TODAY())),MONTH(TODAY()-30)&amp;"-"&amp;YEAR(TODAY()),"Borrar")),"No aplica")</f>
        <v>No Aplica</v>
      </c>
      <c r="AD710" t="str">
        <f>+IFERROR(IF(Tabla2[[#This Row],[FECHA INICIO DE LABORES EN OBRA]]="","No Aplica",IF(AND(MONTH(Tabla2[[#This Row],[FECHA INICIO DE LABORES EN OBRA]])=MONTH(TODAY()-30),YEAR(Tabla2[[#This Row],[FECHA INICIO DE LABORES EN OBRA]])=YEAR(TODAY())),MONTH(TODAY()-30)&amp;"-"&amp;YEAR(TODAY()),"No Aplica")),"No Aplica")</f>
        <v>No Aplica</v>
      </c>
    </row>
    <row r="711" spans="1:30" x14ac:dyDescent="0.25">
      <c r="A711" s="13">
        <v>20603639520</v>
      </c>
      <c r="B711" s="15" t="s">
        <v>3799</v>
      </c>
      <c r="C711" s="15" t="s">
        <v>3799</v>
      </c>
      <c r="D711" s="15" t="s">
        <v>1065</v>
      </c>
      <c r="E711" s="15" t="s">
        <v>1066</v>
      </c>
      <c r="F711" s="39" t="s">
        <v>4348</v>
      </c>
      <c r="G711" s="15">
        <v>2</v>
      </c>
      <c r="H711" s="15" t="s">
        <v>4349</v>
      </c>
      <c r="I711" s="15" t="s">
        <v>3809</v>
      </c>
      <c r="J711" s="15" t="s">
        <v>4350</v>
      </c>
      <c r="K711" s="15" t="s">
        <v>17</v>
      </c>
      <c r="L711" s="40" t="s">
        <v>6</v>
      </c>
      <c r="M711" s="39"/>
      <c r="N711" s="41" t="s">
        <v>2687</v>
      </c>
      <c r="O711" s="39">
        <v>45110</v>
      </c>
      <c r="P711" s="40">
        <v>1</v>
      </c>
      <c r="Q711" s="40">
        <v>4</v>
      </c>
      <c r="R711" s="40" t="str">
        <f>IFERROR(VLOOKUP(Tabla2[[#This Row],[CONTRATISTA PRNCIPAL]],Hoja1!$L$5:$M$9,2,FALSE),"CJV")</f>
        <v>CJV</v>
      </c>
      <c r="S711" s="40" t="str">
        <f>IF(Tabla2[[#This Row],[EMPRESA]]=Tabla2[[#This Row],[CONTRATISTA PRNCIPAL]],"Principal","Secundaria")</f>
        <v>Principal</v>
      </c>
      <c r="T711" s="42">
        <f>IFERROR(1/COUNTIF(Tabla2[CONTRATISTA PRNCIPAL],Tabla2[[#This Row],[CONTRATISTA PRNCIPAL]]),0)</f>
        <v>0.005291005291005291</v>
      </c>
      <c r="U711" s="43">
        <f>IF(((TODAY()-Tabla2[[#This Row],[FECHA NACIMIENTO]])/365)&lt;18,"Corregir", IF(((TODAY()-Tabla2[[#This Row],[FECHA NACIMIENTO]])/365)&gt;80, "Corregir",ROUNDDOWN(((TODAY()-Tabla2[[#This Row],[FECHA NACIMIENTO]])/365),0)))</f>
        <v>42</v>
      </c>
      <c r="V7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11" s="44" t="str">
        <f>+IF(Tabla2[[#This Row],[Edad]]="Corregir","Corregir","Ok")</f>
        <v>Ok</v>
      </c>
      <c r="X711" s="42" t="str">
        <f>+IFERROR(VLOOKUP(Tabla2[[#This Row],[DISTRITO SEGÚN DNI]],Hoja1!$A$2:$B$32,2,FALSE),"No")</f>
        <v>ATE</v>
      </c>
      <c r="Y711" s="42" t="str">
        <f>IF(OR(LOWER(Tabla2[[#This Row],[GENERO]])="masculino", LOWER(Tabla2[[#This Row],[GENERO]])="femenino"),"OK","Corregir")</f>
        <v>OK</v>
      </c>
      <c r="Z711" s="42" t="str">
        <f>+IF(Tabla2[[#This Row],[Nro. DNI / CE]]="","Corregir",IF(LEN(Tabla2[[#This Row],[Nro. DNI / CE]])&gt;=8,"OK","Corregir"))</f>
        <v>OK</v>
      </c>
      <c r="AA711" s="42">
        <f>COUNTIF(Tabla2[APELLIDOS Y NOMBRES],Tabla2[[#This Row],[APELLIDOS Y NOMBRES]])</f>
        <v>1</v>
      </c>
      <c r="AB711" s="42">
        <f>IF(Tabla2[[#This Row],[Trabajador]]&gt;1,1/Tabla2[[#This Row],[Trabajador]],Tabla2[[#This Row],[Trabajador]])</f>
        <v>1</v>
      </c>
      <c r="AC711" t="str">
        <f>+IFERROR(IF(Tabla2[[#This Row],[FECHA CESE/BAJA]]="","No Aplica",IF(AND(MONTH(Tabla2[[#This Row],[FECHA CESE/BAJA]])=MONTH(TODAY()-30),YEAR(Tabla2[[#This Row],[FECHA CESE/BAJA]])=YEAR(TODAY())),MONTH(TODAY()-30)&amp;"-"&amp;YEAR(TODAY()),"Borrar")),"No aplica")</f>
        <v>No Aplica</v>
      </c>
      <c r="AD711" t="str">
        <f>+IFERROR(IF(Tabla2[[#This Row],[FECHA INICIO DE LABORES EN OBRA]]="","No Aplica",IF(AND(MONTH(Tabla2[[#This Row],[FECHA INICIO DE LABORES EN OBRA]])=MONTH(TODAY()-30),YEAR(Tabla2[[#This Row],[FECHA INICIO DE LABORES EN OBRA]])=YEAR(TODAY())),MONTH(TODAY()-30)&amp;"-"&amp;YEAR(TODAY()),"No Aplica")),"No Aplica")</f>
        <v>No Aplica</v>
      </c>
    </row>
    <row r="712" spans="1:30" x14ac:dyDescent="0.25">
      <c r="A712" s="13">
        <v>20603639520</v>
      </c>
      <c r="B712" s="15" t="s">
        <v>3799</v>
      </c>
      <c r="C712" s="15" t="s">
        <v>3799</v>
      </c>
      <c r="D712" s="15" t="s">
        <v>4351</v>
      </c>
      <c r="E712" s="15" t="s">
        <v>4352</v>
      </c>
      <c r="F712" s="39" t="s">
        <v>4353</v>
      </c>
      <c r="G712" s="15">
        <v>2</v>
      </c>
      <c r="H712" s="15" t="s">
        <v>4354</v>
      </c>
      <c r="I712" s="15" t="s">
        <v>3809</v>
      </c>
      <c r="J712" s="15" t="s">
        <v>4355</v>
      </c>
      <c r="K712" s="15" t="s">
        <v>2148</v>
      </c>
      <c r="L712" s="40" t="s">
        <v>6</v>
      </c>
      <c r="M712" s="39"/>
      <c r="N712" s="41" t="s">
        <v>2687</v>
      </c>
      <c r="O712" s="39">
        <v>45110</v>
      </c>
      <c r="P712" s="40">
        <v>1</v>
      </c>
      <c r="Q712" s="40">
        <v>4</v>
      </c>
      <c r="R712" s="40" t="str">
        <f>IFERROR(VLOOKUP(Tabla2[[#This Row],[CONTRATISTA PRNCIPAL]],Hoja1!$L$5:$M$9,2,FALSE),"CJV")</f>
        <v>CJV</v>
      </c>
      <c r="S712" s="40" t="str">
        <f>IF(Tabla2[[#This Row],[EMPRESA]]=Tabla2[[#This Row],[CONTRATISTA PRNCIPAL]],"Principal","Secundaria")</f>
        <v>Principal</v>
      </c>
      <c r="T712" s="42">
        <f>IFERROR(1/COUNTIF(Tabla2[CONTRATISTA PRNCIPAL],Tabla2[[#This Row],[CONTRATISTA PRNCIPAL]]),0)</f>
        <v>0.005291005291005291</v>
      </c>
      <c r="U712" s="43">
        <f>IF(((TODAY()-Tabla2[[#This Row],[FECHA NACIMIENTO]])/365)&lt;18,"Corregir", IF(((TODAY()-Tabla2[[#This Row],[FECHA NACIMIENTO]])/365)&gt;80, "Corregir",ROUNDDOWN(((TODAY()-Tabla2[[#This Row],[FECHA NACIMIENTO]])/365),0)))</f>
        <v>31</v>
      </c>
      <c r="V7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12" s="44" t="str">
        <f>+IF(Tabla2[[#This Row],[Edad]]="Corregir","Corregir","Ok")</f>
        <v>Ok</v>
      </c>
      <c r="X712" s="42" t="str">
        <f>+IFERROR(VLOOKUP(Tabla2[[#This Row],[DISTRITO SEGÚN DNI]],Hoja1!$A$2:$B$32,2,FALSE),"No")</f>
        <v>No</v>
      </c>
      <c r="Y712" s="42" t="str">
        <f>IF(OR(LOWER(Tabla2[[#This Row],[GENERO]])="masculino", LOWER(Tabla2[[#This Row],[GENERO]])="femenino"),"OK","Corregir")</f>
        <v>OK</v>
      </c>
      <c r="Z712" s="42" t="str">
        <f>+IF(Tabla2[[#This Row],[Nro. DNI / CE]]="","Corregir",IF(LEN(Tabla2[[#This Row],[Nro. DNI / CE]])&gt;=8,"OK","Corregir"))</f>
        <v>OK</v>
      </c>
      <c r="AA712" s="42">
        <f>COUNTIF(Tabla2[APELLIDOS Y NOMBRES],Tabla2[[#This Row],[APELLIDOS Y NOMBRES]])</f>
        <v>1</v>
      </c>
      <c r="AB712" s="42">
        <f>IF(Tabla2[[#This Row],[Trabajador]]&gt;1,1/Tabla2[[#This Row],[Trabajador]],Tabla2[[#This Row],[Trabajador]])</f>
        <v>1</v>
      </c>
      <c r="AC712" t="str">
        <f>+IFERROR(IF(Tabla2[[#This Row],[FECHA CESE/BAJA]]="","No Aplica",IF(AND(MONTH(Tabla2[[#This Row],[FECHA CESE/BAJA]])=MONTH(TODAY()-30),YEAR(Tabla2[[#This Row],[FECHA CESE/BAJA]])=YEAR(TODAY())),MONTH(TODAY()-30)&amp;"-"&amp;YEAR(TODAY()),"Borrar")),"No aplica")</f>
        <v>No Aplica</v>
      </c>
      <c r="AD712" t="str">
        <f>+IFERROR(IF(Tabla2[[#This Row],[FECHA INICIO DE LABORES EN OBRA]]="","No Aplica",IF(AND(MONTH(Tabla2[[#This Row],[FECHA INICIO DE LABORES EN OBRA]])=MONTH(TODAY()-30),YEAR(Tabla2[[#This Row],[FECHA INICIO DE LABORES EN OBRA]])=YEAR(TODAY())),MONTH(TODAY()-30)&amp;"-"&amp;YEAR(TODAY()),"No Aplica")),"No Aplica")</f>
        <v>No Aplica</v>
      </c>
    </row>
    <row r="713" spans="1:30" x14ac:dyDescent="0.25">
      <c r="A713" s="13">
        <v>20603639520</v>
      </c>
      <c r="B713" s="15" t="s">
        <v>3799</v>
      </c>
      <c r="C713" s="15" t="s">
        <v>3799</v>
      </c>
      <c r="D713" s="15" t="s">
        <v>4356</v>
      </c>
      <c r="E713" s="15" t="s">
        <v>4357</v>
      </c>
      <c r="F713" s="39" t="s">
        <v>4358</v>
      </c>
      <c r="G713" s="15">
        <v>2</v>
      </c>
      <c r="H713" s="15" t="s">
        <v>4359</v>
      </c>
      <c r="I713" s="15" t="s">
        <v>3809</v>
      </c>
      <c r="J713" s="15" t="s">
        <v>4360</v>
      </c>
      <c r="K713" s="15" t="s">
        <v>4361</v>
      </c>
      <c r="L713" s="40" t="s">
        <v>6</v>
      </c>
      <c r="M713" s="39"/>
      <c r="N713" s="41" t="s">
        <v>2687</v>
      </c>
      <c r="O713" s="39">
        <v>45131</v>
      </c>
      <c r="P713" s="40">
        <v>1</v>
      </c>
      <c r="Q713" s="40">
        <v>4</v>
      </c>
      <c r="R713" s="40" t="str">
        <f>IFERROR(VLOOKUP(Tabla2[[#This Row],[CONTRATISTA PRNCIPAL]],Hoja1!$L$5:$M$9,2,FALSE),"CJV")</f>
        <v>CJV</v>
      </c>
      <c r="S713" s="40" t="str">
        <f>IF(Tabla2[[#This Row],[EMPRESA]]=Tabla2[[#This Row],[CONTRATISTA PRNCIPAL]],"Principal","Secundaria")</f>
        <v>Principal</v>
      </c>
      <c r="T713" s="42">
        <f>IFERROR(1/COUNTIF(Tabla2[CONTRATISTA PRNCIPAL],Tabla2[[#This Row],[CONTRATISTA PRNCIPAL]]),0)</f>
        <v>0.005291005291005291</v>
      </c>
      <c r="U713" s="43">
        <f>IF(((TODAY()-Tabla2[[#This Row],[FECHA NACIMIENTO]])/365)&lt;18,"Corregir", IF(((TODAY()-Tabla2[[#This Row],[FECHA NACIMIENTO]])/365)&gt;80, "Corregir",ROUNDDOWN(((TODAY()-Tabla2[[#This Row],[FECHA NACIMIENTO]])/365),0)))</f>
        <v>30</v>
      </c>
      <c r="V7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13" s="44" t="str">
        <f>+IF(Tabla2[[#This Row],[Edad]]="Corregir","Corregir","Ok")</f>
        <v>Ok</v>
      </c>
      <c r="X713" s="42" t="str">
        <f>+IFERROR(VLOOKUP(Tabla2[[#This Row],[DISTRITO SEGÚN DNI]],Hoja1!$A$2:$B$32,2,FALSE),"No")</f>
        <v>No</v>
      </c>
      <c r="Y713" s="42" t="str">
        <f>IF(OR(LOWER(Tabla2[[#This Row],[GENERO]])="masculino", LOWER(Tabla2[[#This Row],[GENERO]])="femenino"),"OK","Corregir")</f>
        <v>OK</v>
      </c>
      <c r="Z713" s="42" t="str">
        <f>+IF(Tabla2[[#This Row],[Nro. DNI / CE]]="","Corregir",IF(LEN(Tabla2[[#This Row],[Nro. DNI / CE]])&gt;=8,"OK","Corregir"))</f>
        <v>OK</v>
      </c>
      <c r="AA713" s="42">
        <f>COUNTIF(Tabla2[APELLIDOS Y NOMBRES],Tabla2[[#This Row],[APELLIDOS Y NOMBRES]])</f>
        <v>1</v>
      </c>
      <c r="AB713" s="42">
        <f>IF(Tabla2[[#This Row],[Trabajador]]&gt;1,1/Tabla2[[#This Row],[Trabajador]],Tabla2[[#This Row],[Trabajador]])</f>
        <v>1</v>
      </c>
      <c r="AC713" t="str">
        <f>+IFERROR(IF(Tabla2[[#This Row],[FECHA CESE/BAJA]]="","No Aplica",IF(AND(MONTH(Tabla2[[#This Row],[FECHA CESE/BAJA]])=MONTH(TODAY()-30),YEAR(Tabla2[[#This Row],[FECHA CESE/BAJA]])=YEAR(TODAY())),MONTH(TODAY()-30)&amp;"-"&amp;YEAR(TODAY()),"Borrar")),"No aplica")</f>
        <v>No Aplica</v>
      </c>
      <c r="AD713" t="str">
        <f>+IFERROR(IF(Tabla2[[#This Row],[FECHA INICIO DE LABORES EN OBRA]]="","No Aplica",IF(AND(MONTH(Tabla2[[#This Row],[FECHA INICIO DE LABORES EN OBRA]])=MONTH(TODAY()-30),YEAR(Tabla2[[#This Row],[FECHA INICIO DE LABORES EN OBRA]])=YEAR(TODAY())),MONTH(TODAY()-30)&amp;"-"&amp;YEAR(TODAY()),"No Aplica")),"No Aplica")</f>
        <v>No Aplica</v>
      </c>
    </row>
    <row r="714" spans="1:30" x14ac:dyDescent="0.25">
      <c r="A714" s="13">
        <v>20603639520</v>
      </c>
      <c r="B714" s="15" t="s">
        <v>3799</v>
      </c>
      <c r="C714" s="15" t="s">
        <v>3799</v>
      </c>
      <c r="D714" s="15" t="s">
        <v>4362</v>
      </c>
      <c r="E714" s="15" t="s">
        <v>4363</v>
      </c>
      <c r="F714" s="39" t="s">
        <v>4364</v>
      </c>
      <c r="G714" s="15">
        <v>2</v>
      </c>
      <c r="H714" s="15" t="s">
        <v>4365</v>
      </c>
      <c r="I714" s="15" t="s">
        <v>3809</v>
      </c>
      <c r="J714" s="15" t="s">
        <v>4366</v>
      </c>
      <c r="K714" s="15" t="s">
        <v>2174</v>
      </c>
      <c r="L714" s="40" t="s">
        <v>6</v>
      </c>
      <c r="M714" s="39"/>
      <c r="N714" s="41" t="s">
        <v>2687</v>
      </c>
      <c r="O714" s="39">
        <v>45134</v>
      </c>
      <c r="P714" s="40">
        <v>1</v>
      </c>
      <c r="Q714" s="40">
        <v>4</v>
      </c>
      <c r="R714" s="40" t="str">
        <f>IFERROR(VLOOKUP(Tabla2[[#This Row],[CONTRATISTA PRNCIPAL]],Hoja1!$L$5:$M$9,2,FALSE),"CJV")</f>
        <v>CJV</v>
      </c>
      <c r="S714" s="40" t="str">
        <f>IF(Tabla2[[#This Row],[EMPRESA]]=Tabla2[[#This Row],[CONTRATISTA PRNCIPAL]],"Principal","Secundaria")</f>
        <v>Principal</v>
      </c>
      <c r="T714" s="42">
        <f>IFERROR(1/COUNTIF(Tabla2[CONTRATISTA PRNCIPAL],Tabla2[[#This Row],[CONTRATISTA PRNCIPAL]]),0)</f>
        <v>0.005291005291005291</v>
      </c>
      <c r="U714" s="43">
        <f>IF(((TODAY()-Tabla2[[#This Row],[FECHA NACIMIENTO]])/365)&lt;18,"Corregir", IF(((TODAY()-Tabla2[[#This Row],[FECHA NACIMIENTO]])/365)&gt;80, "Corregir",ROUNDDOWN(((TODAY()-Tabla2[[#This Row],[FECHA NACIMIENTO]])/365),0)))</f>
        <v>28</v>
      </c>
      <c r="V7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14" s="44" t="str">
        <f>+IF(Tabla2[[#This Row],[Edad]]="Corregir","Corregir","Ok")</f>
        <v>Ok</v>
      </c>
      <c r="X714" s="42" t="str">
        <f>+IFERROR(VLOOKUP(Tabla2[[#This Row],[DISTRITO SEGÚN DNI]],Hoja1!$A$2:$B$32,2,FALSE),"No")</f>
        <v>No</v>
      </c>
      <c r="Y714" s="42" t="str">
        <f>IF(OR(LOWER(Tabla2[[#This Row],[GENERO]])="masculino", LOWER(Tabla2[[#This Row],[GENERO]])="femenino"),"OK","Corregir")</f>
        <v>OK</v>
      </c>
      <c r="Z714" s="42" t="str">
        <f>+IF(Tabla2[[#This Row],[Nro. DNI / CE]]="","Corregir",IF(LEN(Tabla2[[#This Row],[Nro. DNI / CE]])&gt;=8,"OK","Corregir"))</f>
        <v>OK</v>
      </c>
      <c r="AA714" s="42">
        <f>COUNTIF(Tabla2[APELLIDOS Y NOMBRES],Tabla2[[#This Row],[APELLIDOS Y NOMBRES]])</f>
        <v>1</v>
      </c>
      <c r="AB714" s="42">
        <f>IF(Tabla2[[#This Row],[Trabajador]]&gt;1,1/Tabla2[[#This Row],[Trabajador]],Tabla2[[#This Row],[Trabajador]])</f>
        <v>1</v>
      </c>
      <c r="AC714" t="str">
        <f>+IFERROR(IF(Tabla2[[#This Row],[FECHA CESE/BAJA]]="","No Aplica",IF(AND(MONTH(Tabla2[[#This Row],[FECHA CESE/BAJA]])=MONTH(TODAY()-30),YEAR(Tabla2[[#This Row],[FECHA CESE/BAJA]])=YEAR(TODAY())),MONTH(TODAY()-30)&amp;"-"&amp;YEAR(TODAY()),"Borrar")),"No aplica")</f>
        <v>No Aplica</v>
      </c>
      <c r="AD714" t="str">
        <f>+IFERROR(IF(Tabla2[[#This Row],[FECHA INICIO DE LABORES EN OBRA]]="","No Aplica",IF(AND(MONTH(Tabla2[[#This Row],[FECHA INICIO DE LABORES EN OBRA]])=MONTH(TODAY()-30),YEAR(Tabla2[[#This Row],[FECHA INICIO DE LABORES EN OBRA]])=YEAR(TODAY())),MONTH(TODAY()-30)&amp;"-"&amp;YEAR(TODAY()),"No Aplica")),"No Aplica")</f>
        <v>No Aplica</v>
      </c>
    </row>
    <row r="715" spans="1:30" x14ac:dyDescent="0.25">
      <c r="A715" s="13">
        <v>20603639520</v>
      </c>
      <c r="B715" s="15" t="s">
        <v>3799</v>
      </c>
      <c r="C715" s="15" t="s">
        <v>3799</v>
      </c>
      <c r="D715" s="15" t="s">
        <v>4367</v>
      </c>
      <c r="E715" s="15" t="s">
        <v>4368</v>
      </c>
      <c r="F715" s="39" t="s">
        <v>4369</v>
      </c>
      <c r="G715" s="15">
        <v>2</v>
      </c>
      <c r="H715" s="15" t="s">
        <v>2751</v>
      </c>
      <c r="I715" s="15" t="s">
        <v>3809</v>
      </c>
      <c r="J715" s="15" t="s">
        <v>4370</v>
      </c>
      <c r="K715" s="15" t="s">
        <v>2190</v>
      </c>
      <c r="L715" s="40" t="s">
        <v>6</v>
      </c>
      <c r="M715" s="39"/>
      <c r="N715" s="41" t="s">
        <v>2687</v>
      </c>
      <c r="O715" s="39">
        <v>45145</v>
      </c>
      <c r="P715" s="40">
        <v>1</v>
      </c>
      <c r="Q715" s="40">
        <v>4</v>
      </c>
      <c r="R715" s="40" t="str">
        <f>IFERROR(VLOOKUP(Tabla2[[#This Row],[CONTRATISTA PRNCIPAL]],Hoja1!$L$5:$M$9,2,FALSE),"CJV")</f>
        <v>CJV</v>
      </c>
      <c r="S715" s="40" t="str">
        <f>IF(Tabla2[[#This Row],[EMPRESA]]=Tabla2[[#This Row],[CONTRATISTA PRNCIPAL]],"Principal","Secundaria")</f>
        <v>Principal</v>
      </c>
      <c r="T715" s="42">
        <f>IFERROR(1/COUNTIF(Tabla2[CONTRATISTA PRNCIPAL],Tabla2[[#This Row],[CONTRATISTA PRNCIPAL]]),0)</f>
        <v>0.005291005291005291</v>
      </c>
      <c r="U715" s="43">
        <f>IF(((TODAY()-Tabla2[[#This Row],[FECHA NACIMIENTO]])/365)&lt;18,"Corregir", IF(((TODAY()-Tabla2[[#This Row],[FECHA NACIMIENTO]])/365)&gt;80, "Corregir",ROUNDDOWN(((TODAY()-Tabla2[[#This Row],[FECHA NACIMIENTO]])/365),0)))</f>
        <v>26</v>
      </c>
      <c r="V7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15" s="44" t="str">
        <f>+IF(Tabla2[[#This Row],[Edad]]="Corregir","Corregir","Ok")</f>
        <v>Ok</v>
      </c>
      <c r="X715" s="42" t="str">
        <f>+IFERROR(VLOOKUP(Tabla2[[#This Row],[DISTRITO SEGÚN DNI]],Hoja1!$A$2:$B$32,2,FALSE),"No")</f>
        <v>No</v>
      </c>
      <c r="Y715" s="42" t="str">
        <f>IF(OR(LOWER(Tabla2[[#This Row],[GENERO]])="masculino", LOWER(Tabla2[[#This Row],[GENERO]])="femenino"),"OK","Corregir")</f>
        <v>OK</v>
      </c>
      <c r="Z715" s="42" t="str">
        <f>+IF(Tabla2[[#This Row],[Nro. DNI / CE]]="","Corregir",IF(LEN(Tabla2[[#This Row],[Nro. DNI / CE]])&gt;=8,"OK","Corregir"))</f>
        <v>OK</v>
      </c>
      <c r="AA715" s="42">
        <f>COUNTIF(Tabla2[APELLIDOS Y NOMBRES],Tabla2[[#This Row],[APELLIDOS Y NOMBRES]])</f>
        <v>1</v>
      </c>
      <c r="AB715" s="42">
        <f>IF(Tabla2[[#This Row],[Trabajador]]&gt;1,1/Tabla2[[#This Row],[Trabajador]],Tabla2[[#This Row],[Trabajador]])</f>
        <v>1</v>
      </c>
      <c r="AC715" t="str">
        <f>+IFERROR(IF(Tabla2[[#This Row],[FECHA CESE/BAJA]]="","No Aplica",IF(AND(MONTH(Tabla2[[#This Row],[FECHA CESE/BAJA]])=MONTH(TODAY()-30),YEAR(Tabla2[[#This Row],[FECHA CESE/BAJA]])=YEAR(TODAY())),MONTH(TODAY()-30)&amp;"-"&amp;YEAR(TODAY()),"Borrar")),"No aplica")</f>
        <v>No Aplica</v>
      </c>
      <c r="AD715" t="str">
        <f>+IFERROR(IF(Tabla2[[#This Row],[FECHA INICIO DE LABORES EN OBRA]]="","No Aplica",IF(AND(MONTH(Tabla2[[#This Row],[FECHA INICIO DE LABORES EN OBRA]])=MONTH(TODAY()-30),YEAR(Tabla2[[#This Row],[FECHA INICIO DE LABORES EN OBRA]])=YEAR(TODAY())),MONTH(TODAY()-30)&amp;"-"&amp;YEAR(TODAY()),"No Aplica")),"No Aplica")</f>
        <v>8-2023</v>
      </c>
    </row>
    <row r="716" spans="1:30" x14ac:dyDescent="0.25">
      <c r="A716" s="13">
        <v>20603639520</v>
      </c>
      <c r="B716" s="15" t="s">
        <v>3799</v>
      </c>
      <c r="C716" s="15" t="s">
        <v>3799</v>
      </c>
      <c r="D716" s="15" t="s">
        <v>4371</v>
      </c>
      <c r="E716" s="15" t="s">
        <v>4372</v>
      </c>
      <c r="F716" s="39" t="s">
        <v>4373</v>
      </c>
      <c r="G716" s="15">
        <v>2</v>
      </c>
      <c r="H716" s="15" t="s">
        <v>3129</v>
      </c>
      <c r="I716" s="15" t="s">
        <v>3809</v>
      </c>
      <c r="J716" s="15" t="s">
        <v>4374</v>
      </c>
      <c r="K716" s="15" t="s">
        <v>2182</v>
      </c>
      <c r="L716" s="40" t="s">
        <v>6</v>
      </c>
      <c r="M716" s="39"/>
      <c r="N716" s="41" t="s">
        <v>2687</v>
      </c>
      <c r="O716" s="39">
        <v>45145</v>
      </c>
      <c r="P716" s="40">
        <v>1</v>
      </c>
      <c r="Q716" s="40">
        <v>4</v>
      </c>
      <c r="R716" s="40" t="str">
        <f>IFERROR(VLOOKUP(Tabla2[[#This Row],[CONTRATISTA PRNCIPAL]],Hoja1!$L$5:$M$9,2,FALSE),"CJV")</f>
        <v>CJV</v>
      </c>
      <c r="S716" s="40" t="str">
        <f>IF(Tabla2[[#This Row],[EMPRESA]]=Tabla2[[#This Row],[CONTRATISTA PRNCIPAL]],"Principal","Secundaria")</f>
        <v>Principal</v>
      </c>
      <c r="T716" s="42">
        <f>IFERROR(1/COUNTIF(Tabla2[CONTRATISTA PRNCIPAL],Tabla2[[#This Row],[CONTRATISTA PRNCIPAL]]),0)</f>
        <v>0.005291005291005291</v>
      </c>
      <c r="U716" s="43">
        <f>IF(((TODAY()-Tabla2[[#This Row],[FECHA NACIMIENTO]])/365)&lt;18,"Corregir", IF(((TODAY()-Tabla2[[#This Row],[FECHA NACIMIENTO]])/365)&gt;80, "Corregir",ROUNDDOWN(((TODAY()-Tabla2[[#This Row],[FECHA NACIMIENTO]])/365),0)))</f>
        <v>28</v>
      </c>
      <c r="V7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16" s="44" t="str">
        <f>+IF(Tabla2[[#This Row],[Edad]]="Corregir","Corregir","Ok")</f>
        <v>Ok</v>
      </c>
      <c r="X716" s="42" t="str">
        <f>+IFERROR(VLOOKUP(Tabla2[[#This Row],[DISTRITO SEGÚN DNI]],Hoja1!$A$2:$B$32,2,FALSE),"No")</f>
        <v>No</v>
      </c>
      <c r="Y716" s="42" t="str">
        <f>IF(OR(LOWER(Tabla2[[#This Row],[GENERO]])="masculino", LOWER(Tabla2[[#This Row],[GENERO]])="femenino"),"OK","Corregir")</f>
        <v>OK</v>
      </c>
      <c r="Z716" s="42" t="str">
        <f>+IF(Tabla2[[#This Row],[Nro. DNI / CE]]="","Corregir",IF(LEN(Tabla2[[#This Row],[Nro. DNI / CE]])&gt;=8,"OK","Corregir"))</f>
        <v>OK</v>
      </c>
      <c r="AA716" s="42">
        <f>COUNTIF(Tabla2[APELLIDOS Y NOMBRES],Tabla2[[#This Row],[APELLIDOS Y NOMBRES]])</f>
        <v>1</v>
      </c>
      <c r="AB716" s="42">
        <f>IF(Tabla2[[#This Row],[Trabajador]]&gt;1,1/Tabla2[[#This Row],[Trabajador]],Tabla2[[#This Row],[Trabajador]])</f>
        <v>1</v>
      </c>
      <c r="AC716" t="str">
        <f>+IFERROR(IF(Tabla2[[#This Row],[FECHA CESE/BAJA]]="","No Aplica",IF(AND(MONTH(Tabla2[[#This Row],[FECHA CESE/BAJA]])=MONTH(TODAY()-30),YEAR(Tabla2[[#This Row],[FECHA CESE/BAJA]])=YEAR(TODAY())),MONTH(TODAY()-30)&amp;"-"&amp;YEAR(TODAY()),"Borrar")),"No aplica")</f>
        <v>No Aplica</v>
      </c>
      <c r="AD716" t="str">
        <f>+IFERROR(IF(Tabla2[[#This Row],[FECHA INICIO DE LABORES EN OBRA]]="","No Aplica",IF(AND(MONTH(Tabla2[[#This Row],[FECHA INICIO DE LABORES EN OBRA]])=MONTH(TODAY()-30),YEAR(Tabla2[[#This Row],[FECHA INICIO DE LABORES EN OBRA]])=YEAR(TODAY())),MONTH(TODAY()-30)&amp;"-"&amp;YEAR(TODAY()),"No Aplica")),"No Aplica")</f>
        <v>8-2023</v>
      </c>
    </row>
    <row r="717" spans="1:30" x14ac:dyDescent="0.25">
      <c r="A717" s="13">
        <v>20603639520</v>
      </c>
      <c r="B717" s="15" t="s">
        <v>3799</v>
      </c>
      <c r="C717" s="15" t="s">
        <v>3799</v>
      </c>
      <c r="D717" s="15" t="s">
        <v>1626</v>
      </c>
      <c r="E717" s="15" t="s">
        <v>1627</v>
      </c>
      <c r="F717" s="39" t="s">
        <v>4375</v>
      </c>
      <c r="G717" s="15">
        <v>2</v>
      </c>
      <c r="H717" s="15" t="s">
        <v>2751</v>
      </c>
      <c r="I717" s="15" t="s">
        <v>3809</v>
      </c>
      <c r="J717" s="15" t="s">
        <v>4376</v>
      </c>
      <c r="K717" s="15" t="s">
        <v>22</v>
      </c>
      <c r="L717" s="40" t="s">
        <v>6</v>
      </c>
      <c r="M717" s="39"/>
      <c r="N717" s="41" t="s">
        <v>2687</v>
      </c>
      <c r="O717" s="39">
        <v>45152</v>
      </c>
      <c r="P717" s="40">
        <v>1</v>
      </c>
      <c r="Q717" s="40">
        <v>4</v>
      </c>
      <c r="R717" s="40" t="str">
        <f>IFERROR(VLOOKUP(Tabla2[[#This Row],[CONTRATISTA PRNCIPAL]],Hoja1!$L$5:$M$9,2,FALSE),"CJV")</f>
        <v>CJV</v>
      </c>
      <c r="S717" s="40" t="str">
        <f>IF(Tabla2[[#This Row],[EMPRESA]]=Tabla2[[#This Row],[CONTRATISTA PRNCIPAL]],"Principal","Secundaria")</f>
        <v>Principal</v>
      </c>
      <c r="T717" s="42">
        <f>IFERROR(1/COUNTIF(Tabla2[CONTRATISTA PRNCIPAL],Tabla2[[#This Row],[CONTRATISTA PRNCIPAL]]),0)</f>
        <v>0.005291005291005291</v>
      </c>
      <c r="U717" s="43">
        <f>IF(((TODAY()-Tabla2[[#This Row],[FECHA NACIMIENTO]])/365)&lt;18,"Corregir", IF(((TODAY()-Tabla2[[#This Row],[FECHA NACIMIENTO]])/365)&gt;80, "Corregir",ROUNDDOWN(((TODAY()-Tabla2[[#This Row],[FECHA NACIMIENTO]])/365),0)))</f>
        <v>20</v>
      </c>
      <c r="V7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17" s="44" t="str">
        <f>+IF(Tabla2[[#This Row],[Edad]]="Corregir","Corregir","Ok")</f>
        <v>Ok</v>
      </c>
      <c r="X717" s="42" t="str">
        <f>+IFERROR(VLOOKUP(Tabla2[[#This Row],[DISTRITO SEGÚN DNI]],Hoja1!$A$2:$B$32,2,FALSE),"No")</f>
        <v>BREÑA</v>
      </c>
      <c r="Y717" s="42" t="str">
        <f>IF(OR(LOWER(Tabla2[[#This Row],[GENERO]])="masculino", LOWER(Tabla2[[#This Row],[GENERO]])="femenino"),"OK","Corregir")</f>
        <v>OK</v>
      </c>
      <c r="Z717" s="42" t="str">
        <f>+IF(Tabla2[[#This Row],[Nro. DNI / CE]]="","Corregir",IF(LEN(Tabla2[[#This Row],[Nro. DNI / CE]])&gt;=8,"OK","Corregir"))</f>
        <v>OK</v>
      </c>
      <c r="AA717" s="42">
        <f>COUNTIF(Tabla2[APELLIDOS Y NOMBRES],Tabla2[[#This Row],[APELLIDOS Y NOMBRES]])</f>
        <v>1</v>
      </c>
      <c r="AB717" s="42">
        <f>IF(Tabla2[[#This Row],[Trabajador]]&gt;1,1/Tabla2[[#This Row],[Trabajador]],Tabla2[[#This Row],[Trabajador]])</f>
        <v>1</v>
      </c>
      <c r="AC717" t="str">
        <f>+IFERROR(IF(Tabla2[[#This Row],[FECHA CESE/BAJA]]="","No Aplica",IF(AND(MONTH(Tabla2[[#This Row],[FECHA CESE/BAJA]])=MONTH(TODAY()-30),YEAR(Tabla2[[#This Row],[FECHA CESE/BAJA]])=YEAR(TODAY())),MONTH(TODAY()-30)&amp;"-"&amp;YEAR(TODAY()),"Borrar")),"No aplica")</f>
        <v>No Aplica</v>
      </c>
      <c r="AD717" t="str">
        <f>+IFERROR(IF(Tabla2[[#This Row],[FECHA INICIO DE LABORES EN OBRA]]="","No Aplica",IF(AND(MONTH(Tabla2[[#This Row],[FECHA INICIO DE LABORES EN OBRA]])=MONTH(TODAY()-30),YEAR(Tabla2[[#This Row],[FECHA INICIO DE LABORES EN OBRA]])=YEAR(TODAY())),MONTH(TODAY()-30)&amp;"-"&amp;YEAR(TODAY()),"No Aplica")),"No Aplica")</f>
        <v>8-2023</v>
      </c>
    </row>
    <row r="718" spans="1:30" x14ac:dyDescent="0.25">
      <c r="A718" s="13">
        <v>20603639520</v>
      </c>
      <c r="B718" s="15" t="s">
        <v>3799</v>
      </c>
      <c r="C718" s="15" t="s">
        <v>3799</v>
      </c>
      <c r="D718" s="15" t="s">
        <v>1628</v>
      </c>
      <c r="E718" s="15" t="s">
        <v>1629</v>
      </c>
      <c r="F718" s="39" t="s">
        <v>4377</v>
      </c>
      <c r="G718" s="15">
        <v>2</v>
      </c>
      <c r="H718" s="15" t="s">
        <v>2749</v>
      </c>
      <c r="I718" s="15" t="s">
        <v>3809</v>
      </c>
      <c r="J718" s="15" t="s">
        <v>4378</v>
      </c>
      <c r="K718" s="15" t="s">
        <v>22</v>
      </c>
      <c r="L718" s="40" t="s">
        <v>6</v>
      </c>
      <c r="M718" s="39"/>
      <c r="N718" s="41" t="s">
        <v>2687</v>
      </c>
      <c r="O718" s="39">
        <v>45152</v>
      </c>
      <c r="P718" s="40">
        <v>1</v>
      </c>
      <c r="Q718" s="40">
        <v>4</v>
      </c>
      <c r="R718" s="40" t="str">
        <f>IFERROR(VLOOKUP(Tabla2[[#This Row],[CONTRATISTA PRNCIPAL]],Hoja1!$L$5:$M$9,2,FALSE),"CJV")</f>
        <v>CJV</v>
      </c>
      <c r="S718" s="40" t="str">
        <f>IF(Tabla2[[#This Row],[EMPRESA]]=Tabla2[[#This Row],[CONTRATISTA PRNCIPAL]],"Principal","Secundaria")</f>
        <v>Principal</v>
      </c>
      <c r="T718" s="42">
        <f>IFERROR(1/COUNTIF(Tabla2[CONTRATISTA PRNCIPAL],Tabla2[[#This Row],[CONTRATISTA PRNCIPAL]]),0)</f>
        <v>0.005291005291005291</v>
      </c>
      <c r="U718" s="43">
        <f>IF(((TODAY()-Tabla2[[#This Row],[FECHA NACIMIENTO]])/365)&lt;18,"Corregir", IF(((TODAY()-Tabla2[[#This Row],[FECHA NACIMIENTO]])/365)&gt;80, "Corregir",ROUNDDOWN(((TODAY()-Tabla2[[#This Row],[FECHA NACIMIENTO]])/365),0)))</f>
        <v>44</v>
      </c>
      <c r="V7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18" s="44" t="str">
        <f>+IF(Tabla2[[#This Row],[Edad]]="Corregir","Corregir","Ok")</f>
        <v>Ok</v>
      </c>
      <c r="X718" s="42" t="str">
        <f>+IFERROR(VLOOKUP(Tabla2[[#This Row],[DISTRITO SEGÚN DNI]],Hoja1!$A$2:$B$32,2,FALSE),"No")</f>
        <v>BREÑA</v>
      </c>
      <c r="Y718" s="42" t="str">
        <f>IF(OR(LOWER(Tabla2[[#This Row],[GENERO]])="masculino", LOWER(Tabla2[[#This Row],[GENERO]])="femenino"),"OK","Corregir")</f>
        <v>OK</v>
      </c>
      <c r="Z718" s="42" t="str">
        <f>+IF(Tabla2[[#This Row],[Nro. DNI / CE]]="","Corregir",IF(LEN(Tabla2[[#This Row],[Nro. DNI / CE]])&gt;=8,"OK","Corregir"))</f>
        <v>OK</v>
      </c>
      <c r="AA718" s="42">
        <f>COUNTIF(Tabla2[APELLIDOS Y NOMBRES],Tabla2[[#This Row],[APELLIDOS Y NOMBRES]])</f>
        <v>1</v>
      </c>
      <c r="AB718" s="42">
        <f>IF(Tabla2[[#This Row],[Trabajador]]&gt;1,1/Tabla2[[#This Row],[Trabajador]],Tabla2[[#This Row],[Trabajador]])</f>
        <v>1</v>
      </c>
      <c r="AC718" t="str">
        <f>+IFERROR(IF(Tabla2[[#This Row],[FECHA CESE/BAJA]]="","No Aplica",IF(AND(MONTH(Tabla2[[#This Row],[FECHA CESE/BAJA]])=MONTH(TODAY()-30),YEAR(Tabla2[[#This Row],[FECHA CESE/BAJA]])=YEAR(TODAY())),MONTH(TODAY()-30)&amp;"-"&amp;YEAR(TODAY()),"Borrar")),"No aplica")</f>
        <v>No Aplica</v>
      </c>
      <c r="AD718" t="str">
        <f>+IFERROR(IF(Tabla2[[#This Row],[FECHA INICIO DE LABORES EN OBRA]]="","No Aplica",IF(AND(MONTH(Tabla2[[#This Row],[FECHA INICIO DE LABORES EN OBRA]])=MONTH(TODAY()-30),YEAR(Tabla2[[#This Row],[FECHA INICIO DE LABORES EN OBRA]])=YEAR(TODAY())),MONTH(TODAY()-30)&amp;"-"&amp;YEAR(TODAY()),"No Aplica")),"No Aplica")</f>
        <v>8-2023</v>
      </c>
    </row>
    <row r="719" spans="1:30" x14ac:dyDescent="0.25">
      <c r="A719" s="13">
        <v>20603639520</v>
      </c>
      <c r="B719" s="15" t="s">
        <v>3799</v>
      </c>
      <c r="C719" s="15" t="s">
        <v>3799</v>
      </c>
      <c r="D719" s="15" t="s">
        <v>4379</v>
      </c>
      <c r="E719" s="15" t="s">
        <v>4380</v>
      </c>
      <c r="F719" s="39" t="s">
        <v>4381</v>
      </c>
      <c r="G719" s="15">
        <v>2</v>
      </c>
      <c r="H719" s="15" t="s">
        <v>2751</v>
      </c>
      <c r="I719" s="15" t="s">
        <v>3809</v>
      </c>
      <c r="J719" s="15" t="s">
        <v>4382</v>
      </c>
      <c r="K719" s="15" t="s">
        <v>2200</v>
      </c>
      <c r="L719" s="40" t="s">
        <v>6</v>
      </c>
      <c r="M719" s="39"/>
      <c r="N719" s="41" t="s">
        <v>2687</v>
      </c>
      <c r="O719" s="39">
        <v>45152</v>
      </c>
      <c r="P719" s="40">
        <v>1</v>
      </c>
      <c r="Q719" s="40">
        <v>4</v>
      </c>
      <c r="R719" s="40" t="str">
        <f>IFERROR(VLOOKUP(Tabla2[[#This Row],[CONTRATISTA PRNCIPAL]],Hoja1!$L$5:$M$9,2,FALSE),"CJV")</f>
        <v>CJV</v>
      </c>
      <c r="S719" s="40" t="str">
        <f>IF(Tabla2[[#This Row],[EMPRESA]]=Tabla2[[#This Row],[CONTRATISTA PRNCIPAL]],"Principal","Secundaria")</f>
        <v>Principal</v>
      </c>
      <c r="T719" s="42">
        <f>IFERROR(1/COUNTIF(Tabla2[CONTRATISTA PRNCIPAL],Tabla2[[#This Row],[CONTRATISTA PRNCIPAL]]),0)</f>
        <v>0.005291005291005291</v>
      </c>
      <c r="U719" s="43">
        <f>IF(((TODAY()-Tabla2[[#This Row],[FECHA NACIMIENTO]])/365)&lt;18,"Corregir", IF(((TODAY()-Tabla2[[#This Row],[FECHA NACIMIENTO]])/365)&gt;80, "Corregir",ROUNDDOWN(((TODAY()-Tabla2[[#This Row],[FECHA NACIMIENTO]])/365),0)))</f>
        <v>27</v>
      </c>
      <c r="V7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19" s="44" t="str">
        <f>+IF(Tabla2[[#This Row],[Edad]]="Corregir","Corregir","Ok")</f>
        <v>Ok</v>
      </c>
      <c r="X719" s="42" t="str">
        <f>+IFERROR(VLOOKUP(Tabla2[[#This Row],[DISTRITO SEGÚN DNI]],Hoja1!$A$2:$B$32,2,FALSE),"No")</f>
        <v>No</v>
      </c>
      <c r="Y719" s="42" t="str">
        <f>IF(OR(LOWER(Tabla2[[#This Row],[GENERO]])="masculino", LOWER(Tabla2[[#This Row],[GENERO]])="femenino"),"OK","Corregir")</f>
        <v>OK</v>
      </c>
      <c r="Z719" s="42" t="str">
        <f>+IF(Tabla2[[#This Row],[Nro. DNI / CE]]="","Corregir",IF(LEN(Tabla2[[#This Row],[Nro. DNI / CE]])&gt;=8,"OK","Corregir"))</f>
        <v>OK</v>
      </c>
      <c r="AA719" s="42">
        <f>COUNTIF(Tabla2[APELLIDOS Y NOMBRES],Tabla2[[#This Row],[APELLIDOS Y NOMBRES]])</f>
        <v>1</v>
      </c>
      <c r="AB719" s="42">
        <f>IF(Tabla2[[#This Row],[Trabajador]]&gt;1,1/Tabla2[[#This Row],[Trabajador]],Tabla2[[#This Row],[Trabajador]])</f>
        <v>1</v>
      </c>
      <c r="AC719" t="str">
        <f>+IFERROR(IF(Tabla2[[#This Row],[FECHA CESE/BAJA]]="","No Aplica",IF(AND(MONTH(Tabla2[[#This Row],[FECHA CESE/BAJA]])=MONTH(TODAY()-30),YEAR(Tabla2[[#This Row],[FECHA CESE/BAJA]])=YEAR(TODAY())),MONTH(TODAY()-30)&amp;"-"&amp;YEAR(TODAY()),"Borrar")),"No aplica")</f>
        <v>No Aplica</v>
      </c>
      <c r="AD719" t="str">
        <f>+IFERROR(IF(Tabla2[[#This Row],[FECHA INICIO DE LABORES EN OBRA]]="","No Aplica",IF(AND(MONTH(Tabla2[[#This Row],[FECHA INICIO DE LABORES EN OBRA]])=MONTH(TODAY()-30),YEAR(Tabla2[[#This Row],[FECHA INICIO DE LABORES EN OBRA]])=YEAR(TODAY())),MONTH(TODAY()-30)&amp;"-"&amp;YEAR(TODAY()),"No Aplica")),"No Aplica")</f>
        <v>8-2023</v>
      </c>
    </row>
    <row r="720" spans="1:30" x14ac:dyDescent="0.25">
      <c r="A720" s="13">
        <v>20603639520</v>
      </c>
      <c r="B720" s="15" t="s">
        <v>3799</v>
      </c>
      <c r="C720" s="15" t="s">
        <v>3799</v>
      </c>
      <c r="D720" s="15" t="s">
        <v>4383</v>
      </c>
      <c r="E720" s="15" t="s">
        <v>4384</v>
      </c>
      <c r="F720" s="39" t="s">
        <v>4385</v>
      </c>
      <c r="G720" s="15">
        <v>1</v>
      </c>
      <c r="H720" s="15" t="s">
        <v>2350</v>
      </c>
      <c r="I720" s="15" t="s">
        <v>3809</v>
      </c>
      <c r="J720" s="15" t="s">
        <v>4386</v>
      </c>
      <c r="K720" s="15" t="s">
        <v>2167</v>
      </c>
      <c r="L720" s="40" t="s">
        <v>6</v>
      </c>
      <c r="M720" s="39"/>
      <c r="N720" s="41" t="s">
        <v>2687</v>
      </c>
      <c r="O720" s="39">
        <v>45139</v>
      </c>
      <c r="P720" s="40">
        <v>1</v>
      </c>
      <c r="Q720" s="40">
        <v>1</v>
      </c>
      <c r="R720" s="40" t="str">
        <f>IFERROR(VLOOKUP(Tabla2[[#This Row],[CONTRATISTA PRNCIPAL]],Hoja1!$L$5:$M$9,2,FALSE),"CJV")</f>
        <v>CJV</v>
      </c>
      <c r="S720" s="40" t="str">
        <f>IF(Tabla2[[#This Row],[EMPRESA]]=Tabla2[[#This Row],[CONTRATISTA PRNCIPAL]],"Principal","Secundaria")</f>
        <v>Principal</v>
      </c>
      <c r="T720" s="42">
        <f>IFERROR(1/COUNTIF(Tabla2[CONTRATISTA PRNCIPAL],Tabla2[[#This Row],[CONTRATISTA PRNCIPAL]]),0)</f>
        <v>0.005291005291005291</v>
      </c>
      <c r="U720" s="43">
        <f>IF(((TODAY()-Tabla2[[#This Row],[FECHA NACIMIENTO]])/365)&lt;18,"Corregir", IF(((TODAY()-Tabla2[[#This Row],[FECHA NACIMIENTO]])/365)&gt;80, "Corregir",ROUNDDOWN(((TODAY()-Tabla2[[#This Row],[FECHA NACIMIENTO]])/365),0)))</f>
        <v>31</v>
      </c>
      <c r="V7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20" s="44" t="str">
        <f>+IF(Tabla2[[#This Row],[Edad]]="Corregir","Corregir","Ok")</f>
        <v>Ok</v>
      </c>
      <c r="X720" s="42" t="str">
        <f>+IFERROR(VLOOKUP(Tabla2[[#This Row],[DISTRITO SEGÚN DNI]],Hoja1!$A$2:$B$32,2,FALSE),"No")</f>
        <v>No</v>
      </c>
      <c r="Y720" s="42" t="str">
        <f>IF(OR(LOWER(Tabla2[[#This Row],[GENERO]])="masculino", LOWER(Tabla2[[#This Row],[GENERO]])="femenino"),"OK","Corregir")</f>
        <v>OK</v>
      </c>
      <c r="Z720" s="42" t="str">
        <f>+IF(Tabla2[[#This Row],[Nro. DNI / CE]]="","Corregir",IF(LEN(Tabla2[[#This Row],[Nro. DNI / CE]])&gt;=8,"OK","Corregir"))</f>
        <v>OK</v>
      </c>
      <c r="AA720" s="42">
        <f>COUNTIF(Tabla2[APELLIDOS Y NOMBRES],Tabla2[[#This Row],[APELLIDOS Y NOMBRES]])</f>
        <v>1</v>
      </c>
      <c r="AB720" s="42">
        <f>IF(Tabla2[[#This Row],[Trabajador]]&gt;1,1/Tabla2[[#This Row],[Trabajador]],Tabla2[[#This Row],[Trabajador]])</f>
        <v>1</v>
      </c>
      <c r="AC720" t="str">
        <f>+IFERROR(IF(Tabla2[[#This Row],[FECHA CESE/BAJA]]="","No Aplica",IF(AND(MONTH(Tabla2[[#This Row],[FECHA CESE/BAJA]])=MONTH(TODAY()-30),YEAR(Tabla2[[#This Row],[FECHA CESE/BAJA]])=YEAR(TODAY())),MONTH(TODAY()-30)&amp;"-"&amp;YEAR(TODAY()),"Borrar")),"No aplica")</f>
        <v>No Aplica</v>
      </c>
      <c r="AD720" t="str">
        <f>+IFERROR(IF(Tabla2[[#This Row],[FECHA INICIO DE LABORES EN OBRA]]="","No Aplica",IF(AND(MONTH(Tabla2[[#This Row],[FECHA INICIO DE LABORES EN OBRA]])=MONTH(TODAY()-30),YEAR(Tabla2[[#This Row],[FECHA INICIO DE LABORES EN OBRA]])=YEAR(TODAY())),MONTH(TODAY()-30)&amp;"-"&amp;YEAR(TODAY()),"No Aplica")),"No Aplica")</f>
        <v>8-2023</v>
      </c>
    </row>
    <row r="721" spans="1:30" x14ac:dyDescent="0.25">
      <c r="A721" s="13">
        <v>20603639520</v>
      </c>
      <c r="B721" s="15" t="s">
        <v>3799</v>
      </c>
      <c r="C721" s="15" t="s">
        <v>3799</v>
      </c>
      <c r="D721" s="15" t="s">
        <v>1630</v>
      </c>
      <c r="E721" s="15" t="s">
        <v>1631</v>
      </c>
      <c r="F721" s="39">
        <v>32461</v>
      </c>
      <c r="G721" s="15">
        <v>2</v>
      </c>
      <c r="H721" s="15" t="s">
        <v>2746</v>
      </c>
      <c r="I721" s="15" t="s">
        <v>3840</v>
      </c>
      <c r="J721" s="15" t="s">
        <v>4387</v>
      </c>
      <c r="K721" s="15" t="s">
        <v>34</v>
      </c>
      <c r="L721" s="40" t="s">
        <v>6</v>
      </c>
      <c r="M721" s="39"/>
      <c r="N721" s="41" t="s">
        <v>2687</v>
      </c>
      <c r="O721" s="39">
        <v>45148</v>
      </c>
      <c r="P721" s="40">
        <v>1</v>
      </c>
      <c r="Q721" s="40">
        <v>4</v>
      </c>
      <c r="R721" s="40" t="str">
        <f>IFERROR(VLOOKUP(Tabla2[[#This Row],[CONTRATISTA PRNCIPAL]],Hoja1!$L$5:$M$9,2,FALSE),"CJV")</f>
        <v>CJV</v>
      </c>
      <c r="S721" s="40" t="str">
        <f>IF(Tabla2[[#This Row],[EMPRESA]]=Tabla2[[#This Row],[CONTRATISTA PRNCIPAL]],"Principal","Secundaria")</f>
        <v>Principal</v>
      </c>
      <c r="T721" s="42">
        <f>IFERROR(1/COUNTIF(Tabla2[CONTRATISTA PRNCIPAL],Tabla2[[#This Row],[CONTRATISTA PRNCIPAL]]),0)</f>
        <v>0.005291005291005291</v>
      </c>
      <c r="U721" s="43">
        <f>IF(((TODAY()-Tabla2[[#This Row],[FECHA NACIMIENTO]])/365)&lt;18,"Corregir", IF(((TODAY()-Tabla2[[#This Row],[FECHA NACIMIENTO]])/365)&gt;80, "Corregir",ROUNDDOWN(((TODAY()-Tabla2[[#This Row],[FECHA NACIMIENTO]])/365),0)))</f>
        <v>34</v>
      </c>
      <c r="V7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21" s="44" t="str">
        <f>+IF(Tabla2[[#This Row],[Edad]]="Corregir","Corregir","Ok")</f>
        <v>Ok</v>
      </c>
      <c r="X721" s="42" t="str">
        <f>+IFERROR(VLOOKUP(Tabla2[[#This Row],[DISTRITO SEGÚN DNI]],Hoja1!$A$2:$B$32,2,FALSE),"No")</f>
        <v>SANTA ANITA</v>
      </c>
      <c r="Y721" s="42" t="str">
        <f>IF(OR(LOWER(Tabla2[[#This Row],[GENERO]])="masculino", LOWER(Tabla2[[#This Row],[GENERO]])="femenino"),"OK","Corregir")</f>
        <v>OK</v>
      </c>
      <c r="Z721" s="42" t="str">
        <f>+IF(Tabla2[[#This Row],[Nro. DNI / CE]]="","Corregir",IF(LEN(Tabla2[[#This Row],[Nro. DNI / CE]])&gt;=8,"OK","Corregir"))</f>
        <v>OK</v>
      </c>
      <c r="AA721" s="42">
        <f>COUNTIF(Tabla2[APELLIDOS Y NOMBRES],Tabla2[[#This Row],[APELLIDOS Y NOMBRES]])</f>
        <v>1</v>
      </c>
      <c r="AB721" s="42">
        <f>IF(Tabla2[[#This Row],[Trabajador]]&gt;1,1/Tabla2[[#This Row],[Trabajador]],Tabla2[[#This Row],[Trabajador]])</f>
        <v>1</v>
      </c>
      <c r="AC721" t="str">
        <f>+IFERROR(IF(Tabla2[[#This Row],[FECHA CESE/BAJA]]="","No Aplica",IF(AND(MONTH(Tabla2[[#This Row],[FECHA CESE/BAJA]])=MONTH(TODAY()-30),YEAR(Tabla2[[#This Row],[FECHA CESE/BAJA]])=YEAR(TODAY())),MONTH(TODAY()-30)&amp;"-"&amp;YEAR(TODAY()),"Borrar")),"No aplica")</f>
        <v>No Aplica</v>
      </c>
      <c r="AD721" t="str">
        <f>+IFERROR(IF(Tabla2[[#This Row],[FECHA INICIO DE LABORES EN OBRA]]="","No Aplica",IF(AND(MONTH(Tabla2[[#This Row],[FECHA INICIO DE LABORES EN OBRA]])=MONTH(TODAY()-30),YEAR(Tabla2[[#This Row],[FECHA INICIO DE LABORES EN OBRA]])=YEAR(TODAY())),MONTH(TODAY()-30)&amp;"-"&amp;YEAR(TODAY()),"No Aplica")),"No Aplica")</f>
        <v>8-2023</v>
      </c>
    </row>
    <row r="722" spans="1:30" x14ac:dyDescent="0.25">
      <c r="A722" s="13">
        <v>20603639520</v>
      </c>
      <c r="B722" s="15" t="s">
        <v>3799</v>
      </c>
      <c r="C722" s="15" t="s">
        <v>3799</v>
      </c>
      <c r="D722" s="15" t="s">
        <v>4388</v>
      </c>
      <c r="E722" s="15" t="s">
        <v>4389</v>
      </c>
      <c r="F722" s="39" t="s">
        <v>4390</v>
      </c>
      <c r="G722" s="15">
        <v>2</v>
      </c>
      <c r="H722" s="15" t="s">
        <v>3129</v>
      </c>
      <c r="I722" s="15" t="s">
        <v>3809</v>
      </c>
      <c r="J722" s="15" t="s">
        <v>4391</v>
      </c>
      <c r="K722" s="15" t="s">
        <v>2237</v>
      </c>
      <c r="L722" s="40" t="s">
        <v>6</v>
      </c>
      <c r="M722" s="39"/>
      <c r="N722" s="41" t="s">
        <v>2687</v>
      </c>
      <c r="O722" s="39">
        <v>45083</v>
      </c>
      <c r="P722" s="40">
        <v>3</v>
      </c>
      <c r="Q722" s="40">
        <v>4</v>
      </c>
      <c r="R722" s="40" t="str">
        <f>IFERROR(VLOOKUP(Tabla2[[#This Row],[CONTRATISTA PRNCIPAL]],Hoja1!$L$5:$M$9,2,FALSE),"CJV")</f>
        <v>CJV</v>
      </c>
      <c r="S722" s="40" t="str">
        <f>IF(Tabla2[[#This Row],[EMPRESA]]=Tabla2[[#This Row],[CONTRATISTA PRNCIPAL]],"Principal","Secundaria")</f>
        <v>Principal</v>
      </c>
      <c r="T722" s="42">
        <f>IFERROR(1/COUNTIF(Tabla2[CONTRATISTA PRNCIPAL],Tabla2[[#This Row],[CONTRATISTA PRNCIPAL]]),0)</f>
        <v>0.005291005291005291</v>
      </c>
      <c r="U722" s="43">
        <f>IF(((TODAY()-Tabla2[[#This Row],[FECHA NACIMIENTO]])/365)&lt;18,"Corregir", IF(((TODAY()-Tabla2[[#This Row],[FECHA NACIMIENTO]])/365)&gt;80, "Corregir",ROUNDDOWN(((TODAY()-Tabla2[[#This Row],[FECHA NACIMIENTO]])/365),0)))</f>
        <v>35</v>
      </c>
      <c r="V7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22" s="44" t="str">
        <f>+IF(Tabla2[[#This Row],[Edad]]="Corregir","Corregir","Ok")</f>
        <v>Ok</v>
      </c>
      <c r="X722" s="42" t="str">
        <f>+IFERROR(VLOOKUP(Tabla2[[#This Row],[DISTRITO SEGÚN DNI]],Hoja1!$A$2:$B$32,2,FALSE),"No")</f>
        <v>No</v>
      </c>
      <c r="Y722" s="42" t="str">
        <f>IF(OR(LOWER(Tabla2[[#This Row],[GENERO]])="masculino", LOWER(Tabla2[[#This Row],[GENERO]])="femenino"),"OK","Corregir")</f>
        <v>OK</v>
      </c>
      <c r="Z722" s="42" t="str">
        <f>+IF(Tabla2[[#This Row],[Nro. DNI / CE]]="","Corregir",IF(LEN(Tabla2[[#This Row],[Nro. DNI / CE]])&gt;=8,"OK","Corregir"))</f>
        <v>OK</v>
      </c>
      <c r="AA722" s="42">
        <f>COUNTIF(Tabla2[APELLIDOS Y NOMBRES],Tabla2[[#This Row],[APELLIDOS Y NOMBRES]])</f>
        <v>1</v>
      </c>
      <c r="AB722" s="42">
        <f>IF(Tabla2[[#This Row],[Trabajador]]&gt;1,1/Tabla2[[#This Row],[Trabajador]],Tabla2[[#This Row],[Trabajador]])</f>
        <v>1</v>
      </c>
      <c r="AC722" t="str">
        <f>+IFERROR(IF(Tabla2[[#This Row],[FECHA CESE/BAJA]]="","No Aplica",IF(AND(MONTH(Tabla2[[#This Row],[FECHA CESE/BAJA]])=MONTH(TODAY()-30),YEAR(Tabla2[[#This Row],[FECHA CESE/BAJA]])=YEAR(TODAY())),MONTH(TODAY()-30)&amp;"-"&amp;YEAR(TODAY()),"Borrar")),"No aplica")</f>
        <v>No Aplica</v>
      </c>
      <c r="AD722" t="str">
        <f>+IFERROR(IF(Tabla2[[#This Row],[FECHA INICIO DE LABORES EN OBRA]]="","No Aplica",IF(AND(MONTH(Tabla2[[#This Row],[FECHA INICIO DE LABORES EN OBRA]])=MONTH(TODAY()-30),YEAR(Tabla2[[#This Row],[FECHA INICIO DE LABORES EN OBRA]])=YEAR(TODAY())),MONTH(TODAY()-30)&amp;"-"&amp;YEAR(TODAY()),"No Aplica")),"No Aplica")</f>
        <v>No Aplica</v>
      </c>
    </row>
    <row r="723" spans="1:30" x14ac:dyDescent="0.25">
      <c r="A723" s="13">
        <v>20603639520</v>
      </c>
      <c r="B723" s="15" t="s">
        <v>3799</v>
      </c>
      <c r="C723" s="15" t="s">
        <v>3799</v>
      </c>
      <c r="D723" s="15" t="s">
        <v>4392</v>
      </c>
      <c r="E723" s="15" t="s">
        <v>4393</v>
      </c>
      <c r="F723" s="39" t="s">
        <v>4394</v>
      </c>
      <c r="G723" s="15">
        <v>2</v>
      </c>
      <c r="H723" s="15" t="s">
        <v>3129</v>
      </c>
      <c r="I723" s="15" t="s">
        <v>3809</v>
      </c>
      <c r="J723" s="15" t="s">
        <v>4395</v>
      </c>
      <c r="K723" s="15" t="s">
        <v>2645</v>
      </c>
      <c r="L723" s="40" t="s">
        <v>6</v>
      </c>
      <c r="M723" s="39"/>
      <c r="N723" s="41" t="s">
        <v>2687</v>
      </c>
      <c r="O723" s="39">
        <v>45083</v>
      </c>
      <c r="P723" s="40">
        <v>3</v>
      </c>
      <c r="Q723" s="40">
        <v>4</v>
      </c>
      <c r="R723" s="40" t="str">
        <f>IFERROR(VLOOKUP(Tabla2[[#This Row],[CONTRATISTA PRNCIPAL]],Hoja1!$L$5:$M$9,2,FALSE),"CJV")</f>
        <v>CJV</v>
      </c>
      <c r="S723" s="40" t="str">
        <f>IF(Tabla2[[#This Row],[EMPRESA]]=Tabla2[[#This Row],[CONTRATISTA PRNCIPAL]],"Principal","Secundaria")</f>
        <v>Principal</v>
      </c>
      <c r="T723" s="42">
        <f>IFERROR(1/COUNTIF(Tabla2[CONTRATISTA PRNCIPAL],Tabla2[[#This Row],[CONTRATISTA PRNCIPAL]]),0)</f>
        <v>0.005291005291005291</v>
      </c>
      <c r="U723" s="43">
        <f>IF(((TODAY()-Tabla2[[#This Row],[FECHA NACIMIENTO]])/365)&lt;18,"Corregir", IF(((TODAY()-Tabla2[[#This Row],[FECHA NACIMIENTO]])/365)&gt;80, "Corregir",ROUNDDOWN(((TODAY()-Tabla2[[#This Row],[FECHA NACIMIENTO]])/365),0)))</f>
        <v>34</v>
      </c>
      <c r="V7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23" s="44" t="str">
        <f>+IF(Tabla2[[#This Row],[Edad]]="Corregir","Corregir","Ok")</f>
        <v>Ok</v>
      </c>
      <c r="X723" s="42" t="str">
        <f>+IFERROR(VLOOKUP(Tabla2[[#This Row],[DISTRITO SEGÚN DNI]],Hoja1!$A$2:$B$32,2,FALSE),"No")</f>
        <v>No</v>
      </c>
      <c r="Y723" s="42" t="str">
        <f>IF(OR(LOWER(Tabla2[[#This Row],[GENERO]])="masculino", LOWER(Tabla2[[#This Row],[GENERO]])="femenino"),"OK","Corregir")</f>
        <v>OK</v>
      </c>
      <c r="Z723" s="42" t="str">
        <f>+IF(Tabla2[[#This Row],[Nro. DNI / CE]]="","Corregir",IF(LEN(Tabla2[[#This Row],[Nro. DNI / CE]])&gt;=8,"OK","Corregir"))</f>
        <v>OK</v>
      </c>
      <c r="AA723" s="42">
        <f>COUNTIF(Tabla2[APELLIDOS Y NOMBRES],Tabla2[[#This Row],[APELLIDOS Y NOMBRES]])</f>
        <v>1</v>
      </c>
      <c r="AB723" s="42">
        <f>IF(Tabla2[[#This Row],[Trabajador]]&gt;1,1/Tabla2[[#This Row],[Trabajador]],Tabla2[[#This Row],[Trabajador]])</f>
        <v>1</v>
      </c>
      <c r="AC723" t="str">
        <f>+IFERROR(IF(Tabla2[[#This Row],[FECHA CESE/BAJA]]="","No Aplica",IF(AND(MONTH(Tabla2[[#This Row],[FECHA CESE/BAJA]])=MONTH(TODAY()-30),YEAR(Tabla2[[#This Row],[FECHA CESE/BAJA]])=YEAR(TODAY())),MONTH(TODAY()-30)&amp;"-"&amp;YEAR(TODAY()),"Borrar")),"No aplica")</f>
        <v>No Aplica</v>
      </c>
      <c r="AD723" t="str">
        <f>+IFERROR(IF(Tabla2[[#This Row],[FECHA INICIO DE LABORES EN OBRA]]="","No Aplica",IF(AND(MONTH(Tabla2[[#This Row],[FECHA INICIO DE LABORES EN OBRA]])=MONTH(TODAY()-30),YEAR(Tabla2[[#This Row],[FECHA INICIO DE LABORES EN OBRA]])=YEAR(TODAY())),MONTH(TODAY()-30)&amp;"-"&amp;YEAR(TODAY()),"No Aplica")),"No Aplica")</f>
        <v>No Aplica</v>
      </c>
    </row>
    <row r="724" spans="1:30" x14ac:dyDescent="0.25">
      <c r="A724" s="13">
        <v>20603639520</v>
      </c>
      <c r="B724" s="15" t="s">
        <v>3799</v>
      </c>
      <c r="C724" s="15" t="s">
        <v>3799</v>
      </c>
      <c r="D724" s="15" t="s">
        <v>4396</v>
      </c>
      <c r="E724" s="15" t="s">
        <v>4397</v>
      </c>
      <c r="F724" s="39" t="s">
        <v>4398</v>
      </c>
      <c r="G724" s="15">
        <v>2</v>
      </c>
      <c r="H724" s="15" t="s">
        <v>3129</v>
      </c>
      <c r="I724" s="15" t="s">
        <v>3809</v>
      </c>
      <c r="J724" s="15" t="s">
        <v>4399</v>
      </c>
      <c r="K724" s="15" t="s">
        <v>2190</v>
      </c>
      <c r="L724" s="40" t="s">
        <v>6</v>
      </c>
      <c r="M724" s="39"/>
      <c r="N724" s="41" t="s">
        <v>2687</v>
      </c>
      <c r="O724" s="39">
        <v>45082</v>
      </c>
      <c r="P724" s="40">
        <v>3</v>
      </c>
      <c r="Q724" s="40">
        <v>4</v>
      </c>
      <c r="R724" s="40" t="str">
        <f>IFERROR(VLOOKUP(Tabla2[[#This Row],[CONTRATISTA PRNCIPAL]],Hoja1!$L$5:$M$9,2,FALSE),"CJV")</f>
        <v>CJV</v>
      </c>
      <c r="S724" s="40" t="str">
        <f>IF(Tabla2[[#This Row],[EMPRESA]]=Tabla2[[#This Row],[CONTRATISTA PRNCIPAL]],"Principal","Secundaria")</f>
        <v>Principal</v>
      </c>
      <c r="T724" s="42">
        <f>IFERROR(1/COUNTIF(Tabla2[CONTRATISTA PRNCIPAL],Tabla2[[#This Row],[CONTRATISTA PRNCIPAL]]),0)</f>
        <v>0.005291005291005291</v>
      </c>
      <c r="U724" s="43">
        <f>IF(((TODAY()-Tabla2[[#This Row],[FECHA NACIMIENTO]])/365)&lt;18,"Corregir", IF(((TODAY()-Tabla2[[#This Row],[FECHA NACIMIENTO]])/365)&gt;80, "Corregir",ROUNDDOWN(((TODAY()-Tabla2[[#This Row],[FECHA NACIMIENTO]])/365),0)))</f>
        <v>49</v>
      </c>
      <c r="V7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24" s="44" t="str">
        <f>+IF(Tabla2[[#This Row],[Edad]]="Corregir","Corregir","Ok")</f>
        <v>Ok</v>
      </c>
      <c r="X724" s="42" t="str">
        <f>+IFERROR(VLOOKUP(Tabla2[[#This Row],[DISTRITO SEGÚN DNI]],Hoja1!$A$2:$B$32,2,FALSE),"No")</f>
        <v>No</v>
      </c>
      <c r="Y724" s="42" t="str">
        <f>IF(OR(LOWER(Tabla2[[#This Row],[GENERO]])="masculino", LOWER(Tabla2[[#This Row],[GENERO]])="femenino"),"OK","Corregir")</f>
        <v>OK</v>
      </c>
      <c r="Z724" s="42" t="str">
        <f>+IF(Tabla2[[#This Row],[Nro. DNI / CE]]="","Corregir",IF(LEN(Tabla2[[#This Row],[Nro. DNI / CE]])&gt;=8,"OK","Corregir"))</f>
        <v>OK</v>
      </c>
      <c r="AA724" s="42">
        <f>COUNTIF(Tabla2[APELLIDOS Y NOMBRES],Tabla2[[#This Row],[APELLIDOS Y NOMBRES]])</f>
        <v>1</v>
      </c>
      <c r="AB724" s="42">
        <f>IF(Tabla2[[#This Row],[Trabajador]]&gt;1,1/Tabla2[[#This Row],[Trabajador]],Tabla2[[#This Row],[Trabajador]])</f>
        <v>1</v>
      </c>
      <c r="AC724" t="str">
        <f>+IFERROR(IF(Tabla2[[#This Row],[FECHA CESE/BAJA]]="","No Aplica",IF(AND(MONTH(Tabla2[[#This Row],[FECHA CESE/BAJA]])=MONTH(TODAY()-30),YEAR(Tabla2[[#This Row],[FECHA CESE/BAJA]])=YEAR(TODAY())),MONTH(TODAY()-30)&amp;"-"&amp;YEAR(TODAY()),"Borrar")),"No aplica")</f>
        <v>No Aplica</v>
      </c>
      <c r="AD724" t="str">
        <f>+IFERROR(IF(Tabla2[[#This Row],[FECHA INICIO DE LABORES EN OBRA]]="","No Aplica",IF(AND(MONTH(Tabla2[[#This Row],[FECHA INICIO DE LABORES EN OBRA]])=MONTH(TODAY()-30),YEAR(Tabla2[[#This Row],[FECHA INICIO DE LABORES EN OBRA]])=YEAR(TODAY())),MONTH(TODAY()-30)&amp;"-"&amp;YEAR(TODAY()),"No Aplica")),"No Aplica")</f>
        <v>No Aplica</v>
      </c>
    </row>
    <row r="725" spans="1:30" x14ac:dyDescent="0.25">
      <c r="A725" s="13">
        <v>20603639520</v>
      </c>
      <c r="B725" s="15" t="s">
        <v>3799</v>
      </c>
      <c r="C725" s="15" t="s">
        <v>3799</v>
      </c>
      <c r="D725" s="15" t="s">
        <v>1057</v>
      </c>
      <c r="E725" s="15" t="s">
        <v>1060</v>
      </c>
      <c r="F725" s="39" t="s">
        <v>4400</v>
      </c>
      <c r="G725" s="15">
        <v>2</v>
      </c>
      <c r="H725" s="15" t="s">
        <v>2746</v>
      </c>
      <c r="I725" s="15" t="s">
        <v>3809</v>
      </c>
      <c r="J725" s="15" t="s">
        <v>4401</v>
      </c>
      <c r="K725" s="15" t="s">
        <v>17</v>
      </c>
      <c r="L725" s="40" t="s">
        <v>6</v>
      </c>
      <c r="M725" s="39"/>
      <c r="N725" s="41" t="s">
        <v>2687</v>
      </c>
      <c r="O725" s="39">
        <v>45085</v>
      </c>
      <c r="P725" s="40">
        <v>3</v>
      </c>
      <c r="Q725" s="40">
        <v>4</v>
      </c>
      <c r="R725" s="40" t="str">
        <f>IFERROR(VLOOKUP(Tabla2[[#This Row],[CONTRATISTA PRNCIPAL]],Hoja1!$L$5:$M$9,2,FALSE),"CJV")</f>
        <v>CJV</v>
      </c>
      <c r="S725" s="40" t="str">
        <f>IF(Tabla2[[#This Row],[EMPRESA]]=Tabla2[[#This Row],[CONTRATISTA PRNCIPAL]],"Principal","Secundaria")</f>
        <v>Principal</v>
      </c>
      <c r="T725" s="42">
        <f>IFERROR(1/COUNTIF(Tabla2[CONTRATISTA PRNCIPAL],Tabla2[[#This Row],[CONTRATISTA PRNCIPAL]]),0)</f>
        <v>0.005291005291005291</v>
      </c>
      <c r="U725" s="43">
        <f>IF(((TODAY()-Tabla2[[#This Row],[FECHA NACIMIENTO]])/365)&lt;18,"Corregir", IF(((TODAY()-Tabla2[[#This Row],[FECHA NACIMIENTO]])/365)&gt;80, "Corregir",ROUNDDOWN(((TODAY()-Tabla2[[#This Row],[FECHA NACIMIENTO]])/365),0)))</f>
        <v>49</v>
      </c>
      <c r="V7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25" s="44" t="str">
        <f>+IF(Tabla2[[#This Row],[Edad]]="Corregir","Corregir","Ok")</f>
        <v>Ok</v>
      </c>
      <c r="X725" s="42" t="str">
        <f>+IFERROR(VLOOKUP(Tabla2[[#This Row],[DISTRITO SEGÚN DNI]],Hoja1!$A$2:$B$32,2,FALSE),"No")</f>
        <v>ATE</v>
      </c>
      <c r="Y725" s="42" t="str">
        <f>IF(OR(LOWER(Tabla2[[#This Row],[GENERO]])="masculino", LOWER(Tabla2[[#This Row],[GENERO]])="femenino"),"OK","Corregir")</f>
        <v>OK</v>
      </c>
      <c r="Z725" s="42" t="str">
        <f>+IF(Tabla2[[#This Row],[Nro. DNI / CE]]="","Corregir",IF(LEN(Tabla2[[#This Row],[Nro. DNI / CE]])&gt;=8,"OK","Corregir"))</f>
        <v>OK</v>
      </c>
      <c r="AA725" s="42">
        <f>COUNTIF(Tabla2[APELLIDOS Y NOMBRES],Tabla2[[#This Row],[APELLIDOS Y NOMBRES]])</f>
        <v>1</v>
      </c>
      <c r="AB725" s="42">
        <f>IF(Tabla2[[#This Row],[Trabajador]]&gt;1,1/Tabla2[[#This Row],[Trabajador]],Tabla2[[#This Row],[Trabajador]])</f>
        <v>1</v>
      </c>
      <c r="AC725" t="str">
        <f>+IFERROR(IF(Tabla2[[#This Row],[FECHA CESE/BAJA]]="","No Aplica",IF(AND(MONTH(Tabla2[[#This Row],[FECHA CESE/BAJA]])=MONTH(TODAY()-30),YEAR(Tabla2[[#This Row],[FECHA CESE/BAJA]])=YEAR(TODAY())),MONTH(TODAY()-30)&amp;"-"&amp;YEAR(TODAY()),"Borrar")),"No aplica")</f>
        <v>No Aplica</v>
      </c>
      <c r="AD725" t="str">
        <f>+IFERROR(IF(Tabla2[[#This Row],[FECHA INICIO DE LABORES EN OBRA]]="","No Aplica",IF(AND(MONTH(Tabla2[[#This Row],[FECHA INICIO DE LABORES EN OBRA]])=MONTH(TODAY()-30),YEAR(Tabla2[[#This Row],[FECHA INICIO DE LABORES EN OBRA]])=YEAR(TODAY())),MONTH(TODAY()-30)&amp;"-"&amp;YEAR(TODAY()),"No Aplica")),"No Aplica")</f>
        <v>No Aplica</v>
      </c>
    </row>
    <row r="726" spans="1:30" x14ac:dyDescent="0.25">
      <c r="A726" s="13">
        <v>20603639520</v>
      </c>
      <c r="B726" s="15" t="s">
        <v>3799</v>
      </c>
      <c r="C726" s="15" t="s">
        <v>3799</v>
      </c>
      <c r="D726" s="15" t="s">
        <v>4402</v>
      </c>
      <c r="E726" s="15" t="s">
        <v>4403</v>
      </c>
      <c r="F726" s="39">
        <v>27533</v>
      </c>
      <c r="G726" s="15">
        <v>2</v>
      </c>
      <c r="H726" s="15" t="s">
        <v>2746</v>
      </c>
      <c r="I726" s="15" t="s">
        <v>3809</v>
      </c>
      <c r="J726" s="15" t="s">
        <v>4404</v>
      </c>
      <c r="K726" s="15" t="s">
        <v>2190</v>
      </c>
      <c r="L726" s="40" t="s">
        <v>6</v>
      </c>
      <c r="M726" s="39"/>
      <c r="N726" s="41" t="s">
        <v>2687</v>
      </c>
      <c r="O726" s="39">
        <v>45085</v>
      </c>
      <c r="P726" s="40">
        <v>3</v>
      </c>
      <c r="Q726" s="40">
        <v>4</v>
      </c>
      <c r="R726" s="40" t="str">
        <f>IFERROR(VLOOKUP(Tabla2[[#This Row],[CONTRATISTA PRNCIPAL]],Hoja1!$L$5:$M$9,2,FALSE),"CJV")</f>
        <v>CJV</v>
      </c>
      <c r="S726" s="40" t="str">
        <f>IF(Tabla2[[#This Row],[EMPRESA]]=Tabla2[[#This Row],[CONTRATISTA PRNCIPAL]],"Principal","Secundaria")</f>
        <v>Principal</v>
      </c>
      <c r="T726" s="42">
        <f>IFERROR(1/COUNTIF(Tabla2[CONTRATISTA PRNCIPAL],Tabla2[[#This Row],[CONTRATISTA PRNCIPAL]]),0)</f>
        <v>0.005291005291005291</v>
      </c>
      <c r="U726" s="43">
        <f>IF(((TODAY()-Tabla2[[#This Row],[FECHA NACIMIENTO]])/365)&lt;18,"Corregir", IF(((TODAY()-Tabla2[[#This Row],[FECHA NACIMIENTO]])/365)&gt;80, "Corregir",ROUNDDOWN(((TODAY()-Tabla2[[#This Row],[FECHA NACIMIENTO]])/365),0)))</f>
        <v>48</v>
      </c>
      <c r="V7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26" s="44" t="str">
        <f>+IF(Tabla2[[#This Row],[Edad]]="Corregir","Corregir","Ok")</f>
        <v>Ok</v>
      </c>
      <c r="X726" s="42" t="str">
        <f>+IFERROR(VLOOKUP(Tabla2[[#This Row],[DISTRITO SEGÚN DNI]],Hoja1!$A$2:$B$32,2,FALSE),"No")</f>
        <v>No</v>
      </c>
      <c r="Y726" s="42" t="str">
        <f>IF(OR(LOWER(Tabla2[[#This Row],[GENERO]])="masculino", LOWER(Tabla2[[#This Row],[GENERO]])="femenino"),"OK","Corregir")</f>
        <v>OK</v>
      </c>
      <c r="Z726" s="42" t="str">
        <f>+IF(Tabla2[[#This Row],[Nro. DNI / CE]]="","Corregir",IF(LEN(Tabla2[[#This Row],[Nro. DNI / CE]])&gt;=8,"OK","Corregir"))</f>
        <v>OK</v>
      </c>
      <c r="AA726" s="42">
        <f>COUNTIF(Tabla2[APELLIDOS Y NOMBRES],Tabla2[[#This Row],[APELLIDOS Y NOMBRES]])</f>
        <v>1</v>
      </c>
      <c r="AB726" s="42">
        <f>IF(Tabla2[[#This Row],[Trabajador]]&gt;1,1/Tabla2[[#This Row],[Trabajador]],Tabla2[[#This Row],[Trabajador]])</f>
        <v>1</v>
      </c>
      <c r="AC726" t="str">
        <f>+IFERROR(IF(Tabla2[[#This Row],[FECHA CESE/BAJA]]="","No Aplica",IF(AND(MONTH(Tabla2[[#This Row],[FECHA CESE/BAJA]])=MONTH(TODAY()-30),YEAR(Tabla2[[#This Row],[FECHA CESE/BAJA]])=YEAR(TODAY())),MONTH(TODAY()-30)&amp;"-"&amp;YEAR(TODAY()),"Borrar")),"No aplica")</f>
        <v>No Aplica</v>
      </c>
      <c r="AD726" t="str">
        <f>+IFERROR(IF(Tabla2[[#This Row],[FECHA INICIO DE LABORES EN OBRA]]="","No Aplica",IF(AND(MONTH(Tabla2[[#This Row],[FECHA INICIO DE LABORES EN OBRA]])=MONTH(TODAY()-30),YEAR(Tabla2[[#This Row],[FECHA INICIO DE LABORES EN OBRA]])=YEAR(TODAY())),MONTH(TODAY()-30)&amp;"-"&amp;YEAR(TODAY()),"No Aplica")),"No Aplica")</f>
        <v>No Aplica</v>
      </c>
    </row>
    <row r="727" spans="1:30" x14ac:dyDescent="0.25">
      <c r="A727" s="13">
        <v>20603639520</v>
      </c>
      <c r="B727" s="15" t="s">
        <v>3799</v>
      </c>
      <c r="C727" s="15" t="s">
        <v>3799</v>
      </c>
      <c r="D727" s="15" t="s">
        <v>1061</v>
      </c>
      <c r="E727" s="15" t="s">
        <v>1062</v>
      </c>
      <c r="F727" s="39" t="s">
        <v>4405</v>
      </c>
      <c r="G727" s="15">
        <v>2</v>
      </c>
      <c r="H727" s="15" t="s">
        <v>3129</v>
      </c>
      <c r="I727" s="15" t="s">
        <v>3809</v>
      </c>
      <c r="J727" s="15" t="s">
        <v>4406</v>
      </c>
      <c r="K727" s="15" t="s">
        <v>34</v>
      </c>
      <c r="L727" s="40" t="s">
        <v>6</v>
      </c>
      <c r="M727" s="39"/>
      <c r="N727" s="41" t="s">
        <v>2687</v>
      </c>
      <c r="O727" s="39">
        <v>45099</v>
      </c>
      <c r="P727" s="40">
        <v>3</v>
      </c>
      <c r="Q727" s="40">
        <v>4</v>
      </c>
      <c r="R727" s="40" t="str">
        <f>IFERROR(VLOOKUP(Tabla2[[#This Row],[CONTRATISTA PRNCIPAL]],Hoja1!$L$5:$M$9,2,FALSE),"CJV")</f>
        <v>CJV</v>
      </c>
      <c r="S727" s="40" t="str">
        <f>IF(Tabla2[[#This Row],[EMPRESA]]=Tabla2[[#This Row],[CONTRATISTA PRNCIPAL]],"Principal","Secundaria")</f>
        <v>Principal</v>
      </c>
      <c r="T727" s="42">
        <f>IFERROR(1/COUNTIF(Tabla2[CONTRATISTA PRNCIPAL],Tabla2[[#This Row],[CONTRATISTA PRNCIPAL]]),0)</f>
        <v>0.005291005291005291</v>
      </c>
      <c r="U727" s="43">
        <f>IF(((TODAY()-Tabla2[[#This Row],[FECHA NACIMIENTO]])/365)&lt;18,"Corregir", IF(((TODAY()-Tabla2[[#This Row],[FECHA NACIMIENTO]])/365)&gt;80, "Corregir",ROUNDDOWN(((TODAY()-Tabla2[[#This Row],[FECHA NACIMIENTO]])/365),0)))</f>
        <v>50</v>
      </c>
      <c r="V7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727" s="44" t="str">
        <f>+IF(Tabla2[[#This Row],[Edad]]="Corregir","Corregir","Ok")</f>
        <v>Ok</v>
      </c>
      <c r="X727" s="42" t="str">
        <f>+IFERROR(VLOOKUP(Tabla2[[#This Row],[DISTRITO SEGÚN DNI]],Hoja1!$A$2:$B$32,2,FALSE),"No")</f>
        <v>SANTA ANITA</v>
      </c>
      <c r="Y727" s="42" t="str">
        <f>IF(OR(LOWER(Tabla2[[#This Row],[GENERO]])="masculino", LOWER(Tabla2[[#This Row],[GENERO]])="femenino"),"OK","Corregir")</f>
        <v>OK</v>
      </c>
      <c r="Z727" s="42" t="str">
        <f>+IF(Tabla2[[#This Row],[Nro. DNI / CE]]="","Corregir",IF(LEN(Tabla2[[#This Row],[Nro. DNI / CE]])&gt;=8,"OK","Corregir"))</f>
        <v>OK</v>
      </c>
      <c r="AA727" s="42">
        <f>COUNTIF(Tabla2[APELLIDOS Y NOMBRES],Tabla2[[#This Row],[APELLIDOS Y NOMBRES]])</f>
        <v>1</v>
      </c>
      <c r="AB727" s="42">
        <f>IF(Tabla2[[#This Row],[Trabajador]]&gt;1,1/Tabla2[[#This Row],[Trabajador]],Tabla2[[#This Row],[Trabajador]])</f>
        <v>1</v>
      </c>
      <c r="AC727" t="str">
        <f>+IFERROR(IF(Tabla2[[#This Row],[FECHA CESE/BAJA]]="","No Aplica",IF(AND(MONTH(Tabla2[[#This Row],[FECHA CESE/BAJA]])=MONTH(TODAY()-30),YEAR(Tabla2[[#This Row],[FECHA CESE/BAJA]])=YEAR(TODAY())),MONTH(TODAY()-30)&amp;"-"&amp;YEAR(TODAY()),"Borrar")),"No aplica")</f>
        <v>No Aplica</v>
      </c>
      <c r="AD727" t="str">
        <f>+IFERROR(IF(Tabla2[[#This Row],[FECHA INICIO DE LABORES EN OBRA]]="","No Aplica",IF(AND(MONTH(Tabla2[[#This Row],[FECHA INICIO DE LABORES EN OBRA]])=MONTH(TODAY()-30),YEAR(Tabla2[[#This Row],[FECHA INICIO DE LABORES EN OBRA]])=YEAR(TODAY())),MONTH(TODAY()-30)&amp;"-"&amp;YEAR(TODAY()),"No Aplica")),"No Aplica")</f>
        <v>No Aplica</v>
      </c>
    </row>
    <row r="728" spans="1:30" x14ac:dyDescent="0.25">
      <c r="A728" s="13">
        <v>20603639520</v>
      </c>
      <c r="B728" s="15" t="s">
        <v>3799</v>
      </c>
      <c r="C728" s="15" t="s">
        <v>3799</v>
      </c>
      <c r="D728" s="15" t="s">
        <v>4407</v>
      </c>
      <c r="E728" s="15" t="s">
        <v>4408</v>
      </c>
      <c r="F728" s="39" t="s">
        <v>4409</v>
      </c>
      <c r="G728" s="15">
        <v>2</v>
      </c>
      <c r="H728" s="15" t="s">
        <v>3129</v>
      </c>
      <c r="I728" s="15" t="s">
        <v>3809</v>
      </c>
      <c r="J728" s="15" t="s">
        <v>4410</v>
      </c>
      <c r="K728" s="15" t="s">
        <v>2182</v>
      </c>
      <c r="L728" s="40" t="s">
        <v>6</v>
      </c>
      <c r="M728" s="39"/>
      <c r="N728" s="41" t="s">
        <v>2687</v>
      </c>
      <c r="O728" s="39">
        <v>45083</v>
      </c>
      <c r="P728" s="40">
        <v>3</v>
      </c>
      <c r="Q728" s="40">
        <v>4</v>
      </c>
      <c r="R728" s="40" t="str">
        <f>IFERROR(VLOOKUP(Tabla2[[#This Row],[CONTRATISTA PRNCIPAL]],Hoja1!$L$5:$M$9,2,FALSE),"CJV")</f>
        <v>CJV</v>
      </c>
      <c r="S728" s="40" t="str">
        <f>IF(Tabla2[[#This Row],[EMPRESA]]=Tabla2[[#This Row],[CONTRATISTA PRNCIPAL]],"Principal","Secundaria")</f>
        <v>Principal</v>
      </c>
      <c r="T728" s="42">
        <f>IFERROR(1/COUNTIF(Tabla2[CONTRATISTA PRNCIPAL],Tabla2[[#This Row],[CONTRATISTA PRNCIPAL]]),0)</f>
        <v>0.005291005291005291</v>
      </c>
      <c r="U728" s="43">
        <f>IF(((TODAY()-Tabla2[[#This Row],[FECHA NACIMIENTO]])/365)&lt;18,"Corregir", IF(((TODAY()-Tabla2[[#This Row],[FECHA NACIMIENTO]])/365)&gt;80, "Corregir",ROUNDDOWN(((TODAY()-Tabla2[[#This Row],[FECHA NACIMIENTO]])/365),0)))</f>
        <v>31</v>
      </c>
      <c r="V7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28" s="44" t="str">
        <f>+IF(Tabla2[[#This Row],[Edad]]="Corregir","Corregir","Ok")</f>
        <v>Ok</v>
      </c>
      <c r="X728" s="42" t="str">
        <f>+IFERROR(VLOOKUP(Tabla2[[#This Row],[DISTRITO SEGÚN DNI]],Hoja1!$A$2:$B$32,2,FALSE),"No")</f>
        <v>No</v>
      </c>
      <c r="Y728" s="42" t="str">
        <f>IF(OR(LOWER(Tabla2[[#This Row],[GENERO]])="masculino", LOWER(Tabla2[[#This Row],[GENERO]])="femenino"),"OK","Corregir")</f>
        <v>OK</v>
      </c>
      <c r="Z728" s="42" t="str">
        <f>+IF(Tabla2[[#This Row],[Nro. DNI / CE]]="","Corregir",IF(LEN(Tabla2[[#This Row],[Nro. DNI / CE]])&gt;=8,"OK","Corregir"))</f>
        <v>OK</v>
      </c>
      <c r="AA728" s="42">
        <f>COUNTIF(Tabla2[APELLIDOS Y NOMBRES],Tabla2[[#This Row],[APELLIDOS Y NOMBRES]])</f>
        <v>1</v>
      </c>
      <c r="AB728" s="42">
        <f>IF(Tabla2[[#This Row],[Trabajador]]&gt;1,1/Tabla2[[#This Row],[Trabajador]],Tabla2[[#This Row],[Trabajador]])</f>
        <v>1</v>
      </c>
      <c r="AC728" t="str">
        <f>+IFERROR(IF(Tabla2[[#This Row],[FECHA CESE/BAJA]]="","No Aplica",IF(AND(MONTH(Tabla2[[#This Row],[FECHA CESE/BAJA]])=MONTH(TODAY()-30),YEAR(Tabla2[[#This Row],[FECHA CESE/BAJA]])=YEAR(TODAY())),MONTH(TODAY()-30)&amp;"-"&amp;YEAR(TODAY()),"Borrar")),"No aplica")</f>
        <v>No Aplica</v>
      </c>
      <c r="AD728" t="str">
        <f>+IFERROR(IF(Tabla2[[#This Row],[FECHA INICIO DE LABORES EN OBRA]]="","No Aplica",IF(AND(MONTH(Tabla2[[#This Row],[FECHA INICIO DE LABORES EN OBRA]])=MONTH(TODAY()-30),YEAR(Tabla2[[#This Row],[FECHA INICIO DE LABORES EN OBRA]])=YEAR(TODAY())),MONTH(TODAY()-30)&amp;"-"&amp;YEAR(TODAY()),"No Aplica")),"No Aplica")</f>
        <v>No Aplica</v>
      </c>
    </row>
    <row r="729" spans="1:30" x14ac:dyDescent="0.25">
      <c r="A729" s="13">
        <v>20603639520</v>
      </c>
      <c r="B729" s="15" t="s">
        <v>3799</v>
      </c>
      <c r="C729" s="15" t="s">
        <v>3799</v>
      </c>
      <c r="D729" s="15" t="s">
        <v>4411</v>
      </c>
      <c r="E729" s="15" t="s">
        <v>4412</v>
      </c>
      <c r="F729" s="39" t="s">
        <v>4413</v>
      </c>
      <c r="G729" s="15">
        <v>2</v>
      </c>
      <c r="H729" s="15" t="s">
        <v>2746</v>
      </c>
      <c r="I729" s="15" t="s">
        <v>3809</v>
      </c>
      <c r="J729" s="15" t="s">
        <v>4414</v>
      </c>
      <c r="K729" s="15" t="s">
        <v>2162</v>
      </c>
      <c r="L729" s="40" t="s">
        <v>6</v>
      </c>
      <c r="M729" s="39"/>
      <c r="N729" s="41" t="s">
        <v>2687</v>
      </c>
      <c r="O729" s="39">
        <v>45086</v>
      </c>
      <c r="P729" s="40">
        <v>3</v>
      </c>
      <c r="Q729" s="40">
        <v>4</v>
      </c>
      <c r="R729" s="40" t="str">
        <f>IFERROR(VLOOKUP(Tabla2[[#This Row],[CONTRATISTA PRNCIPAL]],Hoja1!$L$5:$M$9,2,FALSE),"CJV")</f>
        <v>CJV</v>
      </c>
      <c r="S729" s="40" t="str">
        <f>IF(Tabla2[[#This Row],[EMPRESA]]=Tabla2[[#This Row],[CONTRATISTA PRNCIPAL]],"Principal","Secundaria")</f>
        <v>Principal</v>
      </c>
      <c r="T729" s="42">
        <f>IFERROR(1/COUNTIF(Tabla2[CONTRATISTA PRNCIPAL],Tabla2[[#This Row],[CONTRATISTA PRNCIPAL]]),0)</f>
        <v>0.005291005291005291</v>
      </c>
      <c r="U729" s="43">
        <f>IF(((TODAY()-Tabla2[[#This Row],[FECHA NACIMIENTO]])/365)&lt;18,"Corregir", IF(((TODAY()-Tabla2[[#This Row],[FECHA NACIMIENTO]])/365)&gt;80, "Corregir",ROUNDDOWN(((TODAY()-Tabla2[[#This Row],[FECHA NACIMIENTO]])/365),0)))</f>
        <v>29</v>
      </c>
      <c r="V7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29" s="44" t="str">
        <f>+IF(Tabla2[[#This Row],[Edad]]="Corregir","Corregir","Ok")</f>
        <v>Ok</v>
      </c>
      <c r="X729" s="42" t="str">
        <f>+IFERROR(VLOOKUP(Tabla2[[#This Row],[DISTRITO SEGÚN DNI]],Hoja1!$A$2:$B$32,2,FALSE),"No")</f>
        <v>No</v>
      </c>
      <c r="Y729" s="42" t="str">
        <f>IF(OR(LOWER(Tabla2[[#This Row],[GENERO]])="masculino", LOWER(Tabla2[[#This Row],[GENERO]])="femenino"),"OK","Corregir")</f>
        <v>OK</v>
      </c>
      <c r="Z729" s="42" t="str">
        <f>+IF(Tabla2[[#This Row],[Nro. DNI / CE]]="","Corregir",IF(LEN(Tabla2[[#This Row],[Nro. DNI / CE]])&gt;=8,"OK","Corregir"))</f>
        <v>OK</v>
      </c>
      <c r="AA729" s="42">
        <f>COUNTIF(Tabla2[APELLIDOS Y NOMBRES],Tabla2[[#This Row],[APELLIDOS Y NOMBRES]])</f>
        <v>1</v>
      </c>
      <c r="AB729" s="42">
        <f>IF(Tabla2[[#This Row],[Trabajador]]&gt;1,1/Tabla2[[#This Row],[Trabajador]],Tabla2[[#This Row],[Trabajador]])</f>
        <v>1</v>
      </c>
      <c r="AC729" t="str">
        <f>+IFERROR(IF(Tabla2[[#This Row],[FECHA CESE/BAJA]]="","No Aplica",IF(AND(MONTH(Tabla2[[#This Row],[FECHA CESE/BAJA]])=MONTH(TODAY()-30),YEAR(Tabla2[[#This Row],[FECHA CESE/BAJA]])=YEAR(TODAY())),MONTH(TODAY()-30)&amp;"-"&amp;YEAR(TODAY()),"Borrar")),"No aplica")</f>
        <v>No Aplica</v>
      </c>
      <c r="AD729" t="str">
        <f>+IFERROR(IF(Tabla2[[#This Row],[FECHA INICIO DE LABORES EN OBRA]]="","No Aplica",IF(AND(MONTH(Tabla2[[#This Row],[FECHA INICIO DE LABORES EN OBRA]])=MONTH(TODAY()-30),YEAR(Tabla2[[#This Row],[FECHA INICIO DE LABORES EN OBRA]])=YEAR(TODAY())),MONTH(TODAY()-30)&amp;"-"&amp;YEAR(TODAY()),"No Aplica")),"No Aplica")</f>
        <v>No Aplica</v>
      </c>
    </row>
    <row r="730" spans="1:30" x14ac:dyDescent="0.25">
      <c r="A730" s="13">
        <v>20603639520</v>
      </c>
      <c r="B730" s="15" t="s">
        <v>3799</v>
      </c>
      <c r="C730" s="15" t="s">
        <v>3799</v>
      </c>
      <c r="D730" s="15" t="s">
        <v>4415</v>
      </c>
      <c r="E730" s="15" t="s">
        <v>4416</v>
      </c>
      <c r="F730" s="39" t="s">
        <v>4417</v>
      </c>
      <c r="G730" s="15">
        <v>2</v>
      </c>
      <c r="H730" s="15" t="s">
        <v>3129</v>
      </c>
      <c r="I730" s="15" t="s">
        <v>3809</v>
      </c>
      <c r="J730" s="15" t="s">
        <v>4418</v>
      </c>
      <c r="K730" s="15" t="s">
        <v>4274</v>
      </c>
      <c r="L730" s="40" t="s">
        <v>6</v>
      </c>
      <c r="M730" s="39"/>
      <c r="N730" s="41" t="s">
        <v>2687</v>
      </c>
      <c r="O730" s="39">
        <v>45082</v>
      </c>
      <c r="P730" s="40">
        <v>3</v>
      </c>
      <c r="Q730" s="40">
        <v>4</v>
      </c>
      <c r="R730" s="40" t="str">
        <f>IFERROR(VLOOKUP(Tabla2[[#This Row],[CONTRATISTA PRNCIPAL]],Hoja1!$L$5:$M$9,2,FALSE),"CJV")</f>
        <v>CJV</v>
      </c>
      <c r="S730" s="40" t="str">
        <f>IF(Tabla2[[#This Row],[EMPRESA]]=Tabla2[[#This Row],[CONTRATISTA PRNCIPAL]],"Principal","Secundaria")</f>
        <v>Principal</v>
      </c>
      <c r="T730" s="42">
        <f>IFERROR(1/COUNTIF(Tabla2[CONTRATISTA PRNCIPAL],Tabla2[[#This Row],[CONTRATISTA PRNCIPAL]]),0)</f>
        <v>0.005291005291005291</v>
      </c>
      <c r="U730" s="43">
        <f>IF(((TODAY()-Tabla2[[#This Row],[FECHA NACIMIENTO]])/365)&lt;18,"Corregir", IF(((TODAY()-Tabla2[[#This Row],[FECHA NACIMIENTO]])/365)&gt;80, "Corregir",ROUNDDOWN(((TODAY()-Tabla2[[#This Row],[FECHA NACIMIENTO]])/365),0)))</f>
        <v>29</v>
      </c>
      <c r="V7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30" s="44" t="str">
        <f>+IF(Tabla2[[#This Row],[Edad]]="Corregir","Corregir","Ok")</f>
        <v>Ok</v>
      </c>
      <c r="X730" s="42" t="str">
        <f>+IFERROR(VLOOKUP(Tabla2[[#This Row],[DISTRITO SEGÚN DNI]],Hoja1!$A$2:$B$32,2,FALSE),"No")</f>
        <v>No</v>
      </c>
      <c r="Y730" s="42" t="str">
        <f>IF(OR(LOWER(Tabla2[[#This Row],[GENERO]])="masculino", LOWER(Tabla2[[#This Row],[GENERO]])="femenino"),"OK","Corregir")</f>
        <v>OK</v>
      </c>
      <c r="Z730" s="42" t="str">
        <f>+IF(Tabla2[[#This Row],[Nro. DNI / CE]]="","Corregir",IF(LEN(Tabla2[[#This Row],[Nro. DNI / CE]])&gt;=8,"OK","Corregir"))</f>
        <v>OK</v>
      </c>
      <c r="AA730" s="42">
        <f>COUNTIF(Tabla2[APELLIDOS Y NOMBRES],Tabla2[[#This Row],[APELLIDOS Y NOMBRES]])</f>
        <v>1</v>
      </c>
      <c r="AB730" s="42">
        <f>IF(Tabla2[[#This Row],[Trabajador]]&gt;1,1/Tabla2[[#This Row],[Trabajador]],Tabla2[[#This Row],[Trabajador]])</f>
        <v>1</v>
      </c>
      <c r="AC730" t="str">
        <f>+IFERROR(IF(Tabla2[[#This Row],[FECHA CESE/BAJA]]="","No Aplica",IF(AND(MONTH(Tabla2[[#This Row],[FECHA CESE/BAJA]])=MONTH(TODAY()-30),YEAR(Tabla2[[#This Row],[FECHA CESE/BAJA]])=YEAR(TODAY())),MONTH(TODAY()-30)&amp;"-"&amp;YEAR(TODAY()),"Borrar")),"No aplica")</f>
        <v>No Aplica</v>
      </c>
      <c r="AD730" t="str">
        <f>+IFERROR(IF(Tabla2[[#This Row],[FECHA INICIO DE LABORES EN OBRA]]="","No Aplica",IF(AND(MONTH(Tabla2[[#This Row],[FECHA INICIO DE LABORES EN OBRA]])=MONTH(TODAY()-30),YEAR(Tabla2[[#This Row],[FECHA INICIO DE LABORES EN OBRA]])=YEAR(TODAY())),MONTH(TODAY()-30)&amp;"-"&amp;YEAR(TODAY()),"No Aplica")),"No Aplica")</f>
        <v>No Aplica</v>
      </c>
    </row>
    <row r="731" spans="1:30" x14ac:dyDescent="0.25">
      <c r="A731" s="13">
        <v>20603639520</v>
      </c>
      <c r="B731" s="15" t="s">
        <v>3799</v>
      </c>
      <c r="C731" s="15" t="s">
        <v>3799</v>
      </c>
      <c r="D731" s="15" t="s">
        <v>1063</v>
      </c>
      <c r="E731" s="15" t="s">
        <v>1064</v>
      </c>
      <c r="F731" s="39">
        <v>29276</v>
      </c>
      <c r="G731" s="15">
        <v>2</v>
      </c>
      <c r="H731" s="15" t="s">
        <v>2746</v>
      </c>
      <c r="I731" s="15" t="s">
        <v>3809</v>
      </c>
      <c r="J731" s="15" t="s">
        <v>4419</v>
      </c>
      <c r="K731" s="15" t="s">
        <v>17</v>
      </c>
      <c r="L731" s="40" t="s">
        <v>6</v>
      </c>
      <c r="M731" s="39"/>
      <c r="N731" s="41" t="s">
        <v>2687</v>
      </c>
      <c r="O731" s="39">
        <v>45090</v>
      </c>
      <c r="P731" s="40">
        <v>3</v>
      </c>
      <c r="Q731" s="40">
        <v>4</v>
      </c>
      <c r="R731" s="40" t="str">
        <f>IFERROR(VLOOKUP(Tabla2[[#This Row],[CONTRATISTA PRNCIPAL]],Hoja1!$L$5:$M$9,2,FALSE),"CJV")</f>
        <v>CJV</v>
      </c>
      <c r="S731" s="40" t="str">
        <f>IF(Tabla2[[#This Row],[EMPRESA]]=Tabla2[[#This Row],[CONTRATISTA PRNCIPAL]],"Principal","Secundaria")</f>
        <v>Principal</v>
      </c>
      <c r="T731" s="42">
        <f>IFERROR(1/COUNTIF(Tabla2[CONTRATISTA PRNCIPAL],Tabla2[[#This Row],[CONTRATISTA PRNCIPAL]]),0)</f>
        <v>0.005291005291005291</v>
      </c>
      <c r="U731" s="43">
        <f>IF(((TODAY()-Tabla2[[#This Row],[FECHA NACIMIENTO]])/365)&lt;18,"Corregir", IF(((TODAY()-Tabla2[[#This Row],[FECHA NACIMIENTO]])/365)&gt;80, "Corregir",ROUNDDOWN(((TODAY()-Tabla2[[#This Row],[FECHA NACIMIENTO]])/365),0)))</f>
        <v>43</v>
      </c>
      <c r="V7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31" s="44" t="str">
        <f>+IF(Tabla2[[#This Row],[Edad]]="Corregir","Corregir","Ok")</f>
        <v>Ok</v>
      </c>
      <c r="X731" s="42" t="str">
        <f>+IFERROR(VLOOKUP(Tabla2[[#This Row],[DISTRITO SEGÚN DNI]],Hoja1!$A$2:$B$32,2,FALSE),"No")</f>
        <v>ATE</v>
      </c>
      <c r="Y731" s="42" t="str">
        <f>IF(OR(LOWER(Tabla2[[#This Row],[GENERO]])="masculino", LOWER(Tabla2[[#This Row],[GENERO]])="femenino"),"OK","Corregir")</f>
        <v>OK</v>
      </c>
      <c r="Z731" s="42" t="str">
        <f>+IF(Tabla2[[#This Row],[Nro. DNI / CE]]="","Corregir",IF(LEN(Tabla2[[#This Row],[Nro. DNI / CE]])&gt;=8,"OK","Corregir"))</f>
        <v>OK</v>
      </c>
      <c r="AA731" s="42">
        <f>COUNTIF(Tabla2[APELLIDOS Y NOMBRES],Tabla2[[#This Row],[APELLIDOS Y NOMBRES]])</f>
        <v>1</v>
      </c>
      <c r="AB731" s="42">
        <f>IF(Tabla2[[#This Row],[Trabajador]]&gt;1,1/Tabla2[[#This Row],[Trabajador]],Tabla2[[#This Row],[Trabajador]])</f>
        <v>1</v>
      </c>
      <c r="AC731" t="str">
        <f>+IFERROR(IF(Tabla2[[#This Row],[FECHA CESE/BAJA]]="","No Aplica",IF(AND(MONTH(Tabla2[[#This Row],[FECHA CESE/BAJA]])=MONTH(TODAY()-30),YEAR(Tabla2[[#This Row],[FECHA CESE/BAJA]])=YEAR(TODAY())),MONTH(TODAY()-30)&amp;"-"&amp;YEAR(TODAY()),"Borrar")),"No aplica")</f>
        <v>No Aplica</v>
      </c>
      <c r="AD731" t="str">
        <f>+IFERROR(IF(Tabla2[[#This Row],[FECHA INICIO DE LABORES EN OBRA]]="","No Aplica",IF(AND(MONTH(Tabla2[[#This Row],[FECHA INICIO DE LABORES EN OBRA]])=MONTH(TODAY()-30),YEAR(Tabla2[[#This Row],[FECHA INICIO DE LABORES EN OBRA]])=YEAR(TODAY())),MONTH(TODAY()-30)&amp;"-"&amp;YEAR(TODAY()),"No Aplica")),"No Aplica")</f>
        <v>No Aplica</v>
      </c>
    </row>
    <row r="732" spans="1:30" x14ac:dyDescent="0.25">
      <c r="A732" s="13">
        <v>20603639520</v>
      </c>
      <c r="B732" s="15" t="s">
        <v>3799</v>
      </c>
      <c r="C732" s="15" t="s">
        <v>3799</v>
      </c>
      <c r="D732" s="15" t="s">
        <v>1067</v>
      </c>
      <c r="E732" s="15" t="s">
        <v>1068</v>
      </c>
      <c r="F732" s="39" t="s">
        <v>4420</v>
      </c>
      <c r="G732" s="15">
        <v>2</v>
      </c>
      <c r="H732" s="15" t="s">
        <v>3129</v>
      </c>
      <c r="I732" s="15" t="s">
        <v>3809</v>
      </c>
      <c r="J732" s="15" t="s">
        <v>4421</v>
      </c>
      <c r="K732" s="15" t="s">
        <v>2022</v>
      </c>
      <c r="L732" s="40" t="s">
        <v>6</v>
      </c>
      <c r="M732" s="39"/>
      <c r="N732" s="41" t="s">
        <v>2687</v>
      </c>
      <c r="O732" s="39">
        <v>45103</v>
      </c>
      <c r="P732" s="40">
        <v>3</v>
      </c>
      <c r="Q732" s="40">
        <v>4</v>
      </c>
      <c r="R732" s="40" t="str">
        <f>IFERROR(VLOOKUP(Tabla2[[#This Row],[CONTRATISTA PRNCIPAL]],Hoja1!$L$5:$M$9,2,FALSE),"CJV")</f>
        <v>CJV</v>
      </c>
      <c r="S732" s="40" t="str">
        <f>IF(Tabla2[[#This Row],[EMPRESA]]=Tabla2[[#This Row],[CONTRATISTA PRNCIPAL]],"Principal","Secundaria")</f>
        <v>Principal</v>
      </c>
      <c r="T732" s="42">
        <f>IFERROR(1/COUNTIF(Tabla2[CONTRATISTA PRNCIPAL],Tabla2[[#This Row],[CONTRATISTA PRNCIPAL]]),0)</f>
        <v>0.005291005291005291</v>
      </c>
      <c r="U732" s="43">
        <f>IF(((TODAY()-Tabla2[[#This Row],[FECHA NACIMIENTO]])/365)&lt;18,"Corregir", IF(((TODAY()-Tabla2[[#This Row],[FECHA NACIMIENTO]])/365)&gt;80, "Corregir",ROUNDDOWN(((TODAY()-Tabla2[[#This Row],[FECHA NACIMIENTO]])/365),0)))</f>
        <v>39</v>
      </c>
      <c r="V7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32" s="44" t="str">
        <f>+IF(Tabla2[[#This Row],[Edad]]="Corregir","Corregir","Ok")</f>
        <v>Ok</v>
      </c>
      <c r="X732" s="42" t="str">
        <f>+IFERROR(VLOOKUP(Tabla2[[#This Row],[DISTRITO SEGÚN DNI]],Hoja1!$A$2:$B$32,2,FALSE),"No")</f>
        <v>CALLAO</v>
      </c>
      <c r="Y732" s="42" t="str">
        <f>IF(OR(LOWER(Tabla2[[#This Row],[GENERO]])="masculino", LOWER(Tabla2[[#This Row],[GENERO]])="femenino"),"OK","Corregir")</f>
        <v>OK</v>
      </c>
      <c r="Z732" s="42" t="str">
        <f>+IF(Tabla2[[#This Row],[Nro. DNI / CE]]="","Corregir",IF(LEN(Tabla2[[#This Row],[Nro. DNI / CE]])&gt;=8,"OK","Corregir"))</f>
        <v>OK</v>
      </c>
      <c r="AA732" s="42">
        <f>COUNTIF(Tabla2[APELLIDOS Y NOMBRES],Tabla2[[#This Row],[APELLIDOS Y NOMBRES]])</f>
        <v>1</v>
      </c>
      <c r="AB732" s="42">
        <f>IF(Tabla2[[#This Row],[Trabajador]]&gt;1,1/Tabla2[[#This Row],[Trabajador]],Tabla2[[#This Row],[Trabajador]])</f>
        <v>1</v>
      </c>
      <c r="AC732" t="str">
        <f>+IFERROR(IF(Tabla2[[#This Row],[FECHA CESE/BAJA]]="","No Aplica",IF(AND(MONTH(Tabla2[[#This Row],[FECHA CESE/BAJA]])=MONTH(TODAY()-30),YEAR(Tabla2[[#This Row],[FECHA CESE/BAJA]])=YEAR(TODAY())),MONTH(TODAY()-30)&amp;"-"&amp;YEAR(TODAY()),"Borrar")),"No aplica")</f>
        <v>No Aplica</v>
      </c>
      <c r="AD732" t="str">
        <f>+IFERROR(IF(Tabla2[[#This Row],[FECHA INICIO DE LABORES EN OBRA]]="","No Aplica",IF(AND(MONTH(Tabla2[[#This Row],[FECHA INICIO DE LABORES EN OBRA]])=MONTH(TODAY()-30),YEAR(Tabla2[[#This Row],[FECHA INICIO DE LABORES EN OBRA]])=YEAR(TODAY())),MONTH(TODAY()-30)&amp;"-"&amp;YEAR(TODAY()),"No Aplica")),"No Aplica")</f>
        <v>No Aplica</v>
      </c>
    </row>
    <row r="733" spans="1:30" x14ac:dyDescent="0.25">
      <c r="A733" s="13">
        <v>20603639520</v>
      </c>
      <c r="B733" s="15" t="s">
        <v>3799</v>
      </c>
      <c r="C733" s="15" t="s">
        <v>3799</v>
      </c>
      <c r="D733" s="15" t="s">
        <v>4422</v>
      </c>
      <c r="E733" s="15" t="s">
        <v>4423</v>
      </c>
      <c r="F733" s="39">
        <v>29651</v>
      </c>
      <c r="G733" s="15">
        <v>2</v>
      </c>
      <c r="H733" s="15" t="s">
        <v>4424</v>
      </c>
      <c r="I733" s="15" t="s">
        <v>3809</v>
      </c>
      <c r="J733" s="15" t="s">
        <v>4425</v>
      </c>
      <c r="K733" s="15" t="s">
        <v>2182</v>
      </c>
      <c r="L733" s="40" t="s">
        <v>6</v>
      </c>
      <c r="M733" s="39"/>
      <c r="N733" s="41" t="s">
        <v>2687</v>
      </c>
      <c r="O733" s="39">
        <v>45104</v>
      </c>
      <c r="P733" s="40">
        <v>3</v>
      </c>
      <c r="Q733" s="40">
        <v>4</v>
      </c>
      <c r="R733" s="40" t="str">
        <f>IFERROR(VLOOKUP(Tabla2[[#This Row],[CONTRATISTA PRNCIPAL]],Hoja1!$L$5:$M$9,2,FALSE),"CJV")</f>
        <v>CJV</v>
      </c>
      <c r="S733" s="40" t="str">
        <f>IF(Tabla2[[#This Row],[EMPRESA]]=Tabla2[[#This Row],[CONTRATISTA PRNCIPAL]],"Principal","Secundaria")</f>
        <v>Principal</v>
      </c>
      <c r="T733" s="42">
        <f>IFERROR(1/COUNTIF(Tabla2[CONTRATISTA PRNCIPAL],Tabla2[[#This Row],[CONTRATISTA PRNCIPAL]]),0)</f>
        <v>0.005291005291005291</v>
      </c>
      <c r="U733" s="43">
        <f>IF(((TODAY()-Tabla2[[#This Row],[FECHA NACIMIENTO]])/365)&lt;18,"Corregir", IF(((TODAY()-Tabla2[[#This Row],[FECHA NACIMIENTO]])/365)&gt;80, "Corregir",ROUNDDOWN(((TODAY()-Tabla2[[#This Row],[FECHA NACIMIENTO]])/365),0)))</f>
        <v>42</v>
      </c>
      <c r="V7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33" s="44" t="str">
        <f>+IF(Tabla2[[#This Row],[Edad]]="Corregir","Corregir","Ok")</f>
        <v>Ok</v>
      </c>
      <c r="X733" s="42" t="str">
        <f>+IFERROR(VLOOKUP(Tabla2[[#This Row],[DISTRITO SEGÚN DNI]],Hoja1!$A$2:$B$32,2,FALSE),"No")</f>
        <v>No</v>
      </c>
      <c r="Y733" s="42" t="str">
        <f>IF(OR(LOWER(Tabla2[[#This Row],[GENERO]])="masculino", LOWER(Tabla2[[#This Row],[GENERO]])="femenino"),"OK","Corregir")</f>
        <v>OK</v>
      </c>
      <c r="Z733" s="42" t="str">
        <f>+IF(Tabla2[[#This Row],[Nro. DNI / CE]]="","Corregir",IF(LEN(Tabla2[[#This Row],[Nro. DNI / CE]])&gt;=8,"OK","Corregir"))</f>
        <v>OK</v>
      </c>
      <c r="AA733" s="42">
        <f>COUNTIF(Tabla2[APELLIDOS Y NOMBRES],Tabla2[[#This Row],[APELLIDOS Y NOMBRES]])</f>
        <v>1</v>
      </c>
      <c r="AB733" s="42">
        <f>IF(Tabla2[[#This Row],[Trabajador]]&gt;1,1/Tabla2[[#This Row],[Trabajador]],Tabla2[[#This Row],[Trabajador]])</f>
        <v>1</v>
      </c>
      <c r="AC733" t="str">
        <f>+IFERROR(IF(Tabla2[[#This Row],[FECHA CESE/BAJA]]="","No Aplica",IF(AND(MONTH(Tabla2[[#This Row],[FECHA CESE/BAJA]])=MONTH(TODAY()-30),YEAR(Tabla2[[#This Row],[FECHA CESE/BAJA]])=YEAR(TODAY())),MONTH(TODAY()-30)&amp;"-"&amp;YEAR(TODAY()),"Borrar")),"No aplica")</f>
        <v>No Aplica</v>
      </c>
      <c r="AD733" t="str">
        <f>+IFERROR(IF(Tabla2[[#This Row],[FECHA INICIO DE LABORES EN OBRA]]="","No Aplica",IF(AND(MONTH(Tabla2[[#This Row],[FECHA INICIO DE LABORES EN OBRA]])=MONTH(TODAY()-30),YEAR(Tabla2[[#This Row],[FECHA INICIO DE LABORES EN OBRA]])=YEAR(TODAY())),MONTH(TODAY()-30)&amp;"-"&amp;YEAR(TODAY()),"No Aplica")),"No Aplica")</f>
        <v>No Aplica</v>
      </c>
    </row>
    <row r="734" spans="1:30" x14ac:dyDescent="0.25">
      <c r="A734" s="13">
        <v>20603639520</v>
      </c>
      <c r="B734" s="15" t="s">
        <v>3799</v>
      </c>
      <c r="C734" s="15" t="s">
        <v>3799</v>
      </c>
      <c r="D734" s="15" t="s">
        <v>4426</v>
      </c>
      <c r="E734" s="15" t="s">
        <v>4427</v>
      </c>
      <c r="F734" s="39" t="s">
        <v>4428</v>
      </c>
      <c r="G734" s="15">
        <v>1</v>
      </c>
      <c r="H734" s="15" t="s">
        <v>3380</v>
      </c>
      <c r="I734" s="15" t="s">
        <v>3809</v>
      </c>
      <c r="J734" s="15" t="s">
        <v>4429</v>
      </c>
      <c r="K734" s="15" t="s">
        <v>2174</v>
      </c>
      <c r="L734" s="40" t="s">
        <v>6</v>
      </c>
      <c r="M734" s="39"/>
      <c r="N734" s="41" t="s">
        <v>2687</v>
      </c>
      <c r="O734" s="39">
        <v>45170</v>
      </c>
      <c r="P734" s="40">
        <v>1</v>
      </c>
      <c r="Q734" s="40">
        <v>4</v>
      </c>
      <c r="R734" s="40" t="str">
        <f>IFERROR(VLOOKUP(Tabla2[[#This Row],[CONTRATISTA PRNCIPAL]],Hoja1!$L$5:$M$9,2,FALSE),"CJV")</f>
        <v>CJV</v>
      </c>
      <c r="S734" s="40" t="str">
        <f>IF(Tabla2[[#This Row],[EMPRESA]]=Tabla2[[#This Row],[CONTRATISTA PRNCIPAL]],"Principal","Secundaria")</f>
        <v>Principal</v>
      </c>
      <c r="T734" s="42">
        <f>IFERROR(1/COUNTIF(Tabla2[CONTRATISTA PRNCIPAL],Tabla2[[#This Row],[CONTRATISTA PRNCIPAL]]),0)</f>
        <v>0.005291005291005291</v>
      </c>
      <c r="U734" s="43">
        <f>IF(((TODAY()-Tabla2[[#This Row],[FECHA NACIMIENTO]])/365)&lt;18,"Corregir", IF(((TODAY()-Tabla2[[#This Row],[FECHA NACIMIENTO]])/365)&gt;80, "Corregir",ROUNDDOWN(((TODAY()-Tabla2[[#This Row],[FECHA NACIMIENTO]])/365),0)))</f>
        <v>23</v>
      </c>
      <c r="V7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34" s="44" t="str">
        <f>+IF(Tabla2[[#This Row],[Edad]]="Corregir","Corregir","Ok")</f>
        <v>Ok</v>
      </c>
      <c r="X734" s="42" t="str">
        <f>+IFERROR(VLOOKUP(Tabla2[[#This Row],[DISTRITO SEGÚN DNI]],Hoja1!$A$2:$B$32,2,FALSE),"No")</f>
        <v>No</v>
      </c>
      <c r="Y734" s="42" t="str">
        <f>IF(OR(LOWER(Tabla2[[#This Row],[GENERO]])="masculino", LOWER(Tabla2[[#This Row],[GENERO]])="femenino"),"OK","Corregir")</f>
        <v>OK</v>
      </c>
      <c r="Z734" s="42" t="str">
        <f>+IF(Tabla2[[#This Row],[Nro. DNI / CE]]="","Corregir",IF(LEN(Tabla2[[#This Row],[Nro. DNI / CE]])&gt;=8,"OK","Corregir"))</f>
        <v>OK</v>
      </c>
      <c r="AA734" s="42">
        <f>COUNTIF(Tabla2[APELLIDOS Y NOMBRES],Tabla2[[#This Row],[APELLIDOS Y NOMBRES]])</f>
        <v>1</v>
      </c>
      <c r="AB734" s="42">
        <f>IF(Tabla2[[#This Row],[Trabajador]]&gt;1,1/Tabla2[[#This Row],[Trabajador]],Tabla2[[#This Row],[Trabajador]])</f>
        <v>1</v>
      </c>
      <c r="AC734" t="str">
        <f>+IFERROR(IF(Tabla2[[#This Row],[FECHA CESE/BAJA]]="","No Aplica",IF(AND(MONTH(Tabla2[[#This Row],[FECHA CESE/BAJA]])=MONTH(TODAY()-30),YEAR(Tabla2[[#This Row],[FECHA CESE/BAJA]])=YEAR(TODAY())),MONTH(TODAY()-30)&amp;"-"&amp;YEAR(TODAY()),"Borrar")),"No aplica")</f>
        <v>No Aplica</v>
      </c>
      <c r="AD734" t="str">
        <f>+IFERROR(IF(Tabla2[[#This Row],[FECHA INICIO DE LABORES EN OBRA]]="","No Aplica",IF(AND(MONTH(Tabla2[[#This Row],[FECHA INICIO DE LABORES EN OBRA]])=MONTH(TODAY()-30),YEAR(Tabla2[[#This Row],[FECHA INICIO DE LABORES EN OBRA]])=YEAR(TODAY())),MONTH(TODAY()-30)&amp;"-"&amp;YEAR(TODAY()),"No Aplica")),"No Aplica")</f>
        <v>No Aplica</v>
      </c>
    </row>
    <row r="735" spans="1:30" x14ac:dyDescent="0.25">
      <c r="A735" s="13">
        <v>20550778514</v>
      </c>
      <c r="B735" s="15" t="s">
        <v>4430</v>
      </c>
      <c r="C735" s="15" t="s">
        <v>4430</v>
      </c>
      <c r="D735" s="15" t="s">
        <v>4431</v>
      </c>
      <c r="E735" s="15" t="s">
        <v>4432</v>
      </c>
      <c r="F735" s="39">
        <v>21828</v>
      </c>
      <c r="G735" s="15">
        <v>2</v>
      </c>
      <c r="H735" s="15" t="s">
        <v>4433</v>
      </c>
      <c r="I735" s="15" t="s">
        <v>4434</v>
      </c>
      <c r="J735" s="15" t="s">
        <v>4435</v>
      </c>
      <c r="K735" s="15" t="s">
        <v>2641</v>
      </c>
      <c r="L735" s="40" t="s">
        <v>6</v>
      </c>
      <c r="M735" s="39"/>
      <c r="N735" s="41" t="s">
        <v>2687</v>
      </c>
      <c r="O735" s="39">
        <v>44776</v>
      </c>
      <c r="P735" s="40">
        <v>1</v>
      </c>
      <c r="Q735" s="40">
        <v>2</v>
      </c>
      <c r="R735" s="40" t="str">
        <f>IFERROR(VLOOKUP(Tabla2[[#This Row],[CONTRATISTA PRNCIPAL]],Hoja1!$L$5:$M$9,2,FALSE),"CJV")</f>
        <v>CJV</v>
      </c>
      <c r="S735" s="40" t="str">
        <f>IF(Tabla2[[#This Row],[EMPRESA]]=Tabla2[[#This Row],[CONTRATISTA PRNCIPAL]],"Principal","Secundaria")</f>
        <v>Principal</v>
      </c>
      <c r="T735" s="42">
        <f>IFERROR(1/COUNTIF(Tabla2[CONTRATISTA PRNCIPAL],Tabla2[[#This Row],[CONTRATISTA PRNCIPAL]]),0)</f>
        <v>0.09090909090909091</v>
      </c>
      <c r="U735" s="43">
        <f>IF(((TODAY()-Tabla2[[#This Row],[FECHA NACIMIENTO]])/365)&lt;18,"Corregir", IF(((TODAY()-Tabla2[[#This Row],[FECHA NACIMIENTO]])/365)&gt;80, "Corregir",ROUNDDOWN(((TODAY()-Tabla2[[#This Row],[FECHA NACIMIENTO]])/365),0)))</f>
        <v>64</v>
      </c>
      <c r="V7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735" s="44" t="str">
        <f>+IF(Tabla2[[#This Row],[Edad]]="Corregir","Corregir","Ok")</f>
        <v>Ok</v>
      </c>
      <c r="X735" s="42" t="str">
        <f>+IFERROR(VLOOKUP(Tabla2[[#This Row],[DISTRITO SEGÚN DNI]],Hoja1!$A$2:$B$32,2,FALSE),"No")</f>
        <v>No</v>
      </c>
      <c r="Y735" s="42" t="str">
        <f>IF(OR(LOWER(Tabla2[[#This Row],[GENERO]])="masculino", LOWER(Tabla2[[#This Row],[GENERO]])="femenino"),"OK","Corregir")</f>
        <v>OK</v>
      </c>
      <c r="Z735" s="42" t="str">
        <f>+IF(Tabla2[[#This Row],[Nro. DNI / CE]]="","Corregir",IF(LEN(Tabla2[[#This Row],[Nro. DNI / CE]])&gt;=8,"OK","Corregir"))</f>
        <v>OK</v>
      </c>
      <c r="AA735" s="42">
        <f>COUNTIF(Tabla2[APELLIDOS Y NOMBRES],Tabla2[[#This Row],[APELLIDOS Y NOMBRES]])</f>
        <v>1</v>
      </c>
      <c r="AB735" s="42">
        <f>IF(Tabla2[[#This Row],[Trabajador]]&gt;1,1/Tabla2[[#This Row],[Trabajador]],Tabla2[[#This Row],[Trabajador]])</f>
        <v>1</v>
      </c>
      <c r="AC735" t="str">
        <f>+IFERROR(IF(Tabla2[[#This Row],[FECHA CESE/BAJA]]="","No Aplica",IF(AND(MONTH(Tabla2[[#This Row],[FECHA CESE/BAJA]])=MONTH(TODAY()-30),YEAR(Tabla2[[#This Row],[FECHA CESE/BAJA]])=YEAR(TODAY())),MONTH(TODAY()-30)&amp;"-"&amp;YEAR(TODAY()),"Borrar")),"No aplica")</f>
        <v>No Aplica</v>
      </c>
      <c r="AD735" t="str">
        <f>+IFERROR(IF(Tabla2[[#This Row],[FECHA INICIO DE LABORES EN OBRA]]="","No Aplica",IF(AND(MONTH(Tabla2[[#This Row],[FECHA INICIO DE LABORES EN OBRA]])=MONTH(TODAY()-30),YEAR(Tabla2[[#This Row],[FECHA INICIO DE LABORES EN OBRA]])=YEAR(TODAY())),MONTH(TODAY()-30)&amp;"-"&amp;YEAR(TODAY()),"No Aplica")),"No Aplica")</f>
        <v>No Aplica</v>
      </c>
    </row>
    <row r="736" spans="1:30" x14ac:dyDescent="0.25">
      <c r="A736" s="13">
        <v>20550778514</v>
      </c>
      <c r="B736" s="15" t="s">
        <v>4430</v>
      </c>
      <c r="C736" s="15" t="s">
        <v>4430</v>
      </c>
      <c r="D736" s="15" t="s">
        <v>1069</v>
      </c>
      <c r="E736" s="15" t="s">
        <v>1070</v>
      </c>
      <c r="F736" s="39">
        <v>31193</v>
      </c>
      <c r="G736" s="15">
        <v>2</v>
      </c>
      <c r="H736" s="15" t="s">
        <v>4433</v>
      </c>
      <c r="I736" s="15" t="s">
        <v>4434</v>
      </c>
      <c r="J736" s="15" t="s">
        <v>4436</v>
      </c>
      <c r="K736" s="15" t="s">
        <v>2136</v>
      </c>
      <c r="L736" s="40" t="s">
        <v>6</v>
      </c>
      <c r="M736" s="39"/>
      <c r="N736" s="41" t="s">
        <v>2687</v>
      </c>
      <c r="O736" s="39">
        <v>44776</v>
      </c>
      <c r="P736" s="40">
        <v>1</v>
      </c>
      <c r="Q736" s="40">
        <v>2</v>
      </c>
      <c r="R736" s="40" t="str">
        <f>IFERROR(VLOOKUP(Tabla2[[#This Row],[CONTRATISTA PRNCIPAL]],Hoja1!$L$5:$M$9,2,FALSE),"CJV")</f>
        <v>CJV</v>
      </c>
      <c r="S736" s="40" t="str">
        <f>IF(Tabla2[[#This Row],[EMPRESA]]=Tabla2[[#This Row],[CONTRATISTA PRNCIPAL]],"Principal","Secundaria")</f>
        <v>Principal</v>
      </c>
      <c r="T736" s="42">
        <f>IFERROR(1/COUNTIF(Tabla2[CONTRATISTA PRNCIPAL],Tabla2[[#This Row],[CONTRATISTA PRNCIPAL]]),0)</f>
        <v>0.09090909090909091</v>
      </c>
      <c r="U736" s="43">
        <f>IF(((TODAY()-Tabla2[[#This Row],[FECHA NACIMIENTO]])/365)&lt;18,"Corregir", IF(((TODAY()-Tabla2[[#This Row],[FECHA NACIMIENTO]])/365)&gt;80, "Corregir",ROUNDDOWN(((TODAY()-Tabla2[[#This Row],[FECHA NACIMIENTO]])/365),0)))</f>
        <v>38</v>
      </c>
      <c r="V7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36" s="44" t="str">
        <f>+IF(Tabla2[[#This Row],[Edad]]="Corregir","Corregir","Ok")</f>
        <v>Ok</v>
      </c>
      <c r="X736" s="42" t="str">
        <f>+IFERROR(VLOOKUP(Tabla2[[#This Row],[DISTRITO SEGÚN DNI]],Hoja1!$A$2:$B$32,2,FALSE),"No")</f>
        <v>SANTA ANITA</v>
      </c>
      <c r="Y736" s="42" t="str">
        <f>IF(OR(LOWER(Tabla2[[#This Row],[GENERO]])="masculino", LOWER(Tabla2[[#This Row],[GENERO]])="femenino"),"OK","Corregir")</f>
        <v>OK</v>
      </c>
      <c r="Z736" s="42" t="str">
        <f>+IF(Tabla2[[#This Row],[Nro. DNI / CE]]="","Corregir",IF(LEN(Tabla2[[#This Row],[Nro. DNI / CE]])&gt;=8,"OK","Corregir"))</f>
        <v>OK</v>
      </c>
      <c r="AA736" s="42">
        <f>COUNTIF(Tabla2[APELLIDOS Y NOMBRES],Tabla2[[#This Row],[APELLIDOS Y NOMBRES]])</f>
        <v>1</v>
      </c>
      <c r="AB736" s="42">
        <f>IF(Tabla2[[#This Row],[Trabajador]]&gt;1,1/Tabla2[[#This Row],[Trabajador]],Tabla2[[#This Row],[Trabajador]])</f>
        <v>1</v>
      </c>
      <c r="AC736" t="str">
        <f>+IFERROR(IF(Tabla2[[#This Row],[FECHA CESE/BAJA]]="","No Aplica",IF(AND(MONTH(Tabla2[[#This Row],[FECHA CESE/BAJA]])=MONTH(TODAY()-30),YEAR(Tabla2[[#This Row],[FECHA CESE/BAJA]])=YEAR(TODAY())),MONTH(TODAY()-30)&amp;"-"&amp;YEAR(TODAY()),"Borrar")),"No aplica")</f>
        <v>No Aplica</v>
      </c>
      <c r="AD736" t="str">
        <f>+IFERROR(IF(Tabla2[[#This Row],[FECHA INICIO DE LABORES EN OBRA]]="","No Aplica",IF(AND(MONTH(Tabla2[[#This Row],[FECHA INICIO DE LABORES EN OBRA]])=MONTH(TODAY()-30),YEAR(Tabla2[[#This Row],[FECHA INICIO DE LABORES EN OBRA]])=YEAR(TODAY())),MONTH(TODAY()-30)&amp;"-"&amp;YEAR(TODAY()),"No Aplica")),"No Aplica")</f>
        <v>No Aplica</v>
      </c>
    </row>
    <row r="737" spans="1:30" x14ac:dyDescent="0.25">
      <c r="A737" s="13">
        <v>20550778514</v>
      </c>
      <c r="B737" s="15" t="s">
        <v>4430</v>
      </c>
      <c r="C737" s="15" t="s">
        <v>4430</v>
      </c>
      <c r="D737" s="15" t="s">
        <v>4437</v>
      </c>
      <c r="E737" s="15" t="s">
        <v>4438</v>
      </c>
      <c r="F737" s="39">
        <v>30554</v>
      </c>
      <c r="G737" s="15">
        <v>2</v>
      </c>
      <c r="H737" s="15" t="s">
        <v>4439</v>
      </c>
      <c r="I737" s="15" t="s">
        <v>4434</v>
      </c>
      <c r="J737" s="15" t="s">
        <v>4440</v>
      </c>
      <c r="K737" s="15" t="s">
        <v>4441</v>
      </c>
      <c r="L737" s="40" t="s">
        <v>6</v>
      </c>
      <c r="M737" s="39"/>
      <c r="N737" s="41" t="s">
        <v>2687</v>
      </c>
      <c r="O737" s="39">
        <v>44776</v>
      </c>
      <c r="P737" s="40">
        <v>1</v>
      </c>
      <c r="Q737" s="40">
        <v>2</v>
      </c>
      <c r="R737" s="40" t="str">
        <f>IFERROR(VLOOKUP(Tabla2[[#This Row],[CONTRATISTA PRNCIPAL]],Hoja1!$L$5:$M$9,2,FALSE),"CJV")</f>
        <v>CJV</v>
      </c>
      <c r="S737" s="40" t="str">
        <f>IF(Tabla2[[#This Row],[EMPRESA]]=Tabla2[[#This Row],[CONTRATISTA PRNCIPAL]],"Principal","Secundaria")</f>
        <v>Principal</v>
      </c>
      <c r="T737" s="42">
        <f>IFERROR(1/COUNTIF(Tabla2[CONTRATISTA PRNCIPAL],Tabla2[[#This Row],[CONTRATISTA PRNCIPAL]]),0)</f>
        <v>0.09090909090909091</v>
      </c>
      <c r="U737" s="43">
        <f>IF(((TODAY()-Tabla2[[#This Row],[FECHA NACIMIENTO]])/365)&lt;18,"Corregir", IF(((TODAY()-Tabla2[[#This Row],[FECHA NACIMIENTO]])/365)&gt;80, "Corregir",ROUNDDOWN(((TODAY()-Tabla2[[#This Row],[FECHA NACIMIENTO]])/365),0)))</f>
        <v>40</v>
      </c>
      <c r="V7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37" s="44" t="str">
        <f>+IF(Tabla2[[#This Row],[Edad]]="Corregir","Corregir","Ok")</f>
        <v>Ok</v>
      </c>
      <c r="X737" s="42" t="str">
        <f>+IFERROR(VLOOKUP(Tabla2[[#This Row],[DISTRITO SEGÚN DNI]],Hoja1!$A$2:$B$32,2,FALSE),"No")</f>
        <v>No</v>
      </c>
      <c r="Y737" s="42" t="str">
        <f>IF(OR(LOWER(Tabla2[[#This Row],[GENERO]])="masculino", LOWER(Tabla2[[#This Row],[GENERO]])="femenino"),"OK","Corregir")</f>
        <v>OK</v>
      </c>
      <c r="Z737" s="42" t="str">
        <f>+IF(Tabla2[[#This Row],[Nro. DNI / CE]]="","Corregir",IF(LEN(Tabla2[[#This Row],[Nro. DNI / CE]])&gt;=8,"OK","Corregir"))</f>
        <v>OK</v>
      </c>
      <c r="AA737" s="42">
        <f>COUNTIF(Tabla2[APELLIDOS Y NOMBRES],Tabla2[[#This Row],[APELLIDOS Y NOMBRES]])</f>
        <v>1</v>
      </c>
      <c r="AB737" s="42">
        <f>IF(Tabla2[[#This Row],[Trabajador]]&gt;1,1/Tabla2[[#This Row],[Trabajador]],Tabla2[[#This Row],[Trabajador]])</f>
        <v>1</v>
      </c>
      <c r="AC737" t="str">
        <f>+IFERROR(IF(Tabla2[[#This Row],[FECHA CESE/BAJA]]="","No Aplica",IF(AND(MONTH(Tabla2[[#This Row],[FECHA CESE/BAJA]])=MONTH(TODAY()-30),YEAR(Tabla2[[#This Row],[FECHA CESE/BAJA]])=YEAR(TODAY())),MONTH(TODAY()-30)&amp;"-"&amp;YEAR(TODAY()),"Borrar")),"No aplica")</f>
        <v>No Aplica</v>
      </c>
      <c r="AD737" t="str">
        <f>+IFERROR(IF(Tabla2[[#This Row],[FECHA INICIO DE LABORES EN OBRA]]="","No Aplica",IF(AND(MONTH(Tabla2[[#This Row],[FECHA INICIO DE LABORES EN OBRA]])=MONTH(TODAY()-30),YEAR(Tabla2[[#This Row],[FECHA INICIO DE LABORES EN OBRA]])=YEAR(TODAY())),MONTH(TODAY()-30)&amp;"-"&amp;YEAR(TODAY()),"No Aplica")),"No Aplica")</f>
        <v>No Aplica</v>
      </c>
    </row>
    <row r="738" spans="1:30" x14ac:dyDescent="0.25">
      <c r="A738" s="13">
        <v>20550778514</v>
      </c>
      <c r="B738" s="15" t="s">
        <v>4430</v>
      </c>
      <c r="C738" s="15" t="s">
        <v>4430</v>
      </c>
      <c r="D738" s="15">
        <v>72455076</v>
      </c>
      <c r="E738" s="15" t="s">
        <v>197</v>
      </c>
      <c r="F738" s="39">
        <v>34850</v>
      </c>
      <c r="G738" s="15">
        <v>2</v>
      </c>
      <c r="H738" s="15" t="s">
        <v>2779</v>
      </c>
      <c r="I738" s="15" t="s">
        <v>4434</v>
      </c>
      <c r="J738" s="15" t="s">
        <v>4442</v>
      </c>
      <c r="K738" s="15" t="s">
        <v>2802</v>
      </c>
      <c r="L738" s="40" t="s">
        <v>6</v>
      </c>
      <c r="M738" s="39"/>
      <c r="N738" s="41" t="s">
        <v>2687</v>
      </c>
      <c r="O738" s="39">
        <v>44776</v>
      </c>
      <c r="P738" s="40">
        <v>1</v>
      </c>
      <c r="Q738" s="40">
        <v>2</v>
      </c>
      <c r="R738" s="40" t="str">
        <f>IFERROR(VLOOKUP(Tabla2[[#This Row],[CONTRATISTA PRNCIPAL]],Hoja1!$L$5:$M$9,2,FALSE),"CJV")</f>
        <v>CJV</v>
      </c>
      <c r="S738" s="40" t="str">
        <f>IF(Tabla2[[#This Row],[EMPRESA]]=Tabla2[[#This Row],[CONTRATISTA PRNCIPAL]],"Principal","Secundaria")</f>
        <v>Principal</v>
      </c>
      <c r="T738" s="42">
        <f>IFERROR(1/COUNTIF(Tabla2[CONTRATISTA PRNCIPAL],Tabla2[[#This Row],[CONTRATISTA PRNCIPAL]]),0)</f>
        <v>0.09090909090909091</v>
      </c>
      <c r="U738" s="43">
        <f>IF(((TODAY()-Tabla2[[#This Row],[FECHA NACIMIENTO]])/365)&lt;18,"Corregir", IF(((TODAY()-Tabla2[[#This Row],[FECHA NACIMIENTO]])/365)&gt;80, "Corregir",ROUNDDOWN(((TODAY()-Tabla2[[#This Row],[FECHA NACIMIENTO]])/365),0)))</f>
        <v>28</v>
      </c>
      <c r="V7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38" s="44" t="str">
        <f>+IF(Tabla2[[#This Row],[Edad]]="Corregir","Corregir","Ok")</f>
        <v>Ok</v>
      </c>
      <c r="X738" s="42" t="str">
        <f>+IFERROR(VLOOKUP(Tabla2[[#This Row],[DISTRITO SEGÚN DNI]],Hoja1!$A$2:$B$32,2,FALSE),"No")</f>
        <v>CALLAO</v>
      </c>
      <c r="Y738" s="42" t="str">
        <f>IF(OR(LOWER(Tabla2[[#This Row],[GENERO]])="masculino", LOWER(Tabla2[[#This Row],[GENERO]])="femenino"),"OK","Corregir")</f>
        <v>OK</v>
      </c>
      <c r="Z738" s="42" t="str">
        <f>+IF(Tabla2[[#This Row],[Nro. DNI / CE]]="","Corregir",IF(LEN(Tabla2[[#This Row],[Nro. DNI / CE]])&gt;=8,"OK","Corregir"))</f>
        <v>OK</v>
      </c>
      <c r="AA738" s="42">
        <f>COUNTIF(Tabla2[APELLIDOS Y NOMBRES],Tabla2[[#This Row],[APELLIDOS Y NOMBRES]])</f>
        <v>1</v>
      </c>
      <c r="AB738" s="42">
        <f>IF(Tabla2[[#This Row],[Trabajador]]&gt;1,1/Tabla2[[#This Row],[Trabajador]],Tabla2[[#This Row],[Trabajador]])</f>
        <v>1</v>
      </c>
      <c r="AC738" t="str">
        <f>+IFERROR(IF(Tabla2[[#This Row],[FECHA CESE/BAJA]]="","No Aplica",IF(AND(MONTH(Tabla2[[#This Row],[FECHA CESE/BAJA]])=MONTH(TODAY()-30),YEAR(Tabla2[[#This Row],[FECHA CESE/BAJA]])=YEAR(TODAY())),MONTH(TODAY()-30)&amp;"-"&amp;YEAR(TODAY()),"Borrar")),"No aplica")</f>
        <v>No Aplica</v>
      </c>
      <c r="AD738" t="str">
        <f>+IFERROR(IF(Tabla2[[#This Row],[FECHA INICIO DE LABORES EN OBRA]]="","No Aplica",IF(AND(MONTH(Tabla2[[#This Row],[FECHA INICIO DE LABORES EN OBRA]])=MONTH(TODAY()-30),YEAR(Tabla2[[#This Row],[FECHA INICIO DE LABORES EN OBRA]])=YEAR(TODAY())),MONTH(TODAY()-30)&amp;"-"&amp;YEAR(TODAY()),"No Aplica")),"No Aplica")</f>
        <v>No Aplica</v>
      </c>
    </row>
    <row r="739" spans="1:30" x14ac:dyDescent="0.25">
      <c r="A739" s="13">
        <v>20550778514</v>
      </c>
      <c r="B739" s="15" t="s">
        <v>4430</v>
      </c>
      <c r="C739" s="15" t="s">
        <v>4430</v>
      </c>
      <c r="D739" s="15">
        <v>74789628</v>
      </c>
      <c r="E739" s="15" t="s">
        <v>4443</v>
      </c>
      <c r="F739" s="39">
        <v>37958</v>
      </c>
      <c r="G739" s="15">
        <v>2</v>
      </c>
      <c r="H739" s="15" t="s">
        <v>4444</v>
      </c>
      <c r="I739" s="15" t="s">
        <v>4434</v>
      </c>
      <c r="J739" s="15" t="s">
        <v>4445</v>
      </c>
      <c r="K739" s="15" t="s">
        <v>2697</v>
      </c>
      <c r="L739" s="40" t="s">
        <v>6</v>
      </c>
      <c r="M739" s="39"/>
      <c r="N739" s="41" t="s">
        <v>2687</v>
      </c>
      <c r="O739" s="39">
        <v>44776</v>
      </c>
      <c r="P739" s="40">
        <v>1</v>
      </c>
      <c r="Q739" s="40">
        <v>2</v>
      </c>
      <c r="R739" s="40" t="str">
        <f>IFERROR(VLOOKUP(Tabla2[[#This Row],[CONTRATISTA PRNCIPAL]],Hoja1!$L$5:$M$9,2,FALSE),"CJV")</f>
        <v>CJV</v>
      </c>
      <c r="S739" s="40" t="str">
        <f>IF(Tabla2[[#This Row],[EMPRESA]]=Tabla2[[#This Row],[CONTRATISTA PRNCIPAL]],"Principal","Secundaria")</f>
        <v>Principal</v>
      </c>
      <c r="T739" s="42">
        <f>IFERROR(1/COUNTIF(Tabla2[CONTRATISTA PRNCIPAL],Tabla2[[#This Row],[CONTRATISTA PRNCIPAL]]),0)</f>
        <v>0.09090909090909091</v>
      </c>
      <c r="U739" s="43">
        <f>IF(((TODAY()-Tabla2[[#This Row],[FECHA NACIMIENTO]])/365)&lt;18,"Corregir", IF(((TODAY()-Tabla2[[#This Row],[FECHA NACIMIENTO]])/365)&gt;80, "Corregir",ROUNDDOWN(((TODAY()-Tabla2[[#This Row],[FECHA NACIMIENTO]])/365),0)))</f>
        <v>19</v>
      </c>
      <c r="V7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39" s="44" t="str">
        <f>+IF(Tabla2[[#This Row],[Edad]]="Corregir","Corregir","Ok")</f>
        <v>Ok</v>
      </c>
      <c r="X739" s="42" t="str">
        <f>+IFERROR(VLOOKUP(Tabla2[[#This Row],[DISTRITO SEGÚN DNI]],Hoja1!$A$2:$B$32,2,FALSE),"No")</f>
        <v>No</v>
      </c>
      <c r="Y739" s="42" t="str">
        <f>IF(OR(LOWER(Tabla2[[#This Row],[GENERO]])="masculino", LOWER(Tabla2[[#This Row],[GENERO]])="femenino"),"OK","Corregir")</f>
        <v>OK</v>
      </c>
      <c r="Z739" s="42" t="str">
        <f>+IF(Tabla2[[#This Row],[Nro. DNI / CE]]="","Corregir",IF(LEN(Tabla2[[#This Row],[Nro. DNI / CE]])&gt;=8,"OK","Corregir"))</f>
        <v>OK</v>
      </c>
      <c r="AA739" s="42">
        <f>COUNTIF(Tabla2[APELLIDOS Y NOMBRES],Tabla2[[#This Row],[APELLIDOS Y NOMBRES]])</f>
        <v>1</v>
      </c>
      <c r="AB739" s="42">
        <f>IF(Tabla2[[#This Row],[Trabajador]]&gt;1,1/Tabla2[[#This Row],[Trabajador]],Tabla2[[#This Row],[Trabajador]])</f>
        <v>1</v>
      </c>
      <c r="AC739" t="str">
        <f>+IFERROR(IF(Tabla2[[#This Row],[FECHA CESE/BAJA]]="","No Aplica",IF(AND(MONTH(Tabla2[[#This Row],[FECHA CESE/BAJA]])=MONTH(TODAY()-30),YEAR(Tabla2[[#This Row],[FECHA CESE/BAJA]])=YEAR(TODAY())),MONTH(TODAY()-30)&amp;"-"&amp;YEAR(TODAY()),"Borrar")),"No aplica")</f>
        <v>No Aplica</v>
      </c>
      <c r="AD739" t="str">
        <f>+IFERROR(IF(Tabla2[[#This Row],[FECHA INICIO DE LABORES EN OBRA]]="","No Aplica",IF(AND(MONTH(Tabla2[[#This Row],[FECHA INICIO DE LABORES EN OBRA]])=MONTH(TODAY()-30),YEAR(Tabla2[[#This Row],[FECHA INICIO DE LABORES EN OBRA]])=YEAR(TODAY())),MONTH(TODAY()-30)&amp;"-"&amp;YEAR(TODAY()),"No Aplica")),"No Aplica")</f>
        <v>No Aplica</v>
      </c>
    </row>
    <row r="740" spans="1:30" x14ac:dyDescent="0.25">
      <c r="A740" s="13">
        <v>20550778514</v>
      </c>
      <c r="B740" s="15" t="s">
        <v>4430</v>
      </c>
      <c r="C740" s="15" t="s">
        <v>4430</v>
      </c>
      <c r="D740" s="15" t="s">
        <v>4446</v>
      </c>
      <c r="E740" s="15" t="s">
        <v>4447</v>
      </c>
      <c r="F740" s="39">
        <v>36969</v>
      </c>
      <c r="G740" s="15">
        <v>2</v>
      </c>
      <c r="H740" s="15" t="s">
        <v>4444</v>
      </c>
      <c r="I740" s="15" t="s">
        <v>4434</v>
      </c>
      <c r="J740" s="15" t="s">
        <v>4448</v>
      </c>
      <c r="K740" s="15" t="s">
        <v>2126</v>
      </c>
      <c r="L740" s="40" t="s">
        <v>6</v>
      </c>
      <c r="M740" s="39"/>
      <c r="N740" s="41" t="s">
        <v>2687</v>
      </c>
      <c r="O740" s="39">
        <v>44776</v>
      </c>
      <c r="P740" s="40">
        <v>1</v>
      </c>
      <c r="Q740" s="40">
        <v>2</v>
      </c>
      <c r="R740" s="40" t="str">
        <f>IFERROR(VLOOKUP(Tabla2[[#This Row],[CONTRATISTA PRNCIPAL]],Hoja1!$L$5:$M$9,2,FALSE),"CJV")</f>
        <v>CJV</v>
      </c>
      <c r="S740" s="40" t="str">
        <f>IF(Tabla2[[#This Row],[EMPRESA]]=Tabla2[[#This Row],[CONTRATISTA PRNCIPAL]],"Principal","Secundaria")</f>
        <v>Principal</v>
      </c>
      <c r="T740" s="42">
        <f>IFERROR(1/COUNTIF(Tabla2[CONTRATISTA PRNCIPAL],Tabla2[[#This Row],[CONTRATISTA PRNCIPAL]]),0)</f>
        <v>0.09090909090909091</v>
      </c>
      <c r="U740" s="43">
        <f>IF(((TODAY()-Tabla2[[#This Row],[FECHA NACIMIENTO]])/365)&lt;18,"Corregir", IF(((TODAY()-Tabla2[[#This Row],[FECHA NACIMIENTO]])/365)&gt;80, "Corregir",ROUNDDOWN(((TODAY()-Tabla2[[#This Row],[FECHA NACIMIENTO]])/365),0)))</f>
        <v>22</v>
      </c>
      <c r="V7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40" s="44" t="str">
        <f>+IF(Tabla2[[#This Row],[Edad]]="Corregir","Corregir","Ok")</f>
        <v>Ok</v>
      </c>
      <c r="X740" s="42" t="str">
        <f>+IFERROR(VLOOKUP(Tabla2[[#This Row],[DISTRITO SEGÚN DNI]],Hoja1!$A$2:$B$32,2,FALSE),"No")</f>
        <v>No</v>
      </c>
      <c r="Y740" s="42" t="str">
        <f>IF(OR(LOWER(Tabla2[[#This Row],[GENERO]])="masculino", LOWER(Tabla2[[#This Row],[GENERO]])="femenino"),"OK","Corregir")</f>
        <v>OK</v>
      </c>
      <c r="Z740" s="42" t="str">
        <f>+IF(Tabla2[[#This Row],[Nro. DNI / CE]]="","Corregir",IF(LEN(Tabla2[[#This Row],[Nro. DNI / CE]])&gt;=8,"OK","Corregir"))</f>
        <v>OK</v>
      </c>
      <c r="AA740" s="42">
        <f>COUNTIF(Tabla2[APELLIDOS Y NOMBRES],Tabla2[[#This Row],[APELLIDOS Y NOMBRES]])</f>
        <v>1</v>
      </c>
      <c r="AB740" s="42">
        <f>IF(Tabla2[[#This Row],[Trabajador]]&gt;1,1/Tabla2[[#This Row],[Trabajador]],Tabla2[[#This Row],[Trabajador]])</f>
        <v>1</v>
      </c>
      <c r="AC740" t="str">
        <f>+IFERROR(IF(Tabla2[[#This Row],[FECHA CESE/BAJA]]="","No Aplica",IF(AND(MONTH(Tabla2[[#This Row],[FECHA CESE/BAJA]])=MONTH(TODAY()-30),YEAR(Tabla2[[#This Row],[FECHA CESE/BAJA]])=YEAR(TODAY())),MONTH(TODAY()-30)&amp;"-"&amp;YEAR(TODAY()),"Borrar")),"No aplica")</f>
        <v>No Aplica</v>
      </c>
      <c r="AD740" t="str">
        <f>+IFERROR(IF(Tabla2[[#This Row],[FECHA INICIO DE LABORES EN OBRA]]="","No Aplica",IF(AND(MONTH(Tabla2[[#This Row],[FECHA INICIO DE LABORES EN OBRA]])=MONTH(TODAY()-30),YEAR(Tabla2[[#This Row],[FECHA INICIO DE LABORES EN OBRA]])=YEAR(TODAY())),MONTH(TODAY()-30)&amp;"-"&amp;YEAR(TODAY()),"No Aplica")),"No Aplica")</f>
        <v>No Aplica</v>
      </c>
    </row>
    <row r="741" spans="1:30" x14ac:dyDescent="0.25">
      <c r="A741" s="13">
        <v>20550778514</v>
      </c>
      <c r="B741" s="15" t="s">
        <v>4430</v>
      </c>
      <c r="C741" s="15" t="s">
        <v>4430</v>
      </c>
      <c r="D741" s="15" t="s">
        <v>4449</v>
      </c>
      <c r="E741" s="15" t="s">
        <v>4450</v>
      </c>
      <c r="F741" s="39">
        <v>32417</v>
      </c>
      <c r="G741" s="15">
        <v>2</v>
      </c>
      <c r="H741" s="15" t="s">
        <v>4451</v>
      </c>
      <c r="I741" s="15" t="s">
        <v>4434</v>
      </c>
      <c r="J741" s="15" t="s">
        <v>4452</v>
      </c>
      <c r="K741" s="15" t="s">
        <v>2834</v>
      </c>
      <c r="L741" s="40" t="s">
        <v>6</v>
      </c>
      <c r="M741" s="39"/>
      <c r="N741" s="41" t="s">
        <v>2687</v>
      </c>
      <c r="O741" s="39">
        <v>44776</v>
      </c>
      <c r="P741" s="40">
        <v>1</v>
      </c>
      <c r="Q741" s="40">
        <v>2</v>
      </c>
      <c r="R741" s="40" t="str">
        <f>IFERROR(VLOOKUP(Tabla2[[#This Row],[CONTRATISTA PRNCIPAL]],Hoja1!$L$5:$M$9,2,FALSE),"CJV")</f>
        <v>CJV</v>
      </c>
      <c r="S741" s="40" t="str">
        <f>IF(Tabla2[[#This Row],[EMPRESA]]=Tabla2[[#This Row],[CONTRATISTA PRNCIPAL]],"Principal","Secundaria")</f>
        <v>Principal</v>
      </c>
      <c r="T741" s="42">
        <f>IFERROR(1/COUNTIF(Tabla2[CONTRATISTA PRNCIPAL],Tabla2[[#This Row],[CONTRATISTA PRNCIPAL]]),0)</f>
        <v>0.09090909090909091</v>
      </c>
      <c r="U741" s="43">
        <f>IF(((TODAY()-Tabla2[[#This Row],[FECHA NACIMIENTO]])/365)&lt;18,"Corregir", IF(((TODAY()-Tabla2[[#This Row],[FECHA NACIMIENTO]])/365)&gt;80, "Corregir",ROUNDDOWN(((TODAY()-Tabla2[[#This Row],[FECHA NACIMIENTO]])/365),0)))</f>
        <v>35</v>
      </c>
      <c r="V7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41" s="44" t="str">
        <f>+IF(Tabla2[[#This Row],[Edad]]="Corregir","Corregir","Ok")</f>
        <v>Ok</v>
      </c>
      <c r="X741" s="42" t="str">
        <f>+IFERROR(VLOOKUP(Tabla2[[#This Row],[DISTRITO SEGÚN DNI]],Hoja1!$A$2:$B$32,2,FALSE),"No")</f>
        <v>No</v>
      </c>
      <c r="Y741" s="42" t="str">
        <f>IF(OR(LOWER(Tabla2[[#This Row],[GENERO]])="masculino", LOWER(Tabla2[[#This Row],[GENERO]])="femenino"),"OK","Corregir")</f>
        <v>OK</v>
      </c>
      <c r="Z741" s="42" t="str">
        <f>+IF(Tabla2[[#This Row],[Nro. DNI / CE]]="","Corregir",IF(LEN(Tabla2[[#This Row],[Nro. DNI / CE]])&gt;=8,"OK","Corregir"))</f>
        <v>OK</v>
      </c>
      <c r="AA741" s="42">
        <f>COUNTIF(Tabla2[APELLIDOS Y NOMBRES],Tabla2[[#This Row],[APELLIDOS Y NOMBRES]])</f>
        <v>1</v>
      </c>
      <c r="AB741" s="42">
        <f>IF(Tabla2[[#This Row],[Trabajador]]&gt;1,1/Tabla2[[#This Row],[Trabajador]],Tabla2[[#This Row],[Trabajador]])</f>
        <v>1</v>
      </c>
      <c r="AC741" t="str">
        <f>+IFERROR(IF(Tabla2[[#This Row],[FECHA CESE/BAJA]]="","No Aplica",IF(AND(MONTH(Tabla2[[#This Row],[FECHA CESE/BAJA]])=MONTH(TODAY()-30),YEAR(Tabla2[[#This Row],[FECHA CESE/BAJA]])=YEAR(TODAY())),MONTH(TODAY()-30)&amp;"-"&amp;YEAR(TODAY()),"Borrar")),"No aplica")</f>
        <v>No Aplica</v>
      </c>
      <c r="AD741" t="str">
        <f>+IFERROR(IF(Tabla2[[#This Row],[FECHA INICIO DE LABORES EN OBRA]]="","No Aplica",IF(AND(MONTH(Tabla2[[#This Row],[FECHA INICIO DE LABORES EN OBRA]])=MONTH(TODAY()-30),YEAR(Tabla2[[#This Row],[FECHA INICIO DE LABORES EN OBRA]])=YEAR(TODAY())),MONTH(TODAY()-30)&amp;"-"&amp;YEAR(TODAY()),"No Aplica")),"No Aplica")</f>
        <v>No Aplica</v>
      </c>
    </row>
    <row r="742" spans="1:30" x14ac:dyDescent="0.25">
      <c r="A742" s="13">
        <v>20550778514</v>
      </c>
      <c r="B742" s="15" t="s">
        <v>4430</v>
      </c>
      <c r="C742" s="15" t="s">
        <v>4430</v>
      </c>
      <c r="D742" s="15" t="s">
        <v>1071</v>
      </c>
      <c r="E742" s="15" t="s">
        <v>1072</v>
      </c>
      <c r="F742" s="39">
        <v>30996</v>
      </c>
      <c r="G742" s="15">
        <v>2</v>
      </c>
      <c r="H742" s="15" t="s">
        <v>4439</v>
      </c>
      <c r="I742" s="15" t="s">
        <v>4434</v>
      </c>
      <c r="J742" s="15" t="s">
        <v>4453</v>
      </c>
      <c r="K742" s="15" t="s">
        <v>3195</v>
      </c>
      <c r="L742" s="40" t="s">
        <v>6</v>
      </c>
      <c r="M742" s="39"/>
      <c r="N742" s="41" t="s">
        <v>2687</v>
      </c>
      <c r="O742" s="39">
        <v>44776</v>
      </c>
      <c r="P742" s="40">
        <v>1</v>
      </c>
      <c r="Q742" s="40">
        <v>2</v>
      </c>
      <c r="R742" s="40" t="str">
        <f>IFERROR(VLOOKUP(Tabla2[[#This Row],[CONTRATISTA PRNCIPAL]],Hoja1!$L$5:$M$9,2,FALSE),"CJV")</f>
        <v>CJV</v>
      </c>
      <c r="S742" s="40" t="str">
        <f>IF(Tabla2[[#This Row],[EMPRESA]]=Tabla2[[#This Row],[CONTRATISTA PRNCIPAL]],"Principal","Secundaria")</f>
        <v>Principal</v>
      </c>
      <c r="T742" s="42">
        <f>IFERROR(1/COUNTIF(Tabla2[CONTRATISTA PRNCIPAL],Tabla2[[#This Row],[CONTRATISTA PRNCIPAL]]),0)</f>
        <v>0.09090909090909091</v>
      </c>
      <c r="U742" s="43">
        <f>IF(((TODAY()-Tabla2[[#This Row],[FECHA NACIMIENTO]])/365)&lt;18,"Corregir", IF(((TODAY()-Tabla2[[#This Row],[FECHA NACIMIENTO]])/365)&gt;80, "Corregir",ROUNDDOWN(((TODAY()-Tabla2[[#This Row],[FECHA NACIMIENTO]])/365),0)))</f>
        <v>38</v>
      </c>
      <c r="V7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42" s="44" t="str">
        <f>+IF(Tabla2[[#This Row],[Edad]]="Corregir","Corregir","Ok")</f>
        <v>Ok</v>
      </c>
      <c r="X742" s="42" t="str">
        <f>+IFERROR(VLOOKUP(Tabla2[[#This Row],[DISTRITO SEGÚN DNI]],Hoja1!$A$2:$B$32,2,FALSE),"No")</f>
        <v>BREÑA</v>
      </c>
      <c r="Y742" s="42" t="str">
        <f>IF(OR(LOWER(Tabla2[[#This Row],[GENERO]])="masculino", LOWER(Tabla2[[#This Row],[GENERO]])="femenino"),"OK","Corregir")</f>
        <v>OK</v>
      </c>
      <c r="Z742" s="42" t="str">
        <f>+IF(Tabla2[[#This Row],[Nro. DNI / CE]]="","Corregir",IF(LEN(Tabla2[[#This Row],[Nro. DNI / CE]])&gt;=8,"OK","Corregir"))</f>
        <v>OK</v>
      </c>
      <c r="AA742" s="42">
        <f>COUNTIF(Tabla2[APELLIDOS Y NOMBRES],Tabla2[[#This Row],[APELLIDOS Y NOMBRES]])</f>
        <v>1</v>
      </c>
      <c r="AB742" s="42">
        <f>IF(Tabla2[[#This Row],[Trabajador]]&gt;1,1/Tabla2[[#This Row],[Trabajador]],Tabla2[[#This Row],[Trabajador]])</f>
        <v>1</v>
      </c>
      <c r="AC742" t="str">
        <f>+IFERROR(IF(Tabla2[[#This Row],[FECHA CESE/BAJA]]="","No Aplica",IF(AND(MONTH(Tabla2[[#This Row],[FECHA CESE/BAJA]])=MONTH(TODAY()-30),YEAR(Tabla2[[#This Row],[FECHA CESE/BAJA]])=YEAR(TODAY())),MONTH(TODAY()-30)&amp;"-"&amp;YEAR(TODAY()),"Borrar")),"No aplica")</f>
        <v>No Aplica</v>
      </c>
      <c r="AD742" t="str">
        <f>+IFERROR(IF(Tabla2[[#This Row],[FECHA INICIO DE LABORES EN OBRA]]="","No Aplica",IF(AND(MONTH(Tabla2[[#This Row],[FECHA INICIO DE LABORES EN OBRA]])=MONTH(TODAY()-30),YEAR(Tabla2[[#This Row],[FECHA INICIO DE LABORES EN OBRA]])=YEAR(TODAY())),MONTH(TODAY()-30)&amp;"-"&amp;YEAR(TODAY()),"No Aplica")),"No Aplica")</f>
        <v>No Aplica</v>
      </c>
    </row>
    <row r="743" spans="1:30" x14ac:dyDescent="0.25">
      <c r="A743" s="13">
        <v>20550778514</v>
      </c>
      <c r="B743" s="15" t="s">
        <v>4430</v>
      </c>
      <c r="C743" s="15" t="s">
        <v>4430</v>
      </c>
      <c r="D743" s="15" t="s">
        <v>1073</v>
      </c>
      <c r="E743" s="15" t="s">
        <v>1074</v>
      </c>
      <c r="F743" s="39">
        <v>34834</v>
      </c>
      <c r="G743" s="15">
        <v>2</v>
      </c>
      <c r="H743" s="15" t="s">
        <v>2751</v>
      </c>
      <c r="I743" s="15" t="s">
        <v>4434</v>
      </c>
      <c r="J743" s="15" t="s">
        <v>4454</v>
      </c>
      <c r="K743" s="15" t="s">
        <v>17</v>
      </c>
      <c r="L743" s="40" t="s">
        <v>6</v>
      </c>
      <c r="M743" s="39"/>
      <c r="N743" s="41" t="s">
        <v>2687</v>
      </c>
      <c r="O743" s="39">
        <v>44776</v>
      </c>
      <c r="P743" s="40">
        <v>1</v>
      </c>
      <c r="Q743" s="40">
        <v>2</v>
      </c>
      <c r="R743" s="40" t="str">
        <f>IFERROR(VLOOKUP(Tabla2[[#This Row],[CONTRATISTA PRNCIPAL]],Hoja1!$L$5:$M$9,2,FALSE),"CJV")</f>
        <v>CJV</v>
      </c>
      <c r="S743" s="40" t="str">
        <f>IF(Tabla2[[#This Row],[EMPRESA]]=Tabla2[[#This Row],[CONTRATISTA PRNCIPAL]],"Principal","Secundaria")</f>
        <v>Principal</v>
      </c>
      <c r="T743" s="42">
        <f>IFERROR(1/COUNTIF(Tabla2[CONTRATISTA PRNCIPAL],Tabla2[[#This Row],[CONTRATISTA PRNCIPAL]]),0)</f>
        <v>0.09090909090909091</v>
      </c>
      <c r="U743" s="43">
        <f>IF(((TODAY()-Tabla2[[#This Row],[FECHA NACIMIENTO]])/365)&lt;18,"Corregir", IF(((TODAY()-Tabla2[[#This Row],[FECHA NACIMIENTO]])/365)&gt;80, "Corregir",ROUNDDOWN(((TODAY()-Tabla2[[#This Row],[FECHA NACIMIENTO]])/365),0)))</f>
        <v>28</v>
      </c>
      <c r="V7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43" s="44" t="str">
        <f>+IF(Tabla2[[#This Row],[Edad]]="Corregir","Corregir","Ok")</f>
        <v>Ok</v>
      </c>
      <c r="X743" s="42" t="str">
        <f>+IFERROR(VLOOKUP(Tabla2[[#This Row],[DISTRITO SEGÚN DNI]],Hoja1!$A$2:$B$32,2,FALSE),"No")</f>
        <v>ATE</v>
      </c>
      <c r="Y743" s="42" t="str">
        <f>IF(OR(LOWER(Tabla2[[#This Row],[GENERO]])="masculino", LOWER(Tabla2[[#This Row],[GENERO]])="femenino"),"OK","Corregir")</f>
        <v>OK</v>
      </c>
      <c r="Z743" s="42" t="str">
        <f>+IF(Tabla2[[#This Row],[Nro. DNI / CE]]="","Corregir",IF(LEN(Tabla2[[#This Row],[Nro. DNI / CE]])&gt;=8,"OK","Corregir"))</f>
        <v>OK</v>
      </c>
      <c r="AA743" s="42">
        <f>COUNTIF(Tabla2[APELLIDOS Y NOMBRES],Tabla2[[#This Row],[APELLIDOS Y NOMBRES]])</f>
        <v>1</v>
      </c>
      <c r="AB743" s="42">
        <f>IF(Tabla2[[#This Row],[Trabajador]]&gt;1,1/Tabla2[[#This Row],[Trabajador]],Tabla2[[#This Row],[Trabajador]])</f>
        <v>1</v>
      </c>
      <c r="AC743" t="str">
        <f>+IFERROR(IF(Tabla2[[#This Row],[FECHA CESE/BAJA]]="","No Aplica",IF(AND(MONTH(Tabla2[[#This Row],[FECHA CESE/BAJA]])=MONTH(TODAY()-30),YEAR(Tabla2[[#This Row],[FECHA CESE/BAJA]])=YEAR(TODAY())),MONTH(TODAY()-30)&amp;"-"&amp;YEAR(TODAY()),"Borrar")),"No aplica")</f>
        <v>No Aplica</v>
      </c>
      <c r="AD743" t="str">
        <f>+IFERROR(IF(Tabla2[[#This Row],[FECHA INICIO DE LABORES EN OBRA]]="","No Aplica",IF(AND(MONTH(Tabla2[[#This Row],[FECHA INICIO DE LABORES EN OBRA]])=MONTH(TODAY()-30),YEAR(Tabla2[[#This Row],[FECHA INICIO DE LABORES EN OBRA]])=YEAR(TODAY())),MONTH(TODAY()-30)&amp;"-"&amp;YEAR(TODAY()),"No Aplica")),"No Aplica")</f>
        <v>No Aplica</v>
      </c>
    </row>
    <row r="744" spans="1:30" x14ac:dyDescent="0.25">
      <c r="A744" s="13">
        <v>20550778514</v>
      </c>
      <c r="B744" s="15" t="s">
        <v>4430</v>
      </c>
      <c r="C744" s="15" t="s">
        <v>4430</v>
      </c>
      <c r="D744" s="15" t="s">
        <v>4455</v>
      </c>
      <c r="E744" s="15" t="s">
        <v>4456</v>
      </c>
      <c r="F744" s="39">
        <v>32742</v>
      </c>
      <c r="G744" s="15">
        <v>2</v>
      </c>
      <c r="H744" s="15" t="s">
        <v>2601</v>
      </c>
      <c r="I744" s="15" t="s">
        <v>4434</v>
      </c>
      <c r="J744" s="15" t="s">
        <v>4457</v>
      </c>
      <c r="K744" s="15" t="s">
        <v>2242</v>
      </c>
      <c r="L744" s="40" t="s">
        <v>6</v>
      </c>
      <c r="M744" s="39"/>
      <c r="N744" s="41" t="s">
        <v>2687</v>
      </c>
      <c r="O744" s="39">
        <v>44776</v>
      </c>
      <c r="P744" s="40">
        <v>1</v>
      </c>
      <c r="Q744" s="40">
        <v>2</v>
      </c>
      <c r="R744" s="40" t="str">
        <f>IFERROR(VLOOKUP(Tabla2[[#This Row],[CONTRATISTA PRNCIPAL]],Hoja1!$L$5:$M$9,2,FALSE),"CJV")</f>
        <v>CJV</v>
      </c>
      <c r="S744" s="40" t="str">
        <f>IF(Tabla2[[#This Row],[EMPRESA]]=Tabla2[[#This Row],[CONTRATISTA PRNCIPAL]],"Principal","Secundaria")</f>
        <v>Principal</v>
      </c>
      <c r="T744" s="42">
        <f>IFERROR(1/COUNTIF(Tabla2[CONTRATISTA PRNCIPAL],Tabla2[[#This Row],[CONTRATISTA PRNCIPAL]]),0)</f>
        <v>0.09090909090909091</v>
      </c>
      <c r="U744" s="43">
        <f>IF(((TODAY()-Tabla2[[#This Row],[FECHA NACIMIENTO]])/365)&lt;18,"Corregir", IF(((TODAY()-Tabla2[[#This Row],[FECHA NACIMIENTO]])/365)&gt;80, "Corregir",ROUNDDOWN(((TODAY()-Tabla2[[#This Row],[FECHA NACIMIENTO]])/365),0)))</f>
        <v>34</v>
      </c>
      <c r="V7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44" s="44" t="str">
        <f>+IF(Tabla2[[#This Row],[Edad]]="Corregir","Corregir","Ok")</f>
        <v>Ok</v>
      </c>
      <c r="X744" s="42" t="str">
        <f>+IFERROR(VLOOKUP(Tabla2[[#This Row],[DISTRITO SEGÚN DNI]],Hoja1!$A$2:$B$32,2,FALSE),"No")</f>
        <v>No</v>
      </c>
      <c r="Y744" s="42" t="str">
        <f>IF(OR(LOWER(Tabla2[[#This Row],[GENERO]])="masculino", LOWER(Tabla2[[#This Row],[GENERO]])="femenino"),"OK","Corregir")</f>
        <v>OK</v>
      </c>
      <c r="Z744" s="42" t="str">
        <f>+IF(Tabla2[[#This Row],[Nro. DNI / CE]]="","Corregir",IF(LEN(Tabla2[[#This Row],[Nro. DNI / CE]])&gt;=8,"OK","Corregir"))</f>
        <v>OK</v>
      </c>
      <c r="AA744" s="42">
        <f>COUNTIF(Tabla2[APELLIDOS Y NOMBRES],Tabla2[[#This Row],[APELLIDOS Y NOMBRES]])</f>
        <v>1</v>
      </c>
      <c r="AB744" s="42">
        <f>IF(Tabla2[[#This Row],[Trabajador]]&gt;1,1/Tabla2[[#This Row],[Trabajador]],Tabla2[[#This Row],[Trabajador]])</f>
        <v>1</v>
      </c>
      <c r="AC744" t="str">
        <f>+IFERROR(IF(Tabla2[[#This Row],[FECHA CESE/BAJA]]="","No Aplica",IF(AND(MONTH(Tabla2[[#This Row],[FECHA CESE/BAJA]])=MONTH(TODAY()-30),YEAR(Tabla2[[#This Row],[FECHA CESE/BAJA]])=YEAR(TODAY())),MONTH(TODAY()-30)&amp;"-"&amp;YEAR(TODAY()),"Borrar")),"No aplica")</f>
        <v>No Aplica</v>
      </c>
      <c r="AD744" t="str">
        <f>+IFERROR(IF(Tabla2[[#This Row],[FECHA INICIO DE LABORES EN OBRA]]="","No Aplica",IF(AND(MONTH(Tabla2[[#This Row],[FECHA INICIO DE LABORES EN OBRA]])=MONTH(TODAY()-30),YEAR(Tabla2[[#This Row],[FECHA INICIO DE LABORES EN OBRA]])=YEAR(TODAY())),MONTH(TODAY()-30)&amp;"-"&amp;YEAR(TODAY()),"No Aplica")),"No Aplica")</f>
        <v>No Aplica</v>
      </c>
    </row>
    <row r="745" spans="1:30" x14ac:dyDescent="0.25">
      <c r="A745" s="13">
        <v>20550778514</v>
      </c>
      <c r="B745" s="15" t="s">
        <v>4430</v>
      </c>
      <c r="C745" s="15" t="s">
        <v>4430</v>
      </c>
      <c r="D745" s="15" t="s">
        <v>4458</v>
      </c>
      <c r="E745" s="15" t="s">
        <v>4459</v>
      </c>
      <c r="F745" s="39">
        <v>36408</v>
      </c>
      <c r="G745" s="15">
        <v>2</v>
      </c>
      <c r="H745" s="15" t="s">
        <v>2751</v>
      </c>
      <c r="I745" s="15" t="s">
        <v>4434</v>
      </c>
      <c r="J745" s="15" t="s">
        <v>4460</v>
      </c>
      <c r="K745" s="15" t="s">
        <v>2182</v>
      </c>
      <c r="L745" s="40" t="s">
        <v>6</v>
      </c>
      <c r="M745" s="39"/>
      <c r="N745" s="41" t="s">
        <v>2687</v>
      </c>
      <c r="O745" s="39">
        <v>44776</v>
      </c>
      <c r="P745" s="40">
        <v>1</v>
      </c>
      <c r="Q745" s="40">
        <v>2</v>
      </c>
      <c r="R745" s="40" t="str">
        <f>IFERROR(VLOOKUP(Tabla2[[#This Row],[CONTRATISTA PRNCIPAL]],Hoja1!$L$5:$M$9,2,FALSE),"CJV")</f>
        <v>CJV</v>
      </c>
      <c r="S745" s="40" t="str">
        <f>IF(Tabla2[[#This Row],[EMPRESA]]=Tabla2[[#This Row],[CONTRATISTA PRNCIPAL]],"Principal","Secundaria")</f>
        <v>Principal</v>
      </c>
      <c r="T745" s="42">
        <f>IFERROR(1/COUNTIF(Tabla2[CONTRATISTA PRNCIPAL],Tabla2[[#This Row],[CONTRATISTA PRNCIPAL]]),0)</f>
        <v>0.09090909090909091</v>
      </c>
      <c r="U745" s="43">
        <f>IF(((TODAY()-Tabla2[[#This Row],[FECHA NACIMIENTO]])/365)&lt;18,"Corregir", IF(((TODAY()-Tabla2[[#This Row],[FECHA NACIMIENTO]])/365)&gt;80, "Corregir",ROUNDDOWN(((TODAY()-Tabla2[[#This Row],[FECHA NACIMIENTO]])/365),0)))</f>
        <v>24</v>
      </c>
      <c r="V7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45" s="44" t="str">
        <f>+IF(Tabla2[[#This Row],[Edad]]="Corregir","Corregir","Ok")</f>
        <v>Ok</v>
      </c>
      <c r="X745" s="42" t="str">
        <f>+IFERROR(VLOOKUP(Tabla2[[#This Row],[DISTRITO SEGÚN DNI]],Hoja1!$A$2:$B$32,2,FALSE),"No")</f>
        <v>No</v>
      </c>
      <c r="Y745" s="42" t="str">
        <f>IF(OR(LOWER(Tabla2[[#This Row],[GENERO]])="masculino", LOWER(Tabla2[[#This Row],[GENERO]])="femenino"),"OK","Corregir")</f>
        <v>OK</v>
      </c>
      <c r="Z745" s="42" t="str">
        <f>+IF(Tabla2[[#This Row],[Nro. DNI / CE]]="","Corregir",IF(LEN(Tabla2[[#This Row],[Nro. DNI / CE]])&gt;=8,"OK","Corregir"))</f>
        <v>OK</v>
      </c>
      <c r="AA745" s="42">
        <f>COUNTIF(Tabla2[APELLIDOS Y NOMBRES],Tabla2[[#This Row],[APELLIDOS Y NOMBRES]])</f>
        <v>1</v>
      </c>
      <c r="AB745" s="42">
        <f>IF(Tabla2[[#This Row],[Trabajador]]&gt;1,1/Tabla2[[#This Row],[Trabajador]],Tabla2[[#This Row],[Trabajador]])</f>
        <v>1</v>
      </c>
      <c r="AC745" t="str">
        <f>+IFERROR(IF(Tabla2[[#This Row],[FECHA CESE/BAJA]]="","No Aplica",IF(AND(MONTH(Tabla2[[#This Row],[FECHA CESE/BAJA]])=MONTH(TODAY()-30),YEAR(Tabla2[[#This Row],[FECHA CESE/BAJA]])=YEAR(TODAY())),MONTH(TODAY()-30)&amp;"-"&amp;YEAR(TODAY()),"Borrar")),"No aplica")</f>
        <v>No Aplica</v>
      </c>
      <c r="AD745" t="str">
        <f>+IFERROR(IF(Tabla2[[#This Row],[FECHA INICIO DE LABORES EN OBRA]]="","No Aplica",IF(AND(MONTH(Tabla2[[#This Row],[FECHA INICIO DE LABORES EN OBRA]])=MONTH(TODAY()-30),YEAR(Tabla2[[#This Row],[FECHA INICIO DE LABORES EN OBRA]])=YEAR(TODAY())),MONTH(TODAY()-30)&amp;"-"&amp;YEAR(TODAY()),"No Aplica")),"No Aplica")</f>
        <v>No Aplica</v>
      </c>
    </row>
    <row r="746" spans="1:30" x14ac:dyDescent="0.25">
      <c r="A746" s="13">
        <v>20538084761</v>
      </c>
      <c r="B746" s="15" t="s">
        <v>4461</v>
      </c>
      <c r="C746" s="15" t="s">
        <v>4461</v>
      </c>
      <c r="D746" s="15" t="s">
        <v>4462</v>
      </c>
      <c r="E746" s="15" t="s">
        <v>4463</v>
      </c>
      <c r="F746" s="39">
        <v>36440</v>
      </c>
      <c r="G746" s="15">
        <v>2</v>
      </c>
      <c r="H746" s="15" t="s">
        <v>4464</v>
      </c>
      <c r="I746" s="15" t="s">
        <v>4465</v>
      </c>
      <c r="J746" s="15" t="s">
        <v>4466</v>
      </c>
      <c r="K746" s="15" t="s">
        <v>4467</v>
      </c>
      <c r="L746" s="40" t="s">
        <v>6</v>
      </c>
      <c r="M746" s="39">
        <v>45139</v>
      </c>
      <c r="N746" s="41" t="s">
        <v>2687</v>
      </c>
      <c r="O746" s="39">
        <v>45120</v>
      </c>
      <c r="P746" s="40">
        <v>1</v>
      </c>
      <c r="Q746" s="40">
        <v>4</v>
      </c>
      <c r="R746" s="40" t="str">
        <f>IFERROR(VLOOKUP(Tabla2[[#This Row],[CONTRATISTA PRNCIPAL]],Hoja1!$L$5:$M$9,2,FALSE),"CJV")</f>
        <v>CJV</v>
      </c>
      <c r="S746" s="40" t="str">
        <f>IF(Tabla2[[#This Row],[EMPRESA]]=Tabla2[[#This Row],[CONTRATISTA PRNCIPAL]],"Principal","Secundaria")</f>
        <v>Principal</v>
      </c>
      <c r="T746" s="42">
        <f>IFERROR(1/COUNTIF(Tabla2[CONTRATISTA PRNCIPAL],Tabla2[[#This Row],[CONTRATISTA PRNCIPAL]]),0)</f>
        <v>0.008403361344537815</v>
      </c>
      <c r="U746" s="43">
        <f>IF(((TODAY()-Tabla2[[#This Row],[FECHA NACIMIENTO]])/365)&lt;18,"Corregir", IF(((TODAY()-Tabla2[[#This Row],[FECHA NACIMIENTO]])/365)&gt;80, "Corregir",ROUNDDOWN(((TODAY()-Tabla2[[#This Row],[FECHA NACIMIENTO]])/365),0)))</f>
        <v>23</v>
      </c>
      <c r="V7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46" s="44" t="str">
        <f>+IF(Tabla2[[#This Row],[Edad]]="Corregir","Corregir","Ok")</f>
        <v>Ok</v>
      </c>
      <c r="X746" s="42" t="str">
        <f>+IFERROR(VLOOKUP(Tabla2[[#This Row],[DISTRITO SEGÚN DNI]],Hoja1!$A$2:$B$32,2,FALSE),"No")</f>
        <v>No</v>
      </c>
      <c r="Y746" s="42" t="str">
        <f>IF(OR(LOWER(Tabla2[[#This Row],[GENERO]])="masculino", LOWER(Tabla2[[#This Row],[GENERO]])="femenino"),"OK","Corregir")</f>
        <v>OK</v>
      </c>
      <c r="Z746" s="42" t="str">
        <f>+IF(Tabla2[[#This Row],[Nro. DNI / CE]]="","Corregir",IF(LEN(Tabla2[[#This Row],[Nro. DNI / CE]])&gt;=8,"OK","Corregir"))</f>
        <v>OK</v>
      </c>
      <c r="AA746" s="42">
        <f>COUNTIF(Tabla2[APELLIDOS Y NOMBRES],Tabla2[[#This Row],[APELLIDOS Y NOMBRES]])</f>
        <v>1</v>
      </c>
      <c r="AB746" s="42">
        <f>IF(Tabla2[[#This Row],[Trabajador]]&gt;1,1/Tabla2[[#This Row],[Trabajador]],Tabla2[[#This Row],[Trabajador]])</f>
        <v>1</v>
      </c>
      <c r="AC746" t="str">
        <f>+IFERROR(IF(Tabla2[[#This Row],[FECHA CESE/BAJA]]="","No Aplica",IF(AND(MONTH(Tabla2[[#This Row],[FECHA CESE/BAJA]])=MONTH(TODAY()-30),YEAR(Tabla2[[#This Row],[FECHA CESE/BAJA]])=YEAR(TODAY())),MONTH(TODAY()-30)&amp;"-"&amp;YEAR(TODAY()),"Borrar")),"No aplica")</f>
        <v>8-2023</v>
      </c>
      <c r="AD746" t="str">
        <f>+IFERROR(IF(Tabla2[[#This Row],[FECHA INICIO DE LABORES EN OBRA]]="","No Aplica",IF(AND(MONTH(Tabla2[[#This Row],[FECHA INICIO DE LABORES EN OBRA]])=MONTH(TODAY()-30),YEAR(Tabla2[[#This Row],[FECHA INICIO DE LABORES EN OBRA]])=YEAR(TODAY())),MONTH(TODAY()-30)&amp;"-"&amp;YEAR(TODAY()),"No Aplica")),"No Aplica")</f>
        <v>No Aplica</v>
      </c>
    </row>
    <row r="747" spans="1:30" x14ac:dyDescent="0.25">
      <c r="A747" s="13">
        <v>20538084761</v>
      </c>
      <c r="B747" s="15" t="s">
        <v>4461</v>
      </c>
      <c r="C747" s="15" t="s">
        <v>4461</v>
      </c>
      <c r="D747" s="15">
        <v>43269883</v>
      </c>
      <c r="E747" s="15" t="s">
        <v>4468</v>
      </c>
      <c r="F747" s="39">
        <v>30443</v>
      </c>
      <c r="G747" s="15">
        <v>2</v>
      </c>
      <c r="H747" s="15" t="s">
        <v>4469</v>
      </c>
      <c r="I747" s="15" t="s">
        <v>4465</v>
      </c>
      <c r="J747" s="15" t="s">
        <v>4470</v>
      </c>
      <c r="K747" s="15" t="s">
        <v>2148</v>
      </c>
      <c r="L747" s="40" t="s">
        <v>6</v>
      </c>
      <c r="M747" s="39">
        <v>45142</v>
      </c>
      <c r="N747" s="41" t="s">
        <v>2687</v>
      </c>
      <c r="O747" s="39">
        <v>45117</v>
      </c>
      <c r="P747" s="40">
        <v>1</v>
      </c>
      <c r="Q747" s="40">
        <v>4</v>
      </c>
      <c r="R747" s="40" t="str">
        <f>IFERROR(VLOOKUP(Tabla2[[#This Row],[CONTRATISTA PRNCIPAL]],Hoja1!$L$5:$M$9,2,FALSE),"CJV")</f>
        <v>CJV</v>
      </c>
      <c r="S747" s="40" t="str">
        <f>IF(Tabla2[[#This Row],[EMPRESA]]=Tabla2[[#This Row],[CONTRATISTA PRNCIPAL]],"Principal","Secundaria")</f>
        <v>Principal</v>
      </c>
      <c r="T747" s="42">
        <f>IFERROR(1/COUNTIF(Tabla2[CONTRATISTA PRNCIPAL],Tabla2[[#This Row],[CONTRATISTA PRNCIPAL]]),0)</f>
        <v>0.008403361344537815</v>
      </c>
      <c r="U747" s="43">
        <f>IF(((TODAY()-Tabla2[[#This Row],[FECHA NACIMIENTO]])/365)&lt;18,"Corregir", IF(((TODAY()-Tabla2[[#This Row],[FECHA NACIMIENTO]])/365)&gt;80, "Corregir",ROUNDDOWN(((TODAY()-Tabla2[[#This Row],[FECHA NACIMIENTO]])/365),0)))</f>
        <v>40</v>
      </c>
      <c r="V7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47" s="44" t="str">
        <f>+IF(Tabla2[[#This Row],[Edad]]="Corregir","Corregir","Ok")</f>
        <v>Ok</v>
      </c>
      <c r="X747" s="42" t="str">
        <f>+IFERROR(VLOOKUP(Tabla2[[#This Row],[DISTRITO SEGÚN DNI]],Hoja1!$A$2:$B$32,2,FALSE),"No")</f>
        <v>No</v>
      </c>
      <c r="Y747" s="42" t="str">
        <f>IF(OR(LOWER(Tabla2[[#This Row],[GENERO]])="masculino", LOWER(Tabla2[[#This Row],[GENERO]])="femenino"),"OK","Corregir")</f>
        <v>OK</v>
      </c>
      <c r="Z747" s="42" t="str">
        <f>+IF(Tabla2[[#This Row],[Nro. DNI / CE]]="","Corregir",IF(LEN(Tabla2[[#This Row],[Nro. DNI / CE]])&gt;=8,"OK","Corregir"))</f>
        <v>OK</v>
      </c>
      <c r="AA747" s="42">
        <f>COUNTIF(Tabla2[APELLIDOS Y NOMBRES],Tabla2[[#This Row],[APELLIDOS Y NOMBRES]])</f>
        <v>1</v>
      </c>
      <c r="AB747" s="42">
        <f>IF(Tabla2[[#This Row],[Trabajador]]&gt;1,1/Tabla2[[#This Row],[Trabajador]],Tabla2[[#This Row],[Trabajador]])</f>
        <v>1</v>
      </c>
      <c r="AC747" t="str">
        <f>+IFERROR(IF(Tabla2[[#This Row],[FECHA CESE/BAJA]]="","No Aplica",IF(AND(MONTH(Tabla2[[#This Row],[FECHA CESE/BAJA]])=MONTH(TODAY()-30),YEAR(Tabla2[[#This Row],[FECHA CESE/BAJA]])=YEAR(TODAY())),MONTH(TODAY()-30)&amp;"-"&amp;YEAR(TODAY()),"Borrar")),"No aplica")</f>
        <v>8-2023</v>
      </c>
      <c r="AD747" t="str">
        <f>+IFERROR(IF(Tabla2[[#This Row],[FECHA INICIO DE LABORES EN OBRA]]="","No Aplica",IF(AND(MONTH(Tabla2[[#This Row],[FECHA INICIO DE LABORES EN OBRA]])=MONTH(TODAY()-30),YEAR(Tabla2[[#This Row],[FECHA INICIO DE LABORES EN OBRA]])=YEAR(TODAY())),MONTH(TODAY()-30)&amp;"-"&amp;YEAR(TODAY()),"No Aplica")),"No Aplica")</f>
        <v>No Aplica</v>
      </c>
    </row>
    <row r="748" spans="1:30" x14ac:dyDescent="0.25">
      <c r="A748" s="13">
        <v>20538084761</v>
      </c>
      <c r="B748" s="15" t="s">
        <v>4461</v>
      </c>
      <c r="C748" s="15" t="s">
        <v>4461</v>
      </c>
      <c r="D748" s="15" t="s">
        <v>4471</v>
      </c>
      <c r="E748" s="15" t="s">
        <v>4472</v>
      </c>
      <c r="F748" s="39">
        <v>26895</v>
      </c>
      <c r="G748" s="15">
        <v>2</v>
      </c>
      <c r="H748" s="15" t="s">
        <v>3210</v>
      </c>
      <c r="I748" s="15" t="s">
        <v>4465</v>
      </c>
      <c r="J748" s="15" t="s">
        <v>4473</v>
      </c>
      <c r="K748" s="15" t="s">
        <v>4474</v>
      </c>
      <c r="L748" s="40" t="s">
        <v>6</v>
      </c>
      <c r="M748" s="39">
        <v>45146</v>
      </c>
      <c r="N748" s="41" t="s">
        <v>2687</v>
      </c>
      <c r="O748" s="39">
        <v>45120</v>
      </c>
      <c r="P748" s="40">
        <v>1</v>
      </c>
      <c r="Q748" s="40">
        <v>4</v>
      </c>
      <c r="R748" s="40" t="str">
        <f>IFERROR(VLOOKUP(Tabla2[[#This Row],[CONTRATISTA PRNCIPAL]],Hoja1!$L$5:$M$9,2,FALSE),"CJV")</f>
        <v>CJV</v>
      </c>
      <c r="S748" s="40" t="str">
        <f>IF(Tabla2[[#This Row],[EMPRESA]]=Tabla2[[#This Row],[CONTRATISTA PRNCIPAL]],"Principal","Secundaria")</f>
        <v>Principal</v>
      </c>
      <c r="T748" s="42">
        <f>IFERROR(1/COUNTIF(Tabla2[CONTRATISTA PRNCIPAL],Tabla2[[#This Row],[CONTRATISTA PRNCIPAL]]),0)</f>
        <v>0.008403361344537815</v>
      </c>
      <c r="U748" s="43">
        <f>IF(((TODAY()-Tabla2[[#This Row],[FECHA NACIMIENTO]])/365)&lt;18,"Corregir", IF(((TODAY()-Tabla2[[#This Row],[FECHA NACIMIENTO]])/365)&gt;80, "Corregir",ROUNDDOWN(((TODAY()-Tabla2[[#This Row],[FECHA NACIMIENTO]])/365),0)))</f>
        <v>50</v>
      </c>
      <c r="V7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748" s="44" t="str">
        <f>+IF(Tabla2[[#This Row],[Edad]]="Corregir","Corregir","Ok")</f>
        <v>Ok</v>
      </c>
      <c r="X748" s="42" t="str">
        <f>+IFERROR(VLOOKUP(Tabla2[[#This Row],[DISTRITO SEGÚN DNI]],Hoja1!$A$2:$B$32,2,FALSE),"No")</f>
        <v>No</v>
      </c>
      <c r="Y748" s="42" t="str">
        <f>IF(OR(LOWER(Tabla2[[#This Row],[GENERO]])="masculino", LOWER(Tabla2[[#This Row],[GENERO]])="femenino"),"OK","Corregir")</f>
        <v>OK</v>
      </c>
      <c r="Z748" s="42" t="str">
        <f>+IF(Tabla2[[#This Row],[Nro. DNI / CE]]="","Corregir",IF(LEN(Tabla2[[#This Row],[Nro. DNI / CE]])&gt;=8,"OK","Corregir"))</f>
        <v>OK</v>
      </c>
      <c r="AA748" s="42">
        <f>COUNTIF(Tabla2[APELLIDOS Y NOMBRES],Tabla2[[#This Row],[APELLIDOS Y NOMBRES]])</f>
        <v>1</v>
      </c>
      <c r="AB748" s="42">
        <f>IF(Tabla2[[#This Row],[Trabajador]]&gt;1,1/Tabla2[[#This Row],[Trabajador]],Tabla2[[#This Row],[Trabajador]])</f>
        <v>1</v>
      </c>
      <c r="AC748" t="str">
        <f>+IFERROR(IF(Tabla2[[#This Row],[FECHA CESE/BAJA]]="","No Aplica",IF(AND(MONTH(Tabla2[[#This Row],[FECHA CESE/BAJA]])=MONTH(TODAY()-30),YEAR(Tabla2[[#This Row],[FECHA CESE/BAJA]])=YEAR(TODAY())),MONTH(TODAY()-30)&amp;"-"&amp;YEAR(TODAY()),"Borrar")),"No aplica")</f>
        <v>8-2023</v>
      </c>
      <c r="AD748" t="str">
        <f>+IFERROR(IF(Tabla2[[#This Row],[FECHA INICIO DE LABORES EN OBRA]]="","No Aplica",IF(AND(MONTH(Tabla2[[#This Row],[FECHA INICIO DE LABORES EN OBRA]])=MONTH(TODAY()-30),YEAR(Tabla2[[#This Row],[FECHA INICIO DE LABORES EN OBRA]])=YEAR(TODAY())),MONTH(TODAY()-30)&amp;"-"&amp;YEAR(TODAY()),"No Aplica")),"No Aplica")</f>
        <v>No Aplica</v>
      </c>
    </row>
    <row r="749" spans="1:30" x14ac:dyDescent="0.25">
      <c r="A749" s="13">
        <v>20538084761</v>
      </c>
      <c r="B749" s="15" t="s">
        <v>4461</v>
      </c>
      <c r="C749" s="15" t="s">
        <v>4461</v>
      </c>
      <c r="D749" s="15">
        <v>44264063</v>
      </c>
      <c r="E749" s="15" t="s">
        <v>125</v>
      </c>
      <c r="F749" s="39">
        <v>31917</v>
      </c>
      <c r="G749" s="15">
        <v>2</v>
      </c>
      <c r="H749" s="15" t="s">
        <v>4475</v>
      </c>
      <c r="I749" s="15" t="s">
        <v>4476</v>
      </c>
      <c r="J749" s="15" t="s">
        <v>4477</v>
      </c>
      <c r="K749" s="15" t="s">
        <v>2214</v>
      </c>
      <c r="L749" s="40" t="s">
        <v>6</v>
      </c>
      <c r="M749" s="39">
        <v>45150</v>
      </c>
      <c r="N749" s="41" t="s">
        <v>2687</v>
      </c>
      <c r="O749" s="39">
        <v>45036</v>
      </c>
      <c r="P749" s="40">
        <v>1</v>
      </c>
      <c r="Q749" s="40">
        <v>4</v>
      </c>
      <c r="R749" s="40" t="str">
        <f>IFERROR(VLOOKUP(Tabla2[[#This Row],[CONTRATISTA PRNCIPAL]],Hoja1!$L$5:$M$9,2,FALSE),"CJV")</f>
        <v>CJV</v>
      </c>
      <c r="S749" s="40" t="str">
        <f>IF(Tabla2[[#This Row],[EMPRESA]]=Tabla2[[#This Row],[CONTRATISTA PRNCIPAL]],"Principal","Secundaria")</f>
        <v>Principal</v>
      </c>
      <c r="T749" s="42">
        <f>IFERROR(1/COUNTIF(Tabla2[CONTRATISTA PRNCIPAL],Tabla2[[#This Row],[CONTRATISTA PRNCIPAL]]),0)</f>
        <v>0.008403361344537815</v>
      </c>
      <c r="U749" s="43">
        <f>IF(((TODAY()-Tabla2[[#This Row],[FECHA NACIMIENTO]])/365)&lt;18,"Corregir", IF(((TODAY()-Tabla2[[#This Row],[FECHA NACIMIENTO]])/365)&gt;80, "Corregir",ROUNDDOWN(((TODAY()-Tabla2[[#This Row],[FECHA NACIMIENTO]])/365),0)))</f>
        <v>36</v>
      </c>
      <c r="V7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49" s="44" t="str">
        <f>+IF(Tabla2[[#This Row],[Edad]]="Corregir","Corregir","Ok")</f>
        <v>Ok</v>
      </c>
      <c r="X749" s="42" t="str">
        <f>+IFERROR(VLOOKUP(Tabla2[[#This Row],[DISTRITO SEGÚN DNI]],Hoja1!$A$2:$B$32,2,FALSE),"No")</f>
        <v>CALLAO</v>
      </c>
      <c r="Y749" s="42" t="str">
        <f>IF(OR(LOWER(Tabla2[[#This Row],[GENERO]])="masculino", LOWER(Tabla2[[#This Row],[GENERO]])="femenino"),"OK","Corregir")</f>
        <v>OK</v>
      </c>
      <c r="Z749" s="42" t="str">
        <f>+IF(Tabla2[[#This Row],[Nro. DNI / CE]]="","Corregir",IF(LEN(Tabla2[[#This Row],[Nro. DNI / CE]])&gt;=8,"OK","Corregir"))</f>
        <v>OK</v>
      </c>
      <c r="AA749" s="42">
        <f>COUNTIF(Tabla2[APELLIDOS Y NOMBRES],Tabla2[[#This Row],[APELLIDOS Y NOMBRES]])</f>
        <v>2</v>
      </c>
      <c r="AB749" s="42">
        <f>IF(Tabla2[[#This Row],[Trabajador]]&gt;1,1/Tabla2[[#This Row],[Trabajador]],Tabla2[[#This Row],[Trabajador]])</f>
        <v>0.5</v>
      </c>
      <c r="AC749" t="str">
        <f>+IFERROR(IF(Tabla2[[#This Row],[FECHA CESE/BAJA]]="","No Aplica",IF(AND(MONTH(Tabla2[[#This Row],[FECHA CESE/BAJA]])=MONTH(TODAY()-30),YEAR(Tabla2[[#This Row],[FECHA CESE/BAJA]])=YEAR(TODAY())),MONTH(TODAY()-30)&amp;"-"&amp;YEAR(TODAY()),"Borrar")),"No aplica")</f>
        <v>8-2023</v>
      </c>
      <c r="AD749" t="str">
        <f>+IFERROR(IF(Tabla2[[#This Row],[FECHA INICIO DE LABORES EN OBRA]]="","No Aplica",IF(AND(MONTH(Tabla2[[#This Row],[FECHA INICIO DE LABORES EN OBRA]])=MONTH(TODAY()-30),YEAR(Tabla2[[#This Row],[FECHA INICIO DE LABORES EN OBRA]])=YEAR(TODAY())),MONTH(TODAY()-30)&amp;"-"&amp;YEAR(TODAY()),"No Aplica")),"No Aplica")</f>
        <v>No Aplica</v>
      </c>
    </row>
    <row r="750" spans="1:30" x14ac:dyDescent="0.25">
      <c r="A750" s="13">
        <v>20538084761</v>
      </c>
      <c r="B750" s="15" t="s">
        <v>4461</v>
      </c>
      <c r="C750" s="15" t="s">
        <v>4461</v>
      </c>
      <c r="D750" s="15">
        <v>75417860</v>
      </c>
      <c r="E750" s="15" t="s">
        <v>1423</v>
      </c>
      <c r="F750" s="39">
        <v>37967</v>
      </c>
      <c r="G750" s="15">
        <v>2</v>
      </c>
      <c r="H750" s="15" t="s">
        <v>4464</v>
      </c>
      <c r="I750" s="15" t="s">
        <v>4476</v>
      </c>
      <c r="J750" s="15" t="s">
        <v>4478</v>
      </c>
      <c r="K750" s="15" t="s">
        <v>27</v>
      </c>
      <c r="L750" s="40" t="s">
        <v>6</v>
      </c>
      <c r="M750" s="39">
        <v>45150</v>
      </c>
      <c r="N750" s="41" t="s">
        <v>2687</v>
      </c>
      <c r="O750" s="39">
        <v>45117</v>
      </c>
      <c r="P750" s="40">
        <v>1</v>
      </c>
      <c r="Q750" s="40">
        <v>4</v>
      </c>
      <c r="R750" s="40" t="str">
        <f>IFERROR(VLOOKUP(Tabla2[[#This Row],[CONTRATISTA PRNCIPAL]],Hoja1!$L$5:$M$9,2,FALSE),"CJV")</f>
        <v>CJV</v>
      </c>
      <c r="S750" s="40" t="str">
        <f>IF(Tabla2[[#This Row],[EMPRESA]]=Tabla2[[#This Row],[CONTRATISTA PRNCIPAL]],"Principal","Secundaria")</f>
        <v>Principal</v>
      </c>
      <c r="T750" s="42">
        <f>IFERROR(1/COUNTIF(Tabla2[CONTRATISTA PRNCIPAL],Tabla2[[#This Row],[CONTRATISTA PRNCIPAL]]),0)</f>
        <v>0.008403361344537815</v>
      </c>
      <c r="U750" s="43">
        <f>IF(((TODAY()-Tabla2[[#This Row],[FECHA NACIMIENTO]])/365)&lt;18,"Corregir", IF(((TODAY()-Tabla2[[#This Row],[FECHA NACIMIENTO]])/365)&gt;80, "Corregir",ROUNDDOWN(((TODAY()-Tabla2[[#This Row],[FECHA NACIMIENTO]])/365),0)))</f>
        <v>19</v>
      </c>
      <c r="V7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50" s="44" t="str">
        <f>+IF(Tabla2[[#This Row],[Edad]]="Corregir","Corregir","Ok")</f>
        <v>Ok</v>
      </c>
      <c r="X750" s="42" t="str">
        <f>+IFERROR(VLOOKUP(Tabla2[[#This Row],[DISTRITO SEGÚN DNI]],Hoja1!$A$2:$B$32,2,FALSE),"No")</f>
        <v>CALLAO</v>
      </c>
      <c r="Y750" s="42" t="str">
        <f>IF(OR(LOWER(Tabla2[[#This Row],[GENERO]])="masculino", LOWER(Tabla2[[#This Row],[GENERO]])="femenino"),"OK","Corregir")</f>
        <v>OK</v>
      </c>
      <c r="Z750" s="42" t="str">
        <f>+IF(Tabla2[[#This Row],[Nro. DNI / CE]]="","Corregir",IF(LEN(Tabla2[[#This Row],[Nro. DNI / CE]])&gt;=8,"OK","Corregir"))</f>
        <v>OK</v>
      </c>
      <c r="AA750" s="42">
        <f>COUNTIF(Tabla2[APELLIDOS Y NOMBRES],Tabla2[[#This Row],[APELLIDOS Y NOMBRES]])</f>
        <v>1</v>
      </c>
      <c r="AB750" s="42">
        <f>IF(Tabla2[[#This Row],[Trabajador]]&gt;1,1/Tabla2[[#This Row],[Trabajador]],Tabla2[[#This Row],[Trabajador]])</f>
        <v>1</v>
      </c>
      <c r="AC750" t="str">
        <f>+IFERROR(IF(Tabla2[[#This Row],[FECHA CESE/BAJA]]="","No Aplica",IF(AND(MONTH(Tabla2[[#This Row],[FECHA CESE/BAJA]])=MONTH(TODAY()-30),YEAR(Tabla2[[#This Row],[FECHA CESE/BAJA]])=YEAR(TODAY())),MONTH(TODAY()-30)&amp;"-"&amp;YEAR(TODAY()),"Borrar")),"No aplica")</f>
        <v>8-2023</v>
      </c>
      <c r="AD750" t="str">
        <f>+IFERROR(IF(Tabla2[[#This Row],[FECHA INICIO DE LABORES EN OBRA]]="","No Aplica",IF(AND(MONTH(Tabla2[[#This Row],[FECHA INICIO DE LABORES EN OBRA]])=MONTH(TODAY()-30),YEAR(Tabla2[[#This Row],[FECHA INICIO DE LABORES EN OBRA]])=YEAR(TODAY())),MONTH(TODAY()-30)&amp;"-"&amp;YEAR(TODAY()),"No Aplica")),"No Aplica")</f>
        <v>No Aplica</v>
      </c>
    </row>
    <row r="751" spans="1:30" x14ac:dyDescent="0.25">
      <c r="A751" s="13">
        <v>20538084761</v>
      </c>
      <c r="B751" s="15" t="s">
        <v>4461</v>
      </c>
      <c r="C751" s="15" t="s">
        <v>4461</v>
      </c>
      <c r="D751" s="15">
        <v>70599404</v>
      </c>
      <c r="E751" s="15" t="s">
        <v>187</v>
      </c>
      <c r="F751" s="39">
        <v>36890</v>
      </c>
      <c r="G751" s="15">
        <v>2</v>
      </c>
      <c r="H751" s="15" t="s">
        <v>3229</v>
      </c>
      <c r="I751" s="15" t="s">
        <v>4476</v>
      </c>
      <c r="J751" s="15" t="s">
        <v>4479</v>
      </c>
      <c r="K751" s="15" t="s">
        <v>27</v>
      </c>
      <c r="L751" s="40" t="s">
        <v>6</v>
      </c>
      <c r="M751" s="39">
        <v>45157</v>
      </c>
      <c r="N751" s="41" t="s">
        <v>2687</v>
      </c>
      <c r="O751" s="39">
        <v>45036</v>
      </c>
      <c r="P751" s="40">
        <v>1</v>
      </c>
      <c r="Q751" s="40">
        <v>4</v>
      </c>
      <c r="R751" s="40" t="str">
        <f>IFERROR(VLOOKUP(Tabla2[[#This Row],[CONTRATISTA PRNCIPAL]],Hoja1!$L$5:$M$9,2,FALSE),"CJV")</f>
        <v>CJV</v>
      </c>
      <c r="S751" s="40" t="str">
        <f>IF(Tabla2[[#This Row],[EMPRESA]]=Tabla2[[#This Row],[CONTRATISTA PRNCIPAL]],"Principal","Secundaria")</f>
        <v>Principal</v>
      </c>
      <c r="T751" s="42">
        <f>IFERROR(1/COUNTIF(Tabla2[CONTRATISTA PRNCIPAL],Tabla2[[#This Row],[CONTRATISTA PRNCIPAL]]),0)</f>
        <v>0.008403361344537815</v>
      </c>
      <c r="U751" s="43">
        <f>IF(((TODAY()-Tabla2[[#This Row],[FECHA NACIMIENTO]])/365)&lt;18,"Corregir", IF(((TODAY()-Tabla2[[#This Row],[FECHA NACIMIENTO]])/365)&gt;80, "Corregir",ROUNDDOWN(((TODAY()-Tabla2[[#This Row],[FECHA NACIMIENTO]])/365),0)))</f>
        <v>22</v>
      </c>
      <c r="V7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51" s="44" t="str">
        <f>+IF(Tabla2[[#This Row],[Edad]]="Corregir","Corregir","Ok")</f>
        <v>Ok</v>
      </c>
      <c r="X751" s="42" t="str">
        <f>+IFERROR(VLOOKUP(Tabla2[[#This Row],[DISTRITO SEGÚN DNI]],Hoja1!$A$2:$B$32,2,FALSE),"No")</f>
        <v>CALLAO</v>
      </c>
      <c r="Y751" s="42" t="str">
        <f>IF(OR(LOWER(Tabla2[[#This Row],[GENERO]])="masculino", LOWER(Tabla2[[#This Row],[GENERO]])="femenino"),"OK","Corregir")</f>
        <v>OK</v>
      </c>
      <c r="Z751" s="42" t="str">
        <f>+IF(Tabla2[[#This Row],[Nro. DNI / CE]]="","Corregir",IF(LEN(Tabla2[[#This Row],[Nro. DNI / CE]])&gt;=8,"OK","Corregir"))</f>
        <v>OK</v>
      </c>
      <c r="AA751" s="42">
        <f>COUNTIF(Tabla2[APELLIDOS Y NOMBRES],Tabla2[[#This Row],[APELLIDOS Y NOMBRES]])</f>
        <v>1</v>
      </c>
      <c r="AB751" s="42">
        <f>IF(Tabla2[[#This Row],[Trabajador]]&gt;1,1/Tabla2[[#This Row],[Trabajador]],Tabla2[[#This Row],[Trabajador]])</f>
        <v>1</v>
      </c>
      <c r="AC751" t="str">
        <f>+IFERROR(IF(Tabla2[[#This Row],[FECHA CESE/BAJA]]="","No Aplica",IF(AND(MONTH(Tabla2[[#This Row],[FECHA CESE/BAJA]])=MONTH(TODAY()-30),YEAR(Tabla2[[#This Row],[FECHA CESE/BAJA]])=YEAR(TODAY())),MONTH(TODAY()-30)&amp;"-"&amp;YEAR(TODAY()),"Borrar")),"No aplica")</f>
        <v>8-2023</v>
      </c>
      <c r="AD751" t="str">
        <f>+IFERROR(IF(Tabla2[[#This Row],[FECHA INICIO DE LABORES EN OBRA]]="","No Aplica",IF(AND(MONTH(Tabla2[[#This Row],[FECHA INICIO DE LABORES EN OBRA]])=MONTH(TODAY()-30),YEAR(Tabla2[[#This Row],[FECHA INICIO DE LABORES EN OBRA]])=YEAR(TODAY())),MONTH(TODAY()-30)&amp;"-"&amp;YEAR(TODAY()),"No Aplica")),"No Aplica")</f>
        <v>No Aplica</v>
      </c>
    </row>
    <row r="752" spans="1:30" x14ac:dyDescent="0.25">
      <c r="A752" s="13">
        <v>20538084761</v>
      </c>
      <c r="B752" s="15" t="s">
        <v>4461</v>
      </c>
      <c r="C752" s="15" t="s">
        <v>4461</v>
      </c>
      <c r="D752" s="15">
        <v>48807471</v>
      </c>
      <c r="E752" s="15" t="s">
        <v>4480</v>
      </c>
      <c r="F752" s="39">
        <v>20367</v>
      </c>
      <c r="G752" s="15">
        <v>2</v>
      </c>
      <c r="H752" s="15" t="s">
        <v>4481</v>
      </c>
      <c r="I752" s="15" t="s">
        <v>4465</v>
      </c>
      <c r="J752" s="15" t="s">
        <v>4482</v>
      </c>
      <c r="K752" s="15" t="s">
        <v>4483</v>
      </c>
      <c r="L752" s="40" t="s">
        <v>6</v>
      </c>
      <c r="M752" s="39">
        <v>45157</v>
      </c>
      <c r="N752" s="41" t="s">
        <v>2687</v>
      </c>
      <c r="O752" s="39">
        <v>45120</v>
      </c>
      <c r="P752" s="40">
        <v>1</v>
      </c>
      <c r="Q752" s="40">
        <v>4</v>
      </c>
      <c r="R752" s="40" t="str">
        <f>IFERROR(VLOOKUP(Tabla2[[#This Row],[CONTRATISTA PRNCIPAL]],Hoja1!$L$5:$M$9,2,FALSE),"CJV")</f>
        <v>CJV</v>
      </c>
      <c r="S752" s="40" t="str">
        <f>IF(Tabla2[[#This Row],[EMPRESA]]=Tabla2[[#This Row],[CONTRATISTA PRNCIPAL]],"Principal","Secundaria")</f>
        <v>Principal</v>
      </c>
      <c r="T752" s="42">
        <f>IFERROR(1/COUNTIF(Tabla2[CONTRATISTA PRNCIPAL],Tabla2[[#This Row],[CONTRATISTA PRNCIPAL]]),0)</f>
        <v>0.008403361344537815</v>
      </c>
      <c r="U752" s="43">
        <f>IF(((TODAY()-Tabla2[[#This Row],[FECHA NACIMIENTO]])/365)&lt;18,"Corregir", IF(((TODAY()-Tabla2[[#This Row],[FECHA NACIMIENTO]])/365)&gt;80, "Corregir",ROUNDDOWN(((TODAY()-Tabla2[[#This Row],[FECHA NACIMIENTO]])/365),0)))</f>
        <v>68</v>
      </c>
      <c r="V7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752" s="44" t="str">
        <f>+IF(Tabla2[[#This Row],[Edad]]="Corregir","Corregir","Ok")</f>
        <v>Ok</v>
      </c>
      <c r="X752" s="42" t="str">
        <f>+IFERROR(VLOOKUP(Tabla2[[#This Row],[DISTRITO SEGÚN DNI]],Hoja1!$A$2:$B$32,2,FALSE),"No")</f>
        <v>No</v>
      </c>
      <c r="Y752" s="42" t="str">
        <f>IF(OR(LOWER(Tabla2[[#This Row],[GENERO]])="masculino", LOWER(Tabla2[[#This Row],[GENERO]])="femenino"),"OK","Corregir")</f>
        <v>OK</v>
      </c>
      <c r="Z752" s="42" t="str">
        <f>+IF(Tabla2[[#This Row],[Nro. DNI / CE]]="","Corregir",IF(LEN(Tabla2[[#This Row],[Nro. DNI / CE]])&gt;=8,"OK","Corregir"))</f>
        <v>OK</v>
      </c>
      <c r="AA752" s="42">
        <f>COUNTIF(Tabla2[APELLIDOS Y NOMBRES],Tabla2[[#This Row],[APELLIDOS Y NOMBRES]])</f>
        <v>1</v>
      </c>
      <c r="AB752" s="42">
        <f>IF(Tabla2[[#This Row],[Trabajador]]&gt;1,1/Tabla2[[#This Row],[Trabajador]],Tabla2[[#This Row],[Trabajador]])</f>
        <v>1</v>
      </c>
      <c r="AC752" t="str">
        <f>+IFERROR(IF(Tabla2[[#This Row],[FECHA CESE/BAJA]]="","No Aplica",IF(AND(MONTH(Tabla2[[#This Row],[FECHA CESE/BAJA]])=MONTH(TODAY()-30),YEAR(Tabla2[[#This Row],[FECHA CESE/BAJA]])=YEAR(TODAY())),MONTH(TODAY()-30)&amp;"-"&amp;YEAR(TODAY()),"Borrar")),"No aplica")</f>
        <v>8-2023</v>
      </c>
      <c r="AD752" t="str">
        <f>+IFERROR(IF(Tabla2[[#This Row],[FECHA INICIO DE LABORES EN OBRA]]="","No Aplica",IF(AND(MONTH(Tabla2[[#This Row],[FECHA INICIO DE LABORES EN OBRA]])=MONTH(TODAY()-30),YEAR(Tabla2[[#This Row],[FECHA INICIO DE LABORES EN OBRA]])=YEAR(TODAY())),MONTH(TODAY()-30)&amp;"-"&amp;YEAR(TODAY()),"No Aplica")),"No Aplica")</f>
        <v>No Aplica</v>
      </c>
    </row>
    <row r="753" spans="1:30" x14ac:dyDescent="0.25">
      <c r="A753" s="13">
        <v>20538084761</v>
      </c>
      <c r="B753" s="15" t="s">
        <v>4461</v>
      </c>
      <c r="C753" s="15" t="s">
        <v>4461</v>
      </c>
      <c r="D753" s="15" t="s">
        <v>1429</v>
      </c>
      <c r="E753" s="15" t="s">
        <v>1430</v>
      </c>
      <c r="F753" s="39">
        <v>35717</v>
      </c>
      <c r="G753" s="15">
        <v>2</v>
      </c>
      <c r="H753" s="15" t="s">
        <v>4484</v>
      </c>
      <c r="I753" s="15" t="s">
        <v>4476</v>
      </c>
      <c r="J753" s="15" t="s">
        <v>4485</v>
      </c>
      <c r="K753" s="15" t="s">
        <v>2030</v>
      </c>
      <c r="L753" s="40" t="s">
        <v>6</v>
      </c>
      <c r="M753" s="39">
        <v>45157</v>
      </c>
      <c r="N753" s="41" t="s">
        <v>2687</v>
      </c>
      <c r="O753" s="39">
        <v>45127</v>
      </c>
      <c r="P753" s="40">
        <v>1</v>
      </c>
      <c r="Q753" s="40">
        <v>4</v>
      </c>
      <c r="R753" s="40" t="str">
        <f>IFERROR(VLOOKUP(Tabla2[[#This Row],[CONTRATISTA PRNCIPAL]],Hoja1!$L$5:$M$9,2,FALSE),"CJV")</f>
        <v>CJV</v>
      </c>
      <c r="S753" s="40" t="str">
        <f>IF(Tabla2[[#This Row],[EMPRESA]]=Tabla2[[#This Row],[CONTRATISTA PRNCIPAL]],"Principal","Secundaria")</f>
        <v>Principal</v>
      </c>
      <c r="T753" s="42">
        <f>IFERROR(1/COUNTIF(Tabla2[CONTRATISTA PRNCIPAL],Tabla2[[#This Row],[CONTRATISTA PRNCIPAL]]),0)</f>
        <v>0.008403361344537815</v>
      </c>
      <c r="U753" s="43">
        <f>IF(((TODAY()-Tabla2[[#This Row],[FECHA NACIMIENTO]])/365)&lt;18,"Corregir", IF(((TODAY()-Tabla2[[#This Row],[FECHA NACIMIENTO]])/365)&gt;80, "Corregir",ROUNDDOWN(((TODAY()-Tabla2[[#This Row],[FECHA NACIMIENTO]])/365),0)))</f>
        <v>25</v>
      </c>
      <c r="V7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53" s="44" t="str">
        <f>+IF(Tabla2[[#This Row],[Edad]]="Corregir","Corregir","Ok")</f>
        <v>Ok</v>
      </c>
      <c r="X753" s="42" t="str">
        <f>+IFERROR(VLOOKUP(Tabla2[[#This Row],[DISTRITO SEGÚN DNI]],Hoja1!$A$2:$B$32,2,FALSE),"No")</f>
        <v>CALLAO</v>
      </c>
      <c r="Y753" s="42" t="str">
        <f>IF(OR(LOWER(Tabla2[[#This Row],[GENERO]])="masculino", LOWER(Tabla2[[#This Row],[GENERO]])="femenino"),"OK","Corregir")</f>
        <v>OK</v>
      </c>
      <c r="Z753" s="42" t="str">
        <f>+IF(Tabla2[[#This Row],[Nro. DNI / CE]]="","Corregir",IF(LEN(Tabla2[[#This Row],[Nro. DNI / CE]])&gt;=8,"OK","Corregir"))</f>
        <v>OK</v>
      </c>
      <c r="AA753" s="42">
        <f>COUNTIF(Tabla2[APELLIDOS Y NOMBRES],Tabla2[[#This Row],[APELLIDOS Y NOMBRES]])</f>
        <v>1</v>
      </c>
      <c r="AB753" s="42">
        <f>IF(Tabla2[[#This Row],[Trabajador]]&gt;1,1/Tabla2[[#This Row],[Trabajador]],Tabla2[[#This Row],[Trabajador]])</f>
        <v>1</v>
      </c>
      <c r="AC753" t="str">
        <f>+IFERROR(IF(Tabla2[[#This Row],[FECHA CESE/BAJA]]="","No Aplica",IF(AND(MONTH(Tabla2[[#This Row],[FECHA CESE/BAJA]])=MONTH(TODAY()-30),YEAR(Tabla2[[#This Row],[FECHA CESE/BAJA]])=YEAR(TODAY())),MONTH(TODAY()-30)&amp;"-"&amp;YEAR(TODAY()),"Borrar")),"No aplica")</f>
        <v>8-2023</v>
      </c>
      <c r="AD753" t="str">
        <f>+IFERROR(IF(Tabla2[[#This Row],[FECHA INICIO DE LABORES EN OBRA]]="","No Aplica",IF(AND(MONTH(Tabla2[[#This Row],[FECHA INICIO DE LABORES EN OBRA]])=MONTH(TODAY()-30),YEAR(Tabla2[[#This Row],[FECHA INICIO DE LABORES EN OBRA]])=YEAR(TODAY())),MONTH(TODAY()-30)&amp;"-"&amp;YEAR(TODAY()),"No Aplica")),"No Aplica")</f>
        <v>No Aplica</v>
      </c>
    </row>
    <row r="754" spans="1:30" x14ac:dyDescent="0.25">
      <c r="A754" s="13">
        <v>20538084761</v>
      </c>
      <c r="B754" s="15" t="s">
        <v>4461</v>
      </c>
      <c r="C754" s="15" t="s">
        <v>4461</v>
      </c>
      <c r="D754" s="15" t="s">
        <v>4486</v>
      </c>
      <c r="E754" s="15" t="s">
        <v>4487</v>
      </c>
      <c r="F754" s="39">
        <v>34878</v>
      </c>
      <c r="G754" s="15">
        <v>2</v>
      </c>
      <c r="H754" s="15" t="s">
        <v>4484</v>
      </c>
      <c r="I754" s="15" t="s">
        <v>4476</v>
      </c>
      <c r="J754" s="15" t="s">
        <v>4488</v>
      </c>
      <c r="K754" s="15" t="s">
        <v>4489</v>
      </c>
      <c r="L754" s="40" t="s">
        <v>6</v>
      </c>
      <c r="M754" s="39">
        <v>45158</v>
      </c>
      <c r="N754" s="41" t="s">
        <v>2687</v>
      </c>
      <c r="O754" s="39">
        <v>45131</v>
      </c>
      <c r="P754" s="40">
        <v>1</v>
      </c>
      <c r="Q754" s="40">
        <v>4</v>
      </c>
      <c r="R754" s="40" t="str">
        <f>IFERROR(VLOOKUP(Tabla2[[#This Row],[CONTRATISTA PRNCIPAL]],Hoja1!$L$5:$M$9,2,FALSE),"CJV")</f>
        <v>CJV</v>
      </c>
      <c r="S754" s="40" t="str">
        <f>IF(Tabla2[[#This Row],[EMPRESA]]=Tabla2[[#This Row],[CONTRATISTA PRNCIPAL]],"Principal","Secundaria")</f>
        <v>Principal</v>
      </c>
      <c r="T754" s="42">
        <f>IFERROR(1/COUNTIF(Tabla2[CONTRATISTA PRNCIPAL],Tabla2[[#This Row],[CONTRATISTA PRNCIPAL]]),0)</f>
        <v>0.008403361344537815</v>
      </c>
      <c r="U754" s="43">
        <f>IF(((TODAY()-Tabla2[[#This Row],[FECHA NACIMIENTO]])/365)&lt;18,"Corregir", IF(((TODAY()-Tabla2[[#This Row],[FECHA NACIMIENTO]])/365)&gt;80, "Corregir",ROUNDDOWN(((TODAY()-Tabla2[[#This Row],[FECHA NACIMIENTO]])/365),0)))</f>
        <v>28</v>
      </c>
      <c r="V7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54" s="44" t="str">
        <f>+IF(Tabla2[[#This Row],[Edad]]="Corregir","Corregir","Ok")</f>
        <v>Ok</v>
      </c>
      <c r="X754" s="42" t="str">
        <f>+IFERROR(VLOOKUP(Tabla2[[#This Row],[DISTRITO SEGÚN DNI]],Hoja1!$A$2:$B$32,2,FALSE),"No")</f>
        <v>No</v>
      </c>
      <c r="Y754" s="42" t="str">
        <f>IF(OR(LOWER(Tabla2[[#This Row],[GENERO]])="masculino", LOWER(Tabla2[[#This Row],[GENERO]])="femenino"),"OK","Corregir")</f>
        <v>OK</v>
      </c>
      <c r="Z754" s="42" t="str">
        <f>+IF(Tabla2[[#This Row],[Nro. DNI / CE]]="","Corregir",IF(LEN(Tabla2[[#This Row],[Nro. DNI / CE]])&gt;=8,"OK","Corregir"))</f>
        <v>OK</v>
      </c>
      <c r="AA754" s="42">
        <f>COUNTIF(Tabla2[APELLIDOS Y NOMBRES],Tabla2[[#This Row],[APELLIDOS Y NOMBRES]])</f>
        <v>1</v>
      </c>
      <c r="AB754" s="42">
        <f>IF(Tabla2[[#This Row],[Trabajador]]&gt;1,1/Tabla2[[#This Row],[Trabajador]],Tabla2[[#This Row],[Trabajador]])</f>
        <v>1</v>
      </c>
      <c r="AC754" t="str">
        <f>+IFERROR(IF(Tabla2[[#This Row],[FECHA CESE/BAJA]]="","No Aplica",IF(AND(MONTH(Tabla2[[#This Row],[FECHA CESE/BAJA]])=MONTH(TODAY()-30),YEAR(Tabla2[[#This Row],[FECHA CESE/BAJA]])=YEAR(TODAY())),MONTH(TODAY()-30)&amp;"-"&amp;YEAR(TODAY()),"Borrar")),"No aplica")</f>
        <v>8-2023</v>
      </c>
      <c r="AD754" t="str">
        <f>+IFERROR(IF(Tabla2[[#This Row],[FECHA INICIO DE LABORES EN OBRA]]="","No Aplica",IF(AND(MONTH(Tabla2[[#This Row],[FECHA INICIO DE LABORES EN OBRA]])=MONTH(TODAY()-30),YEAR(Tabla2[[#This Row],[FECHA INICIO DE LABORES EN OBRA]])=YEAR(TODAY())),MONTH(TODAY()-30)&amp;"-"&amp;YEAR(TODAY()),"No Aplica")),"No Aplica")</f>
        <v>No Aplica</v>
      </c>
    </row>
    <row r="755" spans="1:30" x14ac:dyDescent="0.25">
      <c r="A755" s="13">
        <v>20538084761</v>
      </c>
      <c r="B755" s="15" t="s">
        <v>4461</v>
      </c>
      <c r="C755" s="15" t="s">
        <v>4461</v>
      </c>
      <c r="D755" s="15" t="s">
        <v>4490</v>
      </c>
      <c r="E755" s="15" t="s">
        <v>4491</v>
      </c>
      <c r="F755" s="39">
        <v>35807</v>
      </c>
      <c r="G755" s="15">
        <v>1</v>
      </c>
      <c r="H755" s="15" t="s">
        <v>4182</v>
      </c>
      <c r="I755" s="15" t="s">
        <v>4476</v>
      </c>
      <c r="J755" s="15" t="s">
        <v>4492</v>
      </c>
      <c r="K755" s="15" t="s">
        <v>2272</v>
      </c>
      <c r="L755" s="40" t="s">
        <v>6</v>
      </c>
      <c r="M755" s="39"/>
      <c r="N755" s="41" t="s">
        <v>2687</v>
      </c>
      <c r="O755" s="39">
        <v>44774</v>
      </c>
      <c r="P755" s="40">
        <v>1</v>
      </c>
      <c r="Q755" s="40">
        <v>1</v>
      </c>
      <c r="R755" s="40" t="str">
        <f>IFERROR(VLOOKUP(Tabla2[[#This Row],[CONTRATISTA PRNCIPAL]],Hoja1!$L$5:$M$9,2,FALSE),"CJV")</f>
        <v>CJV</v>
      </c>
      <c r="S755" s="40" t="str">
        <f>IF(Tabla2[[#This Row],[EMPRESA]]=Tabla2[[#This Row],[CONTRATISTA PRNCIPAL]],"Principal","Secundaria")</f>
        <v>Principal</v>
      </c>
      <c r="T755" s="42">
        <f>IFERROR(1/COUNTIF(Tabla2[CONTRATISTA PRNCIPAL],Tabla2[[#This Row],[CONTRATISTA PRNCIPAL]]),0)</f>
        <v>0.008403361344537815</v>
      </c>
      <c r="U755" s="43">
        <f>IF(((TODAY()-Tabla2[[#This Row],[FECHA NACIMIENTO]])/365)&lt;18,"Corregir", IF(((TODAY()-Tabla2[[#This Row],[FECHA NACIMIENTO]])/365)&gt;80, "Corregir",ROUNDDOWN(((TODAY()-Tabla2[[#This Row],[FECHA NACIMIENTO]])/365),0)))</f>
        <v>25</v>
      </c>
      <c r="V7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55" s="44" t="str">
        <f>+IF(Tabla2[[#This Row],[Edad]]="Corregir","Corregir","Ok")</f>
        <v>Ok</v>
      </c>
      <c r="X755" s="42" t="str">
        <f>+IFERROR(VLOOKUP(Tabla2[[#This Row],[DISTRITO SEGÚN DNI]],Hoja1!$A$2:$B$32,2,FALSE),"No")</f>
        <v>No</v>
      </c>
      <c r="Y755" s="42" t="str">
        <f>IF(OR(LOWER(Tabla2[[#This Row],[GENERO]])="masculino", LOWER(Tabla2[[#This Row],[GENERO]])="femenino"),"OK","Corregir")</f>
        <v>OK</v>
      </c>
      <c r="Z755" s="42" t="str">
        <f>+IF(Tabla2[[#This Row],[Nro. DNI / CE]]="","Corregir",IF(LEN(Tabla2[[#This Row],[Nro. DNI / CE]])&gt;=8,"OK","Corregir"))</f>
        <v>OK</v>
      </c>
      <c r="AA755" s="42">
        <f>COUNTIF(Tabla2[APELLIDOS Y NOMBRES],Tabla2[[#This Row],[APELLIDOS Y NOMBRES]])</f>
        <v>1</v>
      </c>
      <c r="AB755" s="42">
        <f>IF(Tabla2[[#This Row],[Trabajador]]&gt;1,1/Tabla2[[#This Row],[Trabajador]],Tabla2[[#This Row],[Trabajador]])</f>
        <v>1</v>
      </c>
      <c r="AC755" t="str">
        <f>+IFERROR(IF(Tabla2[[#This Row],[FECHA CESE/BAJA]]="","No Aplica",IF(AND(MONTH(Tabla2[[#This Row],[FECHA CESE/BAJA]])=MONTH(TODAY()-30),YEAR(Tabla2[[#This Row],[FECHA CESE/BAJA]])=YEAR(TODAY())),MONTH(TODAY()-30)&amp;"-"&amp;YEAR(TODAY()),"Borrar")),"No aplica")</f>
        <v>No Aplica</v>
      </c>
      <c r="AD755" t="str">
        <f>+IFERROR(IF(Tabla2[[#This Row],[FECHA INICIO DE LABORES EN OBRA]]="","No Aplica",IF(AND(MONTH(Tabla2[[#This Row],[FECHA INICIO DE LABORES EN OBRA]])=MONTH(TODAY()-30),YEAR(Tabla2[[#This Row],[FECHA INICIO DE LABORES EN OBRA]])=YEAR(TODAY())),MONTH(TODAY()-30)&amp;"-"&amp;YEAR(TODAY()),"No Aplica")),"No Aplica")</f>
        <v>No Aplica</v>
      </c>
    </row>
    <row r="756" spans="1:30" x14ac:dyDescent="0.25">
      <c r="A756" s="13">
        <v>20538084761</v>
      </c>
      <c r="B756" s="15" t="s">
        <v>4461</v>
      </c>
      <c r="C756" s="15" t="s">
        <v>4461</v>
      </c>
      <c r="D756" s="15" t="s">
        <v>4493</v>
      </c>
      <c r="E756" s="15" t="s">
        <v>4494</v>
      </c>
      <c r="F756" s="39">
        <v>29051</v>
      </c>
      <c r="G756" s="15">
        <v>2</v>
      </c>
      <c r="H756" s="15" t="s">
        <v>2746</v>
      </c>
      <c r="I756" s="15" t="s">
        <v>4476</v>
      </c>
      <c r="J756" s="15" t="s">
        <v>4495</v>
      </c>
      <c r="K756" s="15" t="s">
        <v>2645</v>
      </c>
      <c r="L756" s="40" t="s">
        <v>6</v>
      </c>
      <c r="M756" s="39"/>
      <c r="N756" s="41" t="s">
        <v>2687</v>
      </c>
      <c r="O756" s="39">
        <v>45029</v>
      </c>
      <c r="P756" s="40">
        <v>1</v>
      </c>
      <c r="Q756" s="40">
        <v>4</v>
      </c>
      <c r="R756" s="40" t="str">
        <f>IFERROR(VLOOKUP(Tabla2[[#This Row],[CONTRATISTA PRNCIPAL]],Hoja1!$L$5:$M$9,2,FALSE),"CJV")</f>
        <v>CJV</v>
      </c>
      <c r="S756" s="40" t="str">
        <f>IF(Tabla2[[#This Row],[EMPRESA]]=Tabla2[[#This Row],[CONTRATISTA PRNCIPAL]],"Principal","Secundaria")</f>
        <v>Principal</v>
      </c>
      <c r="T756" s="42">
        <f>IFERROR(1/COUNTIF(Tabla2[CONTRATISTA PRNCIPAL],Tabla2[[#This Row],[CONTRATISTA PRNCIPAL]]),0)</f>
        <v>0.008403361344537815</v>
      </c>
      <c r="U756" s="43">
        <f>IF(((TODAY()-Tabla2[[#This Row],[FECHA NACIMIENTO]])/365)&lt;18,"Corregir", IF(((TODAY()-Tabla2[[#This Row],[FECHA NACIMIENTO]])/365)&gt;80, "Corregir",ROUNDDOWN(((TODAY()-Tabla2[[#This Row],[FECHA NACIMIENTO]])/365),0)))</f>
        <v>44</v>
      </c>
      <c r="V7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56" s="44" t="str">
        <f>+IF(Tabla2[[#This Row],[Edad]]="Corregir","Corregir","Ok")</f>
        <v>Ok</v>
      </c>
      <c r="X756" s="42" t="str">
        <f>+IFERROR(VLOOKUP(Tabla2[[#This Row],[DISTRITO SEGÚN DNI]],Hoja1!$A$2:$B$32,2,FALSE),"No")</f>
        <v>No</v>
      </c>
      <c r="Y756" s="42" t="str">
        <f>IF(OR(LOWER(Tabla2[[#This Row],[GENERO]])="masculino", LOWER(Tabla2[[#This Row],[GENERO]])="femenino"),"OK","Corregir")</f>
        <v>OK</v>
      </c>
      <c r="Z756" s="42" t="str">
        <f>+IF(Tabla2[[#This Row],[Nro. DNI / CE]]="","Corregir",IF(LEN(Tabla2[[#This Row],[Nro. DNI / CE]])&gt;=8,"OK","Corregir"))</f>
        <v>OK</v>
      </c>
      <c r="AA756" s="42">
        <f>COUNTIF(Tabla2[APELLIDOS Y NOMBRES],Tabla2[[#This Row],[APELLIDOS Y NOMBRES]])</f>
        <v>1</v>
      </c>
      <c r="AB756" s="42">
        <f>IF(Tabla2[[#This Row],[Trabajador]]&gt;1,1/Tabla2[[#This Row],[Trabajador]],Tabla2[[#This Row],[Trabajador]])</f>
        <v>1</v>
      </c>
      <c r="AC756" t="str">
        <f>+IFERROR(IF(Tabla2[[#This Row],[FECHA CESE/BAJA]]="","No Aplica",IF(AND(MONTH(Tabla2[[#This Row],[FECHA CESE/BAJA]])=MONTH(TODAY()-30),YEAR(Tabla2[[#This Row],[FECHA CESE/BAJA]])=YEAR(TODAY())),MONTH(TODAY()-30)&amp;"-"&amp;YEAR(TODAY()),"Borrar")),"No aplica")</f>
        <v>No Aplica</v>
      </c>
      <c r="AD756" t="str">
        <f>+IFERROR(IF(Tabla2[[#This Row],[FECHA INICIO DE LABORES EN OBRA]]="","No Aplica",IF(AND(MONTH(Tabla2[[#This Row],[FECHA INICIO DE LABORES EN OBRA]])=MONTH(TODAY()-30),YEAR(Tabla2[[#This Row],[FECHA INICIO DE LABORES EN OBRA]])=YEAR(TODAY())),MONTH(TODAY()-30)&amp;"-"&amp;YEAR(TODAY()),"No Aplica")),"No Aplica")</f>
        <v>No Aplica</v>
      </c>
    </row>
    <row r="757" spans="1:30" x14ac:dyDescent="0.25">
      <c r="A757" s="13">
        <v>20538084761</v>
      </c>
      <c r="B757" s="15" t="s">
        <v>4461</v>
      </c>
      <c r="C757" s="15" t="s">
        <v>4461</v>
      </c>
      <c r="D757" s="15" t="s">
        <v>451</v>
      </c>
      <c r="E757" s="15" t="s">
        <v>452</v>
      </c>
      <c r="F757" s="39">
        <v>28335</v>
      </c>
      <c r="G757" s="15">
        <v>2</v>
      </c>
      <c r="H757" s="15" t="s">
        <v>2746</v>
      </c>
      <c r="I757" s="15" t="s">
        <v>4476</v>
      </c>
      <c r="J757" s="15" t="s">
        <v>4496</v>
      </c>
      <c r="K757" s="15" t="s">
        <v>2022</v>
      </c>
      <c r="L757" s="40" t="s">
        <v>6</v>
      </c>
      <c r="M757" s="39"/>
      <c r="N757" s="41" t="s">
        <v>2687</v>
      </c>
      <c r="O757" s="39">
        <v>45029</v>
      </c>
      <c r="P757" s="40">
        <v>1</v>
      </c>
      <c r="Q757" s="40">
        <v>4</v>
      </c>
      <c r="R757" s="40" t="str">
        <f>IFERROR(VLOOKUP(Tabla2[[#This Row],[CONTRATISTA PRNCIPAL]],Hoja1!$L$5:$M$9,2,FALSE),"CJV")</f>
        <v>CJV</v>
      </c>
      <c r="S757" s="40" t="str">
        <f>IF(Tabla2[[#This Row],[EMPRESA]]=Tabla2[[#This Row],[CONTRATISTA PRNCIPAL]],"Principal","Secundaria")</f>
        <v>Principal</v>
      </c>
      <c r="T757" s="42">
        <f>IFERROR(1/COUNTIF(Tabla2[CONTRATISTA PRNCIPAL],Tabla2[[#This Row],[CONTRATISTA PRNCIPAL]]),0)</f>
        <v>0.008403361344537815</v>
      </c>
      <c r="U757" s="43">
        <f>IF(((TODAY()-Tabla2[[#This Row],[FECHA NACIMIENTO]])/365)&lt;18,"Corregir", IF(((TODAY()-Tabla2[[#This Row],[FECHA NACIMIENTO]])/365)&gt;80, "Corregir",ROUNDDOWN(((TODAY()-Tabla2[[#This Row],[FECHA NACIMIENTO]])/365),0)))</f>
        <v>46</v>
      </c>
      <c r="V7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57" s="44" t="str">
        <f>+IF(Tabla2[[#This Row],[Edad]]="Corregir","Corregir","Ok")</f>
        <v>Ok</v>
      </c>
      <c r="X757" s="42" t="str">
        <f>+IFERROR(VLOOKUP(Tabla2[[#This Row],[DISTRITO SEGÚN DNI]],Hoja1!$A$2:$B$32,2,FALSE),"No")</f>
        <v>CALLAO</v>
      </c>
      <c r="Y757" s="42" t="str">
        <f>IF(OR(LOWER(Tabla2[[#This Row],[GENERO]])="masculino", LOWER(Tabla2[[#This Row],[GENERO]])="femenino"),"OK","Corregir")</f>
        <v>OK</v>
      </c>
      <c r="Z757" s="42" t="str">
        <f>+IF(Tabla2[[#This Row],[Nro. DNI / CE]]="","Corregir",IF(LEN(Tabla2[[#This Row],[Nro. DNI / CE]])&gt;=8,"OK","Corregir"))</f>
        <v>OK</v>
      </c>
      <c r="AA757" s="42">
        <f>COUNTIF(Tabla2[APELLIDOS Y NOMBRES],Tabla2[[#This Row],[APELLIDOS Y NOMBRES]])</f>
        <v>1</v>
      </c>
      <c r="AB757" s="42">
        <f>IF(Tabla2[[#This Row],[Trabajador]]&gt;1,1/Tabla2[[#This Row],[Trabajador]],Tabla2[[#This Row],[Trabajador]])</f>
        <v>1</v>
      </c>
      <c r="AC757" t="str">
        <f>+IFERROR(IF(Tabla2[[#This Row],[FECHA CESE/BAJA]]="","No Aplica",IF(AND(MONTH(Tabla2[[#This Row],[FECHA CESE/BAJA]])=MONTH(TODAY()-30),YEAR(Tabla2[[#This Row],[FECHA CESE/BAJA]])=YEAR(TODAY())),MONTH(TODAY()-30)&amp;"-"&amp;YEAR(TODAY()),"Borrar")),"No aplica")</f>
        <v>No Aplica</v>
      </c>
      <c r="AD757" t="str">
        <f>+IFERROR(IF(Tabla2[[#This Row],[FECHA INICIO DE LABORES EN OBRA]]="","No Aplica",IF(AND(MONTH(Tabla2[[#This Row],[FECHA INICIO DE LABORES EN OBRA]])=MONTH(TODAY()-30),YEAR(Tabla2[[#This Row],[FECHA INICIO DE LABORES EN OBRA]])=YEAR(TODAY())),MONTH(TODAY()-30)&amp;"-"&amp;YEAR(TODAY()),"No Aplica")),"No Aplica")</f>
        <v>No Aplica</v>
      </c>
    </row>
    <row r="758" spans="1:30" x14ac:dyDescent="0.25">
      <c r="A758" s="13">
        <v>20538084761</v>
      </c>
      <c r="B758" s="15" t="s">
        <v>4461</v>
      </c>
      <c r="C758" s="15" t="s">
        <v>4461</v>
      </c>
      <c r="D758" s="15" t="s">
        <v>4497</v>
      </c>
      <c r="E758" s="15" t="s">
        <v>4498</v>
      </c>
      <c r="F758" s="39">
        <v>33690</v>
      </c>
      <c r="G758" s="15">
        <v>2</v>
      </c>
      <c r="H758" s="15" t="s">
        <v>2749</v>
      </c>
      <c r="I758" s="15" t="s">
        <v>4476</v>
      </c>
      <c r="J758" s="15" t="s">
        <v>4499</v>
      </c>
      <c r="K758" s="15" t="s">
        <v>2267</v>
      </c>
      <c r="L758" s="40" t="s">
        <v>6</v>
      </c>
      <c r="M758" s="39"/>
      <c r="N758" s="41" t="s">
        <v>2687</v>
      </c>
      <c r="O758" s="39">
        <v>45026</v>
      </c>
      <c r="P758" s="40">
        <v>1</v>
      </c>
      <c r="Q758" s="40">
        <v>4</v>
      </c>
      <c r="R758" s="40" t="str">
        <f>IFERROR(VLOOKUP(Tabla2[[#This Row],[CONTRATISTA PRNCIPAL]],Hoja1!$L$5:$M$9,2,FALSE),"CJV")</f>
        <v>CJV</v>
      </c>
      <c r="S758" s="40" t="str">
        <f>IF(Tabla2[[#This Row],[EMPRESA]]=Tabla2[[#This Row],[CONTRATISTA PRNCIPAL]],"Principal","Secundaria")</f>
        <v>Principal</v>
      </c>
      <c r="T758" s="42">
        <f>IFERROR(1/COUNTIF(Tabla2[CONTRATISTA PRNCIPAL],Tabla2[[#This Row],[CONTRATISTA PRNCIPAL]]),0)</f>
        <v>0.008403361344537815</v>
      </c>
      <c r="U758" s="43">
        <f>IF(((TODAY()-Tabla2[[#This Row],[FECHA NACIMIENTO]])/365)&lt;18,"Corregir", IF(((TODAY()-Tabla2[[#This Row],[FECHA NACIMIENTO]])/365)&gt;80, "Corregir",ROUNDDOWN(((TODAY()-Tabla2[[#This Row],[FECHA NACIMIENTO]])/365),0)))</f>
        <v>31</v>
      </c>
      <c r="V7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58" s="44" t="str">
        <f>+IF(Tabla2[[#This Row],[Edad]]="Corregir","Corregir","Ok")</f>
        <v>Ok</v>
      </c>
      <c r="X758" s="42" t="str">
        <f>+IFERROR(VLOOKUP(Tabla2[[#This Row],[DISTRITO SEGÚN DNI]],Hoja1!$A$2:$B$32,2,FALSE),"No")</f>
        <v>No</v>
      </c>
      <c r="Y758" s="42" t="str">
        <f>IF(OR(LOWER(Tabla2[[#This Row],[GENERO]])="masculino", LOWER(Tabla2[[#This Row],[GENERO]])="femenino"),"OK","Corregir")</f>
        <v>OK</v>
      </c>
      <c r="Z758" s="42" t="str">
        <f>+IF(Tabla2[[#This Row],[Nro. DNI / CE]]="","Corregir",IF(LEN(Tabla2[[#This Row],[Nro. DNI / CE]])&gt;=8,"OK","Corregir"))</f>
        <v>OK</v>
      </c>
      <c r="AA758" s="42">
        <f>COUNTIF(Tabla2[APELLIDOS Y NOMBRES],Tabla2[[#This Row],[APELLIDOS Y NOMBRES]])</f>
        <v>1</v>
      </c>
      <c r="AB758" s="42">
        <f>IF(Tabla2[[#This Row],[Trabajador]]&gt;1,1/Tabla2[[#This Row],[Trabajador]],Tabla2[[#This Row],[Trabajador]])</f>
        <v>1</v>
      </c>
      <c r="AC758" t="str">
        <f>+IFERROR(IF(Tabla2[[#This Row],[FECHA CESE/BAJA]]="","No Aplica",IF(AND(MONTH(Tabla2[[#This Row],[FECHA CESE/BAJA]])=MONTH(TODAY()-30),YEAR(Tabla2[[#This Row],[FECHA CESE/BAJA]])=YEAR(TODAY())),MONTH(TODAY()-30)&amp;"-"&amp;YEAR(TODAY()),"Borrar")),"No aplica")</f>
        <v>No Aplica</v>
      </c>
      <c r="AD758" t="str">
        <f>+IFERROR(IF(Tabla2[[#This Row],[FECHA INICIO DE LABORES EN OBRA]]="","No Aplica",IF(AND(MONTH(Tabla2[[#This Row],[FECHA INICIO DE LABORES EN OBRA]])=MONTH(TODAY()-30),YEAR(Tabla2[[#This Row],[FECHA INICIO DE LABORES EN OBRA]])=YEAR(TODAY())),MONTH(TODAY()-30)&amp;"-"&amp;YEAR(TODAY()),"No Aplica")),"No Aplica")</f>
        <v>No Aplica</v>
      </c>
    </row>
    <row r="759" spans="1:30" x14ac:dyDescent="0.25">
      <c r="A759" s="13">
        <v>20538084761</v>
      </c>
      <c r="B759" s="15" t="s">
        <v>4461</v>
      </c>
      <c r="C759" s="15" t="s">
        <v>4461</v>
      </c>
      <c r="D759" s="15" t="s">
        <v>4500</v>
      </c>
      <c r="E759" s="15" t="s">
        <v>4501</v>
      </c>
      <c r="F759" s="39">
        <v>36500</v>
      </c>
      <c r="G759" s="15">
        <v>1</v>
      </c>
      <c r="H759" s="15" t="s">
        <v>4502</v>
      </c>
      <c r="I759" s="15" t="s">
        <v>4476</v>
      </c>
      <c r="J759" s="15" t="s">
        <v>4503</v>
      </c>
      <c r="K759" s="15" t="s">
        <v>2267</v>
      </c>
      <c r="L759" s="40" t="s">
        <v>5</v>
      </c>
      <c r="M759" s="39"/>
      <c r="N759" s="41" t="s">
        <v>2687</v>
      </c>
      <c r="O759" s="39">
        <v>45033</v>
      </c>
      <c r="P759" s="40">
        <v>1</v>
      </c>
      <c r="Q759" s="40">
        <v>1</v>
      </c>
      <c r="R759" s="40" t="str">
        <f>IFERROR(VLOOKUP(Tabla2[[#This Row],[CONTRATISTA PRNCIPAL]],Hoja1!$L$5:$M$9,2,FALSE),"CJV")</f>
        <v>CJV</v>
      </c>
      <c r="S759" s="40" t="str">
        <f>IF(Tabla2[[#This Row],[EMPRESA]]=Tabla2[[#This Row],[CONTRATISTA PRNCIPAL]],"Principal","Secundaria")</f>
        <v>Principal</v>
      </c>
      <c r="T759" s="42">
        <f>IFERROR(1/COUNTIF(Tabla2[CONTRATISTA PRNCIPAL],Tabla2[[#This Row],[CONTRATISTA PRNCIPAL]]),0)</f>
        <v>0.008403361344537815</v>
      </c>
      <c r="U759" s="43">
        <f>IF(((TODAY()-Tabla2[[#This Row],[FECHA NACIMIENTO]])/365)&lt;18,"Corregir", IF(((TODAY()-Tabla2[[#This Row],[FECHA NACIMIENTO]])/365)&gt;80, "Corregir",ROUNDDOWN(((TODAY()-Tabla2[[#This Row],[FECHA NACIMIENTO]])/365),0)))</f>
        <v>23</v>
      </c>
      <c r="V7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59" s="44" t="str">
        <f>+IF(Tabla2[[#This Row],[Edad]]="Corregir","Corregir","Ok")</f>
        <v>Ok</v>
      </c>
      <c r="X759" s="42" t="str">
        <f>+IFERROR(VLOOKUP(Tabla2[[#This Row],[DISTRITO SEGÚN DNI]],Hoja1!$A$2:$B$32,2,FALSE),"No")</f>
        <v>No</v>
      </c>
      <c r="Y759" s="42" t="str">
        <f>IF(OR(LOWER(Tabla2[[#This Row],[GENERO]])="masculino", LOWER(Tabla2[[#This Row],[GENERO]])="femenino"),"OK","Corregir")</f>
        <v>OK</v>
      </c>
      <c r="Z759" s="42" t="str">
        <f>+IF(Tabla2[[#This Row],[Nro. DNI / CE]]="","Corregir",IF(LEN(Tabla2[[#This Row],[Nro. DNI / CE]])&gt;=8,"OK","Corregir"))</f>
        <v>OK</v>
      </c>
      <c r="AA759" s="42">
        <f>COUNTIF(Tabla2[APELLIDOS Y NOMBRES],Tabla2[[#This Row],[APELLIDOS Y NOMBRES]])</f>
        <v>1</v>
      </c>
      <c r="AB759" s="42">
        <f>IF(Tabla2[[#This Row],[Trabajador]]&gt;1,1/Tabla2[[#This Row],[Trabajador]],Tabla2[[#This Row],[Trabajador]])</f>
        <v>1</v>
      </c>
      <c r="AC759" t="str">
        <f>+IFERROR(IF(Tabla2[[#This Row],[FECHA CESE/BAJA]]="","No Aplica",IF(AND(MONTH(Tabla2[[#This Row],[FECHA CESE/BAJA]])=MONTH(TODAY()-30),YEAR(Tabla2[[#This Row],[FECHA CESE/BAJA]])=YEAR(TODAY())),MONTH(TODAY()-30)&amp;"-"&amp;YEAR(TODAY()),"Borrar")),"No aplica")</f>
        <v>No Aplica</v>
      </c>
      <c r="AD759" t="str">
        <f>+IFERROR(IF(Tabla2[[#This Row],[FECHA INICIO DE LABORES EN OBRA]]="","No Aplica",IF(AND(MONTH(Tabla2[[#This Row],[FECHA INICIO DE LABORES EN OBRA]])=MONTH(TODAY()-30),YEAR(Tabla2[[#This Row],[FECHA INICIO DE LABORES EN OBRA]])=YEAR(TODAY())),MONTH(TODAY()-30)&amp;"-"&amp;YEAR(TODAY()),"No Aplica")),"No Aplica")</f>
        <v>No Aplica</v>
      </c>
    </row>
    <row r="760" spans="1:30" x14ac:dyDescent="0.25">
      <c r="A760" s="13">
        <v>20538084761</v>
      </c>
      <c r="B760" s="15" t="s">
        <v>4461</v>
      </c>
      <c r="C760" s="15" t="s">
        <v>4461</v>
      </c>
      <c r="D760" s="15" t="s">
        <v>4504</v>
      </c>
      <c r="E760" s="15" t="s">
        <v>4505</v>
      </c>
      <c r="F760" s="39">
        <v>29537</v>
      </c>
      <c r="G760" s="15">
        <v>1</v>
      </c>
      <c r="H760" s="15" t="s">
        <v>2059</v>
      </c>
      <c r="I760" s="15" t="s">
        <v>4476</v>
      </c>
      <c r="J760" s="15" t="s">
        <v>4506</v>
      </c>
      <c r="K760" s="15" t="s">
        <v>2272</v>
      </c>
      <c r="L760" s="40" t="s">
        <v>6</v>
      </c>
      <c r="M760" s="39"/>
      <c r="N760" s="41" t="s">
        <v>2687</v>
      </c>
      <c r="O760" s="39">
        <v>45026</v>
      </c>
      <c r="P760" s="40">
        <v>1</v>
      </c>
      <c r="Q760" s="40">
        <v>1</v>
      </c>
      <c r="R760" s="40" t="str">
        <f>IFERROR(VLOOKUP(Tabla2[[#This Row],[CONTRATISTA PRNCIPAL]],Hoja1!$L$5:$M$9,2,FALSE),"CJV")</f>
        <v>CJV</v>
      </c>
      <c r="S760" s="40" t="str">
        <f>IF(Tabla2[[#This Row],[EMPRESA]]=Tabla2[[#This Row],[CONTRATISTA PRNCIPAL]],"Principal","Secundaria")</f>
        <v>Principal</v>
      </c>
      <c r="T760" s="42">
        <f>IFERROR(1/COUNTIF(Tabla2[CONTRATISTA PRNCIPAL],Tabla2[[#This Row],[CONTRATISTA PRNCIPAL]]),0)</f>
        <v>0.008403361344537815</v>
      </c>
      <c r="U760" s="43">
        <f>IF(((TODAY()-Tabla2[[#This Row],[FECHA NACIMIENTO]])/365)&lt;18,"Corregir", IF(((TODAY()-Tabla2[[#This Row],[FECHA NACIMIENTO]])/365)&gt;80, "Corregir",ROUNDDOWN(((TODAY()-Tabla2[[#This Row],[FECHA NACIMIENTO]])/365),0)))</f>
        <v>42</v>
      </c>
      <c r="V7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60" s="44" t="str">
        <f>+IF(Tabla2[[#This Row],[Edad]]="Corregir","Corregir","Ok")</f>
        <v>Ok</v>
      </c>
      <c r="X760" s="42" t="str">
        <f>+IFERROR(VLOOKUP(Tabla2[[#This Row],[DISTRITO SEGÚN DNI]],Hoja1!$A$2:$B$32,2,FALSE),"No")</f>
        <v>No</v>
      </c>
      <c r="Y760" s="42" t="str">
        <f>IF(OR(LOWER(Tabla2[[#This Row],[GENERO]])="masculino", LOWER(Tabla2[[#This Row],[GENERO]])="femenino"),"OK","Corregir")</f>
        <v>OK</v>
      </c>
      <c r="Z760" s="42" t="str">
        <f>+IF(Tabla2[[#This Row],[Nro. DNI / CE]]="","Corregir",IF(LEN(Tabla2[[#This Row],[Nro. DNI / CE]])&gt;=8,"OK","Corregir"))</f>
        <v>OK</v>
      </c>
      <c r="AA760" s="42">
        <f>COUNTIF(Tabla2[APELLIDOS Y NOMBRES],Tabla2[[#This Row],[APELLIDOS Y NOMBRES]])</f>
        <v>1</v>
      </c>
      <c r="AB760" s="42">
        <f>IF(Tabla2[[#This Row],[Trabajador]]&gt;1,1/Tabla2[[#This Row],[Trabajador]],Tabla2[[#This Row],[Trabajador]])</f>
        <v>1</v>
      </c>
      <c r="AC760" t="str">
        <f>+IFERROR(IF(Tabla2[[#This Row],[FECHA CESE/BAJA]]="","No Aplica",IF(AND(MONTH(Tabla2[[#This Row],[FECHA CESE/BAJA]])=MONTH(TODAY()-30),YEAR(Tabla2[[#This Row],[FECHA CESE/BAJA]])=YEAR(TODAY())),MONTH(TODAY()-30)&amp;"-"&amp;YEAR(TODAY()),"Borrar")),"No aplica")</f>
        <v>No Aplica</v>
      </c>
      <c r="AD760" t="str">
        <f>+IFERROR(IF(Tabla2[[#This Row],[FECHA INICIO DE LABORES EN OBRA]]="","No Aplica",IF(AND(MONTH(Tabla2[[#This Row],[FECHA INICIO DE LABORES EN OBRA]])=MONTH(TODAY()-30),YEAR(Tabla2[[#This Row],[FECHA INICIO DE LABORES EN OBRA]])=YEAR(TODAY())),MONTH(TODAY()-30)&amp;"-"&amp;YEAR(TODAY()),"No Aplica")),"No Aplica")</f>
        <v>No Aplica</v>
      </c>
    </row>
    <row r="761" spans="1:30" x14ac:dyDescent="0.25">
      <c r="A761" s="13">
        <v>20538084761</v>
      </c>
      <c r="B761" s="15" t="s">
        <v>4461</v>
      </c>
      <c r="C761" s="15" t="s">
        <v>4461</v>
      </c>
      <c r="D761" s="15" t="s">
        <v>4507</v>
      </c>
      <c r="E761" s="15" t="s">
        <v>4508</v>
      </c>
      <c r="F761" s="39">
        <v>30771</v>
      </c>
      <c r="G761" s="15">
        <v>2</v>
      </c>
      <c r="H761" s="15" t="s">
        <v>4509</v>
      </c>
      <c r="I761" s="15" t="s">
        <v>4476</v>
      </c>
      <c r="J761" s="15" t="s">
        <v>4510</v>
      </c>
      <c r="K761" s="15" t="s">
        <v>2267</v>
      </c>
      <c r="L761" s="40" t="s">
        <v>6</v>
      </c>
      <c r="M761" s="39"/>
      <c r="N761" s="41" t="s">
        <v>2687</v>
      </c>
      <c r="O761" s="39">
        <v>45026</v>
      </c>
      <c r="P761" s="40">
        <v>1</v>
      </c>
      <c r="Q761" s="40">
        <v>4</v>
      </c>
      <c r="R761" s="40" t="str">
        <f>IFERROR(VLOOKUP(Tabla2[[#This Row],[CONTRATISTA PRNCIPAL]],Hoja1!$L$5:$M$9,2,FALSE),"CJV")</f>
        <v>CJV</v>
      </c>
      <c r="S761" s="40" t="str">
        <f>IF(Tabla2[[#This Row],[EMPRESA]]=Tabla2[[#This Row],[CONTRATISTA PRNCIPAL]],"Principal","Secundaria")</f>
        <v>Principal</v>
      </c>
      <c r="T761" s="42">
        <f>IFERROR(1/COUNTIF(Tabla2[CONTRATISTA PRNCIPAL],Tabla2[[#This Row],[CONTRATISTA PRNCIPAL]]),0)</f>
        <v>0.008403361344537815</v>
      </c>
      <c r="U761" s="43">
        <f>IF(((TODAY()-Tabla2[[#This Row],[FECHA NACIMIENTO]])/365)&lt;18,"Corregir", IF(((TODAY()-Tabla2[[#This Row],[FECHA NACIMIENTO]])/365)&gt;80, "Corregir",ROUNDDOWN(((TODAY()-Tabla2[[#This Row],[FECHA NACIMIENTO]])/365),0)))</f>
        <v>39</v>
      </c>
      <c r="V7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61" s="44" t="str">
        <f>+IF(Tabla2[[#This Row],[Edad]]="Corregir","Corregir","Ok")</f>
        <v>Ok</v>
      </c>
      <c r="X761" s="42" t="str">
        <f>+IFERROR(VLOOKUP(Tabla2[[#This Row],[DISTRITO SEGÚN DNI]],Hoja1!$A$2:$B$32,2,FALSE),"No")</f>
        <v>No</v>
      </c>
      <c r="Y761" s="42" t="str">
        <f>IF(OR(LOWER(Tabla2[[#This Row],[GENERO]])="masculino", LOWER(Tabla2[[#This Row],[GENERO]])="femenino"),"OK","Corregir")</f>
        <v>OK</v>
      </c>
      <c r="Z761" s="42" t="str">
        <f>+IF(Tabla2[[#This Row],[Nro. DNI / CE]]="","Corregir",IF(LEN(Tabla2[[#This Row],[Nro. DNI / CE]])&gt;=8,"OK","Corregir"))</f>
        <v>OK</v>
      </c>
      <c r="AA761" s="42">
        <f>COUNTIF(Tabla2[APELLIDOS Y NOMBRES],Tabla2[[#This Row],[APELLIDOS Y NOMBRES]])</f>
        <v>1</v>
      </c>
      <c r="AB761" s="42">
        <f>IF(Tabla2[[#This Row],[Trabajador]]&gt;1,1/Tabla2[[#This Row],[Trabajador]],Tabla2[[#This Row],[Trabajador]])</f>
        <v>1</v>
      </c>
      <c r="AC761" t="str">
        <f>+IFERROR(IF(Tabla2[[#This Row],[FECHA CESE/BAJA]]="","No Aplica",IF(AND(MONTH(Tabla2[[#This Row],[FECHA CESE/BAJA]])=MONTH(TODAY()-30),YEAR(Tabla2[[#This Row],[FECHA CESE/BAJA]])=YEAR(TODAY())),MONTH(TODAY()-30)&amp;"-"&amp;YEAR(TODAY()),"Borrar")),"No aplica")</f>
        <v>No Aplica</v>
      </c>
      <c r="AD761" t="str">
        <f>+IFERROR(IF(Tabla2[[#This Row],[FECHA INICIO DE LABORES EN OBRA]]="","No Aplica",IF(AND(MONTH(Tabla2[[#This Row],[FECHA INICIO DE LABORES EN OBRA]])=MONTH(TODAY()-30),YEAR(Tabla2[[#This Row],[FECHA INICIO DE LABORES EN OBRA]])=YEAR(TODAY())),MONTH(TODAY()-30)&amp;"-"&amp;YEAR(TODAY()),"No Aplica")),"No Aplica")</f>
        <v>No Aplica</v>
      </c>
    </row>
    <row r="762" spans="1:30" x14ac:dyDescent="0.25">
      <c r="A762" s="13">
        <v>20538084761</v>
      </c>
      <c r="B762" s="15" t="s">
        <v>4461</v>
      </c>
      <c r="C762" s="15" t="s">
        <v>4461</v>
      </c>
      <c r="D762" s="15" t="s">
        <v>4511</v>
      </c>
      <c r="E762" s="15" t="s">
        <v>4512</v>
      </c>
      <c r="F762" s="39">
        <v>38091</v>
      </c>
      <c r="G762" s="15">
        <v>2</v>
      </c>
      <c r="H762" s="15" t="s">
        <v>2749</v>
      </c>
      <c r="I762" s="15" t="s">
        <v>4476</v>
      </c>
      <c r="J762" s="15" t="s">
        <v>4513</v>
      </c>
      <c r="K762" s="15" t="s">
        <v>4514</v>
      </c>
      <c r="L762" s="40" t="s">
        <v>6</v>
      </c>
      <c r="M762" s="39"/>
      <c r="N762" s="41" t="s">
        <v>2687</v>
      </c>
      <c r="O762" s="39">
        <v>45029</v>
      </c>
      <c r="P762" s="40">
        <v>1</v>
      </c>
      <c r="Q762" s="40">
        <v>4</v>
      </c>
      <c r="R762" s="40" t="str">
        <f>IFERROR(VLOOKUP(Tabla2[[#This Row],[CONTRATISTA PRNCIPAL]],Hoja1!$L$5:$M$9,2,FALSE),"CJV")</f>
        <v>CJV</v>
      </c>
      <c r="S762" s="40" t="str">
        <f>IF(Tabla2[[#This Row],[EMPRESA]]=Tabla2[[#This Row],[CONTRATISTA PRNCIPAL]],"Principal","Secundaria")</f>
        <v>Principal</v>
      </c>
      <c r="T762" s="42">
        <f>IFERROR(1/COUNTIF(Tabla2[CONTRATISTA PRNCIPAL],Tabla2[[#This Row],[CONTRATISTA PRNCIPAL]]),0)</f>
        <v>0.008403361344537815</v>
      </c>
      <c r="U762" s="43">
        <f>IF(((TODAY()-Tabla2[[#This Row],[FECHA NACIMIENTO]])/365)&lt;18,"Corregir", IF(((TODAY()-Tabla2[[#This Row],[FECHA NACIMIENTO]])/365)&gt;80, "Corregir",ROUNDDOWN(((TODAY()-Tabla2[[#This Row],[FECHA NACIMIENTO]])/365),0)))</f>
        <v>19</v>
      </c>
      <c r="V7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62" s="44" t="str">
        <f>+IF(Tabla2[[#This Row],[Edad]]="Corregir","Corregir","Ok")</f>
        <v>Ok</v>
      </c>
      <c r="X762" s="42" t="str">
        <f>+IFERROR(VLOOKUP(Tabla2[[#This Row],[DISTRITO SEGÚN DNI]],Hoja1!$A$2:$B$32,2,FALSE),"No")</f>
        <v>No</v>
      </c>
      <c r="Y762" s="42" t="str">
        <f>IF(OR(LOWER(Tabla2[[#This Row],[GENERO]])="masculino", LOWER(Tabla2[[#This Row],[GENERO]])="femenino"),"OK","Corregir")</f>
        <v>OK</v>
      </c>
      <c r="Z762" s="42" t="str">
        <f>+IF(Tabla2[[#This Row],[Nro. DNI / CE]]="","Corregir",IF(LEN(Tabla2[[#This Row],[Nro. DNI / CE]])&gt;=8,"OK","Corregir"))</f>
        <v>OK</v>
      </c>
      <c r="AA762" s="42">
        <f>COUNTIF(Tabla2[APELLIDOS Y NOMBRES],Tabla2[[#This Row],[APELLIDOS Y NOMBRES]])</f>
        <v>1</v>
      </c>
      <c r="AB762" s="42">
        <f>IF(Tabla2[[#This Row],[Trabajador]]&gt;1,1/Tabla2[[#This Row],[Trabajador]],Tabla2[[#This Row],[Trabajador]])</f>
        <v>1</v>
      </c>
      <c r="AC762" t="str">
        <f>+IFERROR(IF(Tabla2[[#This Row],[FECHA CESE/BAJA]]="","No Aplica",IF(AND(MONTH(Tabla2[[#This Row],[FECHA CESE/BAJA]])=MONTH(TODAY()-30),YEAR(Tabla2[[#This Row],[FECHA CESE/BAJA]])=YEAR(TODAY())),MONTH(TODAY()-30)&amp;"-"&amp;YEAR(TODAY()),"Borrar")),"No aplica")</f>
        <v>No Aplica</v>
      </c>
      <c r="AD762" t="str">
        <f>+IFERROR(IF(Tabla2[[#This Row],[FECHA INICIO DE LABORES EN OBRA]]="","No Aplica",IF(AND(MONTH(Tabla2[[#This Row],[FECHA INICIO DE LABORES EN OBRA]])=MONTH(TODAY()-30),YEAR(Tabla2[[#This Row],[FECHA INICIO DE LABORES EN OBRA]])=YEAR(TODAY())),MONTH(TODAY()-30)&amp;"-"&amp;YEAR(TODAY()),"No Aplica")),"No Aplica")</f>
        <v>No Aplica</v>
      </c>
    </row>
    <row r="763" spans="1:30" x14ac:dyDescent="0.25">
      <c r="A763" s="13">
        <v>20538084761</v>
      </c>
      <c r="B763" s="15" t="s">
        <v>4461</v>
      </c>
      <c r="C763" s="15" t="s">
        <v>4461</v>
      </c>
      <c r="D763" s="15" t="s">
        <v>880</v>
      </c>
      <c r="E763" s="15" t="s">
        <v>881</v>
      </c>
      <c r="F763" s="39">
        <v>36358</v>
      </c>
      <c r="G763" s="15">
        <v>2</v>
      </c>
      <c r="H763" s="15" t="s">
        <v>2749</v>
      </c>
      <c r="I763" s="15" t="s">
        <v>4476</v>
      </c>
      <c r="J763" s="15" t="s">
        <v>4515</v>
      </c>
      <c r="K763" s="15" t="s">
        <v>17</v>
      </c>
      <c r="L763" s="40" t="s">
        <v>6</v>
      </c>
      <c r="M763" s="39"/>
      <c r="N763" s="41" t="s">
        <v>2687</v>
      </c>
      <c r="O763" s="39">
        <v>45033</v>
      </c>
      <c r="P763" s="40">
        <v>1</v>
      </c>
      <c r="Q763" s="40">
        <v>4</v>
      </c>
      <c r="R763" s="40" t="str">
        <f>IFERROR(VLOOKUP(Tabla2[[#This Row],[CONTRATISTA PRNCIPAL]],Hoja1!$L$5:$M$9,2,FALSE),"CJV")</f>
        <v>CJV</v>
      </c>
      <c r="S763" s="40" t="str">
        <f>IF(Tabla2[[#This Row],[EMPRESA]]=Tabla2[[#This Row],[CONTRATISTA PRNCIPAL]],"Principal","Secundaria")</f>
        <v>Principal</v>
      </c>
      <c r="T763" s="42">
        <f>IFERROR(1/COUNTIF(Tabla2[CONTRATISTA PRNCIPAL],Tabla2[[#This Row],[CONTRATISTA PRNCIPAL]]),0)</f>
        <v>0.008403361344537815</v>
      </c>
      <c r="U763" s="43">
        <f>IF(((TODAY()-Tabla2[[#This Row],[FECHA NACIMIENTO]])/365)&lt;18,"Corregir", IF(((TODAY()-Tabla2[[#This Row],[FECHA NACIMIENTO]])/365)&gt;80, "Corregir",ROUNDDOWN(((TODAY()-Tabla2[[#This Row],[FECHA NACIMIENTO]])/365),0)))</f>
        <v>24</v>
      </c>
      <c r="V7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63" s="44" t="str">
        <f>+IF(Tabla2[[#This Row],[Edad]]="Corregir","Corregir","Ok")</f>
        <v>Ok</v>
      </c>
      <c r="X763" s="42" t="str">
        <f>+IFERROR(VLOOKUP(Tabla2[[#This Row],[DISTRITO SEGÚN DNI]],Hoja1!$A$2:$B$32,2,FALSE),"No")</f>
        <v>ATE</v>
      </c>
      <c r="Y763" s="42" t="str">
        <f>IF(OR(LOWER(Tabla2[[#This Row],[GENERO]])="masculino", LOWER(Tabla2[[#This Row],[GENERO]])="femenino"),"OK","Corregir")</f>
        <v>OK</v>
      </c>
      <c r="Z763" s="42" t="str">
        <f>+IF(Tabla2[[#This Row],[Nro. DNI / CE]]="","Corregir",IF(LEN(Tabla2[[#This Row],[Nro. DNI / CE]])&gt;=8,"OK","Corregir"))</f>
        <v>OK</v>
      </c>
      <c r="AA763" s="42">
        <f>COUNTIF(Tabla2[APELLIDOS Y NOMBRES],Tabla2[[#This Row],[APELLIDOS Y NOMBRES]])</f>
        <v>1</v>
      </c>
      <c r="AB763" s="42">
        <f>IF(Tabla2[[#This Row],[Trabajador]]&gt;1,1/Tabla2[[#This Row],[Trabajador]],Tabla2[[#This Row],[Trabajador]])</f>
        <v>1</v>
      </c>
      <c r="AC763" t="str">
        <f>+IFERROR(IF(Tabla2[[#This Row],[FECHA CESE/BAJA]]="","No Aplica",IF(AND(MONTH(Tabla2[[#This Row],[FECHA CESE/BAJA]])=MONTH(TODAY()-30),YEAR(Tabla2[[#This Row],[FECHA CESE/BAJA]])=YEAR(TODAY())),MONTH(TODAY()-30)&amp;"-"&amp;YEAR(TODAY()),"Borrar")),"No aplica")</f>
        <v>No Aplica</v>
      </c>
      <c r="AD763" t="str">
        <f>+IFERROR(IF(Tabla2[[#This Row],[FECHA INICIO DE LABORES EN OBRA]]="","No Aplica",IF(AND(MONTH(Tabla2[[#This Row],[FECHA INICIO DE LABORES EN OBRA]])=MONTH(TODAY()-30),YEAR(Tabla2[[#This Row],[FECHA INICIO DE LABORES EN OBRA]])=YEAR(TODAY())),MONTH(TODAY()-30)&amp;"-"&amp;YEAR(TODAY()),"No Aplica")),"No Aplica")</f>
        <v>No Aplica</v>
      </c>
    </row>
    <row r="764" spans="1:30" x14ac:dyDescent="0.25">
      <c r="A764" s="13">
        <v>20538084761</v>
      </c>
      <c r="B764" s="15" t="s">
        <v>4461</v>
      </c>
      <c r="C764" s="15" t="s">
        <v>4461</v>
      </c>
      <c r="D764" s="15" t="s">
        <v>4516</v>
      </c>
      <c r="E764" s="15" t="s">
        <v>4517</v>
      </c>
      <c r="F764" s="39">
        <v>35047</v>
      </c>
      <c r="G764" s="15">
        <v>2</v>
      </c>
      <c r="H764" s="15" t="s">
        <v>2746</v>
      </c>
      <c r="I764" s="15" t="s">
        <v>4476</v>
      </c>
      <c r="J764" s="15" t="s">
        <v>4518</v>
      </c>
      <c r="K764" s="15" t="s">
        <v>2572</v>
      </c>
      <c r="L764" s="40" t="s">
        <v>6</v>
      </c>
      <c r="M764" s="39"/>
      <c r="N764" s="41" t="s">
        <v>2687</v>
      </c>
      <c r="O764" s="39">
        <v>45033</v>
      </c>
      <c r="P764" s="40">
        <v>1</v>
      </c>
      <c r="Q764" s="40">
        <v>4</v>
      </c>
      <c r="R764" s="40" t="str">
        <f>IFERROR(VLOOKUP(Tabla2[[#This Row],[CONTRATISTA PRNCIPAL]],Hoja1!$L$5:$M$9,2,FALSE),"CJV")</f>
        <v>CJV</v>
      </c>
      <c r="S764" s="40" t="str">
        <f>IF(Tabla2[[#This Row],[EMPRESA]]=Tabla2[[#This Row],[CONTRATISTA PRNCIPAL]],"Principal","Secundaria")</f>
        <v>Principal</v>
      </c>
      <c r="T764" s="42">
        <f>IFERROR(1/COUNTIF(Tabla2[CONTRATISTA PRNCIPAL],Tabla2[[#This Row],[CONTRATISTA PRNCIPAL]]),0)</f>
        <v>0.008403361344537815</v>
      </c>
      <c r="U764" s="43">
        <f>IF(((TODAY()-Tabla2[[#This Row],[FECHA NACIMIENTO]])/365)&lt;18,"Corregir", IF(((TODAY()-Tabla2[[#This Row],[FECHA NACIMIENTO]])/365)&gt;80, "Corregir",ROUNDDOWN(((TODAY()-Tabla2[[#This Row],[FECHA NACIMIENTO]])/365),0)))</f>
        <v>27</v>
      </c>
      <c r="V7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64" s="44" t="str">
        <f>+IF(Tabla2[[#This Row],[Edad]]="Corregir","Corregir","Ok")</f>
        <v>Ok</v>
      </c>
      <c r="X764" s="42" t="str">
        <f>+IFERROR(VLOOKUP(Tabla2[[#This Row],[DISTRITO SEGÚN DNI]],Hoja1!$A$2:$B$32,2,FALSE),"No")</f>
        <v>No</v>
      </c>
      <c r="Y764" s="42" t="str">
        <f>IF(OR(LOWER(Tabla2[[#This Row],[GENERO]])="masculino", LOWER(Tabla2[[#This Row],[GENERO]])="femenino"),"OK","Corregir")</f>
        <v>OK</v>
      </c>
      <c r="Z764" s="42" t="str">
        <f>+IF(Tabla2[[#This Row],[Nro. DNI / CE]]="","Corregir",IF(LEN(Tabla2[[#This Row],[Nro. DNI / CE]])&gt;=8,"OK","Corregir"))</f>
        <v>OK</v>
      </c>
      <c r="AA764" s="42">
        <f>COUNTIF(Tabla2[APELLIDOS Y NOMBRES],Tabla2[[#This Row],[APELLIDOS Y NOMBRES]])</f>
        <v>1</v>
      </c>
      <c r="AB764" s="42">
        <f>IF(Tabla2[[#This Row],[Trabajador]]&gt;1,1/Tabla2[[#This Row],[Trabajador]],Tabla2[[#This Row],[Trabajador]])</f>
        <v>1</v>
      </c>
      <c r="AC764" t="str">
        <f>+IFERROR(IF(Tabla2[[#This Row],[FECHA CESE/BAJA]]="","No Aplica",IF(AND(MONTH(Tabla2[[#This Row],[FECHA CESE/BAJA]])=MONTH(TODAY()-30),YEAR(Tabla2[[#This Row],[FECHA CESE/BAJA]])=YEAR(TODAY())),MONTH(TODAY()-30)&amp;"-"&amp;YEAR(TODAY()),"Borrar")),"No aplica")</f>
        <v>No Aplica</v>
      </c>
      <c r="AD764" t="str">
        <f>+IFERROR(IF(Tabla2[[#This Row],[FECHA INICIO DE LABORES EN OBRA]]="","No Aplica",IF(AND(MONTH(Tabla2[[#This Row],[FECHA INICIO DE LABORES EN OBRA]])=MONTH(TODAY()-30),YEAR(Tabla2[[#This Row],[FECHA INICIO DE LABORES EN OBRA]])=YEAR(TODAY())),MONTH(TODAY()-30)&amp;"-"&amp;YEAR(TODAY()),"No Aplica")),"No Aplica")</f>
        <v>No Aplica</v>
      </c>
    </row>
    <row r="765" spans="1:30" x14ac:dyDescent="0.25">
      <c r="A765" s="13">
        <v>20538084761</v>
      </c>
      <c r="B765" s="15" t="s">
        <v>4461</v>
      </c>
      <c r="C765" s="15" t="s">
        <v>4461</v>
      </c>
      <c r="D765" s="15" t="s">
        <v>4519</v>
      </c>
      <c r="E765" s="15" t="s">
        <v>4520</v>
      </c>
      <c r="F765" s="39">
        <v>26848</v>
      </c>
      <c r="G765" s="15">
        <v>2</v>
      </c>
      <c r="H765" s="15" t="s">
        <v>2746</v>
      </c>
      <c r="I765" s="15" t="s">
        <v>4476</v>
      </c>
      <c r="J765" s="15" t="s">
        <v>4521</v>
      </c>
      <c r="K765" s="15" t="s">
        <v>4522</v>
      </c>
      <c r="L765" s="40" t="s">
        <v>6</v>
      </c>
      <c r="M765" s="39"/>
      <c r="N765" s="41" t="s">
        <v>2687</v>
      </c>
      <c r="O765" s="39">
        <v>45033</v>
      </c>
      <c r="P765" s="40">
        <v>1</v>
      </c>
      <c r="Q765" s="40">
        <v>4</v>
      </c>
      <c r="R765" s="40" t="str">
        <f>IFERROR(VLOOKUP(Tabla2[[#This Row],[CONTRATISTA PRNCIPAL]],Hoja1!$L$5:$M$9,2,FALSE),"CJV")</f>
        <v>CJV</v>
      </c>
      <c r="S765" s="40" t="str">
        <f>IF(Tabla2[[#This Row],[EMPRESA]]=Tabla2[[#This Row],[CONTRATISTA PRNCIPAL]],"Principal","Secundaria")</f>
        <v>Principal</v>
      </c>
      <c r="T765" s="42">
        <f>IFERROR(1/COUNTIF(Tabla2[CONTRATISTA PRNCIPAL],Tabla2[[#This Row],[CONTRATISTA PRNCIPAL]]),0)</f>
        <v>0.008403361344537815</v>
      </c>
      <c r="U765" s="43">
        <f>IF(((TODAY()-Tabla2[[#This Row],[FECHA NACIMIENTO]])/365)&lt;18,"Corregir", IF(((TODAY()-Tabla2[[#This Row],[FECHA NACIMIENTO]])/365)&gt;80, "Corregir",ROUNDDOWN(((TODAY()-Tabla2[[#This Row],[FECHA NACIMIENTO]])/365),0)))</f>
        <v>50</v>
      </c>
      <c r="V7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765" s="44" t="str">
        <f>+IF(Tabla2[[#This Row],[Edad]]="Corregir","Corregir","Ok")</f>
        <v>Ok</v>
      </c>
      <c r="X765" s="42" t="str">
        <f>+IFERROR(VLOOKUP(Tabla2[[#This Row],[DISTRITO SEGÚN DNI]],Hoja1!$A$2:$B$32,2,FALSE),"No")</f>
        <v>No</v>
      </c>
      <c r="Y765" s="42" t="str">
        <f>IF(OR(LOWER(Tabla2[[#This Row],[GENERO]])="masculino", LOWER(Tabla2[[#This Row],[GENERO]])="femenino"),"OK","Corregir")</f>
        <v>OK</v>
      </c>
      <c r="Z765" s="42" t="str">
        <f>+IF(Tabla2[[#This Row],[Nro. DNI / CE]]="","Corregir",IF(LEN(Tabla2[[#This Row],[Nro. DNI / CE]])&gt;=8,"OK","Corregir"))</f>
        <v>OK</v>
      </c>
      <c r="AA765" s="42">
        <f>COUNTIF(Tabla2[APELLIDOS Y NOMBRES],Tabla2[[#This Row],[APELLIDOS Y NOMBRES]])</f>
        <v>1</v>
      </c>
      <c r="AB765" s="42">
        <f>IF(Tabla2[[#This Row],[Trabajador]]&gt;1,1/Tabla2[[#This Row],[Trabajador]],Tabla2[[#This Row],[Trabajador]])</f>
        <v>1</v>
      </c>
      <c r="AC765" t="str">
        <f>+IFERROR(IF(Tabla2[[#This Row],[FECHA CESE/BAJA]]="","No Aplica",IF(AND(MONTH(Tabla2[[#This Row],[FECHA CESE/BAJA]])=MONTH(TODAY()-30),YEAR(Tabla2[[#This Row],[FECHA CESE/BAJA]])=YEAR(TODAY())),MONTH(TODAY()-30)&amp;"-"&amp;YEAR(TODAY()),"Borrar")),"No aplica")</f>
        <v>No Aplica</v>
      </c>
      <c r="AD765" t="str">
        <f>+IFERROR(IF(Tabla2[[#This Row],[FECHA INICIO DE LABORES EN OBRA]]="","No Aplica",IF(AND(MONTH(Tabla2[[#This Row],[FECHA INICIO DE LABORES EN OBRA]])=MONTH(TODAY()-30),YEAR(Tabla2[[#This Row],[FECHA INICIO DE LABORES EN OBRA]])=YEAR(TODAY())),MONTH(TODAY()-30)&amp;"-"&amp;YEAR(TODAY()),"No Aplica")),"No Aplica")</f>
        <v>No Aplica</v>
      </c>
    </row>
    <row r="766" spans="1:30" x14ac:dyDescent="0.25">
      <c r="A766" s="13">
        <v>20538084761</v>
      </c>
      <c r="B766" s="15" t="s">
        <v>4461</v>
      </c>
      <c r="C766" s="15" t="s">
        <v>4461</v>
      </c>
      <c r="D766" s="15" t="s">
        <v>4523</v>
      </c>
      <c r="E766" s="15" t="s">
        <v>4524</v>
      </c>
      <c r="F766" s="39">
        <v>30428</v>
      </c>
      <c r="G766" s="15">
        <v>2</v>
      </c>
      <c r="H766" s="15" t="s">
        <v>2746</v>
      </c>
      <c r="I766" s="15" t="s">
        <v>4476</v>
      </c>
      <c r="J766" s="15" t="s">
        <v>4525</v>
      </c>
      <c r="K766" s="15" t="s">
        <v>4526</v>
      </c>
      <c r="L766" s="40" t="s">
        <v>6</v>
      </c>
      <c r="M766" s="39"/>
      <c r="N766" s="41" t="s">
        <v>2687</v>
      </c>
      <c r="O766" s="39">
        <v>45031</v>
      </c>
      <c r="P766" s="40">
        <v>1</v>
      </c>
      <c r="Q766" s="40">
        <v>4</v>
      </c>
      <c r="R766" s="40" t="str">
        <f>IFERROR(VLOOKUP(Tabla2[[#This Row],[CONTRATISTA PRNCIPAL]],Hoja1!$L$5:$M$9,2,FALSE),"CJV")</f>
        <v>CJV</v>
      </c>
      <c r="S766" s="40" t="str">
        <f>IF(Tabla2[[#This Row],[EMPRESA]]=Tabla2[[#This Row],[CONTRATISTA PRNCIPAL]],"Principal","Secundaria")</f>
        <v>Principal</v>
      </c>
      <c r="T766" s="42">
        <f>IFERROR(1/COUNTIF(Tabla2[CONTRATISTA PRNCIPAL],Tabla2[[#This Row],[CONTRATISTA PRNCIPAL]]),0)</f>
        <v>0.008403361344537815</v>
      </c>
      <c r="U766" s="43">
        <f>IF(((TODAY()-Tabla2[[#This Row],[FECHA NACIMIENTO]])/365)&lt;18,"Corregir", IF(((TODAY()-Tabla2[[#This Row],[FECHA NACIMIENTO]])/365)&gt;80, "Corregir",ROUNDDOWN(((TODAY()-Tabla2[[#This Row],[FECHA NACIMIENTO]])/365),0)))</f>
        <v>40</v>
      </c>
      <c r="V7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66" s="44" t="str">
        <f>+IF(Tabla2[[#This Row],[Edad]]="Corregir","Corregir","Ok")</f>
        <v>Ok</v>
      </c>
      <c r="X766" s="42" t="str">
        <f>+IFERROR(VLOOKUP(Tabla2[[#This Row],[DISTRITO SEGÚN DNI]],Hoja1!$A$2:$B$32,2,FALSE),"No")</f>
        <v>No</v>
      </c>
      <c r="Y766" s="42" t="str">
        <f>IF(OR(LOWER(Tabla2[[#This Row],[GENERO]])="masculino", LOWER(Tabla2[[#This Row],[GENERO]])="femenino"),"OK","Corregir")</f>
        <v>OK</v>
      </c>
      <c r="Z766" s="42" t="str">
        <f>+IF(Tabla2[[#This Row],[Nro. DNI / CE]]="","Corregir",IF(LEN(Tabla2[[#This Row],[Nro. DNI / CE]])&gt;=8,"OK","Corregir"))</f>
        <v>OK</v>
      </c>
      <c r="AA766" s="42">
        <f>COUNTIF(Tabla2[APELLIDOS Y NOMBRES],Tabla2[[#This Row],[APELLIDOS Y NOMBRES]])</f>
        <v>1</v>
      </c>
      <c r="AB766" s="42">
        <f>IF(Tabla2[[#This Row],[Trabajador]]&gt;1,1/Tabla2[[#This Row],[Trabajador]],Tabla2[[#This Row],[Trabajador]])</f>
        <v>1</v>
      </c>
      <c r="AC766" t="str">
        <f>+IFERROR(IF(Tabla2[[#This Row],[FECHA CESE/BAJA]]="","No Aplica",IF(AND(MONTH(Tabla2[[#This Row],[FECHA CESE/BAJA]])=MONTH(TODAY()-30),YEAR(Tabla2[[#This Row],[FECHA CESE/BAJA]])=YEAR(TODAY())),MONTH(TODAY()-30)&amp;"-"&amp;YEAR(TODAY()),"Borrar")),"No aplica")</f>
        <v>No Aplica</v>
      </c>
      <c r="AD766" t="str">
        <f>+IFERROR(IF(Tabla2[[#This Row],[FECHA INICIO DE LABORES EN OBRA]]="","No Aplica",IF(AND(MONTH(Tabla2[[#This Row],[FECHA INICIO DE LABORES EN OBRA]])=MONTH(TODAY()-30),YEAR(Tabla2[[#This Row],[FECHA INICIO DE LABORES EN OBRA]])=YEAR(TODAY())),MONTH(TODAY()-30)&amp;"-"&amp;YEAR(TODAY()),"No Aplica")),"No Aplica")</f>
        <v>No Aplica</v>
      </c>
    </row>
    <row r="767" spans="1:30" x14ac:dyDescent="0.25">
      <c r="A767" s="13">
        <v>20538084761</v>
      </c>
      <c r="B767" s="15" t="s">
        <v>4461</v>
      </c>
      <c r="C767" s="15" t="s">
        <v>4461</v>
      </c>
      <c r="D767" s="15" t="s">
        <v>629</v>
      </c>
      <c r="E767" s="15" t="s">
        <v>630</v>
      </c>
      <c r="F767" s="39">
        <v>30746</v>
      </c>
      <c r="G767" s="15">
        <v>2</v>
      </c>
      <c r="H767" s="15" t="s">
        <v>2746</v>
      </c>
      <c r="I767" s="15" t="s">
        <v>4476</v>
      </c>
      <c r="J767" s="15" t="s">
        <v>4527</v>
      </c>
      <c r="K767" s="15" t="s">
        <v>17</v>
      </c>
      <c r="L767" s="40" t="s">
        <v>6</v>
      </c>
      <c r="M767" s="39"/>
      <c r="N767" s="41" t="s">
        <v>2687</v>
      </c>
      <c r="O767" s="39">
        <v>45033</v>
      </c>
      <c r="P767" s="40">
        <v>1</v>
      </c>
      <c r="Q767" s="40">
        <v>4</v>
      </c>
      <c r="R767" s="40" t="str">
        <f>IFERROR(VLOOKUP(Tabla2[[#This Row],[CONTRATISTA PRNCIPAL]],Hoja1!$L$5:$M$9,2,FALSE),"CJV")</f>
        <v>CJV</v>
      </c>
      <c r="S767" s="40" t="str">
        <f>IF(Tabla2[[#This Row],[EMPRESA]]=Tabla2[[#This Row],[CONTRATISTA PRNCIPAL]],"Principal","Secundaria")</f>
        <v>Principal</v>
      </c>
      <c r="T767" s="42">
        <f>IFERROR(1/COUNTIF(Tabla2[CONTRATISTA PRNCIPAL],Tabla2[[#This Row],[CONTRATISTA PRNCIPAL]]),0)</f>
        <v>0.008403361344537815</v>
      </c>
      <c r="U767" s="43">
        <f>IF(((TODAY()-Tabla2[[#This Row],[FECHA NACIMIENTO]])/365)&lt;18,"Corregir", IF(((TODAY()-Tabla2[[#This Row],[FECHA NACIMIENTO]])/365)&gt;80, "Corregir",ROUNDDOWN(((TODAY()-Tabla2[[#This Row],[FECHA NACIMIENTO]])/365),0)))</f>
        <v>39</v>
      </c>
      <c r="V7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67" s="44" t="str">
        <f>+IF(Tabla2[[#This Row],[Edad]]="Corregir","Corregir","Ok")</f>
        <v>Ok</v>
      </c>
      <c r="X767" s="42" t="str">
        <f>+IFERROR(VLOOKUP(Tabla2[[#This Row],[DISTRITO SEGÚN DNI]],Hoja1!$A$2:$B$32,2,FALSE),"No")</f>
        <v>ATE</v>
      </c>
      <c r="Y767" s="42" t="str">
        <f>IF(OR(LOWER(Tabla2[[#This Row],[GENERO]])="masculino", LOWER(Tabla2[[#This Row],[GENERO]])="femenino"),"OK","Corregir")</f>
        <v>OK</v>
      </c>
      <c r="Z767" s="42" t="str">
        <f>+IF(Tabla2[[#This Row],[Nro. DNI / CE]]="","Corregir",IF(LEN(Tabla2[[#This Row],[Nro. DNI / CE]])&gt;=8,"OK","Corregir"))</f>
        <v>OK</v>
      </c>
      <c r="AA767" s="42">
        <f>COUNTIF(Tabla2[APELLIDOS Y NOMBRES],Tabla2[[#This Row],[APELLIDOS Y NOMBRES]])</f>
        <v>1</v>
      </c>
      <c r="AB767" s="42">
        <f>IF(Tabla2[[#This Row],[Trabajador]]&gt;1,1/Tabla2[[#This Row],[Trabajador]],Tabla2[[#This Row],[Trabajador]])</f>
        <v>1</v>
      </c>
      <c r="AC767" t="str">
        <f>+IFERROR(IF(Tabla2[[#This Row],[FECHA CESE/BAJA]]="","No Aplica",IF(AND(MONTH(Tabla2[[#This Row],[FECHA CESE/BAJA]])=MONTH(TODAY()-30),YEAR(Tabla2[[#This Row],[FECHA CESE/BAJA]])=YEAR(TODAY())),MONTH(TODAY()-30)&amp;"-"&amp;YEAR(TODAY()),"Borrar")),"No aplica")</f>
        <v>No Aplica</v>
      </c>
      <c r="AD767" t="str">
        <f>+IFERROR(IF(Tabla2[[#This Row],[FECHA INICIO DE LABORES EN OBRA]]="","No Aplica",IF(AND(MONTH(Tabla2[[#This Row],[FECHA INICIO DE LABORES EN OBRA]])=MONTH(TODAY()-30),YEAR(Tabla2[[#This Row],[FECHA INICIO DE LABORES EN OBRA]])=YEAR(TODAY())),MONTH(TODAY()-30)&amp;"-"&amp;YEAR(TODAY()),"No Aplica")),"No Aplica")</f>
        <v>No Aplica</v>
      </c>
    </row>
    <row r="768" spans="1:30" x14ac:dyDescent="0.25">
      <c r="A768" s="13">
        <v>20538084761</v>
      </c>
      <c r="B768" s="15" t="s">
        <v>4461</v>
      </c>
      <c r="C768" s="15" t="s">
        <v>4461</v>
      </c>
      <c r="D768" s="15" t="s">
        <v>4528</v>
      </c>
      <c r="E768" s="15" t="s">
        <v>4529</v>
      </c>
      <c r="F768" s="39">
        <v>30848</v>
      </c>
      <c r="G768" s="15">
        <v>2</v>
      </c>
      <c r="H768" s="15" t="s">
        <v>2746</v>
      </c>
      <c r="I768" s="15" t="s">
        <v>4476</v>
      </c>
      <c r="J768" s="15" t="s">
        <v>4530</v>
      </c>
      <c r="K768" s="15" t="s">
        <v>2267</v>
      </c>
      <c r="L768" s="40" t="s">
        <v>6</v>
      </c>
      <c r="M768" s="39"/>
      <c r="N768" s="41" t="s">
        <v>2687</v>
      </c>
      <c r="O768" s="39">
        <v>45031</v>
      </c>
      <c r="P768" s="40">
        <v>1</v>
      </c>
      <c r="Q768" s="40">
        <v>4</v>
      </c>
      <c r="R768" s="40" t="str">
        <f>IFERROR(VLOOKUP(Tabla2[[#This Row],[CONTRATISTA PRNCIPAL]],Hoja1!$L$5:$M$9,2,FALSE),"CJV")</f>
        <v>CJV</v>
      </c>
      <c r="S768" s="40" t="str">
        <f>IF(Tabla2[[#This Row],[EMPRESA]]=Tabla2[[#This Row],[CONTRATISTA PRNCIPAL]],"Principal","Secundaria")</f>
        <v>Principal</v>
      </c>
      <c r="T768" s="42">
        <f>IFERROR(1/COUNTIF(Tabla2[CONTRATISTA PRNCIPAL],Tabla2[[#This Row],[CONTRATISTA PRNCIPAL]]),0)</f>
        <v>0.008403361344537815</v>
      </c>
      <c r="U768" s="43">
        <f>IF(((TODAY()-Tabla2[[#This Row],[FECHA NACIMIENTO]])/365)&lt;18,"Corregir", IF(((TODAY()-Tabla2[[#This Row],[FECHA NACIMIENTO]])/365)&gt;80, "Corregir",ROUNDDOWN(((TODAY()-Tabla2[[#This Row],[FECHA NACIMIENTO]])/365),0)))</f>
        <v>39</v>
      </c>
      <c r="V7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68" s="44" t="str">
        <f>+IF(Tabla2[[#This Row],[Edad]]="Corregir","Corregir","Ok")</f>
        <v>Ok</v>
      </c>
      <c r="X768" s="42" t="str">
        <f>+IFERROR(VLOOKUP(Tabla2[[#This Row],[DISTRITO SEGÚN DNI]],Hoja1!$A$2:$B$32,2,FALSE),"No")</f>
        <v>No</v>
      </c>
      <c r="Y768" s="42" t="str">
        <f>IF(OR(LOWER(Tabla2[[#This Row],[GENERO]])="masculino", LOWER(Tabla2[[#This Row],[GENERO]])="femenino"),"OK","Corregir")</f>
        <v>OK</v>
      </c>
      <c r="Z768" s="42" t="str">
        <f>+IF(Tabla2[[#This Row],[Nro. DNI / CE]]="","Corregir",IF(LEN(Tabla2[[#This Row],[Nro. DNI / CE]])&gt;=8,"OK","Corregir"))</f>
        <v>OK</v>
      </c>
      <c r="AA768" s="42">
        <f>COUNTIF(Tabla2[APELLIDOS Y NOMBRES],Tabla2[[#This Row],[APELLIDOS Y NOMBRES]])</f>
        <v>1</v>
      </c>
      <c r="AB768" s="42">
        <f>IF(Tabla2[[#This Row],[Trabajador]]&gt;1,1/Tabla2[[#This Row],[Trabajador]],Tabla2[[#This Row],[Trabajador]])</f>
        <v>1</v>
      </c>
      <c r="AC768" t="str">
        <f>+IFERROR(IF(Tabla2[[#This Row],[FECHA CESE/BAJA]]="","No Aplica",IF(AND(MONTH(Tabla2[[#This Row],[FECHA CESE/BAJA]])=MONTH(TODAY()-30),YEAR(Tabla2[[#This Row],[FECHA CESE/BAJA]])=YEAR(TODAY())),MONTH(TODAY()-30)&amp;"-"&amp;YEAR(TODAY()),"Borrar")),"No aplica")</f>
        <v>No Aplica</v>
      </c>
      <c r="AD768" t="str">
        <f>+IFERROR(IF(Tabla2[[#This Row],[FECHA INICIO DE LABORES EN OBRA]]="","No Aplica",IF(AND(MONTH(Tabla2[[#This Row],[FECHA INICIO DE LABORES EN OBRA]])=MONTH(TODAY()-30),YEAR(Tabla2[[#This Row],[FECHA INICIO DE LABORES EN OBRA]])=YEAR(TODAY())),MONTH(TODAY()-30)&amp;"-"&amp;YEAR(TODAY()),"No Aplica")),"No Aplica")</f>
        <v>No Aplica</v>
      </c>
    </row>
    <row r="769" spans="1:30" x14ac:dyDescent="0.25">
      <c r="A769" s="13">
        <v>20538084761</v>
      </c>
      <c r="B769" s="15" t="s">
        <v>4461</v>
      </c>
      <c r="C769" s="15" t="s">
        <v>4461</v>
      </c>
      <c r="D769" s="15" t="s">
        <v>4531</v>
      </c>
      <c r="E769" s="15" t="s">
        <v>4532</v>
      </c>
      <c r="F769" s="39">
        <v>34242</v>
      </c>
      <c r="G769" s="15">
        <v>2</v>
      </c>
      <c r="H769" s="15" t="s">
        <v>2749</v>
      </c>
      <c r="I769" s="15" t="s">
        <v>4476</v>
      </c>
      <c r="J769" s="15" t="s">
        <v>4533</v>
      </c>
      <c r="K769" s="15" t="s">
        <v>4534</v>
      </c>
      <c r="L769" s="40" t="s">
        <v>6</v>
      </c>
      <c r="M769" s="39"/>
      <c r="N769" s="41" t="s">
        <v>2687</v>
      </c>
      <c r="O769" s="39">
        <v>45031</v>
      </c>
      <c r="P769" s="40">
        <v>1</v>
      </c>
      <c r="Q769" s="40">
        <v>4</v>
      </c>
      <c r="R769" s="40" t="str">
        <f>IFERROR(VLOOKUP(Tabla2[[#This Row],[CONTRATISTA PRNCIPAL]],Hoja1!$L$5:$M$9,2,FALSE),"CJV")</f>
        <v>CJV</v>
      </c>
      <c r="S769" s="40" t="str">
        <f>IF(Tabla2[[#This Row],[EMPRESA]]=Tabla2[[#This Row],[CONTRATISTA PRNCIPAL]],"Principal","Secundaria")</f>
        <v>Principal</v>
      </c>
      <c r="T769" s="42">
        <f>IFERROR(1/COUNTIF(Tabla2[CONTRATISTA PRNCIPAL],Tabla2[[#This Row],[CONTRATISTA PRNCIPAL]]),0)</f>
        <v>0.008403361344537815</v>
      </c>
      <c r="U769" s="43">
        <f>IF(((TODAY()-Tabla2[[#This Row],[FECHA NACIMIENTO]])/365)&lt;18,"Corregir", IF(((TODAY()-Tabla2[[#This Row],[FECHA NACIMIENTO]])/365)&gt;80, "Corregir",ROUNDDOWN(((TODAY()-Tabla2[[#This Row],[FECHA NACIMIENTO]])/365),0)))</f>
        <v>30</v>
      </c>
      <c r="V7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69" s="44" t="str">
        <f>+IF(Tabla2[[#This Row],[Edad]]="Corregir","Corregir","Ok")</f>
        <v>Ok</v>
      </c>
      <c r="X769" s="42" t="str">
        <f>+IFERROR(VLOOKUP(Tabla2[[#This Row],[DISTRITO SEGÚN DNI]],Hoja1!$A$2:$B$32,2,FALSE),"No")</f>
        <v>No</v>
      </c>
      <c r="Y769" s="42" t="str">
        <f>IF(OR(LOWER(Tabla2[[#This Row],[GENERO]])="masculino", LOWER(Tabla2[[#This Row],[GENERO]])="femenino"),"OK","Corregir")</f>
        <v>OK</v>
      </c>
      <c r="Z769" s="42" t="str">
        <f>+IF(Tabla2[[#This Row],[Nro. DNI / CE]]="","Corregir",IF(LEN(Tabla2[[#This Row],[Nro. DNI / CE]])&gt;=8,"OK","Corregir"))</f>
        <v>OK</v>
      </c>
      <c r="AA769" s="42">
        <f>COUNTIF(Tabla2[APELLIDOS Y NOMBRES],Tabla2[[#This Row],[APELLIDOS Y NOMBRES]])</f>
        <v>1</v>
      </c>
      <c r="AB769" s="42">
        <f>IF(Tabla2[[#This Row],[Trabajador]]&gt;1,1/Tabla2[[#This Row],[Trabajador]],Tabla2[[#This Row],[Trabajador]])</f>
        <v>1</v>
      </c>
      <c r="AC769" t="str">
        <f>+IFERROR(IF(Tabla2[[#This Row],[FECHA CESE/BAJA]]="","No Aplica",IF(AND(MONTH(Tabla2[[#This Row],[FECHA CESE/BAJA]])=MONTH(TODAY()-30),YEAR(Tabla2[[#This Row],[FECHA CESE/BAJA]])=YEAR(TODAY())),MONTH(TODAY()-30)&amp;"-"&amp;YEAR(TODAY()),"Borrar")),"No aplica")</f>
        <v>No Aplica</v>
      </c>
      <c r="AD769" t="str">
        <f>+IFERROR(IF(Tabla2[[#This Row],[FECHA INICIO DE LABORES EN OBRA]]="","No Aplica",IF(AND(MONTH(Tabla2[[#This Row],[FECHA INICIO DE LABORES EN OBRA]])=MONTH(TODAY()-30),YEAR(Tabla2[[#This Row],[FECHA INICIO DE LABORES EN OBRA]])=YEAR(TODAY())),MONTH(TODAY()-30)&amp;"-"&amp;YEAR(TODAY()),"No Aplica")),"No Aplica")</f>
        <v>No Aplica</v>
      </c>
    </row>
    <row r="770" spans="1:30" x14ac:dyDescent="0.25">
      <c r="A770" s="13">
        <v>20538084761</v>
      </c>
      <c r="B770" s="15" t="s">
        <v>4461</v>
      </c>
      <c r="C770" s="15" t="s">
        <v>4461</v>
      </c>
      <c r="D770" s="15" t="s">
        <v>405</v>
      </c>
      <c r="E770" s="15" t="s">
        <v>406</v>
      </c>
      <c r="F770" s="39">
        <v>26930</v>
      </c>
      <c r="G770" s="15">
        <v>2</v>
      </c>
      <c r="H770" s="15" t="s">
        <v>2746</v>
      </c>
      <c r="I770" s="15" t="s">
        <v>4476</v>
      </c>
      <c r="J770" s="15" t="s">
        <v>4535</v>
      </c>
      <c r="K770" s="15" t="s">
        <v>17</v>
      </c>
      <c r="L770" s="40" t="s">
        <v>6</v>
      </c>
      <c r="M770" s="39"/>
      <c r="N770" s="41" t="s">
        <v>2687</v>
      </c>
      <c r="O770" s="39">
        <v>45033</v>
      </c>
      <c r="P770" s="40">
        <v>1</v>
      </c>
      <c r="Q770" s="40">
        <v>4</v>
      </c>
      <c r="R770" s="40" t="str">
        <f>IFERROR(VLOOKUP(Tabla2[[#This Row],[CONTRATISTA PRNCIPAL]],Hoja1!$L$5:$M$9,2,FALSE),"CJV")</f>
        <v>CJV</v>
      </c>
      <c r="S770" s="40" t="str">
        <f>IF(Tabla2[[#This Row],[EMPRESA]]=Tabla2[[#This Row],[CONTRATISTA PRNCIPAL]],"Principal","Secundaria")</f>
        <v>Principal</v>
      </c>
      <c r="T770" s="42">
        <f>IFERROR(1/COUNTIF(Tabla2[CONTRATISTA PRNCIPAL],Tabla2[[#This Row],[CONTRATISTA PRNCIPAL]]),0)</f>
        <v>0.008403361344537815</v>
      </c>
      <c r="U770" s="43">
        <f>IF(((TODAY()-Tabla2[[#This Row],[FECHA NACIMIENTO]])/365)&lt;18,"Corregir", IF(((TODAY()-Tabla2[[#This Row],[FECHA NACIMIENTO]])/365)&gt;80, "Corregir",ROUNDDOWN(((TODAY()-Tabla2[[#This Row],[FECHA NACIMIENTO]])/365),0)))</f>
        <v>50</v>
      </c>
      <c r="V7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770" s="44" t="str">
        <f>+IF(Tabla2[[#This Row],[Edad]]="Corregir","Corregir","Ok")</f>
        <v>Ok</v>
      </c>
      <c r="X770" s="42" t="str">
        <f>+IFERROR(VLOOKUP(Tabla2[[#This Row],[DISTRITO SEGÚN DNI]],Hoja1!$A$2:$B$32,2,FALSE),"No")</f>
        <v>ATE</v>
      </c>
      <c r="Y770" s="42" t="str">
        <f>IF(OR(LOWER(Tabla2[[#This Row],[GENERO]])="masculino", LOWER(Tabla2[[#This Row],[GENERO]])="femenino"),"OK","Corregir")</f>
        <v>OK</v>
      </c>
      <c r="Z770" s="42" t="str">
        <f>+IF(Tabla2[[#This Row],[Nro. DNI / CE]]="","Corregir",IF(LEN(Tabla2[[#This Row],[Nro. DNI / CE]])&gt;=8,"OK","Corregir"))</f>
        <v>OK</v>
      </c>
      <c r="AA770" s="42">
        <f>COUNTIF(Tabla2[APELLIDOS Y NOMBRES],Tabla2[[#This Row],[APELLIDOS Y NOMBRES]])</f>
        <v>1</v>
      </c>
      <c r="AB770" s="42">
        <f>IF(Tabla2[[#This Row],[Trabajador]]&gt;1,1/Tabla2[[#This Row],[Trabajador]],Tabla2[[#This Row],[Trabajador]])</f>
        <v>1</v>
      </c>
      <c r="AC770" t="str">
        <f>+IFERROR(IF(Tabla2[[#This Row],[FECHA CESE/BAJA]]="","No Aplica",IF(AND(MONTH(Tabla2[[#This Row],[FECHA CESE/BAJA]])=MONTH(TODAY()-30),YEAR(Tabla2[[#This Row],[FECHA CESE/BAJA]])=YEAR(TODAY())),MONTH(TODAY()-30)&amp;"-"&amp;YEAR(TODAY()),"Borrar")),"No aplica")</f>
        <v>No Aplica</v>
      </c>
      <c r="AD770" t="str">
        <f>+IFERROR(IF(Tabla2[[#This Row],[FECHA INICIO DE LABORES EN OBRA]]="","No Aplica",IF(AND(MONTH(Tabla2[[#This Row],[FECHA INICIO DE LABORES EN OBRA]])=MONTH(TODAY()-30),YEAR(Tabla2[[#This Row],[FECHA INICIO DE LABORES EN OBRA]])=YEAR(TODAY())),MONTH(TODAY()-30)&amp;"-"&amp;YEAR(TODAY()),"No Aplica")),"No Aplica")</f>
        <v>No Aplica</v>
      </c>
    </row>
    <row r="771" spans="1:30" x14ac:dyDescent="0.25">
      <c r="A771" s="13">
        <v>20538084761</v>
      </c>
      <c r="B771" s="15" t="s">
        <v>4461</v>
      </c>
      <c r="C771" s="15" t="s">
        <v>4461</v>
      </c>
      <c r="D771" s="15" t="s">
        <v>4536</v>
      </c>
      <c r="E771" s="15" t="s">
        <v>4537</v>
      </c>
      <c r="F771" s="39">
        <v>33320</v>
      </c>
      <c r="G771" s="15">
        <v>2</v>
      </c>
      <c r="H771" s="15" t="s">
        <v>2746</v>
      </c>
      <c r="I771" s="15" t="s">
        <v>4476</v>
      </c>
      <c r="J771" s="15" t="s">
        <v>4538</v>
      </c>
      <c r="K771" s="15" t="s">
        <v>2572</v>
      </c>
      <c r="L771" s="40" t="s">
        <v>6</v>
      </c>
      <c r="M771" s="39"/>
      <c r="N771" s="41" t="s">
        <v>2687</v>
      </c>
      <c r="O771" s="39">
        <v>45031</v>
      </c>
      <c r="P771" s="40">
        <v>1</v>
      </c>
      <c r="Q771" s="40">
        <v>4</v>
      </c>
      <c r="R771" s="40" t="str">
        <f>IFERROR(VLOOKUP(Tabla2[[#This Row],[CONTRATISTA PRNCIPAL]],Hoja1!$L$5:$M$9,2,FALSE),"CJV")</f>
        <v>CJV</v>
      </c>
      <c r="S771" s="40" t="str">
        <f>IF(Tabla2[[#This Row],[EMPRESA]]=Tabla2[[#This Row],[CONTRATISTA PRNCIPAL]],"Principal","Secundaria")</f>
        <v>Principal</v>
      </c>
      <c r="T771" s="42">
        <f>IFERROR(1/COUNTIF(Tabla2[CONTRATISTA PRNCIPAL],Tabla2[[#This Row],[CONTRATISTA PRNCIPAL]]),0)</f>
        <v>0.008403361344537815</v>
      </c>
      <c r="U771" s="43">
        <f>IF(((TODAY()-Tabla2[[#This Row],[FECHA NACIMIENTO]])/365)&lt;18,"Corregir", IF(((TODAY()-Tabla2[[#This Row],[FECHA NACIMIENTO]])/365)&gt;80, "Corregir",ROUNDDOWN(((TODAY()-Tabla2[[#This Row],[FECHA NACIMIENTO]])/365),0)))</f>
        <v>32</v>
      </c>
      <c r="V7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71" s="44" t="str">
        <f>+IF(Tabla2[[#This Row],[Edad]]="Corregir","Corregir","Ok")</f>
        <v>Ok</v>
      </c>
      <c r="X771" s="42" t="str">
        <f>+IFERROR(VLOOKUP(Tabla2[[#This Row],[DISTRITO SEGÚN DNI]],Hoja1!$A$2:$B$32,2,FALSE),"No")</f>
        <v>No</v>
      </c>
      <c r="Y771" s="42" t="str">
        <f>IF(OR(LOWER(Tabla2[[#This Row],[GENERO]])="masculino", LOWER(Tabla2[[#This Row],[GENERO]])="femenino"),"OK","Corregir")</f>
        <v>OK</v>
      </c>
      <c r="Z771" s="42" t="str">
        <f>+IF(Tabla2[[#This Row],[Nro. DNI / CE]]="","Corregir",IF(LEN(Tabla2[[#This Row],[Nro. DNI / CE]])&gt;=8,"OK","Corregir"))</f>
        <v>OK</v>
      </c>
      <c r="AA771" s="42">
        <f>COUNTIF(Tabla2[APELLIDOS Y NOMBRES],Tabla2[[#This Row],[APELLIDOS Y NOMBRES]])</f>
        <v>1</v>
      </c>
      <c r="AB771" s="42">
        <f>IF(Tabla2[[#This Row],[Trabajador]]&gt;1,1/Tabla2[[#This Row],[Trabajador]],Tabla2[[#This Row],[Trabajador]])</f>
        <v>1</v>
      </c>
      <c r="AC771" t="str">
        <f>+IFERROR(IF(Tabla2[[#This Row],[FECHA CESE/BAJA]]="","No Aplica",IF(AND(MONTH(Tabla2[[#This Row],[FECHA CESE/BAJA]])=MONTH(TODAY()-30),YEAR(Tabla2[[#This Row],[FECHA CESE/BAJA]])=YEAR(TODAY())),MONTH(TODAY()-30)&amp;"-"&amp;YEAR(TODAY()),"Borrar")),"No aplica")</f>
        <v>No Aplica</v>
      </c>
      <c r="AD771" t="str">
        <f>+IFERROR(IF(Tabla2[[#This Row],[FECHA INICIO DE LABORES EN OBRA]]="","No Aplica",IF(AND(MONTH(Tabla2[[#This Row],[FECHA INICIO DE LABORES EN OBRA]])=MONTH(TODAY()-30),YEAR(Tabla2[[#This Row],[FECHA INICIO DE LABORES EN OBRA]])=YEAR(TODAY())),MONTH(TODAY()-30)&amp;"-"&amp;YEAR(TODAY()),"No Aplica")),"No Aplica")</f>
        <v>No Aplica</v>
      </c>
    </row>
    <row r="772" spans="1:30" x14ac:dyDescent="0.25">
      <c r="A772" s="13">
        <v>20538084761</v>
      </c>
      <c r="B772" s="15" t="s">
        <v>4461</v>
      </c>
      <c r="C772" s="15" t="s">
        <v>4461</v>
      </c>
      <c r="D772" s="15" t="s">
        <v>4539</v>
      </c>
      <c r="E772" s="15" t="s">
        <v>4540</v>
      </c>
      <c r="F772" s="39">
        <v>35734</v>
      </c>
      <c r="G772" s="15">
        <v>2</v>
      </c>
      <c r="H772" s="15" t="s">
        <v>2746</v>
      </c>
      <c r="I772" s="15" t="s">
        <v>4476</v>
      </c>
      <c r="J772" s="15" t="s">
        <v>4541</v>
      </c>
      <c r="K772" s="15" t="s">
        <v>2267</v>
      </c>
      <c r="L772" s="40" t="s">
        <v>6</v>
      </c>
      <c r="M772" s="39"/>
      <c r="N772" s="41" t="s">
        <v>2687</v>
      </c>
      <c r="O772" s="39">
        <v>45031</v>
      </c>
      <c r="P772" s="40">
        <v>1</v>
      </c>
      <c r="Q772" s="40">
        <v>4</v>
      </c>
      <c r="R772" s="40" t="str">
        <f>IFERROR(VLOOKUP(Tabla2[[#This Row],[CONTRATISTA PRNCIPAL]],Hoja1!$L$5:$M$9,2,FALSE),"CJV")</f>
        <v>CJV</v>
      </c>
      <c r="S772" s="40" t="str">
        <f>IF(Tabla2[[#This Row],[EMPRESA]]=Tabla2[[#This Row],[CONTRATISTA PRNCIPAL]],"Principal","Secundaria")</f>
        <v>Principal</v>
      </c>
      <c r="T772" s="42">
        <f>IFERROR(1/COUNTIF(Tabla2[CONTRATISTA PRNCIPAL],Tabla2[[#This Row],[CONTRATISTA PRNCIPAL]]),0)</f>
        <v>0.008403361344537815</v>
      </c>
      <c r="U772" s="43">
        <f>IF(((TODAY()-Tabla2[[#This Row],[FECHA NACIMIENTO]])/365)&lt;18,"Corregir", IF(((TODAY()-Tabla2[[#This Row],[FECHA NACIMIENTO]])/365)&gt;80, "Corregir",ROUNDDOWN(((TODAY()-Tabla2[[#This Row],[FECHA NACIMIENTO]])/365),0)))</f>
        <v>25</v>
      </c>
      <c r="V7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72" s="44" t="str">
        <f>+IF(Tabla2[[#This Row],[Edad]]="Corregir","Corregir","Ok")</f>
        <v>Ok</v>
      </c>
      <c r="X772" s="42" t="str">
        <f>+IFERROR(VLOOKUP(Tabla2[[#This Row],[DISTRITO SEGÚN DNI]],Hoja1!$A$2:$B$32,2,FALSE),"No")</f>
        <v>No</v>
      </c>
      <c r="Y772" s="42" t="str">
        <f>IF(OR(LOWER(Tabla2[[#This Row],[GENERO]])="masculino", LOWER(Tabla2[[#This Row],[GENERO]])="femenino"),"OK","Corregir")</f>
        <v>OK</v>
      </c>
      <c r="Z772" s="42" t="str">
        <f>+IF(Tabla2[[#This Row],[Nro. DNI / CE]]="","Corregir",IF(LEN(Tabla2[[#This Row],[Nro. DNI / CE]])&gt;=8,"OK","Corregir"))</f>
        <v>OK</v>
      </c>
      <c r="AA772" s="42">
        <f>COUNTIF(Tabla2[APELLIDOS Y NOMBRES],Tabla2[[#This Row],[APELLIDOS Y NOMBRES]])</f>
        <v>1</v>
      </c>
      <c r="AB772" s="42">
        <f>IF(Tabla2[[#This Row],[Trabajador]]&gt;1,1/Tabla2[[#This Row],[Trabajador]],Tabla2[[#This Row],[Trabajador]])</f>
        <v>1</v>
      </c>
      <c r="AC772" t="str">
        <f>+IFERROR(IF(Tabla2[[#This Row],[FECHA CESE/BAJA]]="","No Aplica",IF(AND(MONTH(Tabla2[[#This Row],[FECHA CESE/BAJA]])=MONTH(TODAY()-30),YEAR(Tabla2[[#This Row],[FECHA CESE/BAJA]])=YEAR(TODAY())),MONTH(TODAY()-30)&amp;"-"&amp;YEAR(TODAY()),"Borrar")),"No aplica")</f>
        <v>No Aplica</v>
      </c>
      <c r="AD772" t="str">
        <f>+IFERROR(IF(Tabla2[[#This Row],[FECHA INICIO DE LABORES EN OBRA]]="","No Aplica",IF(AND(MONTH(Tabla2[[#This Row],[FECHA INICIO DE LABORES EN OBRA]])=MONTH(TODAY()-30),YEAR(Tabla2[[#This Row],[FECHA INICIO DE LABORES EN OBRA]])=YEAR(TODAY())),MONTH(TODAY()-30)&amp;"-"&amp;YEAR(TODAY()),"No Aplica")),"No Aplica")</f>
        <v>No Aplica</v>
      </c>
    </row>
    <row r="773" spans="1:30" x14ac:dyDescent="0.25">
      <c r="A773" s="13">
        <v>20538084761</v>
      </c>
      <c r="B773" s="15" t="s">
        <v>4461</v>
      </c>
      <c r="C773" s="15" t="s">
        <v>4461</v>
      </c>
      <c r="D773" s="15">
        <v>70447053</v>
      </c>
      <c r="E773" s="15" t="s">
        <v>4542</v>
      </c>
      <c r="F773" s="39">
        <v>34308</v>
      </c>
      <c r="G773" s="15">
        <v>2</v>
      </c>
      <c r="H773" s="15" t="s">
        <v>2749</v>
      </c>
      <c r="I773" s="15" t="s">
        <v>4476</v>
      </c>
      <c r="J773" s="15" t="s">
        <v>4543</v>
      </c>
      <c r="K773" s="15" t="s">
        <v>4544</v>
      </c>
      <c r="L773" s="40" t="s">
        <v>6</v>
      </c>
      <c r="M773" s="39"/>
      <c r="N773" s="41" t="s">
        <v>2687</v>
      </c>
      <c r="O773" s="39">
        <v>45036</v>
      </c>
      <c r="P773" s="40">
        <v>1</v>
      </c>
      <c r="Q773" s="40">
        <v>4</v>
      </c>
      <c r="R773" s="40" t="str">
        <f>IFERROR(VLOOKUP(Tabla2[[#This Row],[CONTRATISTA PRNCIPAL]],Hoja1!$L$5:$M$9,2,FALSE),"CJV")</f>
        <v>CJV</v>
      </c>
      <c r="S773" s="40" t="str">
        <f>IF(Tabla2[[#This Row],[EMPRESA]]=Tabla2[[#This Row],[CONTRATISTA PRNCIPAL]],"Principal","Secundaria")</f>
        <v>Principal</v>
      </c>
      <c r="T773" s="42">
        <f>IFERROR(1/COUNTIF(Tabla2[CONTRATISTA PRNCIPAL],Tabla2[[#This Row],[CONTRATISTA PRNCIPAL]]),0)</f>
        <v>0.008403361344537815</v>
      </c>
      <c r="U773" s="43">
        <f>IF(((TODAY()-Tabla2[[#This Row],[FECHA NACIMIENTO]])/365)&lt;18,"Corregir", IF(((TODAY()-Tabla2[[#This Row],[FECHA NACIMIENTO]])/365)&gt;80, "Corregir",ROUNDDOWN(((TODAY()-Tabla2[[#This Row],[FECHA NACIMIENTO]])/365),0)))</f>
        <v>29</v>
      </c>
      <c r="V7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73" s="44" t="str">
        <f>+IF(Tabla2[[#This Row],[Edad]]="Corregir","Corregir","Ok")</f>
        <v>Ok</v>
      </c>
      <c r="X773" s="42" t="str">
        <f>+IFERROR(VLOOKUP(Tabla2[[#This Row],[DISTRITO SEGÚN DNI]],Hoja1!$A$2:$B$32,2,FALSE),"No")</f>
        <v>No</v>
      </c>
      <c r="Y773" s="42" t="str">
        <f>IF(OR(LOWER(Tabla2[[#This Row],[GENERO]])="masculino", LOWER(Tabla2[[#This Row],[GENERO]])="femenino"),"OK","Corregir")</f>
        <v>OK</v>
      </c>
      <c r="Z773" s="42" t="str">
        <f>+IF(Tabla2[[#This Row],[Nro. DNI / CE]]="","Corregir",IF(LEN(Tabla2[[#This Row],[Nro. DNI / CE]])&gt;=8,"OK","Corregir"))</f>
        <v>OK</v>
      </c>
      <c r="AA773" s="42">
        <f>COUNTIF(Tabla2[APELLIDOS Y NOMBRES],Tabla2[[#This Row],[APELLIDOS Y NOMBRES]])</f>
        <v>1</v>
      </c>
      <c r="AB773" s="42">
        <f>IF(Tabla2[[#This Row],[Trabajador]]&gt;1,1/Tabla2[[#This Row],[Trabajador]],Tabla2[[#This Row],[Trabajador]])</f>
        <v>1</v>
      </c>
      <c r="AC773" t="str">
        <f>+IFERROR(IF(Tabla2[[#This Row],[FECHA CESE/BAJA]]="","No Aplica",IF(AND(MONTH(Tabla2[[#This Row],[FECHA CESE/BAJA]])=MONTH(TODAY()-30),YEAR(Tabla2[[#This Row],[FECHA CESE/BAJA]])=YEAR(TODAY())),MONTH(TODAY()-30)&amp;"-"&amp;YEAR(TODAY()),"Borrar")),"No aplica")</f>
        <v>No Aplica</v>
      </c>
      <c r="AD773" t="str">
        <f>+IFERROR(IF(Tabla2[[#This Row],[FECHA INICIO DE LABORES EN OBRA]]="","No Aplica",IF(AND(MONTH(Tabla2[[#This Row],[FECHA INICIO DE LABORES EN OBRA]])=MONTH(TODAY()-30),YEAR(Tabla2[[#This Row],[FECHA INICIO DE LABORES EN OBRA]])=YEAR(TODAY())),MONTH(TODAY()-30)&amp;"-"&amp;YEAR(TODAY()),"No Aplica")),"No Aplica")</f>
        <v>No Aplica</v>
      </c>
    </row>
    <row r="774" spans="1:30" x14ac:dyDescent="0.25">
      <c r="A774" s="13">
        <v>20538084761</v>
      </c>
      <c r="B774" s="15" t="s">
        <v>4461</v>
      </c>
      <c r="C774" s="15" t="s">
        <v>4461</v>
      </c>
      <c r="D774" s="15">
        <v>45232412</v>
      </c>
      <c r="E774" s="15" t="s">
        <v>4545</v>
      </c>
      <c r="F774" s="39">
        <v>32143</v>
      </c>
      <c r="G774" s="15">
        <v>2</v>
      </c>
      <c r="H774" s="15" t="s">
        <v>2746</v>
      </c>
      <c r="I774" s="15" t="s">
        <v>4476</v>
      </c>
      <c r="J774" s="15" t="s">
        <v>4546</v>
      </c>
      <c r="K774" s="15" t="s">
        <v>2267</v>
      </c>
      <c r="L774" s="40" t="s">
        <v>6</v>
      </c>
      <c r="M774" s="39"/>
      <c r="N774" s="41" t="s">
        <v>2687</v>
      </c>
      <c r="O774" s="39">
        <v>45040</v>
      </c>
      <c r="P774" s="40">
        <v>1</v>
      </c>
      <c r="Q774" s="40">
        <v>4</v>
      </c>
      <c r="R774" s="40" t="str">
        <f>IFERROR(VLOOKUP(Tabla2[[#This Row],[CONTRATISTA PRNCIPAL]],Hoja1!$L$5:$M$9,2,FALSE),"CJV")</f>
        <v>CJV</v>
      </c>
      <c r="S774" s="40" t="str">
        <f>IF(Tabla2[[#This Row],[EMPRESA]]=Tabla2[[#This Row],[CONTRATISTA PRNCIPAL]],"Principal","Secundaria")</f>
        <v>Principal</v>
      </c>
      <c r="T774" s="42">
        <f>IFERROR(1/COUNTIF(Tabla2[CONTRATISTA PRNCIPAL],Tabla2[[#This Row],[CONTRATISTA PRNCIPAL]]),0)</f>
        <v>0.008403361344537815</v>
      </c>
      <c r="U774" s="43">
        <f>IF(((TODAY()-Tabla2[[#This Row],[FECHA NACIMIENTO]])/365)&lt;18,"Corregir", IF(((TODAY()-Tabla2[[#This Row],[FECHA NACIMIENTO]])/365)&gt;80, "Corregir",ROUNDDOWN(((TODAY()-Tabla2[[#This Row],[FECHA NACIMIENTO]])/365),0)))</f>
        <v>35</v>
      </c>
      <c r="V7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74" s="44" t="str">
        <f>+IF(Tabla2[[#This Row],[Edad]]="Corregir","Corregir","Ok")</f>
        <v>Ok</v>
      </c>
      <c r="X774" s="42" t="str">
        <f>+IFERROR(VLOOKUP(Tabla2[[#This Row],[DISTRITO SEGÚN DNI]],Hoja1!$A$2:$B$32,2,FALSE),"No")</f>
        <v>No</v>
      </c>
      <c r="Y774" s="42" t="str">
        <f>IF(OR(LOWER(Tabla2[[#This Row],[GENERO]])="masculino", LOWER(Tabla2[[#This Row],[GENERO]])="femenino"),"OK","Corregir")</f>
        <v>OK</v>
      </c>
      <c r="Z774" s="42" t="str">
        <f>+IF(Tabla2[[#This Row],[Nro. DNI / CE]]="","Corregir",IF(LEN(Tabla2[[#This Row],[Nro. DNI / CE]])&gt;=8,"OK","Corregir"))</f>
        <v>OK</v>
      </c>
      <c r="AA774" s="42">
        <f>COUNTIF(Tabla2[APELLIDOS Y NOMBRES],Tabla2[[#This Row],[APELLIDOS Y NOMBRES]])</f>
        <v>1</v>
      </c>
      <c r="AB774" s="42">
        <f>IF(Tabla2[[#This Row],[Trabajador]]&gt;1,1/Tabla2[[#This Row],[Trabajador]],Tabla2[[#This Row],[Trabajador]])</f>
        <v>1</v>
      </c>
      <c r="AC774" t="str">
        <f>+IFERROR(IF(Tabla2[[#This Row],[FECHA CESE/BAJA]]="","No Aplica",IF(AND(MONTH(Tabla2[[#This Row],[FECHA CESE/BAJA]])=MONTH(TODAY()-30),YEAR(Tabla2[[#This Row],[FECHA CESE/BAJA]])=YEAR(TODAY())),MONTH(TODAY()-30)&amp;"-"&amp;YEAR(TODAY()),"Borrar")),"No aplica")</f>
        <v>No Aplica</v>
      </c>
      <c r="AD774" t="str">
        <f>+IFERROR(IF(Tabla2[[#This Row],[FECHA INICIO DE LABORES EN OBRA]]="","No Aplica",IF(AND(MONTH(Tabla2[[#This Row],[FECHA INICIO DE LABORES EN OBRA]])=MONTH(TODAY()-30),YEAR(Tabla2[[#This Row],[FECHA INICIO DE LABORES EN OBRA]])=YEAR(TODAY())),MONTH(TODAY()-30)&amp;"-"&amp;YEAR(TODAY()),"No Aplica")),"No Aplica")</f>
        <v>No Aplica</v>
      </c>
    </row>
    <row r="775" spans="1:30" x14ac:dyDescent="0.25">
      <c r="A775" s="13">
        <v>20538084761</v>
      </c>
      <c r="B775" s="15" t="s">
        <v>4461</v>
      </c>
      <c r="C775" s="15" t="s">
        <v>4461</v>
      </c>
      <c r="D775" s="15">
        <v>76303583</v>
      </c>
      <c r="E775" s="15" t="s">
        <v>4547</v>
      </c>
      <c r="F775" s="39">
        <v>36083</v>
      </c>
      <c r="G775" s="15">
        <v>2</v>
      </c>
      <c r="H775" s="15" t="s">
        <v>4548</v>
      </c>
      <c r="I775" s="15" t="s">
        <v>4476</v>
      </c>
      <c r="J775" s="15" t="s">
        <v>4549</v>
      </c>
      <c r="K775" s="15" t="s">
        <v>2237</v>
      </c>
      <c r="L775" s="40" t="s">
        <v>6</v>
      </c>
      <c r="M775" s="39"/>
      <c r="N775" s="41" t="s">
        <v>2687</v>
      </c>
      <c r="O775" s="39">
        <v>45033</v>
      </c>
      <c r="P775" s="40">
        <v>1</v>
      </c>
      <c r="Q775" s="40">
        <v>4</v>
      </c>
      <c r="R775" s="40" t="str">
        <f>IFERROR(VLOOKUP(Tabla2[[#This Row],[CONTRATISTA PRNCIPAL]],Hoja1!$L$5:$M$9,2,FALSE),"CJV")</f>
        <v>CJV</v>
      </c>
      <c r="S775" s="40" t="str">
        <f>IF(Tabla2[[#This Row],[EMPRESA]]=Tabla2[[#This Row],[CONTRATISTA PRNCIPAL]],"Principal","Secundaria")</f>
        <v>Principal</v>
      </c>
      <c r="T775" s="42">
        <f>IFERROR(1/COUNTIF(Tabla2[CONTRATISTA PRNCIPAL],Tabla2[[#This Row],[CONTRATISTA PRNCIPAL]]),0)</f>
        <v>0.008403361344537815</v>
      </c>
      <c r="U775" s="43">
        <f>IF(((TODAY()-Tabla2[[#This Row],[FECHA NACIMIENTO]])/365)&lt;18,"Corregir", IF(((TODAY()-Tabla2[[#This Row],[FECHA NACIMIENTO]])/365)&gt;80, "Corregir",ROUNDDOWN(((TODAY()-Tabla2[[#This Row],[FECHA NACIMIENTO]])/365),0)))</f>
        <v>24</v>
      </c>
      <c r="V7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75" s="44" t="str">
        <f>+IF(Tabla2[[#This Row],[Edad]]="Corregir","Corregir","Ok")</f>
        <v>Ok</v>
      </c>
      <c r="X775" s="42" t="str">
        <f>+IFERROR(VLOOKUP(Tabla2[[#This Row],[DISTRITO SEGÚN DNI]],Hoja1!$A$2:$B$32,2,FALSE),"No")</f>
        <v>No</v>
      </c>
      <c r="Y775" s="42" t="str">
        <f>IF(OR(LOWER(Tabla2[[#This Row],[GENERO]])="masculino", LOWER(Tabla2[[#This Row],[GENERO]])="femenino"),"OK","Corregir")</f>
        <v>OK</v>
      </c>
      <c r="Z775" s="42" t="str">
        <f>+IF(Tabla2[[#This Row],[Nro. DNI / CE]]="","Corregir",IF(LEN(Tabla2[[#This Row],[Nro. DNI / CE]])&gt;=8,"OK","Corregir"))</f>
        <v>OK</v>
      </c>
      <c r="AA775" s="42">
        <f>COUNTIF(Tabla2[APELLIDOS Y NOMBRES],Tabla2[[#This Row],[APELLIDOS Y NOMBRES]])</f>
        <v>1</v>
      </c>
      <c r="AB775" s="42">
        <f>IF(Tabla2[[#This Row],[Trabajador]]&gt;1,1/Tabla2[[#This Row],[Trabajador]],Tabla2[[#This Row],[Trabajador]])</f>
        <v>1</v>
      </c>
      <c r="AC775" t="str">
        <f>+IFERROR(IF(Tabla2[[#This Row],[FECHA CESE/BAJA]]="","No Aplica",IF(AND(MONTH(Tabla2[[#This Row],[FECHA CESE/BAJA]])=MONTH(TODAY()-30),YEAR(Tabla2[[#This Row],[FECHA CESE/BAJA]])=YEAR(TODAY())),MONTH(TODAY()-30)&amp;"-"&amp;YEAR(TODAY()),"Borrar")),"No aplica")</f>
        <v>No Aplica</v>
      </c>
      <c r="AD775" t="str">
        <f>+IFERROR(IF(Tabla2[[#This Row],[FECHA INICIO DE LABORES EN OBRA]]="","No Aplica",IF(AND(MONTH(Tabla2[[#This Row],[FECHA INICIO DE LABORES EN OBRA]])=MONTH(TODAY()-30),YEAR(Tabla2[[#This Row],[FECHA INICIO DE LABORES EN OBRA]])=YEAR(TODAY())),MONTH(TODAY()-30)&amp;"-"&amp;YEAR(TODAY()),"No Aplica")),"No Aplica")</f>
        <v>No Aplica</v>
      </c>
    </row>
    <row r="776" spans="1:30" x14ac:dyDescent="0.25">
      <c r="A776" s="13">
        <v>20538084761</v>
      </c>
      <c r="B776" s="15" t="s">
        <v>4461</v>
      </c>
      <c r="C776" s="15" t="s">
        <v>4461</v>
      </c>
      <c r="D776" s="15">
        <v>78250992</v>
      </c>
      <c r="E776" s="15" t="s">
        <v>226</v>
      </c>
      <c r="F776" s="39">
        <v>35305</v>
      </c>
      <c r="G776" s="15">
        <v>2</v>
      </c>
      <c r="H776" s="15" t="s">
        <v>4475</v>
      </c>
      <c r="I776" s="15" t="s">
        <v>4476</v>
      </c>
      <c r="J776" s="15" t="s">
        <v>4550</v>
      </c>
      <c r="K776" s="15" t="s">
        <v>2214</v>
      </c>
      <c r="L776" s="40" t="s">
        <v>6</v>
      </c>
      <c r="M776" s="39"/>
      <c r="N776" s="41" t="s">
        <v>2687</v>
      </c>
      <c r="O776" s="39">
        <v>45037</v>
      </c>
      <c r="P776" s="40">
        <v>1</v>
      </c>
      <c r="Q776" s="40">
        <v>4</v>
      </c>
      <c r="R776" s="40" t="str">
        <f>IFERROR(VLOOKUP(Tabla2[[#This Row],[CONTRATISTA PRNCIPAL]],Hoja1!$L$5:$M$9,2,FALSE),"CJV")</f>
        <v>CJV</v>
      </c>
      <c r="S776" s="40" t="str">
        <f>IF(Tabla2[[#This Row],[EMPRESA]]=Tabla2[[#This Row],[CONTRATISTA PRNCIPAL]],"Principal","Secundaria")</f>
        <v>Principal</v>
      </c>
      <c r="T776" s="42">
        <f>IFERROR(1/COUNTIF(Tabla2[CONTRATISTA PRNCIPAL],Tabla2[[#This Row],[CONTRATISTA PRNCIPAL]]),0)</f>
        <v>0.008403361344537815</v>
      </c>
      <c r="U776" s="43">
        <f>IF(((TODAY()-Tabla2[[#This Row],[FECHA NACIMIENTO]])/365)&lt;18,"Corregir", IF(((TODAY()-Tabla2[[#This Row],[FECHA NACIMIENTO]])/365)&gt;80, "Corregir",ROUNDDOWN(((TODAY()-Tabla2[[#This Row],[FECHA NACIMIENTO]])/365),0)))</f>
        <v>27</v>
      </c>
      <c r="V7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76" s="44" t="str">
        <f>+IF(Tabla2[[#This Row],[Edad]]="Corregir","Corregir","Ok")</f>
        <v>Ok</v>
      </c>
      <c r="X776" s="42" t="str">
        <f>+IFERROR(VLOOKUP(Tabla2[[#This Row],[DISTRITO SEGÚN DNI]],Hoja1!$A$2:$B$32,2,FALSE),"No")</f>
        <v>CALLAO</v>
      </c>
      <c r="Y776" s="42" t="str">
        <f>IF(OR(LOWER(Tabla2[[#This Row],[GENERO]])="masculino", LOWER(Tabla2[[#This Row],[GENERO]])="femenino"),"OK","Corregir")</f>
        <v>OK</v>
      </c>
      <c r="Z776" s="42" t="str">
        <f>+IF(Tabla2[[#This Row],[Nro. DNI / CE]]="","Corregir",IF(LEN(Tabla2[[#This Row],[Nro. DNI / CE]])&gt;=8,"OK","Corregir"))</f>
        <v>OK</v>
      </c>
      <c r="AA776" s="42">
        <f>COUNTIF(Tabla2[APELLIDOS Y NOMBRES],Tabla2[[#This Row],[APELLIDOS Y NOMBRES]])</f>
        <v>1</v>
      </c>
      <c r="AB776" s="42">
        <f>IF(Tabla2[[#This Row],[Trabajador]]&gt;1,1/Tabla2[[#This Row],[Trabajador]],Tabla2[[#This Row],[Trabajador]])</f>
        <v>1</v>
      </c>
      <c r="AC776" t="str">
        <f>+IFERROR(IF(Tabla2[[#This Row],[FECHA CESE/BAJA]]="","No Aplica",IF(AND(MONTH(Tabla2[[#This Row],[FECHA CESE/BAJA]])=MONTH(TODAY()-30),YEAR(Tabla2[[#This Row],[FECHA CESE/BAJA]])=YEAR(TODAY())),MONTH(TODAY()-30)&amp;"-"&amp;YEAR(TODAY()),"Borrar")),"No aplica")</f>
        <v>No Aplica</v>
      </c>
      <c r="AD776" t="str">
        <f>+IFERROR(IF(Tabla2[[#This Row],[FECHA INICIO DE LABORES EN OBRA]]="","No Aplica",IF(AND(MONTH(Tabla2[[#This Row],[FECHA INICIO DE LABORES EN OBRA]])=MONTH(TODAY()-30),YEAR(Tabla2[[#This Row],[FECHA INICIO DE LABORES EN OBRA]])=YEAR(TODAY())),MONTH(TODAY()-30)&amp;"-"&amp;YEAR(TODAY()),"No Aplica")),"No Aplica")</f>
        <v>No Aplica</v>
      </c>
    </row>
    <row r="777" spans="1:30" x14ac:dyDescent="0.25">
      <c r="A777" s="13">
        <v>20538084761</v>
      </c>
      <c r="B777" s="15" t="s">
        <v>4461</v>
      </c>
      <c r="C777" s="15" t="s">
        <v>4461</v>
      </c>
      <c r="D777" s="15">
        <v>43121246</v>
      </c>
      <c r="E777" s="15" t="s">
        <v>4551</v>
      </c>
      <c r="F777" s="39">
        <v>31206</v>
      </c>
      <c r="G777" s="15">
        <v>2</v>
      </c>
      <c r="H777" s="15" t="s">
        <v>2800</v>
      </c>
      <c r="I777" s="15" t="s">
        <v>4476</v>
      </c>
      <c r="J777" s="15" t="s">
        <v>4552</v>
      </c>
      <c r="K777" s="15" t="s">
        <v>2174</v>
      </c>
      <c r="L777" s="40" t="s">
        <v>6</v>
      </c>
      <c r="M777" s="39"/>
      <c r="N777" s="41" t="s">
        <v>2687</v>
      </c>
      <c r="O777" s="39">
        <v>45033</v>
      </c>
      <c r="P777" s="40">
        <v>1</v>
      </c>
      <c r="Q777" s="40">
        <v>4</v>
      </c>
      <c r="R777" s="40" t="str">
        <f>IFERROR(VLOOKUP(Tabla2[[#This Row],[CONTRATISTA PRNCIPAL]],Hoja1!$L$5:$M$9,2,FALSE),"CJV")</f>
        <v>CJV</v>
      </c>
      <c r="S777" s="40" t="str">
        <f>IF(Tabla2[[#This Row],[EMPRESA]]=Tabla2[[#This Row],[CONTRATISTA PRNCIPAL]],"Principal","Secundaria")</f>
        <v>Principal</v>
      </c>
      <c r="T777" s="42">
        <f>IFERROR(1/COUNTIF(Tabla2[CONTRATISTA PRNCIPAL],Tabla2[[#This Row],[CONTRATISTA PRNCIPAL]]),0)</f>
        <v>0.008403361344537815</v>
      </c>
      <c r="U777" s="43">
        <f>IF(((TODAY()-Tabla2[[#This Row],[FECHA NACIMIENTO]])/365)&lt;18,"Corregir", IF(((TODAY()-Tabla2[[#This Row],[FECHA NACIMIENTO]])/365)&gt;80, "Corregir",ROUNDDOWN(((TODAY()-Tabla2[[#This Row],[FECHA NACIMIENTO]])/365),0)))</f>
        <v>38</v>
      </c>
      <c r="V7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77" s="44" t="str">
        <f>+IF(Tabla2[[#This Row],[Edad]]="Corregir","Corregir","Ok")</f>
        <v>Ok</v>
      </c>
      <c r="X777" s="42" t="str">
        <f>+IFERROR(VLOOKUP(Tabla2[[#This Row],[DISTRITO SEGÚN DNI]],Hoja1!$A$2:$B$32,2,FALSE),"No")</f>
        <v>No</v>
      </c>
      <c r="Y777" s="42" t="str">
        <f>IF(OR(LOWER(Tabla2[[#This Row],[GENERO]])="masculino", LOWER(Tabla2[[#This Row],[GENERO]])="femenino"),"OK","Corregir")</f>
        <v>OK</v>
      </c>
      <c r="Z777" s="42" t="str">
        <f>+IF(Tabla2[[#This Row],[Nro. DNI / CE]]="","Corregir",IF(LEN(Tabla2[[#This Row],[Nro. DNI / CE]])&gt;=8,"OK","Corregir"))</f>
        <v>OK</v>
      </c>
      <c r="AA777" s="42">
        <f>COUNTIF(Tabla2[APELLIDOS Y NOMBRES],Tabla2[[#This Row],[APELLIDOS Y NOMBRES]])</f>
        <v>1</v>
      </c>
      <c r="AB777" s="42">
        <f>IF(Tabla2[[#This Row],[Trabajador]]&gt;1,1/Tabla2[[#This Row],[Trabajador]],Tabla2[[#This Row],[Trabajador]])</f>
        <v>1</v>
      </c>
      <c r="AC777" t="str">
        <f>+IFERROR(IF(Tabla2[[#This Row],[FECHA CESE/BAJA]]="","No Aplica",IF(AND(MONTH(Tabla2[[#This Row],[FECHA CESE/BAJA]])=MONTH(TODAY()-30),YEAR(Tabla2[[#This Row],[FECHA CESE/BAJA]])=YEAR(TODAY())),MONTH(TODAY()-30)&amp;"-"&amp;YEAR(TODAY()),"Borrar")),"No aplica")</f>
        <v>No Aplica</v>
      </c>
      <c r="AD777" t="str">
        <f>+IFERROR(IF(Tabla2[[#This Row],[FECHA INICIO DE LABORES EN OBRA]]="","No Aplica",IF(AND(MONTH(Tabla2[[#This Row],[FECHA INICIO DE LABORES EN OBRA]])=MONTH(TODAY()-30),YEAR(Tabla2[[#This Row],[FECHA INICIO DE LABORES EN OBRA]])=YEAR(TODAY())),MONTH(TODAY()-30)&amp;"-"&amp;YEAR(TODAY()),"No Aplica")),"No Aplica")</f>
        <v>No Aplica</v>
      </c>
    </row>
    <row r="778" spans="1:30" x14ac:dyDescent="0.25">
      <c r="A778" s="13">
        <v>20538084761</v>
      </c>
      <c r="B778" s="15" t="s">
        <v>4461</v>
      </c>
      <c r="C778" s="15" t="s">
        <v>4461</v>
      </c>
      <c r="D778" s="15">
        <v>75750631</v>
      </c>
      <c r="E778" s="15" t="s">
        <v>4553</v>
      </c>
      <c r="F778" s="39">
        <v>36165</v>
      </c>
      <c r="G778" s="15">
        <v>2</v>
      </c>
      <c r="H778" s="15" t="s">
        <v>2749</v>
      </c>
      <c r="I778" s="15" t="s">
        <v>4476</v>
      </c>
      <c r="J778" s="15" t="s">
        <v>4554</v>
      </c>
      <c r="K778" s="15" t="s">
        <v>2418</v>
      </c>
      <c r="L778" s="40" t="s">
        <v>6</v>
      </c>
      <c r="M778" s="39"/>
      <c r="N778" s="41" t="s">
        <v>2687</v>
      </c>
      <c r="O778" s="39">
        <v>45036</v>
      </c>
      <c r="P778" s="40">
        <v>1</v>
      </c>
      <c r="Q778" s="40">
        <v>4</v>
      </c>
      <c r="R778" s="40" t="str">
        <f>IFERROR(VLOOKUP(Tabla2[[#This Row],[CONTRATISTA PRNCIPAL]],Hoja1!$L$5:$M$9,2,FALSE),"CJV")</f>
        <v>CJV</v>
      </c>
      <c r="S778" s="40" t="str">
        <f>IF(Tabla2[[#This Row],[EMPRESA]]=Tabla2[[#This Row],[CONTRATISTA PRNCIPAL]],"Principal","Secundaria")</f>
        <v>Principal</v>
      </c>
      <c r="T778" s="42">
        <f>IFERROR(1/COUNTIF(Tabla2[CONTRATISTA PRNCIPAL],Tabla2[[#This Row],[CONTRATISTA PRNCIPAL]]),0)</f>
        <v>0.008403361344537815</v>
      </c>
      <c r="U778" s="43">
        <f>IF(((TODAY()-Tabla2[[#This Row],[FECHA NACIMIENTO]])/365)&lt;18,"Corregir", IF(((TODAY()-Tabla2[[#This Row],[FECHA NACIMIENTO]])/365)&gt;80, "Corregir",ROUNDDOWN(((TODAY()-Tabla2[[#This Row],[FECHA NACIMIENTO]])/365),0)))</f>
        <v>24</v>
      </c>
      <c r="V7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78" s="44" t="str">
        <f>+IF(Tabla2[[#This Row],[Edad]]="Corregir","Corregir","Ok")</f>
        <v>Ok</v>
      </c>
      <c r="X778" s="42" t="str">
        <f>+IFERROR(VLOOKUP(Tabla2[[#This Row],[DISTRITO SEGÚN DNI]],Hoja1!$A$2:$B$32,2,FALSE),"No")</f>
        <v>No</v>
      </c>
      <c r="Y778" s="42" t="str">
        <f>IF(OR(LOWER(Tabla2[[#This Row],[GENERO]])="masculino", LOWER(Tabla2[[#This Row],[GENERO]])="femenino"),"OK","Corregir")</f>
        <v>OK</v>
      </c>
      <c r="Z778" s="42" t="str">
        <f>+IF(Tabla2[[#This Row],[Nro. DNI / CE]]="","Corregir",IF(LEN(Tabla2[[#This Row],[Nro. DNI / CE]])&gt;=8,"OK","Corregir"))</f>
        <v>OK</v>
      </c>
      <c r="AA778" s="42">
        <f>COUNTIF(Tabla2[APELLIDOS Y NOMBRES],Tabla2[[#This Row],[APELLIDOS Y NOMBRES]])</f>
        <v>1</v>
      </c>
      <c r="AB778" s="42">
        <f>IF(Tabla2[[#This Row],[Trabajador]]&gt;1,1/Tabla2[[#This Row],[Trabajador]],Tabla2[[#This Row],[Trabajador]])</f>
        <v>1</v>
      </c>
      <c r="AC778" t="str">
        <f>+IFERROR(IF(Tabla2[[#This Row],[FECHA CESE/BAJA]]="","No Aplica",IF(AND(MONTH(Tabla2[[#This Row],[FECHA CESE/BAJA]])=MONTH(TODAY()-30),YEAR(Tabla2[[#This Row],[FECHA CESE/BAJA]])=YEAR(TODAY())),MONTH(TODAY()-30)&amp;"-"&amp;YEAR(TODAY()),"Borrar")),"No aplica")</f>
        <v>No Aplica</v>
      </c>
      <c r="AD778" t="str">
        <f>+IFERROR(IF(Tabla2[[#This Row],[FECHA INICIO DE LABORES EN OBRA]]="","No Aplica",IF(AND(MONTH(Tabla2[[#This Row],[FECHA INICIO DE LABORES EN OBRA]])=MONTH(TODAY()-30),YEAR(Tabla2[[#This Row],[FECHA INICIO DE LABORES EN OBRA]])=YEAR(TODAY())),MONTH(TODAY()-30)&amp;"-"&amp;YEAR(TODAY()),"No Aplica")),"No Aplica")</f>
        <v>No Aplica</v>
      </c>
    </row>
    <row r="779" spans="1:30" x14ac:dyDescent="0.25">
      <c r="A779" s="13">
        <v>20538084761</v>
      </c>
      <c r="B779" s="15" t="s">
        <v>4461</v>
      </c>
      <c r="C779" s="15" t="s">
        <v>4461</v>
      </c>
      <c r="D779" s="15">
        <v>62774458</v>
      </c>
      <c r="E779" s="15" t="s">
        <v>4555</v>
      </c>
      <c r="F779" s="39">
        <v>37654</v>
      </c>
      <c r="G779" s="15">
        <v>2</v>
      </c>
      <c r="H779" s="15" t="s">
        <v>2749</v>
      </c>
      <c r="I779" s="15" t="s">
        <v>4476</v>
      </c>
      <c r="J779" s="15" t="s">
        <v>4556</v>
      </c>
      <c r="K779" s="15" t="s">
        <v>2190</v>
      </c>
      <c r="L779" s="40" t="s">
        <v>6</v>
      </c>
      <c r="M779" s="39"/>
      <c r="N779" s="41" t="s">
        <v>2687</v>
      </c>
      <c r="O779" s="39">
        <v>45041</v>
      </c>
      <c r="P779" s="40">
        <v>1</v>
      </c>
      <c r="Q779" s="40">
        <v>4</v>
      </c>
      <c r="R779" s="40" t="str">
        <f>IFERROR(VLOOKUP(Tabla2[[#This Row],[CONTRATISTA PRNCIPAL]],Hoja1!$L$5:$M$9,2,FALSE),"CJV")</f>
        <v>CJV</v>
      </c>
      <c r="S779" s="40" t="str">
        <f>IF(Tabla2[[#This Row],[EMPRESA]]=Tabla2[[#This Row],[CONTRATISTA PRNCIPAL]],"Principal","Secundaria")</f>
        <v>Principal</v>
      </c>
      <c r="T779" s="42">
        <f>IFERROR(1/COUNTIF(Tabla2[CONTRATISTA PRNCIPAL],Tabla2[[#This Row],[CONTRATISTA PRNCIPAL]]),0)</f>
        <v>0.008403361344537815</v>
      </c>
      <c r="U779" s="43">
        <f>IF(((TODAY()-Tabla2[[#This Row],[FECHA NACIMIENTO]])/365)&lt;18,"Corregir", IF(((TODAY()-Tabla2[[#This Row],[FECHA NACIMIENTO]])/365)&gt;80, "Corregir",ROUNDDOWN(((TODAY()-Tabla2[[#This Row],[FECHA NACIMIENTO]])/365),0)))</f>
        <v>20</v>
      </c>
      <c r="V7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779" s="44" t="str">
        <f>+IF(Tabla2[[#This Row],[Edad]]="Corregir","Corregir","Ok")</f>
        <v>Ok</v>
      </c>
      <c r="X779" s="42" t="str">
        <f>+IFERROR(VLOOKUP(Tabla2[[#This Row],[DISTRITO SEGÚN DNI]],Hoja1!$A$2:$B$32,2,FALSE),"No")</f>
        <v>No</v>
      </c>
      <c r="Y779" s="42" t="str">
        <f>IF(OR(LOWER(Tabla2[[#This Row],[GENERO]])="masculino", LOWER(Tabla2[[#This Row],[GENERO]])="femenino"),"OK","Corregir")</f>
        <v>OK</v>
      </c>
      <c r="Z779" s="42" t="str">
        <f>+IF(Tabla2[[#This Row],[Nro. DNI / CE]]="","Corregir",IF(LEN(Tabla2[[#This Row],[Nro. DNI / CE]])&gt;=8,"OK","Corregir"))</f>
        <v>OK</v>
      </c>
      <c r="AA779" s="42">
        <f>COUNTIF(Tabla2[APELLIDOS Y NOMBRES],Tabla2[[#This Row],[APELLIDOS Y NOMBRES]])</f>
        <v>1</v>
      </c>
      <c r="AB779" s="42">
        <f>IF(Tabla2[[#This Row],[Trabajador]]&gt;1,1/Tabla2[[#This Row],[Trabajador]],Tabla2[[#This Row],[Trabajador]])</f>
        <v>1</v>
      </c>
      <c r="AC779" t="str">
        <f>+IFERROR(IF(Tabla2[[#This Row],[FECHA CESE/BAJA]]="","No Aplica",IF(AND(MONTH(Tabla2[[#This Row],[FECHA CESE/BAJA]])=MONTH(TODAY()-30),YEAR(Tabla2[[#This Row],[FECHA CESE/BAJA]])=YEAR(TODAY())),MONTH(TODAY()-30)&amp;"-"&amp;YEAR(TODAY()),"Borrar")),"No aplica")</f>
        <v>No Aplica</v>
      </c>
      <c r="AD779" t="str">
        <f>+IFERROR(IF(Tabla2[[#This Row],[FECHA INICIO DE LABORES EN OBRA]]="","No Aplica",IF(AND(MONTH(Tabla2[[#This Row],[FECHA INICIO DE LABORES EN OBRA]])=MONTH(TODAY()-30),YEAR(Tabla2[[#This Row],[FECHA INICIO DE LABORES EN OBRA]])=YEAR(TODAY())),MONTH(TODAY()-30)&amp;"-"&amp;YEAR(TODAY()),"No Aplica")),"No Aplica")</f>
        <v>No Aplica</v>
      </c>
    </row>
    <row r="780" spans="1:30" x14ac:dyDescent="0.25">
      <c r="A780" s="13">
        <v>20538084761</v>
      </c>
      <c r="B780" s="15" t="s">
        <v>4461</v>
      </c>
      <c r="C780" s="15" t="s">
        <v>4461</v>
      </c>
      <c r="D780" s="15" t="s">
        <v>4557</v>
      </c>
      <c r="E780" s="15" t="s">
        <v>4558</v>
      </c>
      <c r="F780" s="39">
        <v>35168</v>
      </c>
      <c r="G780" s="15">
        <v>2</v>
      </c>
      <c r="H780" s="15" t="s">
        <v>3526</v>
      </c>
      <c r="I780" s="15" t="s">
        <v>4476</v>
      </c>
      <c r="J780" s="15" t="s">
        <v>4559</v>
      </c>
      <c r="K780" s="15" t="s">
        <v>2267</v>
      </c>
      <c r="L780" s="40" t="s">
        <v>6</v>
      </c>
      <c r="M780" s="39"/>
      <c r="N780" s="41" t="s">
        <v>2687</v>
      </c>
      <c r="O780" s="39">
        <v>45041</v>
      </c>
      <c r="P780" s="40">
        <v>1</v>
      </c>
      <c r="Q780" s="40">
        <v>4</v>
      </c>
      <c r="R780" s="40" t="str">
        <f>IFERROR(VLOOKUP(Tabla2[[#This Row],[CONTRATISTA PRNCIPAL]],Hoja1!$L$5:$M$9,2,FALSE),"CJV")</f>
        <v>CJV</v>
      </c>
      <c r="S780" s="40" t="str">
        <f>IF(Tabla2[[#This Row],[EMPRESA]]=Tabla2[[#This Row],[CONTRATISTA PRNCIPAL]],"Principal","Secundaria")</f>
        <v>Principal</v>
      </c>
      <c r="T780" s="42">
        <f>IFERROR(1/COUNTIF(Tabla2[CONTRATISTA PRNCIPAL],Tabla2[[#This Row],[CONTRATISTA PRNCIPAL]]),0)</f>
        <v>0.008403361344537815</v>
      </c>
      <c r="U780" s="43">
        <f>IF(((TODAY()-Tabla2[[#This Row],[FECHA NACIMIENTO]])/365)&lt;18,"Corregir", IF(((TODAY()-Tabla2[[#This Row],[FECHA NACIMIENTO]])/365)&gt;80, "Corregir",ROUNDDOWN(((TODAY()-Tabla2[[#This Row],[FECHA NACIMIENTO]])/365),0)))</f>
        <v>27</v>
      </c>
      <c r="V7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80" s="44" t="str">
        <f>+IF(Tabla2[[#This Row],[Edad]]="Corregir","Corregir","Ok")</f>
        <v>Ok</v>
      </c>
      <c r="X780" s="42" t="str">
        <f>+IFERROR(VLOOKUP(Tabla2[[#This Row],[DISTRITO SEGÚN DNI]],Hoja1!$A$2:$B$32,2,FALSE),"No")</f>
        <v>No</v>
      </c>
      <c r="Y780" s="42" t="str">
        <f>IF(OR(LOWER(Tabla2[[#This Row],[GENERO]])="masculino", LOWER(Tabla2[[#This Row],[GENERO]])="femenino"),"OK","Corregir")</f>
        <v>OK</v>
      </c>
      <c r="Z780" s="42" t="str">
        <f>+IF(Tabla2[[#This Row],[Nro. DNI / CE]]="","Corregir",IF(LEN(Tabla2[[#This Row],[Nro. DNI / CE]])&gt;=8,"OK","Corregir"))</f>
        <v>OK</v>
      </c>
      <c r="AA780" s="42">
        <f>COUNTIF(Tabla2[APELLIDOS Y NOMBRES],Tabla2[[#This Row],[APELLIDOS Y NOMBRES]])</f>
        <v>1</v>
      </c>
      <c r="AB780" s="42">
        <f>IF(Tabla2[[#This Row],[Trabajador]]&gt;1,1/Tabla2[[#This Row],[Trabajador]],Tabla2[[#This Row],[Trabajador]])</f>
        <v>1</v>
      </c>
      <c r="AC780" t="str">
        <f>+IFERROR(IF(Tabla2[[#This Row],[FECHA CESE/BAJA]]="","No Aplica",IF(AND(MONTH(Tabla2[[#This Row],[FECHA CESE/BAJA]])=MONTH(TODAY()-30),YEAR(Tabla2[[#This Row],[FECHA CESE/BAJA]])=YEAR(TODAY())),MONTH(TODAY()-30)&amp;"-"&amp;YEAR(TODAY()),"Borrar")),"No aplica")</f>
        <v>No Aplica</v>
      </c>
      <c r="AD780" t="str">
        <f>+IFERROR(IF(Tabla2[[#This Row],[FECHA INICIO DE LABORES EN OBRA]]="","No Aplica",IF(AND(MONTH(Tabla2[[#This Row],[FECHA INICIO DE LABORES EN OBRA]])=MONTH(TODAY()-30),YEAR(Tabla2[[#This Row],[FECHA INICIO DE LABORES EN OBRA]])=YEAR(TODAY())),MONTH(TODAY()-30)&amp;"-"&amp;YEAR(TODAY()),"No Aplica")),"No Aplica")</f>
        <v>No Aplica</v>
      </c>
    </row>
    <row r="781" spans="1:30" x14ac:dyDescent="0.25">
      <c r="A781" s="13">
        <v>20538084761</v>
      </c>
      <c r="B781" s="15" t="s">
        <v>4461</v>
      </c>
      <c r="C781" s="15" t="s">
        <v>4461</v>
      </c>
      <c r="D781" s="15" t="s">
        <v>4560</v>
      </c>
      <c r="E781" s="15" t="s">
        <v>4561</v>
      </c>
      <c r="F781" s="39">
        <v>32956</v>
      </c>
      <c r="G781" s="15">
        <v>2</v>
      </c>
      <c r="H781" s="15" t="s">
        <v>2749</v>
      </c>
      <c r="I781" s="15" t="s">
        <v>4476</v>
      </c>
      <c r="J781" s="15" t="s">
        <v>4562</v>
      </c>
      <c r="K781" s="15" t="s">
        <v>2267</v>
      </c>
      <c r="L781" s="40" t="s">
        <v>6</v>
      </c>
      <c r="M781" s="39"/>
      <c r="N781" s="41" t="s">
        <v>2687</v>
      </c>
      <c r="O781" s="39">
        <v>45049</v>
      </c>
      <c r="P781" s="40">
        <v>1</v>
      </c>
      <c r="Q781" s="40">
        <v>4</v>
      </c>
      <c r="R781" s="40" t="str">
        <f>IFERROR(VLOOKUP(Tabla2[[#This Row],[CONTRATISTA PRNCIPAL]],Hoja1!$L$5:$M$9,2,FALSE),"CJV")</f>
        <v>CJV</v>
      </c>
      <c r="S781" s="40" t="str">
        <f>IF(Tabla2[[#This Row],[EMPRESA]]=Tabla2[[#This Row],[CONTRATISTA PRNCIPAL]],"Principal","Secundaria")</f>
        <v>Principal</v>
      </c>
      <c r="T781" s="42">
        <f>IFERROR(1/COUNTIF(Tabla2[CONTRATISTA PRNCIPAL],Tabla2[[#This Row],[CONTRATISTA PRNCIPAL]]),0)</f>
        <v>0.008403361344537815</v>
      </c>
      <c r="U781" s="43">
        <f>IF(((TODAY()-Tabla2[[#This Row],[FECHA NACIMIENTO]])/365)&lt;18,"Corregir", IF(((TODAY()-Tabla2[[#This Row],[FECHA NACIMIENTO]])/365)&gt;80, "Corregir",ROUNDDOWN(((TODAY()-Tabla2[[#This Row],[FECHA NACIMIENTO]])/365),0)))</f>
        <v>33</v>
      </c>
      <c r="V7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81" s="44" t="str">
        <f>+IF(Tabla2[[#This Row],[Edad]]="Corregir","Corregir","Ok")</f>
        <v>Ok</v>
      </c>
      <c r="X781" s="42" t="str">
        <f>+IFERROR(VLOOKUP(Tabla2[[#This Row],[DISTRITO SEGÚN DNI]],Hoja1!$A$2:$B$32,2,FALSE),"No")</f>
        <v>No</v>
      </c>
      <c r="Y781" s="42" t="str">
        <f>IF(OR(LOWER(Tabla2[[#This Row],[GENERO]])="masculino", LOWER(Tabla2[[#This Row],[GENERO]])="femenino"),"OK","Corregir")</f>
        <v>OK</v>
      </c>
      <c r="Z781" s="42" t="str">
        <f>+IF(Tabla2[[#This Row],[Nro. DNI / CE]]="","Corregir",IF(LEN(Tabla2[[#This Row],[Nro. DNI / CE]])&gt;=8,"OK","Corregir"))</f>
        <v>OK</v>
      </c>
      <c r="AA781" s="42">
        <f>COUNTIF(Tabla2[APELLIDOS Y NOMBRES],Tabla2[[#This Row],[APELLIDOS Y NOMBRES]])</f>
        <v>1</v>
      </c>
      <c r="AB781" s="42">
        <f>IF(Tabla2[[#This Row],[Trabajador]]&gt;1,1/Tabla2[[#This Row],[Trabajador]],Tabla2[[#This Row],[Trabajador]])</f>
        <v>1</v>
      </c>
      <c r="AC781" t="str">
        <f>+IFERROR(IF(Tabla2[[#This Row],[FECHA CESE/BAJA]]="","No Aplica",IF(AND(MONTH(Tabla2[[#This Row],[FECHA CESE/BAJA]])=MONTH(TODAY()-30),YEAR(Tabla2[[#This Row],[FECHA CESE/BAJA]])=YEAR(TODAY())),MONTH(TODAY()-30)&amp;"-"&amp;YEAR(TODAY()),"Borrar")),"No aplica")</f>
        <v>No Aplica</v>
      </c>
      <c r="AD781" t="str">
        <f>+IFERROR(IF(Tabla2[[#This Row],[FECHA INICIO DE LABORES EN OBRA]]="","No Aplica",IF(AND(MONTH(Tabla2[[#This Row],[FECHA INICIO DE LABORES EN OBRA]])=MONTH(TODAY()-30),YEAR(Tabla2[[#This Row],[FECHA INICIO DE LABORES EN OBRA]])=YEAR(TODAY())),MONTH(TODAY()-30)&amp;"-"&amp;YEAR(TODAY()),"No Aplica")),"No Aplica")</f>
        <v>No Aplica</v>
      </c>
    </row>
    <row r="782" spans="1:30" x14ac:dyDescent="0.25">
      <c r="A782" s="13">
        <v>20538084761</v>
      </c>
      <c r="B782" s="15" t="s">
        <v>4461</v>
      </c>
      <c r="C782" s="15" t="s">
        <v>4461</v>
      </c>
      <c r="D782" s="15" t="s">
        <v>4563</v>
      </c>
      <c r="E782" s="15" t="s">
        <v>4564</v>
      </c>
      <c r="F782" s="39">
        <v>27322</v>
      </c>
      <c r="G782" s="15">
        <v>2</v>
      </c>
      <c r="H782" s="15" t="s">
        <v>2749</v>
      </c>
      <c r="I782" s="15" t="s">
        <v>4476</v>
      </c>
      <c r="J782" s="15" t="s">
        <v>4565</v>
      </c>
      <c r="K782" s="15" t="s">
        <v>2267</v>
      </c>
      <c r="L782" s="40" t="s">
        <v>6</v>
      </c>
      <c r="M782" s="39"/>
      <c r="N782" s="41" t="s">
        <v>2687</v>
      </c>
      <c r="O782" s="39">
        <v>45049</v>
      </c>
      <c r="P782" s="40">
        <v>1</v>
      </c>
      <c r="Q782" s="40">
        <v>4</v>
      </c>
      <c r="R782" s="40" t="str">
        <f>IFERROR(VLOOKUP(Tabla2[[#This Row],[CONTRATISTA PRNCIPAL]],Hoja1!$L$5:$M$9,2,FALSE),"CJV")</f>
        <v>CJV</v>
      </c>
      <c r="S782" s="40" t="str">
        <f>IF(Tabla2[[#This Row],[EMPRESA]]=Tabla2[[#This Row],[CONTRATISTA PRNCIPAL]],"Principal","Secundaria")</f>
        <v>Principal</v>
      </c>
      <c r="T782" s="42">
        <f>IFERROR(1/COUNTIF(Tabla2[CONTRATISTA PRNCIPAL],Tabla2[[#This Row],[CONTRATISTA PRNCIPAL]]),0)</f>
        <v>0.008403361344537815</v>
      </c>
      <c r="U782" s="43">
        <f>IF(((TODAY()-Tabla2[[#This Row],[FECHA NACIMIENTO]])/365)&lt;18,"Corregir", IF(((TODAY()-Tabla2[[#This Row],[FECHA NACIMIENTO]])/365)&gt;80, "Corregir",ROUNDDOWN(((TODAY()-Tabla2[[#This Row],[FECHA NACIMIENTO]])/365),0)))</f>
        <v>48</v>
      </c>
      <c r="V7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82" s="44" t="str">
        <f>+IF(Tabla2[[#This Row],[Edad]]="Corregir","Corregir","Ok")</f>
        <v>Ok</v>
      </c>
      <c r="X782" s="42" t="str">
        <f>+IFERROR(VLOOKUP(Tabla2[[#This Row],[DISTRITO SEGÚN DNI]],Hoja1!$A$2:$B$32,2,FALSE),"No")</f>
        <v>No</v>
      </c>
      <c r="Y782" s="42" t="str">
        <f>IF(OR(LOWER(Tabla2[[#This Row],[GENERO]])="masculino", LOWER(Tabla2[[#This Row],[GENERO]])="femenino"),"OK","Corregir")</f>
        <v>OK</v>
      </c>
      <c r="Z782" s="42" t="str">
        <f>+IF(Tabla2[[#This Row],[Nro. DNI / CE]]="","Corregir",IF(LEN(Tabla2[[#This Row],[Nro. DNI / CE]])&gt;=8,"OK","Corregir"))</f>
        <v>OK</v>
      </c>
      <c r="AA782" s="42">
        <f>COUNTIF(Tabla2[APELLIDOS Y NOMBRES],Tabla2[[#This Row],[APELLIDOS Y NOMBRES]])</f>
        <v>1</v>
      </c>
      <c r="AB782" s="42">
        <f>IF(Tabla2[[#This Row],[Trabajador]]&gt;1,1/Tabla2[[#This Row],[Trabajador]],Tabla2[[#This Row],[Trabajador]])</f>
        <v>1</v>
      </c>
      <c r="AC782" t="str">
        <f>+IFERROR(IF(Tabla2[[#This Row],[FECHA CESE/BAJA]]="","No Aplica",IF(AND(MONTH(Tabla2[[#This Row],[FECHA CESE/BAJA]])=MONTH(TODAY()-30),YEAR(Tabla2[[#This Row],[FECHA CESE/BAJA]])=YEAR(TODAY())),MONTH(TODAY()-30)&amp;"-"&amp;YEAR(TODAY()),"Borrar")),"No aplica")</f>
        <v>No Aplica</v>
      </c>
      <c r="AD782" t="str">
        <f>+IFERROR(IF(Tabla2[[#This Row],[FECHA INICIO DE LABORES EN OBRA]]="","No Aplica",IF(AND(MONTH(Tabla2[[#This Row],[FECHA INICIO DE LABORES EN OBRA]])=MONTH(TODAY()-30),YEAR(Tabla2[[#This Row],[FECHA INICIO DE LABORES EN OBRA]])=YEAR(TODAY())),MONTH(TODAY()-30)&amp;"-"&amp;YEAR(TODAY()),"No Aplica")),"No Aplica")</f>
        <v>No Aplica</v>
      </c>
    </row>
    <row r="783" spans="1:30" x14ac:dyDescent="0.25">
      <c r="A783" s="13">
        <v>20538084761</v>
      </c>
      <c r="B783" s="15" t="s">
        <v>4461</v>
      </c>
      <c r="C783" s="15" t="s">
        <v>4461</v>
      </c>
      <c r="D783" s="15">
        <v>42119003</v>
      </c>
      <c r="E783" s="15" t="s">
        <v>4566</v>
      </c>
      <c r="F783" s="39">
        <v>30577</v>
      </c>
      <c r="G783" s="15">
        <v>2</v>
      </c>
      <c r="H783" s="15" t="s">
        <v>2749</v>
      </c>
      <c r="I783" s="15" t="s">
        <v>4476</v>
      </c>
      <c r="J783" s="15" t="s">
        <v>4567</v>
      </c>
      <c r="K783" s="15" t="s">
        <v>2267</v>
      </c>
      <c r="L783" s="40" t="s">
        <v>6</v>
      </c>
      <c r="M783" s="39"/>
      <c r="N783" s="41" t="s">
        <v>2687</v>
      </c>
      <c r="O783" s="39">
        <v>45050</v>
      </c>
      <c r="P783" s="40">
        <v>1</v>
      </c>
      <c r="Q783" s="40">
        <v>4</v>
      </c>
      <c r="R783" s="40" t="str">
        <f>IFERROR(VLOOKUP(Tabla2[[#This Row],[CONTRATISTA PRNCIPAL]],Hoja1!$L$5:$M$9,2,FALSE),"CJV")</f>
        <v>CJV</v>
      </c>
      <c r="S783" s="40" t="str">
        <f>IF(Tabla2[[#This Row],[EMPRESA]]=Tabla2[[#This Row],[CONTRATISTA PRNCIPAL]],"Principal","Secundaria")</f>
        <v>Principal</v>
      </c>
      <c r="T783" s="42">
        <f>IFERROR(1/COUNTIF(Tabla2[CONTRATISTA PRNCIPAL],Tabla2[[#This Row],[CONTRATISTA PRNCIPAL]]),0)</f>
        <v>0.008403361344537815</v>
      </c>
      <c r="U783" s="43">
        <f>IF(((TODAY()-Tabla2[[#This Row],[FECHA NACIMIENTO]])/365)&lt;18,"Corregir", IF(((TODAY()-Tabla2[[#This Row],[FECHA NACIMIENTO]])/365)&gt;80, "Corregir",ROUNDDOWN(((TODAY()-Tabla2[[#This Row],[FECHA NACIMIENTO]])/365),0)))</f>
        <v>40</v>
      </c>
      <c r="V7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83" s="44" t="str">
        <f>+IF(Tabla2[[#This Row],[Edad]]="Corregir","Corregir","Ok")</f>
        <v>Ok</v>
      </c>
      <c r="X783" s="42" t="str">
        <f>+IFERROR(VLOOKUP(Tabla2[[#This Row],[DISTRITO SEGÚN DNI]],Hoja1!$A$2:$B$32,2,FALSE),"No")</f>
        <v>No</v>
      </c>
      <c r="Y783" s="42" t="str">
        <f>IF(OR(LOWER(Tabla2[[#This Row],[GENERO]])="masculino", LOWER(Tabla2[[#This Row],[GENERO]])="femenino"),"OK","Corregir")</f>
        <v>OK</v>
      </c>
      <c r="Z783" s="42" t="str">
        <f>+IF(Tabla2[[#This Row],[Nro. DNI / CE]]="","Corregir",IF(LEN(Tabla2[[#This Row],[Nro. DNI / CE]])&gt;=8,"OK","Corregir"))</f>
        <v>OK</v>
      </c>
      <c r="AA783" s="42">
        <f>COUNTIF(Tabla2[APELLIDOS Y NOMBRES],Tabla2[[#This Row],[APELLIDOS Y NOMBRES]])</f>
        <v>1</v>
      </c>
      <c r="AB783" s="42">
        <f>IF(Tabla2[[#This Row],[Trabajador]]&gt;1,1/Tabla2[[#This Row],[Trabajador]],Tabla2[[#This Row],[Trabajador]])</f>
        <v>1</v>
      </c>
      <c r="AC783" t="str">
        <f>+IFERROR(IF(Tabla2[[#This Row],[FECHA CESE/BAJA]]="","No Aplica",IF(AND(MONTH(Tabla2[[#This Row],[FECHA CESE/BAJA]])=MONTH(TODAY()-30),YEAR(Tabla2[[#This Row],[FECHA CESE/BAJA]])=YEAR(TODAY())),MONTH(TODAY()-30)&amp;"-"&amp;YEAR(TODAY()),"Borrar")),"No aplica")</f>
        <v>No Aplica</v>
      </c>
      <c r="AD783" t="str">
        <f>+IFERROR(IF(Tabla2[[#This Row],[FECHA INICIO DE LABORES EN OBRA]]="","No Aplica",IF(AND(MONTH(Tabla2[[#This Row],[FECHA INICIO DE LABORES EN OBRA]])=MONTH(TODAY()-30),YEAR(Tabla2[[#This Row],[FECHA INICIO DE LABORES EN OBRA]])=YEAR(TODAY())),MONTH(TODAY()-30)&amp;"-"&amp;YEAR(TODAY()),"No Aplica")),"No Aplica")</f>
        <v>No Aplica</v>
      </c>
    </row>
    <row r="784" spans="1:30" x14ac:dyDescent="0.25">
      <c r="A784" s="13">
        <v>20538084761</v>
      </c>
      <c r="B784" s="15" t="s">
        <v>4461</v>
      </c>
      <c r="C784" s="15" t="s">
        <v>4461</v>
      </c>
      <c r="D784" s="15">
        <v>46163984</v>
      </c>
      <c r="E784" s="15" t="s">
        <v>4568</v>
      </c>
      <c r="F784" s="39">
        <v>32903</v>
      </c>
      <c r="G784" s="15">
        <v>2</v>
      </c>
      <c r="H784" s="15" t="s">
        <v>2749</v>
      </c>
      <c r="I784" s="15" t="s">
        <v>4476</v>
      </c>
      <c r="J784" s="15" t="s">
        <v>4569</v>
      </c>
      <c r="K784" s="15" t="s">
        <v>4570</v>
      </c>
      <c r="L784" s="40" t="s">
        <v>6</v>
      </c>
      <c r="M784" s="39"/>
      <c r="N784" s="41" t="s">
        <v>2687</v>
      </c>
      <c r="O784" s="39">
        <v>45050</v>
      </c>
      <c r="P784" s="40">
        <v>1</v>
      </c>
      <c r="Q784" s="40">
        <v>4</v>
      </c>
      <c r="R784" s="40" t="str">
        <f>IFERROR(VLOOKUP(Tabla2[[#This Row],[CONTRATISTA PRNCIPAL]],Hoja1!$L$5:$M$9,2,FALSE),"CJV")</f>
        <v>CJV</v>
      </c>
      <c r="S784" s="40" t="str">
        <f>IF(Tabla2[[#This Row],[EMPRESA]]=Tabla2[[#This Row],[CONTRATISTA PRNCIPAL]],"Principal","Secundaria")</f>
        <v>Principal</v>
      </c>
      <c r="T784" s="42">
        <f>IFERROR(1/COUNTIF(Tabla2[CONTRATISTA PRNCIPAL],Tabla2[[#This Row],[CONTRATISTA PRNCIPAL]]),0)</f>
        <v>0.008403361344537815</v>
      </c>
      <c r="U784" s="43">
        <f>IF(((TODAY()-Tabla2[[#This Row],[FECHA NACIMIENTO]])/365)&lt;18,"Corregir", IF(((TODAY()-Tabla2[[#This Row],[FECHA NACIMIENTO]])/365)&gt;80, "Corregir",ROUNDDOWN(((TODAY()-Tabla2[[#This Row],[FECHA NACIMIENTO]])/365),0)))</f>
        <v>33</v>
      </c>
      <c r="V7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84" s="44" t="str">
        <f>+IF(Tabla2[[#This Row],[Edad]]="Corregir","Corregir","Ok")</f>
        <v>Ok</v>
      </c>
      <c r="X784" s="42" t="str">
        <f>+IFERROR(VLOOKUP(Tabla2[[#This Row],[DISTRITO SEGÚN DNI]],Hoja1!$A$2:$B$32,2,FALSE),"No")</f>
        <v>No</v>
      </c>
      <c r="Y784" s="42" t="str">
        <f>IF(OR(LOWER(Tabla2[[#This Row],[GENERO]])="masculino", LOWER(Tabla2[[#This Row],[GENERO]])="femenino"),"OK","Corregir")</f>
        <v>OK</v>
      </c>
      <c r="Z784" s="42" t="str">
        <f>+IF(Tabla2[[#This Row],[Nro. DNI / CE]]="","Corregir",IF(LEN(Tabla2[[#This Row],[Nro. DNI / CE]])&gt;=8,"OK","Corregir"))</f>
        <v>OK</v>
      </c>
      <c r="AA784" s="42">
        <f>COUNTIF(Tabla2[APELLIDOS Y NOMBRES],Tabla2[[#This Row],[APELLIDOS Y NOMBRES]])</f>
        <v>1</v>
      </c>
      <c r="AB784" s="42">
        <f>IF(Tabla2[[#This Row],[Trabajador]]&gt;1,1/Tabla2[[#This Row],[Trabajador]],Tabla2[[#This Row],[Trabajador]])</f>
        <v>1</v>
      </c>
      <c r="AC784" t="str">
        <f>+IFERROR(IF(Tabla2[[#This Row],[FECHA CESE/BAJA]]="","No Aplica",IF(AND(MONTH(Tabla2[[#This Row],[FECHA CESE/BAJA]])=MONTH(TODAY()-30),YEAR(Tabla2[[#This Row],[FECHA CESE/BAJA]])=YEAR(TODAY())),MONTH(TODAY()-30)&amp;"-"&amp;YEAR(TODAY()),"Borrar")),"No aplica")</f>
        <v>No Aplica</v>
      </c>
      <c r="AD784" t="str">
        <f>+IFERROR(IF(Tabla2[[#This Row],[FECHA INICIO DE LABORES EN OBRA]]="","No Aplica",IF(AND(MONTH(Tabla2[[#This Row],[FECHA INICIO DE LABORES EN OBRA]])=MONTH(TODAY()-30),YEAR(Tabla2[[#This Row],[FECHA INICIO DE LABORES EN OBRA]])=YEAR(TODAY())),MONTH(TODAY()-30)&amp;"-"&amp;YEAR(TODAY()),"No Aplica")),"No Aplica")</f>
        <v>No Aplica</v>
      </c>
    </row>
    <row r="785" spans="1:30" x14ac:dyDescent="0.25">
      <c r="A785" s="13">
        <v>20538084761</v>
      </c>
      <c r="B785" s="15" t="s">
        <v>4461</v>
      </c>
      <c r="C785" s="15" t="s">
        <v>4461</v>
      </c>
      <c r="D785" s="15" t="s">
        <v>4571</v>
      </c>
      <c r="E785" s="15" t="s">
        <v>4572</v>
      </c>
      <c r="F785" s="39">
        <v>28217</v>
      </c>
      <c r="G785" s="15">
        <v>2</v>
      </c>
      <c r="H785" s="15" t="s">
        <v>2746</v>
      </c>
      <c r="I785" s="15" t="s">
        <v>4476</v>
      </c>
      <c r="J785" s="15" t="s">
        <v>4573</v>
      </c>
      <c r="K785" s="15" t="s">
        <v>2267</v>
      </c>
      <c r="L785" s="40" t="s">
        <v>6</v>
      </c>
      <c r="M785" s="39"/>
      <c r="N785" s="41" t="s">
        <v>2687</v>
      </c>
      <c r="O785" s="39">
        <v>45050</v>
      </c>
      <c r="P785" s="40">
        <v>1</v>
      </c>
      <c r="Q785" s="40">
        <v>4</v>
      </c>
      <c r="R785" s="40" t="str">
        <f>IFERROR(VLOOKUP(Tabla2[[#This Row],[CONTRATISTA PRNCIPAL]],Hoja1!$L$5:$M$9,2,FALSE),"CJV")</f>
        <v>CJV</v>
      </c>
      <c r="S785" s="40" t="str">
        <f>IF(Tabla2[[#This Row],[EMPRESA]]=Tabla2[[#This Row],[CONTRATISTA PRNCIPAL]],"Principal","Secundaria")</f>
        <v>Principal</v>
      </c>
      <c r="T785" s="42">
        <f>IFERROR(1/COUNTIF(Tabla2[CONTRATISTA PRNCIPAL],Tabla2[[#This Row],[CONTRATISTA PRNCIPAL]]),0)</f>
        <v>0.008403361344537815</v>
      </c>
      <c r="U785" s="43">
        <f>IF(((TODAY()-Tabla2[[#This Row],[FECHA NACIMIENTO]])/365)&lt;18,"Corregir", IF(((TODAY()-Tabla2[[#This Row],[FECHA NACIMIENTO]])/365)&gt;80, "Corregir",ROUNDDOWN(((TODAY()-Tabla2[[#This Row],[FECHA NACIMIENTO]])/365),0)))</f>
        <v>46</v>
      </c>
      <c r="V7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85" s="44" t="str">
        <f>+IF(Tabla2[[#This Row],[Edad]]="Corregir","Corregir","Ok")</f>
        <v>Ok</v>
      </c>
      <c r="X785" s="42" t="str">
        <f>+IFERROR(VLOOKUP(Tabla2[[#This Row],[DISTRITO SEGÚN DNI]],Hoja1!$A$2:$B$32,2,FALSE),"No")</f>
        <v>No</v>
      </c>
      <c r="Y785" s="42" t="str">
        <f>IF(OR(LOWER(Tabla2[[#This Row],[GENERO]])="masculino", LOWER(Tabla2[[#This Row],[GENERO]])="femenino"),"OK","Corregir")</f>
        <v>OK</v>
      </c>
      <c r="Z785" s="42" t="str">
        <f>+IF(Tabla2[[#This Row],[Nro. DNI / CE]]="","Corregir",IF(LEN(Tabla2[[#This Row],[Nro. DNI / CE]])&gt;=8,"OK","Corregir"))</f>
        <v>OK</v>
      </c>
      <c r="AA785" s="42">
        <f>COUNTIF(Tabla2[APELLIDOS Y NOMBRES],Tabla2[[#This Row],[APELLIDOS Y NOMBRES]])</f>
        <v>1</v>
      </c>
      <c r="AB785" s="42">
        <f>IF(Tabla2[[#This Row],[Trabajador]]&gt;1,1/Tabla2[[#This Row],[Trabajador]],Tabla2[[#This Row],[Trabajador]])</f>
        <v>1</v>
      </c>
      <c r="AC785" t="str">
        <f>+IFERROR(IF(Tabla2[[#This Row],[FECHA CESE/BAJA]]="","No Aplica",IF(AND(MONTH(Tabla2[[#This Row],[FECHA CESE/BAJA]])=MONTH(TODAY()-30),YEAR(Tabla2[[#This Row],[FECHA CESE/BAJA]])=YEAR(TODAY())),MONTH(TODAY()-30)&amp;"-"&amp;YEAR(TODAY()),"Borrar")),"No aplica")</f>
        <v>No Aplica</v>
      </c>
      <c r="AD785" t="str">
        <f>+IFERROR(IF(Tabla2[[#This Row],[FECHA INICIO DE LABORES EN OBRA]]="","No Aplica",IF(AND(MONTH(Tabla2[[#This Row],[FECHA INICIO DE LABORES EN OBRA]])=MONTH(TODAY()-30),YEAR(Tabla2[[#This Row],[FECHA INICIO DE LABORES EN OBRA]])=YEAR(TODAY())),MONTH(TODAY()-30)&amp;"-"&amp;YEAR(TODAY()),"No Aplica")),"No Aplica")</f>
        <v>No Aplica</v>
      </c>
    </row>
    <row r="786" spans="1:30" x14ac:dyDescent="0.25">
      <c r="A786" s="13">
        <v>20538084761</v>
      </c>
      <c r="B786" s="15" t="s">
        <v>4461</v>
      </c>
      <c r="C786" s="15" t="s">
        <v>4461</v>
      </c>
      <c r="D786" s="15">
        <v>44506371</v>
      </c>
      <c r="E786" s="15" t="s">
        <v>4574</v>
      </c>
      <c r="F786" s="39">
        <v>31943</v>
      </c>
      <c r="G786" s="15">
        <v>2</v>
      </c>
      <c r="H786" s="15" t="s">
        <v>4575</v>
      </c>
      <c r="I786" s="15" t="s">
        <v>4476</v>
      </c>
      <c r="J786" s="15" t="s">
        <v>4576</v>
      </c>
      <c r="K786" s="15" t="s">
        <v>2232</v>
      </c>
      <c r="L786" s="40" t="s">
        <v>6</v>
      </c>
      <c r="M786" s="39"/>
      <c r="N786" s="41" t="s">
        <v>2687</v>
      </c>
      <c r="O786" s="39">
        <v>45056</v>
      </c>
      <c r="P786" s="40">
        <v>1</v>
      </c>
      <c r="Q786" s="40">
        <v>4</v>
      </c>
      <c r="R786" s="40" t="str">
        <f>IFERROR(VLOOKUP(Tabla2[[#This Row],[CONTRATISTA PRNCIPAL]],Hoja1!$L$5:$M$9,2,FALSE),"CJV")</f>
        <v>CJV</v>
      </c>
      <c r="S786" s="40" t="str">
        <f>IF(Tabla2[[#This Row],[EMPRESA]]=Tabla2[[#This Row],[CONTRATISTA PRNCIPAL]],"Principal","Secundaria")</f>
        <v>Principal</v>
      </c>
      <c r="T786" s="42">
        <f>IFERROR(1/COUNTIF(Tabla2[CONTRATISTA PRNCIPAL],Tabla2[[#This Row],[CONTRATISTA PRNCIPAL]]),0)</f>
        <v>0.008403361344537815</v>
      </c>
      <c r="U786" s="43">
        <f>IF(((TODAY()-Tabla2[[#This Row],[FECHA NACIMIENTO]])/365)&lt;18,"Corregir", IF(((TODAY()-Tabla2[[#This Row],[FECHA NACIMIENTO]])/365)&gt;80, "Corregir",ROUNDDOWN(((TODAY()-Tabla2[[#This Row],[FECHA NACIMIENTO]])/365),0)))</f>
        <v>36</v>
      </c>
      <c r="V7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86" s="44" t="str">
        <f>+IF(Tabla2[[#This Row],[Edad]]="Corregir","Corregir","Ok")</f>
        <v>Ok</v>
      </c>
      <c r="X786" s="42" t="str">
        <f>+IFERROR(VLOOKUP(Tabla2[[#This Row],[DISTRITO SEGÚN DNI]],Hoja1!$A$2:$B$32,2,FALSE),"No")</f>
        <v>No</v>
      </c>
      <c r="Y786" s="42" t="str">
        <f>IF(OR(LOWER(Tabla2[[#This Row],[GENERO]])="masculino", LOWER(Tabla2[[#This Row],[GENERO]])="femenino"),"OK","Corregir")</f>
        <v>OK</v>
      </c>
      <c r="Z786" s="42" t="str">
        <f>+IF(Tabla2[[#This Row],[Nro. DNI / CE]]="","Corregir",IF(LEN(Tabla2[[#This Row],[Nro. DNI / CE]])&gt;=8,"OK","Corregir"))</f>
        <v>OK</v>
      </c>
      <c r="AA786" s="42">
        <f>COUNTIF(Tabla2[APELLIDOS Y NOMBRES],Tabla2[[#This Row],[APELLIDOS Y NOMBRES]])</f>
        <v>1</v>
      </c>
      <c r="AB786" s="42">
        <f>IF(Tabla2[[#This Row],[Trabajador]]&gt;1,1/Tabla2[[#This Row],[Trabajador]],Tabla2[[#This Row],[Trabajador]])</f>
        <v>1</v>
      </c>
      <c r="AC786" t="str">
        <f>+IFERROR(IF(Tabla2[[#This Row],[FECHA CESE/BAJA]]="","No Aplica",IF(AND(MONTH(Tabla2[[#This Row],[FECHA CESE/BAJA]])=MONTH(TODAY()-30),YEAR(Tabla2[[#This Row],[FECHA CESE/BAJA]])=YEAR(TODAY())),MONTH(TODAY()-30)&amp;"-"&amp;YEAR(TODAY()),"Borrar")),"No aplica")</f>
        <v>No Aplica</v>
      </c>
      <c r="AD786" t="str">
        <f>+IFERROR(IF(Tabla2[[#This Row],[FECHA INICIO DE LABORES EN OBRA]]="","No Aplica",IF(AND(MONTH(Tabla2[[#This Row],[FECHA INICIO DE LABORES EN OBRA]])=MONTH(TODAY()-30),YEAR(Tabla2[[#This Row],[FECHA INICIO DE LABORES EN OBRA]])=YEAR(TODAY())),MONTH(TODAY()-30)&amp;"-"&amp;YEAR(TODAY()),"No Aplica")),"No Aplica")</f>
        <v>No Aplica</v>
      </c>
    </row>
    <row r="787" spans="1:30" x14ac:dyDescent="0.25">
      <c r="A787" s="13">
        <v>20538084761</v>
      </c>
      <c r="B787" s="15" t="s">
        <v>4461</v>
      </c>
      <c r="C787" s="15" t="s">
        <v>4461</v>
      </c>
      <c r="D787" s="15">
        <v>42891489</v>
      </c>
      <c r="E787" s="15" t="s">
        <v>4577</v>
      </c>
      <c r="F787" s="39">
        <v>30247</v>
      </c>
      <c r="G787" s="15">
        <v>2</v>
      </c>
      <c r="H787" s="15" t="s">
        <v>4575</v>
      </c>
      <c r="I787" s="15" t="s">
        <v>4476</v>
      </c>
      <c r="J787" s="15" t="s">
        <v>4578</v>
      </c>
      <c r="K787" s="15" t="s">
        <v>2242</v>
      </c>
      <c r="L787" s="40" t="s">
        <v>6</v>
      </c>
      <c r="M787" s="39"/>
      <c r="N787" s="41" t="s">
        <v>2687</v>
      </c>
      <c r="O787" s="39">
        <v>45056</v>
      </c>
      <c r="P787" s="40">
        <v>1</v>
      </c>
      <c r="Q787" s="40">
        <v>4</v>
      </c>
      <c r="R787" s="40" t="str">
        <f>IFERROR(VLOOKUP(Tabla2[[#This Row],[CONTRATISTA PRNCIPAL]],Hoja1!$L$5:$M$9,2,FALSE),"CJV")</f>
        <v>CJV</v>
      </c>
      <c r="S787" s="40" t="str">
        <f>IF(Tabla2[[#This Row],[EMPRESA]]=Tabla2[[#This Row],[CONTRATISTA PRNCIPAL]],"Principal","Secundaria")</f>
        <v>Principal</v>
      </c>
      <c r="T787" s="42">
        <f>IFERROR(1/COUNTIF(Tabla2[CONTRATISTA PRNCIPAL],Tabla2[[#This Row],[CONTRATISTA PRNCIPAL]]),0)</f>
        <v>0.008403361344537815</v>
      </c>
      <c r="U787" s="43">
        <f>IF(((TODAY()-Tabla2[[#This Row],[FECHA NACIMIENTO]])/365)&lt;18,"Corregir", IF(((TODAY()-Tabla2[[#This Row],[FECHA NACIMIENTO]])/365)&gt;80, "Corregir",ROUNDDOWN(((TODAY()-Tabla2[[#This Row],[FECHA NACIMIENTO]])/365),0)))</f>
        <v>40</v>
      </c>
      <c r="V7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87" s="44" t="str">
        <f>+IF(Tabla2[[#This Row],[Edad]]="Corregir","Corregir","Ok")</f>
        <v>Ok</v>
      </c>
      <c r="X787" s="42" t="str">
        <f>+IFERROR(VLOOKUP(Tabla2[[#This Row],[DISTRITO SEGÚN DNI]],Hoja1!$A$2:$B$32,2,FALSE),"No")</f>
        <v>No</v>
      </c>
      <c r="Y787" s="42" t="str">
        <f>IF(OR(LOWER(Tabla2[[#This Row],[GENERO]])="masculino", LOWER(Tabla2[[#This Row],[GENERO]])="femenino"),"OK","Corregir")</f>
        <v>OK</v>
      </c>
      <c r="Z787" s="42" t="str">
        <f>+IF(Tabla2[[#This Row],[Nro. DNI / CE]]="","Corregir",IF(LEN(Tabla2[[#This Row],[Nro. DNI / CE]])&gt;=8,"OK","Corregir"))</f>
        <v>OK</v>
      </c>
      <c r="AA787" s="42">
        <f>COUNTIF(Tabla2[APELLIDOS Y NOMBRES],Tabla2[[#This Row],[APELLIDOS Y NOMBRES]])</f>
        <v>1</v>
      </c>
      <c r="AB787" s="42">
        <f>IF(Tabla2[[#This Row],[Trabajador]]&gt;1,1/Tabla2[[#This Row],[Trabajador]],Tabla2[[#This Row],[Trabajador]])</f>
        <v>1</v>
      </c>
      <c r="AC787" t="str">
        <f>+IFERROR(IF(Tabla2[[#This Row],[FECHA CESE/BAJA]]="","No Aplica",IF(AND(MONTH(Tabla2[[#This Row],[FECHA CESE/BAJA]])=MONTH(TODAY()-30),YEAR(Tabla2[[#This Row],[FECHA CESE/BAJA]])=YEAR(TODAY())),MONTH(TODAY()-30)&amp;"-"&amp;YEAR(TODAY()),"Borrar")),"No aplica")</f>
        <v>No Aplica</v>
      </c>
      <c r="AD787" t="str">
        <f>+IFERROR(IF(Tabla2[[#This Row],[FECHA INICIO DE LABORES EN OBRA]]="","No Aplica",IF(AND(MONTH(Tabla2[[#This Row],[FECHA INICIO DE LABORES EN OBRA]])=MONTH(TODAY()-30),YEAR(Tabla2[[#This Row],[FECHA INICIO DE LABORES EN OBRA]])=YEAR(TODAY())),MONTH(TODAY()-30)&amp;"-"&amp;YEAR(TODAY()),"No Aplica")),"No Aplica")</f>
        <v>No Aplica</v>
      </c>
    </row>
    <row r="788" spans="1:30" x14ac:dyDescent="0.25">
      <c r="A788" s="13">
        <v>20538084761</v>
      </c>
      <c r="B788" s="15" t="s">
        <v>4461</v>
      </c>
      <c r="C788" s="15" t="s">
        <v>4461</v>
      </c>
      <c r="D788" s="15">
        <v>43834963</v>
      </c>
      <c r="E788" s="15" t="s">
        <v>116</v>
      </c>
      <c r="F788" s="39">
        <v>31720</v>
      </c>
      <c r="G788" s="15">
        <v>2</v>
      </c>
      <c r="H788" s="15" t="s">
        <v>4579</v>
      </c>
      <c r="I788" s="15" t="s">
        <v>4476</v>
      </c>
      <c r="J788" s="15" t="s">
        <v>4580</v>
      </c>
      <c r="K788" s="15" t="s">
        <v>26</v>
      </c>
      <c r="L788" s="40" t="s">
        <v>6</v>
      </c>
      <c r="M788" s="39"/>
      <c r="N788" s="41" t="s">
        <v>2687</v>
      </c>
      <c r="O788" s="39">
        <v>45056</v>
      </c>
      <c r="P788" s="40">
        <v>1</v>
      </c>
      <c r="Q788" s="40">
        <v>4</v>
      </c>
      <c r="R788" s="40" t="str">
        <f>IFERROR(VLOOKUP(Tabla2[[#This Row],[CONTRATISTA PRNCIPAL]],Hoja1!$L$5:$M$9,2,FALSE),"CJV")</f>
        <v>CJV</v>
      </c>
      <c r="S788" s="40" t="str">
        <f>IF(Tabla2[[#This Row],[EMPRESA]]=Tabla2[[#This Row],[CONTRATISTA PRNCIPAL]],"Principal","Secundaria")</f>
        <v>Principal</v>
      </c>
      <c r="T788" s="42">
        <f>IFERROR(1/COUNTIF(Tabla2[CONTRATISTA PRNCIPAL],Tabla2[[#This Row],[CONTRATISTA PRNCIPAL]]),0)</f>
        <v>0.008403361344537815</v>
      </c>
      <c r="U788" s="43">
        <f>IF(((TODAY()-Tabla2[[#This Row],[FECHA NACIMIENTO]])/365)&lt;18,"Corregir", IF(((TODAY()-Tabla2[[#This Row],[FECHA NACIMIENTO]])/365)&gt;80, "Corregir",ROUNDDOWN(((TODAY()-Tabla2[[#This Row],[FECHA NACIMIENTO]])/365),0)))</f>
        <v>36</v>
      </c>
      <c r="V7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88" s="44" t="str">
        <f>+IF(Tabla2[[#This Row],[Edad]]="Corregir","Corregir","Ok")</f>
        <v>Ok</v>
      </c>
      <c r="X788" s="42" t="str">
        <f>+IFERROR(VLOOKUP(Tabla2[[#This Row],[DISTRITO SEGÚN DNI]],Hoja1!$A$2:$B$32,2,FALSE),"No")</f>
        <v>EL AGUSTINO</v>
      </c>
      <c r="Y788" s="42" t="str">
        <f>IF(OR(LOWER(Tabla2[[#This Row],[GENERO]])="masculino", LOWER(Tabla2[[#This Row],[GENERO]])="femenino"),"OK","Corregir")</f>
        <v>OK</v>
      </c>
      <c r="Z788" s="42" t="str">
        <f>+IF(Tabla2[[#This Row],[Nro. DNI / CE]]="","Corregir",IF(LEN(Tabla2[[#This Row],[Nro. DNI / CE]])&gt;=8,"OK","Corregir"))</f>
        <v>OK</v>
      </c>
      <c r="AA788" s="42">
        <f>COUNTIF(Tabla2[APELLIDOS Y NOMBRES],Tabla2[[#This Row],[APELLIDOS Y NOMBRES]])</f>
        <v>1</v>
      </c>
      <c r="AB788" s="42">
        <f>IF(Tabla2[[#This Row],[Trabajador]]&gt;1,1/Tabla2[[#This Row],[Trabajador]],Tabla2[[#This Row],[Trabajador]])</f>
        <v>1</v>
      </c>
      <c r="AC788" t="str">
        <f>+IFERROR(IF(Tabla2[[#This Row],[FECHA CESE/BAJA]]="","No Aplica",IF(AND(MONTH(Tabla2[[#This Row],[FECHA CESE/BAJA]])=MONTH(TODAY()-30),YEAR(Tabla2[[#This Row],[FECHA CESE/BAJA]])=YEAR(TODAY())),MONTH(TODAY()-30)&amp;"-"&amp;YEAR(TODAY()),"Borrar")),"No aplica")</f>
        <v>No Aplica</v>
      </c>
      <c r="AD788" t="str">
        <f>+IFERROR(IF(Tabla2[[#This Row],[FECHA INICIO DE LABORES EN OBRA]]="","No Aplica",IF(AND(MONTH(Tabla2[[#This Row],[FECHA INICIO DE LABORES EN OBRA]])=MONTH(TODAY()-30),YEAR(Tabla2[[#This Row],[FECHA INICIO DE LABORES EN OBRA]])=YEAR(TODAY())),MONTH(TODAY()-30)&amp;"-"&amp;YEAR(TODAY()),"No Aplica")),"No Aplica")</f>
        <v>No Aplica</v>
      </c>
    </row>
    <row r="789" spans="1:30" x14ac:dyDescent="0.25">
      <c r="A789" s="13">
        <v>20538084761</v>
      </c>
      <c r="B789" s="15" t="s">
        <v>4461</v>
      </c>
      <c r="C789" s="15" t="s">
        <v>4461</v>
      </c>
      <c r="D789" s="15">
        <v>76586816</v>
      </c>
      <c r="E789" s="15" t="s">
        <v>4581</v>
      </c>
      <c r="F789" s="39">
        <v>35637</v>
      </c>
      <c r="G789" s="15">
        <v>2</v>
      </c>
      <c r="H789" s="15" t="s">
        <v>2749</v>
      </c>
      <c r="I789" s="15" t="s">
        <v>4476</v>
      </c>
      <c r="J789" s="15" t="s">
        <v>4582</v>
      </c>
      <c r="K789" s="15" t="s">
        <v>4583</v>
      </c>
      <c r="L789" s="40" t="s">
        <v>6</v>
      </c>
      <c r="M789" s="39"/>
      <c r="N789" s="41" t="s">
        <v>2687</v>
      </c>
      <c r="O789" s="39">
        <v>45056</v>
      </c>
      <c r="P789" s="40">
        <v>1</v>
      </c>
      <c r="Q789" s="40">
        <v>4</v>
      </c>
      <c r="R789" s="40" t="str">
        <f>IFERROR(VLOOKUP(Tabla2[[#This Row],[CONTRATISTA PRNCIPAL]],Hoja1!$L$5:$M$9,2,FALSE),"CJV")</f>
        <v>CJV</v>
      </c>
      <c r="S789" s="40" t="str">
        <f>IF(Tabla2[[#This Row],[EMPRESA]]=Tabla2[[#This Row],[CONTRATISTA PRNCIPAL]],"Principal","Secundaria")</f>
        <v>Principal</v>
      </c>
      <c r="T789" s="42">
        <f>IFERROR(1/COUNTIF(Tabla2[CONTRATISTA PRNCIPAL],Tabla2[[#This Row],[CONTRATISTA PRNCIPAL]]),0)</f>
        <v>0.008403361344537815</v>
      </c>
      <c r="U789" s="43">
        <f>IF(((TODAY()-Tabla2[[#This Row],[FECHA NACIMIENTO]])/365)&lt;18,"Corregir", IF(((TODAY()-Tabla2[[#This Row],[FECHA NACIMIENTO]])/365)&gt;80, "Corregir",ROUNDDOWN(((TODAY()-Tabla2[[#This Row],[FECHA NACIMIENTO]])/365),0)))</f>
        <v>26</v>
      </c>
      <c r="V7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89" s="44" t="str">
        <f>+IF(Tabla2[[#This Row],[Edad]]="Corregir","Corregir","Ok")</f>
        <v>Ok</v>
      </c>
      <c r="X789" s="42" t="str">
        <f>+IFERROR(VLOOKUP(Tabla2[[#This Row],[DISTRITO SEGÚN DNI]],Hoja1!$A$2:$B$32,2,FALSE),"No")</f>
        <v>No</v>
      </c>
      <c r="Y789" s="42" t="str">
        <f>IF(OR(LOWER(Tabla2[[#This Row],[GENERO]])="masculino", LOWER(Tabla2[[#This Row],[GENERO]])="femenino"),"OK","Corregir")</f>
        <v>OK</v>
      </c>
      <c r="Z789" s="42" t="str">
        <f>+IF(Tabla2[[#This Row],[Nro. DNI / CE]]="","Corregir",IF(LEN(Tabla2[[#This Row],[Nro. DNI / CE]])&gt;=8,"OK","Corregir"))</f>
        <v>OK</v>
      </c>
      <c r="AA789" s="42">
        <f>COUNTIF(Tabla2[APELLIDOS Y NOMBRES],Tabla2[[#This Row],[APELLIDOS Y NOMBRES]])</f>
        <v>1</v>
      </c>
      <c r="AB789" s="42">
        <f>IF(Tabla2[[#This Row],[Trabajador]]&gt;1,1/Tabla2[[#This Row],[Trabajador]],Tabla2[[#This Row],[Trabajador]])</f>
        <v>1</v>
      </c>
      <c r="AC789" t="str">
        <f>+IFERROR(IF(Tabla2[[#This Row],[FECHA CESE/BAJA]]="","No Aplica",IF(AND(MONTH(Tabla2[[#This Row],[FECHA CESE/BAJA]])=MONTH(TODAY()-30),YEAR(Tabla2[[#This Row],[FECHA CESE/BAJA]])=YEAR(TODAY())),MONTH(TODAY()-30)&amp;"-"&amp;YEAR(TODAY()),"Borrar")),"No aplica")</f>
        <v>No Aplica</v>
      </c>
      <c r="AD789" t="str">
        <f>+IFERROR(IF(Tabla2[[#This Row],[FECHA INICIO DE LABORES EN OBRA]]="","No Aplica",IF(AND(MONTH(Tabla2[[#This Row],[FECHA INICIO DE LABORES EN OBRA]])=MONTH(TODAY()-30),YEAR(Tabla2[[#This Row],[FECHA INICIO DE LABORES EN OBRA]])=YEAR(TODAY())),MONTH(TODAY()-30)&amp;"-"&amp;YEAR(TODAY()),"No Aplica")),"No Aplica")</f>
        <v>No Aplica</v>
      </c>
    </row>
    <row r="790" spans="1:30" x14ac:dyDescent="0.25">
      <c r="A790" s="13">
        <v>20538084761</v>
      </c>
      <c r="B790" s="15" t="s">
        <v>4461</v>
      </c>
      <c r="C790" s="15" t="s">
        <v>4461</v>
      </c>
      <c r="D790" s="15" t="s">
        <v>817</v>
      </c>
      <c r="E790" s="15" t="s">
        <v>818</v>
      </c>
      <c r="F790" s="39">
        <v>34657</v>
      </c>
      <c r="G790" s="15">
        <v>2</v>
      </c>
      <c r="H790" s="15" t="s">
        <v>2779</v>
      </c>
      <c r="I790" s="15" t="s">
        <v>4476</v>
      </c>
      <c r="J790" s="15" t="s">
        <v>4584</v>
      </c>
      <c r="K790" s="15" t="s">
        <v>2030</v>
      </c>
      <c r="L790" s="40" t="s">
        <v>5</v>
      </c>
      <c r="M790" s="39"/>
      <c r="N790" s="41" t="s">
        <v>2687</v>
      </c>
      <c r="O790" s="39">
        <v>45071</v>
      </c>
      <c r="P790" s="40">
        <v>1</v>
      </c>
      <c r="Q790" s="40">
        <v>4</v>
      </c>
      <c r="R790" s="40" t="str">
        <f>IFERROR(VLOOKUP(Tabla2[[#This Row],[CONTRATISTA PRNCIPAL]],Hoja1!$L$5:$M$9,2,FALSE),"CJV")</f>
        <v>CJV</v>
      </c>
      <c r="S790" s="40" t="str">
        <f>IF(Tabla2[[#This Row],[EMPRESA]]=Tabla2[[#This Row],[CONTRATISTA PRNCIPAL]],"Principal","Secundaria")</f>
        <v>Principal</v>
      </c>
      <c r="T790" s="42">
        <f>IFERROR(1/COUNTIF(Tabla2[CONTRATISTA PRNCIPAL],Tabla2[[#This Row],[CONTRATISTA PRNCIPAL]]),0)</f>
        <v>0.008403361344537815</v>
      </c>
      <c r="U790" s="43">
        <f>IF(((TODAY()-Tabla2[[#This Row],[FECHA NACIMIENTO]])/365)&lt;18,"Corregir", IF(((TODAY()-Tabla2[[#This Row],[FECHA NACIMIENTO]])/365)&gt;80, "Corregir",ROUNDDOWN(((TODAY()-Tabla2[[#This Row],[FECHA NACIMIENTO]])/365),0)))</f>
        <v>28</v>
      </c>
      <c r="V7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90" s="44" t="str">
        <f>+IF(Tabla2[[#This Row],[Edad]]="Corregir","Corregir","Ok")</f>
        <v>Ok</v>
      </c>
      <c r="X790" s="42" t="str">
        <f>+IFERROR(VLOOKUP(Tabla2[[#This Row],[DISTRITO SEGÚN DNI]],Hoja1!$A$2:$B$32,2,FALSE),"No")</f>
        <v>CALLAO</v>
      </c>
      <c r="Y790" s="42" t="str">
        <f>IF(OR(LOWER(Tabla2[[#This Row],[GENERO]])="masculino", LOWER(Tabla2[[#This Row],[GENERO]])="femenino"),"OK","Corregir")</f>
        <v>OK</v>
      </c>
      <c r="Z790" s="42" t="str">
        <f>+IF(Tabla2[[#This Row],[Nro. DNI / CE]]="","Corregir",IF(LEN(Tabla2[[#This Row],[Nro. DNI / CE]])&gt;=8,"OK","Corregir"))</f>
        <v>OK</v>
      </c>
      <c r="AA790" s="42">
        <f>COUNTIF(Tabla2[APELLIDOS Y NOMBRES],Tabla2[[#This Row],[APELLIDOS Y NOMBRES]])</f>
        <v>1</v>
      </c>
      <c r="AB790" s="42">
        <f>IF(Tabla2[[#This Row],[Trabajador]]&gt;1,1/Tabla2[[#This Row],[Trabajador]],Tabla2[[#This Row],[Trabajador]])</f>
        <v>1</v>
      </c>
      <c r="AC790" t="str">
        <f>+IFERROR(IF(Tabla2[[#This Row],[FECHA CESE/BAJA]]="","No Aplica",IF(AND(MONTH(Tabla2[[#This Row],[FECHA CESE/BAJA]])=MONTH(TODAY()-30),YEAR(Tabla2[[#This Row],[FECHA CESE/BAJA]])=YEAR(TODAY())),MONTH(TODAY()-30)&amp;"-"&amp;YEAR(TODAY()),"Borrar")),"No aplica")</f>
        <v>No Aplica</v>
      </c>
      <c r="AD790" t="str">
        <f>+IFERROR(IF(Tabla2[[#This Row],[FECHA INICIO DE LABORES EN OBRA]]="","No Aplica",IF(AND(MONTH(Tabla2[[#This Row],[FECHA INICIO DE LABORES EN OBRA]])=MONTH(TODAY()-30),YEAR(Tabla2[[#This Row],[FECHA INICIO DE LABORES EN OBRA]])=YEAR(TODAY())),MONTH(TODAY()-30)&amp;"-"&amp;YEAR(TODAY()),"No Aplica")),"No Aplica")</f>
        <v>No Aplica</v>
      </c>
    </row>
    <row r="791" spans="1:30" x14ac:dyDescent="0.25">
      <c r="A791" s="13">
        <v>20538084761</v>
      </c>
      <c r="B791" s="15" t="s">
        <v>4461</v>
      </c>
      <c r="C791" s="15" t="s">
        <v>4461</v>
      </c>
      <c r="D791" s="15" t="s">
        <v>4585</v>
      </c>
      <c r="E791" s="15" t="s">
        <v>4586</v>
      </c>
      <c r="F791" s="39">
        <v>35092</v>
      </c>
      <c r="G791" s="15">
        <v>2</v>
      </c>
      <c r="H791" s="15" t="s">
        <v>4587</v>
      </c>
      <c r="I791" s="15" t="s">
        <v>4476</v>
      </c>
      <c r="J791" s="15" t="s">
        <v>4588</v>
      </c>
      <c r="K791" s="15" t="s">
        <v>4570</v>
      </c>
      <c r="L791" s="40" t="s">
        <v>6</v>
      </c>
      <c r="M791" s="39"/>
      <c r="N791" s="41" t="s">
        <v>2687</v>
      </c>
      <c r="O791" s="39">
        <v>45075</v>
      </c>
      <c r="P791" s="40">
        <v>1</v>
      </c>
      <c r="Q791" s="40">
        <v>4</v>
      </c>
      <c r="R791" s="40" t="str">
        <f>IFERROR(VLOOKUP(Tabla2[[#This Row],[CONTRATISTA PRNCIPAL]],Hoja1!$L$5:$M$9,2,FALSE),"CJV")</f>
        <v>CJV</v>
      </c>
      <c r="S791" s="40" t="str">
        <f>IF(Tabla2[[#This Row],[EMPRESA]]=Tabla2[[#This Row],[CONTRATISTA PRNCIPAL]],"Principal","Secundaria")</f>
        <v>Principal</v>
      </c>
      <c r="T791" s="42">
        <f>IFERROR(1/COUNTIF(Tabla2[CONTRATISTA PRNCIPAL],Tabla2[[#This Row],[CONTRATISTA PRNCIPAL]]),0)</f>
        <v>0.008403361344537815</v>
      </c>
      <c r="U791" s="43">
        <f>IF(((TODAY()-Tabla2[[#This Row],[FECHA NACIMIENTO]])/365)&lt;18,"Corregir", IF(((TODAY()-Tabla2[[#This Row],[FECHA NACIMIENTO]])/365)&gt;80, "Corregir",ROUNDDOWN(((TODAY()-Tabla2[[#This Row],[FECHA NACIMIENTO]])/365),0)))</f>
        <v>27</v>
      </c>
      <c r="V7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91" s="44" t="str">
        <f>+IF(Tabla2[[#This Row],[Edad]]="Corregir","Corregir","Ok")</f>
        <v>Ok</v>
      </c>
      <c r="X791" s="42" t="str">
        <f>+IFERROR(VLOOKUP(Tabla2[[#This Row],[DISTRITO SEGÚN DNI]],Hoja1!$A$2:$B$32,2,FALSE),"No")</f>
        <v>No</v>
      </c>
      <c r="Y791" s="42" t="str">
        <f>IF(OR(LOWER(Tabla2[[#This Row],[GENERO]])="masculino", LOWER(Tabla2[[#This Row],[GENERO]])="femenino"),"OK","Corregir")</f>
        <v>OK</v>
      </c>
      <c r="Z791" s="42" t="str">
        <f>+IF(Tabla2[[#This Row],[Nro. DNI / CE]]="","Corregir",IF(LEN(Tabla2[[#This Row],[Nro. DNI / CE]])&gt;=8,"OK","Corregir"))</f>
        <v>OK</v>
      </c>
      <c r="AA791" s="42">
        <f>COUNTIF(Tabla2[APELLIDOS Y NOMBRES],Tabla2[[#This Row],[APELLIDOS Y NOMBRES]])</f>
        <v>1</v>
      </c>
      <c r="AB791" s="42">
        <f>IF(Tabla2[[#This Row],[Trabajador]]&gt;1,1/Tabla2[[#This Row],[Trabajador]],Tabla2[[#This Row],[Trabajador]])</f>
        <v>1</v>
      </c>
      <c r="AC791" t="str">
        <f>+IFERROR(IF(Tabla2[[#This Row],[FECHA CESE/BAJA]]="","No Aplica",IF(AND(MONTH(Tabla2[[#This Row],[FECHA CESE/BAJA]])=MONTH(TODAY()-30),YEAR(Tabla2[[#This Row],[FECHA CESE/BAJA]])=YEAR(TODAY())),MONTH(TODAY()-30)&amp;"-"&amp;YEAR(TODAY()),"Borrar")),"No aplica")</f>
        <v>No Aplica</v>
      </c>
      <c r="AD791" t="str">
        <f>+IFERROR(IF(Tabla2[[#This Row],[FECHA INICIO DE LABORES EN OBRA]]="","No Aplica",IF(AND(MONTH(Tabla2[[#This Row],[FECHA INICIO DE LABORES EN OBRA]])=MONTH(TODAY()-30),YEAR(Tabla2[[#This Row],[FECHA INICIO DE LABORES EN OBRA]])=YEAR(TODAY())),MONTH(TODAY()-30)&amp;"-"&amp;YEAR(TODAY()),"No Aplica")),"No Aplica")</f>
        <v>No Aplica</v>
      </c>
    </row>
    <row r="792" spans="1:30" x14ac:dyDescent="0.25">
      <c r="A792" s="13">
        <v>20538084761</v>
      </c>
      <c r="B792" s="15" t="s">
        <v>4461</v>
      </c>
      <c r="C792" s="15" t="s">
        <v>4461</v>
      </c>
      <c r="D792" s="15" t="s">
        <v>4589</v>
      </c>
      <c r="E792" s="15" t="s">
        <v>4590</v>
      </c>
      <c r="F792" s="39">
        <v>34770</v>
      </c>
      <c r="G792" s="15">
        <v>1</v>
      </c>
      <c r="H792" s="15" t="s">
        <v>4182</v>
      </c>
      <c r="I792" s="15" t="s">
        <v>4476</v>
      </c>
      <c r="J792" s="15" t="s">
        <v>4591</v>
      </c>
      <c r="K792" s="15" t="s">
        <v>4592</v>
      </c>
      <c r="L792" s="40" t="s">
        <v>6</v>
      </c>
      <c r="M792" s="39"/>
      <c r="N792" s="41" t="s">
        <v>2687</v>
      </c>
      <c r="O792" s="39">
        <v>45041</v>
      </c>
      <c r="P792" s="40">
        <v>1</v>
      </c>
      <c r="Q792" s="40">
        <v>1</v>
      </c>
      <c r="R792" s="40" t="str">
        <f>IFERROR(VLOOKUP(Tabla2[[#This Row],[CONTRATISTA PRNCIPAL]],Hoja1!$L$5:$M$9,2,FALSE),"CJV")</f>
        <v>CJV</v>
      </c>
      <c r="S792" s="40" t="str">
        <f>IF(Tabla2[[#This Row],[EMPRESA]]=Tabla2[[#This Row],[CONTRATISTA PRNCIPAL]],"Principal","Secundaria")</f>
        <v>Principal</v>
      </c>
      <c r="T792" s="42">
        <f>IFERROR(1/COUNTIF(Tabla2[CONTRATISTA PRNCIPAL],Tabla2[[#This Row],[CONTRATISTA PRNCIPAL]]),0)</f>
        <v>0.008403361344537815</v>
      </c>
      <c r="U792" s="43">
        <f>IF(((TODAY()-Tabla2[[#This Row],[FECHA NACIMIENTO]])/365)&lt;18,"Corregir", IF(((TODAY()-Tabla2[[#This Row],[FECHA NACIMIENTO]])/365)&gt;80, "Corregir",ROUNDDOWN(((TODAY()-Tabla2[[#This Row],[FECHA NACIMIENTO]])/365),0)))</f>
        <v>28</v>
      </c>
      <c r="V7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792" s="44" t="str">
        <f>+IF(Tabla2[[#This Row],[Edad]]="Corregir","Corregir","Ok")</f>
        <v>Ok</v>
      </c>
      <c r="X792" s="42" t="str">
        <f>+IFERROR(VLOOKUP(Tabla2[[#This Row],[DISTRITO SEGÚN DNI]],Hoja1!$A$2:$B$32,2,FALSE),"No")</f>
        <v>No</v>
      </c>
      <c r="Y792" s="42" t="str">
        <f>IF(OR(LOWER(Tabla2[[#This Row],[GENERO]])="masculino", LOWER(Tabla2[[#This Row],[GENERO]])="femenino"),"OK","Corregir")</f>
        <v>OK</v>
      </c>
      <c r="Z792" s="42" t="str">
        <f>+IF(Tabla2[[#This Row],[Nro. DNI / CE]]="","Corregir",IF(LEN(Tabla2[[#This Row],[Nro. DNI / CE]])&gt;=8,"OK","Corregir"))</f>
        <v>OK</v>
      </c>
      <c r="AA792" s="42">
        <f>COUNTIF(Tabla2[APELLIDOS Y NOMBRES],Tabla2[[#This Row],[APELLIDOS Y NOMBRES]])</f>
        <v>1</v>
      </c>
      <c r="AB792" s="42">
        <f>IF(Tabla2[[#This Row],[Trabajador]]&gt;1,1/Tabla2[[#This Row],[Trabajador]],Tabla2[[#This Row],[Trabajador]])</f>
        <v>1</v>
      </c>
      <c r="AC792" t="str">
        <f>+IFERROR(IF(Tabla2[[#This Row],[FECHA CESE/BAJA]]="","No Aplica",IF(AND(MONTH(Tabla2[[#This Row],[FECHA CESE/BAJA]])=MONTH(TODAY()-30),YEAR(Tabla2[[#This Row],[FECHA CESE/BAJA]])=YEAR(TODAY())),MONTH(TODAY()-30)&amp;"-"&amp;YEAR(TODAY()),"Borrar")),"No aplica")</f>
        <v>No Aplica</v>
      </c>
      <c r="AD792" t="str">
        <f>+IFERROR(IF(Tabla2[[#This Row],[FECHA INICIO DE LABORES EN OBRA]]="","No Aplica",IF(AND(MONTH(Tabla2[[#This Row],[FECHA INICIO DE LABORES EN OBRA]])=MONTH(TODAY()-30),YEAR(Tabla2[[#This Row],[FECHA INICIO DE LABORES EN OBRA]])=YEAR(TODAY())),MONTH(TODAY()-30)&amp;"-"&amp;YEAR(TODAY()),"No Aplica")),"No Aplica")</f>
        <v>No Aplica</v>
      </c>
    </row>
    <row r="793" spans="1:30" x14ac:dyDescent="0.25">
      <c r="A793" s="13">
        <v>20538084761</v>
      </c>
      <c r="B793" s="15" t="s">
        <v>4461</v>
      </c>
      <c r="C793" s="15" t="s">
        <v>4461</v>
      </c>
      <c r="D793" s="15">
        <v>43009054</v>
      </c>
      <c r="E793" s="15" t="s">
        <v>4593</v>
      </c>
      <c r="F793" s="39">
        <v>30800</v>
      </c>
      <c r="G793" s="15">
        <v>2</v>
      </c>
      <c r="H793" s="15" t="s">
        <v>4594</v>
      </c>
      <c r="I793" s="15" t="s">
        <v>4476</v>
      </c>
      <c r="J793" s="15" t="s">
        <v>4595</v>
      </c>
      <c r="K793" s="15" t="s">
        <v>2237</v>
      </c>
      <c r="L793" s="40" t="s">
        <v>6</v>
      </c>
      <c r="M793" s="39"/>
      <c r="N793" s="41" t="s">
        <v>2687</v>
      </c>
      <c r="O793" s="39">
        <v>45110</v>
      </c>
      <c r="P793" s="40">
        <v>1</v>
      </c>
      <c r="Q793" s="40">
        <v>4</v>
      </c>
      <c r="R793" s="40" t="str">
        <f>IFERROR(VLOOKUP(Tabla2[[#This Row],[CONTRATISTA PRNCIPAL]],Hoja1!$L$5:$M$9,2,FALSE),"CJV")</f>
        <v>CJV</v>
      </c>
      <c r="S793" s="40" t="str">
        <f>IF(Tabla2[[#This Row],[EMPRESA]]=Tabla2[[#This Row],[CONTRATISTA PRNCIPAL]],"Principal","Secundaria")</f>
        <v>Principal</v>
      </c>
      <c r="T793" s="42">
        <f>IFERROR(1/COUNTIF(Tabla2[CONTRATISTA PRNCIPAL],Tabla2[[#This Row],[CONTRATISTA PRNCIPAL]]),0)</f>
        <v>0.008403361344537815</v>
      </c>
      <c r="U793" s="43">
        <f>IF(((TODAY()-Tabla2[[#This Row],[FECHA NACIMIENTO]])/365)&lt;18,"Corregir", IF(((TODAY()-Tabla2[[#This Row],[FECHA NACIMIENTO]])/365)&gt;80, "Corregir",ROUNDDOWN(((TODAY()-Tabla2[[#This Row],[FECHA NACIMIENTO]])/365),0)))</f>
        <v>39</v>
      </c>
      <c r="V7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93" s="44" t="str">
        <f>+IF(Tabla2[[#This Row],[Edad]]="Corregir","Corregir","Ok")</f>
        <v>Ok</v>
      </c>
      <c r="X793" s="42" t="str">
        <f>+IFERROR(VLOOKUP(Tabla2[[#This Row],[DISTRITO SEGÚN DNI]],Hoja1!$A$2:$B$32,2,FALSE),"No")</f>
        <v>No</v>
      </c>
      <c r="Y793" s="42" t="str">
        <f>IF(OR(LOWER(Tabla2[[#This Row],[GENERO]])="masculino", LOWER(Tabla2[[#This Row],[GENERO]])="femenino"),"OK","Corregir")</f>
        <v>OK</v>
      </c>
      <c r="Z793" s="42" t="str">
        <f>+IF(Tabla2[[#This Row],[Nro. DNI / CE]]="","Corregir",IF(LEN(Tabla2[[#This Row],[Nro. DNI / CE]])&gt;=8,"OK","Corregir"))</f>
        <v>OK</v>
      </c>
      <c r="AA793" s="42">
        <f>COUNTIF(Tabla2[APELLIDOS Y NOMBRES],Tabla2[[#This Row],[APELLIDOS Y NOMBRES]])</f>
        <v>1</v>
      </c>
      <c r="AB793" s="42">
        <f>IF(Tabla2[[#This Row],[Trabajador]]&gt;1,1/Tabla2[[#This Row],[Trabajador]],Tabla2[[#This Row],[Trabajador]])</f>
        <v>1</v>
      </c>
      <c r="AC793" t="str">
        <f>+IFERROR(IF(Tabla2[[#This Row],[FECHA CESE/BAJA]]="","No Aplica",IF(AND(MONTH(Tabla2[[#This Row],[FECHA CESE/BAJA]])=MONTH(TODAY()-30),YEAR(Tabla2[[#This Row],[FECHA CESE/BAJA]])=YEAR(TODAY())),MONTH(TODAY()-30)&amp;"-"&amp;YEAR(TODAY()),"Borrar")),"No aplica")</f>
        <v>No Aplica</v>
      </c>
      <c r="AD793" t="str">
        <f>+IFERROR(IF(Tabla2[[#This Row],[FECHA INICIO DE LABORES EN OBRA]]="","No Aplica",IF(AND(MONTH(Tabla2[[#This Row],[FECHA INICIO DE LABORES EN OBRA]])=MONTH(TODAY()-30),YEAR(Tabla2[[#This Row],[FECHA INICIO DE LABORES EN OBRA]])=YEAR(TODAY())),MONTH(TODAY()-30)&amp;"-"&amp;YEAR(TODAY()),"No Aplica")),"No Aplica")</f>
        <v>No Aplica</v>
      </c>
    </row>
    <row r="794" spans="1:30" x14ac:dyDescent="0.25">
      <c r="A794" s="13">
        <v>20538084761</v>
      </c>
      <c r="B794" s="15" t="s">
        <v>4461</v>
      </c>
      <c r="C794" s="15" t="s">
        <v>4461</v>
      </c>
      <c r="D794" s="15">
        <v>10249110</v>
      </c>
      <c r="E794" s="15" t="s">
        <v>1417</v>
      </c>
      <c r="F794" s="39">
        <v>27641</v>
      </c>
      <c r="G794" s="15">
        <v>2</v>
      </c>
      <c r="H794" s="15" t="s">
        <v>4594</v>
      </c>
      <c r="I794" s="15" t="s">
        <v>4476</v>
      </c>
      <c r="J794" s="15" t="s">
        <v>4596</v>
      </c>
      <c r="K794" s="15" t="s">
        <v>17</v>
      </c>
      <c r="L794" s="40" t="s">
        <v>6</v>
      </c>
      <c r="M794" s="39"/>
      <c r="N794" s="41" t="s">
        <v>2687</v>
      </c>
      <c r="O794" s="39">
        <v>45110</v>
      </c>
      <c r="P794" s="40">
        <v>1</v>
      </c>
      <c r="Q794" s="40">
        <v>4</v>
      </c>
      <c r="R794" s="40" t="str">
        <f>IFERROR(VLOOKUP(Tabla2[[#This Row],[CONTRATISTA PRNCIPAL]],Hoja1!$L$5:$M$9,2,FALSE),"CJV")</f>
        <v>CJV</v>
      </c>
      <c r="S794" s="40" t="str">
        <f>IF(Tabla2[[#This Row],[EMPRESA]]=Tabla2[[#This Row],[CONTRATISTA PRNCIPAL]],"Principal","Secundaria")</f>
        <v>Principal</v>
      </c>
      <c r="T794" s="42">
        <f>IFERROR(1/COUNTIF(Tabla2[CONTRATISTA PRNCIPAL],Tabla2[[#This Row],[CONTRATISTA PRNCIPAL]]),0)</f>
        <v>0.008403361344537815</v>
      </c>
      <c r="U794" s="43">
        <f>IF(((TODAY()-Tabla2[[#This Row],[FECHA NACIMIENTO]])/365)&lt;18,"Corregir", IF(((TODAY()-Tabla2[[#This Row],[FECHA NACIMIENTO]])/365)&gt;80, "Corregir",ROUNDDOWN(((TODAY()-Tabla2[[#This Row],[FECHA NACIMIENTO]])/365),0)))</f>
        <v>48</v>
      </c>
      <c r="V7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94" s="44" t="str">
        <f>+IF(Tabla2[[#This Row],[Edad]]="Corregir","Corregir","Ok")</f>
        <v>Ok</v>
      </c>
      <c r="X794" s="42" t="str">
        <f>+IFERROR(VLOOKUP(Tabla2[[#This Row],[DISTRITO SEGÚN DNI]],Hoja1!$A$2:$B$32,2,FALSE),"No")</f>
        <v>ATE</v>
      </c>
      <c r="Y794" s="42" t="str">
        <f>IF(OR(LOWER(Tabla2[[#This Row],[GENERO]])="masculino", LOWER(Tabla2[[#This Row],[GENERO]])="femenino"),"OK","Corregir")</f>
        <v>OK</v>
      </c>
      <c r="Z794" s="42" t="str">
        <f>+IF(Tabla2[[#This Row],[Nro. DNI / CE]]="","Corregir",IF(LEN(Tabla2[[#This Row],[Nro. DNI / CE]])&gt;=8,"OK","Corregir"))</f>
        <v>OK</v>
      </c>
      <c r="AA794" s="42">
        <f>COUNTIF(Tabla2[APELLIDOS Y NOMBRES],Tabla2[[#This Row],[APELLIDOS Y NOMBRES]])</f>
        <v>1</v>
      </c>
      <c r="AB794" s="42">
        <f>IF(Tabla2[[#This Row],[Trabajador]]&gt;1,1/Tabla2[[#This Row],[Trabajador]],Tabla2[[#This Row],[Trabajador]])</f>
        <v>1</v>
      </c>
      <c r="AC794" t="str">
        <f>+IFERROR(IF(Tabla2[[#This Row],[FECHA CESE/BAJA]]="","No Aplica",IF(AND(MONTH(Tabla2[[#This Row],[FECHA CESE/BAJA]])=MONTH(TODAY()-30),YEAR(Tabla2[[#This Row],[FECHA CESE/BAJA]])=YEAR(TODAY())),MONTH(TODAY()-30)&amp;"-"&amp;YEAR(TODAY()),"Borrar")),"No aplica")</f>
        <v>No Aplica</v>
      </c>
      <c r="AD794" t="str">
        <f>+IFERROR(IF(Tabla2[[#This Row],[FECHA INICIO DE LABORES EN OBRA]]="","No Aplica",IF(AND(MONTH(Tabla2[[#This Row],[FECHA INICIO DE LABORES EN OBRA]])=MONTH(TODAY()-30),YEAR(Tabla2[[#This Row],[FECHA INICIO DE LABORES EN OBRA]])=YEAR(TODAY())),MONTH(TODAY()-30)&amp;"-"&amp;YEAR(TODAY()),"No Aplica")),"No Aplica")</f>
        <v>No Aplica</v>
      </c>
    </row>
    <row r="795" spans="1:30" x14ac:dyDescent="0.25">
      <c r="A795" s="13">
        <v>20538084761</v>
      </c>
      <c r="B795" s="15" t="s">
        <v>4461</v>
      </c>
      <c r="C795" s="15" t="s">
        <v>4461</v>
      </c>
      <c r="D795" s="15">
        <v>40978751</v>
      </c>
      <c r="E795" s="15" t="s">
        <v>1418</v>
      </c>
      <c r="F795" s="39">
        <v>29387</v>
      </c>
      <c r="G795" s="15">
        <v>2</v>
      </c>
      <c r="H795" s="15" t="s">
        <v>4594</v>
      </c>
      <c r="I795" s="15" t="s">
        <v>4476</v>
      </c>
      <c r="J795" s="15" t="s">
        <v>4597</v>
      </c>
      <c r="K795" s="15" t="s">
        <v>17</v>
      </c>
      <c r="L795" s="40" t="s">
        <v>6</v>
      </c>
      <c r="M795" s="39"/>
      <c r="N795" s="41" t="s">
        <v>2687</v>
      </c>
      <c r="O795" s="39">
        <v>45110</v>
      </c>
      <c r="P795" s="40">
        <v>1</v>
      </c>
      <c r="Q795" s="40">
        <v>4</v>
      </c>
      <c r="R795" s="40" t="str">
        <f>IFERROR(VLOOKUP(Tabla2[[#This Row],[CONTRATISTA PRNCIPAL]],Hoja1!$L$5:$M$9,2,FALSE),"CJV")</f>
        <v>CJV</v>
      </c>
      <c r="S795" s="40" t="str">
        <f>IF(Tabla2[[#This Row],[EMPRESA]]=Tabla2[[#This Row],[CONTRATISTA PRNCIPAL]],"Principal","Secundaria")</f>
        <v>Principal</v>
      </c>
      <c r="T795" s="42">
        <f>IFERROR(1/COUNTIF(Tabla2[CONTRATISTA PRNCIPAL],Tabla2[[#This Row],[CONTRATISTA PRNCIPAL]]),0)</f>
        <v>0.008403361344537815</v>
      </c>
      <c r="U795" s="43">
        <f>IF(((TODAY()-Tabla2[[#This Row],[FECHA NACIMIENTO]])/365)&lt;18,"Corregir", IF(((TODAY()-Tabla2[[#This Row],[FECHA NACIMIENTO]])/365)&gt;80, "Corregir",ROUNDDOWN(((TODAY()-Tabla2[[#This Row],[FECHA NACIMIENTO]])/365),0)))</f>
        <v>43</v>
      </c>
      <c r="V7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95" s="44" t="str">
        <f>+IF(Tabla2[[#This Row],[Edad]]="Corregir","Corregir","Ok")</f>
        <v>Ok</v>
      </c>
      <c r="X795" s="42" t="str">
        <f>+IFERROR(VLOOKUP(Tabla2[[#This Row],[DISTRITO SEGÚN DNI]],Hoja1!$A$2:$B$32,2,FALSE),"No")</f>
        <v>ATE</v>
      </c>
      <c r="Y795" s="42" t="str">
        <f>IF(OR(LOWER(Tabla2[[#This Row],[GENERO]])="masculino", LOWER(Tabla2[[#This Row],[GENERO]])="femenino"),"OK","Corregir")</f>
        <v>OK</v>
      </c>
      <c r="Z795" s="42" t="str">
        <f>+IF(Tabla2[[#This Row],[Nro. DNI / CE]]="","Corregir",IF(LEN(Tabla2[[#This Row],[Nro. DNI / CE]])&gt;=8,"OK","Corregir"))</f>
        <v>OK</v>
      </c>
      <c r="AA795" s="42">
        <f>COUNTIF(Tabla2[APELLIDOS Y NOMBRES],Tabla2[[#This Row],[APELLIDOS Y NOMBRES]])</f>
        <v>1</v>
      </c>
      <c r="AB795" s="42">
        <f>IF(Tabla2[[#This Row],[Trabajador]]&gt;1,1/Tabla2[[#This Row],[Trabajador]],Tabla2[[#This Row],[Trabajador]])</f>
        <v>1</v>
      </c>
      <c r="AC795" t="str">
        <f>+IFERROR(IF(Tabla2[[#This Row],[FECHA CESE/BAJA]]="","No Aplica",IF(AND(MONTH(Tabla2[[#This Row],[FECHA CESE/BAJA]])=MONTH(TODAY()-30),YEAR(Tabla2[[#This Row],[FECHA CESE/BAJA]])=YEAR(TODAY())),MONTH(TODAY()-30)&amp;"-"&amp;YEAR(TODAY()),"Borrar")),"No aplica")</f>
        <v>No Aplica</v>
      </c>
      <c r="AD795" t="str">
        <f>+IFERROR(IF(Tabla2[[#This Row],[FECHA INICIO DE LABORES EN OBRA]]="","No Aplica",IF(AND(MONTH(Tabla2[[#This Row],[FECHA INICIO DE LABORES EN OBRA]])=MONTH(TODAY()-30),YEAR(Tabla2[[#This Row],[FECHA INICIO DE LABORES EN OBRA]])=YEAR(TODAY())),MONTH(TODAY()-30)&amp;"-"&amp;YEAR(TODAY()),"No Aplica")),"No Aplica")</f>
        <v>No Aplica</v>
      </c>
    </row>
    <row r="796" spans="1:30" x14ac:dyDescent="0.25">
      <c r="A796" s="13">
        <v>20538084761</v>
      </c>
      <c r="B796" s="15" t="s">
        <v>4461</v>
      </c>
      <c r="C796" s="15" t="s">
        <v>4461</v>
      </c>
      <c r="D796" s="15">
        <v>47783063</v>
      </c>
      <c r="E796" s="15" t="s">
        <v>4598</v>
      </c>
      <c r="F796" s="39">
        <v>32692</v>
      </c>
      <c r="G796" s="15">
        <v>2</v>
      </c>
      <c r="H796" s="15" t="s">
        <v>4594</v>
      </c>
      <c r="I796" s="15" t="s">
        <v>4476</v>
      </c>
      <c r="J796" s="15" t="s">
        <v>4599</v>
      </c>
      <c r="K796" s="15" t="s">
        <v>4600</v>
      </c>
      <c r="L796" s="40" t="s">
        <v>6</v>
      </c>
      <c r="M796" s="39"/>
      <c r="N796" s="41" t="s">
        <v>2687</v>
      </c>
      <c r="O796" s="39">
        <v>45110</v>
      </c>
      <c r="P796" s="40">
        <v>1</v>
      </c>
      <c r="Q796" s="40">
        <v>4</v>
      </c>
      <c r="R796" s="40" t="str">
        <f>IFERROR(VLOOKUP(Tabla2[[#This Row],[CONTRATISTA PRNCIPAL]],Hoja1!$L$5:$M$9,2,FALSE),"CJV")</f>
        <v>CJV</v>
      </c>
      <c r="S796" s="40" t="str">
        <f>IF(Tabla2[[#This Row],[EMPRESA]]=Tabla2[[#This Row],[CONTRATISTA PRNCIPAL]],"Principal","Secundaria")</f>
        <v>Principal</v>
      </c>
      <c r="T796" s="42">
        <f>IFERROR(1/COUNTIF(Tabla2[CONTRATISTA PRNCIPAL],Tabla2[[#This Row],[CONTRATISTA PRNCIPAL]]),0)</f>
        <v>0.008403361344537815</v>
      </c>
      <c r="U796" s="43">
        <f>IF(((TODAY()-Tabla2[[#This Row],[FECHA NACIMIENTO]])/365)&lt;18,"Corregir", IF(((TODAY()-Tabla2[[#This Row],[FECHA NACIMIENTO]])/365)&gt;80, "Corregir",ROUNDDOWN(((TODAY()-Tabla2[[#This Row],[FECHA NACIMIENTO]])/365),0)))</f>
        <v>34</v>
      </c>
      <c r="V7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796" s="44" t="str">
        <f>+IF(Tabla2[[#This Row],[Edad]]="Corregir","Corregir","Ok")</f>
        <v>Ok</v>
      </c>
      <c r="X796" s="42" t="str">
        <f>+IFERROR(VLOOKUP(Tabla2[[#This Row],[DISTRITO SEGÚN DNI]],Hoja1!$A$2:$B$32,2,FALSE),"No")</f>
        <v>No</v>
      </c>
      <c r="Y796" s="42" t="str">
        <f>IF(OR(LOWER(Tabla2[[#This Row],[GENERO]])="masculino", LOWER(Tabla2[[#This Row],[GENERO]])="femenino"),"OK","Corregir")</f>
        <v>OK</v>
      </c>
      <c r="Z796" s="42" t="str">
        <f>+IF(Tabla2[[#This Row],[Nro. DNI / CE]]="","Corregir",IF(LEN(Tabla2[[#This Row],[Nro. DNI / CE]])&gt;=8,"OK","Corregir"))</f>
        <v>OK</v>
      </c>
      <c r="AA796" s="42">
        <f>COUNTIF(Tabla2[APELLIDOS Y NOMBRES],Tabla2[[#This Row],[APELLIDOS Y NOMBRES]])</f>
        <v>1</v>
      </c>
      <c r="AB796" s="42">
        <f>IF(Tabla2[[#This Row],[Trabajador]]&gt;1,1/Tabla2[[#This Row],[Trabajador]],Tabla2[[#This Row],[Trabajador]])</f>
        <v>1</v>
      </c>
      <c r="AC796" t="str">
        <f>+IFERROR(IF(Tabla2[[#This Row],[FECHA CESE/BAJA]]="","No Aplica",IF(AND(MONTH(Tabla2[[#This Row],[FECHA CESE/BAJA]])=MONTH(TODAY()-30),YEAR(Tabla2[[#This Row],[FECHA CESE/BAJA]])=YEAR(TODAY())),MONTH(TODAY()-30)&amp;"-"&amp;YEAR(TODAY()),"Borrar")),"No aplica")</f>
        <v>No Aplica</v>
      </c>
      <c r="AD796" t="str">
        <f>+IFERROR(IF(Tabla2[[#This Row],[FECHA INICIO DE LABORES EN OBRA]]="","No Aplica",IF(AND(MONTH(Tabla2[[#This Row],[FECHA INICIO DE LABORES EN OBRA]])=MONTH(TODAY()-30),YEAR(Tabla2[[#This Row],[FECHA INICIO DE LABORES EN OBRA]])=YEAR(TODAY())),MONTH(TODAY()-30)&amp;"-"&amp;YEAR(TODAY()),"No Aplica")),"No Aplica")</f>
        <v>No Aplica</v>
      </c>
    </row>
    <row r="797" spans="1:30" x14ac:dyDescent="0.25">
      <c r="A797" s="13">
        <v>20538084761</v>
      </c>
      <c r="B797" s="15" t="s">
        <v>4461</v>
      </c>
      <c r="C797" s="15" t="s">
        <v>4461</v>
      </c>
      <c r="D797" s="15">
        <v>80086494</v>
      </c>
      <c r="E797" s="15" t="s">
        <v>1419</v>
      </c>
      <c r="F797" s="39">
        <v>27469</v>
      </c>
      <c r="G797" s="15">
        <v>2</v>
      </c>
      <c r="H797" s="15" t="s">
        <v>3803</v>
      </c>
      <c r="I797" s="15" t="s">
        <v>4476</v>
      </c>
      <c r="J797" s="15" t="s">
        <v>4601</v>
      </c>
      <c r="K797" s="15" t="s">
        <v>26</v>
      </c>
      <c r="L797" s="40" t="s">
        <v>6</v>
      </c>
      <c r="M797" s="39"/>
      <c r="N797" s="41" t="s">
        <v>2687</v>
      </c>
      <c r="O797" s="39">
        <v>45112</v>
      </c>
      <c r="P797" s="40">
        <v>1</v>
      </c>
      <c r="Q797" s="40">
        <v>4</v>
      </c>
      <c r="R797" s="40" t="str">
        <f>IFERROR(VLOOKUP(Tabla2[[#This Row],[CONTRATISTA PRNCIPAL]],Hoja1!$L$5:$M$9,2,FALSE),"CJV")</f>
        <v>CJV</v>
      </c>
      <c r="S797" s="40" t="str">
        <f>IF(Tabla2[[#This Row],[EMPRESA]]=Tabla2[[#This Row],[CONTRATISTA PRNCIPAL]],"Principal","Secundaria")</f>
        <v>Principal</v>
      </c>
      <c r="T797" s="42">
        <f>IFERROR(1/COUNTIF(Tabla2[CONTRATISTA PRNCIPAL],Tabla2[[#This Row],[CONTRATISTA PRNCIPAL]]),0)</f>
        <v>0.008403361344537815</v>
      </c>
      <c r="U797" s="43">
        <f>IF(((TODAY()-Tabla2[[#This Row],[FECHA NACIMIENTO]])/365)&lt;18,"Corregir", IF(((TODAY()-Tabla2[[#This Row],[FECHA NACIMIENTO]])/365)&gt;80, "Corregir",ROUNDDOWN(((TODAY()-Tabla2[[#This Row],[FECHA NACIMIENTO]])/365),0)))</f>
        <v>48</v>
      </c>
      <c r="V7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797" s="44" t="str">
        <f>+IF(Tabla2[[#This Row],[Edad]]="Corregir","Corregir","Ok")</f>
        <v>Ok</v>
      </c>
      <c r="X797" s="42" t="str">
        <f>+IFERROR(VLOOKUP(Tabla2[[#This Row],[DISTRITO SEGÚN DNI]],Hoja1!$A$2:$B$32,2,FALSE),"No")</f>
        <v>EL AGUSTINO</v>
      </c>
      <c r="Y797" s="42" t="str">
        <f>IF(OR(LOWER(Tabla2[[#This Row],[GENERO]])="masculino", LOWER(Tabla2[[#This Row],[GENERO]])="femenino"),"OK","Corregir")</f>
        <v>OK</v>
      </c>
      <c r="Z797" s="42" t="str">
        <f>+IF(Tabla2[[#This Row],[Nro. DNI / CE]]="","Corregir",IF(LEN(Tabla2[[#This Row],[Nro. DNI / CE]])&gt;=8,"OK","Corregir"))</f>
        <v>OK</v>
      </c>
      <c r="AA797" s="42">
        <f>COUNTIF(Tabla2[APELLIDOS Y NOMBRES],Tabla2[[#This Row],[APELLIDOS Y NOMBRES]])</f>
        <v>1</v>
      </c>
      <c r="AB797" s="42">
        <f>IF(Tabla2[[#This Row],[Trabajador]]&gt;1,1/Tabla2[[#This Row],[Trabajador]],Tabla2[[#This Row],[Trabajador]])</f>
        <v>1</v>
      </c>
      <c r="AC797" t="str">
        <f>+IFERROR(IF(Tabla2[[#This Row],[FECHA CESE/BAJA]]="","No Aplica",IF(AND(MONTH(Tabla2[[#This Row],[FECHA CESE/BAJA]])=MONTH(TODAY()-30),YEAR(Tabla2[[#This Row],[FECHA CESE/BAJA]])=YEAR(TODAY())),MONTH(TODAY()-30)&amp;"-"&amp;YEAR(TODAY()),"Borrar")),"No aplica")</f>
        <v>No Aplica</v>
      </c>
      <c r="AD797" t="str">
        <f>+IFERROR(IF(Tabla2[[#This Row],[FECHA INICIO DE LABORES EN OBRA]]="","No Aplica",IF(AND(MONTH(Tabla2[[#This Row],[FECHA INICIO DE LABORES EN OBRA]])=MONTH(TODAY()-30),YEAR(Tabla2[[#This Row],[FECHA INICIO DE LABORES EN OBRA]])=YEAR(TODAY())),MONTH(TODAY()-30)&amp;"-"&amp;YEAR(TODAY()),"No Aplica")),"No Aplica")</f>
        <v>No Aplica</v>
      </c>
    </row>
    <row r="798" spans="1:30" x14ac:dyDescent="0.25">
      <c r="A798" s="13">
        <v>20538084761</v>
      </c>
      <c r="B798" s="15" t="s">
        <v>4461</v>
      </c>
      <c r="C798" s="15" t="s">
        <v>4461</v>
      </c>
      <c r="D798" s="15" t="s">
        <v>1420</v>
      </c>
      <c r="E798" s="15" t="s">
        <v>1421</v>
      </c>
      <c r="F798" s="39">
        <v>23227</v>
      </c>
      <c r="G798" s="15">
        <v>2</v>
      </c>
      <c r="H798" s="15" t="s">
        <v>4602</v>
      </c>
      <c r="I798" s="15" t="s">
        <v>4476</v>
      </c>
      <c r="J798" s="15" t="s">
        <v>4603</v>
      </c>
      <c r="K798" s="15" t="s">
        <v>17</v>
      </c>
      <c r="L798" s="40" t="s">
        <v>6</v>
      </c>
      <c r="M798" s="39"/>
      <c r="N798" s="41" t="s">
        <v>2687</v>
      </c>
      <c r="O798" s="39">
        <v>45110</v>
      </c>
      <c r="P798" s="40">
        <v>1</v>
      </c>
      <c r="Q798" s="40">
        <v>4</v>
      </c>
      <c r="R798" s="40" t="str">
        <f>IFERROR(VLOOKUP(Tabla2[[#This Row],[CONTRATISTA PRNCIPAL]],Hoja1!$L$5:$M$9,2,FALSE),"CJV")</f>
        <v>CJV</v>
      </c>
      <c r="S798" s="40" t="str">
        <f>IF(Tabla2[[#This Row],[EMPRESA]]=Tabla2[[#This Row],[CONTRATISTA PRNCIPAL]],"Principal","Secundaria")</f>
        <v>Principal</v>
      </c>
      <c r="T798" s="42">
        <f>IFERROR(1/COUNTIF(Tabla2[CONTRATISTA PRNCIPAL],Tabla2[[#This Row],[CONTRATISTA PRNCIPAL]]),0)</f>
        <v>0.008403361344537815</v>
      </c>
      <c r="U798" s="43">
        <f>IF(((TODAY()-Tabla2[[#This Row],[FECHA NACIMIENTO]])/365)&lt;18,"Corregir", IF(((TODAY()-Tabla2[[#This Row],[FECHA NACIMIENTO]])/365)&gt;80, "Corregir",ROUNDDOWN(((TODAY()-Tabla2[[#This Row],[FECHA NACIMIENTO]])/365),0)))</f>
        <v>60</v>
      </c>
      <c r="V7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798" s="44" t="str">
        <f>+IF(Tabla2[[#This Row],[Edad]]="Corregir","Corregir","Ok")</f>
        <v>Ok</v>
      </c>
      <c r="X798" s="42" t="str">
        <f>+IFERROR(VLOOKUP(Tabla2[[#This Row],[DISTRITO SEGÚN DNI]],Hoja1!$A$2:$B$32,2,FALSE),"No")</f>
        <v>ATE</v>
      </c>
      <c r="Y798" s="42" t="str">
        <f>IF(OR(LOWER(Tabla2[[#This Row],[GENERO]])="masculino", LOWER(Tabla2[[#This Row],[GENERO]])="femenino"),"OK","Corregir")</f>
        <v>OK</v>
      </c>
      <c r="Z798" s="42" t="str">
        <f>+IF(Tabla2[[#This Row],[Nro. DNI / CE]]="","Corregir",IF(LEN(Tabla2[[#This Row],[Nro. DNI / CE]])&gt;=8,"OK","Corregir"))</f>
        <v>OK</v>
      </c>
      <c r="AA798" s="42">
        <f>COUNTIF(Tabla2[APELLIDOS Y NOMBRES],Tabla2[[#This Row],[APELLIDOS Y NOMBRES]])</f>
        <v>1</v>
      </c>
      <c r="AB798" s="42">
        <f>IF(Tabla2[[#This Row],[Trabajador]]&gt;1,1/Tabla2[[#This Row],[Trabajador]],Tabla2[[#This Row],[Trabajador]])</f>
        <v>1</v>
      </c>
      <c r="AC798" t="str">
        <f>+IFERROR(IF(Tabla2[[#This Row],[FECHA CESE/BAJA]]="","No Aplica",IF(AND(MONTH(Tabla2[[#This Row],[FECHA CESE/BAJA]])=MONTH(TODAY()-30),YEAR(Tabla2[[#This Row],[FECHA CESE/BAJA]])=YEAR(TODAY())),MONTH(TODAY()-30)&amp;"-"&amp;YEAR(TODAY()),"Borrar")),"No aplica")</f>
        <v>No Aplica</v>
      </c>
      <c r="AD798" t="str">
        <f>+IFERROR(IF(Tabla2[[#This Row],[FECHA INICIO DE LABORES EN OBRA]]="","No Aplica",IF(AND(MONTH(Tabla2[[#This Row],[FECHA INICIO DE LABORES EN OBRA]])=MONTH(TODAY()-30),YEAR(Tabla2[[#This Row],[FECHA INICIO DE LABORES EN OBRA]])=YEAR(TODAY())),MONTH(TODAY()-30)&amp;"-"&amp;YEAR(TODAY()),"No Aplica")),"No Aplica")</f>
        <v>No Aplica</v>
      </c>
    </row>
    <row r="799" spans="1:30" x14ac:dyDescent="0.25">
      <c r="A799" s="13">
        <v>20538084761</v>
      </c>
      <c r="B799" s="15" t="s">
        <v>4461</v>
      </c>
      <c r="C799" s="15" t="s">
        <v>4461</v>
      </c>
      <c r="D799" s="15" t="s">
        <v>4604</v>
      </c>
      <c r="E799" s="15" t="s">
        <v>4605</v>
      </c>
      <c r="F799" s="39">
        <v>24797</v>
      </c>
      <c r="G799" s="15">
        <v>2</v>
      </c>
      <c r="H799" s="15" t="s">
        <v>4594</v>
      </c>
      <c r="I799" s="15" t="s">
        <v>4476</v>
      </c>
      <c r="J799" s="15" t="s">
        <v>4606</v>
      </c>
      <c r="K799" s="15" t="s">
        <v>2237</v>
      </c>
      <c r="L799" s="40" t="s">
        <v>6</v>
      </c>
      <c r="M799" s="39"/>
      <c r="N799" s="41" t="s">
        <v>2687</v>
      </c>
      <c r="O799" s="39">
        <v>45110</v>
      </c>
      <c r="P799" s="40">
        <v>1</v>
      </c>
      <c r="Q799" s="40">
        <v>4</v>
      </c>
      <c r="R799" s="40" t="str">
        <f>IFERROR(VLOOKUP(Tabla2[[#This Row],[CONTRATISTA PRNCIPAL]],Hoja1!$L$5:$M$9,2,FALSE),"CJV")</f>
        <v>CJV</v>
      </c>
      <c r="S799" s="40" t="str">
        <f>IF(Tabla2[[#This Row],[EMPRESA]]=Tabla2[[#This Row],[CONTRATISTA PRNCIPAL]],"Principal","Secundaria")</f>
        <v>Principal</v>
      </c>
      <c r="T799" s="42">
        <f>IFERROR(1/COUNTIF(Tabla2[CONTRATISTA PRNCIPAL],Tabla2[[#This Row],[CONTRATISTA PRNCIPAL]]),0)</f>
        <v>0.008403361344537815</v>
      </c>
      <c r="U799" s="43">
        <f>IF(((TODAY()-Tabla2[[#This Row],[FECHA NACIMIENTO]])/365)&lt;18,"Corregir", IF(((TODAY()-Tabla2[[#This Row],[FECHA NACIMIENTO]])/365)&gt;80, "Corregir",ROUNDDOWN(((TODAY()-Tabla2[[#This Row],[FECHA NACIMIENTO]])/365),0)))</f>
        <v>55</v>
      </c>
      <c r="V7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799" s="44" t="str">
        <f>+IF(Tabla2[[#This Row],[Edad]]="Corregir","Corregir","Ok")</f>
        <v>Ok</v>
      </c>
      <c r="X799" s="42" t="str">
        <f>+IFERROR(VLOOKUP(Tabla2[[#This Row],[DISTRITO SEGÚN DNI]],Hoja1!$A$2:$B$32,2,FALSE),"No")</f>
        <v>No</v>
      </c>
      <c r="Y799" s="42" t="str">
        <f>IF(OR(LOWER(Tabla2[[#This Row],[GENERO]])="masculino", LOWER(Tabla2[[#This Row],[GENERO]])="femenino"),"OK","Corregir")</f>
        <v>OK</v>
      </c>
      <c r="Z799" s="42" t="str">
        <f>+IF(Tabla2[[#This Row],[Nro. DNI / CE]]="","Corregir",IF(LEN(Tabla2[[#This Row],[Nro. DNI / CE]])&gt;=8,"OK","Corregir"))</f>
        <v>OK</v>
      </c>
      <c r="AA799" s="42">
        <f>COUNTIF(Tabla2[APELLIDOS Y NOMBRES],Tabla2[[#This Row],[APELLIDOS Y NOMBRES]])</f>
        <v>1</v>
      </c>
      <c r="AB799" s="42">
        <f>IF(Tabla2[[#This Row],[Trabajador]]&gt;1,1/Tabla2[[#This Row],[Trabajador]],Tabla2[[#This Row],[Trabajador]])</f>
        <v>1</v>
      </c>
      <c r="AC799" t="str">
        <f>+IFERROR(IF(Tabla2[[#This Row],[FECHA CESE/BAJA]]="","No Aplica",IF(AND(MONTH(Tabla2[[#This Row],[FECHA CESE/BAJA]])=MONTH(TODAY()-30),YEAR(Tabla2[[#This Row],[FECHA CESE/BAJA]])=YEAR(TODAY())),MONTH(TODAY()-30)&amp;"-"&amp;YEAR(TODAY()),"Borrar")),"No aplica")</f>
        <v>No Aplica</v>
      </c>
      <c r="AD799" t="str">
        <f>+IFERROR(IF(Tabla2[[#This Row],[FECHA INICIO DE LABORES EN OBRA]]="","No Aplica",IF(AND(MONTH(Tabla2[[#This Row],[FECHA INICIO DE LABORES EN OBRA]])=MONTH(TODAY()-30),YEAR(Tabla2[[#This Row],[FECHA INICIO DE LABORES EN OBRA]])=YEAR(TODAY())),MONTH(TODAY()-30)&amp;"-"&amp;YEAR(TODAY()),"No Aplica")),"No Aplica")</f>
        <v>No Aplica</v>
      </c>
    </row>
    <row r="800" spans="1:30" x14ac:dyDescent="0.25">
      <c r="A800" s="13">
        <v>20538084761</v>
      </c>
      <c r="B800" s="15" t="s">
        <v>4461</v>
      </c>
      <c r="C800" s="15" t="s">
        <v>4461</v>
      </c>
      <c r="D800" s="15">
        <v>73213668</v>
      </c>
      <c r="E800" s="15" t="s">
        <v>1422</v>
      </c>
      <c r="F800" s="39">
        <v>38487</v>
      </c>
      <c r="G800" s="15">
        <v>2</v>
      </c>
      <c r="H800" s="15" t="s">
        <v>2749</v>
      </c>
      <c r="I800" s="15" t="s">
        <v>4476</v>
      </c>
      <c r="J800" s="15" t="s">
        <v>4607</v>
      </c>
      <c r="K800" s="15" t="s">
        <v>2022</v>
      </c>
      <c r="L800" s="40" t="s">
        <v>6</v>
      </c>
      <c r="M800" s="39"/>
      <c r="N800" s="41" t="s">
        <v>2687</v>
      </c>
      <c r="O800" s="39">
        <v>45105</v>
      </c>
      <c r="P800" s="40">
        <v>1</v>
      </c>
      <c r="Q800" s="40">
        <v>4</v>
      </c>
      <c r="R800" s="40" t="str">
        <f>IFERROR(VLOOKUP(Tabla2[[#This Row],[CONTRATISTA PRNCIPAL]],Hoja1!$L$5:$M$9,2,FALSE),"CJV")</f>
        <v>CJV</v>
      </c>
      <c r="S800" s="40" t="str">
        <f>IF(Tabla2[[#This Row],[EMPRESA]]=Tabla2[[#This Row],[CONTRATISTA PRNCIPAL]],"Principal","Secundaria")</f>
        <v>Principal</v>
      </c>
      <c r="T800" s="42">
        <f>IFERROR(1/COUNTIF(Tabla2[CONTRATISTA PRNCIPAL],Tabla2[[#This Row],[CONTRATISTA PRNCIPAL]]),0)</f>
        <v>0.008403361344537815</v>
      </c>
      <c r="U800" s="43">
        <f>IF(((TODAY()-Tabla2[[#This Row],[FECHA NACIMIENTO]])/365)&lt;18,"Corregir", IF(((TODAY()-Tabla2[[#This Row],[FECHA NACIMIENTO]])/365)&gt;80, "Corregir",ROUNDDOWN(((TODAY()-Tabla2[[#This Row],[FECHA NACIMIENTO]])/365),0)))</f>
        <v>18</v>
      </c>
      <c r="V8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800" s="44" t="str">
        <f>+IF(Tabla2[[#This Row],[Edad]]="Corregir","Corregir","Ok")</f>
        <v>Ok</v>
      </c>
      <c r="X800" s="42" t="str">
        <f>+IFERROR(VLOOKUP(Tabla2[[#This Row],[DISTRITO SEGÚN DNI]],Hoja1!$A$2:$B$32,2,FALSE),"No")</f>
        <v>CALLAO</v>
      </c>
      <c r="Y800" s="42" t="str">
        <f>IF(OR(LOWER(Tabla2[[#This Row],[GENERO]])="masculino", LOWER(Tabla2[[#This Row],[GENERO]])="femenino"),"OK","Corregir")</f>
        <v>OK</v>
      </c>
      <c r="Z800" s="42" t="str">
        <f>+IF(Tabla2[[#This Row],[Nro. DNI / CE]]="","Corregir",IF(LEN(Tabla2[[#This Row],[Nro. DNI / CE]])&gt;=8,"OK","Corregir"))</f>
        <v>OK</v>
      </c>
      <c r="AA800" s="42">
        <f>COUNTIF(Tabla2[APELLIDOS Y NOMBRES],Tabla2[[#This Row],[APELLIDOS Y NOMBRES]])</f>
        <v>1</v>
      </c>
      <c r="AB800" s="42">
        <f>IF(Tabla2[[#This Row],[Trabajador]]&gt;1,1/Tabla2[[#This Row],[Trabajador]],Tabla2[[#This Row],[Trabajador]])</f>
        <v>1</v>
      </c>
      <c r="AC800" t="str">
        <f>+IFERROR(IF(Tabla2[[#This Row],[FECHA CESE/BAJA]]="","No Aplica",IF(AND(MONTH(Tabla2[[#This Row],[FECHA CESE/BAJA]])=MONTH(TODAY()-30),YEAR(Tabla2[[#This Row],[FECHA CESE/BAJA]])=YEAR(TODAY())),MONTH(TODAY()-30)&amp;"-"&amp;YEAR(TODAY()),"Borrar")),"No aplica")</f>
        <v>No Aplica</v>
      </c>
      <c r="AD800" t="str">
        <f>+IFERROR(IF(Tabla2[[#This Row],[FECHA INICIO DE LABORES EN OBRA]]="","No Aplica",IF(AND(MONTH(Tabla2[[#This Row],[FECHA INICIO DE LABORES EN OBRA]])=MONTH(TODAY()-30),YEAR(Tabla2[[#This Row],[FECHA INICIO DE LABORES EN OBRA]])=YEAR(TODAY())),MONTH(TODAY()-30)&amp;"-"&amp;YEAR(TODAY()),"No Aplica")),"No Aplica")</f>
        <v>No Aplica</v>
      </c>
    </row>
    <row r="801" spans="1:30" x14ac:dyDescent="0.25">
      <c r="A801" s="13">
        <v>20538084761</v>
      </c>
      <c r="B801" s="15" t="s">
        <v>4461</v>
      </c>
      <c r="C801" s="15" t="s">
        <v>4461</v>
      </c>
      <c r="D801" s="15">
        <v>47939282</v>
      </c>
      <c r="E801" s="15" t="s">
        <v>4608</v>
      </c>
      <c r="F801" s="39">
        <v>34239</v>
      </c>
      <c r="G801" s="15">
        <v>2</v>
      </c>
      <c r="H801" s="15" t="s">
        <v>2749</v>
      </c>
      <c r="I801" s="15" t="s">
        <v>4476</v>
      </c>
      <c r="J801" s="15" t="s">
        <v>4609</v>
      </c>
      <c r="K801" s="15" t="s">
        <v>2237</v>
      </c>
      <c r="L801" s="40" t="s">
        <v>6</v>
      </c>
      <c r="M801" s="39"/>
      <c r="N801" s="41" t="s">
        <v>2687</v>
      </c>
      <c r="O801" s="39">
        <v>45051</v>
      </c>
      <c r="P801" s="40">
        <v>1</v>
      </c>
      <c r="Q801" s="40">
        <v>4</v>
      </c>
      <c r="R801" s="40" t="str">
        <f>IFERROR(VLOOKUP(Tabla2[[#This Row],[CONTRATISTA PRNCIPAL]],Hoja1!$L$5:$M$9,2,FALSE),"CJV")</f>
        <v>CJV</v>
      </c>
      <c r="S801" s="40" t="str">
        <f>IF(Tabla2[[#This Row],[EMPRESA]]=Tabla2[[#This Row],[CONTRATISTA PRNCIPAL]],"Principal","Secundaria")</f>
        <v>Principal</v>
      </c>
      <c r="T801" s="42">
        <f>IFERROR(1/COUNTIF(Tabla2[CONTRATISTA PRNCIPAL],Tabla2[[#This Row],[CONTRATISTA PRNCIPAL]]),0)</f>
        <v>0.008403361344537815</v>
      </c>
      <c r="U801" s="43">
        <f>IF(((TODAY()-Tabla2[[#This Row],[FECHA NACIMIENTO]])/365)&lt;18,"Corregir", IF(((TODAY()-Tabla2[[#This Row],[FECHA NACIMIENTO]])/365)&gt;80, "Corregir",ROUNDDOWN(((TODAY()-Tabla2[[#This Row],[FECHA NACIMIENTO]])/365),0)))</f>
        <v>30</v>
      </c>
      <c r="V8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01" s="44" t="str">
        <f>+IF(Tabla2[[#This Row],[Edad]]="Corregir","Corregir","Ok")</f>
        <v>Ok</v>
      </c>
      <c r="X801" s="42" t="str">
        <f>+IFERROR(VLOOKUP(Tabla2[[#This Row],[DISTRITO SEGÚN DNI]],Hoja1!$A$2:$B$32,2,FALSE),"No")</f>
        <v>No</v>
      </c>
      <c r="Y801" s="42" t="str">
        <f>IF(OR(LOWER(Tabla2[[#This Row],[GENERO]])="masculino", LOWER(Tabla2[[#This Row],[GENERO]])="femenino"),"OK","Corregir")</f>
        <v>OK</v>
      </c>
      <c r="Z801" s="42" t="str">
        <f>+IF(Tabla2[[#This Row],[Nro. DNI / CE]]="","Corregir",IF(LEN(Tabla2[[#This Row],[Nro. DNI / CE]])&gt;=8,"OK","Corregir"))</f>
        <v>OK</v>
      </c>
      <c r="AA801" s="42">
        <f>COUNTIF(Tabla2[APELLIDOS Y NOMBRES],Tabla2[[#This Row],[APELLIDOS Y NOMBRES]])</f>
        <v>1</v>
      </c>
      <c r="AB801" s="42">
        <f>IF(Tabla2[[#This Row],[Trabajador]]&gt;1,1/Tabla2[[#This Row],[Trabajador]],Tabla2[[#This Row],[Trabajador]])</f>
        <v>1</v>
      </c>
      <c r="AC801" t="str">
        <f>+IFERROR(IF(Tabla2[[#This Row],[FECHA CESE/BAJA]]="","No Aplica",IF(AND(MONTH(Tabla2[[#This Row],[FECHA CESE/BAJA]])=MONTH(TODAY()-30),YEAR(Tabla2[[#This Row],[FECHA CESE/BAJA]])=YEAR(TODAY())),MONTH(TODAY()-30)&amp;"-"&amp;YEAR(TODAY()),"Borrar")),"No aplica")</f>
        <v>No Aplica</v>
      </c>
      <c r="AD801" t="str">
        <f>+IFERROR(IF(Tabla2[[#This Row],[FECHA INICIO DE LABORES EN OBRA]]="","No Aplica",IF(AND(MONTH(Tabla2[[#This Row],[FECHA INICIO DE LABORES EN OBRA]])=MONTH(TODAY()-30),YEAR(Tabla2[[#This Row],[FECHA INICIO DE LABORES EN OBRA]])=YEAR(TODAY())),MONTH(TODAY()-30)&amp;"-"&amp;YEAR(TODAY()),"No Aplica")),"No Aplica")</f>
        <v>No Aplica</v>
      </c>
    </row>
    <row r="802" spans="1:30" x14ac:dyDescent="0.25">
      <c r="A802" s="13">
        <v>20538084761</v>
      </c>
      <c r="B802" s="15" t="s">
        <v>4461</v>
      </c>
      <c r="C802" s="15" t="s">
        <v>4461</v>
      </c>
      <c r="D802" s="15" t="s">
        <v>986</v>
      </c>
      <c r="E802" s="15" t="s">
        <v>987</v>
      </c>
      <c r="F802" s="39">
        <v>36743</v>
      </c>
      <c r="G802" s="15">
        <v>1</v>
      </c>
      <c r="H802" s="15" t="s">
        <v>4610</v>
      </c>
      <c r="I802" s="15" t="s">
        <v>4476</v>
      </c>
      <c r="J802" s="15" t="s">
        <v>4611</v>
      </c>
      <c r="K802" s="15" t="s">
        <v>27</v>
      </c>
      <c r="L802" s="40" t="s">
        <v>5</v>
      </c>
      <c r="M802" s="39"/>
      <c r="N802" s="41" t="s">
        <v>2687</v>
      </c>
      <c r="O802" s="39">
        <v>45057</v>
      </c>
      <c r="P802" s="40">
        <v>1</v>
      </c>
      <c r="Q802" s="40">
        <v>1</v>
      </c>
      <c r="R802" s="40" t="str">
        <f>IFERROR(VLOOKUP(Tabla2[[#This Row],[CONTRATISTA PRNCIPAL]],Hoja1!$L$5:$M$9,2,FALSE),"CJV")</f>
        <v>CJV</v>
      </c>
      <c r="S802" s="40" t="str">
        <f>IF(Tabla2[[#This Row],[EMPRESA]]=Tabla2[[#This Row],[CONTRATISTA PRNCIPAL]],"Principal","Secundaria")</f>
        <v>Principal</v>
      </c>
      <c r="T802" s="42">
        <f>IFERROR(1/COUNTIF(Tabla2[CONTRATISTA PRNCIPAL],Tabla2[[#This Row],[CONTRATISTA PRNCIPAL]]),0)</f>
        <v>0.008403361344537815</v>
      </c>
      <c r="U802" s="43">
        <f>IF(((TODAY()-Tabla2[[#This Row],[FECHA NACIMIENTO]])/365)&lt;18,"Corregir", IF(((TODAY()-Tabla2[[#This Row],[FECHA NACIMIENTO]])/365)&gt;80, "Corregir",ROUNDDOWN(((TODAY()-Tabla2[[#This Row],[FECHA NACIMIENTO]])/365),0)))</f>
        <v>23</v>
      </c>
      <c r="V8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802" s="44" t="str">
        <f>+IF(Tabla2[[#This Row],[Edad]]="Corregir","Corregir","Ok")</f>
        <v>Ok</v>
      </c>
      <c r="X802" s="42" t="str">
        <f>+IFERROR(VLOOKUP(Tabla2[[#This Row],[DISTRITO SEGÚN DNI]],Hoja1!$A$2:$B$32,2,FALSE),"No")</f>
        <v>CALLAO</v>
      </c>
      <c r="Y802" s="42" t="str">
        <f>IF(OR(LOWER(Tabla2[[#This Row],[GENERO]])="masculino", LOWER(Tabla2[[#This Row],[GENERO]])="femenino"),"OK","Corregir")</f>
        <v>OK</v>
      </c>
      <c r="Z802" s="42" t="str">
        <f>+IF(Tabla2[[#This Row],[Nro. DNI / CE]]="","Corregir",IF(LEN(Tabla2[[#This Row],[Nro. DNI / CE]])&gt;=8,"OK","Corregir"))</f>
        <v>OK</v>
      </c>
      <c r="AA802" s="42">
        <f>COUNTIF(Tabla2[APELLIDOS Y NOMBRES],Tabla2[[#This Row],[APELLIDOS Y NOMBRES]])</f>
        <v>1</v>
      </c>
      <c r="AB802" s="42">
        <f>IF(Tabla2[[#This Row],[Trabajador]]&gt;1,1/Tabla2[[#This Row],[Trabajador]],Tabla2[[#This Row],[Trabajador]])</f>
        <v>1</v>
      </c>
      <c r="AC802" t="str">
        <f>+IFERROR(IF(Tabla2[[#This Row],[FECHA CESE/BAJA]]="","No Aplica",IF(AND(MONTH(Tabla2[[#This Row],[FECHA CESE/BAJA]])=MONTH(TODAY()-30),YEAR(Tabla2[[#This Row],[FECHA CESE/BAJA]])=YEAR(TODAY())),MONTH(TODAY()-30)&amp;"-"&amp;YEAR(TODAY()),"Borrar")),"No aplica")</f>
        <v>No Aplica</v>
      </c>
      <c r="AD802" t="str">
        <f>+IFERROR(IF(Tabla2[[#This Row],[FECHA INICIO DE LABORES EN OBRA]]="","No Aplica",IF(AND(MONTH(Tabla2[[#This Row],[FECHA INICIO DE LABORES EN OBRA]])=MONTH(TODAY()-30),YEAR(Tabla2[[#This Row],[FECHA INICIO DE LABORES EN OBRA]])=YEAR(TODAY())),MONTH(TODAY()-30)&amp;"-"&amp;YEAR(TODAY()),"No Aplica")),"No Aplica")</f>
        <v>No Aplica</v>
      </c>
    </row>
    <row r="803" spans="1:30" x14ac:dyDescent="0.25">
      <c r="A803" s="13">
        <v>20538084761</v>
      </c>
      <c r="B803" s="15" t="s">
        <v>4461</v>
      </c>
      <c r="C803" s="15" t="s">
        <v>4461</v>
      </c>
      <c r="D803" s="15">
        <v>47210380</v>
      </c>
      <c r="E803" s="15" t="s">
        <v>157</v>
      </c>
      <c r="F803" s="39">
        <v>33449</v>
      </c>
      <c r="G803" s="15">
        <v>2</v>
      </c>
      <c r="H803" s="15" t="s">
        <v>2751</v>
      </c>
      <c r="I803" s="15" t="s">
        <v>4476</v>
      </c>
      <c r="J803" s="15" t="s">
        <v>4612</v>
      </c>
      <c r="K803" s="15" t="s">
        <v>27</v>
      </c>
      <c r="L803" s="40" t="s">
        <v>6</v>
      </c>
      <c r="M803" s="39"/>
      <c r="N803" s="41" t="s">
        <v>2687</v>
      </c>
      <c r="O803" s="39">
        <v>45117</v>
      </c>
      <c r="P803" s="40">
        <v>1</v>
      </c>
      <c r="Q803" s="40">
        <v>4</v>
      </c>
      <c r="R803" s="40" t="str">
        <f>IFERROR(VLOOKUP(Tabla2[[#This Row],[CONTRATISTA PRNCIPAL]],Hoja1!$L$5:$M$9,2,FALSE),"CJV")</f>
        <v>CJV</v>
      </c>
      <c r="S803" s="40" t="str">
        <f>IF(Tabla2[[#This Row],[EMPRESA]]=Tabla2[[#This Row],[CONTRATISTA PRNCIPAL]],"Principal","Secundaria")</f>
        <v>Principal</v>
      </c>
      <c r="T803" s="42">
        <f>IFERROR(1/COUNTIF(Tabla2[CONTRATISTA PRNCIPAL],Tabla2[[#This Row],[CONTRATISTA PRNCIPAL]]),0)</f>
        <v>0.008403361344537815</v>
      </c>
      <c r="U803" s="43">
        <f>IF(((TODAY()-Tabla2[[#This Row],[FECHA NACIMIENTO]])/365)&lt;18,"Corregir", IF(((TODAY()-Tabla2[[#This Row],[FECHA NACIMIENTO]])/365)&gt;80, "Corregir",ROUNDDOWN(((TODAY()-Tabla2[[#This Row],[FECHA NACIMIENTO]])/365),0)))</f>
        <v>32</v>
      </c>
      <c r="V8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03" s="44" t="str">
        <f>+IF(Tabla2[[#This Row],[Edad]]="Corregir","Corregir","Ok")</f>
        <v>Ok</v>
      </c>
      <c r="X803" s="42" t="str">
        <f>+IFERROR(VLOOKUP(Tabla2[[#This Row],[DISTRITO SEGÚN DNI]],Hoja1!$A$2:$B$32,2,FALSE),"No")</f>
        <v>CALLAO</v>
      </c>
      <c r="Y803" s="42" t="str">
        <f>IF(OR(LOWER(Tabla2[[#This Row],[GENERO]])="masculino", LOWER(Tabla2[[#This Row],[GENERO]])="femenino"),"OK","Corregir")</f>
        <v>OK</v>
      </c>
      <c r="Z803" s="42" t="str">
        <f>+IF(Tabla2[[#This Row],[Nro. DNI / CE]]="","Corregir",IF(LEN(Tabla2[[#This Row],[Nro. DNI / CE]])&gt;=8,"OK","Corregir"))</f>
        <v>OK</v>
      </c>
      <c r="AA803" s="42">
        <f>COUNTIF(Tabla2[APELLIDOS Y NOMBRES],Tabla2[[#This Row],[APELLIDOS Y NOMBRES]])</f>
        <v>1</v>
      </c>
      <c r="AB803" s="42">
        <f>IF(Tabla2[[#This Row],[Trabajador]]&gt;1,1/Tabla2[[#This Row],[Trabajador]],Tabla2[[#This Row],[Trabajador]])</f>
        <v>1</v>
      </c>
      <c r="AC803" t="str">
        <f>+IFERROR(IF(Tabla2[[#This Row],[FECHA CESE/BAJA]]="","No Aplica",IF(AND(MONTH(Tabla2[[#This Row],[FECHA CESE/BAJA]])=MONTH(TODAY()-30),YEAR(Tabla2[[#This Row],[FECHA CESE/BAJA]])=YEAR(TODAY())),MONTH(TODAY()-30)&amp;"-"&amp;YEAR(TODAY()),"Borrar")),"No aplica")</f>
        <v>No Aplica</v>
      </c>
      <c r="AD803" t="str">
        <f>+IFERROR(IF(Tabla2[[#This Row],[FECHA INICIO DE LABORES EN OBRA]]="","No Aplica",IF(AND(MONTH(Tabla2[[#This Row],[FECHA INICIO DE LABORES EN OBRA]])=MONTH(TODAY()-30),YEAR(Tabla2[[#This Row],[FECHA INICIO DE LABORES EN OBRA]])=YEAR(TODAY())),MONTH(TODAY()-30)&amp;"-"&amp;YEAR(TODAY()),"No Aplica")),"No Aplica")</f>
        <v>No Aplica</v>
      </c>
    </row>
    <row r="804" spans="1:30" x14ac:dyDescent="0.25">
      <c r="A804" s="13">
        <v>20538084761</v>
      </c>
      <c r="B804" s="15" t="s">
        <v>4461</v>
      </c>
      <c r="C804" s="15" t="s">
        <v>4461</v>
      </c>
      <c r="D804" s="15" t="s">
        <v>4613</v>
      </c>
      <c r="E804" s="15" t="s">
        <v>4614</v>
      </c>
      <c r="F804" s="39">
        <v>34904</v>
      </c>
      <c r="G804" s="15">
        <v>1</v>
      </c>
      <c r="H804" s="15" t="s">
        <v>4182</v>
      </c>
      <c r="I804" s="15" t="s">
        <v>4615</v>
      </c>
      <c r="J804" s="15" t="s">
        <v>4616</v>
      </c>
      <c r="K804" s="15" t="s">
        <v>2182</v>
      </c>
      <c r="L804" s="40" t="s">
        <v>6</v>
      </c>
      <c r="M804" s="39"/>
      <c r="N804" s="41" t="s">
        <v>2687</v>
      </c>
      <c r="O804" s="39">
        <v>45041</v>
      </c>
      <c r="P804" s="40">
        <v>1</v>
      </c>
      <c r="Q804" s="40">
        <v>1</v>
      </c>
      <c r="R804" s="40" t="str">
        <f>IFERROR(VLOOKUP(Tabla2[[#This Row],[CONTRATISTA PRNCIPAL]],Hoja1!$L$5:$M$9,2,FALSE),"CJV")</f>
        <v>CJV</v>
      </c>
      <c r="S804" s="40" t="str">
        <f>IF(Tabla2[[#This Row],[EMPRESA]]=Tabla2[[#This Row],[CONTRATISTA PRNCIPAL]],"Principal","Secundaria")</f>
        <v>Principal</v>
      </c>
      <c r="T804" s="42">
        <f>IFERROR(1/COUNTIF(Tabla2[CONTRATISTA PRNCIPAL],Tabla2[[#This Row],[CONTRATISTA PRNCIPAL]]),0)</f>
        <v>0.008403361344537815</v>
      </c>
      <c r="U804" s="43">
        <f>IF(((TODAY()-Tabla2[[#This Row],[FECHA NACIMIENTO]])/365)&lt;18,"Corregir", IF(((TODAY()-Tabla2[[#This Row],[FECHA NACIMIENTO]])/365)&gt;80, "Corregir",ROUNDDOWN(((TODAY()-Tabla2[[#This Row],[FECHA NACIMIENTO]])/365),0)))</f>
        <v>28</v>
      </c>
      <c r="V8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04" s="44" t="str">
        <f>+IF(Tabla2[[#This Row],[Edad]]="Corregir","Corregir","Ok")</f>
        <v>Ok</v>
      </c>
      <c r="X804" s="42" t="str">
        <f>+IFERROR(VLOOKUP(Tabla2[[#This Row],[DISTRITO SEGÚN DNI]],Hoja1!$A$2:$B$32,2,FALSE),"No")</f>
        <v>No</v>
      </c>
      <c r="Y804" s="42" t="str">
        <f>IF(OR(LOWER(Tabla2[[#This Row],[GENERO]])="masculino", LOWER(Tabla2[[#This Row],[GENERO]])="femenino"),"OK","Corregir")</f>
        <v>OK</v>
      </c>
      <c r="Z804" s="42" t="str">
        <f>+IF(Tabla2[[#This Row],[Nro. DNI / CE]]="","Corregir",IF(LEN(Tabla2[[#This Row],[Nro. DNI / CE]])&gt;=8,"OK","Corregir"))</f>
        <v>OK</v>
      </c>
      <c r="AA804" s="42">
        <f>COUNTIF(Tabla2[APELLIDOS Y NOMBRES],Tabla2[[#This Row],[APELLIDOS Y NOMBRES]])</f>
        <v>1</v>
      </c>
      <c r="AB804" s="42">
        <f>IF(Tabla2[[#This Row],[Trabajador]]&gt;1,1/Tabla2[[#This Row],[Trabajador]],Tabla2[[#This Row],[Trabajador]])</f>
        <v>1</v>
      </c>
      <c r="AC804" t="str">
        <f>+IFERROR(IF(Tabla2[[#This Row],[FECHA CESE/BAJA]]="","No Aplica",IF(AND(MONTH(Tabla2[[#This Row],[FECHA CESE/BAJA]])=MONTH(TODAY()-30),YEAR(Tabla2[[#This Row],[FECHA CESE/BAJA]])=YEAR(TODAY())),MONTH(TODAY()-30)&amp;"-"&amp;YEAR(TODAY()),"Borrar")),"No aplica")</f>
        <v>No Aplica</v>
      </c>
      <c r="AD804" t="str">
        <f>+IFERROR(IF(Tabla2[[#This Row],[FECHA INICIO DE LABORES EN OBRA]]="","No Aplica",IF(AND(MONTH(Tabla2[[#This Row],[FECHA INICIO DE LABORES EN OBRA]])=MONTH(TODAY()-30),YEAR(Tabla2[[#This Row],[FECHA INICIO DE LABORES EN OBRA]])=YEAR(TODAY())),MONTH(TODAY()-30)&amp;"-"&amp;YEAR(TODAY()),"No Aplica")),"No Aplica")</f>
        <v>No Aplica</v>
      </c>
    </row>
    <row r="805" spans="1:30" x14ac:dyDescent="0.25">
      <c r="A805" s="13">
        <v>20538084761</v>
      </c>
      <c r="B805" s="15" t="s">
        <v>4461</v>
      </c>
      <c r="C805" s="15" t="s">
        <v>4461</v>
      </c>
      <c r="D805" s="15" t="s">
        <v>475</v>
      </c>
      <c r="E805" s="15" t="s">
        <v>476</v>
      </c>
      <c r="F805" s="39">
        <v>29171</v>
      </c>
      <c r="G805" s="15">
        <v>2</v>
      </c>
      <c r="H805" s="15" t="s">
        <v>3129</v>
      </c>
      <c r="I805" s="15" t="s">
        <v>4615</v>
      </c>
      <c r="J805" s="15" t="s">
        <v>4617</v>
      </c>
      <c r="K805" s="15" t="s">
        <v>26</v>
      </c>
      <c r="L805" s="40" t="s">
        <v>6</v>
      </c>
      <c r="M805" s="39"/>
      <c r="N805" s="41" t="s">
        <v>2687</v>
      </c>
      <c r="O805" s="39">
        <v>45051</v>
      </c>
      <c r="P805" s="40">
        <v>1</v>
      </c>
      <c r="Q805" s="40">
        <v>4</v>
      </c>
      <c r="R805" s="40" t="str">
        <f>IFERROR(VLOOKUP(Tabla2[[#This Row],[CONTRATISTA PRNCIPAL]],Hoja1!$L$5:$M$9,2,FALSE),"CJV")</f>
        <v>CJV</v>
      </c>
      <c r="S805" s="40" t="str">
        <f>IF(Tabla2[[#This Row],[EMPRESA]]=Tabla2[[#This Row],[CONTRATISTA PRNCIPAL]],"Principal","Secundaria")</f>
        <v>Principal</v>
      </c>
      <c r="T805" s="42">
        <f>IFERROR(1/COUNTIF(Tabla2[CONTRATISTA PRNCIPAL],Tabla2[[#This Row],[CONTRATISTA PRNCIPAL]]),0)</f>
        <v>0.008403361344537815</v>
      </c>
      <c r="U805" s="43">
        <f>IF(((TODAY()-Tabla2[[#This Row],[FECHA NACIMIENTO]])/365)&lt;18,"Corregir", IF(((TODAY()-Tabla2[[#This Row],[FECHA NACIMIENTO]])/365)&gt;80, "Corregir",ROUNDDOWN(((TODAY()-Tabla2[[#This Row],[FECHA NACIMIENTO]])/365),0)))</f>
        <v>43</v>
      </c>
      <c r="V8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05" s="44" t="str">
        <f>+IF(Tabla2[[#This Row],[Edad]]="Corregir","Corregir","Ok")</f>
        <v>Ok</v>
      </c>
      <c r="X805" s="42" t="str">
        <f>+IFERROR(VLOOKUP(Tabla2[[#This Row],[DISTRITO SEGÚN DNI]],Hoja1!$A$2:$B$32,2,FALSE),"No")</f>
        <v>EL AGUSTINO</v>
      </c>
      <c r="Y805" s="42" t="str">
        <f>IF(OR(LOWER(Tabla2[[#This Row],[GENERO]])="masculino", LOWER(Tabla2[[#This Row],[GENERO]])="femenino"),"OK","Corregir")</f>
        <v>OK</v>
      </c>
      <c r="Z805" s="42" t="str">
        <f>+IF(Tabla2[[#This Row],[Nro. DNI / CE]]="","Corregir",IF(LEN(Tabla2[[#This Row],[Nro. DNI / CE]])&gt;=8,"OK","Corregir"))</f>
        <v>OK</v>
      </c>
      <c r="AA805" s="42">
        <f>COUNTIF(Tabla2[APELLIDOS Y NOMBRES],Tabla2[[#This Row],[APELLIDOS Y NOMBRES]])</f>
        <v>1</v>
      </c>
      <c r="AB805" s="42">
        <f>IF(Tabla2[[#This Row],[Trabajador]]&gt;1,1/Tabla2[[#This Row],[Trabajador]],Tabla2[[#This Row],[Trabajador]])</f>
        <v>1</v>
      </c>
      <c r="AC805" t="str">
        <f>+IFERROR(IF(Tabla2[[#This Row],[FECHA CESE/BAJA]]="","No Aplica",IF(AND(MONTH(Tabla2[[#This Row],[FECHA CESE/BAJA]])=MONTH(TODAY()-30),YEAR(Tabla2[[#This Row],[FECHA CESE/BAJA]])=YEAR(TODAY())),MONTH(TODAY()-30)&amp;"-"&amp;YEAR(TODAY()),"Borrar")),"No aplica")</f>
        <v>No Aplica</v>
      </c>
      <c r="AD805" t="str">
        <f>+IFERROR(IF(Tabla2[[#This Row],[FECHA INICIO DE LABORES EN OBRA]]="","No Aplica",IF(AND(MONTH(Tabla2[[#This Row],[FECHA INICIO DE LABORES EN OBRA]])=MONTH(TODAY()-30),YEAR(Tabla2[[#This Row],[FECHA INICIO DE LABORES EN OBRA]])=YEAR(TODAY())),MONTH(TODAY()-30)&amp;"-"&amp;YEAR(TODAY()),"No Aplica")),"No Aplica")</f>
        <v>No Aplica</v>
      </c>
    </row>
    <row r="806" spans="1:30" x14ac:dyDescent="0.25">
      <c r="A806" s="13">
        <v>20538084761</v>
      </c>
      <c r="B806" s="15" t="s">
        <v>4461</v>
      </c>
      <c r="C806" s="15" t="s">
        <v>4461</v>
      </c>
      <c r="D806" s="15" t="s">
        <v>4618</v>
      </c>
      <c r="E806" s="15" t="s">
        <v>4619</v>
      </c>
      <c r="F806" s="39">
        <v>28905</v>
      </c>
      <c r="G806" s="15">
        <v>2</v>
      </c>
      <c r="H806" s="15" t="s">
        <v>3969</v>
      </c>
      <c r="I806" s="15" t="s">
        <v>4615</v>
      </c>
      <c r="J806" s="15" t="s">
        <v>4620</v>
      </c>
      <c r="K806" s="15" t="s">
        <v>4621</v>
      </c>
      <c r="L806" s="40" t="s">
        <v>6</v>
      </c>
      <c r="M806" s="39"/>
      <c r="N806" s="41" t="s">
        <v>2687</v>
      </c>
      <c r="O806" s="39">
        <v>45051</v>
      </c>
      <c r="P806" s="40">
        <v>1</v>
      </c>
      <c r="Q806" s="40">
        <v>4</v>
      </c>
      <c r="R806" s="40" t="str">
        <f>IFERROR(VLOOKUP(Tabla2[[#This Row],[CONTRATISTA PRNCIPAL]],Hoja1!$L$5:$M$9,2,FALSE),"CJV")</f>
        <v>CJV</v>
      </c>
      <c r="S806" s="40" t="str">
        <f>IF(Tabla2[[#This Row],[EMPRESA]]=Tabla2[[#This Row],[CONTRATISTA PRNCIPAL]],"Principal","Secundaria")</f>
        <v>Principal</v>
      </c>
      <c r="T806" s="42">
        <f>IFERROR(1/COUNTIF(Tabla2[CONTRATISTA PRNCIPAL],Tabla2[[#This Row],[CONTRATISTA PRNCIPAL]]),0)</f>
        <v>0.008403361344537815</v>
      </c>
      <c r="U806" s="43">
        <f>IF(((TODAY()-Tabla2[[#This Row],[FECHA NACIMIENTO]])/365)&lt;18,"Corregir", IF(((TODAY()-Tabla2[[#This Row],[FECHA NACIMIENTO]])/365)&gt;80, "Corregir",ROUNDDOWN(((TODAY()-Tabla2[[#This Row],[FECHA NACIMIENTO]])/365),0)))</f>
        <v>44</v>
      </c>
      <c r="V8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06" s="44" t="str">
        <f>+IF(Tabla2[[#This Row],[Edad]]="Corregir","Corregir","Ok")</f>
        <v>Ok</v>
      </c>
      <c r="X806" s="42" t="str">
        <f>+IFERROR(VLOOKUP(Tabla2[[#This Row],[DISTRITO SEGÚN DNI]],Hoja1!$A$2:$B$32,2,FALSE),"No")</f>
        <v>No</v>
      </c>
      <c r="Y806" s="42" t="str">
        <f>IF(OR(LOWER(Tabla2[[#This Row],[GENERO]])="masculino", LOWER(Tabla2[[#This Row],[GENERO]])="femenino"),"OK","Corregir")</f>
        <v>OK</v>
      </c>
      <c r="Z806" s="42" t="str">
        <f>+IF(Tabla2[[#This Row],[Nro. DNI / CE]]="","Corregir",IF(LEN(Tabla2[[#This Row],[Nro. DNI / CE]])&gt;=8,"OK","Corregir"))</f>
        <v>OK</v>
      </c>
      <c r="AA806" s="42">
        <f>COUNTIF(Tabla2[APELLIDOS Y NOMBRES],Tabla2[[#This Row],[APELLIDOS Y NOMBRES]])</f>
        <v>1</v>
      </c>
      <c r="AB806" s="42">
        <f>IF(Tabla2[[#This Row],[Trabajador]]&gt;1,1/Tabla2[[#This Row],[Trabajador]],Tabla2[[#This Row],[Trabajador]])</f>
        <v>1</v>
      </c>
      <c r="AC806" t="str">
        <f>+IFERROR(IF(Tabla2[[#This Row],[FECHA CESE/BAJA]]="","No Aplica",IF(AND(MONTH(Tabla2[[#This Row],[FECHA CESE/BAJA]])=MONTH(TODAY()-30),YEAR(Tabla2[[#This Row],[FECHA CESE/BAJA]])=YEAR(TODAY())),MONTH(TODAY()-30)&amp;"-"&amp;YEAR(TODAY()),"Borrar")),"No aplica")</f>
        <v>No Aplica</v>
      </c>
      <c r="AD806" t="str">
        <f>+IFERROR(IF(Tabla2[[#This Row],[FECHA INICIO DE LABORES EN OBRA]]="","No Aplica",IF(AND(MONTH(Tabla2[[#This Row],[FECHA INICIO DE LABORES EN OBRA]])=MONTH(TODAY()-30),YEAR(Tabla2[[#This Row],[FECHA INICIO DE LABORES EN OBRA]])=YEAR(TODAY())),MONTH(TODAY()-30)&amp;"-"&amp;YEAR(TODAY()),"No Aplica")),"No Aplica")</f>
        <v>No Aplica</v>
      </c>
    </row>
    <row r="807" spans="1:30" x14ac:dyDescent="0.25">
      <c r="A807" s="13">
        <v>20538084761</v>
      </c>
      <c r="B807" s="15" t="s">
        <v>4461</v>
      </c>
      <c r="C807" s="15" t="s">
        <v>4461</v>
      </c>
      <c r="D807" s="15">
        <v>72813352</v>
      </c>
      <c r="E807" s="15" t="s">
        <v>4622</v>
      </c>
      <c r="F807" s="39">
        <v>35297</v>
      </c>
      <c r="G807" s="15">
        <v>2</v>
      </c>
      <c r="H807" s="15" t="s">
        <v>4484</v>
      </c>
      <c r="I807" s="15" t="s">
        <v>4465</v>
      </c>
      <c r="J807" s="15" t="s">
        <v>4623</v>
      </c>
      <c r="K807" s="15" t="s">
        <v>4583</v>
      </c>
      <c r="L807" s="40" t="s">
        <v>6</v>
      </c>
      <c r="M807" s="39"/>
      <c r="N807" s="41" t="s">
        <v>2687</v>
      </c>
      <c r="O807" s="39">
        <v>45117</v>
      </c>
      <c r="P807" s="40">
        <v>1</v>
      </c>
      <c r="Q807" s="40">
        <v>4</v>
      </c>
      <c r="R807" s="40" t="str">
        <f>IFERROR(VLOOKUP(Tabla2[[#This Row],[CONTRATISTA PRNCIPAL]],Hoja1!$L$5:$M$9,2,FALSE),"CJV")</f>
        <v>CJV</v>
      </c>
      <c r="S807" s="40" t="str">
        <f>IF(Tabla2[[#This Row],[EMPRESA]]=Tabla2[[#This Row],[CONTRATISTA PRNCIPAL]],"Principal","Secundaria")</f>
        <v>Principal</v>
      </c>
      <c r="T807" s="42">
        <f>IFERROR(1/COUNTIF(Tabla2[CONTRATISTA PRNCIPAL],Tabla2[[#This Row],[CONTRATISTA PRNCIPAL]]),0)</f>
        <v>0.008403361344537815</v>
      </c>
      <c r="U807" s="43">
        <f>IF(((TODAY()-Tabla2[[#This Row],[FECHA NACIMIENTO]])/365)&lt;18,"Corregir", IF(((TODAY()-Tabla2[[#This Row],[FECHA NACIMIENTO]])/365)&gt;80, "Corregir",ROUNDDOWN(((TODAY()-Tabla2[[#This Row],[FECHA NACIMIENTO]])/365),0)))</f>
        <v>27</v>
      </c>
      <c r="V8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07" s="44" t="str">
        <f>+IF(Tabla2[[#This Row],[Edad]]="Corregir","Corregir","Ok")</f>
        <v>Ok</v>
      </c>
      <c r="X807" s="42" t="str">
        <f>+IFERROR(VLOOKUP(Tabla2[[#This Row],[DISTRITO SEGÚN DNI]],Hoja1!$A$2:$B$32,2,FALSE),"No")</f>
        <v>No</v>
      </c>
      <c r="Y807" s="42" t="str">
        <f>IF(OR(LOWER(Tabla2[[#This Row],[GENERO]])="masculino", LOWER(Tabla2[[#This Row],[GENERO]])="femenino"),"OK","Corregir")</f>
        <v>OK</v>
      </c>
      <c r="Z807" s="42" t="str">
        <f>+IF(Tabla2[[#This Row],[Nro. DNI / CE]]="","Corregir",IF(LEN(Tabla2[[#This Row],[Nro. DNI / CE]])&gt;=8,"OK","Corregir"))</f>
        <v>OK</v>
      </c>
      <c r="AA807" s="42">
        <f>COUNTIF(Tabla2[APELLIDOS Y NOMBRES],Tabla2[[#This Row],[APELLIDOS Y NOMBRES]])</f>
        <v>1</v>
      </c>
      <c r="AB807" s="42">
        <f>IF(Tabla2[[#This Row],[Trabajador]]&gt;1,1/Tabla2[[#This Row],[Trabajador]],Tabla2[[#This Row],[Trabajador]])</f>
        <v>1</v>
      </c>
      <c r="AC807" t="str">
        <f>+IFERROR(IF(Tabla2[[#This Row],[FECHA CESE/BAJA]]="","No Aplica",IF(AND(MONTH(Tabla2[[#This Row],[FECHA CESE/BAJA]])=MONTH(TODAY()-30),YEAR(Tabla2[[#This Row],[FECHA CESE/BAJA]])=YEAR(TODAY())),MONTH(TODAY()-30)&amp;"-"&amp;YEAR(TODAY()),"Borrar")),"No aplica")</f>
        <v>No Aplica</v>
      </c>
      <c r="AD807" t="str">
        <f>+IFERROR(IF(Tabla2[[#This Row],[FECHA INICIO DE LABORES EN OBRA]]="","No Aplica",IF(AND(MONTH(Tabla2[[#This Row],[FECHA INICIO DE LABORES EN OBRA]])=MONTH(TODAY()-30),YEAR(Tabla2[[#This Row],[FECHA INICIO DE LABORES EN OBRA]])=YEAR(TODAY())),MONTH(TODAY()-30)&amp;"-"&amp;YEAR(TODAY()),"No Aplica")),"No Aplica")</f>
        <v>No Aplica</v>
      </c>
    </row>
    <row r="808" spans="1:30" x14ac:dyDescent="0.25">
      <c r="A808" s="13">
        <v>20538084761</v>
      </c>
      <c r="B808" s="15" t="s">
        <v>4461</v>
      </c>
      <c r="C808" s="15" t="s">
        <v>4461</v>
      </c>
      <c r="D808" s="15">
        <v>10729594</v>
      </c>
      <c r="E808" s="15" t="s">
        <v>4624</v>
      </c>
      <c r="F808" s="39">
        <v>28623</v>
      </c>
      <c r="G808" s="15">
        <v>2</v>
      </c>
      <c r="H808" s="15" t="s">
        <v>2749</v>
      </c>
      <c r="I808" s="15" t="s">
        <v>4465</v>
      </c>
      <c r="J808" s="15" t="s">
        <v>4625</v>
      </c>
      <c r="K808" s="15" t="s">
        <v>2200</v>
      </c>
      <c r="L808" s="40" t="s">
        <v>6</v>
      </c>
      <c r="M808" s="39"/>
      <c r="N808" s="41" t="s">
        <v>2687</v>
      </c>
      <c r="O808" s="39">
        <v>45117</v>
      </c>
      <c r="P808" s="40">
        <v>1</v>
      </c>
      <c r="Q808" s="40">
        <v>4</v>
      </c>
      <c r="R808" s="40" t="str">
        <f>IFERROR(VLOOKUP(Tabla2[[#This Row],[CONTRATISTA PRNCIPAL]],Hoja1!$L$5:$M$9,2,FALSE),"CJV")</f>
        <v>CJV</v>
      </c>
      <c r="S808" s="40" t="str">
        <f>IF(Tabla2[[#This Row],[EMPRESA]]=Tabla2[[#This Row],[CONTRATISTA PRNCIPAL]],"Principal","Secundaria")</f>
        <v>Principal</v>
      </c>
      <c r="T808" s="42">
        <f>IFERROR(1/COUNTIF(Tabla2[CONTRATISTA PRNCIPAL],Tabla2[[#This Row],[CONTRATISTA PRNCIPAL]]),0)</f>
        <v>0.008403361344537815</v>
      </c>
      <c r="U808" s="43">
        <f>IF(((TODAY()-Tabla2[[#This Row],[FECHA NACIMIENTO]])/365)&lt;18,"Corregir", IF(((TODAY()-Tabla2[[#This Row],[FECHA NACIMIENTO]])/365)&gt;80, "Corregir",ROUNDDOWN(((TODAY()-Tabla2[[#This Row],[FECHA NACIMIENTO]])/365),0)))</f>
        <v>45</v>
      </c>
      <c r="V8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08" s="44" t="str">
        <f>+IF(Tabla2[[#This Row],[Edad]]="Corregir","Corregir","Ok")</f>
        <v>Ok</v>
      </c>
      <c r="X808" s="42" t="str">
        <f>+IFERROR(VLOOKUP(Tabla2[[#This Row],[DISTRITO SEGÚN DNI]],Hoja1!$A$2:$B$32,2,FALSE),"No")</f>
        <v>No</v>
      </c>
      <c r="Y808" s="42" t="str">
        <f>IF(OR(LOWER(Tabla2[[#This Row],[GENERO]])="masculino", LOWER(Tabla2[[#This Row],[GENERO]])="femenino"),"OK","Corregir")</f>
        <v>OK</v>
      </c>
      <c r="Z808" s="42" t="str">
        <f>+IF(Tabla2[[#This Row],[Nro. DNI / CE]]="","Corregir",IF(LEN(Tabla2[[#This Row],[Nro. DNI / CE]])&gt;=8,"OK","Corregir"))</f>
        <v>OK</v>
      </c>
      <c r="AA808" s="42">
        <f>COUNTIF(Tabla2[APELLIDOS Y NOMBRES],Tabla2[[#This Row],[APELLIDOS Y NOMBRES]])</f>
        <v>1</v>
      </c>
      <c r="AB808" s="42">
        <f>IF(Tabla2[[#This Row],[Trabajador]]&gt;1,1/Tabla2[[#This Row],[Trabajador]],Tabla2[[#This Row],[Trabajador]])</f>
        <v>1</v>
      </c>
      <c r="AC808" t="str">
        <f>+IFERROR(IF(Tabla2[[#This Row],[FECHA CESE/BAJA]]="","No Aplica",IF(AND(MONTH(Tabla2[[#This Row],[FECHA CESE/BAJA]])=MONTH(TODAY()-30),YEAR(Tabla2[[#This Row],[FECHA CESE/BAJA]])=YEAR(TODAY())),MONTH(TODAY()-30)&amp;"-"&amp;YEAR(TODAY()),"Borrar")),"No aplica")</f>
        <v>No Aplica</v>
      </c>
      <c r="AD808" t="str">
        <f>+IFERROR(IF(Tabla2[[#This Row],[FECHA INICIO DE LABORES EN OBRA]]="","No Aplica",IF(AND(MONTH(Tabla2[[#This Row],[FECHA INICIO DE LABORES EN OBRA]])=MONTH(TODAY()-30),YEAR(Tabla2[[#This Row],[FECHA INICIO DE LABORES EN OBRA]])=YEAR(TODAY())),MONTH(TODAY()-30)&amp;"-"&amp;YEAR(TODAY()),"No Aplica")),"No Aplica")</f>
        <v>No Aplica</v>
      </c>
    </row>
    <row r="809" spans="1:30" x14ac:dyDescent="0.25">
      <c r="A809" s="13">
        <v>20538084761</v>
      </c>
      <c r="B809" s="15" t="s">
        <v>4461</v>
      </c>
      <c r="C809" s="15" t="s">
        <v>4461</v>
      </c>
      <c r="D809" s="15">
        <v>15369888</v>
      </c>
      <c r="E809" s="15" t="s">
        <v>4626</v>
      </c>
      <c r="F809" s="39">
        <v>23238</v>
      </c>
      <c r="G809" s="15">
        <v>2</v>
      </c>
      <c r="H809" s="15" t="s">
        <v>3123</v>
      </c>
      <c r="I809" s="15" t="s">
        <v>4465</v>
      </c>
      <c r="J809" s="15" t="s">
        <v>4627</v>
      </c>
      <c r="K809" s="15" t="s">
        <v>4583</v>
      </c>
      <c r="L809" s="40" t="s">
        <v>6</v>
      </c>
      <c r="M809" s="39"/>
      <c r="N809" s="41" t="s">
        <v>2687</v>
      </c>
      <c r="O809" s="39">
        <v>45117</v>
      </c>
      <c r="P809" s="40">
        <v>1</v>
      </c>
      <c r="Q809" s="40">
        <v>4</v>
      </c>
      <c r="R809" s="40" t="str">
        <f>IFERROR(VLOOKUP(Tabla2[[#This Row],[CONTRATISTA PRNCIPAL]],Hoja1!$L$5:$M$9,2,FALSE),"CJV")</f>
        <v>CJV</v>
      </c>
      <c r="S809" s="40" t="str">
        <f>IF(Tabla2[[#This Row],[EMPRESA]]=Tabla2[[#This Row],[CONTRATISTA PRNCIPAL]],"Principal","Secundaria")</f>
        <v>Principal</v>
      </c>
      <c r="T809" s="42">
        <f>IFERROR(1/COUNTIF(Tabla2[CONTRATISTA PRNCIPAL],Tabla2[[#This Row],[CONTRATISTA PRNCIPAL]]),0)</f>
        <v>0.008403361344537815</v>
      </c>
      <c r="U809" s="43">
        <f>IF(((TODAY()-Tabla2[[#This Row],[FECHA NACIMIENTO]])/365)&lt;18,"Corregir", IF(((TODAY()-Tabla2[[#This Row],[FECHA NACIMIENTO]])/365)&gt;80, "Corregir",ROUNDDOWN(((TODAY()-Tabla2[[#This Row],[FECHA NACIMIENTO]])/365),0)))</f>
        <v>60</v>
      </c>
      <c r="V8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809" s="44" t="str">
        <f>+IF(Tabla2[[#This Row],[Edad]]="Corregir","Corregir","Ok")</f>
        <v>Ok</v>
      </c>
      <c r="X809" s="42" t="str">
        <f>+IFERROR(VLOOKUP(Tabla2[[#This Row],[DISTRITO SEGÚN DNI]],Hoja1!$A$2:$B$32,2,FALSE),"No")</f>
        <v>No</v>
      </c>
      <c r="Y809" s="42" t="str">
        <f>IF(OR(LOWER(Tabla2[[#This Row],[GENERO]])="masculino", LOWER(Tabla2[[#This Row],[GENERO]])="femenino"),"OK","Corregir")</f>
        <v>OK</v>
      </c>
      <c r="Z809" s="42" t="str">
        <f>+IF(Tabla2[[#This Row],[Nro. DNI / CE]]="","Corregir",IF(LEN(Tabla2[[#This Row],[Nro. DNI / CE]])&gt;=8,"OK","Corregir"))</f>
        <v>OK</v>
      </c>
      <c r="AA809" s="42">
        <f>COUNTIF(Tabla2[APELLIDOS Y NOMBRES],Tabla2[[#This Row],[APELLIDOS Y NOMBRES]])</f>
        <v>1</v>
      </c>
      <c r="AB809" s="42">
        <f>IF(Tabla2[[#This Row],[Trabajador]]&gt;1,1/Tabla2[[#This Row],[Trabajador]],Tabla2[[#This Row],[Trabajador]])</f>
        <v>1</v>
      </c>
      <c r="AC809" t="str">
        <f>+IFERROR(IF(Tabla2[[#This Row],[FECHA CESE/BAJA]]="","No Aplica",IF(AND(MONTH(Tabla2[[#This Row],[FECHA CESE/BAJA]])=MONTH(TODAY()-30),YEAR(Tabla2[[#This Row],[FECHA CESE/BAJA]])=YEAR(TODAY())),MONTH(TODAY()-30)&amp;"-"&amp;YEAR(TODAY()),"Borrar")),"No aplica")</f>
        <v>No Aplica</v>
      </c>
      <c r="AD809" t="str">
        <f>+IFERROR(IF(Tabla2[[#This Row],[FECHA INICIO DE LABORES EN OBRA]]="","No Aplica",IF(AND(MONTH(Tabla2[[#This Row],[FECHA INICIO DE LABORES EN OBRA]])=MONTH(TODAY()-30),YEAR(Tabla2[[#This Row],[FECHA INICIO DE LABORES EN OBRA]])=YEAR(TODAY())),MONTH(TODAY()-30)&amp;"-"&amp;YEAR(TODAY()),"No Aplica")),"No Aplica")</f>
        <v>No Aplica</v>
      </c>
    </row>
    <row r="810" spans="1:30" x14ac:dyDescent="0.25">
      <c r="A810" s="13">
        <v>20538084761</v>
      </c>
      <c r="B810" s="15" t="s">
        <v>4461</v>
      </c>
      <c r="C810" s="15" t="s">
        <v>4461</v>
      </c>
      <c r="D810" s="15">
        <v>44004778</v>
      </c>
      <c r="E810" s="15" t="s">
        <v>4628</v>
      </c>
      <c r="F810" s="39">
        <v>31634</v>
      </c>
      <c r="G810" s="15">
        <v>1</v>
      </c>
      <c r="H810" s="15" t="s">
        <v>3210</v>
      </c>
      <c r="I810" s="15" t="s">
        <v>4465</v>
      </c>
      <c r="J810" s="15" t="s">
        <v>4629</v>
      </c>
      <c r="K810" s="15" t="s">
        <v>2242</v>
      </c>
      <c r="L810" s="40" t="s">
        <v>6</v>
      </c>
      <c r="M810" s="39"/>
      <c r="N810" s="41" t="s">
        <v>2687</v>
      </c>
      <c r="O810" s="39">
        <v>45117</v>
      </c>
      <c r="P810" s="40">
        <v>1</v>
      </c>
      <c r="Q810" s="40">
        <v>1</v>
      </c>
      <c r="R810" s="40" t="str">
        <f>IFERROR(VLOOKUP(Tabla2[[#This Row],[CONTRATISTA PRNCIPAL]],Hoja1!$L$5:$M$9,2,FALSE),"CJV")</f>
        <v>CJV</v>
      </c>
      <c r="S810" s="40" t="str">
        <f>IF(Tabla2[[#This Row],[EMPRESA]]=Tabla2[[#This Row],[CONTRATISTA PRNCIPAL]],"Principal","Secundaria")</f>
        <v>Principal</v>
      </c>
      <c r="T810" s="42">
        <f>IFERROR(1/COUNTIF(Tabla2[CONTRATISTA PRNCIPAL],Tabla2[[#This Row],[CONTRATISTA PRNCIPAL]]),0)</f>
        <v>0.008403361344537815</v>
      </c>
      <c r="U810" s="43">
        <f>IF(((TODAY()-Tabla2[[#This Row],[FECHA NACIMIENTO]])/365)&lt;18,"Corregir", IF(((TODAY()-Tabla2[[#This Row],[FECHA NACIMIENTO]])/365)&gt;80, "Corregir",ROUNDDOWN(((TODAY()-Tabla2[[#This Row],[FECHA NACIMIENTO]])/365),0)))</f>
        <v>37</v>
      </c>
      <c r="V8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10" s="44" t="str">
        <f>+IF(Tabla2[[#This Row],[Edad]]="Corregir","Corregir","Ok")</f>
        <v>Ok</v>
      </c>
      <c r="X810" s="42" t="str">
        <f>+IFERROR(VLOOKUP(Tabla2[[#This Row],[DISTRITO SEGÚN DNI]],Hoja1!$A$2:$B$32,2,FALSE),"No")</f>
        <v>No</v>
      </c>
      <c r="Y810" s="42" t="str">
        <f>IF(OR(LOWER(Tabla2[[#This Row],[GENERO]])="masculino", LOWER(Tabla2[[#This Row],[GENERO]])="femenino"),"OK","Corregir")</f>
        <v>OK</v>
      </c>
      <c r="Z810" s="42" t="str">
        <f>+IF(Tabla2[[#This Row],[Nro. DNI / CE]]="","Corregir",IF(LEN(Tabla2[[#This Row],[Nro. DNI / CE]])&gt;=8,"OK","Corregir"))</f>
        <v>OK</v>
      </c>
      <c r="AA810" s="42">
        <f>COUNTIF(Tabla2[APELLIDOS Y NOMBRES],Tabla2[[#This Row],[APELLIDOS Y NOMBRES]])</f>
        <v>1</v>
      </c>
      <c r="AB810" s="42">
        <f>IF(Tabla2[[#This Row],[Trabajador]]&gt;1,1/Tabla2[[#This Row],[Trabajador]],Tabla2[[#This Row],[Trabajador]])</f>
        <v>1</v>
      </c>
      <c r="AC810" t="str">
        <f>+IFERROR(IF(Tabla2[[#This Row],[FECHA CESE/BAJA]]="","No Aplica",IF(AND(MONTH(Tabla2[[#This Row],[FECHA CESE/BAJA]])=MONTH(TODAY()-30),YEAR(Tabla2[[#This Row],[FECHA CESE/BAJA]])=YEAR(TODAY())),MONTH(TODAY()-30)&amp;"-"&amp;YEAR(TODAY()),"Borrar")),"No aplica")</f>
        <v>No Aplica</v>
      </c>
      <c r="AD810" t="str">
        <f>+IFERROR(IF(Tabla2[[#This Row],[FECHA INICIO DE LABORES EN OBRA]]="","No Aplica",IF(AND(MONTH(Tabla2[[#This Row],[FECHA INICIO DE LABORES EN OBRA]])=MONTH(TODAY()-30),YEAR(Tabla2[[#This Row],[FECHA INICIO DE LABORES EN OBRA]])=YEAR(TODAY())),MONTH(TODAY()-30)&amp;"-"&amp;YEAR(TODAY()),"No Aplica")),"No Aplica")</f>
        <v>No Aplica</v>
      </c>
    </row>
    <row r="811" spans="1:30" x14ac:dyDescent="0.25">
      <c r="A811" s="13">
        <v>20538084761</v>
      </c>
      <c r="B811" s="15" t="s">
        <v>4461</v>
      </c>
      <c r="C811" s="15" t="s">
        <v>4461</v>
      </c>
      <c r="D811" s="15">
        <v>42323924</v>
      </c>
      <c r="E811" s="15" t="s">
        <v>4630</v>
      </c>
      <c r="F811" s="39">
        <v>29354</v>
      </c>
      <c r="G811" s="15">
        <v>2</v>
      </c>
      <c r="H811" s="15" t="s">
        <v>3803</v>
      </c>
      <c r="I811" s="15" t="s">
        <v>4465</v>
      </c>
      <c r="J811" s="15" t="s">
        <v>4631</v>
      </c>
      <c r="K811" s="15" t="s">
        <v>4483</v>
      </c>
      <c r="L811" s="40" t="s">
        <v>6</v>
      </c>
      <c r="M811" s="39"/>
      <c r="N811" s="41" t="s">
        <v>2687</v>
      </c>
      <c r="O811" s="39">
        <v>45117</v>
      </c>
      <c r="P811" s="40">
        <v>1</v>
      </c>
      <c r="Q811" s="40">
        <v>4</v>
      </c>
      <c r="R811" s="40" t="str">
        <f>IFERROR(VLOOKUP(Tabla2[[#This Row],[CONTRATISTA PRNCIPAL]],Hoja1!$L$5:$M$9,2,FALSE),"CJV")</f>
        <v>CJV</v>
      </c>
      <c r="S811" s="40" t="str">
        <f>IF(Tabla2[[#This Row],[EMPRESA]]=Tabla2[[#This Row],[CONTRATISTA PRNCIPAL]],"Principal","Secundaria")</f>
        <v>Principal</v>
      </c>
      <c r="T811" s="42">
        <f>IFERROR(1/COUNTIF(Tabla2[CONTRATISTA PRNCIPAL],Tabla2[[#This Row],[CONTRATISTA PRNCIPAL]]),0)</f>
        <v>0.008403361344537815</v>
      </c>
      <c r="U811" s="43">
        <f>IF(((TODAY()-Tabla2[[#This Row],[FECHA NACIMIENTO]])/365)&lt;18,"Corregir", IF(((TODAY()-Tabla2[[#This Row],[FECHA NACIMIENTO]])/365)&gt;80, "Corregir",ROUNDDOWN(((TODAY()-Tabla2[[#This Row],[FECHA NACIMIENTO]])/365),0)))</f>
        <v>43</v>
      </c>
      <c r="V8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11" s="44" t="str">
        <f>+IF(Tabla2[[#This Row],[Edad]]="Corregir","Corregir","Ok")</f>
        <v>Ok</v>
      </c>
      <c r="X811" s="42" t="str">
        <f>+IFERROR(VLOOKUP(Tabla2[[#This Row],[DISTRITO SEGÚN DNI]],Hoja1!$A$2:$B$32,2,FALSE),"No")</f>
        <v>No</v>
      </c>
      <c r="Y811" s="42" t="str">
        <f>IF(OR(LOWER(Tabla2[[#This Row],[GENERO]])="masculino", LOWER(Tabla2[[#This Row],[GENERO]])="femenino"),"OK","Corregir")</f>
        <v>OK</v>
      </c>
      <c r="Z811" s="42" t="str">
        <f>+IF(Tabla2[[#This Row],[Nro. DNI / CE]]="","Corregir",IF(LEN(Tabla2[[#This Row],[Nro. DNI / CE]])&gt;=8,"OK","Corregir"))</f>
        <v>OK</v>
      </c>
      <c r="AA811" s="42">
        <f>COUNTIF(Tabla2[APELLIDOS Y NOMBRES],Tabla2[[#This Row],[APELLIDOS Y NOMBRES]])</f>
        <v>1</v>
      </c>
      <c r="AB811" s="42">
        <f>IF(Tabla2[[#This Row],[Trabajador]]&gt;1,1/Tabla2[[#This Row],[Trabajador]],Tabla2[[#This Row],[Trabajador]])</f>
        <v>1</v>
      </c>
      <c r="AC811" t="str">
        <f>+IFERROR(IF(Tabla2[[#This Row],[FECHA CESE/BAJA]]="","No Aplica",IF(AND(MONTH(Tabla2[[#This Row],[FECHA CESE/BAJA]])=MONTH(TODAY()-30),YEAR(Tabla2[[#This Row],[FECHA CESE/BAJA]])=YEAR(TODAY())),MONTH(TODAY()-30)&amp;"-"&amp;YEAR(TODAY()),"Borrar")),"No aplica")</f>
        <v>No Aplica</v>
      </c>
      <c r="AD811" t="str">
        <f>+IFERROR(IF(Tabla2[[#This Row],[FECHA INICIO DE LABORES EN OBRA]]="","No Aplica",IF(AND(MONTH(Tabla2[[#This Row],[FECHA INICIO DE LABORES EN OBRA]])=MONTH(TODAY()-30),YEAR(Tabla2[[#This Row],[FECHA INICIO DE LABORES EN OBRA]])=YEAR(TODAY())),MONTH(TODAY()-30)&amp;"-"&amp;YEAR(TODAY()),"No Aplica")),"No Aplica")</f>
        <v>No Aplica</v>
      </c>
    </row>
    <row r="812" spans="1:30" x14ac:dyDescent="0.25">
      <c r="A812" s="13">
        <v>20538084761</v>
      </c>
      <c r="B812" s="15" t="s">
        <v>4461</v>
      </c>
      <c r="C812" s="15" t="s">
        <v>4461</v>
      </c>
      <c r="D812" s="15" t="s">
        <v>4632</v>
      </c>
      <c r="E812" s="15" t="s">
        <v>4633</v>
      </c>
      <c r="F812" s="39">
        <v>25029</v>
      </c>
      <c r="G812" s="15">
        <v>1</v>
      </c>
      <c r="H812" s="15" t="s">
        <v>4634</v>
      </c>
      <c r="I812" s="15" t="s">
        <v>4465</v>
      </c>
      <c r="J812" s="15" t="s">
        <v>4635</v>
      </c>
      <c r="K812" s="15" t="s">
        <v>2237</v>
      </c>
      <c r="L812" s="40" t="s">
        <v>6</v>
      </c>
      <c r="M812" s="39"/>
      <c r="N812" s="41" t="s">
        <v>2687</v>
      </c>
      <c r="O812" s="39">
        <v>45117</v>
      </c>
      <c r="P812" s="40">
        <v>1</v>
      </c>
      <c r="Q812" s="40">
        <v>1</v>
      </c>
      <c r="R812" s="40" t="str">
        <f>IFERROR(VLOOKUP(Tabla2[[#This Row],[CONTRATISTA PRNCIPAL]],Hoja1!$L$5:$M$9,2,FALSE),"CJV")</f>
        <v>CJV</v>
      </c>
      <c r="S812" s="40" t="str">
        <f>IF(Tabla2[[#This Row],[EMPRESA]]=Tabla2[[#This Row],[CONTRATISTA PRNCIPAL]],"Principal","Secundaria")</f>
        <v>Principal</v>
      </c>
      <c r="T812" s="42">
        <f>IFERROR(1/COUNTIF(Tabla2[CONTRATISTA PRNCIPAL],Tabla2[[#This Row],[CONTRATISTA PRNCIPAL]]),0)</f>
        <v>0.008403361344537815</v>
      </c>
      <c r="U812" s="43">
        <f>IF(((TODAY()-Tabla2[[#This Row],[FECHA NACIMIENTO]])/365)&lt;18,"Corregir", IF(((TODAY()-Tabla2[[#This Row],[FECHA NACIMIENTO]])/365)&gt;80, "Corregir",ROUNDDOWN(((TODAY()-Tabla2[[#This Row],[FECHA NACIMIENTO]])/365),0)))</f>
        <v>55</v>
      </c>
      <c r="V8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812" s="44" t="str">
        <f>+IF(Tabla2[[#This Row],[Edad]]="Corregir","Corregir","Ok")</f>
        <v>Ok</v>
      </c>
      <c r="X812" s="42" t="str">
        <f>+IFERROR(VLOOKUP(Tabla2[[#This Row],[DISTRITO SEGÚN DNI]],Hoja1!$A$2:$B$32,2,FALSE),"No")</f>
        <v>No</v>
      </c>
      <c r="Y812" s="42" t="str">
        <f>IF(OR(LOWER(Tabla2[[#This Row],[GENERO]])="masculino", LOWER(Tabla2[[#This Row],[GENERO]])="femenino"),"OK","Corregir")</f>
        <v>OK</v>
      </c>
      <c r="Z812" s="42" t="str">
        <f>+IF(Tabla2[[#This Row],[Nro. DNI / CE]]="","Corregir",IF(LEN(Tabla2[[#This Row],[Nro. DNI / CE]])&gt;=8,"OK","Corregir"))</f>
        <v>OK</v>
      </c>
      <c r="AA812" s="42">
        <f>COUNTIF(Tabla2[APELLIDOS Y NOMBRES],Tabla2[[#This Row],[APELLIDOS Y NOMBRES]])</f>
        <v>1</v>
      </c>
      <c r="AB812" s="42">
        <f>IF(Tabla2[[#This Row],[Trabajador]]&gt;1,1/Tabla2[[#This Row],[Trabajador]],Tabla2[[#This Row],[Trabajador]])</f>
        <v>1</v>
      </c>
      <c r="AC812" t="str">
        <f>+IFERROR(IF(Tabla2[[#This Row],[FECHA CESE/BAJA]]="","No Aplica",IF(AND(MONTH(Tabla2[[#This Row],[FECHA CESE/BAJA]])=MONTH(TODAY()-30),YEAR(Tabla2[[#This Row],[FECHA CESE/BAJA]])=YEAR(TODAY())),MONTH(TODAY()-30)&amp;"-"&amp;YEAR(TODAY()),"Borrar")),"No aplica")</f>
        <v>No Aplica</v>
      </c>
      <c r="AD812" t="str">
        <f>+IFERROR(IF(Tabla2[[#This Row],[FECHA INICIO DE LABORES EN OBRA]]="","No Aplica",IF(AND(MONTH(Tabla2[[#This Row],[FECHA INICIO DE LABORES EN OBRA]])=MONTH(TODAY()-30),YEAR(Tabla2[[#This Row],[FECHA INICIO DE LABORES EN OBRA]])=YEAR(TODAY())),MONTH(TODAY()-30)&amp;"-"&amp;YEAR(TODAY()),"No Aplica")),"No Aplica")</f>
        <v>No Aplica</v>
      </c>
    </row>
    <row r="813" spans="1:30" x14ac:dyDescent="0.25">
      <c r="A813" s="13">
        <v>20538084761</v>
      </c>
      <c r="B813" s="15" t="s">
        <v>4461</v>
      </c>
      <c r="C813" s="15" t="s">
        <v>4461</v>
      </c>
      <c r="D813" s="15" t="s">
        <v>4636</v>
      </c>
      <c r="E813" s="15" t="s">
        <v>4637</v>
      </c>
      <c r="F813" s="39">
        <v>25994</v>
      </c>
      <c r="G813" s="15">
        <v>1</v>
      </c>
      <c r="H813" s="15" t="s">
        <v>4638</v>
      </c>
      <c r="I813" s="15" t="s">
        <v>4465</v>
      </c>
      <c r="J813" s="15" t="s">
        <v>4639</v>
      </c>
      <c r="K813" s="15" t="s">
        <v>2267</v>
      </c>
      <c r="L813" s="40" t="s">
        <v>6</v>
      </c>
      <c r="M813" s="39"/>
      <c r="N813" s="41" t="s">
        <v>2687</v>
      </c>
      <c r="O813" s="39">
        <v>45117</v>
      </c>
      <c r="P813" s="40">
        <v>1</v>
      </c>
      <c r="Q813" s="40">
        <v>1</v>
      </c>
      <c r="R813" s="40" t="str">
        <f>IFERROR(VLOOKUP(Tabla2[[#This Row],[CONTRATISTA PRNCIPAL]],Hoja1!$L$5:$M$9,2,FALSE),"CJV")</f>
        <v>CJV</v>
      </c>
      <c r="S813" s="40" t="str">
        <f>IF(Tabla2[[#This Row],[EMPRESA]]=Tabla2[[#This Row],[CONTRATISTA PRNCIPAL]],"Principal","Secundaria")</f>
        <v>Principal</v>
      </c>
      <c r="T813" s="42">
        <f>IFERROR(1/COUNTIF(Tabla2[CONTRATISTA PRNCIPAL],Tabla2[[#This Row],[CONTRATISTA PRNCIPAL]]),0)</f>
        <v>0.008403361344537815</v>
      </c>
      <c r="U813" s="43">
        <f>IF(((TODAY()-Tabla2[[#This Row],[FECHA NACIMIENTO]])/365)&lt;18,"Corregir", IF(((TODAY()-Tabla2[[#This Row],[FECHA NACIMIENTO]])/365)&gt;80, "Corregir",ROUNDDOWN(((TODAY()-Tabla2[[#This Row],[FECHA NACIMIENTO]])/365),0)))</f>
        <v>52</v>
      </c>
      <c r="V8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813" s="44" t="str">
        <f>+IF(Tabla2[[#This Row],[Edad]]="Corregir","Corregir","Ok")</f>
        <v>Ok</v>
      </c>
      <c r="X813" s="42" t="str">
        <f>+IFERROR(VLOOKUP(Tabla2[[#This Row],[DISTRITO SEGÚN DNI]],Hoja1!$A$2:$B$32,2,FALSE),"No")</f>
        <v>No</v>
      </c>
      <c r="Y813" s="42" t="str">
        <f>IF(OR(LOWER(Tabla2[[#This Row],[GENERO]])="masculino", LOWER(Tabla2[[#This Row],[GENERO]])="femenino"),"OK","Corregir")</f>
        <v>OK</v>
      </c>
      <c r="Z813" s="42" t="str">
        <f>+IF(Tabla2[[#This Row],[Nro. DNI / CE]]="","Corregir",IF(LEN(Tabla2[[#This Row],[Nro. DNI / CE]])&gt;=8,"OK","Corregir"))</f>
        <v>OK</v>
      </c>
      <c r="AA813" s="42">
        <f>COUNTIF(Tabla2[APELLIDOS Y NOMBRES],Tabla2[[#This Row],[APELLIDOS Y NOMBRES]])</f>
        <v>1</v>
      </c>
      <c r="AB813" s="42">
        <f>IF(Tabla2[[#This Row],[Trabajador]]&gt;1,1/Tabla2[[#This Row],[Trabajador]],Tabla2[[#This Row],[Trabajador]])</f>
        <v>1</v>
      </c>
      <c r="AC813" t="str">
        <f>+IFERROR(IF(Tabla2[[#This Row],[FECHA CESE/BAJA]]="","No Aplica",IF(AND(MONTH(Tabla2[[#This Row],[FECHA CESE/BAJA]])=MONTH(TODAY()-30),YEAR(Tabla2[[#This Row],[FECHA CESE/BAJA]])=YEAR(TODAY())),MONTH(TODAY()-30)&amp;"-"&amp;YEAR(TODAY()),"Borrar")),"No aplica")</f>
        <v>No Aplica</v>
      </c>
      <c r="AD813" t="str">
        <f>+IFERROR(IF(Tabla2[[#This Row],[FECHA INICIO DE LABORES EN OBRA]]="","No Aplica",IF(AND(MONTH(Tabla2[[#This Row],[FECHA INICIO DE LABORES EN OBRA]])=MONTH(TODAY()-30),YEAR(Tabla2[[#This Row],[FECHA INICIO DE LABORES EN OBRA]])=YEAR(TODAY())),MONTH(TODAY()-30)&amp;"-"&amp;YEAR(TODAY()),"No Aplica")),"No Aplica")</f>
        <v>No Aplica</v>
      </c>
    </row>
    <row r="814" spans="1:30" x14ac:dyDescent="0.25">
      <c r="A814" s="13">
        <v>20538084761</v>
      </c>
      <c r="B814" s="15" t="s">
        <v>4461</v>
      </c>
      <c r="C814" s="15" t="s">
        <v>4461</v>
      </c>
      <c r="D814" s="15">
        <v>71781732</v>
      </c>
      <c r="E814" s="15" t="s">
        <v>4640</v>
      </c>
      <c r="F814" s="39">
        <v>34609</v>
      </c>
      <c r="G814" s="15">
        <v>2</v>
      </c>
      <c r="H814" s="15" t="s">
        <v>4484</v>
      </c>
      <c r="I814" s="15" t="s">
        <v>4476</v>
      </c>
      <c r="J814" s="15" t="s">
        <v>4641</v>
      </c>
      <c r="K814" s="15" t="s">
        <v>2645</v>
      </c>
      <c r="L814" s="40" t="s">
        <v>6</v>
      </c>
      <c r="M814" s="39"/>
      <c r="N814" s="41" t="s">
        <v>2687</v>
      </c>
      <c r="O814" s="39">
        <v>45117</v>
      </c>
      <c r="P814" s="40">
        <v>1</v>
      </c>
      <c r="Q814" s="40">
        <v>4</v>
      </c>
      <c r="R814" s="40" t="str">
        <f>IFERROR(VLOOKUP(Tabla2[[#This Row],[CONTRATISTA PRNCIPAL]],Hoja1!$L$5:$M$9,2,FALSE),"CJV")</f>
        <v>CJV</v>
      </c>
      <c r="S814" s="40" t="str">
        <f>IF(Tabla2[[#This Row],[EMPRESA]]=Tabla2[[#This Row],[CONTRATISTA PRNCIPAL]],"Principal","Secundaria")</f>
        <v>Principal</v>
      </c>
      <c r="T814" s="42">
        <f>IFERROR(1/COUNTIF(Tabla2[CONTRATISTA PRNCIPAL],Tabla2[[#This Row],[CONTRATISTA PRNCIPAL]]),0)</f>
        <v>0.008403361344537815</v>
      </c>
      <c r="U814" s="43">
        <f>IF(((TODAY()-Tabla2[[#This Row],[FECHA NACIMIENTO]])/365)&lt;18,"Corregir", IF(((TODAY()-Tabla2[[#This Row],[FECHA NACIMIENTO]])/365)&gt;80, "Corregir",ROUNDDOWN(((TODAY()-Tabla2[[#This Row],[FECHA NACIMIENTO]])/365),0)))</f>
        <v>29</v>
      </c>
      <c r="V8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14" s="44" t="str">
        <f>+IF(Tabla2[[#This Row],[Edad]]="Corregir","Corregir","Ok")</f>
        <v>Ok</v>
      </c>
      <c r="X814" s="42" t="str">
        <f>+IFERROR(VLOOKUP(Tabla2[[#This Row],[DISTRITO SEGÚN DNI]],Hoja1!$A$2:$B$32,2,FALSE),"No")</f>
        <v>No</v>
      </c>
      <c r="Y814" s="42" t="str">
        <f>IF(OR(LOWER(Tabla2[[#This Row],[GENERO]])="masculino", LOWER(Tabla2[[#This Row],[GENERO]])="femenino"),"OK","Corregir")</f>
        <v>OK</v>
      </c>
      <c r="Z814" s="42" t="str">
        <f>+IF(Tabla2[[#This Row],[Nro. DNI / CE]]="","Corregir",IF(LEN(Tabla2[[#This Row],[Nro. DNI / CE]])&gt;=8,"OK","Corregir"))</f>
        <v>OK</v>
      </c>
      <c r="AA814" s="42">
        <f>COUNTIF(Tabla2[APELLIDOS Y NOMBRES],Tabla2[[#This Row],[APELLIDOS Y NOMBRES]])</f>
        <v>1</v>
      </c>
      <c r="AB814" s="42">
        <f>IF(Tabla2[[#This Row],[Trabajador]]&gt;1,1/Tabla2[[#This Row],[Trabajador]],Tabla2[[#This Row],[Trabajador]])</f>
        <v>1</v>
      </c>
      <c r="AC814" t="str">
        <f>+IFERROR(IF(Tabla2[[#This Row],[FECHA CESE/BAJA]]="","No Aplica",IF(AND(MONTH(Tabla2[[#This Row],[FECHA CESE/BAJA]])=MONTH(TODAY()-30),YEAR(Tabla2[[#This Row],[FECHA CESE/BAJA]])=YEAR(TODAY())),MONTH(TODAY()-30)&amp;"-"&amp;YEAR(TODAY()),"Borrar")),"No aplica")</f>
        <v>No Aplica</v>
      </c>
      <c r="AD814" t="str">
        <f>+IFERROR(IF(Tabla2[[#This Row],[FECHA INICIO DE LABORES EN OBRA]]="","No Aplica",IF(AND(MONTH(Tabla2[[#This Row],[FECHA INICIO DE LABORES EN OBRA]])=MONTH(TODAY()-30),YEAR(Tabla2[[#This Row],[FECHA INICIO DE LABORES EN OBRA]])=YEAR(TODAY())),MONTH(TODAY()-30)&amp;"-"&amp;YEAR(TODAY()),"No Aplica")),"No Aplica")</f>
        <v>No Aplica</v>
      </c>
    </row>
    <row r="815" spans="1:30" x14ac:dyDescent="0.25">
      <c r="A815" s="13">
        <v>20538084761</v>
      </c>
      <c r="B815" s="15" t="s">
        <v>4461</v>
      </c>
      <c r="C815" s="15" t="s">
        <v>4461</v>
      </c>
      <c r="D815" s="15">
        <v>41124010</v>
      </c>
      <c r="E815" s="15" t="s">
        <v>4642</v>
      </c>
      <c r="F815" s="39">
        <v>29881</v>
      </c>
      <c r="G815" s="15">
        <v>2</v>
      </c>
      <c r="H815" s="15" t="s">
        <v>4484</v>
      </c>
      <c r="I815" s="15" t="s">
        <v>4465</v>
      </c>
      <c r="J815" s="15" t="s">
        <v>4643</v>
      </c>
      <c r="K815" s="15" t="s">
        <v>4570</v>
      </c>
      <c r="L815" s="40" t="s">
        <v>6</v>
      </c>
      <c r="M815" s="39"/>
      <c r="N815" s="41" t="s">
        <v>2687</v>
      </c>
      <c r="O815" s="39">
        <v>45117</v>
      </c>
      <c r="P815" s="40">
        <v>1</v>
      </c>
      <c r="Q815" s="40">
        <v>4</v>
      </c>
      <c r="R815" s="40" t="str">
        <f>IFERROR(VLOOKUP(Tabla2[[#This Row],[CONTRATISTA PRNCIPAL]],Hoja1!$L$5:$M$9,2,FALSE),"CJV")</f>
        <v>CJV</v>
      </c>
      <c r="S815" s="40" t="str">
        <f>IF(Tabla2[[#This Row],[EMPRESA]]=Tabla2[[#This Row],[CONTRATISTA PRNCIPAL]],"Principal","Secundaria")</f>
        <v>Principal</v>
      </c>
      <c r="T815" s="42">
        <f>IFERROR(1/COUNTIF(Tabla2[CONTRATISTA PRNCIPAL],Tabla2[[#This Row],[CONTRATISTA PRNCIPAL]]),0)</f>
        <v>0.008403361344537815</v>
      </c>
      <c r="U815" s="43">
        <f>IF(((TODAY()-Tabla2[[#This Row],[FECHA NACIMIENTO]])/365)&lt;18,"Corregir", IF(((TODAY()-Tabla2[[#This Row],[FECHA NACIMIENTO]])/365)&gt;80, "Corregir",ROUNDDOWN(((TODAY()-Tabla2[[#This Row],[FECHA NACIMIENTO]])/365),0)))</f>
        <v>41</v>
      </c>
      <c r="V8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15" s="44" t="str">
        <f>+IF(Tabla2[[#This Row],[Edad]]="Corregir","Corregir","Ok")</f>
        <v>Ok</v>
      </c>
      <c r="X815" s="42" t="str">
        <f>+IFERROR(VLOOKUP(Tabla2[[#This Row],[DISTRITO SEGÚN DNI]],Hoja1!$A$2:$B$32,2,FALSE),"No")</f>
        <v>No</v>
      </c>
      <c r="Y815" s="42" t="str">
        <f>IF(OR(LOWER(Tabla2[[#This Row],[GENERO]])="masculino", LOWER(Tabla2[[#This Row],[GENERO]])="femenino"),"OK","Corregir")</f>
        <v>OK</v>
      </c>
      <c r="Z815" s="42" t="str">
        <f>+IF(Tabla2[[#This Row],[Nro. DNI / CE]]="","Corregir",IF(LEN(Tabla2[[#This Row],[Nro. DNI / CE]])&gt;=8,"OK","Corregir"))</f>
        <v>OK</v>
      </c>
      <c r="AA815" s="42">
        <f>COUNTIF(Tabla2[APELLIDOS Y NOMBRES],Tabla2[[#This Row],[APELLIDOS Y NOMBRES]])</f>
        <v>1</v>
      </c>
      <c r="AB815" s="42">
        <f>IF(Tabla2[[#This Row],[Trabajador]]&gt;1,1/Tabla2[[#This Row],[Trabajador]],Tabla2[[#This Row],[Trabajador]])</f>
        <v>1</v>
      </c>
      <c r="AC815" t="str">
        <f>+IFERROR(IF(Tabla2[[#This Row],[FECHA CESE/BAJA]]="","No Aplica",IF(AND(MONTH(Tabla2[[#This Row],[FECHA CESE/BAJA]])=MONTH(TODAY()-30),YEAR(Tabla2[[#This Row],[FECHA CESE/BAJA]])=YEAR(TODAY())),MONTH(TODAY()-30)&amp;"-"&amp;YEAR(TODAY()),"Borrar")),"No aplica")</f>
        <v>No Aplica</v>
      </c>
      <c r="AD815" t="str">
        <f>+IFERROR(IF(Tabla2[[#This Row],[FECHA INICIO DE LABORES EN OBRA]]="","No Aplica",IF(AND(MONTH(Tabla2[[#This Row],[FECHA INICIO DE LABORES EN OBRA]])=MONTH(TODAY()-30),YEAR(Tabla2[[#This Row],[FECHA INICIO DE LABORES EN OBRA]])=YEAR(TODAY())),MONTH(TODAY()-30)&amp;"-"&amp;YEAR(TODAY()),"No Aplica")),"No Aplica")</f>
        <v>No Aplica</v>
      </c>
    </row>
    <row r="816" spans="1:30" x14ac:dyDescent="0.25">
      <c r="A816" s="13">
        <v>20538084761</v>
      </c>
      <c r="B816" s="15" t="s">
        <v>4461</v>
      </c>
      <c r="C816" s="15" t="s">
        <v>4461</v>
      </c>
      <c r="D816" s="15">
        <v>40684519</v>
      </c>
      <c r="E816" s="15" t="s">
        <v>4644</v>
      </c>
      <c r="F816" s="39">
        <v>28949</v>
      </c>
      <c r="G816" s="15">
        <v>2</v>
      </c>
      <c r="H816" s="15" t="s">
        <v>4484</v>
      </c>
      <c r="I816" s="15" t="s">
        <v>4465</v>
      </c>
      <c r="J816" s="15" t="s">
        <v>4645</v>
      </c>
      <c r="K816" s="15" t="s">
        <v>4646</v>
      </c>
      <c r="L816" s="40" t="s">
        <v>6</v>
      </c>
      <c r="M816" s="39"/>
      <c r="N816" s="41" t="s">
        <v>2687</v>
      </c>
      <c r="O816" s="39">
        <v>45117</v>
      </c>
      <c r="P816" s="40">
        <v>1</v>
      </c>
      <c r="Q816" s="40">
        <v>4</v>
      </c>
      <c r="R816" s="40" t="str">
        <f>IFERROR(VLOOKUP(Tabla2[[#This Row],[CONTRATISTA PRNCIPAL]],Hoja1!$L$5:$M$9,2,FALSE),"CJV")</f>
        <v>CJV</v>
      </c>
      <c r="S816" s="40" t="str">
        <f>IF(Tabla2[[#This Row],[EMPRESA]]=Tabla2[[#This Row],[CONTRATISTA PRNCIPAL]],"Principal","Secundaria")</f>
        <v>Principal</v>
      </c>
      <c r="T816" s="42">
        <f>IFERROR(1/COUNTIF(Tabla2[CONTRATISTA PRNCIPAL],Tabla2[[#This Row],[CONTRATISTA PRNCIPAL]]),0)</f>
        <v>0.008403361344537815</v>
      </c>
      <c r="U816" s="43">
        <f>IF(((TODAY()-Tabla2[[#This Row],[FECHA NACIMIENTO]])/365)&lt;18,"Corregir", IF(((TODAY()-Tabla2[[#This Row],[FECHA NACIMIENTO]])/365)&gt;80, "Corregir",ROUNDDOWN(((TODAY()-Tabla2[[#This Row],[FECHA NACIMIENTO]])/365),0)))</f>
        <v>44</v>
      </c>
      <c r="V8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16" s="44" t="str">
        <f>+IF(Tabla2[[#This Row],[Edad]]="Corregir","Corregir","Ok")</f>
        <v>Ok</v>
      </c>
      <c r="X816" s="42" t="str">
        <f>+IFERROR(VLOOKUP(Tabla2[[#This Row],[DISTRITO SEGÚN DNI]],Hoja1!$A$2:$B$32,2,FALSE),"No")</f>
        <v>No</v>
      </c>
      <c r="Y816" s="42" t="str">
        <f>IF(OR(LOWER(Tabla2[[#This Row],[GENERO]])="masculino", LOWER(Tabla2[[#This Row],[GENERO]])="femenino"),"OK","Corregir")</f>
        <v>OK</v>
      </c>
      <c r="Z816" s="42" t="str">
        <f>+IF(Tabla2[[#This Row],[Nro. DNI / CE]]="","Corregir",IF(LEN(Tabla2[[#This Row],[Nro. DNI / CE]])&gt;=8,"OK","Corregir"))</f>
        <v>OK</v>
      </c>
      <c r="AA816" s="42">
        <f>COUNTIF(Tabla2[APELLIDOS Y NOMBRES],Tabla2[[#This Row],[APELLIDOS Y NOMBRES]])</f>
        <v>1</v>
      </c>
      <c r="AB816" s="42">
        <f>IF(Tabla2[[#This Row],[Trabajador]]&gt;1,1/Tabla2[[#This Row],[Trabajador]],Tabla2[[#This Row],[Trabajador]])</f>
        <v>1</v>
      </c>
      <c r="AC816" t="str">
        <f>+IFERROR(IF(Tabla2[[#This Row],[FECHA CESE/BAJA]]="","No Aplica",IF(AND(MONTH(Tabla2[[#This Row],[FECHA CESE/BAJA]])=MONTH(TODAY()-30),YEAR(Tabla2[[#This Row],[FECHA CESE/BAJA]])=YEAR(TODAY())),MONTH(TODAY()-30)&amp;"-"&amp;YEAR(TODAY()),"Borrar")),"No aplica")</f>
        <v>No Aplica</v>
      </c>
      <c r="AD816" t="str">
        <f>+IFERROR(IF(Tabla2[[#This Row],[FECHA INICIO DE LABORES EN OBRA]]="","No Aplica",IF(AND(MONTH(Tabla2[[#This Row],[FECHA INICIO DE LABORES EN OBRA]])=MONTH(TODAY()-30),YEAR(Tabla2[[#This Row],[FECHA INICIO DE LABORES EN OBRA]])=YEAR(TODAY())),MONTH(TODAY()-30)&amp;"-"&amp;YEAR(TODAY()),"No Aplica")),"No Aplica")</f>
        <v>No Aplica</v>
      </c>
    </row>
    <row r="817" spans="1:30" x14ac:dyDescent="0.25">
      <c r="A817" s="13">
        <v>20538084761</v>
      </c>
      <c r="B817" s="15" t="s">
        <v>4461</v>
      </c>
      <c r="C817" s="15" t="s">
        <v>4461</v>
      </c>
      <c r="D817" s="15">
        <v>72776407</v>
      </c>
      <c r="E817" s="15" t="s">
        <v>4647</v>
      </c>
      <c r="F817" s="39">
        <v>35522</v>
      </c>
      <c r="G817" s="15">
        <v>2</v>
      </c>
      <c r="H817" s="15" t="s">
        <v>4648</v>
      </c>
      <c r="I817" s="15" t="s">
        <v>4465</v>
      </c>
      <c r="J817" s="15" t="s">
        <v>4649</v>
      </c>
      <c r="K817" s="15" t="s">
        <v>4489</v>
      </c>
      <c r="L817" s="40" t="s">
        <v>6</v>
      </c>
      <c r="M817" s="39"/>
      <c r="N817" s="41" t="s">
        <v>2687</v>
      </c>
      <c r="O817" s="39">
        <v>45117</v>
      </c>
      <c r="P817" s="40">
        <v>1</v>
      </c>
      <c r="Q817" s="40">
        <v>4</v>
      </c>
      <c r="R817" s="40" t="str">
        <f>IFERROR(VLOOKUP(Tabla2[[#This Row],[CONTRATISTA PRNCIPAL]],Hoja1!$L$5:$M$9,2,FALSE),"CJV")</f>
        <v>CJV</v>
      </c>
      <c r="S817" s="40" t="str">
        <f>IF(Tabla2[[#This Row],[EMPRESA]]=Tabla2[[#This Row],[CONTRATISTA PRNCIPAL]],"Principal","Secundaria")</f>
        <v>Principal</v>
      </c>
      <c r="T817" s="42">
        <f>IFERROR(1/COUNTIF(Tabla2[CONTRATISTA PRNCIPAL],Tabla2[[#This Row],[CONTRATISTA PRNCIPAL]]),0)</f>
        <v>0.008403361344537815</v>
      </c>
      <c r="U817" s="43">
        <f>IF(((TODAY()-Tabla2[[#This Row],[FECHA NACIMIENTO]])/365)&lt;18,"Corregir", IF(((TODAY()-Tabla2[[#This Row],[FECHA NACIMIENTO]])/365)&gt;80, "Corregir",ROUNDDOWN(((TODAY()-Tabla2[[#This Row],[FECHA NACIMIENTO]])/365),0)))</f>
        <v>26</v>
      </c>
      <c r="V8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17" s="44" t="str">
        <f>+IF(Tabla2[[#This Row],[Edad]]="Corregir","Corregir","Ok")</f>
        <v>Ok</v>
      </c>
      <c r="X817" s="42" t="str">
        <f>+IFERROR(VLOOKUP(Tabla2[[#This Row],[DISTRITO SEGÚN DNI]],Hoja1!$A$2:$B$32,2,FALSE),"No")</f>
        <v>No</v>
      </c>
      <c r="Y817" s="42" t="str">
        <f>IF(OR(LOWER(Tabla2[[#This Row],[GENERO]])="masculino", LOWER(Tabla2[[#This Row],[GENERO]])="femenino"),"OK","Corregir")</f>
        <v>OK</v>
      </c>
      <c r="Z817" s="42" t="str">
        <f>+IF(Tabla2[[#This Row],[Nro. DNI / CE]]="","Corregir",IF(LEN(Tabla2[[#This Row],[Nro. DNI / CE]])&gt;=8,"OK","Corregir"))</f>
        <v>OK</v>
      </c>
      <c r="AA817" s="42">
        <f>COUNTIF(Tabla2[APELLIDOS Y NOMBRES],Tabla2[[#This Row],[APELLIDOS Y NOMBRES]])</f>
        <v>1</v>
      </c>
      <c r="AB817" s="42">
        <f>IF(Tabla2[[#This Row],[Trabajador]]&gt;1,1/Tabla2[[#This Row],[Trabajador]],Tabla2[[#This Row],[Trabajador]])</f>
        <v>1</v>
      </c>
      <c r="AC817" t="str">
        <f>+IFERROR(IF(Tabla2[[#This Row],[FECHA CESE/BAJA]]="","No Aplica",IF(AND(MONTH(Tabla2[[#This Row],[FECHA CESE/BAJA]])=MONTH(TODAY()-30),YEAR(Tabla2[[#This Row],[FECHA CESE/BAJA]])=YEAR(TODAY())),MONTH(TODAY()-30)&amp;"-"&amp;YEAR(TODAY()),"Borrar")),"No aplica")</f>
        <v>No Aplica</v>
      </c>
      <c r="AD817" t="str">
        <f>+IFERROR(IF(Tabla2[[#This Row],[FECHA INICIO DE LABORES EN OBRA]]="","No Aplica",IF(AND(MONTH(Tabla2[[#This Row],[FECHA INICIO DE LABORES EN OBRA]])=MONTH(TODAY()-30),YEAR(Tabla2[[#This Row],[FECHA INICIO DE LABORES EN OBRA]])=YEAR(TODAY())),MONTH(TODAY()-30)&amp;"-"&amp;YEAR(TODAY()),"No Aplica")),"No Aplica")</f>
        <v>No Aplica</v>
      </c>
    </row>
    <row r="818" spans="1:30" x14ac:dyDescent="0.25">
      <c r="A818" s="13">
        <v>20538084761</v>
      </c>
      <c r="B818" s="15" t="s">
        <v>4461</v>
      </c>
      <c r="C818" s="15" t="s">
        <v>4461</v>
      </c>
      <c r="D818" s="15">
        <v>42693465</v>
      </c>
      <c r="E818" s="15" t="s">
        <v>1424</v>
      </c>
      <c r="F818" s="39">
        <v>29874</v>
      </c>
      <c r="G818" s="15">
        <v>2</v>
      </c>
      <c r="H818" s="15" t="s">
        <v>3803</v>
      </c>
      <c r="I818" s="15" t="s">
        <v>4465</v>
      </c>
      <c r="J818" s="15" t="s">
        <v>4650</v>
      </c>
      <c r="K818" s="15" t="s">
        <v>26</v>
      </c>
      <c r="L818" s="40" t="s">
        <v>6</v>
      </c>
      <c r="M818" s="39"/>
      <c r="N818" s="41" t="s">
        <v>2687</v>
      </c>
      <c r="O818" s="39">
        <v>45117</v>
      </c>
      <c r="P818" s="40">
        <v>1</v>
      </c>
      <c r="Q818" s="40">
        <v>4</v>
      </c>
      <c r="R818" s="40" t="str">
        <f>IFERROR(VLOOKUP(Tabla2[[#This Row],[CONTRATISTA PRNCIPAL]],Hoja1!$L$5:$M$9,2,FALSE),"CJV")</f>
        <v>CJV</v>
      </c>
      <c r="S818" s="40" t="str">
        <f>IF(Tabla2[[#This Row],[EMPRESA]]=Tabla2[[#This Row],[CONTRATISTA PRNCIPAL]],"Principal","Secundaria")</f>
        <v>Principal</v>
      </c>
      <c r="T818" s="42">
        <f>IFERROR(1/COUNTIF(Tabla2[CONTRATISTA PRNCIPAL],Tabla2[[#This Row],[CONTRATISTA PRNCIPAL]]),0)</f>
        <v>0.008403361344537815</v>
      </c>
      <c r="U818" s="43">
        <f>IF(((TODAY()-Tabla2[[#This Row],[FECHA NACIMIENTO]])/365)&lt;18,"Corregir", IF(((TODAY()-Tabla2[[#This Row],[FECHA NACIMIENTO]])/365)&gt;80, "Corregir",ROUNDDOWN(((TODAY()-Tabla2[[#This Row],[FECHA NACIMIENTO]])/365),0)))</f>
        <v>41</v>
      </c>
      <c r="V8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18" s="44" t="str">
        <f>+IF(Tabla2[[#This Row],[Edad]]="Corregir","Corregir","Ok")</f>
        <v>Ok</v>
      </c>
      <c r="X818" s="42" t="str">
        <f>+IFERROR(VLOOKUP(Tabla2[[#This Row],[DISTRITO SEGÚN DNI]],Hoja1!$A$2:$B$32,2,FALSE),"No")</f>
        <v>EL AGUSTINO</v>
      </c>
      <c r="Y818" s="42" t="str">
        <f>IF(OR(LOWER(Tabla2[[#This Row],[GENERO]])="masculino", LOWER(Tabla2[[#This Row],[GENERO]])="femenino"),"OK","Corregir")</f>
        <v>OK</v>
      </c>
      <c r="Z818" s="42" t="str">
        <f>+IF(Tabla2[[#This Row],[Nro. DNI / CE]]="","Corregir",IF(LEN(Tabla2[[#This Row],[Nro. DNI / CE]])&gt;=8,"OK","Corregir"))</f>
        <v>OK</v>
      </c>
      <c r="AA818" s="42">
        <f>COUNTIF(Tabla2[APELLIDOS Y NOMBRES],Tabla2[[#This Row],[APELLIDOS Y NOMBRES]])</f>
        <v>1</v>
      </c>
      <c r="AB818" s="42">
        <f>IF(Tabla2[[#This Row],[Trabajador]]&gt;1,1/Tabla2[[#This Row],[Trabajador]],Tabla2[[#This Row],[Trabajador]])</f>
        <v>1</v>
      </c>
      <c r="AC818" t="str">
        <f>+IFERROR(IF(Tabla2[[#This Row],[FECHA CESE/BAJA]]="","No Aplica",IF(AND(MONTH(Tabla2[[#This Row],[FECHA CESE/BAJA]])=MONTH(TODAY()-30),YEAR(Tabla2[[#This Row],[FECHA CESE/BAJA]])=YEAR(TODAY())),MONTH(TODAY()-30)&amp;"-"&amp;YEAR(TODAY()),"Borrar")),"No aplica")</f>
        <v>No Aplica</v>
      </c>
      <c r="AD818" t="str">
        <f>+IFERROR(IF(Tabla2[[#This Row],[FECHA INICIO DE LABORES EN OBRA]]="","No Aplica",IF(AND(MONTH(Tabla2[[#This Row],[FECHA INICIO DE LABORES EN OBRA]])=MONTH(TODAY()-30),YEAR(Tabla2[[#This Row],[FECHA INICIO DE LABORES EN OBRA]])=YEAR(TODAY())),MONTH(TODAY()-30)&amp;"-"&amp;YEAR(TODAY()),"No Aplica")),"No Aplica")</f>
        <v>No Aplica</v>
      </c>
    </row>
    <row r="819" spans="1:30" x14ac:dyDescent="0.25">
      <c r="A819" s="13">
        <v>20538084761</v>
      </c>
      <c r="B819" s="15" t="s">
        <v>4461</v>
      </c>
      <c r="C819" s="15" t="s">
        <v>4461</v>
      </c>
      <c r="D819" s="15">
        <v>45600941</v>
      </c>
      <c r="E819" s="15" t="s">
        <v>1425</v>
      </c>
      <c r="F819" s="39">
        <v>32340</v>
      </c>
      <c r="G819" s="15">
        <v>2</v>
      </c>
      <c r="H819" s="15" t="s">
        <v>4469</v>
      </c>
      <c r="I819" s="15" t="s">
        <v>4465</v>
      </c>
      <c r="J819" s="15" t="s">
        <v>4651</v>
      </c>
      <c r="K819" s="15" t="s">
        <v>17</v>
      </c>
      <c r="L819" s="40" t="s">
        <v>6</v>
      </c>
      <c r="M819" s="39"/>
      <c r="N819" s="41" t="s">
        <v>2687</v>
      </c>
      <c r="O819" s="39">
        <v>45117</v>
      </c>
      <c r="P819" s="40">
        <v>1</v>
      </c>
      <c r="Q819" s="40">
        <v>4</v>
      </c>
      <c r="R819" s="40" t="str">
        <f>IFERROR(VLOOKUP(Tabla2[[#This Row],[CONTRATISTA PRNCIPAL]],Hoja1!$L$5:$M$9,2,FALSE),"CJV")</f>
        <v>CJV</v>
      </c>
      <c r="S819" s="40" t="str">
        <f>IF(Tabla2[[#This Row],[EMPRESA]]=Tabla2[[#This Row],[CONTRATISTA PRNCIPAL]],"Principal","Secundaria")</f>
        <v>Principal</v>
      </c>
      <c r="T819" s="42">
        <f>IFERROR(1/COUNTIF(Tabla2[CONTRATISTA PRNCIPAL],Tabla2[[#This Row],[CONTRATISTA PRNCIPAL]]),0)</f>
        <v>0.008403361344537815</v>
      </c>
      <c r="U819" s="43">
        <f>IF(((TODAY()-Tabla2[[#This Row],[FECHA NACIMIENTO]])/365)&lt;18,"Corregir", IF(((TODAY()-Tabla2[[#This Row],[FECHA NACIMIENTO]])/365)&gt;80, "Corregir",ROUNDDOWN(((TODAY()-Tabla2[[#This Row],[FECHA NACIMIENTO]])/365),0)))</f>
        <v>35</v>
      </c>
      <c r="V8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19" s="44" t="str">
        <f>+IF(Tabla2[[#This Row],[Edad]]="Corregir","Corregir","Ok")</f>
        <v>Ok</v>
      </c>
      <c r="X819" s="42" t="str">
        <f>+IFERROR(VLOOKUP(Tabla2[[#This Row],[DISTRITO SEGÚN DNI]],Hoja1!$A$2:$B$32,2,FALSE),"No")</f>
        <v>ATE</v>
      </c>
      <c r="Y819" s="42" t="str">
        <f>IF(OR(LOWER(Tabla2[[#This Row],[GENERO]])="masculino", LOWER(Tabla2[[#This Row],[GENERO]])="femenino"),"OK","Corregir")</f>
        <v>OK</v>
      </c>
      <c r="Z819" s="42" t="str">
        <f>+IF(Tabla2[[#This Row],[Nro. DNI / CE]]="","Corregir",IF(LEN(Tabla2[[#This Row],[Nro. DNI / CE]])&gt;=8,"OK","Corregir"))</f>
        <v>OK</v>
      </c>
      <c r="AA819" s="42">
        <f>COUNTIF(Tabla2[APELLIDOS Y NOMBRES],Tabla2[[#This Row],[APELLIDOS Y NOMBRES]])</f>
        <v>1</v>
      </c>
      <c r="AB819" s="42">
        <f>IF(Tabla2[[#This Row],[Trabajador]]&gt;1,1/Tabla2[[#This Row],[Trabajador]],Tabla2[[#This Row],[Trabajador]])</f>
        <v>1</v>
      </c>
      <c r="AC819" t="str">
        <f>+IFERROR(IF(Tabla2[[#This Row],[FECHA CESE/BAJA]]="","No Aplica",IF(AND(MONTH(Tabla2[[#This Row],[FECHA CESE/BAJA]])=MONTH(TODAY()-30),YEAR(Tabla2[[#This Row],[FECHA CESE/BAJA]])=YEAR(TODAY())),MONTH(TODAY()-30)&amp;"-"&amp;YEAR(TODAY()),"Borrar")),"No aplica")</f>
        <v>No Aplica</v>
      </c>
      <c r="AD819" t="str">
        <f>+IFERROR(IF(Tabla2[[#This Row],[FECHA INICIO DE LABORES EN OBRA]]="","No Aplica",IF(AND(MONTH(Tabla2[[#This Row],[FECHA INICIO DE LABORES EN OBRA]])=MONTH(TODAY()-30),YEAR(Tabla2[[#This Row],[FECHA INICIO DE LABORES EN OBRA]])=YEAR(TODAY())),MONTH(TODAY()-30)&amp;"-"&amp;YEAR(TODAY()),"No Aplica")),"No Aplica")</f>
        <v>No Aplica</v>
      </c>
    </row>
    <row r="820" spans="1:30" x14ac:dyDescent="0.25">
      <c r="A820" s="13">
        <v>20538084761</v>
      </c>
      <c r="B820" s="15" t="s">
        <v>4461</v>
      </c>
      <c r="C820" s="15" t="s">
        <v>4461</v>
      </c>
      <c r="D820" s="15" t="s">
        <v>4652</v>
      </c>
      <c r="E820" s="15" t="s">
        <v>4653</v>
      </c>
      <c r="F820" s="39">
        <v>35882</v>
      </c>
      <c r="G820" s="15">
        <v>1</v>
      </c>
      <c r="H820" s="15" t="s">
        <v>4654</v>
      </c>
      <c r="I820" s="15" t="s">
        <v>4465</v>
      </c>
      <c r="J820" s="15" t="s">
        <v>4655</v>
      </c>
      <c r="K820" s="15" t="s">
        <v>2267</v>
      </c>
      <c r="L820" s="40" t="s">
        <v>6</v>
      </c>
      <c r="M820" s="39"/>
      <c r="N820" s="41" t="s">
        <v>2687</v>
      </c>
      <c r="O820" s="39">
        <v>45049</v>
      </c>
      <c r="P820" s="40">
        <v>1</v>
      </c>
      <c r="Q820" s="40">
        <v>1</v>
      </c>
      <c r="R820" s="40" t="str">
        <f>IFERROR(VLOOKUP(Tabla2[[#This Row],[CONTRATISTA PRNCIPAL]],Hoja1!$L$5:$M$9,2,FALSE),"CJV")</f>
        <v>CJV</v>
      </c>
      <c r="S820" s="40" t="str">
        <f>IF(Tabla2[[#This Row],[EMPRESA]]=Tabla2[[#This Row],[CONTRATISTA PRNCIPAL]],"Principal","Secundaria")</f>
        <v>Principal</v>
      </c>
      <c r="T820" s="42">
        <f>IFERROR(1/COUNTIF(Tabla2[CONTRATISTA PRNCIPAL],Tabla2[[#This Row],[CONTRATISTA PRNCIPAL]]),0)</f>
        <v>0.008403361344537815</v>
      </c>
      <c r="U820" s="43">
        <f>IF(((TODAY()-Tabla2[[#This Row],[FECHA NACIMIENTO]])/365)&lt;18,"Corregir", IF(((TODAY()-Tabla2[[#This Row],[FECHA NACIMIENTO]])/365)&gt;80, "Corregir",ROUNDDOWN(((TODAY()-Tabla2[[#This Row],[FECHA NACIMIENTO]])/365),0)))</f>
        <v>25</v>
      </c>
      <c r="V8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20" s="44" t="str">
        <f>+IF(Tabla2[[#This Row],[Edad]]="Corregir","Corregir","Ok")</f>
        <v>Ok</v>
      </c>
      <c r="X820" s="42" t="str">
        <f>+IFERROR(VLOOKUP(Tabla2[[#This Row],[DISTRITO SEGÚN DNI]],Hoja1!$A$2:$B$32,2,FALSE),"No")</f>
        <v>No</v>
      </c>
      <c r="Y820" s="42" t="str">
        <f>IF(OR(LOWER(Tabla2[[#This Row],[GENERO]])="masculino", LOWER(Tabla2[[#This Row],[GENERO]])="femenino"),"OK","Corregir")</f>
        <v>OK</v>
      </c>
      <c r="Z820" s="42" t="str">
        <f>+IF(Tabla2[[#This Row],[Nro. DNI / CE]]="","Corregir",IF(LEN(Tabla2[[#This Row],[Nro. DNI / CE]])&gt;=8,"OK","Corregir"))</f>
        <v>OK</v>
      </c>
      <c r="AA820" s="42">
        <f>COUNTIF(Tabla2[APELLIDOS Y NOMBRES],Tabla2[[#This Row],[APELLIDOS Y NOMBRES]])</f>
        <v>1</v>
      </c>
      <c r="AB820" s="42">
        <f>IF(Tabla2[[#This Row],[Trabajador]]&gt;1,1/Tabla2[[#This Row],[Trabajador]],Tabla2[[#This Row],[Trabajador]])</f>
        <v>1</v>
      </c>
      <c r="AC820" t="str">
        <f>+IFERROR(IF(Tabla2[[#This Row],[FECHA CESE/BAJA]]="","No Aplica",IF(AND(MONTH(Tabla2[[#This Row],[FECHA CESE/BAJA]])=MONTH(TODAY()-30),YEAR(Tabla2[[#This Row],[FECHA CESE/BAJA]])=YEAR(TODAY())),MONTH(TODAY()-30)&amp;"-"&amp;YEAR(TODAY()),"Borrar")),"No aplica")</f>
        <v>No Aplica</v>
      </c>
      <c r="AD820" t="str">
        <f>+IFERROR(IF(Tabla2[[#This Row],[FECHA INICIO DE LABORES EN OBRA]]="","No Aplica",IF(AND(MONTH(Tabla2[[#This Row],[FECHA INICIO DE LABORES EN OBRA]])=MONTH(TODAY()-30),YEAR(Tabla2[[#This Row],[FECHA INICIO DE LABORES EN OBRA]])=YEAR(TODAY())),MONTH(TODAY()-30)&amp;"-"&amp;YEAR(TODAY()),"No Aplica")),"No Aplica")</f>
        <v>No Aplica</v>
      </c>
    </row>
    <row r="821" spans="1:30" x14ac:dyDescent="0.25">
      <c r="A821" s="13">
        <v>20538084761</v>
      </c>
      <c r="B821" s="15" t="s">
        <v>4461</v>
      </c>
      <c r="C821" s="15" t="s">
        <v>4461</v>
      </c>
      <c r="D821" s="15">
        <v>46465348</v>
      </c>
      <c r="E821" s="15" t="s">
        <v>4656</v>
      </c>
      <c r="F821" s="39">
        <v>32921</v>
      </c>
      <c r="G821" s="15">
        <v>2</v>
      </c>
      <c r="H821" s="15" t="s">
        <v>4469</v>
      </c>
      <c r="I821" s="15" t="s">
        <v>4465</v>
      </c>
      <c r="J821" s="15" t="s">
        <v>4657</v>
      </c>
      <c r="K821" s="15" t="s">
        <v>2267</v>
      </c>
      <c r="L821" s="40" t="s">
        <v>6</v>
      </c>
      <c r="M821" s="39"/>
      <c r="N821" s="41" t="s">
        <v>2687</v>
      </c>
      <c r="O821" s="39">
        <v>45119</v>
      </c>
      <c r="P821" s="40">
        <v>1</v>
      </c>
      <c r="Q821" s="40">
        <v>4</v>
      </c>
      <c r="R821" s="40" t="str">
        <f>IFERROR(VLOOKUP(Tabla2[[#This Row],[CONTRATISTA PRNCIPAL]],Hoja1!$L$5:$M$9,2,FALSE),"CJV")</f>
        <v>CJV</v>
      </c>
      <c r="S821" s="40" t="str">
        <f>IF(Tabla2[[#This Row],[EMPRESA]]=Tabla2[[#This Row],[CONTRATISTA PRNCIPAL]],"Principal","Secundaria")</f>
        <v>Principal</v>
      </c>
      <c r="T821" s="42">
        <f>IFERROR(1/COUNTIF(Tabla2[CONTRATISTA PRNCIPAL],Tabla2[[#This Row],[CONTRATISTA PRNCIPAL]]),0)</f>
        <v>0.008403361344537815</v>
      </c>
      <c r="U821" s="43">
        <f>IF(((TODAY()-Tabla2[[#This Row],[FECHA NACIMIENTO]])/365)&lt;18,"Corregir", IF(((TODAY()-Tabla2[[#This Row],[FECHA NACIMIENTO]])/365)&gt;80, "Corregir",ROUNDDOWN(((TODAY()-Tabla2[[#This Row],[FECHA NACIMIENTO]])/365),0)))</f>
        <v>33</v>
      </c>
      <c r="V8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21" s="44" t="str">
        <f>+IF(Tabla2[[#This Row],[Edad]]="Corregir","Corregir","Ok")</f>
        <v>Ok</v>
      </c>
      <c r="X821" s="42" t="str">
        <f>+IFERROR(VLOOKUP(Tabla2[[#This Row],[DISTRITO SEGÚN DNI]],Hoja1!$A$2:$B$32,2,FALSE),"No")</f>
        <v>No</v>
      </c>
      <c r="Y821" s="42" t="str">
        <f>IF(OR(LOWER(Tabla2[[#This Row],[GENERO]])="masculino", LOWER(Tabla2[[#This Row],[GENERO]])="femenino"),"OK","Corregir")</f>
        <v>OK</v>
      </c>
      <c r="Z821" s="42" t="str">
        <f>+IF(Tabla2[[#This Row],[Nro. DNI / CE]]="","Corregir",IF(LEN(Tabla2[[#This Row],[Nro. DNI / CE]])&gt;=8,"OK","Corregir"))</f>
        <v>OK</v>
      </c>
      <c r="AA821" s="42">
        <f>COUNTIF(Tabla2[APELLIDOS Y NOMBRES],Tabla2[[#This Row],[APELLIDOS Y NOMBRES]])</f>
        <v>1</v>
      </c>
      <c r="AB821" s="42">
        <f>IF(Tabla2[[#This Row],[Trabajador]]&gt;1,1/Tabla2[[#This Row],[Trabajador]],Tabla2[[#This Row],[Trabajador]])</f>
        <v>1</v>
      </c>
      <c r="AC821" t="str">
        <f>+IFERROR(IF(Tabla2[[#This Row],[FECHA CESE/BAJA]]="","No Aplica",IF(AND(MONTH(Tabla2[[#This Row],[FECHA CESE/BAJA]])=MONTH(TODAY()-30),YEAR(Tabla2[[#This Row],[FECHA CESE/BAJA]])=YEAR(TODAY())),MONTH(TODAY()-30)&amp;"-"&amp;YEAR(TODAY()),"Borrar")),"No aplica")</f>
        <v>No Aplica</v>
      </c>
      <c r="AD821" t="str">
        <f>+IFERROR(IF(Tabla2[[#This Row],[FECHA INICIO DE LABORES EN OBRA]]="","No Aplica",IF(AND(MONTH(Tabla2[[#This Row],[FECHA INICIO DE LABORES EN OBRA]])=MONTH(TODAY()-30),YEAR(Tabla2[[#This Row],[FECHA INICIO DE LABORES EN OBRA]])=YEAR(TODAY())),MONTH(TODAY()-30)&amp;"-"&amp;YEAR(TODAY()),"No Aplica")),"No Aplica")</f>
        <v>No Aplica</v>
      </c>
    </row>
    <row r="822" spans="1:30" x14ac:dyDescent="0.25">
      <c r="A822" s="13">
        <v>20538084761</v>
      </c>
      <c r="B822" s="15" t="s">
        <v>4461</v>
      </c>
      <c r="C822" s="15" t="s">
        <v>4461</v>
      </c>
      <c r="D822" s="15">
        <v>42112121</v>
      </c>
      <c r="E822" s="15" t="s">
        <v>4658</v>
      </c>
      <c r="F822" s="39">
        <v>30622</v>
      </c>
      <c r="G822" s="15">
        <v>2</v>
      </c>
      <c r="H822" s="15" t="s">
        <v>4659</v>
      </c>
      <c r="I822" s="15" t="s">
        <v>4465</v>
      </c>
      <c r="J822" s="15" t="s">
        <v>4660</v>
      </c>
      <c r="K822" s="15" t="s">
        <v>4489</v>
      </c>
      <c r="L822" s="40" t="s">
        <v>6</v>
      </c>
      <c r="M822" s="39"/>
      <c r="N822" s="41" t="s">
        <v>2687</v>
      </c>
      <c r="O822" s="39">
        <v>45119</v>
      </c>
      <c r="P822" s="40">
        <v>1</v>
      </c>
      <c r="Q822" s="40">
        <v>4</v>
      </c>
      <c r="R822" s="40" t="str">
        <f>IFERROR(VLOOKUP(Tabla2[[#This Row],[CONTRATISTA PRNCIPAL]],Hoja1!$L$5:$M$9,2,FALSE),"CJV")</f>
        <v>CJV</v>
      </c>
      <c r="S822" s="40" t="str">
        <f>IF(Tabla2[[#This Row],[EMPRESA]]=Tabla2[[#This Row],[CONTRATISTA PRNCIPAL]],"Principal","Secundaria")</f>
        <v>Principal</v>
      </c>
      <c r="T822" s="42">
        <f>IFERROR(1/COUNTIF(Tabla2[CONTRATISTA PRNCIPAL],Tabla2[[#This Row],[CONTRATISTA PRNCIPAL]]),0)</f>
        <v>0.008403361344537815</v>
      </c>
      <c r="U822" s="43">
        <f>IF(((TODAY()-Tabla2[[#This Row],[FECHA NACIMIENTO]])/365)&lt;18,"Corregir", IF(((TODAY()-Tabla2[[#This Row],[FECHA NACIMIENTO]])/365)&gt;80, "Corregir",ROUNDDOWN(((TODAY()-Tabla2[[#This Row],[FECHA NACIMIENTO]])/365),0)))</f>
        <v>39</v>
      </c>
      <c r="V8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22" s="44" t="str">
        <f>+IF(Tabla2[[#This Row],[Edad]]="Corregir","Corregir","Ok")</f>
        <v>Ok</v>
      </c>
      <c r="X822" s="42" t="str">
        <f>+IFERROR(VLOOKUP(Tabla2[[#This Row],[DISTRITO SEGÚN DNI]],Hoja1!$A$2:$B$32,2,FALSE),"No")</f>
        <v>No</v>
      </c>
      <c r="Y822" s="42" t="str">
        <f>IF(OR(LOWER(Tabla2[[#This Row],[GENERO]])="masculino", LOWER(Tabla2[[#This Row],[GENERO]])="femenino"),"OK","Corregir")</f>
        <v>OK</v>
      </c>
      <c r="Z822" s="42" t="str">
        <f>+IF(Tabla2[[#This Row],[Nro. DNI / CE]]="","Corregir",IF(LEN(Tabla2[[#This Row],[Nro. DNI / CE]])&gt;=8,"OK","Corregir"))</f>
        <v>OK</v>
      </c>
      <c r="AA822" s="42">
        <f>COUNTIF(Tabla2[APELLIDOS Y NOMBRES],Tabla2[[#This Row],[APELLIDOS Y NOMBRES]])</f>
        <v>1</v>
      </c>
      <c r="AB822" s="42">
        <f>IF(Tabla2[[#This Row],[Trabajador]]&gt;1,1/Tabla2[[#This Row],[Trabajador]],Tabla2[[#This Row],[Trabajador]])</f>
        <v>1</v>
      </c>
      <c r="AC822" t="str">
        <f>+IFERROR(IF(Tabla2[[#This Row],[FECHA CESE/BAJA]]="","No Aplica",IF(AND(MONTH(Tabla2[[#This Row],[FECHA CESE/BAJA]])=MONTH(TODAY()-30),YEAR(Tabla2[[#This Row],[FECHA CESE/BAJA]])=YEAR(TODAY())),MONTH(TODAY()-30)&amp;"-"&amp;YEAR(TODAY()),"Borrar")),"No aplica")</f>
        <v>No Aplica</v>
      </c>
      <c r="AD822" t="str">
        <f>+IFERROR(IF(Tabla2[[#This Row],[FECHA INICIO DE LABORES EN OBRA]]="","No Aplica",IF(AND(MONTH(Tabla2[[#This Row],[FECHA INICIO DE LABORES EN OBRA]])=MONTH(TODAY()-30),YEAR(Tabla2[[#This Row],[FECHA INICIO DE LABORES EN OBRA]])=YEAR(TODAY())),MONTH(TODAY()-30)&amp;"-"&amp;YEAR(TODAY()),"No Aplica")),"No Aplica")</f>
        <v>No Aplica</v>
      </c>
    </row>
    <row r="823" spans="1:30" x14ac:dyDescent="0.25">
      <c r="A823" s="13">
        <v>20538084761</v>
      </c>
      <c r="B823" s="15" t="s">
        <v>4461</v>
      </c>
      <c r="C823" s="15" t="s">
        <v>4461</v>
      </c>
      <c r="D823" s="15">
        <v>74528375</v>
      </c>
      <c r="E823" s="15" t="s">
        <v>4661</v>
      </c>
      <c r="F823" s="39">
        <v>35142</v>
      </c>
      <c r="G823" s="15">
        <v>1</v>
      </c>
      <c r="H823" s="15" t="s">
        <v>4610</v>
      </c>
      <c r="I823" s="15" t="s">
        <v>4465</v>
      </c>
      <c r="J823" s="15" t="s">
        <v>4662</v>
      </c>
      <c r="K823" s="15" t="s">
        <v>4663</v>
      </c>
      <c r="L823" s="40" t="s">
        <v>5</v>
      </c>
      <c r="M823" s="39"/>
      <c r="N823" s="41" t="s">
        <v>2687</v>
      </c>
      <c r="O823" s="39">
        <v>45117</v>
      </c>
      <c r="P823" s="40">
        <v>1</v>
      </c>
      <c r="Q823" s="40">
        <v>1</v>
      </c>
      <c r="R823" s="40" t="str">
        <f>IFERROR(VLOOKUP(Tabla2[[#This Row],[CONTRATISTA PRNCIPAL]],Hoja1!$L$5:$M$9,2,FALSE),"CJV")</f>
        <v>CJV</v>
      </c>
      <c r="S823" s="40" t="str">
        <f>IF(Tabla2[[#This Row],[EMPRESA]]=Tabla2[[#This Row],[CONTRATISTA PRNCIPAL]],"Principal","Secundaria")</f>
        <v>Principal</v>
      </c>
      <c r="T823" s="42">
        <f>IFERROR(1/COUNTIF(Tabla2[CONTRATISTA PRNCIPAL],Tabla2[[#This Row],[CONTRATISTA PRNCIPAL]]),0)</f>
        <v>0.008403361344537815</v>
      </c>
      <c r="U823" s="43">
        <f>IF(((TODAY()-Tabla2[[#This Row],[FECHA NACIMIENTO]])/365)&lt;18,"Corregir", IF(((TODAY()-Tabla2[[#This Row],[FECHA NACIMIENTO]])/365)&gt;80, "Corregir",ROUNDDOWN(((TODAY()-Tabla2[[#This Row],[FECHA NACIMIENTO]])/365),0)))</f>
        <v>27</v>
      </c>
      <c r="V8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23" s="44" t="str">
        <f>+IF(Tabla2[[#This Row],[Edad]]="Corregir","Corregir","Ok")</f>
        <v>Ok</v>
      </c>
      <c r="X823" s="42" t="str">
        <f>+IFERROR(VLOOKUP(Tabla2[[#This Row],[DISTRITO SEGÚN DNI]],Hoja1!$A$2:$B$32,2,FALSE),"No")</f>
        <v>No</v>
      </c>
      <c r="Y823" s="42" t="str">
        <f>IF(OR(LOWER(Tabla2[[#This Row],[GENERO]])="masculino", LOWER(Tabla2[[#This Row],[GENERO]])="femenino"),"OK","Corregir")</f>
        <v>OK</v>
      </c>
      <c r="Z823" s="42" t="str">
        <f>+IF(Tabla2[[#This Row],[Nro. DNI / CE]]="","Corregir",IF(LEN(Tabla2[[#This Row],[Nro. DNI / CE]])&gt;=8,"OK","Corregir"))</f>
        <v>OK</v>
      </c>
      <c r="AA823" s="42">
        <f>COUNTIF(Tabla2[APELLIDOS Y NOMBRES],Tabla2[[#This Row],[APELLIDOS Y NOMBRES]])</f>
        <v>1</v>
      </c>
      <c r="AB823" s="42">
        <f>IF(Tabla2[[#This Row],[Trabajador]]&gt;1,1/Tabla2[[#This Row],[Trabajador]],Tabla2[[#This Row],[Trabajador]])</f>
        <v>1</v>
      </c>
      <c r="AC823" t="str">
        <f>+IFERROR(IF(Tabla2[[#This Row],[FECHA CESE/BAJA]]="","No Aplica",IF(AND(MONTH(Tabla2[[#This Row],[FECHA CESE/BAJA]])=MONTH(TODAY()-30),YEAR(Tabla2[[#This Row],[FECHA CESE/BAJA]])=YEAR(TODAY())),MONTH(TODAY()-30)&amp;"-"&amp;YEAR(TODAY()),"Borrar")),"No aplica")</f>
        <v>No Aplica</v>
      </c>
      <c r="AD823" t="str">
        <f>+IFERROR(IF(Tabla2[[#This Row],[FECHA INICIO DE LABORES EN OBRA]]="","No Aplica",IF(AND(MONTH(Tabla2[[#This Row],[FECHA INICIO DE LABORES EN OBRA]])=MONTH(TODAY()-30),YEAR(Tabla2[[#This Row],[FECHA INICIO DE LABORES EN OBRA]])=YEAR(TODAY())),MONTH(TODAY()-30)&amp;"-"&amp;YEAR(TODAY()),"No Aplica")),"No Aplica")</f>
        <v>No Aplica</v>
      </c>
    </row>
    <row r="824" spans="1:30" x14ac:dyDescent="0.25">
      <c r="A824" s="13">
        <v>20538084761</v>
      </c>
      <c r="B824" s="15" t="s">
        <v>4461</v>
      </c>
      <c r="C824" s="15" t="s">
        <v>4461</v>
      </c>
      <c r="D824" s="15">
        <v>75331071</v>
      </c>
      <c r="E824" s="15" t="s">
        <v>4664</v>
      </c>
      <c r="F824" s="39">
        <v>34998</v>
      </c>
      <c r="G824" s="15">
        <v>1</v>
      </c>
      <c r="H824" s="15" t="s">
        <v>4665</v>
      </c>
      <c r="I824" s="15" t="s">
        <v>4465</v>
      </c>
      <c r="J824" s="15" t="s">
        <v>4666</v>
      </c>
      <c r="K824" s="15" t="s">
        <v>4667</v>
      </c>
      <c r="L824" s="40" t="s">
        <v>6</v>
      </c>
      <c r="M824" s="39"/>
      <c r="N824" s="41" t="s">
        <v>2687</v>
      </c>
      <c r="O824" s="39">
        <v>45117</v>
      </c>
      <c r="P824" s="40">
        <v>1</v>
      </c>
      <c r="Q824" s="40">
        <v>1</v>
      </c>
      <c r="R824" s="40" t="str">
        <f>IFERROR(VLOOKUP(Tabla2[[#This Row],[CONTRATISTA PRNCIPAL]],Hoja1!$L$5:$M$9,2,FALSE),"CJV")</f>
        <v>CJV</v>
      </c>
      <c r="S824" s="40" t="str">
        <f>IF(Tabla2[[#This Row],[EMPRESA]]=Tabla2[[#This Row],[CONTRATISTA PRNCIPAL]],"Principal","Secundaria")</f>
        <v>Principal</v>
      </c>
      <c r="T824" s="42">
        <f>IFERROR(1/COUNTIF(Tabla2[CONTRATISTA PRNCIPAL],Tabla2[[#This Row],[CONTRATISTA PRNCIPAL]]),0)</f>
        <v>0.008403361344537815</v>
      </c>
      <c r="U824" s="43">
        <f>IF(((TODAY()-Tabla2[[#This Row],[FECHA NACIMIENTO]])/365)&lt;18,"Corregir", IF(((TODAY()-Tabla2[[#This Row],[FECHA NACIMIENTO]])/365)&gt;80, "Corregir",ROUNDDOWN(((TODAY()-Tabla2[[#This Row],[FECHA NACIMIENTO]])/365),0)))</f>
        <v>27</v>
      </c>
      <c r="V8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24" s="44" t="str">
        <f>+IF(Tabla2[[#This Row],[Edad]]="Corregir","Corregir","Ok")</f>
        <v>Ok</v>
      </c>
      <c r="X824" s="42" t="str">
        <f>+IFERROR(VLOOKUP(Tabla2[[#This Row],[DISTRITO SEGÚN DNI]],Hoja1!$A$2:$B$32,2,FALSE),"No")</f>
        <v>No</v>
      </c>
      <c r="Y824" s="42" t="str">
        <f>IF(OR(LOWER(Tabla2[[#This Row],[GENERO]])="masculino", LOWER(Tabla2[[#This Row],[GENERO]])="femenino"),"OK","Corregir")</f>
        <v>OK</v>
      </c>
      <c r="Z824" s="42" t="str">
        <f>+IF(Tabla2[[#This Row],[Nro. DNI / CE]]="","Corregir",IF(LEN(Tabla2[[#This Row],[Nro. DNI / CE]])&gt;=8,"OK","Corregir"))</f>
        <v>OK</v>
      </c>
      <c r="AA824" s="42">
        <f>COUNTIF(Tabla2[APELLIDOS Y NOMBRES],Tabla2[[#This Row],[APELLIDOS Y NOMBRES]])</f>
        <v>1</v>
      </c>
      <c r="AB824" s="42">
        <f>IF(Tabla2[[#This Row],[Trabajador]]&gt;1,1/Tabla2[[#This Row],[Trabajador]],Tabla2[[#This Row],[Trabajador]])</f>
        <v>1</v>
      </c>
      <c r="AC824" t="str">
        <f>+IFERROR(IF(Tabla2[[#This Row],[FECHA CESE/BAJA]]="","No Aplica",IF(AND(MONTH(Tabla2[[#This Row],[FECHA CESE/BAJA]])=MONTH(TODAY()-30),YEAR(Tabla2[[#This Row],[FECHA CESE/BAJA]])=YEAR(TODAY())),MONTH(TODAY()-30)&amp;"-"&amp;YEAR(TODAY()),"Borrar")),"No aplica")</f>
        <v>No Aplica</v>
      </c>
      <c r="AD824" t="str">
        <f>+IFERROR(IF(Tabla2[[#This Row],[FECHA INICIO DE LABORES EN OBRA]]="","No Aplica",IF(AND(MONTH(Tabla2[[#This Row],[FECHA INICIO DE LABORES EN OBRA]])=MONTH(TODAY()-30),YEAR(Tabla2[[#This Row],[FECHA INICIO DE LABORES EN OBRA]])=YEAR(TODAY())),MONTH(TODAY()-30)&amp;"-"&amp;YEAR(TODAY()),"No Aplica")),"No Aplica")</f>
        <v>No Aplica</v>
      </c>
    </row>
    <row r="825" spans="1:30" x14ac:dyDescent="0.25">
      <c r="A825" s="13">
        <v>20538084761</v>
      </c>
      <c r="B825" s="15" t="s">
        <v>4461</v>
      </c>
      <c r="C825" s="15" t="s">
        <v>4461</v>
      </c>
      <c r="D825" s="15">
        <v>77214273</v>
      </c>
      <c r="E825" s="15" t="s">
        <v>1426</v>
      </c>
      <c r="F825" s="39">
        <v>35675</v>
      </c>
      <c r="G825" s="15">
        <v>2</v>
      </c>
      <c r="H825" s="15" t="s">
        <v>4464</v>
      </c>
      <c r="I825" s="15" t="s">
        <v>4465</v>
      </c>
      <c r="J825" s="15" t="s">
        <v>4668</v>
      </c>
      <c r="K825" s="15" t="s">
        <v>3223</v>
      </c>
      <c r="L825" s="40" t="s">
        <v>6</v>
      </c>
      <c r="M825" s="39"/>
      <c r="N825" s="41" t="s">
        <v>2687</v>
      </c>
      <c r="O825" s="39">
        <v>45120</v>
      </c>
      <c r="P825" s="40">
        <v>1</v>
      </c>
      <c r="Q825" s="40">
        <v>4</v>
      </c>
      <c r="R825" s="40" t="str">
        <f>IFERROR(VLOOKUP(Tabla2[[#This Row],[CONTRATISTA PRNCIPAL]],Hoja1!$L$5:$M$9,2,FALSE),"CJV")</f>
        <v>CJV</v>
      </c>
      <c r="S825" s="40" t="str">
        <f>IF(Tabla2[[#This Row],[EMPRESA]]=Tabla2[[#This Row],[CONTRATISTA PRNCIPAL]],"Principal","Secundaria")</f>
        <v>Principal</v>
      </c>
      <c r="T825" s="42">
        <f>IFERROR(1/COUNTIF(Tabla2[CONTRATISTA PRNCIPAL],Tabla2[[#This Row],[CONTRATISTA PRNCIPAL]]),0)</f>
        <v>0.008403361344537815</v>
      </c>
      <c r="U825" s="43">
        <f>IF(((TODAY()-Tabla2[[#This Row],[FECHA NACIMIENTO]])/365)&lt;18,"Corregir", IF(((TODAY()-Tabla2[[#This Row],[FECHA NACIMIENTO]])/365)&gt;80, "Corregir",ROUNDDOWN(((TODAY()-Tabla2[[#This Row],[FECHA NACIMIENTO]])/365),0)))</f>
        <v>26</v>
      </c>
      <c r="V8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25" s="44" t="str">
        <f>+IF(Tabla2[[#This Row],[Edad]]="Corregir","Corregir","Ok")</f>
        <v>Ok</v>
      </c>
      <c r="X825" s="42" t="str">
        <f>+IFERROR(VLOOKUP(Tabla2[[#This Row],[DISTRITO SEGÚN DNI]],Hoja1!$A$2:$B$32,2,FALSE),"No")</f>
        <v>CALLAO</v>
      </c>
      <c r="Y825" s="42" t="str">
        <f>IF(OR(LOWER(Tabla2[[#This Row],[GENERO]])="masculino", LOWER(Tabla2[[#This Row],[GENERO]])="femenino"),"OK","Corregir")</f>
        <v>OK</v>
      </c>
      <c r="Z825" s="42" t="str">
        <f>+IF(Tabla2[[#This Row],[Nro. DNI / CE]]="","Corregir",IF(LEN(Tabla2[[#This Row],[Nro. DNI / CE]])&gt;=8,"OK","Corregir"))</f>
        <v>OK</v>
      </c>
      <c r="AA825" s="42">
        <f>COUNTIF(Tabla2[APELLIDOS Y NOMBRES],Tabla2[[#This Row],[APELLIDOS Y NOMBRES]])</f>
        <v>1</v>
      </c>
      <c r="AB825" s="42">
        <f>IF(Tabla2[[#This Row],[Trabajador]]&gt;1,1/Tabla2[[#This Row],[Trabajador]],Tabla2[[#This Row],[Trabajador]])</f>
        <v>1</v>
      </c>
      <c r="AC825" t="str">
        <f>+IFERROR(IF(Tabla2[[#This Row],[FECHA CESE/BAJA]]="","No Aplica",IF(AND(MONTH(Tabla2[[#This Row],[FECHA CESE/BAJA]])=MONTH(TODAY()-30),YEAR(Tabla2[[#This Row],[FECHA CESE/BAJA]])=YEAR(TODAY())),MONTH(TODAY()-30)&amp;"-"&amp;YEAR(TODAY()),"Borrar")),"No aplica")</f>
        <v>No Aplica</v>
      </c>
      <c r="AD825" t="str">
        <f>+IFERROR(IF(Tabla2[[#This Row],[FECHA INICIO DE LABORES EN OBRA]]="","No Aplica",IF(AND(MONTH(Tabla2[[#This Row],[FECHA INICIO DE LABORES EN OBRA]])=MONTH(TODAY()-30),YEAR(Tabla2[[#This Row],[FECHA INICIO DE LABORES EN OBRA]])=YEAR(TODAY())),MONTH(TODAY()-30)&amp;"-"&amp;YEAR(TODAY()),"No Aplica")),"No Aplica")</f>
        <v>No Aplica</v>
      </c>
    </row>
    <row r="826" spans="1:30" x14ac:dyDescent="0.25">
      <c r="A826" s="13">
        <v>20538084761</v>
      </c>
      <c r="B826" s="15" t="s">
        <v>4461</v>
      </c>
      <c r="C826" s="15" t="s">
        <v>4461</v>
      </c>
      <c r="D826" s="15">
        <v>42265967</v>
      </c>
      <c r="E826" s="15" t="s">
        <v>4669</v>
      </c>
      <c r="F826" s="39">
        <v>30315</v>
      </c>
      <c r="G826" s="15">
        <v>1</v>
      </c>
      <c r="H826" s="15" t="s">
        <v>4634</v>
      </c>
      <c r="I826" s="15" t="s">
        <v>4465</v>
      </c>
      <c r="J826" s="15" t="s">
        <v>4670</v>
      </c>
      <c r="K826" s="15" t="s">
        <v>2294</v>
      </c>
      <c r="L826" s="40" t="s">
        <v>6</v>
      </c>
      <c r="M826" s="39"/>
      <c r="N826" s="41" t="s">
        <v>2687</v>
      </c>
      <c r="O826" s="39">
        <v>45120</v>
      </c>
      <c r="P826" s="40">
        <v>1</v>
      </c>
      <c r="Q826" s="40">
        <v>1</v>
      </c>
      <c r="R826" s="40" t="str">
        <f>IFERROR(VLOOKUP(Tabla2[[#This Row],[CONTRATISTA PRNCIPAL]],Hoja1!$L$5:$M$9,2,FALSE),"CJV")</f>
        <v>CJV</v>
      </c>
      <c r="S826" s="40" t="str">
        <f>IF(Tabla2[[#This Row],[EMPRESA]]=Tabla2[[#This Row],[CONTRATISTA PRNCIPAL]],"Principal","Secundaria")</f>
        <v>Principal</v>
      </c>
      <c r="T826" s="42">
        <f>IFERROR(1/COUNTIF(Tabla2[CONTRATISTA PRNCIPAL],Tabla2[[#This Row],[CONTRATISTA PRNCIPAL]]),0)</f>
        <v>0.008403361344537815</v>
      </c>
      <c r="U826" s="43">
        <f>IF(((TODAY()-Tabla2[[#This Row],[FECHA NACIMIENTO]])/365)&lt;18,"Corregir", IF(((TODAY()-Tabla2[[#This Row],[FECHA NACIMIENTO]])/365)&gt;80, "Corregir",ROUNDDOWN(((TODAY()-Tabla2[[#This Row],[FECHA NACIMIENTO]])/365),0)))</f>
        <v>40</v>
      </c>
      <c r="V8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26" s="44" t="str">
        <f>+IF(Tabla2[[#This Row],[Edad]]="Corregir","Corregir","Ok")</f>
        <v>Ok</v>
      </c>
      <c r="X826" s="42" t="str">
        <f>+IFERROR(VLOOKUP(Tabla2[[#This Row],[DISTRITO SEGÚN DNI]],Hoja1!$A$2:$B$32,2,FALSE),"No")</f>
        <v>No</v>
      </c>
      <c r="Y826" s="42" t="str">
        <f>IF(OR(LOWER(Tabla2[[#This Row],[GENERO]])="masculino", LOWER(Tabla2[[#This Row],[GENERO]])="femenino"),"OK","Corregir")</f>
        <v>OK</v>
      </c>
      <c r="Z826" s="42" t="str">
        <f>+IF(Tabla2[[#This Row],[Nro. DNI / CE]]="","Corregir",IF(LEN(Tabla2[[#This Row],[Nro. DNI / CE]])&gt;=8,"OK","Corregir"))</f>
        <v>OK</v>
      </c>
      <c r="AA826" s="42">
        <f>COUNTIF(Tabla2[APELLIDOS Y NOMBRES],Tabla2[[#This Row],[APELLIDOS Y NOMBRES]])</f>
        <v>1</v>
      </c>
      <c r="AB826" s="42">
        <f>IF(Tabla2[[#This Row],[Trabajador]]&gt;1,1/Tabla2[[#This Row],[Trabajador]],Tabla2[[#This Row],[Trabajador]])</f>
        <v>1</v>
      </c>
      <c r="AC826" t="str">
        <f>+IFERROR(IF(Tabla2[[#This Row],[FECHA CESE/BAJA]]="","No Aplica",IF(AND(MONTH(Tabla2[[#This Row],[FECHA CESE/BAJA]])=MONTH(TODAY()-30),YEAR(Tabla2[[#This Row],[FECHA CESE/BAJA]])=YEAR(TODAY())),MONTH(TODAY()-30)&amp;"-"&amp;YEAR(TODAY()),"Borrar")),"No aplica")</f>
        <v>No Aplica</v>
      </c>
      <c r="AD826" t="str">
        <f>+IFERROR(IF(Tabla2[[#This Row],[FECHA INICIO DE LABORES EN OBRA]]="","No Aplica",IF(AND(MONTH(Tabla2[[#This Row],[FECHA INICIO DE LABORES EN OBRA]])=MONTH(TODAY()-30),YEAR(Tabla2[[#This Row],[FECHA INICIO DE LABORES EN OBRA]])=YEAR(TODAY())),MONTH(TODAY()-30)&amp;"-"&amp;YEAR(TODAY()),"No Aplica")),"No Aplica")</f>
        <v>No Aplica</v>
      </c>
    </row>
    <row r="827" spans="1:30" x14ac:dyDescent="0.25">
      <c r="A827" s="13">
        <v>20538084761</v>
      </c>
      <c r="B827" s="15" t="s">
        <v>4461</v>
      </c>
      <c r="C827" s="15" t="s">
        <v>4461</v>
      </c>
      <c r="D827" s="15" t="s">
        <v>578</v>
      </c>
      <c r="E827" s="15" t="s">
        <v>579</v>
      </c>
      <c r="F827" s="39">
        <v>31057</v>
      </c>
      <c r="G827" s="15">
        <v>2</v>
      </c>
      <c r="H827" s="15" t="s">
        <v>3229</v>
      </c>
      <c r="I827" s="15" t="s">
        <v>4476</v>
      </c>
      <c r="J827" s="15" t="s">
        <v>4671</v>
      </c>
      <c r="K827" s="15" t="s">
        <v>27</v>
      </c>
      <c r="L827" s="40" t="s">
        <v>6</v>
      </c>
      <c r="M827" s="39"/>
      <c r="N827" s="41" t="s">
        <v>2687</v>
      </c>
      <c r="O827" s="39">
        <v>45122</v>
      </c>
      <c r="P827" s="40">
        <v>1</v>
      </c>
      <c r="Q827" s="40">
        <v>4</v>
      </c>
      <c r="R827" s="40" t="str">
        <f>IFERROR(VLOOKUP(Tabla2[[#This Row],[CONTRATISTA PRNCIPAL]],Hoja1!$L$5:$M$9,2,FALSE),"CJV")</f>
        <v>CJV</v>
      </c>
      <c r="S827" s="40" t="str">
        <f>IF(Tabla2[[#This Row],[EMPRESA]]=Tabla2[[#This Row],[CONTRATISTA PRNCIPAL]],"Principal","Secundaria")</f>
        <v>Principal</v>
      </c>
      <c r="T827" s="42">
        <f>IFERROR(1/COUNTIF(Tabla2[CONTRATISTA PRNCIPAL],Tabla2[[#This Row],[CONTRATISTA PRNCIPAL]]),0)</f>
        <v>0.008403361344537815</v>
      </c>
      <c r="U827" s="43">
        <f>IF(((TODAY()-Tabla2[[#This Row],[FECHA NACIMIENTO]])/365)&lt;18,"Corregir", IF(((TODAY()-Tabla2[[#This Row],[FECHA NACIMIENTO]])/365)&gt;80, "Corregir",ROUNDDOWN(((TODAY()-Tabla2[[#This Row],[FECHA NACIMIENTO]])/365),0)))</f>
        <v>38</v>
      </c>
      <c r="V8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27" s="44" t="str">
        <f>+IF(Tabla2[[#This Row],[Edad]]="Corregir","Corregir","Ok")</f>
        <v>Ok</v>
      </c>
      <c r="X827" s="42" t="str">
        <f>+IFERROR(VLOOKUP(Tabla2[[#This Row],[DISTRITO SEGÚN DNI]],Hoja1!$A$2:$B$32,2,FALSE),"No")</f>
        <v>CALLAO</v>
      </c>
      <c r="Y827" s="42" t="str">
        <f>IF(OR(LOWER(Tabla2[[#This Row],[GENERO]])="masculino", LOWER(Tabla2[[#This Row],[GENERO]])="femenino"),"OK","Corregir")</f>
        <v>OK</v>
      </c>
      <c r="Z827" s="42" t="str">
        <f>+IF(Tabla2[[#This Row],[Nro. DNI / CE]]="","Corregir",IF(LEN(Tabla2[[#This Row],[Nro. DNI / CE]])&gt;=8,"OK","Corregir"))</f>
        <v>OK</v>
      </c>
      <c r="AA827" s="42">
        <f>COUNTIF(Tabla2[APELLIDOS Y NOMBRES],Tabla2[[#This Row],[APELLIDOS Y NOMBRES]])</f>
        <v>1</v>
      </c>
      <c r="AB827" s="42">
        <f>IF(Tabla2[[#This Row],[Trabajador]]&gt;1,1/Tabla2[[#This Row],[Trabajador]],Tabla2[[#This Row],[Trabajador]])</f>
        <v>1</v>
      </c>
      <c r="AC827" t="str">
        <f>+IFERROR(IF(Tabla2[[#This Row],[FECHA CESE/BAJA]]="","No Aplica",IF(AND(MONTH(Tabla2[[#This Row],[FECHA CESE/BAJA]])=MONTH(TODAY()-30),YEAR(Tabla2[[#This Row],[FECHA CESE/BAJA]])=YEAR(TODAY())),MONTH(TODAY()-30)&amp;"-"&amp;YEAR(TODAY()),"Borrar")),"No aplica")</f>
        <v>No Aplica</v>
      </c>
      <c r="AD827" t="str">
        <f>+IFERROR(IF(Tabla2[[#This Row],[FECHA INICIO DE LABORES EN OBRA]]="","No Aplica",IF(AND(MONTH(Tabla2[[#This Row],[FECHA INICIO DE LABORES EN OBRA]])=MONTH(TODAY()-30),YEAR(Tabla2[[#This Row],[FECHA INICIO DE LABORES EN OBRA]])=YEAR(TODAY())),MONTH(TODAY()-30)&amp;"-"&amp;YEAR(TODAY()),"No Aplica")),"No Aplica")</f>
        <v>No Aplica</v>
      </c>
    </row>
    <row r="828" spans="1:30" x14ac:dyDescent="0.25">
      <c r="A828" s="13">
        <v>20538084761</v>
      </c>
      <c r="B828" s="15" t="s">
        <v>4461</v>
      </c>
      <c r="C828" s="15" t="s">
        <v>4461</v>
      </c>
      <c r="D828" s="15">
        <v>10228528</v>
      </c>
      <c r="E828" s="15" t="s">
        <v>4672</v>
      </c>
      <c r="F828" s="39">
        <v>26640</v>
      </c>
      <c r="G828" s="15">
        <v>2</v>
      </c>
      <c r="H828" s="15" t="s">
        <v>4673</v>
      </c>
      <c r="I828" s="15" t="s">
        <v>4465</v>
      </c>
      <c r="J828" s="15" t="s">
        <v>4674</v>
      </c>
      <c r="K828" s="15" t="s">
        <v>2148</v>
      </c>
      <c r="L828" s="40" t="s">
        <v>6</v>
      </c>
      <c r="M828" s="39"/>
      <c r="N828" s="41" t="s">
        <v>2687</v>
      </c>
      <c r="O828" s="39">
        <v>45124</v>
      </c>
      <c r="P828" s="40">
        <v>1</v>
      </c>
      <c r="Q828" s="40">
        <v>4</v>
      </c>
      <c r="R828" s="40" t="str">
        <f>IFERROR(VLOOKUP(Tabla2[[#This Row],[CONTRATISTA PRNCIPAL]],Hoja1!$L$5:$M$9,2,FALSE),"CJV")</f>
        <v>CJV</v>
      </c>
      <c r="S828" s="40" t="str">
        <f>IF(Tabla2[[#This Row],[EMPRESA]]=Tabla2[[#This Row],[CONTRATISTA PRNCIPAL]],"Principal","Secundaria")</f>
        <v>Principal</v>
      </c>
      <c r="T828" s="42">
        <f>IFERROR(1/COUNTIF(Tabla2[CONTRATISTA PRNCIPAL],Tabla2[[#This Row],[CONTRATISTA PRNCIPAL]]),0)</f>
        <v>0.008403361344537815</v>
      </c>
      <c r="U828" s="43">
        <f>IF(((TODAY()-Tabla2[[#This Row],[FECHA NACIMIENTO]])/365)&lt;18,"Corregir", IF(((TODAY()-Tabla2[[#This Row],[FECHA NACIMIENTO]])/365)&gt;80, "Corregir",ROUNDDOWN(((TODAY()-Tabla2[[#This Row],[FECHA NACIMIENTO]])/365),0)))</f>
        <v>50</v>
      </c>
      <c r="V8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828" s="44" t="str">
        <f>+IF(Tabla2[[#This Row],[Edad]]="Corregir","Corregir","Ok")</f>
        <v>Ok</v>
      </c>
      <c r="X828" s="42" t="str">
        <f>+IFERROR(VLOOKUP(Tabla2[[#This Row],[DISTRITO SEGÚN DNI]],Hoja1!$A$2:$B$32,2,FALSE),"No")</f>
        <v>No</v>
      </c>
      <c r="Y828" s="42" t="str">
        <f>IF(OR(LOWER(Tabla2[[#This Row],[GENERO]])="masculino", LOWER(Tabla2[[#This Row],[GENERO]])="femenino"),"OK","Corregir")</f>
        <v>OK</v>
      </c>
      <c r="Z828" s="42" t="str">
        <f>+IF(Tabla2[[#This Row],[Nro. DNI / CE]]="","Corregir",IF(LEN(Tabla2[[#This Row],[Nro. DNI / CE]])&gt;=8,"OK","Corregir"))</f>
        <v>OK</v>
      </c>
      <c r="AA828" s="42">
        <f>COUNTIF(Tabla2[APELLIDOS Y NOMBRES],Tabla2[[#This Row],[APELLIDOS Y NOMBRES]])</f>
        <v>1</v>
      </c>
      <c r="AB828" s="42">
        <f>IF(Tabla2[[#This Row],[Trabajador]]&gt;1,1/Tabla2[[#This Row],[Trabajador]],Tabla2[[#This Row],[Trabajador]])</f>
        <v>1</v>
      </c>
      <c r="AC828" t="str">
        <f>+IFERROR(IF(Tabla2[[#This Row],[FECHA CESE/BAJA]]="","No Aplica",IF(AND(MONTH(Tabla2[[#This Row],[FECHA CESE/BAJA]])=MONTH(TODAY()-30),YEAR(Tabla2[[#This Row],[FECHA CESE/BAJA]])=YEAR(TODAY())),MONTH(TODAY()-30)&amp;"-"&amp;YEAR(TODAY()),"Borrar")),"No aplica")</f>
        <v>No Aplica</v>
      </c>
      <c r="AD828" t="str">
        <f>+IFERROR(IF(Tabla2[[#This Row],[FECHA INICIO DE LABORES EN OBRA]]="","No Aplica",IF(AND(MONTH(Tabla2[[#This Row],[FECHA INICIO DE LABORES EN OBRA]])=MONTH(TODAY()-30),YEAR(Tabla2[[#This Row],[FECHA INICIO DE LABORES EN OBRA]])=YEAR(TODAY())),MONTH(TODAY()-30)&amp;"-"&amp;YEAR(TODAY()),"No Aplica")),"No Aplica")</f>
        <v>No Aplica</v>
      </c>
    </row>
    <row r="829" spans="1:30" x14ac:dyDescent="0.25">
      <c r="A829" s="13">
        <v>20538084761</v>
      </c>
      <c r="B829" s="15" t="s">
        <v>4461</v>
      </c>
      <c r="C829" s="15" t="s">
        <v>4461</v>
      </c>
      <c r="D829" s="15" t="s">
        <v>4675</v>
      </c>
      <c r="E829" s="15" t="s">
        <v>4676</v>
      </c>
      <c r="F829" s="39">
        <v>30036</v>
      </c>
      <c r="G829" s="15">
        <v>2</v>
      </c>
      <c r="H829" s="15" t="s">
        <v>4481</v>
      </c>
      <c r="I829" s="15" t="s">
        <v>4465</v>
      </c>
      <c r="J829" s="15" t="s">
        <v>4677</v>
      </c>
      <c r="K829" s="15" t="s">
        <v>4489</v>
      </c>
      <c r="L829" s="40" t="s">
        <v>6</v>
      </c>
      <c r="M829" s="39"/>
      <c r="N829" s="41" t="s">
        <v>2687</v>
      </c>
      <c r="O829" s="39">
        <v>45124</v>
      </c>
      <c r="P829" s="40">
        <v>1</v>
      </c>
      <c r="Q829" s="40">
        <v>4</v>
      </c>
      <c r="R829" s="40" t="str">
        <f>IFERROR(VLOOKUP(Tabla2[[#This Row],[CONTRATISTA PRNCIPAL]],Hoja1!$L$5:$M$9,2,FALSE),"CJV")</f>
        <v>CJV</v>
      </c>
      <c r="S829" s="40" t="str">
        <f>IF(Tabla2[[#This Row],[EMPRESA]]=Tabla2[[#This Row],[CONTRATISTA PRNCIPAL]],"Principal","Secundaria")</f>
        <v>Principal</v>
      </c>
      <c r="T829" s="42">
        <f>IFERROR(1/COUNTIF(Tabla2[CONTRATISTA PRNCIPAL],Tabla2[[#This Row],[CONTRATISTA PRNCIPAL]]),0)</f>
        <v>0.008403361344537815</v>
      </c>
      <c r="U829" s="43">
        <f>IF(((TODAY()-Tabla2[[#This Row],[FECHA NACIMIENTO]])/365)&lt;18,"Corregir", IF(((TODAY()-Tabla2[[#This Row],[FECHA NACIMIENTO]])/365)&gt;80, "Corregir",ROUNDDOWN(((TODAY()-Tabla2[[#This Row],[FECHA NACIMIENTO]])/365),0)))</f>
        <v>41</v>
      </c>
      <c r="V8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29" s="44" t="str">
        <f>+IF(Tabla2[[#This Row],[Edad]]="Corregir","Corregir","Ok")</f>
        <v>Ok</v>
      </c>
      <c r="X829" s="42" t="str">
        <f>+IFERROR(VLOOKUP(Tabla2[[#This Row],[DISTRITO SEGÚN DNI]],Hoja1!$A$2:$B$32,2,FALSE),"No")</f>
        <v>No</v>
      </c>
      <c r="Y829" s="42" t="str">
        <f>IF(OR(LOWER(Tabla2[[#This Row],[GENERO]])="masculino", LOWER(Tabla2[[#This Row],[GENERO]])="femenino"),"OK","Corregir")</f>
        <v>OK</v>
      </c>
      <c r="Z829" s="42" t="str">
        <f>+IF(Tabla2[[#This Row],[Nro. DNI / CE]]="","Corregir",IF(LEN(Tabla2[[#This Row],[Nro. DNI / CE]])&gt;=8,"OK","Corregir"))</f>
        <v>OK</v>
      </c>
      <c r="AA829" s="42">
        <f>COUNTIF(Tabla2[APELLIDOS Y NOMBRES],Tabla2[[#This Row],[APELLIDOS Y NOMBRES]])</f>
        <v>1</v>
      </c>
      <c r="AB829" s="42">
        <f>IF(Tabla2[[#This Row],[Trabajador]]&gt;1,1/Tabla2[[#This Row],[Trabajador]],Tabla2[[#This Row],[Trabajador]])</f>
        <v>1</v>
      </c>
      <c r="AC829" t="str">
        <f>+IFERROR(IF(Tabla2[[#This Row],[FECHA CESE/BAJA]]="","No Aplica",IF(AND(MONTH(Tabla2[[#This Row],[FECHA CESE/BAJA]])=MONTH(TODAY()-30),YEAR(Tabla2[[#This Row],[FECHA CESE/BAJA]])=YEAR(TODAY())),MONTH(TODAY()-30)&amp;"-"&amp;YEAR(TODAY()),"Borrar")),"No aplica")</f>
        <v>No Aplica</v>
      </c>
      <c r="AD829" t="str">
        <f>+IFERROR(IF(Tabla2[[#This Row],[FECHA INICIO DE LABORES EN OBRA]]="","No Aplica",IF(AND(MONTH(Tabla2[[#This Row],[FECHA INICIO DE LABORES EN OBRA]])=MONTH(TODAY()-30),YEAR(Tabla2[[#This Row],[FECHA INICIO DE LABORES EN OBRA]])=YEAR(TODAY())),MONTH(TODAY()-30)&amp;"-"&amp;YEAR(TODAY()),"No Aplica")),"No Aplica")</f>
        <v>No Aplica</v>
      </c>
    </row>
    <row r="830" spans="1:30" x14ac:dyDescent="0.25">
      <c r="A830" s="13">
        <v>20538084761</v>
      </c>
      <c r="B830" s="15" t="s">
        <v>4461</v>
      </c>
      <c r="C830" s="15" t="s">
        <v>4461</v>
      </c>
      <c r="D830" s="15">
        <v>46373520</v>
      </c>
      <c r="E830" s="15" t="s">
        <v>146</v>
      </c>
      <c r="F830" s="39">
        <v>32954</v>
      </c>
      <c r="G830" s="15">
        <v>2</v>
      </c>
      <c r="H830" s="15" t="s">
        <v>3229</v>
      </c>
      <c r="I830" s="15" t="s">
        <v>4465</v>
      </c>
      <c r="J830" s="15" t="s">
        <v>4678</v>
      </c>
      <c r="K830" s="15" t="s">
        <v>17</v>
      </c>
      <c r="L830" s="40" t="s">
        <v>6</v>
      </c>
      <c r="M830" s="39"/>
      <c r="N830" s="41" t="s">
        <v>2687</v>
      </c>
      <c r="O830" s="39">
        <v>45124</v>
      </c>
      <c r="P830" s="40">
        <v>1</v>
      </c>
      <c r="Q830" s="40">
        <v>4</v>
      </c>
      <c r="R830" s="40" t="str">
        <f>IFERROR(VLOOKUP(Tabla2[[#This Row],[CONTRATISTA PRNCIPAL]],Hoja1!$L$5:$M$9,2,FALSE),"CJV")</f>
        <v>CJV</v>
      </c>
      <c r="S830" s="40" t="str">
        <f>IF(Tabla2[[#This Row],[EMPRESA]]=Tabla2[[#This Row],[CONTRATISTA PRNCIPAL]],"Principal","Secundaria")</f>
        <v>Principal</v>
      </c>
      <c r="T830" s="42">
        <f>IFERROR(1/COUNTIF(Tabla2[CONTRATISTA PRNCIPAL],Tabla2[[#This Row],[CONTRATISTA PRNCIPAL]]),0)</f>
        <v>0.008403361344537815</v>
      </c>
      <c r="U830" s="43">
        <f>IF(((TODAY()-Tabla2[[#This Row],[FECHA NACIMIENTO]])/365)&lt;18,"Corregir", IF(((TODAY()-Tabla2[[#This Row],[FECHA NACIMIENTO]])/365)&gt;80, "Corregir",ROUNDDOWN(((TODAY()-Tabla2[[#This Row],[FECHA NACIMIENTO]])/365),0)))</f>
        <v>33</v>
      </c>
      <c r="V8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30" s="44" t="str">
        <f>+IF(Tabla2[[#This Row],[Edad]]="Corregir","Corregir","Ok")</f>
        <v>Ok</v>
      </c>
      <c r="X830" s="42" t="str">
        <f>+IFERROR(VLOOKUP(Tabla2[[#This Row],[DISTRITO SEGÚN DNI]],Hoja1!$A$2:$B$32,2,FALSE),"No")</f>
        <v>ATE</v>
      </c>
      <c r="Y830" s="42" t="str">
        <f>IF(OR(LOWER(Tabla2[[#This Row],[GENERO]])="masculino", LOWER(Tabla2[[#This Row],[GENERO]])="femenino"),"OK","Corregir")</f>
        <v>OK</v>
      </c>
      <c r="Z830" s="42" t="str">
        <f>+IF(Tabla2[[#This Row],[Nro. DNI / CE]]="","Corregir",IF(LEN(Tabla2[[#This Row],[Nro. DNI / CE]])&gt;=8,"OK","Corregir"))</f>
        <v>OK</v>
      </c>
      <c r="AA830" s="42">
        <f>COUNTIF(Tabla2[APELLIDOS Y NOMBRES],Tabla2[[#This Row],[APELLIDOS Y NOMBRES]])</f>
        <v>1</v>
      </c>
      <c r="AB830" s="42">
        <f>IF(Tabla2[[#This Row],[Trabajador]]&gt;1,1/Tabla2[[#This Row],[Trabajador]],Tabla2[[#This Row],[Trabajador]])</f>
        <v>1</v>
      </c>
      <c r="AC830" t="str">
        <f>+IFERROR(IF(Tabla2[[#This Row],[FECHA CESE/BAJA]]="","No Aplica",IF(AND(MONTH(Tabla2[[#This Row],[FECHA CESE/BAJA]])=MONTH(TODAY()-30),YEAR(Tabla2[[#This Row],[FECHA CESE/BAJA]])=YEAR(TODAY())),MONTH(TODAY()-30)&amp;"-"&amp;YEAR(TODAY()),"Borrar")),"No aplica")</f>
        <v>No Aplica</v>
      </c>
      <c r="AD830" t="str">
        <f>+IFERROR(IF(Tabla2[[#This Row],[FECHA INICIO DE LABORES EN OBRA]]="","No Aplica",IF(AND(MONTH(Tabla2[[#This Row],[FECHA INICIO DE LABORES EN OBRA]])=MONTH(TODAY()-30),YEAR(Tabla2[[#This Row],[FECHA INICIO DE LABORES EN OBRA]])=YEAR(TODAY())),MONTH(TODAY()-30)&amp;"-"&amp;YEAR(TODAY()),"No Aplica")),"No Aplica")</f>
        <v>No Aplica</v>
      </c>
    </row>
    <row r="831" spans="1:30" x14ac:dyDescent="0.25">
      <c r="A831" s="13">
        <v>20538084761</v>
      </c>
      <c r="B831" s="15" t="s">
        <v>4461</v>
      </c>
      <c r="C831" s="15" t="s">
        <v>4461</v>
      </c>
      <c r="D831" s="15">
        <v>42911759</v>
      </c>
      <c r="E831" s="15" t="s">
        <v>4679</v>
      </c>
      <c r="F831" s="39">
        <v>32954</v>
      </c>
      <c r="G831" s="15">
        <v>2</v>
      </c>
      <c r="H831" s="15" t="s">
        <v>3229</v>
      </c>
      <c r="I831" s="15" t="s">
        <v>4465</v>
      </c>
      <c r="J831" s="15" t="s">
        <v>4680</v>
      </c>
      <c r="K831" s="15" t="s">
        <v>3681</v>
      </c>
      <c r="L831" s="40" t="s">
        <v>6</v>
      </c>
      <c r="M831" s="39"/>
      <c r="N831" s="41" t="s">
        <v>2687</v>
      </c>
      <c r="O831" s="39">
        <v>45126</v>
      </c>
      <c r="P831" s="40">
        <v>1</v>
      </c>
      <c r="Q831" s="40">
        <v>4</v>
      </c>
      <c r="R831" s="40" t="str">
        <f>IFERROR(VLOOKUP(Tabla2[[#This Row],[CONTRATISTA PRNCIPAL]],Hoja1!$L$5:$M$9,2,FALSE),"CJV")</f>
        <v>CJV</v>
      </c>
      <c r="S831" s="40" t="str">
        <f>IF(Tabla2[[#This Row],[EMPRESA]]=Tabla2[[#This Row],[CONTRATISTA PRNCIPAL]],"Principal","Secundaria")</f>
        <v>Principal</v>
      </c>
      <c r="T831" s="42">
        <f>IFERROR(1/COUNTIF(Tabla2[CONTRATISTA PRNCIPAL],Tabla2[[#This Row],[CONTRATISTA PRNCIPAL]]),0)</f>
        <v>0.008403361344537815</v>
      </c>
      <c r="U831" s="43">
        <f>IF(((TODAY()-Tabla2[[#This Row],[FECHA NACIMIENTO]])/365)&lt;18,"Corregir", IF(((TODAY()-Tabla2[[#This Row],[FECHA NACIMIENTO]])/365)&gt;80, "Corregir",ROUNDDOWN(((TODAY()-Tabla2[[#This Row],[FECHA NACIMIENTO]])/365),0)))</f>
        <v>33</v>
      </c>
      <c r="V8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31" s="44" t="str">
        <f>+IF(Tabla2[[#This Row],[Edad]]="Corregir","Corregir","Ok")</f>
        <v>Ok</v>
      </c>
      <c r="X831" s="42" t="str">
        <f>+IFERROR(VLOOKUP(Tabla2[[#This Row],[DISTRITO SEGÚN DNI]],Hoja1!$A$2:$B$32,2,FALSE),"No")</f>
        <v>No</v>
      </c>
      <c r="Y831" s="42" t="str">
        <f>IF(OR(LOWER(Tabla2[[#This Row],[GENERO]])="masculino", LOWER(Tabla2[[#This Row],[GENERO]])="femenino"),"OK","Corregir")</f>
        <v>OK</v>
      </c>
      <c r="Z831" s="42" t="str">
        <f>+IF(Tabla2[[#This Row],[Nro. DNI / CE]]="","Corregir",IF(LEN(Tabla2[[#This Row],[Nro. DNI / CE]])&gt;=8,"OK","Corregir"))</f>
        <v>OK</v>
      </c>
      <c r="AA831" s="42">
        <f>COUNTIF(Tabla2[APELLIDOS Y NOMBRES],Tabla2[[#This Row],[APELLIDOS Y NOMBRES]])</f>
        <v>1</v>
      </c>
      <c r="AB831" s="42">
        <f>IF(Tabla2[[#This Row],[Trabajador]]&gt;1,1/Tabla2[[#This Row],[Trabajador]],Tabla2[[#This Row],[Trabajador]])</f>
        <v>1</v>
      </c>
      <c r="AC831" t="str">
        <f>+IFERROR(IF(Tabla2[[#This Row],[FECHA CESE/BAJA]]="","No Aplica",IF(AND(MONTH(Tabla2[[#This Row],[FECHA CESE/BAJA]])=MONTH(TODAY()-30),YEAR(Tabla2[[#This Row],[FECHA CESE/BAJA]])=YEAR(TODAY())),MONTH(TODAY()-30)&amp;"-"&amp;YEAR(TODAY()),"Borrar")),"No aplica")</f>
        <v>No Aplica</v>
      </c>
      <c r="AD831" t="str">
        <f>+IFERROR(IF(Tabla2[[#This Row],[FECHA INICIO DE LABORES EN OBRA]]="","No Aplica",IF(AND(MONTH(Tabla2[[#This Row],[FECHA INICIO DE LABORES EN OBRA]])=MONTH(TODAY()-30),YEAR(Tabla2[[#This Row],[FECHA INICIO DE LABORES EN OBRA]])=YEAR(TODAY())),MONTH(TODAY()-30)&amp;"-"&amp;YEAR(TODAY()),"No Aplica")),"No Aplica")</f>
        <v>No Aplica</v>
      </c>
    </row>
    <row r="832" spans="1:30" x14ac:dyDescent="0.25">
      <c r="A832" s="13">
        <v>20538084761</v>
      </c>
      <c r="B832" s="15" t="s">
        <v>4461</v>
      </c>
      <c r="C832" s="15" t="s">
        <v>4461</v>
      </c>
      <c r="D832" s="15">
        <v>10724876</v>
      </c>
      <c r="E832" s="15" t="s">
        <v>4681</v>
      </c>
      <c r="F832" s="39">
        <v>29690</v>
      </c>
      <c r="G832" s="15">
        <v>2</v>
      </c>
      <c r="H832" s="15" t="s">
        <v>3229</v>
      </c>
      <c r="I832" s="15" t="s">
        <v>4465</v>
      </c>
      <c r="J832" s="15" t="s">
        <v>4682</v>
      </c>
      <c r="K832" s="15" t="s">
        <v>4683</v>
      </c>
      <c r="L832" s="40" t="s">
        <v>6</v>
      </c>
      <c r="M832" s="39"/>
      <c r="N832" s="41" t="s">
        <v>2687</v>
      </c>
      <c r="O832" s="39">
        <v>45126</v>
      </c>
      <c r="P832" s="40">
        <v>1</v>
      </c>
      <c r="Q832" s="40">
        <v>4</v>
      </c>
      <c r="R832" s="40" t="str">
        <f>IFERROR(VLOOKUP(Tabla2[[#This Row],[CONTRATISTA PRNCIPAL]],Hoja1!$L$5:$M$9,2,FALSE),"CJV")</f>
        <v>CJV</v>
      </c>
      <c r="S832" s="40" t="str">
        <f>IF(Tabla2[[#This Row],[EMPRESA]]=Tabla2[[#This Row],[CONTRATISTA PRNCIPAL]],"Principal","Secundaria")</f>
        <v>Principal</v>
      </c>
      <c r="T832" s="42">
        <f>IFERROR(1/COUNTIF(Tabla2[CONTRATISTA PRNCIPAL],Tabla2[[#This Row],[CONTRATISTA PRNCIPAL]]),0)</f>
        <v>0.008403361344537815</v>
      </c>
      <c r="U832" s="43">
        <f>IF(((TODAY()-Tabla2[[#This Row],[FECHA NACIMIENTO]])/365)&lt;18,"Corregir", IF(((TODAY()-Tabla2[[#This Row],[FECHA NACIMIENTO]])/365)&gt;80, "Corregir",ROUNDDOWN(((TODAY()-Tabla2[[#This Row],[FECHA NACIMIENTO]])/365),0)))</f>
        <v>42</v>
      </c>
      <c r="V8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32" s="44" t="str">
        <f>+IF(Tabla2[[#This Row],[Edad]]="Corregir","Corregir","Ok")</f>
        <v>Ok</v>
      </c>
      <c r="X832" s="42" t="str">
        <f>+IFERROR(VLOOKUP(Tabla2[[#This Row],[DISTRITO SEGÚN DNI]],Hoja1!$A$2:$B$32,2,FALSE),"No")</f>
        <v>No</v>
      </c>
      <c r="Y832" s="42" t="str">
        <f>IF(OR(LOWER(Tabla2[[#This Row],[GENERO]])="masculino", LOWER(Tabla2[[#This Row],[GENERO]])="femenino"),"OK","Corregir")</f>
        <v>OK</v>
      </c>
      <c r="Z832" s="42" t="str">
        <f>+IF(Tabla2[[#This Row],[Nro. DNI / CE]]="","Corregir",IF(LEN(Tabla2[[#This Row],[Nro. DNI / CE]])&gt;=8,"OK","Corregir"))</f>
        <v>OK</v>
      </c>
      <c r="AA832" s="42">
        <f>COUNTIF(Tabla2[APELLIDOS Y NOMBRES],Tabla2[[#This Row],[APELLIDOS Y NOMBRES]])</f>
        <v>1</v>
      </c>
      <c r="AB832" s="42">
        <f>IF(Tabla2[[#This Row],[Trabajador]]&gt;1,1/Tabla2[[#This Row],[Trabajador]],Tabla2[[#This Row],[Trabajador]])</f>
        <v>1</v>
      </c>
      <c r="AC832" t="str">
        <f>+IFERROR(IF(Tabla2[[#This Row],[FECHA CESE/BAJA]]="","No Aplica",IF(AND(MONTH(Tabla2[[#This Row],[FECHA CESE/BAJA]])=MONTH(TODAY()-30),YEAR(Tabla2[[#This Row],[FECHA CESE/BAJA]])=YEAR(TODAY())),MONTH(TODAY()-30)&amp;"-"&amp;YEAR(TODAY()),"Borrar")),"No aplica")</f>
        <v>No Aplica</v>
      </c>
      <c r="AD832" t="str">
        <f>+IFERROR(IF(Tabla2[[#This Row],[FECHA INICIO DE LABORES EN OBRA]]="","No Aplica",IF(AND(MONTH(Tabla2[[#This Row],[FECHA INICIO DE LABORES EN OBRA]])=MONTH(TODAY()-30),YEAR(Tabla2[[#This Row],[FECHA INICIO DE LABORES EN OBRA]])=YEAR(TODAY())),MONTH(TODAY()-30)&amp;"-"&amp;YEAR(TODAY()),"No Aplica")),"No Aplica")</f>
        <v>No Aplica</v>
      </c>
    </row>
    <row r="833" spans="1:30" x14ac:dyDescent="0.25">
      <c r="A833" s="13">
        <v>20538084761</v>
      </c>
      <c r="B833" s="15" t="s">
        <v>4461</v>
      </c>
      <c r="C833" s="15" t="s">
        <v>4461</v>
      </c>
      <c r="D833" s="15">
        <v>70732827</v>
      </c>
      <c r="E833" s="15" t="s">
        <v>4684</v>
      </c>
      <c r="F833" s="39">
        <v>27567</v>
      </c>
      <c r="G833" s="15">
        <v>2</v>
      </c>
      <c r="H833" s="15" t="s">
        <v>3229</v>
      </c>
      <c r="I833" s="15" t="s">
        <v>4465</v>
      </c>
      <c r="J833" s="15" t="s">
        <v>4685</v>
      </c>
      <c r="K833" s="15" t="s">
        <v>3681</v>
      </c>
      <c r="L833" s="40" t="s">
        <v>6</v>
      </c>
      <c r="M833" s="39"/>
      <c r="N833" s="41" t="s">
        <v>2687</v>
      </c>
      <c r="O833" s="39">
        <v>45126</v>
      </c>
      <c r="P833" s="40">
        <v>1</v>
      </c>
      <c r="Q833" s="40">
        <v>4</v>
      </c>
      <c r="R833" s="40" t="str">
        <f>IFERROR(VLOOKUP(Tabla2[[#This Row],[CONTRATISTA PRNCIPAL]],Hoja1!$L$5:$M$9,2,FALSE),"CJV")</f>
        <v>CJV</v>
      </c>
      <c r="S833" s="40" t="str">
        <f>IF(Tabla2[[#This Row],[EMPRESA]]=Tabla2[[#This Row],[CONTRATISTA PRNCIPAL]],"Principal","Secundaria")</f>
        <v>Principal</v>
      </c>
      <c r="T833" s="42">
        <f>IFERROR(1/COUNTIF(Tabla2[CONTRATISTA PRNCIPAL],Tabla2[[#This Row],[CONTRATISTA PRNCIPAL]]),0)</f>
        <v>0.008403361344537815</v>
      </c>
      <c r="U833" s="43">
        <f>IF(((TODAY()-Tabla2[[#This Row],[FECHA NACIMIENTO]])/365)&lt;18,"Corregir", IF(((TODAY()-Tabla2[[#This Row],[FECHA NACIMIENTO]])/365)&gt;80, "Corregir",ROUNDDOWN(((TODAY()-Tabla2[[#This Row],[FECHA NACIMIENTO]])/365),0)))</f>
        <v>48</v>
      </c>
      <c r="V8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33" s="44" t="str">
        <f>+IF(Tabla2[[#This Row],[Edad]]="Corregir","Corregir","Ok")</f>
        <v>Ok</v>
      </c>
      <c r="X833" s="42" t="str">
        <f>+IFERROR(VLOOKUP(Tabla2[[#This Row],[DISTRITO SEGÚN DNI]],Hoja1!$A$2:$B$32,2,FALSE),"No")</f>
        <v>No</v>
      </c>
      <c r="Y833" s="42" t="str">
        <f>IF(OR(LOWER(Tabla2[[#This Row],[GENERO]])="masculino", LOWER(Tabla2[[#This Row],[GENERO]])="femenino"),"OK","Corregir")</f>
        <v>OK</v>
      </c>
      <c r="Z833" s="42" t="str">
        <f>+IF(Tabla2[[#This Row],[Nro. DNI / CE]]="","Corregir",IF(LEN(Tabla2[[#This Row],[Nro. DNI / CE]])&gt;=8,"OK","Corregir"))</f>
        <v>OK</v>
      </c>
      <c r="AA833" s="42">
        <f>COUNTIF(Tabla2[APELLIDOS Y NOMBRES],Tabla2[[#This Row],[APELLIDOS Y NOMBRES]])</f>
        <v>1</v>
      </c>
      <c r="AB833" s="42">
        <f>IF(Tabla2[[#This Row],[Trabajador]]&gt;1,1/Tabla2[[#This Row],[Trabajador]],Tabla2[[#This Row],[Trabajador]])</f>
        <v>1</v>
      </c>
      <c r="AC833" t="str">
        <f>+IFERROR(IF(Tabla2[[#This Row],[FECHA CESE/BAJA]]="","No Aplica",IF(AND(MONTH(Tabla2[[#This Row],[FECHA CESE/BAJA]])=MONTH(TODAY()-30),YEAR(Tabla2[[#This Row],[FECHA CESE/BAJA]])=YEAR(TODAY())),MONTH(TODAY()-30)&amp;"-"&amp;YEAR(TODAY()),"Borrar")),"No aplica")</f>
        <v>No Aplica</v>
      </c>
      <c r="AD833" t="str">
        <f>+IFERROR(IF(Tabla2[[#This Row],[FECHA INICIO DE LABORES EN OBRA]]="","No Aplica",IF(AND(MONTH(Tabla2[[#This Row],[FECHA INICIO DE LABORES EN OBRA]])=MONTH(TODAY()-30),YEAR(Tabla2[[#This Row],[FECHA INICIO DE LABORES EN OBRA]])=YEAR(TODAY())),MONTH(TODAY()-30)&amp;"-"&amp;YEAR(TODAY()),"No Aplica")),"No Aplica")</f>
        <v>No Aplica</v>
      </c>
    </row>
    <row r="834" spans="1:30" x14ac:dyDescent="0.25">
      <c r="A834" s="13">
        <v>20538084761</v>
      </c>
      <c r="B834" s="15" t="s">
        <v>4461</v>
      </c>
      <c r="C834" s="15" t="s">
        <v>4461</v>
      </c>
      <c r="D834" s="15">
        <v>74231954</v>
      </c>
      <c r="E834" s="15" t="s">
        <v>4686</v>
      </c>
      <c r="F834" s="39">
        <v>35072</v>
      </c>
      <c r="G834" s="15">
        <v>2</v>
      </c>
      <c r="H834" s="15" t="s">
        <v>4579</v>
      </c>
      <c r="I834" s="15" t="s">
        <v>4465</v>
      </c>
      <c r="J834" s="15" t="s">
        <v>4687</v>
      </c>
      <c r="K834" s="15" t="s">
        <v>4688</v>
      </c>
      <c r="L834" s="40" t="s">
        <v>6</v>
      </c>
      <c r="M834" s="39"/>
      <c r="N834" s="41" t="s">
        <v>2687</v>
      </c>
      <c r="O834" s="39">
        <v>45124</v>
      </c>
      <c r="P834" s="40">
        <v>1</v>
      </c>
      <c r="Q834" s="40">
        <v>4</v>
      </c>
      <c r="R834" s="40" t="str">
        <f>IFERROR(VLOOKUP(Tabla2[[#This Row],[CONTRATISTA PRNCIPAL]],Hoja1!$L$5:$M$9,2,FALSE),"CJV")</f>
        <v>CJV</v>
      </c>
      <c r="S834" s="40" t="str">
        <f>IF(Tabla2[[#This Row],[EMPRESA]]=Tabla2[[#This Row],[CONTRATISTA PRNCIPAL]],"Principal","Secundaria")</f>
        <v>Principal</v>
      </c>
      <c r="T834" s="42">
        <f>IFERROR(1/COUNTIF(Tabla2[CONTRATISTA PRNCIPAL],Tabla2[[#This Row],[CONTRATISTA PRNCIPAL]]),0)</f>
        <v>0.008403361344537815</v>
      </c>
      <c r="U834" s="43">
        <f>IF(((TODAY()-Tabla2[[#This Row],[FECHA NACIMIENTO]])/365)&lt;18,"Corregir", IF(((TODAY()-Tabla2[[#This Row],[FECHA NACIMIENTO]])/365)&gt;80, "Corregir",ROUNDDOWN(((TODAY()-Tabla2[[#This Row],[FECHA NACIMIENTO]])/365),0)))</f>
        <v>27</v>
      </c>
      <c r="V8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34" s="44" t="str">
        <f>+IF(Tabla2[[#This Row],[Edad]]="Corregir","Corregir","Ok")</f>
        <v>Ok</v>
      </c>
      <c r="X834" s="42" t="str">
        <f>+IFERROR(VLOOKUP(Tabla2[[#This Row],[DISTRITO SEGÚN DNI]],Hoja1!$A$2:$B$32,2,FALSE),"No")</f>
        <v>No</v>
      </c>
      <c r="Y834" s="42" t="str">
        <f>IF(OR(LOWER(Tabla2[[#This Row],[GENERO]])="masculino", LOWER(Tabla2[[#This Row],[GENERO]])="femenino"),"OK","Corregir")</f>
        <v>OK</v>
      </c>
      <c r="Z834" s="42" t="str">
        <f>+IF(Tabla2[[#This Row],[Nro. DNI / CE]]="","Corregir",IF(LEN(Tabla2[[#This Row],[Nro. DNI / CE]])&gt;=8,"OK","Corregir"))</f>
        <v>OK</v>
      </c>
      <c r="AA834" s="42">
        <f>COUNTIF(Tabla2[APELLIDOS Y NOMBRES],Tabla2[[#This Row],[APELLIDOS Y NOMBRES]])</f>
        <v>1</v>
      </c>
      <c r="AB834" s="42">
        <f>IF(Tabla2[[#This Row],[Trabajador]]&gt;1,1/Tabla2[[#This Row],[Trabajador]],Tabla2[[#This Row],[Trabajador]])</f>
        <v>1</v>
      </c>
      <c r="AC834" t="str">
        <f>+IFERROR(IF(Tabla2[[#This Row],[FECHA CESE/BAJA]]="","No Aplica",IF(AND(MONTH(Tabla2[[#This Row],[FECHA CESE/BAJA]])=MONTH(TODAY()-30),YEAR(Tabla2[[#This Row],[FECHA CESE/BAJA]])=YEAR(TODAY())),MONTH(TODAY()-30)&amp;"-"&amp;YEAR(TODAY()),"Borrar")),"No aplica")</f>
        <v>No Aplica</v>
      </c>
      <c r="AD834" t="str">
        <f>+IFERROR(IF(Tabla2[[#This Row],[FECHA INICIO DE LABORES EN OBRA]]="","No Aplica",IF(AND(MONTH(Tabla2[[#This Row],[FECHA INICIO DE LABORES EN OBRA]])=MONTH(TODAY()-30),YEAR(Tabla2[[#This Row],[FECHA INICIO DE LABORES EN OBRA]])=YEAR(TODAY())),MONTH(TODAY()-30)&amp;"-"&amp;YEAR(TODAY()),"No Aplica")),"No Aplica")</f>
        <v>No Aplica</v>
      </c>
    </row>
    <row r="835" spans="1:30" x14ac:dyDescent="0.25">
      <c r="A835" s="13">
        <v>20538084761</v>
      </c>
      <c r="B835" s="15" t="s">
        <v>4461</v>
      </c>
      <c r="C835" s="15" t="s">
        <v>4461</v>
      </c>
      <c r="D835" s="15">
        <v>70447052</v>
      </c>
      <c r="E835" s="15" t="s">
        <v>4689</v>
      </c>
      <c r="F835" s="39">
        <v>35328</v>
      </c>
      <c r="G835" s="15">
        <v>2</v>
      </c>
      <c r="H835" s="15" t="s">
        <v>4481</v>
      </c>
      <c r="I835" s="15" t="s">
        <v>4465</v>
      </c>
      <c r="J835" s="15" t="s">
        <v>4690</v>
      </c>
      <c r="K835" s="15" t="s">
        <v>4691</v>
      </c>
      <c r="L835" s="40" t="s">
        <v>6</v>
      </c>
      <c r="M835" s="39"/>
      <c r="N835" s="41" t="s">
        <v>2687</v>
      </c>
      <c r="O835" s="39">
        <v>45124</v>
      </c>
      <c r="P835" s="40">
        <v>1</v>
      </c>
      <c r="Q835" s="40">
        <v>4</v>
      </c>
      <c r="R835" s="40" t="str">
        <f>IFERROR(VLOOKUP(Tabla2[[#This Row],[CONTRATISTA PRNCIPAL]],Hoja1!$L$5:$M$9,2,FALSE),"CJV")</f>
        <v>CJV</v>
      </c>
      <c r="S835" s="40" t="str">
        <f>IF(Tabla2[[#This Row],[EMPRESA]]=Tabla2[[#This Row],[CONTRATISTA PRNCIPAL]],"Principal","Secundaria")</f>
        <v>Principal</v>
      </c>
      <c r="T835" s="42">
        <f>IFERROR(1/COUNTIF(Tabla2[CONTRATISTA PRNCIPAL],Tabla2[[#This Row],[CONTRATISTA PRNCIPAL]]),0)</f>
        <v>0.008403361344537815</v>
      </c>
      <c r="U835" s="43">
        <f>IF(((TODAY()-Tabla2[[#This Row],[FECHA NACIMIENTO]])/365)&lt;18,"Corregir", IF(((TODAY()-Tabla2[[#This Row],[FECHA NACIMIENTO]])/365)&gt;80, "Corregir",ROUNDDOWN(((TODAY()-Tabla2[[#This Row],[FECHA NACIMIENTO]])/365),0)))</f>
        <v>27</v>
      </c>
      <c r="V8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35" s="44" t="str">
        <f>+IF(Tabla2[[#This Row],[Edad]]="Corregir","Corregir","Ok")</f>
        <v>Ok</v>
      </c>
      <c r="X835" s="42" t="str">
        <f>+IFERROR(VLOOKUP(Tabla2[[#This Row],[DISTRITO SEGÚN DNI]],Hoja1!$A$2:$B$32,2,FALSE),"No")</f>
        <v>No</v>
      </c>
      <c r="Y835" s="42" t="str">
        <f>IF(OR(LOWER(Tabla2[[#This Row],[GENERO]])="masculino", LOWER(Tabla2[[#This Row],[GENERO]])="femenino"),"OK","Corregir")</f>
        <v>OK</v>
      </c>
      <c r="Z835" s="42" t="str">
        <f>+IF(Tabla2[[#This Row],[Nro. DNI / CE]]="","Corregir",IF(LEN(Tabla2[[#This Row],[Nro. DNI / CE]])&gt;=8,"OK","Corregir"))</f>
        <v>OK</v>
      </c>
      <c r="AA835" s="42">
        <f>COUNTIF(Tabla2[APELLIDOS Y NOMBRES],Tabla2[[#This Row],[APELLIDOS Y NOMBRES]])</f>
        <v>1</v>
      </c>
      <c r="AB835" s="42">
        <f>IF(Tabla2[[#This Row],[Trabajador]]&gt;1,1/Tabla2[[#This Row],[Trabajador]],Tabla2[[#This Row],[Trabajador]])</f>
        <v>1</v>
      </c>
      <c r="AC835" t="str">
        <f>+IFERROR(IF(Tabla2[[#This Row],[FECHA CESE/BAJA]]="","No Aplica",IF(AND(MONTH(Tabla2[[#This Row],[FECHA CESE/BAJA]])=MONTH(TODAY()-30),YEAR(Tabla2[[#This Row],[FECHA CESE/BAJA]])=YEAR(TODAY())),MONTH(TODAY()-30)&amp;"-"&amp;YEAR(TODAY()),"Borrar")),"No aplica")</f>
        <v>No Aplica</v>
      </c>
      <c r="AD835" t="str">
        <f>+IFERROR(IF(Tabla2[[#This Row],[FECHA INICIO DE LABORES EN OBRA]]="","No Aplica",IF(AND(MONTH(Tabla2[[#This Row],[FECHA INICIO DE LABORES EN OBRA]])=MONTH(TODAY()-30),YEAR(Tabla2[[#This Row],[FECHA INICIO DE LABORES EN OBRA]])=YEAR(TODAY())),MONTH(TODAY()-30)&amp;"-"&amp;YEAR(TODAY()),"No Aplica")),"No Aplica")</f>
        <v>No Aplica</v>
      </c>
    </row>
    <row r="836" spans="1:30" x14ac:dyDescent="0.25">
      <c r="A836" s="13">
        <v>20538084761</v>
      </c>
      <c r="B836" s="15" t="s">
        <v>4461</v>
      </c>
      <c r="C836" s="15" t="s">
        <v>4461</v>
      </c>
      <c r="D836" s="15">
        <v>97779337</v>
      </c>
      <c r="E836" s="15" t="s">
        <v>4692</v>
      </c>
      <c r="F836" s="39">
        <v>26306</v>
      </c>
      <c r="G836" s="15">
        <v>2</v>
      </c>
      <c r="H836" s="15" t="s">
        <v>4484</v>
      </c>
      <c r="I836" s="15" t="s">
        <v>4476</v>
      </c>
      <c r="J836" s="15" t="s">
        <v>4693</v>
      </c>
      <c r="K836" s="15" t="s">
        <v>4694</v>
      </c>
      <c r="L836" s="40" t="s">
        <v>6</v>
      </c>
      <c r="M836" s="39"/>
      <c r="N836" s="41" t="s">
        <v>2687</v>
      </c>
      <c r="O836" s="39">
        <v>45126</v>
      </c>
      <c r="P836" s="40">
        <v>1</v>
      </c>
      <c r="Q836" s="40">
        <v>4</v>
      </c>
      <c r="R836" s="40" t="str">
        <f>IFERROR(VLOOKUP(Tabla2[[#This Row],[CONTRATISTA PRNCIPAL]],Hoja1!$L$5:$M$9,2,FALSE),"CJV")</f>
        <v>CJV</v>
      </c>
      <c r="S836" s="40" t="str">
        <f>IF(Tabla2[[#This Row],[EMPRESA]]=Tabla2[[#This Row],[CONTRATISTA PRNCIPAL]],"Principal","Secundaria")</f>
        <v>Principal</v>
      </c>
      <c r="T836" s="42">
        <f>IFERROR(1/COUNTIF(Tabla2[CONTRATISTA PRNCIPAL],Tabla2[[#This Row],[CONTRATISTA PRNCIPAL]]),0)</f>
        <v>0.008403361344537815</v>
      </c>
      <c r="U836" s="43">
        <f>IF(((TODAY()-Tabla2[[#This Row],[FECHA NACIMIENTO]])/365)&lt;18,"Corregir", IF(((TODAY()-Tabla2[[#This Row],[FECHA NACIMIENTO]])/365)&gt;80, "Corregir",ROUNDDOWN(((TODAY()-Tabla2[[#This Row],[FECHA NACIMIENTO]])/365),0)))</f>
        <v>51</v>
      </c>
      <c r="V8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836" s="44" t="str">
        <f>+IF(Tabla2[[#This Row],[Edad]]="Corregir","Corregir","Ok")</f>
        <v>Ok</v>
      </c>
      <c r="X836" s="42" t="str">
        <f>+IFERROR(VLOOKUP(Tabla2[[#This Row],[DISTRITO SEGÚN DNI]],Hoja1!$A$2:$B$32,2,FALSE),"No")</f>
        <v>No</v>
      </c>
      <c r="Y836" s="42" t="str">
        <f>IF(OR(LOWER(Tabla2[[#This Row],[GENERO]])="masculino", LOWER(Tabla2[[#This Row],[GENERO]])="femenino"),"OK","Corregir")</f>
        <v>OK</v>
      </c>
      <c r="Z836" s="42" t="str">
        <f>+IF(Tabla2[[#This Row],[Nro. DNI / CE]]="","Corregir",IF(LEN(Tabla2[[#This Row],[Nro. DNI / CE]])&gt;=8,"OK","Corregir"))</f>
        <v>OK</v>
      </c>
      <c r="AA836" s="42">
        <f>COUNTIF(Tabla2[APELLIDOS Y NOMBRES],Tabla2[[#This Row],[APELLIDOS Y NOMBRES]])</f>
        <v>1</v>
      </c>
      <c r="AB836" s="42">
        <f>IF(Tabla2[[#This Row],[Trabajador]]&gt;1,1/Tabla2[[#This Row],[Trabajador]],Tabla2[[#This Row],[Trabajador]])</f>
        <v>1</v>
      </c>
      <c r="AC836" t="str">
        <f>+IFERROR(IF(Tabla2[[#This Row],[FECHA CESE/BAJA]]="","No Aplica",IF(AND(MONTH(Tabla2[[#This Row],[FECHA CESE/BAJA]])=MONTH(TODAY()-30),YEAR(Tabla2[[#This Row],[FECHA CESE/BAJA]])=YEAR(TODAY())),MONTH(TODAY()-30)&amp;"-"&amp;YEAR(TODAY()),"Borrar")),"No aplica")</f>
        <v>No Aplica</v>
      </c>
      <c r="AD836" t="str">
        <f>+IFERROR(IF(Tabla2[[#This Row],[FECHA INICIO DE LABORES EN OBRA]]="","No Aplica",IF(AND(MONTH(Tabla2[[#This Row],[FECHA INICIO DE LABORES EN OBRA]])=MONTH(TODAY()-30),YEAR(Tabla2[[#This Row],[FECHA INICIO DE LABORES EN OBRA]])=YEAR(TODAY())),MONTH(TODAY()-30)&amp;"-"&amp;YEAR(TODAY()),"No Aplica")),"No Aplica")</f>
        <v>No Aplica</v>
      </c>
    </row>
    <row r="837" spans="1:30" x14ac:dyDescent="0.25">
      <c r="A837" s="13">
        <v>20538084761</v>
      </c>
      <c r="B837" s="15" t="s">
        <v>4461</v>
      </c>
      <c r="C837" s="15" t="s">
        <v>4461</v>
      </c>
      <c r="D837" s="15" t="s">
        <v>4695</v>
      </c>
      <c r="E837" s="15" t="s">
        <v>4696</v>
      </c>
      <c r="F837" s="39">
        <v>36598</v>
      </c>
      <c r="G837" s="15">
        <v>2</v>
      </c>
      <c r="H837" s="15" t="s">
        <v>4697</v>
      </c>
      <c r="I837" s="15" t="s">
        <v>4476</v>
      </c>
      <c r="J837" s="15" t="s">
        <v>4698</v>
      </c>
      <c r="K837" s="15" t="s">
        <v>2267</v>
      </c>
      <c r="L837" s="40" t="s">
        <v>6</v>
      </c>
      <c r="M837" s="39"/>
      <c r="N837" s="41" t="s">
        <v>2687</v>
      </c>
      <c r="O837" s="39">
        <v>45127</v>
      </c>
      <c r="P837" s="40">
        <v>1</v>
      </c>
      <c r="Q837" s="40">
        <v>4</v>
      </c>
      <c r="R837" s="40" t="str">
        <f>IFERROR(VLOOKUP(Tabla2[[#This Row],[CONTRATISTA PRNCIPAL]],Hoja1!$L$5:$M$9,2,FALSE),"CJV")</f>
        <v>CJV</v>
      </c>
      <c r="S837" s="40" t="str">
        <f>IF(Tabla2[[#This Row],[EMPRESA]]=Tabla2[[#This Row],[CONTRATISTA PRNCIPAL]],"Principal","Secundaria")</f>
        <v>Principal</v>
      </c>
      <c r="T837" s="42">
        <f>IFERROR(1/COUNTIF(Tabla2[CONTRATISTA PRNCIPAL],Tabla2[[#This Row],[CONTRATISTA PRNCIPAL]]),0)</f>
        <v>0.008403361344537815</v>
      </c>
      <c r="U837" s="43">
        <f>IF(((TODAY()-Tabla2[[#This Row],[FECHA NACIMIENTO]])/365)&lt;18,"Corregir", IF(((TODAY()-Tabla2[[#This Row],[FECHA NACIMIENTO]])/365)&gt;80, "Corregir",ROUNDDOWN(((TODAY()-Tabla2[[#This Row],[FECHA NACIMIENTO]])/365),0)))</f>
        <v>23</v>
      </c>
      <c r="V8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837" s="44" t="str">
        <f>+IF(Tabla2[[#This Row],[Edad]]="Corregir","Corregir","Ok")</f>
        <v>Ok</v>
      </c>
      <c r="X837" s="42" t="str">
        <f>+IFERROR(VLOOKUP(Tabla2[[#This Row],[DISTRITO SEGÚN DNI]],Hoja1!$A$2:$B$32,2,FALSE),"No")</f>
        <v>No</v>
      </c>
      <c r="Y837" s="42" t="str">
        <f>IF(OR(LOWER(Tabla2[[#This Row],[GENERO]])="masculino", LOWER(Tabla2[[#This Row],[GENERO]])="femenino"),"OK","Corregir")</f>
        <v>OK</v>
      </c>
      <c r="Z837" s="42" t="str">
        <f>+IF(Tabla2[[#This Row],[Nro. DNI / CE]]="","Corregir",IF(LEN(Tabla2[[#This Row],[Nro. DNI / CE]])&gt;=8,"OK","Corregir"))</f>
        <v>OK</v>
      </c>
      <c r="AA837" s="42">
        <f>COUNTIF(Tabla2[APELLIDOS Y NOMBRES],Tabla2[[#This Row],[APELLIDOS Y NOMBRES]])</f>
        <v>1</v>
      </c>
      <c r="AB837" s="42">
        <f>IF(Tabla2[[#This Row],[Trabajador]]&gt;1,1/Tabla2[[#This Row],[Trabajador]],Tabla2[[#This Row],[Trabajador]])</f>
        <v>1</v>
      </c>
      <c r="AC837" t="str">
        <f>+IFERROR(IF(Tabla2[[#This Row],[FECHA CESE/BAJA]]="","No Aplica",IF(AND(MONTH(Tabla2[[#This Row],[FECHA CESE/BAJA]])=MONTH(TODAY()-30),YEAR(Tabla2[[#This Row],[FECHA CESE/BAJA]])=YEAR(TODAY())),MONTH(TODAY()-30)&amp;"-"&amp;YEAR(TODAY()),"Borrar")),"No aplica")</f>
        <v>No Aplica</v>
      </c>
      <c r="AD837" t="str">
        <f>+IFERROR(IF(Tabla2[[#This Row],[FECHA INICIO DE LABORES EN OBRA]]="","No Aplica",IF(AND(MONTH(Tabla2[[#This Row],[FECHA INICIO DE LABORES EN OBRA]])=MONTH(TODAY()-30),YEAR(Tabla2[[#This Row],[FECHA INICIO DE LABORES EN OBRA]])=YEAR(TODAY())),MONTH(TODAY()-30)&amp;"-"&amp;YEAR(TODAY()),"No Aplica")),"No Aplica")</f>
        <v>No Aplica</v>
      </c>
    </row>
    <row r="838" spans="1:30" x14ac:dyDescent="0.25">
      <c r="A838" s="13">
        <v>20538084761</v>
      </c>
      <c r="B838" s="15" t="s">
        <v>4461</v>
      </c>
      <c r="C838" s="15" t="s">
        <v>4461</v>
      </c>
      <c r="D838" s="15" t="s">
        <v>4699</v>
      </c>
      <c r="E838" s="15" t="s">
        <v>4700</v>
      </c>
      <c r="F838" s="39">
        <v>30958</v>
      </c>
      <c r="G838" s="15">
        <v>2</v>
      </c>
      <c r="H838" s="15" t="s">
        <v>4484</v>
      </c>
      <c r="I838" s="15" t="s">
        <v>4465</v>
      </c>
      <c r="J838" s="15" t="s">
        <v>4701</v>
      </c>
      <c r="K838" s="15" t="s">
        <v>4702</v>
      </c>
      <c r="L838" s="40" t="s">
        <v>6</v>
      </c>
      <c r="M838" s="39"/>
      <c r="N838" s="41" t="s">
        <v>2687</v>
      </c>
      <c r="O838" s="39">
        <v>45128</v>
      </c>
      <c r="P838" s="40">
        <v>1</v>
      </c>
      <c r="Q838" s="40">
        <v>4</v>
      </c>
      <c r="R838" s="40" t="str">
        <f>IFERROR(VLOOKUP(Tabla2[[#This Row],[CONTRATISTA PRNCIPAL]],Hoja1!$L$5:$M$9,2,FALSE),"CJV")</f>
        <v>CJV</v>
      </c>
      <c r="S838" s="40" t="str">
        <f>IF(Tabla2[[#This Row],[EMPRESA]]=Tabla2[[#This Row],[CONTRATISTA PRNCIPAL]],"Principal","Secundaria")</f>
        <v>Principal</v>
      </c>
      <c r="T838" s="42">
        <f>IFERROR(1/COUNTIF(Tabla2[CONTRATISTA PRNCIPAL],Tabla2[[#This Row],[CONTRATISTA PRNCIPAL]]),0)</f>
        <v>0.008403361344537815</v>
      </c>
      <c r="U838" s="43">
        <f>IF(((TODAY()-Tabla2[[#This Row],[FECHA NACIMIENTO]])/365)&lt;18,"Corregir", IF(((TODAY()-Tabla2[[#This Row],[FECHA NACIMIENTO]])/365)&gt;80, "Corregir",ROUNDDOWN(((TODAY()-Tabla2[[#This Row],[FECHA NACIMIENTO]])/365),0)))</f>
        <v>39</v>
      </c>
      <c r="V8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38" s="44" t="str">
        <f>+IF(Tabla2[[#This Row],[Edad]]="Corregir","Corregir","Ok")</f>
        <v>Ok</v>
      </c>
      <c r="X838" s="42" t="str">
        <f>+IFERROR(VLOOKUP(Tabla2[[#This Row],[DISTRITO SEGÚN DNI]],Hoja1!$A$2:$B$32,2,FALSE),"No")</f>
        <v>No</v>
      </c>
      <c r="Y838" s="42" t="str">
        <f>IF(OR(LOWER(Tabla2[[#This Row],[GENERO]])="masculino", LOWER(Tabla2[[#This Row],[GENERO]])="femenino"),"OK","Corregir")</f>
        <v>OK</v>
      </c>
      <c r="Z838" s="42" t="str">
        <f>+IF(Tabla2[[#This Row],[Nro. DNI / CE]]="","Corregir",IF(LEN(Tabla2[[#This Row],[Nro. DNI / CE]])&gt;=8,"OK","Corregir"))</f>
        <v>OK</v>
      </c>
      <c r="AA838" s="42">
        <f>COUNTIF(Tabla2[APELLIDOS Y NOMBRES],Tabla2[[#This Row],[APELLIDOS Y NOMBRES]])</f>
        <v>1</v>
      </c>
      <c r="AB838" s="42">
        <f>IF(Tabla2[[#This Row],[Trabajador]]&gt;1,1/Tabla2[[#This Row],[Trabajador]],Tabla2[[#This Row],[Trabajador]])</f>
        <v>1</v>
      </c>
      <c r="AC838" t="str">
        <f>+IFERROR(IF(Tabla2[[#This Row],[FECHA CESE/BAJA]]="","No Aplica",IF(AND(MONTH(Tabla2[[#This Row],[FECHA CESE/BAJA]])=MONTH(TODAY()-30),YEAR(Tabla2[[#This Row],[FECHA CESE/BAJA]])=YEAR(TODAY())),MONTH(TODAY()-30)&amp;"-"&amp;YEAR(TODAY()),"Borrar")),"No aplica")</f>
        <v>No Aplica</v>
      </c>
      <c r="AD838" t="str">
        <f>+IFERROR(IF(Tabla2[[#This Row],[FECHA INICIO DE LABORES EN OBRA]]="","No Aplica",IF(AND(MONTH(Tabla2[[#This Row],[FECHA INICIO DE LABORES EN OBRA]])=MONTH(TODAY()-30),YEAR(Tabla2[[#This Row],[FECHA INICIO DE LABORES EN OBRA]])=YEAR(TODAY())),MONTH(TODAY()-30)&amp;"-"&amp;YEAR(TODAY()),"No Aplica")),"No Aplica")</f>
        <v>No Aplica</v>
      </c>
    </row>
    <row r="839" spans="1:30" x14ac:dyDescent="0.25">
      <c r="A839" s="13">
        <v>20538084761</v>
      </c>
      <c r="B839" s="15" t="s">
        <v>4461</v>
      </c>
      <c r="C839" s="15" t="s">
        <v>4461</v>
      </c>
      <c r="D839" s="15" t="s">
        <v>4703</v>
      </c>
      <c r="E839" s="15" t="s">
        <v>4704</v>
      </c>
      <c r="F839" s="39">
        <v>27999</v>
      </c>
      <c r="G839" s="15">
        <v>2</v>
      </c>
      <c r="H839" s="15" t="s">
        <v>4484</v>
      </c>
      <c r="I839" s="15" t="s">
        <v>4476</v>
      </c>
      <c r="J839" s="15" t="s">
        <v>4705</v>
      </c>
      <c r="K839" s="15" t="s">
        <v>4570</v>
      </c>
      <c r="L839" s="40" t="s">
        <v>6</v>
      </c>
      <c r="M839" s="39"/>
      <c r="N839" s="41" t="s">
        <v>2687</v>
      </c>
      <c r="O839" s="39">
        <v>45128</v>
      </c>
      <c r="P839" s="40">
        <v>1</v>
      </c>
      <c r="Q839" s="40">
        <v>4</v>
      </c>
      <c r="R839" s="40" t="str">
        <f>IFERROR(VLOOKUP(Tabla2[[#This Row],[CONTRATISTA PRNCIPAL]],Hoja1!$L$5:$M$9,2,FALSE),"CJV")</f>
        <v>CJV</v>
      </c>
      <c r="S839" s="40" t="str">
        <f>IF(Tabla2[[#This Row],[EMPRESA]]=Tabla2[[#This Row],[CONTRATISTA PRNCIPAL]],"Principal","Secundaria")</f>
        <v>Principal</v>
      </c>
      <c r="T839" s="42">
        <f>IFERROR(1/COUNTIF(Tabla2[CONTRATISTA PRNCIPAL],Tabla2[[#This Row],[CONTRATISTA PRNCIPAL]]),0)</f>
        <v>0.008403361344537815</v>
      </c>
      <c r="U839" s="43">
        <f>IF(((TODAY()-Tabla2[[#This Row],[FECHA NACIMIENTO]])/365)&lt;18,"Corregir", IF(((TODAY()-Tabla2[[#This Row],[FECHA NACIMIENTO]])/365)&gt;80, "Corregir",ROUNDDOWN(((TODAY()-Tabla2[[#This Row],[FECHA NACIMIENTO]])/365),0)))</f>
        <v>47</v>
      </c>
      <c r="V8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39" s="44" t="str">
        <f>+IF(Tabla2[[#This Row],[Edad]]="Corregir","Corregir","Ok")</f>
        <v>Ok</v>
      </c>
      <c r="X839" s="42" t="str">
        <f>+IFERROR(VLOOKUP(Tabla2[[#This Row],[DISTRITO SEGÚN DNI]],Hoja1!$A$2:$B$32,2,FALSE),"No")</f>
        <v>No</v>
      </c>
      <c r="Y839" s="42" t="str">
        <f>IF(OR(LOWER(Tabla2[[#This Row],[GENERO]])="masculino", LOWER(Tabla2[[#This Row],[GENERO]])="femenino"),"OK","Corregir")</f>
        <v>OK</v>
      </c>
      <c r="Z839" s="42" t="str">
        <f>+IF(Tabla2[[#This Row],[Nro. DNI / CE]]="","Corregir",IF(LEN(Tabla2[[#This Row],[Nro. DNI / CE]])&gt;=8,"OK","Corregir"))</f>
        <v>OK</v>
      </c>
      <c r="AA839" s="42">
        <f>COUNTIF(Tabla2[APELLIDOS Y NOMBRES],Tabla2[[#This Row],[APELLIDOS Y NOMBRES]])</f>
        <v>1</v>
      </c>
      <c r="AB839" s="42">
        <f>IF(Tabla2[[#This Row],[Trabajador]]&gt;1,1/Tabla2[[#This Row],[Trabajador]],Tabla2[[#This Row],[Trabajador]])</f>
        <v>1</v>
      </c>
      <c r="AC839" t="str">
        <f>+IFERROR(IF(Tabla2[[#This Row],[FECHA CESE/BAJA]]="","No Aplica",IF(AND(MONTH(Tabla2[[#This Row],[FECHA CESE/BAJA]])=MONTH(TODAY()-30),YEAR(Tabla2[[#This Row],[FECHA CESE/BAJA]])=YEAR(TODAY())),MONTH(TODAY()-30)&amp;"-"&amp;YEAR(TODAY()),"Borrar")),"No aplica")</f>
        <v>No Aplica</v>
      </c>
      <c r="AD839" t="str">
        <f>+IFERROR(IF(Tabla2[[#This Row],[FECHA INICIO DE LABORES EN OBRA]]="","No Aplica",IF(AND(MONTH(Tabla2[[#This Row],[FECHA INICIO DE LABORES EN OBRA]])=MONTH(TODAY()-30),YEAR(Tabla2[[#This Row],[FECHA INICIO DE LABORES EN OBRA]])=YEAR(TODAY())),MONTH(TODAY()-30)&amp;"-"&amp;YEAR(TODAY()),"No Aplica")),"No Aplica")</f>
        <v>No Aplica</v>
      </c>
    </row>
    <row r="840" spans="1:30" x14ac:dyDescent="0.25">
      <c r="A840" s="13">
        <v>20538084761</v>
      </c>
      <c r="B840" s="15" t="s">
        <v>4461</v>
      </c>
      <c r="C840" s="15" t="s">
        <v>4461</v>
      </c>
      <c r="D840" s="15" t="s">
        <v>1427</v>
      </c>
      <c r="E840" s="15" t="s">
        <v>1428</v>
      </c>
      <c r="F840" s="39">
        <v>31196</v>
      </c>
      <c r="G840" s="15">
        <v>2</v>
      </c>
      <c r="H840" s="15" t="s">
        <v>4484</v>
      </c>
      <c r="I840" s="15" t="s">
        <v>4476</v>
      </c>
      <c r="J840" s="15" t="s">
        <v>4706</v>
      </c>
      <c r="K840" s="15" t="s">
        <v>17</v>
      </c>
      <c r="L840" s="40" t="s">
        <v>6</v>
      </c>
      <c r="M840" s="39"/>
      <c r="N840" s="41" t="s">
        <v>2687</v>
      </c>
      <c r="O840" s="39">
        <v>45067</v>
      </c>
      <c r="P840" s="40">
        <v>1</v>
      </c>
      <c r="Q840" s="40">
        <v>4</v>
      </c>
      <c r="R840" s="40" t="str">
        <f>IFERROR(VLOOKUP(Tabla2[[#This Row],[CONTRATISTA PRNCIPAL]],Hoja1!$L$5:$M$9,2,FALSE),"CJV")</f>
        <v>CJV</v>
      </c>
      <c r="S840" s="40" t="str">
        <f>IF(Tabla2[[#This Row],[EMPRESA]]=Tabla2[[#This Row],[CONTRATISTA PRNCIPAL]],"Principal","Secundaria")</f>
        <v>Principal</v>
      </c>
      <c r="T840" s="42">
        <f>IFERROR(1/COUNTIF(Tabla2[CONTRATISTA PRNCIPAL],Tabla2[[#This Row],[CONTRATISTA PRNCIPAL]]),0)</f>
        <v>0.008403361344537815</v>
      </c>
      <c r="U840" s="43">
        <f>IF(((TODAY()-Tabla2[[#This Row],[FECHA NACIMIENTO]])/365)&lt;18,"Corregir", IF(((TODAY()-Tabla2[[#This Row],[FECHA NACIMIENTO]])/365)&gt;80, "Corregir",ROUNDDOWN(((TODAY()-Tabla2[[#This Row],[FECHA NACIMIENTO]])/365),0)))</f>
        <v>38</v>
      </c>
      <c r="V8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40" s="44" t="str">
        <f>+IF(Tabla2[[#This Row],[Edad]]="Corregir","Corregir","Ok")</f>
        <v>Ok</v>
      </c>
      <c r="X840" s="42" t="str">
        <f>+IFERROR(VLOOKUP(Tabla2[[#This Row],[DISTRITO SEGÚN DNI]],Hoja1!$A$2:$B$32,2,FALSE),"No")</f>
        <v>ATE</v>
      </c>
      <c r="Y840" s="42" t="str">
        <f>IF(OR(LOWER(Tabla2[[#This Row],[GENERO]])="masculino", LOWER(Tabla2[[#This Row],[GENERO]])="femenino"),"OK","Corregir")</f>
        <v>OK</v>
      </c>
      <c r="Z840" s="42" t="str">
        <f>+IF(Tabla2[[#This Row],[Nro. DNI / CE]]="","Corregir",IF(LEN(Tabla2[[#This Row],[Nro. DNI / CE]])&gt;=8,"OK","Corregir"))</f>
        <v>OK</v>
      </c>
      <c r="AA840" s="42">
        <f>COUNTIF(Tabla2[APELLIDOS Y NOMBRES],Tabla2[[#This Row],[APELLIDOS Y NOMBRES]])</f>
        <v>1</v>
      </c>
      <c r="AB840" s="42">
        <f>IF(Tabla2[[#This Row],[Trabajador]]&gt;1,1/Tabla2[[#This Row],[Trabajador]],Tabla2[[#This Row],[Trabajador]])</f>
        <v>1</v>
      </c>
      <c r="AC840" t="str">
        <f>+IFERROR(IF(Tabla2[[#This Row],[FECHA CESE/BAJA]]="","No Aplica",IF(AND(MONTH(Tabla2[[#This Row],[FECHA CESE/BAJA]])=MONTH(TODAY()-30),YEAR(Tabla2[[#This Row],[FECHA CESE/BAJA]])=YEAR(TODAY())),MONTH(TODAY()-30)&amp;"-"&amp;YEAR(TODAY()),"Borrar")),"No aplica")</f>
        <v>No Aplica</v>
      </c>
      <c r="AD840" t="str">
        <f>+IFERROR(IF(Tabla2[[#This Row],[FECHA INICIO DE LABORES EN OBRA]]="","No Aplica",IF(AND(MONTH(Tabla2[[#This Row],[FECHA INICIO DE LABORES EN OBRA]])=MONTH(TODAY()-30),YEAR(Tabla2[[#This Row],[FECHA INICIO DE LABORES EN OBRA]])=YEAR(TODAY())),MONTH(TODAY()-30)&amp;"-"&amp;YEAR(TODAY()),"No Aplica")),"No Aplica")</f>
        <v>No Aplica</v>
      </c>
    </row>
    <row r="841" spans="1:30" x14ac:dyDescent="0.25">
      <c r="A841" s="13">
        <v>20538084761</v>
      </c>
      <c r="B841" s="15" t="s">
        <v>4461</v>
      </c>
      <c r="C841" s="15" t="s">
        <v>4461</v>
      </c>
      <c r="D841" s="15" t="s">
        <v>4707</v>
      </c>
      <c r="E841" s="15" t="s">
        <v>4708</v>
      </c>
      <c r="F841" s="39">
        <v>26728</v>
      </c>
      <c r="G841" s="15">
        <v>2</v>
      </c>
      <c r="H841" s="15" t="s">
        <v>4484</v>
      </c>
      <c r="I841" s="15" t="s">
        <v>4476</v>
      </c>
      <c r="J841" s="15" t="s">
        <v>4709</v>
      </c>
      <c r="K841" s="15" t="s">
        <v>2237</v>
      </c>
      <c r="L841" s="40" t="s">
        <v>6</v>
      </c>
      <c r="M841" s="39"/>
      <c r="N841" s="41" t="s">
        <v>2687</v>
      </c>
      <c r="O841" s="39">
        <v>45127</v>
      </c>
      <c r="P841" s="40">
        <v>1</v>
      </c>
      <c r="Q841" s="40">
        <v>4</v>
      </c>
      <c r="R841" s="40" t="str">
        <f>IFERROR(VLOOKUP(Tabla2[[#This Row],[CONTRATISTA PRNCIPAL]],Hoja1!$L$5:$M$9,2,FALSE),"CJV")</f>
        <v>CJV</v>
      </c>
      <c r="S841" s="40" t="str">
        <f>IF(Tabla2[[#This Row],[EMPRESA]]=Tabla2[[#This Row],[CONTRATISTA PRNCIPAL]],"Principal","Secundaria")</f>
        <v>Principal</v>
      </c>
      <c r="T841" s="42">
        <f>IFERROR(1/COUNTIF(Tabla2[CONTRATISTA PRNCIPAL],Tabla2[[#This Row],[CONTRATISTA PRNCIPAL]]),0)</f>
        <v>0.008403361344537815</v>
      </c>
      <c r="U841" s="43">
        <f>IF(((TODAY()-Tabla2[[#This Row],[FECHA NACIMIENTO]])/365)&lt;18,"Corregir", IF(((TODAY()-Tabla2[[#This Row],[FECHA NACIMIENTO]])/365)&gt;80, "Corregir",ROUNDDOWN(((TODAY()-Tabla2[[#This Row],[FECHA NACIMIENTO]])/365),0)))</f>
        <v>50</v>
      </c>
      <c r="V8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841" s="44" t="str">
        <f>+IF(Tabla2[[#This Row],[Edad]]="Corregir","Corregir","Ok")</f>
        <v>Ok</v>
      </c>
      <c r="X841" s="42" t="str">
        <f>+IFERROR(VLOOKUP(Tabla2[[#This Row],[DISTRITO SEGÚN DNI]],Hoja1!$A$2:$B$32,2,FALSE),"No")</f>
        <v>No</v>
      </c>
      <c r="Y841" s="42" t="str">
        <f>IF(OR(LOWER(Tabla2[[#This Row],[GENERO]])="masculino", LOWER(Tabla2[[#This Row],[GENERO]])="femenino"),"OK","Corregir")</f>
        <v>OK</v>
      </c>
      <c r="Z841" s="42" t="str">
        <f>+IF(Tabla2[[#This Row],[Nro. DNI / CE]]="","Corregir",IF(LEN(Tabla2[[#This Row],[Nro. DNI / CE]])&gt;=8,"OK","Corregir"))</f>
        <v>OK</v>
      </c>
      <c r="AA841" s="42">
        <f>COUNTIF(Tabla2[APELLIDOS Y NOMBRES],Tabla2[[#This Row],[APELLIDOS Y NOMBRES]])</f>
        <v>1</v>
      </c>
      <c r="AB841" s="42">
        <f>IF(Tabla2[[#This Row],[Trabajador]]&gt;1,1/Tabla2[[#This Row],[Trabajador]],Tabla2[[#This Row],[Trabajador]])</f>
        <v>1</v>
      </c>
      <c r="AC841" t="str">
        <f>+IFERROR(IF(Tabla2[[#This Row],[FECHA CESE/BAJA]]="","No Aplica",IF(AND(MONTH(Tabla2[[#This Row],[FECHA CESE/BAJA]])=MONTH(TODAY()-30),YEAR(Tabla2[[#This Row],[FECHA CESE/BAJA]])=YEAR(TODAY())),MONTH(TODAY()-30)&amp;"-"&amp;YEAR(TODAY()),"Borrar")),"No aplica")</f>
        <v>No Aplica</v>
      </c>
      <c r="AD841" t="str">
        <f>+IFERROR(IF(Tabla2[[#This Row],[FECHA INICIO DE LABORES EN OBRA]]="","No Aplica",IF(AND(MONTH(Tabla2[[#This Row],[FECHA INICIO DE LABORES EN OBRA]])=MONTH(TODAY()-30),YEAR(Tabla2[[#This Row],[FECHA INICIO DE LABORES EN OBRA]])=YEAR(TODAY())),MONTH(TODAY()-30)&amp;"-"&amp;YEAR(TODAY()),"No Aplica")),"No Aplica")</f>
        <v>No Aplica</v>
      </c>
    </row>
    <row r="842" spans="1:30" x14ac:dyDescent="0.25">
      <c r="A842" s="13">
        <v>20538084761</v>
      </c>
      <c r="B842" s="15" t="s">
        <v>4461</v>
      </c>
      <c r="C842" s="15" t="s">
        <v>4461</v>
      </c>
      <c r="D842" s="15" t="s">
        <v>1431</v>
      </c>
      <c r="E842" s="15" t="s">
        <v>1432</v>
      </c>
      <c r="F842" s="39">
        <v>30819</v>
      </c>
      <c r="G842" s="15">
        <v>2</v>
      </c>
      <c r="H842" s="15" t="s">
        <v>4484</v>
      </c>
      <c r="I842" s="15" t="s">
        <v>4476</v>
      </c>
      <c r="J842" s="15" t="s">
        <v>4710</v>
      </c>
      <c r="K842" s="15" t="s">
        <v>2017</v>
      </c>
      <c r="L842" s="40" t="s">
        <v>6</v>
      </c>
      <c r="M842" s="39"/>
      <c r="N842" s="41" t="s">
        <v>2687</v>
      </c>
      <c r="O842" s="39">
        <v>45127</v>
      </c>
      <c r="P842" s="40">
        <v>1</v>
      </c>
      <c r="Q842" s="40">
        <v>4</v>
      </c>
      <c r="R842" s="40" t="str">
        <f>IFERROR(VLOOKUP(Tabla2[[#This Row],[CONTRATISTA PRNCIPAL]],Hoja1!$L$5:$M$9,2,FALSE),"CJV")</f>
        <v>CJV</v>
      </c>
      <c r="S842" s="40" t="str">
        <f>IF(Tabla2[[#This Row],[EMPRESA]]=Tabla2[[#This Row],[CONTRATISTA PRNCIPAL]],"Principal","Secundaria")</f>
        <v>Principal</v>
      </c>
      <c r="T842" s="42">
        <f>IFERROR(1/COUNTIF(Tabla2[CONTRATISTA PRNCIPAL],Tabla2[[#This Row],[CONTRATISTA PRNCIPAL]]),0)</f>
        <v>0.008403361344537815</v>
      </c>
      <c r="U842" s="43">
        <f>IF(((TODAY()-Tabla2[[#This Row],[FECHA NACIMIENTO]])/365)&lt;18,"Corregir", IF(((TODAY()-Tabla2[[#This Row],[FECHA NACIMIENTO]])/365)&gt;80, "Corregir",ROUNDDOWN(((TODAY()-Tabla2[[#This Row],[FECHA NACIMIENTO]])/365),0)))</f>
        <v>39</v>
      </c>
      <c r="V8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42" s="44" t="str">
        <f>+IF(Tabla2[[#This Row],[Edad]]="Corregir","Corregir","Ok")</f>
        <v>Ok</v>
      </c>
      <c r="X842" s="42" t="str">
        <f>+IFERROR(VLOOKUP(Tabla2[[#This Row],[DISTRITO SEGÚN DNI]],Hoja1!$A$2:$B$32,2,FALSE),"No")</f>
        <v>SANTA ANITA</v>
      </c>
      <c r="Y842" s="42" t="str">
        <f>IF(OR(LOWER(Tabla2[[#This Row],[GENERO]])="masculino", LOWER(Tabla2[[#This Row],[GENERO]])="femenino"),"OK","Corregir")</f>
        <v>OK</v>
      </c>
      <c r="Z842" s="42" t="str">
        <f>+IF(Tabla2[[#This Row],[Nro. DNI / CE]]="","Corregir",IF(LEN(Tabla2[[#This Row],[Nro. DNI / CE]])&gt;=8,"OK","Corregir"))</f>
        <v>OK</v>
      </c>
      <c r="AA842" s="42">
        <f>COUNTIF(Tabla2[APELLIDOS Y NOMBRES],Tabla2[[#This Row],[APELLIDOS Y NOMBRES]])</f>
        <v>1</v>
      </c>
      <c r="AB842" s="42">
        <f>IF(Tabla2[[#This Row],[Trabajador]]&gt;1,1/Tabla2[[#This Row],[Trabajador]],Tabla2[[#This Row],[Trabajador]])</f>
        <v>1</v>
      </c>
      <c r="AC842" t="str">
        <f>+IFERROR(IF(Tabla2[[#This Row],[FECHA CESE/BAJA]]="","No Aplica",IF(AND(MONTH(Tabla2[[#This Row],[FECHA CESE/BAJA]])=MONTH(TODAY()-30),YEAR(Tabla2[[#This Row],[FECHA CESE/BAJA]])=YEAR(TODAY())),MONTH(TODAY()-30)&amp;"-"&amp;YEAR(TODAY()),"Borrar")),"No aplica")</f>
        <v>No Aplica</v>
      </c>
      <c r="AD842" t="str">
        <f>+IFERROR(IF(Tabla2[[#This Row],[FECHA INICIO DE LABORES EN OBRA]]="","No Aplica",IF(AND(MONTH(Tabla2[[#This Row],[FECHA INICIO DE LABORES EN OBRA]])=MONTH(TODAY()-30),YEAR(Tabla2[[#This Row],[FECHA INICIO DE LABORES EN OBRA]])=YEAR(TODAY())),MONTH(TODAY()-30)&amp;"-"&amp;YEAR(TODAY()),"No Aplica")),"No Aplica")</f>
        <v>No Aplica</v>
      </c>
    </row>
    <row r="843" spans="1:30" x14ac:dyDescent="0.25">
      <c r="A843" s="13">
        <v>20538084761</v>
      </c>
      <c r="B843" s="15" t="s">
        <v>4461</v>
      </c>
      <c r="C843" s="15" t="s">
        <v>4461</v>
      </c>
      <c r="D843" s="15" t="s">
        <v>4711</v>
      </c>
      <c r="E843" s="15" t="s">
        <v>4712</v>
      </c>
      <c r="F843" s="39">
        <v>28033</v>
      </c>
      <c r="G843" s="15">
        <v>2</v>
      </c>
      <c r="H843" s="15" t="s">
        <v>4713</v>
      </c>
      <c r="I843" s="15" t="s">
        <v>4476</v>
      </c>
      <c r="J843" s="15" t="s">
        <v>4714</v>
      </c>
      <c r="K843" s="15" t="s">
        <v>3673</v>
      </c>
      <c r="L843" s="40" t="s">
        <v>6</v>
      </c>
      <c r="M843" s="39"/>
      <c r="N843" s="41" t="s">
        <v>2687</v>
      </c>
      <c r="O843" s="39">
        <v>45131</v>
      </c>
      <c r="P843" s="40">
        <v>1</v>
      </c>
      <c r="Q843" s="40">
        <v>4</v>
      </c>
      <c r="R843" s="40" t="str">
        <f>IFERROR(VLOOKUP(Tabla2[[#This Row],[CONTRATISTA PRNCIPAL]],Hoja1!$L$5:$M$9,2,FALSE),"CJV")</f>
        <v>CJV</v>
      </c>
      <c r="S843" s="40" t="str">
        <f>IF(Tabla2[[#This Row],[EMPRESA]]=Tabla2[[#This Row],[CONTRATISTA PRNCIPAL]],"Principal","Secundaria")</f>
        <v>Principal</v>
      </c>
      <c r="T843" s="42">
        <f>IFERROR(1/COUNTIF(Tabla2[CONTRATISTA PRNCIPAL],Tabla2[[#This Row],[CONTRATISTA PRNCIPAL]]),0)</f>
        <v>0.008403361344537815</v>
      </c>
      <c r="U843" s="43">
        <f>IF(((TODAY()-Tabla2[[#This Row],[FECHA NACIMIENTO]])/365)&lt;18,"Corregir", IF(((TODAY()-Tabla2[[#This Row],[FECHA NACIMIENTO]])/365)&gt;80, "Corregir",ROUNDDOWN(((TODAY()-Tabla2[[#This Row],[FECHA NACIMIENTO]])/365),0)))</f>
        <v>47</v>
      </c>
      <c r="V8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43" s="44" t="str">
        <f>+IF(Tabla2[[#This Row],[Edad]]="Corregir","Corregir","Ok")</f>
        <v>Ok</v>
      </c>
      <c r="X843" s="42" t="str">
        <f>+IFERROR(VLOOKUP(Tabla2[[#This Row],[DISTRITO SEGÚN DNI]],Hoja1!$A$2:$B$32,2,FALSE),"No")</f>
        <v>No</v>
      </c>
      <c r="Y843" s="42" t="str">
        <f>IF(OR(LOWER(Tabla2[[#This Row],[GENERO]])="masculino", LOWER(Tabla2[[#This Row],[GENERO]])="femenino"),"OK","Corregir")</f>
        <v>OK</v>
      </c>
      <c r="Z843" s="42" t="str">
        <f>+IF(Tabla2[[#This Row],[Nro. DNI / CE]]="","Corregir",IF(LEN(Tabla2[[#This Row],[Nro. DNI / CE]])&gt;=8,"OK","Corregir"))</f>
        <v>OK</v>
      </c>
      <c r="AA843" s="42">
        <f>COUNTIF(Tabla2[APELLIDOS Y NOMBRES],Tabla2[[#This Row],[APELLIDOS Y NOMBRES]])</f>
        <v>1</v>
      </c>
      <c r="AB843" s="42">
        <f>IF(Tabla2[[#This Row],[Trabajador]]&gt;1,1/Tabla2[[#This Row],[Trabajador]],Tabla2[[#This Row],[Trabajador]])</f>
        <v>1</v>
      </c>
      <c r="AC843" t="str">
        <f>+IFERROR(IF(Tabla2[[#This Row],[FECHA CESE/BAJA]]="","No Aplica",IF(AND(MONTH(Tabla2[[#This Row],[FECHA CESE/BAJA]])=MONTH(TODAY()-30),YEAR(Tabla2[[#This Row],[FECHA CESE/BAJA]])=YEAR(TODAY())),MONTH(TODAY()-30)&amp;"-"&amp;YEAR(TODAY()),"Borrar")),"No aplica")</f>
        <v>No Aplica</v>
      </c>
      <c r="AD843" t="str">
        <f>+IFERROR(IF(Tabla2[[#This Row],[FECHA INICIO DE LABORES EN OBRA]]="","No Aplica",IF(AND(MONTH(Tabla2[[#This Row],[FECHA INICIO DE LABORES EN OBRA]])=MONTH(TODAY()-30),YEAR(Tabla2[[#This Row],[FECHA INICIO DE LABORES EN OBRA]])=YEAR(TODAY())),MONTH(TODAY()-30)&amp;"-"&amp;YEAR(TODAY()),"No Aplica")),"No Aplica")</f>
        <v>No Aplica</v>
      </c>
    </row>
    <row r="844" spans="1:30" x14ac:dyDescent="0.25">
      <c r="A844" s="13">
        <v>20538084761</v>
      </c>
      <c r="B844" s="15" t="s">
        <v>4461</v>
      </c>
      <c r="C844" s="15" t="s">
        <v>4461</v>
      </c>
      <c r="D844" s="15" t="s">
        <v>4715</v>
      </c>
      <c r="E844" s="15" t="s">
        <v>4716</v>
      </c>
      <c r="F844" s="39">
        <v>20133</v>
      </c>
      <c r="G844" s="15">
        <v>2</v>
      </c>
      <c r="H844" s="15" t="s">
        <v>4717</v>
      </c>
      <c r="I844" s="15" t="s">
        <v>4476</v>
      </c>
      <c r="J844" s="15" t="s">
        <v>4718</v>
      </c>
      <c r="K844" s="15" t="s">
        <v>4702</v>
      </c>
      <c r="L844" s="40" t="s">
        <v>6</v>
      </c>
      <c r="M844" s="39"/>
      <c r="N844" s="41" t="s">
        <v>2687</v>
      </c>
      <c r="O844" s="39">
        <v>45131</v>
      </c>
      <c r="P844" s="40">
        <v>1</v>
      </c>
      <c r="Q844" s="40">
        <v>4</v>
      </c>
      <c r="R844" s="40" t="str">
        <f>IFERROR(VLOOKUP(Tabla2[[#This Row],[CONTRATISTA PRNCIPAL]],Hoja1!$L$5:$M$9,2,FALSE),"CJV")</f>
        <v>CJV</v>
      </c>
      <c r="S844" s="40" t="str">
        <f>IF(Tabla2[[#This Row],[EMPRESA]]=Tabla2[[#This Row],[CONTRATISTA PRNCIPAL]],"Principal","Secundaria")</f>
        <v>Principal</v>
      </c>
      <c r="T844" s="42">
        <f>IFERROR(1/COUNTIF(Tabla2[CONTRATISTA PRNCIPAL],Tabla2[[#This Row],[CONTRATISTA PRNCIPAL]]),0)</f>
        <v>0.008403361344537815</v>
      </c>
      <c r="U844" s="43">
        <f>IF(((TODAY()-Tabla2[[#This Row],[FECHA NACIMIENTO]])/365)&lt;18,"Corregir", IF(((TODAY()-Tabla2[[#This Row],[FECHA NACIMIENTO]])/365)&gt;80, "Corregir",ROUNDDOWN(((TODAY()-Tabla2[[#This Row],[FECHA NACIMIENTO]])/365),0)))</f>
        <v>68</v>
      </c>
      <c r="V8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844" s="44" t="str">
        <f>+IF(Tabla2[[#This Row],[Edad]]="Corregir","Corregir","Ok")</f>
        <v>Ok</v>
      </c>
      <c r="X844" s="42" t="str">
        <f>+IFERROR(VLOOKUP(Tabla2[[#This Row],[DISTRITO SEGÚN DNI]],Hoja1!$A$2:$B$32,2,FALSE),"No")</f>
        <v>No</v>
      </c>
      <c r="Y844" s="42" t="str">
        <f>IF(OR(LOWER(Tabla2[[#This Row],[GENERO]])="masculino", LOWER(Tabla2[[#This Row],[GENERO]])="femenino"),"OK","Corregir")</f>
        <v>OK</v>
      </c>
      <c r="Z844" s="42" t="str">
        <f>+IF(Tabla2[[#This Row],[Nro. DNI / CE]]="","Corregir",IF(LEN(Tabla2[[#This Row],[Nro. DNI / CE]])&gt;=8,"OK","Corregir"))</f>
        <v>OK</v>
      </c>
      <c r="AA844" s="42">
        <f>COUNTIF(Tabla2[APELLIDOS Y NOMBRES],Tabla2[[#This Row],[APELLIDOS Y NOMBRES]])</f>
        <v>1</v>
      </c>
      <c r="AB844" s="42">
        <f>IF(Tabla2[[#This Row],[Trabajador]]&gt;1,1/Tabla2[[#This Row],[Trabajador]],Tabla2[[#This Row],[Trabajador]])</f>
        <v>1</v>
      </c>
      <c r="AC844" t="str">
        <f>+IFERROR(IF(Tabla2[[#This Row],[FECHA CESE/BAJA]]="","No Aplica",IF(AND(MONTH(Tabla2[[#This Row],[FECHA CESE/BAJA]])=MONTH(TODAY()-30),YEAR(Tabla2[[#This Row],[FECHA CESE/BAJA]])=YEAR(TODAY())),MONTH(TODAY()-30)&amp;"-"&amp;YEAR(TODAY()),"Borrar")),"No aplica")</f>
        <v>No Aplica</v>
      </c>
      <c r="AD844" t="str">
        <f>+IFERROR(IF(Tabla2[[#This Row],[FECHA INICIO DE LABORES EN OBRA]]="","No Aplica",IF(AND(MONTH(Tabla2[[#This Row],[FECHA INICIO DE LABORES EN OBRA]])=MONTH(TODAY()-30),YEAR(Tabla2[[#This Row],[FECHA INICIO DE LABORES EN OBRA]])=YEAR(TODAY())),MONTH(TODAY()-30)&amp;"-"&amp;YEAR(TODAY()),"No Aplica")),"No Aplica")</f>
        <v>No Aplica</v>
      </c>
    </row>
    <row r="845" spans="1:30" x14ac:dyDescent="0.25">
      <c r="A845" s="13">
        <v>20538084761</v>
      </c>
      <c r="B845" s="15" t="s">
        <v>4461</v>
      </c>
      <c r="C845" s="15" t="s">
        <v>4461</v>
      </c>
      <c r="D845" s="15" t="s">
        <v>4719</v>
      </c>
      <c r="E845" s="15" t="s">
        <v>4720</v>
      </c>
      <c r="F845" s="39">
        <v>33597</v>
      </c>
      <c r="G845" s="15">
        <v>2</v>
      </c>
      <c r="H845" s="15" t="s">
        <v>4484</v>
      </c>
      <c r="I845" s="15" t="s">
        <v>4476</v>
      </c>
      <c r="J845" s="15" t="s">
        <v>4721</v>
      </c>
      <c r="K845" s="15" t="s">
        <v>4722</v>
      </c>
      <c r="L845" s="40" t="s">
        <v>6</v>
      </c>
      <c r="M845" s="39"/>
      <c r="N845" s="41" t="s">
        <v>2687</v>
      </c>
      <c r="O845" s="39">
        <v>45131</v>
      </c>
      <c r="P845" s="40">
        <v>1</v>
      </c>
      <c r="Q845" s="40">
        <v>4</v>
      </c>
      <c r="R845" s="40" t="str">
        <f>IFERROR(VLOOKUP(Tabla2[[#This Row],[CONTRATISTA PRNCIPAL]],Hoja1!$L$5:$M$9,2,FALSE),"CJV")</f>
        <v>CJV</v>
      </c>
      <c r="S845" s="40" t="str">
        <f>IF(Tabla2[[#This Row],[EMPRESA]]=Tabla2[[#This Row],[CONTRATISTA PRNCIPAL]],"Principal","Secundaria")</f>
        <v>Principal</v>
      </c>
      <c r="T845" s="42">
        <f>IFERROR(1/COUNTIF(Tabla2[CONTRATISTA PRNCIPAL],Tabla2[[#This Row],[CONTRATISTA PRNCIPAL]]),0)</f>
        <v>0.008403361344537815</v>
      </c>
      <c r="U845" s="43">
        <f>IF(((TODAY()-Tabla2[[#This Row],[FECHA NACIMIENTO]])/365)&lt;18,"Corregir", IF(((TODAY()-Tabla2[[#This Row],[FECHA NACIMIENTO]])/365)&gt;80, "Corregir",ROUNDDOWN(((TODAY()-Tabla2[[#This Row],[FECHA NACIMIENTO]])/365),0)))</f>
        <v>31</v>
      </c>
      <c r="V8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45" s="44" t="str">
        <f>+IF(Tabla2[[#This Row],[Edad]]="Corregir","Corregir","Ok")</f>
        <v>Ok</v>
      </c>
      <c r="X845" s="42" t="str">
        <f>+IFERROR(VLOOKUP(Tabla2[[#This Row],[DISTRITO SEGÚN DNI]],Hoja1!$A$2:$B$32,2,FALSE),"No")</f>
        <v>No</v>
      </c>
      <c r="Y845" s="42" t="str">
        <f>IF(OR(LOWER(Tabla2[[#This Row],[GENERO]])="masculino", LOWER(Tabla2[[#This Row],[GENERO]])="femenino"),"OK","Corregir")</f>
        <v>OK</v>
      </c>
      <c r="Z845" s="42" t="str">
        <f>+IF(Tabla2[[#This Row],[Nro. DNI / CE]]="","Corregir",IF(LEN(Tabla2[[#This Row],[Nro. DNI / CE]])&gt;=8,"OK","Corregir"))</f>
        <v>OK</v>
      </c>
      <c r="AA845" s="42">
        <f>COUNTIF(Tabla2[APELLIDOS Y NOMBRES],Tabla2[[#This Row],[APELLIDOS Y NOMBRES]])</f>
        <v>1</v>
      </c>
      <c r="AB845" s="42">
        <f>IF(Tabla2[[#This Row],[Trabajador]]&gt;1,1/Tabla2[[#This Row],[Trabajador]],Tabla2[[#This Row],[Trabajador]])</f>
        <v>1</v>
      </c>
      <c r="AC845" t="str">
        <f>+IFERROR(IF(Tabla2[[#This Row],[FECHA CESE/BAJA]]="","No Aplica",IF(AND(MONTH(Tabla2[[#This Row],[FECHA CESE/BAJA]])=MONTH(TODAY()-30),YEAR(Tabla2[[#This Row],[FECHA CESE/BAJA]])=YEAR(TODAY())),MONTH(TODAY()-30)&amp;"-"&amp;YEAR(TODAY()),"Borrar")),"No aplica")</f>
        <v>No Aplica</v>
      </c>
      <c r="AD845" t="str">
        <f>+IFERROR(IF(Tabla2[[#This Row],[FECHA INICIO DE LABORES EN OBRA]]="","No Aplica",IF(AND(MONTH(Tabla2[[#This Row],[FECHA INICIO DE LABORES EN OBRA]])=MONTH(TODAY()-30),YEAR(Tabla2[[#This Row],[FECHA INICIO DE LABORES EN OBRA]])=YEAR(TODAY())),MONTH(TODAY()-30)&amp;"-"&amp;YEAR(TODAY()),"No Aplica")),"No Aplica")</f>
        <v>No Aplica</v>
      </c>
    </row>
    <row r="846" spans="1:30" x14ac:dyDescent="0.25">
      <c r="A846" s="13">
        <v>20538084761</v>
      </c>
      <c r="B846" s="15" t="s">
        <v>4461</v>
      </c>
      <c r="C846" s="15" t="s">
        <v>4461</v>
      </c>
      <c r="D846" s="15" t="s">
        <v>4723</v>
      </c>
      <c r="E846" s="15" t="s">
        <v>4724</v>
      </c>
      <c r="F846" s="39">
        <v>30848</v>
      </c>
      <c r="G846" s="15">
        <v>2</v>
      </c>
      <c r="H846" s="15" t="s">
        <v>4484</v>
      </c>
      <c r="I846" s="15" t="s">
        <v>4465</v>
      </c>
      <c r="J846" s="15" t="s">
        <v>4725</v>
      </c>
      <c r="K846" s="15" t="s">
        <v>4489</v>
      </c>
      <c r="L846" s="40" t="s">
        <v>6</v>
      </c>
      <c r="M846" s="39"/>
      <c r="N846" s="41" t="s">
        <v>2687</v>
      </c>
      <c r="O846" s="39">
        <v>45131</v>
      </c>
      <c r="P846" s="40">
        <v>1</v>
      </c>
      <c r="Q846" s="40">
        <v>4</v>
      </c>
      <c r="R846" s="40" t="str">
        <f>IFERROR(VLOOKUP(Tabla2[[#This Row],[CONTRATISTA PRNCIPAL]],Hoja1!$L$5:$M$9,2,FALSE),"CJV")</f>
        <v>CJV</v>
      </c>
      <c r="S846" s="40" t="str">
        <f>IF(Tabla2[[#This Row],[EMPRESA]]=Tabla2[[#This Row],[CONTRATISTA PRNCIPAL]],"Principal","Secundaria")</f>
        <v>Principal</v>
      </c>
      <c r="T846" s="42">
        <f>IFERROR(1/COUNTIF(Tabla2[CONTRATISTA PRNCIPAL],Tabla2[[#This Row],[CONTRATISTA PRNCIPAL]]),0)</f>
        <v>0.008403361344537815</v>
      </c>
      <c r="U846" s="43">
        <f>IF(((TODAY()-Tabla2[[#This Row],[FECHA NACIMIENTO]])/365)&lt;18,"Corregir", IF(((TODAY()-Tabla2[[#This Row],[FECHA NACIMIENTO]])/365)&gt;80, "Corregir",ROUNDDOWN(((TODAY()-Tabla2[[#This Row],[FECHA NACIMIENTO]])/365),0)))</f>
        <v>39</v>
      </c>
      <c r="V8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46" s="44" t="str">
        <f>+IF(Tabla2[[#This Row],[Edad]]="Corregir","Corregir","Ok")</f>
        <v>Ok</v>
      </c>
      <c r="X846" s="42" t="str">
        <f>+IFERROR(VLOOKUP(Tabla2[[#This Row],[DISTRITO SEGÚN DNI]],Hoja1!$A$2:$B$32,2,FALSE),"No")</f>
        <v>No</v>
      </c>
      <c r="Y846" s="42" t="str">
        <f>IF(OR(LOWER(Tabla2[[#This Row],[GENERO]])="masculino", LOWER(Tabla2[[#This Row],[GENERO]])="femenino"),"OK","Corregir")</f>
        <v>OK</v>
      </c>
      <c r="Z846" s="42" t="str">
        <f>+IF(Tabla2[[#This Row],[Nro. DNI / CE]]="","Corregir",IF(LEN(Tabla2[[#This Row],[Nro. DNI / CE]])&gt;=8,"OK","Corregir"))</f>
        <v>OK</v>
      </c>
      <c r="AA846" s="42">
        <f>COUNTIF(Tabla2[APELLIDOS Y NOMBRES],Tabla2[[#This Row],[APELLIDOS Y NOMBRES]])</f>
        <v>1</v>
      </c>
      <c r="AB846" s="42">
        <f>IF(Tabla2[[#This Row],[Trabajador]]&gt;1,1/Tabla2[[#This Row],[Trabajador]],Tabla2[[#This Row],[Trabajador]])</f>
        <v>1</v>
      </c>
      <c r="AC846" t="str">
        <f>+IFERROR(IF(Tabla2[[#This Row],[FECHA CESE/BAJA]]="","No Aplica",IF(AND(MONTH(Tabla2[[#This Row],[FECHA CESE/BAJA]])=MONTH(TODAY()-30),YEAR(Tabla2[[#This Row],[FECHA CESE/BAJA]])=YEAR(TODAY())),MONTH(TODAY()-30)&amp;"-"&amp;YEAR(TODAY()),"Borrar")),"No aplica")</f>
        <v>No Aplica</v>
      </c>
      <c r="AD846" t="str">
        <f>+IFERROR(IF(Tabla2[[#This Row],[FECHA INICIO DE LABORES EN OBRA]]="","No Aplica",IF(AND(MONTH(Tabla2[[#This Row],[FECHA INICIO DE LABORES EN OBRA]])=MONTH(TODAY()-30),YEAR(Tabla2[[#This Row],[FECHA INICIO DE LABORES EN OBRA]])=YEAR(TODAY())),MONTH(TODAY()-30)&amp;"-"&amp;YEAR(TODAY()),"No Aplica")),"No Aplica")</f>
        <v>No Aplica</v>
      </c>
    </row>
    <row r="847" spans="1:30" x14ac:dyDescent="0.25">
      <c r="A847" s="13">
        <v>20538084761</v>
      </c>
      <c r="B847" s="15" t="s">
        <v>4461</v>
      </c>
      <c r="C847" s="15" t="s">
        <v>4461</v>
      </c>
      <c r="D847" s="15" t="s">
        <v>4726</v>
      </c>
      <c r="E847" s="15" t="s">
        <v>4727</v>
      </c>
      <c r="F847" s="39">
        <v>25239</v>
      </c>
      <c r="G847" s="15">
        <v>1</v>
      </c>
      <c r="H847" s="15" t="s">
        <v>4610</v>
      </c>
      <c r="I847" s="15" t="s">
        <v>4728</v>
      </c>
      <c r="J847" s="15" t="s">
        <v>4729</v>
      </c>
      <c r="K847" s="15" t="s">
        <v>3722</v>
      </c>
      <c r="L847" s="40" t="s">
        <v>6</v>
      </c>
      <c r="M847" s="39"/>
      <c r="N847" s="41" t="s">
        <v>2687</v>
      </c>
      <c r="O847" s="39">
        <v>45131</v>
      </c>
      <c r="P847" s="40">
        <v>1</v>
      </c>
      <c r="Q847" s="40">
        <v>1</v>
      </c>
      <c r="R847" s="40" t="str">
        <f>IFERROR(VLOOKUP(Tabla2[[#This Row],[CONTRATISTA PRNCIPAL]],Hoja1!$L$5:$M$9,2,FALSE),"CJV")</f>
        <v>CJV</v>
      </c>
      <c r="S847" s="40" t="str">
        <f>IF(Tabla2[[#This Row],[EMPRESA]]=Tabla2[[#This Row],[CONTRATISTA PRNCIPAL]],"Principal","Secundaria")</f>
        <v>Principal</v>
      </c>
      <c r="T847" s="42">
        <f>IFERROR(1/COUNTIF(Tabla2[CONTRATISTA PRNCIPAL],Tabla2[[#This Row],[CONTRATISTA PRNCIPAL]]),0)</f>
        <v>0.008403361344537815</v>
      </c>
      <c r="U847" s="43">
        <f>IF(((TODAY()-Tabla2[[#This Row],[FECHA NACIMIENTO]])/365)&lt;18,"Corregir", IF(((TODAY()-Tabla2[[#This Row],[FECHA NACIMIENTO]])/365)&gt;80, "Corregir",ROUNDDOWN(((TODAY()-Tabla2[[#This Row],[FECHA NACIMIENTO]])/365),0)))</f>
        <v>54</v>
      </c>
      <c r="V8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847" s="44" t="str">
        <f>+IF(Tabla2[[#This Row],[Edad]]="Corregir","Corregir","Ok")</f>
        <v>Ok</v>
      </c>
      <c r="X847" s="42" t="str">
        <f>+IFERROR(VLOOKUP(Tabla2[[#This Row],[DISTRITO SEGÚN DNI]],Hoja1!$A$2:$B$32,2,FALSE),"No")</f>
        <v>No</v>
      </c>
      <c r="Y847" s="42" t="str">
        <f>IF(OR(LOWER(Tabla2[[#This Row],[GENERO]])="masculino", LOWER(Tabla2[[#This Row],[GENERO]])="femenino"),"OK","Corregir")</f>
        <v>OK</v>
      </c>
      <c r="Z847" s="42" t="str">
        <f>+IF(Tabla2[[#This Row],[Nro. DNI / CE]]="","Corregir",IF(LEN(Tabla2[[#This Row],[Nro. DNI / CE]])&gt;=8,"OK","Corregir"))</f>
        <v>OK</v>
      </c>
      <c r="AA847" s="42">
        <f>COUNTIF(Tabla2[APELLIDOS Y NOMBRES],Tabla2[[#This Row],[APELLIDOS Y NOMBRES]])</f>
        <v>1</v>
      </c>
      <c r="AB847" s="42">
        <f>IF(Tabla2[[#This Row],[Trabajador]]&gt;1,1/Tabla2[[#This Row],[Trabajador]],Tabla2[[#This Row],[Trabajador]])</f>
        <v>1</v>
      </c>
      <c r="AC847" t="str">
        <f>+IFERROR(IF(Tabla2[[#This Row],[FECHA CESE/BAJA]]="","No Aplica",IF(AND(MONTH(Tabla2[[#This Row],[FECHA CESE/BAJA]])=MONTH(TODAY()-30),YEAR(Tabla2[[#This Row],[FECHA CESE/BAJA]])=YEAR(TODAY())),MONTH(TODAY()-30)&amp;"-"&amp;YEAR(TODAY()),"Borrar")),"No aplica")</f>
        <v>No Aplica</v>
      </c>
      <c r="AD847" t="str">
        <f>+IFERROR(IF(Tabla2[[#This Row],[FECHA INICIO DE LABORES EN OBRA]]="","No Aplica",IF(AND(MONTH(Tabla2[[#This Row],[FECHA INICIO DE LABORES EN OBRA]])=MONTH(TODAY()-30),YEAR(Tabla2[[#This Row],[FECHA INICIO DE LABORES EN OBRA]])=YEAR(TODAY())),MONTH(TODAY()-30)&amp;"-"&amp;YEAR(TODAY()),"No Aplica")),"No Aplica")</f>
        <v>No Aplica</v>
      </c>
    </row>
    <row r="848" spans="1:30" x14ac:dyDescent="0.25">
      <c r="A848" s="13">
        <v>20538084761</v>
      </c>
      <c r="B848" s="15" t="s">
        <v>4461</v>
      </c>
      <c r="C848" s="15" t="s">
        <v>4461</v>
      </c>
      <c r="D848" s="15">
        <v>25838316</v>
      </c>
      <c r="E848" s="15" t="s">
        <v>4730</v>
      </c>
      <c r="F848" s="39">
        <v>28102</v>
      </c>
      <c r="G848" s="15">
        <v>1</v>
      </c>
      <c r="H848" s="15" t="s">
        <v>4610</v>
      </c>
      <c r="I848" s="15" t="s">
        <v>4476</v>
      </c>
      <c r="J848" s="15" t="s">
        <v>4731</v>
      </c>
      <c r="K848" s="15" t="s">
        <v>3212</v>
      </c>
      <c r="L848" s="40" t="s">
        <v>6</v>
      </c>
      <c r="M848" s="39"/>
      <c r="N848" s="41" t="s">
        <v>2687</v>
      </c>
      <c r="O848" s="39">
        <v>45133</v>
      </c>
      <c r="P848" s="40">
        <v>1</v>
      </c>
      <c r="Q848" s="40">
        <v>1</v>
      </c>
      <c r="R848" s="40" t="str">
        <f>IFERROR(VLOOKUP(Tabla2[[#This Row],[CONTRATISTA PRNCIPAL]],Hoja1!$L$5:$M$9,2,FALSE),"CJV")</f>
        <v>CJV</v>
      </c>
      <c r="S848" s="40" t="str">
        <f>IF(Tabla2[[#This Row],[EMPRESA]]=Tabla2[[#This Row],[CONTRATISTA PRNCIPAL]],"Principal","Secundaria")</f>
        <v>Principal</v>
      </c>
      <c r="T848" s="42">
        <f>IFERROR(1/COUNTIF(Tabla2[CONTRATISTA PRNCIPAL],Tabla2[[#This Row],[CONTRATISTA PRNCIPAL]]),0)</f>
        <v>0.008403361344537815</v>
      </c>
      <c r="U848" s="43">
        <f>IF(((TODAY()-Tabla2[[#This Row],[FECHA NACIMIENTO]])/365)&lt;18,"Corregir", IF(((TODAY()-Tabla2[[#This Row],[FECHA NACIMIENTO]])/365)&gt;80, "Corregir",ROUNDDOWN(((TODAY()-Tabla2[[#This Row],[FECHA NACIMIENTO]])/365),0)))</f>
        <v>46</v>
      </c>
      <c r="V8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48" s="44" t="str">
        <f>+IF(Tabla2[[#This Row],[Edad]]="Corregir","Corregir","Ok")</f>
        <v>Ok</v>
      </c>
      <c r="X848" s="42" t="str">
        <f>+IFERROR(VLOOKUP(Tabla2[[#This Row],[DISTRITO SEGÚN DNI]],Hoja1!$A$2:$B$32,2,FALSE),"No")</f>
        <v>No</v>
      </c>
      <c r="Y848" s="42" t="str">
        <f>IF(OR(LOWER(Tabla2[[#This Row],[GENERO]])="masculino", LOWER(Tabla2[[#This Row],[GENERO]])="femenino"),"OK","Corregir")</f>
        <v>OK</v>
      </c>
      <c r="Z848" s="42" t="str">
        <f>+IF(Tabla2[[#This Row],[Nro. DNI / CE]]="","Corregir",IF(LEN(Tabla2[[#This Row],[Nro. DNI / CE]])&gt;=8,"OK","Corregir"))</f>
        <v>OK</v>
      </c>
      <c r="AA848" s="42">
        <f>COUNTIF(Tabla2[APELLIDOS Y NOMBRES],Tabla2[[#This Row],[APELLIDOS Y NOMBRES]])</f>
        <v>1</v>
      </c>
      <c r="AB848" s="42">
        <f>IF(Tabla2[[#This Row],[Trabajador]]&gt;1,1/Tabla2[[#This Row],[Trabajador]],Tabla2[[#This Row],[Trabajador]])</f>
        <v>1</v>
      </c>
      <c r="AC848" t="str">
        <f>+IFERROR(IF(Tabla2[[#This Row],[FECHA CESE/BAJA]]="","No Aplica",IF(AND(MONTH(Tabla2[[#This Row],[FECHA CESE/BAJA]])=MONTH(TODAY()-30),YEAR(Tabla2[[#This Row],[FECHA CESE/BAJA]])=YEAR(TODAY())),MONTH(TODAY()-30)&amp;"-"&amp;YEAR(TODAY()),"Borrar")),"No aplica")</f>
        <v>No Aplica</v>
      </c>
      <c r="AD848" t="str">
        <f>+IFERROR(IF(Tabla2[[#This Row],[FECHA INICIO DE LABORES EN OBRA]]="","No Aplica",IF(AND(MONTH(Tabla2[[#This Row],[FECHA INICIO DE LABORES EN OBRA]])=MONTH(TODAY()-30),YEAR(Tabla2[[#This Row],[FECHA INICIO DE LABORES EN OBRA]])=YEAR(TODAY())),MONTH(TODAY()-30)&amp;"-"&amp;YEAR(TODAY()),"No Aplica")),"No Aplica")</f>
        <v>No Aplica</v>
      </c>
    </row>
    <row r="849" spans="1:30" x14ac:dyDescent="0.25">
      <c r="A849" s="13">
        <v>20538084761</v>
      </c>
      <c r="B849" s="15" t="s">
        <v>4461</v>
      </c>
      <c r="C849" s="15" t="s">
        <v>4461</v>
      </c>
      <c r="D849" s="15" t="s">
        <v>1433</v>
      </c>
      <c r="E849" s="15" t="s">
        <v>1434</v>
      </c>
      <c r="F849" s="39">
        <v>22187</v>
      </c>
      <c r="G849" s="15">
        <v>2</v>
      </c>
      <c r="H849" s="15" t="s">
        <v>3210</v>
      </c>
      <c r="I849" s="15" t="s">
        <v>4476</v>
      </c>
      <c r="J849" s="15" t="s">
        <v>4732</v>
      </c>
      <c r="K849" s="15" t="s">
        <v>17</v>
      </c>
      <c r="L849" s="40" t="s">
        <v>6</v>
      </c>
      <c r="M849" s="39"/>
      <c r="N849" s="41" t="s">
        <v>2687</v>
      </c>
      <c r="O849" s="39">
        <v>45133</v>
      </c>
      <c r="P849" s="40">
        <v>1</v>
      </c>
      <c r="Q849" s="40">
        <v>4</v>
      </c>
      <c r="R849" s="40" t="str">
        <f>IFERROR(VLOOKUP(Tabla2[[#This Row],[CONTRATISTA PRNCIPAL]],Hoja1!$L$5:$M$9,2,FALSE),"CJV")</f>
        <v>CJV</v>
      </c>
      <c r="S849" s="40" t="str">
        <f>IF(Tabla2[[#This Row],[EMPRESA]]=Tabla2[[#This Row],[CONTRATISTA PRNCIPAL]],"Principal","Secundaria")</f>
        <v>Principal</v>
      </c>
      <c r="T849" s="42">
        <f>IFERROR(1/COUNTIF(Tabla2[CONTRATISTA PRNCIPAL],Tabla2[[#This Row],[CONTRATISTA PRNCIPAL]]),0)</f>
        <v>0.008403361344537815</v>
      </c>
      <c r="U849" s="43">
        <f>IF(((TODAY()-Tabla2[[#This Row],[FECHA NACIMIENTO]])/365)&lt;18,"Corregir", IF(((TODAY()-Tabla2[[#This Row],[FECHA NACIMIENTO]])/365)&gt;80, "Corregir",ROUNDDOWN(((TODAY()-Tabla2[[#This Row],[FECHA NACIMIENTO]])/365),0)))</f>
        <v>63</v>
      </c>
      <c r="V8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849" s="44" t="str">
        <f>+IF(Tabla2[[#This Row],[Edad]]="Corregir","Corregir","Ok")</f>
        <v>Ok</v>
      </c>
      <c r="X849" s="42" t="str">
        <f>+IFERROR(VLOOKUP(Tabla2[[#This Row],[DISTRITO SEGÚN DNI]],Hoja1!$A$2:$B$32,2,FALSE),"No")</f>
        <v>ATE</v>
      </c>
      <c r="Y849" s="42" t="str">
        <f>IF(OR(LOWER(Tabla2[[#This Row],[GENERO]])="masculino", LOWER(Tabla2[[#This Row],[GENERO]])="femenino"),"OK","Corregir")</f>
        <v>OK</v>
      </c>
      <c r="Z849" s="42" t="str">
        <f>+IF(Tabla2[[#This Row],[Nro. DNI / CE]]="","Corregir",IF(LEN(Tabla2[[#This Row],[Nro. DNI / CE]])&gt;=8,"OK","Corregir"))</f>
        <v>OK</v>
      </c>
      <c r="AA849" s="42">
        <f>COUNTIF(Tabla2[APELLIDOS Y NOMBRES],Tabla2[[#This Row],[APELLIDOS Y NOMBRES]])</f>
        <v>1</v>
      </c>
      <c r="AB849" s="42">
        <f>IF(Tabla2[[#This Row],[Trabajador]]&gt;1,1/Tabla2[[#This Row],[Trabajador]],Tabla2[[#This Row],[Trabajador]])</f>
        <v>1</v>
      </c>
      <c r="AC849" t="str">
        <f>+IFERROR(IF(Tabla2[[#This Row],[FECHA CESE/BAJA]]="","No Aplica",IF(AND(MONTH(Tabla2[[#This Row],[FECHA CESE/BAJA]])=MONTH(TODAY()-30),YEAR(Tabla2[[#This Row],[FECHA CESE/BAJA]])=YEAR(TODAY())),MONTH(TODAY()-30)&amp;"-"&amp;YEAR(TODAY()),"Borrar")),"No aplica")</f>
        <v>No Aplica</v>
      </c>
      <c r="AD849" t="str">
        <f>+IFERROR(IF(Tabla2[[#This Row],[FECHA INICIO DE LABORES EN OBRA]]="","No Aplica",IF(AND(MONTH(Tabla2[[#This Row],[FECHA INICIO DE LABORES EN OBRA]])=MONTH(TODAY()-30),YEAR(Tabla2[[#This Row],[FECHA INICIO DE LABORES EN OBRA]])=YEAR(TODAY())),MONTH(TODAY()-30)&amp;"-"&amp;YEAR(TODAY()),"No Aplica")),"No Aplica")</f>
        <v>No Aplica</v>
      </c>
    </row>
    <row r="850" spans="1:30" x14ac:dyDescent="0.25">
      <c r="A850" s="13">
        <v>20538084761</v>
      </c>
      <c r="B850" s="15" t="s">
        <v>4461</v>
      </c>
      <c r="C850" s="15" t="s">
        <v>4461</v>
      </c>
      <c r="D850" s="15" t="s">
        <v>725</v>
      </c>
      <c r="E850" s="15" t="s">
        <v>726</v>
      </c>
      <c r="F850" s="39">
        <v>33119</v>
      </c>
      <c r="G850" s="15">
        <v>2</v>
      </c>
      <c r="H850" s="15" t="s">
        <v>3229</v>
      </c>
      <c r="I850" s="15" t="s">
        <v>4476</v>
      </c>
      <c r="J850" s="15" t="s">
        <v>4733</v>
      </c>
      <c r="K850" s="15" t="s">
        <v>27</v>
      </c>
      <c r="L850" s="40" t="s">
        <v>6</v>
      </c>
      <c r="M850" s="39"/>
      <c r="N850" s="41" t="s">
        <v>2687</v>
      </c>
      <c r="O850" s="39">
        <v>45120</v>
      </c>
      <c r="P850" s="40">
        <v>1</v>
      </c>
      <c r="Q850" s="40">
        <v>4</v>
      </c>
      <c r="R850" s="40" t="str">
        <f>IFERROR(VLOOKUP(Tabla2[[#This Row],[CONTRATISTA PRNCIPAL]],Hoja1!$L$5:$M$9,2,FALSE),"CJV")</f>
        <v>CJV</v>
      </c>
      <c r="S850" s="40" t="str">
        <f>IF(Tabla2[[#This Row],[EMPRESA]]=Tabla2[[#This Row],[CONTRATISTA PRNCIPAL]],"Principal","Secundaria")</f>
        <v>Principal</v>
      </c>
      <c r="T850" s="42">
        <f>IFERROR(1/COUNTIF(Tabla2[CONTRATISTA PRNCIPAL],Tabla2[[#This Row],[CONTRATISTA PRNCIPAL]]),0)</f>
        <v>0.008403361344537815</v>
      </c>
      <c r="U850" s="43">
        <f>IF(((TODAY()-Tabla2[[#This Row],[FECHA NACIMIENTO]])/365)&lt;18,"Corregir", IF(((TODAY()-Tabla2[[#This Row],[FECHA NACIMIENTO]])/365)&gt;80, "Corregir",ROUNDDOWN(((TODAY()-Tabla2[[#This Row],[FECHA NACIMIENTO]])/365),0)))</f>
        <v>33</v>
      </c>
      <c r="V8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50" s="44" t="str">
        <f>+IF(Tabla2[[#This Row],[Edad]]="Corregir","Corregir","Ok")</f>
        <v>Ok</v>
      </c>
      <c r="X850" s="42" t="str">
        <f>+IFERROR(VLOOKUP(Tabla2[[#This Row],[DISTRITO SEGÚN DNI]],Hoja1!$A$2:$B$32,2,FALSE),"No")</f>
        <v>CALLAO</v>
      </c>
      <c r="Y850" s="42" t="str">
        <f>IF(OR(LOWER(Tabla2[[#This Row],[GENERO]])="masculino", LOWER(Tabla2[[#This Row],[GENERO]])="femenino"),"OK","Corregir")</f>
        <v>OK</v>
      </c>
      <c r="Z850" s="42" t="str">
        <f>+IF(Tabla2[[#This Row],[Nro. DNI / CE]]="","Corregir",IF(LEN(Tabla2[[#This Row],[Nro. DNI / CE]])&gt;=8,"OK","Corregir"))</f>
        <v>OK</v>
      </c>
      <c r="AA850" s="42">
        <f>COUNTIF(Tabla2[APELLIDOS Y NOMBRES],Tabla2[[#This Row],[APELLIDOS Y NOMBRES]])</f>
        <v>1</v>
      </c>
      <c r="AB850" s="42">
        <f>IF(Tabla2[[#This Row],[Trabajador]]&gt;1,1/Tabla2[[#This Row],[Trabajador]],Tabla2[[#This Row],[Trabajador]])</f>
        <v>1</v>
      </c>
      <c r="AC850" t="str">
        <f>+IFERROR(IF(Tabla2[[#This Row],[FECHA CESE/BAJA]]="","No Aplica",IF(AND(MONTH(Tabla2[[#This Row],[FECHA CESE/BAJA]])=MONTH(TODAY()-30),YEAR(Tabla2[[#This Row],[FECHA CESE/BAJA]])=YEAR(TODAY())),MONTH(TODAY()-30)&amp;"-"&amp;YEAR(TODAY()),"Borrar")),"No aplica")</f>
        <v>No Aplica</v>
      </c>
      <c r="AD850" t="str">
        <f>+IFERROR(IF(Tabla2[[#This Row],[FECHA INICIO DE LABORES EN OBRA]]="","No Aplica",IF(AND(MONTH(Tabla2[[#This Row],[FECHA INICIO DE LABORES EN OBRA]])=MONTH(TODAY()-30),YEAR(Tabla2[[#This Row],[FECHA INICIO DE LABORES EN OBRA]])=YEAR(TODAY())),MONTH(TODAY()-30)&amp;"-"&amp;YEAR(TODAY()),"No Aplica")),"No Aplica")</f>
        <v>No Aplica</v>
      </c>
    </row>
    <row r="851" spans="1:30" x14ac:dyDescent="0.25">
      <c r="A851" s="13">
        <v>20538084761</v>
      </c>
      <c r="B851" s="15" t="s">
        <v>4461</v>
      </c>
      <c r="C851" s="15" t="s">
        <v>4461</v>
      </c>
      <c r="D851" s="15" t="s">
        <v>4734</v>
      </c>
      <c r="E851" s="15" t="s">
        <v>4735</v>
      </c>
      <c r="F851" s="39">
        <v>36889</v>
      </c>
      <c r="G851" s="15">
        <v>2</v>
      </c>
      <c r="H851" s="15" t="s">
        <v>4736</v>
      </c>
      <c r="I851" s="15" t="s">
        <v>4465</v>
      </c>
      <c r="J851" s="15" t="s">
        <v>4737</v>
      </c>
      <c r="K851" s="15" t="s">
        <v>2237</v>
      </c>
      <c r="L851" s="40" t="s">
        <v>6</v>
      </c>
      <c r="M851" s="39"/>
      <c r="N851" s="41" t="s">
        <v>2687</v>
      </c>
      <c r="O851" s="39">
        <v>45134</v>
      </c>
      <c r="P851" s="40">
        <v>1</v>
      </c>
      <c r="Q851" s="40">
        <v>4</v>
      </c>
      <c r="R851" s="40" t="str">
        <f>IFERROR(VLOOKUP(Tabla2[[#This Row],[CONTRATISTA PRNCIPAL]],Hoja1!$L$5:$M$9,2,FALSE),"CJV")</f>
        <v>CJV</v>
      </c>
      <c r="S851" s="40" t="str">
        <f>IF(Tabla2[[#This Row],[EMPRESA]]=Tabla2[[#This Row],[CONTRATISTA PRNCIPAL]],"Principal","Secundaria")</f>
        <v>Principal</v>
      </c>
      <c r="T851" s="42">
        <f>IFERROR(1/COUNTIF(Tabla2[CONTRATISTA PRNCIPAL],Tabla2[[#This Row],[CONTRATISTA PRNCIPAL]]),0)</f>
        <v>0.008403361344537815</v>
      </c>
      <c r="U851" s="43">
        <f>IF(((TODAY()-Tabla2[[#This Row],[FECHA NACIMIENTO]])/365)&lt;18,"Corregir", IF(((TODAY()-Tabla2[[#This Row],[FECHA NACIMIENTO]])/365)&gt;80, "Corregir",ROUNDDOWN(((TODAY()-Tabla2[[#This Row],[FECHA NACIMIENTO]])/365),0)))</f>
        <v>22</v>
      </c>
      <c r="V8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851" s="44" t="str">
        <f>+IF(Tabla2[[#This Row],[Edad]]="Corregir","Corregir","Ok")</f>
        <v>Ok</v>
      </c>
      <c r="X851" s="42" t="str">
        <f>+IFERROR(VLOOKUP(Tabla2[[#This Row],[DISTRITO SEGÚN DNI]],Hoja1!$A$2:$B$32,2,FALSE),"No")</f>
        <v>No</v>
      </c>
      <c r="Y851" s="42" t="str">
        <f>IF(OR(LOWER(Tabla2[[#This Row],[GENERO]])="masculino", LOWER(Tabla2[[#This Row],[GENERO]])="femenino"),"OK","Corregir")</f>
        <v>OK</v>
      </c>
      <c r="Z851" s="42" t="str">
        <f>+IF(Tabla2[[#This Row],[Nro. DNI / CE]]="","Corregir",IF(LEN(Tabla2[[#This Row],[Nro. DNI / CE]])&gt;=8,"OK","Corregir"))</f>
        <v>OK</v>
      </c>
      <c r="AA851" s="42">
        <f>COUNTIF(Tabla2[APELLIDOS Y NOMBRES],Tabla2[[#This Row],[APELLIDOS Y NOMBRES]])</f>
        <v>1</v>
      </c>
      <c r="AB851" s="42">
        <f>IF(Tabla2[[#This Row],[Trabajador]]&gt;1,1/Tabla2[[#This Row],[Trabajador]],Tabla2[[#This Row],[Trabajador]])</f>
        <v>1</v>
      </c>
      <c r="AC851" t="str">
        <f>+IFERROR(IF(Tabla2[[#This Row],[FECHA CESE/BAJA]]="","No Aplica",IF(AND(MONTH(Tabla2[[#This Row],[FECHA CESE/BAJA]])=MONTH(TODAY()-30),YEAR(Tabla2[[#This Row],[FECHA CESE/BAJA]])=YEAR(TODAY())),MONTH(TODAY()-30)&amp;"-"&amp;YEAR(TODAY()),"Borrar")),"No aplica")</f>
        <v>No Aplica</v>
      </c>
      <c r="AD851" t="str">
        <f>+IFERROR(IF(Tabla2[[#This Row],[FECHA INICIO DE LABORES EN OBRA]]="","No Aplica",IF(AND(MONTH(Tabla2[[#This Row],[FECHA INICIO DE LABORES EN OBRA]])=MONTH(TODAY()-30),YEAR(Tabla2[[#This Row],[FECHA INICIO DE LABORES EN OBRA]])=YEAR(TODAY())),MONTH(TODAY()-30)&amp;"-"&amp;YEAR(TODAY()),"No Aplica")),"No Aplica")</f>
        <v>No Aplica</v>
      </c>
    </row>
    <row r="852" spans="1:30" x14ac:dyDescent="0.25">
      <c r="A852" s="13">
        <v>20538084761</v>
      </c>
      <c r="B852" s="15" t="s">
        <v>4461</v>
      </c>
      <c r="C852" s="15" t="s">
        <v>4461</v>
      </c>
      <c r="D852" s="15" t="s">
        <v>4738</v>
      </c>
      <c r="E852" s="15" t="s">
        <v>4739</v>
      </c>
      <c r="F852" s="39">
        <v>33267</v>
      </c>
      <c r="G852" s="15">
        <v>1</v>
      </c>
      <c r="H852" s="15" t="s">
        <v>4740</v>
      </c>
      <c r="I852" s="15" t="s">
        <v>2464</v>
      </c>
      <c r="J852" s="15" t="s">
        <v>4741</v>
      </c>
      <c r="K852" s="15" t="s">
        <v>4570</v>
      </c>
      <c r="L852" s="40" t="s">
        <v>5</v>
      </c>
      <c r="M852" s="39"/>
      <c r="N852" s="41" t="s">
        <v>2687</v>
      </c>
      <c r="O852" s="39">
        <v>45145</v>
      </c>
      <c r="P852" s="40">
        <v>1</v>
      </c>
      <c r="Q852" s="40">
        <v>1</v>
      </c>
      <c r="R852" s="40" t="str">
        <f>IFERROR(VLOOKUP(Tabla2[[#This Row],[CONTRATISTA PRNCIPAL]],Hoja1!$L$5:$M$9,2,FALSE),"CJV")</f>
        <v>CJV</v>
      </c>
      <c r="S852" s="40" t="str">
        <f>IF(Tabla2[[#This Row],[EMPRESA]]=Tabla2[[#This Row],[CONTRATISTA PRNCIPAL]],"Principal","Secundaria")</f>
        <v>Principal</v>
      </c>
      <c r="T852" s="42">
        <f>IFERROR(1/COUNTIF(Tabla2[CONTRATISTA PRNCIPAL],Tabla2[[#This Row],[CONTRATISTA PRNCIPAL]]),0)</f>
        <v>0.008403361344537815</v>
      </c>
      <c r="U852" s="43">
        <f>IF(((TODAY()-Tabla2[[#This Row],[FECHA NACIMIENTO]])/365)&lt;18,"Corregir", IF(((TODAY()-Tabla2[[#This Row],[FECHA NACIMIENTO]])/365)&gt;80, "Corregir",ROUNDDOWN(((TODAY()-Tabla2[[#This Row],[FECHA NACIMIENTO]])/365),0)))</f>
        <v>32</v>
      </c>
      <c r="V8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52" s="44" t="str">
        <f>+IF(Tabla2[[#This Row],[Edad]]="Corregir","Corregir","Ok")</f>
        <v>Ok</v>
      </c>
      <c r="X852" s="42" t="str">
        <f>+IFERROR(VLOOKUP(Tabla2[[#This Row],[DISTRITO SEGÚN DNI]],Hoja1!$A$2:$B$32,2,FALSE),"No")</f>
        <v>No</v>
      </c>
      <c r="Y852" s="42" t="str">
        <f>IF(OR(LOWER(Tabla2[[#This Row],[GENERO]])="masculino", LOWER(Tabla2[[#This Row],[GENERO]])="femenino"),"OK","Corregir")</f>
        <v>OK</v>
      </c>
      <c r="Z852" s="42" t="str">
        <f>+IF(Tabla2[[#This Row],[Nro. DNI / CE]]="","Corregir",IF(LEN(Tabla2[[#This Row],[Nro. DNI / CE]])&gt;=8,"OK","Corregir"))</f>
        <v>OK</v>
      </c>
      <c r="AA852" s="42">
        <f>COUNTIF(Tabla2[APELLIDOS Y NOMBRES],Tabla2[[#This Row],[APELLIDOS Y NOMBRES]])</f>
        <v>1</v>
      </c>
      <c r="AB852" s="42">
        <f>IF(Tabla2[[#This Row],[Trabajador]]&gt;1,1/Tabla2[[#This Row],[Trabajador]],Tabla2[[#This Row],[Trabajador]])</f>
        <v>1</v>
      </c>
      <c r="AC852" t="str">
        <f>+IFERROR(IF(Tabla2[[#This Row],[FECHA CESE/BAJA]]="","No Aplica",IF(AND(MONTH(Tabla2[[#This Row],[FECHA CESE/BAJA]])=MONTH(TODAY()-30),YEAR(Tabla2[[#This Row],[FECHA CESE/BAJA]])=YEAR(TODAY())),MONTH(TODAY()-30)&amp;"-"&amp;YEAR(TODAY()),"Borrar")),"No aplica")</f>
        <v>No Aplica</v>
      </c>
      <c r="AD852" t="str">
        <f>+IFERROR(IF(Tabla2[[#This Row],[FECHA INICIO DE LABORES EN OBRA]]="","No Aplica",IF(AND(MONTH(Tabla2[[#This Row],[FECHA INICIO DE LABORES EN OBRA]])=MONTH(TODAY()-30),YEAR(Tabla2[[#This Row],[FECHA INICIO DE LABORES EN OBRA]])=YEAR(TODAY())),MONTH(TODAY()-30)&amp;"-"&amp;YEAR(TODAY()),"No Aplica")),"No Aplica")</f>
        <v>8-2023</v>
      </c>
    </row>
    <row r="853" spans="1:30" x14ac:dyDescent="0.25">
      <c r="A853" s="13">
        <v>20538084761</v>
      </c>
      <c r="B853" s="15" t="s">
        <v>4461</v>
      </c>
      <c r="C853" s="15" t="s">
        <v>4461</v>
      </c>
      <c r="D853" s="15">
        <v>70008064</v>
      </c>
      <c r="E853" s="15" t="s">
        <v>4742</v>
      </c>
      <c r="F853" s="39">
        <v>33818</v>
      </c>
      <c r="G853" s="15">
        <v>1</v>
      </c>
      <c r="H853" s="15" t="s">
        <v>4178</v>
      </c>
      <c r="I853" s="15" t="s">
        <v>4476</v>
      </c>
      <c r="J853" s="15" t="s">
        <v>4743</v>
      </c>
      <c r="K853" s="15" t="s">
        <v>2515</v>
      </c>
      <c r="L853" s="40" t="s">
        <v>5</v>
      </c>
      <c r="M853" s="39"/>
      <c r="N853" s="41" t="s">
        <v>2687</v>
      </c>
      <c r="O853" s="39">
        <v>45147</v>
      </c>
      <c r="P853" s="40">
        <v>1</v>
      </c>
      <c r="Q853" s="40">
        <v>1</v>
      </c>
      <c r="R853" s="40" t="str">
        <f>IFERROR(VLOOKUP(Tabla2[[#This Row],[CONTRATISTA PRNCIPAL]],Hoja1!$L$5:$M$9,2,FALSE),"CJV")</f>
        <v>CJV</v>
      </c>
      <c r="S853" s="40" t="str">
        <f>IF(Tabla2[[#This Row],[EMPRESA]]=Tabla2[[#This Row],[CONTRATISTA PRNCIPAL]],"Principal","Secundaria")</f>
        <v>Principal</v>
      </c>
      <c r="T853" s="42">
        <f>IFERROR(1/COUNTIF(Tabla2[CONTRATISTA PRNCIPAL],Tabla2[[#This Row],[CONTRATISTA PRNCIPAL]]),0)</f>
        <v>0.008403361344537815</v>
      </c>
      <c r="U853" s="43">
        <f>IF(((TODAY()-Tabla2[[#This Row],[FECHA NACIMIENTO]])/365)&lt;18,"Corregir", IF(((TODAY()-Tabla2[[#This Row],[FECHA NACIMIENTO]])/365)&gt;80, "Corregir",ROUNDDOWN(((TODAY()-Tabla2[[#This Row],[FECHA NACIMIENTO]])/365),0)))</f>
        <v>31</v>
      </c>
      <c r="V8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53" s="44" t="str">
        <f>+IF(Tabla2[[#This Row],[Edad]]="Corregir","Corregir","Ok")</f>
        <v>Ok</v>
      </c>
      <c r="X853" s="42" t="str">
        <f>+IFERROR(VLOOKUP(Tabla2[[#This Row],[DISTRITO SEGÚN DNI]],Hoja1!$A$2:$B$32,2,FALSE),"No")</f>
        <v>No</v>
      </c>
      <c r="Y853" s="42" t="str">
        <f>IF(OR(LOWER(Tabla2[[#This Row],[GENERO]])="masculino", LOWER(Tabla2[[#This Row],[GENERO]])="femenino"),"OK","Corregir")</f>
        <v>OK</v>
      </c>
      <c r="Z853" s="42" t="str">
        <f>+IF(Tabla2[[#This Row],[Nro. DNI / CE]]="","Corregir",IF(LEN(Tabla2[[#This Row],[Nro. DNI / CE]])&gt;=8,"OK","Corregir"))</f>
        <v>OK</v>
      </c>
      <c r="AA853" s="42">
        <f>COUNTIF(Tabla2[APELLIDOS Y NOMBRES],Tabla2[[#This Row],[APELLIDOS Y NOMBRES]])</f>
        <v>1</v>
      </c>
      <c r="AB853" s="42">
        <f>IF(Tabla2[[#This Row],[Trabajador]]&gt;1,1/Tabla2[[#This Row],[Trabajador]],Tabla2[[#This Row],[Trabajador]])</f>
        <v>1</v>
      </c>
      <c r="AC853" t="str">
        <f>+IFERROR(IF(Tabla2[[#This Row],[FECHA CESE/BAJA]]="","No Aplica",IF(AND(MONTH(Tabla2[[#This Row],[FECHA CESE/BAJA]])=MONTH(TODAY()-30),YEAR(Tabla2[[#This Row],[FECHA CESE/BAJA]])=YEAR(TODAY())),MONTH(TODAY()-30)&amp;"-"&amp;YEAR(TODAY()),"Borrar")),"No aplica")</f>
        <v>No Aplica</v>
      </c>
      <c r="AD853" t="str">
        <f>+IFERROR(IF(Tabla2[[#This Row],[FECHA INICIO DE LABORES EN OBRA]]="","No Aplica",IF(AND(MONTH(Tabla2[[#This Row],[FECHA INICIO DE LABORES EN OBRA]])=MONTH(TODAY()-30),YEAR(Tabla2[[#This Row],[FECHA INICIO DE LABORES EN OBRA]])=YEAR(TODAY())),MONTH(TODAY()-30)&amp;"-"&amp;YEAR(TODAY()),"No Aplica")),"No Aplica")</f>
        <v>8-2023</v>
      </c>
    </row>
    <row r="854" spans="1:30" x14ac:dyDescent="0.25">
      <c r="A854" s="13">
        <v>20538084761</v>
      </c>
      <c r="B854" s="15" t="s">
        <v>4461</v>
      </c>
      <c r="C854" s="15" t="s">
        <v>4461</v>
      </c>
      <c r="D854" s="15" t="s">
        <v>4744</v>
      </c>
      <c r="E854" s="15" t="s">
        <v>4745</v>
      </c>
      <c r="F854" s="39">
        <v>31725</v>
      </c>
      <c r="G854" s="15">
        <v>2</v>
      </c>
      <c r="H854" s="15" t="s">
        <v>4484</v>
      </c>
      <c r="I854" s="15" t="s">
        <v>2464</v>
      </c>
      <c r="J854" s="15" t="s">
        <v>4746</v>
      </c>
      <c r="K854" s="15" t="s">
        <v>4570</v>
      </c>
      <c r="L854" s="40" t="s">
        <v>6</v>
      </c>
      <c r="M854" s="39"/>
      <c r="N854" s="41" t="s">
        <v>2687</v>
      </c>
      <c r="O854" s="39">
        <v>45145</v>
      </c>
      <c r="P854" s="40">
        <v>1</v>
      </c>
      <c r="Q854" s="40">
        <v>4</v>
      </c>
      <c r="R854" s="40" t="str">
        <f>IFERROR(VLOOKUP(Tabla2[[#This Row],[CONTRATISTA PRNCIPAL]],Hoja1!$L$5:$M$9,2,FALSE),"CJV")</f>
        <v>CJV</v>
      </c>
      <c r="S854" s="40" t="str">
        <f>IF(Tabla2[[#This Row],[EMPRESA]]=Tabla2[[#This Row],[CONTRATISTA PRNCIPAL]],"Principal","Secundaria")</f>
        <v>Principal</v>
      </c>
      <c r="T854" s="42">
        <f>IFERROR(1/COUNTIF(Tabla2[CONTRATISTA PRNCIPAL],Tabla2[[#This Row],[CONTRATISTA PRNCIPAL]]),0)</f>
        <v>0.008403361344537815</v>
      </c>
      <c r="U854" s="43">
        <f>IF(((TODAY()-Tabla2[[#This Row],[FECHA NACIMIENTO]])/365)&lt;18,"Corregir", IF(((TODAY()-Tabla2[[#This Row],[FECHA NACIMIENTO]])/365)&gt;80, "Corregir",ROUNDDOWN(((TODAY()-Tabla2[[#This Row],[FECHA NACIMIENTO]])/365),0)))</f>
        <v>36</v>
      </c>
      <c r="V8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54" s="44" t="str">
        <f>+IF(Tabla2[[#This Row],[Edad]]="Corregir","Corregir","Ok")</f>
        <v>Ok</v>
      </c>
      <c r="X854" s="42" t="str">
        <f>+IFERROR(VLOOKUP(Tabla2[[#This Row],[DISTRITO SEGÚN DNI]],Hoja1!$A$2:$B$32,2,FALSE),"No")</f>
        <v>No</v>
      </c>
      <c r="Y854" s="42" t="str">
        <f>IF(OR(LOWER(Tabla2[[#This Row],[GENERO]])="masculino", LOWER(Tabla2[[#This Row],[GENERO]])="femenino"),"OK","Corregir")</f>
        <v>OK</v>
      </c>
      <c r="Z854" s="42" t="str">
        <f>+IF(Tabla2[[#This Row],[Nro. DNI / CE]]="","Corregir",IF(LEN(Tabla2[[#This Row],[Nro. DNI / CE]])&gt;=8,"OK","Corregir"))</f>
        <v>OK</v>
      </c>
      <c r="AA854" s="42">
        <f>COUNTIF(Tabla2[APELLIDOS Y NOMBRES],Tabla2[[#This Row],[APELLIDOS Y NOMBRES]])</f>
        <v>1</v>
      </c>
      <c r="AB854" s="42">
        <f>IF(Tabla2[[#This Row],[Trabajador]]&gt;1,1/Tabla2[[#This Row],[Trabajador]],Tabla2[[#This Row],[Trabajador]])</f>
        <v>1</v>
      </c>
      <c r="AC854" t="str">
        <f>+IFERROR(IF(Tabla2[[#This Row],[FECHA CESE/BAJA]]="","No Aplica",IF(AND(MONTH(Tabla2[[#This Row],[FECHA CESE/BAJA]])=MONTH(TODAY()-30),YEAR(Tabla2[[#This Row],[FECHA CESE/BAJA]])=YEAR(TODAY())),MONTH(TODAY()-30)&amp;"-"&amp;YEAR(TODAY()),"Borrar")),"No aplica")</f>
        <v>No Aplica</v>
      </c>
      <c r="AD854" t="str">
        <f>+IFERROR(IF(Tabla2[[#This Row],[FECHA INICIO DE LABORES EN OBRA]]="","No Aplica",IF(AND(MONTH(Tabla2[[#This Row],[FECHA INICIO DE LABORES EN OBRA]])=MONTH(TODAY()-30),YEAR(Tabla2[[#This Row],[FECHA INICIO DE LABORES EN OBRA]])=YEAR(TODAY())),MONTH(TODAY()-30)&amp;"-"&amp;YEAR(TODAY()),"No Aplica")),"No Aplica")</f>
        <v>8-2023</v>
      </c>
    </row>
    <row r="855" spans="1:30" x14ac:dyDescent="0.25">
      <c r="A855" s="13">
        <v>20538084761</v>
      </c>
      <c r="B855" s="15" t="s">
        <v>4461</v>
      </c>
      <c r="C855" s="15" t="s">
        <v>4461</v>
      </c>
      <c r="D855" s="15" t="s">
        <v>4747</v>
      </c>
      <c r="E855" s="15" t="s">
        <v>4748</v>
      </c>
      <c r="F855" s="39">
        <v>36433</v>
      </c>
      <c r="G855" s="15">
        <v>1</v>
      </c>
      <c r="H855" s="15" t="s">
        <v>4634</v>
      </c>
      <c r="I855" s="15" t="s">
        <v>4476</v>
      </c>
      <c r="J855" s="15" t="s">
        <v>4749</v>
      </c>
      <c r="K855" s="15" t="s">
        <v>4600</v>
      </c>
      <c r="L855" s="40" t="s">
        <v>6</v>
      </c>
      <c r="M855" s="39"/>
      <c r="N855" s="41" t="s">
        <v>2687</v>
      </c>
      <c r="O855" s="39">
        <v>45154</v>
      </c>
      <c r="P855" s="40">
        <v>1</v>
      </c>
      <c r="Q855" s="40">
        <v>1</v>
      </c>
      <c r="R855" s="40" t="str">
        <f>IFERROR(VLOOKUP(Tabla2[[#This Row],[CONTRATISTA PRNCIPAL]],Hoja1!$L$5:$M$9,2,FALSE),"CJV")</f>
        <v>CJV</v>
      </c>
      <c r="S855" s="40" t="str">
        <f>IF(Tabla2[[#This Row],[EMPRESA]]=Tabla2[[#This Row],[CONTRATISTA PRNCIPAL]],"Principal","Secundaria")</f>
        <v>Principal</v>
      </c>
      <c r="T855" s="42">
        <f>IFERROR(1/COUNTIF(Tabla2[CONTRATISTA PRNCIPAL],Tabla2[[#This Row],[CONTRATISTA PRNCIPAL]]),0)</f>
        <v>0.008403361344537815</v>
      </c>
      <c r="U855" s="43">
        <f>IF(((TODAY()-Tabla2[[#This Row],[FECHA NACIMIENTO]])/365)&lt;18,"Corregir", IF(((TODAY()-Tabla2[[#This Row],[FECHA NACIMIENTO]])/365)&gt;80, "Corregir",ROUNDDOWN(((TODAY()-Tabla2[[#This Row],[FECHA NACIMIENTO]])/365),0)))</f>
        <v>24</v>
      </c>
      <c r="V8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55" s="44" t="str">
        <f>+IF(Tabla2[[#This Row],[Edad]]="Corregir","Corregir","Ok")</f>
        <v>Ok</v>
      </c>
      <c r="X855" s="42" t="str">
        <f>+IFERROR(VLOOKUP(Tabla2[[#This Row],[DISTRITO SEGÚN DNI]],Hoja1!$A$2:$B$32,2,FALSE),"No")</f>
        <v>No</v>
      </c>
      <c r="Y855" s="42" t="str">
        <f>IF(OR(LOWER(Tabla2[[#This Row],[GENERO]])="masculino", LOWER(Tabla2[[#This Row],[GENERO]])="femenino"),"OK","Corregir")</f>
        <v>OK</v>
      </c>
      <c r="Z855" s="42" t="str">
        <f>+IF(Tabla2[[#This Row],[Nro. DNI / CE]]="","Corregir",IF(LEN(Tabla2[[#This Row],[Nro. DNI / CE]])&gt;=8,"OK","Corregir"))</f>
        <v>OK</v>
      </c>
      <c r="AA855" s="42">
        <f>COUNTIF(Tabla2[APELLIDOS Y NOMBRES],Tabla2[[#This Row],[APELLIDOS Y NOMBRES]])</f>
        <v>1</v>
      </c>
      <c r="AB855" s="42">
        <f>IF(Tabla2[[#This Row],[Trabajador]]&gt;1,1/Tabla2[[#This Row],[Trabajador]],Tabla2[[#This Row],[Trabajador]])</f>
        <v>1</v>
      </c>
      <c r="AC855" t="str">
        <f>+IFERROR(IF(Tabla2[[#This Row],[FECHA CESE/BAJA]]="","No Aplica",IF(AND(MONTH(Tabla2[[#This Row],[FECHA CESE/BAJA]])=MONTH(TODAY()-30),YEAR(Tabla2[[#This Row],[FECHA CESE/BAJA]])=YEAR(TODAY())),MONTH(TODAY()-30)&amp;"-"&amp;YEAR(TODAY()),"Borrar")),"No aplica")</f>
        <v>No Aplica</v>
      </c>
      <c r="AD855" t="str">
        <f>+IFERROR(IF(Tabla2[[#This Row],[FECHA INICIO DE LABORES EN OBRA]]="","No Aplica",IF(AND(MONTH(Tabla2[[#This Row],[FECHA INICIO DE LABORES EN OBRA]])=MONTH(TODAY()-30),YEAR(Tabla2[[#This Row],[FECHA INICIO DE LABORES EN OBRA]])=YEAR(TODAY())),MONTH(TODAY()-30)&amp;"-"&amp;YEAR(TODAY()),"No Aplica")),"No Aplica")</f>
        <v>8-2023</v>
      </c>
    </row>
    <row r="856" spans="1:30" x14ac:dyDescent="0.25">
      <c r="A856" s="13">
        <v>20538084761</v>
      </c>
      <c r="B856" s="15" t="s">
        <v>4461</v>
      </c>
      <c r="C856" s="15" t="s">
        <v>4461</v>
      </c>
      <c r="D856" s="15" t="s">
        <v>4750</v>
      </c>
      <c r="E856" s="15" t="s">
        <v>4751</v>
      </c>
      <c r="F856" s="39">
        <v>37760</v>
      </c>
      <c r="G856" s="15">
        <v>2</v>
      </c>
      <c r="H856" s="15" t="s">
        <v>4481</v>
      </c>
      <c r="I856" s="15" t="s">
        <v>2464</v>
      </c>
      <c r="J856" s="15" t="s">
        <v>4752</v>
      </c>
      <c r="K856" s="15" t="s">
        <v>4753</v>
      </c>
      <c r="L856" s="40" t="s">
        <v>6</v>
      </c>
      <c r="M856" s="39"/>
      <c r="N856" s="41" t="s">
        <v>2687</v>
      </c>
      <c r="O856" s="39">
        <v>45155</v>
      </c>
      <c r="P856" s="40">
        <v>1</v>
      </c>
      <c r="Q856" s="40">
        <v>4</v>
      </c>
      <c r="R856" s="40" t="str">
        <f>IFERROR(VLOOKUP(Tabla2[[#This Row],[CONTRATISTA PRNCIPAL]],Hoja1!$L$5:$M$9,2,FALSE),"CJV")</f>
        <v>CJV</v>
      </c>
      <c r="S856" s="40" t="str">
        <f>IF(Tabla2[[#This Row],[EMPRESA]]=Tabla2[[#This Row],[CONTRATISTA PRNCIPAL]],"Principal","Secundaria")</f>
        <v>Principal</v>
      </c>
      <c r="T856" s="42">
        <f>IFERROR(1/COUNTIF(Tabla2[CONTRATISTA PRNCIPAL],Tabla2[[#This Row],[CONTRATISTA PRNCIPAL]]),0)</f>
        <v>0.008403361344537815</v>
      </c>
      <c r="U856" s="43">
        <f>IF(((TODAY()-Tabla2[[#This Row],[FECHA NACIMIENTO]])/365)&lt;18,"Corregir", IF(((TODAY()-Tabla2[[#This Row],[FECHA NACIMIENTO]])/365)&gt;80, "Corregir",ROUNDDOWN(((TODAY()-Tabla2[[#This Row],[FECHA NACIMIENTO]])/365),0)))</f>
        <v>20</v>
      </c>
      <c r="V8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856" s="44" t="str">
        <f>+IF(Tabla2[[#This Row],[Edad]]="Corregir","Corregir","Ok")</f>
        <v>Ok</v>
      </c>
      <c r="X856" s="42" t="str">
        <f>+IFERROR(VLOOKUP(Tabla2[[#This Row],[DISTRITO SEGÚN DNI]],Hoja1!$A$2:$B$32,2,FALSE),"No")</f>
        <v>No</v>
      </c>
      <c r="Y856" s="42" t="str">
        <f>IF(OR(LOWER(Tabla2[[#This Row],[GENERO]])="masculino", LOWER(Tabla2[[#This Row],[GENERO]])="femenino"),"OK","Corregir")</f>
        <v>OK</v>
      </c>
      <c r="Z856" s="42" t="str">
        <f>+IF(Tabla2[[#This Row],[Nro. DNI / CE]]="","Corregir",IF(LEN(Tabla2[[#This Row],[Nro. DNI / CE]])&gt;=8,"OK","Corregir"))</f>
        <v>OK</v>
      </c>
      <c r="AA856" s="42">
        <f>COUNTIF(Tabla2[APELLIDOS Y NOMBRES],Tabla2[[#This Row],[APELLIDOS Y NOMBRES]])</f>
        <v>1</v>
      </c>
      <c r="AB856" s="42">
        <f>IF(Tabla2[[#This Row],[Trabajador]]&gt;1,1/Tabla2[[#This Row],[Trabajador]],Tabla2[[#This Row],[Trabajador]])</f>
        <v>1</v>
      </c>
      <c r="AC856" t="str">
        <f>+IFERROR(IF(Tabla2[[#This Row],[FECHA CESE/BAJA]]="","No Aplica",IF(AND(MONTH(Tabla2[[#This Row],[FECHA CESE/BAJA]])=MONTH(TODAY()-30),YEAR(Tabla2[[#This Row],[FECHA CESE/BAJA]])=YEAR(TODAY())),MONTH(TODAY()-30)&amp;"-"&amp;YEAR(TODAY()),"Borrar")),"No aplica")</f>
        <v>No Aplica</v>
      </c>
      <c r="AD856" t="str">
        <f>+IFERROR(IF(Tabla2[[#This Row],[FECHA INICIO DE LABORES EN OBRA]]="","No Aplica",IF(AND(MONTH(Tabla2[[#This Row],[FECHA INICIO DE LABORES EN OBRA]])=MONTH(TODAY()-30),YEAR(Tabla2[[#This Row],[FECHA INICIO DE LABORES EN OBRA]])=YEAR(TODAY())),MONTH(TODAY()-30)&amp;"-"&amp;YEAR(TODAY()),"No Aplica")),"No Aplica")</f>
        <v>8-2023</v>
      </c>
    </row>
    <row r="857" spans="1:30" x14ac:dyDescent="0.25">
      <c r="A857" s="13">
        <v>20538084761</v>
      </c>
      <c r="B857" s="15" t="s">
        <v>4461</v>
      </c>
      <c r="C857" s="15" t="s">
        <v>4461</v>
      </c>
      <c r="D857" s="15" t="s">
        <v>1664</v>
      </c>
      <c r="E857" s="15" t="s">
        <v>1665</v>
      </c>
      <c r="F857" s="39">
        <v>27068</v>
      </c>
      <c r="G857" s="15">
        <v>2</v>
      </c>
      <c r="H857" s="15" t="s">
        <v>4594</v>
      </c>
      <c r="I857" s="15" t="s">
        <v>4465</v>
      </c>
      <c r="J857" s="15" t="s">
        <v>4754</v>
      </c>
      <c r="K857" s="15" t="s">
        <v>2017</v>
      </c>
      <c r="L857" s="40" t="s">
        <v>6</v>
      </c>
      <c r="M857" s="39"/>
      <c r="N857" s="41" t="s">
        <v>2687</v>
      </c>
      <c r="O857" s="39">
        <v>45155</v>
      </c>
      <c r="P857" s="40">
        <v>1</v>
      </c>
      <c r="Q857" s="40">
        <v>4</v>
      </c>
      <c r="R857" s="40" t="str">
        <f>IFERROR(VLOOKUP(Tabla2[[#This Row],[CONTRATISTA PRNCIPAL]],Hoja1!$L$5:$M$9,2,FALSE),"CJV")</f>
        <v>CJV</v>
      </c>
      <c r="S857" s="40" t="str">
        <f>IF(Tabla2[[#This Row],[EMPRESA]]=Tabla2[[#This Row],[CONTRATISTA PRNCIPAL]],"Principal","Secundaria")</f>
        <v>Principal</v>
      </c>
      <c r="T857" s="42">
        <f>IFERROR(1/COUNTIF(Tabla2[CONTRATISTA PRNCIPAL],Tabla2[[#This Row],[CONTRATISTA PRNCIPAL]]),0)</f>
        <v>0.008403361344537815</v>
      </c>
      <c r="U857" s="43">
        <f>IF(((TODAY()-Tabla2[[#This Row],[FECHA NACIMIENTO]])/365)&lt;18,"Corregir", IF(((TODAY()-Tabla2[[#This Row],[FECHA NACIMIENTO]])/365)&gt;80, "Corregir",ROUNDDOWN(((TODAY()-Tabla2[[#This Row],[FECHA NACIMIENTO]])/365),0)))</f>
        <v>49</v>
      </c>
      <c r="V8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57" s="44" t="str">
        <f>+IF(Tabla2[[#This Row],[Edad]]="Corregir","Corregir","Ok")</f>
        <v>Ok</v>
      </c>
      <c r="X857" s="42" t="str">
        <f>+IFERROR(VLOOKUP(Tabla2[[#This Row],[DISTRITO SEGÚN DNI]],Hoja1!$A$2:$B$32,2,FALSE),"No")</f>
        <v>SANTA ANITA</v>
      </c>
      <c r="Y857" s="42" t="str">
        <f>IF(OR(LOWER(Tabla2[[#This Row],[GENERO]])="masculino", LOWER(Tabla2[[#This Row],[GENERO]])="femenino"),"OK","Corregir")</f>
        <v>OK</v>
      </c>
      <c r="Z857" s="42" t="str">
        <f>+IF(Tabla2[[#This Row],[Nro. DNI / CE]]="","Corregir",IF(LEN(Tabla2[[#This Row],[Nro. DNI / CE]])&gt;=8,"OK","Corregir"))</f>
        <v>OK</v>
      </c>
      <c r="AA857" s="42">
        <f>COUNTIF(Tabla2[APELLIDOS Y NOMBRES],Tabla2[[#This Row],[APELLIDOS Y NOMBRES]])</f>
        <v>1</v>
      </c>
      <c r="AB857" s="42">
        <f>IF(Tabla2[[#This Row],[Trabajador]]&gt;1,1/Tabla2[[#This Row],[Trabajador]],Tabla2[[#This Row],[Trabajador]])</f>
        <v>1</v>
      </c>
      <c r="AC857" t="str">
        <f>+IFERROR(IF(Tabla2[[#This Row],[FECHA CESE/BAJA]]="","No Aplica",IF(AND(MONTH(Tabla2[[#This Row],[FECHA CESE/BAJA]])=MONTH(TODAY()-30),YEAR(Tabla2[[#This Row],[FECHA CESE/BAJA]])=YEAR(TODAY())),MONTH(TODAY()-30)&amp;"-"&amp;YEAR(TODAY()),"Borrar")),"No aplica")</f>
        <v>No Aplica</v>
      </c>
      <c r="AD857" t="str">
        <f>+IFERROR(IF(Tabla2[[#This Row],[FECHA INICIO DE LABORES EN OBRA]]="","No Aplica",IF(AND(MONTH(Tabla2[[#This Row],[FECHA INICIO DE LABORES EN OBRA]])=MONTH(TODAY()-30),YEAR(Tabla2[[#This Row],[FECHA INICIO DE LABORES EN OBRA]])=YEAR(TODAY())),MONTH(TODAY()-30)&amp;"-"&amp;YEAR(TODAY()),"No Aplica")),"No Aplica")</f>
        <v>8-2023</v>
      </c>
    </row>
    <row r="858" spans="1:30" x14ac:dyDescent="0.25">
      <c r="A858" s="13">
        <v>20538084761</v>
      </c>
      <c r="B858" s="15" t="s">
        <v>4461</v>
      </c>
      <c r="C858" s="15" t="s">
        <v>4461</v>
      </c>
      <c r="D858" s="15" t="s">
        <v>4755</v>
      </c>
      <c r="E858" s="15" t="s">
        <v>4756</v>
      </c>
      <c r="F858" s="39">
        <v>29630</v>
      </c>
      <c r="G858" s="15">
        <v>2</v>
      </c>
      <c r="H858" s="15" t="s">
        <v>4481</v>
      </c>
      <c r="I858" s="15" t="s">
        <v>4465</v>
      </c>
      <c r="J858" s="15" t="s">
        <v>4757</v>
      </c>
      <c r="K858" s="15" t="s">
        <v>4758</v>
      </c>
      <c r="L858" s="40" t="s">
        <v>6</v>
      </c>
      <c r="M858" s="39"/>
      <c r="N858" s="41" t="s">
        <v>2687</v>
      </c>
      <c r="O858" s="39">
        <v>45149</v>
      </c>
      <c r="P858" s="40">
        <v>1</v>
      </c>
      <c r="Q858" s="40">
        <v>4</v>
      </c>
      <c r="R858" s="40" t="str">
        <f>IFERROR(VLOOKUP(Tabla2[[#This Row],[CONTRATISTA PRNCIPAL]],Hoja1!$L$5:$M$9,2,FALSE),"CJV")</f>
        <v>CJV</v>
      </c>
      <c r="S858" s="40" t="str">
        <f>IF(Tabla2[[#This Row],[EMPRESA]]=Tabla2[[#This Row],[CONTRATISTA PRNCIPAL]],"Principal","Secundaria")</f>
        <v>Principal</v>
      </c>
      <c r="T858" s="42">
        <f>IFERROR(1/COUNTIF(Tabla2[CONTRATISTA PRNCIPAL],Tabla2[[#This Row],[CONTRATISTA PRNCIPAL]]),0)</f>
        <v>0.008403361344537815</v>
      </c>
      <c r="U858" s="43">
        <f>IF(((TODAY()-Tabla2[[#This Row],[FECHA NACIMIENTO]])/365)&lt;18,"Corregir", IF(((TODAY()-Tabla2[[#This Row],[FECHA NACIMIENTO]])/365)&gt;80, "Corregir",ROUNDDOWN(((TODAY()-Tabla2[[#This Row],[FECHA NACIMIENTO]])/365),0)))</f>
        <v>42</v>
      </c>
      <c r="V8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58" s="44" t="str">
        <f>+IF(Tabla2[[#This Row],[Edad]]="Corregir","Corregir","Ok")</f>
        <v>Ok</v>
      </c>
      <c r="X858" s="42" t="str">
        <f>+IFERROR(VLOOKUP(Tabla2[[#This Row],[DISTRITO SEGÚN DNI]],Hoja1!$A$2:$B$32,2,FALSE),"No")</f>
        <v>No</v>
      </c>
      <c r="Y858" s="42" t="str">
        <f>IF(OR(LOWER(Tabla2[[#This Row],[GENERO]])="masculino", LOWER(Tabla2[[#This Row],[GENERO]])="femenino"),"OK","Corregir")</f>
        <v>OK</v>
      </c>
      <c r="Z858" s="42" t="str">
        <f>+IF(Tabla2[[#This Row],[Nro. DNI / CE]]="","Corregir",IF(LEN(Tabla2[[#This Row],[Nro. DNI / CE]])&gt;=8,"OK","Corregir"))</f>
        <v>OK</v>
      </c>
      <c r="AA858" s="42">
        <f>COUNTIF(Tabla2[APELLIDOS Y NOMBRES],Tabla2[[#This Row],[APELLIDOS Y NOMBRES]])</f>
        <v>1</v>
      </c>
      <c r="AB858" s="42">
        <f>IF(Tabla2[[#This Row],[Trabajador]]&gt;1,1/Tabla2[[#This Row],[Trabajador]],Tabla2[[#This Row],[Trabajador]])</f>
        <v>1</v>
      </c>
      <c r="AC858" t="str">
        <f>+IFERROR(IF(Tabla2[[#This Row],[FECHA CESE/BAJA]]="","No Aplica",IF(AND(MONTH(Tabla2[[#This Row],[FECHA CESE/BAJA]])=MONTH(TODAY()-30),YEAR(Tabla2[[#This Row],[FECHA CESE/BAJA]])=YEAR(TODAY())),MONTH(TODAY()-30)&amp;"-"&amp;YEAR(TODAY()),"Borrar")),"No aplica")</f>
        <v>No Aplica</v>
      </c>
      <c r="AD858" t="str">
        <f>+IFERROR(IF(Tabla2[[#This Row],[FECHA INICIO DE LABORES EN OBRA]]="","No Aplica",IF(AND(MONTH(Tabla2[[#This Row],[FECHA INICIO DE LABORES EN OBRA]])=MONTH(TODAY()-30),YEAR(Tabla2[[#This Row],[FECHA INICIO DE LABORES EN OBRA]])=YEAR(TODAY())),MONTH(TODAY()-30)&amp;"-"&amp;YEAR(TODAY()),"No Aplica")),"No Aplica")</f>
        <v>8-2023</v>
      </c>
    </row>
    <row r="859" spans="1:30" x14ac:dyDescent="0.25">
      <c r="A859" s="13">
        <v>20538084761</v>
      </c>
      <c r="B859" s="15" t="s">
        <v>4461</v>
      </c>
      <c r="C859" s="15" t="s">
        <v>4461</v>
      </c>
      <c r="D859" s="15" t="s">
        <v>4759</v>
      </c>
      <c r="E859" s="15" t="s">
        <v>4760</v>
      </c>
      <c r="F859" s="39">
        <v>29851</v>
      </c>
      <c r="G859" s="15">
        <v>2</v>
      </c>
      <c r="H859" s="15" t="s">
        <v>4594</v>
      </c>
      <c r="I859" s="15" t="s">
        <v>4465</v>
      </c>
      <c r="J859" s="15" t="s">
        <v>4761</v>
      </c>
      <c r="K859" s="15" t="s">
        <v>3681</v>
      </c>
      <c r="L859" s="40" t="s">
        <v>6</v>
      </c>
      <c r="M859" s="39"/>
      <c r="N859" s="41" t="s">
        <v>2687</v>
      </c>
      <c r="O859" s="39">
        <v>45147</v>
      </c>
      <c r="P859" s="40">
        <v>1</v>
      </c>
      <c r="Q859" s="40">
        <v>4</v>
      </c>
      <c r="R859" s="40" t="str">
        <f>IFERROR(VLOOKUP(Tabla2[[#This Row],[CONTRATISTA PRNCIPAL]],Hoja1!$L$5:$M$9,2,FALSE),"CJV")</f>
        <v>CJV</v>
      </c>
      <c r="S859" s="40" t="str">
        <f>IF(Tabla2[[#This Row],[EMPRESA]]=Tabla2[[#This Row],[CONTRATISTA PRNCIPAL]],"Principal","Secundaria")</f>
        <v>Principal</v>
      </c>
      <c r="T859" s="42">
        <f>IFERROR(1/COUNTIF(Tabla2[CONTRATISTA PRNCIPAL],Tabla2[[#This Row],[CONTRATISTA PRNCIPAL]]),0)</f>
        <v>0.008403361344537815</v>
      </c>
      <c r="U859" s="43">
        <f>IF(((TODAY()-Tabla2[[#This Row],[FECHA NACIMIENTO]])/365)&lt;18,"Corregir", IF(((TODAY()-Tabla2[[#This Row],[FECHA NACIMIENTO]])/365)&gt;80, "Corregir",ROUNDDOWN(((TODAY()-Tabla2[[#This Row],[FECHA NACIMIENTO]])/365),0)))</f>
        <v>42</v>
      </c>
      <c r="V8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59" s="44" t="str">
        <f>+IF(Tabla2[[#This Row],[Edad]]="Corregir","Corregir","Ok")</f>
        <v>Ok</v>
      </c>
      <c r="X859" s="42" t="str">
        <f>+IFERROR(VLOOKUP(Tabla2[[#This Row],[DISTRITO SEGÚN DNI]],Hoja1!$A$2:$B$32,2,FALSE),"No")</f>
        <v>No</v>
      </c>
      <c r="Y859" s="42" t="str">
        <f>IF(OR(LOWER(Tabla2[[#This Row],[GENERO]])="masculino", LOWER(Tabla2[[#This Row],[GENERO]])="femenino"),"OK","Corregir")</f>
        <v>OK</v>
      </c>
      <c r="Z859" s="42" t="str">
        <f>+IF(Tabla2[[#This Row],[Nro. DNI / CE]]="","Corregir",IF(LEN(Tabla2[[#This Row],[Nro. DNI / CE]])&gt;=8,"OK","Corregir"))</f>
        <v>OK</v>
      </c>
      <c r="AA859" s="42">
        <f>COUNTIF(Tabla2[APELLIDOS Y NOMBRES],Tabla2[[#This Row],[APELLIDOS Y NOMBRES]])</f>
        <v>1</v>
      </c>
      <c r="AB859" s="42">
        <f>IF(Tabla2[[#This Row],[Trabajador]]&gt;1,1/Tabla2[[#This Row],[Trabajador]],Tabla2[[#This Row],[Trabajador]])</f>
        <v>1</v>
      </c>
      <c r="AC859" t="str">
        <f>+IFERROR(IF(Tabla2[[#This Row],[FECHA CESE/BAJA]]="","No Aplica",IF(AND(MONTH(Tabla2[[#This Row],[FECHA CESE/BAJA]])=MONTH(TODAY()-30),YEAR(Tabla2[[#This Row],[FECHA CESE/BAJA]])=YEAR(TODAY())),MONTH(TODAY()-30)&amp;"-"&amp;YEAR(TODAY()),"Borrar")),"No aplica")</f>
        <v>No Aplica</v>
      </c>
      <c r="AD859" t="str">
        <f>+IFERROR(IF(Tabla2[[#This Row],[FECHA INICIO DE LABORES EN OBRA]]="","No Aplica",IF(AND(MONTH(Tabla2[[#This Row],[FECHA INICIO DE LABORES EN OBRA]])=MONTH(TODAY()-30),YEAR(Tabla2[[#This Row],[FECHA INICIO DE LABORES EN OBRA]])=YEAR(TODAY())),MONTH(TODAY()-30)&amp;"-"&amp;YEAR(TODAY()),"No Aplica")),"No Aplica")</f>
        <v>8-2023</v>
      </c>
    </row>
    <row r="860" spans="1:30" x14ac:dyDescent="0.25">
      <c r="A860" s="13">
        <v>20538084761</v>
      </c>
      <c r="B860" s="15" t="s">
        <v>4461</v>
      </c>
      <c r="C860" s="15" t="s">
        <v>4461</v>
      </c>
      <c r="D860" s="15" t="s">
        <v>4762</v>
      </c>
      <c r="E860" s="15" t="s">
        <v>4763</v>
      </c>
      <c r="F860" s="39">
        <v>35262</v>
      </c>
      <c r="G860" s="15">
        <v>2</v>
      </c>
      <c r="H860" s="15" t="s">
        <v>3210</v>
      </c>
      <c r="I860" s="15" t="s">
        <v>4465</v>
      </c>
      <c r="J860" s="15" t="s">
        <v>4764</v>
      </c>
      <c r="K860" s="15" t="s">
        <v>2294</v>
      </c>
      <c r="L860" s="40" t="s">
        <v>6</v>
      </c>
      <c r="M860" s="39"/>
      <c r="N860" s="41" t="s">
        <v>2687</v>
      </c>
      <c r="O860" s="39">
        <v>45146</v>
      </c>
      <c r="P860" s="40">
        <v>1</v>
      </c>
      <c r="Q860" s="40">
        <v>4</v>
      </c>
      <c r="R860" s="40" t="str">
        <f>IFERROR(VLOOKUP(Tabla2[[#This Row],[CONTRATISTA PRNCIPAL]],Hoja1!$L$5:$M$9,2,FALSE),"CJV")</f>
        <v>CJV</v>
      </c>
      <c r="S860" s="40" t="str">
        <f>IF(Tabla2[[#This Row],[EMPRESA]]=Tabla2[[#This Row],[CONTRATISTA PRNCIPAL]],"Principal","Secundaria")</f>
        <v>Principal</v>
      </c>
      <c r="T860" s="42">
        <f>IFERROR(1/COUNTIF(Tabla2[CONTRATISTA PRNCIPAL],Tabla2[[#This Row],[CONTRATISTA PRNCIPAL]]),0)</f>
        <v>0.008403361344537815</v>
      </c>
      <c r="U860" s="43">
        <f>IF(((TODAY()-Tabla2[[#This Row],[FECHA NACIMIENTO]])/365)&lt;18,"Corregir", IF(((TODAY()-Tabla2[[#This Row],[FECHA NACIMIENTO]])/365)&gt;80, "Corregir",ROUNDDOWN(((TODAY()-Tabla2[[#This Row],[FECHA NACIMIENTO]])/365),0)))</f>
        <v>27</v>
      </c>
      <c r="V8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60" s="44" t="str">
        <f>+IF(Tabla2[[#This Row],[Edad]]="Corregir","Corregir","Ok")</f>
        <v>Ok</v>
      </c>
      <c r="X860" s="42" t="str">
        <f>+IFERROR(VLOOKUP(Tabla2[[#This Row],[DISTRITO SEGÚN DNI]],Hoja1!$A$2:$B$32,2,FALSE),"No")</f>
        <v>No</v>
      </c>
      <c r="Y860" s="42" t="str">
        <f>IF(OR(LOWER(Tabla2[[#This Row],[GENERO]])="masculino", LOWER(Tabla2[[#This Row],[GENERO]])="femenino"),"OK","Corregir")</f>
        <v>OK</v>
      </c>
      <c r="Z860" s="42" t="str">
        <f>+IF(Tabla2[[#This Row],[Nro. DNI / CE]]="","Corregir",IF(LEN(Tabla2[[#This Row],[Nro. DNI / CE]])&gt;=8,"OK","Corregir"))</f>
        <v>OK</v>
      </c>
      <c r="AA860" s="42">
        <f>COUNTIF(Tabla2[APELLIDOS Y NOMBRES],Tabla2[[#This Row],[APELLIDOS Y NOMBRES]])</f>
        <v>1</v>
      </c>
      <c r="AB860" s="42">
        <f>IF(Tabla2[[#This Row],[Trabajador]]&gt;1,1/Tabla2[[#This Row],[Trabajador]],Tabla2[[#This Row],[Trabajador]])</f>
        <v>1</v>
      </c>
      <c r="AC860" t="str">
        <f>+IFERROR(IF(Tabla2[[#This Row],[FECHA CESE/BAJA]]="","No Aplica",IF(AND(MONTH(Tabla2[[#This Row],[FECHA CESE/BAJA]])=MONTH(TODAY()-30),YEAR(Tabla2[[#This Row],[FECHA CESE/BAJA]])=YEAR(TODAY())),MONTH(TODAY()-30)&amp;"-"&amp;YEAR(TODAY()),"Borrar")),"No aplica")</f>
        <v>No Aplica</v>
      </c>
      <c r="AD860" t="str">
        <f>+IFERROR(IF(Tabla2[[#This Row],[FECHA INICIO DE LABORES EN OBRA]]="","No Aplica",IF(AND(MONTH(Tabla2[[#This Row],[FECHA INICIO DE LABORES EN OBRA]])=MONTH(TODAY()-30),YEAR(Tabla2[[#This Row],[FECHA INICIO DE LABORES EN OBRA]])=YEAR(TODAY())),MONTH(TODAY()-30)&amp;"-"&amp;YEAR(TODAY()),"No Aplica")),"No Aplica")</f>
        <v>8-2023</v>
      </c>
    </row>
    <row r="861" spans="1:30" x14ac:dyDescent="0.25">
      <c r="A861" s="13">
        <v>20538084761</v>
      </c>
      <c r="B861" s="15" t="s">
        <v>4461</v>
      </c>
      <c r="C861" s="15" t="s">
        <v>4461</v>
      </c>
      <c r="D861" s="15" t="s">
        <v>4765</v>
      </c>
      <c r="E861" s="15" t="s">
        <v>4766</v>
      </c>
      <c r="F861" s="39">
        <v>34567</v>
      </c>
      <c r="G861" s="15">
        <v>2</v>
      </c>
      <c r="H861" s="15" t="s">
        <v>4481</v>
      </c>
      <c r="I861" s="15" t="s">
        <v>4465</v>
      </c>
      <c r="J861" s="15" t="s">
        <v>4767</v>
      </c>
      <c r="K861" s="15" t="s">
        <v>4489</v>
      </c>
      <c r="L861" s="40" t="s">
        <v>6</v>
      </c>
      <c r="M861" s="39"/>
      <c r="N861" s="41" t="s">
        <v>2687</v>
      </c>
      <c r="O861" s="39">
        <v>45149</v>
      </c>
      <c r="P861" s="40">
        <v>1</v>
      </c>
      <c r="Q861" s="40">
        <v>4</v>
      </c>
      <c r="R861" s="40" t="str">
        <f>IFERROR(VLOOKUP(Tabla2[[#This Row],[CONTRATISTA PRNCIPAL]],Hoja1!$L$5:$M$9,2,FALSE),"CJV")</f>
        <v>CJV</v>
      </c>
      <c r="S861" s="40" t="str">
        <f>IF(Tabla2[[#This Row],[EMPRESA]]=Tabla2[[#This Row],[CONTRATISTA PRNCIPAL]],"Principal","Secundaria")</f>
        <v>Principal</v>
      </c>
      <c r="T861" s="42">
        <f>IFERROR(1/COUNTIF(Tabla2[CONTRATISTA PRNCIPAL],Tabla2[[#This Row],[CONTRATISTA PRNCIPAL]]),0)</f>
        <v>0.008403361344537815</v>
      </c>
      <c r="U861" s="43">
        <f>IF(((TODAY()-Tabla2[[#This Row],[FECHA NACIMIENTO]])/365)&lt;18,"Corregir", IF(((TODAY()-Tabla2[[#This Row],[FECHA NACIMIENTO]])/365)&gt;80, "Corregir",ROUNDDOWN(((TODAY()-Tabla2[[#This Row],[FECHA NACIMIENTO]])/365),0)))</f>
        <v>29</v>
      </c>
      <c r="V8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61" s="44" t="str">
        <f>+IF(Tabla2[[#This Row],[Edad]]="Corregir","Corregir","Ok")</f>
        <v>Ok</v>
      </c>
      <c r="X861" s="42" t="str">
        <f>+IFERROR(VLOOKUP(Tabla2[[#This Row],[DISTRITO SEGÚN DNI]],Hoja1!$A$2:$B$32,2,FALSE),"No")</f>
        <v>No</v>
      </c>
      <c r="Y861" s="42" t="str">
        <f>IF(OR(LOWER(Tabla2[[#This Row],[GENERO]])="masculino", LOWER(Tabla2[[#This Row],[GENERO]])="femenino"),"OK","Corregir")</f>
        <v>OK</v>
      </c>
      <c r="Z861" s="42" t="str">
        <f>+IF(Tabla2[[#This Row],[Nro. DNI / CE]]="","Corregir",IF(LEN(Tabla2[[#This Row],[Nro. DNI / CE]])&gt;=8,"OK","Corregir"))</f>
        <v>OK</v>
      </c>
      <c r="AA861" s="42">
        <f>COUNTIF(Tabla2[APELLIDOS Y NOMBRES],Tabla2[[#This Row],[APELLIDOS Y NOMBRES]])</f>
        <v>1</v>
      </c>
      <c r="AB861" s="42">
        <f>IF(Tabla2[[#This Row],[Trabajador]]&gt;1,1/Tabla2[[#This Row],[Trabajador]],Tabla2[[#This Row],[Trabajador]])</f>
        <v>1</v>
      </c>
      <c r="AC861" t="str">
        <f>+IFERROR(IF(Tabla2[[#This Row],[FECHA CESE/BAJA]]="","No Aplica",IF(AND(MONTH(Tabla2[[#This Row],[FECHA CESE/BAJA]])=MONTH(TODAY()-30),YEAR(Tabla2[[#This Row],[FECHA CESE/BAJA]])=YEAR(TODAY())),MONTH(TODAY()-30)&amp;"-"&amp;YEAR(TODAY()),"Borrar")),"No aplica")</f>
        <v>No Aplica</v>
      </c>
      <c r="AD861" t="str">
        <f>+IFERROR(IF(Tabla2[[#This Row],[FECHA INICIO DE LABORES EN OBRA]]="","No Aplica",IF(AND(MONTH(Tabla2[[#This Row],[FECHA INICIO DE LABORES EN OBRA]])=MONTH(TODAY()-30),YEAR(Tabla2[[#This Row],[FECHA INICIO DE LABORES EN OBRA]])=YEAR(TODAY())),MONTH(TODAY()-30)&amp;"-"&amp;YEAR(TODAY()),"No Aplica")),"No Aplica")</f>
        <v>8-2023</v>
      </c>
    </row>
    <row r="862" spans="1:30" x14ac:dyDescent="0.25">
      <c r="A862" s="13">
        <v>20538084761</v>
      </c>
      <c r="B862" s="15" t="s">
        <v>4461</v>
      </c>
      <c r="C862" s="15" t="s">
        <v>4461</v>
      </c>
      <c r="D862" s="15" t="s">
        <v>4768</v>
      </c>
      <c r="E862" s="15" t="s">
        <v>4769</v>
      </c>
      <c r="F862" s="39">
        <v>32066</v>
      </c>
      <c r="G862" s="15">
        <v>2</v>
      </c>
      <c r="H862" s="15" t="s">
        <v>3803</v>
      </c>
      <c r="I862" s="15" t="s">
        <v>4465</v>
      </c>
      <c r="J862" s="15" t="s">
        <v>4770</v>
      </c>
      <c r="K862" s="15" t="s">
        <v>4771</v>
      </c>
      <c r="L862" s="40" t="s">
        <v>6</v>
      </c>
      <c r="M862" s="39"/>
      <c r="N862" s="41" t="s">
        <v>2687</v>
      </c>
      <c r="O862" s="39">
        <v>45149</v>
      </c>
      <c r="P862" s="40">
        <v>1</v>
      </c>
      <c r="Q862" s="40">
        <v>4</v>
      </c>
      <c r="R862" s="40" t="str">
        <f>IFERROR(VLOOKUP(Tabla2[[#This Row],[CONTRATISTA PRNCIPAL]],Hoja1!$L$5:$M$9,2,FALSE),"CJV")</f>
        <v>CJV</v>
      </c>
      <c r="S862" s="40" t="str">
        <f>IF(Tabla2[[#This Row],[EMPRESA]]=Tabla2[[#This Row],[CONTRATISTA PRNCIPAL]],"Principal","Secundaria")</f>
        <v>Principal</v>
      </c>
      <c r="T862" s="42">
        <f>IFERROR(1/COUNTIF(Tabla2[CONTRATISTA PRNCIPAL],Tabla2[[#This Row],[CONTRATISTA PRNCIPAL]]),0)</f>
        <v>0.008403361344537815</v>
      </c>
      <c r="U862" s="43">
        <f>IF(((TODAY()-Tabla2[[#This Row],[FECHA NACIMIENTO]])/365)&lt;18,"Corregir", IF(((TODAY()-Tabla2[[#This Row],[FECHA NACIMIENTO]])/365)&gt;80, "Corregir",ROUNDDOWN(((TODAY()-Tabla2[[#This Row],[FECHA NACIMIENTO]])/365),0)))</f>
        <v>35</v>
      </c>
      <c r="V8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62" s="44" t="str">
        <f>+IF(Tabla2[[#This Row],[Edad]]="Corregir","Corregir","Ok")</f>
        <v>Ok</v>
      </c>
      <c r="X862" s="42" t="str">
        <f>+IFERROR(VLOOKUP(Tabla2[[#This Row],[DISTRITO SEGÚN DNI]],Hoja1!$A$2:$B$32,2,FALSE),"No")</f>
        <v>No</v>
      </c>
      <c r="Y862" s="42" t="str">
        <f>IF(OR(LOWER(Tabla2[[#This Row],[GENERO]])="masculino", LOWER(Tabla2[[#This Row],[GENERO]])="femenino"),"OK","Corregir")</f>
        <v>OK</v>
      </c>
      <c r="Z862" s="42" t="str">
        <f>+IF(Tabla2[[#This Row],[Nro. DNI / CE]]="","Corregir",IF(LEN(Tabla2[[#This Row],[Nro. DNI / CE]])&gt;=8,"OK","Corregir"))</f>
        <v>OK</v>
      </c>
      <c r="AA862" s="42">
        <f>COUNTIF(Tabla2[APELLIDOS Y NOMBRES],Tabla2[[#This Row],[APELLIDOS Y NOMBRES]])</f>
        <v>1</v>
      </c>
      <c r="AB862" s="42">
        <f>IF(Tabla2[[#This Row],[Trabajador]]&gt;1,1/Tabla2[[#This Row],[Trabajador]],Tabla2[[#This Row],[Trabajador]])</f>
        <v>1</v>
      </c>
      <c r="AC862" t="str">
        <f>+IFERROR(IF(Tabla2[[#This Row],[FECHA CESE/BAJA]]="","No Aplica",IF(AND(MONTH(Tabla2[[#This Row],[FECHA CESE/BAJA]])=MONTH(TODAY()-30),YEAR(Tabla2[[#This Row],[FECHA CESE/BAJA]])=YEAR(TODAY())),MONTH(TODAY()-30)&amp;"-"&amp;YEAR(TODAY()),"Borrar")),"No aplica")</f>
        <v>No Aplica</v>
      </c>
      <c r="AD862" t="str">
        <f>+IFERROR(IF(Tabla2[[#This Row],[FECHA INICIO DE LABORES EN OBRA]]="","No Aplica",IF(AND(MONTH(Tabla2[[#This Row],[FECHA INICIO DE LABORES EN OBRA]])=MONTH(TODAY()-30),YEAR(Tabla2[[#This Row],[FECHA INICIO DE LABORES EN OBRA]])=YEAR(TODAY())),MONTH(TODAY()-30)&amp;"-"&amp;YEAR(TODAY()),"No Aplica")),"No Aplica")</f>
        <v>8-2023</v>
      </c>
    </row>
    <row r="863" spans="1:30" x14ac:dyDescent="0.25">
      <c r="A863" s="13">
        <v>20538084761</v>
      </c>
      <c r="B863" s="15" t="s">
        <v>4461</v>
      </c>
      <c r="C863" s="15" t="s">
        <v>4461</v>
      </c>
      <c r="D863" s="15" t="s">
        <v>4772</v>
      </c>
      <c r="E863" s="15" t="s">
        <v>4773</v>
      </c>
      <c r="F863" s="39">
        <v>26999</v>
      </c>
      <c r="G863" s="15">
        <v>2</v>
      </c>
      <c r="H863" s="15" t="s">
        <v>3803</v>
      </c>
      <c r="I863" s="15" t="s">
        <v>4465</v>
      </c>
      <c r="J863" s="15" t="s">
        <v>4774</v>
      </c>
      <c r="K863" s="15" t="s">
        <v>4775</v>
      </c>
      <c r="L863" s="40" t="s">
        <v>6</v>
      </c>
      <c r="M863" s="39"/>
      <c r="N863" s="41" t="s">
        <v>2687</v>
      </c>
      <c r="O863" s="39">
        <v>45149</v>
      </c>
      <c r="P863" s="40">
        <v>1</v>
      </c>
      <c r="Q863" s="40">
        <v>4</v>
      </c>
      <c r="R863" s="40" t="str">
        <f>IFERROR(VLOOKUP(Tabla2[[#This Row],[CONTRATISTA PRNCIPAL]],Hoja1!$L$5:$M$9,2,FALSE),"CJV")</f>
        <v>CJV</v>
      </c>
      <c r="S863" s="40" t="str">
        <f>IF(Tabla2[[#This Row],[EMPRESA]]=Tabla2[[#This Row],[CONTRATISTA PRNCIPAL]],"Principal","Secundaria")</f>
        <v>Principal</v>
      </c>
      <c r="T863" s="42">
        <f>IFERROR(1/COUNTIF(Tabla2[CONTRATISTA PRNCIPAL],Tabla2[[#This Row],[CONTRATISTA PRNCIPAL]]),0)</f>
        <v>0.008403361344537815</v>
      </c>
      <c r="U863" s="43">
        <f>IF(((TODAY()-Tabla2[[#This Row],[FECHA NACIMIENTO]])/365)&lt;18,"Corregir", IF(((TODAY()-Tabla2[[#This Row],[FECHA NACIMIENTO]])/365)&gt;80, "Corregir",ROUNDDOWN(((TODAY()-Tabla2[[#This Row],[FECHA NACIMIENTO]])/365),0)))</f>
        <v>49</v>
      </c>
      <c r="V8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63" s="44" t="str">
        <f>+IF(Tabla2[[#This Row],[Edad]]="Corregir","Corregir","Ok")</f>
        <v>Ok</v>
      </c>
      <c r="X863" s="42" t="str">
        <f>+IFERROR(VLOOKUP(Tabla2[[#This Row],[DISTRITO SEGÚN DNI]],Hoja1!$A$2:$B$32,2,FALSE),"No")</f>
        <v>No</v>
      </c>
      <c r="Y863" s="42" t="str">
        <f>IF(OR(LOWER(Tabla2[[#This Row],[GENERO]])="masculino", LOWER(Tabla2[[#This Row],[GENERO]])="femenino"),"OK","Corregir")</f>
        <v>OK</v>
      </c>
      <c r="Z863" s="42" t="str">
        <f>+IF(Tabla2[[#This Row],[Nro. DNI / CE]]="","Corregir",IF(LEN(Tabla2[[#This Row],[Nro. DNI / CE]])&gt;=8,"OK","Corregir"))</f>
        <v>OK</v>
      </c>
      <c r="AA863" s="42">
        <f>COUNTIF(Tabla2[APELLIDOS Y NOMBRES],Tabla2[[#This Row],[APELLIDOS Y NOMBRES]])</f>
        <v>1</v>
      </c>
      <c r="AB863" s="42">
        <f>IF(Tabla2[[#This Row],[Trabajador]]&gt;1,1/Tabla2[[#This Row],[Trabajador]],Tabla2[[#This Row],[Trabajador]])</f>
        <v>1</v>
      </c>
      <c r="AC863" t="str">
        <f>+IFERROR(IF(Tabla2[[#This Row],[FECHA CESE/BAJA]]="","No Aplica",IF(AND(MONTH(Tabla2[[#This Row],[FECHA CESE/BAJA]])=MONTH(TODAY()-30),YEAR(Tabla2[[#This Row],[FECHA CESE/BAJA]])=YEAR(TODAY())),MONTH(TODAY()-30)&amp;"-"&amp;YEAR(TODAY()),"Borrar")),"No aplica")</f>
        <v>No Aplica</v>
      </c>
      <c r="AD863" t="str">
        <f>+IFERROR(IF(Tabla2[[#This Row],[FECHA INICIO DE LABORES EN OBRA]]="","No Aplica",IF(AND(MONTH(Tabla2[[#This Row],[FECHA INICIO DE LABORES EN OBRA]])=MONTH(TODAY()-30),YEAR(Tabla2[[#This Row],[FECHA INICIO DE LABORES EN OBRA]])=YEAR(TODAY())),MONTH(TODAY()-30)&amp;"-"&amp;YEAR(TODAY()),"No Aplica")),"No Aplica")</f>
        <v>8-2023</v>
      </c>
    </row>
    <row r="864" spans="1:30" x14ac:dyDescent="0.25">
      <c r="A864" s="13">
        <v>20538084761</v>
      </c>
      <c r="B864" s="15" t="s">
        <v>4461</v>
      </c>
      <c r="C864" s="15" t="s">
        <v>4461</v>
      </c>
      <c r="D864" s="15" t="s">
        <v>1666</v>
      </c>
      <c r="E864" s="15" t="s">
        <v>1667</v>
      </c>
      <c r="F864" s="39">
        <v>27527</v>
      </c>
      <c r="G864" s="15">
        <v>2</v>
      </c>
      <c r="H864" s="15" t="s">
        <v>3229</v>
      </c>
      <c r="I864" s="15" t="s">
        <v>4776</v>
      </c>
      <c r="J864" s="15" t="s">
        <v>4777</v>
      </c>
      <c r="K864" s="15" t="s">
        <v>2030</v>
      </c>
      <c r="L864" s="40" t="s">
        <v>6</v>
      </c>
      <c r="M864" s="39"/>
      <c r="N864" s="41" t="s">
        <v>2687</v>
      </c>
      <c r="O864" s="39">
        <v>45145</v>
      </c>
      <c r="P864" s="40">
        <v>1</v>
      </c>
      <c r="Q864" s="40">
        <v>4</v>
      </c>
      <c r="R864" s="40" t="str">
        <f>IFERROR(VLOOKUP(Tabla2[[#This Row],[CONTRATISTA PRNCIPAL]],Hoja1!$L$5:$M$9,2,FALSE),"CJV")</f>
        <v>CJV</v>
      </c>
      <c r="S864" s="40" t="str">
        <f>IF(Tabla2[[#This Row],[EMPRESA]]=Tabla2[[#This Row],[CONTRATISTA PRNCIPAL]],"Principal","Secundaria")</f>
        <v>Principal</v>
      </c>
      <c r="T864" s="42">
        <f>IFERROR(1/COUNTIF(Tabla2[CONTRATISTA PRNCIPAL],Tabla2[[#This Row],[CONTRATISTA PRNCIPAL]]),0)</f>
        <v>0.008403361344537815</v>
      </c>
      <c r="U864" s="43">
        <f>IF(((TODAY()-Tabla2[[#This Row],[FECHA NACIMIENTO]])/365)&lt;18,"Corregir", IF(((TODAY()-Tabla2[[#This Row],[FECHA NACIMIENTO]])/365)&gt;80, "Corregir",ROUNDDOWN(((TODAY()-Tabla2[[#This Row],[FECHA NACIMIENTO]])/365),0)))</f>
        <v>48</v>
      </c>
      <c r="V8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64" s="44" t="str">
        <f>+IF(Tabla2[[#This Row],[Edad]]="Corregir","Corregir","Ok")</f>
        <v>Ok</v>
      </c>
      <c r="X864" s="42" t="str">
        <f>+IFERROR(VLOOKUP(Tabla2[[#This Row],[DISTRITO SEGÚN DNI]],Hoja1!$A$2:$B$32,2,FALSE),"No")</f>
        <v>CALLAO</v>
      </c>
      <c r="Y864" s="42" t="str">
        <f>IF(OR(LOWER(Tabla2[[#This Row],[GENERO]])="masculino", LOWER(Tabla2[[#This Row],[GENERO]])="femenino"),"OK","Corregir")</f>
        <v>OK</v>
      </c>
      <c r="Z864" s="42" t="str">
        <f>+IF(Tabla2[[#This Row],[Nro. DNI / CE]]="","Corregir",IF(LEN(Tabla2[[#This Row],[Nro. DNI / CE]])&gt;=8,"OK","Corregir"))</f>
        <v>OK</v>
      </c>
      <c r="AA864" s="42">
        <f>COUNTIF(Tabla2[APELLIDOS Y NOMBRES],Tabla2[[#This Row],[APELLIDOS Y NOMBRES]])</f>
        <v>1</v>
      </c>
      <c r="AB864" s="42">
        <f>IF(Tabla2[[#This Row],[Trabajador]]&gt;1,1/Tabla2[[#This Row],[Trabajador]],Tabla2[[#This Row],[Trabajador]])</f>
        <v>1</v>
      </c>
      <c r="AC864" t="str">
        <f>+IFERROR(IF(Tabla2[[#This Row],[FECHA CESE/BAJA]]="","No Aplica",IF(AND(MONTH(Tabla2[[#This Row],[FECHA CESE/BAJA]])=MONTH(TODAY()-30),YEAR(Tabla2[[#This Row],[FECHA CESE/BAJA]])=YEAR(TODAY())),MONTH(TODAY()-30)&amp;"-"&amp;YEAR(TODAY()),"Borrar")),"No aplica")</f>
        <v>No Aplica</v>
      </c>
      <c r="AD864" t="str">
        <f>+IFERROR(IF(Tabla2[[#This Row],[FECHA INICIO DE LABORES EN OBRA]]="","No Aplica",IF(AND(MONTH(Tabla2[[#This Row],[FECHA INICIO DE LABORES EN OBRA]])=MONTH(TODAY()-30),YEAR(Tabla2[[#This Row],[FECHA INICIO DE LABORES EN OBRA]])=YEAR(TODAY())),MONTH(TODAY()-30)&amp;"-"&amp;YEAR(TODAY()),"No Aplica")),"No Aplica")</f>
        <v>8-2023</v>
      </c>
    </row>
    <row r="865" spans="1:30" x14ac:dyDescent="0.25">
      <c r="A865" s="13" t="s">
        <v>4778</v>
      </c>
      <c r="B865" s="15" t="s">
        <v>4779</v>
      </c>
      <c r="C865" s="15" t="s">
        <v>4779</v>
      </c>
      <c r="D865" s="15" t="s">
        <v>4780</v>
      </c>
      <c r="E865" s="15" t="s">
        <v>4781</v>
      </c>
      <c r="F865" s="39">
        <v>30048</v>
      </c>
      <c r="G865" s="15">
        <v>1</v>
      </c>
      <c r="H865" s="15" t="s">
        <v>4782</v>
      </c>
      <c r="I865" s="15" t="s">
        <v>2277</v>
      </c>
      <c r="J865" s="15" t="s">
        <v>4783</v>
      </c>
      <c r="K865" s="15" t="s">
        <v>2174</v>
      </c>
      <c r="L865" s="40" t="s">
        <v>3650</v>
      </c>
      <c r="M865" s="39"/>
      <c r="N865" s="41" t="s">
        <v>2098</v>
      </c>
      <c r="O865" s="39">
        <v>45048</v>
      </c>
      <c r="P865" s="40">
        <v>1</v>
      </c>
      <c r="Q865" s="40">
        <v>4</v>
      </c>
      <c r="R865" s="40" t="str">
        <f>IFERROR(VLOOKUP(Tabla2[[#This Row],[CONTRATISTA PRNCIPAL]],Hoja1!$L$5:$M$9,2,FALSE),"CJV")</f>
        <v>CJV</v>
      </c>
      <c r="S865" s="40" t="str">
        <f>IF(Tabla2[[#This Row],[EMPRESA]]=Tabla2[[#This Row],[CONTRATISTA PRNCIPAL]],"Principal","Secundaria")</f>
        <v>Principal</v>
      </c>
      <c r="T865" s="42">
        <f>IFERROR(1/COUNTIF(Tabla2[CONTRATISTA PRNCIPAL],Tabla2[[#This Row],[CONTRATISTA PRNCIPAL]]),0)</f>
        <v>0.16666666666666666</v>
      </c>
      <c r="U865" s="43">
        <f>IF(((TODAY()-Tabla2[[#This Row],[FECHA NACIMIENTO]])/365)&lt;18,"Corregir", IF(((TODAY()-Tabla2[[#This Row],[FECHA NACIMIENTO]])/365)&gt;80, "Corregir",ROUNDDOWN(((TODAY()-Tabla2[[#This Row],[FECHA NACIMIENTO]])/365),0)))</f>
        <v>41</v>
      </c>
      <c r="V8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65" s="44" t="str">
        <f>+IF(Tabla2[[#This Row],[Edad]]="Corregir","Corregir","Ok")</f>
        <v>Ok</v>
      </c>
      <c r="X865" s="42" t="str">
        <f>+IFERROR(VLOOKUP(Tabla2[[#This Row],[DISTRITO SEGÚN DNI]],Hoja1!$A$2:$B$32,2,FALSE),"No")</f>
        <v>No</v>
      </c>
      <c r="Y865" s="42" t="str">
        <f>IF(OR(LOWER(Tabla2[[#This Row],[GENERO]])="masculino", LOWER(Tabla2[[#This Row],[GENERO]])="femenino"),"OK","Corregir")</f>
        <v>OK</v>
      </c>
      <c r="Z865" s="42" t="str">
        <f>+IF(Tabla2[[#This Row],[Nro. DNI / CE]]="","Corregir",IF(LEN(Tabla2[[#This Row],[Nro. DNI / CE]])&gt;=8,"OK","Corregir"))</f>
        <v>OK</v>
      </c>
      <c r="AA865" s="42">
        <f>COUNTIF(Tabla2[APELLIDOS Y NOMBRES],Tabla2[[#This Row],[APELLIDOS Y NOMBRES]])</f>
        <v>1</v>
      </c>
      <c r="AB865" s="42">
        <f>IF(Tabla2[[#This Row],[Trabajador]]&gt;1,1/Tabla2[[#This Row],[Trabajador]],Tabla2[[#This Row],[Trabajador]])</f>
        <v>1</v>
      </c>
      <c r="AC865" t="str">
        <f>+IFERROR(IF(Tabla2[[#This Row],[FECHA CESE/BAJA]]="","No Aplica",IF(AND(MONTH(Tabla2[[#This Row],[FECHA CESE/BAJA]])=MONTH(TODAY()-30),YEAR(Tabla2[[#This Row],[FECHA CESE/BAJA]])=YEAR(TODAY())),MONTH(TODAY()-30)&amp;"-"&amp;YEAR(TODAY()),"Borrar")),"No aplica")</f>
        <v>No Aplica</v>
      </c>
      <c r="AD865" t="str">
        <f>+IFERROR(IF(Tabla2[[#This Row],[FECHA INICIO DE LABORES EN OBRA]]="","No Aplica",IF(AND(MONTH(Tabla2[[#This Row],[FECHA INICIO DE LABORES EN OBRA]])=MONTH(TODAY()-30),YEAR(Tabla2[[#This Row],[FECHA INICIO DE LABORES EN OBRA]])=YEAR(TODAY())),MONTH(TODAY()-30)&amp;"-"&amp;YEAR(TODAY()),"No Aplica")),"No Aplica")</f>
        <v>No Aplica</v>
      </c>
    </row>
    <row r="866" spans="1:30" x14ac:dyDescent="0.25">
      <c r="A866" s="13" t="s">
        <v>4778</v>
      </c>
      <c r="B866" s="15" t="s">
        <v>4779</v>
      </c>
      <c r="C866" s="15" t="s">
        <v>4779</v>
      </c>
      <c r="D866" s="15" t="s">
        <v>4784</v>
      </c>
      <c r="E866" s="15" t="s">
        <v>4785</v>
      </c>
      <c r="F866" s="39">
        <v>33965</v>
      </c>
      <c r="G866" s="15">
        <v>1</v>
      </c>
      <c r="H866" s="15" t="s">
        <v>4782</v>
      </c>
      <c r="I866" s="15" t="s">
        <v>2277</v>
      </c>
      <c r="J866" s="15" t="s">
        <v>4786</v>
      </c>
      <c r="K866" s="15" t="s">
        <v>4787</v>
      </c>
      <c r="L866" s="40" t="s">
        <v>3650</v>
      </c>
      <c r="M866" s="39"/>
      <c r="N866" s="41" t="s">
        <v>2098</v>
      </c>
      <c r="O866" s="39">
        <v>45050</v>
      </c>
      <c r="P866" s="40">
        <v>1</v>
      </c>
      <c r="Q866" s="40">
        <v>4</v>
      </c>
      <c r="R866" s="40" t="str">
        <f>IFERROR(VLOOKUP(Tabla2[[#This Row],[CONTRATISTA PRNCIPAL]],Hoja1!$L$5:$M$9,2,FALSE),"CJV")</f>
        <v>CJV</v>
      </c>
      <c r="S866" s="40" t="str">
        <f>IF(Tabla2[[#This Row],[EMPRESA]]=Tabla2[[#This Row],[CONTRATISTA PRNCIPAL]],"Principal","Secundaria")</f>
        <v>Principal</v>
      </c>
      <c r="T866" s="42">
        <f>IFERROR(1/COUNTIF(Tabla2[CONTRATISTA PRNCIPAL],Tabla2[[#This Row],[CONTRATISTA PRNCIPAL]]),0)</f>
        <v>0.16666666666666666</v>
      </c>
      <c r="U866" s="43">
        <f>IF(((TODAY()-Tabla2[[#This Row],[FECHA NACIMIENTO]])/365)&lt;18,"Corregir", IF(((TODAY()-Tabla2[[#This Row],[FECHA NACIMIENTO]])/365)&gt;80, "Corregir",ROUNDDOWN(((TODAY()-Tabla2[[#This Row],[FECHA NACIMIENTO]])/365),0)))</f>
        <v>30</v>
      </c>
      <c r="V8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66" s="44" t="str">
        <f>+IF(Tabla2[[#This Row],[Edad]]="Corregir","Corregir","Ok")</f>
        <v>Ok</v>
      </c>
      <c r="X866" s="42" t="str">
        <f>+IFERROR(VLOOKUP(Tabla2[[#This Row],[DISTRITO SEGÚN DNI]],Hoja1!$A$2:$B$32,2,FALSE),"No")</f>
        <v>No</v>
      </c>
      <c r="Y866" s="42" t="str">
        <f>IF(OR(LOWER(Tabla2[[#This Row],[GENERO]])="masculino", LOWER(Tabla2[[#This Row],[GENERO]])="femenino"),"OK","Corregir")</f>
        <v>OK</v>
      </c>
      <c r="Z866" s="42" t="str">
        <f>+IF(Tabla2[[#This Row],[Nro. DNI / CE]]="","Corregir",IF(LEN(Tabla2[[#This Row],[Nro. DNI / CE]])&gt;=8,"OK","Corregir"))</f>
        <v>OK</v>
      </c>
      <c r="AA866" s="42">
        <f>COUNTIF(Tabla2[APELLIDOS Y NOMBRES],Tabla2[[#This Row],[APELLIDOS Y NOMBRES]])</f>
        <v>1</v>
      </c>
      <c r="AB866" s="42">
        <f>IF(Tabla2[[#This Row],[Trabajador]]&gt;1,1/Tabla2[[#This Row],[Trabajador]],Tabla2[[#This Row],[Trabajador]])</f>
        <v>1</v>
      </c>
      <c r="AC866" t="str">
        <f>+IFERROR(IF(Tabla2[[#This Row],[FECHA CESE/BAJA]]="","No Aplica",IF(AND(MONTH(Tabla2[[#This Row],[FECHA CESE/BAJA]])=MONTH(TODAY()-30),YEAR(Tabla2[[#This Row],[FECHA CESE/BAJA]])=YEAR(TODAY())),MONTH(TODAY()-30)&amp;"-"&amp;YEAR(TODAY()),"Borrar")),"No aplica")</f>
        <v>No Aplica</v>
      </c>
      <c r="AD866" t="str">
        <f>+IFERROR(IF(Tabla2[[#This Row],[FECHA INICIO DE LABORES EN OBRA]]="","No Aplica",IF(AND(MONTH(Tabla2[[#This Row],[FECHA INICIO DE LABORES EN OBRA]])=MONTH(TODAY()-30),YEAR(Tabla2[[#This Row],[FECHA INICIO DE LABORES EN OBRA]])=YEAR(TODAY())),MONTH(TODAY()-30)&amp;"-"&amp;YEAR(TODAY()),"No Aplica")),"No Aplica")</f>
        <v>No Aplica</v>
      </c>
    </row>
    <row r="867" spans="1:30" x14ac:dyDescent="0.25">
      <c r="A867" s="13" t="s">
        <v>4778</v>
      </c>
      <c r="B867" s="15" t="s">
        <v>4779</v>
      </c>
      <c r="C867" s="15" t="s">
        <v>4779</v>
      </c>
      <c r="D867" s="15" t="s">
        <v>4788</v>
      </c>
      <c r="E867" s="15" t="s">
        <v>4789</v>
      </c>
      <c r="F867" s="39">
        <v>35671</v>
      </c>
      <c r="G867" s="15">
        <v>1</v>
      </c>
      <c r="H867" s="15" t="s">
        <v>4782</v>
      </c>
      <c r="I867" s="15" t="s">
        <v>2277</v>
      </c>
      <c r="J867" s="15" t="s">
        <v>4790</v>
      </c>
      <c r="K867" s="15" t="s">
        <v>4791</v>
      </c>
      <c r="L867" s="40" t="s">
        <v>3650</v>
      </c>
      <c r="M867" s="39"/>
      <c r="N867" s="41" t="s">
        <v>2098</v>
      </c>
      <c r="O867" s="39">
        <v>45048</v>
      </c>
      <c r="P867" s="40">
        <v>1</v>
      </c>
      <c r="Q867" s="40">
        <v>4</v>
      </c>
      <c r="R867" s="40" t="str">
        <f>IFERROR(VLOOKUP(Tabla2[[#This Row],[CONTRATISTA PRNCIPAL]],Hoja1!$L$5:$M$9,2,FALSE),"CJV")</f>
        <v>CJV</v>
      </c>
      <c r="S867" s="40" t="str">
        <f>IF(Tabla2[[#This Row],[EMPRESA]]=Tabla2[[#This Row],[CONTRATISTA PRNCIPAL]],"Principal","Secundaria")</f>
        <v>Principal</v>
      </c>
      <c r="T867" s="42">
        <f>IFERROR(1/COUNTIF(Tabla2[CONTRATISTA PRNCIPAL],Tabla2[[#This Row],[CONTRATISTA PRNCIPAL]]),0)</f>
        <v>0.16666666666666666</v>
      </c>
      <c r="U867" s="43">
        <f>IF(((TODAY()-Tabla2[[#This Row],[FECHA NACIMIENTO]])/365)&lt;18,"Corregir", IF(((TODAY()-Tabla2[[#This Row],[FECHA NACIMIENTO]])/365)&gt;80, "Corregir",ROUNDDOWN(((TODAY()-Tabla2[[#This Row],[FECHA NACIMIENTO]])/365),0)))</f>
        <v>26</v>
      </c>
      <c r="V8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67" s="44" t="str">
        <f>+IF(Tabla2[[#This Row],[Edad]]="Corregir","Corregir","Ok")</f>
        <v>Ok</v>
      </c>
      <c r="X867" s="42" t="str">
        <f>+IFERROR(VLOOKUP(Tabla2[[#This Row],[DISTRITO SEGÚN DNI]],Hoja1!$A$2:$B$32,2,FALSE),"No")</f>
        <v>No</v>
      </c>
      <c r="Y867" s="42" t="str">
        <f>IF(OR(LOWER(Tabla2[[#This Row],[GENERO]])="masculino", LOWER(Tabla2[[#This Row],[GENERO]])="femenino"),"OK","Corregir")</f>
        <v>OK</v>
      </c>
      <c r="Z867" s="42" t="str">
        <f>+IF(Tabla2[[#This Row],[Nro. DNI / CE]]="","Corregir",IF(LEN(Tabla2[[#This Row],[Nro. DNI / CE]])&gt;=8,"OK","Corregir"))</f>
        <v>OK</v>
      </c>
      <c r="AA867" s="42">
        <f>COUNTIF(Tabla2[APELLIDOS Y NOMBRES],Tabla2[[#This Row],[APELLIDOS Y NOMBRES]])</f>
        <v>1</v>
      </c>
      <c r="AB867" s="42">
        <f>IF(Tabla2[[#This Row],[Trabajador]]&gt;1,1/Tabla2[[#This Row],[Trabajador]],Tabla2[[#This Row],[Trabajador]])</f>
        <v>1</v>
      </c>
      <c r="AC867" t="str">
        <f>+IFERROR(IF(Tabla2[[#This Row],[FECHA CESE/BAJA]]="","No Aplica",IF(AND(MONTH(Tabla2[[#This Row],[FECHA CESE/BAJA]])=MONTH(TODAY()-30),YEAR(Tabla2[[#This Row],[FECHA CESE/BAJA]])=YEAR(TODAY())),MONTH(TODAY()-30)&amp;"-"&amp;YEAR(TODAY()),"Borrar")),"No aplica")</f>
        <v>No Aplica</v>
      </c>
      <c r="AD867" t="str">
        <f>+IFERROR(IF(Tabla2[[#This Row],[FECHA INICIO DE LABORES EN OBRA]]="","No Aplica",IF(AND(MONTH(Tabla2[[#This Row],[FECHA INICIO DE LABORES EN OBRA]])=MONTH(TODAY()-30),YEAR(Tabla2[[#This Row],[FECHA INICIO DE LABORES EN OBRA]])=YEAR(TODAY())),MONTH(TODAY()-30)&amp;"-"&amp;YEAR(TODAY()),"No Aplica")),"No Aplica")</f>
        <v>No Aplica</v>
      </c>
    </row>
    <row r="868" spans="1:30" x14ac:dyDescent="0.25">
      <c r="A868" s="13" t="s">
        <v>4778</v>
      </c>
      <c r="B868" s="15" t="s">
        <v>4779</v>
      </c>
      <c r="C868" s="15" t="s">
        <v>4779</v>
      </c>
      <c r="D868" s="15" t="s">
        <v>4792</v>
      </c>
      <c r="E868" s="15" t="s">
        <v>4793</v>
      </c>
      <c r="F868" s="39">
        <v>33501</v>
      </c>
      <c r="G868" s="15">
        <v>1</v>
      </c>
      <c r="H868" s="15" t="s">
        <v>4782</v>
      </c>
      <c r="I868" s="15" t="s">
        <v>2277</v>
      </c>
      <c r="J868" s="15" t="s">
        <v>4794</v>
      </c>
      <c r="K868" s="15" t="s">
        <v>4795</v>
      </c>
      <c r="L868" s="40" t="s">
        <v>3650</v>
      </c>
      <c r="M868" s="39"/>
      <c r="N868" s="41" t="s">
        <v>2098</v>
      </c>
      <c r="O868" s="39">
        <v>45048</v>
      </c>
      <c r="P868" s="40">
        <v>1</v>
      </c>
      <c r="Q868" s="40">
        <v>4</v>
      </c>
      <c r="R868" s="40" t="str">
        <f>IFERROR(VLOOKUP(Tabla2[[#This Row],[CONTRATISTA PRNCIPAL]],Hoja1!$L$5:$M$9,2,FALSE),"CJV")</f>
        <v>CJV</v>
      </c>
      <c r="S868" s="40" t="str">
        <f>IF(Tabla2[[#This Row],[EMPRESA]]=Tabla2[[#This Row],[CONTRATISTA PRNCIPAL]],"Principal","Secundaria")</f>
        <v>Principal</v>
      </c>
      <c r="T868" s="42">
        <f>IFERROR(1/COUNTIF(Tabla2[CONTRATISTA PRNCIPAL],Tabla2[[#This Row],[CONTRATISTA PRNCIPAL]]),0)</f>
        <v>0.16666666666666666</v>
      </c>
      <c r="U868" s="43">
        <f>IF(((TODAY()-Tabla2[[#This Row],[FECHA NACIMIENTO]])/365)&lt;18,"Corregir", IF(((TODAY()-Tabla2[[#This Row],[FECHA NACIMIENTO]])/365)&gt;80, "Corregir",ROUNDDOWN(((TODAY()-Tabla2[[#This Row],[FECHA NACIMIENTO]])/365),0)))</f>
        <v>32</v>
      </c>
      <c r="V8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68" s="44" t="str">
        <f>+IF(Tabla2[[#This Row],[Edad]]="Corregir","Corregir","Ok")</f>
        <v>Ok</v>
      </c>
      <c r="X868" s="42" t="str">
        <f>+IFERROR(VLOOKUP(Tabla2[[#This Row],[DISTRITO SEGÚN DNI]],Hoja1!$A$2:$B$32,2,FALSE),"No")</f>
        <v>No</v>
      </c>
      <c r="Y868" s="42" t="str">
        <f>IF(OR(LOWER(Tabla2[[#This Row],[GENERO]])="masculino", LOWER(Tabla2[[#This Row],[GENERO]])="femenino"),"OK","Corregir")</f>
        <v>OK</v>
      </c>
      <c r="Z868" s="42" t="str">
        <f>+IF(Tabla2[[#This Row],[Nro. DNI / CE]]="","Corregir",IF(LEN(Tabla2[[#This Row],[Nro. DNI / CE]])&gt;=8,"OK","Corregir"))</f>
        <v>OK</v>
      </c>
      <c r="AA868" s="42">
        <f>COUNTIF(Tabla2[APELLIDOS Y NOMBRES],Tabla2[[#This Row],[APELLIDOS Y NOMBRES]])</f>
        <v>1</v>
      </c>
      <c r="AB868" s="42">
        <f>IF(Tabla2[[#This Row],[Trabajador]]&gt;1,1/Tabla2[[#This Row],[Trabajador]],Tabla2[[#This Row],[Trabajador]])</f>
        <v>1</v>
      </c>
      <c r="AC868" t="str">
        <f>+IFERROR(IF(Tabla2[[#This Row],[FECHA CESE/BAJA]]="","No Aplica",IF(AND(MONTH(Tabla2[[#This Row],[FECHA CESE/BAJA]])=MONTH(TODAY()-30),YEAR(Tabla2[[#This Row],[FECHA CESE/BAJA]])=YEAR(TODAY())),MONTH(TODAY()-30)&amp;"-"&amp;YEAR(TODAY()),"Borrar")),"No aplica")</f>
        <v>No Aplica</v>
      </c>
      <c r="AD868" t="str">
        <f>+IFERROR(IF(Tabla2[[#This Row],[FECHA INICIO DE LABORES EN OBRA]]="","No Aplica",IF(AND(MONTH(Tabla2[[#This Row],[FECHA INICIO DE LABORES EN OBRA]])=MONTH(TODAY()-30),YEAR(Tabla2[[#This Row],[FECHA INICIO DE LABORES EN OBRA]])=YEAR(TODAY())),MONTH(TODAY()-30)&amp;"-"&amp;YEAR(TODAY()),"No Aplica")),"No Aplica")</f>
        <v>No Aplica</v>
      </c>
    </row>
    <row r="869" spans="1:30" x14ac:dyDescent="0.25">
      <c r="A869" s="13" t="s">
        <v>4778</v>
      </c>
      <c r="B869" s="15" t="s">
        <v>4779</v>
      </c>
      <c r="C869" s="15" t="s">
        <v>4779</v>
      </c>
      <c r="D869" s="15" t="s">
        <v>4796</v>
      </c>
      <c r="E869" s="15" t="s">
        <v>4797</v>
      </c>
      <c r="F869" s="39">
        <v>34976</v>
      </c>
      <c r="G869" s="15">
        <v>1</v>
      </c>
      <c r="H869" s="15" t="s">
        <v>4798</v>
      </c>
      <c r="I869" s="15" t="s">
        <v>4799</v>
      </c>
      <c r="J869" s="15" t="s">
        <v>4800</v>
      </c>
      <c r="K869" s="15" t="s">
        <v>2680</v>
      </c>
      <c r="L869" s="40" t="s">
        <v>3650</v>
      </c>
      <c r="M869" s="39"/>
      <c r="N869" s="41" t="s">
        <v>2098</v>
      </c>
      <c r="O869" s="39">
        <v>45048</v>
      </c>
      <c r="P869" s="40">
        <v>1</v>
      </c>
      <c r="Q869" s="40">
        <v>4</v>
      </c>
      <c r="R869" s="40" t="str">
        <f>IFERROR(VLOOKUP(Tabla2[[#This Row],[CONTRATISTA PRNCIPAL]],Hoja1!$L$5:$M$9,2,FALSE),"CJV")</f>
        <v>CJV</v>
      </c>
      <c r="S869" s="40" t="str">
        <f>IF(Tabla2[[#This Row],[EMPRESA]]=Tabla2[[#This Row],[CONTRATISTA PRNCIPAL]],"Principal","Secundaria")</f>
        <v>Principal</v>
      </c>
      <c r="T869" s="42">
        <f>IFERROR(1/COUNTIF(Tabla2[CONTRATISTA PRNCIPAL],Tabla2[[#This Row],[CONTRATISTA PRNCIPAL]]),0)</f>
        <v>0.16666666666666666</v>
      </c>
      <c r="U869" s="43">
        <f>IF(((TODAY()-Tabla2[[#This Row],[FECHA NACIMIENTO]])/365)&lt;18,"Corregir", IF(((TODAY()-Tabla2[[#This Row],[FECHA NACIMIENTO]])/365)&gt;80, "Corregir",ROUNDDOWN(((TODAY()-Tabla2[[#This Row],[FECHA NACIMIENTO]])/365),0)))</f>
        <v>28</v>
      </c>
      <c r="V8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69" s="44" t="str">
        <f>+IF(Tabla2[[#This Row],[Edad]]="Corregir","Corregir","Ok")</f>
        <v>Ok</v>
      </c>
      <c r="X869" s="42" t="str">
        <f>+IFERROR(VLOOKUP(Tabla2[[#This Row],[DISTRITO SEGÚN DNI]],Hoja1!$A$2:$B$32,2,FALSE),"No")</f>
        <v>No</v>
      </c>
      <c r="Y869" s="42" t="str">
        <f>IF(OR(LOWER(Tabla2[[#This Row],[GENERO]])="masculino", LOWER(Tabla2[[#This Row],[GENERO]])="femenino"),"OK","Corregir")</f>
        <v>OK</v>
      </c>
      <c r="Z869" s="42" t="str">
        <f>+IF(Tabla2[[#This Row],[Nro. DNI / CE]]="","Corregir",IF(LEN(Tabla2[[#This Row],[Nro. DNI / CE]])&gt;=8,"OK","Corregir"))</f>
        <v>OK</v>
      </c>
      <c r="AA869" s="42">
        <f>COUNTIF(Tabla2[APELLIDOS Y NOMBRES],Tabla2[[#This Row],[APELLIDOS Y NOMBRES]])</f>
        <v>1</v>
      </c>
      <c r="AB869" s="42">
        <f>IF(Tabla2[[#This Row],[Trabajador]]&gt;1,1/Tabla2[[#This Row],[Trabajador]],Tabla2[[#This Row],[Trabajador]])</f>
        <v>1</v>
      </c>
      <c r="AC869" t="str">
        <f>+IFERROR(IF(Tabla2[[#This Row],[FECHA CESE/BAJA]]="","No Aplica",IF(AND(MONTH(Tabla2[[#This Row],[FECHA CESE/BAJA]])=MONTH(TODAY()-30),YEAR(Tabla2[[#This Row],[FECHA CESE/BAJA]])=YEAR(TODAY())),MONTH(TODAY()-30)&amp;"-"&amp;YEAR(TODAY()),"Borrar")),"No aplica")</f>
        <v>No Aplica</v>
      </c>
      <c r="AD869" t="str">
        <f>+IFERROR(IF(Tabla2[[#This Row],[FECHA INICIO DE LABORES EN OBRA]]="","No Aplica",IF(AND(MONTH(Tabla2[[#This Row],[FECHA INICIO DE LABORES EN OBRA]])=MONTH(TODAY()-30),YEAR(Tabla2[[#This Row],[FECHA INICIO DE LABORES EN OBRA]])=YEAR(TODAY())),MONTH(TODAY()-30)&amp;"-"&amp;YEAR(TODAY()),"No Aplica")),"No Aplica")</f>
        <v>No Aplica</v>
      </c>
    </row>
    <row r="870" spans="1:30" x14ac:dyDescent="0.25">
      <c r="A870" s="13" t="s">
        <v>4778</v>
      </c>
      <c r="B870" s="15" t="s">
        <v>4779</v>
      </c>
      <c r="C870" s="15" t="s">
        <v>4779</v>
      </c>
      <c r="D870" s="15" t="s">
        <v>4801</v>
      </c>
      <c r="E870" s="15" t="s">
        <v>4802</v>
      </c>
      <c r="F870" s="39">
        <v>31735</v>
      </c>
      <c r="G870" s="15">
        <v>1</v>
      </c>
      <c r="H870" s="15" t="s">
        <v>4782</v>
      </c>
      <c r="I870" s="15" t="s">
        <v>4799</v>
      </c>
      <c r="J870" s="15" t="s">
        <v>4803</v>
      </c>
      <c r="K870" s="15" t="s">
        <v>2680</v>
      </c>
      <c r="L870" s="40" t="s">
        <v>3650</v>
      </c>
      <c r="M870" s="39"/>
      <c r="N870" s="41" t="s">
        <v>2098</v>
      </c>
      <c r="O870" s="39">
        <v>45048</v>
      </c>
      <c r="P870" s="40">
        <v>1</v>
      </c>
      <c r="Q870" s="40">
        <v>4</v>
      </c>
      <c r="R870" s="40" t="str">
        <f>IFERROR(VLOOKUP(Tabla2[[#This Row],[CONTRATISTA PRNCIPAL]],Hoja1!$L$5:$M$9,2,FALSE),"CJV")</f>
        <v>CJV</v>
      </c>
      <c r="S870" s="40" t="str">
        <f>IF(Tabla2[[#This Row],[EMPRESA]]=Tabla2[[#This Row],[CONTRATISTA PRNCIPAL]],"Principal","Secundaria")</f>
        <v>Principal</v>
      </c>
      <c r="T870" s="42">
        <f>IFERROR(1/COUNTIF(Tabla2[CONTRATISTA PRNCIPAL],Tabla2[[#This Row],[CONTRATISTA PRNCIPAL]]),0)</f>
        <v>0.16666666666666666</v>
      </c>
      <c r="U870" s="43">
        <f>IF(((TODAY()-Tabla2[[#This Row],[FECHA NACIMIENTO]])/365)&lt;18,"Corregir", IF(((TODAY()-Tabla2[[#This Row],[FECHA NACIMIENTO]])/365)&gt;80, "Corregir",ROUNDDOWN(((TODAY()-Tabla2[[#This Row],[FECHA NACIMIENTO]])/365),0)))</f>
        <v>36</v>
      </c>
      <c r="V8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70" s="44" t="str">
        <f>+IF(Tabla2[[#This Row],[Edad]]="Corregir","Corregir","Ok")</f>
        <v>Ok</v>
      </c>
      <c r="X870" s="42" t="str">
        <f>+IFERROR(VLOOKUP(Tabla2[[#This Row],[DISTRITO SEGÚN DNI]],Hoja1!$A$2:$B$32,2,FALSE),"No")</f>
        <v>No</v>
      </c>
      <c r="Y870" s="42" t="str">
        <f>IF(OR(LOWER(Tabla2[[#This Row],[GENERO]])="masculino", LOWER(Tabla2[[#This Row],[GENERO]])="femenino"),"OK","Corregir")</f>
        <v>OK</v>
      </c>
      <c r="Z870" s="42" t="str">
        <f>+IF(Tabla2[[#This Row],[Nro. DNI / CE]]="","Corregir",IF(LEN(Tabla2[[#This Row],[Nro. DNI / CE]])&gt;=8,"OK","Corregir"))</f>
        <v>OK</v>
      </c>
      <c r="AA870" s="42">
        <f>COUNTIF(Tabla2[APELLIDOS Y NOMBRES],Tabla2[[#This Row],[APELLIDOS Y NOMBRES]])</f>
        <v>1</v>
      </c>
      <c r="AB870" s="42">
        <f>IF(Tabla2[[#This Row],[Trabajador]]&gt;1,1/Tabla2[[#This Row],[Trabajador]],Tabla2[[#This Row],[Trabajador]])</f>
        <v>1</v>
      </c>
      <c r="AC870" t="str">
        <f>+IFERROR(IF(Tabla2[[#This Row],[FECHA CESE/BAJA]]="","No Aplica",IF(AND(MONTH(Tabla2[[#This Row],[FECHA CESE/BAJA]])=MONTH(TODAY()-30),YEAR(Tabla2[[#This Row],[FECHA CESE/BAJA]])=YEAR(TODAY())),MONTH(TODAY()-30)&amp;"-"&amp;YEAR(TODAY()),"Borrar")),"No aplica")</f>
        <v>No Aplica</v>
      </c>
      <c r="AD870" t="str">
        <f>+IFERROR(IF(Tabla2[[#This Row],[FECHA INICIO DE LABORES EN OBRA]]="","No Aplica",IF(AND(MONTH(Tabla2[[#This Row],[FECHA INICIO DE LABORES EN OBRA]])=MONTH(TODAY()-30),YEAR(Tabla2[[#This Row],[FECHA INICIO DE LABORES EN OBRA]])=YEAR(TODAY())),MONTH(TODAY()-30)&amp;"-"&amp;YEAR(TODAY()),"No Aplica")),"No Aplica")</f>
        <v>No Aplica</v>
      </c>
    </row>
    <row r="871" spans="1:30" x14ac:dyDescent="0.25">
      <c r="A871" s="13">
        <v>20251900842</v>
      </c>
      <c r="B871" s="15"/>
      <c r="C871" s="15" t="s">
        <v>4804</v>
      </c>
      <c r="D871" s="15" t="s">
        <v>4805</v>
      </c>
      <c r="E871" s="15" t="s">
        <v>4806</v>
      </c>
      <c r="F871" s="39">
        <v>35545</v>
      </c>
      <c r="G871" s="15">
        <v>1</v>
      </c>
      <c r="H871" s="15" t="s">
        <v>2691</v>
      </c>
      <c r="I871" s="15" t="s">
        <v>4807</v>
      </c>
      <c r="J871" s="15" t="s">
        <v>4808</v>
      </c>
      <c r="K871" s="15" t="s">
        <v>2108</v>
      </c>
      <c r="L871" s="40" t="s">
        <v>5</v>
      </c>
      <c r="M871" s="39">
        <v>45139</v>
      </c>
      <c r="N871" s="41" t="s">
        <v>2687</v>
      </c>
      <c r="O871" s="39">
        <v>44986</v>
      </c>
      <c r="P871" s="40">
        <v>2</v>
      </c>
      <c r="Q871" s="40">
        <v>1</v>
      </c>
      <c r="R871" s="40" t="str">
        <f>IFERROR(VLOOKUP(Tabla2[[#This Row],[CONTRATISTA PRNCIPAL]],Hoja1!$L$5:$M$9,2,FALSE),"CJV")</f>
        <v>CJV</v>
      </c>
      <c r="S871" s="40" t="str">
        <f>IF(Tabla2[[#This Row],[EMPRESA]]=Tabla2[[#This Row],[CONTRATISTA PRNCIPAL]],"Principal","Secundaria")</f>
        <v>Secundaria</v>
      </c>
      <c r="T871" s="42">
        <f>IFERROR(1/COUNTIF(Tabla2[CONTRATISTA PRNCIPAL],Tabla2[[#This Row],[CONTRATISTA PRNCIPAL]]),0)</f>
        <v>0.05555555555555555</v>
      </c>
      <c r="U871" s="43">
        <f>IF(((TODAY()-Tabla2[[#This Row],[FECHA NACIMIENTO]])/365)&lt;18,"Corregir", IF(((TODAY()-Tabla2[[#This Row],[FECHA NACIMIENTO]])/365)&gt;80, "Corregir",ROUNDDOWN(((TODAY()-Tabla2[[#This Row],[FECHA NACIMIENTO]])/365),0)))</f>
        <v>26</v>
      </c>
      <c r="V8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71" s="44" t="str">
        <f>+IF(Tabla2[[#This Row],[Edad]]="Corregir","Corregir","Ok")</f>
        <v>Ok</v>
      </c>
      <c r="X871" s="42" t="str">
        <f>+IFERROR(VLOOKUP(Tabla2[[#This Row],[DISTRITO SEGÚN DNI]],Hoja1!$A$2:$B$32,2,FALSE),"No")</f>
        <v>No</v>
      </c>
      <c r="Y871" s="42" t="str">
        <f>IF(OR(LOWER(Tabla2[[#This Row],[GENERO]])="masculino", LOWER(Tabla2[[#This Row],[GENERO]])="femenino"),"OK","Corregir")</f>
        <v>OK</v>
      </c>
      <c r="Z871" s="42" t="str">
        <f>+IF(Tabla2[[#This Row],[Nro. DNI / CE]]="","Corregir",IF(LEN(Tabla2[[#This Row],[Nro. DNI / CE]])&gt;=8,"OK","Corregir"))</f>
        <v>OK</v>
      </c>
      <c r="AA871" s="42">
        <f>COUNTIF(Tabla2[APELLIDOS Y NOMBRES],Tabla2[[#This Row],[APELLIDOS Y NOMBRES]])</f>
        <v>1</v>
      </c>
      <c r="AB871" s="42">
        <f>IF(Tabla2[[#This Row],[Trabajador]]&gt;1,1/Tabla2[[#This Row],[Trabajador]],Tabla2[[#This Row],[Trabajador]])</f>
        <v>1</v>
      </c>
      <c r="AC871" t="str">
        <f>+IFERROR(IF(Tabla2[[#This Row],[FECHA CESE/BAJA]]="","No Aplica",IF(AND(MONTH(Tabla2[[#This Row],[FECHA CESE/BAJA]])=MONTH(TODAY()-30),YEAR(Tabla2[[#This Row],[FECHA CESE/BAJA]])=YEAR(TODAY())),MONTH(TODAY()-30)&amp;"-"&amp;YEAR(TODAY()),"Borrar")),"No aplica")</f>
        <v>8-2023</v>
      </c>
      <c r="AD871" t="str">
        <f>+IFERROR(IF(Tabla2[[#This Row],[FECHA INICIO DE LABORES EN OBRA]]="","No Aplica",IF(AND(MONTH(Tabla2[[#This Row],[FECHA INICIO DE LABORES EN OBRA]])=MONTH(TODAY()-30),YEAR(Tabla2[[#This Row],[FECHA INICIO DE LABORES EN OBRA]])=YEAR(TODAY())),MONTH(TODAY()-30)&amp;"-"&amp;YEAR(TODAY()),"No Aplica")),"No Aplica")</f>
        <v>No Aplica</v>
      </c>
    </row>
    <row r="872" spans="1:30" x14ac:dyDescent="0.25">
      <c r="A872" s="13">
        <v>20393935228</v>
      </c>
      <c r="B872" s="15" t="s">
        <v>4809</v>
      </c>
      <c r="C872" s="15" t="s">
        <v>4804</v>
      </c>
      <c r="D872" s="15" t="s">
        <v>4810</v>
      </c>
      <c r="E872" s="15" t="s">
        <v>4811</v>
      </c>
      <c r="F872" s="39">
        <v>35060</v>
      </c>
      <c r="G872" s="15">
        <v>1</v>
      </c>
      <c r="H872" s="15" t="s">
        <v>2691</v>
      </c>
      <c r="I872" s="15" t="s">
        <v>4807</v>
      </c>
      <c r="J872" s="15" t="s">
        <v>4812</v>
      </c>
      <c r="K872" s="15" t="s">
        <v>2897</v>
      </c>
      <c r="L872" s="40" t="s">
        <v>6</v>
      </c>
      <c r="M872" s="39">
        <v>45144</v>
      </c>
      <c r="N872" s="41" t="s">
        <v>2687</v>
      </c>
      <c r="O872" s="39">
        <v>44972</v>
      </c>
      <c r="P872" s="40">
        <v>2</v>
      </c>
      <c r="Q872" s="40">
        <v>1</v>
      </c>
      <c r="R872" s="40" t="str">
        <f>IFERROR(VLOOKUP(Tabla2[[#This Row],[CONTRATISTA PRNCIPAL]],Hoja1!$L$5:$M$9,2,FALSE),"CJV")</f>
        <v>CJV</v>
      </c>
      <c r="S872" s="40" t="str">
        <f>IF(Tabla2[[#This Row],[EMPRESA]]=Tabla2[[#This Row],[CONTRATISTA PRNCIPAL]],"Principal","Secundaria")</f>
        <v>Secundaria</v>
      </c>
      <c r="T872" s="42">
        <f>IFERROR(1/COUNTIF(Tabla2[CONTRATISTA PRNCIPAL],Tabla2[[#This Row],[CONTRATISTA PRNCIPAL]]),0)</f>
        <v>0.05555555555555555</v>
      </c>
      <c r="U872" s="43">
        <f>IF(((TODAY()-Tabla2[[#This Row],[FECHA NACIMIENTO]])/365)&lt;18,"Corregir", IF(((TODAY()-Tabla2[[#This Row],[FECHA NACIMIENTO]])/365)&gt;80, "Corregir",ROUNDDOWN(((TODAY()-Tabla2[[#This Row],[FECHA NACIMIENTO]])/365),0)))</f>
        <v>27</v>
      </c>
      <c r="V8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72" s="44" t="str">
        <f>+IF(Tabla2[[#This Row],[Edad]]="Corregir","Corregir","Ok")</f>
        <v>Ok</v>
      </c>
      <c r="X872" s="42" t="str">
        <f>+IFERROR(VLOOKUP(Tabla2[[#This Row],[DISTRITO SEGÚN DNI]],Hoja1!$A$2:$B$32,2,FALSE),"No")</f>
        <v>No</v>
      </c>
      <c r="Y872" s="42" t="str">
        <f>IF(OR(LOWER(Tabla2[[#This Row],[GENERO]])="masculino", LOWER(Tabla2[[#This Row],[GENERO]])="femenino"),"OK","Corregir")</f>
        <v>OK</v>
      </c>
      <c r="Z872" s="42" t="str">
        <f>+IF(Tabla2[[#This Row],[Nro. DNI / CE]]="","Corregir",IF(LEN(Tabla2[[#This Row],[Nro. DNI / CE]])&gt;=8,"OK","Corregir"))</f>
        <v>OK</v>
      </c>
      <c r="AA872" s="42">
        <f>COUNTIF(Tabla2[APELLIDOS Y NOMBRES],Tabla2[[#This Row],[APELLIDOS Y NOMBRES]])</f>
        <v>1</v>
      </c>
      <c r="AB872" s="42">
        <f>IF(Tabla2[[#This Row],[Trabajador]]&gt;1,1/Tabla2[[#This Row],[Trabajador]],Tabla2[[#This Row],[Trabajador]])</f>
        <v>1</v>
      </c>
      <c r="AC872" t="str">
        <f>+IFERROR(IF(Tabla2[[#This Row],[FECHA CESE/BAJA]]="","No Aplica",IF(AND(MONTH(Tabla2[[#This Row],[FECHA CESE/BAJA]])=MONTH(TODAY()-30),YEAR(Tabla2[[#This Row],[FECHA CESE/BAJA]])=YEAR(TODAY())),MONTH(TODAY()-30)&amp;"-"&amp;YEAR(TODAY()),"Borrar")),"No aplica")</f>
        <v>8-2023</v>
      </c>
      <c r="AD872" t="str">
        <f>+IFERROR(IF(Tabla2[[#This Row],[FECHA INICIO DE LABORES EN OBRA]]="","No Aplica",IF(AND(MONTH(Tabla2[[#This Row],[FECHA INICIO DE LABORES EN OBRA]])=MONTH(TODAY()-30),YEAR(Tabla2[[#This Row],[FECHA INICIO DE LABORES EN OBRA]])=YEAR(TODAY())),MONTH(TODAY()-30)&amp;"-"&amp;YEAR(TODAY()),"No Aplica")),"No Aplica")</f>
        <v>No Aplica</v>
      </c>
    </row>
    <row r="873" spans="1:30" x14ac:dyDescent="0.25">
      <c r="A873" s="13">
        <v>20251900842</v>
      </c>
      <c r="B873" s="15"/>
      <c r="C873" s="15" t="s">
        <v>4804</v>
      </c>
      <c r="D873" s="15" t="s">
        <v>4813</v>
      </c>
      <c r="E873" s="15" t="s">
        <v>4814</v>
      </c>
      <c r="F873" s="39">
        <v>33759</v>
      </c>
      <c r="G873" s="15">
        <v>1</v>
      </c>
      <c r="H873" s="15" t="s">
        <v>4815</v>
      </c>
      <c r="I873" s="15" t="s">
        <v>4807</v>
      </c>
      <c r="J873" s="15" t="s">
        <v>4816</v>
      </c>
      <c r="K873" s="15" t="s">
        <v>2113</v>
      </c>
      <c r="L873" s="40" t="s">
        <v>5</v>
      </c>
      <c r="M873" s="39"/>
      <c r="N873" s="41" t="s">
        <v>2687</v>
      </c>
      <c r="O873" s="39">
        <v>44986</v>
      </c>
      <c r="P873" s="40">
        <v>1</v>
      </c>
      <c r="Q873" s="40">
        <v>1</v>
      </c>
      <c r="R873" s="40" t="str">
        <f>IFERROR(VLOOKUP(Tabla2[[#This Row],[CONTRATISTA PRNCIPAL]],Hoja1!$L$5:$M$9,2,FALSE),"CJV")</f>
        <v>CJV</v>
      </c>
      <c r="S873" s="40" t="str">
        <f>IF(Tabla2[[#This Row],[EMPRESA]]=Tabla2[[#This Row],[CONTRATISTA PRNCIPAL]],"Principal","Secundaria")</f>
        <v>Secundaria</v>
      </c>
      <c r="T873" s="42">
        <f>IFERROR(1/COUNTIF(Tabla2[CONTRATISTA PRNCIPAL],Tabla2[[#This Row],[CONTRATISTA PRNCIPAL]]),0)</f>
        <v>0.05555555555555555</v>
      </c>
      <c r="U873" s="43">
        <f>IF(((TODAY()-Tabla2[[#This Row],[FECHA NACIMIENTO]])/365)&lt;18,"Corregir", IF(((TODAY()-Tabla2[[#This Row],[FECHA NACIMIENTO]])/365)&gt;80, "Corregir",ROUNDDOWN(((TODAY()-Tabla2[[#This Row],[FECHA NACIMIENTO]])/365),0)))</f>
        <v>31</v>
      </c>
      <c r="V8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73" s="44" t="str">
        <f>+IF(Tabla2[[#This Row],[Edad]]="Corregir","Corregir","Ok")</f>
        <v>Ok</v>
      </c>
      <c r="X873" s="42" t="str">
        <f>+IFERROR(VLOOKUP(Tabla2[[#This Row],[DISTRITO SEGÚN DNI]],Hoja1!$A$2:$B$32,2,FALSE),"No")</f>
        <v>No</v>
      </c>
      <c r="Y873" s="42" t="str">
        <f>IF(OR(LOWER(Tabla2[[#This Row],[GENERO]])="masculino", LOWER(Tabla2[[#This Row],[GENERO]])="femenino"),"OK","Corregir")</f>
        <v>OK</v>
      </c>
      <c r="Z873" s="42" t="str">
        <f>+IF(Tabla2[[#This Row],[Nro. DNI / CE]]="","Corregir",IF(LEN(Tabla2[[#This Row],[Nro. DNI / CE]])&gt;=8,"OK","Corregir"))</f>
        <v>OK</v>
      </c>
      <c r="AA873" s="42">
        <f>COUNTIF(Tabla2[APELLIDOS Y NOMBRES],Tabla2[[#This Row],[APELLIDOS Y NOMBRES]])</f>
        <v>1</v>
      </c>
      <c r="AB873" s="42">
        <f>IF(Tabla2[[#This Row],[Trabajador]]&gt;1,1/Tabla2[[#This Row],[Trabajador]],Tabla2[[#This Row],[Trabajador]])</f>
        <v>1</v>
      </c>
      <c r="AC873" t="str">
        <f>+IFERROR(IF(Tabla2[[#This Row],[FECHA CESE/BAJA]]="","No Aplica",IF(AND(MONTH(Tabla2[[#This Row],[FECHA CESE/BAJA]])=MONTH(TODAY()-30),YEAR(Tabla2[[#This Row],[FECHA CESE/BAJA]])=YEAR(TODAY())),MONTH(TODAY()-30)&amp;"-"&amp;YEAR(TODAY()),"Borrar")),"No aplica")</f>
        <v>No Aplica</v>
      </c>
      <c r="AD873" t="str">
        <f>+IFERROR(IF(Tabla2[[#This Row],[FECHA INICIO DE LABORES EN OBRA]]="","No Aplica",IF(AND(MONTH(Tabla2[[#This Row],[FECHA INICIO DE LABORES EN OBRA]])=MONTH(TODAY()-30),YEAR(Tabla2[[#This Row],[FECHA INICIO DE LABORES EN OBRA]])=YEAR(TODAY())),MONTH(TODAY()-30)&amp;"-"&amp;YEAR(TODAY()),"No Aplica")),"No Aplica")</f>
        <v>No Aplica</v>
      </c>
    </row>
    <row r="874" spans="1:30" x14ac:dyDescent="0.25">
      <c r="A874" s="13">
        <v>20251900842</v>
      </c>
      <c r="B874" s="15"/>
      <c r="C874" s="15" t="s">
        <v>4804</v>
      </c>
      <c r="D874" s="15" t="s">
        <v>4817</v>
      </c>
      <c r="E874" s="15" t="s">
        <v>4818</v>
      </c>
      <c r="F874" s="39">
        <v>35429</v>
      </c>
      <c r="G874" s="15">
        <v>1</v>
      </c>
      <c r="H874" s="15" t="s">
        <v>4819</v>
      </c>
      <c r="I874" s="15" t="s">
        <v>4807</v>
      </c>
      <c r="J874" s="15" t="s">
        <v>4820</v>
      </c>
      <c r="K874" s="15" t="s">
        <v>2843</v>
      </c>
      <c r="L874" s="40" t="s">
        <v>6</v>
      </c>
      <c r="M874" s="39"/>
      <c r="N874" s="41" t="s">
        <v>2687</v>
      </c>
      <c r="O874" s="39">
        <v>44986</v>
      </c>
      <c r="P874" s="40">
        <v>1</v>
      </c>
      <c r="Q874" s="40">
        <v>1</v>
      </c>
      <c r="R874" s="40" t="str">
        <f>IFERROR(VLOOKUP(Tabla2[[#This Row],[CONTRATISTA PRNCIPAL]],Hoja1!$L$5:$M$9,2,FALSE),"CJV")</f>
        <v>CJV</v>
      </c>
      <c r="S874" s="40" t="str">
        <f>IF(Tabla2[[#This Row],[EMPRESA]]=Tabla2[[#This Row],[CONTRATISTA PRNCIPAL]],"Principal","Secundaria")</f>
        <v>Secundaria</v>
      </c>
      <c r="T874" s="42">
        <f>IFERROR(1/COUNTIF(Tabla2[CONTRATISTA PRNCIPAL],Tabla2[[#This Row],[CONTRATISTA PRNCIPAL]]),0)</f>
        <v>0.05555555555555555</v>
      </c>
      <c r="U874" s="43">
        <f>IF(((TODAY()-Tabla2[[#This Row],[FECHA NACIMIENTO]])/365)&lt;18,"Corregir", IF(((TODAY()-Tabla2[[#This Row],[FECHA NACIMIENTO]])/365)&gt;80, "Corregir",ROUNDDOWN(((TODAY()-Tabla2[[#This Row],[FECHA NACIMIENTO]])/365),0)))</f>
        <v>26</v>
      </c>
      <c r="V8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74" s="44" t="str">
        <f>+IF(Tabla2[[#This Row],[Edad]]="Corregir","Corregir","Ok")</f>
        <v>Ok</v>
      </c>
      <c r="X874" s="42" t="str">
        <f>+IFERROR(VLOOKUP(Tabla2[[#This Row],[DISTRITO SEGÚN DNI]],Hoja1!$A$2:$B$32,2,FALSE),"No")</f>
        <v>No</v>
      </c>
      <c r="Y874" s="42" t="str">
        <f>IF(OR(LOWER(Tabla2[[#This Row],[GENERO]])="masculino", LOWER(Tabla2[[#This Row],[GENERO]])="femenino"),"OK","Corregir")</f>
        <v>OK</v>
      </c>
      <c r="Z874" s="42" t="str">
        <f>+IF(Tabla2[[#This Row],[Nro. DNI / CE]]="","Corregir",IF(LEN(Tabla2[[#This Row],[Nro. DNI / CE]])&gt;=8,"OK","Corregir"))</f>
        <v>OK</v>
      </c>
      <c r="AA874" s="42">
        <f>COUNTIF(Tabla2[APELLIDOS Y NOMBRES],Tabla2[[#This Row],[APELLIDOS Y NOMBRES]])</f>
        <v>1</v>
      </c>
      <c r="AB874" s="42">
        <f>IF(Tabla2[[#This Row],[Trabajador]]&gt;1,1/Tabla2[[#This Row],[Trabajador]],Tabla2[[#This Row],[Trabajador]])</f>
        <v>1</v>
      </c>
      <c r="AC874" t="str">
        <f>+IFERROR(IF(Tabla2[[#This Row],[FECHA CESE/BAJA]]="","No Aplica",IF(AND(MONTH(Tabla2[[#This Row],[FECHA CESE/BAJA]])=MONTH(TODAY()-30),YEAR(Tabla2[[#This Row],[FECHA CESE/BAJA]])=YEAR(TODAY())),MONTH(TODAY()-30)&amp;"-"&amp;YEAR(TODAY()),"Borrar")),"No aplica")</f>
        <v>No Aplica</v>
      </c>
      <c r="AD874" t="str">
        <f>+IFERROR(IF(Tabla2[[#This Row],[FECHA INICIO DE LABORES EN OBRA]]="","No Aplica",IF(AND(MONTH(Tabla2[[#This Row],[FECHA INICIO DE LABORES EN OBRA]])=MONTH(TODAY()-30),YEAR(Tabla2[[#This Row],[FECHA INICIO DE LABORES EN OBRA]])=YEAR(TODAY())),MONTH(TODAY()-30)&amp;"-"&amp;YEAR(TODAY()),"No Aplica")),"No Aplica")</f>
        <v>No Aplica</v>
      </c>
    </row>
    <row r="875" spans="1:30" x14ac:dyDescent="0.25">
      <c r="A875" s="13">
        <v>20251900842</v>
      </c>
      <c r="B875" s="15"/>
      <c r="C875" s="15" t="s">
        <v>4804</v>
      </c>
      <c r="D875" s="15" t="s">
        <v>4821</v>
      </c>
      <c r="E875" s="15" t="s">
        <v>4822</v>
      </c>
      <c r="F875" s="39">
        <v>33062</v>
      </c>
      <c r="G875" s="15">
        <v>1</v>
      </c>
      <c r="H875" s="15" t="s">
        <v>4823</v>
      </c>
      <c r="I875" s="15" t="s">
        <v>4807</v>
      </c>
      <c r="J875" s="15" t="s">
        <v>4824</v>
      </c>
      <c r="K875" s="15" t="s">
        <v>2897</v>
      </c>
      <c r="L875" s="40" t="s">
        <v>6</v>
      </c>
      <c r="M875" s="39"/>
      <c r="N875" s="41" t="s">
        <v>2687</v>
      </c>
      <c r="O875" s="39">
        <v>44986</v>
      </c>
      <c r="P875" s="40">
        <v>1</v>
      </c>
      <c r="Q875" s="40">
        <v>2</v>
      </c>
      <c r="R875" s="40" t="str">
        <f>IFERROR(VLOOKUP(Tabla2[[#This Row],[CONTRATISTA PRNCIPAL]],Hoja1!$L$5:$M$9,2,FALSE),"CJV")</f>
        <v>CJV</v>
      </c>
      <c r="S875" s="40" t="str">
        <f>IF(Tabla2[[#This Row],[EMPRESA]]=Tabla2[[#This Row],[CONTRATISTA PRNCIPAL]],"Principal","Secundaria")</f>
        <v>Secundaria</v>
      </c>
      <c r="T875" s="42">
        <f>IFERROR(1/COUNTIF(Tabla2[CONTRATISTA PRNCIPAL],Tabla2[[#This Row],[CONTRATISTA PRNCIPAL]]),0)</f>
        <v>0.05555555555555555</v>
      </c>
      <c r="U875" s="43">
        <f>IF(((TODAY()-Tabla2[[#This Row],[FECHA NACIMIENTO]])/365)&lt;18,"Corregir", IF(((TODAY()-Tabla2[[#This Row],[FECHA NACIMIENTO]])/365)&gt;80, "Corregir",ROUNDDOWN(((TODAY()-Tabla2[[#This Row],[FECHA NACIMIENTO]])/365),0)))</f>
        <v>33</v>
      </c>
      <c r="V8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75" s="44" t="str">
        <f>+IF(Tabla2[[#This Row],[Edad]]="Corregir","Corregir","Ok")</f>
        <v>Ok</v>
      </c>
      <c r="X875" s="42" t="str">
        <f>+IFERROR(VLOOKUP(Tabla2[[#This Row],[DISTRITO SEGÚN DNI]],Hoja1!$A$2:$B$32,2,FALSE),"No")</f>
        <v>No</v>
      </c>
      <c r="Y875" s="42" t="str">
        <f>IF(OR(LOWER(Tabla2[[#This Row],[GENERO]])="masculino", LOWER(Tabla2[[#This Row],[GENERO]])="femenino"),"OK","Corregir")</f>
        <v>OK</v>
      </c>
      <c r="Z875" s="42" t="str">
        <f>+IF(Tabla2[[#This Row],[Nro. DNI / CE]]="","Corregir",IF(LEN(Tabla2[[#This Row],[Nro. DNI / CE]])&gt;=8,"OK","Corregir"))</f>
        <v>OK</v>
      </c>
      <c r="AA875" s="42">
        <f>COUNTIF(Tabla2[APELLIDOS Y NOMBRES],Tabla2[[#This Row],[APELLIDOS Y NOMBRES]])</f>
        <v>1</v>
      </c>
      <c r="AB875" s="42">
        <f>IF(Tabla2[[#This Row],[Trabajador]]&gt;1,1/Tabla2[[#This Row],[Trabajador]],Tabla2[[#This Row],[Trabajador]])</f>
        <v>1</v>
      </c>
      <c r="AC875" t="str">
        <f>+IFERROR(IF(Tabla2[[#This Row],[FECHA CESE/BAJA]]="","No Aplica",IF(AND(MONTH(Tabla2[[#This Row],[FECHA CESE/BAJA]])=MONTH(TODAY()-30),YEAR(Tabla2[[#This Row],[FECHA CESE/BAJA]])=YEAR(TODAY())),MONTH(TODAY()-30)&amp;"-"&amp;YEAR(TODAY()),"Borrar")),"No aplica")</f>
        <v>No Aplica</v>
      </c>
      <c r="AD875" t="str">
        <f>+IFERROR(IF(Tabla2[[#This Row],[FECHA INICIO DE LABORES EN OBRA]]="","No Aplica",IF(AND(MONTH(Tabla2[[#This Row],[FECHA INICIO DE LABORES EN OBRA]])=MONTH(TODAY()-30),YEAR(Tabla2[[#This Row],[FECHA INICIO DE LABORES EN OBRA]])=YEAR(TODAY())),MONTH(TODAY()-30)&amp;"-"&amp;YEAR(TODAY()),"No Aplica")),"No Aplica")</f>
        <v>No Aplica</v>
      </c>
    </row>
    <row r="876" spans="1:30" x14ac:dyDescent="0.25">
      <c r="A876" s="13">
        <v>20251900842</v>
      </c>
      <c r="B876" s="15"/>
      <c r="C876" s="15" t="s">
        <v>4804</v>
      </c>
      <c r="D876" s="15" t="s">
        <v>487</v>
      </c>
      <c r="E876" s="15" t="s">
        <v>488</v>
      </c>
      <c r="F876" s="39">
        <v>29295</v>
      </c>
      <c r="G876" s="15">
        <v>3</v>
      </c>
      <c r="H876" s="15" t="s">
        <v>4825</v>
      </c>
      <c r="I876" s="15" t="s">
        <v>4807</v>
      </c>
      <c r="J876" s="15" t="s">
        <v>4826</v>
      </c>
      <c r="K876" s="15" t="s">
        <v>2933</v>
      </c>
      <c r="L876" s="40" t="s">
        <v>6</v>
      </c>
      <c r="M876" s="39"/>
      <c r="N876" s="41" t="s">
        <v>2687</v>
      </c>
      <c r="O876" s="39">
        <v>44986</v>
      </c>
      <c r="P876" s="40">
        <v>1</v>
      </c>
      <c r="Q876" s="40">
        <v>2</v>
      </c>
      <c r="R876" s="40" t="str">
        <f>IFERROR(VLOOKUP(Tabla2[[#This Row],[CONTRATISTA PRNCIPAL]],Hoja1!$L$5:$M$9,2,FALSE),"CJV")</f>
        <v>CJV</v>
      </c>
      <c r="S876" s="40" t="str">
        <f>IF(Tabla2[[#This Row],[EMPRESA]]=Tabla2[[#This Row],[CONTRATISTA PRNCIPAL]],"Principal","Secundaria")</f>
        <v>Secundaria</v>
      </c>
      <c r="T876" s="42">
        <f>IFERROR(1/COUNTIF(Tabla2[CONTRATISTA PRNCIPAL],Tabla2[[#This Row],[CONTRATISTA PRNCIPAL]]),0)</f>
        <v>0.05555555555555555</v>
      </c>
      <c r="U876" s="43">
        <f>IF(((TODAY()-Tabla2[[#This Row],[FECHA NACIMIENTO]])/365)&lt;18,"Corregir", IF(((TODAY()-Tabla2[[#This Row],[FECHA NACIMIENTO]])/365)&gt;80, "Corregir",ROUNDDOWN(((TODAY()-Tabla2[[#This Row],[FECHA NACIMIENTO]])/365),0)))</f>
        <v>43</v>
      </c>
      <c r="V8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76" s="44" t="str">
        <f>+IF(Tabla2[[#This Row],[Edad]]="Corregir","Corregir","Ok")</f>
        <v>Ok</v>
      </c>
      <c r="X876" s="42" t="str">
        <f>+IFERROR(VLOOKUP(Tabla2[[#This Row],[DISTRITO SEGÚN DNI]],Hoja1!$A$2:$B$32,2,FALSE),"No")</f>
        <v>CALLAO</v>
      </c>
      <c r="Y876" s="42" t="str">
        <f>IF(OR(LOWER(Tabla2[[#This Row],[GENERO]])="masculino", LOWER(Tabla2[[#This Row],[GENERO]])="femenino"),"OK","Corregir")</f>
        <v>OK</v>
      </c>
      <c r="Z876" s="42" t="str">
        <f>+IF(Tabla2[[#This Row],[Nro. DNI / CE]]="","Corregir",IF(LEN(Tabla2[[#This Row],[Nro. DNI / CE]])&gt;=8,"OK","Corregir"))</f>
        <v>OK</v>
      </c>
      <c r="AA876" s="42">
        <f>COUNTIF(Tabla2[APELLIDOS Y NOMBRES],Tabla2[[#This Row],[APELLIDOS Y NOMBRES]])</f>
        <v>1</v>
      </c>
      <c r="AB876" s="42">
        <f>IF(Tabla2[[#This Row],[Trabajador]]&gt;1,1/Tabla2[[#This Row],[Trabajador]],Tabla2[[#This Row],[Trabajador]])</f>
        <v>1</v>
      </c>
      <c r="AC876" t="str">
        <f>+IFERROR(IF(Tabla2[[#This Row],[FECHA CESE/BAJA]]="","No Aplica",IF(AND(MONTH(Tabla2[[#This Row],[FECHA CESE/BAJA]])=MONTH(TODAY()-30),YEAR(Tabla2[[#This Row],[FECHA CESE/BAJA]])=YEAR(TODAY())),MONTH(TODAY()-30)&amp;"-"&amp;YEAR(TODAY()),"Borrar")),"No aplica")</f>
        <v>No Aplica</v>
      </c>
      <c r="AD876" t="str">
        <f>+IFERROR(IF(Tabla2[[#This Row],[FECHA INICIO DE LABORES EN OBRA]]="","No Aplica",IF(AND(MONTH(Tabla2[[#This Row],[FECHA INICIO DE LABORES EN OBRA]])=MONTH(TODAY()-30),YEAR(Tabla2[[#This Row],[FECHA INICIO DE LABORES EN OBRA]])=YEAR(TODAY())),MONTH(TODAY()-30)&amp;"-"&amp;YEAR(TODAY()),"No Aplica")),"No Aplica")</f>
        <v>No Aplica</v>
      </c>
    </row>
    <row r="877" spans="1:30" x14ac:dyDescent="0.25">
      <c r="A877" s="13">
        <v>20251900842</v>
      </c>
      <c r="B877" s="15"/>
      <c r="C877" s="15" t="s">
        <v>4804</v>
      </c>
      <c r="D877" s="15" t="s">
        <v>4827</v>
      </c>
      <c r="E877" s="15" t="s">
        <v>4828</v>
      </c>
      <c r="F877" s="39">
        <v>36036</v>
      </c>
      <c r="G877" s="15">
        <v>1</v>
      </c>
      <c r="H877" s="15" t="s">
        <v>4819</v>
      </c>
      <c r="I877" s="15" t="s">
        <v>4807</v>
      </c>
      <c r="J877" s="15" t="s">
        <v>4829</v>
      </c>
      <c r="K877" s="15" t="s">
        <v>2799</v>
      </c>
      <c r="L877" s="40" t="s">
        <v>6</v>
      </c>
      <c r="M877" s="39"/>
      <c r="N877" s="41" t="s">
        <v>2687</v>
      </c>
      <c r="O877" s="39">
        <v>44945</v>
      </c>
      <c r="P877" s="40">
        <v>1</v>
      </c>
      <c r="Q877" s="40">
        <v>1</v>
      </c>
      <c r="R877" s="40" t="str">
        <f>IFERROR(VLOOKUP(Tabla2[[#This Row],[CONTRATISTA PRNCIPAL]],Hoja1!$L$5:$M$9,2,FALSE),"CJV")</f>
        <v>CJV</v>
      </c>
      <c r="S877" s="40" t="str">
        <f>IF(Tabla2[[#This Row],[EMPRESA]]=Tabla2[[#This Row],[CONTRATISTA PRNCIPAL]],"Principal","Secundaria")</f>
        <v>Secundaria</v>
      </c>
      <c r="T877" s="42">
        <f>IFERROR(1/COUNTIF(Tabla2[CONTRATISTA PRNCIPAL],Tabla2[[#This Row],[CONTRATISTA PRNCIPAL]]),0)</f>
        <v>0.05555555555555555</v>
      </c>
      <c r="U877" s="43">
        <f>IF(((TODAY()-Tabla2[[#This Row],[FECHA NACIMIENTO]])/365)&lt;18,"Corregir", IF(((TODAY()-Tabla2[[#This Row],[FECHA NACIMIENTO]])/365)&gt;80, "Corregir",ROUNDDOWN(((TODAY()-Tabla2[[#This Row],[FECHA NACIMIENTO]])/365),0)))</f>
        <v>25</v>
      </c>
      <c r="V8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77" s="44" t="str">
        <f>+IF(Tabla2[[#This Row],[Edad]]="Corregir","Corregir","Ok")</f>
        <v>Ok</v>
      </c>
      <c r="X877" s="42" t="str">
        <f>+IFERROR(VLOOKUP(Tabla2[[#This Row],[DISTRITO SEGÚN DNI]],Hoja1!$A$2:$B$32,2,FALSE),"No")</f>
        <v>No</v>
      </c>
      <c r="Y877" s="42" t="str">
        <f>IF(OR(LOWER(Tabla2[[#This Row],[GENERO]])="masculino", LOWER(Tabla2[[#This Row],[GENERO]])="femenino"),"OK","Corregir")</f>
        <v>OK</v>
      </c>
      <c r="Z877" s="42" t="str">
        <f>+IF(Tabla2[[#This Row],[Nro. DNI / CE]]="","Corregir",IF(LEN(Tabla2[[#This Row],[Nro. DNI / CE]])&gt;=8,"OK","Corregir"))</f>
        <v>OK</v>
      </c>
      <c r="AA877" s="42">
        <f>COUNTIF(Tabla2[APELLIDOS Y NOMBRES],Tabla2[[#This Row],[APELLIDOS Y NOMBRES]])</f>
        <v>1</v>
      </c>
      <c r="AB877" s="42">
        <f>IF(Tabla2[[#This Row],[Trabajador]]&gt;1,1/Tabla2[[#This Row],[Trabajador]],Tabla2[[#This Row],[Trabajador]])</f>
        <v>1</v>
      </c>
      <c r="AC877" t="str">
        <f>+IFERROR(IF(Tabla2[[#This Row],[FECHA CESE/BAJA]]="","No Aplica",IF(AND(MONTH(Tabla2[[#This Row],[FECHA CESE/BAJA]])=MONTH(TODAY()-30),YEAR(Tabla2[[#This Row],[FECHA CESE/BAJA]])=YEAR(TODAY())),MONTH(TODAY()-30)&amp;"-"&amp;YEAR(TODAY()),"Borrar")),"No aplica")</f>
        <v>No Aplica</v>
      </c>
      <c r="AD877" t="str">
        <f>+IFERROR(IF(Tabla2[[#This Row],[FECHA INICIO DE LABORES EN OBRA]]="","No Aplica",IF(AND(MONTH(Tabla2[[#This Row],[FECHA INICIO DE LABORES EN OBRA]])=MONTH(TODAY()-30),YEAR(Tabla2[[#This Row],[FECHA INICIO DE LABORES EN OBRA]])=YEAR(TODAY())),MONTH(TODAY()-30)&amp;"-"&amp;YEAR(TODAY()),"No Aplica")),"No Aplica")</f>
        <v>No Aplica</v>
      </c>
    </row>
    <row r="878" spans="1:30" x14ac:dyDescent="0.25">
      <c r="A878" s="13">
        <v>20251900842</v>
      </c>
      <c r="B878" s="15"/>
      <c r="C878" s="15" t="s">
        <v>4804</v>
      </c>
      <c r="D878" s="15" t="s">
        <v>4830</v>
      </c>
      <c r="E878" s="15" t="s">
        <v>4831</v>
      </c>
      <c r="F878" s="39">
        <v>32832</v>
      </c>
      <c r="G878" s="15">
        <v>3</v>
      </c>
      <c r="H878" s="15" t="s">
        <v>4825</v>
      </c>
      <c r="I878" s="15" t="s">
        <v>4807</v>
      </c>
      <c r="J878" s="15" t="s">
        <v>4832</v>
      </c>
      <c r="K878" s="15" t="s">
        <v>2808</v>
      </c>
      <c r="L878" s="40" t="s">
        <v>6</v>
      </c>
      <c r="M878" s="39"/>
      <c r="N878" s="41" t="s">
        <v>2687</v>
      </c>
      <c r="O878" s="39">
        <v>44986</v>
      </c>
      <c r="P878" s="40">
        <v>1</v>
      </c>
      <c r="Q878" s="40">
        <v>1</v>
      </c>
      <c r="R878" s="40" t="str">
        <f>IFERROR(VLOOKUP(Tabla2[[#This Row],[CONTRATISTA PRNCIPAL]],Hoja1!$L$5:$M$9,2,FALSE),"CJV")</f>
        <v>CJV</v>
      </c>
      <c r="S878" s="40" t="str">
        <f>IF(Tabla2[[#This Row],[EMPRESA]]=Tabla2[[#This Row],[CONTRATISTA PRNCIPAL]],"Principal","Secundaria")</f>
        <v>Secundaria</v>
      </c>
      <c r="T878" s="42">
        <f>IFERROR(1/COUNTIF(Tabla2[CONTRATISTA PRNCIPAL],Tabla2[[#This Row],[CONTRATISTA PRNCIPAL]]),0)</f>
        <v>0.05555555555555555</v>
      </c>
      <c r="U878" s="43">
        <f>IF(((TODAY()-Tabla2[[#This Row],[FECHA NACIMIENTO]])/365)&lt;18,"Corregir", IF(((TODAY()-Tabla2[[#This Row],[FECHA NACIMIENTO]])/365)&gt;80, "Corregir",ROUNDDOWN(((TODAY()-Tabla2[[#This Row],[FECHA NACIMIENTO]])/365),0)))</f>
        <v>33</v>
      </c>
      <c r="V8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78" s="44" t="str">
        <f>+IF(Tabla2[[#This Row],[Edad]]="Corregir","Corregir","Ok")</f>
        <v>Ok</v>
      </c>
      <c r="X878" s="42" t="str">
        <f>+IFERROR(VLOOKUP(Tabla2[[#This Row],[DISTRITO SEGÚN DNI]],Hoja1!$A$2:$B$32,2,FALSE),"No")</f>
        <v>No</v>
      </c>
      <c r="Y878" s="42" t="str">
        <f>IF(OR(LOWER(Tabla2[[#This Row],[GENERO]])="masculino", LOWER(Tabla2[[#This Row],[GENERO]])="femenino"),"OK","Corregir")</f>
        <v>OK</v>
      </c>
      <c r="Z878" s="42" t="str">
        <f>+IF(Tabla2[[#This Row],[Nro. DNI / CE]]="","Corregir",IF(LEN(Tabla2[[#This Row],[Nro. DNI / CE]])&gt;=8,"OK","Corregir"))</f>
        <v>OK</v>
      </c>
      <c r="AA878" s="42">
        <f>COUNTIF(Tabla2[APELLIDOS Y NOMBRES],Tabla2[[#This Row],[APELLIDOS Y NOMBRES]])</f>
        <v>1</v>
      </c>
      <c r="AB878" s="42">
        <f>IF(Tabla2[[#This Row],[Trabajador]]&gt;1,1/Tabla2[[#This Row],[Trabajador]],Tabla2[[#This Row],[Trabajador]])</f>
        <v>1</v>
      </c>
      <c r="AC878" t="str">
        <f>+IFERROR(IF(Tabla2[[#This Row],[FECHA CESE/BAJA]]="","No Aplica",IF(AND(MONTH(Tabla2[[#This Row],[FECHA CESE/BAJA]])=MONTH(TODAY()-30),YEAR(Tabla2[[#This Row],[FECHA CESE/BAJA]])=YEAR(TODAY())),MONTH(TODAY()-30)&amp;"-"&amp;YEAR(TODAY()),"Borrar")),"No aplica")</f>
        <v>No Aplica</v>
      </c>
      <c r="AD878" t="str">
        <f>+IFERROR(IF(Tabla2[[#This Row],[FECHA INICIO DE LABORES EN OBRA]]="","No Aplica",IF(AND(MONTH(Tabla2[[#This Row],[FECHA INICIO DE LABORES EN OBRA]])=MONTH(TODAY()-30),YEAR(Tabla2[[#This Row],[FECHA INICIO DE LABORES EN OBRA]])=YEAR(TODAY())),MONTH(TODAY()-30)&amp;"-"&amp;YEAR(TODAY()),"No Aplica")),"No Aplica")</f>
        <v>No Aplica</v>
      </c>
    </row>
    <row r="879" spans="1:30" x14ac:dyDescent="0.25">
      <c r="A879" s="13">
        <v>20251900842</v>
      </c>
      <c r="B879" s="15"/>
      <c r="C879" s="15" t="s">
        <v>4804</v>
      </c>
      <c r="D879" s="15" t="s">
        <v>4833</v>
      </c>
      <c r="E879" s="15" t="s">
        <v>4834</v>
      </c>
      <c r="F879" s="39">
        <v>33309</v>
      </c>
      <c r="G879" s="15">
        <v>1</v>
      </c>
      <c r="H879" s="15" t="s">
        <v>4819</v>
      </c>
      <c r="I879" s="15" t="s">
        <v>4807</v>
      </c>
      <c r="J879" s="15" t="s">
        <v>4835</v>
      </c>
      <c r="K879" s="15" t="s">
        <v>2808</v>
      </c>
      <c r="L879" s="40" t="s">
        <v>6</v>
      </c>
      <c r="M879" s="39"/>
      <c r="N879" s="41" t="s">
        <v>2687</v>
      </c>
      <c r="O879" s="39">
        <v>44986</v>
      </c>
      <c r="P879" s="40">
        <v>1</v>
      </c>
      <c r="Q879" s="40">
        <v>1</v>
      </c>
      <c r="R879" s="40" t="str">
        <f>IFERROR(VLOOKUP(Tabla2[[#This Row],[CONTRATISTA PRNCIPAL]],Hoja1!$L$5:$M$9,2,FALSE),"CJV")</f>
        <v>CJV</v>
      </c>
      <c r="S879" s="40" t="str">
        <f>IF(Tabla2[[#This Row],[EMPRESA]]=Tabla2[[#This Row],[CONTRATISTA PRNCIPAL]],"Principal","Secundaria")</f>
        <v>Secundaria</v>
      </c>
      <c r="T879" s="42">
        <f>IFERROR(1/COUNTIF(Tabla2[CONTRATISTA PRNCIPAL],Tabla2[[#This Row],[CONTRATISTA PRNCIPAL]]),0)</f>
        <v>0.05555555555555555</v>
      </c>
      <c r="U879" s="43">
        <f>IF(((TODAY()-Tabla2[[#This Row],[FECHA NACIMIENTO]])/365)&lt;18,"Corregir", IF(((TODAY()-Tabla2[[#This Row],[FECHA NACIMIENTO]])/365)&gt;80, "Corregir",ROUNDDOWN(((TODAY()-Tabla2[[#This Row],[FECHA NACIMIENTO]])/365),0)))</f>
        <v>32</v>
      </c>
      <c r="V8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79" s="44" t="str">
        <f>+IF(Tabla2[[#This Row],[Edad]]="Corregir","Corregir","Ok")</f>
        <v>Ok</v>
      </c>
      <c r="X879" s="42" t="str">
        <f>+IFERROR(VLOOKUP(Tabla2[[#This Row],[DISTRITO SEGÚN DNI]],Hoja1!$A$2:$B$32,2,FALSE),"No")</f>
        <v>No</v>
      </c>
      <c r="Y879" s="42" t="str">
        <f>IF(OR(LOWER(Tabla2[[#This Row],[GENERO]])="masculino", LOWER(Tabla2[[#This Row],[GENERO]])="femenino"),"OK","Corregir")</f>
        <v>OK</v>
      </c>
      <c r="Z879" s="42" t="str">
        <f>+IF(Tabla2[[#This Row],[Nro. DNI / CE]]="","Corregir",IF(LEN(Tabla2[[#This Row],[Nro. DNI / CE]])&gt;=8,"OK","Corregir"))</f>
        <v>OK</v>
      </c>
      <c r="AA879" s="42">
        <f>COUNTIF(Tabla2[APELLIDOS Y NOMBRES],Tabla2[[#This Row],[APELLIDOS Y NOMBRES]])</f>
        <v>1</v>
      </c>
      <c r="AB879" s="42">
        <f>IF(Tabla2[[#This Row],[Trabajador]]&gt;1,1/Tabla2[[#This Row],[Trabajador]],Tabla2[[#This Row],[Trabajador]])</f>
        <v>1</v>
      </c>
      <c r="AC879" t="str">
        <f>+IFERROR(IF(Tabla2[[#This Row],[FECHA CESE/BAJA]]="","No Aplica",IF(AND(MONTH(Tabla2[[#This Row],[FECHA CESE/BAJA]])=MONTH(TODAY()-30),YEAR(Tabla2[[#This Row],[FECHA CESE/BAJA]])=YEAR(TODAY())),MONTH(TODAY()-30)&amp;"-"&amp;YEAR(TODAY()),"Borrar")),"No aplica")</f>
        <v>No Aplica</v>
      </c>
      <c r="AD879" t="str">
        <f>+IFERROR(IF(Tabla2[[#This Row],[FECHA INICIO DE LABORES EN OBRA]]="","No Aplica",IF(AND(MONTH(Tabla2[[#This Row],[FECHA INICIO DE LABORES EN OBRA]])=MONTH(TODAY()-30),YEAR(Tabla2[[#This Row],[FECHA INICIO DE LABORES EN OBRA]])=YEAR(TODAY())),MONTH(TODAY()-30)&amp;"-"&amp;YEAR(TODAY()),"No Aplica")),"No Aplica")</f>
        <v>No Aplica</v>
      </c>
    </row>
    <row r="880" spans="1:30" x14ac:dyDescent="0.25">
      <c r="A880" s="13">
        <v>20251900842</v>
      </c>
      <c r="B880" s="15"/>
      <c r="C880" s="15" t="s">
        <v>4804</v>
      </c>
      <c r="D880" s="15" t="s">
        <v>4836</v>
      </c>
      <c r="E880" s="15" t="s">
        <v>4837</v>
      </c>
      <c r="F880" s="39">
        <v>36271</v>
      </c>
      <c r="G880" s="15">
        <v>1</v>
      </c>
      <c r="H880" s="15" t="s">
        <v>4838</v>
      </c>
      <c r="I880" s="15" t="s">
        <v>4807</v>
      </c>
      <c r="J880" s="15" t="s">
        <v>4839</v>
      </c>
      <c r="K880" s="15" t="s">
        <v>2808</v>
      </c>
      <c r="L880" s="40" t="s">
        <v>5</v>
      </c>
      <c r="M880" s="39"/>
      <c r="N880" s="41" t="s">
        <v>2687</v>
      </c>
      <c r="O880" s="39">
        <v>44986</v>
      </c>
      <c r="P880" s="40">
        <v>1</v>
      </c>
      <c r="Q880" s="40">
        <v>1</v>
      </c>
      <c r="R880" s="40" t="str">
        <f>IFERROR(VLOOKUP(Tabla2[[#This Row],[CONTRATISTA PRNCIPAL]],Hoja1!$L$5:$M$9,2,FALSE),"CJV")</f>
        <v>CJV</v>
      </c>
      <c r="S880" s="40" t="str">
        <f>IF(Tabla2[[#This Row],[EMPRESA]]=Tabla2[[#This Row],[CONTRATISTA PRNCIPAL]],"Principal","Secundaria")</f>
        <v>Secundaria</v>
      </c>
      <c r="T880" s="42">
        <f>IFERROR(1/COUNTIF(Tabla2[CONTRATISTA PRNCIPAL],Tabla2[[#This Row],[CONTRATISTA PRNCIPAL]]),0)</f>
        <v>0.05555555555555555</v>
      </c>
      <c r="U880" s="43">
        <f>IF(((TODAY()-Tabla2[[#This Row],[FECHA NACIMIENTO]])/365)&lt;18,"Corregir", IF(((TODAY()-Tabla2[[#This Row],[FECHA NACIMIENTO]])/365)&gt;80, "Corregir",ROUNDDOWN(((TODAY()-Tabla2[[#This Row],[FECHA NACIMIENTO]])/365),0)))</f>
        <v>24</v>
      </c>
      <c r="V8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80" s="44" t="str">
        <f>+IF(Tabla2[[#This Row],[Edad]]="Corregir","Corregir","Ok")</f>
        <v>Ok</v>
      </c>
      <c r="X880" s="42" t="str">
        <f>+IFERROR(VLOOKUP(Tabla2[[#This Row],[DISTRITO SEGÚN DNI]],Hoja1!$A$2:$B$32,2,FALSE),"No")</f>
        <v>No</v>
      </c>
      <c r="Y880" s="42" t="str">
        <f>IF(OR(LOWER(Tabla2[[#This Row],[GENERO]])="masculino", LOWER(Tabla2[[#This Row],[GENERO]])="femenino"),"OK","Corregir")</f>
        <v>OK</v>
      </c>
      <c r="Z880" s="42" t="str">
        <f>+IF(Tabla2[[#This Row],[Nro. DNI / CE]]="","Corregir",IF(LEN(Tabla2[[#This Row],[Nro. DNI / CE]])&gt;=8,"OK","Corregir"))</f>
        <v>OK</v>
      </c>
      <c r="AA880" s="42">
        <f>COUNTIF(Tabla2[APELLIDOS Y NOMBRES],Tabla2[[#This Row],[APELLIDOS Y NOMBRES]])</f>
        <v>1</v>
      </c>
      <c r="AB880" s="42">
        <f>IF(Tabla2[[#This Row],[Trabajador]]&gt;1,1/Tabla2[[#This Row],[Trabajador]],Tabla2[[#This Row],[Trabajador]])</f>
        <v>1</v>
      </c>
      <c r="AC880" t="str">
        <f>+IFERROR(IF(Tabla2[[#This Row],[FECHA CESE/BAJA]]="","No Aplica",IF(AND(MONTH(Tabla2[[#This Row],[FECHA CESE/BAJA]])=MONTH(TODAY()-30),YEAR(Tabla2[[#This Row],[FECHA CESE/BAJA]])=YEAR(TODAY())),MONTH(TODAY()-30)&amp;"-"&amp;YEAR(TODAY()),"Borrar")),"No aplica")</f>
        <v>No Aplica</v>
      </c>
      <c r="AD880" t="str">
        <f>+IFERROR(IF(Tabla2[[#This Row],[FECHA INICIO DE LABORES EN OBRA]]="","No Aplica",IF(AND(MONTH(Tabla2[[#This Row],[FECHA INICIO DE LABORES EN OBRA]])=MONTH(TODAY()-30),YEAR(Tabla2[[#This Row],[FECHA INICIO DE LABORES EN OBRA]])=YEAR(TODAY())),MONTH(TODAY()-30)&amp;"-"&amp;YEAR(TODAY()),"No Aplica")),"No Aplica")</f>
        <v>No Aplica</v>
      </c>
    </row>
    <row r="881" spans="1:30" x14ac:dyDescent="0.25">
      <c r="A881" s="13">
        <v>20251900842</v>
      </c>
      <c r="B881" s="15"/>
      <c r="C881" s="15" t="s">
        <v>4804</v>
      </c>
      <c r="D881" s="15" t="s">
        <v>4840</v>
      </c>
      <c r="E881" s="15" t="s">
        <v>4841</v>
      </c>
      <c r="F881" s="39">
        <v>27555</v>
      </c>
      <c r="G881" s="15">
        <v>1</v>
      </c>
      <c r="H881" s="15" t="s">
        <v>4842</v>
      </c>
      <c r="I881" s="15" t="s">
        <v>4807</v>
      </c>
      <c r="J881" s="15" t="s">
        <v>4843</v>
      </c>
      <c r="K881" s="15" t="s">
        <v>2113</v>
      </c>
      <c r="L881" s="40" t="s">
        <v>6</v>
      </c>
      <c r="M881" s="39"/>
      <c r="N881" s="41" t="s">
        <v>2687</v>
      </c>
      <c r="O881" s="39">
        <v>45027</v>
      </c>
      <c r="P881" s="40">
        <v>1</v>
      </c>
      <c r="Q881" s="40">
        <v>1</v>
      </c>
      <c r="R881" s="40" t="str">
        <f>IFERROR(VLOOKUP(Tabla2[[#This Row],[CONTRATISTA PRNCIPAL]],Hoja1!$L$5:$M$9,2,FALSE),"CJV")</f>
        <v>CJV</v>
      </c>
      <c r="S881" s="40" t="str">
        <f>IF(Tabla2[[#This Row],[EMPRESA]]=Tabla2[[#This Row],[CONTRATISTA PRNCIPAL]],"Principal","Secundaria")</f>
        <v>Secundaria</v>
      </c>
      <c r="T881" s="42">
        <f>IFERROR(1/COUNTIF(Tabla2[CONTRATISTA PRNCIPAL],Tabla2[[#This Row],[CONTRATISTA PRNCIPAL]]),0)</f>
        <v>0.05555555555555555</v>
      </c>
      <c r="U881" s="43">
        <f>IF(((TODAY()-Tabla2[[#This Row],[FECHA NACIMIENTO]])/365)&lt;18,"Corregir", IF(((TODAY()-Tabla2[[#This Row],[FECHA NACIMIENTO]])/365)&gt;80, "Corregir",ROUNDDOWN(((TODAY()-Tabla2[[#This Row],[FECHA NACIMIENTO]])/365),0)))</f>
        <v>48</v>
      </c>
      <c r="V8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81" s="44" t="str">
        <f>+IF(Tabla2[[#This Row],[Edad]]="Corregir","Corregir","Ok")</f>
        <v>Ok</v>
      </c>
      <c r="X881" s="42" t="str">
        <f>+IFERROR(VLOOKUP(Tabla2[[#This Row],[DISTRITO SEGÚN DNI]],Hoja1!$A$2:$B$32,2,FALSE),"No")</f>
        <v>No</v>
      </c>
      <c r="Y881" s="42" t="str">
        <f>IF(OR(LOWER(Tabla2[[#This Row],[GENERO]])="masculino", LOWER(Tabla2[[#This Row],[GENERO]])="femenino"),"OK","Corregir")</f>
        <v>OK</v>
      </c>
      <c r="Z881" s="42" t="str">
        <f>+IF(Tabla2[[#This Row],[Nro. DNI / CE]]="","Corregir",IF(LEN(Tabla2[[#This Row],[Nro. DNI / CE]])&gt;=8,"OK","Corregir"))</f>
        <v>OK</v>
      </c>
      <c r="AA881" s="42">
        <f>COUNTIF(Tabla2[APELLIDOS Y NOMBRES],Tabla2[[#This Row],[APELLIDOS Y NOMBRES]])</f>
        <v>1</v>
      </c>
      <c r="AB881" s="42">
        <f>IF(Tabla2[[#This Row],[Trabajador]]&gt;1,1/Tabla2[[#This Row],[Trabajador]],Tabla2[[#This Row],[Trabajador]])</f>
        <v>1</v>
      </c>
      <c r="AC881" t="str">
        <f>+IFERROR(IF(Tabla2[[#This Row],[FECHA CESE/BAJA]]="","No Aplica",IF(AND(MONTH(Tabla2[[#This Row],[FECHA CESE/BAJA]])=MONTH(TODAY()-30),YEAR(Tabla2[[#This Row],[FECHA CESE/BAJA]])=YEAR(TODAY())),MONTH(TODAY()-30)&amp;"-"&amp;YEAR(TODAY()),"Borrar")),"No aplica")</f>
        <v>No Aplica</v>
      </c>
      <c r="AD881" t="str">
        <f>+IFERROR(IF(Tabla2[[#This Row],[FECHA INICIO DE LABORES EN OBRA]]="","No Aplica",IF(AND(MONTH(Tabla2[[#This Row],[FECHA INICIO DE LABORES EN OBRA]])=MONTH(TODAY()-30),YEAR(Tabla2[[#This Row],[FECHA INICIO DE LABORES EN OBRA]])=YEAR(TODAY())),MONTH(TODAY()-30)&amp;"-"&amp;YEAR(TODAY()),"No Aplica")),"No Aplica")</f>
        <v>No Aplica</v>
      </c>
    </row>
    <row r="882" spans="1:30" x14ac:dyDescent="0.25">
      <c r="A882" s="13">
        <v>20251900842</v>
      </c>
      <c r="B882" s="15"/>
      <c r="C882" s="15" t="s">
        <v>4804</v>
      </c>
      <c r="D882" s="15">
        <v>74434126</v>
      </c>
      <c r="E882" s="15" t="s">
        <v>4844</v>
      </c>
      <c r="F882" s="39">
        <v>37800</v>
      </c>
      <c r="G882" s="15">
        <v>3</v>
      </c>
      <c r="H882" s="15" t="s">
        <v>4845</v>
      </c>
      <c r="I882" s="15" t="s">
        <v>4807</v>
      </c>
      <c r="J882" s="15" t="s">
        <v>4846</v>
      </c>
      <c r="K882" s="15" t="s">
        <v>2843</v>
      </c>
      <c r="L882" s="40" t="s">
        <v>6</v>
      </c>
      <c r="M882" s="39"/>
      <c r="N882" s="41" t="s">
        <v>2687</v>
      </c>
      <c r="O882" s="39">
        <v>45058</v>
      </c>
      <c r="P882" s="40">
        <v>1</v>
      </c>
      <c r="Q882" s="40">
        <v>1</v>
      </c>
      <c r="R882" s="40" t="str">
        <f>IFERROR(VLOOKUP(Tabla2[[#This Row],[CONTRATISTA PRNCIPAL]],Hoja1!$L$5:$M$9,2,FALSE),"CJV")</f>
        <v>CJV</v>
      </c>
      <c r="S882" s="40" t="str">
        <f>IF(Tabla2[[#This Row],[EMPRESA]]=Tabla2[[#This Row],[CONTRATISTA PRNCIPAL]],"Principal","Secundaria")</f>
        <v>Secundaria</v>
      </c>
      <c r="T882" s="42">
        <f>IFERROR(1/COUNTIF(Tabla2[CONTRATISTA PRNCIPAL],Tabla2[[#This Row],[CONTRATISTA PRNCIPAL]]),0)</f>
        <v>0.05555555555555555</v>
      </c>
      <c r="U882" s="43">
        <f>IF(((TODAY()-Tabla2[[#This Row],[FECHA NACIMIENTO]])/365)&lt;18,"Corregir", IF(((TODAY()-Tabla2[[#This Row],[FECHA NACIMIENTO]])/365)&gt;80, "Corregir",ROUNDDOWN(((TODAY()-Tabla2[[#This Row],[FECHA NACIMIENTO]])/365),0)))</f>
        <v>20</v>
      </c>
      <c r="V8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882" s="44" t="str">
        <f>+IF(Tabla2[[#This Row],[Edad]]="Corregir","Corregir","Ok")</f>
        <v>Ok</v>
      </c>
      <c r="X882" s="42" t="str">
        <f>+IFERROR(VLOOKUP(Tabla2[[#This Row],[DISTRITO SEGÚN DNI]],Hoja1!$A$2:$B$32,2,FALSE),"No")</f>
        <v>No</v>
      </c>
      <c r="Y882" s="42" t="str">
        <f>IF(OR(LOWER(Tabla2[[#This Row],[GENERO]])="masculino", LOWER(Tabla2[[#This Row],[GENERO]])="femenino"),"OK","Corregir")</f>
        <v>OK</v>
      </c>
      <c r="Z882" s="42" t="str">
        <f>+IF(Tabla2[[#This Row],[Nro. DNI / CE]]="","Corregir",IF(LEN(Tabla2[[#This Row],[Nro. DNI / CE]])&gt;=8,"OK","Corregir"))</f>
        <v>OK</v>
      </c>
      <c r="AA882" s="42">
        <f>COUNTIF(Tabla2[APELLIDOS Y NOMBRES],Tabla2[[#This Row],[APELLIDOS Y NOMBRES]])</f>
        <v>1</v>
      </c>
      <c r="AB882" s="42">
        <f>IF(Tabla2[[#This Row],[Trabajador]]&gt;1,1/Tabla2[[#This Row],[Trabajador]],Tabla2[[#This Row],[Trabajador]])</f>
        <v>1</v>
      </c>
      <c r="AC882" t="str">
        <f>+IFERROR(IF(Tabla2[[#This Row],[FECHA CESE/BAJA]]="","No Aplica",IF(AND(MONTH(Tabla2[[#This Row],[FECHA CESE/BAJA]])=MONTH(TODAY()-30),YEAR(Tabla2[[#This Row],[FECHA CESE/BAJA]])=YEAR(TODAY())),MONTH(TODAY()-30)&amp;"-"&amp;YEAR(TODAY()),"Borrar")),"No aplica")</f>
        <v>No Aplica</v>
      </c>
      <c r="AD882" t="str">
        <f>+IFERROR(IF(Tabla2[[#This Row],[FECHA INICIO DE LABORES EN OBRA]]="","No Aplica",IF(AND(MONTH(Tabla2[[#This Row],[FECHA INICIO DE LABORES EN OBRA]])=MONTH(TODAY()-30),YEAR(Tabla2[[#This Row],[FECHA INICIO DE LABORES EN OBRA]])=YEAR(TODAY())),MONTH(TODAY()-30)&amp;"-"&amp;YEAR(TODAY()),"No Aplica")),"No Aplica")</f>
        <v>No Aplica</v>
      </c>
    </row>
    <row r="883" spans="1:30" x14ac:dyDescent="0.25">
      <c r="A883" s="13">
        <v>20251900842</v>
      </c>
      <c r="B883" s="15"/>
      <c r="C883" s="15" t="s">
        <v>4804</v>
      </c>
      <c r="D883" s="15" t="s">
        <v>4847</v>
      </c>
      <c r="E883" s="15" t="s">
        <v>4848</v>
      </c>
      <c r="F883" s="39">
        <v>35387</v>
      </c>
      <c r="G883" s="15">
        <v>1</v>
      </c>
      <c r="H883" s="15" t="s">
        <v>4849</v>
      </c>
      <c r="I883" s="15" t="s">
        <v>4807</v>
      </c>
      <c r="J883" s="15" t="s">
        <v>4850</v>
      </c>
      <c r="K883" s="15" t="s">
        <v>2697</v>
      </c>
      <c r="L883" s="40" t="s">
        <v>5</v>
      </c>
      <c r="M883" s="39"/>
      <c r="N883" s="41" t="s">
        <v>2687</v>
      </c>
      <c r="O883" s="39">
        <v>45093</v>
      </c>
      <c r="P883" s="40">
        <v>1</v>
      </c>
      <c r="Q883" s="40">
        <v>1</v>
      </c>
      <c r="R883" s="40" t="str">
        <f>IFERROR(VLOOKUP(Tabla2[[#This Row],[CONTRATISTA PRNCIPAL]],Hoja1!$L$5:$M$9,2,FALSE),"CJV")</f>
        <v>CJV</v>
      </c>
      <c r="S883" s="40" t="str">
        <f>IF(Tabla2[[#This Row],[EMPRESA]]=Tabla2[[#This Row],[CONTRATISTA PRNCIPAL]],"Principal","Secundaria")</f>
        <v>Secundaria</v>
      </c>
      <c r="T883" s="42">
        <f>IFERROR(1/COUNTIF(Tabla2[CONTRATISTA PRNCIPAL],Tabla2[[#This Row],[CONTRATISTA PRNCIPAL]]),0)</f>
        <v>0.05555555555555555</v>
      </c>
      <c r="U883" s="43">
        <f>IF(((TODAY()-Tabla2[[#This Row],[FECHA NACIMIENTO]])/365)&lt;18,"Corregir", IF(((TODAY()-Tabla2[[#This Row],[FECHA NACIMIENTO]])/365)&gt;80, "Corregir",ROUNDDOWN(((TODAY()-Tabla2[[#This Row],[FECHA NACIMIENTO]])/365),0)))</f>
        <v>26</v>
      </c>
      <c r="V8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83" s="44" t="str">
        <f>+IF(Tabla2[[#This Row],[Edad]]="Corregir","Corregir","Ok")</f>
        <v>Ok</v>
      </c>
      <c r="X883" s="42" t="str">
        <f>+IFERROR(VLOOKUP(Tabla2[[#This Row],[DISTRITO SEGÚN DNI]],Hoja1!$A$2:$B$32,2,FALSE),"No")</f>
        <v>No</v>
      </c>
      <c r="Y883" s="42" t="str">
        <f>IF(OR(LOWER(Tabla2[[#This Row],[GENERO]])="masculino", LOWER(Tabla2[[#This Row],[GENERO]])="femenino"),"OK","Corregir")</f>
        <v>OK</v>
      </c>
      <c r="Z883" s="42" t="str">
        <f>+IF(Tabla2[[#This Row],[Nro. DNI / CE]]="","Corregir",IF(LEN(Tabla2[[#This Row],[Nro. DNI / CE]])&gt;=8,"OK","Corregir"))</f>
        <v>OK</v>
      </c>
      <c r="AA883" s="42">
        <f>COUNTIF(Tabla2[APELLIDOS Y NOMBRES],Tabla2[[#This Row],[APELLIDOS Y NOMBRES]])</f>
        <v>1</v>
      </c>
      <c r="AB883" s="42">
        <f>IF(Tabla2[[#This Row],[Trabajador]]&gt;1,1/Tabla2[[#This Row],[Trabajador]],Tabla2[[#This Row],[Trabajador]])</f>
        <v>1</v>
      </c>
      <c r="AC883" t="str">
        <f>+IFERROR(IF(Tabla2[[#This Row],[FECHA CESE/BAJA]]="","No Aplica",IF(AND(MONTH(Tabla2[[#This Row],[FECHA CESE/BAJA]])=MONTH(TODAY()-30),YEAR(Tabla2[[#This Row],[FECHA CESE/BAJA]])=YEAR(TODAY())),MONTH(TODAY()-30)&amp;"-"&amp;YEAR(TODAY()),"Borrar")),"No aplica")</f>
        <v>No Aplica</v>
      </c>
      <c r="AD883" t="str">
        <f>+IFERROR(IF(Tabla2[[#This Row],[FECHA INICIO DE LABORES EN OBRA]]="","No Aplica",IF(AND(MONTH(Tabla2[[#This Row],[FECHA INICIO DE LABORES EN OBRA]])=MONTH(TODAY()-30),YEAR(Tabla2[[#This Row],[FECHA INICIO DE LABORES EN OBRA]])=YEAR(TODAY())),MONTH(TODAY()-30)&amp;"-"&amp;YEAR(TODAY()),"No Aplica")),"No Aplica")</f>
        <v>No Aplica</v>
      </c>
    </row>
    <row r="884" spans="1:30" x14ac:dyDescent="0.25">
      <c r="A884" s="13">
        <v>20393935228</v>
      </c>
      <c r="B884" s="15" t="s">
        <v>4809</v>
      </c>
      <c r="C884" s="15" t="s">
        <v>4804</v>
      </c>
      <c r="D884" s="15" t="s">
        <v>798</v>
      </c>
      <c r="E884" s="15" t="s">
        <v>799</v>
      </c>
      <c r="F884" s="39">
        <v>34359</v>
      </c>
      <c r="G884" s="15">
        <v>3</v>
      </c>
      <c r="H884" s="15" t="s">
        <v>4823</v>
      </c>
      <c r="I884" s="15" t="s">
        <v>4807</v>
      </c>
      <c r="J884" s="15" t="s">
        <v>4851</v>
      </c>
      <c r="K884" s="15" t="s">
        <v>2933</v>
      </c>
      <c r="L884" s="40" t="s">
        <v>6</v>
      </c>
      <c r="M884" s="39"/>
      <c r="N884" s="41" t="s">
        <v>2687</v>
      </c>
      <c r="O884" s="39">
        <v>44945</v>
      </c>
      <c r="P884" s="40">
        <v>1</v>
      </c>
      <c r="Q884" s="40">
        <v>1</v>
      </c>
      <c r="R884" s="40" t="str">
        <f>IFERROR(VLOOKUP(Tabla2[[#This Row],[CONTRATISTA PRNCIPAL]],Hoja1!$L$5:$M$9,2,FALSE),"CJV")</f>
        <v>CJV</v>
      </c>
      <c r="S884" s="40" t="str">
        <f>IF(Tabla2[[#This Row],[EMPRESA]]=Tabla2[[#This Row],[CONTRATISTA PRNCIPAL]],"Principal","Secundaria")</f>
        <v>Secundaria</v>
      </c>
      <c r="T884" s="42">
        <f>IFERROR(1/COUNTIF(Tabla2[CONTRATISTA PRNCIPAL],Tabla2[[#This Row],[CONTRATISTA PRNCIPAL]]),0)</f>
        <v>0.05555555555555555</v>
      </c>
      <c r="U884" s="43">
        <f>IF(((TODAY()-Tabla2[[#This Row],[FECHA NACIMIENTO]])/365)&lt;18,"Corregir", IF(((TODAY()-Tabla2[[#This Row],[FECHA NACIMIENTO]])/365)&gt;80, "Corregir",ROUNDDOWN(((TODAY()-Tabla2[[#This Row],[FECHA NACIMIENTO]])/365),0)))</f>
        <v>29</v>
      </c>
      <c r="V8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84" s="44" t="str">
        <f>+IF(Tabla2[[#This Row],[Edad]]="Corregir","Corregir","Ok")</f>
        <v>Ok</v>
      </c>
      <c r="X884" s="42" t="str">
        <f>+IFERROR(VLOOKUP(Tabla2[[#This Row],[DISTRITO SEGÚN DNI]],Hoja1!$A$2:$B$32,2,FALSE),"No")</f>
        <v>CALLAO</v>
      </c>
      <c r="Y884" s="42" t="str">
        <f>IF(OR(LOWER(Tabla2[[#This Row],[GENERO]])="masculino", LOWER(Tabla2[[#This Row],[GENERO]])="femenino"),"OK","Corregir")</f>
        <v>OK</v>
      </c>
      <c r="Z884" s="42" t="str">
        <f>+IF(Tabla2[[#This Row],[Nro. DNI / CE]]="","Corregir",IF(LEN(Tabla2[[#This Row],[Nro. DNI / CE]])&gt;=8,"OK","Corregir"))</f>
        <v>OK</v>
      </c>
      <c r="AA884" s="42">
        <f>COUNTIF(Tabla2[APELLIDOS Y NOMBRES],Tabla2[[#This Row],[APELLIDOS Y NOMBRES]])</f>
        <v>1</v>
      </c>
      <c r="AB884" s="42">
        <f>IF(Tabla2[[#This Row],[Trabajador]]&gt;1,1/Tabla2[[#This Row],[Trabajador]],Tabla2[[#This Row],[Trabajador]])</f>
        <v>1</v>
      </c>
      <c r="AC884" t="str">
        <f>+IFERROR(IF(Tabla2[[#This Row],[FECHA CESE/BAJA]]="","No Aplica",IF(AND(MONTH(Tabla2[[#This Row],[FECHA CESE/BAJA]])=MONTH(TODAY()-30),YEAR(Tabla2[[#This Row],[FECHA CESE/BAJA]])=YEAR(TODAY())),MONTH(TODAY()-30)&amp;"-"&amp;YEAR(TODAY()),"Borrar")),"No aplica")</f>
        <v>No Aplica</v>
      </c>
      <c r="AD884" t="str">
        <f>+IFERROR(IF(Tabla2[[#This Row],[FECHA INICIO DE LABORES EN OBRA]]="","No Aplica",IF(AND(MONTH(Tabla2[[#This Row],[FECHA INICIO DE LABORES EN OBRA]])=MONTH(TODAY()-30),YEAR(Tabla2[[#This Row],[FECHA INICIO DE LABORES EN OBRA]])=YEAR(TODAY())),MONTH(TODAY()-30)&amp;"-"&amp;YEAR(TODAY()),"No Aplica")),"No Aplica")</f>
        <v>No Aplica</v>
      </c>
    </row>
    <row r="885" spans="1:30" x14ac:dyDescent="0.25">
      <c r="A885" s="13">
        <v>20393935228</v>
      </c>
      <c r="B885" s="15" t="s">
        <v>4809</v>
      </c>
      <c r="C885" s="15" t="s">
        <v>4804</v>
      </c>
      <c r="D885" s="15" t="s">
        <v>4852</v>
      </c>
      <c r="E885" s="15" t="s">
        <v>4853</v>
      </c>
      <c r="F885" s="39">
        <v>33249</v>
      </c>
      <c r="G885" s="15">
        <v>1</v>
      </c>
      <c r="H885" s="15" t="s">
        <v>4815</v>
      </c>
      <c r="I885" s="15" t="s">
        <v>4807</v>
      </c>
      <c r="J885" s="15" t="s">
        <v>4854</v>
      </c>
      <c r="K885" s="15" t="s">
        <v>4855</v>
      </c>
      <c r="L885" s="40" t="s">
        <v>5</v>
      </c>
      <c r="M885" s="39"/>
      <c r="N885" s="41" t="s">
        <v>2687</v>
      </c>
      <c r="O885" s="39">
        <v>44945</v>
      </c>
      <c r="P885" s="40">
        <v>1</v>
      </c>
      <c r="Q885" s="40">
        <v>1</v>
      </c>
      <c r="R885" s="40" t="str">
        <f>IFERROR(VLOOKUP(Tabla2[[#This Row],[CONTRATISTA PRNCIPAL]],Hoja1!$L$5:$M$9,2,FALSE),"CJV")</f>
        <v>CJV</v>
      </c>
      <c r="S885" s="40" t="str">
        <f>IF(Tabla2[[#This Row],[EMPRESA]]=Tabla2[[#This Row],[CONTRATISTA PRNCIPAL]],"Principal","Secundaria")</f>
        <v>Secundaria</v>
      </c>
      <c r="T885" s="42">
        <f>IFERROR(1/COUNTIF(Tabla2[CONTRATISTA PRNCIPAL],Tabla2[[#This Row],[CONTRATISTA PRNCIPAL]]),0)</f>
        <v>0.05555555555555555</v>
      </c>
      <c r="U885" s="43">
        <f>IF(((TODAY()-Tabla2[[#This Row],[FECHA NACIMIENTO]])/365)&lt;18,"Corregir", IF(((TODAY()-Tabla2[[#This Row],[FECHA NACIMIENTO]])/365)&gt;80, "Corregir",ROUNDDOWN(((TODAY()-Tabla2[[#This Row],[FECHA NACIMIENTO]])/365),0)))</f>
        <v>32</v>
      </c>
      <c r="V8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85" s="44" t="str">
        <f>+IF(Tabla2[[#This Row],[Edad]]="Corregir","Corregir","Ok")</f>
        <v>Ok</v>
      </c>
      <c r="X885" s="42" t="str">
        <f>+IFERROR(VLOOKUP(Tabla2[[#This Row],[DISTRITO SEGÚN DNI]],Hoja1!$A$2:$B$32,2,FALSE),"No")</f>
        <v>No</v>
      </c>
      <c r="Y885" s="42" t="str">
        <f>IF(OR(LOWER(Tabla2[[#This Row],[GENERO]])="masculino", LOWER(Tabla2[[#This Row],[GENERO]])="femenino"),"OK","Corregir")</f>
        <v>OK</v>
      </c>
      <c r="Z885" s="42" t="str">
        <f>+IF(Tabla2[[#This Row],[Nro. DNI / CE]]="","Corregir",IF(LEN(Tabla2[[#This Row],[Nro. DNI / CE]])&gt;=8,"OK","Corregir"))</f>
        <v>OK</v>
      </c>
      <c r="AA885" s="42">
        <f>COUNTIF(Tabla2[APELLIDOS Y NOMBRES],Tabla2[[#This Row],[APELLIDOS Y NOMBRES]])</f>
        <v>1</v>
      </c>
      <c r="AB885" s="42">
        <f>IF(Tabla2[[#This Row],[Trabajador]]&gt;1,1/Tabla2[[#This Row],[Trabajador]],Tabla2[[#This Row],[Trabajador]])</f>
        <v>1</v>
      </c>
      <c r="AC885" t="str">
        <f>+IFERROR(IF(Tabla2[[#This Row],[FECHA CESE/BAJA]]="","No Aplica",IF(AND(MONTH(Tabla2[[#This Row],[FECHA CESE/BAJA]])=MONTH(TODAY()-30),YEAR(Tabla2[[#This Row],[FECHA CESE/BAJA]])=YEAR(TODAY())),MONTH(TODAY()-30)&amp;"-"&amp;YEAR(TODAY()),"Borrar")),"No aplica")</f>
        <v>No Aplica</v>
      </c>
      <c r="AD885" t="str">
        <f>+IFERROR(IF(Tabla2[[#This Row],[FECHA INICIO DE LABORES EN OBRA]]="","No Aplica",IF(AND(MONTH(Tabla2[[#This Row],[FECHA INICIO DE LABORES EN OBRA]])=MONTH(TODAY()-30),YEAR(Tabla2[[#This Row],[FECHA INICIO DE LABORES EN OBRA]])=YEAR(TODAY())),MONTH(TODAY()-30)&amp;"-"&amp;YEAR(TODAY()),"No Aplica")),"No Aplica")</f>
        <v>No Aplica</v>
      </c>
    </row>
    <row r="886" spans="1:30" x14ac:dyDescent="0.25">
      <c r="A886" s="13">
        <v>20393935228</v>
      </c>
      <c r="B886" s="15" t="s">
        <v>4809</v>
      </c>
      <c r="C886" s="15" t="s">
        <v>4804</v>
      </c>
      <c r="D886" s="15" t="s">
        <v>4856</v>
      </c>
      <c r="E886" s="15" t="s">
        <v>4857</v>
      </c>
      <c r="F886" s="39">
        <v>28039</v>
      </c>
      <c r="G886" s="15">
        <v>3</v>
      </c>
      <c r="H886" s="15" t="s">
        <v>4825</v>
      </c>
      <c r="I886" s="15" t="s">
        <v>4807</v>
      </c>
      <c r="J886" s="15" t="s">
        <v>4858</v>
      </c>
      <c r="K886" s="15" t="s">
        <v>4859</v>
      </c>
      <c r="L886" s="40" t="s">
        <v>6</v>
      </c>
      <c r="M886" s="39"/>
      <c r="N886" s="41" t="s">
        <v>2687</v>
      </c>
      <c r="O886" s="39">
        <v>44945</v>
      </c>
      <c r="P886" s="40">
        <v>1</v>
      </c>
      <c r="Q886" s="40">
        <v>1</v>
      </c>
      <c r="R886" s="40" t="str">
        <f>IFERROR(VLOOKUP(Tabla2[[#This Row],[CONTRATISTA PRNCIPAL]],Hoja1!$L$5:$M$9,2,FALSE),"CJV")</f>
        <v>CJV</v>
      </c>
      <c r="S886" s="40" t="str">
        <f>IF(Tabla2[[#This Row],[EMPRESA]]=Tabla2[[#This Row],[CONTRATISTA PRNCIPAL]],"Principal","Secundaria")</f>
        <v>Secundaria</v>
      </c>
      <c r="T886" s="42">
        <f>IFERROR(1/COUNTIF(Tabla2[CONTRATISTA PRNCIPAL],Tabla2[[#This Row],[CONTRATISTA PRNCIPAL]]),0)</f>
        <v>0.05555555555555555</v>
      </c>
      <c r="U886" s="43">
        <f>IF(((TODAY()-Tabla2[[#This Row],[FECHA NACIMIENTO]])/365)&lt;18,"Corregir", IF(((TODAY()-Tabla2[[#This Row],[FECHA NACIMIENTO]])/365)&gt;80, "Corregir",ROUNDDOWN(((TODAY()-Tabla2[[#This Row],[FECHA NACIMIENTO]])/365),0)))</f>
        <v>47</v>
      </c>
      <c r="V8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86" s="44" t="str">
        <f>+IF(Tabla2[[#This Row],[Edad]]="Corregir","Corregir","Ok")</f>
        <v>Ok</v>
      </c>
      <c r="X886" s="42" t="str">
        <f>+IFERROR(VLOOKUP(Tabla2[[#This Row],[DISTRITO SEGÚN DNI]],Hoja1!$A$2:$B$32,2,FALSE),"No")</f>
        <v>No</v>
      </c>
      <c r="Y886" s="42" t="str">
        <f>IF(OR(LOWER(Tabla2[[#This Row],[GENERO]])="masculino", LOWER(Tabla2[[#This Row],[GENERO]])="femenino"),"OK","Corregir")</f>
        <v>OK</v>
      </c>
      <c r="Z886" s="42" t="str">
        <f>+IF(Tabla2[[#This Row],[Nro. DNI / CE]]="","Corregir",IF(LEN(Tabla2[[#This Row],[Nro. DNI / CE]])&gt;=8,"OK","Corregir"))</f>
        <v>OK</v>
      </c>
      <c r="AA886" s="42">
        <f>COUNTIF(Tabla2[APELLIDOS Y NOMBRES],Tabla2[[#This Row],[APELLIDOS Y NOMBRES]])</f>
        <v>1</v>
      </c>
      <c r="AB886" s="42">
        <f>IF(Tabla2[[#This Row],[Trabajador]]&gt;1,1/Tabla2[[#This Row],[Trabajador]],Tabla2[[#This Row],[Trabajador]])</f>
        <v>1</v>
      </c>
      <c r="AC886" t="str">
        <f>+IFERROR(IF(Tabla2[[#This Row],[FECHA CESE/BAJA]]="","No Aplica",IF(AND(MONTH(Tabla2[[#This Row],[FECHA CESE/BAJA]])=MONTH(TODAY()-30),YEAR(Tabla2[[#This Row],[FECHA CESE/BAJA]])=YEAR(TODAY())),MONTH(TODAY()-30)&amp;"-"&amp;YEAR(TODAY()),"Borrar")),"No aplica")</f>
        <v>No Aplica</v>
      </c>
      <c r="AD886" t="str">
        <f>+IFERROR(IF(Tabla2[[#This Row],[FECHA INICIO DE LABORES EN OBRA]]="","No Aplica",IF(AND(MONTH(Tabla2[[#This Row],[FECHA INICIO DE LABORES EN OBRA]])=MONTH(TODAY()-30),YEAR(Tabla2[[#This Row],[FECHA INICIO DE LABORES EN OBRA]])=YEAR(TODAY())),MONTH(TODAY()-30)&amp;"-"&amp;YEAR(TODAY()),"No Aplica")),"No Aplica")</f>
        <v>No Aplica</v>
      </c>
    </row>
    <row r="887" spans="1:30" x14ac:dyDescent="0.25">
      <c r="A887" s="13">
        <v>20393935228</v>
      </c>
      <c r="B887" s="15" t="s">
        <v>4809</v>
      </c>
      <c r="C887" s="15" t="s">
        <v>4804</v>
      </c>
      <c r="D887" s="15" t="s">
        <v>4860</v>
      </c>
      <c r="E887" s="15" t="s">
        <v>4861</v>
      </c>
      <c r="F887" s="39">
        <v>32915</v>
      </c>
      <c r="G887" s="15">
        <v>1</v>
      </c>
      <c r="H887" s="15" t="s">
        <v>2691</v>
      </c>
      <c r="I887" s="15" t="s">
        <v>4807</v>
      </c>
      <c r="J887" s="15" t="s">
        <v>4862</v>
      </c>
      <c r="K887" s="15" t="s">
        <v>2897</v>
      </c>
      <c r="L887" s="40" t="s">
        <v>5</v>
      </c>
      <c r="M887" s="39"/>
      <c r="N887" s="41" t="s">
        <v>2687</v>
      </c>
      <c r="O887" s="39">
        <v>44945</v>
      </c>
      <c r="P887" s="40">
        <v>1</v>
      </c>
      <c r="Q887" s="40">
        <v>2</v>
      </c>
      <c r="R887" s="40" t="str">
        <f>IFERROR(VLOOKUP(Tabla2[[#This Row],[CONTRATISTA PRNCIPAL]],Hoja1!$L$5:$M$9,2,FALSE),"CJV")</f>
        <v>CJV</v>
      </c>
      <c r="S887" s="40" t="str">
        <f>IF(Tabla2[[#This Row],[EMPRESA]]=Tabla2[[#This Row],[CONTRATISTA PRNCIPAL]],"Principal","Secundaria")</f>
        <v>Secundaria</v>
      </c>
      <c r="T887" s="42">
        <f>IFERROR(1/COUNTIF(Tabla2[CONTRATISTA PRNCIPAL],Tabla2[[#This Row],[CONTRATISTA PRNCIPAL]]),0)</f>
        <v>0.05555555555555555</v>
      </c>
      <c r="U887" s="43">
        <f>IF(((TODAY()-Tabla2[[#This Row],[FECHA NACIMIENTO]])/365)&lt;18,"Corregir", IF(((TODAY()-Tabla2[[#This Row],[FECHA NACIMIENTO]])/365)&gt;80, "Corregir",ROUNDDOWN(((TODAY()-Tabla2[[#This Row],[FECHA NACIMIENTO]])/365),0)))</f>
        <v>33</v>
      </c>
      <c r="V8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87" s="44" t="str">
        <f>+IF(Tabla2[[#This Row],[Edad]]="Corregir","Corregir","Ok")</f>
        <v>Ok</v>
      </c>
      <c r="X887" s="42" t="str">
        <f>+IFERROR(VLOOKUP(Tabla2[[#This Row],[DISTRITO SEGÚN DNI]],Hoja1!$A$2:$B$32,2,FALSE),"No")</f>
        <v>No</v>
      </c>
      <c r="Y887" s="42" t="str">
        <f>IF(OR(LOWER(Tabla2[[#This Row],[GENERO]])="masculino", LOWER(Tabla2[[#This Row],[GENERO]])="femenino"),"OK","Corregir")</f>
        <v>OK</v>
      </c>
      <c r="Z887" s="42" t="str">
        <f>+IF(Tabla2[[#This Row],[Nro. DNI / CE]]="","Corregir",IF(LEN(Tabla2[[#This Row],[Nro. DNI / CE]])&gt;=8,"OK","Corregir"))</f>
        <v>OK</v>
      </c>
      <c r="AA887" s="42">
        <f>COUNTIF(Tabla2[APELLIDOS Y NOMBRES],Tabla2[[#This Row],[APELLIDOS Y NOMBRES]])</f>
        <v>1</v>
      </c>
      <c r="AB887" s="42">
        <f>IF(Tabla2[[#This Row],[Trabajador]]&gt;1,1/Tabla2[[#This Row],[Trabajador]],Tabla2[[#This Row],[Trabajador]])</f>
        <v>1</v>
      </c>
      <c r="AC887" t="str">
        <f>+IFERROR(IF(Tabla2[[#This Row],[FECHA CESE/BAJA]]="","No Aplica",IF(AND(MONTH(Tabla2[[#This Row],[FECHA CESE/BAJA]])=MONTH(TODAY()-30),YEAR(Tabla2[[#This Row],[FECHA CESE/BAJA]])=YEAR(TODAY())),MONTH(TODAY()-30)&amp;"-"&amp;YEAR(TODAY()),"Borrar")),"No aplica")</f>
        <v>No Aplica</v>
      </c>
      <c r="AD887" t="str">
        <f>+IFERROR(IF(Tabla2[[#This Row],[FECHA INICIO DE LABORES EN OBRA]]="","No Aplica",IF(AND(MONTH(Tabla2[[#This Row],[FECHA INICIO DE LABORES EN OBRA]])=MONTH(TODAY()-30),YEAR(Tabla2[[#This Row],[FECHA INICIO DE LABORES EN OBRA]])=YEAR(TODAY())),MONTH(TODAY()-30)&amp;"-"&amp;YEAR(TODAY()),"No Aplica")),"No Aplica")</f>
        <v>No Aplica</v>
      </c>
    </row>
    <row r="888" spans="1:30" x14ac:dyDescent="0.25">
      <c r="A888" s="13">
        <v>20393935228</v>
      </c>
      <c r="B888" s="15" t="s">
        <v>4809</v>
      </c>
      <c r="C888" s="15" t="s">
        <v>4804</v>
      </c>
      <c r="D888" s="15" t="s">
        <v>4863</v>
      </c>
      <c r="E888" s="15" t="s">
        <v>4864</v>
      </c>
      <c r="F888" s="39">
        <v>33924</v>
      </c>
      <c r="G888" s="15">
        <v>3</v>
      </c>
      <c r="H888" s="15" t="s">
        <v>4825</v>
      </c>
      <c r="I888" s="15" t="s">
        <v>4807</v>
      </c>
      <c r="J888" s="15" t="s">
        <v>4865</v>
      </c>
      <c r="K888" s="15" t="s">
        <v>2897</v>
      </c>
      <c r="L888" s="40" t="s">
        <v>6</v>
      </c>
      <c r="M888" s="39"/>
      <c r="N888" s="41" t="s">
        <v>2687</v>
      </c>
      <c r="O888" s="39">
        <v>45015</v>
      </c>
      <c r="P888" s="40">
        <v>1</v>
      </c>
      <c r="Q888" s="40">
        <v>1</v>
      </c>
      <c r="R888" s="40" t="str">
        <f>IFERROR(VLOOKUP(Tabla2[[#This Row],[CONTRATISTA PRNCIPAL]],Hoja1!$L$5:$M$9,2,FALSE),"CJV")</f>
        <v>CJV</v>
      </c>
      <c r="S888" s="40" t="str">
        <f>IF(Tabla2[[#This Row],[EMPRESA]]=Tabla2[[#This Row],[CONTRATISTA PRNCIPAL]],"Principal","Secundaria")</f>
        <v>Secundaria</v>
      </c>
      <c r="T888" s="42">
        <f>IFERROR(1/COUNTIF(Tabla2[CONTRATISTA PRNCIPAL],Tabla2[[#This Row],[CONTRATISTA PRNCIPAL]]),0)</f>
        <v>0.05555555555555555</v>
      </c>
      <c r="U888" s="43">
        <f>IF(((TODAY()-Tabla2[[#This Row],[FECHA NACIMIENTO]])/365)&lt;18,"Corregir", IF(((TODAY()-Tabla2[[#This Row],[FECHA NACIMIENTO]])/365)&gt;80, "Corregir",ROUNDDOWN(((TODAY()-Tabla2[[#This Row],[FECHA NACIMIENTO]])/365),0)))</f>
        <v>30</v>
      </c>
      <c r="V8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88" s="44" t="str">
        <f>+IF(Tabla2[[#This Row],[Edad]]="Corregir","Corregir","Ok")</f>
        <v>Ok</v>
      </c>
      <c r="X888" s="42" t="str">
        <f>+IFERROR(VLOOKUP(Tabla2[[#This Row],[DISTRITO SEGÚN DNI]],Hoja1!$A$2:$B$32,2,FALSE),"No")</f>
        <v>No</v>
      </c>
      <c r="Y888" s="42" t="str">
        <f>IF(OR(LOWER(Tabla2[[#This Row],[GENERO]])="masculino", LOWER(Tabla2[[#This Row],[GENERO]])="femenino"),"OK","Corregir")</f>
        <v>OK</v>
      </c>
      <c r="Z888" s="42" t="str">
        <f>+IF(Tabla2[[#This Row],[Nro. DNI / CE]]="","Corregir",IF(LEN(Tabla2[[#This Row],[Nro. DNI / CE]])&gt;=8,"OK","Corregir"))</f>
        <v>OK</v>
      </c>
      <c r="AA888" s="42">
        <f>COUNTIF(Tabla2[APELLIDOS Y NOMBRES],Tabla2[[#This Row],[APELLIDOS Y NOMBRES]])</f>
        <v>1</v>
      </c>
      <c r="AB888" s="42">
        <f>IF(Tabla2[[#This Row],[Trabajador]]&gt;1,1/Tabla2[[#This Row],[Trabajador]],Tabla2[[#This Row],[Trabajador]])</f>
        <v>1</v>
      </c>
      <c r="AC888" t="str">
        <f>+IFERROR(IF(Tabla2[[#This Row],[FECHA CESE/BAJA]]="","No Aplica",IF(AND(MONTH(Tabla2[[#This Row],[FECHA CESE/BAJA]])=MONTH(TODAY()-30),YEAR(Tabla2[[#This Row],[FECHA CESE/BAJA]])=YEAR(TODAY())),MONTH(TODAY()-30)&amp;"-"&amp;YEAR(TODAY()),"Borrar")),"No aplica")</f>
        <v>No Aplica</v>
      </c>
      <c r="AD888" t="str">
        <f>+IFERROR(IF(Tabla2[[#This Row],[FECHA INICIO DE LABORES EN OBRA]]="","No Aplica",IF(AND(MONTH(Tabla2[[#This Row],[FECHA INICIO DE LABORES EN OBRA]])=MONTH(TODAY()-30),YEAR(Tabla2[[#This Row],[FECHA INICIO DE LABORES EN OBRA]])=YEAR(TODAY())),MONTH(TODAY()-30)&amp;"-"&amp;YEAR(TODAY()),"No Aplica")),"No Aplica")</f>
        <v>No Aplica</v>
      </c>
    </row>
    <row r="889" spans="1:30" x14ac:dyDescent="0.25">
      <c r="A889" s="13" t="s">
        <v>4866</v>
      </c>
      <c r="B889" s="15" t="s">
        <v>4867</v>
      </c>
      <c r="C889" s="15" t="s">
        <v>4867</v>
      </c>
      <c r="D889" s="15" t="s">
        <v>4868</v>
      </c>
      <c r="E889" s="15" t="s">
        <v>4869</v>
      </c>
      <c r="F889" s="39">
        <v>26973</v>
      </c>
      <c r="G889" s="15">
        <v>2</v>
      </c>
      <c r="H889" s="15" t="s">
        <v>3619</v>
      </c>
      <c r="I889" s="15" t="s">
        <v>4870</v>
      </c>
      <c r="J889" s="15" t="s">
        <v>4871</v>
      </c>
      <c r="K889" s="15" t="s">
        <v>4291</v>
      </c>
      <c r="L889" s="40" t="s">
        <v>6</v>
      </c>
      <c r="M889" s="39">
        <v>45139</v>
      </c>
      <c r="N889" s="41" t="s">
        <v>2063</v>
      </c>
      <c r="O889" s="39">
        <v>44883</v>
      </c>
      <c r="P889" s="40">
        <v>1</v>
      </c>
      <c r="Q889" s="40">
        <v>4</v>
      </c>
      <c r="R889" s="40" t="str">
        <f>IFERROR(VLOOKUP(Tabla2[[#This Row],[CONTRATISTA PRNCIPAL]],Hoja1!$L$5:$M$9,2,FALSE),"CJV")</f>
        <v>CJV</v>
      </c>
      <c r="S889" s="40" t="str">
        <f>IF(Tabla2[[#This Row],[EMPRESA]]=Tabla2[[#This Row],[CONTRATISTA PRNCIPAL]],"Principal","Secundaria")</f>
        <v>Principal</v>
      </c>
      <c r="T889" s="42">
        <f>IFERROR(1/COUNTIF(Tabla2[CONTRATISTA PRNCIPAL],Tabla2[[#This Row],[CONTRATISTA PRNCIPAL]]),0)</f>
        <v>0.0125</v>
      </c>
      <c r="U889" s="43">
        <f>IF(((TODAY()-Tabla2[[#This Row],[FECHA NACIMIENTO]])/365)&lt;18,"Corregir", IF(((TODAY()-Tabla2[[#This Row],[FECHA NACIMIENTO]])/365)&gt;80, "Corregir",ROUNDDOWN(((TODAY()-Tabla2[[#This Row],[FECHA NACIMIENTO]])/365),0)))</f>
        <v>49</v>
      </c>
      <c r="V8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89" s="44" t="str">
        <f>+IF(Tabla2[[#This Row],[Edad]]="Corregir","Corregir","Ok")</f>
        <v>Ok</v>
      </c>
      <c r="X889" s="42" t="str">
        <f>+IFERROR(VLOOKUP(Tabla2[[#This Row],[DISTRITO SEGÚN DNI]],Hoja1!$A$2:$B$32,2,FALSE),"No")</f>
        <v>No</v>
      </c>
      <c r="Y889" s="42" t="str">
        <f>IF(OR(LOWER(Tabla2[[#This Row],[GENERO]])="masculino", LOWER(Tabla2[[#This Row],[GENERO]])="femenino"),"OK","Corregir")</f>
        <v>OK</v>
      </c>
      <c r="Z889" s="42" t="str">
        <f>+IF(Tabla2[[#This Row],[Nro. DNI / CE]]="","Corregir",IF(LEN(Tabla2[[#This Row],[Nro. DNI / CE]])&gt;=8,"OK","Corregir"))</f>
        <v>OK</v>
      </c>
      <c r="AA889" s="42">
        <f>COUNTIF(Tabla2[APELLIDOS Y NOMBRES],Tabla2[[#This Row],[APELLIDOS Y NOMBRES]])</f>
        <v>1</v>
      </c>
      <c r="AB889" s="42">
        <f>IF(Tabla2[[#This Row],[Trabajador]]&gt;1,1/Tabla2[[#This Row],[Trabajador]],Tabla2[[#This Row],[Trabajador]])</f>
        <v>1</v>
      </c>
      <c r="AC889" t="str">
        <f>+IFERROR(IF(Tabla2[[#This Row],[FECHA CESE/BAJA]]="","No Aplica",IF(AND(MONTH(Tabla2[[#This Row],[FECHA CESE/BAJA]])=MONTH(TODAY()-30),YEAR(Tabla2[[#This Row],[FECHA CESE/BAJA]])=YEAR(TODAY())),MONTH(TODAY()-30)&amp;"-"&amp;YEAR(TODAY()),"Borrar")),"No aplica")</f>
        <v>8-2023</v>
      </c>
      <c r="AD889" t="str">
        <f>+IFERROR(IF(Tabla2[[#This Row],[FECHA INICIO DE LABORES EN OBRA]]="","No Aplica",IF(AND(MONTH(Tabla2[[#This Row],[FECHA INICIO DE LABORES EN OBRA]])=MONTH(TODAY()-30),YEAR(Tabla2[[#This Row],[FECHA INICIO DE LABORES EN OBRA]])=YEAR(TODAY())),MONTH(TODAY()-30)&amp;"-"&amp;YEAR(TODAY()),"No Aplica")),"No Aplica")</f>
        <v>No Aplica</v>
      </c>
    </row>
    <row r="890" spans="1:30" x14ac:dyDescent="0.25">
      <c r="A890" s="13" t="s">
        <v>4866</v>
      </c>
      <c r="B890" s="15" t="s">
        <v>4867</v>
      </c>
      <c r="C890" s="15" t="s">
        <v>4867</v>
      </c>
      <c r="D890" s="15" t="s">
        <v>4872</v>
      </c>
      <c r="E890" s="15" t="s">
        <v>4873</v>
      </c>
      <c r="F890" s="39">
        <v>37644</v>
      </c>
      <c r="G890" s="15">
        <v>2</v>
      </c>
      <c r="H890" s="15" t="s">
        <v>3619</v>
      </c>
      <c r="I890" s="15" t="s">
        <v>4870</v>
      </c>
      <c r="J890" s="15" t="s">
        <v>4874</v>
      </c>
      <c r="K890" s="15" t="s">
        <v>4875</v>
      </c>
      <c r="L890" s="40" t="s">
        <v>6</v>
      </c>
      <c r="M890" s="39">
        <v>45139</v>
      </c>
      <c r="N890" s="41" t="s">
        <v>2063</v>
      </c>
      <c r="O890" s="39">
        <v>44888</v>
      </c>
      <c r="P890" s="40">
        <v>1</v>
      </c>
      <c r="Q890" s="40">
        <v>4</v>
      </c>
      <c r="R890" s="40" t="str">
        <f>IFERROR(VLOOKUP(Tabla2[[#This Row],[CONTRATISTA PRNCIPAL]],Hoja1!$L$5:$M$9,2,FALSE),"CJV")</f>
        <v>CJV</v>
      </c>
      <c r="S890" s="40" t="str">
        <f>IF(Tabla2[[#This Row],[EMPRESA]]=Tabla2[[#This Row],[CONTRATISTA PRNCIPAL]],"Principal","Secundaria")</f>
        <v>Principal</v>
      </c>
      <c r="T890" s="42">
        <f>IFERROR(1/COUNTIF(Tabla2[CONTRATISTA PRNCIPAL],Tabla2[[#This Row],[CONTRATISTA PRNCIPAL]]),0)</f>
        <v>0.0125</v>
      </c>
      <c r="U890" s="43">
        <f>IF(((TODAY()-Tabla2[[#This Row],[FECHA NACIMIENTO]])/365)&lt;18,"Corregir", IF(((TODAY()-Tabla2[[#This Row],[FECHA NACIMIENTO]])/365)&gt;80, "Corregir",ROUNDDOWN(((TODAY()-Tabla2[[#This Row],[FECHA NACIMIENTO]])/365),0)))</f>
        <v>20</v>
      </c>
      <c r="V8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890" s="44" t="str">
        <f>+IF(Tabla2[[#This Row],[Edad]]="Corregir","Corregir","Ok")</f>
        <v>Ok</v>
      </c>
      <c r="X890" s="42" t="str">
        <f>+IFERROR(VLOOKUP(Tabla2[[#This Row],[DISTRITO SEGÚN DNI]],Hoja1!$A$2:$B$32,2,FALSE),"No")</f>
        <v>No</v>
      </c>
      <c r="Y890" s="42" t="str">
        <f>IF(OR(LOWER(Tabla2[[#This Row],[GENERO]])="masculino", LOWER(Tabla2[[#This Row],[GENERO]])="femenino"),"OK","Corregir")</f>
        <v>OK</v>
      </c>
      <c r="Z890" s="42" t="str">
        <f>+IF(Tabla2[[#This Row],[Nro. DNI / CE]]="","Corregir",IF(LEN(Tabla2[[#This Row],[Nro. DNI / CE]])&gt;=8,"OK","Corregir"))</f>
        <v>OK</v>
      </c>
      <c r="AA890" s="42">
        <f>COUNTIF(Tabla2[APELLIDOS Y NOMBRES],Tabla2[[#This Row],[APELLIDOS Y NOMBRES]])</f>
        <v>1</v>
      </c>
      <c r="AB890" s="42">
        <f>IF(Tabla2[[#This Row],[Trabajador]]&gt;1,1/Tabla2[[#This Row],[Trabajador]],Tabla2[[#This Row],[Trabajador]])</f>
        <v>1</v>
      </c>
      <c r="AC890" t="str">
        <f>+IFERROR(IF(Tabla2[[#This Row],[FECHA CESE/BAJA]]="","No Aplica",IF(AND(MONTH(Tabla2[[#This Row],[FECHA CESE/BAJA]])=MONTH(TODAY()-30),YEAR(Tabla2[[#This Row],[FECHA CESE/BAJA]])=YEAR(TODAY())),MONTH(TODAY()-30)&amp;"-"&amp;YEAR(TODAY()),"Borrar")),"No aplica")</f>
        <v>8-2023</v>
      </c>
      <c r="AD890" t="str">
        <f>+IFERROR(IF(Tabla2[[#This Row],[FECHA INICIO DE LABORES EN OBRA]]="","No Aplica",IF(AND(MONTH(Tabla2[[#This Row],[FECHA INICIO DE LABORES EN OBRA]])=MONTH(TODAY()-30),YEAR(Tabla2[[#This Row],[FECHA INICIO DE LABORES EN OBRA]])=YEAR(TODAY())),MONTH(TODAY()-30)&amp;"-"&amp;YEAR(TODAY()),"No Aplica")),"No Aplica")</f>
        <v>No Aplica</v>
      </c>
    </row>
    <row r="891" spans="1:30" x14ac:dyDescent="0.25">
      <c r="A891" s="13" t="s">
        <v>4866</v>
      </c>
      <c r="B891" s="15" t="s">
        <v>4867</v>
      </c>
      <c r="C891" s="15" t="s">
        <v>4867</v>
      </c>
      <c r="D891" s="15" t="s">
        <v>387</v>
      </c>
      <c r="E891" s="15" t="s">
        <v>388</v>
      </c>
      <c r="F891" s="39">
        <v>28645</v>
      </c>
      <c r="G891" s="15">
        <v>2</v>
      </c>
      <c r="H891" s="15" t="s">
        <v>3619</v>
      </c>
      <c r="I891" s="15" t="s">
        <v>4870</v>
      </c>
      <c r="J891" s="15" t="s">
        <v>4876</v>
      </c>
      <c r="K891" s="15" t="s">
        <v>17</v>
      </c>
      <c r="L891" s="40" t="s">
        <v>6</v>
      </c>
      <c r="M891" s="39">
        <v>45139</v>
      </c>
      <c r="N891" s="41" t="s">
        <v>2063</v>
      </c>
      <c r="O891" s="39">
        <v>44930</v>
      </c>
      <c r="P891" s="40">
        <v>1</v>
      </c>
      <c r="Q891" s="40">
        <v>4</v>
      </c>
      <c r="R891" s="40" t="str">
        <f>IFERROR(VLOOKUP(Tabla2[[#This Row],[CONTRATISTA PRNCIPAL]],Hoja1!$L$5:$M$9,2,FALSE),"CJV")</f>
        <v>CJV</v>
      </c>
      <c r="S891" s="40" t="str">
        <f>IF(Tabla2[[#This Row],[EMPRESA]]=Tabla2[[#This Row],[CONTRATISTA PRNCIPAL]],"Principal","Secundaria")</f>
        <v>Principal</v>
      </c>
      <c r="T891" s="42">
        <f>IFERROR(1/COUNTIF(Tabla2[CONTRATISTA PRNCIPAL],Tabla2[[#This Row],[CONTRATISTA PRNCIPAL]]),0)</f>
        <v>0.0125</v>
      </c>
      <c r="U891" s="43">
        <f>IF(((TODAY()-Tabla2[[#This Row],[FECHA NACIMIENTO]])/365)&lt;18,"Corregir", IF(((TODAY()-Tabla2[[#This Row],[FECHA NACIMIENTO]])/365)&gt;80, "Corregir",ROUNDDOWN(((TODAY()-Tabla2[[#This Row],[FECHA NACIMIENTO]])/365),0)))</f>
        <v>45</v>
      </c>
      <c r="V8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91" s="44" t="str">
        <f>+IF(Tabla2[[#This Row],[Edad]]="Corregir","Corregir","Ok")</f>
        <v>Ok</v>
      </c>
      <c r="X891" s="42" t="str">
        <f>+IFERROR(VLOOKUP(Tabla2[[#This Row],[DISTRITO SEGÚN DNI]],Hoja1!$A$2:$B$32,2,FALSE),"No")</f>
        <v>ATE</v>
      </c>
      <c r="Y891" s="42" t="str">
        <f>IF(OR(LOWER(Tabla2[[#This Row],[GENERO]])="masculino", LOWER(Tabla2[[#This Row],[GENERO]])="femenino"),"OK","Corregir")</f>
        <v>OK</v>
      </c>
      <c r="Z891" s="42" t="str">
        <f>+IF(Tabla2[[#This Row],[Nro. DNI / CE]]="","Corregir",IF(LEN(Tabla2[[#This Row],[Nro. DNI / CE]])&gt;=8,"OK","Corregir"))</f>
        <v>OK</v>
      </c>
      <c r="AA891" s="42">
        <f>COUNTIF(Tabla2[APELLIDOS Y NOMBRES],Tabla2[[#This Row],[APELLIDOS Y NOMBRES]])</f>
        <v>1</v>
      </c>
      <c r="AB891" s="42">
        <f>IF(Tabla2[[#This Row],[Trabajador]]&gt;1,1/Tabla2[[#This Row],[Trabajador]],Tabla2[[#This Row],[Trabajador]])</f>
        <v>1</v>
      </c>
      <c r="AC891" t="str">
        <f>+IFERROR(IF(Tabla2[[#This Row],[FECHA CESE/BAJA]]="","No Aplica",IF(AND(MONTH(Tabla2[[#This Row],[FECHA CESE/BAJA]])=MONTH(TODAY()-30),YEAR(Tabla2[[#This Row],[FECHA CESE/BAJA]])=YEAR(TODAY())),MONTH(TODAY()-30)&amp;"-"&amp;YEAR(TODAY()),"Borrar")),"No aplica")</f>
        <v>8-2023</v>
      </c>
      <c r="AD891" t="str">
        <f>+IFERROR(IF(Tabla2[[#This Row],[FECHA INICIO DE LABORES EN OBRA]]="","No Aplica",IF(AND(MONTH(Tabla2[[#This Row],[FECHA INICIO DE LABORES EN OBRA]])=MONTH(TODAY()-30),YEAR(Tabla2[[#This Row],[FECHA INICIO DE LABORES EN OBRA]])=YEAR(TODAY())),MONTH(TODAY()-30)&amp;"-"&amp;YEAR(TODAY()),"No Aplica")),"No Aplica")</f>
        <v>No Aplica</v>
      </c>
    </row>
    <row r="892" spans="1:30" x14ac:dyDescent="0.25">
      <c r="A892" s="13" t="s">
        <v>4866</v>
      </c>
      <c r="B892" s="15" t="s">
        <v>4867</v>
      </c>
      <c r="C892" s="15" t="s">
        <v>4867</v>
      </c>
      <c r="D892" s="15" t="s">
        <v>4877</v>
      </c>
      <c r="E892" s="15" t="s">
        <v>4878</v>
      </c>
      <c r="F892" s="39">
        <v>23459</v>
      </c>
      <c r="G892" s="15">
        <v>2</v>
      </c>
      <c r="H892" s="15" t="s">
        <v>3619</v>
      </c>
      <c r="I892" s="15" t="s">
        <v>4870</v>
      </c>
      <c r="J892" s="15" t="s">
        <v>4879</v>
      </c>
      <c r="K892" s="15" t="s">
        <v>2182</v>
      </c>
      <c r="L892" s="40" t="s">
        <v>6</v>
      </c>
      <c r="M892" s="39">
        <v>45139</v>
      </c>
      <c r="N892" s="41" t="s">
        <v>2063</v>
      </c>
      <c r="O892" s="39">
        <v>44942</v>
      </c>
      <c r="P892" s="40">
        <v>1</v>
      </c>
      <c r="Q892" s="40">
        <v>4</v>
      </c>
      <c r="R892" s="40" t="str">
        <f>IFERROR(VLOOKUP(Tabla2[[#This Row],[CONTRATISTA PRNCIPAL]],Hoja1!$L$5:$M$9,2,FALSE),"CJV")</f>
        <v>CJV</v>
      </c>
      <c r="S892" s="40" t="str">
        <f>IF(Tabla2[[#This Row],[EMPRESA]]=Tabla2[[#This Row],[CONTRATISTA PRNCIPAL]],"Principal","Secundaria")</f>
        <v>Principal</v>
      </c>
      <c r="T892" s="42">
        <f>IFERROR(1/COUNTIF(Tabla2[CONTRATISTA PRNCIPAL],Tabla2[[#This Row],[CONTRATISTA PRNCIPAL]]),0)</f>
        <v>0.0125</v>
      </c>
      <c r="U892" s="43">
        <f>IF(((TODAY()-Tabla2[[#This Row],[FECHA NACIMIENTO]])/365)&lt;18,"Corregir", IF(((TODAY()-Tabla2[[#This Row],[FECHA NACIMIENTO]])/365)&gt;80, "Corregir",ROUNDDOWN(((TODAY()-Tabla2[[#This Row],[FECHA NACIMIENTO]])/365),0)))</f>
        <v>59</v>
      </c>
      <c r="V8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892" s="44" t="str">
        <f>+IF(Tabla2[[#This Row],[Edad]]="Corregir","Corregir","Ok")</f>
        <v>Ok</v>
      </c>
      <c r="X892" s="42" t="str">
        <f>+IFERROR(VLOOKUP(Tabla2[[#This Row],[DISTRITO SEGÚN DNI]],Hoja1!$A$2:$B$32,2,FALSE),"No")</f>
        <v>No</v>
      </c>
      <c r="Y892" s="42" t="str">
        <f>IF(OR(LOWER(Tabla2[[#This Row],[GENERO]])="masculino", LOWER(Tabla2[[#This Row],[GENERO]])="femenino"),"OK","Corregir")</f>
        <v>OK</v>
      </c>
      <c r="Z892" s="42" t="str">
        <f>+IF(Tabla2[[#This Row],[Nro. DNI / CE]]="","Corregir",IF(LEN(Tabla2[[#This Row],[Nro. DNI / CE]])&gt;=8,"OK","Corregir"))</f>
        <v>OK</v>
      </c>
      <c r="AA892" s="42">
        <f>COUNTIF(Tabla2[APELLIDOS Y NOMBRES],Tabla2[[#This Row],[APELLIDOS Y NOMBRES]])</f>
        <v>1</v>
      </c>
      <c r="AB892" s="42">
        <f>IF(Tabla2[[#This Row],[Trabajador]]&gt;1,1/Tabla2[[#This Row],[Trabajador]],Tabla2[[#This Row],[Trabajador]])</f>
        <v>1</v>
      </c>
      <c r="AC892" t="str">
        <f>+IFERROR(IF(Tabla2[[#This Row],[FECHA CESE/BAJA]]="","No Aplica",IF(AND(MONTH(Tabla2[[#This Row],[FECHA CESE/BAJA]])=MONTH(TODAY()-30),YEAR(Tabla2[[#This Row],[FECHA CESE/BAJA]])=YEAR(TODAY())),MONTH(TODAY()-30)&amp;"-"&amp;YEAR(TODAY()),"Borrar")),"No aplica")</f>
        <v>8-2023</v>
      </c>
      <c r="AD892" t="str">
        <f>+IFERROR(IF(Tabla2[[#This Row],[FECHA INICIO DE LABORES EN OBRA]]="","No Aplica",IF(AND(MONTH(Tabla2[[#This Row],[FECHA INICIO DE LABORES EN OBRA]])=MONTH(TODAY()-30),YEAR(Tabla2[[#This Row],[FECHA INICIO DE LABORES EN OBRA]])=YEAR(TODAY())),MONTH(TODAY()-30)&amp;"-"&amp;YEAR(TODAY()),"No Aplica")),"No Aplica")</f>
        <v>No Aplica</v>
      </c>
    </row>
    <row r="893" spans="1:30" x14ac:dyDescent="0.25">
      <c r="A893" s="13" t="s">
        <v>4866</v>
      </c>
      <c r="B893" s="15" t="s">
        <v>4867</v>
      </c>
      <c r="C893" s="15" t="s">
        <v>4867</v>
      </c>
      <c r="D893" s="15" t="s">
        <v>994</v>
      </c>
      <c r="E893" s="15" t="s">
        <v>995</v>
      </c>
      <c r="F893" s="39">
        <v>34680</v>
      </c>
      <c r="G893" s="15">
        <v>2</v>
      </c>
      <c r="H893" s="15" t="s">
        <v>3619</v>
      </c>
      <c r="I893" s="15" t="s">
        <v>4870</v>
      </c>
      <c r="J893" s="15" t="s">
        <v>4880</v>
      </c>
      <c r="K893" s="15" t="s">
        <v>2022</v>
      </c>
      <c r="L893" s="40" t="s">
        <v>6</v>
      </c>
      <c r="M893" s="39">
        <v>45139</v>
      </c>
      <c r="N893" s="41" t="s">
        <v>2063</v>
      </c>
      <c r="O893" s="39">
        <v>44994</v>
      </c>
      <c r="P893" s="40">
        <v>1</v>
      </c>
      <c r="Q893" s="40">
        <v>4</v>
      </c>
      <c r="R893" s="40" t="str">
        <f>IFERROR(VLOOKUP(Tabla2[[#This Row],[CONTRATISTA PRNCIPAL]],Hoja1!$L$5:$M$9,2,FALSE),"CJV")</f>
        <v>CJV</v>
      </c>
      <c r="S893" s="40" t="str">
        <f>IF(Tabla2[[#This Row],[EMPRESA]]=Tabla2[[#This Row],[CONTRATISTA PRNCIPAL]],"Principal","Secundaria")</f>
        <v>Principal</v>
      </c>
      <c r="T893" s="42">
        <f>IFERROR(1/COUNTIF(Tabla2[CONTRATISTA PRNCIPAL],Tabla2[[#This Row],[CONTRATISTA PRNCIPAL]]),0)</f>
        <v>0.0125</v>
      </c>
      <c r="U893" s="43">
        <f>IF(((TODAY()-Tabla2[[#This Row],[FECHA NACIMIENTO]])/365)&lt;18,"Corregir", IF(((TODAY()-Tabla2[[#This Row],[FECHA NACIMIENTO]])/365)&gt;80, "Corregir",ROUNDDOWN(((TODAY()-Tabla2[[#This Row],[FECHA NACIMIENTO]])/365),0)))</f>
        <v>28</v>
      </c>
      <c r="V8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93" s="44" t="str">
        <f>+IF(Tabla2[[#This Row],[Edad]]="Corregir","Corregir","Ok")</f>
        <v>Ok</v>
      </c>
      <c r="X893" s="42" t="str">
        <f>+IFERROR(VLOOKUP(Tabla2[[#This Row],[DISTRITO SEGÚN DNI]],Hoja1!$A$2:$B$32,2,FALSE),"No")</f>
        <v>CALLAO</v>
      </c>
      <c r="Y893" s="42" t="str">
        <f>IF(OR(LOWER(Tabla2[[#This Row],[GENERO]])="masculino", LOWER(Tabla2[[#This Row],[GENERO]])="femenino"),"OK","Corregir")</f>
        <v>OK</v>
      </c>
      <c r="Z893" s="42" t="str">
        <f>+IF(Tabla2[[#This Row],[Nro. DNI / CE]]="","Corregir",IF(LEN(Tabla2[[#This Row],[Nro. DNI / CE]])&gt;=8,"OK","Corregir"))</f>
        <v>OK</v>
      </c>
      <c r="AA893" s="42">
        <f>COUNTIF(Tabla2[APELLIDOS Y NOMBRES],Tabla2[[#This Row],[APELLIDOS Y NOMBRES]])</f>
        <v>1</v>
      </c>
      <c r="AB893" s="42">
        <f>IF(Tabla2[[#This Row],[Trabajador]]&gt;1,1/Tabla2[[#This Row],[Trabajador]],Tabla2[[#This Row],[Trabajador]])</f>
        <v>1</v>
      </c>
      <c r="AC893" t="str">
        <f>+IFERROR(IF(Tabla2[[#This Row],[FECHA CESE/BAJA]]="","No Aplica",IF(AND(MONTH(Tabla2[[#This Row],[FECHA CESE/BAJA]])=MONTH(TODAY()-30),YEAR(Tabla2[[#This Row],[FECHA CESE/BAJA]])=YEAR(TODAY())),MONTH(TODAY()-30)&amp;"-"&amp;YEAR(TODAY()),"Borrar")),"No aplica")</f>
        <v>8-2023</v>
      </c>
      <c r="AD893" t="str">
        <f>+IFERROR(IF(Tabla2[[#This Row],[FECHA INICIO DE LABORES EN OBRA]]="","No Aplica",IF(AND(MONTH(Tabla2[[#This Row],[FECHA INICIO DE LABORES EN OBRA]])=MONTH(TODAY()-30),YEAR(Tabla2[[#This Row],[FECHA INICIO DE LABORES EN OBRA]])=YEAR(TODAY())),MONTH(TODAY()-30)&amp;"-"&amp;YEAR(TODAY()),"No Aplica")),"No Aplica")</f>
        <v>No Aplica</v>
      </c>
    </row>
    <row r="894" spans="1:30" x14ac:dyDescent="0.25">
      <c r="A894" s="13" t="s">
        <v>4866</v>
      </c>
      <c r="B894" s="15" t="s">
        <v>4867</v>
      </c>
      <c r="C894" s="15" t="s">
        <v>4867</v>
      </c>
      <c r="D894" s="15">
        <v>47893951</v>
      </c>
      <c r="E894" s="15" t="s">
        <v>170</v>
      </c>
      <c r="F894" s="39">
        <v>33830</v>
      </c>
      <c r="G894" s="15">
        <v>2</v>
      </c>
      <c r="H894" s="15" t="s">
        <v>3619</v>
      </c>
      <c r="I894" s="15" t="s">
        <v>4870</v>
      </c>
      <c r="J894" s="15" t="s">
        <v>4881</v>
      </c>
      <c r="K894" s="15" t="s">
        <v>17</v>
      </c>
      <c r="L894" s="40" t="s">
        <v>6</v>
      </c>
      <c r="M894" s="39">
        <v>45139</v>
      </c>
      <c r="N894" s="41" t="s">
        <v>2063</v>
      </c>
      <c r="O894" s="39">
        <v>44994</v>
      </c>
      <c r="P894" s="40">
        <v>1</v>
      </c>
      <c r="Q894" s="40">
        <v>4</v>
      </c>
      <c r="R894" s="40" t="str">
        <f>IFERROR(VLOOKUP(Tabla2[[#This Row],[CONTRATISTA PRNCIPAL]],Hoja1!$L$5:$M$9,2,FALSE),"CJV")</f>
        <v>CJV</v>
      </c>
      <c r="S894" s="40" t="str">
        <f>IF(Tabla2[[#This Row],[EMPRESA]]=Tabla2[[#This Row],[CONTRATISTA PRNCIPAL]],"Principal","Secundaria")</f>
        <v>Principal</v>
      </c>
      <c r="T894" s="42">
        <f>IFERROR(1/COUNTIF(Tabla2[CONTRATISTA PRNCIPAL],Tabla2[[#This Row],[CONTRATISTA PRNCIPAL]]),0)</f>
        <v>0.0125</v>
      </c>
      <c r="U894" s="43">
        <f>IF(((TODAY()-Tabla2[[#This Row],[FECHA NACIMIENTO]])/365)&lt;18,"Corregir", IF(((TODAY()-Tabla2[[#This Row],[FECHA NACIMIENTO]])/365)&gt;80, "Corregir",ROUNDDOWN(((TODAY()-Tabla2[[#This Row],[FECHA NACIMIENTO]])/365),0)))</f>
        <v>31</v>
      </c>
      <c r="V8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94" s="44" t="str">
        <f>+IF(Tabla2[[#This Row],[Edad]]="Corregir","Corregir","Ok")</f>
        <v>Ok</v>
      </c>
      <c r="X894" s="42" t="str">
        <f>+IFERROR(VLOOKUP(Tabla2[[#This Row],[DISTRITO SEGÚN DNI]],Hoja1!$A$2:$B$32,2,FALSE),"No")</f>
        <v>ATE</v>
      </c>
      <c r="Y894" s="42" t="str">
        <f>IF(OR(LOWER(Tabla2[[#This Row],[GENERO]])="masculino", LOWER(Tabla2[[#This Row],[GENERO]])="femenino"),"OK","Corregir")</f>
        <v>OK</v>
      </c>
      <c r="Z894" s="42" t="str">
        <f>+IF(Tabla2[[#This Row],[Nro. DNI / CE]]="","Corregir",IF(LEN(Tabla2[[#This Row],[Nro. DNI / CE]])&gt;=8,"OK","Corregir"))</f>
        <v>OK</v>
      </c>
      <c r="AA894" s="42">
        <f>COUNTIF(Tabla2[APELLIDOS Y NOMBRES],Tabla2[[#This Row],[APELLIDOS Y NOMBRES]])</f>
        <v>1</v>
      </c>
      <c r="AB894" s="42">
        <f>IF(Tabla2[[#This Row],[Trabajador]]&gt;1,1/Tabla2[[#This Row],[Trabajador]],Tabla2[[#This Row],[Trabajador]])</f>
        <v>1</v>
      </c>
      <c r="AC894" t="str">
        <f>+IFERROR(IF(Tabla2[[#This Row],[FECHA CESE/BAJA]]="","No Aplica",IF(AND(MONTH(Tabla2[[#This Row],[FECHA CESE/BAJA]])=MONTH(TODAY()-30),YEAR(Tabla2[[#This Row],[FECHA CESE/BAJA]])=YEAR(TODAY())),MONTH(TODAY()-30)&amp;"-"&amp;YEAR(TODAY()),"Borrar")),"No aplica")</f>
        <v>8-2023</v>
      </c>
      <c r="AD894" t="str">
        <f>+IFERROR(IF(Tabla2[[#This Row],[FECHA INICIO DE LABORES EN OBRA]]="","No Aplica",IF(AND(MONTH(Tabla2[[#This Row],[FECHA INICIO DE LABORES EN OBRA]])=MONTH(TODAY()-30),YEAR(Tabla2[[#This Row],[FECHA INICIO DE LABORES EN OBRA]])=YEAR(TODAY())),MONTH(TODAY()-30)&amp;"-"&amp;YEAR(TODAY()),"No Aplica")),"No Aplica")</f>
        <v>No Aplica</v>
      </c>
    </row>
    <row r="895" spans="1:30" x14ac:dyDescent="0.25">
      <c r="A895" s="13" t="s">
        <v>4866</v>
      </c>
      <c r="B895" s="15" t="s">
        <v>4867</v>
      </c>
      <c r="C895" s="15" t="s">
        <v>4867</v>
      </c>
      <c r="D895" s="15" t="s">
        <v>4882</v>
      </c>
      <c r="E895" s="15" t="s">
        <v>4883</v>
      </c>
      <c r="F895" s="39">
        <v>29816</v>
      </c>
      <c r="G895" s="15">
        <v>2</v>
      </c>
      <c r="H895" s="15" t="s">
        <v>3619</v>
      </c>
      <c r="I895" s="15" t="s">
        <v>4870</v>
      </c>
      <c r="J895" s="15" t="s">
        <v>4884</v>
      </c>
      <c r="K895" s="15" t="s">
        <v>2182</v>
      </c>
      <c r="L895" s="40" t="s">
        <v>6</v>
      </c>
      <c r="M895" s="39">
        <v>45139</v>
      </c>
      <c r="N895" s="41" t="s">
        <v>2063</v>
      </c>
      <c r="O895" s="39">
        <v>45179</v>
      </c>
      <c r="P895" s="40">
        <v>1</v>
      </c>
      <c r="Q895" s="40">
        <v>4</v>
      </c>
      <c r="R895" s="40" t="str">
        <f>IFERROR(VLOOKUP(Tabla2[[#This Row],[CONTRATISTA PRNCIPAL]],Hoja1!$L$5:$M$9,2,FALSE),"CJV")</f>
        <v>CJV</v>
      </c>
      <c r="S895" s="40" t="str">
        <f>IF(Tabla2[[#This Row],[EMPRESA]]=Tabla2[[#This Row],[CONTRATISTA PRNCIPAL]],"Principal","Secundaria")</f>
        <v>Principal</v>
      </c>
      <c r="T895" s="42">
        <f>IFERROR(1/COUNTIF(Tabla2[CONTRATISTA PRNCIPAL],Tabla2[[#This Row],[CONTRATISTA PRNCIPAL]]),0)</f>
        <v>0.0125</v>
      </c>
      <c r="U895" s="43">
        <f>IF(((TODAY()-Tabla2[[#This Row],[FECHA NACIMIENTO]])/365)&lt;18,"Corregir", IF(((TODAY()-Tabla2[[#This Row],[FECHA NACIMIENTO]])/365)&gt;80, "Corregir",ROUNDDOWN(((TODAY()-Tabla2[[#This Row],[FECHA NACIMIENTO]])/365),0)))</f>
        <v>42</v>
      </c>
      <c r="V8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95" s="44" t="str">
        <f>+IF(Tabla2[[#This Row],[Edad]]="Corregir","Corregir","Ok")</f>
        <v>Ok</v>
      </c>
      <c r="X895" s="42" t="str">
        <f>+IFERROR(VLOOKUP(Tabla2[[#This Row],[DISTRITO SEGÚN DNI]],Hoja1!$A$2:$B$32,2,FALSE),"No")</f>
        <v>No</v>
      </c>
      <c r="Y895" s="42" t="str">
        <f>IF(OR(LOWER(Tabla2[[#This Row],[GENERO]])="masculino", LOWER(Tabla2[[#This Row],[GENERO]])="femenino"),"OK","Corregir")</f>
        <v>OK</v>
      </c>
      <c r="Z895" s="42" t="str">
        <f>+IF(Tabla2[[#This Row],[Nro. DNI / CE]]="","Corregir",IF(LEN(Tabla2[[#This Row],[Nro. DNI / CE]])&gt;=8,"OK","Corregir"))</f>
        <v>OK</v>
      </c>
      <c r="AA895" s="42">
        <f>COUNTIF(Tabla2[APELLIDOS Y NOMBRES],Tabla2[[#This Row],[APELLIDOS Y NOMBRES]])</f>
        <v>1</v>
      </c>
      <c r="AB895" s="42">
        <f>IF(Tabla2[[#This Row],[Trabajador]]&gt;1,1/Tabla2[[#This Row],[Trabajador]],Tabla2[[#This Row],[Trabajador]])</f>
        <v>1</v>
      </c>
      <c r="AC895" t="str">
        <f>+IFERROR(IF(Tabla2[[#This Row],[FECHA CESE/BAJA]]="","No Aplica",IF(AND(MONTH(Tabla2[[#This Row],[FECHA CESE/BAJA]])=MONTH(TODAY()-30),YEAR(Tabla2[[#This Row],[FECHA CESE/BAJA]])=YEAR(TODAY())),MONTH(TODAY()-30)&amp;"-"&amp;YEAR(TODAY()),"Borrar")),"No aplica")</f>
        <v>8-2023</v>
      </c>
      <c r="AD895" t="str">
        <f>+IFERROR(IF(Tabla2[[#This Row],[FECHA INICIO DE LABORES EN OBRA]]="","No Aplica",IF(AND(MONTH(Tabla2[[#This Row],[FECHA INICIO DE LABORES EN OBRA]])=MONTH(TODAY()-30),YEAR(Tabla2[[#This Row],[FECHA INICIO DE LABORES EN OBRA]])=YEAR(TODAY())),MONTH(TODAY()-30)&amp;"-"&amp;YEAR(TODAY()),"No Aplica")),"No Aplica")</f>
        <v>No Aplica</v>
      </c>
    </row>
    <row r="896" spans="1:30" x14ac:dyDescent="0.25">
      <c r="A896" s="13" t="s">
        <v>4866</v>
      </c>
      <c r="B896" s="15" t="s">
        <v>4867</v>
      </c>
      <c r="C896" s="15" t="s">
        <v>4867</v>
      </c>
      <c r="D896" s="15" t="s">
        <v>1744</v>
      </c>
      <c r="E896" s="15" t="s">
        <v>1745</v>
      </c>
      <c r="F896" s="39">
        <v>35326</v>
      </c>
      <c r="G896" s="15">
        <v>2</v>
      </c>
      <c r="H896" s="15" t="s">
        <v>3619</v>
      </c>
      <c r="I896" s="15" t="s">
        <v>4870</v>
      </c>
      <c r="J896" s="15" t="s">
        <v>4885</v>
      </c>
      <c r="K896" s="15" t="s">
        <v>17</v>
      </c>
      <c r="L896" s="40" t="s">
        <v>6</v>
      </c>
      <c r="M896" s="39">
        <v>45139</v>
      </c>
      <c r="N896" s="41" t="s">
        <v>2063</v>
      </c>
      <c r="O896" s="39">
        <v>44821</v>
      </c>
      <c r="P896" s="40">
        <v>1</v>
      </c>
      <c r="Q896" s="40">
        <v>4</v>
      </c>
      <c r="R896" s="40" t="str">
        <f>IFERROR(VLOOKUP(Tabla2[[#This Row],[CONTRATISTA PRNCIPAL]],Hoja1!$L$5:$M$9,2,FALSE),"CJV")</f>
        <v>CJV</v>
      </c>
      <c r="S896" s="40" t="str">
        <f>IF(Tabla2[[#This Row],[EMPRESA]]=Tabla2[[#This Row],[CONTRATISTA PRNCIPAL]],"Principal","Secundaria")</f>
        <v>Principal</v>
      </c>
      <c r="T896" s="42">
        <f>IFERROR(1/COUNTIF(Tabla2[CONTRATISTA PRNCIPAL],Tabla2[[#This Row],[CONTRATISTA PRNCIPAL]]),0)</f>
        <v>0.0125</v>
      </c>
      <c r="U896" s="43">
        <f>IF(((TODAY()-Tabla2[[#This Row],[FECHA NACIMIENTO]])/365)&lt;18,"Corregir", IF(((TODAY()-Tabla2[[#This Row],[FECHA NACIMIENTO]])/365)&gt;80, "Corregir",ROUNDDOWN(((TODAY()-Tabla2[[#This Row],[FECHA NACIMIENTO]])/365),0)))</f>
        <v>27</v>
      </c>
      <c r="V8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96" s="44" t="str">
        <f>+IF(Tabla2[[#This Row],[Edad]]="Corregir","Corregir","Ok")</f>
        <v>Ok</v>
      </c>
      <c r="X896" s="42" t="str">
        <f>+IFERROR(VLOOKUP(Tabla2[[#This Row],[DISTRITO SEGÚN DNI]],Hoja1!$A$2:$B$32,2,FALSE),"No")</f>
        <v>ATE</v>
      </c>
      <c r="Y896" s="42" t="str">
        <f>IF(OR(LOWER(Tabla2[[#This Row],[GENERO]])="masculino", LOWER(Tabla2[[#This Row],[GENERO]])="femenino"),"OK","Corregir")</f>
        <v>OK</v>
      </c>
      <c r="Z896" s="42" t="str">
        <f>+IF(Tabla2[[#This Row],[Nro. DNI / CE]]="","Corregir",IF(LEN(Tabla2[[#This Row],[Nro. DNI / CE]])&gt;=8,"OK","Corregir"))</f>
        <v>OK</v>
      </c>
      <c r="AA896" s="42">
        <f>COUNTIF(Tabla2[APELLIDOS Y NOMBRES],Tabla2[[#This Row],[APELLIDOS Y NOMBRES]])</f>
        <v>2</v>
      </c>
      <c r="AB896" s="42">
        <f>IF(Tabla2[[#This Row],[Trabajador]]&gt;1,1/Tabla2[[#This Row],[Trabajador]],Tabla2[[#This Row],[Trabajador]])</f>
        <v>0.5</v>
      </c>
      <c r="AC896" t="str">
        <f>+IFERROR(IF(Tabla2[[#This Row],[FECHA CESE/BAJA]]="","No Aplica",IF(AND(MONTH(Tabla2[[#This Row],[FECHA CESE/BAJA]])=MONTH(TODAY()-30),YEAR(Tabla2[[#This Row],[FECHA CESE/BAJA]])=YEAR(TODAY())),MONTH(TODAY()-30)&amp;"-"&amp;YEAR(TODAY()),"Borrar")),"No aplica")</f>
        <v>8-2023</v>
      </c>
      <c r="AD896" t="str">
        <f>+IFERROR(IF(Tabla2[[#This Row],[FECHA INICIO DE LABORES EN OBRA]]="","No Aplica",IF(AND(MONTH(Tabla2[[#This Row],[FECHA INICIO DE LABORES EN OBRA]])=MONTH(TODAY()-30),YEAR(Tabla2[[#This Row],[FECHA INICIO DE LABORES EN OBRA]])=YEAR(TODAY())),MONTH(TODAY()-30)&amp;"-"&amp;YEAR(TODAY()),"No Aplica")),"No Aplica")</f>
        <v>No Aplica</v>
      </c>
    </row>
    <row r="897" spans="1:30" x14ac:dyDescent="0.25">
      <c r="A897" s="13" t="s">
        <v>4866</v>
      </c>
      <c r="B897" s="15" t="s">
        <v>4867</v>
      </c>
      <c r="C897" s="15" t="s">
        <v>4867</v>
      </c>
      <c r="D897" s="15">
        <v>10797104</v>
      </c>
      <c r="E897" s="15" t="s">
        <v>4886</v>
      </c>
      <c r="F897" s="39">
        <v>28382</v>
      </c>
      <c r="G897" s="15">
        <v>2</v>
      </c>
      <c r="H897" s="15" t="s">
        <v>3619</v>
      </c>
      <c r="I897" s="15" t="s">
        <v>4870</v>
      </c>
      <c r="J897" s="15" t="s">
        <v>4887</v>
      </c>
      <c r="K897" s="15" t="s">
        <v>2200</v>
      </c>
      <c r="L897" s="40" t="s">
        <v>6</v>
      </c>
      <c r="M897" s="39">
        <v>45139</v>
      </c>
      <c r="N897" s="41" t="s">
        <v>2063</v>
      </c>
      <c r="O897" s="39">
        <v>44847</v>
      </c>
      <c r="P897" s="40">
        <v>1</v>
      </c>
      <c r="Q897" s="40">
        <v>4</v>
      </c>
      <c r="R897" s="40" t="str">
        <f>IFERROR(VLOOKUP(Tabla2[[#This Row],[CONTRATISTA PRNCIPAL]],Hoja1!$L$5:$M$9,2,FALSE),"CJV")</f>
        <v>CJV</v>
      </c>
      <c r="S897" s="40" t="str">
        <f>IF(Tabla2[[#This Row],[EMPRESA]]=Tabla2[[#This Row],[CONTRATISTA PRNCIPAL]],"Principal","Secundaria")</f>
        <v>Principal</v>
      </c>
      <c r="T897" s="42">
        <f>IFERROR(1/COUNTIF(Tabla2[CONTRATISTA PRNCIPAL],Tabla2[[#This Row],[CONTRATISTA PRNCIPAL]]),0)</f>
        <v>0.0125</v>
      </c>
      <c r="U897" s="43">
        <f>IF(((TODAY()-Tabla2[[#This Row],[FECHA NACIMIENTO]])/365)&lt;18,"Corregir", IF(((TODAY()-Tabla2[[#This Row],[FECHA NACIMIENTO]])/365)&gt;80, "Corregir",ROUNDDOWN(((TODAY()-Tabla2[[#This Row],[FECHA NACIMIENTO]])/365),0)))</f>
        <v>46</v>
      </c>
      <c r="V8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897" s="44" t="str">
        <f>+IF(Tabla2[[#This Row],[Edad]]="Corregir","Corregir","Ok")</f>
        <v>Ok</v>
      </c>
      <c r="X897" s="42" t="str">
        <f>+IFERROR(VLOOKUP(Tabla2[[#This Row],[DISTRITO SEGÚN DNI]],Hoja1!$A$2:$B$32,2,FALSE),"No")</f>
        <v>No</v>
      </c>
      <c r="Y897" s="42" t="str">
        <f>IF(OR(LOWER(Tabla2[[#This Row],[GENERO]])="masculino", LOWER(Tabla2[[#This Row],[GENERO]])="femenino"),"OK","Corregir")</f>
        <v>OK</v>
      </c>
      <c r="Z897" s="42" t="str">
        <f>+IF(Tabla2[[#This Row],[Nro. DNI / CE]]="","Corregir",IF(LEN(Tabla2[[#This Row],[Nro. DNI / CE]])&gt;=8,"OK","Corregir"))</f>
        <v>OK</v>
      </c>
      <c r="AA897" s="42">
        <f>COUNTIF(Tabla2[APELLIDOS Y NOMBRES],Tabla2[[#This Row],[APELLIDOS Y NOMBRES]])</f>
        <v>1</v>
      </c>
      <c r="AB897" s="42">
        <f>IF(Tabla2[[#This Row],[Trabajador]]&gt;1,1/Tabla2[[#This Row],[Trabajador]],Tabla2[[#This Row],[Trabajador]])</f>
        <v>1</v>
      </c>
      <c r="AC897" t="str">
        <f>+IFERROR(IF(Tabla2[[#This Row],[FECHA CESE/BAJA]]="","No Aplica",IF(AND(MONTH(Tabla2[[#This Row],[FECHA CESE/BAJA]])=MONTH(TODAY()-30),YEAR(Tabla2[[#This Row],[FECHA CESE/BAJA]])=YEAR(TODAY())),MONTH(TODAY()-30)&amp;"-"&amp;YEAR(TODAY()),"Borrar")),"No aplica")</f>
        <v>8-2023</v>
      </c>
      <c r="AD897" t="str">
        <f>+IFERROR(IF(Tabla2[[#This Row],[FECHA INICIO DE LABORES EN OBRA]]="","No Aplica",IF(AND(MONTH(Tabla2[[#This Row],[FECHA INICIO DE LABORES EN OBRA]])=MONTH(TODAY()-30),YEAR(Tabla2[[#This Row],[FECHA INICIO DE LABORES EN OBRA]])=YEAR(TODAY())),MONTH(TODAY()-30)&amp;"-"&amp;YEAR(TODAY()),"No Aplica")),"No Aplica")</f>
        <v>No Aplica</v>
      </c>
    </row>
    <row r="898" spans="1:30" x14ac:dyDescent="0.25">
      <c r="A898" s="13" t="s">
        <v>4866</v>
      </c>
      <c r="B898" s="15" t="s">
        <v>4867</v>
      </c>
      <c r="C898" s="15" t="s">
        <v>4867</v>
      </c>
      <c r="D898" s="15" t="s">
        <v>4888</v>
      </c>
      <c r="E898" s="15" t="s">
        <v>4889</v>
      </c>
      <c r="F898" s="39">
        <v>32219</v>
      </c>
      <c r="G898" s="15">
        <v>2</v>
      </c>
      <c r="H898" s="15" t="s">
        <v>3619</v>
      </c>
      <c r="I898" s="15" t="s">
        <v>4870</v>
      </c>
      <c r="J898" s="15" t="s">
        <v>4890</v>
      </c>
      <c r="K898" s="15" t="s">
        <v>2190</v>
      </c>
      <c r="L898" s="40" t="s">
        <v>6</v>
      </c>
      <c r="M898" s="39">
        <v>45139</v>
      </c>
      <c r="N898" s="41" t="s">
        <v>2063</v>
      </c>
      <c r="O898" s="39">
        <v>45063</v>
      </c>
      <c r="P898" s="40">
        <v>1</v>
      </c>
      <c r="Q898" s="40">
        <v>4</v>
      </c>
      <c r="R898" s="40" t="str">
        <f>IFERROR(VLOOKUP(Tabla2[[#This Row],[CONTRATISTA PRNCIPAL]],Hoja1!$L$5:$M$9,2,FALSE),"CJV")</f>
        <v>CJV</v>
      </c>
      <c r="S898" s="40" t="str">
        <f>IF(Tabla2[[#This Row],[EMPRESA]]=Tabla2[[#This Row],[CONTRATISTA PRNCIPAL]],"Principal","Secundaria")</f>
        <v>Principal</v>
      </c>
      <c r="T898" s="42">
        <f>IFERROR(1/COUNTIF(Tabla2[CONTRATISTA PRNCIPAL],Tabla2[[#This Row],[CONTRATISTA PRNCIPAL]]),0)</f>
        <v>0.0125</v>
      </c>
      <c r="U898" s="43">
        <f>IF(((TODAY()-Tabla2[[#This Row],[FECHA NACIMIENTO]])/365)&lt;18,"Corregir", IF(((TODAY()-Tabla2[[#This Row],[FECHA NACIMIENTO]])/365)&gt;80, "Corregir",ROUNDDOWN(((TODAY()-Tabla2[[#This Row],[FECHA NACIMIENTO]])/365),0)))</f>
        <v>35</v>
      </c>
      <c r="V8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898" s="44" t="str">
        <f>+IF(Tabla2[[#This Row],[Edad]]="Corregir","Corregir","Ok")</f>
        <v>Ok</v>
      </c>
      <c r="X898" s="42" t="str">
        <f>+IFERROR(VLOOKUP(Tabla2[[#This Row],[DISTRITO SEGÚN DNI]],Hoja1!$A$2:$B$32,2,FALSE),"No")</f>
        <v>No</v>
      </c>
      <c r="Y898" s="42" t="str">
        <f>IF(OR(LOWER(Tabla2[[#This Row],[GENERO]])="masculino", LOWER(Tabla2[[#This Row],[GENERO]])="femenino"),"OK","Corregir")</f>
        <v>OK</v>
      </c>
      <c r="Z898" s="42" t="str">
        <f>+IF(Tabla2[[#This Row],[Nro. DNI / CE]]="","Corregir",IF(LEN(Tabla2[[#This Row],[Nro. DNI / CE]])&gt;=8,"OK","Corregir"))</f>
        <v>OK</v>
      </c>
      <c r="AA898" s="42">
        <f>COUNTIF(Tabla2[APELLIDOS Y NOMBRES],Tabla2[[#This Row],[APELLIDOS Y NOMBRES]])</f>
        <v>1</v>
      </c>
      <c r="AB898" s="42">
        <f>IF(Tabla2[[#This Row],[Trabajador]]&gt;1,1/Tabla2[[#This Row],[Trabajador]],Tabla2[[#This Row],[Trabajador]])</f>
        <v>1</v>
      </c>
      <c r="AC898" t="str">
        <f>+IFERROR(IF(Tabla2[[#This Row],[FECHA CESE/BAJA]]="","No Aplica",IF(AND(MONTH(Tabla2[[#This Row],[FECHA CESE/BAJA]])=MONTH(TODAY()-30),YEAR(Tabla2[[#This Row],[FECHA CESE/BAJA]])=YEAR(TODAY())),MONTH(TODAY()-30)&amp;"-"&amp;YEAR(TODAY()),"Borrar")),"No aplica")</f>
        <v>8-2023</v>
      </c>
      <c r="AD898" t="str">
        <f>+IFERROR(IF(Tabla2[[#This Row],[FECHA INICIO DE LABORES EN OBRA]]="","No Aplica",IF(AND(MONTH(Tabla2[[#This Row],[FECHA INICIO DE LABORES EN OBRA]])=MONTH(TODAY()-30),YEAR(Tabla2[[#This Row],[FECHA INICIO DE LABORES EN OBRA]])=YEAR(TODAY())),MONTH(TODAY()-30)&amp;"-"&amp;YEAR(TODAY()),"No Aplica")),"No Aplica")</f>
        <v>No Aplica</v>
      </c>
    </row>
    <row r="899" spans="1:30" x14ac:dyDescent="0.25">
      <c r="A899" s="13" t="s">
        <v>4866</v>
      </c>
      <c r="B899" s="15" t="s">
        <v>4867</v>
      </c>
      <c r="C899" s="15" t="s">
        <v>4867</v>
      </c>
      <c r="D899" s="15" t="s">
        <v>4891</v>
      </c>
      <c r="E899" s="15" t="s">
        <v>4892</v>
      </c>
      <c r="F899" s="39">
        <v>36137</v>
      </c>
      <c r="G899" s="15">
        <v>2</v>
      </c>
      <c r="H899" s="15" t="s">
        <v>3619</v>
      </c>
      <c r="I899" s="15" t="s">
        <v>4870</v>
      </c>
      <c r="J899" s="15" t="s">
        <v>4893</v>
      </c>
      <c r="K899" s="15" t="s">
        <v>4894</v>
      </c>
      <c r="L899" s="40" t="s">
        <v>6</v>
      </c>
      <c r="M899" s="39">
        <v>45139</v>
      </c>
      <c r="N899" s="41" t="s">
        <v>2063</v>
      </c>
      <c r="O899" s="39">
        <v>44937</v>
      </c>
      <c r="P899" s="40">
        <v>1</v>
      </c>
      <c r="Q899" s="40">
        <v>4</v>
      </c>
      <c r="R899" s="40" t="str">
        <f>IFERROR(VLOOKUP(Tabla2[[#This Row],[CONTRATISTA PRNCIPAL]],Hoja1!$L$5:$M$9,2,FALSE),"CJV")</f>
        <v>CJV</v>
      </c>
      <c r="S899" s="40" t="str">
        <f>IF(Tabla2[[#This Row],[EMPRESA]]=Tabla2[[#This Row],[CONTRATISTA PRNCIPAL]],"Principal","Secundaria")</f>
        <v>Principal</v>
      </c>
      <c r="T899" s="42">
        <f>IFERROR(1/COUNTIF(Tabla2[CONTRATISTA PRNCIPAL],Tabla2[[#This Row],[CONTRATISTA PRNCIPAL]]),0)</f>
        <v>0.0125</v>
      </c>
      <c r="U899" s="43">
        <f>IF(((TODAY()-Tabla2[[#This Row],[FECHA NACIMIENTO]])/365)&lt;18,"Corregir", IF(((TODAY()-Tabla2[[#This Row],[FECHA NACIMIENTO]])/365)&gt;80, "Corregir",ROUNDDOWN(((TODAY()-Tabla2[[#This Row],[FECHA NACIMIENTO]])/365),0)))</f>
        <v>24</v>
      </c>
      <c r="V8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899" s="44" t="str">
        <f>+IF(Tabla2[[#This Row],[Edad]]="Corregir","Corregir","Ok")</f>
        <v>Ok</v>
      </c>
      <c r="X899" s="42" t="str">
        <f>+IFERROR(VLOOKUP(Tabla2[[#This Row],[DISTRITO SEGÚN DNI]],Hoja1!$A$2:$B$32,2,FALSE),"No")</f>
        <v>No</v>
      </c>
      <c r="Y899" s="42" t="str">
        <f>IF(OR(LOWER(Tabla2[[#This Row],[GENERO]])="masculino", LOWER(Tabla2[[#This Row],[GENERO]])="femenino"),"OK","Corregir")</f>
        <v>OK</v>
      </c>
      <c r="Z899" s="42" t="str">
        <f>+IF(Tabla2[[#This Row],[Nro. DNI / CE]]="","Corregir",IF(LEN(Tabla2[[#This Row],[Nro. DNI / CE]])&gt;=8,"OK","Corregir"))</f>
        <v>OK</v>
      </c>
      <c r="AA899" s="42">
        <f>COUNTIF(Tabla2[APELLIDOS Y NOMBRES],Tabla2[[#This Row],[APELLIDOS Y NOMBRES]])</f>
        <v>1</v>
      </c>
      <c r="AB899" s="42">
        <f>IF(Tabla2[[#This Row],[Trabajador]]&gt;1,1/Tabla2[[#This Row],[Trabajador]],Tabla2[[#This Row],[Trabajador]])</f>
        <v>1</v>
      </c>
      <c r="AC899" t="str">
        <f>+IFERROR(IF(Tabla2[[#This Row],[FECHA CESE/BAJA]]="","No Aplica",IF(AND(MONTH(Tabla2[[#This Row],[FECHA CESE/BAJA]])=MONTH(TODAY()-30),YEAR(Tabla2[[#This Row],[FECHA CESE/BAJA]])=YEAR(TODAY())),MONTH(TODAY()-30)&amp;"-"&amp;YEAR(TODAY()),"Borrar")),"No aplica")</f>
        <v>8-2023</v>
      </c>
      <c r="AD899" t="str">
        <f>+IFERROR(IF(Tabla2[[#This Row],[FECHA INICIO DE LABORES EN OBRA]]="","No Aplica",IF(AND(MONTH(Tabla2[[#This Row],[FECHA INICIO DE LABORES EN OBRA]])=MONTH(TODAY()-30),YEAR(Tabla2[[#This Row],[FECHA INICIO DE LABORES EN OBRA]])=YEAR(TODAY())),MONTH(TODAY()-30)&amp;"-"&amp;YEAR(TODAY()),"No Aplica")),"No Aplica")</f>
        <v>No Aplica</v>
      </c>
    </row>
    <row r="900" spans="1:30" x14ac:dyDescent="0.25">
      <c r="A900" s="13" t="s">
        <v>4866</v>
      </c>
      <c r="B900" s="15" t="s">
        <v>4867</v>
      </c>
      <c r="C900" s="15" t="s">
        <v>4867</v>
      </c>
      <c r="D900" s="15" t="s">
        <v>4895</v>
      </c>
      <c r="E900" s="15" t="s">
        <v>4896</v>
      </c>
      <c r="F900" s="39">
        <v>31778</v>
      </c>
      <c r="G900" s="15">
        <v>2</v>
      </c>
      <c r="H900" s="15" t="s">
        <v>3619</v>
      </c>
      <c r="I900" s="15" t="s">
        <v>4870</v>
      </c>
      <c r="J900" s="15" t="s">
        <v>4897</v>
      </c>
      <c r="K900" s="15" t="s">
        <v>2272</v>
      </c>
      <c r="L900" s="40" t="s">
        <v>6</v>
      </c>
      <c r="M900" s="39">
        <v>45139</v>
      </c>
      <c r="N900" s="41" t="s">
        <v>2063</v>
      </c>
      <c r="O900" s="39">
        <v>44988</v>
      </c>
      <c r="P900" s="40">
        <v>1</v>
      </c>
      <c r="Q900" s="40">
        <v>4</v>
      </c>
      <c r="R900" s="40" t="str">
        <f>IFERROR(VLOOKUP(Tabla2[[#This Row],[CONTRATISTA PRNCIPAL]],Hoja1!$L$5:$M$9,2,FALSE),"CJV")</f>
        <v>CJV</v>
      </c>
      <c r="S900" s="40" t="str">
        <f>IF(Tabla2[[#This Row],[EMPRESA]]=Tabla2[[#This Row],[CONTRATISTA PRNCIPAL]],"Principal","Secundaria")</f>
        <v>Principal</v>
      </c>
      <c r="T900" s="42">
        <f>IFERROR(1/COUNTIF(Tabla2[CONTRATISTA PRNCIPAL],Tabla2[[#This Row],[CONTRATISTA PRNCIPAL]]),0)</f>
        <v>0.0125</v>
      </c>
      <c r="U900" s="43">
        <f>IF(((TODAY()-Tabla2[[#This Row],[FECHA NACIMIENTO]])/365)&lt;18,"Corregir", IF(((TODAY()-Tabla2[[#This Row],[FECHA NACIMIENTO]])/365)&gt;80, "Corregir",ROUNDDOWN(((TODAY()-Tabla2[[#This Row],[FECHA NACIMIENTO]])/365),0)))</f>
        <v>36</v>
      </c>
      <c r="V9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00" s="44" t="str">
        <f>+IF(Tabla2[[#This Row],[Edad]]="Corregir","Corregir","Ok")</f>
        <v>Ok</v>
      </c>
      <c r="X900" s="42" t="str">
        <f>+IFERROR(VLOOKUP(Tabla2[[#This Row],[DISTRITO SEGÚN DNI]],Hoja1!$A$2:$B$32,2,FALSE),"No")</f>
        <v>No</v>
      </c>
      <c r="Y900" s="42" t="str">
        <f>IF(OR(LOWER(Tabla2[[#This Row],[GENERO]])="masculino", LOWER(Tabla2[[#This Row],[GENERO]])="femenino"),"OK","Corregir")</f>
        <v>OK</v>
      </c>
      <c r="Z900" s="42" t="str">
        <f>+IF(Tabla2[[#This Row],[Nro. DNI / CE]]="","Corregir",IF(LEN(Tabla2[[#This Row],[Nro. DNI / CE]])&gt;=8,"OK","Corregir"))</f>
        <v>OK</v>
      </c>
      <c r="AA900" s="42">
        <f>COUNTIF(Tabla2[APELLIDOS Y NOMBRES],Tabla2[[#This Row],[APELLIDOS Y NOMBRES]])</f>
        <v>1</v>
      </c>
      <c r="AB900" s="42">
        <f>IF(Tabla2[[#This Row],[Trabajador]]&gt;1,1/Tabla2[[#This Row],[Trabajador]],Tabla2[[#This Row],[Trabajador]])</f>
        <v>1</v>
      </c>
      <c r="AC900" t="str">
        <f>+IFERROR(IF(Tabla2[[#This Row],[FECHA CESE/BAJA]]="","No Aplica",IF(AND(MONTH(Tabla2[[#This Row],[FECHA CESE/BAJA]])=MONTH(TODAY()-30),YEAR(Tabla2[[#This Row],[FECHA CESE/BAJA]])=YEAR(TODAY())),MONTH(TODAY()-30)&amp;"-"&amp;YEAR(TODAY()),"Borrar")),"No aplica")</f>
        <v>8-2023</v>
      </c>
      <c r="AD900" t="str">
        <f>+IFERROR(IF(Tabla2[[#This Row],[FECHA INICIO DE LABORES EN OBRA]]="","No Aplica",IF(AND(MONTH(Tabla2[[#This Row],[FECHA INICIO DE LABORES EN OBRA]])=MONTH(TODAY()-30),YEAR(Tabla2[[#This Row],[FECHA INICIO DE LABORES EN OBRA]])=YEAR(TODAY())),MONTH(TODAY()-30)&amp;"-"&amp;YEAR(TODAY()),"No Aplica")),"No Aplica")</f>
        <v>No Aplica</v>
      </c>
    </row>
    <row r="901" spans="1:30" x14ac:dyDescent="0.25">
      <c r="A901" s="13" t="s">
        <v>4866</v>
      </c>
      <c r="B901" s="15" t="s">
        <v>4867</v>
      </c>
      <c r="C901" s="15" t="s">
        <v>4867</v>
      </c>
      <c r="D901" s="15" t="s">
        <v>4898</v>
      </c>
      <c r="E901" s="15" t="s">
        <v>4899</v>
      </c>
      <c r="F901" s="39">
        <v>32361</v>
      </c>
      <c r="G901" s="15">
        <v>2</v>
      </c>
      <c r="H901" s="15" t="s">
        <v>3619</v>
      </c>
      <c r="I901" s="15" t="s">
        <v>4870</v>
      </c>
      <c r="J901" s="15" t="s">
        <v>4900</v>
      </c>
      <c r="K901" s="15" t="s">
        <v>2445</v>
      </c>
      <c r="L901" s="40" t="s">
        <v>6</v>
      </c>
      <c r="M901" s="39">
        <v>45139</v>
      </c>
      <c r="N901" s="41" t="s">
        <v>2063</v>
      </c>
      <c r="O901" s="39">
        <v>44792</v>
      </c>
      <c r="P901" s="40">
        <v>1</v>
      </c>
      <c r="Q901" s="40">
        <v>4</v>
      </c>
      <c r="R901" s="40" t="str">
        <f>IFERROR(VLOOKUP(Tabla2[[#This Row],[CONTRATISTA PRNCIPAL]],Hoja1!$L$5:$M$9,2,FALSE),"CJV")</f>
        <v>CJV</v>
      </c>
      <c r="S901" s="40" t="str">
        <f>IF(Tabla2[[#This Row],[EMPRESA]]=Tabla2[[#This Row],[CONTRATISTA PRNCIPAL]],"Principal","Secundaria")</f>
        <v>Principal</v>
      </c>
      <c r="T901" s="42">
        <f>IFERROR(1/COUNTIF(Tabla2[CONTRATISTA PRNCIPAL],Tabla2[[#This Row],[CONTRATISTA PRNCIPAL]]),0)</f>
        <v>0.0125</v>
      </c>
      <c r="U901" s="43">
        <f>IF(((TODAY()-Tabla2[[#This Row],[FECHA NACIMIENTO]])/365)&lt;18,"Corregir", IF(((TODAY()-Tabla2[[#This Row],[FECHA NACIMIENTO]])/365)&gt;80, "Corregir",ROUNDDOWN(((TODAY()-Tabla2[[#This Row],[FECHA NACIMIENTO]])/365),0)))</f>
        <v>35</v>
      </c>
      <c r="V9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01" s="44" t="str">
        <f>+IF(Tabla2[[#This Row],[Edad]]="Corregir","Corregir","Ok")</f>
        <v>Ok</v>
      </c>
      <c r="X901" s="42" t="str">
        <f>+IFERROR(VLOOKUP(Tabla2[[#This Row],[DISTRITO SEGÚN DNI]],Hoja1!$A$2:$B$32,2,FALSE),"No")</f>
        <v>No</v>
      </c>
      <c r="Y901" s="42" t="str">
        <f>IF(OR(LOWER(Tabla2[[#This Row],[GENERO]])="masculino", LOWER(Tabla2[[#This Row],[GENERO]])="femenino"),"OK","Corregir")</f>
        <v>OK</v>
      </c>
      <c r="Z901" s="42" t="str">
        <f>+IF(Tabla2[[#This Row],[Nro. DNI / CE]]="","Corregir",IF(LEN(Tabla2[[#This Row],[Nro. DNI / CE]])&gt;=8,"OK","Corregir"))</f>
        <v>OK</v>
      </c>
      <c r="AA901" s="42">
        <f>COUNTIF(Tabla2[APELLIDOS Y NOMBRES],Tabla2[[#This Row],[APELLIDOS Y NOMBRES]])</f>
        <v>1</v>
      </c>
      <c r="AB901" s="42">
        <f>IF(Tabla2[[#This Row],[Trabajador]]&gt;1,1/Tabla2[[#This Row],[Trabajador]],Tabla2[[#This Row],[Trabajador]])</f>
        <v>1</v>
      </c>
      <c r="AC901" t="str">
        <f>+IFERROR(IF(Tabla2[[#This Row],[FECHA CESE/BAJA]]="","No Aplica",IF(AND(MONTH(Tabla2[[#This Row],[FECHA CESE/BAJA]])=MONTH(TODAY()-30),YEAR(Tabla2[[#This Row],[FECHA CESE/BAJA]])=YEAR(TODAY())),MONTH(TODAY()-30)&amp;"-"&amp;YEAR(TODAY()),"Borrar")),"No aplica")</f>
        <v>8-2023</v>
      </c>
      <c r="AD901" t="str">
        <f>+IFERROR(IF(Tabla2[[#This Row],[FECHA INICIO DE LABORES EN OBRA]]="","No Aplica",IF(AND(MONTH(Tabla2[[#This Row],[FECHA INICIO DE LABORES EN OBRA]])=MONTH(TODAY()-30),YEAR(Tabla2[[#This Row],[FECHA INICIO DE LABORES EN OBRA]])=YEAR(TODAY())),MONTH(TODAY()-30)&amp;"-"&amp;YEAR(TODAY()),"No Aplica")),"No Aplica")</f>
        <v>No Aplica</v>
      </c>
    </row>
    <row r="902" spans="1:30" x14ac:dyDescent="0.25">
      <c r="A902" s="13" t="s">
        <v>4866</v>
      </c>
      <c r="B902" s="15" t="s">
        <v>4867</v>
      </c>
      <c r="C902" s="15" t="s">
        <v>4867</v>
      </c>
      <c r="D902" s="15">
        <v>72549829</v>
      </c>
      <c r="E902" s="15" t="s">
        <v>199</v>
      </c>
      <c r="F902" s="39">
        <v>36518</v>
      </c>
      <c r="G902" s="15">
        <v>2</v>
      </c>
      <c r="H902" s="15" t="s">
        <v>3619</v>
      </c>
      <c r="I902" s="15" t="s">
        <v>4870</v>
      </c>
      <c r="J902" s="15" t="s">
        <v>4901</v>
      </c>
      <c r="K902" s="15" t="s">
        <v>2027</v>
      </c>
      <c r="L902" s="40" t="s">
        <v>6</v>
      </c>
      <c r="M902" s="39">
        <v>45139</v>
      </c>
      <c r="N902" s="41" t="s">
        <v>2063</v>
      </c>
      <c r="O902" s="39">
        <v>44809</v>
      </c>
      <c r="P902" s="40">
        <v>1</v>
      </c>
      <c r="Q902" s="40">
        <v>4</v>
      </c>
      <c r="R902" s="40" t="str">
        <f>IFERROR(VLOOKUP(Tabla2[[#This Row],[CONTRATISTA PRNCIPAL]],Hoja1!$L$5:$M$9,2,FALSE),"CJV")</f>
        <v>CJV</v>
      </c>
      <c r="S902" s="40" t="str">
        <f>IF(Tabla2[[#This Row],[EMPRESA]]=Tabla2[[#This Row],[CONTRATISTA PRNCIPAL]],"Principal","Secundaria")</f>
        <v>Principal</v>
      </c>
      <c r="T902" s="42">
        <f>IFERROR(1/COUNTIF(Tabla2[CONTRATISTA PRNCIPAL],Tabla2[[#This Row],[CONTRATISTA PRNCIPAL]]),0)</f>
        <v>0.0125</v>
      </c>
      <c r="U902" s="43">
        <f>IF(((TODAY()-Tabla2[[#This Row],[FECHA NACIMIENTO]])/365)&lt;18,"Corregir", IF(((TODAY()-Tabla2[[#This Row],[FECHA NACIMIENTO]])/365)&gt;80, "Corregir",ROUNDDOWN(((TODAY()-Tabla2[[#This Row],[FECHA NACIMIENTO]])/365),0)))</f>
        <v>23</v>
      </c>
      <c r="V9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902" s="44" t="str">
        <f>+IF(Tabla2[[#This Row],[Edad]]="Corregir","Corregir","Ok")</f>
        <v>Ok</v>
      </c>
      <c r="X902" s="42" t="str">
        <f>+IFERROR(VLOOKUP(Tabla2[[#This Row],[DISTRITO SEGÚN DNI]],Hoja1!$A$2:$B$32,2,FALSE),"No")</f>
        <v>CALLAO</v>
      </c>
      <c r="Y902" s="42" t="str">
        <f>IF(OR(LOWER(Tabla2[[#This Row],[GENERO]])="masculino", LOWER(Tabla2[[#This Row],[GENERO]])="femenino"),"OK","Corregir")</f>
        <v>OK</v>
      </c>
      <c r="Z902" s="42" t="str">
        <f>+IF(Tabla2[[#This Row],[Nro. DNI / CE]]="","Corregir",IF(LEN(Tabla2[[#This Row],[Nro. DNI / CE]])&gt;=8,"OK","Corregir"))</f>
        <v>OK</v>
      </c>
      <c r="AA902" s="42">
        <f>COUNTIF(Tabla2[APELLIDOS Y NOMBRES],Tabla2[[#This Row],[APELLIDOS Y NOMBRES]])</f>
        <v>1</v>
      </c>
      <c r="AB902" s="42">
        <f>IF(Tabla2[[#This Row],[Trabajador]]&gt;1,1/Tabla2[[#This Row],[Trabajador]],Tabla2[[#This Row],[Trabajador]])</f>
        <v>1</v>
      </c>
      <c r="AC902" t="str">
        <f>+IFERROR(IF(Tabla2[[#This Row],[FECHA CESE/BAJA]]="","No Aplica",IF(AND(MONTH(Tabla2[[#This Row],[FECHA CESE/BAJA]])=MONTH(TODAY()-30),YEAR(Tabla2[[#This Row],[FECHA CESE/BAJA]])=YEAR(TODAY())),MONTH(TODAY()-30)&amp;"-"&amp;YEAR(TODAY()),"Borrar")),"No aplica")</f>
        <v>8-2023</v>
      </c>
      <c r="AD902" t="str">
        <f>+IFERROR(IF(Tabla2[[#This Row],[FECHA INICIO DE LABORES EN OBRA]]="","No Aplica",IF(AND(MONTH(Tabla2[[#This Row],[FECHA INICIO DE LABORES EN OBRA]])=MONTH(TODAY()-30),YEAR(Tabla2[[#This Row],[FECHA INICIO DE LABORES EN OBRA]])=YEAR(TODAY())),MONTH(TODAY()-30)&amp;"-"&amp;YEAR(TODAY()),"No Aplica")),"No Aplica")</f>
        <v>No Aplica</v>
      </c>
    </row>
    <row r="903" spans="1:30" x14ac:dyDescent="0.25">
      <c r="A903" s="13" t="s">
        <v>4866</v>
      </c>
      <c r="B903" s="15" t="s">
        <v>4867</v>
      </c>
      <c r="C903" s="15" t="s">
        <v>4867</v>
      </c>
      <c r="D903" s="15" t="s">
        <v>4902</v>
      </c>
      <c r="E903" s="15" t="s">
        <v>4903</v>
      </c>
      <c r="F903" s="39">
        <v>28526</v>
      </c>
      <c r="G903" s="15">
        <v>2</v>
      </c>
      <c r="H903" s="15" t="s">
        <v>3619</v>
      </c>
      <c r="I903" s="15" t="s">
        <v>4870</v>
      </c>
      <c r="J903" s="15" t="s">
        <v>4904</v>
      </c>
      <c r="K903" s="15" t="s">
        <v>2200</v>
      </c>
      <c r="L903" s="40" t="s">
        <v>6</v>
      </c>
      <c r="M903" s="39">
        <v>45139</v>
      </c>
      <c r="N903" s="41" t="s">
        <v>2063</v>
      </c>
      <c r="O903" s="39">
        <v>44937</v>
      </c>
      <c r="P903" s="40">
        <v>1</v>
      </c>
      <c r="Q903" s="40">
        <v>4</v>
      </c>
      <c r="R903" s="40" t="str">
        <f>IFERROR(VLOOKUP(Tabla2[[#This Row],[CONTRATISTA PRNCIPAL]],Hoja1!$L$5:$M$9,2,FALSE),"CJV")</f>
        <v>CJV</v>
      </c>
      <c r="S903" s="40" t="str">
        <f>IF(Tabla2[[#This Row],[EMPRESA]]=Tabla2[[#This Row],[CONTRATISTA PRNCIPAL]],"Principal","Secundaria")</f>
        <v>Principal</v>
      </c>
      <c r="T903" s="42">
        <f>IFERROR(1/COUNTIF(Tabla2[CONTRATISTA PRNCIPAL],Tabla2[[#This Row],[CONTRATISTA PRNCIPAL]]),0)</f>
        <v>0.0125</v>
      </c>
      <c r="U903" s="43">
        <f>IF(((TODAY()-Tabla2[[#This Row],[FECHA NACIMIENTO]])/365)&lt;18,"Corregir", IF(((TODAY()-Tabla2[[#This Row],[FECHA NACIMIENTO]])/365)&gt;80, "Corregir",ROUNDDOWN(((TODAY()-Tabla2[[#This Row],[FECHA NACIMIENTO]])/365),0)))</f>
        <v>45</v>
      </c>
      <c r="V9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03" s="44" t="str">
        <f>+IF(Tabla2[[#This Row],[Edad]]="Corregir","Corregir","Ok")</f>
        <v>Ok</v>
      </c>
      <c r="X903" s="42" t="str">
        <f>+IFERROR(VLOOKUP(Tabla2[[#This Row],[DISTRITO SEGÚN DNI]],Hoja1!$A$2:$B$32,2,FALSE),"No")</f>
        <v>No</v>
      </c>
      <c r="Y903" s="42" t="str">
        <f>IF(OR(LOWER(Tabla2[[#This Row],[GENERO]])="masculino", LOWER(Tabla2[[#This Row],[GENERO]])="femenino"),"OK","Corregir")</f>
        <v>OK</v>
      </c>
      <c r="Z903" s="42" t="str">
        <f>+IF(Tabla2[[#This Row],[Nro. DNI / CE]]="","Corregir",IF(LEN(Tabla2[[#This Row],[Nro. DNI / CE]])&gt;=8,"OK","Corregir"))</f>
        <v>OK</v>
      </c>
      <c r="AA903" s="42">
        <f>COUNTIF(Tabla2[APELLIDOS Y NOMBRES],Tabla2[[#This Row],[APELLIDOS Y NOMBRES]])</f>
        <v>1</v>
      </c>
      <c r="AB903" s="42">
        <f>IF(Tabla2[[#This Row],[Trabajador]]&gt;1,1/Tabla2[[#This Row],[Trabajador]],Tabla2[[#This Row],[Trabajador]])</f>
        <v>1</v>
      </c>
      <c r="AC903" t="str">
        <f>+IFERROR(IF(Tabla2[[#This Row],[FECHA CESE/BAJA]]="","No Aplica",IF(AND(MONTH(Tabla2[[#This Row],[FECHA CESE/BAJA]])=MONTH(TODAY()-30),YEAR(Tabla2[[#This Row],[FECHA CESE/BAJA]])=YEAR(TODAY())),MONTH(TODAY()-30)&amp;"-"&amp;YEAR(TODAY()),"Borrar")),"No aplica")</f>
        <v>8-2023</v>
      </c>
      <c r="AD903" t="str">
        <f>+IFERROR(IF(Tabla2[[#This Row],[FECHA INICIO DE LABORES EN OBRA]]="","No Aplica",IF(AND(MONTH(Tabla2[[#This Row],[FECHA INICIO DE LABORES EN OBRA]])=MONTH(TODAY()-30),YEAR(Tabla2[[#This Row],[FECHA INICIO DE LABORES EN OBRA]])=YEAR(TODAY())),MONTH(TODAY()-30)&amp;"-"&amp;YEAR(TODAY()),"No Aplica")),"No Aplica")</f>
        <v>No Aplica</v>
      </c>
    </row>
    <row r="904" spans="1:30" x14ac:dyDescent="0.25">
      <c r="A904" s="13" t="s">
        <v>4866</v>
      </c>
      <c r="B904" s="15" t="s">
        <v>4867</v>
      </c>
      <c r="C904" s="15" t="s">
        <v>4867</v>
      </c>
      <c r="D904" s="15" t="s">
        <v>4905</v>
      </c>
      <c r="E904" s="15" t="s">
        <v>4906</v>
      </c>
      <c r="F904" s="39">
        <v>35533</v>
      </c>
      <c r="G904" s="15">
        <v>2</v>
      </c>
      <c r="H904" s="15" t="s">
        <v>3619</v>
      </c>
      <c r="I904" s="15" t="s">
        <v>4870</v>
      </c>
      <c r="J904" s="15" t="s">
        <v>4907</v>
      </c>
      <c r="K904" s="15" t="s">
        <v>2641</v>
      </c>
      <c r="L904" s="40" t="s">
        <v>6</v>
      </c>
      <c r="M904" s="39">
        <v>45139</v>
      </c>
      <c r="N904" s="41" t="s">
        <v>4908</v>
      </c>
      <c r="O904" s="39">
        <v>44930</v>
      </c>
      <c r="P904" s="40">
        <v>1</v>
      </c>
      <c r="Q904" s="40">
        <v>4</v>
      </c>
      <c r="R904" s="40" t="str">
        <f>IFERROR(VLOOKUP(Tabla2[[#This Row],[CONTRATISTA PRNCIPAL]],Hoja1!$L$5:$M$9,2,FALSE),"CJV")</f>
        <v>CJV</v>
      </c>
      <c r="S904" s="40" t="str">
        <f>IF(Tabla2[[#This Row],[EMPRESA]]=Tabla2[[#This Row],[CONTRATISTA PRNCIPAL]],"Principal","Secundaria")</f>
        <v>Principal</v>
      </c>
      <c r="T904" s="42">
        <f>IFERROR(1/COUNTIF(Tabla2[CONTRATISTA PRNCIPAL],Tabla2[[#This Row],[CONTRATISTA PRNCIPAL]]),0)</f>
        <v>0.0125</v>
      </c>
      <c r="U904" s="43">
        <f>IF(((TODAY()-Tabla2[[#This Row],[FECHA NACIMIENTO]])/365)&lt;18,"Corregir", IF(((TODAY()-Tabla2[[#This Row],[FECHA NACIMIENTO]])/365)&gt;80, "Corregir",ROUNDDOWN(((TODAY()-Tabla2[[#This Row],[FECHA NACIMIENTO]])/365),0)))</f>
        <v>26</v>
      </c>
      <c r="V9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04" s="44" t="str">
        <f>+IF(Tabla2[[#This Row],[Edad]]="Corregir","Corregir","Ok")</f>
        <v>Ok</v>
      </c>
      <c r="X904" s="42" t="str">
        <f>+IFERROR(VLOOKUP(Tabla2[[#This Row],[DISTRITO SEGÚN DNI]],Hoja1!$A$2:$B$32,2,FALSE),"No")</f>
        <v>No</v>
      </c>
      <c r="Y904" s="42" t="str">
        <f>IF(OR(LOWER(Tabla2[[#This Row],[GENERO]])="masculino", LOWER(Tabla2[[#This Row],[GENERO]])="femenino"),"OK","Corregir")</f>
        <v>OK</v>
      </c>
      <c r="Z904" s="42" t="str">
        <f>+IF(Tabla2[[#This Row],[Nro. DNI / CE]]="","Corregir",IF(LEN(Tabla2[[#This Row],[Nro. DNI / CE]])&gt;=8,"OK","Corregir"))</f>
        <v>OK</v>
      </c>
      <c r="AA904" s="42">
        <f>COUNTIF(Tabla2[APELLIDOS Y NOMBRES],Tabla2[[#This Row],[APELLIDOS Y NOMBRES]])</f>
        <v>1</v>
      </c>
      <c r="AB904" s="42">
        <f>IF(Tabla2[[#This Row],[Trabajador]]&gt;1,1/Tabla2[[#This Row],[Trabajador]],Tabla2[[#This Row],[Trabajador]])</f>
        <v>1</v>
      </c>
      <c r="AC904" t="str">
        <f>+IFERROR(IF(Tabla2[[#This Row],[FECHA CESE/BAJA]]="","No Aplica",IF(AND(MONTH(Tabla2[[#This Row],[FECHA CESE/BAJA]])=MONTH(TODAY()-30),YEAR(Tabla2[[#This Row],[FECHA CESE/BAJA]])=YEAR(TODAY())),MONTH(TODAY()-30)&amp;"-"&amp;YEAR(TODAY()),"Borrar")),"No aplica")</f>
        <v>8-2023</v>
      </c>
      <c r="AD904" t="str">
        <f>+IFERROR(IF(Tabla2[[#This Row],[FECHA INICIO DE LABORES EN OBRA]]="","No Aplica",IF(AND(MONTH(Tabla2[[#This Row],[FECHA INICIO DE LABORES EN OBRA]])=MONTH(TODAY()-30),YEAR(Tabla2[[#This Row],[FECHA INICIO DE LABORES EN OBRA]])=YEAR(TODAY())),MONTH(TODAY()-30)&amp;"-"&amp;YEAR(TODAY()),"No Aplica")),"No Aplica")</f>
        <v>No Aplica</v>
      </c>
    </row>
    <row r="905" spans="1:30" x14ac:dyDescent="0.25">
      <c r="A905" s="13" t="s">
        <v>4866</v>
      </c>
      <c r="B905" s="15" t="s">
        <v>4867</v>
      </c>
      <c r="C905" s="15" t="s">
        <v>4867</v>
      </c>
      <c r="D905" s="15">
        <v>47568491</v>
      </c>
      <c r="E905" s="15" t="s">
        <v>4909</v>
      </c>
      <c r="F905" s="39">
        <v>33819</v>
      </c>
      <c r="G905" s="15">
        <v>2</v>
      </c>
      <c r="H905" s="15" t="s">
        <v>3619</v>
      </c>
      <c r="I905" s="15" t="s">
        <v>4870</v>
      </c>
      <c r="J905" s="15" t="s">
        <v>4910</v>
      </c>
      <c r="K905" s="15" t="s">
        <v>2445</v>
      </c>
      <c r="L905" s="40" t="s">
        <v>6</v>
      </c>
      <c r="M905" s="39">
        <v>45139</v>
      </c>
      <c r="N905" s="41" t="s">
        <v>2063</v>
      </c>
      <c r="O905" s="39">
        <v>44988</v>
      </c>
      <c r="P905" s="40">
        <v>1</v>
      </c>
      <c r="Q905" s="40">
        <v>4</v>
      </c>
      <c r="R905" s="40" t="str">
        <f>IFERROR(VLOOKUP(Tabla2[[#This Row],[CONTRATISTA PRNCIPAL]],Hoja1!$L$5:$M$9,2,FALSE),"CJV")</f>
        <v>CJV</v>
      </c>
      <c r="S905" s="40" t="str">
        <f>IF(Tabla2[[#This Row],[EMPRESA]]=Tabla2[[#This Row],[CONTRATISTA PRNCIPAL]],"Principal","Secundaria")</f>
        <v>Principal</v>
      </c>
      <c r="T905" s="42">
        <f>IFERROR(1/COUNTIF(Tabla2[CONTRATISTA PRNCIPAL],Tabla2[[#This Row],[CONTRATISTA PRNCIPAL]]),0)</f>
        <v>0.0125</v>
      </c>
      <c r="U905" s="43">
        <f>IF(((TODAY()-Tabla2[[#This Row],[FECHA NACIMIENTO]])/365)&lt;18,"Corregir", IF(((TODAY()-Tabla2[[#This Row],[FECHA NACIMIENTO]])/365)&gt;80, "Corregir",ROUNDDOWN(((TODAY()-Tabla2[[#This Row],[FECHA NACIMIENTO]])/365),0)))</f>
        <v>31</v>
      </c>
      <c r="V9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05" s="44" t="str">
        <f>+IF(Tabla2[[#This Row],[Edad]]="Corregir","Corregir","Ok")</f>
        <v>Ok</v>
      </c>
      <c r="X905" s="42" t="str">
        <f>+IFERROR(VLOOKUP(Tabla2[[#This Row],[DISTRITO SEGÚN DNI]],Hoja1!$A$2:$B$32,2,FALSE),"No")</f>
        <v>No</v>
      </c>
      <c r="Y905" s="42" t="str">
        <f>IF(OR(LOWER(Tabla2[[#This Row],[GENERO]])="masculino", LOWER(Tabla2[[#This Row],[GENERO]])="femenino"),"OK","Corregir")</f>
        <v>OK</v>
      </c>
      <c r="Z905" s="42" t="str">
        <f>+IF(Tabla2[[#This Row],[Nro. DNI / CE]]="","Corregir",IF(LEN(Tabla2[[#This Row],[Nro. DNI / CE]])&gt;=8,"OK","Corregir"))</f>
        <v>OK</v>
      </c>
      <c r="AA905" s="42">
        <f>COUNTIF(Tabla2[APELLIDOS Y NOMBRES],Tabla2[[#This Row],[APELLIDOS Y NOMBRES]])</f>
        <v>1</v>
      </c>
      <c r="AB905" s="42">
        <f>IF(Tabla2[[#This Row],[Trabajador]]&gt;1,1/Tabla2[[#This Row],[Trabajador]],Tabla2[[#This Row],[Trabajador]])</f>
        <v>1</v>
      </c>
      <c r="AC905" t="str">
        <f>+IFERROR(IF(Tabla2[[#This Row],[FECHA CESE/BAJA]]="","No Aplica",IF(AND(MONTH(Tabla2[[#This Row],[FECHA CESE/BAJA]])=MONTH(TODAY()-30),YEAR(Tabla2[[#This Row],[FECHA CESE/BAJA]])=YEAR(TODAY())),MONTH(TODAY()-30)&amp;"-"&amp;YEAR(TODAY()),"Borrar")),"No aplica")</f>
        <v>8-2023</v>
      </c>
      <c r="AD905" t="str">
        <f>+IFERROR(IF(Tabla2[[#This Row],[FECHA INICIO DE LABORES EN OBRA]]="","No Aplica",IF(AND(MONTH(Tabla2[[#This Row],[FECHA INICIO DE LABORES EN OBRA]])=MONTH(TODAY()-30),YEAR(Tabla2[[#This Row],[FECHA INICIO DE LABORES EN OBRA]])=YEAR(TODAY())),MONTH(TODAY()-30)&amp;"-"&amp;YEAR(TODAY()),"No Aplica")),"No Aplica")</f>
        <v>No Aplica</v>
      </c>
    </row>
    <row r="906" spans="1:30" x14ac:dyDescent="0.25">
      <c r="A906" s="13" t="s">
        <v>4866</v>
      </c>
      <c r="B906" s="15" t="s">
        <v>4867</v>
      </c>
      <c r="C906" s="15" t="s">
        <v>4867</v>
      </c>
      <c r="D906" s="15" t="s">
        <v>4911</v>
      </c>
      <c r="E906" s="15" t="s">
        <v>4912</v>
      </c>
      <c r="F906" s="39">
        <v>32687</v>
      </c>
      <c r="G906" s="15">
        <v>2</v>
      </c>
      <c r="H906" s="15" t="s">
        <v>3619</v>
      </c>
      <c r="I906" s="15" t="s">
        <v>4870</v>
      </c>
      <c r="J906" s="15" t="s">
        <v>4913</v>
      </c>
      <c r="K906" s="15" t="s">
        <v>2645</v>
      </c>
      <c r="L906" s="40" t="s">
        <v>6</v>
      </c>
      <c r="M906" s="39">
        <v>45139</v>
      </c>
      <c r="N906" s="41" t="s">
        <v>2063</v>
      </c>
      <c r="O906" s="39">
        <v>45055</v>
      </c>
      <c r="P906" s="40">
        <v>1</v>
      </c>
      <c r="Q906" s="40">
        <v>4</v>
      </c>
      <c r="R906" s="40" t="str">
        <f>IFERROR(VLOOKUP(Tabla2[[#This Row],[CONTRATISTA PRNCIPAL]],Hoja1!$L$5:$M$9,2,FALSE),"CJV")</f>
        <v>CJV</v>
      </c>
      <c r="S906" s="40" t="str">
        <f>IF(Tabla2[[#This Row],[EMPRESA]]=Tabla2[[#This Row],[CONTRATISTA PRNCIPAL]],"Principal","Secundaria")</f>
        <v>Principal</v>
      </c>
      <c r="T906" s="42">
        <f>IFERROR(1/COUNTIF(Tabla2[CONTRATISTA PRNCIPAL],Tabla2[[#This Row],[CONTRATISTA PRNCIPAL]]),0)</f>
        <v>0.0125</v>
      </c>
      <c r="U906" s="43">
        <f>IF(((TODAY()-Tabla2[[#This Row],[FECHA NACIMIENTO]])/365)&lt;18,"Corregir", IF(((TODAY()-Tabla2[[#This Row],[FECHA NACIMIENTO]])/365)&gt;80, "Corregir",ROUNDDOWN(((TODAY()-Tabla2[[#This Row],[FECHA NACIMIENTO]])/365),0)))</f>
        <v>34</v>
      </c>
      <c r="V9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06" s="44" t="str">
        <f>+IF(Tabla2[[#This Row],[Edad]]="Corregir","Corregir","Ok")</f>
        <v>Ok</v>
      </c>
      <c r="X906" s="42" t="str">
        <f>+IFERROR(VLOOKUP(Tabla2[[#This Row],[DISTRITO SEGÚN DNI]],Hoja1!$A$2:$B$32,2,FALSE),"No")</f>
        <v>No</v>
      </c>
      <c r="Y906" s="42" t="str">
        <f>IF(OR(LOWER(Tabla2[[#This Row],[GENERO]])="masculino", LOWER(Tabla2[[#This Row],[GENERO]])="femenino"),"OK","Corregir")</f>
        <v>OK</v>
      </c>
      <c r="Z906" s="42" t="str">
        <f>+IF(Tabla2[[#This Row],[Nro. DNI / CE]]="","Corregir",IF(LEN(Tabla2[[#This Row],[Nro. DNI / CE]])&gt;=8,"OK","Corregir"))</f>
        <v>OK</v>
      </c>
      <c r="AA906" s="42">
        <f>COUNTIF(Tabla2[APELLIDOS Y NOMBRES],Tabla2[[#This Row],[APELLIDOS Y NOMBRES]])</f>
        <v>1</v>
      </c>
      <c r="AB906" s="42">
        <f>IF(Tabla2[[#This Row],[Trabajador]]&gt;1,1/Tabla2[[#This Row],[Trabajador]],Tabla2[[#This Row],[Trabajador]])</f>
        <v>1</v>
      </c>
      <c r="AC906" t="str">
        <f>+IFERROR(IF(Tabla2[[#This Row],[FECHA CESE/BAJA]]="","No Aplica",IF(AND(MONTH(Tabla2[[#This Row],[FECHA CESE/BAJA]])=MONTH(TODAY()-30),YEAR(Tabla2[[#This Row],[FECHA CESE/BAJA]])=YEAR(TODAY())),MONTH(TODAY()-30)&amp;"-"&amp;YEAR(TODAY()),"Borrar")),"No aplica")</f>
        <v>8-2023</v>
      </c>
      <c r="AD906" t="str">
        <f>+IFERROR(IF(Tabla2[[#This Row],[FECHA INICIO DE LABORES EN OBRA]]="","No Aplica",IF(AND(MONTH(Tabla2[[#This Row],[FECHA INICIO DE LABORES EN OBRA]])=MONTH(TODAY()-30),YEAR(Tabla2[[#This Row],[FECHA INICIO DE LABORES EN OBRA]])=YEAR(TODAY())),MONTH(TODAY()-30)&amp;"-"&amp;YEAR(TODAY()),"No Aplica")),"No Aplica")</f>
        <v>No Aplica</v>
      </c>
    </row>
    <row r="907" spans="1:30" x14ac:dyDescent="0.25">
      <c r="A907" s="13" t="s">
        <v>4866</v>
      </c>
      <c r="B907" s="15" t="s">
        <v>4867</v>
      </c>
      <c r="C907" s="15" t="s">
        <v>4867</v>
      </c>
      <c r="D907" s="15" t="s">
        <v>4914</v>
      </c>
      <c r="E907" s="15" t="s">
        <v>4915</v>
      </c>
      <c r="F907" s="39">
        <v>31395</v>
      </c>
      <c r="G907" s="15">
        <v>2</v>
      </c>
      <c r="H907" s="15" t="s">
        <v>3619</v>
      </c>
      <c r="I907" s="15" t="s">
        <v>4870</v>
      </c>
      <c r="J907" s="15" t="s">
        <v>4916</v>
      </c>
      <c r="K907" s="15" t="s">
        <v>3703</v>
      </c>
      <c r="L907" s="40" t="s">
        <v>6</v>
      </c>
      <c r="M907" s="39">
        <v>45139</v>
      </c>
      <c r="N907" s="41" t="s">
        <v>2063</v>
      </c>
      <c r="O907" s="39">
        <v>44963</v>
      </c>
      <c r="P907" s="40">
        <v>1</v>
      </c>
      <c r="Q907" s="40">
        <v>4</v>
      </c>
      <c r="R907" s="40" t="str">
        <f>IFERROR(VLOOKUP(Tabla2[[#This Row],[CONTRATISTA PRNCIPAL]],Hoja1!$L$5:$M$9,2,FALSE),"CJV")</f>
        <v>CJV</v>
      </c>
      <c r="S907" s="40" t="str">
        <f>IF(Tabla2[[#This Row],[EMPRESA]]=Tabla2[[#This Row],[CONTRATISTA PRNCIPAL]],"Principal","Secundaria")</f>
        <v>Principal</v>
      </c>
      <c r="T907" s="42">
        <f>IFERROR(1/COUNTIF(Tabla2[CONTRATISTA PRNCIPAL],Tabla2[[#This Row],[CONTRATISTA PRNCIPAL]]),0)</f>
        <v>0.0125</v>
      </c>
      <c r="U907" s="43">
        <f>IF(((TODAY()-Tabla2[[#This Row],[FECHA NACIMIENTO]])/365)&lt;18,"Corregir", IF(((TODAY()-Tabla2[[#This Row],[FECHA NACIMIENTO]])/365)&gt;80, "Corregir",ROUNDDOWN(((TODAY()-Tabla2[[#This Row],[FECHA NACIMIENTO]])/365),0)))</f>
        <v>37</v>
      </c>
      <c r="V9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07" s="44" t="str">
        <f>+IF(Tabla2[[#This Row],[Edad]]="Corregir","Corregir","Ok")</f>
        <v>Ok</v>
      </c>
      <c r="X907" s="42" t="str">
        <f>+IFERROR(VLOOKUP(Tabla2[[#This Row],[DISTRITO SEGÚN DNI]],Hoja1!$A$2:$B$32,2,FALSE),"No")</f>
        <v>No</v>
      </c>
      <c r="Y907" s="42" t="str">
        <f>IF(OR(LOWER(Tabla2[[#This Row],[GENERO]])="masculino", LOWER(Tabla2[[#This Row],[GENERO]])="femenino"),"OK","Corregir")</f>
        <v>OK</v>
      </c>
      <c r="Z907" s="42" t="str">
        <f>+IF(Tabla2[[#This Row],[Nro. DNI / CE]]="","Corregir",IF(LEN(Tabla2[[#This Row],[Nro. DNI / CE]])&gt;=8,"OK","Corregir"))</f>
        <v>OK</v>
      </c>
      <c r="AA907" s="42">
        <f>COUNTIF(Tabla2[APELLIDOS Y NOMBRES],Tabla2[[#This Row],[APELLIDOS Y NOMBRES]])</f>
        <v>1</v>
      </c>
      <c r="AB907" s="42">
        <f>IF(Tabla2[[#This Row],[Trabajador]]&gt;1,1/Tabla2[[#This Row],[Trabajador]],Tabla2[[#This Row],[Trabajador]])</f>
        <v>1</v>
      </c>
      <c r="AC907" t="str">
        <f>+IFERROR(IF(Tabla2[[#This Row],[FECHA CESE/BAJA]]="","No Aplica",IF(AND(MONTH(Tabla2[[#This Row],[FECHA CESE/BAJA]])=MONTH(TODAY()-30),YEAR(Tabla2[[#This Row],[FECHA CESE/BAJA]])=YEAR(TODAY())),MONTH(TODAY()-30)&amp;"-"&amp;YEAR(TODAY()),"Borrar")),"No aplica")</f>
        <v>8-2023</v>
      </c>
      <c r="AD907" t="str">
        <f>+IFERROR(IF(Tabla2[[#This Row],[FECHA INICIO DE LABORES EN OBRA]]="","No Aplica",IF(AND(MONTH(Tabla2[[#This Row],[FECHA INICIO DE LABORES EN OBRA]])=MONTH(TODAY()-30),YEAR(Tabla2[[#This Row],[FECHA INICIO DE LABORES EN OBRA]])=YEAR(TODAY())),MONTH(TODAY()-30)&amp;"-"&amp;YEAR(TODAY()),"No Aplica")),"No Aplica")</f>
        <v>No Aplica</v>
      </c>
    </row>
    <row r="908" spans="1:30" x14ac:dyDescent="0.25">
      <c r="A908" s="13" t="s">
        <v>4866</v>
      </c>
      <c r="B908" s="15" t="s">
        <v>4867</v>
      </c>
      <c r="C908" s="15" t="s">
        <v>4867</v>
      </c>
      <c r="D908" s="15">
        <v>71838963</v>
      </c>
      <c r="E908" s="15" t="s">
        <v>4917</v>
      </c>
      <c r="F908" s="39">
        <v>34607</v>
      </c>
      <c r="G908" s="15">
        <v>2</v>
      </c>
      <c r="H908" s="15" t="s">
        <v>3619</v>
      </c>
      <c r="I908" s="15" t="s">
        <v>4870</v>
      </c>
      <c r="J908" s="15" t="s">
        <v>4918</v>
      </c>
      <c r="K908" s="15" t="s">
        <v>4919</v>
      </c>
      <c r="L908" s="40" t="s">
        <v>6</v>
      </c>
      <c r="M908" s="39">
        <v>45139</v>
      </c>
      <c r="N908" s="41" t="s">
        <v>2063</v>
      </c>
      <c r="O908" s="39">
        <v>45076</v>
      </c>
      <c r="P908" s="40">
        <v>1</v>
      </c>
      <c r="Q908" s="40">
        <v>4</v>
      </c>
      <c r="R908" s="40" t="str">
        <f>IFERROR(VLOOKUP(Tabla2[[#This Row],[CONTRATISTA PRNCIPAL]],Hoja1!$L$5:$M$9,2,FALSE),"CJV")</f>
        <v>CJV</v>
      </c>
      <c r="S908" s="40" t="str">
        <f>IF(Tabla2[[#This Row],[EMPRESA]]=Tabla2[[#This Row],[CONTRATISTA PRNCIPAL]],"Principal","Secundaria")</f>
        <v>Principal</v>
      </c>
      <c r="T908" s="42">
        <f>IFERROR(1/COUNTIF(Tabla2[CONTRATISTA PRNCIPAL],Tabla2[[#This Row],[CONTRATISTA PRNCIPAL]]),0)</f>
        <v>0.0125</v>
      </c>
      <c r="U908" s="43">
        <f>IF(((TODAY()-Tabla2[[#This Row],[FECHA NACIMIENTO]])/365)&lt;18,"Corregir", IF(((TODAY()-Tabla2[[#This Row],[FECHA NACIMIENTO]])/365)&gt;80, "Corregir",ROUNDDOWN(((TODAY()-Tabla2[[#This Row],[FECHA NACIMIENTO]])/365),0)))</f>
        <v>29</v>
      </c>
      <c r="V9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08" s="44" t="str">
        <f>+IF(Tabla2[[#This Row],[Edad]]="Corregir","Corregir","Ok")</f>
        <v>Ok</v>
      </c>
      <c r="X908" s="42" t="str">
        <f>+IFERROR(VLOOKUP(Tabla2[[#This Row],[DISTRITO SEGÚN DNI]],Hoja1!$A$2:$B$32,2,FALSE),"No")</f>
        <v>No</v>
      </c>
      <c r="Y908" s="42" t="str">
        <f>IF(OR(LOWER(Tabla2[[#This Row],[GENERO]])="masculino", LOWER(Tabla2[[#This Row],[GENERO]])="femenino"),"OK","Corregir")</f>
        <v>OK</v>
      </c>
      <c r="Z908" s="42" t="str">
        <f>+IF(Tabla2[[#This Row],[Nro. DNI / CE]]="","Corregir",IF(LEN(Tabla2[[#This Row],[Nro. DNI / CE]])&gt;=8,"OK","Corregir"))</f>
        <v>OK</v>
      </c>
      <c r="AA908" s="42">
        <f>COUNTIF(Tabla2[APELLIDOS Y NOMBRES],Tabla2[[#This Row],[APELLIDOS Y NOMBRES]])</f>
        <v>1</v>
      </c>
      <c r="AB908" s="42">
        <f>IF(Tabla2[[#This Row],[Trabajador]]&gt;1,1/Tabla2[[#This Row],[Trabajador]],Tabla2[[#This Row],[Trabajador]])</f>
        <v>1</v>
      </c>
      <c r="AC908" t="str">
        <f>+IFERROR(IF(Tabla2[[#This Row],[FECHA CESE/BAJA]]="","No Aplica",IF(AND(MONTH(Tabla2[[#This Row],[FECHA CESE/BAJA]])=MONTH(TODAY()-30),YEAR(Tabla2[[#This Row],[FECHA CESE/BAJA]])=YEAR(TODAY())),MONTH(TODAY()-30)&amp;"-"&amp;YEAR(TODAY()),"Borrar")),"No aplica")</f>
        <v>8-2023</v>
      </c>
      <c r="AD908" t="str">
        <f>+IFERROR(IF(Tabla2[[#This Row],[FECHA INICIO DE LABORES EN OBRA]]="","No Aplica",IF(AND(MONTH(Tabla2[[#This Row],[FECHA INICIO DE LABORES EN OBRA]])=MONTH(TODAY()-30),YEAR(Tabla2[[#This Row],[FECHA INICIO DE LABORES EN OBRA]])=YEAR(TODAY())),MONTH(TODAY()-30)&amp;"-"&amp;YEAR(TODAY()),"No Aplica")),"No Aplica")</f>
        <v>No Aplica</v>
      </c>
    </row>
    <row r="909" spans="1:30" x14ac:dyDescent="0.25">
      <c r="A909" s="13" t="s">
        <v>4866</v>
      </c>
      <c r="B909" s="15" t="s">
        <v>4867</v>
      </c>
      <c r="C909" s="15" t="s">
        <v>4867</v>
      </c>
      <c r="D909" s="15">
        <v>76248670</v>
      </c>
      <c r="E909" s="15" t="s">
        <v>4920</v>
      </c>
      <c r="F909" s="39">
        <v>34498</v>
      </c>
      <c r="G909" s="15">
        <v>2</v>
      </c>
      <c r="H909" s="15" t="s">
        <v>3619</v>
      </c>
      <c r="I909" s="15" t="s">
        <v>4870</v>
      </c>
      <c r="J909" s="15" t="s">
        <v>4921</v>
      </c>
      <c r="K909" s="15" t="s">
        <v>3569</v>
      </c>
      <c r="L909" s="40" t="s">
        <v>6</v>
      </c>
      <c r="M909" s="39">
        <v>45139</v>
      </c>
      <c r="N909" s="41" t="s">
        <v>2063</v>
      </c>
      <c r="O909" s="39">
        <v>45076</v>
      </c>
      <c r="P909" s="40">
        <v>1</v>
      </c>
      <c r="Q909" s="40">
        <v>4</v>
      </c>
      <c r="R909" s="40" t="str">
        <f>IFERROR(VLOOKUP(Tabla2[[#This Row],[CONTRATISTA PRNCIPAL]],Hoja1!$L$5:$M$9,2,FALSE),"CJV")</f>
        <v>CJV</v>
      </c>
      <c r="S909" s="40" t="str">
        <f>IF(Tabla2[[#This Row],[EMPRESA]]=Tabla2[[#This Row],[CONTRATISTA PRNCIPAL]],"Principal","Secundaria")</f>
        <v>Principal</v>
      </c>
      <c r="T909" s="42">
        <f>IFERROR(1/COUNTIF(Tabla2[CONTRATISTA PRNCIPAL],Tabla2[[#This Row],[CONTRATISTA PRNCIPAL]]),0)</f>
        <v>0.0125</v>
      </c>
      <c r="U909" s="43">
        <f>IF(((TODAY()-Tabla2[[#This Row],[FECHA NACIMIENTO]])/365)&lt;18,"Corregir", IF(((TODAY()-Tabla2[[#This Row],[FECHA NACIMIENTO]])/365)&gt;80, "Corregir",ROUNDDOWN(((TODAY()-Tabla2[[#This Row],[FECHA NACIMIENTO]])/365),0)))</f>
        <v>29</v>
      </c>
      <c r="V9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09" s="44" t="str">
        <f>+IF(Tabla2[[#This Row],[Edad]]="Corregir","Corregir","Ok")</f>
        <v>Ok</v>
      </c>
      <c r="X909" s="42" t="str">
        <f>+IFERROR(VLOOKUP(Tabla2[[#This Row],[DISTRITO SEGÚN DNI]],Hoja1!$A$2:$B$32,2,FALSE),"No")</f>
        <v>No</v>
      </c>
      <c r="Y909" s="42" t="str">
        <f>IF(OR(LOWER(Tabla2[[#This Row],[GENERO]])="masculino", LOWER(Tabla2[[#This Row],[GENERO]])="femenino"),"OK","Corregir")</f>
        <v>OK</v>
      </c>
      <c r="Z909" s="42" t="str">
        <f>+IF(Tabla2[[#This Row],[Nro. DNI / CE]]="","Corregir",IF(LEN(Tabla2[[#This Row],[Nro. DNI / CE]])&gt;=8,"OK","Corregir"))</f>
        <v>OK</v>
      </c>
      <c r="AA909" s="42">
        <f>COUNTIF(Tabla2[APELLIDOS Y NOMBRES],Tabla2[[#This Row],[APELLIDOS Y NOMBRES]])</f>
        <v>1</v>
      </c>
      <c r="AB909" s="42">
        <f>IF(Tabla2[[#This Row],[Trabajador]]&gt;1,1/Tabla2[[#This Row],[Trabajador]],Tabla2[[#This Row],[Trabajador]])</f>
        <v>1</v>
      </c>
      <c r="AC909" t="str">
        <f>+IFERROR(IF(Tabla2[[#This Row],[FECHA CESE/BAJA]]="","No Aplica",IF(AND(MONTH(Tabla2[[#This Row],[FECHA CESE/BAJA]])=MONTH(TODAY()-30),YEAR(Tabla2[[#This Row],[FECHA CESE/BAJA]])=YEAR(TODAY())),MONTH(TODAY()-30)&amp;"-"&amp;YEAR(TODAY()),"Borrar")),"No aplica")</f>
        <v>8-2023</v>
      </c>
      <c r="AD909" t="str">
        <f>+IFERROR(IF(Tabla2[[#This Row],[FECHA INICIO DE LABORES EN OBRA]]="","No Aplica",IF(AND(MONTH(Tabla2[[#This Row],[FECHA INICIO DE LABORES EN OBRA]])=MONTH(TODAY()-30),YEAR(Tabla2[[#This Row],[FECHA INICIO DE LABORES EN OBRA]])=YEAR(TODAY())),MONTH(TODAY()-30)&amp;"-"&amp;YEAR(TODAY()),"No Aplica")),"No Aplica")</f>
        <v>No Aplica</v>
      </c>
    </row>
    <row r="910" spans="1:30" x14ac:dyDescent="0.25">
      <c r="A910" s="13" t="s">
        <v>4866</v>
      </c>
      <c r="B910" s="15" t="s">
        <v>4867</v>
      </c>
      <c r="C910" s="15" t="s">
        <v>4867</v>
      </c>
      <c r="D910" s="15">
        <v>60410113</v>
      </c>
      <c r="E910" s="15" t="s">
        <v>4922</v>
      </c>
      <c r="F910" s="39">
        <v>38209</v>
      </c>
      <c r="G910" s="15">
        <v>2</v>
      </c>
      <c r="H910" s="15" t="s">
        <v>3619</v>
      </c>
      <c r="I910" s="15" t="s">
        <v>4870</v>
      </c>
      <c r="J910" s="15" t="s">
        <v>4923</v>
      </c>
      <c r="K910" s="15" t="s">
        <v>4924</v>
      </c>
      <c r="L910" s="40" t="s">
        <v>6</v>
      </c>
      <c r="M910" s="39">
        <v>45139</v>
      </c>
      <c r="N910" s="41" t="s">
        <v>2063</v>
      </c>
      <c r="O910" s="39">
        <v>45076</v>
      </c>
      <c r="P910" s="40">
        <v>1</v>
      </c>
      <c r="Q910" s="40">
        <v>4</v>
      </c>
      <c r="R910" s="40" t="str">
        <f>IFERROR(VLOOKUP(Tabla2[[#This Row],[CONTRATISTA PRNCIPAL]],Hoja1!$L$5:$M$9,2,FALSE),"CJV")</f>
        <v>CJV</v>
      </c>
      <c r="S910" s="40" t="str">
        <f>IF(Tabla2[[#This Row],[EMPRESA]]=Tabla2[[#This Row],[CONTRATISTA PRNCIPAL]],"Principal","Secundaria")</f>
        <v>Principal</v>
      </c>
      <c r="T910" s="42">
        <f>IFERROR(1/COUNTIF(Tabla2[CONTRATISTA PRNCIPAL],Tabla2[[#This Row],[CONTRATISTA PRNCIPAL]]),0)</f>
        <v>0.0125</v>
      </c>
      <c r="U910" s="43">
        <f>IF(((TODAY()-Tabla2[[#This Row],[FECHA NACIMIENTO]])/365)&lt;18,"Corregir", IF(((TODAY()-Tabla2[[#This Row],[FECHA NACIMIENTO]])/365)&gt;80, "Corregir",ROUNDDOWN(((TODAY()-Tabla2[[#This Row],[FECHA NACIMIENTO]])/365),0)))</f>
        <v>19</v>
      </c>
      <c r="V9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910" s="44" t="str">
        <f>+IF(Tabla2[[#This Row],[Edad]]="Corregir","Corregir","Ok")</f>
        <v>Ok</v>
      </c>
      <c r="X910" s="42" t="str">
        <f>+IFERROR(VLOOKUP(Tabla2[[#This Row],[DISTRITO SEGÚN DNI]],Hoja1!$A$2:$B$32,2,FALSE),"No")</f>
        <v>No</v>
      </c>
      <c r="Y910" s="42" t="str">
        <f>IF(OR(LOWER(Tabla2[[#This Row],[GENERO]])="masculino", LOWER(Tabla2[[#This Row],[GENERO]])="femenino"),"OK","Corregir")</f>
        <v>OK</v>
      </c>
      <c r="Z910" s="42" t="str">
        <f>+IF(Tabla2[[#This Row],[Nro. DNI / CE]]="","Corregir",IF(LEN(Tabla2[[#This Row],[Nro. DNI / CE]])&gt;=8,"OK","Corregir"))</f>
        <v>OK</v>
      </c>
      <c r="AA910" s="42">
        <f>COUNTIF(Tabla2[APELLIDOS Y NOMBRES],Tabla2[[#This Row],[APELLIDOS Y NOMBRES]])</f>
        <v>1</v>
      </c>
      <c r="AB910" s="42">
        <f>IF(Tabla2[[#This Row],[Trabajador]]&gt;1,1/Tabla2[[#This Row],[Trabajador]],Tabla2[[#This Row],[Trabajador]])</f>
        <v>1</v>
      </c>
      <c r="AC910" t="str">
        <f>+IFERROR(IF(Tabla2[[#This Row],[FECHA CESE/BAJA]]="","No Aplica",IF(AND(MONTH(Tabla2[[#This Row],[FECHA CESE/BAJA]])=MONTH(TODAY()-30),YEAR(Tabla2[[#This Row],[FECHA CESE/BAJA]])=YEAR(TODAY())),MONTH(TODAY()-30)&amp;"-"&amp;YEAR(TODAY()),"Borrar")),"No aplica")</f>
        <v>8-2023</v>
      </c>
      <c r="AD910" t="str">
        <f>+IFERROR(IF(Tabla2[[#This Row],[FECHA INICIO DE LABORES EN OBRA]]="","No Aplica",IF(AND(MONTH(Tabla2[[#This Row],[FECHA INICIO DE LABORES EN OBRA]])=MONTH(TODAY()-30),YEAR(Tabla2[[#This Row],[FECHA INICIO DE LABORES EN OBRA]])=YEAR(TODAY())),MONTH(TODAY()-30)&amp;"-"&amp;YEAR(TODAY()),"No Aplica")),"No Aplica")</f>
        <v>No Aplica</v>
      </c>
    </row>
    <row r="911" spans="1:30" x14ac:dyDescent="0.25">
      <c r="A911" s="13" t="s">
        <v>4866</v>
      </c>
      <c r="B911" s="15" t="s">
        <v>4867</v>
      </c>
      <c r="C911" s="15" t="s">
        <v>4867</v>
      </c>
      <c r="D911" s="15">
        <v>48746537</v>
      </c>
      <c r="E911" s="15" t="s">
        <v>176</v>
      </c>
      <c r="F911" s="39">
        <v>35211</v>
      </c>
      <c r="G911" s="15">
        <v>2</v>
      </c>
      <c r="H911" s="15" t="s">
        <v>3619</v>
      </c>
      <c r="I911" s="15" t="s">
        <v>4870</v>
      </c>
      <c r="J911" s="15" t="s">
        <v>4925</v>
      </c>
      <c r="K911" s="15" t="s">
        <v>17</v>
      </c>
      <c r="L911" s="40" t="s">
        <v>6</v>
      </c>
      <c r="M911" s="39">
        <v>45139</v>
      </c>
      <c r="N911" s="41" t="s">
        <v>2063</v>
      </c>
      <c r="O911" s="39">
        <v>45076</v>
      </c>
      <c r="P911" s="40">
        <v>1</v>
      </c>
      <c r="Q911" s="40">
        <v>4</v>
      </c>
      <c r="R911" s="40" t="str">
        <f>IFERROR(VLOOKUP(Tabla2[[#This Row],[CONTRATISTA PRNCIPAL]],Hoja1!$L$5:$M$9,2,FALSE),"CJV")</f>
        <v>CJV</v>
      </c>
      <c r="S911" s="40" t="str">
        <f>IF(Tabla2[[#This Row],[EMPRESA]]=Tabla2[[#This Row],[CONTRATISTA PRNCIPAL]],"Principal","Secundaria")</f>
        <v>Principal</v>
      </c>
      <c r="T911" s="42">
        <f>IFERROR(1/COUNTIF(Tabla2[CONTRATISTA PRNCIPAL],Tabla2[[#This Row],[CONTRATISTA PRNCIPAL]]),0)</f>
        <v>0.0125</v>
      </c>
      <c r="U911" s="43">
        <f>IF(((TODAY()-Tabla2[[#This Row],[FECHA NACIMIENTO]])/365)&lt;18,"Corregir", IF(((TODAY()-Tabla2[[#This Row],[FECHA NACIMIENTO]])/365)&gt;80, "Corregir",ROUNDDOWN(((TODAY()-Tabla2[[#This Row],[FECHA NACIMIENTO]])/365),0)))</f>
        <v>27</v>
      </c>
      <c r="V9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11" s="44" t="str">
        <f>+IF(Tabla2[[#This Row],[Edad]]="Corregir","Corregir","Ok")</f>
        <v>Ok</v>
      </c>
      <c r="X911" s="42" t="str">
        <f>+IFERROR(VLOOKUP(Tabla2[[#This Row],[DISTRITO SEGÚN DNI]],Hoja1!$A$2:$B$32,2,FALSE),"No")</f>
        <v>ATE</v>
      </c>
      <c r="Y911" s="42" t="str">
        <f>IF(OR(LOWER(Tabla2[[#This Row],[GENERO]])="masculino", LOWER(Tabla2[[#This Row],[GENERO]])="femenino"),"OK","Corregir")</f>
        <v>OK</v>
      </c>
      <c r="Z911" s="42" t="str">
        <f>+IF(Tabla2[[#This Row],[Nro. DNI / CE]]="","Corregir",IF(LEN(Tabla2[[#This Row],[Nro. DNI / CE]])&gt;=8,"OK","Corregir"))</f>
        <v>OK</v>
      </c>
      <c r="AA911" s="42">
        <f>COUNTIF(Tabla2[APELLIDOS Y NOMBRES],Tabla2[[#This Row],[APELLIDOS Y NOMBRES]])</f>
        <v>1</v>
      </c>
      <c r="AB911" s="42">
        <f>IF(Tabla2[[#This Row],[Trabajador]]&gt;1,1/Tabla2[[#This Row],[Trabajador]],Tabla2[[#This Row],[Trabajador]])</f>
        <v>1</v>
      </c>
      <c r="AC911" t="str">
        <f>+IFERROR(IF(Tabla2[[#This Row],[FECHA CESE/BAJA]]="","No Aplica",IF(AND(MONTH(Tabla2[[#This Row],[FECHA CESE/BAJA]])=MONTH(TODAY()-30),YEAR(Tabla2[[#This Row],[FECHA CESE/BAJA]])=YEAR(TODAY())),MONTH(TODAY()-30)&amp;"-"&amp;YEAR(TODAY()),"Borrar")),"No aplica")</f>
        <v>8-2023</v>
      </c>
      <c r="AD911" t="str">
        <f>+IFERROR(IF(Tabla2[[#This Row],[FECHA INICIO DE LABORES EN OBRA]]="","No Aplica",IF(AND(MONTH(Tabla2[[#This Row],[FECHA INICIO DE LABORES EN OBRA]])=MONTH(TODAY()-30),YEAR(Tabla2[[#This Row],[FECHA INICIO DE LABORES EN OBRA]])=YEAR(TODAY())),MONTH(TODAY()-30)&amp;"-"&amp;YEAR(TODAY()),"No Aplica")),"No Aplica")</f>
        <v>No Aplica</v>
      </c>
    </row>
    <row r="912" spans="1:30" x14ac:dyDescent="0.25">
      <c r="A912" s="13" t="s">
        <v>4866</v>
      </c>
      <c r="B912" s="15" t="s">
        <v>4867</v>
      </c>
      <c r="C912" s="15" t="s">
        <v>4867</v>
      </c>
      <c r="D912" s="15">
        <v>76592690</v>
      </c>
      <c r="E912" s="15" t="s">
        <v>4926</v>
      </c>
      <c r="F912" s="39">
        <v>36160</v>
      </c>
      <c r="G912" s="15">
        <v>2</v>
      </c>
      <c r="H912" s="15" t="s">
        <v>3619</v>
      </c>
      <c r="I912" s="15" t="s">
        <v>4870</v>
      </c>
      <c r="J912" s="15" t="s">
        <v>4927</v>
      </c>
      <c r="K912" s="15" t="s">
        <v>4928</v>
      </c>
      <c r="L912" s="40" t="s">
        <v>6</v>
      </c>
      <c r="M912" s="39">
        <v>45139</v>
      </c>
      <c r="N912" s="41" t="s">
        <v>2063</v>
      </c>
      <c r="O912" s="39">
        <v>45076</v>
      </c>
      <c r="P912" s="40">
        <v>1</v>
      </c>
      <c r="Q912" s="40">
        <v>4</v>
      </c>
      <c r="R912" s="40" t="str">
        <f>IFERROR(VLOOKUP(Tabla2[[#This Row],[CONTRATISTA PRNCIPAL]],Hoja1!$L$5:$M$9,2,FALSE),"CJV")</f>
        <v>CJV</v>
      </c>
      <c r="S912" s="40" t="str">
        <f>IF(Tabla2[[#This Row],[EMPRESA]]=Tabla2[[#This Row],[CONTRATISTA PRNCIPAL]],"Principal","Secundaria")</f>
        <v>Principal</v>
      </c>
      <c r="T912" s="42">
        <f>IFERROR(1/COUNTIF(Tabla2[CONTRATISTA PRNCIPAL],Tabla2[[#This Row],[CONTRATISTA PRNCIPAL]]),0)</f>
        <v>0.0125</v>
      </c>
      <c r="U912" s="43">
        <f>IF(((TODAY()-Tabla2[[#This Row],[FECHA NACIMIENTO]])/365)&lt;18,"Corregir", IF(((TODAY()-Tabla2[[#This Row],[FECHA NACIMIENTO]])/365)&gt;80, "Corregir",ROUNDDOWN(((TODAY()-Tabla2[[#This Row],[FECHA NACIMIENTO]])/365),0)))</f>
        <v>24</v>
      </c>
      <c r="V9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12" s="44" t="str">
        <f>+IF(Tabla2[[#This Row],[Edad]]="Corregir","Corregir","Ok")</f>
        <v>Ok</v>
      </c>
      <c r="X912" s="42" t="str">
        <f>+IFERROR(VLOOKUP(Tabla2[[#This Row],[DISTRITO SEGÚN DNI]],Hoja1!$A$2:$B$32,2,FALSE),"No")</f>
        <v>No</v>
      </c>
      <c r="Y912" s="42" t="str">
        <f>IF(OR(LOWER(Tabla2[[#This Row],[GENERO]])="masculino", LOWER(Tabla2[[#This Row],[GENERO]])="femenino"),"OK","Corregir")</f>
        <v>OK</v>
      </c>
      <c r="Z912" s="42" t="str">
        <f>+IF(Tabla2[[#This Row],[Nro. DNI / CE]]="","Corregir",IF(LEN(Tabla2[[#This Row],[Nro. DNI / CE]])&gt;=8,"OK","Corregir"))</f>
        <v>OK</v>
      </c>
      <c r="AA912" s="42">
        <f>COUNTIF(Tabla2[APELLIDOS Y NOMBRES],Tabla2[[#This Row],[APELLIDOS Y NOMBRES]])</f>
        <v>1</v>
      </c>
      <c r="AB912" s="42">
        <f>IF(Tabla2[[#This Row],[Trabajador]]&gt;1,1/Tabla2[[#This Row],[Trabajador]],Tabla2[[#This Row],[Trabajador]])</f>
        <v>1</v>
      </c>
      <c r="AC912" t="str">
        <f>+IFERROR(IF(Tabla2[[#This Row],[FECHA CESE/BAJA]]="","No Aplica",IF(AND(MONTH(Tabla2[[#This Row],[FECHA CESE/BAJA]])=MONTH(TODAY()-30),YEAR(Tabla2[[#This Row],[FECHA CESE/BAJA]])=YEAR(TODAY())),MONTH(TODAY()-30)&amp;"-"&amp;YEAR(TODAY()),"Borrar")),"No aplica")</f>
        <v>8-2023</v>
      </c>
      <c r="AD912" t="str">
        <f>+IFERROR(IF(Tabla2[[#This Row],[FECHA INICIO DE LABORES EN OBRA]]="","No Aplica",IF(AND(MONTH(Tabla2[[#This Row],[FECHA INICIO DE LABORES EN OBRA]])=MONTH(TODAY()-30),YEAR(Tabla2[[#This Row],[FECHA INICIO DE LABORES EN OBRA]])=YEAR(TODAY())),MONTH(TODAY()-30)&amp;"-"&amp;YEAR(TODAY()),"No Aplica")),"No Aplica")</f>
        <v>No Aplica</v>
      </c>
    </row>
    <row r="913" spans="1:30" x14ac:dyDescent="0.25">
      <c r="A913" s="13" t="s">
        <v>4866</v>
      </c>
      <c r="B913" s="15" t="s">
        <v>4867</v>
      </c>
      <c r="C913" s="15" t="s">
        <v>4867</v>
      </c>
      <c r="D913" s="15">
        <v>70578422</v>
      </c>
      <c r="E913" s="15" t="s">
        <v>4929</v>
      </c>
      <c r="F913" s="39" t="s">
        <v>4930</v>
      </c>
      <c r="G913" s="15">
        <v>2</v>
      </c>
      <c r="H913" s="15" t="s">
        <v>3619</v>
      </c>
      <c r="I913" s="15" t="s">
        <v>4870</v>
      </c>
      <c r="J913" s="15" t="s">
        <v>4931</v>
      </c>
      <c r="K913" s="15" t="s">
        <v>2162</v>
      </c>
      <c r="L913" s="40" t="s">
        <v>6</v>
      </c>
      <c r="M913" s="39">
        <v>45139</v>
      </c>
      <c r="N913" s="41" t="s">
        <v>2063</v>
      </c>
      <c r="O913" s="39">
        <v>45048</v>
      </c>
      <c r="P913" s="40">
        <v>1</v>
      </c>
      <c r="Q913" s="40">
        <v>4</v>
      </c>
      <c r="R913" s="40" t="str">
        <f>IFERROR(VLOOKUP(Tabla2[[#This Row],[CONTRATISTA PRNCIPAL]],Hoja1!$L$5:$M$9,2,FALSE),"CJV")</f>
        <v>CJV</v>
      </c>
      <c r="S913" s="40" t="str">
        <f>IF(Tabla2[[#This Row],[EMPRESA]]=Tabla2[[#This Row],[CONTRATISTA PRNCIPAL]],"Principal","Secundaria")</f>
        <v>Principal</v>
      </c>
      <c r="T913" s="42">
        <f>IFERROR(1/COUNTIF(Tabla2[CONTRATISTA PRNCIPAL],Tabla2[[#This Row],[CONTRATISTA PRNCIPAL]]),0)</f>
        <v>0.0125</v>
      </c>
      <c r="U913" s="43">
        <f>IF(((TODAY()-Tabla2[[#This Row],[FECHA NACIMIENTO]])/365)&lt;18,"Corregir", IF(((TODAY()-Tabla2[[#This Row],[FECHA NACIMIENTO]])/365)&gt;80, "Corregir",ROUNDDOWN(((TODAY()-Tabla2[[#This Row],[FECHA NACIMIENTO]])/365),0)))</f>
        <v>29</v>
      </c>
      <c r="V9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13" s="44" t="str">
        <f>+IF(Tabla2[[#This Row],[Edad]]="Corregir","Corregir","Ok")</f>
        <v>Ok</v>
      </c>
      <c r="X913" s="42" t="str">
        <f>+IFERROR(VLOOKUP(Tabla2[[#This Row],[DISTRITO SEGÚN DNI]],Hoja1!$A$2:$B$32,2,FALSE),"No")</f>
        <v>No</v>
      </c>
      <c r="Y913" s="42" t="str">
        <f>IF(OR(LOWER(Tabla2[[#This Row],[GENERO]])="masculino", LOWER(Tabla2[[#This Row],[GENERO]])="femenino"),"OK","Corregir")</f>
        <v>OK</v>
      </c>
      <c r="Z913" s="42" t="str">
        <f>+IF(Tabla2[[#This Row],[Nro. DNI / CE]]="","Corregir",IF(LEN(Tabla2[[#This Row],[Nro. DNI / CE]])&gt;=8,"OK","Corregir"))</f>
        <v>OK</v>
      </c>
      <c r="AA913" s="42">
        <f>COUNTIF(Tabla2[APELLIDOS Y NOMBRES],Tabla2[[#This Row],[APELLIDOS Y NOMBRES]])</f>
        <v>1</v>
      </c>
      <c r="AB913" s="42">
        <f>IF(Tabla2[[#This Row],[Trabajador]]&gt;1,1/Tabla2[[#This Row],[Trabajador]],Tabla2[[#This Row],[Trabajador]])</f>
        <v>1</v>
      </c>
      <c r="AC913" t="str">
        <f>+IFERROR(IF(Tabla2[[#This Row],[FECHA CESE/BAJA]]="","No Aplica",IF(AND(MONTH(Tabla2[[#This Row],[FECHA CESE/BAJA]])=MONTH(TODAY()-30),YEAR(Tabla2[[#This Row],[FECHA CESE/BAJA]])=YEAR(TODAY())),MONTH(TODAY()-30)&amp;"-"&amp;YEAR(TODAY()),"Borrar")),"No aplica")</f>
        <v>8-2023</v>
      </c>
      <c r="AD913" t="str">
        <f>+IFERROR(IF(Tabla2[[#This Row],[FECHA INICIO DE LABORES EN OBRA]]="","No Aplica",IF(AND(MONTH(Tabla2[[#This Row],[FECHA INICIO DE LABORES EN OBRA]])=MONTH(TODAY()-30),YEAR(Tabla2[[#This Row],[FECHA INICIO DE LABORES EN OBRA]])=YEAR(TODAY())),MONTH(TODAY()-30)&amp;"-"&amp;YEAR(TODAY()),"No Aplica")),"No Aplica")</f>
        <v>No Aplica</v>
      </c>
    </row>
    <row r="914" spans="1:30" x14ac:dyDescent="0.25">
      <c r="A914" s="13" t="s">
        <v>4866</v>
      </c>
      <c r="B914" s="15" t="s">
        <v>4867</v>
      </c>
      <c r="C914" s="15" t="s">
        <v>4867</v>
      </c>
      <c r="D914" s="15">
        <v>75180426</v>
      </c>
      <c r="E914" s="15" t="s">
        <v>4932</v>
      </c>
      <c r="F914" s="39" t="s">
        <v>4933</v>
      </c>
      <c r="G914" s="15">
        <v>2</v>
      </c>
      <c r="H914" s="15" t="s">
        <v>3619</v>
      </c>
      <c r="I914" s="15" t="s">
        <v>4870</v>
      </c>
      <c r="J914" s="15" t="s">
        <v>4934</v>
      </c>
      <c r="K914" s="15" t="s">
        <v>3778</v>
      </c>
      <c r="L914" s="40" t="s">
        <v>6</v>
      </c>
      <c r="M914" s="39">
        <v>45139</v>
      </c>
      <c r="N914" s="41" t="s">
        <v>2063</v>
      </c>
      <c r="O914" s="39">
        <v>45048</v>
      </c>
      <c r="P914" s="40">
        <v>1</v>
      </c>
      <c r="Q914" s="40">
        <v>4</v>
      </c>
      <c r="R914" s="40" t="str">
        <f>IFERROR(VLOOKUP(Tabla2[[#This Row],[CONTRATISTA PRNCIPAL]],Hoja1!$L$5:$M$9,2,FALSE),"CJV")</f>
        <v>CJV</v>
      </c>
      <c r="S914" s="40" t="str">
        <f>IF(Tabla2[[#This Row],[EMPRESA]]=Tabla2[[#This Row],[CONTRATISTA PRNCIPAL]],"Principal","Secundaria")</f>
        <v>Principal</v>
      </c>
      <c r="T914" s="42">
        <f>IFERROR(1/COUNTIF(Tabla2[CONTRATISTA PRNCIPAL],Tabla2[[#This Row],[CONTRATISTA PRNCIPAL]]),0)</f>
        <v>0.0125</v>
      </c>
      <c r="U914" s="43">
        <f>IF(((TODAY()-Tabla2[[#This Row],[FECHA NACIMIENTO]])/365)&lt;18,"Corregir", IF(((TODAY()-Tabla2[[#This Row],[FECHA NACIMIENTO]])/365)&gt;80, "Corregir",ROUNDDOWN(((TODAY()-Tabla2[[#This Row],[FECHA NACIMIENTO]])/365),0)))</f>
        <v>22</v>
      </c>
      <c r="V9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914" s="44" t="str">
        <f>+IF(Tabla2[[#This Row],[Edad]]="Corregir","Corregir","Ok")</f>
        <v>Ok</v>
      </c>
      <c r="X914" s="42" t="str">
        <f>+IFERROR(VLOOKUP(Tabla2[[#This Row],[DISTRITO SEGÚN DNI]],Hoja1!$A$2:$B$32,2,FALSE),"No")</f>
        <v>No</v>
      </c>
      <c r="Y914" s="42" t="str">
        <f>IF(OR(LOWER(Tabla2[[#This Row],[GENERO]])="masculino", LOWER(Tabla2[[#This Row],[GENERO]])="femenino"),"OK","Corregir")</f>
        <v>OK</v>
      </c>
      <c r="Z914" s="42" t="str">
        <f>+IF(Tabla2[[#This Row],[Nro. DNI / CE]]="","Corregir",IF(LEN(Tabla2[[#This Row],[Nro. DNI / CE]])&gt;=8,"OK","Corregir"))</f>
        <v>OK</v>
      </c>
      <c r="AA914" s="42">
        <f>COUNTIF(Tabla2[APELLIDOS Y NOMBRES],Tabla2[[#This Row],[APELLIDOS Y NOMBRES]])</f>
        <v>1</v>
      </c>
      <c r="AB914" s="42">
        <f>IF(Tabla2[[#This Row],[Trabajador]]&gt;1,1/Tabla2[[#This Row],[Trabajador]],Tabla2[[#This Row],[Trabajador]])</f>
        <v>1</v>
      </c>
      <c r="AC914" t="str">
        <f>+IFERROR(IF(Tabla2[[#This Row],[FECHA CESE/BAJA]]="","No Aplica",IF(AND(MONTH(Tabla2[[#This Row],[FECHA CESE/BAJA]])=MONTH(TODAY()-30),YEAR(Tabla2[[#This Row],[FECHA CESE/BAJA]])=YEAR(TODAY())),MONTH(TODAY()-30)&amp;"-"&amp;YEAR(TODAY()),"Borrar")),"No aplica")</f>
        <v>8-2023</v>
      </c>
      <c r="AD914" t="str">
        <f>+IFERROR(IF(Tabla2[[#This Row],[FECHA INICIO DE LABORES EN OBRA]]="","No Aplica",IF(AND(MONTH(Tabla2[[#This Row],[FECHA INICIO DE LABORES EN OBRA]])=MONTH(TODAY()-30),YEAR(Tabla2[[#This Row],[FECHA INICIO DE LABORES EN OBRA]])=YEAR(TODAY())),MONTH(TODAY()-30)&amp;"-"&amp;YEAR(TODAY()),"No Aplica")),"No Aplica")</f>
        <v>No Aplica</v>
      </c>
    </row>
    <row r="915" spans="1:30" x14ac:dyDescent="0.25">
      <c r="A915" s="13" t="s">
        <v>4866</v>
      </c>
      <c r="B915" s="15" t="s">
        <v>4867</v>
      </c>
      <c r="C915" s="15" t="s">
        <v>4867</v>
      </c>
      <c r="D915" s="15" t="s">
        <v>4935</v>
      </c>
      <c r="E915" s="15" t="s">
        <v>4936</v>
      </c>
      <c r="F915" s="39">
        <v>24997</v>
      </c>
      <c r="G915" s="15">
        <v>2</v>
      </c>
      <c r="H915" s="15" t="s">
        <v>3619</v>
      </c>
      <c r="I915" s="15" t="s">
        <v>4870</v>
      </c>
      <c r="J915" s="15" t="s">
        <v>4937</v>
      </c>
      <c r="K915" s="15" t="s">
        <v>4938</v>
      </c>
      <c r="L915" s="40" t="s">
        <v>6</v>
      </c>
      <c r="M915" s="39">
        <v>45139</v>
      </c>
      <c r="N915" s="41" t="s">
        <v>2063</v>
      </c>
      <c r="O915" s="39">
        <v>45078</v>
      </c>
      <c r="P915" s="40">
        <v>1</v>
      </c>
      <c r="Q915" s="40">
        <v>4</v>
      </c>
      <c r="R915" s="40" t="str">
        <f>IFERROR(VLOOKUP(Tabla2[[#This Row],[CONTRATISTA PRNCIPAL]],Hoja1!$L$5:$M$9,2,FALSE),"CJV")</f>
        <v>CJV</v>
      </c>
      <c r="S915" s="40" t="str">
        <f>IF(Tabla2[[#This Row],[EMPRESA]]=Tabla2[[#This Row],[CONTRATISTA PRNCIPAL]],"Principal","Secundaria")</f>
        <v>Principal</v>
      </c>
      <c r="T915" s="42">
        <f>IFERROR(1/COUNTIF(Tabla2[CONTRATISTA PRNCIPAL],Tabla2[[#This Row],[CONTRATISTA PRNCIPAL]]),0)</f>
        <v>0.0125</v>
      </c>
      <c r="U915" s="43">
        <f>IF(((TODAY()-Tabla2[[#This Row],[FECHA NACIMIENTO]])/365)&lt;18,"Corregir", IF(((TODAY()-Tabla2[[#This Row],[FECHA NACIMIENTO]])/365)&gt;80, "Corregir",ROUNDDOWN(((TODAY()-Tabla2[[#This Row],[FECHA NACIMIENTO]])/365),0)))</f>
        <v>55</v>
      </c>
      <c r="V9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915" s="44" t="str">
        <f>+IF(Tabla2[[#This Row],[Edad]]="Corregir","Corregir","Ok")</f>
        <v>Ok</v>
      </c>
      <c r="X915" s="42" t="str">
        <f>+IFERROR(VLOOKUP(Tabla2[[#This Row],[DISTRITO SEGÚN DNI]],Hoja1!$A$2:$B$32,2,FALSE),"No")</f>
        <v>No</v>
      </c>
      <c r="Y915" s="42" t="str">
        <f>IF(OR(LOWER(Tabla2[[#This Row],[GENERO]])="masculino", LOWER(Tabla2[[#This Row],[GENERO]])="femenino"),"OK","Corregir")</f>
        <v>OK</v>
      </c>
      <c r="Z915" s="42" t="str">
        <f>+IF(Tabla2[[#This Row],[Nro. DNI / CE]]="","Corregir",IF(LEN(Tabla2[[#This Row],[Nro. DNI / CE]])&gt;=8,"OK","Corregir"))</f>
        <v>OK</v>
      </c>
      <c r="AA915" s="42">
        <f>COUNTIF(Tabla2[APELLIDOS Y NOMBRES],Tabla2[[#This Row],[APELLIDOS Y NOMBRES]])</f>
        <v>1</v>
      </c>
      <c r="AB915" s="42">
        <f>IF(Tabla2[[#This Row],[Trabajador]]&gt;1,1/Tabla2[[#This Row],[Trabajador]],Tabla2[[#This Row],[Trabajador]])</f>
        <v>1</v>
      </c>
      <c r="AC915" t="str">
        <f>+IFERROR(IF(Tabla2[[#This Row],[FECHA CESE/BAJA]]="","No Aplica",IF(AND(MONTH(Tabla2[[#This Row],[FECHA CESE/BAJA]])=MONTH(TODAY()-30),YEAR(Tabla2[[#This Row],[FECHA CESE/BAJA]])=YEAR(TODAY())),MONTH(TODAY()-30)&amp;"-"&amp;YEAR(TODAY()),"Borrar")),"No aplica")</f>
        <v>8-2023</v>
      </c>
      <c r="AD915" t="str">
        <f>+IFERROR(IF(Tabla2[[#This Row],[FECHA INICIO DE LABORES EN OBRA]]="","No Aplica",IF(AND(MONTH(Tabla2[[#This Row],[FECHA INICIO DE LABORES EN OBRA]])=MONTH(TODAY()-30),YEAR(Tabla2[[#This Row],[FECHA INICIO DE LABORES EN OBRA]])=YEAR(TODAY())),MONTH(TODAY()-30)&amp;"-"&amp;YEAR(TODAY()),"No Aplica")),"No Aplica")</f>
        <v>No Aplica</v>
      </c>
    </row>
    <row r="916" spans="1:30" x14ac:dyDescent="0.25">
      <c r="A916" s="13" t="s">
        <v>4866</v>
      </c>
      <c r="B916" s="15" t="s">
        <v>4867</v>
      </c>
      <c r="C916" s="15" t="s">
        <v>4867</v>
      </c>
      <c r="D916" s="15">
        <v>74564978</v>
      </c>
      <c r="E916" s="15" t="s">
        <v>4939</v>
      </c>
      <c r="F916" s="39">
        <v>35162</v>
      </c>
      <c r="G916" s="15">
        <v>2</v>
      </c>
      <c r="H916" s="15" t="s">
        <v>3619</v>
      </c>
      <c r="I916" s="15" t="s">
        <v>4870</v>
      </c>
      <c r="J916" s="15" t="s">
        <v>4940</v>
      </c>
      <c r="K916" s="15" t="s">
        <v>2242</v>
      </c>
      <c r="L916" s="40" t="s">
        <v>6</v>
      </c>
      <c r="M916" s="39">
        <v>45139</v>
      </c>
      <c r="N916" s="41" t="s">
        <v>2063</v>
      </c>
      <c r="O916" s="39">
        <v>45078</v>
      </c>
      <c r="P916" s="40">
        <v>1</v>
      </c>
      <c r="Q916" s="40">
        <v>4</v>
      </c>
      <c r="R916" s="40" t="str">
        <f>IFERROR(VLOOKUP(Tabla2[[#This Row],[CONTRATISTA PRNCIPAL]],Hoja1!$L$5:$M$9,2,FALSE),"CJV")</f>
        <v>CJV</v>
      </c>
      <c r="S916" s="40" t="str">
        <f>IF(Tabla2[[#This Row],[EMPRESA]]=Tabla2[[#This Row],[CONTRATISTA PRNCIPAL]],"Principal","Secundaria")</f>
        <v>Principal</v>
      </c>
      <c r="T916" s="42">
        <f>IFERROR(1/COUNTIF(Tabla2[CONTRATISTA PRNCIPAL],Tabla2[[#This Row],[CONTRATISTA PRNCIPAL]]),0)</f>
        <v>0.0125</v>
      </c>
      <c r="U916" s="43">
        <f>IF(((TODAY()-Tabla2[[#This Row],[FECHA NACIMIENTO]])/365)&lt;18,"Corregir", IF(((TODAY()-Tabla2[[#This Row],[FECHA NACIMIENTO]])/365)&gt;80, "Corregir",ROUNDDOWN(((TODAY()-Tabla2[[#This Row],[FECHA NACIMIENTO]])/365),0)))</f>
        <v>27</v>
      </c>
      <c r="V9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16" s="44" t="str">
        <f>+IF(Tabla2[[#This Row],[Edad]]="Corregir","Corregir","Ok")</f>
        <v>Ok</v>
      </c>
      <c r="X916" s="42" t="str">
        <f>+IFERROR(VLOOKUP(Tabla2[[#This Row],[DISTRITO SEGÚN DNI]],Hoja1!$A$2:$B$32,2,FALSE),"No")</f>
        <v>No</v>
      </c>
      <c r="Y916" s="42" t="str">
        <f>IF(OR(LOWER(Tabla2[[#This Row],[GENERO]])="masculino", LOWER(Tabla2[[#This Row],[GENERO]])="femenino"),"OK","Corregir")</f>
        <v>OK</v>
      </c>
      <c r="Z916" s="42" t="str">
        <f>+IF(Tabla2[[#This Row],[Nro. DNI / CE]]="","Corregir",IF(LEN(Tabla2[[#This Row],[Nro. DNI / CE]])&gt;=8,"OK","Corregir"))</f>
        <v>OK</v>
      </c>
      <c r="AA916" s="42">
        <f>COUNTIF(Tabla2[APELLIDOS Y NOMBRES],Tabla2[[#This Row],[APELLIDOS Y NOMBRES]])</f>
        <v>1</v>
      </c>
      <c r="AB916" s="42">
        <f>IF(Tabla2[[#This Row],[Trabajador]]&gt;1,1/Tabla2[[#This Row],[Trabajador]],Tabla2[[#This Row],[Trabajador]])</f>
        <v>1</v>
      </c>
      <c r="AC916" t="str">
        <f>+IFERROR(IF(Tabla2[[#This Row],[FECHA CESE/BAJA]]="","No Aplica",IF(AND(MONTH(Tabla2[[#This Row],[FECHA CESE/BAJA]])=MONTH(TODAY()-30),YEAR(Tabla2[[#This Row],[FECHA CESE/BAJA]])=YEAR(TODAY())),MONTH(TODAY()-30)&amp;"-"&amp;YEAR(TODAY()),"Borrar")),"No aplica")</f>
        <v>8-2023</v>
      </c>
      <c r="AD916" t="str">
        <f>+IFERROR(IF(Tabla2[[#This Row],[FECHA INICIO DE LABORES EN OBRA]]="","No Aplica",IF(AND(MONTH(Tabla2[[#This Row],[FECHA INICIO DE LABORES EN OBRA]])=MONTH(TODAY()-30),YEAR(Tabla2[[#This Row],[FECHA INICIO DE LABORES EN OBRA]])=YEAR(TODAY())),MONTH(TODAY()-30)&amp;"-"&amp;YEAR(TODAY()),"No Aplica")),"No Aplica")</f>
        <v>No Aplica</v>
      </c>
    </row>
    <row r="917" spans="1:30" x14ac:dyDescent="0.25">
      <c r="A917" s="13" t="s">
        <v>4866</v>
      </c>
      <c r="B917" s="15" t="s">
        <v>4867</v>
      </c>
      <c r="C917" s="15" t="s">
        <v>4867</v>
      </c>
      <c r="D917" s="15" t="s">
        <v>691</v>
      </c>
      <c r="E917" s="15" t="s">
        <v>692</v>
      </c>
      <c r="F917" s="39">
        <v>32370</v>
      </c>
      <c r="G917" s="15">
        <v>2</v>
      </c>
      <c r="H917" s="15" t="s">
        <v>3619</v>
      </c>
      <c r="I917" s="15" t="s">
        <v>4870</v>
      </c>
      <c r="J917" s="15" t="s">
        <v>4941</v>
      </c>
      <c r="K917" s="15" t="s">
        <v>17</v>
      </c>
      <c r="L917" s="40" t="s">
        <v>6</v>
      </c>
      <c r="M917" s="39">
        <v>45143</v>
      </c>
      <c r="N917" s="41" t="s">
        <v>2063</v>
      </c>
      <c r="O917" s="39">
        <v>45048</v>
      </c>
      <c r="P917" s="40">
        <v>1</v>
      </c>
      <c r="Q917" s="40">
        <v>4</v>
      </c>
      <c r="R917" s="40" t="str">
        <f>IFERROR(VLOOKUP(Tabla2[[#This Row],[CONTRATISTA PRNCIPAL]],Hoja1!$L$5:$M$9,2,FALSE),"CJV")</f>
        <v>CJV</v>
      </c>
      <c r="S917" s="40" t="str">
        <f>IF(Tabla2[[#This Row],[EMPRESA]]=Tabla2[[#This Row],[CONTRATISTA PRNCIPAL]],"Principal","Secundaria")</f>
        <v>Principal</v>
      </c>
      <c r="T917" s="42">
        <f>IFERROR(1/COUNTIF(Tabla2[CONTRATISTA PRNCIPAL],Tabla2[[#This Row],[CONTRATISTA PRNCIPAL]]),0)</f>
        <v>0.0125</v>
      </c>
      <c r="U917" s="43">
        <f>IF(((TODAY()-Tabla2[[#This Row],[FECHA NACIMIENTO]])/365)&lt;18,"Corregir", IF(((TODAY()-Tabla2[[#This Row],[FECHA NACIMIENTO]])/365)&gt;80, "Corregir",ROUNDDOWN(((TODAY()-Tabla2[[#This Row],[FECHA NACIMIENTO]])/365),0)))</f>
        <v>35</v>
      </c>
      <c r="V9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17" s="44" t="str">
        <f>+IF(Tabla2[[#This Row],[Edad]]="Corregir","Corregir","Ok")</f>
        <v>Ok</v>
      </c>
      <c r="X917" s="42" t="str">
        <f>+IFERROR(VLOOKUP(Tabla2[[#This Row],[DISTRITO SEGÚN DNI]],Hoja1!$A$2:$B$32,2,FALSE),"No")</f>
        <v>ATE</v>
      </c>
      <c r="Y917" s="42" t="str">
        <f>IF(OR(LOWER(Tabla2[[#This Row],[GENERO]])="masculino", LOWER(Tabla2[[#This Row],[GENERO]])="femenino"),"OK","Corregir")</f>
        <v>OK</v>
      </c>
      <c r="Z917" s="42" t="str">
        <f>+IF(Tabla2[[#This Row],[Nro. DNI / CE]]="","Corregir",IF(LEN(Tabla2[[#This Row],[Nro. DNI / CE]])&gt;=8,"OK","Corregir"))</f>
        <v>OK</v>
      </c>
      <c r="AA917" s="42">
        <f>COUNTIF(Tabla2[APELLIDOS Y NOMBRES],Tabla2[[#This Row],[APELLIDOS Y NOMBRES]])</f>
        <v>1</v>
      </c>
      <c r="AB917" s="42">
        <f>IF(Tabla2[[#This Row],[Trabajador]]&gt;1,1/Tabla2[[#This Row],[Trabajador]],Tabla2[[#This Row],[Trabajador]])</f>
        <v>1</v>
      </c>
      <c r="AC917" t="str">
        <f>+IFERROR(IF(Tabla2[[#This Row],[FECHA CESE/BAJA]]="","No Aplica",IF(AND(MONTH(Tabla2[[#This Row],[FECHA CESE/BAJA]])=MONTH(TODAY()-30),YEAR(Tabla2[[#This Row],[FECHA CESE/BAJA]])=YEAR(TODAY())),MONTH(TODAY()-30)&amp;"-"&amp;YEAR(TODAY()),"Borrar")),"No aplica")</f>
        <v>8-2023</v>
      </c>
      <c r="AD917" t="str">
        <f>+IFERROR(IF(Tabla2[[#This Row],[FECHA INICIO DE LABORES EN OBRA]]="","No Aplica",IF(AND(MONTH(Tabla2[[#This Row],[FECHA INICIO DE LABORES EN OBRA]])=MONTH(TODAY()-30),YEAR(Tabla2[[#This Row],[FECHA INICIO DE LABORES EN OBRA]])=YEAR(TODAY())),MONTH(TODAY()-30)&amp;"-"&amp;YEAR(TODAY()),"No Aplica")),"No Aplica")</f>
        <v>No Aplica</v>
      </c>
    </row>
    <row r="918" spans="1:30" x14ac:dyDescent="0.25">
      <c r="A918" s="13" t="s">
        <v>4866</v>
      </c>
      <c r="B918" s="15" t="s">
        <v>4867</v>
      </c>
      <c r="C918" s="15" t="s">
        <v>4867</v>
      </c>
      <c r="D918" s="15" t="s">
        <v>4942</v>
      </c>
      <c r="E918" s="15" t="s">
        <v>4943</v>
      </c>
      <c r="F918" s="39">
        <v>24493</v>
      </c>
      <c r="G918" s="15">
        <v>2</v>
      </c>
      <c r="H918" s="15" t="s">
        <v>3619</v>
      </c>
      <c r="I918" s="15" t="s">
        <v>4870</v>
      </c>
      <c r="J918" s="15" t="s">
        <v>4944</v>
      </c>
      <c r="K918" s="15" t="s">
        <v>2237</v>
      </c>
      <c r="L918" s="40" t="s">
        <v>6</v>
      </c>
      <c r="M918" s="39">
        <v>45143</v>
      </c>
      <c r="N918" s="41" t="s">
        <v>2063</v>
      </c>
      <c r="O918" s="39">
        <v>44977</v>
      </c>
      <c r="P918" s="40">
        <v>1</v>
      </c>
      <c r="Q918" s="40">
        <v>4</v>
      </c>
      <c r="R918" s="40" t="str">
        <f>IFERROR(VLOOKUP(Tabla2[[#This Row],[CONTRATISTA PRNCIPAL]],Hoja1!$L$5:$M$9,2,FALSE),"CJV")</f>
        <v>CJV</v>
      </c>
      <c r="S918" s="40" t="str">
        <f>IF(Tabla2[[#This Row],[EMPRESA]]=Tabla2[[#This Row],[CONTRATISTA PRNCIPAL]],"Principal","Secundaria")</f>
        <v>Principal</v>
      </c>
      <c r="T918" s="42">
        <f>IFERROR(1/COUNTIF(Tabla2[CONTRATISTA PRNCIPAL],Tabla2[[#This Row],[CONTRATISTA PRNCIPAL]]),0)</f>
        <v>0.0125</v>
      </c>
      <c r="U918" s="43">
        <f>IF(((TODAY()-Tabla2[[#This Row],[FECHA NACIMIENTO]])/365)&lt;18,"Corregir", IF(((TODAY()-Tabla2[[#This Row],[FECHA NACIMIENTO]])/365)&gt;80, "Corregir",ROUNDDOWN(((TODAY()-Tabla2[[#This Row],[FECHA NACIMIENTO]])/365),0)))</f>
        <v>56</v>
      </c>
      <c r="V9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918" s="44" t="str">
        <f>+IF(Tabla2[[#This Row],[Edad]]="Corregir","Corregir","Ok")</f>
        <v>Ok</v>
      </c>
      <c r="X918" s="42" t="str">
        <f>+IFERROR(VLOOKUP(Tabla2[[#This Row],[DISTRITO SEGÚN DNI]],Hoja1!$A$2:$B$32,2,FALSE),"No")</f>
        <v>No</v>
      </c>
      <c r="Y918" s="42" t="str">
        <f>IF(OR(LOWER(Tabla2[[#This Row],[GENERO]])="masculino", LOWER(Tabla2[[#This Row],[GENERO]])="femenino"),"OK","Corregir")</f>
        <v>OK</v>
      </c>
      <c r="Z918" s="42" t="str">
        <f>+IF(Tabla2[[#This Row],[Nro. DNI / CE]]="","Corregir",IF(LEN(Tabla2[[#This Row],[Nro. DNI / CE]])&gt;=8,"OK","Corregir"))</f>
        <v>OK</v>
      </c>
      <c r="AA918" s="42">
        <f>COUNTIF(Tabla2[APELLIDOS Y NOMBRES],Tabla2[[#This Row],[APELLIDOS Y NOMBRES]])</f>
        <v>1</v>
      </c>
      <c r="AB918" s="42">
        <f>IF(Tabla2[[#This Row],[Trabajador]]&gt;1,1/Tabla2[[#This Row],[Trabajador]],Tabla2[[#This Row],[Trabajador]])</f>
        <v>1</v>
      </c>
      <c r="AC918" t="str">
        <f>+IFERROR(IF(Tabla2[[#This Row],[FECHA CESE/BAJA]]="","No Aplica",IF(AND(MONTH(Tabla2[[#This Row],[FECHA CESE/BAJA]])=MONTH(TODAY()-30),YEAR(Tabla2[[#This Row],[FECHA CESE/BAJA]])=YEAR(TODAY())),MONTH(TODAY()-30)&amp;"-"&amp;YEAR(TODAY()),"Borrar")),"No aplica")</f>
        <v>8-2023</v>
      </c>
      <c r="AD918" t="str">
        <f>+IFERROR(IF(Tabla2[[#This Row],[FECHA INICIO DE LABORES EN OBRA]]="","No Aplica",IF(AND(MONTH(Tabla2[[#This Row],[FECHA INICIO DE LABORES EN OBRA]])=MONTH(TODAY()-30),YEAR(Tabla2[[#This Row],[FECHA INICIO DE LABORES EN OBRA]])=YEAR(TODAY())),MONTH(TODAY()-30)&amp;"-"&amp;YEAR(TODAY()),"No Aplica")),"No Aplica")</f>
        <v>No Aplica</v>
      </c>
    </row>
    <row r="919" spans="1:30" x14ac:dyDescent="0.25">
      <c r="A919" s="13" t="s">
        <v>4866</v>
      </c>
      <c r="B919" s="15" t="s">
        <v>4867</v>
      </c>
      <c r="C919" s="15" t="s">
        <v>4867</v>
      </c>
      <c r="D919" s="15" t="s">
        <v>4945</v>
      </c>
      <c r="E919" s="15" t="s">
        <v>4946</v>
      </c>
      <c r="F919" s="39">
        <v>23540</v>
      </c>
      <c r="G919" s="15">
        <v>2</v>
      </c>
      <c r="H919" s="15" t="s">
        <v>3619</v>
      </c>
      <c r="I919" s="15" t="s">
        <v>4870</v>
      </c>
      <c r="J919" s="15" t="s">
        <v>4947</v>
      </c>
      <c r="K919" s="15" t="s">
        <v>4948</v>
      </c>
      <c r="L919" s="40" t="s">
        <v>6</v>
      </c>
      <c r="M919" s="39">
        <v>45143</v>
      </c>
      <c r="N919" s="41" t="s">
        <v>2063</v>
      </c>
      <c r="O919" s="39">
        <v>44979</v>
      </c>
      <c r="P919" s="40">
        <v>1</v>
      </c>
      <c r="Q919" s="40">
        <v>4</v>
      </c>
      <c r="R919" s="40" t="str">
        <f>IFERROR(VLOOKUP(Tabla2[[#This Row],[CONTRATISTA PRNCIPAL]],Hoja1!$L$5:$M$9,2,FALSE),"CJV")</f>
        <v>CJV</v>
      </c>
      <c r="S919" s="40" t="str">
        <f>IF(Tabla2[[#This Row],[EMPRESA]]=Tabla2[[#This Row],[CONTRATISTA PRNCIPAL]],"Principal","Secundaria")</f>
        <v>Principal</v>
      </c>
      <c r="T919" s="42">
        <f>IFERROR(1/COUNTIF(Tabla2[CONTRATISTA PRNCIPAL],Tabla2[[#This Row],[CONTRATISTA PRNCIPAL]]),0)</f>
        <v>0.0125</v>
      </c>
      <c r="U919" s="43">
        <f>IF(((TODAY()-Tabla2[[#This Row],[FECHA NACIMIENTO]])/365)&lt;18,"Corregir", IF(((TODAY()-Tabla2[[#This Row],[FECHA NACIMIENTO]])/365)&gt;80, "Corregir",ROUNDDOWN(((TODAY()-Tabla2[[#This Row],[FECHA NACIMIENTO]])/365),0)))</f>
        <v>59</v>
      </c>
      <c r="V9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919" s="44" t="str">
        <f>+IF(Tabla2[[#This Row],[Edad]]="Corregir","Corregir","Ok")</f>
        <v>Ok</v>
      </c>
      <c r="X919" s="42" t="str">
        <f>+IFERROR(VLOOKUP(Tabla2[[#This Row],[DISTRITO SEGÚN DNI]],Hoja1!$A$2:$B$32,2,FALSE),"No")</f>
        <v>No</v>
      </c>
      <c r="Y919" s="42" t="str">
        <f>IF(OR(LOWER(Tabla2[[#This Row],[GENERO]])="masculino", LOWER(Tabla2[[#This Row],[GENERO]])="femenino"),"OK","Corregir")</f>
        <v>OK</v>
      </c>
      <c r="Z919" s="42" t="str">
        <f>+IF(Tabla2[[#This Row],[Nro. DNI / CE]]="","Corregir",IF(LEN(Tabla2[[#This Row],[Nro. DNI / CE]])&gt;=8,"OK","Corregir"))</f>
        <v>OK</v>
      </c>
      <c r="AA919" s="42">
        <f>COUNTIF(Tabla2[APELLIDOS Y NOMBRES],Tabla2[[#This Row],[APELLIDOS Y NOMBRES]])</f>
        <v>1</v>
      </c>
      <c r="AB919" s="42">
        <f>IF(Tabla2[[#This Row],[Trabajador]]&gt;1,1/Tabla2[[#This Row],[Trabajador]],Tabla2[[#This Row],[Trabajador]])</f>
        <v>1</v>
      </c>
      <c r="AC919" t="str">
        <f>+IFERROR(IF(Tabla2[[#This Row],[FECHA CESE/BAJA]]="","No Aplica",IF(AND(MONTH(Tabla2[[#This Row],[FECHA CESE/BAJA]])=MONTH(TODAY()-30),YEAR(Tabla2[[#This Row],[FECHA CESE/BAJA]])=YEAR(TODAY())),MONTH(TODAY()-30)&amp;"-"&amp;YEAR(TODAY()),"Borrar")),"No aplica")</f>
        <v>8-2023</v>
      </c>
      <c r="AD919" t="str">
        <f>+IFERROR(IF(Tabla2[[#This Row],[FECHA INICIO DE LABORES EN OBRA]]="","No Aplica",IF(AND(MONTH(Tabla2[[#This Row],[FECHA INICIO DE LABORES EN OBRA]])=MONTH(TODAY()-30),YEAR(Tabla2[[#This Row],[FECHA INICIO DE LABORES EN OBRA]])=YEAR(TODAY())),MONTH(TODAY()-30)&amp;"-"&amp;YEAR(TODAY()),"No Aplica")),"No Aplica")</f>
        <v>No Aplica</v>
      </c>
    </row>
    <row r="920" spans="1:30" x14ac:dyDescent="0.25">
      <c r="A920" s="13" t="s">
        <v>4866</v>
      </c>
      <c r="B920" s="15" t="s">
        <v>4867</v>
      </c>
      <c r="C920" s="15" t="s">
        <v>4867</v>
      </c>
      <c r="D920" s="15" t="s">
        <v>4949</v>
      </c>
      <c r="E920" s="15" t="s">
        <v>4950</v>
      </c>
      <c r="F920" s="39">
        <v>30360</v>
      </c>
      <c r="G920" s="15">
        <v>2</v>
      </c>
      <c r="H920" s="15" t="s">
        <v>3619</v>
      </c>
      <c r="I920" s="15" t="s">
        <v>4870</v>
      </c>
      <c r="J920" s="15" t="s">
        <v>4951</v>
      </c>
      <c r="K920" s="15" t="s">
        <v>2267</v>
      </c>
      <c r="L920" s="40" t="s">
        <v>6</v>
      </c>
      <c r="M920" s="39">
        <v>45143</v>
      </c>
      <c r="N920" s="41" t="s">
        <v>2063</v>
      </c>
      <c r="O920" s="39">
        <v>44984</v>
      </c>
      <c r="P920" s="40">
        <v>1</v>
      </c>
      <c r="Q920" s="40">
        <v>4</v>
      </c>
      <c r="R920" s="40" t="str">
        <f>IFERROR(VLOOKUP(Tabla2[[#This Row],[CONTRATISTA PRNCIPAL]],Hoja1!$L$5:$M$9,2,FALSE),"CJV")</f>
        <v>CJV</v>
      </c>
      <c r="S920" s="40" t="str">
        <f>IF(Tabla2[[#This Row],[EMPRESA]]=Tabla2[[#This Row],[CONTRATISTA PRNCIPAL]],"Principal","Secundaria")</f>
        <v>Principal</v>
      </c>
      <c r="T920" s="42">
        <f>IFERROR(1/COUNTIF(Tabla2[CONTRATISTA PRNCIPAL],Tabla2[[#This Row],[CONTRATISTA PRNCIPAL]]),0)</f>
        <v>0.0125</v>
      </c>
      <c r="U920" s="43">
        <f>IF(((TODAY()-Tabla2[[#This Row],[FECHA NACIMIENTO]])/365)&lt;18,"Corregir", IF(((TODAY()-Tabla2[[#This Row],[FECHA NACIMIENTO]])/365)&gt;80, "Corregir",ROUNDDOWN(((TODAY()-Tabla2[[#This Row],[FECHA NACIMIENTO]])/365),0)))</f>
        <v>40</v>
      </c>
      <c r="V9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20" s="44" t="str">
        <f>+IF(Tabla2[[#This Row],[Edad]]="Corregir","Corregir","Ok")</f>
        <v>Ok</v>
      </c>
      <c r="X920" s="42" t="str">
        <f>+IFERROR(VLOOKUP(Tabla2[[#This Row],[DISTRITO SEGÚN DNI]],Hoja1!$A$2:$B$32,2,FALSE),"No")</f>
        <v>No</v>
      </c>
      <c r="Y920" s="42" t="str">
        <f>IF(OR(LOWER(Tabla2[[#This Row],[GENERO]])="masculino", LOWER(Tabla2[[#This Row],[GENERO]])="femenino"),"OK","Corregir")</f>
        <v>OK</v>
      </c>
      <c r="Z920" s="42" t="str">
        <f>+IF(Tabla2[[#This Row],[Nro. DNI / CE]]="","Corregir",IF(LEN(Tabla2[[#This Row],[Nro. DNI / CE]])&gt;=8,"OK","Corregir"))</f>
        <v>OK</v>
      </c>
      <c r="AA920" s="42">
        <f>COUNTIF(Tabla2[APELLIDOS Y NOMBRES],Tabla2[[#This Row],[APELLIDOS Y NOMBRES]])</f>
        <v>1</v>
      </c>
      <c r="AB920" s="42">
        <f>IF(Tabla2[[#This Row],[Trabajador]]&gt;1,1/Tabla2[[#This Row],[Trabajador]],Tabla2[[#This Row],[Trabajador]])</f>
        <v>1</v>
      </c>
      <c r="AC920" t="str">
        <f>+IFERROR(IF(Tabla2[[#This Row],[FECHA CESE/BAJA]]="","No Aplica",IF(AND(MONTH(Tabla2[[#This Row],[FECHA CESE/BAJA]])=MONTH(TODAY()-30),YEAR(Tabla2[[#This Row],[FECHA CESE/BAJA]])=YEAR(TODAY())),MONTH(TODAY()-30)&amp;"-"&amp;YEAR(TODAY()),"Borrar")),"No aplica")</f>
        <v>8-2023</v>
      </c>
      <c r="AD920" t="str">
        <f>+IFERROR(IF(Tabla2[[#This Row],[FECHA INICIO DE LABORES EN OBRA]]="","No Aplica",IF(AND(MONTH(Tabla2[[#This Row],[FECHA INICIO DE LABORES EN OBRA]])=MONTH(TODAY()-30),YEAR(Tabla2[[#This Row],[FECHA INICIO DE LABORES EN OBRA]])=YEAR(TODAY())),MONTH(TODAY()-30)&amp;"-"&amp;YEAR(TODAY()),"No Aplica")),"No Aplica")</f>
        <v>No Aplica</v>
      </c>
    </row>
    <row r="921" spans="1:30" x14ac:dyDescent="0.25">
      <c r="A921" s="13" t="s">
        <v>4866</v>
      </c>
      <c r="B921" s="15" t="s">
        <v>4867</v>
      </c>
      <c r="C921" s="15" t="s">
        <v>4867</v>
      </c>
      <c r="D921" s="15" t="s">
        <v>4952</v>
      </c>
      <c r="E921" s="15" t="s">
        <v>4953</v>
      </c>
      <c r="F921" s="39">
        <v>32886</v>
      </c>
      <c r="G921" s="15">
        <v>2</v>
      </c>
      <c r="H921" s="15" t="s">
        <v>3380</v>
      </c>
      <c r="I921" s="15" t="s">
        <v>4870</v>
      </c>
      <c r="J921" s="15" t="s">
        <v>4954</v>
      </c>
      <c r="K921" s="15" t="s">
        <v>2641</v>
      </c>
      <c r="L921" s="40" t="s">
        <v>6</v>
      </c>
      <c r="M921" s="39"/>
      <c r="N921" s="41" t="s">
        <v>2063</v>
      </c>
      <c r="O921" s="39">
        <v>44774</v>
      </c>
      <c r="P921" s="40">
        <v>1</v>
      </c>
      <c r="Q921" s="40">
        <v>4</v>
      </c>
      <c r="R921" s="40" t="str">
        <f>IFERROR(VLOOKUP(Tabla2[[#This Row],[CONTRATISTA PRNCIPAL]],Hoja1!$L$5:$M$9,2,FALSE),"CJV")</f>
        <v>CJV</v>
      </c>
      <c r="S921" s="40" t="str">
        <f>IF(Tabla2[[#This Row],[EMPRESA]]=Tabla2[[#This Row],[CONTRATISTA PRNCIPAL]],"Principal","Secundaria")</f>
        <v>Principal</v>
      </c>
      <c r="T921" s="42">
        <f>IFERROR(1/COUNTIF(Tabla2[CONTRATISTA PRNCIPAL],Tabla2[[#This Row],[CONTRATISTA PRNCIPAL]]),0)</f>
        <v>0.0125</v>
      </c>
      <c r="U921" s="43">
        <f>IF(((TODAY()-Tabla2[[#This Row],[FECHA NACIMIENTO]])/365)&lt;18,"Corregir", IF(((TODAY()-Tabla2[[#This Row],[FECHA NACIMIENTO]])/365)&gt;80, "Corregir",ROUNDDOWN(((TODAY()-Tabla2[[#This Row],[FECHA NACIMIENTO]])/365),0)))</f>
        <v>33</v>
      </c>
      <c r="V9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21" s="44" t="str">
        <f>+IF(Tabla2[[#This Row],[Edad]]="Corregir","Corregir","Ok")</f>
        <v>Ok</v>
      </c>
      <c r="X921" s="42" t="str">
        <f>+IFERROR(VLOOKUP(Tabla2[[#This Row],[DISTRITO SEGÚN DNI]],Hoja1!$A$2:$B$32,2,FALSE),"No")</f>
        <v>No</v>
      </c>
      <c r="Y921" s="42" t="str">
        <f>IF(OR(LOWER(Tabla2[[#This Row],[GENERO]])="masculino", LOWER(Tabla2[[#This Row],[GENERO]])="femenino"),"OK","Corregir")</f>
        <v>OK</v>
      </c>
      <c r="Z921" s="42" t="str">
        <f>+IF(Tabla2[[#This Row],[Nro. DNI / CE]]="","Corregir",IF(LEN(Tabla2[[#This Row],[Nro. DNI / CE]])&gt;=8,"OK","Corregir"))</f>
        <v>OK</v>
      </c>
      <c r="AA921" s="42">
        <f>COUNTIF(Tabla2[APELLIDOS Y NOMBRES],Tabla2[[#This Row],[APELLIDOS Y NOMBRES]])</f>
        <v>1</v>
      </c>
      <c r="AB921" s="42">
        <f>IF(Tabla2[[#This Row],[Trabajador]]&gt;1,1/Tabla2[[#This Row],[Trabajador]],Tabla2[[#This Row],[Trabajador]])</f>
        <v>1</v>
      </c>
      <c r="AC921" t="str">
        <f>+IFERROR(IF(Tabla2[[#This Row],[FECHA CESE/BAJA]]="","No Aplica",IF(AND(MONTH(Tabla2[[#This Row],[FECHA CESE/BAJA]])=MONTH(TODAY()-30),YEAR(Tabla2[[#This Row],[FECHA CESE/BAJA]])=YEAR(TODAY())),MONTH(TODAY()-30)&amp;"-"&amp;YEAR(TODAY()),"Borrar")),"No aplica")</f>
        <v>No Aplica</v>
      </c>
      <c r="AD921" t="str">
        <f>+IFERROR(IF(Tabla2[[#This Row],[FECHA INICIO DE LABORES EN OBRA]]="","No Aplica",IF(AND(MONTH(Tabla2[[#This Row],[FECHA INICIO DE LABORES EN OBRA]])=MONTH(TODAY()-30),YEAR(Tabla2[[#This Row],[FECHA INICIO DE LABORES EN OBRA]])=YEAR(TODAY())),MONTH(TODAY()-30)&amp;"-"&amp;YEAR(TODAY()),"No Aplica")),"No Aplica")</f>
        <v>No Aplica</v>
      </c>
    </row>
    <row r="922" spans="1:30" x14ac:dyDescent="0.25">
      <c r="A922" s="13" t="s">
        <v>4866</v>
      </c>
      <c r="B922" s="15" t="s">
        <v>4867</v>
      </c>
      <c r="C922" s="15" t="s">
        <v>4867</v>
      </c>
      <c r="D922" s="15" t="s">
        <v>960</v>
      </c>
      <c r="E922" s="15" t="s">
        <v>961</v>
      </c>
      <c r="F922" s="39">
        <v>35033</v>
      </c>
      <c r="G922" s="15">
        <v>2</v>
      </c>
      <c r="H922" s="15" t="s">
        <v>2751</v>
      </c>
      <c r="I922" s="15" t="s">
        <v>4870</v>
      </c>
      <c r="J922" s="15" t="s">
        <v>4955</v>
      </c>
      <c r="K922" s="15" t="s">
        <v>17</v>
      </c>
      <c r="L922" s="40" t="s">
        <v>6</v>
      </c>
      <c r="M922" s="39"/>
      <c r="N922" s="41" t="s">
        <v>2063</v>
      </c>
      <c r="O922" s="39">
        <v>44824</v>
      </c>
      <c r="P922" s="40">
        <v>1</v>
      </c>
      <c r="Q922" s="40">
        <v>4</v>
      </c>
      <c r="R922" s="40" t="str">
        <f>IFERROR(VLOOKUP(Tabla2[[#This Row],[CONTRATISTA PRNCIPAL]],Hoja1!$L$5:$M$9,2,FALSE),"CJV")</f>
        <v>CJV</v>
      </c>
      <c r="S922" s="40" t="str">
        <f>IF(Tabla2[[#This Row],[EMPRESA]]=Tabla2[[#This Row],[CONTRATISTA PRNCIPAL]],"Principal","Secundaria")</f>
        <v>Principal</v>
      </c>
      <c r="T922" s="42">
        <f>IFERROR(1/COUNTIF(Tabla2[CONTRATISTA PRNCIPAL],Tabla2[[#This Row],[CONTRATISTA PRNCIPAL]]),0)</f>
        <v>0.0125</v>
      </c>
      <c r="U922" s="43">
        <f>IF(((TODAY()-Tabla2[[#This Row],[FECHA NACIMIENTO]])/365)&lt;18,"Corregir", IF(((TODAY()-Tabla2[[#This Row],[FECHA NACIMIENTO]])/365)&gt;80, "Corregir",ROUNDDOWN(((TODAY()-Tabla2[[#This Row],[FECHA NACIMIENTO]])/365),0)))</f>
        <v>27</v>
      </c>
      <c r="V9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22" s="44" t="str">
        <f>+IF(Tabla2[[#This Row],[Edad]]="Corregir","Corregir","Ok")</f>
        <v>Ok</v>
      </c>
      <c r="X922" s="42" t="str">
        <f>+IFERROR(VLOOKUP(Tabla2[[#This Row],[DISTRITO SEGÚN DNI]],Hoja1!$A$2:$B$32,2,FALSE),"No")</f>
        <v>ATE</v>
      </c>
      <c r="Y922" s="42" t="str">
        <f>IF(OR(LOWER(Tabla2[[#This Row],[GENERO]])="masculino", LOWER(Tabla2[[#This Row],[GENERO]])="femenino"),"OK","Corregir")</f>
        <v>OK</v>
      </c>
      <c r="Z922" s="42" t="str">
        <f>+IF(Tabla2[[#This Row],[Nro. DNI / CE]]="","Corregir",IF(LEN(Tabla2[[#This Row],[Nro. DNI / CE]])&gt;=8,"OK","Corregir"))</f>
        <v>OK</v>
      </c>
      <c r="AA922" s="42">
        <f>COUNTIF(Tabla2[APELLIDOS Y NOMBRES],Tabla2[[#This Row],[APELLIDOS Y NOMBRES]])</f>
        <v>1</v>
      </c>
      <c r="AB922" s="42">
        <f>IF(Tabla2[[#This Row],[Trabajador]]&gt;1,1/Tabla2[[#This Row],[Trabajador]],Tabla2[[#This Row],[Trabajador]])</f>
        <v>1</v>
      </c>
      <c r="AC922" t="str">
        <f>+IFERROR(IF(Tabla2[[#This Row],[FECHA CESE/BAJA]]="","No Aplica",IF(AND(MONTH(Tabla2[[#This Row],[FECHA CESE/BAJA]])=MONTH(TODAY()-30),YEAR(Tabla2[[#This Row],[FECHA CESE/BAJA]])=YEAR(TODAY())),MONTH(TODAY()-30)&amp;"-"&amp;YEAR(TODAY()),"Borrar")),"No aplica")</f>
        <v>No Aplica</v>
      </c>
      <c r="AD922" t="str">
        <f>+IFERROR(IF(Tabla2[[#This Row],[FECHA INICIO DE LABORES EN OBRA]]="","No Aplica",IF(AND(MONTH(Tabla2[[#This Row],[FECHA INICIO DE LABORES EN OBRA]])=MONTH(TODAY()-30),YEAR(Tabla2[[#This Row],[FECHA INICIO DE LABORES EN OBRA]])=YEAR(TODAY())),MONTH(TODAY()-30)&amp;"-"&amp;YEAR(TODAY()),"No Aplica")),"No Aplica")</f>
        <v>No Aplica</v>
      </c>
    </row>
    <row r="923" spans="1:30" x14ac:dyDescent="0.25">
      <c r="A923" s="13" t="s">
        <v>4866</v>
      </c>
      <c r="B923" s="15" t="s">
        <v>4867</v>
      </c>
      <c r="C923" s="15" t="s">
        <v>4867</v>
      </c>
      <c r="D923" s="15" t="s">
        <v>760</v>
      </c>
      <c r="E923" s="15" t="s">
        <v>761</v>
      </c>
      <c r="F923" s="39">
        <v>33095</v>
      </c>
      <c r="G923" s="15">
        <v>2</v>
      </c>
      <c r="H923" s="15" t="s">
        <v>2751</v>
      </c>
      <c r="I923" s="15" t="s">
        <v>4870</v>
      </c>
      <c r="J923" s="15" t="s">
        <v>4956</v>
      </c>
      <c r="K923" s="15" t="s">
        <v>17</v>
      </c>
      <c r="L923" s="40" t="s">
        <v>6</v>
      </c>
      <c r="M923" s="39"/>
      <c r="N923" s="41" t="s">
        <v>2063</v>
      </c>
      <c r="O923" s="39">
        <v>44852</v>
      </c>
      <c r="P923" s="40">
        <v>1</v>
      </c>
      <c r="Q923" s="40">
        <v>4</v>
      </c>
      <c r="R923" s="40" t="str">
        <f>IFERROR(VLOOKUP(Tabla2[[#This Row],[CONTRATISTA PRNCIPAL]],Hoja1!$L$5:$M$9,2,FALSE),"CJV")</f>
        <v>CJV</v>
      </c>
      <c r="S923" s="40" t="str">
        <f>IF(Tabla2[[#This Row],[EMPRESA]]=Tabla2[[#This Row],[CONTRATISTA PRNCIPAL]],"Principal","Secundaria")</f>
        <v>Principal</v>
      </c>
      <c r="T923" s="42">
        <f>IFERROR(1/COUNTIF(Tabla2[CONTRATISTA PRNCIPAL],Tabla2[[#This Row],[CONTRATISTA PRNCIPAL]]),0)</f>
        <v>0.0125</v>
      </c>
      <c r="U923" s="43">
        <f>IF(((TODAY()-Tabla2[[#This Row],[FECHA NACIMIENTO]])/365)&lt;18,"Corregir", IF(((TODAY()-Tabla2[[#This Row],[FECHA NACIMIENTO]])/365)&gt;80, "Corregir",ROUNDDOWN(((TODAY()-Tabla2[[#This Row],[FECHA NACIMIENTO]])/365),0)))</f>
        <v>33</v>
      </c>
      <c r="V9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23" s="44" t="str">
        <f>+IF(Tabla2[[#This Row],[Edad]]="Corregir","Corregir","Ok")</f>
        <v>Ok</v>
      </c>
      <c r="X923" s="42" t="str">
        <f>+IFERROR(VLOOKUP(Tabla2[[#This Row],[DISTRITO SEGÚN DNI]],Hoja1!$A$2:$B$32,2,FALSE),"No")</f>
        <v>ATE</v>
      </c>
      <c r="Y923" s="42" t="str">
        <f>IF(OR(LOWER(Tabla2[[#This Row],[GENERO]])="masculino", LOWER(Tabla2[[#This Row],[GENERO]])="femenino"),"OK","Corregir")</f>
        <v>OK</v>
      </c>
      <c r="Z923" s="42" t="str">
        <f>+IF(Tabla2[[#This Row],[Nro. DNI / CE]]="","Corregir",IF(LEN(Tabla2[[#This Row],[Nro. DNI / CE]])&gt;=8,"OK","Corregir"))</f>
        <v>OK</v>
      </c>
      <c r="AA923" s="42">
        <f>COUNTIF(Tabla2[APELLIDOS Y NOMBRES],Tabla2[[#This Row],[APELLIDOS Y NOMBRES]])</f>
        <v>1</v>
      </c>
      <c r="AB923" s="42">
        <f>IF(Tabla2[[#This Row],[Trabajador]]&gt;1,1/Tabla2[[#This Row],[Trabajador]],Tabla2[[#This Row],[Trabajador]])</f>
        <v>1</v>
      </c>
      <c r="AC923" t="str">
        <f>+IFERROR(IF(Tabla2[[#This Row],[FECHA CESE/BAJA]]="","No Aplica",IF(AND(MONTH(Tabla2[[#This Row],[FECHA CESE/BAJA]])=MONTH(TODAY()-30),YEAR(Tabla2[[#This Row],[FECHA CESE/BAJA]])=YEAR(TODAY())),MONTH(TODAY()-30)&amp;"-"&amp;YEAR(TODAY()),"Borrar")),"No aplica")</f>
        <v>No Aplica</v>
      </c>
      <c r="AD923" t="str">
        <f>+IFERROR(IF(Tabla2[[#This Row],[FECHA INICIO DE LABORES EN OBRA]]="","No Aplica",IF(AND(MONTH(Tabla2[[#This Row],[FECHA INICIO DE LABORES EN OBRA]])=MONTH(TODAY()-30),YEAR(Tabla2[[#This Row],[FECHA INICIO DE LABORES EN OBRA]])=YEAR(TODAY())),MONTH(TODAY()-30)&amp;"-"&amp;YEAR(TODAY()),"No Aplica")),"No Aplica")</f>
        <v>No Aplica</v>
      </c>
    </row>
    <row r="924" spans="1:30" x14ac:dyDescent="0.25">
      <c r="A924" s="13" t="s">
        <v>4866</v>
      </c>
      <c r="B924" s="15" t="s">
        <v>4867</v>
      </c>
      <c r="C924" s="15" t="s">
        <v>4867</v>
      </c>
      <c r="D924" s="15">
        <v>43602410</v>
      </c>
      <c r="E924" s="15" t="s">
        <v>4957</v>
      </c>
      <c r="F924" s="39">
        <v>31342</v>
      </c>
      <c r="G924" s="15">
        <v>2</v>
      </c>
      <c r="H924" s="15" t="s">
        <v>3619</v>
      </c>
      <c r="I924" s="15" t="s">
        <v>4870</v>
      </c>
      <c r="J924" s="15" t="s">
        <v>4958</v>
      </c>
      <c r="K924" s="15" t="s">
        <v>2267</v>
      </c>
      <c r="L924" s="40" t="s">
        <v>6</v>
      </c>
      <c r="M924" s="39"/>
      <c r="N924" s="41" t="s">
        <v>2063</v>
      </c>
      <c r="O924" s="39">
        <v>44886</v>
      </c>
      <c r="P924" s="40">
        <v>1</v>
      </c>
      <c r="Q924" s="40">
        <v>4</v>
      </c>
      <c r="R924" s="40" t="str">
        <f>IFERROR(VLOOKUP(Tabla2[[#This Row],[CONTRATISTA PRNCIPAL]],Hoja1!$L$5:$M$9,2,FALSE),"CJV")</f>
        <v>CJV</v>
      </c>
      <c r="S924" s="40" t="str">
        <f>IF(Tabla2[[#This Row],[EMPRESA]]=Tabla2[[#This Row],[CONTRATISTA PRNCIPAL]],"Principal","Secundaria")</f>
        <v>Principal</v>
      </c>
      <c r="T924" s="42">
        <f>IFERROR(1/COUNTIF(Tabla2[CONTRATISTA PRNCIPAL],Tabla2[[#This Row],[CONTRATISTA PRNCIPAL]]),0)</f>
        <v>0.0125</v>
      </c>
      <c r="U924" s="43">
        <f>IF(((TODAY()-Tabla2[[#This Row],[FECHA NACIMIENTO]])/365)&lt;18,"Corregir", IF(((TODAY()-Tabla2[[#This Row],[FECHA NACIMIENTO]])/365)&gt;80, "Corregir",ROUNDDOWN(((TODAY()-Tabla2[[#This Row],[FECHA NACIMIENTO]])/365),0)))</f>
        <v>37</v>
      </c>
      <c r="V9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24" s="44" t="str">
        <f>+IF(Tabla2[[#This Row],[Edad]]="Corregir","Corregir","Ok")</f>
        <v>Ok</v>
      </c>
      <c r="X924" s="42" t="str">
        <f>+IFERROR(VLOOKUP(Tabla2[[#This Row],[DISTRITO SEGÚN DNI]],Hoja1!$A$2:$B$32,2,FALSE),"No")</f>
        <v>No</v>
      </c>
      <c r="Y924" s="42" t="str">
        <f>IF(OR(LOWER(Tabla2[[#This Row],[GENERO]])="masculino", LOWER(Tabla2[[#This Row],[GENERO]])="femenino"),"OK","Corregir")</f>
        <v>OK</v>
      </c>
      <c r="Z924" s="42" t="str">
        <f>+IF(Tabla2[[#This Row],[Nro. DNI / CE]]="","Corregir",IF(LEN(Tabla2[[#This Row],[Nro. DNI / CE]])&gt;=8,"OK","Corregir"))</f>
        <v>OK</v>
      </c>
      <c r="AA924" s="42">
        <f>COUNTIF(Tabla2[APELLIDOS Y NOMBRES],Tabla2[[#This Row],[APELLIDOS Y NOMBRES]])</f>
        <v>1</v>
      </c>
      <c r="AB924" s="42">
        <f>IF(Tabla2[[#This Row],[Trabajador]]&gt;1,1/Tabla2[[#This Row],[Trabajador]],Tabla2[[#This Row],[Trabajador]])</f>
        <v>1</v>
      </c>
      <c r="AC924" t="str">
        <f>+IFERROR(IF(Tabla2[[#This Row],[FECHA CESE/BAJA]]="","No Aplica",IF(AND(MONTH(Tabla2[[#This Row],[FECHA CESE/BAJA]])=MONTH(TODAY()-30),YEAR(Tabla2[[#This Row],[FECHA CESE/BAJA]])=YEAR(TODAY())),MONTH(TODAY()-30)&amp;"-"&amp;YEAR(TODAY()),"Borrar")),"No aplica")</f>
        <v>No Aplica</v>
      </c>
      <c r="AD924" t="str">
        <f>+IFERROR(IF(Tabla2[[#This Row],[FECHA INICIO DE LABORES EN OBRA]]="","No Aplica",IF(AND(MONTH(Tabla2[[#This Row],[FECHA INICIO DE LABORES EN OBRA]])=MONTH(TODAY()-30),YEAR(Tabla2[[#This Row],[FECHA INICIO DE LABORES EN OBRA]])=YEAR(TODAY())),MONTH(TODAY()-30)&amp;"-"&amp;YEAR(TODAY()),"No Aplica")),"No Aplica")</f>
        <v>No Aplica</v>
      </c>
    </row>
    <row r="925" spans="1:30" x14ac:dyDescent="0.25">
      <c r="A925" s="13" t="s">
        <v>4866</v>
      </c>
      <c r="B925" s="15" t="s">
        <v>4867</v>
      </c>
      <c r="C925" s="15" t="s">
        <v>4867</v>
      </c>
      <c r="D925" s="15">
        <v>47217569</v>
      </c>
      <c r="E925" s="15" t="s">
        <v>4959</v>
      </c>
      <c r="F925" s="39">
        <v>33707</v>
      </c>
      <c r="G925" s="15">
        <v>2</v>
      </c>
      <c r="H925" s="15" t="s">
        <v>3619</v>
      </c>
      <c r="I925" s="15" t="s">
        <v>4870</v>
      </c>
      <c r="J925" s="15" t="s">
        <v>4960</v>
      </c>
      <c r="K925" s="15" t="s">
        <v>2284</v>
      </c>
      <c r="L925" s="40" t="s">
        <v>6</v>
      </c>
      <c r="M925" s="39"/>
      <c r="N925" s="41" t="s">
        <v>2063</v>
      </c>
      <c r="O925" s="39">
        <v>44886</v>
      </c>
      <c r="P925" s="40">
        <v>1</v>
      </c>
      <c r="Q925" s="40">
        <v>4</v>
      </c>
      <c r="R925" s="40" t="str">
        <f>IFERROR(VLOOKUP(Tabla2[[#This Row],[CONTRATISTA PRNCIPAL]],Hoja1!$L$5:$M$9,2,FALSE),"CJV")</f>
        <v>CJV</v>
      </c>
      <c r="S925" s="40" t="str">
        <f>IF(Tabla2[[#This Row],[EMPRESA]]=Tabla2[[#This Row],[CONTRATISTA PRNCIPAL]],"Principal","Secundaria")</f>
        <v>Principal</v>
      </c>
      <c r="T925" s="42">
        <f>IFERROR(1/COUNTIF(Tabla2[CONTRATISTA PRNCIPAL],Tabla2[[#This Row],[CONTRATISTA PRNCIPAL]]),0)</f>
        <v>0.0125</v>
      </c>
      <c r="U925" s="43">
        <f>IF(((TODAY()-Tabla2[[#This Row],[FECHA NACIMIENTO]])/365)&lt;18,"Corregir", IF(((TODAY()-Tabla2[[#This Row],[FECHA NACIMIENTO]])/365)&gt;80, "Corregir",ROUNDDOWN(((TODAY()-Tabla2[[#This Row],[FECHA NACIMIENTO]])/365),0)))</f>
        <v>31</v>
      </c>
      <c r="V9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25" s="44" t="str">
        <f>+IF(Tabla2[[#This Row],[Edad]]="Corregir","Corregir","Ok")</f>
        <v>Ok</v>
      </c>
      <c r="X925" s="42" t="str">
        <f>+IFERROR(VLOOKUP(Tabla2[[#This Row],[DISTRITO SEGÚN DNI]],Hoja1!$A$2:$B$32,2,FALSE),"No")</f>
        <v>No</v>
      </c>
      <c r="Y925" s="42" t="str">
        <f>IF(OR(LOWER(Tabla2[[#This Row],[GENERO]])="masculino", LOWER(Tabla2[[#This Row],[GENERO]])="femenino"),"OK","Corregir")</f>
        <v>OK</v>
      </c>
      <c r="Z925" s="42" t="str">
        <f>+IF(Tabla2[[#This Row],[Nro. DNI / CE]]="","Corregir",IF(LEN(Tabla2[[#This Row],[Nro. DNI / CE]])&gt;=8,"OK","Corregir"))</f>
        <v>OK</v>
      </c>
      <c r="AA925" s="42">
        <f>COUNTIF(Tabla2[APELLIDOS Y NOMBRES],Tabla2[[#This Row],[APELLIDOS Y NOMBRES]])</f>
        <v>1</v>
      </c>
      <c r="AB925" s="42">
        <f>IF(Tabla2[[#This Row],[Trabajador]]&gt;1,1/Tabla2[[#This Row],[Trabajador]],Tabla2[[#This Row],[Trabajador]])</f>
        <v>1</v>
      </c>
      <c r="AC925" t="str">
        <f>+IFERROR(IF(Tabla2[[#This Row],[FECHA CESE/BAJA]]="","No Aplica",IF(AND(MONTH(Tabla2[[#This Row],[FECHA CESE/BAJA]])=MONTH(TODAY()-30),YEAR(Tabla2[[#This Row],[FECHA CESE/BAJA]])=YEAR(TODAY())),MONTH(TODAY()-30)&amp;"-"&amp;YEAR(TODAY()),"Borrar")),"No aplica")</f>
        <v>No Aplica</v>
      </c>
      <c r="AD925" t="str">
        <f>+IFERROR(IF(Tabla2[[#This Row],[FECHA INICIO DE LABORES EN OBRA]]="","No Aplica",IF(AND(MONTH(Tabla2[[#This Row],[FECHA INICIO DE LABORES EN OBRA]])=MONTH(TODAY()-30),YEAR(Tabla2[[#This Row],[FECHA INICIO DE LABORES EN OBRA]])=YEAR(TODAY())),MONTH(TODAY()-30)&amp;"-"&amp;YEAR(TODAY()),"No Aplica")),"No Aplica")</f>
        <v>No Aplica</v>
      </c>
    </row>
    <row r="926" spans="1:30" x14ac:dyDescent="0.25">
      <c r="A926" s="13" t="s">
        <v>4866</v>
      </c>
      <c r="B926" s="15" t="s">
        <v>4867</v>
      </c>
      <c r="C926" s="15" t="s">
        <v>4867</v>
      </c>
      <c r="D926" s="15">
        <v>47664442</v>
      </c>
      <c r="E926" s="15" t="s">
        <v>167</v>
      </c>
      <c r="F926" s="39">
        <v>32976</v>
      </c>
      <c r="G926" s="15">
        <v>2</v>
      </c>
      <c r="H926" s="15" t="s">
        <v>3619</v>
      </c>
      <c r="I926" s="15" t="s">
        <v>4870</v>
      </c>
      <c r="J926" s="15" t="s">
        <v>4961</v>
      </c>
      <c r="K926" s="15" t="s">
        <v>17</v>
      </c>
      <c r="L926" s="40" t="s">
        <v>6</v>
      </c>
      <c r="M926" s="39"/>
      <c r="N926" s="41" t="s">
        <v>2063</v>
      </c>
      <c r="O926" s="39">
        <v>44886</v>
      </c>
      <c r="P926" s="40">
        <v>1</v>
      </c>
      <c r="Q926" s="40">
        <v>4</v>
      </c>
      <c r="R926" s="40" t="str">
        <f>IFERROR(VLOOKUP(Tabla2[[#This Row],[CONTRATISTA PRNCIPAL]],Hoja1!$L$5:$M$9,2,FALSE),"CJV")</f>
        <v>CJV</v>
      </c>
      <c r="S926" s="40" t="str">
        <f>IF(Tabla2[[#This Row],[EMPRESA]]=Tabla2[[#This Row],[CONTRATISTA PRNCIPAL]],"Principal","Secundaria")</f>
        <v>Principal</v>
      </c>
      <c r="T926" s="42">
        <f>IFERROR(1/COUNTIF(Tabla2[CONTRATISTA PRNCIPAL],Tabla2[[#This Row],[CONTRATISTA PRNCIPAL]]),0)</f>
        <v>0.0125</v>
      </c>
      <c r="U926" s="43">
        <f>IF(((TODAY()-Tabla2[[#This Row],[FECHA NACIMIENTO]])/365)&lt;18,"Corregir", IF(((TODAY()-Tabla2[[#This Row],[FECHA NACIMIENTO]])/365)&gt;80, "Corregir",ROUNDDOWN(((TODAY()-Tabla2[[#This Row],[FECHA NACIMIENTO]])/365),0)))</f>
        <v>33</v>
      </c>
      <c r="V9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26" s="44" t="str">
        <f>+IF(Tabla2[[#This Row],[Edad]]="Corregir","Corregir","Ok")</f>
        <v>Ok</v>
      </c>
      <c r="X926" s="42" t="str">
        <f>+IFERROR(VLOOKUP(Tabla2[[#This Row],[DISTRITO SEGÚN DNI]],Hoja1!$A$2:$B$32,2,FALSE),"No")</f>
        <v>ATE</v>
      </c>
      <c r="Y926" s="42" t="str">
        <f>IF(OR(LOWER(Tabla2[[#This Row],[GENERO]])="masculino", LOWER(Tabla2[[#This Row],[GENERO]])="femenino"),"OK","Corregir")</f>
        <v>OK</v>
      </c>
      <c r="Z926" s="42" t="str">
        <f>+IF(Tabla2[[#This Row],[Nro. DNI / CE]]="","Corregir",IF(LEN(Tabla2[[#This Row],[Nro. DNI / CE]])&gt;=8,"OK","Corregir"))</f>
        <v>OK</v>
      </c>
      <c r="AA926" s="42">
        <f>COUNTIF(Tabla2[APELLIDOS Y NOMBRES],Tabla2[[#This Row],[APELLIDOS Y NOMBRES]])</f>
        <v>1</v>
      </c>
      <c r="AB926" s="42">
        <f>IF(Tabla2[[#This Row],[Trabajador]]&gt;1,1/Tabla2[[#This Row],[Trabajador]],Tabla2[[#This Row],[Trabajador]])</f>
        <v>1</v>
      </c>
      <c r="AC926" t="str">
        <f>+IFERROR(IF(Tabla2[[#This Row],[FECHA CESE/BAJA]]="","No Aplica",IF(AND(MONTH(Tabla2[[#This Row],[FECHA CESE/BAJA]])=MONTH(TODAY()-30),YEAR(Tabla2[[#This Row],[FECHA CESE/BAJA]])=YEAR(TODAY())),MONTH(TODAY()-30)&amp;"-"&amp;YEAR(TODAY()),"Borrar")),"No aplica")</f>
        <v>No Aplica</v>
      </c>
      <c r="AD926" t="str">
        <f>+IFERROR(IF(Tabla2[[#This Row],[FECHA INICIO DE LABORES EN OBRA]]="","No Aplica",IF(AND(MONTH(Tabla2[[#This Row],[FECHA INICIO DE LABORES EN OBRA]])=MONTH(TODAY()-30),YEAR(Tabla2[[#This Row],[FECHA INICIO DE LABORES EN OBRA]])=YEAR(TODAY())),MONTH(TODAY()-30)&amp;"-"&amp;YEAR(TODAY()),"No Aplica")),"No Aplica")</f>
        <v>No Aplica</v>
      </c>
    </row>
    <row r="927" spans="1:30" x14ac:dyDescent="0.25">
      <c r="A927" s="13" t="s">
        <v>4866</v>
      </c>
      <c r="B927" s="15" t="s">
        <v>4867</v>
      </c>
      <c r="C927" s="15" t="s">
        <v>4867</v>
      </c>
      <c r="D927" s="15" t="s">
        <v>4962</v>
      </c>
      <c r="E927" s="15" t="s">
        <v>4963</v>
      </c>
      <c r="F927" s="39">
        <v>34526</v>
      </c>
      <c r="G927" s="15">
        <v>2</v>
      </c>
      <c r="H927" s="15" t="s">
        <v>3619</v>
      </c>
      <c r="I927" s="15" t="s">
        <v>4870</v>
      </c>
      <c r="J927" s="15" t="s">
        <v>4964</v>
      </c>
      <c r="K927" s="15" t="s">
        <v>4965</v>
      </c>
      <c r="L927" s="40" t="s">
        <v>6</v>
      </c>
      <c r="M927" s="39"/>
      <c r="N927" s="41" t="s">
        <v>2063</v>
      </c>
      <c r="O927" s="39">
        <v>44930</v>
      </c>
      <c r="P927" s="40">
        <v>1</v>
      </c>
      <c r="Q927" s="40">
        <v>4</v>
      </c>
      <c r="R927" s="40" t="str">
        <f>IFERROR(VLOOKUP(Tabla2[[#This Row],[CONTRATISTA PRNCIPAL]],Hoja1!$L$5:$M$9,2,FALSE),"CJV")</f>
        <v>CJV</v>
      </c>
      <c r="S927" s="40" t="str">
        <f>IF(Tabla2[[#This Row],[EMPRESA]]=Tabla2[[#This Row],[CONTRATISTA PRNCIPAL]],"Principal","Secundaria")</f>
        <v>Principal</v>
      </c>
      <c r="T927" s="42">
        <f>IFERROR(1/COUNTIF(Tabla2[CONTRATISTA PRNCIPAL],Tabla2[[#This Row],[CONTRATISTA PRNCIPAL]]),0)</f>
        <v>0.0125</v>
      </c>
      <c r="U927" s="43">
        <f>IF(((TODAY()-Tabla2[[#This Row],[FECHA NACIMIENTO]])/365)&lt;18,"Corregir", IF(((TODAY()-Tabla2[[#This Row],[FECHA NACIMIENTO]])/365)&gt;80, "Corregir",ROUNDDOWN(((TODAY()-Tabla2[[#This Row],[FECHA NACIMIENTO]])/365),0)))</f>
        <v>29</v>
      </c>
      <c r="V9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27" s="44" t="str">
        <f>+IF(Tabla2[[#This Row],[Edad]]="Corregir","Corregir","Ok")</f>
        <v>Ok</v>
      </c>
      <c r="X927" s="42" t="str">
        <f>+IFERROR(VLOOKUP(Tabla2[[#This Row],[DISTRITO SEGÚN DNI]],Hoja1!$A$2:$B$32,2,FALSE),"No")</f>
        <v>No</v>
      </c>
      <c r="Y927" s="42" t="str">
        <f>IF(OR(LOWER(Tabla2[[#This Row],[GENERO]])="masculino", LOWER(Tabla2[[#This Row],[GENERO]])="femenino"),"OK","Corregir")</f>
        <v>OK</v>
      </c>
      <c r="Z927" s="42" t="str">
        <f>+IF(Tabla2[[#This Row],[Nro. DNI / CE]]="","Corregir",IF(LEN(Tabla2[[#This Row],[Nro. DNI / CE]])&gt;=8,"OK","Corregir"))</f>
        <v>OK</v>
      </c>
      <c r="AA927" s="42">
        <f>COUNTIF(Tabla2[APELLIDOS Y NOMBRES],Tabla2[[#This Row],[APELLIDOS Y NOMBRES]])</f>
        <v>1</v>
      </c>
      <c r="AB927" s="42">
        <f>IF(Tabla2[[#This Row],[Trabajador]]&gt;1,1/Tabla2[[#This Row],[Trabajador]],Tabla2[[#This Row],[Trabajador]])</f>
        <v>1</v>
      </c>
      <c r="AC927" t="str">
        <f>+IFERROR(IF(Tabla2[[#This Row],[FECHA CESE/BAJA]]="","No Aplica",IF(AND(MONTH(Tabla2[[#This Row],[FECHA CESE/BAJA]])=MONTH(TODAY()-30),YEAR(Tabla2[[#This Row],[FECHA CESE/BAJA]])=YEAR(TODAY())),MONTH(TODAY()-30)&amp;"-"&amp;YEAR(TODAY()),"Borrar")),"No aplica")</f>
        <v>No Aplica</v>
      </c>
      <c r="AD927" t="str">
        <f>+IFERROR(IF(Tabla2[[#This Row],[FECHA INICIO DE LABORES EN OBRA]]="","No Aplica",IF(AND(MONTH(Tabla2[[#This Row],[FECHA INICIO DE LABORES EN OBRA]])=MONTH(TODAY()-30),YEAR(Tabla2[[#This Row],[FECHA INICIO DE LABORES EN OBRA]])=YEAR(TODAY())),MONTH(TODAY()-30)&amp;"-"&amp;YEAR(TODAY()),"No Aplica")),"No Aplica")</f>
        <v>No Aplica</v>
      </c>
    </row>
    <row r="928" spans="1:30" x14ac:dyDescent="0.25">
      <c r="A928" s="13" t="s">
        <v>4866</v>
      </c>
      <c r="B928" s="15" t="s">
        <v>4867</v>
      </c>
      <c r="C928" s="15" t="s">
        <v>4867</v>
      </c>
      <c r="D928" s="15" t="s">
        <v>4966</v>
      </c>
      <c r="E928" s="15" t="s">
        <v>4967</v>
      </c>
      <c r="F928" s="39">
        <v>32770</v>
      </c>
      <c r="G928" s="15">
        <v>2</v>
      </c>
      <c r="H928" s="15" t="s">
        <v>3619</v>
      </c>
      <c r="I928" s="15" t="s">
        <v>4870</v>
      </c>
      <c r="J928" s="15" t="s">
        <v>4968</v>
      </c>
      <c r="K928" s="15" t="s">
        <v>2294</v>
      </c>
      <c r="L928" s="40" t="s">
        <v>6</v>
      </c>
      <c r="M928" s="39"/>
      <c r="N928" s="41" t="s">
        <v>4908</v>
      </c>
      <c r="O928" s="39">
        <v>44994</v>
      </c>
      <c r="P928" s="40">
        <v>1</v>
      </c>
      <c r="Q928" s="40">
        <v>4</v>
      </c>
      <c r="R928" s="40" t="str">
        <f>IFERROR(VLOOKUP(Tabla2[[#This Row],[CONTRATISTA PRNCIPAL]],Hoja1!$L$5:$M$9,2,FALSE),"CJV")</f>
        <v>CJV</v>
      </c>
      <c r="S928" s="40" t="str">
        <f>IF(Tabla2[[#This Row],[EMPRESA]]=Tabla2[[#This Row],[CONTRATISTA PRNCIPAL]],"Principal","Secundaria")</f>
        <v>Principal</v>
      </c>
      <c r="T928" s="42">
        <f>IFERROR(1/COUNTIF(Tabla2[CONTRATISTA PRNCIPAL],Tabla2[[#This Row],[CONTRATISTA PRNCIPAL]]),0)</f>
        <v>0.0125</v>
      </c>
      <c r="U928" s="43">
        <f>IF(((TODAY()-Tabla2[[#This Row],[FECHA NACIMIENTO]])/365)&lt;18,"Corregir", IF(((TODAY()-Tabla2[[#This Row],[FECHA NACIMIENTO]])/365)&gt;80, "Corregir",ROUNDDOWN(((TODAY()-Tabla2[[#This Row],[FECHA NACIMIENTO]])/365),0)))</f>
        <v>34</v>
      </c>
      <c r="V9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28" s="44" t="str">
        <f>+IF(Tabla2[[#This Row],[Edad]]="Corregir","Corregir","Ok")</f>
        <v>Ok</v>
      </c>
      <c r="X928" s="42" t="str">
        <f>+IFERROR(VLOOKUP(Tabla2[[#This Row],[DISTRITO SEGÚN DNI]],Hoja1!$A$2:$B$32,2,FALSE),"No")</f>
        <v>No</v>
      </c>
      <c r="Y928" s="42" t="str">
        <f>IF(OR(LOWER(Tabla2[[#This Row],[GENERO]])="masculino", LOWER(Tabla2[[#This Row],[GENERO]])="femenino"),"OK","Corregir")</f>
        <v>OK</v>
      </c>
      <c r="Z928" s="42" t="str">
        <f>+IF(Tabla2[[#This Row],[Nro. DNI / CE]]="","Corregir",IF(LEN(Tabla2[[#This Row],[Nro. DNI / CE]])&gt;=8,"OK","Corregir"))</f>
        <v>OK</v>
      </c>
      <c r="AA928" s="42">
        <f>COUNTIF(Tabla2[APELLIDOS Y NOMBRES],Tabla2[[#This Row],[APELLIDOS Y NOMBRES]])</f>
        <v>1</v>
      </c>
      <c r="AB928" s="42">
        <f>IF(Tabla2[[#This Row],[Trabajador]]&gt;1,1/Tabla2[[#This Row],[Trabajador]],Tabla2[[#This Row],[Trabajador]])</f>
        <v>1</v>
      </c>
      <c r="AC928" t="str">
        <f>+IFERROR(IF(Tabla2[[#This Row],[FECHA CESE/BAJA]]="","No Aplica",IF(AND(MONTH(Tabla2[[#This Row],[FECHA CESE/BAJA]])=MONTH(TODAY()-30),YEAR(Tabla2[[#This Row],[FECHA CESE/BAJA]])=YEAR(TODAY())),MONTH(TODAY()-30)&amp;"-"&amp;YEAR(TODAY()),"Borrar")),"No aplica")</f>
        <v>No Aplica</v>
      </c>
      <c r="AD928" t="str">
        <f>+IFERROR(IF(Tabla2[[#This Row],[FECHA INICIO DE LABORES EN OBRA]]="","No Aplica",IF(AND(MONTH(Tabla2[[#This Row],[FECHA INICIO DE LABORES EN OBRA]])=MONTH(TODAY()-30),YEAR(Tabla2[[#This Row],[FECHA INICIO DE LABORES EN OBRA]])=YEAR(TODAY())),MONTH(TODAY()-30)&amp;"-"&amp;YEAR(TODAY()),"No Aplica")),"No Aplica")</f>
        <v>No Aplica</v>
      </c>
    </row>
    <row r="929" spans="1:30" x14ac:dyDescent="0.25">
      <c r="A929" s="13" t="s">
        <v>4866</v>
      </c>
      <c r="B929" s="15" t="s">
        <v>4867</v>
      </c>
      <c r="C929" s="15" t="s">
        <v>4867</v>
      </c>
      <c r="D929" s="15" t="s">
        <v>4969</v>
      </c>
      <c r="E929" s="15" t="s">
        <v>4970</v>
      </c>
      <c r="F929" s="39">
        <v>38126</v>
      </c>
      <c r="G929" s="15">
        <v>2</v>
      </c>
      <c r="H929" s="15" t="s">
        <v>3619</v>
      </c>
      <c r="I929" s="15" t="s">
        <v>4870</v>
      </c>
      <c r="J929" s="15" t="s">
        <v>4971</v>
      </c>
      <c r="K929" s="15" t="s">
        <v>4972</v>
      </c>
      <c r="L929" s="40" t="s">
        <v>6</v>
      </c>
      <c r="M929" s="39"/>
      <c r="N929" s="41" t="s">
        <v>2063</v>
      </c>
      <c r="O929" s="39">
        <v>44837</v>
      </c>
      <c r="P929" s="40">
        <v>1</v>
      </c>
      <c r="Q929" s="40">
        <v>4</v>
      </c>
      <c r="R929" s="40" t="str">
        <f>IFERROR(VLOOKUP(Tabla2[[#This Row],[CONTRATISTA PRNCIPAL]],Hoja1!$L$5:$M$9,2,FALSE),"CJV")</f>
        <v>CJV</v>
      </c>
      <c r="S929" s="40" t="str">
        <f>IF(Tabla2[[#This Row],[EMPRESA]]=Tabla2[[#This Row],[CONTRATISTA PRNCIPAL]],"Principal","Secundaria")</f>
        <v>Principal</v>
      </c>
      <c r="T929" s="42">
        <f>IFERROR(1/COUNTIF(Tabla2[CONTRATISTA PRNCIPAL],Tabla2[[#This Row],[CONTRATISTA PRNCIPAL]]),0)</f>
        <v>0.0125</v>
      </c>
      <c r="U929" s="43">
        <f>IF(((TODAY()-Tabla2[[#This Row],[FECHA NACIMIENTO]])/365)&lt;18,"Corregir", IF(((TODAY()-Tabla2[[#This Row],[FECHA NACIMIENTO]])/365)&gt;80, "Corregir",ROUNDDOWN(((TODAY()-Tabla2[[#This Row],[FECHA NACIMIENTO]])/365),0)))</f>
        <v>19</v>
      </c>
      <c r="V9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929" s="44" t="str">
        <f>+IF(Tabla2[[#This Row],[Edad]]="Corregir","Corregir","Ok")</f>
        <v>Ok</v>
      </c>
      <c r="X929" s="42" t="str">
        <f>+IFERROR(VLOOKUP(Tabla2[[#This Row],[DISTRITO SEGÚN DNI]],Hoja1!$A$2:$B$32,2,FALSE),"No")</f>
        <v>No</v>
      </c>
      <c r="Y929" s="42" t="str">
        <f>IF(OR(LOWER(Tabla2[[#This Row],[GENERO]])="masculino", LOWER(Tabla2[[#This Row],[GENERO]])="femenino"),"OK","Corregir")</f>
        <v>OK</v>
      </c>
      <c r="Z929" s="42" t="str">
        <f>+IF(Tabla2[[#This Row],[Nro. DNI / CE]]="","Corregir",IF(LEN(Tabla2[[#This Row],[Nro. DNI / CE]])&gt;=8,"OK","Corregir"))</f>
        <v>OK</v>
      </c>
      <c r="AA929" s="42">
        <f>COUNTIF(Tabla2[APELLIDOS Y NOMBRES],Tabla2[[#This Row],[APELLIDOS Y NOMBRES]])</f>
        <v>1</v>
      </c>
      <c r="AB929" s="42">
        <f>IF(Tabla2[[#This Row],[Trabajador]]&gt;1,1/Tabla2[[#This Row],[Trabajador]],Tabla2[[#This Row],[Trabajador]])</f>
        <v>1</v>
      </c>
      <c r="AC929" t="str">
        <f>+IFERROR(IF(Tabla2[[#This Row],[FECHA CESE/BAJA]]="","No Aplica",IF(AND(MONTH(Tabla2[[#This Row],[FECHA CESE/BAJA]])=MONTH(TODAY()-30),YEAR(Tabla2[[#This Row],[FECHA CESE/BAJA]])=YEAR(TODAY())),MONTH(TODAY()-30)&amp;"-"&amp;YEAR(TODAY()),"Borrar")),"No aplica")</f>
        <v>No Aplica</v>
      </c>
      <c r="AD929" t="str">
        <f>+IFERROR(IF(Tabla2[[#This Row],[FECHA INICIO DE LABORES EN OBRA]]="","No Aplica",IF(AND(MONTH(Tabla2[[#This Row],[FECHA INICIO DE LABORES EN OBRA]])=MONTH(TODAY()-30),YEAR(Tabla2[[#This Row],[FECHA INICIO DE LABORES EN OBRA]])=YEAR(TODAY())),MONTH(TODAY()-30)&amp;"-"&amp;YEAR(TODAY()),"No Aplica")),"No Aplica")</f>
        <v>No Aplica</v>
      </c>
    </row>
    <row r="930" spans="1:30" x14ac:dyDescent="0.25">
      <c r="A930" s="13" t="s">
        <v>4866</v>
      </c>
      <c r="B930" s="15" t="s">
        <v>4867</v>
      </c>
      <c r="C930" s="15" t="s">
        <v>4867</v>
      </c>
      <c r="D930" s="15" t="s">
        <v>4973</v>
      </c>
      <c r="E930" s="15" t="s">
        <v>4974</v>
      </c>
      <c r="F930" s="39">
        <v>30095</v>
      </c>
      <c r="G930" s="15">
        <v>2</v>
      </c>
      <c r="H930" s="15" t="s">
        <v>3619</v>
      </c>
      <c r="I930" s="15" t="s">
        <v>4870</v>
      </c>
      <c r="J930" s="15" t="s">
        <v>4975</v>
      </c>
      <c r="K930" s="15" t="s">
        <v>3569</v>
      </c>
      <c r="L930" s="40" t="s">
        <v>6</v>
      </c>
      <c r="M930" s="39"/>
      <c r="N930" s="41" t="s">
        <v>4908</v>
      </c>
      <c r="O930" s="39">
        <v>45006</v>
      </c>
      <c r="P930" s="40">
        <v>1</v>
      </c>
      <c r="Q930" s="40">
        <v>4</v>
      </c>
      <c r="R930" s="40" t="str">
        <f>IFERROR(VLOOKUP(Tabla2[[#This Row],[CONTRATISTA PRNCIPAL]],Hoja1!$L$5:$M$9,2,FALSE),"CJV")</f>
        <v>CJV</v>
      </c>
      <c r="S930" s="40" t="str">
        <f>IF(Tabla2[[#This Row],[EMPRESA]]=Tabla2[[#This Row],[CONTRATISTA PRNCIPAL]],"Principal","Secundaria")</f>
        <v>Principal</v>
      </c>
      <c r="T930" s="42">
        <f>IFERROR(1/COUNTIF(Tabla2[CONTRATISTA PRNCIPAL],Tabla2[[#This Row],[CONTRATISTA PRNCIPAL]]),0)</f>
        <v>0.0125</v>
      </c>
      <c r="U930" s="43">
        <f>IF(((TODAY()-Tabla2[[#This Row],[FECHA NACIMIENTO]])/365)&lt;18,"Corregir", IF(((TODAY()-Tabla2[[#This Row],[FECHA NACIMIENTO]])/365)&gt;80, "Corregir",ROUNDDOWN(((TODAY()-Tabla2[[#This Row],[FECHA NACIMIENTO]])/365),0)))</f>
        <v>41</v>
      </c>
      <c r="V9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30" s="44" t="str">
        <f>+IF(Tabla2[[#This Row],[Edad]]="Corregir","Corregir","Ok")</f>
        <v>Ok</v>
      </c>
      <c r="X930" s="42" t="str">
        <f>+IFERROR(VLOOKUP(Tabla2[[#This Row],[DISTRITO SEGÚN DNI]],Hoja1!$A$2:$B$32,2,FALSE),"No")</f>
        <v>No</v>
      </c>
      <c r="Y930" s="42" t="str">
        <f>IF(OR(LOWER(Tabla2[[#This Row],[GENERO]])="masculino", LOWER(Tabla2[[#This Row],[GENERO]])="femenino"),"OK","Corregir")</f>
        <v>OK</v>
      </c>
      <c r="Z930" s="42" t="str">
        <f>+IF(Tabla2[[#This Row],[Nro. DNI / CE]]="","Corregir",IF(LEN(Tabla2[[#This Row],[Nro. DNI / CE]])&gt;=8,"OK","Corregir"))</f>
        <v>OK</v>
      </c>
      <c r="AA930" s="42">
        <f>COUNTIF(Tabla2[APELLIDOS Y NOMBRES],Tabla2[[#This Row],[APELLIDOS Y NOMBRES]])</f>
        <v>1</v>
      </c>
      <c r="AB930" s="42">
        <f>IF(Tabla2[[#This Row],[Trabajador]]&gt;1,1/Tabla2[[#This Row],[Trabajador]],Tabla2[[#This Row],[Trabajador]])</f>
        <v>1</v>
      </c>
      <c r="AC930" t="str">
        <f>+IFERROR(IF(Tabla2[[#This Row],[FECHA CESE/BAJA]]="","No Aplica",IF(AND(MONTH(Tabla2[[#This Row],[FECHA CESE/BAJA]])=MONTH(TODAY()-30),YEAR(Tabla2[[#This Row],[FECHA CESE/BAJA]])=YEAR(TODAY())),MONTH(TODAY()-30)&amp;"-"&amp;YEAR(TODAY()),"Borrar")),"No aplica")</f>
        <v>No Aplica</v>
      </c>
      <c r="AD930" t="str">
        <f>+IFERROR(IF(Tabla2[[#This Row],[FECHA INICIO DE LABORES EN OBRA]]="","No Aplica",IF(AND(MONTH(Tabla2[[#This Row],[FECHA INICIO DE LABORES EN OBRA]])=MONTH(TODAY()-30),YEAR(Tabla2[[#This Row],[FECHA INICIO DE LABORES EN OBRA]])=YEAR(TODAY())),MONTH(TODAY()-30)&amp;"-"&amp;YEAR(TODAY()),"No Aplica")),"No Aplica")</f>
        <v>No Aplica</v>
      </c>
    </row>
    <row r="931" spans="1:30" x14ac:dyDescent="0.25">
      <c r="A931" s="13" t="s">
        <v>4866</v>
      </c>
      <c r="B931" s="15" t="s">
        <v>4867</v>
      </c>
      <c r="C931" s="15" t="s">
        <v>4867</v>
      </c>
      <c r="D931" s="15" t="s">
        <v>4976</v>
      </c>
      <c r="E931" s="15" t="s">
        <v>4977</v>
      </c>
      <c r="F931" s="39" t="s">
        <v>4978</v>
      </c>
      <c r="G931" s="15">
        <v>2</v>
      </c>
      <c r="H931" s="15" t="s">
        <v>3619</v>
      </c>
      <c r="I931" s="15" t="s">
        <v>4870</v>
      </c>
      <c r="J931" s="15" t="s">
        <v>4979</v>
      </c>
      <c r="K931" s="15" t="s">
        <v>4980</v>
      </c>
      <c r="L931" s="40" t="s">
        <v>6</v>
      </c>
      <c r="M931" s="39"/>
      <c r="N931" s="41" t="s">
        <v>2063</v>
      </c>
      <c r="O931" s="39">
        <v>45048</v>
      </c>
      <c r="P931" s="40">
        <v>1</v>
      </c>
      <c r="Q931" s="40">
        <v>4</v>
      </c>
      <c r="R931" s="40" t="str">
        <f>IFERROR(VLOOKUP(Tabla2[[#This Row],[CONTRATISTA PRNCIPAL]],Hoja1!$L$5:$M$9,2,FALSE),"CJV")</f>
        <v>CJV</v>
      </c>
      <c r="S931" s="40" t="str">
        <f>IF(Tabla2[[#This Row],[EMPRESA]]=Tabla2[[#This Row],[CONTRATISTA PRNCIPAL]],"Principal","Secundaria")</f>
        <v>Principal</v>
      </c>
      <c r="T931" s="42">
        <f>IFERROR(1/COUNTIF(Tabla2[CONTRATISTA PRNCIPAL],Tabla2[[#This Row],[CONTRATISTA PRNCIPAL]]),0)</f>
        <v>0.0125</v>
      </c>
      <c r="U931" s="43">
        <f>IF(((TODAY()-Tabla2[[#This Row],[FECHA NACIMIENTO]])/365)&lt;18,"Corregir", IF(((TODAY()-Tabla2[[#This Row],[FECHA NACIMIENTO]])/365)&gt;80, "Corregir",ROUNDDOWN(((TODAY()-Tabla2[[#This Row],[FECHA NACIMIENTO]])/365),0)))</f>
        <v>31</v>
      </c>
      <c r="V9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31" s="44" t="str">
        <f>+IF(Tabla2[[#This Row],[Edad]]="Corregir","Corregir","Ok")</f>
        <v>Ok</v>
      </c>
      <c r="X931" s="42" t="str">
        <f>+IFERROR(VLOOKUP(Tabla2[[#This Row],[DISTRITO SEGÚN DNI]],Hoja1!$A$2:$B$32,2,FALSE),"No")</f>
        <v>No</v>
      </c>
      <c r="Y931" s="42" t="str">
        <f>IF(OR(LOWER(Tabla2[[#This Row],[GENERO]])="masculino", LOWER(Tabla2[[#This Row],[GENERO]])="femenino"),"OK","Corregir")</f>
        <v>OK</v>
      </c>
      <c r="Z931" s="42" t="str">
        <f>+IF(Tabla2[[#This Row],[Nro. DNI / CE]]="","Corregir",IF(LEN(Tabla2[[#This Row],[Nro. DNI / CE]])&gt;=8,"OK","Corregir"))</f>
        <v>OK</v>
      </c>
      <c r="AA931" s="42">
        <f>COUNTIF(Tabla2[APELLIDOS Y NOMBRES],Tabla2[[#This Row],[APELLIDOS Y NOMBRES]])</f>
        <v>1</v>
      </c>
      <c r="AB931" s="42">
        <f>IF(Tabla2[[#This Row],[Trabajador]]&gt;1,1/Tabla2[[#This Row],[Trabajador]],Tabla2[[#This Row],[Trabajador]])</f>
        <v>1</v>
      </c>
      <c r="AC931" t="str">
        <f>+IFERROR(IF(Tabla2[[#This Row],[FECHA CESE/BAJA]]="","No Aplica",IF(AND(MONTH(Tabla2[[#This Row],[FECHA CESE/BAJA]])=MONTH(TODAY()-30),YEAR(Tabla2[[#This Row],[FECHA CESE/BAJA]])=YEAR(TODAY())),MONTH(TODAY()-30)&amp;"-"&amp;YEAR(TODAY()),"Borrar")),"No aplica")</f>
        <v>No Aplica</v>
      </c>
      <c r="AD931" t="str">
        <f>+IFERROR(IF(Tabla2[[#This Row],[FECHA INICIO DE LABORES EN OBRA]]="","No Aplica",IF(AND(MONTH(Tabla2[[#This Row],[FECHA INICIO DE LABORES EN OBRA]])=MONTH(TODAY()-30),YEAR(Tabla2[[#This Row],[FECHA INICIO DE LABORES EN OBRA]])=YEAR(TODAY())),MONTH(TODAY()-30)&amp;"-"&amp;YEAR(TODAY()),"No Aplica")),"No Aplica")</f>
        <v>No Aplica</v>
      </c>
    </row>
    <row r="932" spans="1:30" x14ac:dyDescent="0.25">
      <c r="A932" s="13" t="s">
        <v>4866</v>
      </c>
      <c r="B932" s="15" t="s">
        <v>4867</v>
      </c>
      <c r="C932" s="15" t="s">
        <v>4867</v>
      </c>
      <c r="D932" s="15" t="s">
        <v>4981</v>
      </c>
      <c r="E932" s="15" t="s">
        <v>4982</v>
      </c>
      <c r="F932" s="39">
        <v>24937</v>
      </c>
      <c r="G932" s="15">
        <v>2</v>
      </c>
      <c r="H932" s="15" t="s">
        <v>3619</v>
      </c>
      <c r="I932" s="15" t="s">
        <v>4870</v>
      </c>
      <c r="J932" s="15" t="s">
        <v>4983</v>
      </c>
      <c r="K932" s="15" t="s">
        <v>4984</v>
      </c>
      <c r="L932" s="40" t="s">
        <v>6</v>
      </c>
      <c r="M932" s="39"/>
      <c r="N932" s="41" t="s">
        <v>2063</v>
      </c>
      <c r="O932" s="39">
        <v>45055</v>
      </c>
      <c r="P932" s="40">
        <v>1</v>
      </c>
      <c r="Q932" s="40">
        <v>4</v>
      </c>
      <c r="R932" s="40" t="str">
        <f>IFERROR(VLOOKUP(Tabla2[[#This Row],[CONTRATISTA PRNCIPAL]],Hoja1!$L$5:$M$9,2,FALSE),"CJV")</f>
        <v>CJV</v>
      </c>
      <c r="S932" s="40" t="str">
        <f>IF(Tabla2[[#This Row],[EMPRESA]]=Tabla2[[#This Row],[CONTRATISTA PRNCIPAL]],"Principal","Secundaria")</f>
        <v>Principal</v>
      </c>
      <c r="T932" s="42">
        <f>IFERROR(1/COUNTIF(Tabla2[CONTRATISTA PRNCIPAL],Tabla2[[#This Row],[CONTRATISTA PRNCIPAL]]),0)</f>
        <v>0.0125</v>
      </c>
      <c r="U932" s="43">
        <f>IF(((TODAY()-Tabla2[[#This Row],[FECHA NACIMIENTO]])/365)&lt;18,"Corregir", IF(((TODAY()-Tabla2[[#This Row],[FECHA NACIMIENTO]])/365)&gt;80, "Corregir",ROUNDDOWN(((TODAY()-Tabla2[[#This Row],[FECHA NACIMIENTO]])/365),0)))</f>
        <v>55</v>
      </c>
      <c r="V9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932" s="44" t="str">
        <f>+IF(Tabla2[[#This Row],[Edad]]="Corregir","Corregir","Ok")</f>
        <v>Ok</v>
      </c>
      <c r="X932" s="42" t="str">
        <f>+IFERROR(VLOOKUP(Tabla2[[#This Row],[DISTRITO SEGÚN DNI]],Hoja1!$A$2:$B$32,2,FALSE),"No")</f>
        <v>No</v>
      </c>
      <c r="Y932" s="42" t="str">
        <f>IF(OR(LOWER(Tabla2[[#This Row],[GENERO]])="masculino", LOWER(Tabla2[[#This Row],[GENERO]])="femenino"),"OK","Corregir")</f>
        <v>OK</v>
      </c>
      <c r="Z932" s="42" t="str">
        <f>+IF(Tabla2[[#This Row],[Nro. DNI / CE]]="","Corregir",IF(LEN(Tabla2[[#This Row],[Nro. DNI / CE]])&gt;=8,"OK","Corregir"))</f>
        <v>OK</v>
      </c>
      <c r="AA932" s="42">
        <f>COUNTIF(Tabla2[APELLIDOS Y NOMBRES],Tabla2[[#This Row],[APELLIDOS Y NOMBRES]])</f>
        <v>1</v>
      </c>
      <c r="AB932" s="42">
        <f>IF(Tabla2[[#This Row],[Trabajador]]&gt;1,1/Tabla2[[#This Row],[Trabajador]],Tabla2[[#This Row],[Trabajador]])</f>
        <v>1</v>
      </c>
      <c r="AC932" t="str">
        <f>+IFERROR(IF(Tabla2[[#This Row],[FECHA CESE/BAJA]]="","No Aplica",IF(AND(MONTH(Tabla2[[#This Row],[FECHA CESE/BAJA]])=MONTH(TODAY()-30),YEAR(Tabla2[[#This Row],[FECHA CESE/BAJA]])=YEAR(TODAY())),MONTH(TODAY()-30)&amp;"-"&amp;YEAR(TODAY()),"Borrar")),"No aplica")</f>
        <v>No Aplica</v>
      </c>
      <c r="AD932" t="str">
        <f>+IFERROR(IF(Tabla2[[#This Row],[FECHA INICIO DE LABORES EN OBRA]]="","No Aplica",IF(AND(MONTH(Tabla2[[#This Row],[FECHA INICIO DE LABORES EN OBRA]])=MONTH(TODAY()-30),YEAR(Tabla2[[#This Row],[FECHA INICIO DE LABORES EN OBRA]])=YEAR(TODAY())),MONTH(TODAY()-30)&amp;"-"&amp;YEAR(TODAY()),"No Aplica")),"No Aplica")</f>
        <v>No Aplica</v>
      </c>
    </row>
    <row r="933" spans="1:30" x14ac:dyDescent="0.25">
      <c r="A933" s="13" t="s">
        <v>4866</v>
      </c>
      <c r="B933" s="15" t="s">
        <v>4867</v>
      </c>
      <c r="C933" s="15" t="s">
        <v>4867</v>
      </c>
      <c r="D933" s="15" t="s">
        <v>4985</v>
      </c>
      <c r="E933" s="15" t="s">
        <v>4986</v>
      </c>
      <c r="F933" s="39">
        <v>29622</v>
      </c>
      <c r="G933" s="15">
        <v>2</v>
      </c>
      <c r="H933" s="15" t="s">
        <v>3619</v>
      </c>
      <c r="I933" s="15" t="s">
        <v>4870</v>
      </c>
      <c r="J933" s="15" t="s">
        <v>4987</v>
      </c>
      <c r="K933" s="15" t="s">
        <v>2272</v>
      </c>
      <c r="L933" s="40" t="s">
        <v>6</v>
      </c>
      <c r="M933" s="39"/>
      <c r="N933" s="41" t="s">
        <v>2063</v>
      </c>
      <c r="O933" s="39">
        <v>45057</v>
      </c>
      <c r="P933" s="40">
        <v>1</v>
      </c>
      <c r="Q933" s="40">
        <v>4</v>
      </c>
      <c r="R933" s="40" t="str">
        <f>IFERROR(VLOOKUP(Tabla2[[#This Row],[CONTRATISTA PRNCIPAL]],Hoja1!$L$5:$M$9,2,FALSE),"CJV")</f>
        <v>CJV</v>
      </c>
      <c r="S933" s="40" t="str">
        <f>IF(Tabla2[[#This Row],[EMPRESA]]=Tabla2[[#This Row],[CONTRATISTA PRNCIPAL]],"Principal","Secundaria")</f>
        <v>Principal</v>
      </c>
      <c r="T933" s="42">
        <f>IFERROR(1/COUNTIF(Tabla2[CONTRATISTA PRNCIPAL],Tabla2[[#This Row],[CONTRATISTA PRNCIPAL]]),0)</f>
        <v>0.0125</v>
      </c>
      <c r="U933" s="43">
        <f>IF(((TODAY()-Tabla2[[#This Row],[FECHA NACIMIENTO]])/365)&lt;18,"Corregir", IF(((TODAY()-Tabla2[[#This Row],[FECHA NACIMIENTO]])/365)&gt;80, "Corregir",ROUNDDOWN(((TODAY()-Tabla2[[#This Row],[FECHA NACIMIENTO]])/365),0)))</f>
        <v>42</v>
      </c>
      <c r="V9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33" s="44" t="str">
        <f>+IF(Tabla2[[#This Row],[Edad]]="Corregir","Corregir","Ok")</f>
        <v>Ok</v>
      </c>
      <c r="X933" s="42" t="str">
        <f>+IFERROR(VLOOKUP(Tabla2[[#This Row],[DISTRITO SEGÚN DNI]],Hoja1!$A$2:$B$32,2,FALSE),"No")</f>
        <v>No</v>
      </c>
      <c r="Y933" s="42" t="str">
        <f>IF(OR(LOWER(Tabla2[[#This Row],[GENERO]])="masculino", LOWER(Tabla2[[#This Row],[GENERO]])="femenino"),"OK","Corregir")</f>
        <v>OK</v>
      </c>
      <c r="Z933" s="42" t="str">
        <f>+IF(Tabla2[[#This Row],[Nro. DNI / CE]]="","Corregir",IF(LEN(Tabla2[[#This Row],[Nro. DNI / CE]])&gt;=8,"OK","Corregir"))</f>
        <v>OK</v>
      </c>
      <c r="AA933" s="42">
        <f>COUNTIF(Tabla2[APELLIDOS Y NOMBRES],Tabla2[[#This Row],[APELLIDOS Y NOMBRES]])</f>
        <v>1</v>
      </c>
      <c r="AB933" s="42">
        <f>IF(Tabla2[[#This Row],[Trabajador]]&gt;1,1/Tabla2[[#This Row],[Trabajador]],Tabla2[[#This Row],[Trabajador]])</f>
        <v>1</v>
      </c>
      <c r="AC933" t="str">
        <f>+IFERROR(IF(Tabla2[[#This Row],[FECHA CESE/BAJA]]="","No Aplica",IF(AND(MONTH(Tabla2[[#This Row],[FECHA CESE/BAJA]])=MONTH(TODAY()-30),YEAR(Tabla2[[#This Row],[FECHA CESE/BAJA]])=YEAR(TODAY())),MONTH(TODAY()-30)&amp;"-"&amp;YEAR(TODAY()),"Borrar")),"No aplica")</f>
        <v>No Aplica</v>
      </c>
      <c r="AD933" t="str">
        <f>+IFERROR(IF(Tabla2[[#This Row],[FECHA INICIO DE LABORES EN OBRA]]="","No Aplica",IF(AND(MONTH(Tabla2[[#This Row],[FECHA INICIO DE LABORES EN OBRA]])=MONTH(TODAY()-30),YEAR(Tabla2[[#This Row],[FECHA INICIO DE LABORES EN OBRA]])=YEAR(TODAY())),MONTH(TODAY()-30)&amp;"-"&amp;YEAR(TODAY()),"No Aplica")),"No Aplica")</f>
        <v>No Aplica</v>
      </c>
    </row>
    <row r="934" spans="1:30" x14ac:dyDescent="0.25">
      <c r="A934" s="13" t="s">
        <v>4866</v>
      </c>
      <c r="B934" s="15" t="s">
        <v>4867</v>
      </c>
      <c r="C934" s="15" t="s">
        <v>4867</v>
      </c>
      <c r="D934" s="15" t="s">
        <v>4988</v>
      </c>
      <c r="E934" s="15" t="s">
        <v>4989</v>
      </c>
      <c r="F934" s="39">
        <v>33348</v>
      </c>
      <c r="G934" s="15">
        <v>2</v>
      </c>
      <c r="H934" s="15" t="s">
        <v>3619</v>
      </c>
      <c r="I934" s="15" t="s">
        <v>4870</v>
      </c>
      <c r="J934" s="15" t="s">
        <v>4990</v>
      </c>
      <c r="K934" s="15" t="s">
        <v>4991</v>
      </c>
      <c r="L934" s="40" t="s">
        <v>6</v>
      </c>
      <c r="M934" s="39"/>
      <c r="N934" s="41" t="s">
        <v>2063</v>
      </c>
      <c r="O934" s="39">
        <v>45062</v>
      </c>
      <c r="P934" s="40">
        <v>1</v>
      </c>
      <c r="Q934" s="40">
        <v>4</v>
      </c>
      <c r="R934" s="40" t="str">
        <f>IFERROR(VLOOKUP(Tabla2[[#This Row],[CONTRATISTA PRNCIPAL]],Hoja1!$L$5:$M$9,2,FALSE),"CJV")</f>
        <v>CJV</v>
      </c>
      <c r="S934" s="40" t="str">
        <f>IF(Tabla2[[#This Row],[EMPRESA]]=Tabla2[[#This Row],[CONTRATISTA PRNCIPAL]],"Principal","Secundaria")</f>
        <v>Principal</v>
      </c>
      <c r="T934" s="42">
        <f>IFERROR(1/COUNTIF(Tabla2[CONTRATISTA PRNCIPAL],Tabla2[[#This Row],[CONTRATISTA PRNCIPAL]]),0)</f>
        <v>0.0125</v>
      </c>
      <c r="U934" s="43">
        <f>IF(((TODAY()-Tabla2[[#This Row],[FECHA NACIMIENTO]])/365)&lt;18,"Corregir", IF(((TODAY()-Tabla2[[#This Row],[FECHA NACIMIENTO]])/365)&gt;80, "Corregir",ROUNDDOWN(((TODAY()-Tabla2[[#This Row],[FECHA NACIMIENTO]])/365),0)))</f>
        <v>32</v>
      </c>
      <c r="V9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34" s="44" t="str">
        <f>+IF(Tabla2[[#This Row],[Edad]]="Corregir","Corregir","Ok")</f>
        <v>Ok</v>
      </c>
      <c r="X934" s="42" t="str">
        <f>+IFERROR(VLOOKUP(Tabla2[[#This Row],[DISTRITO SEGÚN DNI]],Hoja1!$A$2:$B$32,2,FALSE),"No")</f>
        <v>No</v>
      </c>
      <c r="Y934" s="42" t="str">
        <f>IF(OR(LOWER(Tabla2[[#This Row],[GENERO]])="masculino", LOWER(Tabla2[[#This Row],[GENERO]])="femenino"),"OK","Corregir")</f>
        <v>OK</v>
      </c>
      <c r="Z934" s="42" t="str">
        <f>+IF(Tabla2[[#This Row],[Nro. DNI / CE]]="","Corregir",IF(LEN(Tabla2[[#This Row],[Nro. DNI / CE]])&gt;=8,"OK","Corregir"))</f>
        <v>OK</v>
      </c>
      <c r="AA934" s="42">
        <f>COUNTIF(Tabla2[APELLIDOS Y NOMBRES],Tabla2[[#This Row],[APELLIDOS Y NOMBRES]])</f>
        <v>1</v>
      </c>
      <c r="AB934" s="42">
        <f>IF(Tabla2[[#This Row],[Trabajador]]&gt;1,1/Tabla2[[#This Row],[Trabajador]],Tabla2[[#This Row],[Trabajador]])</f>
        <v>1</v>
      </c>
      <c r="AC934" t="str">
        <f>+IFERROR(IF(Tabla2[[#This Row],[FECHA CESE/BAJA]]="","No Aplica",IF(AND(MONTH(Tabla2[[#This Row],[FECHA CESE/BAJA]])=MONTH(TODAY()-30),YEAR(Tabla2[[#This Row],[FECHA CESE/BAJA]])=YEAR(TODAY())),MONTH(TODAY()-30)&amp;"-"&amp;YEAR(TODAY()),"Borrar")),"No aplica")</f>
        <v>No Aplica</v>
      </c>
      <c r="AD934" t="str">
        <f>+IFERROR(IF(Tabla2[[#This Row],[FECHA INICIO DE LABORES EN OBRA]]="","No Aplica",IF(AND(MONTH(Tabla2[[#This Row],[FECHA INICIO DE LABORES EN OBRA]])=MONTH(TODAY()-30),YEAR(Tabla2[[#This Row],[FECHA INICIO DE LABORES EN OBRA]])=YEAR(TODAY())),MONTH(TODAY()-30)&amp;"-"&amp;YEAR(TODAY()),"No Aplica")),"No Aplica")</f>
        <v>No Aplica</v>
      </c>
    </row>
    <row r="935" spans="1:30" x14ac:dyDescent="0.25">
      <c r="A935" s="13" t="s">
        <v>4866</v>
      </c>
      <c r="B935" s="15" t="s">
        <v>4867</v>
      </c>
      <c r="C935" s="15" t="s">
        <v>4867</v>
      </c>
      <c r="D935" s="15" t="s">
        <v>1610</v>
      </c>
      <c r="E935" s="15" t="s">
        <v>1611</v>
      </c>
      <c r="F935" s="39">
        <v>30384</v>
      </c>
      <c r="G935" s="15">
        <v>2</v>
      </c>
      <c r="H935" s="15" t="s">
        <v>2751</v>
      </c>
      <c r="I935" s="15" t="s">
        <v>4992</v>
      </c>
      <c r="J935" s="15" t="s">
        <v>4993</v>
      </c>
      <c r="K935" s="15" t="s">
        <v>17</v>
      </c>
      <c r="L935" s="40" t="s">
        <v>6</v>
      </c>
      <c r="M935" s="39"/>
      <c r="N935" s="41" t="s">
        <v>2063</v>
      </c>
      <c r="O935" s="39">
        <v>45108</v>
      </c>
      <c r="P935" s="40">
        <v>1</v>
      </c>
      <c r="Q935" s="40">
        <v>4</v>
      </c>
      <c r="R935" s="40" t="str">
        <f>IFERROR(VLOOKUP(Tabla2[[#This Row],[CONTRATISTA PRNCIPAL]],Hoja1!$L$5:$M$9,2,FALSE),"CJV")</f>
        <v>CJV</v>
      </c>
      <c r="S935" s="40" t="str">
        <f>IF(Tabla2[[#This Row],[EMPRESA]]=Tabla2[[#This Row],[CONTRATISTA PRNCIPAL]],"Principal","Secundaria")</f>
        <v>Principal</v>
      </c>
      <c r="T935" s="42">
        <f>IFERROR(1/COUNTIF(Tabla2[CONTRATISTA PRNCIPAL],Tabla2[[#This Row],[CONTRATISTA PRNCIPAL]]),0)</f>
        <v>0.0125</v>
      </c>
      <c r="U935" s="43">
        <f>IF(((TODAY()-Tabla2[[#This Row],[FECHA NACIMIENTO]])/365)&lt;18,"Corregir", IF(((TODAY()-Tabla2[[#This Row],[FECHA NACIMIENTO]])/365)&gt;80, "Corregir",ROUNDDOWN(((TODAY()-Tabla2[[#This Row],[FECHA NACIMIENTO]])/365),0)))</f>
        <v>40</v>
      </c>
      <c r="V9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35" s="44" t="str">
        <f>+IF(Tabla2[[#This Row],[Edad]]="Corregir","Corregir","Ok")</f>
        <v>Ok</v>
      </c>
      <c r="X935" s="42" t="str">
        <f>+IFERROR(VLOOKUP(Tabla2[[#This Row],[DISTRITO SEGÚN DNI]],Hoja1!$A$2:$B$32,2,FALSE),"No")</f>
        <v>ATE</v>
      </c>
      <c r="Y935" s="42" t="str">
        <f>IF(OR(LOWER(Tabla2[[#This Row],[GENERO]])="masculino", LOWER(Tabla2[[#This Row],[GENERO]])="femenino"),"OK","Corregir")</f>
        <v>OK</v>
      </c>
      <c r="Z935" s="42" t="str">
        <f>+IF(Tabla2[[#This Row],[Nro. DNI / CE]]="","Corregir",IF(LEN(Tabla2[[#This Row],[Nro. DNI / CE]])&gt;=8,"OK","Corregir"))</f>
        <v>OK</v>
      </c>
      <c r="AA935" s="42">
        <f>COUNTIF(Tabla2[APELLIDOS Y NOMBRES],Tabla2[[#This Row],[APELLIDOS Y NOMBRES]])</f>
        <v>1</v>
      </c>
      <c r="AB935" s="42">
        <f>IF(Tabla2[[#This Row],[Trabajador]]&gt;1,1/Tabla2[[#This Row],[Trabajador]],Tabla2[[#This Row],[Trabajador]])</f>
        <v>1</v>
      </c>
      <c r="AC935" t="str">
        <f>+IFERROR(IF(Tabla2[[#This Row],[FECHA CESE/BAJA]]="","No Aplica",IF(AND(MONTH(Tabla2[[#This Row],[FECHA CESE/BAJA]])=MONTH(TODAY()-30),YEAR(Tabla2[[#This Row],[FECHA CESE/BAJA]])=YEAR(TODAY())),MONTH(TODAY()-30)&amp;"-"&amp;YEAR(TODAY()),"Borrar")),"No aplica")</f>
        <v>No Aplica</v>
      </c>
      <c r="AD935" t="str">
        <f>+IFERROR(IF(Tabla2[[#This Row],[FECHA INICIO DE LABORES EN OBRA]]="","No Aplica",IF(AND(MONTH(Tabla2[[#This Row],[FECHA INICIO DE LABORES EN OBRA]])=MONTH(TODAY()-30),YEAR(Tabla2[[#This Row],[FECHA INICIO DE LABORES EN OBRA]])=YEAR(TODAY())),MONTH(TODAY()-30)&amp;"-"&amp;YEAR(TODAY()),"No Aplica")),"No Aplica")</f>
        <v>No Aplica</v>
      </c>
    </row>
    <row r="936" spans="1:30" x14ac:dyDescent="0.25">
      <c r="A936" s="13" t="s">
        <v>4866</v>
      </c>
      <c r="B936" s="15" t="s">
        <v>4867</v>
      </c>
      <c r="C936" s="15" t="s">
        <v>4867</v>
      </c>
      <c r="D936" s="15" t="s">
        <v>4994</v>
      </c>
      <c r="E936" s="15" t="s">
        <v>4995</v>
      </c>
      <c r="F936" s="39">
        <v>33130</v>
      </c>
      <c r="G936" s="15">
        <v>2</v>
      </c>
      <c r="H936" s="15" t="s">
        <v>3619</v>
      </c>
      <c r="I936" s="15" t="s">
        <v>4870</v>
      </c>
      <c r="J936" s="15" t="s">
        <v>4996</v>
      </c>
      <c r="K936" s="15" t="s">
        <v>4997</v>
      </c>
      <c r="L936" s="40" t="s">
        <v>6</v>
      </c>
      <c r="M936" s="39"/>
      <c r="N936" s="41" t="s">
        <v>2063</v>
      </c>
      <c r="O936" s="39">
        <v>45063</v>
      </c>
      <c r="P936" s="40">
        <v>1</v>
      </c>
      <c r="Q936" s="40">
        <v>4</v>
      </c>
      <c r="R936" s="40" t="str">
        <f>IFERROR(VLOOKUP(Tabla2[[#This Row],[CONTRATISTA PRNCIPAL]],Hoja1!$L$5:$M$9,2,FALSE),"CJV")</f>
        <v>CJV</v>
      </c>
      <c r="S936" s="40" t="str">
        <f>IF(Tabla2[[#This Row],[EMPRESA]]=Tabla2[[#This Row],[CONTRATISTA PRNCIPAL]],"Principal","Secundaria")</f>
        <v>Principal</v>
      </c>
      <c r="T936" s="42">
        <f>IFERROR(1/COUNTIF(Tabla2[CONTRATISTA PRNCIPAL],Tabla2[[#This Row],[CONTRATISTA PRNCIPAL]]),0)</f>
        <v>0.0125</v>
      </c>
      <c r="U936" s="43">
        <f>IF(((TODAY()-Tabla2[[#This Row],[FECHA NACIMIENTO]])/365)&lt;18,"Corregir", IF(((TODAY()-Tabla2[[#This Row],[FECHA NACIMIENTO]])/365)&gt;80, "Corregir",ROUNDDOWN(((TODAY()-Tabla2[[#This Row],[FECHA NACIMIENTO]])/365),0)))</f>
        <v>33</v>
      </c>
      <c r="V9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36" s="44" t="str">
        <f>+IF(Tabla2[[#This Row],[Edad]]="Corregir","Corregir","Ok")</f>
        <v>Ok</v>
      </c>
      <c r="X936" s="42" t="str">
        <f>+IFERROR(VLOOKUP(Tabla2[[#This Row],[DISTRITO SEGÚN DNI]],Hoja1!$A$2:$B$32,2,FALSE),"No")</f>
        <v>No</v>
      </c>
      <c r="Y936" s="42" t="str">
        <f>IF(OR(LOWER(Tabla2[[#This Row],[GENERO]])="masculino", LOWER(Tabla2[[#This Row],[GENERO]])="femenino"),"OK","Corregir")</f>
        <v>OK</v>
      </c>
      <c r="Z936" s="42" t="str">
        <f>+IF(Tabla2[[#This Row],[Nro. DNI / CE]]="","Corregir",IF(LEN(Tabla2[[#This Row],[Nro. DNI / CE]])&gt;=8,"OK","Corregir"))</f>
        <v>OK</v>
      </c>
      <c r="AA936" s="42">
        <f>COUNTIF(Tabla2[APELLIDOS Y NOMBRES],Tabla2[[#This Row],[APELLIDOS Y NOMBRES]])</f>
        <v>1</v>
      </c>
      <c r="AB936" s="42">
        <f>IF(Tabla2[[#This Row],[Trabajador]]&gt;1,1/Tabla2[[#This Row],[Trabajador]],Tabla2[[#This Row],[Trabajador]])</f>
        <v>1</v>
      </c>
      <c r="AC936" t="str">
        <f>+IFERROR(IF(Tabla2[[#This Row],[FECHA CESE/BAJA]]="","No Aplica",IF(AND(MONTH(Tabla2[[#This Row],[FECHA CESE/BAJA]])=MONTH(TODAY()-30),YEAR(Tabla2[[#This Row],[FECHA CESE/BAJA]])=YEAR(TODAY())),MONTH(TODAY()-30)&amp;"-"&amp;YEAR(TODAY()),"Borrar")),"No aplica")</f>
        <v>No Aplica</v>
      </c>
      <c r="AD936" t="str">
        <f>+IFERROR(IF(Tabla2[[#This Row],[FECHA INICIO DE LABORES EN OBRA]]="","No Aplica",IF(AND(MONTH(Tabla2[[#This Row],[FECHA INICIO DE LABORES EN OBRA]])=MONTH(TODAY()-30),YEAR(Tabla2[[#This Row],[FECHA INICIO DE LABORES EN OBRA]])=YEAR(TODAY())),MONTH(TODAY()-30)&amp;"-"&amp;YEAR(TODAY()),"No Aplica")),"No Aplica")</f>
        <v>No Aplica</v>
      </c>
    </row>
    <row r="937" spans="1:30" x14ac:dyDescent="0.25">
      <c r="A937" s="13" t="s">
        <v>4866</v>
      </c>
      <c r="B937" s="15" t="s">
        <v>4867</v>
      </c>
      <c r="C937" s="15" t="s">
        <v>4867</v>
      </c>
      <c r="D937" s="15" t="s">
        <v>4998</v>
      </c>
      <c r="E937" s="15" t="s">
        <v>4999</v>
      </c>
      <c r="F937" s="39">
        <v>33428</v>
      </c>
      <c r="G937" s="15">
        <v>2</v>
      </c>
      <c r="H937" s="15" t="s">
        <v>3619</v>
      </c>
      <c r="I937" s="15" t="s">
        <v>4870</v>
      </c>
      <c r="J937" s="15" t="s">
        <v>5000</v>
      </c>
      <c r="K937" s="15" t="s">
        <v>2294</v>
      </c>
      <c r="L937" s="40" t="s">
        <v>6</v>
      </c>
      <c r="M937" s="39"/>
      <c r="N937" s="41" t="s">
        <v>4908</v>
      </c>
      <c r="O937" s="39">
        <v>44873</v>
      </c>
      <c r="P937" s="40">
        <v>1</v>
      </c>
      <c r="Q937" s="40">
        <v>4</v>
      </c>
      <c r="R937" s="40" t="str">
        <f>IFERROR(VLOOKUP(Tabla2[[#This Row],[CONTRATISTA PRNCIPAL]],Hoja1!$L$5:$M$9,2,FALSE),"CJV")</f>
        <v>CJV</v>
      </c>
      <c r="S937" s="40" t="str">
        <f>IF(Tabla2[[#This Row],[EMPRESA]]=Tabla2[[#This Row],[CONTRATISTA PRNCIPAL]],"Principal","Secundaria")</f>
        <v>Principal</v>
      </c>
      <c r="T937" s="42">
        <f>IFERROR(1/COUNTIF(Tabla2[CONTRATISTA PRNCIPAL],Tabla2[[#This Row],[CONTRATISTA PRNCIPAL]]),0)</f>
        <v>0.0125</v>
      </c>
      <c r="U937" s="43">
        <f>IF(((TODAY()-Tabla2[[#This Row],[FECHA NACIMIENTO]])/365)&lt;18,"Corregir", IF(((TODAY()-Tabla2[[#This Row],[FECHA NACIMIENTO]])/365)&gt;80, "Corregir",ROUNDDOWN(((TODAY()-Tabla2[[#This Row],[FECHA NACIMIENTO]])/365),0)))</f>
        <v>32</v>
      </c>
      <c r="V9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37" s="44" t="str">
        <f>+IF(Tabla2[[#This Row],[Edad]]="Corregir","Corregir","Ok")</f>
        <v>Ok</v>
      </c>
      <c r="X937" s="42" t="str">
        <f>+IFERROR(VLOOKUP(Tabla2[[#This Row],[DISTRITO SEGÚN DNI]],Hoja1!$A$2:$B$32,2,FALSE),"No")</f>
        <v>No</v>
      </c>
      <c r="Y937" s="42" t="str">
        <f>IF(OR(LOWER(Tabla2[[#This Row],[GENERO]])="masculino", LOWER(Tabla2[[#This Row],[GENERO]])="femenino"),"OK","Corregir")</f>
        <v>OK</v>
      </c>
      <c r="Z937" s="42" t="str">
        <f>+IF(Tabla2[[#This Row],[Nro. DNI / CE]]="","Corregir",IF(LEN(Tabla2[[#This Row],[Nro. DNI / CE]])&gt;=8,"OK","Corregir"))</f>
        <v>OK</v>
      </c>
      <c r="AA937" s="42">
        <f>COUNTIF(Tabla2[APELLIDOS Y NOMBRES],Tabla2[[#This Row],[APELLIDOS Y NOMBRES]])</f>
        <v>1</v>
      </c>
      <c r="AB937" s="42">
        <f>IF(Tabla2[[#This Row],[Trabajador]]&gt;1,1/Tabla2[[#This Row],[Trabajador]],Tabla2[[#This Row],[Trabajador]])</f>
        <v>1</v>
      </c>
      <c r="AC937" t="str">
        <f>+IFERROR(IF(Tabla2[[#This Row],[FECHA CESE/BAJA]]="","No Aplica",IF(AND(MONTH(Tabla2[[#This Row],[FECHA CESE/BAJA]])=MONTH(TODAY()-30),YEAR(Tabla2[[#This Row],[FECHA CESE/BAJA]])=YEAR(TODAY())),MONTH(TODAY()-30)&amp;"-"&amp;YEAR(TODAY()),"Borrar")),"No aplica")</f>
        <v>No Aplica</v>
      </c>
      <c r="AD937" t="str">
        <f>+IFERROR(IF(Tabla2[[#This Row],[FECHA INICIO DE LABORES EN OBRA]]="","No Aplica",IF(AND(MONTH(Tabla2[[#This Row],[FECHA INICIO DE LABORES EN OBRA]])=MONTH(TODAY()-30),YEAR(Tabla2[[#This Row],[FECHA INICIO DE LABORES EN OBRA]])=YEAR(TODAY())),MONTH(TODAY()-30)&amp;"-"&amp;YEAR(TODAY()),"No Aplica")),"No Aplica")</f>
        <v>No Aplica</v>
      </c>
    </row>
    <row r="938" spans="1:30" x14ac:dyDescent="0.25">
      <c r="A938" s="13" t="s">
        <v>4866</v>
      </c>
      <c r="B938" s="15" t="s">
        <v>4867</v>
      </c>
      <c r="C938" s="15" t="s">
        <v>4867</v>
      </c>
      <c r="D938" s="15" t="s">
        <v>5001</v>
      </c>
      <c r="E938" s="15" t="s">
        <v>5002</v>
      </c>
      <c r="F938" s="39">
        <v>35901</v>
      </c>
      <c r="G938" s="15">
        <v>2</v>
      </c>
      <c r="H938" s="15" t="s">
        <v>2751</v>
      </c>
      <c r="I938" s="15" t="s">
        <v>4992</v>
      </c>
      <c r="J938" s="15" t="s">
        <v>5003</v>
      </c>
      <c r="K938" s="15" t="s">
        <v>2272</v>
      </c>
      <c r="L938" s="40" t="s">
        <v>6</v>
      </c>
      <c r="M938" s="39"/>
      <c r="N938" s="41" t="s">
        <v>2063</v>
      </c>
      <c r="O938" s="39">
        <v>45048</v>
      </c>
      <c r="P938" s="40">
        <v>1</v>
      </c>
      <c r="Q938" s="40">
        <v>4</v>
      </c>
      <c r="R938" s="40" t="str">
        <f>IFERROR(VLOOKUP(Tabla2[[#This Row],[CONTRATISTA PRNCIPAL]],Hoja1!$L$5:$M$9,2,FALSE),"CJV")</f>
        <v>CJV</v>
      </c>
      <c r="S938" s="40" t="str">
        <f>IF(Tabla2[[#This Row],[EMPRESA]]=Tabla2[[#This Row],[CONTRATISTA PRNCIPAL]],"Principal","Secundaria")</f>
        <v>Principal</v>
      </c>
      <c r="T938" s="42">
        <f>IFERROR(1/COUNTIF(Tabla2[CONTRATISTA PRNCIPAL],Tabla2[[#This Row],[CONTRATISTA PRNCIPAL]]),0)</f>
        <v>0.0125</v>
      </c>
      <c r="U938" s="43">
        <f>IF(((TODAY()-Tabla2[[#This Row],[FECHA NACIMIENTO]])/365)&lt;18,"Corregir", IF(((TODAY()-Tabla2[[#This Row],[FECHA NACIMIENTO]])/365)&gt;80, "Corregir",ROUNDDOWN(((TODAY()-Tabla2[[#This Row],[FECHA NACIMIENTO]])/365),0)))</f>
        <v>25</v>
      </c>
      <c r="V9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38" s="44" t="str">
        <f>+IF(Tabla2[[#This Row],[Edad]]="Corregir","Corregir","Ok")</f>
        <v>Ok</v>
      </c>
      <c r="X938" s="42" t="str">
        <f>+IFERROR(VLOOKUP(Tabla2[[#This Row],[DISTRITO SEGÚN DNI]],Hoja1!$A$2:$B$32,2,FALSE),"No")</f>
        <v>No</v>
      </c>
      <c r="Y938" s="42" t="str">
        <f>IF(OR(LOWER(Tabla2[[#This Row],[GENERO]])="masculino", LOWER(Tabla2[[#This Row],[GENERO]])="femenino"),"OK","Corregir")</f>
        <v>OK</v>
      </c>
      <c r="Z938" s="42" t="str">
        <f>+IF(Tabla2[[#This Row],[Nro. DNI / CE]]="","Corregir",IF(LEN(Tabla2[[#This Row],[Nro. DNI / CE]])&gt;=8,"OK","Corregir"))</f>
        <v>OK</v>
      </c>
      <c r="AA938" s="42">
        <f>COUNTIF(Tabla2[APELLIDOS Y NOMBRES],Tabla2[[#This Row],[APELLIDOS Y NOMBRES]])</f>
        <v>1</v>
      </c>
      <c r="AB938" s="42">
        <f>IF(Tabla2[[#This Row],[Trabajador]]&gt;1,1/Tabla2[[#This Row],[Trabajador]],Tabla2[[#This Row],[Trabajador]])</f>
        <v>1</v>
      </c>
      <c r="AC938" t="str">
        <f>+IFERROR(IF(Tabla2[[#This Row],[FECHA CESE/BAJA]]="","No Aplica",IF(AND(MONTH(Tabla2[[#This Row],[FECHA CESE/BAJA]])=MONTH(TODAY()-30),YEAR(Tabla2[[#This Row],[FECHA CESE/BAJA]])=YEAR(TODAY())),MONTH(TODAY()-30)&amp;"-"&amp;YEAR(TODAY()),"Borrar")),"No aplica")</f>
        <v>No Aplica</v>
      </c>
      <c r="AD938" t="str">
        <f>+IFERROR(IF(Tabla2[[#This Row],[FECHA INICIO DE LABORES EN OBRA]]="","No Aplica",IF(AND(MONTH(Tabla2[[#This Row],[FECHA INICIO DE LABORES EN OBRA]])=MONTH(TODAY()-30),YEAR(Tabla2[[#This Row],[FECHA INICIO DE LABORES EN OBRA]])=YEAR(TODAY())),MONTH(TODAY()-30)&amp;"-"&amp;YEAR(TODAY()),"No Aplica")),"No Aplica")</f>
        <v>No Aplica</v>
      </c>
    </row>
    <row r="939" spans="1:30" x14ac:dyDescent="0.25">
      <c r="A939" s="13" t="s">
        <v>4866</v>
      </c>
      <c r="B939" s="15" t="s">
        <v>4867</v>
      </c>
      <c r="C939" s="15" t="s">
        <v>4867</v>
      </c>
      <c r="D939" s="15" t="s">
        <v>5004</v>
      </c>
      <c r="E939" s="15" t="s">
        <v>5005</v>
      </c>
      <c r="F939" s="39">
        <v>34940</v>
      </c>
      <c r="G939" s="15">
        <v>2</v>
      </c>
      <c r="H939" s="15" t="s">
        <v>3619</v>
      </c>
      <c r="I939" s="15" t="s">
        <v>4870</v>
      </c>
      <c r="J939" s="15" t="s">
        <v>5006</v>
      </c>
      <c r="K939" s="15" t="s">
        <v>2272</v>
      </c>
      <c r="L939" s="40" t="s">
        <v>6</v>
      </c>
      <c r="M939" s="39"/>
      <c r="N939" s="41" t="s">
        <v>2063</v>
      </c>
      <c r="O939" s="39">
        <v>44867</v>
      </c>
      <c r="P939" s="40">
        <v>1</v>
      </c>
      <c r="Q939" s="40">
        <v>4</v>
      </c>
      <c r="R939" s="40" t="str">
        <f>IFERROR(VLOOKUP(Tabla2[[#This Row],[CONTRATISTA PRNCIPAL]],Hoja1!$L$5:$M$9,2,FALSE),"CJV")</f>
        <v>CJV</v>
      </c>
      <c r="S939" s="40" t="str">
        <f>IF(Tabla2[[#This Row],[EMPRESA]]=Tabla2[[#This Row],[CONTRATISTA PRNCIPAL]],"Principal","Secundaria")</f>
        <v>Principal</v>
      </c>
      <c r="T939" s="42">
        <f>IFERROR(1/COUNTIF(Tabla2[CONTRATISTA PRNCIPAL],Tabla2[[#This Row],[CONTRATISTA PRNCIPAL]]),0)</f>
        <v>0.0125</v>
      </c>
      <c r="U939" s="43">
        <f>IF(((TODAY()-Tabla2[[#This Row],[FECHA NACIMIENTO]])/365)&lt;18,"Corregir", IF(((TODAY()-Tabla2[[#This Row],[FECHA NACIMIENTO]])/365)&gt;80, "Corregir",ROUNDDOWN(((TODAY()-Tabla2[[#This Row],[FECHA NACIMIENTO]])/365),0)))</f>
        <v>28</v>
      </c>
      <c r="V9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39" s="44" t="str">
        <f>+IF(Tabla2[[#This Row],[Edad]]="Corregir","Corregir","Ok")</f>
        <v>Ok</v>
      </c>
      <c r="X939" s="42" t="str">
        <f>+IFERROR(VLOOKUP(Tabla2[[#This Row],[DISTRITO SEGÚN DNI]],Hoja1!$A$2:$B$32,2,FALSE),"No")</f>
        <v>No</v>
      </c>
      <c r="Y939" s="42" t="str">
        <f>IF(OR(LOWER(Tabla2[[#This Row],[GENERO]])="masculino", LOWER(Tabla2[[#This Row],[GENERO]])="femenino"),"OK","Corregir")</f>
        <v>OK</v>
      </c>
      <c r="Z939" s="42" t="str">
        <f>+IF(Tabla2[[#This Row],[Nro. DNI / CE]]="","Corregir",IF(LEN(Tabla2[[#This Row],[Nro. DNI / CE]])&gt;=8,"OK","Corregir"))</f>
        <v>OK</v>
      </c>
      <c r="AA939" s="42">
        <f>COUNTIF(Tabla2[APELLIDOS Y NOMBRES],Tabla2[[#This Row],[APELLIDOS Y NOMBRES]])</f>
        <v>1</v>
      </c>
      <c r="AB939" s="42">
        <f>IF(Tabla2[[#This Row],[Trabajador]]&gt;1,1/Tabla2[[#This Row],[Trabajador]],Tabla2[[#This Row],[Trabajador]])</f>
        <v>1</v>
      </c>
      <c r="AC939" t="str">
        <f>+IFERROR(IF(Tabla2[[#This Row],[FECHA CESE/BAJA]]="","No Aplica",IF(AND(MONTH(Tabla2[[#This Row],[FECHA CESE/BAJA]])=MONTH(TODAY()-30),YEAR(Tabla2[[#This Row],[FECHA CESE/BAJA]])=YEAR(TODAY())),MONTH(TODAY()-30)&amp;"-"&amp;YEAR(TODAY()),"Borrar")),"No aplica")</f>
        <v>No Aplica</v>
      </c>
      <c r="AD939" t="str">
        <f>+IFERROR(IF(Tabla2[[#This Row],[FECHA INICIO DE LABORES EN OBRA]]="","No Aplica",IF(AND(MONTH(Tabla2[[#This Row],[FECHA INICIO DE LABORES EN OBRA]])=MONTH(TODAY()-30),YEAR(Tabla2[[#This Row],[FECHA INICIO DE LABORES EN OBRA]])=YEAR(TODAY())),MONTH(TODAY()-30)&amp;"-"&amp;YEAR(TODAY()),"No Aplica")),"No Aplica")</f>
        <v>No Aplica</v>
      </c>
    </row>
    <row r="940" spans="1:30" x14ac:dyDescent="0.25">
      <c r="A940" s="13" t="s">
        <v>4866</v>
      </c>
      <c r="B940" s="15" t="s">
        <v>4867</v>
      </c>
      <c r="C940" s="15" t="s">
        <v>4867</v>
      </c>
      <c r="D940" s="15" t="s">
        <v>5007</v>
      </c>
      <c r="E940" s="15" t="s">
        <v>5008</v>
      </c>
      <c r="F940" s="39">
        <v>36419</v>
      </c>
      <c r="G940" s="15">
        <v>1</v>
      </c>
      <c r="H940" s="15" t="s">
        <v>2904</v>
      </c>
      <c r="I940" s="15" t="s">
        <v>4870</v>
      </c>
      <c r="J940" s="15" t="s">
        <v>5009</v>
      </c>
      <c r="K940" s="15" t="s">
        <v>2190</v>
      </c>
      <c r="L940" s="40" t="s">
        <v>6</v>
      </c>
      <c r="M940" s="39"/>
      <c r="N940" s="41" t="s">
        <v>2063</v>
      </c>
      <c r="O940" s="39">
        <v>44937</v>
      </c>
      <c r="P940" s="40">
        <v>1</v>
      </c>
      <c r="Q940" s="40">
        <v>1</v>
      </c>
      <c r="R940" s="40" t="str">
        <f>IFERROR(VLOOKUP(Tabla2[[#This Row],[CONTRATISTA PRNCIPAL]],Hoja1!$L$5:$M$9,2,FALSE),"CJV")</f>
        <v>CJV</v>
      </c>
      <c r="S940" s="40" t="str">
        <f>IF(Tabla2[[#This Row],[EMPRESA]]=Tabla2[[#This Row],[CONTRATISTA PRNCIPAL]],"Principal","Secundaria")</f>
        <v>Principal</v>
      </c>
      <c r="T940" s="42">
        <f>IFERROR(1/COUNTIF(Tabla2[CONTRATISTA PRNCIPAL],Tabla2[[#This Row],[CONTRATISTA PRNCIPAL]]),0)</f>
        <v>0.0125</v>
      </c>
      <c r="U940" s="43">
        <f>IF(((TODAY()-Tabla2[[#This Row],[FECHA NACIMIENTO]])/365)&lt;18,"Corregir", IF(((TODAY()-Tabla2[[#This Row],[FECHA NACIMIENTO]])/365)&gt;80, "Corregir",ROUNDDOWN(((TODAY()-Tabla2[[#This Row],[FECHA NACIMIENTO]])/365),0)))</f>
        <v>24</v>
      </c>
      <c r="V9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40" s="44" t="str">
        <f>+IF(Tabla2[[#This Row],[Edad]]="Corregir","Corregir","Ok")</f>
        <v>Ok</v>
      </c>
      <c r="X940" s="42" t="str">
        <f>+IFERROR(VLOOKUP(Tabla2[[#This Row],[DISTRITO SEGÚN DNI]],Hoja1!$A$2:$B$32,2,FALSE),"No")</f>
        <v>No</v>
      </c>
      <c r="Y940" s="42" t="str">
        <f>IF(OR(LOWER(Tabla2[[#This Row],[GENERO]])="masculino", LOWER(Tabla2[[#This Row],[GENERO]])="femenino"),"OK","Corregir")</f>
        <v>OK</v>
      </c>
      <c r="Z940" s="42" t="str">
        <f>+IF(Tabla2[[#This Row],[Nro. DNI / CE]]="","Corregir",IF(LEN(Tabla2[[#This Row],[Nro. DNI / CE]])&gt;=8,"OK","Corregir"))</f>
        <v>OK</v>
      </c>
      <c r="AA940" s="42">
        <f>COUNTIF(Tabla2[APELLIDOS Y NOMBRES],Tabla2[[#This Row],[APELLIDOS Y NOMBRES]])</f>
        <v>1</v>
      </c>
      <c r="AB940" s="42">
        <f>IF(Tabla2[[#This Row],[Trabajador]]&gt;1,1/Tabla2[[#This Row],[Trabajador]],Tabla2[[#This Row],[Trabajador]])</f>
        <v>1</v>
      </c>
      <c r="AC940" t="str">
        <f>+IFERROR(IF(Tabla2[[#This Row],[FECHA CESE/BAJA]]="","No Aplica",IF(AND(MONTH(Tabla2[[#This Row],[FECHA CESE/BAJA]])=MONTH(TODAY()-30),YEAR(Tabla2[[#This Row],[FECHA CESE/BAJA]])=YEAR(TODAY())),MONTH(TODAY()-30)&amp;"-"&amp;YEAR(TODAY()),"Borrar")),"No aplica")</f>
        <v>No Aplica</v>
      </c>
      <c r="AD940" t="str">
        <f>+IFERROR(IF(Tabla2[[#This Row],[FECHA INICIO DE LABORES EN OBRA]]="","No Aplica",IF(AND(MONTH(Tabla2[[#This Row],[FECHA INICIO DE LABORES EN OBRA]])=MONTH(TODAY()-30),YEAR(Tabla2[[#This Row],[FECHA INICIO DE LABORES EN OBRA]])=YEAR(TODAY())),MONTH(TODAY()-30)&amp;"-"&amp;YEAR(TODAY()),"No Aplica")),"No Aplica")</f>
        <v>No Aplica</v>
      </c>
    </row>
    <row r="941" spans="1:30" x14ac:dyDescent="0.25">
      <c r="A941" s="13" t="s">
        <v>4866</v>
      </c>
      <c r="B941" s="15" t="s">
        <v>4867</v>
      </c>
      <c r="C941" s="15" t="s">
        <v>4867</v>
      </c>
      <c r="D941" s="15" t="s">
        <v>974</v>
      </c>
      <c r="E941" s="15" t="s">
        <v>975</v>
      </c>
      <c r="F941" s="39">
        <v>35085</v>
      </c>
      <c r="G941" s="15">
        <v>1</v>
      </c>
      <c r="H941" s="15" t="s">
        <v>2601</v>
      </c>
      <c r="I941" s="15" t="s">
        <v>4870</v>
      </c>
      <c r="J941" s="15" t="s">
        <v>5010</v>
      </c>
      <c r="K941" s="15" t="s">
        <v>17</v>
      </c>
      <c r="L941" s="40" t="s">
        <v>6</v>
      </c>
      <c r="M941" s="39"/>
      <c r="N941" s="41" t="s">
        <v>2063</v>
      </c>
      <c r="O941" s="39">
        <v>44966</v>
      </c>
      <c r="P941" s="40">
        <v>1</v>
      </c>
      <c r="Q941" s="40">
        <v>1</v>
      </c>
      <c r="R941" s="40" t="str">
        <f>IFERROR(VLOOKUP(Tabla2[[#This Row],[CONTRATISTA PRNCIPAL]],Hoja1!$L$5:$M$9,2,FALSE),"CJV")</f>
        <v>CJV</v>
      </c>
      <c r="S941" s="40" t="str">
        <f>IF(Tabla2[[#This Row],[EMPRESA]]=Tabla2[[#This Row],[CONTRATISTA PRNCIPAL]],"Principal","Secundaria")</f>
        <v>Principal</v>
      </c>
      <c r="T941" s="42">
        <f>IFERROR(1/COUNTIF(Tabla2[CONTRATISTA PRNCIPAL],Tabla2[[#This Row],[CONTRATISTA PRNCIPAL]]),0)</f>
        <v>0.0125</v>
      </c>
      <c r="U941" s="43">
        <f>IF(((TODAY()-Tabla2[[#This Row],[FECHA NACIMIENTO]])/365)&lt;18,"Corregir", IF(((TODAY()-Tabla2[[#This Row],[FECHA NACIMIENTO]])/365)&gt;80, "Corregir",ROUNDDOWN(((TODAY()-Tabla2[[#This Row],[FECHA NACIMIENTO]])/365),0)))</f>
        <v>27</v>
      </c>
      <c r="V9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41" s="44" t="str">
        <f>+IF(Tabla2[[#This Row],[Edad]]="Corregir","Corregir","Ok")</f>
        <v>Ok</v>
      </c>
      <c r="X941" s="42" t="str">
        <f>+IFERROR(VLOOKUP(Tabla2[[#This Row],[DISTRITO SEGÚN DNI]],Hoja1!$A$2:$B$32,2,FALSE),"No")</f>
        <v>ATE</v>
      </c>
      <c r="Y941" s="42" t="str">
        <f>IF(OR(LOWER(Tabla2[[#This Row],[GENERO]])="masculino", LOWER(Tabla2[[#This Row],[GENERO]])="femenino"),"OK","Corregir")</f>
        <v>OK</v>
      </c>
      <c r="Z941" s="42" t="str">
        <f>+IF(Tabla2[[#This Row],[Nro. DNI / CE]]="","Corregir",IF(LEN(Tabla2[[#This Row],[Nro. DNI / CE]])&gt;=8,"OK","Corregir"))</f>
        <v>OK</v>
      </c>
      <c r="AA941" s="42">
        <f>COUNTIF(Tabla2[APELLIDOS Y NOMBRES],Tabla2[[#This Row],[APELLIDOS Y NOMBRES]])</f>
        <v>1</v>
      </c>
      <c r="AB941" s="42">
        <f>IF(Tabla2[[#This Row],[Trabajador]]&gt;1,1/Tabla2[[#This Row],[Trabajador]],Tabla2[[#This Row],[Trabajador]])</f>
        <v>1</v>
      </c>
      <c r="AC941" t="str">
        <f>+IFERROR(IF(Tabla2[[#This Row],[FECHA CESE/BAJA]]="","No Aplica",IF(AND(MONTH(Tabla2[[#This Row],[FECHA CESE/BAJA]])=MONTH(TODAY()-30),YEAR(Tabla2[[#This Row],[FECHA CESE/BAJA]])=YEAR(TODAY())),MONTH(TODAY()-30)&amp;"-"&amp;YEAR(TODAY()),"Borrar")),"No aplica")</f>
        <v>No Aplica</v>
      </c>
      <c r="AD941" t="str">
        <f>+IFERROR(IF(Tabla2[[#This Row],[FECHA INICIO DE LABORES EN OBRA]]="","No Aplica",IF(AND(MONTH(Tabla2[[#This Row],[FECHA INICIO DE LABORES EN OBRA]])=MONTH(TODAY()-30),YEAR(Tabla2[[#This Row],[FECHA INICIO DE LABORES EN OBRA]])=YEAR(TODAY())),MONTH(TODAY()-30)&amp;"-"&amp;YEAR(TODAY()),"No Aplica")),"No Aplica")</f>
        <v>No Aplica</v>
      </c>
    </row>
    <row r="942" spans="1:30" x14ac:dyDescent="0.25">
      <c r="A942" s="13" t="s">
        <v>4866</v>
      </c>
      <c r="B942" s="15" t="s">
        <v>4867</v>
      </c>
      <c r="C942" s="15" t="s">
        <v>4867</v>
      </c>
      <c r="D942" s="15" t="s">
        <v>5011</v>
      </c>
      <c r="E942" s="15" t="s">
        <v>5012</v>
      </c>
      <c r="F942" s="39">
        <v>32203</v>
      </c>
      <c r="G942" s="15">
        <v>1</v>
      </c>
      <c r="H942" s="15" t="s">
        <v>2981</v>
      </c>
      <c r="I942" s="15" t="s">
        <v>4870</v>
      </c>
      <c r="J942" s="15" t="s">
        <v>5013</v>
      </c>
      <c r="K942" s="15" t="s">
        <v>5014</v>
      </c>
      <c r="L942" s="40" t="s">
        <v>6</v>
      </c>
      <c r="M942" s="39"/>
      <c r="N942" s="41" t="s">
        <v>2063</v>
      </c>
      <c r="O942" s="39">
        <v>44977</v>
      </c>
      <c r="P942" s="40">
        <v>1</v>
      </c>
      <c r="Q942" s="40">
        <v>1</v>
      </c>
      <c r="R942" s="40" t="str">
        <f>IFERROR(VLOOKUP(Tabla2[[#This Row],[CONTRATISTA PRNCIPAL]],Hoja1!$L$5:$M$9,2,FALSE),"CJV")</f>
        <v>CJV</v>
      </c>
      <c r="S942" s="40" t="str">
        <f>IF(Tabla2[[#This Row],[EMPRESA]]=Tabla2[[#This Row],[CONTRATISTA PRNCIPAL]],"Principal","Secundaria")</f>
        <v>Principal</v>
      </c>
      <c r="T942" s="42">
        <f>IFERROR(1/COUNTIF(Tabla2[CONTRATISTA PRNCIPAL],Tabla2[[#This Row],[CONTRATISTA PRNCIPAL]]),0)</f>
        <v>0.0125</v>
      </c>
      <c r="U942" s="43">
        <f>IF(((TODAY()-Tabla2[[#This Row],[FECHA NACIMIENTO]])/365)&lt;18,"Corregir", IF(((TODAY()-Tabla2[[#This Row],[FECHA NACIMIENTO]])/365)&gt;80, "Corregir",ROUNDDOWN(((TODAY()-Tabla2[[#This Row],[FECHA NACIMIENTO]])/365),0)))</f>
        <v>35</v>
      </c>
      <c r="V9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42" s="44" t="str">
        <f>+IF(Tabla2[[#This Row],[Edad]]="Corregir","Corregir","Ok")</f>
        <v>Ok</v>
      </c>
      <c r="X942" s="42" t="str">
        <f>+IFERROR(VLOOKUP(Tabla2[[#This Row],[DISTRITO SEGÚN DNI]],Hoja1!$A$2:$B$32,2,FALSE),"No")</f>
        <v>No</v>
      </c>
      <c r="Y942" s="42" t="str">
        <f>IF(OR(LOWER(Tabla2[[#This Row],[GENERO]])="masculino", LOWER(Tabla2[[#This Row],[GENERO]])="femenino"),"OK","Corregir")</f>
        <v>OK</v>
      </c>
      <c r="Z942" s="42" t="str">
        <f>+IF(Tabla2[[#This Row],[Nro. DNI / CE]]="","Corregir",IF(LEN(Tabla2[[#This Row],[Nro. DNI / CE]])&gt;=8,"OK","Corregir"))</f>
        <v>OK</v>
      </c>
      <c r="AA942" s="42">
        <f>COUNTIF(Tabla2[APELLIDOS Y NOMBRES],Tabla2[[#This Row],[APELLIDOS Y NOMBRES]])</f>
        <v>1</v>
      </c>
      <c r="AB942" s="42">
        <f>IF(Tabla2[[#This Row],[Trabajador]]&gt;1,1/Tabla2[[#This Row],[Trabajador]],Tabla2[[#This Row],[Trabajador]])</f>
        <v>1</v>
      </c>
      <c r="AC942" t="str">
        <f>+IFERROR(IF(Tabla2[[#This Row],[FECHA CESE/BAJA]]="","No Aplica",IF(AND(MONTH(Tabla2[[#This Row],[FECHA CESE/BAJA]])=MONTH(TODAY()-30),YEAR(Tabla2[[#This Row],[FECHA CESE/BAJA]])=YEAR(TODAY())),MONTH(TODAY()-30)&amp;"-"&amp;YEAR(TODAY()),"Borrar")),"No aplica")</f>
        <v>No Aplica</v>
      </c>
      <c r="AD942" t="str">
        <f>+IFERROR(IF(Tabla2[[#This Row],[FECHA INICIO DE LABORES EN OBRA]]="","No Aplica",IF(AND(MONTH(Tabla2[[#This Row],[FECHA INICIO DE LABORES EN OBRA]])=MONTH(TODAY()-30),YEAR(Tabla2[[#This Row],[FECHA INICIO DE LABORES EN OBRA]])=YEAR(TODAY())),MONTH(TODAY()-30)&amp;"-"&amp;YEAR(TODAY()),"No Aplica")),"No Aplica")</f>
        <v>No Aplica</v>
      </c>
    </row>
    <row r="943" spans="1:30" x14ac:dyDescent="0.25">
      <c r="A943" s="13" t="s">
        <v>4866</v>
      </c>
      <c r="B943" s="15" t="s">
        <v>4867</v>
      </c>
      <c r="C943" s="15" t="s">
        <v>4867</v>
      </c>
      <c r="D943" s="15">
        <v>72853708</v>
      </c>
      <c r="E943" s="15" t="s">
        <v>202</v>
      </c>
      <c r="F943" s="39">
        <v>36476</v>
      </c>
      <c r="G943" s="15">
        <v>2</v>
      </c>
      <c r="H943" s="15" t="s">
        <v>3619</v>
      </c>
      <c r="I943" s="15" t="s">
        <v>4870</v>
      </c>
      <c r="J943" s="15" t="s">
        <v>5015</v>
      </c>
      <c r="K943" s="15" t="s">
        <v>17</v>
      </c>
      <c r="L943" s="40" t="s">
        <v>6</v>
      </c>
      <c r="M943" s="39"/>
      <c r="N943" s="41" t="s">
        <v>2063</v>
      </c>
      <c r="O943" s="39">
        <v>44938</v>
      </c>
      <c r="P943" s="40">
        <v>1</v>
      </c>
      <c r="Q943" s="40">
        <v>4</v>
      </c>
      <c r="R943" s="40" t="str">
        <f>IFERROR(VLOOKUP(Tabla2[[#This Row],[CONTRATISTA PRNCIPAL]],Hoja1!$L$5:$M$9,2,FALSE),"CJV")</f>
        <v>CJV</v>
      </c>
      <c r="S943" s="40" t="str">
        <f>IF(Tabla2[[#This Row],[EMPRESA]]=Tabla2[[#This Row],[CONTRATISTA PRNCIPAL]],"Principal","Secundaria")</f>
        <v>Principal</v>
      </c>
      <c r="T943" s="42">
        <f>IFERROR(1/COUNTIF(Tabla2[CONTRATISTA PRNCIPAL],Tabla2[[#This Row],[CONTRATISTA PRNCIPAL]]),0)</f>
        <v>0.0125</v>
      </c>
      <c r="U943" s="43">
        <f>IF(((TODAY()-Tabla2[[#This Row],[FECHA NACIMIENTO]])/365)&lt;18,"Corregir", IF(((TODAY()-Tabla2[[#This Row],[FECHA NACIMIENTO]])/365)&gt;80, "Corregir",ROUNDDOWN(((TODAY()-Tabla2[[#This Row],[FECHA NACIMIENTO]])/365),0)))</f>
        <v>23</v>
      </c>
      <c r="V9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943" s="44" t="str">
        <f>+IF(Tabla2[[#This Row],[Edad]]="Corregir","Corregir","Ok")</f>
        <v>Ok</v>
      </c>
      <c r="X943" s="42" t="str">
        <f>+IFERROR(VLOOKUP(Tabla2[[#This Row],[DISTRITO SEGÚN DNI]],Hoja1!$A$2:$B$32,2,FALSE),"No")</f>
        <v>ATE</v>
      </c>
      <c r="Y943" s="42" t="str">
        <f>IF(OR(LOWER(Tabla2[[#This Row],[GENERO]])="masculino", LOWER(Tabla2[[#This Row],[GENERO]])="femenino"),"OK","Corregir")</f>
        <v>OK</v>
      </c>
      <c r="Z943" s="42" t="str">
        <f>+IF(Tabla2[[#This Row],[Nro. DNI / CE]]="","Corregir",IF(LEN(Tabla2[[#This Row],[Nro. DNI / CE]])&gt;=8,"OK","Corregir"))</f>
        <v>OK</v>
      </c>
      <c r="AA943" s="42">
        <f>COUNTIF(Tabla2[APELLIDOS Y NOMBRES],Tabla2[[#This Row],[APELLIDOS Y NOMBRES]])</f>
        <v>1</v>
      </c>
      <c r="AB943" s="42">
        <f>IF(Tabla2[[#This Row],[Trabajador]]&gt;1,1/Tabla2[[#This Row],[Trabajador]],Tabla2[[#This Row],[Trabajador]])</f>
        <v>1</v>
      </c>
      <c r="AC943" t="str">
        <f>+IFERROR(IF(Tabla2[[#This Row],[FECHA CESE/BAJA]]="","No Aplica",IF(AND(MONTH(Tabla2[[#This Row],[FECHA CESE/BAJA]])=MONTH(TODAY()-30),YEAR(Tabla2[[#This Row],[FECHA CESE/BAJA]])=YEAR(TODAY())),MONTH(TODAY()-30)&amp;"-"&amp;YEAR(TODAY()),"Borrar")),"No aplica")</f>
        <v>No Aplica</v>
      </c>
      <c r="AD943" t="str">
        <f>+IFERROR(IF(Tabla2[[#This Row],[FECHA INICIO DE LABORES EN OBRA]]="","No Aplica",IF(AND(MONTH(Tabla2[[#This Row],[FECHA INICIO DE LABORES EN OBRA]])=MONTH(TODAY()-30),YEAR(Tabla2[[#This Row],[FECHA INICIO DE LABORES EN OBRA]])=YEAR(TODAY())),MONTH(TODAY()-30)&amp;"-"&amp;YEAR(TODAY()),"No Aplica")),"No Aplica")</f>
        <v>No Aplica</v>
      </c>
    </row>
    <row r="944" spans="1:30" x14ac:dyDescent="0.25">
      <c r="A944" s="13" t="s">
        <v>4866</v>
      </c>
      <c r="B944" s="15" t="s">
        <v>4867</v>
      </c>
      <c r="C944" s="15" t="s">
        <v>4867</v>
      </c>
      <c r="D944" s="15" t="s">
        <v>5016</v>
      </c>
      <c r="E944" s="15" t="s">
        <v>5017</v>
      </c>
      <c r="F944" s="39">
        <v>35801</v>
      </c>
      <c r="G944" s="15">
        <v>1</v>
      </c>
      <c r="H944" s="15" t="s">
        <v>2601</v>
      </c>
      <c r="I944" s="15" t="s">
        <v>4870</v>
      </c>
      <c r="J944" s="15" t="s">
        <v>5018</v>
      </c>
      <c r="K944" s="15" t="s">
        <v>5019</v>
      </c>
      <c r="L944" s="40" t="s">
        <v>6</v>
      </c>
      <c r="M944" s="39"/>
      <c r="N944" s="41" t="s">
        <v>2063</v>
      </c>
      <c r="O944" s="39">
        <v>44993</v>
      </c>
      <c r="P944" s="40">
        <v>1</v>
      </c>
      <c r="Q944" s="40">
        <v>1</v>
      </c>
      <c r="R944" s="40" t="str">
        <f>IFERROR(VLOOKUP(Tabla2[[#This Row],[CONTRATISTA PRNCIPAL]],Hoja1!$L$5:$M$9,2,FALSE),"CJV")</f>
        <v>CJV</v>
      </c>
      <c r="S944" s="40" t="str">
        <f>IF(Tabla2[[#This Row],[EMPRESA]]=Tabla2[[#This Row],[CONTRATISTA PRNCIPAL]],"Principal","Secundaria")</f>
        <v>Principal</v>
      </c>
      <c r="T944" s="42">
        <f>IFERROR(1/COUNTIF(Tabla2[CONTRATISTA PRNCIPAL],Tabla2[[#This Row],[CONTRATISTA PRNCIPAL]]),0)</f>
        <v>0.0125</v>
      </c>
      <c r="U944" s="43">
        <f>IF(((TODAY()-Tabla2[[#This Row],[FECHA NACIMIENTO]])/365)&lt;18,"Corregir", IF(((TODAY()-Tabla2[[#This Row],[FECHA NACIMIENTO]])/365)&gt;80, "Corregir",ROUNDDOWN(((TODAY()-Tabla2[[#This Row],[FECHA NACIMIENTO]])/365),0)))</f>
        <v>25</v>
      </c>
      <c r="V9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44" s="44" t="str">
        <f>+IF(Tabla2[[#This Row],[Edad]]="Corregir","Corregir","Ok")</f>
        <v>Ok</v>
      </c>
      <c r="X944" s="42" t="str">
        <f>+IFERROR(VLOOKUP(Tabla2[[#This Row],[DISTRITO SEGÚN DNI]],Hoja1!$A$2:$B$32,2,FALSE),"No")</f>
        <v>No</v>
      </c>
      <c r="Y944" s="42" t="str">
        <f>IF(OR(LOWER(Tabla2[[#This Row],[GENERO]])="masculino", LOWER(Tabla2[[#This Row],[GENERO]])="femenino"),"OK","Corregir")</f>
        <v>OK</v>
      </c>
      <c r="Z944" s="42" t="str">
        <f>+IF(Tabla2[[#This Row],[Nro. DNI / CE]]="","Corregir",IF(LEN(Tabla2[[#This Row],[Nro. DNI / CE]])&gt;=8,"OK","Corregir"))</f>
        <v>OK</v>
      </c>
      <c r="AA944" s="42">
        <f>COUNTIF(Tabla2[APELLIDOS Y NOMBRES],Tabla2[[#This Row],[APELLIDOS Y NOMBRES]])</f>
        <v>1</v>
      </c>
      <c r="AB944" s="42">
        <f>IF(Tabla2[[#This Row],[Trabajador]]&gt;1,1/Tabla2[[#This Row],[Trabajador]],Tabla2[[#This Row],[Trabajador]])</f>
        <v>1</v>
      </c>
      <c r="AC944" t="str">
        <f>+IFERROR(IF(Tabla2[[#This Row],[FECHA CESE/BAJA]]="","No Aplica",IF(AND(MONTH(Tabla2[[#This Row],[FECHA CESE/BAJA]])=MONTH(TODAY()-30),YEAR(Tabla2[[#This Row],[FECHA CESE/BAJA]])=YEAR(TODAY())),MONTH(TODAY()-30)&amp;"-"&amp;YEAR(TODAY()),"Borrar")),"No aplica")</f>
        <v>No Aplica</v>
      </c>
      <c r="AD944" t="str">
        <f>+IFERROR(IF(Tabla2[[#This Row],[FECHA INICIO DE LABORES EN OBRA]]="","No Aplica",IF(AND(MONTH(Tabla2[[#This Row],[FECHA INICIO DE LABORES EN OBRA]])=MONTH(TODAY()-30),YEAR(Tabla2[[#This Row],[FECHA INICIO DE LABORES EN OBRA]])=YEAR(TODAY())),MONTH(TODAY()-30)&amp;"-"&amp;YEAR(TODAY()),"No Aplica")),"No Aplica")</f>
        <v>No Aplica</v>
      </c>
    </row>
    <row r="945" spans="1:30" x14ac:dyDescent="0.25">
      <c r="A945" s="13" t="s">
        <v>4866</v>
      </c>
      <c r="B945" s="15" t="s">
        <v>4867</v>
      </c>
      <c r="C945" s="15" t="s">
        <v>4867</v>
      </c>
      <c r="D945" s="15" t="s">
        <v>5020</v>
      </c>
      <c r="E945" s="15" t="s">
        <v>5021</v>
      </c>
      <c r="F945" s="39">
        <v>22912</v>
      </c>
      <c r="G945" s="15">
        <v>1</v>
      </c>
      <c r="H945" s="15" t="s">
        <v>3526</v>
      </c>
      <c r="I945" s="15" t="s">
        <v>4870</v>
      </c>
      <c r="J945" s="15" t="s">
        <v>5022</v>
      </c>
      <c r="K945" s="15" t="s">
        <v>2237</v>
      </c>
      <c r="L945" s="40" t="s">
        <v>6</v>
      </c>
      <c r="M945" s="39"/>
      <c r="N945" s="41" t="s">
        <v>2063</v>
      </c>
      <c r="O945" s="39">
        <v>44986</v>
      </c>
      <c r="P945" s="40">
        <v>1</v>
      </c>
      <c r="Q945" s="40">
        <v>1</v>
      </c>
      <c r="R945" s="40" t="str">
        <f>IFERROR(VLOOKUP(Tabla2[[#This Row],[CONTRATISTA PRNCIPAL]],Hoja1!$L$5:$M$9,2,FALSE),"CJV")</f>
        <v>CJV</v>
      </c>
      <c r="S945" s="40" t="str">
        <f>IF(Tabla2[[#This Row],[EMPRESA]]=Tabla2[[#This Row],[CONTRATISTA PRNCIPAL]],"Principal","Secundaria")</f>
        <v>Principal</v>
      </c>
      <c r="T945" s="42">
        <f>IFERROR(1/COUNTIF(Tabla2[CONTRATISTA PRNCIPAL],Tabla2[[#This Row],[CONTRATISTA PRNCIPAL]]),0)</f>
        <v>0.0125</v>
      </c>
      <c r="U945" s="43">
        <f>IF(((TODAY()-Tabla2[[#This Row],[FECHA NACIMIENTO]])/365)&lt;18,"Corregir", IF(((TODAY()-Tabla2[[#This Row],[FECHA NACIMIENTO]])/365)&gt;80, "Corregir",ROUNDDOWN(((TODAY()-Tabla2[[#This Row],[FECHA NACIMIENTO]])/365),0)))</f>
        <v>61</v>
      </c>
      <c r="V9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945" s="44" t="str">
        <f>+IF(Tabla2[[#This Row],[Edad]]="Corregir","Corregir","Ok")</f>
        <v>Ok</v>
      </c>
      <c r="X945" s="42" t="str">
        <f>+IFERROR(VLOOKUP(Tabla2[[#This Row],[DISTRITO SEGÚN DNI]],Hoja1!$A$2:$B$32,2,FALSE),"No")</f>
        <v>No</v>
      </c>
      <c r="Y945" s="42" t="str">
        <f>IF(OR(LOWER(Tabla2[[#This Row],[GENERO]])="masculino", LOWER(Tabla2[[#This Row],[GENERO]])="femenino"),"OK","Corregir")</f>
        <v>OK</v>
      </c>
      <c r="Z945" s="42" t="str">
        <f>+IF(Tabla2[[#This Row],[Nro. DNI / CE]]="","Corregir",IF(LEN(Tabla2[[#This Row],[Nro. DNI / CE]])&gt;=8,"OK","Corregir"))</f>
        <v>OK</v>
      </c>
      <c r="AA945" s="42">
        <f>COUNTIF(Tabla2[APELLIDOS Y NOMBRES],Tabla2[[#This Row],[APELLIDOS Y NOMBRES]])</f>
        <v>1</v>
      </c>
      <c r="AB945" s="42">
        <f>IF(Tabla2[[#This Row],[Trabajador]]&gt;1,1/Tabla2[[#This Row],[Trabajador]],Tabla2[[#This Row],[Trabajador]])</f>
        <v>1</v>
      </c>
      <c r="AC945" t="str">
        <f>+IFERROR(IF(Tabla2[[#This Row],[FECHA CESE/BAJA]]="","No Aplica",IF(AND(MONTH(Tabla2[[#This Row],[FECHA CESE/BAJA]])=MONTH(TODAY()-30),YEAR(Tabla2[[#This Row],[FECHA CESE/BAJA]])=YEAR(TODAY())),MONTH(TODAY()-30)&amp;"-"&amp;YEAR(TODAY()),"Borrar")),"No aplica")</f>
        <v>No Aplica</v>
      </c>
      <c r="AD945" t="str">
        <f>+IFERROR(IF(Tabla2[[#This Row],[FECHA INICIO DE LABORES EN OBRA]]="","No Aplica",IF(AND(MONTH(Tabla2[[#This Row],[FECHA INICIO DE LABORES EN OBRA]])=MONTH(TODAY()-30),YEAR(Tabla2[[#This Row],[FECHA INICIO DE LABORES EN OBRA]])=YEAR(TODAY())),MONTH(TODAY()-30)&amp;"-"&amp;YEAR(TODAY()),"No Aplica")),"No Aplica")</f>
        <v>No Aplica</v>
      </c>
    </row>
    <row r="946" spans="1:30" x14ac:dyDescent="0.25">
      <c r="A946" s="13" t="s">
        <v>4866</v>
      </c>
      <c r="B946" s="15" t="s">
        <v>4867</v>
      </c>
      <c r="C946" s="15" t="s">
        <v>4867</v>
      </c>
      <c r="D946" s="15" t="s">
        <v>1008</v>
      </c>
      <c r="E946" s="15" t="s">
        <v>1009</v>
      </c>
      <c r="F946" s="39">
        <v>35424</v>
      </c>
      <c r="G946" s="15">
        <v>1</v>
      </c>
      <c r="H946" s="15" t="s">
        <v>5023</v>
      </c>
      <c r="I946" s="15" t="s">
        <v>4870</v>
      </c>
      <c r="J946" s="15" t="s">
        <v>5024</v>
      </c>
      <c r="K946" s="15" t="s">
        <v>17</v>
      </c>
      <c r="L946" s="40" t="s">
        <v>6</v>
      </c>
      <c r="M946" s="39"/>
      <c r="N946" s="41" t="s">
        <v>2063</v>
      </c>
      <c r="O946" s="39">
        <v>44959</v>
      </c>
      <c r="P946" s="40">
        <v>1</v>
      </c>
      <c r="Q946" s="40">
        <v>1</v>
      </c>
      <c r="R946" s="40" t="str">
        <f>IFERROR(VLOOKUP(Tabla2[[#This Row],[CONTRATISTA PRNCIPAL]],Hoja1!$L$5:$M$9,2,FALSE),"CJV")</f>
        <v>CJV</v>
      </c>
      <c r="S946" s="40" t="str">
        <f>IF(Tabla2[[#This Row],[EMPRESA]]=Tabla2[[#This Row],[CONTRATISTA PRNCIPAL]],"Principal","Secundaria")</f>
        <v>Principal</v>
      </c>
      <c r="T946" s="42">
        <f>IFERROR(1/COUNTIF(Tabla2[CONTRATISTA PRNCIPAL],Tabla2[[#This Row],[CONTRATISTA PRNCIPAL]]),0)</f>
        <v>0.0125</v>
      </c>
      <c r="U946" s="43">
        <f>IF(((TODAY()-Tabla2[[#This Row],[FECHA NACIMIENTO]])/365)&lt;18,"Corregir", IF(((TODAY()-Tabla2[[#This Row],[FECHA NACIMIENTO]])/365)&gt;80, "Corregir",ROUNDDOWN(((TODAY()-Tabla2[[#This Row],[FECHA NACIMIENTO]])/365),0)))</f>
        <v>26</v>
      </c>
      <c r="V9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46" s="44" t="str">
        <f>+IF(Tabla2[[#This Row],[Edad]]="Corregir","Corregir","Ok")</f>
        <v>Ok</v>
      </c>
      <c r="X946" s="42" t="str">
        <f>+IFERROR(VLOOKUP(Tabla2[[#This Row],[DISTRITO SEGÚN DNI]],Hoja1!$A$2:$B$32,2,FALSE),"No")</f>
        <v>ATE</v>
      </c>
      <c r="Y946" s="42" t="str">
        <f>IF(OR(LOWER(Tabla2[[#This Row],[GENERO]])="masculino", LOWER(Tabla2[[#This Row],[GENERO]])="femenino"),"OK","Corregir")</f>
        <v>OK</v>
      </c>
      <c r="Z946" s="42" t="str">
        <f>+IF(Tabla2[[#This Row],[Nro. DNI / CE]]="","Corregir",IF(LEN(Tabla2[[#This Row],[Nro. DNI / CE]])&gt;=8,"OK","Corregir"))</f>
        <v>OK</v>
      </c>
      <c r="AA946" s="42">
        <f>COUNTIF(Tabla2[APELLIDOS Y NOMBRES],Tabla2[[#This Row],[APELLIDOS Y NOMBRES]])</f>
        <v>1</v>
      </c>
      <c r="AB946" s="42">
        <f>IF(Tabla2[[#This Row],[Trabajador]]&gt;1,1/Tabla2[[#This Row],[Trabajador]],Tabla2[[#This Row],[Trabajador]])</f>
        <v>1</v>
      </c>
      <c r="AC946" t="str">
        <f>+IFERROR(IF(Tabla2[[#This Row],[FECHA CESE/BAJA]]="","No Aplica",IF(AND(MONTH(Tabla2[[#This Row],[FECHA CESE/BAJA]])=MONTH(TODAY()-30),YEAR(Tabla2[[#This Row],[FECHA CESE/BAJA]])=YEAR(TODAY())),MONTH(TODAY()-30)&amp;"-"&amp;YEAR(TODAY()),"Borrar")),"No aplica")</f>
        <v>No Aplica</v>
      </c>
      <c r="AD946" t="str">
        <f>+IFERROR(IF(Tabla2[[#This Row],[FECHA INICIO DE LABORES EN OBRA]]="","No Aplica",IF(AND(MONTH(Tabla2[[#This Row],[FECHA INICIO DE LABORES EN OBRA]])=MONTH(TODAY()-30),YEAR(Tabla2[[#This Row],[FECHA INICIO DE LABORES EN OBRA]])=YEAR(TODAY())),MONTH(TODAY()-30)&amp;"-"&amp;YEAR(TODAY()),"No Aplica")),"No Aplica")</f>
        <v>No Aplica</v>
      </c>
    </row>
    <row r="947" spans="1:30" x14ac:dyDescent="0.25">
      <c r="A947" s="13" t="s">
        <v>4866</v>
      </c>
      <c r="B947" s="15" t="s">
        <v>4867</v>
      </c>
      <c r="C947" s="15" t="s">
        <v>4867</v>
      </c>
      <c r="D947" s="15" t="s">
        <v>5025</v>
      </c>
      <c r="E947" s="15" t="s">
        <v>5026</v>
      </c>
      <c r="F947" s="39">
        <v>32886</v>
      </c>
      <c r="G947" s="15">
        <v>1</v>
      </c>
      <c r="H947" s="15" t="s">
        <v>2981</v>
      </c>
      <c r="I947" s="15" t="s">
        <v>4870</v>
      </c>
      <c r="J947" s="15" t="s">
        <v>5027</v>
      </c>
      <c r="K947" s="15" t="s">
        <v>2182</v>
      </c>
      <c r="L947" s="40" t="s">
        <v>5</v>
      </c>
      <c r="M947" s="39"/>
      <c r="N947" s="41" t="s">
        <v>2063</v>
      </c>
      <c r="O947" s="39">
        <v>44986</v>
      </c>
      <c r="P947" s="40">
        <v>1</v>
      </c>
      <c r="Q947" s="40">
        <v>1</v>
      </c>
      <c r="R947" s="40" t="str">
        <f>IFERROR(VLOOKUP(Tabla2[[#This Row],[CONTRATISTA PRNCIPAL]],Hoja1!$L$5:$M$9,2,FALSE),"CJV")</f>
        <v>CJV</v>
      </c>
      <c r="S947" s="40" t="str">
        <f>IF(Tabla2[[#This Row],[EMPRESA]]=Tabla2[[#This Row],[CONTRATISTA PRNCIPAL]],"Principal","Secundaria")</f>
        <v>Principal</v>
      </c>
      <c r="T947" s="42">
        <f>IFERROR(1/COUNTIF(Tabla2[CONTRATISTA PRNCIPAL],Tabla2[[#This Row],[CONTRATISTA PRNCIPAL]]),0)</f>
        <v>0.0125</v>
      </c>
      <c r="U947" s="43">
        <f>IF(((TODAY()-Tabla2[[#This Row],[FECHA NACIMIENTO]])/365)&lt;18,"Corregir", IF(((TODAY()-Tabla2[[#This Row],[FECHA NACIMIENTO]])/365)&gt;80, "Corregir",ROUNDDOWN(((TODAY()-Tabla2[[#This Row],[FECHA NACIMIENTO]])/365),0)))</f>
        <v>33</v>
      </c>
      <c r="V9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47" s="44" t="str">
        <f>+IF(Tabla2[[#This Row],[Edad]]="Corregir","Corregir","Ok")</f>
        <v>Ok</v>
      </c>
      <c r="X947" s="42" t="str">
        <f>+IFERROR(VLOOKUP(Tabla2[[#This Row],[DISTRITO SEGÚN DNI]],Hoja1!$A$2:$B$32,2,FALSE),"No")</f>
        <v>No</v>
      </c>
      <c r="Y947" s="42" t="str">
        <f>IF(OR(LOWER(Tabla2[[#This Row],[GENERO]])="masculino", LOWER(Tabla2[[#This Row],[GENERO]])="femenino"),"OK","Corregir")</f>
        <v>OK</v>
      </c>
      <c r="Z947" s="42" t="str">
        <f>+IF(Tabla2[[#This Row],[Nro. DNI / CE]]="","Corregir",IF(LEN(Tabla2[[#This Row],[Nro. DNI / CE]])&gt;=8,"OK","Corregir"))</f>
        <v>OK</v>
      </c>
      <c r="AA947" s="42">
        <f>COUNTIF(Tabla2[APELLIDOS Y NOMBRES],Tabla2[[#This Row],[APELLIDOS Y NOMBRES]])</f>
        <v>1</v>
      </c>
      <c r="AB947" s="42">
        <f>IF(Tabla2[[#This Row],[Trabajador]]&gt;1,1/Tabla2[[#This Row],[Trabajador]],Tabla2[[#This Row],[Trabajador]])</f>
        <v>1</v>
      </c>
      <c r="AC947" t="str">
        <f>+IFERROR(IF(Tabla2[[#This Row],[FECHA CESE/BAJA]]="","No Aplica",IF(AND(MONTH(Tabla2[[#This Row],[FECHA CESE/BAJA]])=MONTH(TODAY()-30),YEAR(Tabla2[[#This Row],[FECHA CESE/BAJA]])=YEAR(TODAY())),MONTH(TODAY()-30)&amp;"-"&amp;YEAR(TODAY()),"Borrar")),"No aplica")</f>
        <v>No Aplica</v>
      </c>
      <c r="AD947" t="str">
        <f>+IFERROR(IF(Tabla2[[#This Row],[FECHA INICIO DE LABORES EN OBRA]]="","No Aplica",IF(AND(MONTH(Tabla2[[#This Row],[FECHA INICIO DE LABORES EN OBRA]])=MONTH(TODAY()-30),YEAR(Tabla2[[#This Row],[FECHA INICIO DE LABORES EN OBRA]])=YEAR(TODAY())),MONTH(TODAY()-30)&amp;"-"&amp;YEAR(TODAY()),"No Aplica")),"No Aplica")</f>
        <v>No Aplica</v>
      </c>
    </row>
    <row r="948" spans="1:30" x14ac:dyDescent="0.25">
      <c r="A948" s="13" t="s">
        <v>4866</v>
      </c>
      <c r="B948" s="15" t="s">
        <v>4867</v>
      </c>
      <c r="C948" s="15" t="s">
        <v>4867</v>
      </c>
      <c r="D948" s="15" t="s">
        <v>5028</v>
      </c>
      <c r="E948" s="15" t="s">
        <v>5029</v>
      </c>
      <c r="F948" s="39">
        <v>30800</v>
      </c>
      <c r="G948" s="15">
        <v>2</v>
      </c>
      <c r="H948" s="15" t="s">
        <v>3619</v>
      </c>
      <c r="I948" s="15" t="s">
        <v>4870</v>
      </c>
      <c r="J948" s="15" t="s">
        <v>5030</v>
      </c>
      <c r="K948" s="15" t="s">
        <v>2272</v>
      </c>
      <c r="L948" s="40" t="s">
        <v>6</v>
      </c>
      <c r="M948" s="39"/>
      <c r="N948" s="41" t="s">
        <v>2063</v>
      </c>
      <c r="O948" s="39">
        <v>44776</v>
      </c>
      <c r="P948" s="40">
        <v>1</v>
      </c>
      <c r="Q948" s="40">
        <v>4</v>
      </c>
      <c r="R948" s="40" t="str">
        <f>IFERROR(VLOOKUP(Tabla2[[#This Row],[CONTRATISTA PRNCIPAL]],Hoja1!$L$5:$M$9,2,FALSE),"CJV")</f>
        <v>CJV</v>
      </c>
      <c r="S948" s="40" t="str">
        <f>IF(Tabla2[[#This Row],[EMPRESA]]=Tabla2[[#This Row],[CONTRATISTA PRNCIPAL]],"Principal","Secundaria")</f>
        <v>Principal</v>
      </c>
      <c r="T948" s="42">
        <f>IFERROR(1/COUNTIF(Tabla2[CONTRATISTA PRNCIPAL],Tabla2[[#This Row],[CONTRATISTA PRNCIPAL]]),0)</f>
        <v>0.0125</v>
      </c>
      <c r="U948" s="43">
        <f>IF(((TODAY()-Tabla2[[#This Row],[FECHA NACIMIENTO]])/365)&lt;18,"Corregir", IF(((TODAY()-Tabla2[[#This Row],[FECHA NACIMIENTO]])/365)&gt;80, "Corregir",ROUNDDOWN(((TODAY()-Tabla2[[#This Row],[FECHA NACIMIENTO]])/365),0)))</f>
        <v>39</v>
      </c>
      <c r="V9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48" s="44" t="str">
        <f>+IF(Tabla2[[#This Row],[Edad]]="Corregir","Corregir","Ok")</f>
        <v>Ok</v>
      </c>
      <c r="X948" s="42" t="str">
        <f>+IFERROR(VLOOKUP(Tabla2[[#This Row],[DISTRITO SEGÚN DNI]],Hoja1!$A$2:$B$32,2,FALSE),"No")</f>
        <v>No</v>
      </c>
      <c r="Y948" s="42" t="str">
        <f>IF(OR(LOWER(Tabla2[[#This Row],[GENERO]])="masculino", LOWER(Tabla2[[#This Row],[GENERO]])="femenino"),"OK","Corregir")</f>
        <v>OK</v>
      </c>
      <c r="Z948" s="42" t="str">
        <f>+IF(Tabla2[[#This Row],[Nro. DNI / CE]]="","Corregir",IF(LEN(Tabla2[[#This Row],[Nro. DNI / CE]])&gt;=8,"OK","Corregir"))</f>
        <v>OK</v>
      </c>
      <c r="AA948" s="42">
        <f>COUNTIF(Tabla2[APELLIDOS Y NOMBRES],Tabla2[[#This Row],[APELLIDOS Y NOMBRES]])</f>
        <v>1</v>
      </c>
      <c r="AB948" s="42">
        <f>IF(Tabla2[[#This Row],[Trabajador]]&gt;1,1/Tabla2[[#This Row],[Trabajador]],Tabla2[[#This Row],[Trabajador]])</f>
        <v>1</v>
      </c>
      <c r="AC948" t="str">
        <f>+IFERROR(IF(Tabla2[[#This Row],[FECHA CESE/BAJA]]="","No Aplica",IF(AND(MONTH(Tabla2[[#This Row],[FECHA CESE/BAJA]])=MONTH(TODAY()-30),YEAR(Tabla2[[#This Row],[FECHA CESE/BAJA]])=YEAR(TODAY())),MONTH(TODAY()-30)&amp;"-"&amp;YEAR(TODAY()),"Borrar")),"No aplica")</f>
        <v>No Aplica</v>
      </c>
      <c r="AD948" t="str">
        <f>+IFERROR(IF(Tabla2[[#This Row],[FECHA INICIO DE LABORES EN OBRA]]="","No Aplica",IF(AND(MONTH(Tabla2[[#This Row],[FECHA INICIO DE LABORES EN OBRA]])=MONTH(TODAY()-30),YEAR(Tabla2[[#This Row],[FECHA INICIO DE LABORES EN OBRA]])=YEAR(TODAY())),MONTH(TODAY()-30)&amp;"-"&amp;YEAR(TODAY()),"No Aplica")),"No Aplica")</f>
        <v>No Aplica</v>
      </c>
    </row>
    <row r="949" spans="1:30" x14ac:dyDescent="0.25">
      <c r="A949" s="13" t="s">
        <v>4866</v>
      </c>
      <c r="B949" s="15" t="s">
        <v>4867</v>
      </c>
      <c r="C949" s="15" t="s">
        <v>4867</v>
      </c>
      <c r="D949" s="15" t="s">
        <v>5031</v>
      </c>
      <c r="E949" s="15" t="s">
        <v>5032</v>
      </c>
      <c r="F949" s="39">
        <v>32657</v>
      </c>
      <c r="G949" s="15">
        <v>2</v>
      </c>
      <c r="H949" s="15" t="s">
        <v>3619</v>
      </c>
      <c r="I949" s="15" t="s">
        <v>4870</v>
      </c>
      <c r="J949" s="15" t="s">
        <v>5033</v>
      </c>
      <c r="K949" s="15" t="s">
        <v>2272</v>
      </c>
      <c r="L949" s="40" t="s">
        <v>6</v>
      </c>
      <c r="M949" s="39"/>
      <c r="N949" s="41" t="s">
        <v>4908</v>
      </c>
      <c r="O949" s="39">
        <v>44839</v>
      </c>
      <c r="P949" s="40">
        <v>1</v>
      </c>
      <c r="Q949" s="40">
        <v>4</v>
      </c>
      <c r="R949" s="40" t="str">
        <f>IFERROR(VLOOKUP(Tabla2[[#This Row],[CONTRATISTA PRNCIPAL]],Hoja1!$L$5:$M$9,2,FALSE),"CJV")</f>
        <v>CJV</v>
      </c>
      <c r="S949" s="40" t="str">
        <f>IF(Tabla2[[#This Row],[EMPRESA]]=Tabla2[[#This Row],[CONTRATISTA PRNCIPAL]],"Principal","Secundaria")</f>
        <v>Principal</v>
      </c>
      <c r="T949" s="42">
        <f>IFERROR(1/COUNTIF(Tabla2[CONTRATISTA PRNCIPAL],Tabla2[[#This Row],[CONTRATISTA PRNCIPAL]]),0)</f>
        <v>0.0125</v>
      </c>
      <c r="U949" s="43">
        <f>IF(((TODAY()-Tabla2[[#This Row],[FECHA NACIMIENTO]])/365)&lt;18,"Corregir", IF(((TODAY()-Tabla2[[#This Row],[FECHA NACIMIENTO]])/365)&gt;80, "Corregir",ROUNDDOWN(((TODAY()-Tabla2[[#This Row],[FECHA NACIMIENTO]])/365),0)))</f>
        <v>34</v>
      </c>
      <c r="V9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49" s="44" t="str">
        <f>+IF(Tabla2[[#This Row],[Edad]]="Corregir","Corregir","Ok")</f>
        <v>Ok</v>
      </c>
      <c r="X949" s="42" t="str">
        <f>+IFERROR(VLOOKUP(Tabla2[[#This Row],[DISTRITO SEGÚN DNI]],Hoja1!$A$2:$B$32,2,FALSE),"No")</f>
        <v>No</v>
      </c>
      <c r="Y949" s="42" t="str">
        <f>IF(OR(LOWER(Tabla2[[#This Row],[GENERO]])="masculino", LOWER(Tabla2[[#This Row],[GENERO]])="femenino"),"OK","Corregir")</f>
        <v>OK</v>
      </c>
      <c r="Z949" s="42" t="str">
        <f>+IF(Tabla2[[#This Row],[Nro. DNI / CE]]="","Corregir",IF(LEN(Tabla2[[#This Row],[Nro. DNI / CE]])&gt;=8,"OK","Corregir"))</f>
        <v>OK</v>
      </c>
      <c r="AA949" s="42">
        <f>COUNTIF(Tabla2[APELLIDOS Y NOMBRES],Tabla2[[#This Row],[APELLIDOS Y NOMBRES]])</f>
        <v>1</v>
      </c>
      <c r="AB949" s="42">
        <f>IF(Tabla2[[#This Row],[Trabajador]]&gt;1,1/Tabla2[[#This Row],[Trabajador]],Tabla2[[#This Row],[Trabajador]])</f>
        <v>1</v>
      </c>
      <c r="AC949" t="str">
        <f>+IFERROR(IF(Tabla2[[#This Row],[FECHA CESE/BAJA]]="","No Aplica",IF(AND(MONTH(Tabla2[[#This Row],[FECHA CESE/BAJA]])=MONTH(TODAY()-30),YEAR(Tabla2[[#This Row],[FECHA CESE/BAJA]])=YEAR(TODAY())),MONTH(TODAY()-30)&amp;"-"&amp;YEAR(TODAY()),"Borrar")),"No aplica")</f>
        <v>No Aplica</v>
      </c>
      <c r="AD949" t="str">
        <f>+IFERROR(IF(Tabla2[[#This Row],[FECHA INICIO DE LABORES EN OBRA]]="","No Aplica",IF(AND(MONTH(Tabla2[[#This Row],[FECHA INICIO DE LABORES EN OBRA]])=MONTH(TODAY()-30),YEAR(Tabla2[[#This Row],[FECHA INICIO DE LABORES EN OBRA]])=YEAR(TODAY())),MONTH(TODAY()-30)&amp;"-"&amp;YEAR(TODAY()),"No Aplica")),"No Aplica")</f>
        <v>No Aplica</v>
      </c>
    </row>
    <row r="950" spans="1:30" x14ac:dyDescent="0.25">
      <c r="A950" s="13" t="s">
        <v>4866</v>
      </c>
      <c r="B950" s="15" t="s">
        <v>4867</v>
      </c>
      <c r="C950" s="15" t="s">
        <v>4867</v>
      </c>
      <c r="D950" s="15" t="s">
        <v>5034</v>
      </c>
      <c r="E950" s="15" t="s">
        <v>5035</v>
      </c>
      <c r="F950" s="39">
        <v>32468</v>
      </c>
      <c r="G950" s="15">
        <v>2</v>
      </c>
      <c r="H950" s="15" t="s">
        <v>3619</v>
      </c>
      <c r="I950" s="15" t="s">
        <v>4870</v>
      </c>
      <c r="J950" s="15" t="s">
        <v>5036</v>
      </c>
      <c r="K950" s="15" t="s">
        <v>2272</v>
      </c>
      <c r="L950" s="40" t="s">
        <v>6</v>
      </c>
      <c r="M950" s="39"/>
      <c r="N950" s="41" t="s">
        <v>2063</v>
      </c>
      <c r="O950" s="39">
        <v>44937</v>
      </c>
      <c r="P950" s="40">
        <v>1</v>
      </c>
      <c r="Q950" s="40">
        <v>4</v>
      </c>
      <c r="R950" s="40" t="str">
        <f>IFERROR(VLOOKUP(Tabla2[[#This Row],[CONTRATISTA PRNCIPAL]],Hoja1!$L$5:$M$9,2,FALSE),"CJV")</f>
        <v>CJV</v>
      </c>
      <c r="S950" s="40" t="str">
        <f>IF(Tabla2[[#This Row],[EMPRESA]]=Tabla2[[#This Row],[CONTRATISTA PRNCIPAL]],"Principal","Secundaria")</f>
        <v>Principal</v>
      </c>
      <c r="T950" s="42">
        <f>IFERROR(1/COUNTIF(Tabla2[CONTRATISTA PRNCIPAL],Tabla2[[#This Row],[CONTRATISTA PRNCIPAL]]),0)</f>
        <v>0.0125</v>
      </c>
      <c r="U950" s="43">
        <f>IF(((TODAY()-Tabla2[[#This Row],[FECHA NACIMIENTO]])/365)&lt;18,"Corregir", IF(((TODAY()-Tabla2[[#This Row],[FECHA NACIMIENTO]])/365)&gt;80, "Corregir",ROUNDDOWN(((TODAY()-Tabla2[[#This Row],[FECHA NACIMIENTO]])/365),0)))</f>
        <v>34</v>
      </c>
      <c r="V9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50" s="44" t="str">
        <f>+IF(Tabla2[[#This Row],[Edad]]="Corregir","Corregir","Ok")</f>
        <v>Ok</v>
      </c>
      <c r="X950" s="42" t="str">
        <f>+IFERROR(VLOOKUP(Tabla2[[#This Row],[DISTRITO SEGÚN DNI]],Hoja1!$A$2:$B$32,2,FALSE),"No")</f>
        <v>No</v>
      </c>
      <c r="Y950" s="42" t="str">
        <f>IF(OR(LOWER(Tabla2[[#This Row],[GENERO]])="masculino", LOWER(Tabla2[[#This Row],[GENERO]])="femenino"),"OK","Corregir")</f>
        <v>OK</v>
      </c>
      <c r="Z950" s="42" t="str">
        <f>+IF(Tabla2[[#This Row],[Nro. DNI / CE]]="","Corregir",IF(LEN(Tabla2[[#This Row],[Nro. DNI / CE]])&gt;=8,"OK","Corregir"))</f>
        <v>OK</v>
      </c>
      <c r="AA950" s="42">
        <f>COUNTIF(Tabla2[APELLIDOS Y NOMBRES],Tabla2[[#This Row],[APELLIDOS Y NOMBRES]])</f>
        <v>1</v>
      </c>
      <c r="AB950" s="42">
        <f>IF(Tabla2[[#This Row],[Trabajador]]&gt;1,1/Tabla2[[#This Row],[Trabajador]],Tabla2[[#This Row],[Trabajador]])</f>
        <v>1</v>
      </c>
      <c r="AC950" t="str">
        <f>+IFERROR(IF(Tabla2[[#This Row],[FECHA CESE/BAJA]]="","No Aplica",IF(AND(MONTH(Tabla2[[#This Row],[FECHA CESE/BAJA]])=MONTH(TODAY()-30),YEAR(Tabla2[[#This Row],[FECHA CESE/BAJA]])=YEAR(TODAY())),MONTH(TODAY()-30)&amp;"-"&amp;YEAR(TODAY()),"Borrar")),"No aplica")</f>
        <v>No Aplica</v>
      </c>
      <c r="AD950" t="str">
        <f>+IFERROR(IF(Tabla2[[#This Row],[FECHA INICIO DE LABORES EN OBRA]]="","No Aplica",IF(AND(MONTH(Tabla2[[#This Row],[FECHA INICIO DE LABORES EN OBRA]])=MONTH(TODAY()-30),YEAR(Tabla2[[#This Row],[FECHA INICIO DE LABORES EN OBRA]])=YEAR(TODAY())),MONTH(TODAY()-30)&amp;"-"&amp;YEAR(TODAY()),"No Aplica")),"No Aplica")</f>
        <v>No Aplica</v>
      </c>
    </row>
    <row r="951" spans="1:30" x14ac:dyDescent="0.25">
      <c r="A951" s="13" t="s">
        <v>4866</v>
      </c>
      <c r="B951" s="15" t="s">
        <v>4867</v>
      </c>
      <c r="C951" s="15" t="s">
        <v>4867</v>
      </c>
      <c r="D951" s="15" t="s">
        <v>5037</v>
      </c>
      <c r="E951" s="15" t="s">
        <v>5038</v>
      </c>
      <c r="F951" s="39">
        <v>30193</v>
      </c>
      <c r="G951" s="15">
        <v>2</v>
      </c>
      <c r="H951" s="15" t="s">
        <v>3619</v>
      </c>
      <c r="I951" s="15" t="s">
        <v>4870</v>
      </c>
      <c r="J951" s="15" t="s">
        <v>5039</v>
      </c>
      <c r="K951" s="15" t="s">
        <v>4894</v>
      </c>
      <c r="L951" s="40" t="s">
        <v>6</v>
      </c>
      <c r="M951" s="39"/>
      <c r="N951" s="41" t="s">
        <v>2063</v>
      </c>
      <c r="O951" s="39">
        <v>44981</v>
      </c>
      <c r="P951" s="40">
        <v>1</v>
      </c>
      <c r="Q951" s="40">
        <v>4</v>
      </c>
      <c r="R951" s="40" t="str">
        <f>IFERROR(VLOOKUP(Tabla2[[#This Row],[CONTRATISTA PRNCIPAL]],Hoja1!$L$5:$M$9,2,FALSE),"CJV")</f>
        <v>CJV</v>
      </c>
      <c r="S951" s="40" t="str">
        <f>IF(Tabla2[[#This Row],[EMPRESA]]=Tabla2[[#This Row],[CONTRATISTA PRNCIPAL]],"Principal","Secundaria")</f>
        <v>Principal</v>
      </c>
      <c r="T951" s="42">
        <f>IFERROR(1/COUNTIF(Tabla2[CONTRATISTA PRNCIPAL],Tabla2[[#This Row],[CONTRATISTA PRNCIPAL]]),0)</f>
        <v>0.0125</v>
      </c>
      <c r="U951" s="43">
        <f>IF(((TODAY()-Tabla2[[#This Row],[FECHA NACIMIENTO]])/365)&lt;18,"Corregir", IF(((TODAY()-Tabla2[[#This Row],[FECHA NACIMIENTO]])/365)&gt;80, "Corregir",ROUNDDOWN(((TODAY()-Tabla2[[#This Row],[FECHA NACIMIENTO]])/365),0)))</f>
        <v>41</v>
      </c>
      <c r="V9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51" s="44" t="str">
        <f>+IF(Tabla2[[#This Row],[Edad]]="Corregir","Corregir","Ok")</f>
        <v>Ok</v>
      </c>
      <c r="X951" s="42" t="str">
        <f>+IFERROR(VLOOKUP(Tabla2[[#This Row],[DISTRITO SEGÚN DNI]],Hoja1!$A$2:$B$32,2,FALSE),"No")</f>
        <v>No</v>
      </c>
      <c r="Y951" s="42" t="str">
        <f>IF(OR(LOWER(Tabla2[[#This Row],[GENERO]])="masculino", LOWER(Tabla2[[#This Row],[GENERO]])="femenino"),"OK","Corregir")</f>
        <v>OK</v>
      </c>
      <c r="Z951" s="42" t="str">
        <f>+IF(Tabla2[[#This Row],[Nro. DNI / CE]]="","Corregir",IF(LEN(Tabla2[[#This Row],[Nro. DNI / CE]])&gt;=8,"OK","Corregir"))</f>
        <v>OK</v>
      </c>
      <c r="AA951" s="42">
        <f>COUNTIF(Tabla2[APELLIDOS Y NOMBRES],Tabla2[[#This Row],[APELLIDOS Y NOMBRES]])</f>
        <v>1</v>
      </c>
      <c r="AB951" s="42">
        <f>IF(Tabla2[[#This Row],[Trabajador]]&gt;1,1/Tabla2[[#This Row],[Trabajador]],Tabla2[[#This Row],[Trabajador]])</f>
        <v>1</v>
      </c>
      <c r="AC951" t="str">
        <f>+IFERROR(IF(Tabla2[[#This Row],[FECHA CESE/BAJA]]="","No Aplica",IF(AND(MONTH(Tabla2[[#This Row],[FECHA CESE/BAJA]])=MONTH(TODAY()-30),YEAR(Tabla2[[#This Row],[FECHA CESE/BAJA]])=YEAR(TODAY())),MONTH(TODAY()-30)&amp;"-"&amp;YEAR(TODAY()),"Borrar")),"No aplica")</f>
        <v>No Aplica</v>
      </c>
      <c r="AD951" t="str">
        <f>+IFERROR(IF(Tabla2[[#This Row],[FECHA INICIO DE LABORES EN OBRA]]="","No Aplica",IF(AND(MONTH(Tabla2[[#This Row],[FECHA INICIO DE LABORES EN OBRA]])=MONTH(TODAY()-30),YEAR(Tabla2[[#This Row],[FECHA INICIO DE LABORES EN OBRA]])=YEAR(TODAY())),MONTH(TODAY()-30)&amp;"-"&amp;YEAR(TODAY()),"No Aplica")),"No Aplica")</f>
        <v>No Aplica</v>
      </c>
    </row>
    <row r="952" spans="1:30" x14ac:dyDescent="0.25">
      <c r="A952" s="13" t="s">
        <v>4866</v>
      </c>
      <c r="B952" s="15" t="s">
        <v>4867</v>
      </c>
      <c r="C952" s="15" t="s">
        <v>4867</v>
      </c>
      <c r="D952" s="15" t="s">
        <v>562</v>
      </c>
      <c r="E952" s="15" t="s">
        <v>563</v>
      </c>
      <c r="F952" s="39">
        <v>29975</v>
      </c>
      <c r="G952" s="15">
        <v>2</v>
      </c>
      <c r="H952" s="15" t="s">
        <v>3619</v>
      </c>
      <c r="I952" s="15" t="s">
        <v>4870</v>
      </c>
      <c r="J952" s="15" t="s">
        <v>5040</v>
      </c>
      <c r="K952" s="15" t="s">
        <v>17</v>
      </c>
      <c r="L952" s="40" t="s">
        <v>6</v>
      </c>
      <c r="M952" s="39"/>
      <c r="N952" s="41" t="s">
        <v>2063</v>
      </c>
      <c r="O952" s="39">
        <v>44988</v>
      </c>
      <c r="P952" s="40">
        <v>1</v>
      </c>
      <c r="Q952" s="40">
        <v>4</v>
      </c>
      <c r="R952" s="40" t="str">
        <f>IFERROR(VLOOKUP(Tabla2[[#This Row],[CONTRATISTA PRNCIPAL]],Hoja1!$L$5:$M$9,2,FALSE),"CJV")</f>
        <v>CJV</v>
      </c>
      <c r="S952" s="40" t="str">
        <f>IF(Tabla2[[#This Row],[EMPRESA]]=Tabla2[[#This Row],[CONTRATISTA PRNCIPAL]],"Principal","Secundaria")</f>
        <v>Principal</v>
      </c>
      <c r="T952" s="42">
        <f>IFERROR(1/COUNTIF(Tabla2[CONTRATISTA PRNCIPAL],Tabla2[[#This Row],[CONTRATISTA PRNCIPAL]]),0)</f>
        <v>0.0125</v>
      </c>
      <c r="U952" s="43">
        <f>IF(((TODAY()-Tabla2[[#This Row],[FECHA NACIMIENTO]])/365)&lt;18,"Corregir", IF(((TODAY()-Tabla2[[#This Row],[FECHA NACIMIENTO]])/365)&gt;80, "Corregir",ROUNDDOWN(((TODAY()-Tabla2[[#This Row],[FECHA NACIMIENTO]])/365),0)))</f>
        <v>41</v>
      </c>
      <c r="V9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52" s="44" t="str">
        <f>+IF(Tabla2[[#This Row],[Edad]]="Corregir","Corregir","Ok")</f>
        <v>Ok</v>
      </c>
      <c r="X952" s="42" t="str">
        <f>+IFERROR(VLOOKUP(Tabla2[[#This Row],[DISTRITO SEGÚN DNI]],Hoja1!$A$2:$B$32,2,FALSE),"No")</f>
        <v>ATE</v>
      </c>
      <c r="Y952" s="42" t="str">
        <f>IF(OR(LOWER(Tabla2[[#This Row],[GENERO]])="masculino", LOWER(Tabla2[[#This Row],[GENERO]])="femenino"),"OK","Corregir")</f>
        <v>OK</v>
      </c>
      <c r="Z952" s="42" t="str">
        <f>+IF(Tabla2[[#This Row],[Nro. DNI / CE]]="","Corregir",IF(LEN(Tabla2[[#This Row],[Nro. DNI / CE]])&gt;=8,"OK","Corregir"))</f>
        <v>OK</v>
      </c>
      <c r="AA952" s="42">
        <f>COUNTIF(Tabla2[APELLIDOS Y NOMBRES],Tabla2[[#This Row],[APELLIDOS Y NOMBRES]])</f>
        <v>1</v>
      </c>
      <c r="AB952" s="42">
        <f>IF(Tabla2[[#This Row],[Trabajador]]&gt;1,1/Tabla2[[#This Row],[Trabajador]],Tabla2[[#This Row],[Trabajador]])</f>
        <v>1</v>
      </c>
      <c r="AC952" t="str">
        <f>+IFERROR(IF(Tabla2[[#This Row],[FECHA CESE/BAJA]]="","No Aplica",IF(AND(MONTH(Tabla2[[#This Row],[FECHA CESE/BAJA]])=MONTH(TODAY()-30),YEAR(Tabla2[[#This Row],[FECHA CESE/BAJA]])=YEAR(TODAY())),MONTH(TODAY()-30)&amp;"-"&amp;YEAR(TODAY()),"Borrar")),"No aplica")</f>
        <v>No Aplica</v>
      </c>
      <c r="AD952" t="str">
        <f>+IFERROR(IF(Tabla2[[#This Row],[FECHA INICIO DE LABORES EN OBRA]]="","No Aplica",IF(AND(MONTH(Tabla2[[#This Row],[FECHA INICIO DE LABORES EN OBRA]])=MONTH(TODAY()-30),YEAR(Tabla2[[#This Row],[FECHA INICIO DE LABORES EN OBRA]])=YEAR(TODAY())),MONTH(TODAY()-30)&amp;"-"&amp;YEAR(TODAY()),"No Aplica")),"No Aplica")</f>
        <v>No Aplica</v>
      </c>
    </row>
    <row r="953" spans="1:30" x14ac:dyDescent="0.25">
      <c r="A953" s="13" t="s">
        <v>4866</v>
      </c>
      <c r="B953" s="15" t="s">
        <v>4867</v>
      </c>
      <c r="C953" s="15" t="s">
        <v>4867</v>
      </c>
      <c r="D953" s="15" t="s">
        <v>968</v>
      </c>
      <c r="E953" s="15" t="s">
        <v>969</v>
      </c>
      <c r="F953" s="39">
        <v>35039</v>
      </c>
      <c r="G953" s="15">
        <v>2</v>
      </c>
      <c r="H953" s="15" t="s">
        <v>2751</v>
      </c>
      <c r="I953" s="15" t="s">
        <v>4870</v>
      </c>
      <c r="J953" s="15" t="s">
        <v>5041</v>
      </c>
      <c r="K953" s="15" t="s">
        <v>17</v>
      </c>
      <c r="L953" s="40" t="s">
        <v>6</v>
      </c>
      <c r="M953" s="39"/>
      <c r="N953" s="41" t="s">
        <v>2063</v>
      </c>
      <c r="O953" s="39">
        <v>44999</v>
      </c>
      <c r="P953" s="40">
        <v>1</v>
      </c>
      <c r="Q953" s="40">
        <v>4</v>
      </c>
      <c r="R953" s="40" t="str">
        <f>IFERROR(VLOOKUP(Tabla2[[#This Row],[CONTRATISTA PRNCIPAL]],Hoja1!$L$5:$M$9,2,FALSE),"CJV")</f>
        <v>CJV</v>
      </c>
      <c r="S953" s="40" t="str">
        <f>IF(Tabla2[[#This Row],[EMPRESA]]=Tabla2[[#This Row],[CONTRATISTA PRNCIPAL]],"Principal","Secundaria")</f>
        <v>Principal</v>
      </c>
      <c r="T953" s="42">
        <f>IFERROR(1/COUNTIF(Tabla2[CONTRATISTA PRNCIPAL],Tabla2[[#This Row],[CONTRATISTA PRNCIPAL]]),0)</f>
        <v>0.0125</v>
      </c>
      <c r="U953" s="43">
        <f>IF(((TODAY()-Tabla2[[#This Row],[FECHA NACIMIENTO]])/365)&lt;18,"Corregir", IF(((TODAY()-Tabla2[[#This Row],[FECHA NACIMIENTO]])/365)&gt;80, "Corregir",ROUNDDOWN(((TODAY()-Tabla2[[#This Row],[FECHA NACIMIENTO]])/365),0)))</f>
        <v>27</v>
      </c>
      <c r="V9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53" s="44" t="str">
        <f>+IF(Tabla2[[#This Row],[Edad]]="Corregir","Corregir","Ok")</f>
        <v>Ok</v>
      </c>
      <c r="X953" s="42" t="str">
        <f>+IFERROR(VLOOKUP(Tabla2[[#This Row],[DISTRITO SEGÚN DNI]],Hoja1!$A$2:$B$32,2,FALSE),"No")</f>
        <v>ATE</v>
      </c>
      <c r="Y953" s="42" t="str">
        <f>IF(OR(LOWER(Tabla2[[#This Row],[GENERO]])="masculino", LOWER(Tabla2[[#This Row],[GENERO]])="femenino"),"OK","Corregir")</f>
        <v>OK</v>
      </c>
      <c r="Z953" s="42" t="str">
        <f>+IF(Tabla2[[#This Row],[Nro. DNI / CE]]="","Corregir",IF(LEN(Tabla2[[#This Row],[Nro. DNI / CE]])&gt;=8,"OK","Corregir"))</f>
        <v>OK</v>
      </c>
      <c r="AA953" s="42">
        <f>COUNTIF(Tabla2[APELLIDOS Y NOMBRES],Tabla2[[#This Row],[APELLIDOS Y NOMBRES]])</f>
        <v>1</v>
      </c>
      <c r="AB953" s="42">
        <f>IF(Tabla2[[#This Row],[Trabajador]]&gt;1,1/Tabla2[[#This Row],[Trabajador]],Tabla2[[#This Row],[Trabajador]])</f>
        <v>1</v>
      </c>
      <c r="AC953" t="str">
        <f>+IFERROR(IF(Tabla2[[#This Row],[FECHA CESE/BAJA]]="","No Aplica",IF(AND(MONTH(Tabla2[[#This Row],[FECHA CESE/BAJA]])=MONTH(TODAY()-30),YEAR(Tabla2[[#This Row],[FECHA CESE/BAJA]])=YEAR(TODAY())),MONTH(TODAY()-30)&amp;"-"&amp;YEAR(TODAY()),"Borrar")),"No aplica")</f>
        <v>No Aplica</v>
      </c>
      <c r="AD953" t="str">
        <f>+IFERROR(IF(Tabla2[[#This Row],[FECHA INICIO DE LABORES EN OBRA]]="","No Aplica",IF(AND(MONTH(Tabla2[[#This Row],[FECHA INICIO DE LABORES EN OBRA]])=MONTH(TODAY()-30),YEAR(Tabla2[[#This Row],[FECHA INICIO DE LABORES EN OBRA]])=YEAR(TODAY())),MONTH(TODAY()-30)&amp;"-"&amp;YEAR(TODAY()),"No Aplica")),"No Aplica")</f>
        <v>No Aplica</v>
      </c>
    </row>
    <row r="954" spans="1:30" x14ac:dyDescent="0.25">
      <c r="A954" s="13" t="s">
        <v>4866</v>
      </c>
      <c r="B954" s="15" t="s">
        <v>4867</v>
      </c>
      <c r="C954" s="15" t="s">
        <v>4867</v>
      </c>
      <c r="D954" s="15">
        <v>48799326</v>
      </c>
      <c r="E954" s="15" t="s">
        <v>5042</v>
      </c>
      <c r="F954" s="39" t="s">
        <v>5043</v>
      </c>
      <c r="G954" s="15">
        <v>2</v>
      </c>
      <c r="H954" s="15" t="s">
        <v>3619</v>
      </c>
      <c r="I954" s="15" t="s">
        <v>4870</v>
      </c>
      <c r="J954" s="15" t="s">
        <v>5044</v>
      </c>
      <c r="K954" s="15" t="s">
        <v>4894</v>
      </c>
      <c r="L954" s="40" t="s">
        <v>6</v>
      </c>
      <c r="M954" s="39"/>
      <c r="N954" s="41" t="s">
        <v>2063</v>
      </c>
      <c r="O954" s="39">
        <v>44986</v>
      </c>
      <c r="P954" s="40">
        <v>1</v>
      </c>
      <c r="Q954" s="40">
        <v>4</v>
      </c>
      <c r="R954" s="40" t="str">
        <f>IFERROR(VLOOKUP(Tabla2[[#This Row],[CONTRATISTA PRNCIPAL]],Hoja1!$L$5:$M$9,2,FALSE),"CJV")</f>
        <v>CJV</v>
      </c>
      <c r="S954" s="40" t="str">
        <f>IF(Tabla2[[#This Row],[EMPRESA]]=Tabla2[[#This Row],[CONTRATISTA PRNCIPAL]],"Principal","Secundaria")</f>
        <v>Principal</v>
      </c>
      <c r="T954" s="42">
        <f>IFERROR(1/COUNTIF(Tabla2[CONTRATISTA PRNCIPAL],Tabla2[[#This Row],[CONTRATISTA PRNCIPAL]]),0)</f>
        <v>0.0125</v>
      </c>
      <c r="U954" s="43">
        <f>IF(((TODAY()-Tabla2[[#This Row],[FECHA NACIMIENTO]])/365)&lt;18,"Corregir", IF(((TODAY()-Tabla2[[#This Row],[FECHA NACIMIENTO]])/365)&gt;80, "Corregir",ROUNDDOWN(((TODAY()-Tabla2[[#This Row],[FECHA NACIMIENTO]])/365),0)))</f>
        <v>28</v>
      </c>
      <c r="V9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54" s="44" t="str">
        <f>+IF(Tabla2[[#This Row],[Edad]]="Corregir","Corregir","Ok")</f>
        <v>Ok</v>
      </c>
      <c r="X954" s="42" t="str">
        <f>+IFERROR(VLOOKUP(Tabla2[[#This Row],[DISTRITO SEGÚN DNI]],Hoja1!$A$2:$B$32,2,FALSE),"No")</f>
        <v>No</v>
      </c>
      <c r="Y954" s="42" t="str">
        <f>IF(OR(LOWER(Tabla2[[#This Row],[GENERO]])="masculino", LOWER(Tabla2[[#This Row],[GENERO]])="femenino"),"OK","Corregir")</f>
        <v>OK</v>
      </c>
      <c r="Z954" s="42" t="str">
        <f>+IF(Tabla2[[#This Row],[Nro. DNI / CE]]="","Corregir",IF(LEN(Tabla2[[#This Row],[Nro. DNI / CE]])&gt;=8,"OK","Corregir"))</f>
        <v>OK</v>
      </c>
      <c r="AA954" s="42">
        <f>COUNTIF(Tabla2[APELLIDOS Y NOMBRES],Tabla2[[#This Row],[APELLIDOS Y NOMBRES]])</f>
        <v>1</v>
      </c>
      <c r="AB954" s="42">
        <f>IF(Tabla2[[#This Row],[Trabajador]]&gt;1,1/Tabla2[[#This Row],[Trabajador]],Tabla2[[#This Row],[Trabajador]])</f>
        <v>1</v>
      </c>
      <c r="AC954" t="str">
        <f>+IFERROR(IF(Tabla2[[#This Row],[FECHA CESE/BAJA]]="","No Aplica",IF(AND(MONTH(Tabla2[[#This Row],[FECHA CESE/BAJA]])=MONTH(TODAY()-30),YEAR(Tabla2[[#This Row],[FECHA CESE/BAJA]])=YEAR(TODAY())),MONTH(TODAY()-30)&amp;"-"&amp;YEAR(TODAY()),"Borrar")),"No aplica")</f>
        <v>No Aplica</v>
      </c>
      <c r="AD954" t="str">
        <f>+IFERROR(IF(Tabla2[[#This Row],[FECHA INICIO DE LABORES EN OBRA]]="","No Aplica",IF(AND(MONTH(Tabla2[[#This Row],[FECHA INICIO DE LABORES EN OBRA]])=MONTH(TODAY()-30),YEAR(Tabla2[[#This Row],[FECHA INICIO DE LABORES EN OBRA]])=YEAR(TODAY())),MONTH(TODAY()-30)&amp;"-"&amp;YEAR(TODAY()),"No Aplica")),"No Aplica")</f>
        <v>No Aplica</v>
      </c>
    </row>
    <row r="955" spans="1:30" x14ac:dyDescent="0.25">
      <c r="A955" s="13" t="s">
        <v>4866</v>
      </c>
      <c r="B955" s="15" t="s">
        <v>4867</v>
      </c>
      <c r="C955" s="15" t="s">
        <v>4867</v>
      </c>
      <c r="D955" s="15" t="s">
        <v>5045</v>
      </c>
      <c r="E955" s="15" t="s">
        <v>5046</v>
      </c>
      <c r="F955" s="39">
        <v>30905</v>
      </c>
      <c r="G955" s="15">
        <v>2</v>
      </c>
      <c r="H955" s="15" t="s">
        <v>3619</v>
      </c>
      <c r="I955" s="15" t="s">
        <v>4870</v>
      </c>
      <c r="J955" s="15" t="s">
        <v>5047</v>
      </c>
      <c r="K955" s="15" t="s">
        <v>2182</v>
      </c>
      <c r="L955" s="40" t="s">
        <v>6</v>
      </c>
      <c r="M955" s="39"/>
      <c r="N955" s="41" t="s">
        <v>2063</v>
      </c>
      <c r="O955" s="39">
        <v>45055</v>
      </c>
      <c r="P955" s="40">
        <v>1</v>
      </c>
      <c r="Q955" s="40">
        <v>4</v>
      </c>
      <c r="R955" s="40" t="str">
        <f>IFERROR(VLOOKUP(Tabla2[[#This Row],[CONTRATISTA PRNCIPAL]],Hoja1!$L$5:$M$9,2,FALSE),"CJV")</f>
        <v>CJV</v>
      </c>
      <c r="S955" s="40" t="str">
        <f>IF(Tabla2[[#This Row],[EMPRESA]]=Tabla2[[#This Row],[CONTRATISTA PRNCIPAL]],"Principal","Secundaria")</f>
        <v>Principal</v>
      </c>
      <c r="T955" s="42">
        <f>IFERROR(1/COUNTIF(Tabla2[CONTRATISTA PRNCIPAL],Tabla2[[#This Row],[CONTRATISTA PRNCIPAL]]),0)</f>
        <v>0.0125</v>
      </c>
      <c r="U955" s="43">
        <f>IF(((TODAY()-Tabla2[[#This Row],[FECHA NACIMIENTO]])/365)&lt;18,"Corregir", IF(((TODAY()-Tabla2[[#This Row],[FECHA NACIMIENTO]])/365)&gt;80, "Corregir",ROUNDDOWN(((TODAY()-Tabla2[[#This Row],[FECHA NACIMIENTO]])/365),0)))</f>
        <v>39</v>
      </c>
      <c r="V9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55" s="44" t="str">
        <f>+IF(Tabla2[[#This Row],[Edad]]="Corregir","Corregir","Ok")</f>
        <v>Ok</v>
      </c>
      <c r="X955" s="42" t="str">
        <f>+IFERROR(VLOOKUP(Tabla2[[#This Row],[DISTRITO SEGÚN DNI]],Hoja1!$A$2:$B$32,2,FALSE),"No")</f>
        <v>No</v>
      </c>
      <c r="Y955" s="42" t="str">
        <f>IF(OR(LOWER(Tabla2[[#This Row],[GENERO]])="masculino", LOWER(Tabla2[[#This Row],[GENERO]])="femenino"),"OK","Corregir")</f>
        <v>OK</v>
      </c>
      <c r="Z955" s="42" t="str">
        <f>+IF(Tabla2[[#This Row],[Nro. DNI / CE]]="","Corregir",IF(LEN(Tabla2[[#This Row],[Nro. DNI / CE]])&gt;=8,"OK","Corregir"))</f>
        <v>OK</v>
      </c>
      <c r="AA955" s="42">
        <f>COUNTIF(Tabla2[APELLIDOS Y NOMBRES],Tabla2[[#This Row],[APELLIDOS Y NOMBRES]])</f>
        <v>1</v>
      </c>
      <c r="AB955" s="42">
        <f>IF(Tabla2[[#This Row],[Trabajador]]&gt;1,1/Tabla2[[#This Row],[Trabajador]],Tabla2[[#This Row],[Trabajador]])</f>
        <v>1</v>
      </c>
      <c r="AC955" t="str">
        <f>+IFERROR(IF(Tabla2[[#This Row],[FECHA CESE/BAJA]]="","No Aplica",IF(AND(MONTH(Tabla2[[#This Row],[FECHA CESE/BAJA]])=MONTH(TODAY()-30),YEAR(Tabla2[[#This Row],[FECHA CESE/BAJA]])=YEAR(TODAY())),MONTH(TODAY()-30)&amp;"-"&amp;YEAR(TODAY()),"Borrar")),"No aplica")</f>
        <v>No Aplica</v>
      </c>
      <c r="AD955" t="str">
        <f>+IFERROR(IF(Tabla2[[#This Row],[FECHA INICIO DE LABORES EN OBRA]]="","No Aplica",IF(AND(MONTH(Tabla2[[#This Row],[FECHA INICIO DE LABORES EN OBRA]])=MONTH(TODAY()-30),YEAR(Tabla2[[#This Row],[FECHA INICIO DE LABORES EN OBRA]])=YEAR(TODAY())),MONTH(TODAY()-30)&amp;"-"&amp;YEAR(TODAY()),"No Aplica")),"No Aplica")</f>
        <v>No Aplica</v>
      </c>
    </row>
    <row r="956" spans="1:30" x14ac:dyDescent="0.25">
      <c r="A956" s="13" t="s">
        <v>4866</v>
      </c>
      <c r="B956" s="15" t="s">
        <v>4867</v>
      </c>
      <c r="C956" s="15" t="s">
        <v>4867</v>
      </c>
      <c r="D956" s="15" t="s">
        <v>5048</v>
      </c>
      <c r="E956" s="15" t="s">
        <v>5049</v>
      </c>
      <c r="F956" s="39">
        <v>29356</v>
      </c>
      <c r="G956" s="15">
        <v>2</v>
      </c>
      <c r="H956" s="15" t="s">
        <v>2059</v>
      </c>
      <c r="I956" s="15" t="s">
        <v>4870</v>
      </c>
      <c r="J956" s="15" t="s">
        <v>5050</v>
      </c>
      <c r="K956" s="15" t="s">
        <v>2200</v>
      </c>
      <c r="L956" s="40" t="s">
        <v>5</v>
      </c>
      <c r="M956" s="39"/>
      <c r="N956" s="41" t="s">
        <v>2063</v>
      </c>
      <c r="O956" s="39">
        <v>45057</v>
      </c>
      <c r="P956" s="40">
        <v>1</v>
      </c>
      <c r="Q956" s="40">
        <v>2</v>
      </c>
      <c r="R956" s="40" t="str">
        <f>IFERROR(VLOOKUP(Tabla2[[#This Row],[CONTRATISTA PRNCIPAL]],Hoja1!$L$5:$M$9,2,FALSE),"CJV")</f>
        <v>CJV</v>
      </c>
      <c r="S956" s="40" t="str">
        <f>IF(Tabla2[[#This Row],[EMPRESA]]=Tabla2[[#This Row],[CONTRATISTA PRNCIPAL]],"Principal","Secundaria")</f>
        <v>Principal</v>
      </c>
      <c r="T956" s="42">
        <f>IFERROR(1/COUNTIF(Tabla2[CONTRATISTA PRNCIPAL],Tabla2[[#This Row],[CONTRATISTA PRNCIPAL]]),0)</f>
        <v>0.0125</v>
      </c>
      <c r="U956" s="43">
        <f>IF(((TODAY()-Tabla2[[#This Row],[FECHA NACIMIENTO]])/365)&lt;18,"Corregir", IF(((TODAY()-Tabla2[[#This Row],[FECHA NACIMIENTO]])/365)&gt;80, "Corregir",ROUNDDOWN(((TODAY()-Tabla2[[#This Row],[FECHA NACIMIENTO]])/365),0)))</f>
        <v>43</v>
      </c>
      <c r="V9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56" s="44" t="str">
        <f>+IF(Tabla2[[#This Row],[Edad]]="Corregir","Corregir","Ok")</f>
        <v>Ok</v>
      </c>
      <c r="X956" s="42" t="str">
        <f>+IFERROR(VLOOKUP(Tabla2[[#This Row],[DISTRITO SEGÚN DNI]],Hoja1!$A$2:$B$32,2,FALSE),"No")</f>
        <v>No</v>
      </c>
      <c r="Y956" s="42" t="str">
        <f>IF(OR(LOWER(Tabla2[[#This Row],[GENERO]])="masculino", LOWER(Tabla2[[#This Row],[GENERO]])="femenino"),"OK","Corregir")</f>
        <v>OK</v>
      </c>
      <c r="Z956" s="42" t="str">
        <f>+IF(Tabla2[[#This Row],[Nro. DNI / CE]]="","Corregir",IF(LEN(Tabla2[[#This Row],[Nro. DNI / CE]])&gt;=8,"OK","Corregir"))</f>
        <v>OK</v>
      </c>
      <c r="AA956" s="42">
        <f>COUNTIF(Tabla2[APELLIDOS Y NOMBRES],Tabla2[[#This Row],[APELLIDOS Y NOMBRES]])</f>
        <v>1</v>
      </c>
      <c r="AB956" s="42">
        <f>IF(Tabla2[[#This Row],[Trabajador]]&gt;1,1/Tabla2[[#This Row],[Trabajador]],Tabla2[[#This Row],[Trabajador]])</f>
        <v>1</v>
      </c>
      <c r="AC956" t="str">
        <f>+IFERROR(IF(Tabla2[[#This Row],[FECHA CESE/BAJA]]="","No Aplica",IF(AND(MONTH(Tabla2[[#This Row],[FECHA CESE/BAJA]])=MONTH(TODAY()-30),YEAR(Tabla2[[#This Row],[FECHA CESE/BAJA]])=YEAR(TODAY())),MONTH(TODAY()-30)&amp;"-"&amp;YEAR(TODAY()),"Borrar")),"No aplica")</f>
        <v>No Aplica</v>
      </c>
      <c r="AD956" t="str">
        <f>+IFERROR(IF(Tabla2[[#This Row],[FECHA INICIO DE LABORES EN OBRA]]="","No Aplica",IF(AND(MONTH(Tabla2[[#This Row],[FECHA INICIO DE LABORES EN OBRA]])=MONTH(TODAY()-30),YEAR(Tabla2[[#This Row],[FECHA INICIO DE LABORES EN OBRA]])=YEAR(TODAY())),MONTH(TODAY()-30)&amp;"-"&amp;YEAR(TODAY()),"No Aplica")),"No Aplica")</f>
        <v>No Aplica</v>
      </c>
    </row>
    <row r="957" spans="1:30" x14ac:dyDescent="0.25">
      <c r="A957" s="13" t="s">
        <v>4866</v>
      </c>
      <c r="B957" s="15" t="s">
        <v>4867</v>
      </c>
      <c r="C957" s="15" t="s">
        <v>4867</v>
      </c>
      <c r="D957" s="15" t="s">
        <v>695</v>
      </c>
      <c r="E957" s="15" t="s">
        <v>696</v>
      </c>
      <c r="F957" s="39">
        <v>32466</v>
      </c>
      <c r="G957" s="15">
        <v>2</v>
      </c>
      <c r="H957" s="15" t="s">
        <v>3619</v>
      </c>
      <c r="I957" s="15" t="s">
        <v>4870</v>
      </c>
      <c r="J957" s="15" t="s">
        <v>5051</v>
      </c>
      <c r="K957" s="15" t="s">
        <v>17</v>
      </c>
      <c r="L957" s="40" t="s">
        <v>6</v>
      </c>
      <c r="M957" s="39"/>
      <c r="N957" s="41" t="s">
        <v>2063</v>
      </c>
      <c r="O957" s="39">
        <v>45073</v>
      </c>
      <c r="P957" s="40">
        <v>1</v>
      </c>
      <c r="Q957" s="40">
        <v>4</v>
      </c>
      <c r="R957" s="40" t="str">
        <f>IFERROR(VLOOKUP(Tabla2[[#This Row],[CONTRATISTA PRNCIPAL]],Hoja1!$L$5:$M$9,2,FALSE),"CJV")</f>
        <v>CJV</v>
      </c>
      <c r="S957" s="40" t="str">
        <f>IF(Tabla2[[#This Row],[EMPRESA]]=Tabla2[[#This Row],[CONTRATISTA PRNCIPAL]],"Principal","Secundaria")</f>
        <v>Principal</v>
      </c>
      <c r="T957" s="42">
        <f>IFERROR(1/COUNTIF(Tabla2[CONTRATISTA PRNCIPAL],Tabla2[[#This Row],[CONTRATISTA PRNCIPAL]]),0)</f>
        <v>0.0125</v>
      </c>
      <c r="U957" s="43">
        <f>IF(((TODAY()-Tabla2[[#This Row],[FECHA NACIMIENTO]])/365)&lt;18,"Corregir", IF(((TODAY()-Tabla2[[#This Row],[FECHA NACIMIENTO]])/365)&gt;80, "Corregir",ROUNDDOWN(((TODAY()-Tabla2[[#This Row],[FECHA NACIMIENTO]])/365),0)))</f>
        <v>34</v>
      </c>
      <c r="V9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57" s="44" t="str">
        <f>+IF(Tabla2[[#This Row],[Edad]]="Corregir","Corregir","Ok")</f>
        <v>Ok</v>
      </c>
      <c r="X957" s="42" t="str">
        <f>+IFERROR(VLOOKUP(Tabla2[[#This Row],[DISTRITO SEGÚN DNI]],Hoja1!$A$2:$B$32,2,FALSE),"No")</f>
        <v>ATE</v>
      </c>
      <c r="Y957" s="42" t="str">
        <f>IF(OR(LOWER(Tabla2[[#This Row],[GENERO]])="masculino", LOWER(Tabla2[[#This Row],[GENERO]])="femenino"),"OK","Corregir")</f>
        <v>OK</v>
      </c>
      <c r="Z957" s="42" t="str">
        <f>+IF(Tabla2[[#This Row],[Nro. DNI / CE]]="","Corregir",IF(LEN(Tabla2[[#This Row],[Nro. DNI / CE]])&gt;=8,"OK","Corregir"))</f>
        <v>OK</v>
      </c>
      <c r="AA957" s="42">
        <f>COUNTIF(Tabla2[APELLIDOS Y NOMBRES],Tabla2[[#This Row],[APELLIDOS Y NOMBRES]])</f>
        <v>1</v>
      </c>
      <c r="AB957" s="42">
        <f>IF(Tabla2[[#This Row],[Trabajador]]&gt;1,1/Tabla2[[#This Row],[Trabajador]],Tabla2[[#This Row],[Trabajador]])</f>
        <v>1</v>
      </c>
      <c r="AC957" t="str">
        <f>+IFERROR(IF(Tabla2[[#This Row],[FECHA CESE/BAJA]]="","No Aplica",IF(AND(MONTH(Tabla2[[#This Row],[FECHA CESE/BAJA]])=MONTH(TODAY()-30),YEAR(Tabla2[[#This Row],[FECHA CESE/BAJA]])=YEAR(TODAY())),MONTH(TODAY()-30)&amp;"-"&amp;YEAR(TODAY()),"Borrar")),"No aplica")</f>
        <v>No Aplica</v>
      </c>
      <c r="AD957" t="str">
        <f>+IFERROR(IF(Tabla2[[#This Row],[FECHA INICIO DE LABORES EN OBRA]]="","No Aplica",IF(AND(MONTH(Tabla2[[#This Row],[FECHA INICIO DE LABORES EN OBRA]])=MONTH(TODAY()-30),YEAR(Tabla2[[#This Row],[FECHA INICIO DE LABORES EN OBRA]])=YEAR(TODAY())),MONTH(TODAY()-30)&amp;"-"&amp;YEAR(TODAY()),"No Aplica")),"No Aplica")</f>
        <v>No Aplica</v>
      </c>
    </row>
    <row r="958" spans="1:30" x14ac:dyDescent="0.25">
      <c r="A958" s="13" t="s">
        <v>4866</v>
      </c>
      <c r="B958" s="15" t="s">
        <v>4867</v>
      </c>
      <c r="C958" s="15" t="s">
        <v>4867</v>
      </c>
      <c r="D958" s="15" t="s">
        <v>3287</v>
      </c>
      <c r="E958" s="15" t="s">
        <v>5052</v>
      </c>
      <c r="F958" s="39">
        <v>36950</v>
      </c>
      <c r="G958" s="15">
        <v>2</v>
      </c>
      <c r="H958" s="15" t="s">
        <v>3619</v>
      </c>
      <c r="I958" s="15" t="s">
        <v>4870</v>
      </c>
      <c r="J958" s="15" t="s">
        <v>5053</v>
      </c>
      <c r="K958" s="15" t="s">
        <v>5054</v>
      </c>
      <c r="L958" s="40" t="s">
        <v>6</v>
      </c>
      <c r="M958" s="39"/>
      <c r="N958" s="41" t="s">
        <v>2063</v>
      </c>
      <c r="O958" s="39">
        <v>44979</v>
      </c>
      <c r="P958" s="40">
        <v>1</v>
      </c>
      <c r="Q958" s="40">
        <v>4</v>
      </c>
      <c r="R958" s="40" t="str">
        <f>IFERROR(VLOOKUP(Tabla2[[#This Row],[CONTRATISTA PRNCIPAL]],Hoja1!$L$5:$M$9,2,FALSE),"CJV")</f>
        <v>CJV</v>
      </c>
      <c r="S958" s="40" t="str">
        <f>IF(Tabla2[[#This Row],[EMPRESA]]=Tabla2[[#This Row],[CONTRATISTA PRNCIPAL]],"Principal","Secundaria")</f>
        <v>Principal</v>
      </c>
      <c r="T958" s="42">
        <f>IFERROR(1/COUNTIF(Tabla2[CONTRATISTA PRNCIPAL],Tabla2[[#This Row],[CONTRATISTA PRNCIPAL]]),0)</f>
        <v>0.0125</v>
      </c>
      <c r="U958" s="43">
        <f>IF(((TODAY()-Tabla2[[#This Row],[FECHA NACIMIENTO]])/365)&lt;18,"Corregir", IF(((TODAY()-Tabla2[[#This Row],[FECHA NACIMIENTO]])/365)&gt;80, "Corregir",ROUNDDOWN(((TODAY()-Tabla2[[#This Row],[FECHA NACIMIENTO]])/365),0)))</f>
        <v>22</v>
      </c>
      <c r="V9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958" s="44" t="str">
        <f>+IF(Tabla2[[#This Row],[Edad]]="Corregir","Corregir","Ok")</f>
        <v>Ok</v>
      </c>
      <c r="X958" s="42" t="str">
        <f>+IFERROR(VLOOKUP(Tabla2[[#This Row],[DISTRITO SEGÚN DNI]],Hoja1!$A$2:$B$32,2,FALSE),"No")</f>
        <v>No</v>
      </c>
      <c r="Y958" s="42" t="str">
        <f>IF(OR(LOWER(Tabla2[[#This Row],[GENERO]])="masculino", LOWER(Tabla2[[#This Row],[GENERO]])="femenino"),"OK","Corregir")</f>
        <v>OK</v>
      </c>
      <c r="Z958" s="42" t="str">
        <f>+IF(Tabla2[[#This Row],[Nro. DNI / CE]]="","Corregir",IF(LEN(Tabla2[[#This Row],[Nro. DNI / CE]])&gt;=8,"OK","Corregir"))</f>
        <v>OK</v>
      </c>
      <c r="AA958" s="42">
        <f>COUNTIF(Tabla2[APELLIDOS Y NOMBRES],Tabla2[[#This Row],[APELLIDOS Y NOMBRES]])</f>
        <v>1</v>
      </c>
      <c r="AB958" s="42">
        <f>IF(Tabla2[[#This Row],[Trabajador]]&gt;1,1/Tabla2[[#This Row],[Trabajador]],Tabla2[[#This Row],[Trabajador]])</f>
        <v>1</v>
      </c>
      <c r="AC958" t="str">
        <f>+IFERROR(IF(Tabla2[[#This Row],[FECHA CESE/BAJA]]="","No Aplica",IF(AND(MONTH(Tabla2[[#This Row],[FECHA CESE/BAJA]])=MONTH(TODAY()-30),YEAR(Tabla2[[#This Row],[FECHA CESE/BAJA]])=YEAR(TODAY())),MONTH(TODAY()-30)&amp;"-"&amp;YEAR(TODAY()),"Borrar")),"No aplica")</f>
        <v>No Aplica</v>
      </c>
      <c r="AD958" t="str">
        <f>+IFERROR(IF(Tabla2[[#This Row],[FECHA INICIO DE LABORES EN OBRA]]="","No Aplica",IF(AND(MONTH(Tabla2[[#This Row],[FECHA INICIO DE LABORES EN OBRA]])=MONTH(TODAY()-30),YEAR(Tabla2[[#This Row],[FECHA INICIO DE LABORES EN OBRA]])=YEAR(TODAY())),MONTH(TODAY()-30)&amp;"-"&amp;YEAR(TODAY()),"No Aplica")),"No Aplica")</f>
        <v>No Aplica</v>
      </c>
    </row>
    <row r="959" spans="1:30" x14ac:dyDescent="0.25">
      <c r="A959" s="13" t="s">
        <v>4866</v>
      </c>
      <c r="B959" s="15" t="s">
        <v>4867</v>
      </c>
      <c r="C959" s="15" t="s">
        <v>4867</v>
      </c>
      <c r="D959" s="15" t="s">
        <v>5055</v>
      </c>
      <c r="E959" s="15" t="s">
        <v>5056</v>
      </c>
      <c r="F959" s="39">
        <v>32813</v>
      </c>
      <c r="G959" s="15">
        <v>2</v>
      </c>
      <c r="H959" s="15" t="s">
        <v>3619</v>
      </c>
      <c r="I959" s="15" t="s">
        <v>4870</v>
      </c>
      <c r="J959" s="15" t="s">
        <v>5057</v>
      </c>
      <c r="K959" s="15" t="s">
        <v>2645</v>
      </c>
      <c r="L959" s="40" t="s">
        <v>6</v>
      </c>
      <c r="M959" s="39"/>
      <c r="N959" s="41" t="s">
        <v>2063</v>
      </c>
      <c r="O959" s="39">
        <v>45048</v>
      </c>
      <c r="P959" s="40">
        <v>1</v>
      </c>
      <c r="Q959" s="40">
        <v>4</v>
      </c>
      <c r="R959" s="40" t="str">
        <f>IFERROR(VLOOKUP(Tabla2[[#This Row],[CONTRATISTA PRNCIPAL]],Hoja1!$L$5:$M$9,2,FALSE),"CJV")</f>
        <v>CJV</v>
      </c>
      <c r="S959" s="40" t="str">
        <f>IF(Tabla2[[#This Row],[EMPRESA]]=Tabla2[[#This Row],[CONTRATISTA PRNCIPAL]],"Principal","Secundaria")</f>
        <v>Principal</v>
      </c>
      <c r="T959" s="42">
        <f>IFERROR(1/COUNTIF(Tabla2[CONTRATISTA PRNCIPAL],Tabla2[[#This Row],[CONTRATISTA PRNCIPAL]]),0)</f>
        <v>0.0125</v>
      </c>
      <c r="U959" s="43">
        <f>IF(((TODAY()-Tabla2[[#This Row],[FECHA NACIMIENTO]])/365)&lt;18,"Corregir", IF(((TODAY()-Tabla2[[#This Row],[FECHA NACIMIENTO]])/365)&gt;80, "Corregir",ROUNDDOWN(((TODAY()-Tabla2[[#This Row],[FECHA NACIMIENTO]])/365),0)))</f>
        <v>33</v>
      </c>
      <c r="V9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59" s="44" t="str">
        <f>+IF(Tabla2[[#This Row],[Edad]]="Corregir","Corregir","Ok")</f>
        <v>Ok</v>
      </c>
      <c r="X959" s="42" t="str">
        <f>+IFERROR(VLOOKUP(Tabla2[[#This Row],[DISTRITO SEGÚN DNI]],Hoja1!$A$2:$B$32,2,FALSE),"No")</f>
        <v>No</v>
      </c>
      <c r="Y959" s="42" t="str">
        <f>IF(OR(LOWER(Tabla2[[#This Row],[GENERO]])="masculino", LOWER(Tabla2[[#This Row],[GENERO]])="femenino"),"OK","Corregir")</f>
        <v>OK</v>
      </c>
      <c r="Z959" s="42" t="str">
        <f>+IF(Tabla2[[#This Row],[Nro. DNI / CE]]="","Corregir",IF(LEN(Tabla2[[#This Row],[Nro. DNI / CE]])&gt;=8,"OK","Corregir"))</f>
        <v>OK</v>
      </c>
      <c r="AA959" s="42">
        <f>COUNTIF(Tabla2[APELLIDOS Y NOMBRES],Tabla2[[#This Row],[APELLIDOS Y NOMBRES]])</f>
        <v>1</v>
      </c>
      <c r="AB959" s="42">
        <f>IF(Tabla2[[#This Row],[Trabajador]]&gt;1,1/Tabla2[[#This Row],[Trabajador]],Tabla2[[#This Row],[Trabajador]])</f>
        <v>1</v>
      </c>
      <c r="AC959" t="str">
        <f>+IFERROR(IF(Tabla2[[#This Row],[FECHA CESE/BAJA]]="","No Aplica",IF(AND(MONTH(Tabla2[[#This Row],[FECHA CESE/BAJA]])=MONTH(TODAY()-30),YEAR(Tabla2[[#This Row],[FECHA CESE/BAJA]])=YEAR(TODAY())),MONTH(TODAY()-30)&amp;"-"&amp;YEAR(TODAY()),"Borrar")),"No aplica")</f>
        <v>No Aplica</v>
      </c>
      <c r="AD959" t="str">
        <f>+IFERROR(IF(Tabla2[[#This Row],[FECHA INICIO DE LABORES EN OBRA]]="","No Aplica",IF(AND(MONTH(Tabla2[[#This Row],[FECHA INICIO DE LABORES EN OBRA]])=MONTH(TODAY()-30),YEAR(Tabla2[[#This Row],[FECHA INICIO DE LABORES EN OBRA]])=YEAR(TODAY())),MONTH(TODAY()-30)&amp;"-"&amp;YEAR(TODAY()),"No Aplica")),"No Aplica")</f>
        <v>No Aplica</v>
      </c>
    </row>
    <row r="960" spans="1:30" x14ac:dyDescent="0.25">
      <c r="A960" s="13" t="s">
        <v>4866</v>
      </c>
      <c r="B960" s="15" t="s">
        <v>4867</v>
      </c>
      <c r="C960" s="15" t="s">
        <v>4867</v>
      </c>
      <c r="D960" s="15" t="s">
        <v>5058</v>
      </c>
      <c r="E960" s="15" t="s">
        <v>5059</v>
      </c>
      <c r="F960" s="39">
        <v>25561</v>
      </c>
      <c r="G960" s="15">
        <v>2</v>
      </c>
      <c r="H960" s="15" t="s">
        <v>3619</v>
      </c>
      <c r="I960" s="15" t="s">
        <v>4870</v>
      </c>
      <c r="J960" s="15" t="s">
        <v>5060</v>
      </c>
      <c r="K960" s="15" t="s">
        <v>2645</v>
      </c>
      <c r="L960" s="40" t="s">
        <v>6</v>
      </c>
      <c r="M960" s="39"/>
      <c r="N960" s="41" t="s">
        <v>2063</v>
      </c>
      <c r="O960" s="39">
        <v>45048</v>
      </c>
      <c r="P960" s="40">
        <v>1</v>
      </c>
      <c r="Q960" s="40">
        <v>4</v>
      </c>
      <c r="R960" s="40" t="str">
        <f>IFERROR(VLOOKUP(Tabla2[[#This Row],[CONTRATISTA PRNCIPAL]],Hoja1!$L$5:$M$9,2,FALSE),"CJV")</f>
        <v>CJV</v>
      </c>
      <c r="S960" s="40" t="str">
        <f>IF(Tabla2[[#This Row],[EMPRESA]]=Tabla2[[#This Row],[CONTRATISTA PRNCIPAL]],"Principal","Secundaria")</f>
        <v>Principal</v>
      </c>
      <c r="T960" s="42">
        <f>IFERROR(1/COUNTIF(Tabla2[CONTRATISTA PRNCIPAL],Tabla2[[#This Row],[CONTRATISTA PRNCIPAL]]),0)</f>
        <v>0.0125</v>
      </c>
      <c r="U960" s="43">
        <f>IF(((TODAY()-Tabla2[[#This Row],[FECHA NACIMIENTO]])/365)&lt;18,"Corregir", IF(((TODAY()-Tabla2[[#This Row],[FECHA NACIMIENTO]])/365)&gt;80, "Corregir",ROUNDDOWN(((TODAY()-Tabla2[[#This Row],[FECHA NACIMIENTO]])/365),0)))</f>
        <v>53</v>
      </c>
      <c r="V9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960" s="44" t="str">
        <f>+IF(Tabla2[[#This Row],[Edad]]="Corregir","Corregir","Ok")</f>
        <v>Ok</v>
      </c>
      <c r="X960" s="42" t="str">
        <f>+IFERROR(VLOOKUP(Tabla2[[#This Row],[DISTRITO SEGÚN DNI]],Hoja1!$A$2:$B$32,2,FALSE),"No")</f>
        <v>No</v>
      </c>
      <c r="Y960" s="42" t="str">
        <f>IF(OR(LOWER(Tabla2[[#This Row],[GENERO]])="masculino", LOWER(Tabla2[[#This Row],[GENERO]])="femenino"),"OK","Corregir")</f>
        <v>OK</v>
      </c>
      <c r="Z960" s="42" t="str">
        <f>+IF(Tabla2[[#This Row],[Nro. DNI / CE]]="","Corregir",IF(LEN(Tabla2[[#This Row],[Nro. DNI / CE]])&gt;=8,"OK","Corregir"))</f>
        <v>OK</v>
      </c>
      <c r="AA960" s="42">
        <f>COUNTIF(Tabla2[APELLIDOS Y NOMBRES],Tabla2[[#This Row],[APELLIDOS Y NOMBRES]])</f>
        <v>1</v>
      </c>
      <c r="AB960" s="42">
        <f>IF(Tabla2[[#This Row],[Trabajador]]&gt;1,1/Tabla2[[#This Row],[Trabajador]],Tabla2[[#This Row],[Trabajador]])</f>
        <v>1</v>
      </c>
      <c r="AC960" t="str">
        <f>+IFERROR(IF(Tabla2[[#This Row],[FECHA CESE/BAJA]]="","No Aplica",IF(AND(MONTH(Tabla2[[#This Row],[FECHA CESE/BAJA]])=MONTH(TODAY()-30),YEAR(Tabla2[[#This Row],[FECHA CESE/BAJA]])=YEAR(TODAY())),MONTH(TODAY()-30)&amp;"-"&amp;YEAR(TODAY()),"Borrar")),"No aplica")</f>
        <v>No Aplica</v>
      </c>
      <c r="AD960" t="str">
        <f>+IFERROR(IF(Tabla2[[#This Row],[FECHA INICIO DE LABORES EN OBRA]]="","No Aplica",IF(AND(MONTH(Tabla2[[#This Row],[FECHA INICIO DE LABORES EN OBRA]])=MONTH(TODAY()-30),YEAR(Tabla2[[#This Row],[FECHA INICIO DE LABORES EN OBRA]])=YEAR(TODAY())),MONTH(TODAY()-30)&amp;"-"&amp;YEAR(TODAY()),"No Aplica")),"No Aplica")</f>
        <v>No Aplica</v>
      </c>
    </row>
    <row r="961" spans="1:30" x14ac:dyDescent="0.25">
      <c r="A961" s="13" t="s">
        <v>4866</v>
      </c>
      <c r="B961" s="15" t="s">
        <v>4867</v>
      </c>
      <c r="C961" s="15" t="s">
        <v>4867</v>
      </c>
      <c r="D961" s="15" t="s">
        <v>5061</v>
      </c>
      <c r="E961" s="15" t="s">
        <v>5062</v>
      </c>
      <c r="F961" s="39" t="s">
        <v>5063</v>
      </c>
      <c r="G961" s="15">
        <v>2</v>
      </c>
      <c r="H961" s="15" t="s">
        <v>3619</v>
      </c>
      <c r="I961" s="15" t="s">
        <v>4870</v>
      </c>
      <c r="J961" s="15" t="s">
        <v>5064</v>
      </c>
      <c r="K961" s="15" t="s">
        <v>2237</v>
      </c>
      <c r="L961" s="40" t="s">
        <v>6</v>
      </c>
      <c r="M961" s="39"/>
      <c r="N961" s="41" t="s">
        <v>2063</v>
      </c>
      <c r="O961" s="39">
        <v>45048</v>
      </c>
      <c r="P961" s="40">
        <v>1</v>
      </c>
      <c r="Q961" s="40">
        <v>4</v>
      </c>
      <c r="R961" s="40" t="str">
        <f>IFERROR(VLOOKUP(Tabla2[[#This Row],[CONTRATISTA PRNCIPAL]],Hoja1!$L$5:$M$9,2,FALSE),"CJV")</f>
        <v>CJV</v>
      </c>
      <c r="S961" s="40" t="str">
        <f>IF(Tabla2[[#This Row],[EMPRESA]]=Tabla2[[#This Row],[CONTRATISTA PRNCIPAL]],"Principal","Secundaria")</f>
        <v>Principal</v>
      </c>
      <c r="T961" s="42">
        <f>IFERROR(1/COUNTIF(Tabla2[CONTRATISTA PRNCIPAL],Tabla2[[#This Row],[CONTRATISTA PRNCIPAL]]),0)</f>
        <v>0.0125</v>
      </c>
      <c r="U961" s="43">
        <f>IF(((TODAY()-Tabla2[[#This Row],[FECHA NACIMIENTO]])/365)&lt;18,"Corregir", IF(((TODAY()-Tabla2[[#This Row],[FECHA NACIMIENTO]])/365)&gt;80, "Corregir",ROUNDDOWN(((TODAY()-Tabla2[[#This Row],[FECHA NACIMIENTO]])/365),0)))</f>
        <v>49</v>
      </c>
      <c r="V9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61" s="44" t="str">
        <f>+IF(Tabla2[[#This Row],[Edad]]="Corregir","Corregir","Ok")</f>
        <v>Ok</v>
      </c>
      <c r="X961" s="42" t="str">
        <f>+IFERROR(VLOOKUP(Tabla2[[#This Row],[DISTRITO SEGÚN DNI]],Hoja1!$A$2:$B$32,2,FALSE),"No")</f>
        <v>No</v>
      </c>
      <c r="Y961" s="42" t="str">
        <f>IF(OR(LOWER(Tabla2[[#This Row],[GENERO]])="masculino", LOWER(Tabla2[[#This Row],[GENERO]])="femenino"),"OK","Corregir")</f>
        <v>OK</v>
      </c>
      <c r="Z961" s="42" t="str">
        <f>+IF(Tabla2[[#This Row],[Nro. DNI / CE]]="","Corregir",IF(LEN(Tabla2[[#This Row],[Nro. DNI / CE]])&gt;=8,"OK","Corregir"))</f>
        <v>OK</v>
      </c>
      <c r="AA961" s="42">
        <f>COUNTIF(Tabla2[APELLIDOS Y NOMBRES],Tabla2[[#This Row],[APELLIDOS Y NOMBRES]])</f>
        <v>1</v>
      </c>
      <c r="AB961" s="42">
        <f>IF(Tabla2[[#This Row],[Trabajador]]&gt;1,1/Tabla2[[#This Row],[Trabajador]],Tabla2[[#This Row],[Trabajador]])</f>
        <v>1</v>
      </c>
      <c r="AC961" t="str">
        <f>+IFERROR(IF(Tabla2[[#This Row],[FECHA CESE/BAJA]]="","No Aplica",IF(AND(MONTH(Tabla2[[#This Row],[FECHA CESE/BAJA]])=MONTH(TODAY()-30),YEAR(Tabla2[[#This Row],[FECHA CESE/BAJA]])=YEAR(TODAY())),MONTH(TODAY()-30)&amp;"-"&amp;YEAR(TODAY()),"Borrar")),"No aplica")</f>
        <v>No Aplica</v>
      </c>
      <c r="AD961" t="str">
        <f>+IFERROR(IF(Tabla2[[#This Row],[FECHA INICIO DE LABORES EN OBRA]]="","No Aplica",IF(AND(MONTH(Tabla2[[#This Row],[FECHA INICIO DE LABORES EN OBRA]])=MONTH(TODAY()-30),YEAR(Tabla2[[#This Row],[FECHA INICIO DE LABORES EN OBRA]])=YEAR(TODAY())),MONTH(TODAY()-30)&amp;"-"&amp;YEAR(TODAY()),"No Aplica")),"No Aplica")</f>
        <v>No Aplica</v>
      </c>
    </row>
    <row r="962" spans="1:30" x14ac:dyDescent="0.25">
      <c r="A962" s="13" t="s">
        <v>4866</v>
      </c>
      <c r="B962" s="15" t="s">
        <v>4867</v>
      </c>
      <c r="C962" s="15" t="s">
        <v>4867</v>
      </c>
      <c r="D962" s="15">
        <v>44265858</v>
      </c>
      <c r="E962" s="15" t="s">
        <v>5065</v>
      </c>
      <c r="F962" s="39" t="s">
        <v>5066</v>
      </c>
      <c r="G962" s="15">
        <v>2</v>
      </c>
      <c r="H962" s="15" t="s">
        <v>3619</v>
      </c>
      <c r="I962" s="15" t="s">
        <v>4870</v>
      </c>
      <c r="J962" s="15" t="s">
        <v>5067</v>
      </c>
      <c r="K962" s="15" t="s">
        <v>2645</v>
      </c>
      <c r="L962" s="40" t="s">
        <v>6</v>
      </c>
      <c r="M962" s="39"/>
      <c r="N962" s="41" t="s">
        <v>2063</v>
      </c>
      <c r="O962" s="39">
        <v>45048</v>
      </c>
      <c r="P962" s="40">
        <v>1</v>
      </c>
      <c r="Q962" s="40">
        <v>4</v>
      </c>
      <c r="R962" s="40" t="str">
        <f>IFERROR(VLOOKUP(Tabla2[[#This Row],[CONTRATISTA PRNCIPAL]],Hoja1!$L$5:$M$9,2,FALSE),"CJV")</f>
        <v>CJV</v>
      </c>
      <c r="S962" s="40" t="str">
        <f>IF(Tabla2[[#This Row],[EMPRESA]]=Tabla2[[#This Row],[CONTRATISTA PRNCIPAL]],"Principal","Secundaria")</f>
        <v>Principal</v>
      </c>
      <c r="T962" s="42">
        <f>IFERROR(1/COUNTIF(Tabla2[CONTRATISTA PRNCIPAL],Tabla2[[#This Row],[CONTRATISTA PRNCIPAL]]),0)</f>
        <v>0.0125</v>
      </c>
      <c r="U962" s="43">
        <f>IF(((TODAY()-Tabla2[[#This Row],[FECHA NACIMIENTO]])/365)&lt;18,"Corregir", IF(((TODAY()-Tabla2[[#This Row],[FECHA NACIMIENTO]])/365)&gt;80, "Corregir",ROUNDDOWN(((TODAY()-Tabla2[[#This Row],[FECHA NACIMIENTO]])/365),0)))</f>
        <v>40</v>
      </c>
      <c r="V9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62" s="44" t="str">
        <f>+IF(Tabla2[[#This Row],[Edad]]="Corregir","Corregir","Ok")</f>
        <v>Ok</v>
      </c>
      <c r="X962" s="42" t="str">
        <f>+IFERROR(VLOOKUP(Tabla2[[#This Row],[DISTRITO SEGÚN DNI]],Hoja1!$A$2:$B$32,2,FALSE),"No")</f>
        <v>No</v>
      </c>
      <c r="Y962" s="42" t="str">
        <f>IF(OR(LOWER(Tabla2[[#This Row],[GENERO]])="masculino", LOWER(Tabla2[[#This Row],[GENERO]])="femenino"),"OK","Corregir")</f>
        <v>OK</v>
      </c>
      <c r="Z962" s="42" t="str">
        <f>+IF(Tabla2[[#This Row],[Nro. DNI / CE]]="","Corregir",IF(LEN(Tabla2[[#This Row],[Nro. DNI / CE]])&gt;=8,"OK","Corregir"))</f>
        <v>OK</v>
      </c>
      <c r="AA962" s="42">
        <f>COUNTIF(Tabla2[APELLIDOS Y NOMBRES],Tabla2[[#This Row],[APELLIDOS Y NOMBRES]])</f>
        <v>1</v>
      </c>
      <c r="AB962" s="42">
        <f>IF(Tabla2[[#This Row],[Trabajador]]&gt;1,1/Tabla2[[#This Row],[Trabajador]],Tabla2[[#This Row],[Trabajador]])</f>
        <v>1</v>
      </c>
      <c r="AC962" t="str">
        <f>+IFERROR(IF(Tabla2[[#This Row],[FECHA CESE/BAJA]]="","No Aplica",IF(AND(MONTH(Tabla2[[#This Row],[FECHA CESE/BAJA]])=MONTH(TODAY()-30),YEAR(Tabla2[[#This Row],[FECHA CESE/BAJA]])=YEAR(TODAY())),MONTH(TODAY()-30)&amp;"-"&amp;YEAR(TODAY()),"Borrar")),"No aplica")</f>
        <v>No Aplica</v>
      </c>
      <c r="AD962" t="str">
        <f>+IFERROR(IF(Tabla2[[#This Row],[FECHA INICIO DE LABORES EN OBRA]]="","No Aplica",IF(AND(MONTH(Tabla2[[#This Row],[FECHA INICIO DE LABORES EN OBRA]])=MONTH(TODAY()-30),YEAR(Tabla2[[#This Row],[FECHA INICIO DE LABORES EN OBRA]])=YEAR(TODAY())),MONTH(TODAY()-30)&amp;"-"&amp;YEAR(TODAY()),"No Aplica")),"No Aplica")</f>
        <v>No Aplica</v>
      </c>
    </row>
    <row r="963" spans="1:30" x14ac:dyDescent="0.25">
      <c r="A963" s="13" t="s">
        <v>4866</v>
      </c>
      <c r="B963" s="15" t="s">
        <v>4867</v>
      </c>
      <c r="C963" s="15" t="s">
        <v>4867</v>
      </c>
      <c r="D963" s="15">
        <v>75610892</v>
      </c>
      <c r="E963" s="15" t="s">
        <v>5068</v>
      </c>
      <c r="F963" s="39" t="s">
        <v>5069</v>
      </c>
      <c r="G963" s="15">
        <v>2</v>
      </c>
      <c r="H963" s="15" t="s">
        <v>3619</v>
      </c>
      <c r="I963" s="15" t="s">
        <v>4870</v>
      </c>
      <c r="J963" s="15" t="s">
        <v>5070</v>
      </c>
      <c r="K963" s="15" t="s">
        <v>4274</v>
      </c>
      <c r="L963" s="40" t="s">
        <v>6</v>
      </c>
      <c r="M963" s="39"/>
      <c r="N963" s="41" t="s">
        <v>2063</v>
      </c>
      <c r="O963" s="39">
        <v>45048</v>
      </c>
      <c r="P963" s="40">
        <v>1</v>
      </c>
      <c r="Q963" s="40">
        <v>4</v>
      </c>
      <c r="R963" s="40" t="str">
        <f>IFERROR(VLOOKUP(Tabla2[[#This Row],[CONTRATISTA PRNCIPAL]],Hoja1!$L$5:$M$9,2,FALSE),"CJV")</f>
        <v>CJV</v>
      </c>
      <c r="S963" s="40" t="str">
        <f>IF(Tabla2[[#This Row],[EMPRESA]]=Tabla2[[#This Row],[CONTRATISTA PRNCIPAL]],"Principal","Secundaria")</f>
        <v>Principal</v>
      </c>
      <c r="T963" s="42">
        <f>IFERROR(1/COUNTIF(Tabla2[CONTRATISTA PRNCIPAL],Tabla2[[#This Row],[CONTRATISTA PRNCIPAL]]),0)</f>
        <v>0.0125</v>
      </c>
      <c r="U963" s="43">
        <f>IF(((TODAY()-Tabla2[[#This Row],[FECHA NACIMIENTO]])/365)&lt;18,"Corregir", IF(((TODAY()-Tabla2[[#This Row],[FECHA NACIMIENTO]])/365)&gt;80, "Corregir",ROUNDDOWN(((TODAY()-Tabla2[[#This Row],[FECHA NACIMIENTO]])/365),0)))</f>
        <v>28</v>
      </c>
      <c r="V9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63" s="44" t="str">
        <f>+IF(Tabla2[[#This Row],[Edad]]="Corregir","Corregir","Ok")</f>
        <v>Ok</v>
      </c>
      <c r="X963" s="42" t="str">
        <f>+IFERROR(VLOOKUP(Tabla2[[#This Row],[DISTRITO SEGÚN DNI]],Hoja1!$A$2:$B$32,2,FALSE),"No")</f>
        <v>No</v>
      </c>
      <c r="Y963" s="42" t="str">
        <f>IF(OR(LOWER(Tabla2[[#This Row],[GENERO]])="masculino", LOWER(Tabla2[[#This Row],[GENERO]])="femenino"),"OK","Corregir")</f>
        <v>OK</v>
      </c>
      <c r="Z963" s="42" t="str">
        <f>+IF(Tabla2[[#This Row],[Nro. DNI / CE]]="","Corregir",IF(LEN(Tabla2[[#This Row],[Nro. DNI / CE]])&gt;=8,"OK","Corregir"))</f>
        <v>OK</v>
      </c>
      <c r="AA963" s="42">
        <f>COUNTIF(Tabla2[APELLIDOS Y NOMBRES],Tabla2[[#This Row],[APELLIDOS Y NOMBRES]])</f>
        <v>1</v>
      </c>
      <c r="AB963" s="42">
        <f>IF(Tabla2[[#This Row],[Trabajador]]&gt;1,1/Tabla2[[#This Row],[Trabajador]],Tabla2[[#This Row],[Trabajador]])</f>
        <v>1</v>
      </c>
      <c r="AC963" t="str">
        <f>+IFERROR(IF(Tabla2[[#This Row],[FECHA CESE/BAJA]]="","No Aplica",IF(AND(MONTH(Tabla2[[#This Row],[FECHA CESE/BAJA]])=MONTH(TODAY()-30),YEAR(Tabla2[[#This Row],[FECHA CESE/BAJA]])=YEAR(TODAY())),MONTH(TODAY()-30)&amp;"-"&amp;YEAR(TODAY()),"Borrar")),"No aplica")</f>
        <v>No Aplica</v>
      </c>
      <c r="AD963" t="str">
        <f>+IFERROR(IF(Tabla2[[#This Row],[FECHA INICIO DE LABORES EN OBRA]]="","No Aplica",IF(AND(MONTH(Tabla2[[#This Row],[FECHA INICIO DE LABORES EN OBRA]])=MONTH(TODAY()-30),YEAR(Tabla2[[#This Row],[FECHA INICIO DE LABORES EN OBRA]])=YEAR(TODAY())),MONTH(TODAY()-30)&amp;"-"&amp;YEAR(TODAY()),"No Aplica")),"No Aplica")</f>
        <v>No Aplica</v>
      </c>
    </row>
    <row r="964" spans="1:30" x14ac:dyDescent="0.25">
      <c r="A964" s="13" t="s">
        <v>4866</v>
      </c>
      <c r="B964" s="15" t="s">
        <v>4867</v>
      </c>
      <c r="C964" s="15" t="s">
        <v>4867</v>
      </c>
      <c r="D964" s="15">
        <v>16123977</v>
      </c>
      <c r="E964" s="15" t="s">
        <v>1075</v>
      </c>
      <c r="F964" s="39">
        <v>25101</v>
      </c>
      <c r="G964" s="15">
        <v>2</v>
      </c>
      <c r="H964" s="15" t="s">
        <v>2751</v>
      </c>
      <c r="I964" s="15" t="s">
        <v>5071</v>
      </c>
      <c r="J964" s="15" t="s">
        <v>5072</v>
      </c>
      <c r="K964" s="15" t="s">
        <v>17</v>
      </c>
      <c r="L964" s="40" t="s">
        <v>6</v>
      </c>
      <c r="M964" s="39"/>
      <c r="N964" s="41" t="s">
        <v>2063</v>
      </c>
      <c r="O964" s="39">
        <v>45082</v>
      </c>
      <c r="P964" s="40">
        <v>1</v>
      </c>
      <c r="Q964" s="40">
        <v>4</v>
      </c>
      <c r="R964" s="40" t="str">
        <f>IFERROR(VLOOKUP(Tabla2[[#This Row],[CONTRATISTA PRNCIPAL]],Hoja1!$L$5:$M$9,2,FALSE),"CJV")</f>
        <v>CJV</v>
      </c>
      <c r="S964" s="40" t="str">
        <f>IF(Tabla2[[#This Row],[EMPRESA]]=Tabla2[[#This Row],[CONTRATISTA PRNCIPAL]],"Principal","Secundaria")</f>
        <v>Principal</v>
      </c>
      <c r="T964" s="42">
        <f>IFERROR(1/COUNTIF(Tabla2[CONTRATISTA PRNCIPAL],Tabla2[[#This Row],[CONTRATISTA PRNCIPAL]]),0)</f>
        <v>0.0125</v>
      </c>
      <c r="U964" s="43">
        <f>IF(((TODAY()-Tabla2[[#This Row],[FECHA NACIMIENTO]])/365)&lt;18,"Corregir", IF(((TODAY()-Tabla2[[#This Row],[FECHA NACIMIENTO]])/365)&gt;80, "Corregir",ROUNDDOWN(((TODAY()-Tabla2[[#This Row],[FECHA NACIMIENTO]])/365),0)))</f>
        <v>55</v>
      </c>
      <c r="V9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964" s="44" t="str">
        <f>+IF(Tabla2[[#This Row],[Edad]]="Corregir","Corregir","Ok")</f>
        <v>Ok</v>
      </c>
      <c r="X964" s="42" t="str">
        <f>+IFERROR(VLOOKUP(Tabla2[[#This Row],[DISTRITO SEGÚN DNI]],Hoja1!$A$2:$B$32,2,FALSE),"No")</f>
        <v>ATE</v>
      </c>
      <c r="Y964" s="42" t="str">
        <f>IF(OR(LOWER(Tabla2[[#This Row],[GENERO]])="masculino", LOWER(Tabla2[[#This Row],[GENERO]])="femenino"),"OK","Corregir")</f>
        <v>OK</v>
      </c>
      <c r="Z964" s="42" t="str">
        <f>+IF(Tabla2[[#This Row],[Nro. DNI / CE]]="","Corregir",IF(LEN(Tabla2[[#This Row],[Nro. DNI / CE]])&gt;=8,"OK","Corregir"))</f>
        <v>OK</v>
      </c>
      <c r="AA964" s="42">
        <f>COUNTIF(Tabla2[APELLIDOS Y NOMBRES],Tabla2[[#This Row],[APELLIDOS Y NOMBRES]])</f>
        <v>1</v>
      </c>
      <c r="AB964" s="42">
        <f>IF(Tabla2[[#This Row],[Trabajador]]&gt;1,1/Tabla2[[#This Row],[Trabajador]],Tabla2[[#This Row],[Trabajador]])</f>
        <v>1</v>
      </c>
      <c r="AC964" t="str">
        <f>+IFERROR(IF(Tabla2[[#This Row],[FECHA CESE/BAJA]]="","No Aplica",IF(AND(MONTH(Tabla2[[#This Row],[FECHA CESE/BAJA]])=MONTH(TODAY()-30),YEAR(Tabla2[[#This Row],[FECHA CESE/BAJA]])=YEAR(TODAY())),MONTH(TODAY()-30)&amp;"-"&amp;YEAR(TODAY()),"Borrar")),"No aplica")</f>
        <v>No Aplica</v>
      </c>
      <c r="AD964" t="str">
        <f>+IFERROR(IF(Tabla2[[#This Row],[FECHA INICIO DE LABORES EN OBRA]]="","No Aplica",IF(AND(MONTH(Tabla2[[#This Row],[FECHA INICIO DE LABORES EN OBRA]])=MONTH(TODAY()-30),YEAR(Tabla2[[#This Row],[FECHA INICIO DE LABORES EN OBRA]])=YEAR(TODAY())),MONTH(TODAY()-30)&amp;"-"&amp;YEAR(TODAY()),"No Aplica")),"No Aplica")</f>
        <v>No Aplica</v>
      </c>
    </row>
    <row r="965" spans="1:30" x14ac:dyDescent="0.25">
      <c r="A965" s="13" t="s">
        <v>4866</v>
      </c>
      <c r="B965" s="15" t="s">
        <v>4867</v>
      </c>
      <c r="C965" s="15" t="s">
        <v>4867</v>
      </c>
      <c r="D965" s="15">
        <v>73947618</v>
      </c>
      <c r="E965" s="15" t="s">
        <v>1076</v>
      </c>
      <c r="F965" s="39">
        <v>34024</v>
      </c>
      <c r="G965" s="15">
        <v>2</v>
      </c>
      <c r="H965" s="15" t="s">
        <v>3619</v>
      </c>
      <c r="I965" s="15" t="s">
        <v>4870</v>
      </c>
      <c r="J965" s="15" t="s">
        <v>5073</v>
      </c>
      <c r="K965" s="15" t="s">
        <v>27</v>
      </c>
      <c r="L965" s="40" t="s">
        <v>6</v>
      </c>
      <c r="M965" s="39"/>
      <c r="N965" s="41" t="s">
        <v>2063</v>
      </c>
      <c r="O965" s="39">
        <v>45085</v>
      </c>
      <c r="P965" s="40">
        <v>1</v>
      </c>
      <c r="Q965" s="40">
        <v>4</v>
      </c>
      <c r="R965" s="40" t="str">
        <f>IFERROR(VLOOKUP(Tabla2[[#This Row],[CONTRATISTA PRNCIPAL]],Hoja1!$L$5:$M$9,2,FALSE),"CJV")</f>
        <v>CJV</v>
      </c>
      <c r="S965" s="40" t="str">
        <f>IF(Tabla2[[#This Row],[EMPRESA]]=Tabla2[[#This Row],[CONTRATISTA PRNCIPAL]],"Principal","Secundaria")</f>
        <v>Principal</v>
      </c>
      <c r="T965" s="42">
        <f>IFERROR(1/COUNTIF(Tabla2[CONTRATISTA PRNCIPAL],Tabla2[[#This Row],[CONTRATISTA PRNCIPAL]]),0)</f>
        <v>0.0125</v>
      </c>
      <c r="U965" s="43">
        <f>IF(((TODAY()-Tabla2[[#This Row],[FECHA NACIMIENTO]])/365)&lt;18,"Corregir", IF(((TODAY()-Tabla2[[#This Row],[FECHA NACIMIENTO]])/365)&gt;80, "Corregir",ROUNDDOWN(((TODAY()-Tabla2[[#This Row],[FECHA NACIMIENTO]])/365),0)))</f>
        <v>30</v>
      </c>
      <c r="V9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65" s="44" t="str">
        <f>+IF(Tabla2[[#This Row],[Edad]]="Corregir","Corregir","Ok")</f>
        <v>Ok</v>
      </c>
      <c r="X965" s="42" t="str">
        <f>+IFERROR(VLOOKUP(Tabla2[[#This Row],[DISTRITO SEGÚN DNI]],Hoja1!$A$2:$B$32,2,FALSE),"No")</f>
        <v>CALLAO</v>
      </c>
      <c r="Y965" s="42" t="str">
        <f>IF(OR(LOWER(Tabla2[[#This Row],[GENERO]])="masculino", LOWER(Tabla2[[#This Row],[GENERO]])="femenino"),"OK","Corregir")</f>
        <v>OK</v>
      </c>
      <c r="Z965" s="42" t="str">
        <f>+IF(Tabla2[[#This Row],[Nro. DNI / CE]]="","Corregir",IF(LEN(Tabla2[[#This Row],[Nro. DNI / CE]])&gt;=8,"OK","Corregir"))</f>
        <v>OK</v>
      </c>
      <c r="AA965" s="42">
        <f>COUNTIF(Tabla2[APELLIDOS Y NOMBRES],Tabla2[[#This Row],[APELLIDOS Y NOMBRES]])</f>
        <v>1</v>
      </c>
      <c r="AB965" s="42">
        <f>IF(Tabla2[[#This Row],[Trabajador]]&gt;1,1/Tabla2[[#This Row],[Trabajador]],Tabla2[[#This Row],[Trabajador]])</f>
        <v>1</v>
      </c>
      <c r="AC965" t="str">
        <f>+IFERROR(IF(Tabla2[[#This Row],[FECHA CESE/BAJA]]="","No Aplica",IF(AND(MONTH(Tabla2[[#This Row],[FECHA CESE/BAJA]])=MONTH(TODAY()-30),YEAR(Tabla2[[#This Row],[FECHA CESE/BAJA]])=YEAR(TODAY())),MONTH(TODAY()-30)&amp;"-"&amp;YEAR(TODAY()),"Borrar")),"No aplica")</f>
        <v>No Aplica</v>
      </c>
      <c r="AD965" t="str">
        <f>+IFERROR(IF(Tabla2[[#This Row],[FECHA INICIO DE LABORES EN OBRA]]="","No Aplica",IF(AND(MONTH(Tabla2[[#This Row],[FECHA INICIO DE LABORES EN OBRA]])=MONTH(TODAY()-30),YEAR(Tabla2[[#This Row],[FECHA INICIO DE LABORES EN OBRA]])=YEAR(TODAY())),MONTH(TODAY()-30)&amp;"-"&amp;YEAR(TODAY()),"No Aplica")),"No Aplica")</f>
        <v>No Aplica</v>
      </c>
    </row>
    <row r="966" spans="1:30" x14ac:dyDescent="0.25">
      <c r="A966" s="13" t="s">
        <v>4866</v>
      </c>
      <c r="B966" s="15" t="s">
        <v>4867</v>
      </c>
      <c r="C966" s="15" t="s">
        <v>4867</v>
      </c>
      <c r="D966" s="15" t="s">
        <v>1077</v>
      </c>
      <c r="E966" s="15" t="s">
        <v>1078</v>
      </c>
      <c r="F966" s="39">
        <v>34324</v>
      </c>
      <c r="G966" s="15">
        <v>1</v>
      </c>
      <c r="H966" s="15" t="s">
        <v>2981</v>
      </c>
      <c r="I966" s="15" t="s">
        <v>4870</v>
      </c>
      <c r="J966" s="15" t="s">
        <v>5074</v>
      </c>
      <c r="K966" s="15" t="s">
        <v>17</v>
      </c>
      <c r="L966" s="40" t="s">
        <v>6</v>
      </c>
      <c r="M966" s="39"/>
      <c r="N966" s="41" t="s">
        <v>2063</v>
      </c>
      <c r="O966" s="39">
        <v>45086</v>
      </c>
      <c r="P966" s="40">
        <v>1</v>
      </c>
      <c r="Q966" s="40">
        <v>1</v>
      </c>
      <c r="R966" s="40" t="str">
        <f>IFERROR(VLOOKUP(Tabla2[[#This Row],[CONTRATISTA PRNCIPAL]],Hoja1!$L$5:$M$9,2,FALSE),"CJV")</f>
        <v>CJV</v>
      </c>
      <c r="S966" s="40" t="str">
        <f>IF(Tabla2[[#This Row],[EMPRESA]]=Tabla2[[#This Row],[CONTRATISTA PRNCIPAL]],"Principal","Secundaria")</f>
        <v>Principal</v>
      </c>
      <c r="T966" s="42">
        <f>IFERROR(1/COUNTIF(Tabla2[CONTRATISTA PRNCIPAL],Tabla2[[#This Row],[CONTRATISTA PRNCIPAL]]),0)</f>
        <v>0.0125</v>
      </c>
      <c r="U966" s="43">
        <f>IF(((TODAY()-Tabla2[[#This Row],[FECHA NACIMIENTO]])/365)&lt;18,"Corregir", IF(((TODAY()-Tabla2[[#This Row],[FECHA NACIMIENTO]])/365)&gt;80, "Corregir",ROUNDDOWN(((TODAY()-Tabla2[[#This Row],[FECHA NACIMIENTO]])/365),0)))</f>
        <v>29</v>
      </c>
      <c r="V9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66" s="44" t="str">
        <f>+IF(Tabla2[[#This Row],[Edad]]="Corregir","Corregir","Ok")</f>
        <v>Ok</v>
      </c>
      <c r="X966" s="42" t="str">
        <f>+IFERROR(VLOOKUP(Tabla2[[#This Row],[DISTRITO SEGÚN DNI]],Hoja1!$A$2:$B$32,2,FALSE),"No")</f>
        <v>ATE</v>
      </c>
      <c r="Y966" s="42" t="str">
        <f>IF(OR(LOWER(Tabla2[[#This Row],[GENERO]])="masculino", LOWER(Tabla2[[#This Row],[GENERO]])="femenino"),"OK","Corregir")</f>
        <v>OK</v>
      </c>
      <c r="Z966" s="42" t="str">
        <f>+IF(Tabla2[[#This Row],[Nro. DNI / CE]]="","Corregir",IF(LEN(Tabla2[[#This Row],[Nro. DNI / CE]])&gt;=8,"OK","Corregir"))</f>
        <v>OK</v>
      </c>
      <c r="AA966" s="42">
        <f>COUNTIF(Tabla2[APELLIDOS Y NOMBRES],Tabla2[[#This Row],[APELLIDOS Y NOMBRES]])</f>
        <v>1</v>
      </c>
      <c r="AB966" s="42">
        <f>IF(Tabla2[[#This Row],[Trabajador]]&gt;1,1/Tabla2[[#This Row],[Trabajador]],Tabla2[[#This Row],[Trabajador]])</f>
        <v>1</v>
      </c>
      <c r="AC966" t="str">
        <f>+IFERROR(IF(Tabla2[[#This Row],[FECHA CESE/BAJA]]="","No Aplica",IF(AND(MONTH(Tabla2[[#This Row],[FECHA CESE/BAJA]])=MONTH(TODAY()-30),YEAR(Tabla2[[#This Row],[FECHA CESE/BAJA]])=YEAR(TODAY())),MONTH(TODAY()-30)&amp;"-"&amp;YEAR(TODAY()),"Borrar")),"No aplica")</f>
        <v>No Aplica</v>
      </c>
      <c r="AD966" t="str">
        <f>+IFERROR(IF(Tabla2[[#This Row],[FECHA INICIO DE LABORES EN OBRA]]="","No Aplica",IF(AND(MONTH(Tabla2[[#This Row],[FECHA INICIO DE LABORES EN OBRA]])=MONTH(TODAY()-30),YEAR(Tabla2[[#This Row],[FECHA INICIO DE LABORES EN OBRA]])=YEAR(TODAY())),MONTH(TODAY()-30)&amp;"-"&amp;YEAR(TODAY()),"No Aplica")),"No Aplica")</f>
        <v>No Aplica</v>
      </c>
    </row>
    <row r="967" spans="1:30" x14ac:dyDescent="0.25">
      <c r="A967" s="13">
        <v>20546594077</v>
      </c>
      <c r="B967" s="15" t="s">
        <v>5075</v>
      </c>
      <c r="C967" s="15" t="s">
        <v>4867</v>
      </c>
      <c r="D967" s="15">
        <v>44100029</v>
      </c>
      <c r="E967" s="15" t="s">
        <v>5076</v>
      </c>
      <c r="F967" s="39">
        <v>31779</v>
      </c>
      <c r="G967" s="15">
        <v>1</v>
      </c>
      <c r="H967" s="15" t="s">
        <v>5077</v>
      </c>
      <c r="I967" s="15" t="s">
        <v>4870</v>
      </c>
      <c r="J967" s="15" t="s">
        <v>5078</v>
      </c>
      <c r="K967" s="15" t="s">
        <v>2182</v>
      </c>
      <c r="L967" s="40" t="s">
        <v>6</v>
      </c>
      <c r="M967" s="39"/>
      <c r="N967" s="41" t="s">
        <v>2063</v>
      </c>
      <c r="O967" s="39">
        <v>45110</v>
      </c>
      <c r="P967" s="40">
        <v>1</v>
      </c>
      <c r="Q967" s="40">
        <v>1</v>
      </c>
      <c r="R967" s="40" t="str">
        <f>IFERROR(VLOOKUP(Tabla2[[#This Row],[CONTRATISTA PRNCIPAL]],Hoja1!$L$5:$M$9,2,FALSE),"CJV")</f>
        <v>CJV</v>
      </c>
      <c r="S967" s="40" t="str">
        <f>IF(Tabla2[[#This Row],[EMPRESA]]=Tabla2[[#This Row],[CONTRATISTA PRNCIPAL]],"Principal","Secundaria")</f>
        <v>Secundaria</v>
      </c>
      <c r="T967" s="42">
        <f>IFERROR(1/COUNTIF(Tabla2[CONTRATISTA PRNCIPAL],Tabla2[[#This Row],[CONTRATISTA PRNCIPAL]]),0)</f>
        <v>0.0125</v>
      </c>
      <c r="U967" s="43">
        <f>IF(((TODAY()-Tabla2[[#This Row],[FECHA NACIMIENTO]])/365)&lt;18,"Corregir", IF(((TODAY()-Tabla2[[#This Row],[FECHA NACIMIENTO]])/365)&gt;80, "Corregir",ROUNDDOWN(((TODAY()-Tabla2[[#This Row],[FECHA NACIMIENTO]])/365),0)))</f>
        <v>36</v>
      </c>
      <c r="V9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67" s="44" t="str">
        <f>+IF(Tabla2[[#This Row],[Edad]]="Corregir","Corregir","Ok")</f>
        <v>Ok</v>
      </c>
      <c r="X967" s="42" t="str">
        <f>+IFERROR(VLOOKUP(Tabla2[[#This Row],[DISTRITO SEGÚN DNI]],Hoja1!$A$2:$B$32,2,FALSE),"No")</f>
        <v>No</v>
      </c>
      <c r="Y967" s="42" t="str">
        <f>IF(OR(LOWER(Tabla2[[#This Row],[GENERO]])="masculino", LOWER(Tabla2[[#This Row],[GENERO]])="femenino"),"OK","Corregir")</f>
        <v>OK</v>
      </c>
      <c r="Z967" s="42" t="str">
        <f>+IF(Tabla2[[#This Row],[Nro. DNI / CE]]="","Corregir",IF(LEN(Tabla2[[#This Row],[Nro. DNI / CE]])&gt;=8,"OK","Corregir"))</f>
        <v>OK</v>
      </c>
      <c r="AA967" s="42">
        <f>COUNTIF(Tabla2[APELLIDOS Y NOMBRES],Tabla2[[#This Row],[APELLIDOS Y NOMBRES]])</f>
        <v>1</v>
      </c>
      <c r="AB967" s="42">
        <f>IF(Tabla2[[#This Row],[Trabajador]]&gt;1,1/Tabla2[[#This Row],[Trabajador]],Tabla2[[#This Row],[Trabajador]])</f>
        <v>1</v>
      </c>
      <c r="AC967" t="str">
        <f>+IFERROR(IF(Tabla2[[#This Row],[FECHA CESE/BAJA]]="","No Aplica",IF(AND(MONTH(Tabla2[[#This Row],[FECHA CESE/BAJA]])=MONTH(TODAY()-30),YEAR(Tabla2[[#This Row],[FECHA CESE/BAJA]])=YEAR(TODAY())),MONTH(TODAY()-30)&amp;"-"&amp;YEAR(TODAY()),"Borrar")),"No aplica")</f>
        <v>No Aplica</v>
      </c>
      <c r="AD967" t="str">
        <f>+IFERROR(IF(Tabla2[[#This Row],[FECHA INICIO DE LABORES EN OBRA]]="","No Aplica",IF(AND(MONTH(Tabla2[[#This Row],[FECHA INICIO DE LABORES EN OBRA]])=MONTH(TODAY()-30),YEAR(Tabla2[[#This Row],[FECHA INICIO DE LABORES EN OBRA]])=YEAR(TODAY())),MONTH(TODAY()-30)&amp;"-"&amp;YEAR(TODAY()),"No Aplica")),"No Aplica")</f>
        <v>No Aplica</v>
      </c>
    </row>
    <row r="968" spans="1:30" x14ac:dyDescent="0.25">
      <c r="A968" s="13">
        <v>20550887054</v>
      </c>
      <c r="B968" s="15" t="s">
        <v>5079</v>
      </c>
      <c r="C968" s="15" t="s">
        <v>4867</v>
      </c>
      <c r="D968" s="15">
        <v>41119583</v>
      </c>
      <c r="E968" s="15" t="s">
        <v>1435</v>
      </c>
      <c r="F968" s="39">
        <v>29857</v>
      </c>
      <c r="G968" s="15">
        <v>1</v>
      </c>
      <c r="H968" s="15" t="s">
        <v>2668</v>
      </c>
      <c r="I968" s="15" t="s">
        <v>4870</v>
      </c>
      <c r="J968" s="15" t="s">
        <v>5080</v>
      </c>
      <c r="K968" s="15" t="s">
        <v>34</v>
      </c>
      <c r="L968" s="40" t="s">
        <v>6</v>
      </c>
      <c r="M968" s="39"/>
      <c r="N968" s="41" t="s">
        <v>2063</v>
      </c>
      <c r="O968" s="39">
        <v>45111</v>
      </c>
      <c r="P968" s="40">
        <v>1</v>
      </c>
      <c r="Q968" s="40">
        <v>1</v>
      </c>
      <c r="R968" s="40" t="str">
        <f>IFERROR(VLOOKUP(Tabla2[[#This Row],[CONTRATISTA PRNCIPAL]],Hoja1!$L$5:$M$9,2,FALSE),"CJV")</f>
        <v>CJV</v>
      </c>
      <c r="S968" s="40" t="str">
        <f>IF(Tabla2[[#This Row],[EMPRESA]]=Tabla2[[#This Row],[CONTRATISTA PRNCIPAL]],"Principal","Secundaria")</f>
        <v>Secundaria</v>
      </c>
      <c r="T968" s="42">
        <f>IFERROR(1/COUNTIF(Tabla2[CONTRATISTA PRNCIPAL],Tabla2[[#This Row],[CONTRATISTA PRNCIPAL]]),0)</f>
        <v>0.0125</v>
      </c>
      <c r="U968" s="43">
        <f>IF(((TODAY()-Tabla2[[#This Row],[FECHA NACIMIENTO]])/365)&lt;18,"Corregir", IF(((TODAY()-Tabla2[[#This Row],[FECHA NACIMIENTO]])/365)&gt;80, "Corregir",ROUNDDOWN(((TODAY()-Tabla2[[#This Row],[FECHA NACIMIENTO]])/365),0)))</f>
        <v>42</v>
      </c>
      <c r="V9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68" s="44" t="str">
        <f>+IF(Tabla2[[#This Row],[Edad]]="Corregir","Corregir","Ok")</f>
        <v>Ok</v>
      </c>
      <c r="X968" s="42" t="str">
        <f>+IFERROR(VLOOKUP(Tabla2[[#This Row],[DISTRITO SEGÚN DNI]],Hoja1!$A$2:$B$32,2,FALSE),"No")</f>
        <v>SANTA ANITA</v>
      </c>
      <c r="Y968" s="42" t="str">
        <f>IF(OR(LOWER(Tabla2[[#This Row],[GENERO]])="masculino", LOWER(Tabla2[[#This Row],[GENERO]])="femenino"),"OK","Corregir")</f>
        <v>OK</v>
      </c>
      <c r="Z968" s="42" t="str">
        <f>+IF(Tabla2[[#This Row],[Nro. DNI / CE]]="","Corregir",IF(LEN(Tabla2[[#This Row],[Nro. DNI / CE]])&gt;=8,"OK","Corregir"))</f>
        <v>OK</v>
      </c>
      <c r="AA968" s="42">
        <f>COUNTIF(Tabla2[APELLIDOS Y NOMBRES],Tabla2[[#This Row],[APELLIDOS Y NOMBRES]])</f>
        <v>1</v>
      </c>
      <c r="AB968" s="42">
        <f>IF(Tabla2[[#This Row],[Trabajador]]&gt;1,1/Tabla2[[#This Row],[Trabajador]],Tabla2[[#This Row],[Trabajador]])</f>
        <v>1</v>
      </c>
      <c r="AC968" t="str">
        <f>+IFERROR(IF(Tabla2[[#This Row],[FECHA CESE/BAJA]]="","No Aplica",IF(AND(MONTH(Tabla2[[#This Row],[FECHA CESE/BAJA]])=MONTH(TODAY()-30),YEAR(Tabla2[[#This Row],[FECHA CESE/BAJA]])=YEAR(TODAY())),MONTH(TODAY()-30)&amp;"-"&amp;YEAR(TODAY()),"Borrar")),"No aplica")</f>
        <v>No Aplica</v>
      </c>
      <c r="AD968" t="str">
        <f>+IFERROR(IF(Tabla2[[#This Row],[FECHA INICIO DE LABORES EN OBRA]]="","No Aplica",IF(AND(MONTH(Tabla2[[#This Row],[FECHA INICIO DE LABORES EN OBRA]])=MONTH(TODAY()-30),YEAR(Tabla2[[#This Row],[FECHA INICIO DE LABORES EN OBRA]])=YEAR(TODAY())),MONTH(TODAY()-30)&amp;"-"&amp;YEAR(TODAY()),"No Aplica")),"No Aplica")</f>
        <v>No Aplica</v>
      </c>
    </row>
    <row r="969" spans="1:30" x14ac:dyDescent="0.25">
      <c r="A969" s="13">
        <v>20600234359</v>
      </c>
      <c r="B969" s="15" t="s">
        <v>5081</v>
      </c>
      <c r="C969" s="15" t="s">
        <v>5081</v>
      </c>
      <c r="D969" s="15" t="s">
        <v>1840</v>
      </c>
      <c r="E969" s="15" t="s">
        <v>1841</v>
      </c>
      <c r="F969" s="39">
        <v>28578</v>
      </c>
      <c r="G969" s="15">
        <v>1</v>
      </c>
      <c r="H969" s="15" t="s">
        <v>5082</v>
      </c>
      <c r="I969" s="15" t="s">
        <v>5083</v>
      </c>
      <c r="J969" s="15" t="s">
        <v>5084</v>
      </c>
      <c r="K969" s="15" t="s">
        <v>3072</v>
      </c>
      <c r="L969" s="40" t="s">
        <v>6</v>
      </c>
      <c r="M969" s="39"/>
      <c r="N969" s="41" t="s">
        <v>2687</v>
      </c>
      <c r="O969" s="39">
        <v>44986</v>
      </c>
      <c r="P969" s="40">
        <v>1</v>
      </c>
      <c r="Q969" s="40">
        <v>1</v>
      </c>
      <c r="R969" s="40" t="str">
        <f>IFERROR(VLOOKUP(Tabla2[[#This Row],[CONTRATISTA PRNCIPAL]],Hoja1!$L$5:$M$9,2,FALSE),"CJV")</f>
        <v>CJV</v>
      </c>
      <c r="S969" s="40" t="str">
        <f>IF(Tabla2[[#This Row],[EMPRESA]]=Tabla2[[#This Row],[CONTRATISTA PRNCIPAL]],"Principal","Secundaria")</f>
        <v>Principal</v>
      </c>
      <c r="T969" s="42">
        <f>IFERROR(1/COUNTIF(Tabla2[CONTRATISTA PRNCIPAL],Tabla2[[#This Row],[CONTRATISTA PRNCIPAL]]),0)</f>
        <v>0.3333333333333333</v>
      </c>
      <c r="U969" s="43">
        <f>IF(((TODAY()-Tabla2[[#This Row],[FECHA NACIMIENTO]])/365)&lt;18,"Corregir", IF(((TODAY()-Tabla2[[#This Row],[FECHA NACIMIENTO]])/365)&gt;80, "Corregir",ROUNDDOWN(((TODAY()-Tabla2[[#This Row],[FECHA NACIMIENTO]])/365),0)))</f>
        <v>45</v>
      </c>
      <c r="V9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69" s="44" t="str">
        <f>+IF(Tabla2[[#This Row],[Edad]]="Corregir","Corregir","Ok")</f>
        <v>Ok</v>
      </c>
      <c r="X969" s="42" t="str">
        <f>+IFERROR(VLOOKUP(Tabla2[[#This Row],[DISTRITO SEGÚN DNI]],Hoja1!$A$2:$B$32,2,FALSE),"No")</f>
        <v>SAN LUIS </v>
      </c>
      <c r="Y969" s="42" t="str">
        <f>IF(OR(LOWER(Tabla2[[#This Row],[GENERO]])="masculino", LOWER(Tabla2[[#This Row],[GENERO]])="femenino"),"OK","Corregir")</f>
        <v>OK</v>
      </c>
      <c r="Z969" s="42" t="str">
        <f>+IF(Tabla2[[#This Row],[Nro. DNI / CE]]="","Corregir",IF(LEN(Tabla2[[#This Row],[Nro. DNI / CE]])&gt;=8,"OK","Corregir"))</f>
        <v>OK</v>
      </c>
      <c r="AA969" s="42">
        <f>COUNTIF(Tabla2[APELLIDOS Y NOMBRES],Tabla2[[#This Row],[APELLIDOS Y NOMBRES]])</f>
        <v>1</v>
      </c>
      <c r="AB969" s="42">
        <f>IF(Tabla2[[#This Row],[Trabajador]]&gt;1,1/Tabla2[[#This Row],[Trabajador]],Tabla2[[#This Row],[Trabajador]])</f>
        <v>1</v>
      </c>
      <c r="AC969" t="str">
        <f>+IFERROR(IF(Tabla2[[#This Row],[FECHA CESE/BAJA]]="","No Aplica",IF(AND(MONTH(Tabla2[[#This Row],[FECHA CESE/BAJA]])=MONTH(TODAY()-30),YEAR(Tabla2[[#This Row],[FECHA CESE/BAJA]])=YEAR(TODAY())),MONTH(TODAY()-30)&amp;"-"&amp;YEAR(TODAY()),"Borrar")),"No aplica")</f>
        <v>No Aplica</v>
      </c>
      <c r="AD969" t="str">
        <f>+IFERROR(IF(Tabla2[[#This Row],[FECHA INICIO DE LABORES EN OBRA]]="","No Aplica",IF(AND(MONTH(Tabla2[[#This Row],[FECHA INICIO DE LABORES EN OBRA]])=MONTH(TODAY()-30),YEAR(Tabla2[[#This Row],[FECHA INICIO DE LABORES EN OBRA]])=YEAR(TODAY())),MONTH(TODAY()-30)&amp;"-"&amp;YEAR(TODAY()),"No Aplica")),"No Aplica")</f>
        <v>No Aplica</v>
      </c>
    </row>
    <row r="970" spans="1:30" x14ac:dyDescent="0.25">
      <c r="A970" s="13">
        <v>20600234359</v>
      </c>
      <c r="B970" s="15" t="s">
        <v>5081</v>
      </c>
      <c r="C970" s="15" t="s">
        <v>5081</v>
      </c>
      <c r="D970" s="15" t="s">
        <v>1840</v>
      </c>
      <c r="E970" s="15" t="s">
        <v>1842</v>
      </c>
      <c r="F970" s="39">
        <v>28578</v>
      </c>
      <c r="G970" s="15">
        <v>1</v>
      </c>
      <c r="H970" s="15" t="s">
        <v>5085</v>
      </c>
      <c r="I970" s="15" t="s">
        <v>5086</v>
      </c>
      <c r="J970" s="15" t="s">
        <v>5084</v>
      </c>
      <c r="K970" s="15" t="s">
        <v>3072</v>
      </c>
      <c r="L970" s="40" t="s">
        <v>6</v>
      </c>
      <c r="M970" s="39"/>
      <c r="N970" s="41" t="s">
        <v>2687</v>
      </c>
      <c r="O970" s="39">
        <v>45146</v>
      </c>
      <c r="P970" s="40">
        <v>1</v>
      </c>
      <c r="Q970" s="40">
        <v>2</v>
      </c>
      <c r="R970" s="40" t="str">
        <f>IFERROR(VLOOKUP(Tabla2[[#This Row],[CONTRATISTA PRNCIPAL]],Hoja1!$L$5:$M$9,2,FALSE),"CJV")</f>
        <v>CJV</v>
      </c>
      <c r="S970" s="40" t="str">
        <f>IF(Tabla2[[#This Row],[EMPRESA]]=Tabla2[[#This Row],[CONTRATISTA PRNCIPAL]],"Principal","Secundaria")</f>
        <v>Principal</v>
      </c>
      <c r="T970" s="42">
        <f>IFERROR(1/COUNTIF(Tabla2[CONTRATISTA PRNCIPAL],Tabla2[[#This Row],[CONTRATISTA PRNCIPAL]]),0)</f>
        <v>0.3333333333333333</v>
      </c>
      <c r="U970" s="43">
        <f>IF(((TODAY()-Tabla2[[#This Row],[FECHA NACIMIENTO]])/365)&lt;18,"Corregir", IF(((TODAY()-Tabla2[[#This Row],[FECHA NACIMIENTO]])/365)&gt;80, "Corregir",ROUNDDOWN(((TODAY()-Tabla2[[#This Row],[FECHA NACIMIENTO]])/365),0)))</f>
        <v>45</v>
      </c>
      <c r="V9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70" s="44" t="str">
        <f>+IF(Tabla2[[#This Row],[Edad]]="Corregir","Corregir","Ok")</f>
        <v>Ok</v>
      </c>
      <c r="X970" s="42" t="str">
        <f>+IFERROR(VLOOKUP(Tabla2[[#This Row],[DISTRITO SEGÚN DNI]],Hoja1!$A$2:$B$32,2,FALSE),"No")</f>
        <v>SAN LUIS </v>
      </c>
      <c r="Y970" s="42" t="str">
        <f>IF(OR(LOWER(Tabla2[[#This Row],[GENERO]])="masculino", LOWER(Tabla2[[#This Row],[GENERO]])="femenino"),"OK","Corregir")</f>
        <v>OK</v>
      </c>
      <c r="Z970" s="42" t="str">
        <f>+IF(Tabla2[[#This Row],[Nro. DNI / CE]]="","Corregir",IF(LEN(Tabla2[[#This Row],[Nro. DNI / CE]])&gt;=8,"OK","Corregir"))</f>
        <v>OK</v>
      </c>
      <c r="AA970" s="42">
        <f>COUNTIF(Tabla2[APELLIDOS Y NOMBRES],Tabla2[[#This Row],[APELLIDOS Y NOMBRES]])</f>
        <v>1</v>
      </c>
      <c r="AB970" s="42">
        <f>IF(Tabla2[[#This Row],[Trabajador]]&gt;1,1/Tabla2[[#This Row],[Trabajador]],Tabla2[[#This Row],[Trabajador]])</f>
        <v>1</v>
      </c>
      <c r="AC970" t="str">
        <f>+IFERROR(IF(Tabla2[[#This Row],[FECHA CESE/BAJA]]="","No Aplica",IF(AND(MONTH(Tabla2[[#This Row],[FECHA CESE/BAJA]])=MONTH(TODAY()-30),YEAR(Tabla2[[#This Row],[FECHA CESE/BAJA]])=YEAR(TODAY())),MONTH(TODAY()-30)&amp;"-"&amp;YEAR(TODAY()),"Borrar")),"No aplica")</f>
        <v>No Aplica</v>
      </c>
      <c r="AD970" t="str">
        <f>+IFERROR(IF(Tabla2[[#This Row],[FECHA INICIO DE LABORES EN OBRA]]="","No Aplica",IF(AND(MONTH(Tabla2[[#This Row],[FECHA INICIO DE LABORES EN OBRA]])=MONTH(TODAY()-30),YEAR(Tabla2[[#This Row],[FECHA INICIO DE LABORES EN OBRA]])=YEAR(TODAY())),MONTH(TODAY()-30)&amp;"-"&amp;YEAR(TODAY()),"No Aplica")),"No Aplica")</f>
        <v>8-2023</v>
      </c>
    </row>
    <row r="971" spans="1:30" x14ac:dyDescent="0.25">
      <c r="A971" s="13">
        <v>20600234359</v>
      </c>
      <c r="B971" s="15" t="s">
        <v>5081</v>
      </c>
      <c r="C971" s="15" t="s">
        <v>5081</v>
      </c>
      <c r="D971" s="15" t="s">
        <v>5087</v>
      </c>
      <c r="E971" s="15" t="s">
        <v>5088</v>
      </c>
      <c r="F971" s="39">
        <v>24009</v>
      </c>
      <c r="G971" s="15">
        <v>1</v>
      </c>
      <c r="H971" s="15" t="s">
        <v>5089</v>
      </c>
      <c r="I971" s="15" t="s">
        <v>5086</v>
      </c>
      <c r="J971" s="15" t="s">
        <v>5090</v>
      </c>
      <c r="K971" s="15" t="s">
        <v>2113</v>
      </c>
      <c r="L971" s="40" t="s">
        <v>6</v>
      </c>
      <c r="M971" s="39"/>
      <c r="N971" s="41" t="s">
        <v>2687</v>
      </c>
      <c r="O971" s="39">
        <v>45146</v>
      </c>
      <c r="P971" s="40">
        <v>1</v>
      </c>
      <c r="Q971" s="40">
        <v>2</v>
      </c>
      <c r="R971" s="40" t="str">
        <f>IFERROR(VLOOKUP(Tabla2[[#This Row],[CONTRATISTA PRNCIPAL]],Hoja1!$L$5:$M$9,2,FALSE),"CJV")</f>
        <v>CJV</v>
      </c>
      <c r="S971" s="40" t="str">
        <f>IF(Tabla2[[#This Row],[EMPRESA]]=Tabla2[[#This Row],[CONTRATISTA PRNCIPAL]],"Principal","Secundaria")</f>
        <v>Principal</v>
      </c>
      <c r="T971" s="42">
        <f>IFERROR(1/COUNTIF(Tabla2[CONTRATISTA PRNCIPAL],Tabla2[[#This Row],[CONTRATISTA PRNCIPAL]]),0)</f>
        <v>0.3333333333333333</v>
      </c>
      <c r="U971" s="43">
        <f>IF(((TODAY()-Tabla2[[#This Row],[FECHA NACIMIENTO]])/365)&lt;18,"Corregir", IF(((TODAY()-Tabla2[[#This Row],[FECHA NACIMIENTO]])/365)&gt;80, "Corregir",ROUNDDOWN(((TODAY()-Tabla2[[#This Row],[FECHA NACIMIENTO]])/365),0)))</f>
        <v>58</v>
      </c>
      <c r="V9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971" s="44" t="str">
        <f>+IF(Tabla2[[#This Row],[Edad]]="Corregir","Corregir","Ok")</f>
        <v>Ok</v>
      </c>
      <c r="X971" s="42" t="str">
        <f>+IFERROR(VLOOKUP(Tabla2[[#This Row],[DISTRITO SEGÚN DNI]],Hoja1!$A$2:$B$32,2,FALSE),"No")</f>
        <v>No</v>
      </c>
      <c r="Y971" s="42" t="str">
        <f>IF(OR(LOWER(Tabla2[[#This Row],[GENERO]])="masculino", LOWER(Tabla2[[#This Row],[GENERO]])="femenino"),"OK","Corregir")</f>
        <v>OK</v>
      </c>
      <c r="Z971" s="42" t="str">
        <f>+IF(Tabla2[[#This Row],[Nro. DNI / CE]]="","Corregir",IF(LEN(Tabla2[[#This Row],[Nro. DNI / CE]])&gt;=8,"OK","Corregir"))</f>
        <v>OK</v>
      </c>
      <c r="AA971" s="42">
        <f>COUNTIF(Tabla2[APELLIDOS Y NOMBRES],Tabla2[[#This Row],[APELLIDOS Y NOMBRES]])</f>
        <v>1</v>
      </c>
      <c r="AB971" s="42">
        <f>IF(Tabla2[[#This Row],[Trabajador]]&gt;1,1/Tabla2[[#This Row],[Trabajador]],Tabla2[[#This Row],[Trabajador]])</f>
        <v>1</v>
      </c>
      <c r="AC971" t="str">
        <f>+IFERROR(IF(Tabla2[[#This Row],[FECHA CESE/BAJA]]="","No Aplica",IF(AND(MONTH(Tabla2[[#This Row],[FECHA CESE/BAJA]])=MONTH(TODAY()-30),YEAR(Tabla2[[#This Row],[FECHA CESE/BAJA]])=YEAR(TODAY())),MONTH(TODAY()-30)&amp;"-"&amp;YEAR(TODAY()),"Borrar")),"No aplica")</f>
        <v>No Aplica</v>
      </c>
      <c r="AD971" t="str">
        <f>+IFERROR(IF(Tabla2[[#This Row],[FECHA INICIO DE LABORES EN OBRA]]="","No Aplica",IF(AND(MONTH(Tabla2[[#This Row],[FECHA INICIO DE LABORES EN OBRA]])=MONTH(TODAY()-30),YEAR(Tabla2[[#This Row],[FECHA INICIO DE LABORES EN OBRA]])=YEAR(TODAY())),MONTH(TODAY()-30)&amp;"-"&amp;YEAR(TODAY()),"No Aplica")),"No Aplica")</f>
        <v>8-2023</v>
      </c>
    </row>
    <row r="972" spans="1:30" x14ac:dyDescent="0.25">
      <c r="A972" s="13" t="s">
        <v>5091</v>
      </c>
      <c r="B972" s="15" t="s">
        <v>5092</v>
      </c>
      <c r="C972" s="15" t="s">
        <v>5093</v>
      </c>
      <c r="D972" s="15" t="s">
        <v>5094</v>
      </c>
      <c r="E972" s="15" t="s">
        <v>5095</v>
      </c>
      <c r="F972" s="39">
        <v>32314</v>
      </c>
      <c r="G972" s="15">
        <v>2</v>
      </c>
      <c r="H972" s="15" t="s">
        <v>5096</v>
      </c>
      <c r="I972" s="15" t="s">
        <v>5097</v>
      </c>
      <c r="J972" s="15" t="s">
        <v>5098</v>
      </c>
      <c r="K972" s="15" t="s">
        <v>2572</v>
      </c>
      <c r="L972" s="40" t="s">
        <v>6</v>
      </c>
      <c r="M972" s="39">
        <v>45142</v>
      </c>
      <c r="N972" s="41" t="s">
        <v>2687</v>
      </c>
      <c r="O972" s="39">
        <v>45078</v>
      </c>
      <c r="P972" s="40">
        <v>2</v>
      </c>
      <c r="Q972" s="40">
        <v>4</v>
      </c>
      <c r="R972" s="40" t="str">
        <f>IFERROR(VLOOKUP(Tabla2[[#This Row],[CONTRATISTA PRNCIPAL]],Hoja1!$L$5:$M$9,2,FALSE),"CJV")</f>
        <v>CJV</v>
      </c>
      <c r="S972" s="40" t="str">
        <f>IF(Tabla2[[#This Row],[EMPRESA]]=Tabla2[[#This Row],[CONTRATISTA PRNCIPAL]],"Principal","Secundaria")</f>
        <v>Secundaria</v>
      </c>
      <c r="T972" s="42">
        <f>IFERROR(1/COUNTIF(Tabla2[CONTRATISTA PRNCIPAL],Tabla2[[#This Row],[CONTRATISTA PRNCIPAL]]),0)</f>
        <v>0.006666666666666667</v>
      </c>
      <c r="U972" s="43">
        <f>IF(((TODAY()-Tabla2[[#This Row],[FECHA NACIMIENTO]])/365)&lt;18,"Corregir", IF(((TODAY()-Tabla2[[#This Row],[FECHA NACIMIENTO]])/365)&gt;80, "Corregir",ROUNDDOWN(((TODAY()-Tabla2[[#This Row],[FECHA NACIMIENTO]])/365),0)))</f>
        <v>35</v>
      </c>
      <c r="V9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72" s="44" t="str">
        <f>+IF(Tabla2[[#This Row],[Edad]]="Corregir","Corregir","Ok")</f>
        <v>Ok</v>
      </c>
      <c r="X972" s="42" t="str">
        <f>+IFERROR(VLOOKUP(Tabla2[[#This Row],[DISTRITO SEGÚN DNI]],Hoja1!$A$2:$B$32,2,FALSE),"No")</f>
        <v>No</v>
      </c>
      <c r="Y972" s="42" t="str">
        <f>IF(OR(LOWER(Tabla2[[#This Row],[GENERO]])="masculino", LOWER(Tabla2[[#This Row],[GENERO]])="femenino"),"OK","Corregir")</f>
        <v>OK</v>
      </c>
      <c r="Z972" s="42" t="str">
        <f>+IF(Tabla2[[#This Row],[Nro. DNI / CE]]="","Corregir",IF(LEN(Tabla2[[#This Row],[Nro. DNI / CE]])&gt;=8,"OK","Corregir"))</f>
        <v>OK</v>
      </c>
      <c r="AA972" s="42">
        <f>COUNTIF(Tabla2[APELLIDOS Y NOMBRES],Tabla2[[#This Row],[APELLIDOS Y NOMBRES]])</f>
        <v>1</v>
      </c>
      <c r="AB972" s="42">
        <f>IF(Tabla2[[#This Row],[Trabajador]]&gt;1,1/Tabla2[[#This Row],[Trabajador]],Tabla2[[#This Row],[Trabajador]])</f>
        <v>1</v>
      </c>
      <c r="AC972" t="str">
        <f>+IFERROR(IF(Tabla2[[#This Row],[FECHA CESE/BAJA]]="","No Aplica",IF(AND(MONTH(Tabla2[[#This Row],[FECHA CESE/BAJA]])=MONTH(TODAY()-30),YEAR(Tabla2[[#This Row],[FECHA CESE/BAJA]])=YEAR(TODAY())),MONTH(TODAY()-30)&amp;"-"&amp;YEAR(TODAY()),"Borrar")),"No aplica")</f>
        <v>8-2023</v>
      </c>
      <c r="AD972" t="str">
        <f>+IFERROR(IF(Tabla2[[#This Row],[FECHA INICIO DE LABORES EN OBRA]]="","No Aplica",IF(AND(MONTH(Tabla2[[#This Row],[FECHA INICIO DE LABORES EN OBRA]])=MONTH(TODAY()-30),YEAR(Tabla2[[#This Row],[FECHA INICIO DE LABORES EN OBRA]])=YEAR(TODAY())),MONTH(TODAY()-30)&amp;"-"&amp;YEAR(TODAY()),"No Aplica")),"No Aplica")</f>
        <v>No Aplica</v>
      </c>
    </row>
    <row r="973" spans="1:30" x14ac:dyDescent="0.25">
      <c r="A973" s="13" t="s">
        <v>5099</v>
      </c>
      <c r="B973" s="15" t="s">
        <v>5100</v>
      </c>
      <c r="C973" s="15" t="s">
        <v>5093</v>
      </c>
      <c r="D973" s="15" t="s">
        <v>1444</v>
      </c>
      <c r="E973" s="15" t="s">
        <v>1445</v>
      </c>
      <c r="F973" s="39">
        <v>32553</v>
      </c>
      <c r="G973" s="15">
        <v>2</v>
      </c>
      <c r="H973" s="15" t="s">
        <v>5096</v>
      </c>
      <c r="I973" s="15" t="s">
        <v>5097</v>
      </c>
      <c r="J973" s="15" t="s">
        <v>5101</v>
      </c>
      <c r="K973" s="15" t="s">
        <v>27</v>
      </c>
      <c r="L973" s="40" t="s">
        <v>6</v>
      </c>
      <c r="M973" s="39">
        <v>45148</v>
      </c>
      <c r="N973" s="41" t="s">
        <v>2687</v>
      </c>
      <c r="O973" s="39">
        <v>45127</v>
      </c>
      <c r="P973" s="40">
        <v>2</v>
      </c>
      <c r="Q973" s="40">
        <v>4</v>
      </c>
      <c r="R973" s="40" t="str">
        <f>IFERROR(VLOOKUP(Tabla2[[#This Row],[CONTRATISTA PRNCIPAL]],Hoja1!$L$5:$M$9,2,FALSE),"CJV")</f>
        <v>CJV</v>
      </c>
      <c r="S973" s="40" t="str">
        <f>IF(Tabla2[[#This Row],[EMPRESA]]=Tabla2[[#This Row],[CONTRATISTA PRNCIPAL]],"Principal","Secundaria")</f>
        <v>Secundaria</v>
      </c>
      <c r="T973" s="42">
        <f>IFERROR(1/COUNTIF(Tabla2[CONTRATISTA PRNCIPAL],Tabla2[[#This Row],[CONTRATISTA PRNCIPAL]]),0)</f>
        <v>0.006666666666666667</v>
      </c>
      <c r="U973" s="43">
        <f>IF(((TODAY()-Tabla2[[#This Row],[FECHA NACIMIENTO]])/365)&lt;18,"Corregir", IF(((TODAY()-Tabla2[[#This Row],[FECHA NACIMIENTO]])/365)&gt;80, "Corregir",ROUNDDOWN(((TODAY()-Tabla2[[#This Row],[FECHA NACIMIENTO]])/365),0)))</f>
        <v>34</v>
      </c>
      <c r="V9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73" s="44" t="str">
        <f>+IF(Tabla2[[#This Row],[Edad]]="Corregir","Corregir","Ok")</f>
        <v>Ok</v>
      </c>
      <c r="X973" s="42" t="str">
        <f>+IFERROR(VLOOKUP(Tabla2[[#This Row],[DISTRITO SEGÚN DNI]],Hoja1!$A$2:$B$32,2,FALSE),"No")</f>
        <v>CALLAO</v>
      </c>
      <c r="Y973" s="42" t="str">
        <f>IF(OR(LOWER(Tabla2[[#This Row],[GENERO]])="masculino", LOWER(Tabla2[[#This Row],[GENERO]])="femenino"),"OK","Corregir")</f>
        <v>OK</v>
      </c>
      <c r="Z973" s="42" t="str">
        <f>+IF(Tabla2[[#This Row],[Nro. DNI / CE]]="","Corregir",IF(LEN(Tabla2[[#This Row],[Nro. DNI / CE]])&gt;=8,"OK","Corregir"))</f>
        <v>OK</v>
      </c>
      <c r="AA973" s="42">
        <f>COUNTIF(Tabla2[APELLIDOS Y NOMBRES],Tabla2[[#This Row],[APELLIDOS Y NOMBRES]])</f>
        <v>1</v>
      </c>
      <c r="AB973" s="42">
        <f>IF(Tabla2[[#This Row],[Trabajador]]&gt;1,1/Tabla2[[#This Row],[Trabajador]],Tabla2[[#This Row],[Trabajador]])</f>
        <v>1</v>
      </c>
      <c r="AC973" t="str">
        <f>+IFERROR(IF(Tabla2[[#This Row],[FECHA CESE/BAJA]]="","No Aplica",IF(AND(MONTH(Tabla2[[#This Row],[FECHA CESE/BAJA]])=MONTH(TODAY()-30),YEAR(Tabla2[[#This Row],[FECHA CESE/BAJA]])=YEAR(TODAY())),MONTH(TODAY()-30)&amp;"-"&amp;YEAR(TODAY()),"Borrar")),"No aplica")</f>
        <v>8-2023</v>
      </c>
      <c r="AD973" t="str">
        <f>+IFERROR(IF(Tabla2[[#This Row],[FECHA INICIO DE LABORES EN OBRA]]="","No Aplica",IF(AND(MONTH(Tabla2[[#This Row],[FECHA INICIO DE LABORES EN OBRA]])=MONTH(TODAY()-30),YEAR(Tabla2[[#This Row],[FECHA INICIO DE LABORES EN OBRA]])=YEAR(TODAY())),MONTH(TODAY()-30)&amp;"-"&amp;YEAR(TODAY()),"No Aplica")),"No Aplica")</f>
        <v>No Aplica</v>
      </c>
    </row>
    <row r="974" spans="1:30" x14ac:dyDescent="0.25">
      <c r="A974" s="13" t="s">
        <v>5091</v>
      </c>
      <c r="B974" s="15" t="s">
        <v>5092</v>
      </c>
      <c r="C974" s="15" t="s">
        <v>5093</v>
      </c>
      <c r="D974" s="15" t="s">
        <v>5102</v>
      </c>
      <c r="E974" s="15" t="s">
        <v>5103</v>
      </c>
      <c r="F974" s="39">
        <v>33586</v>
      </c>
      <c r="G974" s="15">
        <v>2</v>
      </c>
      <c r="H974" s="15" t="s">
        <v>3492</v>
      </c>
      <c r="I974" s="15" t="s">
        <v>5097</v>
      </c>
      <c r="J974" s="15" t="s">
        <v>5104</v>
      </c>
      <c r="K974" s="15" t="s">
        <v>5105</v>
      </c>
      <c r="L974" s="40" t="s">
        <v>6</v>
      </c>
      <c r="M974" s="39">
        <v>45149</v>
      </c>
      <c r="N974" s="41" t="s">
        <v>2687</v>
      </c>
      <c r="O974" s="39">
        <v>45054</v>
      </c>
      <c r="P974" s="40">
        <v>2</v>
      </c>
      <c r="Q974" s="40">
        <v>4</v>
      </c>
      <c r="R974" s="40" t="str">
        <f>IFERROR(VLOOKUP(Tabla2[[#This Row],[CONTRATISTA PRNCIPAL]],Hoja1!$L$5:$M$9,2,FALSE),"CJV")</f>
        <v>CJV</v>
      </c>
      <c r="S974" s="40" t="str">
        <f>IF(Tabla2[[#This Row],[EMPRESA]]=Tabla2[[#This Row],[CONTRATISTA PRNCIPAL]],"Principal","Secundaria")</f>
        <v>Secundaria</v>
      </c>
      <c r="T974" s="42">
        <f>IFERROR(1/COUNTIF(Tabla2[CONTRATISTA PRNCIPAL],Tabla2[[#This Row],[CONTRATISTA PRNCIPAL]]),0)</f>
        <v>0.006666666666666667</v>
      </c>
      <c r="U974" s="43">
        <f>IF(((TODAY()-Tabla2[[#This Row],[FECHA NACIMIENTO]])/365)&lt;18,"Corregir", IF(((TODAY()-Tabla2[[#This Row],[FECHA NACIMIENTO]])/365)&gt;80, "Corregir",ROUNDDOWN(((TODAY()-Tabla2[[#This Row],[FECHA NACIMIENTO]])/365),0)))</f>
        <v>31</v>
      </c>
      <c r="V9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74" s="44" t="str">
        <f>+IF(Tabla2[[#This Row],[Edad]]="Corregir","Corregir","Ok")</f>
        <v>Ok</v>
      </c>
      <c r="X974" s="42" t="str">
        <f>+IFERROR(VLOOKUP(Tabla2[[#This Row],[DISTRITO SEGÚN DNI]],Hoja1!$A$2:$B$32,2,FALSE),"No")</f>
        <v>No</v>
      </c>
      <c r="Y974" s="42" t="str">
        <f>IF(OR(LOWER(Tabla2[[#This Row],[GENERO]])="masculino", LOWER(Tabla2[[#This Row],[GENERO]])="femenino"),"OK","Corregir")</f>
        <v>OK</v>
      </c>
      <c r="Z974" s="42" t="str">
        <f>+IF(Tabla2[[#This Row],[Nro. DNI / CE]]="","Corregir",IF(LEN(Tabla2[[#This Row],[Nro. DNI / CE]])&gt;=8,"OK","Corregir"))</f>
        <v>OK</v>
      </c>
      <c r="AA974" s="42">
        <f>COUNTIF(Tabla2[APELLIDOS Y NOMBRES],Tabla2[[#This Row],[APELLIDOS Y NOMBRES]])</f>
        <v>1</v>
      </c>
      <c r="AB974" s="42">
        <f>IF(Tabla2[[#This Row],[Trabajador]]&gt;1,1/Tabla2[[#This Row],[Trabajador]],Tabla2[[#This Row],[Trabajador]])</f>
        <v>1</v>
      </c>
      <c r="AC974" t="str">
        <f>+IFERROR(IF(Tabla2[[#This Row],[FECHA CESE/BAJA]]="","No Aplica",IF(AND(MONTH(Tabla2[[#This Row],[FECHA CESE/BAJA]])=MONTH(TODAY()-30),YEAR(Tabla2[[#This Row],[FECHA CESE/BAJA]])=YEAR(TODAY())),MONTH(TODAY()-30)&amp;"-"&amp;YEAR(TODAY()),"Borrar")),"No aplica")</f>
        <v>8-2023</v>
      </c>
      <c r="AD974" t="str">
        <f>+IFERROR(IF(Tabla2[[#This Row],[FECHA INICIO DE LABORES EN OBRA]]="","No Aplica",IF(AND(MONTH(Tabla2[[#This Row],[FECHA INICIO DE LABORES EN OBRA]])=MONTH(TODAY()-30),YEAR(Tabla2[[#This Row],[FECHA INICIO DE LABORES EN OBRA]])=YEAR(TODAY())),MONTH(TODAY()-30)&amp;"-"&amp;YEAR(TODAY()),"No Aplica")),"No Aplica")</f>
        <v>No Aplica</v>
      </c>
    </row>
    <row r="975" spans="1:30" x14ac:dyDescent="0.25">
      <c r="A975" s="13" t="s">
        <v>5106</v>
      </c>
      <c r="B975" s="15" t="s">
        <v>5107</v>
      </c>
      <c r="C975" s="15" t="s">
        <v>5093</v>
      </c>
      <c r="D975" s="15" t="s">
        <v>5108</v>
      </c>
      <c r="E975" s="15" t="s">
        <v>5109</v>
      </c>
      <c r="F975" s="39">
        <v>34992</v>
      </c>
      <c r="G975" s="15">
        <v>1</v>
      </c>
      <c r="H975" s="15" t="s">
        <v>5110</v>
      </c>
      <c r="I975" s="15" t="s">
        <v>5111</v>
      </c>
      <c r="J975" s="15" t="s">
        <v>5112</v>
      </c>
      <c r="K975" s="15" t="s">
        <v>5113</v>
      </c>
      <c r="L975" s="40" t="s">
        <v>5</v>
      </c>
      <c r="M975" s="39">
        <v>45149</v>
      </c>
      <c r="N975" s="41" t="s">
        <v>2687</v>
      </c>
      <c r="O975" s="39">
        <v>44890</v>
      </c>
      <c r="P975" s="40">
        <v>2</v>
      </c>
      <c r="Q975" s="40">
        <v>1</v>
      </c>
      <c r="R975" s="40" t="str">
        <f>IFERROR(VLOOKUP(Tabla2[[#This Row],[CONTRATISTA PRNCIPAL]],Hoja1!$L$5:$M$9,2,FALSE),"CJV")</f>
        <v>CJV</v>
      </c>
      <c r="S975" s="40" t="str">
        <f>IF(Tabla2[[#This Row],[EMPRESA]]=Tabla2[[#This Row],[CONTRATISTA PRNCIPAL]],"Principal","Secundaria")</f>
        <v>Secundaria</v>
      </c>
      <c r="T975" s="42">
        <f>IFERROR(1/COUNTIF(Tabla2[CONTRATISTA PRNCIPAL],Tabla2[[#This Row],[CONTRATISTA PRNCIPAL]]),0)</f>
        <v>0.006666666666666667</v>
      </c>
      <c r="U975" s="43">
        <f>IF(((TODAY()-Tabla2[[#This Row],[FECHA NACIMIENTO]])/365)&lt;18,"Corregir", IF(((TODAY()-Tabla2[[#This Row],[FECHA NACIMIENTO]])/365)&gt;80, "Corregir",ROUNDDOWN(((TODAY()-Tabla2[[#This Row],[FECHA NACIMIENTO]])/365),0)))</f>
        <v>27</v>
      </c>
      <c r="V9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75" s="44" t="str">
        <f>+IF(Tabla2[[#This Row],[Edad]]="Corregir","Corregir","Ok")</f>
        <v>Ok</v>
      </c>
      <c r="X975" s="42" t="str">
        <f>+IFERROR(VLOOKUP(Tabla2[[#This Row],[DISTRITO SEGÚN DNI]],Hoja1!$A$2:$B$32,2,FALSE),"No")</f>
        <v>No</v>
      </c>
      <c r="Y975" s="42" t="str">
        <f>IF(OR(LOWER(Tabla2[[#This Row],[GENERO]])="masculino", LOWER(Tabla2[[#This Row],[GENERO]])="femenino"),"OK","Corregir")</f>
        <v>OK</v>
      </c>
      <c r="Z975" s="42" t="str">
        <f>+IF(Tabla2[[#This Row],[Nro. DNI / CE]]="","Corregir",IF(LEN(Tabla2[[#This Row],[Nro. DNI / CE]])&gt;=8,"OK","Corregir"))</f>
        <v>OK</v>
      </c>
      <c r="AA975" s="42">
        <f>COUNTIF(Tabla2[APELLIDOS Y NOMBRES],Tabla2[[#This Row],[APELLIDOS Y NOMBRES]])</f>
        <v>1</v>
      </c>
      <c r="AB975" s="42">
        <f>IF(Tabla2[[#This Row],[Trabajador]]&gt;1,1/Tabla2[[#This Row],[Trabajador]],Tabla2[[#This Row],[Trabajador]])</f>
        <v>1</v>
      </c>
      <c r="AC975" t="str">
        <f>+IFERROR(IF(Tabla2[[#This Row],[FECHA CESE/BAJA]]="","No Aplica",IF(AND(MONTH(Tabla2[[#This Row],[FECHA CESE/BAJA]])=MONTH(TODAY()-30),YEAR(Tabla2[[#This Row],[FECHA CESE/BAJA]])=YEAR(TODAY())),MONTH(TODAY()-30)&amp;"-"&amp;YEAR(TODAY()),"Borrar")),"No aplica")</f>
        <v>8-2023</v>
      </c>
      <c r="AD975" t="str">
        <f>+IFERROR(IF(Tabla2[[#This Row],[FECHA INICIO DE LABORES EN OBRA]]="","No Aplica",IF(AND(MONTH(Tabla2[[#This Row],[FECHA INICIO DE LABORES EN OBRA]])=MONTH(TODAY()-30),YEAR(Tabla2[[#This Row],[FECHA INICIO DE LABORES EN OBRA]])=YEAR(TODAY())),MONTH(TODAY()-30)&amp;"-"&amp;YEAR(TODAY()),"No Aplica")),"No Aplica")</f>
        <v>No Aplica</v>
      </c>
    </row>
    <row r="976" spans="1:30" x14ac:dyDescent="0.25">
      <c r="A976" s="13" t="s">
        <v>5091</v>
      </c>
      <c r="B976" s="15" t="s">
        <v>5092</v>
      </c>
      <c r="C976" s="15" t="s">
        <v>5093</v>
      </c>
      <c r="D976" s="15" t="s">
        <v>5114</v>
      </c>
      <c r="E976" s="15" t="s">
        <v>5115</v>
      </c>
      <c r="F976" s="39">
        <v>32690</v>
      </c>
      <c r="G976" s="15">
        <v>2</v>
      </c>
      <c r="H976" s="15" t="s">
        <v>5096</v>
      </c>
      <c r="I976" s="15" t="s">
        <v>5097</v>
      </c>
      <c r="J976" s="15" t="s">
        <v>5116</v>
      </c>
      <c r="K976" s="15" t="s">
        <v>3576</v>
      </c>
      <c r="L976" s="40" t="s">
        <v>6</v>
      </c>
      <c r="M976" s="39">
        <v>45150</v>
      </c>
      <c r="N976" s="41" t="s">
        <v>2687</v>
      </c>
      <c r="O976" s="39">
        <v>45022</v>
      </c>
      <c r="P976" s="40">
        <v>2</v>
      </c>
      <c r="Q976" s="40">
        <v>4</v>
      </c>
      <c r="R976" s="40" t="str">
        <f>IFERROR(VLOOKUP(Tabla2[[#This Row],[CONTRATISTA PRNCIPAL]],Hoja1!$L$5:$M$9,2,FALSE),"CJV")</f>
        <v>CJV</v>
      </c>
      <c r="S976" s="40" t="str">
        <f>IF(Tabla2[[#This Row],[EMPRESA]]=Tabla2[[#This Row],[CONTRATISTA PRNCIPAL]],"Principal","Secundaria")</f>
        <v>Secundaria</v>
      </c>
      <c r="T976" s="42">
        <f>IFERROR(1/COUNTIF(Tabla2[CONTRATISTA PRNCIPAL],Tabla2[[#This Row],[CONTRATISTA PRNCIPAL]]),0)</f>
        <v>0.006666666666666667</v>
      </c>
      <c r="U976" s="43">
        <f>IF(((TODAY()-Tabla2[[#This Row],[FECHA NACIMIENTO]])/365)&lt;18,"Corregir", IF(((TODAY()-Tabla2[[#This Row],[FECHA NACIMIENTO]])/365)&gt;80, "Corregir",ROUNDDOWN(((TODAY()-Tabla2[[#This Row],[FECHA NACIMIENTO]])/365),0)))</f>
        <v>34</v>
      </c>
      <c r="V9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76" s="44" t="str">
        <f>+IF(Tabla2[[#This Row],[Edad]]="Corregir","Corregir","Ok")</f>
        <v>Ok</v>
      </c>
      <c r="X976" s="42" t="str">
        <f>+IFERROR(VLOOKUP(Tabla2[[#This Row],[DISTRITO SEGÚN DNI]],Hoja1!$A$2:$B$32,2,FALSE),"No")</f>
        <v>No</v>
      </c>
      <c r="Y976" s="42" t="str">
        <f>IF(OR(LOWER(Tabla2[[#This Row],[GENERO]])="masculino", LOWER(Tabla2[[#This Row],[GENERO]])="femenino"),"OK","Corregir")</f>
        <v>OK</v>
      </c>
      <c r="Z976" s="42" t="str">
        <f>+IF(Tabla2[[#This Row],[Nro. DNI / CE]]="","Corregir",IF(LEN(Tabla2[[#This Row],[Nro. DNI / CE]])&gt;=8,"OK","Corregir"))</f>
        <v>OK</v>
      </c>
      <c r="AA976" s="42">
        <f>COUNTIF(Tabla2[APELLIDOS Y NOMBRES],Tabla2[[#This Row],[APELLIDOS Y NOMBRES]])</f>
        <v>1</v>
      </c>
      <c r="AB976" s="42">
        <f>IF(Tabla2[[#This Row],[Trabajador]]&gt;1,1/Tabla2[[#This Row],[Trabajador]],Tabla2[[#This Row],[Trabajador]])</f>
        <v>1</v>
      </c>
      <c r="AC976" t="str">
        <f>+IFERROR(IF(Tabla2[[#This Row],[FECHA CESE/BAJA]]="","No Aplica",IF(AND(MONTH(Tabla2[[#This Row],[FECHA CESE/BAJA]])=MONTH(TODAY()-30),YEAR(Tabla2[[#This Row],[FECHA CESE/BAJA]])=YEAR(TODAY())),MONTH(TODAY()-30)&amp;"-"&amp;YEAR(TODAY()),"Borrar")),"No aplica")</f>
        <v>8-2023</v>
      </c>
      <c r="AD976" t="str">
        <f>+IFERROR(IF(Tabla2[[#This Row],[FECHA INICIO DE LABORES EN OBRA]]="","No Aplica",IF(AND(MONTH(Tabla2[[#This Row],[FECHA INICIO DE LABORES EN OBRA]])=MONTH(TODAY()-30),YEAR(Tabla2[[#This Row],[FECHA INICIO DE LABORES EN OBRA]])=YEAR(TODAY())),MONTH(TODAY()-30)&amp;"-"&amp;YEAR(TODAY()),"No Aplica")),"No Aplica")</f>
        <v>No Aplica</v>
      </c>
    </row>
    <row r="977" spans="1:30" x14ac:dyDescent="0.25">
      <c r="A977" s="13" t="s">
        <v>5117</v>
      </c>
      <c r="B977" s="15" t="s">
        <v>5118</v>
      </c>
      <c r="C977" s="15" t="s">
        <v>5093</v>
      </c>
      <c r="D977" s="15" t="s">
        <v>5119</v>
      </c>
      <c r="E977" s="15" t="s">
        <v>5120</v>
      </c>
      <c r="F977" s="39">
        <v>25600</v>
      </c>
      <c r="G977" s="15">
        <v>1</v>
      </c>
      <c r="H977" s="15" t="s">
        <v>5121</v>
      </c>
      <c r="I977" s="15" t="s">
        <v>5122</v>
      </c>
      <c r="J977" s="15" t="s">
        <v>5123</v>
      </c>
      <c r="K977" s="15" t="s">
        <v>2697</v>
      </c>
      <c r="L977" s="40" t="s">
        <v>6</v>
      </c>
      <c r="M977" s="39"/>
      <c r="N977" s="41" t="s">
        <v>2687</v>
      </c>
      <c r="O977" s="39">
        <v>43307</v>
      </c>
      <c r="P977" s="40">
        <v>1</v>
      </c>
      <c r="Q977" s="40">
        <v>1</v>
      </c>
      <c r="R977" s="40" t="str">
        <f>IFERROR(VLOOKUP(Tabla2[[#This Row],[CONTRATISTA PRNCIPAL]],Hoja1!$L$5:$M$9,2,FALSE),"CJV")</f>
        <v>CJV</v>
      </c>
      <c r="S977" s="40" t="str">
        <f>IF(Tabla2[[#This Row],[EMPRESA]]=Tabla2[[#This Row],[CONTRATISTA PRNCIPAL]],"Principal","Secundaria")</f>
        <v>Secundaria</v>
      </c>
      <c r="T977" s="42">
        <f>IFERROR(1/COUNTIF(Tabla2[CONTRATISTA PRNCIPAL],Tabla2[[#This Row],[CONTRATISTA PRNCIPAL]]),0)</f>
        <v>0.006666666666666667</v>
      </c>
      <c r="U977" s="43">
        <f>IF(((TODAY()-Tabla2[[#This Row],[FECHA NACIMIENTO]])/365)&lt;18,"Corregir", IF(((TODAY()-Tabla2[[#This Row],[FECHA NACIMIENTO]])/365)&gt;80, "Corregir",ROUNDDOWN(((TODAY()-Tabla2[[#This Row],[FECHA NACIMIENTO]])/365),0)))</f>
        <v>53</v>
      </c>
      <c r="V9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977" s="44" t="str">
        <f>+IF(Tabla2[[#This Row],[Edad]]="Corregir","Corregir","Ok")</f>
        <v>Ok</v>
      </c>
      <c r="X977" s="42" t="str">
        <f>+IFERROR(VLOOKUP(Tabla2[[#This Row],[DISTRITO SEGÚN DNI]],Hoja1!$A$2:$B$32,2,FALSE),"No")</f>
        <v>No</v>
      </c>
      <c r="Y977" s="42" t="str">
        <f>IF(OR(LOWER(Tabla2[[#This Row],[GENERO]])="masculino", LOWER(Tabla2[[#This Row],[GENERO]])="femenino"),"OK","Corregir")</f>
        <v>OK</v>
      </c>
      <c r="Z977" s="42" t="str">
        <f>+IF(Tabla2[[#This Row],[Nro. DNI / CE]]="","Corregir",IF(LEN(Tabla2[[#This Row],[Nro. DNI / CE]])&gt;=8,"OK","Corregir"))</f>
        <v>OK</v>
      </c>
      <c r="AA977" s="42">
        <f>COUNTIF(Tabla2[APELLIDOS Y NOMBRES],Tabla2[[#This Row],[APELLIDOS Y NOMBRES]])</f>
        <v>1</v>
      </c>
      <c r="AB977" s="42">
        <f>IF(Tabla2[[#This Row],[Trabajador]]&gt;1,1/Tabla2[[#This Row],[Trabajador]],Tabla2[[#This Row],[Trabajador]])</f>
        <v>1</v>
      </c>
      <c r="AC977" t="str">
        <f>+IFERROR(IF(Tabla2[[#This Row],[FECHA CESE/BAJA]]="","No Aplica",IF(AND(MONTH(Tabla2[[#This Row],[FECHA CESE/BAJA]])=MONTH(TODAY()-30),YEAR(Tabla2[[#This Row],[FECHA CESE/BAJA]])=YEAR(TODAY())),MONTH(TODAY()-30)&amp;"-"&amp;YEAR(TODAY()),"Borrar")),"No aplica")</f>
        <v>No Aplica</v>
      </c>
      <c r="AD977" t="str">
        <f>+IFERROR(IF(Tabla2[[#This Row],[FECHA INICIO DE LABORES EN OBRA]]="","No Aplica",IF(AND(MONTH(Tabla2[[#This Row],[FECHA INICIO DE LABORES EN OBRA]])=MONTH(TODAY()-30),YEAR(Tabla2[[#This Row],[FECHA INICIO DE LABORES EN OBRA]])=YEAR(TODAY())),MONTH(TODAY()-30)&amp;"-"&amp;YEAR(TODAY()),"No Aplica")),"No Aplica")</f>
        <v>No Aplica</v>
      </c>
    </row>
    <row r="978" spans="1:30" x14ac:dyDescent="0.25">
      <c r="A978" s="13" t="s">
        <v>5117</v>
      </c>
      <c r="B978" s="15" t="s">
        <v>5118</v>
      </c>
      <c r="C978" s="15" t="s">
        <v>5093</v>
      </c>
      <c r="D978" s="15" t="s">
        <v>665</v>
      </c>
      <c r="E978" s="15" t="s">
        <v>666</v>
      </c>
      <c r="F978" s="39">
        <v>32047</v>
      </c>
      <c r="G978" s="15">
        <v>1</v>
      </c>
      <c r="H978" s="15" t="s">
        <v>5124</v>
      </c>
      <c r="I978" s="15" t="s">
        <v>5122</v>
      </c>
      <c r="J978" s="15" t="s">
        <v>5125</v>
      </c>
      <c r="K978" s="15" t="s">
        <v>2083</v>
      </c>
      <c r="L978" s="40" t="s">
        <v>6</v>
      </c>
      <c r="M978" s="39"/>
      <c r="N978" s="41" t="s">
        <v>2687</v>
      </c>
      <c r="O978" s="39">
        <v>43578</v>
      </c>
      <c r="P978" s="40">
        <v>1</v>
      </c>
      <c r="Q978" s="40">
        <v>1</v>
      </c>
      <c r="R978" s="40" t="str">
        <f>IFERROR(VLOOKUP(Tabla2[[#This Row],[CONTRATISTA PRNCIPAL]],Hoja1!$L$5:$M$9,2,FALSE),"CJV")</f>
        <v>CJV</v>
      </c>
      <c r="S978" s="40" t="str">
        <f>IF(Tabla2[[#This Row],[EMPRESA]]=Tabla2[[#This Row],[CONTRATISTA PRNCIPAL]],"Principal","Secundaria")</f>
        <v>Secundaria</v>
      </c>
      <c r="T978" s="42">
        <f>IFERROR(1/COUNTIF(Tabla2[CONTRATISTA PRNCIPAL],Tabla2[[#This Row],[CONTRATISTA PRNCIPAL]]),0)</f>
        <v>0.006666666666666667</v>
      </c>
      <c r="U978" s="43">
        <f>IF(((TODAY()-Tabla2[[#This Row],[FECHA NACIMIENTO]])/365)&lt;18,"Corregir", IF(((TODAY()-Tabla2[[#This Row],[FECHA NACIMIENTO]])/365)&gt;80, "Corregir",ROUNDDOWN(((TODAY()-Tabla2[[#This Row],[FECHA NACIMIENTO]])/365),0)))</f>
        <v>36</v>
      </c>
      <c r="V9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78" s="44" t="str">
        <f>+IF(Tabla2[[#This Row],[Edad]]="Corregir","Corregir","Ok")</f>
        <v>Ok</v>
      </c>
      <c r="X978" s="42" t="str">
        <f>+IFERROR(VLOOKUP(Tabla2[[#This Row],[DISTRITO SEGÚN DNI]],Hoja1!$A$2:$B$32,2,FALSE),"No")</f>
        <v>ATE</v>
      </c>
      <c r="Y978" s="42" t="str">
        <f>IF(OR(LOWER(Tabla2[[#This Row],[GENERO]])="masculino", LOWER(Tabla2[[#This Row],[GENERO]])="femenino"),"OK","Corregir")</f>
        <v>OK</v>
      </c>
      <c r="Z978" s="42" t="str">
        <f>+IF(Tabla2[[#This Row],[Nro. DNI / CE]]="","Corregir",IF(LEN(Tabla2[[#This Row],[Nro. DNI / CE]])&gt;=8,"OK","Corregir"))</f>
        <v>OK</v>
      </c>
      <c r="AA978" s="42">
        <f>COUNTIF(Tabla2[APELLIDOS Y NOMBRES],Tabla2[[#This Row],[APELLIDOS Y NOMBRES]])</f>
        <v>1</v>
      </c>
      <c r="AB978" s="42">
        <f>IF(Tabla2[[#This Row],[Trabajador]]&gt;1,1/Tabla2[[#This Row],[Trabajador]],Tabla2[[#This Row],[Trabajador]])</f>
        <v>1</v>
      </c>
      <c r="AC978" t="str">
        <f>+IFERROR(IF(Tabla2[[#This Row],[FECHA CESE/BAJA]]="","No Aplica",IF(AND(MONTH(Tabla2[[#This Row],[FECHA CESE/BAJA]])=MONTH(TODAY()-30),YEAR(Tabla2[[#This Row],[FECHA CESE/BAJA]])=YEAR(TODAY())),MONTH(TODAY()-30)&amp;"-"&amp;YEAR(TODAY()),"Borrar")),"No aplica")</f>
        <v>No Aplica</v>
      </c>
      <c r="AD978" t="str">
        <f>+IFERROR(IF(Tabla2[[#This Row],[FECHA INICIO DE LABORES EN OBRA]]="","No Aplica",IF(AND(MONTH(Tabla2[[#This Row],[FECHA INICIO DE LABORES EN OBRA]])=MONTH(TODAY()-30),YEAR(Tabla2[[#This Row],[FECHA INICIO DE LABORES EN OBRA]])=YEAR(TODAY())),MONTH(TODAY()-30)&amp;"-"&amp;YEAR(TODAY()),"No Aplica")),"No Aplica")</f>
        <v>No Aplica</v>
      </c>
    </row>
    <row r="979" spans="1:30" x14ac:dyDescent="0.25">
      <c r="A979" s="13" t="s">
        <v>5099</v>
      </c>
      <c r="B979" s="15" t="s">
        <v>5100</v>
      </c>
      <c r="C979" s="15" t="s">
        <v>5093</v>
      </c>
      <c r="D979" s="15" t="s">
        <v>5126</v>
      </c>
      <c r="E979" s="15" t="s">
        <v>5127</v>
      </c>
      <c r="F979" s="39">
        <v>31054</v>
      </c>
      <c r="G979" s="15">
        <v>2</v>
      </c>
      <c r="H979" s="15" t="s">
        <v>3492</v>
      </c>
      <c r="I979" s="15" t="s">
        <v>5097</v>
      </c>
      <c r="J979" s="15" t="s">
        <v>5128</v>
      </c>
      <c r="K979" s="15" t="s">
        <v>2445</v>
      </c>
      <c r="L979" s="40" t="s">
        <v>6</v>
      </c>
      <c r="M979" s="39"/>
      <c r="N979" s="41" t="s">
        <v>2687</v>
      </c>
      <c r="O979" s="39">
        <v>45166</v>
      </c>
      <c r="P979" s="40">
        <v>1</v>
      </c>
      <c r="Q979" s="40">
        <v>4</v>
      </c>
      <c r="R979" s="40" t="str">
        <f>IFERROR(VLOOKUP(Tabla2[[#This Row],[CONTRATISTA PRNCIPAL]],Hoja1!$L$5:$M$9,2,FALSE),"CJV")</f>
        <v>CJV</v>
      </c>
      <c r="S979" s="40" t="str">
        <f>IF(Tabla2[[#This Row],[EMPRESA]]=Tabla2[[#This Row],[CONTRATISTA PRNCIPAL]],"Principal","Secundaria")</f>
        <v>Secundaria</v>
      </c>
      <c r="T979" s="42">
        <f>IFERROR(1/COUNTIF(Tabla2[CONTRATISTA PRNCIPAL],Tabla2[[#This Row],[CONTRATISTA PRNCIPAL]]),0)</f>
        <v>0.006666666666666667</v>
      </c>
      <c r="U979" s="43">
        <f>IF(((TODAY()-Tabla2[[#This Row],[FECHA NACIMIENTO]])/365)&lt;18,"Corregir", IF(((TODAY()-Tabla2[[#This Row],[FECHA NACIMIENTO]])/365)&gt;80, "Corregir",ROUNDDOWN(((TODAY()-Tabla2[[#This Row],[FECHA NACIMIENTO]])/365),0)))</f>
        <v>38</v>
      </c>
      <c r="V9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79" s="44" t="str">
        <f>+IF(Tabla2[[#This Row],[Edad]]="Corregir","Corregir","Ok")</f>
        <v>Ok</v>
      </c>
      <c r="X979" s="42" t="str">
        <f>+IFERROR(VLOOKUP(Tabla2[[#This Row],[DISTRITO SEGÚN DNI]],Hoja1!$A$2:$B$32,2,FALSE),"No")</f>
        <v>No</v>
      </c>
      <c r="Y979" s="42" t="str">
        <f>IF(OR(LOWER(Tabla2[[#This Row],[GENERO]])="masculino", LOWER(Tabla2[[#This Row],[GENERO]])="femenino"),"OK","Corregir")</f>
        <v>OK</v>
      </c>
      <c r="Z979" s="42" t="str">
        <f>+IF(Tabla2[[#This Row],[Nro. DNI / CE]]="","Corregir",IF(LEN(Tabla2[[#This Row],[Nro. DNI / CE]])&gt;=8,"OK","Corregir"))</f>
        <v>OK</v>
      </c>
      <c r="AA979" s="42">
        <f>COUNTIF(Tabla2[APELLIDOS Y NOMBRES],Tabla2[[#This Row],[APELLIDOS Y NOMBRES]])</f>
        <v>1</v>
      </c>
      <c r="AB979" s="42">
        <f>IF(Tabla2[[#This Row],[Trabajador]]&gt;1,1/Tabla2[[#This Row],[Trabajador]],Tabla2[[#This Row],[Trabajador]])</f>
        <v>1</v>
      </c>
      <c r="AC979" t="str">
        <f>+IFERROR(IF(Tabla2[[#This Row],[FECHA CESE/BAJA]]="","No Aplica",IF(AND(MONTH(Tabla2[[#This Row],[FECHA CESE/BAJA]])=MONTH(TODAY()-30),YEAR(Tabla2[[#This Row],[FECHA CESE/BAJA]])=YEAR(TODAY())),MONTH(TODAY()-30)&amp;"-"&amp;YEAR(TODAY()),"Borrar")),"No aplica")</f>
        <v>No Aplica</v>
      </c>
      <c r="AD979" t="str">
        <f>+IFERROR(IF(Tabla2[[#This Row],[FECHA INICIO DE LABORES EN OBRA]]="","No Aplica",IF(AND(MONTH(Tabla2[[#This Row],[FECHA INICIO DE LABORES EN OBRA]])=MONTH(TODAY()-30),YEAR(Tabla2[[#This Row],[FECHA INICIO DE LABORES EN OBRA]])=YEAR(TODAY())),MONTH(TODAY()-30)&amp;"-"&amp;YEAR(TODAY()),"No Aplica")),"No Aplica")</f>
        <v>8-2023</v>
      </c>
    </row>
    <row r="980" spans="1:30" x14ac:dyDescent="0.25">
      <c r="A980" s="13" t="s">
        <v>5099</v>
      </c>
      <c r="B980" s="15" t="s">
        <v>5100</v>
      </c>
      <c r="C980" s="15" t="s">
        <v>5093</v>
      </c>
      <c r="D980" s="15" t="s">
        <v>1747</v>
      </c>
      <c r="E980" s="15" t="s">
        <v>1748</v>
      </c>
      <c r="F980" s="39">
        <v>29454</v>
      </c>
      <c r="G980" s="15">
        <v>2</v>
      </c>
      <c r="H980" s="15" t="s">
        <v>2751</v>
      </c>
      <c r="I980" s="15" t="s">
        <v>3280</v>
      </c>
      <c r="J980" s="15" t="s">
        <v>5129</v>
      </c>
      <c r="K980" s="15" t="s">
        <v>17</v>
      </c>
      <c r="L980" s="40" t="s">
        <v>6</v>
      </c>
      <c r="M980" s="39"/>
      <c r="N980" s="41" t="s">
        <v>2687</v>
      </c>
      <c r="O980" s="39">
        <v>45152</v>
      </c>
      <c r="P980" s="40">
        <v>1</v>
      </c>
      <c r="Q980" s="40">
        <v>4</v>
      </c>
      <c r="R980" s="40" t="str">
        <f>IFERROR(VLOOKUP(Tabla2[[#This Row],[CONTRATISTA PRNCIPAL]],Hoja1!$L$5:$M$9,2,FALSE),"CJV")</f>
        <v>CJV</v>
      </c>
      <c r="S980" s="40" t="str">
        <f>IF(Tabla2[[#This Row],[EMPRESA]]=Tabla2[[#This Row],[CONTRATISTA PRNCIPAL]],"Principal","Secundaria")</f>
        <v>Secundaria</v>
      </c>
      <c r="T980" s="42">
        <f>IFERROR(1/COUNTIF(Tabla2[CONTRATISTA PRNCIPAL],Tabla2[[#This Row],[CONTRATISTA PRNCIPAL]]),0)</f>
        <v>0.006666666666666667</v>
      </c>
      <c r="U980" s="43">
        <f>IF(((TODAY()-Tabla2[[#This Row],[FECHA NACIMIENTO]])/365)&lt;18,"Corregir", IF(((TODAY()-Tabla2[[#This Row],[FECHA NACIMIENTO]])/365)&gt;80, "Corregir",ROUNDDOWN(((TODAY()-Tabla2[[#This Row],[FECHA NACIMIENTO]])/365),0)))</f>
        <v>43</v>
      </c>
      <c r="V9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80" s="44" t="str">
        <f>+IF(Tabla2[[#This Row],[Edad]]="Corregir","Corregir","Ok")</f>
        <v>Ok</v>
      </c>
      <c r="X980" s="42" t="str">
        <f>+IFERROR(VLOOKUP(Tabla2[[#This Row],[DISTRITO SEGÚN DNI]],Hoja1!$A$2:$B$32,2,FALSE),"No")</f>
        <v>ATE</v>
      </c>
      <c r="Y980" s="42" t="str">
        <f>IF(OR(LOWER(Tabla2[[#This Row],[GENERO]])="masculino", LOWER(Tabla2[[#This Row],[GENERO]])="femenino"),"OK","Corregir")</f>
        <v>OK</v>
      </c>
      <c r="Z980" s="42" t="str">
        <f>+IF(Tabla2[[#This Row],[Nro. DNI / CE]]="","Corregir",IF(LEN(Tabla2[[#This Row],[Nro. DNI / CE]])&gt;=8,"OK","Corregir"))</f>
        <v>OK</v>
      </c>
      <c r="AA980" s="42">
        <f>COUNTIF(Tabla2[APELLIDOS Y NOMBRES],Tabla2[[#This Row],[APELLIDOS Y NOMBRES]])</f>
        <v>1</v>
      </c>
      <c r="AB980" s="42">
        <f>IF(Tabla2[[#This Row],[Trabajador]]&gt;1,1/Tabla2[[#This Row],[Trabajador]],Tabla2[[#This Row],[Trabajador]])</f>
        <v>1</v>
      </c>
      <c r="AC980" t="str">
        <f>+IFERROR(IF(Tabla2[[#This Row],[FECHA CESE/BAJA]]="","No Aplica",IF(AND(MONTH(Tabla2[[#This Row],[FECHA CESE/BAJA]])=MONTH(TODAY()-30),YEAR(Tabla2[[#This Row],[FECHA CESE/BAJA]])=YEAR(TODAY())),MONTH(TODAY()-30)&amp;"-"&amp;YEAR(TODAY()),"Borrar")),"No aplica")</f>
        <v>No Aplica</v>
      </c>
      <c r="AD980" t="str">
        <f>+IFERROR(IF(Tabla2[[#This Row],[FECHA INICIO DE LABORES EN OBRA]]="","No Aplica",IF(AND(MONTH(Tabla2[[#This Row],[FECHA INICIO DE LABORES EN OBRA]])=MONTH(TODAY()-30),YEAR(Tabla2[[#This Row],[FECHA INICIO DE LABORES EN OBRA]])=YEAR(TODAY())),MONTH(TODAY()-30)&amp;"-"&amp;YEAR(TODAY()),"No Aplica")),"No Aplica")</f>
        <v>8-2023</v>
      </c>
    </row>
    <row r="981" spans="1:30" x14ac:dyDescent="0.25">
      <c r="A981" s="13" t="s">
        <v>5099</v>
      </c>
      <c r="B981" s="15" t="s">
        <v>5100</v>
      </c>
      <c r="C981" s="15" t="s">
        <v>5093</v>
      </c>
      <c r="D981" s="15" t="s">
        <v>5130</v>
      </c>
      <c r="E981" s="15" t="s">
        <v>5131</v>
      </c>
      <c r="F981" s="39">
        <v>35301</v>
      </c>
      <c r="G981" s="15">
        <v>2</v>
      </c>
      <c r="H981" s="15" t="s">
        <v>5096</v>
      </c>
      <c r="I981" s="15" t="s">
        <v>5097</v>
      </c>
      <c r="J981" s="15" t="s">
        <v>5132</v>
      </c>
      <c r="K981" s="15" t="s">
        <v>2272</v>
      </c>
      <c r="L981" s="40" t="s">
        <v>6</v>
      </c>
      <c r="M981" s="39"/>
      <c r="N981" s="41" t="s">
        <v>2687</v>
      </c>
      <c r="O981" s="39">
        <v>45141</v>
      </c>
      <c r="P981" s="40">
        <v>1</v>
      </c>
      <c r="Q981" s="40">
        <v>4</v>
      </c>
      <c r="R981" s="40" t="str">
        <f>IFERROR(VLOOKUP(Tabla2[[#This Row],[CONTRATISTA PRNCIPAL]],Hoja1!$L$5:$M$9,2,FALSE),"CJV")</f>
        <v>CJV</v>
      </c>
      <c r="S981" s="40" t="str">
        <f>IF(Tabla2[[#This Row],[EMPRESA]]=Tabla2[[#This Row],[CONTRATISTA PRNCIPAL]],"Principal","Secundaria")</f>
        <v>Secundaria</v>
      </c>
      <c r="T981" s="42">
        <f>IFERROR(1/COUNTIF(Tabla2[CONTRATISTA PRNCIPAL],Tabla2[[#This Row],[CONTRATISTA PRNCIPAL]]),0)</f>
        <v>0.006666666666666667</v>
      </c>
      <c r="U981" s="43">
        <f>IF(((TODAY()-Tabla2[[#This Row],[FECHA NACIMIENTO]])/365)&lt;18,"Corregir", IF(((TODAY()-Tabla2[[#This Row],[FECHA NACIMIENTO]])/365)&gt;80, "Corregir",ROUNDDOWN(((TODAY()-Tabla2[[#This Row],[FECHA NACIMIENTO]])/365),0)))</f>
        <v>27</v>
      </c>
      <c r="V9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81" s="44" t="str">
        <f>+IF(Tabla2[[#This Row],[Edad]]="Corregir","Corregir","Ok")</f>
        <v>Ok</v>
      </c>
      <c r="X981" s="42" t="str">
        <f>+IFERROR(VLOOKUP(Tabla2[[#This Row],[DISTRITO SEGÚN DNI]],Hoja1!$A$2:$B$32,2,FALSE),"No")</f>
        <v>No</v>
      </c>
      <c r="Y981" s="42" t="str">
        <f>IF(OR(LOWER(Tabla2[[#This Row],[GENERO]])="masculino", LOWER(Tabla2[[#This Row],[GENERO]])="femenino"),"OK","Corregir")</f>
        <v>OK</v>
      </c>
      <c r="Z981" s="42" t="str">
        <f>+IF(Tabla2[[#This Row],[Nro. DNI / CE]]="","Corregir",IF(LEN(Tabla2[[#This Row],[Nro. DNI / CE]])&gt;=8,"OK","Corregir"))</f>
        <v>OK</v>
      </c>
      <c r="AA981" s="42">
        <f>COUNTIF(Tabla2[APELLIDOS Y NOMBRES],Tabla2[[#This Row],[APELLIDOS Y NOMBRES]])</f>
        <v>1</v>
      </c>
      <c r="AB981" s="42">
        <f>IF(Tabla2[[#This Row],[Trabajador]]&gt;1,1/Tabla2[[#This Row],[Trabajador]],Tabla2[[#This Row],[Trabajador]])</f>
        <v>1</v>
      </c>
      <c r="AC981" t="str">
        <f>+IFERROR(IF(Tabla2[[#This Row],[FECHA CESE/BAJA]]="","No Aplica",IF(AND(MONTH(Tabla2[[#This Row],[FECHA CESE/BAJA]])=MONTH(TODAY()-30),YEAR(Tabla2[[#This Row],[FECHA CESE/BAJA]])=YEAR(TODAY())),MONTH(TODAY()-30)&amp;"-"&amp;YEAR(TODAY()),"Borrar")),"No aplica")</f>
        <v>No Aplica</v>
      </c>
      <c r="AD981" t="str">
        <f>+IFERROR(IF(Tabla2[[#This Row],[FECHA INICIO DE LABORES EN OBRA]]="","No Aplica",IF(AND(MONTH(Tabla2[[#This Row],[FECHA INICIO DE LABORES EN OBRA]])=MONTH(TODAY()-30),YEAR(Tabla2[[#This Row],[FECHA INICIO DE LABORES EN OBRA]])=YEAR(TODAY())),MONTH(TODAY()-30)&amp;"-"&amp;YEAR(TODAY()),"No Aplica")),"No Aplica")</f>
        <v>8-2023</v>
      </c>
    </row>
    <row r="982" spans="1:30" x14ac:dyDescent="0.25">
      <c r="A982" s="13" t="s">
        <v>5133</v>
      </c>
      <c r="B982" s="15" t="s">
        <v>5134</v>
      </c>
      <c r="C982" s="15" t="s">
        <v>5093</v>
      </c>
      <c r="D982" s="15" t="s">
        <v>5135</v>
      </c>
      <c r="E982" s="15" t="s">
        <v>5136</v>
      </c>
      <c r="F982" s="39">
        <v>31658</v>
      </c>
      <c r="G982" s="15">
        <v>1</v>
      </c>
      <c r="H982" s="15" t="s">
        <v>2841</v>
      </c>
      <c r="I982" s="15" t="s">
        <v>5137</v>
      </c>
      <c r="J982" s="15" t="s">
        <v>5138</v>
      </c>
      <c r="K982" s="15" t="s">
        <v>2182</v>
      </c>
      <c r="L982" s="40" t="s">
        <v>6</v>
      </c>
      <c r="M982" s="39"/>
      <c r="N982" s="41" t="s">
        <v>2687</v>
      </c>
      <c r="O982" s="39">
        <v>45056</v>
      </c>
      <c r="P982" s="40">
        <v>1</v>
      </c>
      <c r="Q982" s="40">
        <v>1</v>
      </c>
      <c r="R982" s="40" t="str">
        <f>IFERROR(VLOOKUP(Tabla2[[#This Row],[CONTRATISTA PRNCIPAL]],Hoja1!$L$5:$M$9,2,FALSE),"CJV")</f>
        <v>CJV</v>
      </c>
      <c r="S982" s="40" t="str">
        <f>IF(Tabla2[[#This Row],[EMPRESA]]=Tabla2[[#This Row],[CONTRATISTA PRNCIPAL]],"Principal","Secundaria")</f>
        <v>Secundaria</v>
      </c>
      <c r="T982" s="42">
        <f>IFERROR(1/COUNTIF(Tabla2[CONTRATISTA PRNCIPAL],Tabla2[[#This Row],[CONTRATISTA PRNCIPAL]]),0)</f>
        <v>0.006666666666666667</v>
      </c>
      <c r="U982" s="43">
        <f>IF(((TODAY()-Tabla2[[#This Row],[FECHA NACIMIENTO]])/365)&lt;18,"Corregir", IF(((TODAY()-Tabla2[[#This Row],[FECHA NACIMIENTO]])/365)&gt;80, "Corregir",ROUNDDOWN(((TODAY()-Tabla2[[#This Row],[FECHA NACIMIENTO]])/365),0)))</f>
        <v>37</v>
      </c>
      <c r="V9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82" s="44" t="str">
        <f>+IF(Tabla2[[#This Row],[Edad]]="Corregir","Corregir","Ok")</f>
        <v>Ok</v>
      </c>
      <c r="X982" s="42" t="str">
        <f>+IFERROR(VLOOKUP(Tabla2[[#This Row],[DISTRITO SEGÚN DNI]],Hoja1!$A$2:$B$32,2,FALSE),"No")</f>
        <v>No</v>
      </c>
      <c r="Y982" s="42" t="str">
        <f>IF(OR(LOWER(Tabla2[[#This Row],[GENERO]])="masculino", LOWER(Tabla2[[#This Row],[GENERO]])="femenino"),"OK","Corregir")</f>
        <v>OK</v>
      </c>
      <c r="Z982" s="42" t="str">
        <f>+IF(Tabla2[[#This Row],[Nro. DNI / CE]]="","Corregir",IF(LEN(Tabla2[[#This Row],[Nro. DNI / CE]])&gt;=8,"OK","Corregir"))</f>
        <v>OK</v>
      </c>
      <c r="AA982" s="42">
        <f>COUNTIF(Tabla2[APELLIDOS Y NOMBRES],Tabla2[[#This Row],[APELLIDOS Y NOMBRES]])</f>
        <v>1</v>
      </c>
      <c r="AB982" s="42">
        <f>IF(Tabla2[[#This Row],[Trabajador]]&gt;1,1/Tabla2[[#This Row],[Trabajador]],Tabla2[[#This Row],[Trabajador]])</f>
        <v>1</v>
      </c>
      <c r="AC982" t="str">
        <f>+IFERROR(IF(Tabla2[[#This Row],[FECHA CESE/BAJA]]="","No Aplica",IF(AND(MONTH(Tabla2[[#This Row],[FECHA CESE/BAJA]])=MONTH(TODAY()-30),YEAR(Tabla2[[#This Row],[FECHA CESE/BAJA]])=YEAR(TODAY())),MONTH(TODAY()-30)&amp;"-"&amp;YEAR(TODAY()),"Borrar")),"No aplica")</f>
        <v>No Aplica</v>
      </c>
      <c r="AD982" t="str">
        <f>+IFERROR(IF(Tabla2[[#This Row],[FECHA INICIO DE LABORES EN OBRA]]="","No Aplica",IF(AND(MONTH(Tabla2[[#This Row],[FECHA INICIO DE LABORES EN OBRA]])=MONTH(TODAY()-30),YEAR(Tabla2[[#This Row],[FECHA INICIO DE LABORES EN OBRA]])=YEAR(TODAY())),MONTH(TODAY()-30)&amp;"-"&amp;YEAR(TODAY()),"No Aplica")),"No Aplica")</f>
        <v>No Aplica</v>
      </c>
    </row>
    <row r="983" spans="1:30" x14ac:dyDescent="0.25">
      <c r="A983" s="13" t="s">
        <v>5106</v>
      </c>
      <c r="B983" s="15" t="s">
        <v>5107</v>
      </c>
      <c r="C983" s="15" t="s">
        <v>5093</v>
      </c>
      <c r="D983" s="15" t="s">
        <v>5139</v>
      </c>
      <c r="E983" s="15" t="s">
        <v>5140</v>
      </c>
      <c r="F983" s="39">
        <v>31643</v>
      </c>
      <c r="G983" s="15">
        <v>1</v>
      </c>
      <c r="H983" s="15" t="s">
        <v>4849</v>
      </c>
      <c r="I983" s="15" t="s">
        <v>5122</v>
      </c>
      <c r="J983" s="15" t="s">
        <v>5141</v>
      </c>
      <c r="K983" s="15" t="s">
        <v>5142</v>
      </c>
      <c r="L983" s="40" t="s">
        <v>6</v>
      </c>
      <c r="M983" s="39"/>
      <c r="N983" s="41" t="s">
        <v>2687</v>
      </c>
      <c r="O983" s="39">
        <v>44335</v>
      </c>
      <c r="P983" s="40">
        <v>1</v>
      </c>
      <c r="Q983" s="40">
        <v>1</v>
      </c>
      <c r="R983" s="40" t="str">
        <f>IFERROR(VLOOKUP(Tabla2[[#This Row],[CONTRATISTA PRNCIPAL]],Hoja1!$L$5:$M$9,2,FALSE),"CJV")</f>
        <v>CJV</v>
      </c>
      <c r="S983" s="40" t="str">
        <f>IF(Tabla2[[#This Row],[EMPRESA]]=Tabla2[[#This Row],[CONTRATISTA PRNCIPAL]],"Principal","Secundaria")</f>
        <v>Secundaria</v>
      </c>
      <c r="T983" s="42">
        <f>IFERROR(1/COUNTIF(Tabla2[CONTRATISTA PRNCIPAL],Tabla2[[#This Row],[CONTRATISTA PRNCIPAL]]),0)</f>
        <v>0.006666666666666667</v>
      </c>
      <c r="U983" s="43">
        <f>IF(((TODAY()-Tabla2[[#This Row],[FECHA NACIMIENTO]])/365)&lt;18,"Corregir", IF(((TODAY()-Tabla2[[#This Row],[FECHA NACIMIENTO]])/365)&gt;80, "Corregir",ROUNDDOWN(((TODAY()-Tabla2[[#This Row],[FECHA NACIMIENTO]])/365),0)))</f>
        <v>37</v>
      </c>
      <c r="V9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83" s="44" t="str">
        <f>+IF(Tabla2[[#This Row],[Edad]]="Corregir","Corregir","Ok")</f>
        <v>Ok</v>
      </c>
      <c r="X983" s="42" t="str">
        <f>+IFERROR(VLOOKUP(Tabla2[[#This Row],[DISTRITO SEGÚN DNI]],Hoja1!$A$2:$B$32,2,FALSE),"No")</f>
        <v>No</v>
      </c>
      <c r="Y983" s="42" t="str">
        <f>IF(OR(LOWER(Tabla2[[#This Row],[GENERO]])="masculino", LOWER(Tabla2[[#This Row],[GENERO]])="femenino"),"OK","Corregir")</f>
        <v>OK</v>
      </c>
      <c r="Z983" s="42" t="str">
        <f>+IF(Tabla2[[#This Row],[Nro. DNI / CE]]="","Corregir",IF(LEN(Tabla2[[#This Row],[Nro. DNI / CE]])&gt;=8,"OK","Corregir"))</f>
        <v>OK</v>
      </c>
      <c r="AA983" s="42">
        <f>COUNTIF(Tabla2[APELLIDOS Y NOMBRES],Tabla2[[#This Row],[APELLIDOS Y NOMBRES]])</f>
        <v>1</v>
      </c>
      <c r="AB983" s="42">
        <f>IF(Tabla2[[#This Row],[Trabajador]]&gt;1,1/Tabla2[[#This Row],[Trabajador]],Tabla2[[#This Row],[Trabajador]])</f>
        <v>1</v>
      </c>
      <c r="AC983" t="str">
        <f>+IFERROR(IF(Tabla2[[#This Row],[FECHA CESE/BAJA]]="","No Aplica",IF(AND(MONTH(Tabla2[[#This Row],[FECHA CESE/BAJA]])=MONTH(TODAY()-30),YEAR(Tabla2[[#This Row],[FECHA CESE/BAJA]])=YEAR(TODAY())),MONTH(TODAY()-30)&amp;"-"&amp;YEAR(TODAY()),"Borrar")),"No aplica")</f>
        <v>No Aplica</v>
      </c>
      <c r="AD983" t="str">
        <f>+IFERROR(IF(Tabla2[[#This Row],[FECHA INICIO DE LABORES EN OBRA]]="","No Aplica",IF(AND(MONTH(Tabla2[[#This Row],[FECHA INICIO DE LABORES EN OBRA]])=MONTH(TODAY()-30),YEAR(Tabla2[[#This Row],[FECHA INICIO DE LABORES EN OBRA]])=YEAR(TODAY())),MONTH(TODAY()-30)&amp;"-"&amp;YEAR(TODAY()),"No Aplica")),"No Aplica")</f>
        <v>No Aplica</v>
      </c>
    </row>
    <row r="984" spans="1:30" x14ac:dyDescent="0.25">
      <c r="A984" s="13" t="s">
        <v>5099</v>
      </c>
      <c r="B984" s="15" t="s">
        <v>5100</v>
      </c>
      <c r="C984" s="15" t="s">
        <v>5093</v>
      </c>
      <c r="D984" s="15" t="s">
        <v>1749</v>
      </c>
      <c r="E984" s="15" t="s">
        <v>1750</v>
      </c>
      <c r="F984" s="39">
        <v>34241</v>
      </c>
      <c r="G984" s="15">
        <v>2</v>
      </c>
      <c r="H984" s="15" t="s">
        <v>3492</v>
      </c>
      <c r="I984" s="15" t="s">
        <v>5097</v>
      </c>
      <c r="J984" s="15" t="s">
        <v>5143</v>
      </c>
      <c r="K984" s="15" t="s">
        <v>17</v>
      </c>
      <c r="L984" s="40" t="s">
        <v>6</v>
      </c>
      <c r="M984" s="39"/>
      <c r="N984" s="41" t="s">
        <v>2687</v>
      </c>
      <c r="O984" s="39">
        <v>45166</v>
      </c>
      <c r="P984" s="40">
        <v>1</v>
      </c>
      <c r="Q984" s="40">
        <v>4</v>
      </c>
      <c r="R984" s="40" t="str">
        <f>IFERROR(VLOOKUP(Tabla2[[#This Row],[CONTRATISTA PRNCIPAL]],Hoja1!$L$5:$M$9,2,FALSE),"CJV")</f>
        <v>CJV</v>
      </c>
      <c r="S984" s="40" t="str">
        <f>IF(Tabla2[[#This Row],[EMPRESA]]=Tabla2[[#This Row],[CONTRATISTA PRNCIPAL]],"Principal","Secundaria")</f>
        <v>Secundaria</v>
      </c>
      <c r="T984" s="42">
        <f>IFERROR(1/COUNTIF(Tabla2[CONTRATISTA PRNCIPAL],Tabla2[[#This Row],[CONTRATISTA PRNCIPAL]]),0)</f>
        <v>0.006666666666666667</v>
      </c>
      <c r="U984" s="43">
        <f>IF(((TODAY()-Tabla2[[#This Row],[FECHA NACIMIENTO]])/365)&lt;18,"Corregir", IF(((TODAY()-Tabla2[[#This Row],[FECHA NACIMIENTO]])/365)&gt;80, "Corregir",ROUNDDOWN(((TODAY()-Tabla2[[#This Row],[FECHA NACIMIENTO]])/365),0)))</f>
        <v>30</v>
      </c>
      <c r="V9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84" s="44" t="str">
        <f>+IF(Tabla2[[#This Row],[Edad]]="Corregir","Corregir","Ok")</f>
        <v>Ok</v>
      </c>
      <c r="X984" s="42" t="str">
        <f>+IFERROR(VLOOKUP(Tabla2[[#This Row],[DISTRITO SEGÚN DNI]],Hoja1!$A$2:$B$32,2,FALSE),"No")</f>
        <v>ATE</v>
      </c>
      <c r="Y984" s="42" t="str">
        <f>IF(OR(LOWER(Tabla2[[#This Row],[GENERO]])="masculino", LOWER(Tabla2[[#This Row],[GENERO]])="femenino"),"OK","Corregir")</f>
        <v>OK</v>
      </c>
      <c r="Z984" s="42" t="str">
        <f>+IF(Tabla2[[#This Row],[Nro. DNI / CE]]="","Corregir",IF(LEN(Tabla2[[#This Row],[Nro. DNI / CE]])&gt;=8,"OK","Corregir"))</f>
        <v>OK</v>
      </c>
      <c r="AA984" s="42">
        <f>COUNTIF(Tabla2[APELLIDOS Y NOMBRES],Tabla2[[#This Row],[APELLIDOS Y NOMBRES]])</f>
        <v>1</v>
      </c>
      <c r="AB984" s="42">
        <f>IF(Tabla2[[#This Row],[Trabajador]]&gt;1,1/Tabla2[[#This Row],[Trabajador]],Tabla2[[#This Row],[Trabajador]])</f>
        <v>1</v>
      </c>
      <c r="AC984" t="str">
        <f>+IFERROR(IF(Tabla2[[#This Row],[FECHA CESE/BAJA]]="","No Aplica",IF(AND(MONTH(Tabla2[[#This Row],[FECHA CESE/BAJA]])=MONTH(TODAY()-30),YEAR(Tabla2[[#This Row],[FECHA CESE/BAJA]])=YEAR(TODAY())),MONTH(TODAY()-30)&amp;"-"&amp;YEAR(TODAY()),"Borrar")),"No aplica")</f>
        <v>No Aplica</v>
      </c>
      <c r="AD984" t="str">
        <f>+IFERROR(IF(Tabla2[[#This Row],[FECHA INICIO DE LABORES EN OBRA]]="","No Aplica",IF(AND(MONTH(Tabla2[[#This Row],[FECHA INICIO DE LABORES EN OBRA]])=MONTH(TODAY()-30),YEAR(Tabla2[[#This Row],[FECHA INICIO DE LABORES EN OBRA]])=YEAR(TODAY())),MONTH(TODAY()-30)&amp;"-"&amp;YEAR(TODAY()),"No Aplica")),"No Aplica")</f>
        <v>8-2023</v>
      </c>
    </row>
    <row r="985" spans="1:30" x14ac:dyDescent="0.25">
      <c r="A985" s="13" t="s">
        <v>5099</v>
      </c>
      <c r="B985" s="15" t="s">
        <v>5100</v>
      </c>
      <c r="C985" s="15" t="s">
        <v>5093</v>
      </c>
      <c r="D985" s="15" t="s">
        <v>5144</v>
      </c>
      <c r="E985" s="15" t="s">
        <v>5145</v>
      </c>
      <c r="F985" s="39">
        <v>31342</v>
      </c>
      <c r="G985" s="15">
        <v>2</v>
      </c>
      <c r="H985" s="15" t="s">
        <v>3492</v>
      </c>
      <c r="I985" s="15" t="s">
        <v>5097</v>
      </c>
      <c r="J985" s="15" t="s">
        <v>5146</v>
      </c>
      <c r="K985" s="15" t="s">
        <v>2645</v>
      </c>
      <c r="L985" s="40" t="s">
        <v>6</v>
      </c>
      <c r="M985" s="39"/>
      <c r="N985" s="41" t="s">
        <v>2687</v>
      </c>
      <c r="O985" s="39">
        <v>45159</v>
      </c>
      <c r="P985" s="40">
        <v>1</v>
      </c>
      <c r="Q985" s="40">
        <v>4</v>
      </c>
      <c r="R985" s="40" t="str">
        <f>IFERROR(VLOOKUP(Tabla2[[#This Row],[CONTRATISTA PRNCIPAL]],Hoja1!$L$5:$M$9,2,FALSE),"CJV")</f>
        <v>CJV</v>
      </c>
      <c r="S985" s="40" t="str">
        <f>IF(Tabla2[[#This Row],[EMPRESA]]=Tabla2[[#This Row],[CONTRATISTA PRNCIPAL]],"Principal","Secundaria")</f>
        <v>Secundaria</v>
      </c>
      <c r="T985" s="42">
        <f>IFERROR(1/COUNTIF(Tabla2[CONTRATISTA PRNCIPAL],Tabla2[[#This Row],[CONTRATISTA PRNCIPAL]]),0)</f>
        <v>0.006666666666666667</v>
      </c>
      <c r="U985" s="43">
        <f>IF(((TODAY()-Tabla2[[#This Row],[FECHA NACIMIENTO]])/365)&lt;18,"Corregir", IF(((TODAY()-Tabla2[[#This Row],[FECHA NACIMIENTO]])/365)&gt;80, "Corregir",ROUNDDOWN(((TODAY()-Tabla2[[#This Row],[FECHA NACIMIENTO]])/365),0)))</f>
        <v>37</v>
      </c>
      <c r="V9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85" s="44" t="str">
        <f>+IF(Tabla2[[#This Row],[Edad]]="Corregir","Corregir","Ok")</f>
        <v>Ok</v>
      </c>
      <c r="X985" s="42" t="str">
        <f>+IFERROR(VLOOKUP(Tabla2[[#This Row],[DISTRITO SEGÚN DNI]],Hoja1!$A$2:$B$32,2,FALSE),"No")</f>
        <v>No</v>
      </c>
      <c r="Y985" s="42" t="str">
        <f>IF(OR(LOWER(Tabla2[[#This Row],[GENERO]])="masculino", LOWER(Tabla2[[#This Row],[GENERO]])="femenino"),"OK","Corregir")</f>
        <v>OK</v>
      </c>
      <c r="Z985" s="42" t="str">
        <f>+IF(Tabla2[[#This Row],[Nro. DNI / CE]]="","Corregir",IF(LEN(Tabla2[[#This Row],[Nro. DNI / CE]])&gt;=8,"OK","Corregir"))</f>
        <v>OK</v>
      </c>
      <c r="AA985" s="42">
        <f>COUNTIF(Tabla2[APELLIDOS Y NOMBRES],Tabla2[[#This Row],[APELLIDOS Y NOMBRES]])</f>
        <v>1</v>
      </c>
      <c r="AB985" s="42">
        <f>IF(Tabla2[[#This Row],[Trabajador]]&gt;1,1/Tabla2[[#This Row],[Trabajador]],Tabla2[[#This Row],[Trabajador]])</f>
        <v>1</v>
      </c>
      <c r="AC985" t="str">
        <f>+IFERROR(IF(Tabla2[[#This Row],[FECHA CESE/BAJA]]="","No Aplica",IF(AND(MONTH(Tabla2[[#This Row],[FECHA CESE/BAJA]])=MONTH(TODAY()-30),YEAR(Tabla2[[#This Row],[FECHA CESE/BAJA]])=YEAR(TODAY())),MONTH(TODAY()-30)&amp;"-"&amp;YEAR(TODAY()),"Borrar")),"No aplica")</f>
        <v>No Aplica</v>
      </c>
      <c r="AD985" t="str">
        <f>+IFERROR(IF(Tabla2[[#This Row],[FECHA INICIO DE LABORES EN OBRA]]="","No Aplica",IF(AND(MONTH(Tabla2[[#This Row],[FECHA INICIO DE LABORES EN OBRA]])=MONTH(TODAY()-30),YEAR(Tabla2[[#This Row],[FECHA INICIO DE LABORES EN OBRA]])=YEAR(TODAY())),MONTH(TODAY()-30)&amp;"-"&amp;YEAR(TODAY()),"No Aplica")),"No Aplica")</f>
        <v>8-2023</v>
      </c>
    </row>
    <row r="986" spans="1:30" x14ac:dyDescent="0.25">
      <c r="A986" s="13" t="s">
        <v>5091</v>
      </c>
      <c r="B986" s="15" t="s">
        <v>5092</v>
      </c>
      <c r="C986" s="15" t="s">
        <v>5093</v>
      </c>
      <c r="D986" s="15" t="s">
        <v>5147</v>
      </c>
      <c r="E986" s="15" t="s">
        <v>5148</v>
      </c>
      <c r="F986" s="39">
        <v>34287</v>
      </c>
      <c r="G986" s="15">
        <v>2</v>
      </c>
      <c r="H986" s="15" t="s">
        <v>3485</v>
      </c>
      <c r="I986" s="15" t="s">
        <v>5097</v>
      </c>
      <c r="J986" s="15" t="s">
        <v>5149</v>
      </c>
      <c r="K986" s="15" t="s">
        <v>4467</v>
      </c>
      <c r="L986" s="40" t="s">
        <v>6</v>
      </c>
      <c r="M986" s="39"/>
      <c r="N986" s="41" t="s">
        <v>2687</v>
      </c>
      <c r="O986" s="39">
        <v>45040</v>
      </c>
      <c r="P986" s="40">
        <v>1</v>
      </c>
      <c r="Q986" s="40">
        <v>4</v>
      </c>
      <c r="R986" s="40" t="str">
        <f>IFERROR(VLOOKUP(Tabla2[[#This Row],[CONTRATISTA PRNCIPAL]],Hoja1!$L$5:$M$9,2,FALSE),"CJV")</f>
        <v>CJV</v>
      </c>
      <c r="S986" s="40" t="str">
        <f>IF(Tabla2[[#This Row],[EMPRESA]]=Tabla2[[#This Row],[CONTRATISTA PRNCIPAL]],"Principal","Secundaria")</f>
        <v>Secundaria</v>
      </c>
      <c r="T986" s="42">
        <f>IFERROR(1/COUNTIF(Tabla2[CONTRATISTA PRNCIPAL],Tabla2[[#This Row],[CONTRATISTA PRNCIPAL]]),0)</f>
        <v>0.006666666666666667</v>
      </c>
      <c r="U986" s="43">
        <f>IF(((TODAY()-Tabla2[[#This Row],[FECHA NACIMIENTO]])/365)&lt;18,"Corregir", IF(((TODAY()-Tabla2[[#This Row],[FECHA NACIMIENTO]])/365)&gt;80, "Corregir",ROUNDDOWN(((TODAY()-Tabla2[[#This Row],[FECHA NACIMIENTO]])/365),0)))</f>
        <v>29</v>
      </c>
      <c r="V9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86" s="44" t="str">
        <f>+IF(Tabla2[[#This Row],[Edad]]="Corregir","Corregir","Ok")</f>
        <v>Ok</v>
      </c>
      <c r="X986" s="42" t="str">
        <f>+IFERROR(VLOOKUP(Tabla2[[#This Row],[DISTRITO SEGÚN DNI]],Hoja1!$A$2:$B$32,2,FALSE),"No")</f>
        <v>No</v>
      </c>
      <c r="Y986" s="42" t="str">
        <f>IF(OR(LOWER(Tabla2[[#This Row],[GENERO]])="masculino", LOWER(Tabla2[[#This Row],[GENERO]])="femenino"),"OK","Corregir")</f>
        <v>OK</v>
      </c>
      <c r="Z986" s="42" t="str">
        <f>+IF(Tabla2[[#This Row],[Nro. DNI / CE]]="","Corregir",IF(LEN(Tabla2[[#This Row],[Nro. DNI / CE]])&gt;=8,"OK","Corregir"))</f>
        <v>OK</v>
      </c>
      <c r="AA986" s="42">
        <f>COUNTIF(Tabla2[APELLIDOS Y NOMBRES],Tabla2[[#This Row],[APELLIDOS Y NOMBRES]])</f>
        <v>1</v>
      </c>
      <c r="AB986" s="42">
        <f>IF(Tabla2[[#This Row],[Trabajador]]&gt;1,1/Tabla2[[#This Row],[Trabajador]],Tabla2[[#This Row],[Trabajador]])</f>
        <v>1</v>
      </c>
      <c r="AC986" t="str">
        <f>+IFERROR(IF(Tabla2[[#This Row],[FECHA CESE/BAJA]]="","No Aplica",IF(AND(MONTH(Tabla2[[#This Row],[FECHA CESE/BAJA]])=MONTH(TODAY()-30),YEAR(Tabla2[[#This Row],[FECHA CESE/BAJA]])=YEAR(TODAY())),MONTH(TODAY()-30)&amp;"-"&amp;YEAR(TODAY()),"Borrar")),"No aplica")</f>
        <v>No Aplica</v>
      </c>
      <c r="AD986" t="str">
        <f>+IFERROR(IF(Tabla2[[#This Row],[FECHA INICIO DE LABORES EN OBRA]]="","No Aplica",IF(AND(MONTH(Tabla2[[#This Row],[FECHA INICIO DE LABORES EN OBRA]])=MONTH(TODAY()-30),YEAR(Tabla2[[#This Row],[FECHA INICIO DE LABORES EN OBRA]])=YEAR(TODAY())),MONTH(TODAY()-30)&amp;"-"&amp;YEAR(TODAY()),"No Aplica")),"No Aplica")</f>
        <v>No Aplica</v>
      </c>
    </row>
    <row r="987" spans="1:30" x14ac:dyDescent="0.25">
      <c r="A987" s="13" t="s">
        <v>5106</v>
      </c>
      <c r="B987" s="15" t="s">
        <v>5107</v>
      </c>
      <c r="C987" s="15" t="s">
        <v>5093</v>
      </c>
      <c r="D987" s="15" t="s">
        <v>5150</v>
      </c>
      <c r="E987" s="15" t="s">
        <v>5151</v>
      </c>
      <c r="F987" s="39">
        <v>29893</v>
      </c>
      <c r="G987" s="15">
        <v>1</v>
      </c>
      <c r="H987" s="15" t="s">
        <v>5152</v>
      </c>
      <c r="I987" s="15" t="s">
        <v>5111</v>
      </c>
      <c r="J987" s="15" t="s">
        <v>5153</v>
      </c>
      <c r="K987" s="15" t="s">
        <v>5154</v>
      </c>
      <c r="L987" s="40" t="s">
        <v>6</v>
      </c>
      <c r="M987" s="39"/>
      <c r="N987" s="41" t="s">
        <v>2687</v>
      </c>
      <c r="O987" s="39">
        <v>44970</v>
      </c>
      <c r="P987" s="40">
        <v>1</v>
      </c>
      <c r="Q987" s="40">
        <v>1</v>
      </c>
      <c r="R987" s="40" t="str">
        <f>IFERROR(VLOOKUP(Tabla2[[#This Row],[CONTRATISTA PRNCIPAL]],Hoja1!$L$5:$M$9,2,FALSE),"CJV")</f>
        <v>CJV</v>
      </c>
      <c r="S987" s="40" t="str">
        <f>IF(Tabla2[[#This Row],[EMPRESA]]=Tabla2[[#This Row],[CONTRATISTA PRNCIPAL]],"Principal","Secundaria")</f>
        <v>Secundaria</v>
      </c>
      <c r="T987" s="42">
        <f>IFERROR(1/COUNTIF(Tabla2[CONTRATISTA PRNCIPAL],Tabla2[[#This Row],[CONTRATISTA PRNCIPAL]]),0)</f>
        <v>0.006666666666666667</v>
      </c>
      <c r="U987" s="43">
        <f>IF(((TODAY()-Tabla2[[#This Row],[FECHA NACIMIENTO]])/365)&lt;18,"Corregir", IF(((TODAY()-Tabla2[[#This Row],[FECHA NACIMIENTO]])/365)&gt;80, "Corregir",ROUNDDOWN(((TODAY()-Tabla2[[#This Row],[FECHA NACIMIENTO]])/365),0)))</f>
        <v>41</v>
      </c>
      <c r="V9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87" s="44" t="str">
        <f>+IF(Tabla2[[#This Row],[Edad]]="Corregir","Corregir","Ok")</f>
        <v>Ok</v>
      </c>
      <c r="X987" s="42" t="str">
        <f>+IFERROR(VLOOKUP(Tabla2[[#This Row],[DISTRITO SEGÚN DNI]],Hoja1!$A$2:$B$32,2,FALSE),"No")</f>
        <v>No</v>
      </c>
      <c r="Y987" s="42" t="str">
        <f>IF(OR(LOWER(Tabla2[[#This Row],[GENERO]])="masculino", LOWER(Tabla2[[#This Row],[GENERO]])="femenino"),"OK","Corregir")</f>
        <v>OK</v>
      </c>
      <c r="Z987" s="42" t="str">
        <f>+IF(Tabla2[[#This Row],[Nro. DNI / CE]]="","Corregir",IF(LEN(Tabla2[[#This Row],[Nro. DNI / CE]])&gt;=8,"OK","Corregir"))</f>
        <v>OK</v>
      </c>
      <c r="AA987" s="42">
        <f>COUNTIF(Tabla2[APELLIDOS Y NOMBRES],Tabla2[[#This Row],[APELLIDOS Y NOMBRES]])</f>
        <v>1</v>
      </c>
      <c r="AB987" s="42">
        <f>IF(Tabla2[[#This Row],[Trabajador]]&gt;1,1/Tabla2[[#This Row],[Trabajador]],Tabla2[[#This Row],[Trabajador]])</f>
        <v>1</v>
      </c>
      <c r="AC987" t="str">
        <f>+IFERROR(IF(Tabla2[[#This Row],[FECHA CESE/BAJA]]="","No Aplica",IF(AND(MONTH(Tabla2[[#This Row],[FECHA CESE/BAJA]])=MONTH(TODAY()-30),YEAR(Tabla2[[#This Row],[FECHA CESE/BAJA]])=YEAR(TODAY())),MONTH(TODAY()-30)&amp;"-"&amp;YEAR(TODAY()),"Borrar")),"No aplica")</f>
        <v>No Aplica</v>
      </c>
      <c r="AD987" t="str">
        <f>+IFERROR(IF(Tabla2[[#This Row],[FECHA INICIO DE LABORES EN OBRA]]="","No Aplica",IF(AND(MONTH(Tabla2[[#This Row],[FECHA INICIO DE LABORES EN OBRA]])=MONTH(TODAY()-30),YEAR(Tabla2[[#This Row],[FECHA INICIO DE LABORES EN OBRA]])=YEAR(TODAY())),MONTH(TODAY()-30)&amp;"-"&amp;YEAR(TODAY()),"No Aplica")),"No Aplica")</f>
        <v>No Aplica</v>
      </c>
    </row>
    <row r="988" spans="1:30" x14ac:dyDescent="0.25">
      <c r="A988" s="13" t="s">
        <v>5091</v>
      </c>
      <c r="B988" s="15" t="s">
        <v>5092</v>
      </c>
      <c r="C988" s="15" t="s">
        <v>5093</v>
      </c>
      <c r="D988" s="15" t="s">
        <v>1020</v>
      </c>
      <c r="E988" s="15" t="s">
        <v>1021</v>
      </c>
      <c r="F988" s="39">
        <v>37715</v>
      </c>
      <c r="G988" s="15">
        <v>2</v>
      </c>
      <c r="H988" s="15" t="s">
        <v>5155</v>
      </c>
      <c r="I988" s="15" t="s">
        <v>5156</v>
      </c>
      <c r="J988" s="15" t="s">
        <v>5157</v>
      </c>
      <c r="K988" s="15" t="s">
        <v>17</v>
      </c>
      <c r="L988" s="40" t="s">
        <v>6</v>
      </c>
      <c r="M988" s="39"/>
      <c r="N988" s="41" t="s">
        <v>5158</v>
      </c>
      <c r="O988" s="39">
        <v>44950</v>
      </c>
      <c r="P988" s="40">
        <v>1</v>
      </c>
      <c r="Q988" s="40">
        <v>4</v>
      </c>
      <c r="R988" s="40" t="str">
        <f>IFERROR(VLOOKUP(Tabla2[[#This Row],[CONTRATISTA PRNCIPAL]],Hoja1!$L$5:$M$9,2,FALSE),"CJV")</f>
        <v>CJV</v>
      </c>
      <c r="S988" s="40" t="str">
        <f>IF(Tabla2[[#This Row],[EMPRESA]]=Tabla2[[#This Row],[CONTRATISTA PRNCIPAL]],"Principal","Secundaria")</f>
        <v>Secundaria</v>
      </c>
      <c r="T988" s="42">
        <f>IFERROR(1/COUNTIF(Tabla2[CONTRATISTA PRNCIPAL],Tabla2[[#This Row],[CONTRATISTA PRNCIPAL]]),0)</f>
        <v>0.006666666666666667</v>
      </c>
      <c r="U988" s="43">
        <f>IF(((TODAY()-Tabla2[[#This Row],[FECHA NACIMIENTO]])/365)&lt;18,"Corregir", IF(((TODAY()-Tabla2[[#This Row],[FECHA NACIMIENTO]])/365)&gt;80, "Corregir",ROUNDDOWN(((TODAY()-Tabla2[[#This Row],[FECHA NACIMIENTO]])/365),0)))</f>
        <v>20</v>
      </c>
      <c r="V9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988" s="44" t="str">
        <f>+IF(Tabla2[[#This Row],[Edad]]="Corregir","Corregir","Ok")</f>
        <v>Ok</v>
      </c>
      <c r="X988" s="42" t="str">
        <f>+IFERROR(VLOOKUP(Tabla2[[#This Row],[DISTRITO SEGÚN DNI]],Hoja1!$A$2:$B$32,2,FALSE),"No")</f>
        <v>ATE</v>
      </c>
      <c r="Y988" s="42" t="str">
        <f>IF(OR(LOWER(Tabla2[[#This Row],[GENERO]])="masculino", LOWER(Tabla2[[#This Row],[GENERO]])="femenino"),"OK","Corregir")</f>
        <v>OK</v>
      </c>
      <c r="Z988" s="42" t="str">
        <f>+IF(Tabla2[[#This Row],[Nro. DNI / CE]]="","Corregir",IF(LEN(Tabla2[[#This Row],[Nro. DNI / CE]])&gt;=8,"OK","Corregir"))</f>
        <v>OK</v>
      </c>
      <c r="AA988" s="42">
        <f>COUNTIF(Tabla2[APELLIDOS Y NOMBRES],Tabla2[[#This Row],[APELLIDOS Y NOMBRES]])</f>
        <v>1</v>
      </c>
      <c r="AB988" s="42">
        <f>IF(Tabla2[[#This Row],[Trabajador]]&gt;1,1/Tabla2[[#This Row],[Trabajador]],Tabla2[[#This Row],[Trabajador]])</f>
        <v>1</v>
      </c>
      <c r="AC988" t="str">
        <f>+IFERROR(IF(Tabla2[[#This Row],[FECHA CESE/BAJA]]="","No Aplica",IF(AND(MONTH(Tabla2[[#This Row],[FECHA CESE/BAJA]])=MONTH(TODAY()-30),YEAR(Tabla2[[#This Row],[FECHA CESE/BAJA]])=YEAR(TODAY())),MONTH(TODAY()-30)&amp;"-"&amp;YEAR(TODAY()),"Borrar")),"No aplica")</f>
        <v>No Aplica</v>
      </c>
      <c r="AD988" t="str">
        <f>+IFERROR(IF(Tabla2[[#This Row],[FECHA INICIO DE LABORES EN OBRA]]="","No Aplica",IF(AND(MONTH(Tabla2[[#This Row],[FECHA INICIO DE LABORES EN OBRA]])=MONTH(TODAY()-30),YEAR(Tabla2[[#This Row],[FECHA INICIO DE LABORES EN OBRA]])=YEAR(TODAY())),MONTH(TODAY()-30)&amp;"-"&amp;YEAR(TODAY()),"No Aplica")),"No Aplica")</f>
        <v>No Aplica</v>
      </c>
    </row>
    <row r="989" spans="1:30" x14ac:dyDescent="0.25">
      <c r="A989" s="13" t="s">
        <v>5091</v>
      </c>
      <c r="B989" s="15" t="s">
        <v>5092</v>
      </c>
      <c r="C989" s="15" t="s">
        <v>5093</v>
      </c>
      <c r="D989" s="15">
        <v>42479272</v>
      </c>
      <c r="E989" s="15" t="s">
        <v>5159</v>
      </c>
      <c r="F989" s="39">
        <v>30195</v>
      </c>
      <c r="G989" s="15">
        <v>2</v>
      </c>
      <c r="H989" s="15" t="s">
        <v>3485</v>
      </c>
      <c r="I989" s="15" t="s">
        <v>5097</v>
      </c>
      <c r="J989" s="15" t="s">
        <v>5160</v>
      </c>
      <c r="K989" s="15" t="s">
        <v>5161</v>
      </c>
      <c r="L989" s="40" t="s">
        <v>6</v>
      </c>
      <c r="M989" s="39"/>
      <c r="N989" s="41" t="s">
        <v>2687</v>
      </c>
      <c r="O989" s="39">
        <v>44977</v>
      </c>
      <c r="P989" s="40">
        <v>1</v>
      </c>
      <c r="Q989" s="40">
        <v>4</v>
      </c>
      <c r="R989" s="40" t="str">
        <f>IFERROR(VLOOKUP(Tabla2[[#This Row],[CONTRATISTA PRNCIPAL]],Hoja1!$L$5:$M$9,2,FALSE),"CJV")</f>
        <v>CJV</v>
      </c>
      <c r="S989" s="40" t="str">
        <f>IF(Tabla2[[#This Row],[EMPRESA]]=Tabla2[[#This Row],[CONTRATISTA PRNCIPAL]],"Principal","Secundaria")</f>
        <v>Secundaria</v>
      </c>
      <c r="T989" s="42">
        <f>IFERROR(1/COUNTIF(Tabla2[CONTRATISTA PRNCIPAL],Tabla2[[#This Row],[CONTRATISTA PRNCIPAL]]),0)</f>
        <v>0.006666666666666667</v>
      </c>
      <c r="U989" s="43">
        <f>IF(((TODAY()-Tabla2[[#This Row],[FECHA NACIMIENTO]])/365)&lt;18,"Corregir", IF(((TODAY()-Tabla2[[#This Row],[FECHA NACIMIENTO]])/365)&gt;80, "Corregir",ROUNDDOWN(((TODAY()-Tabla2[[#This Row],[FECHA NACIMIENTO]])/365),0)))</f>
        <v>41</v>
      </c>
      <c r="V9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89" s="44" t="str">
        <f>+IF(Tabla2[[#This Row],[Edad]]="Corregir","Corregir","Ok")</f>
        <v>Ok</v>
      </c>
      <c r="X989" s="42" t="str">
        <f>+IFERROR(VLOOKUP(Tabla2[[#This Row],[DISTRITO SEGÚN DNI]],Hoja1!$A$2:$B$32,2,FALSE),"No")</f>
        <v>No</v>
      </c>
      <c r="Y989" s="42" t="str">
        <f>IF(OR(LOWER(Tabla2[[#This Row],[GENERO]])="masculino", LOWER(Tabla2[[#This Row],[GENERO]])="femenino"),"OK","Corregir")</f>
        <v>OK</v>
      </c>
      <c r="Z989" s="42" t="str">
        <f>+IF(Tabla2[[#This Row],[Nro. DNI / CE]]="","Corregir",IF(LEN(Tabla2[[#This Row],[Nro. DNI / CE]])&gt;=8,"OK","Corregir"))</f>
        <v>OK</v>
      </c>
      <c r="AA989" s="42">
        <f>COUNTIF(Tabla2[APELLIDOS Y NOMBRES],Tabla2[[#This Row],[APELLIDOS Y NOMBRES]])</f>
        <v>1</v>
      </c>
      <c r="AB989" s="42">
        <f>IF(Tabla2[[#This Row],[Trabajador]]&gt;1,1/Tabla2[[#This Row],[Trabajador]],Tabla2[[#This Row],[Trabajador]])</f>
        <v>1</v>
      </c>
      <c r="AC989" t="str">
        <f>+IFERROR(IF(Tabla2[[#This Row],[FECHA CESE/BAJA]]="","No Aplica",IF(AND(MONTH(Tabla2[[#This Row],[FECHA CESE/BAJA]])=MONTH(TODAY()-30),YEAR(Tabla2[[#This Row],[FECHA CESE/BAJA]])=YEAR(TODAY())),MONTH(TODAY()-30)&amp;"-"&amp;YEAR(TODAY()),"Borrar")),"No aplica")</f>
        <v>No Aplica</v>
      </c>
      <c r="AD989" t="str">
        <f>+IFERROR(IF(Tabla2[[#This Row],[FECHA INICIO DE LABORES EN OBRA]]="","No Aplica",IF(AND(MONTH(Tabla2[[#This Row],[FECHA INICIO DE LABORES EN OBRA]])=MONTH(TODAY()-30),YEAR(Tabla2[[#This Row],[FECHA INICIO DE LABORES EN OBRA]])=YEAR(TODAY())),MONTH(TODAY()-30)&amp;"-"&amp;YEAR(TODAY()),"No Aplica")),"No Aplica")</f>
        <v>No Aplica</v>
      </c>
    </row>
    <row r="990" spans="1:30" x14ac:dyDescent="0.25">
      <c r="A990" s="13" t="s">
        <v>5091</v>
      </c>
      <c r="B990" s="15" t="s">
        <v>5092</v>
      </c>
      <c r="C990" s="15" t="s">
        <v>5093</v>
      </c>
      <c r="D990" s="15" t="s">
        <v>5162</v>
      </c>
      <c r="E990" s="15" t="s">
        <v>5163</v>
      </c>
      <c r="F990" s="39">
        <v>28669</v>
      </c>
      <c r="G990" s="15">
        <v>2</v>
      </c>
      <c r="H990" s="15" t="s">
        <v>5164</v>
      </c>
      <c r="I990" s="15" t="s">
        <v>5097</v>
      </c>
      <c r="J990" s="15" t="s">
        <v>5165</v>
      </c>
      <c r="K990" s="15" t="s">
        <v>5166</v>
      </c>
      <c r="L990" s="40" t="s">
        <v>6</v>
      </c>
      <c r="M990" s="39"/>
      <c r="N990" s="41" t="s">
        <v>2687</v>
      </c>
      <c r="O990" s="39">
        <v>44972</v>
      </c>
      <c r="P990" s="40">
        <v>1</v>
      </c>
      <c r="Q990" s="40">
        <v>4</v>
      </c>
      <c r="R990" s="40" t="str">
        <f>IFERROR(VLOOKUP(Tabla2[[#This Row],[CONTRATISTA PRNCIPAL]],Hoja1!$L$5:$M$9,2,FALSE),"CJV")</f>
        <v>CJV</v>
      </c>
      <c r="S990" s="40" t="str">
        <f>IF(Tabla2[[#This Row],[EMPRESA]]=Tabla2[[#This Row],[CONTRATISTA PRNCIPAL]],"Principal","Secundaria")</f>
        <v>Secundaria</v>
      </c>
      <c r="T990" s="42">
        <f>IFERROR(1/COUNTIF(Tabla2[CONTRATISTA PRNCIPAL],Tabla2[[#This Row],[CONTRATISTA PRNCIPAL]]),0)</f>
        <v>0.006666666666666667</v>
      </c>
      <c r="U990" s="43">
        <f>IF(((TODAY()-Tabla2[[#This Row],[FECHA NACIMIENTO]])/365)&lt;18,"Corregir", IF(((TODAY()-Tabla2[[#This Row],[FECHA NACIMIENTO]])/365)&gt;80, "Corregir",ROUNDDOWN(((TODAY()-Tabla2[[#This Row],[FECHA NACIMIENTO]])/365),0)))</f>
        <v>45</v>
      </c>
      <c r="V9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90" s="44" t="str">
        <f>+IF(Tabla2[[#This Row],[Edad]]="Corregir","Corregir","Ok")</f>
        <v>Ok</v>
      </c>
      <c r="X990" s="42" t="str">
        <f>+IFERROR(VLOOKUP(Tabla2[[#This Row],[DISTRITO SEGÚN DNI]],Hoja1!$A$2:$B$32,2,FALSE),"No")</f>
        <v>No</v>
      </c>
      <c r="Y990" s="42" t="str">
        <f>IF(OR(LOWER(Tabla2[[#This Row],[GENERO]])="masculino", LOWER(Tabla2[[#This Row],[GENERO]])="femenino"),"OK","Corregir")</f>
        <v>OK</v>
      </c>
      <c r="Z990" s="42" t="str">
        <f>+IF(Tabla2[[#This Row],[Nro. DNI / CE]]="","Corregir",IF(LEN(Tabla2[[#This Row],[Nro. DNI / CE]])&gt;=8,"OK","Corregir"))</f>
        <v>OK</v>
      </c>
      <c r="AA990" s="42">
        <f>COUNTIF(Tabla2[APELLIDOS Y NOMBRES],Tabla2[[#This Row],[APELLIDOS Y NOMBRES]])</f>
        <v>1</v>
      </c>
      <c r="AB990" s="42">
        <f>IF(Tabla2[[#This Row],[Trabajador]]&gt;1,1/Tabla2[[#This Row],[Trabajador]],Tabla2[[#This Row],[Trabajador]])</f>
        <v>1</v>
      </c>
      <c r="AC990" t="str">
        <f>+IFERROR(IF(Tabla2[[#This Row],[FECHA CESE/BAJA]]="","No Aplica",IF(AND(MONTH(Tabla2[[#This Row],[FECHA CESE/BAJA]])=MONTH(TODAY()-30),YEAR(Tabla2[[#This Row],[FECHA CESE/BAJA]])=YEAR(TODAY())),MONTH(TODAY()-30)&amp;"-"&amp;YEAR(TODAY()),"Borrar")),"No aplica")</f>
        <v>No Aplica</v>
      </c>
      <c r="AD990" t="str">
        <f>+IFERROR(IF(Tabla2[[#This Row],[FECHA INICIO DE LABORES EN OBRA]]="","No Aplica",IF(AND(MONTH(Tabla2[[#This Row],[FECHA INICIO DE LABORES EN OBRA]])=MONTH(TODAY()-30),YEAR(Tabla2[[#This Row],[FECHA INICIO DE LABORES EN OBRA]])=YEAR(TODAY())),MONTH(TODAY()-30)&amp;"-"&amp;YEAR(TODAY()),"No Aplica")),"No Aplica")</f>
        <v>No Aplica</v>
      </c>
    </row>
    <row r="991" spans="1:30" x14ac:dyDescent="0.25">
      <c r="A991" s="13" t="s">
        <v>5091</v>
      </c>
      <c r="B991" s="15" t="s">
        <v>5092</v>
      </c>
      <c r="C991" s="15" t="s">
        <v>5093</v>
      </c>
      <c r="D991" s="15">
        <v>45803288</v>
      </c>
      <c r="E991" s="15" t="s">
        <v>5167</v>
      </c>
      <c r="F991" s="39">
        <v>32646</v>
      </c>
      <c r="G991" s="15">
        <v>2</v>
      </c>
      <c r="H991" s="15" t="s">
        <v>3492</v>
      </c>
      <c r="I991" s="15" t="s">
        <v>5168</v>
      </c>
      <c r="J991" s="15" t="s">
        <v>5169</v>
      </c>
      <c r="K991" s="15" t="s">
        <v>5166</v>
      </c>
      <c r="L991" s="40" t="s">
        <v>6</v>
      </c>
      <c r="M991" s="39"/>
      <c r="N991" s="41" t="s">
        <v>2687</v>
      </c>
      <c r="O991" s="39">
        <v>44872</v>
      </c>
      <c r="P991" s="40">
        <v>1</v>
      </c>
      <c r="Q991" s="40">
        <v>4</v>
      </c>
      <c r="R991" s="40" t="str">
        <f>IFERROR(VLOOKUP(Tabla2[[#This Row],[CONTRATISTA PRNCIPAL]],Hoja1!$L$5:$M$9,2,FALSE),"CJV")</f>
        <v>CJV</v>
      </c>
      <c r="S991" s="40" t="str">
        <f>IF(Tabla2[[#This Row],[EMPRESA]]=Tabla2[[#This Row],[CONTRATISTA PRNCIPAL]],"Principal","Secundaria")</f>
        <v>Secundaria</v>
      </c>
      <c r="T991" s="42">
        <f>IFERROR(1/COUNTIF(Tabla2[CONTRATISTA PRNCIPAL],Tabla2[[#This Row],[CONTRATISTA PRNCIPAL]]),0)</f>
        <v>0.006666666666666667</v>
      </c>
      <c r="U991" s="43">
        <f>IF(((TODAY()-Tabla2[[#This Row],[FECHA NACIMIENTO]])/365)&lt;18,"Corregir", IF(((TODAY()-Tabla2[[#This Row],[FECHA NACIMIENTO]])/365)&gt;80, "Corregir",ROUNDDOWN(((TODAY()-Tabla2[[#This Row],[FECHA NACIMIENTO]])/365),0)))</f>
        <v>34</v>
      </c>
      <c r="V9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91" s="44" t="str">
        <f>+IF(Tabla2[[#This Row],[Edad]]="Corregir","Corregir","Ok")</f>
        <v>Ok</v>
      </c>
      <c r="X991" s="42" t="str">
        <f>+IFERROR(VLOOKUP(Tabla2[[#This Row],[DISTRITO SEGÚN DNI]],Hoja1!$A$2:$B$32,2,FALSE),"No")</f>
        <v>No</v>
      </c>
      <c r="Y991" s="42" t="str">
        <f>IF(OR(LOWER(Tabla2[[#This Row],[GENERO]])="masculino", LOWER(Tabla2[[#This Row],[GENERO]])="femenino"),"OK","Corregir")</f>
        <v>OK</v>
      </c>
      <c r="Z991" s="42" t="str">
        <f>+IF(Tabla2[[#This Row],[Nro. DNI / CE]]="","Corregir",IF(LEN(Tabla2[[#This Row],[Nro. DNI / CE]])&gt;=8,"OK","Corregir"))</f>
        <v>OK</v>
      </c>
      <c r="AA991" s="42">
        <f>COUNTIF(Tabla2[APELLIDOS Y NOMBRES],Tabla2[[#This Row],[APELLIDOS Y NOMBRES]])</f>
        <v>1</v>
      </c>
      <c r="AB991" s="42">
        <f>IF(Tabla2[[#This Row],[Trabajador]]&gt;1,1/Tabla2[[#This Row],[Trabajador]],Tabla2[[#This Row],[Trabajador]])</f>
        <v>1</v>
      </c>
      <c r="AC991" t="str">
        <f>+IFERROR(IF(Tabla2[[#This Row],[FECHA CESE/BAJA]]="","No Aplica",IF(AND(MONTH(Tabla2[[#This Row],[FECHA CESE/BAJA]])=MONTH(TODAY()-30),YEAR(Tabla2[[#This Row],[FECHA CESE/BAJA]])=YEAR(TODAY())),MONTH(TODAY()-30)&amp;"-"&amp;YEAR(TODAY()),"Borrar")),"No aplica")</f>
        <v>No Aplica</v>
      </c>
      <c r="AD991" t="str">
        <f>+IFERROR(IF(Tabla2[[#This Row],[FECHA INICIO DE LABORES EN OBRA]]="","No Aplica",IF(AND(MONTH(Tabla2[[#This Row],[FECHA INICIO DE LABORES EN OBRA]])=MONTH(TODAY()-30),YEAR(Tabla2[[#This Row],[FECHA INICIO DE LABORES EN OBRA]])=YEAR(TODAY())),MONTH(TODAY()-30)&amp;"-"&amp;YEAR(TODAY()),"No Aplica")),"No Aplica")</f>
        <v>No Aplica</v>
      </c>
    </row>
    <row r="992" spans="1:30" x14ac:dyDescent="0.25">
      <c r="A992" s="13" t="s">
        <v>5099</v>
      </c>
      <c r="B992" s="15" t="s">
        <v>5100</v>
      </c>
      <c r="C992" s="15" t="s">
        <v>5093</v>
      </c>
      <c r="D992" s="15" t="s">
        <v>5170</v>
      </c>
      <c r="E992" s="15" t="s">
        <v>5171</v>
      </c>
      <c r="F992" s="39">
        <v>31846</v>
      </c>
      <c r="G992" s="15">
        <v>2</v>
      </c>
      <c r="H992" s="15" t="s">
        <v>3492</v>
      </c>
      <c r="I992" s="15" t="s">
        <v>5097</v>
      </c>
      <c r="J992" s="15" t="s">
        <v>5172</v>
      </c>
      <c r="K992" s="15" t="s">
        <v>5173</v>
      </c>
      <c r="L992" s="40" t="s">
        <v>6</v>
      </c>
      <c r="M992" s="39"/>
      <c r="N992" s="41" t="s">
        <v>2687</v>
      </c>
      <c r="O992" s="39">
        <v>45142</v>
      </c>
      <c r="P992" s="40">
        <v>1</v>
      </c>
      <c r="Q992" s="40">
        <v>4</v>
      </c>
      <c r="R992" s="40" t="str">
        <f>IFERROR(VLOOKUP(Tabla2[[#This Row],[CONTRATISTA PRNCIPAL]],Hoja1!$L$5:$M$9,2,FALSE),"CJV")</f>
        <v>CJV</v>
      </c>
      <c r="S992" s="40" t="str">
        <f>IF(Tabla2[[#This Row],[EMPRESA]]=Tabla2[[#This Row],[CONTRATISTA PRNCIPAL]],"Principal","Secundaria")</f>
        <v>Secundaria</v>
      </c>
      <c r="T992" s="42">
        <f>IFERROR(1/COUNTIF(Tabla2[CONTRATISTA PRNCIPAL],Tabla2[[#This Row],[CONTRATISTA PRNCIPAL]]),0)</f>
        <v>0.006666666666666667</v>
      </c>
      <c r="U992" s="43">
        <f>IF(((TODAY()-Tabla2[[#This Row],[FECHA NACIMIENTO]])/365)&lt;18,"Corregir", IF(((TODAY()-Tabla2[[#This Row],[FECHA NACIMIENTO]])/365)&gt;80, "Corregir",ROUNDDOWN(((TODAY()-Tabla2[[#This Row],[FECHA NACIMIENTO]])/365),0)))</f>
        <v>36</v>
      </c>
      <c r="V9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92" s="44" t="str">
        <f>+IF(Tabla2[[#This Row],[Edad]]="Corregir","Corregir","Ok")</f>
        <v>Ok</v>
      </c>
      <c r="X992" s="42" t="str">
        <f>+IFERROR(VLOOKUP(Tabla2[[#This Row],[DISTRITO SEGÚN DNI]],Hoja1!$A$2:$B$32,2,FALSE),"No")</f>
        <v>No</v>
      </c>
      <c r="Y992" s="42" t="str">
        <f>IF(OR(LOWER(Tabla2[[#This Row],[GENERO]])="masculino", LOWER(Tabla2[[#This Row],[GENERO]])="femenino"),"OK","Corregir")</f>
        <v>OK</v>
      </c>
      <c r="Z992" s="42" t="str">
        <f>+IF(Tabla2[[#This Row],[Nro. DNI / CE]]="","Corregir",IF(LEN(Tabla2[[#This Row],[Nro. DNI / CE]])&gt;=8,"OK","Corregir"))</f>
        <v>OK</v>
      </c>
      <c r="AA992" s="42">
        <f>COUNTIF(Tabla2[APELLIDOS Y NOMBRES],Tabla2[[#This Row],[APELLIDOS Y NOMBRES]])</f>
        <v>1</v>
      </c>
      <c r="AB992" s="42">
        <f>IF(Tabla2[[#This Row],[Trabajador]]&gt;1,1/Tabla2[[#This Row],[Trabajador]],Tabla2[[#This Row],[Trabajador]])</f>
        <v>1</v>
      </c>
      <c r="AC992" t="str">
        <f>+IFERROR(IF(Tabla2[[#This Row],[FECHA CESE/BAJA]]="","No Aplica",IF(AND(MONTH(Tabla2[[#This Row],[FECHA CESE/BAJA]])=MONTH(TODAY()-30),YEAR(Tabla2[[#This Row],[FECHA CESE/BAJA]])=YEAR(TODAY())),MONTH(TODAY()-30)&amp;"-"&amp;YEAR(TODAY()),"Borrar")),"No aplica")</f>
        <v>No Aplica</v>
      </c>
      <c r="AD992" t="str">
        <f>+IFERROR(IF(Tabla2[[#This Row],[FECHA INICIO DE LABORES EN OBRA]]="","No Aplica",IF(AND(MONTH(Tabla2[[#This Row],[FECHA INICIO DE LABORES EN OBRA]])=MONTH(TODAY()-30),YEAR(Tabla2[[#This Row],[FECHA INICIO DE LABORES EN OBRA]])=YEAR(TODAY())),MONTH(TODAY()-30)&amp;"-"&amp;YEAR(TODAY()),"No Aplica")),"No Aplica")</f>
        <v>8-2023</v>
      </c>
    </row>
    <row r="993" spans="1:30" x14ac:dyDescent="0.25">
      <c r="A993" s="13" t="s">
        <v>5091</v>
      </c>
      <c r="B993" s="15" t="s">
        <v>5092</v>
      </c>
      <c r="C993" s="15" t="s">
        <v>5093</v>
      </c>
      <c r="D993" s="15" t="s">
        <v>5174</v>
      </c>
      <c r="E993" s="15" t="s">
        <v>5175</v>
      </c>
      <c r="F993" s="39">
        <v>28532</v>
      </c>
      <c r="G993" s="15">
        <v>2</v>
      </c>
      <c r="H993" s="15" t="s">
        <v>5176</v>
      </c>
      <c r="I993" s="15" t="s">
        <v>5177</v>
      </c>
      <c r="J993" s="15" t="s">
        <v>5178</v>
      </c>
      <c r="K993" s="15" t="s">
        <v>2071</v>
      </c>
      <c r="L993" s="40" t="s">
        <v>6</v>
      </c>
      <c r="M993" s="39"/>
      <c r="N993" s="41" t="s">
        <v>5158</v>
      </c>
      <c r="O993" s="39">
        <v>43811</v>
      </c>
      <c r="P993" s="40">
        <v>1</v>
      </c>
      <c r="Q993" s="40">
        <v>4</v>
      </c>
      <c r="R993" s="40" t="str">
        <f>IFERROR(VLOOKUP(Tabla2[[#This Row],[CONTRATISTA PRNCIPAL]],Hoja1!$L$5:$M$9,2,FALSE),"CJV")</f>
        <v>CJV</v>
      </c>
      <c r="S993" s="40" t="str">
        <f>IF(Tabla2[[#This Row],[EMPRESA]]=Tabla2[[#This Row],[CONTRATISTA PRNCIPAL]],"Principal","Secundaria")</f>
        <v>Secundaria</v>
      </c>
      <c r="T993" s="42">
        <f>IFERROR(1/COUNTIF(Tabla2[CONTRATISTA PRNCIPAL],Tabla2[[#This Row],[CONTRATISTA PRNCIPAL]]),0)</f>
        <v>0.006666666666666667</v>
      </c>
      <c r="U993" s="43">
        <f>IF(((TODAY()-Tabla2[[#This Row],[FECHA NACIMIENTO]])/365)&lt;18,"Corregir", IF(((TODAY()-Tabla2[[#This Row],[FECHA NACIMIENTO]])/365)&gt;80, "Corregir",ROUNDDOWN(((TODAY()-Tabla2[[#This Row],[FECHA NACIMIENTO]])/365),0)))</f>
        <v>45</v>
      </c>
      <c r="V9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993" s="44" t="str">
        <f>+IF(Tabla2[[#This Row],[Edad]]="Corregir","Corregir","Ok")</f>
        <v>Ok</v>
      </c>
      <c r="X993" s="42" t="str">
        <f>+IFERROR(VLOOKUP(Tabla2[[#This Row],[DISTRITO SEGÚN DNI]],Hoja1!$A$2:$B$32,2,FALSE),"No")</f>
        <v>No</v>
      </c>
      <c r="Y993" s="42" t="str">
        <f>IF(OR(LOWER(Tabla2[[#This Row],[GENERO]])="masculino", LOWER(Tabla2[[#This Row],[GENERO]])="femenino"),"OK","Corregir")</f>
        <v>OK</v>
      </c>
      <c r="Z993" s="42" t="str">
        <f>+IF(Tabla2[[#This Row],[Nro. DNI / CE]]="","Corregir",IF(LEN(Tabla2[[#This Row],[Nro. DNI / CE]])&gt;=8,"OK","Corregir"))</f>
        <v>OK</v>
      </c>
      <c r="AA993" s="42">
        <f>COUNTIF(Tabla2[APELLIDOS Y NOMBRES],Tabla2[[#This Row],[APELLIDOS Y NOMBRES]])</f>
        <v>1</v>
      </c>
      <c r="AB993" s="42">
        <f>IF(Tabla2[[#This Row],[Trabajador]]&gt;1,1/Tabla2[[#This Row],[Trabajador]],Tabla2[[#This Row],[Trabajador]])</f>
        <v>1</v>
      </c>
      <c r="AC993" t="str">
        <f>+IFERROR(IF(Tabla2[[#This Row],[FECHA CESE/BAJA]]="","No Aplica",IF(AND(MONTH(Tabla2[[#This Row],[FECHA CESE/BAJA]])=MONTH(TODAY()-30),YEAR(Tabla2[[#This Row],[FECHA CESE/BAJA]])=YEAR(TODAY())),MONTH(TODAY()-30)&amp;"-"&amp;YEAR(TODAY()),"Borrar")),"No aplica")</f>
        <v>No Aplica</v>
      </c>
      <c r="AD993" t="str">
        <f>+IFERROR(IF(Tabla2[[#This Row],[FECHA INICIO DE LABORES EN OBRA]]="","No Aplica",IF(AND(MONTH(Tabla2[[#This Row],[FECHA INICIO DE LABORES EN OBRA]])=MONTH(TODAY()-30),YEAR(Tabla2[[#This Row],[FECHA INICIO DE LABORES EN OBRA]])=YEAR(TODAY())),MONTH(TODAY()-30)&amp;"-"&amp;YEAR(TODAY()),"No Aplica")),"No Aplica")</f>
        <v>No Aplica</v>
      </c>
    </row>
    <row r="994" spans="1:30" x14ac:dyDescent="0.25">
      <c r="A994" s="13" t="s">
        <v>5099</v>
      </c>
      <c r="B994" s="15" t="s">
        <v>5100</v>
      </c>
      <c r="C994" s="15" t="s">
        <v>5093</v>
      </c>
      <c r="D994" s="15" t="s">
        <v>788</v>
      </c>
      <c r="E994" s="15" t="s">
        <v>789</v>
      </c>
      <c r="F994" s="39" t="s">
        <v>5179</v>
      </c>
      <c r="G994" s="15">
        <v>2</v>
      </c>
      <c r="H994" s="15" t="s">
        <v>2751</v>
      </c>
      <c r="I994" s="15" t="s">
        <v>3280</v>
      </c>
      <c r="J994" s="15" t="s">
        <v>5180</v>
      </c>
      <c r="K994" s="15" t="s">
        <v>17</v>
      </c>
      <c r="L994" s="40" t="s">
        <v>6</v>
      </c>
      <c r="M994" s="39"/>
      <c r="N994" s="41" t="s">
        <v>2687</v>
      </c>
      <c r="O994" s="39">
        <v>45147</v>
      </c>
      <c r="P994" s="40">
        <v>1</v>
      </c>
      <c r="Q994" s="40">
        <v>4</v>
      </c>
      <c r="R994" s="40" t="str">
        <f>IFERROR(VLOOKUP(Tabla2[[#This Row],[CONTRATISTA PRNCIPAL]],Hoja1!$L$5:$M$9,2,FALSE),"CJV")</f>
        <v>CJV</v>
      </c>
      <c r="S994" s="40" t="str">
        <f>IF(Tabla2[[#This Row],[EMPRESA]]=Tabla2[[#This Row],[CONTRATISTA PRNCIPAL]],"Principal","Secundaria")</f>
        <v>Secundaria</v>
      </c>
      <c r="T994" s="42">
        <f>IFERROR(1/COUNTIF(Tabla2[CONTRATISTA PRNCIPAL],Tabla2[[#This Row],[CONTRATISTA PRNCIPAL]]),0)</f>
        <v>0.006666666666666667</v>
      </c>
      <c r="U994" s="43">
        <f>IF(((TODAY()-Tabla2[[#This Row],[FECHA NACIMIENTO]])/365)&lt;18,"Corregir", IF(((TODAY()-Tabla2[[#This Row],[FECHA NACIMIENTO]])/365)&gt;80, "Corregir",ROUNDDOWN(((TODAY()-Tabla2[[#This Row],[FECHA NACIMIENTO]])/365),0)))</f>
        <v>31</v>
      </c>
      <c r="V9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94" s="44" t="str">
        <f>+IF(Tabla2[[#This Row],[Edad]]="Corregir","Corregir","Ok")</f>
        <v>Ok</v>
      </c>
      <c r="X994" s="42" t="str">
        <f>+IFERROR(VLOOKUP(Tabla2[[#This Row],[DISTRITO SEGÚN DNI]],Hoja1!$A$2:$B$32,2,FALSE),"No")</f>
        <v>ATE</v>
      </c>
      <c r="Y994" s="42" t="str">
        <f>IF(OR(LOWER(Tabla2[[#This Row],[GENERO]])="masculino", LOWER(Tabla2[[#This Row],[GENERO]])="femenino"),"OK","Corregir")</f>
        <v>OK</v>
      </c>
      <c r="Z994" s="42" t="str">
        <f>+IF(Tabla2[[#This Row],[Nro. DNI / CE]]="","Corregir",IF(LEN(Tabla2[[#This Row],[Nro. DNI / CE]])&gt;=8,"OK","Corregir"))</f>
        <v>OK</v>
      </c>
      <c r="AA994" s="42">
        <f>COUNTIF(Tabla2[APELLIDOS Y NOMBRES],Tabla2[[#This Row],[APELLIDOS Y NOMBRES]])</f>
        <v>1</v>
      </c>
      <c r="AB994" s="42">
        <f>IF(Tabla2[[#This Row],[Trabajador]]&gt;1,1/Tabla2[[#This Row],[Trabajador]],Tabla2[[#This Row],[Trabajador]])</f>
        <v>1</v>
      </c>
      <c r="AC994" t="str">
        <f>+IFERROR(IF(Tabla2[[#This Row],[FECHA CESE/BAJA]]="","No Aplica",IF(AND(MONTH(Tabla2[[#This Row],[FECHA CESE/BAJA]])=MONTH(TODAY()-30),YEAR(Tabla2[[#This Row],[FECHA CESE/BAJA]])=YEAR(TODAY())),MONTH(TODAY()-30)&amp;"-"&amp;YEAR(TODAY()),"Borrar")),"No aplica")</f>
        <v>No Aplica</v>
      </c>
      <c r="AD994" t="str">
        <f>+IFERROR(IF(Tabla2[[#This Row],[FECHA INICIO DE LABORES EN OBRA]]="","No Aplica",IF(AND(MONTH(Tabla2[[#This Row],[FECHA INICIO DE LABORES EN OBRA]])=MONTH(TODAY()-30),YEAR(Tabla2[[#This Row],[FECHA INICIO DE LABORES EN OBRA]])=YEAR(TODAY())),MONTH(TODAY()-30)&amp;"-"&amp;YEAR(TODAY()),"No Aplica")),"No Aplica")</f>
        <v>8-2023</v>
      </c>
    </row>
    <row r="995" spans="1:30" x14ac:dyDescent="0.25">
      <c r="A995" s="13" t="s">
        <v>5099</v>
      </c>
      <c r="B995" s="15" t="s">
        <v>5100</v>
      </c>
      <c r="C995" s="15" t="s">
        <v>5093</v>
      </c>
      <c r="D995" s="15" t="s">
        <v>5181</v>
      </c>
      <c r="E995" s="15" t="s">
        <v>5182</v>
      </c>
      <c r="F995" s="39">
        <v>34086</v>
      </c>
      <c r="G995" s="15">
        <v>2</v>
      </c>
      <c r="H995" s="15" t="s">
        <v>3492</v>
      </c>
      <c r="I995" s="15" t="s">
        <v>5097</v>
      </c>
      <c r="J995" s="15" t="s">
        <v>5183</v>
      </c>
      <c r="K995" s="15" t="s">
        <v>5184</v>
      </c>
      <c r="L995" s="40" t="s">
        <v>6</v>
      </c>
      <c r="M995" s="39"/>
      <c r="N995" s="41" t="s">
        <v>2687</v>
      </c>
      <c r="O995" s="39">
        <v>45121</v>
      </c>
      <c r="P995" s="40">
        <v>1</v>
      </c>
      <c r="Q995" s="40">
        <v>4</v>
      </c>
      <c r="R995" s="40" t="str">
        <f>IFERROR(VLOOKUP(Tabla2[[#This Row],[CONTRATISTA PRNCIPAL]],Hoja1!$L$5:$M$9,2,FALSE),"CJV")</f>
        <v>CJV</v>
      </c>
      <c r="S995" s="40" t="str">
        <f>IF(Tabla2[[#This Row],[EMPRESA]]=Tabla2[[#This Row],[CONTRATISTA PRNCIPAL]],"Principal","Secundaria")</f>
        <v>Secundaria</v>
      </c>
      <c r="T995" s="42">
        <f>IFERROR(1/COUNTIF(Tabla2[CONTRATISTA PRNCIPAL],Tabla2[[#This Row],[CONTRATISTA PRNCIPAL]]),0)</f>
        <v>0.006666666666666667</v>
      </c>
      <c r="U995" s="43">
        <f>IF(((TODAY()-Tabla2[[#This Row],[FECHA NACIMIENTO]])/365)&lt;18,"Corregir", IF(((TODAY()-Tabla2[[#This Row],[FECHA NACIMIENTO]])/365)&gt;80, "Corregir",ROUNDDOWN(((TODAY()-Tabla2[[#This Row],[FECHA NACIMIENTO]])/365),0)))</f>
        <v>30</v>
      </c>
      <c r="V9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95" s="44" t="str">
        <f>+IF(Tabla2[[#This Row],[Edad]]="Corregir","Corregir","Ok")</f>
        <v>Ok</v>
      </c>
      <c r="X995" s="42" t="str">
        <f>+IFERROR(VLOOKUP(Tabla2[[#This Row],[DISTRITO SEGÚN DNI]],Hoja1!$A$2:$B$32,2,FALSE),"No")</f>
        <v>No</v>
      </c>
      <c r="Y995" s="42" t="str">
        <f>IF(OR(LOWER(Tabla2[[#This Row],[GENERO]])="masculino", LOWER(Tabla2[[#This Row],[GENERO]])="femenino"),"OK","Corregir")</f>
        <v>OK</v>
      </c>
      <c r="Z995" s="42" t="str">
        <f>+IF(Tabla2[[#This Row],[Nro. DNI / CE]]="","Corregir",IF(LEN(Tabla2[[#This Row],[Nro. DNI / CE]])&gt;=8,"OK","Corregir"))</f>
        <v>OK</v>
      </c>
      <c r="AA995" s="42">
        <f>COUNTIF(Tabla2[APELLIDOS Y NOMBRES],Tabla2[[#This Row],[APELLIDOS Y NOMBRES]])</f>
        <v>1</v>
      </c>
      <c r="AB995" s="42">
        <f>IF(Tabla2[[#This Row],[Trabajador]]&gt;1,1/Tabla2[[#This Row],[Trabajador]],Tabla2[[#This Row],[Trabajador]])</f>
        <v>1</v>
      </c>
      <c r="AC995" t="str">
        <f>+IFERROR(IF(Tabla2[[#This Row],[FECHA CESE/BAJA]]="","No Aplica",IF(AND(MONTH(Tabla2[[#This Row],[FECHA CESE/BAJA]])=MONTH(TODAY()-30),YEAR(Tabla2[[#This Row],[FECHA CESE/BAJA]])=YEAR(TODAY())),MONTH(TODAY()-30)&amp;"-"&amp;YEAR(TODAY()),"Borrar")),"No aplica")</f>
        <v>No Aplica</v>
      </c>
      <c r="AD995" t="str">
        <f>+IFERROR(IF(Tabla2[[#This Row],[FECHA INICIO DE LABORES EN OBRA]]="","No Aplica",IF(AND(MONTH(Tabla2[[#This Row],[FECHA INICIO DE LABORES EN OBRA]])=MONTH(TODAY()-30),YEAR(Tabla2[[#This Row],[FECHA INICIO DE LABORES EN OBRA]])=YEAR(TODAY())),MONTH(TODAY()-30)&amp;"-"&amp;YEAR(TODAY()),"No Aplica")),"No Aplica")</f>
        <v>No Aplica</v>
      </c>
    </row>
    <row r="996" spans="1:30" x14ac:dyDescent="0.25">
      <c r="A996" s="13" t="s">
        <v>5099</v>
      </c>
      <c r="B996" s="15" t="s">
        <v>5100</v>
      </c>
      <c r="C996" s="15" t="s">
        <v>5093</v>
      </c>
      <c r="D996" s="15" t="s">
        <v>5185</v>
      </c>
      <c r="E996" s="15" t="s">
        <v>5186</v>
      </c>
      <c r="F996" s="39">
        <v>31566</v>
      </c>
      <c r="G996" s="15">
        <v>2</v>
      </c>
      <c r="H996" s="15" t="s">
        <v>3492</v>
      </c>
      <c r="I996" s="15" t="s">
        <v>5097</v>
      </c>
      <c r="J996" s="15" t="s">
        <v>5187</v>
      </c>
      <c r="K996" s="15" t="s">
        <v>2182</v>
      </c>
      <c r="L996" s="40" t="s">
        <v>6</v>
      </c>
      <c r="M996" s="39"/>
      <c r="N996" s="41" t="s">
        <v>2687</v>
      </c>
      <c r="O996" s="39">
        <v>45121</v>
      </c>
      <c r="P996" s="40">
        <v>1</v>
      </c>
      <c r="Q996" s="40">
        <v>4</v>
      </c>
      <c r="R996" s="40" t="str">
        <f>IFERROR(VLOOKUP(Tabla2[[#This Row],[CONTRATISTA PRNCIPAL]],Hoja1!$L$5:$M$9,2,FALSE),"CJV")</f>
        <v>CJV</v>
      </c>
      <c r="S996" s="40" t="str">
        <f>IF(Tabla2[[#This Row],[EMPRESA]]=Tabla2[[#This Row],[CONTRATISTA PRNCIPAL]],"Principal","Secundaria")</f>
        <v>Secundaria</v>
      </c>
      <c r="T996" s="42">
        <f>IFERROR(1/COUNTIF(Tabla2[CONTRATISTA PRNCIPAL],Tabla2[[#This Row],[CONTRATISTA PRNCIPAL]]),0)</f>
        <v>0.006666666666666667</v>
      </c>
      <c r="U996" s="43">
        <f>IF(((TODAY()-Tabla2[[#This Row],[FECHA NACIMIENTO]])/365)&lt;18,"Corregir", IF(((TODAY()-Tabla2[[#This Row],[FECHA NACIMIENTO]])/365)&gt;80, "Corregir",ROUNDDOWN(((TODAY()-Tabla2[[#This Row],[FECHA NACIMIENTO]])/365),0)))</f>
        <v>37</v>
      </c>
      <c r="V9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96" s="44" t="str">
        <f>+IF(Tabla2[[#This Row],[Edad]]="Corregir","Corregir","Ok")</f>
        <v>Ok</v>
      </c>
      <c r="X996" s="42" t="str">
        <f>+IFERROR(VLOOKUP(Tabla2[[#This Row],[DISTRITO SEGÚN DNI]],Hoja1!$A$2:$B$32,2,FALSE),"No")</f>
        <v>No</v>
      </c>
      <c r="Y996" s="42" t="str">
        <f>IF(OR(LOWER(Tabla2[[#This Row],[GENERO]])="masculino", LOWER(Tabla2[[#This Row],[GENERO]])="femenino"),"OK","Corregir")</f>
        <v>OK</v>
      </c>
      <c r="Z996" s="42" t="str">
        <f>+IF(Tabla2[[#This Row],[Nro. DNI / CE]]="","Corregir",IF(LEN(Tabla2[[#This Row],[Nro. DNI / CE]])&gt;=8,"OK","Corregir"))</f>
        <v>OK</v>
      </c>
      <c r="AA996" s="42">
        <f>COUNTIF(Tabla2[APELLIDOS Y NOMBRES],Tabla2[[#This Row],[APELLIDOS Y NOMBRES]])</f>
        <v>1</v>
      </c>
      <c r="AB996" s="42">
        <f>IF(Tabla2[[#This Row],[Trabajador]]&gt;1,1/Tabla2[[#This Row],[Trabajador]],Tabla2[[#This Row],[Trabajador]])</f>
        <v>1</v>
      </c>
      <c r="AC996" t="str">
        <f>+IFERROR(IF(Tabla2[[#This Row],[FECHA CESE/BAJA]]="","No Aplica",IF(AND(MONTH(Tabla2[[#This Row],[FECHA CESE/BAJA]])=MONTH(TODAY()-30),YEAR(Tabla2[[#This Row],[FECHA CESE/BAJA]])=YEAR(TODAY())),MONTH(TODAY()-30)&amp;"-"&amp;YEAR(TODAY()),"Borrar")),"No aplica")</f>
        <v>No Aplica</v>
      </c>
      <c r="AD996" t="str">
        <f>+IFERROR(IF(Tabla2[[#This Row],[FECHA INICIO DE LABORES EN OBRA]]="","No Aplica",IF(AND(MONTH(Tabla2[[#This Row],[FECHA INICIO DE LABORES EN OBRA]])=MONTH(TODAY()-30),YEAR(Tabla2[[#This Row],[FECHA INICIO DE LABORES EN OBRA]])=YEAR(TODAY())),MONTH(TODAY()-30)&amp;"-"&amp;YEAR(TODAY()),"No Aplica")),"No Aplica")</f>
        <v>No Aplica</v>
      </c>
    </row>
    <row r="997" spans="1:30" x14ac:dyDescent="0.25">
      <c r="A997" s="13" t="s">
        <v>5117</v>
      </c>
      <c r="B997" s="15" t="s">
        <v>5118</v>
      </c>
      <c r="C997" s="15" t="s">
        <v>5093</v>
      </c>
      <c r="D997" s="15" t="s">
        <v>653</v>
      </c>
      <c r="E997" s="15" t="s">
        <v>654</v>
      </c>
      <c r="F997" s="39">
        <v>32009</v>
      </c>
      <c r="G997" s="15">
        <v>1</v>
      </c>
      <c r="H997" s="15" t="s">
        <v>4819</v>
      </c>
      <c r="I997" s="15" t="s">
        <v>5122</v>
      </c>
      <c r="J997" s="15" t="s">
        <v>5188</v>
      </c>
      <c r="K997" s="15" t="s">
        <v>3264</v>
      </c>
      <c r="L997" s="40" t="s">
        <v>6</v>
      </c>
      <c r="M997" s="39"/>
      <c r="N997" s="41" t="s">
        <v>2687</v>
      </c>
      <c r="O997" s="39" t="s">
        <v>29</v>
      </c>
      <c r="P997" s="40">
        <v>3</v>
      </c>
      <c r="Q997" s="40">
        <v>1</v>
      </c>
      <c r="R997" s="40" t="str">
        <f>IFERROR(VLOOKUP(Tabla2[[#This Row],[CONTRATISTA PRNCIPAL]],Hoja1!$L$5:$M$9,2,FALSE),"CJV")</f>
        <v>CJV</v>
      </c>
      <c r="S997" s="40" t="str">
        <f>IF(Tabla2[[#This Row],[EMPRESA]]=Tabla2[[#This Row],[CONTRATISTA PRNCIPAL]],"Principal","Secundaria")</f>
        <v>Secundaria</v>
      </c>
      <c r="T997" s="42">
        <f>IFERROR(1/COUNTIF(Tabla2[CONTRATISTA PRNCIPAL],Tabla2[[#This Row],[CONTRATISTA PRNCIPAL]]),0)</f>
        <v>0.006666666666666667</v>
      </c>
      <c r="U997" s="43">
        <f>IF(((TODAY()-Tabla2[[#This Row],[FECHA NACIMIENTO]])/365)&lt;18,"Corregir", IF(((TODAY()-Tabla2[[#This Row],[FECHA NACIMIENTO]])/365)&gt;80, "Corregir",ROUNDDOWN(((TODAY()-Tabla2[[#This Row],[FECHA NACIMIENTO]])/365),0)))</f>
        <v>36</v>
      </c>
      <c r="V9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97" s="44" t="str">
        <f>+IF(Tabla2[[#This Row],[Edad]]="Corregir","Corregir","Ok")</f>
        <v>Ok</v>
      </c>
      <c r="X997" s="42" t="str">
        <f>+IFERROR(VLOOKUP(Tabla2[[#This Row],[DISTRITO SEGÚN DNI]],Hoja1!$A$2:$B$32,2,FALSE),"No")</f>
        <v>EL AGUSTINO</v>
      </c>
      <c r="Y997" s="42" t="str">
        <f>IF(OR(LOWER(Tabla2[[#This Row],[GENERO]])="masculino", LOWER(Tabla2[[#This Row],[GENERO]])="femenino"),"OK","Corregir")</f>
        <v>OK</v>
      </c>
      <c r="Z997" s="42" t="str">
        <f>+IF(Tabla2[[#This Row],[Nro. DNI / CE]]="","Corregir",IF(LEN(Tabla2[[#This Row],[Nro. DNI / CE]])&gt;=8,"OK","Corregir"))</f>
        <v>OK</v>
      </c>
      <c r="AA997" s="42">
        <f>COUNTIF(Tabla2[APELLIDOS Y NOMBRES],Tabla2[[#This Row],[APELLIDOS Y NOMBRES]])</f>
        <v>1</v>
      </c>
      <c r="AB997" s="42">
        <f>IF(Tabla2[[#This Row],[Trabajador]]&gt;1,1/Tabla2[[#This Row],[Trabajador]],Tabla2[[#This Row],[Trabajador]])</f>
        <v>1</v>
      </c>
      <c r="AC997" t="str">
        <f>+IFERROR(IF(Tabla2[[#This Row],[FECHA CESE/BAJA]]="","No Aplica",IF(AND(MONTH(Tabla2[[#This Row],[FECHA CESE/BAJA]])=MONTH(TODAY()-30),YEAR(Tabla2[[#This Row],[FECHA CESE/BAJA]])=YEAR(TODAY())),MONTH(TODAY()-30)&amp;"-"&amp;YEAR(TODAY()),"Borrar")),"No aplica")</f>
        <v>No Aplica</v>
      </c>
      <c r="AD997" t="str">
        <f>+IFERROR(IF(Tabla2[[#This Row],[FECHA INICIO DE LABORES EN OBRA]]="","No Aplica",IF(AND(MONTH(Tabla2[[#This Row],[FECHA INICIO DE LABORES EN OBRA]])=MONTH(TODAY()-30),YEAR(Tabla2[[#This Row],[FECHA INICIO DE LABORES EN OBRA]])=YEAR(TODAY())),MONTH(TODAY()-30)&amp;"-"&amp;YEAR(TODAY()),"No Aplica")),"No Aplica")</f>
        <v>No Aplica</v>
      </c>
    </row>
    <row r="998" spans="1:30" x14ac:dyDescent="0.25">
      <c r="A998" s="13" t="s">
        <v>5091</v>
      </c>
      <c r="B998" s="15" t="s">
        <v>5092</v>
      </c>
      <c r="C998" s="15" t="s">
        <v>5093</v>
      </c>
      <c r="D998" s="15">
        <v>43039534</v>
      </c>
      <c r="E998" s="15" t="s">
        <v>103</v>
      </c>
      <c r="F998" s="39">
        <v>31209</v>
      </c>
      <c r="G998" s="15">
        <v>2</v>
      </c>
      <c r="H998" s="15" t="s">
        <v>3492</v>
      </c>
      <c r="I998" s="15" t="s">
        <v>5097</v>
      </c>
      <c r="J998" s="15" t="s">
        <v>5189</v>
      </c>
      <c r="K998" s="15" t="s">
        <v>17</v>
      </c>
      <c r="L998" s="40" t="s">
        <v>6</v>
      </c>
      <c r="M998" s="39"/>
      <c r="N998" s="41" t="s">
        <v>2687</v>
      </c>
      <c r="O998" s="39">
        <v>44986</v>
      </c>
      <c r="P998" s="40">
        <v>1</v>
      </c>
      <c r="Q998" s="40">
        <v>4</v>
      </c>
      <c r="R998" s="40" t="str">
        <f>IFERROR(VLOOKUP(Tabla2[[#This Row],[CONTRATISTA PRNCIPAL]],Hoja1!$L$5:$M$9,2,FALSE),"CJV")</f>
        <v>CJV</v>
      </c>
      <c r="S998" s="40" t="str">
        <f>IF(Tabla2[[#This Row],[EMPRESA]]=Tabla2[[#This Row],[CONTRATISTA PRNCIPAL]],"Principal","Secundaria")</f>
        <v>Secundaria</v>
      </c>
      <c r="T998" s="42">
        <f>IFERROR(1/COUNTIF(Tabla2[CONTRATISTA PRNCIPAL],Tabla2[[#This Row],[CONTRATISTA PRNCIPAL]]),0)</f>
        <v>0.006666666666666667</v>
      </c>
      <c r="U998" s="43">
        <f>IF(((TODAY()-Tabla2[[#This Row],[FECHA NACIMIENTO]])/365)&lt;18,"Corregir", IF(((TODAY()-Tabla2[[#This Row],[FECHA NACIMIENTO]])/365)&gt;80, "Corregir",ROUNDDOWN(((TODAY()-Tabla2[[#This Row],[FECHA NACIMIENTO]])/365),0)))</f>
        <v>38</v>
      </c>
      <c r="V9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998" s="44" t="str">
        <f>+IF(Tabla2[[#This Row],[Edad]]="Corregir","Corregir","Ok")</f>
        <v>Ok</v>
      </c>
      <c r="X998" s="42" t="str">
        <f>+IFERROR(VLOOKUP(Tabla2[[#This Row],[DISTRITO SEGÚN DNI]],Hoja1!$A$2:$B$32,2,FALSE),"No")</f>
        <v>ATE</v>
      </c>
      <c r="Y998" s="42" t="str">
        <f>IF(OR(LOWER(Tabla2[[#This Row],[GENERO]])="masculino", LOWER(Tabla2[[#This Row],[GENERO]])="femenino"),"OK","Corregir")</f>
        <v>OK</v>
      </c>
      <c r="Z998" s="42" t="str">
        <f>+IF(Tabla2[[#This Row],[Nro. DNI / CE]]="","Corregir",IF(LEN(Tabla2[[#This Row],[Nro. DNI / CE]])&gt;=8,"OK","Corregir"))</f>
        <v>OK</v>
      </c>
      <c r="AA998" s="42">
        <f>COUNTIF(Tabla2[APELLIDOS Y NOMBRES],Tabla2[[#This Row],[APELLIDOS Y NOMBRES]])</f>
        <v>1</v>
      </c>
      <c r="AB998" s="42">
        <f>IF(Tabla2[[#This Row],[Trabajador]]&gt;1,1/Tabla2[[#This Row],[Trabajador]],Tabla2[[#This Row],[Trabajador]])</f>
        <v>1</v>
      </c>
      <c r="AC998" t="str">
        <f>+IFERROR(IF(Tabla2[[#This Row],[FECHA CESE/BAJA]]="","No Aplica",IF(AND(MONTH(Tabla2[[#This Row],[FECHA CESE/BAJA]])=MONTH(TODAY()-30),YEAR(Tabla2[[#This Row],[FECHA CESE/BAJA]])=YEAR(TODAY())),MONTH(TODAY()-30)&amp;"-"&amp;YEAR(TODAY()),"Borrar")),"No aplica")</f>
        <v>No Aplica</v>
      </c>
      <c r="AD998" t="str">
        <f>+IFERROR(IF(Tabla2[[#This Row],[FECHA INICIO DE LABORES EN OBRA]]="","No Aplica",IF(AND(MONTH(Tabla2[[#This Row],[FECHA INICIO DE LABORES EN OBRA]])=MONTH(TODAY()-30),YEAR(Tabla2[[#This Row],[FECHA INICIO DE LABORES EN OBRA]])=YEAR(TODAY())),MONTH(TODAY()-30)&amp;"-"&amp;YEAR(TODAY()),"No Aplica")),"No Aplica")</f>
        <v>No Aplica</v>
      </c>
    </row>
    <row r="999" spans="1:30" x14ac:dyDescent="0.25">
      <c r="A999" s="13" t="s">
        <v>5099</v>
      </c>
      <c r="B999" s="15" t="s">
        <v>5100</v>
      </c>
      <c r="C999" s="15" t="s">
        <v>5093</v>
      </c>
      <c r="D999" s="15" t="s">
        <v>1436</v>
      </c>
      <c r="E999" s="15" t="s">
        <v>1437</v>
      </c>
      <c r="F999" s="39">
        <v>33676</v>
      </c>
      <c r="G999" s="15">
        <v>2</v>
      </c>
      <c r="H999" s="15" t="s">
        <v>2751</v>
      </c>
      <c r="I999" s="15" t="s">
        <v>3280</v>
      </c>
      <c r="J999" s="15" t="s">
        <v>5190</v>
      </c>
      <c r="K999" s="15" t="s">
        <v>17</v>
      </c>
      <c r="L999" s="40" t="s">
        <v>6</v>
      </c>
      <c r="M999" s="39"/>
      <c r="N999" s="41" t="s">
        <v>2687</v>
      </c>
      <c r="O999" s="39">
        <v>45139</v>
      </c>
      <c r="P999" s="40">
        <v>1</v>
      </c>
      <c r="Q999" s="40">
        <v>4</v>
      </c>
      <c r="R999" s="40" t="str">
        <f>IFERROR(VLOOKUP(Tabla2[[#This Row],[CONTRATISTA PRNCIPAL]],Hoja1!$L$5:$M$9,2,FALSE),"CJV")</f>
        <v>CJV</v>
      </c>
      <c r="S999" s="40" t="str">
        <f>IF(Tabla2[[#This Row],[EMPRESA]]=Tabla2[[#This Row],[CONTRATISTA PRNCIPAL]],"Principal","Secundaria")</f>
        <v>Secundaria</v>
      </c>
      <c r="T999" s="42">
        <f>IFERROR(1/COUNTIF(Tabla2[CONTRATISTA PRNCIPAL],Tabla2[[#This Row],[CONTRATISTA PRNCIPAL]]),0)</f>
        <v>0.006666666666666667</v>
      </c>
      <c r="U999" s="43">
        <f>IF(((TODAY()-Tabla2[[#This Row],[FECHA NACIMIENTO]])/365)&lt;18,"Corregir", IF(((TODAY()-Tabla2[[#This Row],[FECHA NACIMIENTO]])/365)&gt;80, "Corregir",ROUNDDOWN(((TODAY()-Tabla2[[#This Row],[FECHA NACIMIENTO]])/365),0)))</f>
        <v>31</v>
      </c>
      <c r="V9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999" s="44" t="str">
        <f>+IF(Tabla2[[#This Row],[Edad]]="Corregir","Corregir","Ok")</f>
        <v>Ok</v>
      </c>
      <c r="X999" s="42" t="str">
        <f>+IFERROR(VLOOKUP(Tabla2[[#This Row],[DISTRITO SEGÚN DNI]],Hoja1!$A$2:$B$32,2,FALSE),"No")</f>
        <v>ATE</v>
      </c>
      <c r="Y999" s="42" t="str">
        <f>IF(OR(LOWER(Tabla2[[#This Row],[GENERO]])="masculino", LOWER(Tabla2[[#This Row],[GENERO]])="femenino"),"OK","Corregir")</f>
        <v>OK</v>
      </c>
      <c r="Z999" s="42" t="str">
        <f>+IF(Tabla2[[#This Row],[Nro. DNI / CE]]="","Corregir",IF(LEN(Tabla2[[#This Row],[Nro. DNI / CE]])&gt;=8,"OK","Corregir"))</f>
        <v>OK</v>
      </c>
      <c r="AA999" s="42">
        <f>COUNTIF(Tabla2[APELLIDOS Y NOMBRES],Tabla2[[#This Row],[APELLIDOS Y NOMBRES]])</f>
        <v>1</v>
      </c>
      <c r="AB999" s="42">
        <f>IF(Tabla2[[#This Row],[Trabajador]]&gt;1,1/Tabla2[[#This Row],[Trabajador]],Tabla2[[#This Row],[Trabajador]])</f>
        <v>1</v>
      </c>
      <c r="AC999" t="str">
        <f>+IFERROR(IF(Tabla2[[#This Row],[FECHA CESE/BAJA]]="","No Aplica",IF(AND(MONTH(Tabla2[[#This Row],[FECHA CESE/BAJA]])=MONTH(TODAY()-30),YEAR(Tabla2[[#This Row],[FECHA CESE/BAJA]])=YEAR(TODAY())),MONTH(TODAY()-30)&amp;"-"&amp;YEAR(TODAY()),"Borrar")),"No aplica")</f>
        <v>No Aplica</v>
      </c>
      <c r="AD999" t="str">
        <f>+IFERROR(IF(Tabla2[[#This Row],[FECHA INICIO DE LABORES EN OBRA]]="","No Aplica",IF(AND(MONTH(Tabla2[[#This Row],[FECHA INICIO DE LABORES EN OBRA]])=MONTH(TODAY()-30),YEAR(Tabla2[[#This Row],[FECHA INICIO DE LABORES EN OBRA]])=YEAR(TODAY())),MONTH(TODAY()-30)&amp;"-"&amp;YEAR(TODAY()),"No Aplica")),"No Aplica")</f>
        <v>8-2023</v>
      </c>
    </row>
    <row r="1000" spans="1:30" x14ac:dyDescent="0.25">
      <c r="A1000" s="13" t="s">
        <v>5099</v>
      </c>
      <c r="B1000" s="15" t="s">
        <v>5100</v>
      </c>
      <c r="C1000" s="15" t="s">
        <v>5093</v>
      </c>
      <c r="D1000" s="15" t="s">
        <v>1438</v>
      </c>
      <c r="E1000" s="15" t="s">
        <v>1439</v>
      </c>
      <c r="F1000" s="39">
        <v>34069</v>
      </c>
      <c r="G1000" s="15">
        <v>2</v>
      </c>
      <c r="H1000" s="15" t="s">
        <v>3492</v>
      </c>
      <c r="I1000" s="15" t="s">
        <v>5097</v>
      </c>
      <c r="J1000" s="15" t="s">
        <v>5191</v>
      </c>
      <c r="K1000" s="15" t="s">
        <v>2022</v>
      </c>
      <c r="L1000" s="40" t="s">
        <v>6</v>
      </c>
      <c r="M1000" s="39"/>
      <c r="N1000" s="41" t="s">
        <v>2687</v>
      </c>
      <c r="O1000" s="39">
        <v>45139</v>
      </c>
      <c r="P1000" s="40">
        <v>1</v>
      </c>
      <c r="Q1000" s="40">
        <v>4</v>
      </c>
      <c r="R1000" s="40" t="str">
        <f>IFERROR(VLOOKUP(Tabla2[[#This Row],[CONTRATISTA PRNCIPAL]],Hoja1!$L$5:$M$9,2,FALSE),"CJV")</f>
        <v>CJV</v>
      </c>
      <c r="S1000" s="40" t="str">
        <f>IF(Tabla2[[#This Row],[EMPRESA]]=Tabla2[[#This Row],[CONTRATISTA PRNCIPAL]],"Principal","Secundaria")</f>
        <v>Secundaria</v>
      </c>
      <c r="T1000" s="42">
        <f>IFERROR(1/COUNTIF(Tabla2[CONTRATISTA PRNCIPAL],Tabla2[[#This Row],[CONTRATISTA PRNCIPAL]]),0)</f>
        <v>0.006666666666666667</v>
      </c>
      <c r="U1000" s="43">
        <f>IF(((TODAY()-Tabla2[[#This Row],[FECHA NACIMIENTO]])/365)&lt;18,"Corregir", IF(((TODAY()-Tabla2[[#This Row],[FECHA NACIMIENTO]])/365)&gt;80, "Corregir",ROUNDDOWN(((TODAY()-Tabla2[[#This Row],[FECHA NACIMIENTO]])/365),0)))</f>
        <v>30</v>
      </c>
      <c r="V10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00" s="44" t="str">
        <f>+IF(Tabla2[[#This Row],[Edad]]="Corregir","Corregir","Ok")</f>
        <v>Ok</v>
      </c>
      <c r="X1000" s="42" t="str">
        <f>+IFERROR(VLOOKUP(Tabla2[[#This Row],[DISTRITO SEGÚN DNI]],Hoja1!$A$2:$B$32,2,FALSE),"No")</f>
        <v>CALLAO</v>
      </c>
      <c r="Y1000" s="42" t="str">
        <f>IF(OR(LOWER(Tabla2[[#This Row],[GENERO]])="masculino", LOWER(Tabla2[[#This Row],[GENERO]])="femenino"),"OK","Corregir")</f>
        <v>OK</v>
      </c>
      <c r="Z1000" s="42" t="str">
        <f>+IF(Tabla2[[#This Row],[Nro. DNI / CE]]="","Corregir",IF(LEN(Tabla2[[#This Row],[Nro. DNI / CE]])&gt;=8,"OK","Corregir"))</f>
        <v>OK</v>
      </c>
      <c r="AA1000" s="42">
        <f>COUNTIF(Tabla2[APELLIDOS Y NOMBRES],Tabla2[[#This Row],[APELLIDOS Y NOMBRES]])</f>
        <v>1</v>
      </c>
      <c r="AB1000" s="42">
        <f>IF(Tabla2[[#This Row],[Trabajador]]&gt;1,1/Tabla2[[#This Row],[Trabajador]],Tabla2[[#This Row],[Trabajador]])</f>
        <v>1</v>
      </c>
      <c r="AC1000" t="str">
        <f>+IFERROR(IF(Tabla2[[#This Row],[FECHA CESE/BAJA]]="","No Aplica",IF(AND(MONTH(Tabla2[[#This Row],[FECHA CESE/BAJA]])=MONTH(TODAY()-30),YEAR(Tabla2[[#This Row],[FECHA CESE/BAJA]])=YEAR(TODAY())),MONTH(TODAY()-30)&amp;"-"&amp;YEAR(TODAY()),"Borrar")),"No aplica")</f>
        <v>No Aplica</v>
      </c>
      <c r="AD1000" t="str">
        <f>+IFERROR(IF(Tabla2[[#This Row],[FECHA INICIO DE LABORES EN OBRA]]="","No Aplica",IF(AND(MONTH(Tabla2[[#This Row],[FECHA INICIO DE LABORES EN OBRA]])=MONTH(TODAY()-30),YEAR(Tabla2[[#This Row],[FECHA INICIO DE LABORES EN OBRA]])=YEAR(TODAY())),MONTH(TODAY()-30)&amp;"-"&amp;YEAR(TODAY()),"No Aplica")),"No Aplica")</f>
        <v>8-2023</v>
      </c>
    </row>
    <row r="1001" spans="1:30" x14ac:dyDescent="0.25">
      <c r="A1001" s="13" t="s">
        <v>5106</v>
      </c>
      <c r="B1001" s="15" t="s">
        <v>5107</v>
      </c>
      <c r="C1001" s="15" t="s">
        <v>5093</v>
      </c>
      <c r="D1001" s="15" t="s">
        <v>748</v>
      </c>
      <c r="E1001" s="15" t="s">
        <v>749</v>
      </c>
      <c r="F1001" s="39">
        <v>33353</v>
      </c>
      <c r="G1001" s="15">
        <v>1</v>
      </c>
      <c r="H1001" s="15" t="s">
        <v>5192</v>
      </c>
      <c r="I1001" s="15" t="s">
        <v>5111</v>
      </c>
      <c r="J1001" s="15" t="s">
        <v>5193</v>
      </c>
      <c r="K1001" s="15" t="s">
        <v>34</v>
      </c>
      <c r="L1001" s="40" t="s">
        <v>6</v>
      </c>
      <c r="M1001" s="39"/>
      <c r="N1001" s="41" t="s">
        <v>2687</v>
      </c>
      <c r="O1001" s="39">
        <v>44967</v>
      </c>
      <c r="P1001" s="40">
        <v>1</v>
      </c>
      <c r="Q1001" s="40">
        <v>1</v>
      </c>
      <c r="R1001" s="40" t="str">
        <f>IFERROR(VLOOKUP(Tabla2[[#This Row],[CONTRATISTA PRNCIPAL]],Hoja1!$L$5:$M$9,2,FALSE),"CJV")</f>
        <v>CJV</v>
      </c>
      <c r="S1001" s="40" t="str">
        <f>IF(Tabla2[[#This Row],[EMPRESA]]=Tabla2[[#This Row],[CONTRATISTA PRNCIPAL]],"Principal","Secundaria")</f>
        <v>Secundaria</v>
      </c>
      <c r="T1001" s="42">
        <f>IFERROR(1/COUNTIF(Tabla2[CONTRATISTA PRNCIPAL],Tabla2[[#This Row],[CONTRATISTA PRNCIPAL]]),0)</f>
        <v>0.006666666666666667</v>
      </c>
      <c r="U1001" s="43">
        <f>IF(((TODAY()-Tabla2[[#This Row],[FECHA NACIMIENTO]])/365)&lt;18,"Corregir", IF(((TODAY()-Tabla2[[#This Row],[FECHA NACIMIENTO]])/365)&gt;80, "Corregir",ROUNDDOWN(((TODAY()-Tabla2[[#This Row],[FECHA NACIMIENTO]])/365),0)))</f>
        <v>32</v>
      </c>
      <c r="V10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01" s="44" t="str">
        <f>+IF(Tabla2[[#This Row],[Edad]]="Corregir","Corregir","Ok")</f>
        <v>Ok</v>
      </c>
      <c r="X1001" s="42" t="str">
        <f>+IFERROR(VLOOKUP(Tabla2[[#This Row],[DISTRITO SEGÚN DNI]],Hoja1!$A$2:$B$32,2,FALSE),"No")</f>
        <v>SANTA ANITA</v>
      </c>
      <c r="Y1001" s="42" t="str">
        <f>IF(OR(LOWER(Tabla2[[#This Row],[GENERO]])="masculino", LOWER(Tabla2[[#This Row],[GENERO]])="femenino"),"OK","Corregir")</f>
        <v>OK</v>
      </c>
      <c r="Z1001" s="42" t="str">
        <f>+IF(Tabla2[[#This Row],[Nro. DNI / CE]]="","Corregir",IF(LEN(Tabla2[[#This Row],[Nro. DNI / CE]])&gt;=8,"OK","Corregir"))</f>
        <v>OK</v>
      </c>
      <c r="AA1001" s="42">
        <f>COUNTIF(Tabla2[APELLIDOS Y NOMBRES],Tabla2[[#This Row],[APELLIDOS Y NOMBRES]])</f>
        <v>1</v>
      </c>
      <c r="AB1001" s="42">
        <f>IF(Tabla2[[#This Row],[Trabajador]]&gt;1,1/Tabla2[[#This Row],[Trabajador]],Tabla2[[#This Row],[Trabajador]])</f>
        <v>1</v>
      </c>
      <c r="AC1001" t="str">
        <f>+IFERROR(IF(Tabla2[[#This Row],[FECHA CESE/BAJA]]="","No Aplica",IF(AND(MONTH(Tabla2[[#This Row],[FECHA CESE/BAJA]])=MONTH(TODAY()-30),YEAR(Tabla2[[#This Row],[FECHA CESE/BAJA]])=YEAR(TODAY())),MONTH(TODAY()-30)&amp;"-"&amp;YEAR(TODAY()),"Borrar")),"No aplica")</f>
        <v>No Aplica</v>
      </c>
      <c r="AD1001" t="str">
        <f>+IFERROR(IF(Tabla2[[#This Row],[FECHA INICIO DE LABORES EN OBRA]]="","No Aplica",IF(AND(MONTH(Tabla2[[#This Row],[FECHA INICIO DE LABORES EN OBRA]])=MONTH(TODAY()-30),YEAR(Tabla2[[#This Row],[FECHA INICIO DE LABORES EN OBRA]])=YEAR(TODAY())),MONTH(TODAY()-30)&amp;"-"&amp;YEAR(TODAY()),"No Aplica")),"No Aplica")</f>
        <v>No Aplica</v>
      </c>
    </row>
    <row r="1002" spans="1:30" x14ac:dyDescent="0.25">
      <c r="A1002" s="13" t="s">
        <v>5194</v>
      </c>
      <c r="B1002" s="15" t="s">
        <v>5195</v>
      </c>
      <c r="C1002" s="15" t="s">
        <v>5093</v>
      </c>
      <c r="D1002" s="15" t="s">
        <v>5196</v>
      </c>
      <c r="E1002" s="15" t="s">
        <v>5197</v>
      </c>
      <c r="F1002" s="39">
        <v>32966</v>
      </c>
      <c r="G1002" s="15">
        <v>1</v>
      </c>
      <c r="H1002" s="15" t="s">
        <v>5198</v>
      </c>
      <c r="I1002" s="15" t="s">
        <v>5177</v>
      </c>
      <c r="J1002" s="15" t="s">
        <v>5199</v>
      </c>
      <c r="K1002" s="15" t="s">
        <v>2641</v>
      </c>
      <c r="L1002" s="40" t="s">
        <v>6</v>
      </c>
      <c r="M1002" s="39"/>
      <c r="N1002" s="41" t="s">
        <v>2687</v>
      </c>
      <c r="O1002" s="39">
        <v>44867</v>
      </c>
      <c r="P1002" s="40">
        <v>1</v>
      </c>
      <c r="Q1002" s="40">
        <v>1</v>
      </c>
      <c r="R1002" s="40" t="str">
        <f>IFERROR(VLOOKUP(Tabla2[[#This Row],[CONTRATISTA PRNCIPAL]],Hoja1!$L$5:$M$9,2,FALSE),"CJV")</f>
        <v>CJV</v>
      </c>
      <c r="S1002" s="40" t="str">
        <f>IF(Tabla2[[#This Row],[EMPRESA]]=Tabla2[[#This Row],[CONTRATISTA PRNCIPAL]],"Principal","Secundaria")</f>
        <v>Secundaria</v>
      </c>
      <c r="T1002" s="42">
        <f>IFERROR(1/COUNTIF(Tabla2[CONTRATISTA PRNCIPAL],Tabla2[[#This Row],[CONTRATISTA PRNCIPAL]]),0)</f>
        <v>0.006666666666666667</v>
      </c>
      <c r="U1002" s="43">
        <f>IF(((TODAY()-Tabla2[[#This Row],[FECHA NACIMIENTO]])/365)&lt;18,"Corregir", IF(((TODAY()-Tabla2[[#This Row],[FECHA NACIMIENTO]])/365)&gt;80, "Corregir",ROUNDDOWN(((TODAY()-Tabla2[[#This Row],[FECHA NACIMIENTO]])/365),0)))</f>
        <v>33</v>
      </c>
      <c r="V10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02" s="44" t="str">
        <f>+IF(Tabla2[[#This Row],[Edad]]="Corregir","Corregir","Ok")</f>
        <v>Ok</v>
      </c>
      <c r="X1002" s="42" t="str">
        <f>+IFERROR(VLOOKUP(Tabla2[[#This Row],[DISTRITO SEGÚN DNI]],Hoja1!$A$2:$B$32,2,FALSE),"No")</f>
        <v>No</v>
      </c>
      <c r="Y1002" s="42" t="str">
        <f>IF(OR(LOWER(Tabla2[[#This Row],[GENERO]])="masculino", LOWER(Tabla2[[#This Row],[GENERO]])="femenino"),"OK","Corregir")</f>
        <v>OK</v>
      </c>
      <c r="Z1002" s="42" t="str">
        <f>+IF(Tabla2[[#This Row],[Nro. DNI / CE]]="","Corregir",IF(LEN(Tabla2[[#This Row],[Nro. DNI / CE]])&gt;=8,"OK","Corregir"))</f>
        <v>OK</v>
      </c>
      <c r="AA1002" s="42">
        <f>COUNTIF(Tabla2[APELLIDOS Y NOMBRES],Tabla2[[#This Row],[APELLIDOS Y NOMBRES]])</f>
        <v>1</v>
      </c>
      <c r="AB1002" s="42">
        <f>IF(Tabla2[[#This Row],[Trabajador]]&gt;1,1/Tabla2[[#This Row],[Trabajador]],Tabla2[[#This Row],[Trabajador]])</f>
        <v>1</v>
      </c>
      <c r="AC1002" t="str">
        <f>+IFERROR(IF(Tabla2[[#This Row],[FECHA CESE/BAJA]]="","No Aplica",IF(AND(MONTH(Tabla2[[#This Row],[FECHA CESE/BAJA]])=MONTH(TODAY()-30),YEAR(Tabla2[[#This Row],[FECHA CESE/BAJA]])=YEAR(TODAY())),MONTH(TODAY()-30)&amp;"-"&amp;YEAR(TODAY()),"Borrar")),"No aplica")</f>
        <v>No Aplica</v>
      </c>
      <c r="AD1002" t="str">
        <f>+IFERROR(IF(Tabla2[[#This Row],[FECHA INICIO DE LABORES EN OBRA]]="","No Aplica",IF(AND(MONTH(Tabla2[[#This Row],[FECHA INICIO DE LABORES EN OBRA]])=MONTH(TODAY()-30),YEAR(Tabla2[[#This Row],[FECHA INICIO DE LABORES EN OBRA]])=YEAR(TODAY())),MONTH(TODAY()-30)&amp;"-"&amp;YEAR(TODAY()),"No Aplica")),"No Aplica")</f>
        <v>No Aplica</v>
      </c>
    </row>
    <row r="1003" spans="1:30" x14ac:dyDescent="0.25">
      <c r="A1003" s="13" t="s">
        <v>5106</v>
      </c>
      <c r="B1003" s="15" t="s">
        <v>5107</v>
      </c>
      <c r="C1003" s="15" t="s">
        <v>5093</v>
      </c>
      <c r="D1003" s="15" t="s">
        <v>5200</v>
      </c>
      <c r="E1003" s="15" t="s">
        <v>5201</v>
      </c>
      <c r="F1003" s="39">
        <v>31531</v>
      </c>
      <c r="G1003" s="15">
        <v>1</v>
      </c>
      <c r="H1003" s="15" t="s">
        <v>5202</v>
      </c>
      <c r="I1003" s="15" t="s">
        <v>5122</v>
      </c>
      <c r="J1003" s="15" t="s">
        <v>5203</v>
      </c>
      <c r="K1003" s="15" t="s">
        <v>2108</v>
      </c>
      <c r="L1003" s="40" t="s">
        <v>6</v>
      </c>
      <c r="M1003" s="39"/>
      <c r="N1003" s="41" t="s">
        <v>2687</v>
      </c>
      <c r="O1003" s="39">
        <v>44781</v>
      </c>
      <c r="P1003" s="40">
        <v>1</v>
      </c>
      <c r="Q1003" s="40">
        <v>1</v>
      </c>
      <c r="R1003" s="40" t="str">
        <f>IFERROR(VLOOKUP(Tabla2[[#This Row],[CONTRATISTA PRNCIPAL]],Hoja1!$L$5:$M$9,2,FALSE),"CJV")</f>
        <v>CJV</v>
      </c>
      <c r="S1003" s="40" t="str">
        <f>IF(Tabla2[[#This Row],[EMPRESA]]=Tabla2[[#This Row],[CONTRATISTA PRNCIPAL]],"Principal","Secundaria")</f>
        <v>Secundaria</v>
      </c>
      <c r="T1003" s="42">
        <f>IFERROR(1/COUNTIF(Tabla2[CONTRATISTA PRNCIPAL],Tabla2[[#This Row],[CONTRATISTA PRNCIPAL]]),0)</f>
        <v>0.006666666666666667</v>
      </c>
      <c r="U1003" s="43">
        <f>IF(((TODAY()-Tabla2[[#This Row],[FECHA NACIMIENTO]])/365)&lt;18,"Corregir", IF(((TODAY()-Tabla2[[#This Row],[FECHA NACIMIENTO]])/365)&gt;80, "Corregir",ROUNDDOWN(((TODAY()-Tabla2[[#This Row],[FECHA NACIMIENTO]])/365),0)))</f>
        <v>37</v>
      </c>
      <c r="V10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03" s="44" t="str">
        <f>+IF(Tabla2[[#This Row],[Edad]]="Corregir","Corregir","Ok")</f>
        <v>Ok</v>
      </c>
      <c r="X1003" s="42" t="str">
        <f>+IFERROR(VLOOKUP(Tabla2[[#This Row],[DISTRITO SEGÚN DNI]],Hoja1!$A$2:$B$32,2,FALSE),"No")</f>
        <v>No</v>
      </c>
      <c r="Y1003" s="42" t="str">
        <f>IF(OR(LOWER(Tabla2[[#This Row],[GENERO]])="masculino", LOWER(Tabla2[[#This Row],[GENERO]])="femenino"),"OK","Corregir")</f>
        <v>OK</v>
      </c>
      <c r="Z1003" s="42" t="str">
        <f>+IF(Tabla2[[#This Row],[Nro. DNI / CE]]="","Corregir",IF(LEN(Tabla2[[#This Row],[Nro. DNI / CE]])&gt;=8,"OK","Corregir"))</f>
        <v>OK</v>
      </c>
      <c r="AA1003" s="42">
        <f>COUNTIF(Tabla2[APELLIDOS Y NOMBRES],Tabla2[[#This Row],[APELLIDOS Y NOMBRES]])</f>
        <v>1</v>
      </c>
      <c r="AB1003" s="42">
        <f>IF(Tabla2[[#This Row],[Trabajador]]&gt;1,1/Tabla2[[#This Row],[Trabajador]],Tabla2[[#This Row],[Trabajador]])</f>
        <v>1</v>
      </c>
      <c r="AC1003" t="str">
        <f>+IFERROR(IF(Tabla2[[#This Row],[FECHA CESE/BAJA]]="","No Aplica",IF(AND(MONTH(Tabla2[[#This Row],[FECHA CESE/BAJA]])=MONTH(TODAY()-30),YEAR(Tabla2[[#This Row],[FECHA CESE/BAJA]])=YEAR(TODAY())),MONTH(TODAY()-30)&amp;"-"&amp;YEAR(TODAY()),"Borrar")),"No aplica")</f>
        <v>No Aplica</v>
      </c>
      <c r="AD1003" t="str">
        <f>+IFERROR(IF(Tabla2[[#This Row],[FECHA INICIO DE LABORES EN OBRA]]="","No Aplica",IF(AND(MONTH(Tabla2[[#This Row],[FECHA INICIO DE LABORES EN OBRA]])=MONTH(TODAY()-30),YEAR(Tabla2[[#This Row],[FECHA INICIO DE LABORES EN OBRA]])=YEAR(TODAY())),MONTH(TODAY()-30)&amp;"-"&amp;YEAR(TODAY()),"No Aplica")),"No Aplica")</f>
        <v>No Aplica</v>
      </c>
    </row>
    <row r="1004" spans="1:30" x14ac:dyDescent="0.25">
      <c r="A1004" s="13" t="s">
        <v>5106</v>
      </c>
      <c r="B1004" s="15" t="s">
        <v>5107</v>
      </c>
      <c r="C1004" s="15" t="s">
        <v>5093</v>
      </c>
      <c r="D1004" s="15">
        <v>44917194</v>
      </c>
      <c r="E1004" s="15" t="s">
        <v>5204</v>
      </c>
      <c r="F1004" s="39">
        <v>32124</v>
      </c>
      <c r="G1004" s="15">
        <v>1</v>
      </c>
      <c r="H1004" s="15" t="s">
        <v>5205</v>
      </c>
      <c r="I1004" s="15" t="s">
        <v>5122</v>
      </c>
      <c r="J1004" s="15" t="s">
        <v>5206</v>
      </c>
      <c r="K1004" s="15" t="s">
        <v>3109</v>
      </c>
      <c r="L1004" s="40" t="s">
        <v>6</v>
      </c>
      <c r="M1004" s="39"/>
      <c r="N1004" s="41" t="s">
        <v>2687</v>
      </c>
      <c r="O1004" s="39">
        <v>44812</v>
      </c>
      <c r="P1004" s="40">
        <v>1</v>
      </c>
      <c r="Q1004" s="40">
        <v>1</v>
      </c>
      <c r="R1004" s="40" t="str">
        <f>IFERROR(VLOOKUP(Tabla2[[#This Row],[CONTRATISTA PRNCIPAL]],Hoja1!$L$5:$M$9,2,FALSE),"CJV")</f>
        <v>CJV</v>
      </c>
      <c r="S1004" s="40" t="str">
        <f>IF(Tabla2[[#This Row],[EMPRESA]]=Tabla2[[#This Row],[CONTRATISTA PRNCIPAL]],"Principal","Secundaria")</f>
        <v>Secundaria</v>
      </c>
      <c r="T1004" s="42">
        <f>IFERROR(1/COUNTIF(Tabla2[CONTRATISTA PRNCIPAL],Tabla2[[#This Row],[CONTRATISTA PRNCIPAL]]),0)</f>
        <v>0.006666666666666667</v>
      </c>
      <c r="U1004" s="43">
        <f>IF(((TODAY()-Tabla2[[#This Row],[FECHA NACIMIENTO]])/365)&lt;18,"Corregir", IF(((TODAY()-Tabla2[[#This Row],[FECHA NACIMIENTO]])/365)&gt;80, "Corregir",ROUNDDOWN(((TODAY()-Tabla2[[#This Row],[FECHA NACIMIENTO]])/365),0)))</f>
        <v>35</v>
      </c>
      <c r="V10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04" s="44" t="str">
        <f>+IF(Tabla2[[#This Row],[Edad]]="Corregir","Corregir","Ok")</f>
        <v>Ok</v>
      </c>
      <c r="X1004" s="42" t="str">
        <f>+IFERROR(VLOOKUP(Tabla2[[#This Row],[DISTRITO SEGÚN DNI]],Hoja1!$A$2:$B$32,2,FALSE),"No")</f>
        <v>No</v>
      </c>
      <c r="Y1004" s="42" t="str">
        <f>IF(OR(LOWER(Tabla2[[#This Row],[GENERO]])="masculino", LOWER(Tabla2[[#This Row],[GENERO]])="femenino"),"OK","Corregir")</f>
        <v>OK</v>
      </c>
      <c r="Z1004" s="42" t="str">
        <f>+IF(Tabla2[[#This Row],[Nro. DNI / CE]]="","Corregir",IF(LEN(Tabla2[[#This Row],[Nro. DNI / CE]])&gt;=8,"OK","Corregir"))</f>
        <v>OK</v>
      </c>
      <c r="AA1004" s="42">
        <f>COUNTIF(Tabla2[APELLIDOS Y NOMBRES],Tabla2[[#This Row],[APELLIDOS Y NOMBRES]])</f>
        <v>1</v>
      </c>
      <c r="AB1004" s="42">
        <f>IF(Tabla2[[#This Row],[Trabajador]]&gt;1,1/Tabla2[[#This Row],[Trabajador]],Tabla2[[#This Row],[Trabajador]])</f>
        <v>1</v>
      </c>
      <c r="AC1004" t="str">
        <f>+IFERROR(IF(Tabla2[[#This Row],[FECHA CESE/BAJA]]="","No Aplica",IF(AND(MONTH(Tabla2[[#This Row],[FECHA CESE/BAJA]])=MONTH(TODAY()-30),YEAR(Tabla2[[#This Row],[FECHA CESE/BAJA]])=YEAR(TODAY())),MONTH(TODAY()-30)&amp;"-"&amp;YEAR(TODAY()),"Borrar")),"No aplica")</f>
        <v>No Aplica</v>
      </c>
      <c r="AD1004" t="str">
        <f>+IFERROR(IF(Tabla2[[#This Row],[FECHA INICIO DE LABORES EN OBRA]]="","No Aplica",IF(AND(MONTH(Tabla2[[#This Row],[FECHA INICIO DE LABORES EN OBRA]])=MONTH(TODAY()-30),YEAR(Tabla2[[#This Row],[FECHA INICIO DE LABORES EN OBRA]])=YEAR(TODAY())),MONTH(TODAY()-30)&amp;"-"&amp;YEAR(TODAY()),"No Aplica")),"No Aplica")</f>
        <v>No Aplica</v>
      </c>
    </row>
    <row r="1005" spans="1:30" x14ac:dyDescent="0.25">
      <c r="A1005" s="13" t="s">
        <v>5099</v>
      </c>
      <c r="B1005" s="15" t="s">
        <v>5100</v>
      </c>
      <c r="C1005" s="15" t="s">
        <v>5093</v>
      </c>
      <c r="D1005" s="15" t="s">
        <v>5207</v>
      </c>
      <c r="E1005" s="15" t="s">
        <v>5208</v>
      </c>
      <c r="F1005" s="39">
        <v>30675</v>
      </c>
      <c r="G1005" s="15">
        <v>2</v>
      </c>
      <c r="H1005" s="15" t="s">
        <v>3492</v>
      </c>
      <c r="I1005" s="15" t="s">
        <v>5097</v>
      </c>
      <c r="J1005" s="15" t="s">
        <v>5209</v>
      </c>
      <c r="K1005" s="15" t="s">
        <v>2418</v>
      </c>
      <c r="L1005" s="40" t="s">
        <v>6</v>
      </c>
      <c r="M1005" s="39"/>
      <c r="N1005" s="41" t="s">
        <v>2687</v>
      </c>
      <c r="O1005" s="39">
        <v>45142</v>
      </c>
      <c r="P1005" s="40">
        <v>1</v>
      </c>
      <c r="Q1005" s="40">
        <v>4</v>
      </c>
      <c r="R1005" s="40" t="str">
        <f>IFERROR(VLOOKUP(Tabla2[[#This Row],[CONTRATISTA PRNCIPAL]],Hoja1!$L$5:$M$9,2,FALSE),"CJV")</f>
        <v>CJV</v>
      </c>
      <c r="S1005" s="40" t="str">
        <f>IF(Tabla2[[#This Row],[EMPRESA]]=Tabla2[[#This Row],[CONTRATISTA PRNCIPAL]],"Principal","Secundaria")</f>
        <v>Secundaria</v>
      </c>
      <c r="T1005" s="42">
        <f>IFERROR(1/COUNTIF(Tabla2[CONTRATISTA PRNCIPAL],Tabla2[[#This Row],[CONTRATISTA PRNCIPAL]]),0)</f>
        <v>0.006666666666666667</v>
      </c>
      <c r="U1005" s="43">
        <f>IF(((TODAY()-Tabla2[[#This Row],[FECHA NACIMIENTO]])/365)&lt;18,"Corregir", IF(((TODAY()-Tabla2[[#This Row],[FECHA NACIMIENTO]])/365)&gt;80, "Corregir",ROUNDDOWN(((TODAY()-Tabla2[[#This Row],[FECHA NACIMIENTO]])/365),0)))</f>
        <v>39</v>
      </c>
      <c r="V10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05" s="44" t="str">
        <f>+IF(Tabla2[[#This Row],[Edad]]="Corregir","Corregir","Ok")</f>
        <v>Ok</v>
      </c>
      <c r="X1005" s="42" t="str">
        <f>+IFERROR(VLOOKUP(Tabla2[[#This Row],[DISTRITO SEGÚN DNI]],Hoja1!$A$2:$B$32,2,FALSE),"No")</f>
        <v>No</v>
      </c>
      <c r="Y1005" s="42" t="str">
        <f>IF(OR(LOWER(Tabla2[[#This Row],[GENERO]])="masculino", LOWER(Tabla2[[#This Row],[GENERO]])="femenino"),"OK","Corregir")</f>
        <v>OK</v>
      </c>
      <c r="Z1005" s="42" t="str">
        <f>+IF(Tabla2[[#This Row],[Nro. DNI / CE]]="","Corregir",IF(LEN(Tabla2[[#This Row],[Nro. DNI / CE]])&gt;=8,"OK","Corregir"))</f>
        <v>OK</v>
      </c>
      <c r="AA1005" s="42">
        <f>COUNTIF(Tabla2[APELLIDOS Y NOMBRES],Tabla2[[#This Row],[APELLIDOS Y NOMBRES]])</f>
        <v>1</v>
      </c>
      <c r="AB1005" s="42">
        <f>IF(Tabla2[[#This Row],[Trabajador]]&gt;1,1/Tabla2[[#This Row],[Trabajador]],Tabla2[[#This Row],[Trabajador]])</f>
        <v>1</v>
      </c>
      <c r="AC1005" t="str">
        <f>+IFERROR(IF(Tabla2[[#This Row],[FECHA CESE/BAJA]]="","No Aplica",IF(AND(MONTH(Tabla2[[#This Row],[FECHA CESE/BAJA]])=MONTH(TODAY()-30),YEAR(Tabla2[[#This Row],[FECHA CESE/BAJA]])=YEAR(TODAY())),MONTH(TODAY()-30)&amp;"-"&amp;YEAR(TODAY()),"Borrar")),"No aplica")</f>
        <v>No Aplica</v>
      </c>
      <c r="AD1005" t="str">
        <f>+IFERROR(IF(Tabla2[[#This Row],[FECHA INICIO DE LABORES EN OBRA]]="","No Aplica",IF(AND(MONTH(Tabla2[[#This Row],[FECHA INICIO DE LABORES EN OBRA]])=MONTH(TODAY()-30),YEAR(Tabla2[[#This Row],[FECHA INICIO DE LABORES EN OBRA]])=YEAR(TODAY())),MONTH(TODAY()-30)&amp;"-"&amp;YEAR(TODAY()),"No Aplica")),"No Aplica")</f>
        <v>8-2023</v>
      </c>
    </row>
    <row r="1006" spans="1:30" x14ac:dyDescent="0.25">
      <c r="A1006" s="13" t="s">
        <v>5091</v>
      </c>
      <c r="B1006" s="15" t="s">
        <v>5092</v>
      </c>
      <c r="C1006" s="15" t="s">
        <v>5093</v>
      </c>
      <c r="D1006" s="15" t="s">
        <v>5210</v>
      </c>
      <c r="E1006" s="15" t="s">
        <v>5211</v>
      </c>
      <c r="F1006" s="39">
        <v>29407</v>
      </c>
      <c r="G1006" s="15">
        <v>2</v>
      </c>
      <c r="H1006" s="15" t="s">
        <v>3492</v>
      </c>
      <c r="I1006" s="15" t="s">
        <v>5097</v>
      </c>
      <c r="J1006" s="15" t="s">
        <v>5212</v>
      </c>
      <c r="K1006" s="15" t="s">
        <v>5213</v>
      </c>
      <c r="L1006" s="40" t="s">
        <v>6</v>
      </c>
      <c r="M1006" s="39"/>
      <c r="N1006" s="41" t="s">
        <v>2687</v>
      </c>
      <c r="O1006" s="39">
        <v>45117</v>
      </c>
      <c r="P1006" s="40">
        <v>1</v>
      </c>
      <c r="Q1006" s="40">
        <v>4</v>
      </c>
      <c r="R1006" s="40" t="str">
        <f>IFERROR(VLOOKUP(Tabla2[[#This Row],[CONTRATISTA PRNCIPAL]],Hoja1!$L$5:$M$9,2,FALSE),"CJV")</f>
        <v>CJV</v>
      </c>
      <c r="S1006" s="40" t="str">
        <f>IF(Tabla2[[#This Row],[EMPRESA]]=Tabla2[[#This Row],[CONTRATISTA PRNCIPAL]],"Principal","Secundaria")</f>
        <v>Secundaria</v>
      </c>
      <c r="T1006" s="42">
        <f>IFERROR(1/COUNTIF(Tabla2[CONTRATISTA PRNCIPAL],Tabla2[[#This Row],[CONTRATISTA PRNCIPAL]]),0)</f>
        <v>0.006666666666666667</v>
      </c>
      <c r="U1006" s="43">
        <f>IF(((TODAY()-Tabla2[[#This Row],[FECHA NACIMIENTO]])/365)&lt;18,"Corregir", IF(((TODAY()-Tabla2[[#This Row],[FECHA NACIMIENTO]])/365)&gt;80, "Corregir",ROUNDDOWN(((TODAY()-Tabla2[[#This Row],[FECHA NACIMIENTO]])/365),0)))</f>
        <v>43</v>
      </c>
      <c r="V10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06" s="44" t="str">
        <f>+IF(Tabla2[[#This Row],[Edad]]="Corregir","Corregir","Ok")</f>
        <v>Ok</v>
      </c>
      <c r="X1006" s="42" t="str">
        <f>+IFERROR(VLOOKUP(Tabla2[[#This Row],[DISTRITO SEGÚN DNI]],Hoja1!$A$2:$B$32,2,FALSE),"No")</f>
        <v>No</v>
      </c>
      <c r="Y1006" s="42" t="str">
        <f>IF(OR(LOWER(Tabla2[[#This Row],[GENERO]])="masculino", LOWER(Tabla2[[#This Row],[GENERO]])="femenino"),"OK","Corregir")</f>
        <v>OK</v>
      </c>
      <c r="Z1006" s="42" t="str">
        <f>+IF(Tabla2[[#This Row],[Nro. DNI / CE]]="","Corregir",IF(LEN(Tabla2[[#This Row],[Nro. DNI / CE]])&gt;=8,"OK","Corregir"))</f>
        <v>OK</v>
      </c>
      <c r="AA1006" s="42">
        <f>COUNTIF(Tabla2[APELLIDOS Y NOMBRES],Tabla2[[#This Row],[APELLIDOS Y NOMBRES]])</f>
        <v>1</v>
      </c>
      <c r="AB1006" s="42">
        <f>IF(Tabla2[[#This Row],[Trabajador]]&gt;1,1/Tabla2[[#This Row],[Trabajador]],Tabla2[[#This Row],[Trabajador]])</f>
        <v>1</v>
      </c>
      <c r="AC1006" t="str">
        <f>+IFERROR(IF(Tabla2[[#This Row],[FECHA CESE/BAJA]]="","No Aplica",IF(AND(MONTH(Tabla2[[#This Row],[FECHA CESE/BAJA]])=MONTH(TODAY()-30),YEAR(Tabla2[[#This Row],[FECHA CESE/BAJA]])=YEAR(TODAY())),MONTH(TODAY()-30)&amp;"-"&amp;YEAR(TODAY()),"Borrar")),"No aplica")</f>
        <v>No Aplica</v>
      </c>
      <c r="AD1006" t="str">
        <f>+IFERROR(IF(Tabla2[[#This Row],[FECHA INICIO DE LABORES EN OBRA]]="","No Aplica",IF(AND(MONTH(Tabla2[[#This Row],[FECHA INICIO DE LABORES EN OBRA]])=MONTH(TODAY()-30),YEAR(Tabla2[[#This Row],[FECHA INICIO DE LABORES EN OBRA]])=YEAR(TODAY())),MONTH(TODAY()-30)&amp;"-"&amp;YEAR(TODAY()),"No Aplica")),"No Aplica")</f>
        <v>No Aplica</v>
      </c>
    </row>
    <row r="1007" spans="1:30" x14ac:dyDescent="0.25">
      <c r="A1007" s="13" t="s">
        <v>5117</v>
      </c>
      <c r="B1007" s="15" t="s">
        <v>5118</v>
      </c>
      <c r="C1007" s="15" t="s">
        <v>5093</v>
      </c>
      <c r="D1007" s="15" t="s">
        <v>768</v>
      </c>
      <c r="E1007" s="15" t="s">
        <v>769</v>
      </c>
      <c r="F1007" s="39">
        <v>33837</v>
      </c>
      <c r="G1007" s="15">
        <v>1</v>
      </c>
      <c r="H1007" s="15" t="s">
        <v>5214</v>
      </c>
      <c r="I1007" s="15" t="s">
        <v>5215</v>
      </c>
      <c r="J1007" s="15" t="s">
        <v>5216</v>
      </c>
      <c r="K1007" s="15" t="s">
        <v>26</v>
      </c>
      <c r="L1007" s="40" t="s">
        <v>6</v>
      </c>
      <c r="M1007" s="39"/>
      <c r="N1007" s="41" t="s">
        <v>2687</v>
      </c>
      <c r="O1007" s="39">
        <v>44965</v>
      </c>
      <c r="P1007" s="40">
        <v>1</v>
      </c>
      <c r="Q1007" s="40">
        <v>1</v>
      </c>
      <c r="R1007" s="40" t="str">
        <f>IFERROR(VLOOKUP(Tabla2[[#This Row],[CONTRATISTA PRNCIPAL]],Hoja1!$L$5:$M$9,2,FALSE),"CJV")</f>
        <v>CJV</v>
      </c>
      <c r="S1007" s="40" t="str">
        <f>IF(Tabla2[[#This Row],[EMPRESA]]=Tabla2[[#This Row],[CONTRATISTA PRNCIPAL]],"Principal","Secundaria")</f>
        <v>Secundaria</v>
      </c>
      <c r="T1007" s="42">
        <f>IFERROR(1/COUNTIF(Tabla2[CONTRATISTA PRNCIPAL],Tabla2[[#This Row],[CONTRATISTA PRNCIPAL]]),0)</f>
        <v>0.006666666666666667</v>
      </c>
      <c r="U1007" s="43">
        <f>IF(((TODAY()-Tabla2[[#This Row],[FECHA NACIMIENTO]])/365)&lt;18,"Corregir", IF(((TODAY()-Tabla2[[#This Row],[FECHA NACIMIENTO]])/365)&gt;80, "Corregir",ROUNDDOWN(((TODAY()-Tabla2[[#This Row],[FECHA NACIMIENTO]])/365),0)))</f>
        <v>31</v>
      </c>
      <c r="V10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07" s="44" t="str">
        <f>+IF(Tabla2[[#This Row],[Edad]]="Corregir","Corregir","Ok")</f>
        <v>Ok</v>
      </c>
      <c r="X1007" s="42" t="str">
        <f>+IFERROR(VLOOKUP(Tabla2[[#This Row],[DISTRITO SEGÚN DNI]],Hoja1!$A$2:$B$32,2,FALSE),"No")</f>
        <v>EL AGUSTINO</v>
      </c>
      <c r="Y1007" s="42" t="str">
        <f>IF(OR(LOWER(Tabla2[[#This Row],[GENERO]])="masculino", LOWER(Tabla2[[#This Row],[GENERO]])="femenino"),"OK","Corregir")</f>
        <v>OK</v>
      </c>
      <c r="Z1007" s="42" t="str">
        <f>+IF(Tabla2[[#This Row],[Nro. DNI / CE]]="","Corregir",IF(LEN(Tabla2[[#This Row],[Nro. DNI / CE]])&gt;=8,"OK","Corregir"))</f>
        <v>OK</v>
      </c>
      <c r="AA1007" s="42">
        <f>COUNTIF(Tabla2[APELLIDOS Y NOMBRES],Tabla2[[#This Row],[APELLIDOS Y NOMBRES]])</f>
        <v>1</v>
      </c>
      <c r="AB1007" s="42">
        <f>IF(Tabla2[[#This Row],[Trabajador]]&gt;1,1/Tabla2[[#This Row],[Trabajador]],Tabla2[[#This Row],[Trabajador]])</f>
        <v>1</v>
      </c>
      <c r="AC1007" t="str">
        <f>+IFERROR(IF(Tabla2[[#This Row],[FECHA CESE/BAJA]]="","No Aplica",IF(AND(MONTH(Tabla2[[#This Row],[FECHA CESE/BAJA]])=MONTH(TODAY()-30),YEAR(Tabla2[[#This Row],[FECHA CESE/BAJA]])=YEAR(TODAY())),MONTH(TODAY()-30)&amp;"-"&amp;YEAR(TODAY()),"Borrar")),"No aplica")</f>
        <v>No Aplica</v>
      </c>
      <c r="AD1007" t="str">
        <f>+IFERROR(IF(Tabla2[[#This Row],[FECHA INICIO DE LABORES EN OBRA]]="","No Aplica",IF(AND(MONTH(Tabla2[[#This Row],[FECHA INICIO DE LABORES EN OBRA]])=MONTH(TODAY()-30),YEAR(Tabla2[[#This Row],[FECHA INICIO DE LABORES EN OBRA]])=YEAR(TODAY())),MONTH(TODAY()-30)&amp;"-"&amp;YEAR(TODAY()),"No Aplica")),"No Aplica")</f>
        <v>No Aplica</v>
      </c>
    </row>
    <row r="1008" spans="1:30" x14ac:dyDescent="0.25">
      <c r="A1008" s="13" t="s">
        <v>5091</v>
      </c>
      <c r="B1008" s="15" t="s">
        <v>5092</v>
      </c>
      <c r="C1008" s="15" t="s">
        <v>5093</v>
      </c>
      <c r="D1008" s="15">
        <v>76791493</v>
      </c>
      <c r="E1008" s="15" t="s">
        <v>5217</v>
      </c>
      <c r="F1008" s="39">
        <v>35293</v>
      </c>
      <c r="G1008" s="15">
        <v>2</v>
      </c>
      <c r="H1008" s="15" t="s">
        <v>5176</v>
      </c>
      <c r="I1008" s="15" t="s">
        <v>5177</v>
      </c>
      <c r="J1008" s="15" t="s">
        <v>5218</v>
      </c>
      <c r="K1008" s="15" t="s">
        <v>5219</v>
      </c>
      <c r="L1008" s="40" t="s">
        <v>6</v>
      </c>
      <c r="M1008" s="39"/>
      <c r="N1008" s="41" t="s">
        <v>5158</v>
      </c>
      <c r="O1008" s="39">
        <v>44950</v>
      </c>
      <c r="P1008" s="40">
        <v>1</v>
      </c>
      <c r="Q1008" s="40">
        <v>4</v>
      </c>
      <c r="R1008" s="40" t="str">
        <f>IFERROR(VLOOKUP(Tabla2[[#This Row],[CONTRATISTA PRNCIPAL]],Hoja1!$L$5:$M$9,2,FALSE),"CJV")</f>
        <v>CJV</v>
      </c>
      <c r="S1008" s="40" t="str">
        <f>IF(Tabla2[[#This Row],[EMPRESA]]=Tabla2[[#This Row],[CONTRATISTA PRNCIPAL]],"Principal","Secundaria")</f>
        <v>Secundaria</v>
      </c>
      <c r="T1008" s="42">
        <f>IFERROR(1/COUNTIF(Tabla2[CONTRATISTA PRNCIPAL],Tabla2[[#This Row],[CONTRATISTA PRNCIPAL]]),0)</f>
        <v>0.006666666666666667</v>
      </c>
      <c r="U1008" s="43">
        <f>IF(((TODAY()-Tabla2[[#This Row],[FECHA NACIMIENTO]])/365)&lt;18,"Corregir", IF(((TODAY()-Tabla2[[#This Row],[FECHA NACIMIENTO]])/365)&gt;80, "Corregir",ROUNDDOWN(((TODAY()-Tabla2[[#This Row],[FECHA NACIMIENTO]])/365),0)))</f>
        <v>27</v>
      </c>
      <c r="V10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08" s="44" t="str">
        <f>+IF(Tabla2[[#This Row],[Edad]]="Corregir","Corregir","Ok")</f>
        <v>Ok</v>
      </c>
      <c r="X1008" s="42" t="str">
        <f>+IFERROR(VLOOKUP(Tabla2[[#This Row],[DISTRITO SEGÚN DNI]],Hoja1!$A$2:$B$32,2,FALSE),"No")</f>
        <v>No</v>
      </c>
      <c r="Y1008" s="42" t="str">
        <f>IF(OR(LOWER(Tabla2[[#This Row],[GENERO]])="masculino", LOWER(Tabla2[[#This Row],[GENERO]])="femenino"),"OK","Corregir")</f>
        <v>OK</v>
      </c>
      <c r="Z1008" s="42" t="str">
        <f>+IF(Tabla2[[#This Row],[Nro. DNI / CE]]="","Corregir",IF(LEN(Tabla2[[#This Row],[Nro. DNI / CE]])&gt;=8,"OK","Corregir"))</f>
        <v>OK</v>
      </c>
      <c r="AA1008" s="42">
        <f>COUNTIF(Tabla2[APELLIDOS Y NOMBRES],Tabla2[[#This Row],[APELLIDOS Y NOMBRES]])</f>
        <v>1</v>
      </c>
      <c r="AB1008" s="42">
        <f>IF(Tabla2[[#This Row],[Trabajador]]&gt;1,1/Tabla2[[#This Row],[Trabajador]],Tabla2[[#This Row],[Trabajador]])</f>
        <v>1</v>
      </c>
      <c r="AC1008" t="str">
        <f>+IFERROR(IF(Tabla2[[#This Row],[FECHA CESE/BAJA]]="","No Aplica",IF(AND(MONTH(Tabla2[[#This Row],[FECHA CESE/BAJA]])=MONTH(TODAY()-30),YEAR(Tabla2[[#This Row],[FECHA CESE/BAJA]])=YEAR(TODAY())),MONTH(TODAY()-30)&amp;"-"&amp;YEAR(TODAY()),"Borrar")),"No aplica")</f>
        <v>No Aplica</v>
      </c>
      <c r="AD1008" t="str">
        <f>+IFERROR(IF(Tabla2[[#This Row],[FECHA INICIO DE LABORES EN OBRA]]="","No Aplica",IF(AND(MONTH(Tabla2[[#This Row],[FECHA INICIO DE LABORES EN OBRA]])=MONTH(TODAY()-30),YEAR(Tabla2[[#This Row],[FECHA INICIO DE LABORES EN OBRA]])=YEAR(TODAY())),MONTH(TODAY()-30)&amp;"-"&amp;YEAR(TODAY()),"No Aplica")),"No Aplica")</f>
        <v>No Aplica</v>
      </c>
    </row>
    <row r="1009" spans="1:30" x14ac:dyDescent="0.25">
      <c r="A1009" s="13" t="s">
        <v>5091</v>
      </c>
      <c r="B1009" s="15" t="s">
        <v>5092</v>
      </c>
      <c r="C1009" s="15" t="s">
        <v>5093</v>
      </c>
      <c r="D1009" s="15">
        <v>10876658</v>
      </c>
      <c r="E1009" s="15" t="s">
        <v>5220</v>
      </c>
      <c r="F1009" s="39">
        <v>28064</v>
      </c>
      <c r="G1009" s="15">
        <v>2</v>
      </c>
      <c r="H1009" s="15" t="s">
        <v>5096</v>
      </c>
      <c r="I1009" s="15" t="s">
        <v>5097</v>
      </c>
      <c r="J1009" s="15" t="s">
        <v>5221</v>
      </c>
      <c r="K1009" s="15" t="s">
        <v>5222</v>
      </c>
      <c r="L1009" s="40" t="s">
        <v>6</v>
      </c>
      <c r="M1009" s="39"/>
      <c r="N1009" s="41" t="s">
        <v>2687</v>
      </c>
      <c r="O1009" s="39">
        <v>44993</v>
      </c>
      <c r="P1009" s="40">
        <v>1</v>
      </c>
      <c r="Q1009" s="40">
        <v>4</v>
      </c>
      <c r="R1009" s="40" t="str">
        <f>IFERROR(VLOOKUP(Tabla2[[#This Row],[CONTRATISTA PRNCIPAL]],Hoja1!$L$5:$M$9,2,FALSE),"CJV")</f>
        <v>CJV</v>
      </c>
      <c r="S1009" s="40" t="str">
        <f>IF(Tabla2[[#This Row],[EMPRESA]]=Tabla2[[#This Row],[CONTRATISTA PRNCIPAL]],"Principal","Secundaria")</f>
        <v>Secundaria</v>
      </c>
      <c r="T1009" s="42">
        <f>IFERROR(1/COUNTIF(Tabla2[CONTRATISTA PRNCIPAL],Tabla2[[#This Row],[CONTRATISTA PRNCIPAL]]),0)</f>
        <v>0.006666666666666667</v>
      </c>
      <c r="U1009" s="43">
        <f>IF(((TODAY()-Tabla2[[#This Row],[FECHA NACIMIENTO]])/365)&lt;18,"Corregir", IF(((TODAY()-Tabla2[[#This Row],[FECHA NACIMIENTO]])/365)&gt;80, "Corregir",ROUNDDOWN(((TODAY()-Tabla2[[#This Row],[FECHA NACIMIENTO]])/365),0)))</f>
        <v>46</v>
      </c>
      <c r="V10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09" s="44" t="str">
        <f>+IF(Tabla2[[#This Row],[Edad]]="Corregir","Corregir","Ok")</f>
        <v>Ok</v>
      </c>
      <c r="X1009" s="42" t="str">
        <f>+IFERROR(VLOOKUP(Tabla2[[#This Row],[DISTRITO SEGÚN DNI]],Hoja1!$A$2:$B$32,2,FALSE),"No")</f>
        <v>No</v>
      </c>
      <c r="Y1009" s="42" t="str">
        <f>IF(OR(LOWER(Tabla2[[#This Row],[GENERO]])="masculino", LOWER(Tabla2[[#This Row],[GENERO]])="femenino"),"OK","Corregir")</f>
        <v>OK</v>
      </c>
      <c r="Z1009" s="42" t="str">
        <f>+IF(Tabla2[[#This Row],[Nro. DNI / CE]]="","Corregir",IF(LEN(Tabla2[[#This Row],[Nro. DNI / CE]])&gt;=8,"OK","Corregir"))</f>
        <v>OK</v>
      </c>
      <c r="AA1009" s="42">
        <f>COUNTIF(Tabla2[APELLIDOS Y NOMBRES],Tabla2[[#This Row],[APELLIDOS Y NOMBRES]])</f>
        <v>1</v>
      </c>
      <c r="AB1009" s="42">
        <f>IF(Tabla2[[#This Row],[Trabajador]]&gt;1,1/Tabla2[[#This Row],[Trabajador]],Tabla2[[#This Row],[Trabajador]])</f>
        <v>1</v>
      </c>
      <c r="AC1009" t="str">
        <f>+IFERROR(IF(Tabla2[[#This Row],[FECHA CESE/BAJA]]="","No Aplica",IF(AND(MONTH(Tabla2[[#This Row],[FECHA CESE/BAJA]])=MONTH(TODAY()-30),YEAR(Tabla2[[#This Row],[FECHA CESE/BAJA]])=YEAR(TODAY())),MONTH(TODAY()-30)&amp;"-"&amp;YEAR(TODAY()),"Borrar")),"No aplica")</f>
        <v>No Aplica</v>
      </c>
      <c r="AD1009" t="str">
        <f>+IFERROR(IF(Tabla2[[#This Row],[FECHA INICIO DE LABORES EN OBRA]]="","No Aplica",IF(AND(MONTH(Tabla2[[#This Row],[FECHA INICIO DE LABORES EN OBRA]])=MONTH(TODAY()-30),YEAR(Tabla2[[#This Row],[FECHA INICIO DE LABORES EN OBRA]])=YEAR(TODAY())),MONTH(TODAY()-30)&amp;"-"&amp;YEAR(TODAY()),"No Aplica")),"No Aplica")</f>
        <v>No Aplica</v>
      </c>
    </row>
    <row r="1010" spans="1:30" x14ac:dyDescent="0.25">
      <c r="A1010" s="13" t="s">
        <v>5106</v>
      </c>
      <c r="B1010" s="15" t="s">
        <v>5107</v>
      </c>
      <c r="C1010" s="15" t="s">
        <v>5093</v>
      </c>
      <c r="D1010" s="15">
        <v>42261643</v>
      </c>
      <c r="E1010" s="15" t="s">
        <v>5223</v>
      </c>
      <c r="F1010" s="39">
        <v>29915</v>
      </c>
      <c r="G1010" s="15">
        <v>1</v>
      </c>
      <c r="H1010" s="15" t="s">
        <v>5224</v>
      </c>
      <c r="I1010" s="15" t="s">
        <v>5111</v>
      </c>
      <c r="J1010" s="15" t="s">
        <v>5225</v>
      </c>
      <c r="K1010" s="15" t="s">
        <v>2200</v>
      </c>
      <c r="L1010" s="40" t="s">
        <v>6</v>
      </c>
      <c r="M1010" s="39"/>
      <c r="N1010" s="41" t="s">
        <v>2687</v>
      </c>
      <c r="O1010" s="39">
        <v>44938</v>
      </c>
      <c r="P1010" s="40">
        <v>1</v>
      </c>
      <c r="Q1010" s="40">
        <v>1</v>
      </c>
      <c r="R1010" s="40" t="str">
        <f>IFERROR(VLOOKUP(Tabla2[[#This Row],[CONTRATISTA PRNCIPAL]],Hoja1!$L$5:$M$9,2,FALSE),"CJV")</f>
        <v>CJV</v>
      </c>
      <c r="S1010" s="40" t="str">
        <f>IF(Tabla2[[#This Row],[EMPRESA]]=Tabla2[[#This Row],[CONTRATISTA PRNCIPAL]],"Principal","Secundaria")</f>
        <v>Secundaria</v>
      </c>
      <c r="T1010" s="42">
        <f>IFERROR(1/COUNTIF(Tabla2[CONTRATISTA PRNCIPAL],Tabla2[[#This Row],[CONTRATISTA PRNCIPAL]]),0)</f>
        <v>0.006666666666666667</v>
      </c>
      <c r="U1010" s="43">
        <f>IF(((TODAY()-Tabla2[[#This Row],[FECHA NACIMIENTO]])/365)&lt;18,"Corregir", IF(((TODAY()-Tabla2[[#This Row],[FECHA NACIMIENTO]])/365)&gt;80, "Corregir",ROUNDDOWN(((TODAY()-Tabla2[[#This Row],[FECHA NACIMIENTO]])/365),0)))</f>
        <v>41</v>
      </c>
      <c r="V10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10" s="44" t="str">
        <f>+IF(Tabla2[[#This Row],[Edad]]="Corregir","Corregir","Ok")</f>
        <v>Ok</v>
      </c>
      <c r="X1010" s="42" t="str">
        <f>+IFERROR(VLOOKUP(Tabla2[[#This Row],[DISTRITO SEGÚN DNI]],Hoja1!$A$2:$B$32,2,FALSE),"No")</f>
        <v>No</v>
      </c>
      <c r="Y1010" s="42" t="str">
        <f>IF(OR(LOWER(Tabla2[[#This Row],[GENERO]])="masculino", LOWER(Tabla2[[#This Row],[GENERO]])="femenino"),"OK","Corregir")</f>
        <v>OK</v>
      </c>
      <c r="Z1010" s="42" t="str">
        <f>+IF(Tabla2[[#This Row],[Nro. DNI / CE]]="","Corregir",IF(LEN(Tabla2[[#This Row],[Nro. DNI / CE]])&gt;=8,"OK","Corregir"))</f>
        <v>OK</v>
      </c>
      <c r="AA1010" s="42">
        <f>COUNTIF(Tabla2[APELLIDOS Y NOMBRES],Tabla2[[#This Row],[APELLIDOS Y NOMBRES]])</f>
        <v>1</v>
      </c>
      <c r="AB1010" s="42">
        <f>IF(Tabla2[[#This Row],[Trabajador]]&gt;1,1/Tabla2[[#This Row],[Trabajador]],Tabla2[[#This Row],[Trabajador]])</f>
        <v>1</v>
      </c>
      <c r="AC1010" t="str">
        <f>+IFERROR(IF(Tabla2[[#This Row],[FECHA CESE/BAJA]]="","No Aplica",IF(AND(MONTH(Tabla2[[#This Row],[FECHA CESE/BAJA]])=MONTH(TODAY()-30),YEAR(Tabla2[[#This Row],[FECHA CESE/BAJA]])=YEAR(TODAY())),MONTH(TODAY()-30)&amp;"-"&amp;YEAR(TODAY()),"Borrar")),"No aplica")</f>
        <v>No Aplica</v>
      </c>
      <c r="AD1010" t="str">
        <f>+IFERROR(IF(Tabla2[[#This Row],[FECHA INICIO DE LABORES EN OBRA]]="","No Aplica",IF(AND(MONTH(Tabla2[[#This Row],[FECHA INICIO DE LABORES EN OBRA]])=MONTH(TODAY()-30),YEAR(Tabla2[[#This Row],[FECHA INICIO DE LABORES EN OBRA]])=YEAR(TODAY())),MONTH(TODAY()-30)&amp;"-"&amp;YEAR(TODAY()),"No Aplica")),"No Aplica")</f>
        <v>No Aplica</v>
      </c>
    </row>
    <row r="1011" spans="1:30" x14ac:dyDescent="0.25">
      <c r="A1011" s="13" t="s">
        <v>5091</v>
      </c>
      <c r="B1011" s="15" t="s">
        <v>5092</v>
      </c>
      <c r="C1011" s="15" t="s">
        <v>5093</v>
      </c>
      <c r="D1011" s="15" t="s">
        <v>5226</v>
      </c>
      <c r="E1011" s="15" t="s">
        <v>5227</v>
      </c>
      <c r="F1011" s="39">
        <v>31903</v>
      </c>
      <c r="G1011" s="15">
        <v>2</v>
      </c>
      <c r="H1011" s="15" t="s">
        <v>3492</v>
      </c>
      <c r="I1011" s="15" t="s">
        <v>5097</v>
      </c>
      <c r="J1011" s="15" t="s">
        <v>5228</v>
      </c>
      <c r="K1011" s="15" t="s">
        <v>5229</v>
      </c>
      <c r="L1011" s="40" t="s">
        <v>6</v>
      </c>
      <c r="M1011" s="39"/>
      <c r="N1011" s="41" t="s">
        <v>2687</v>
      </c>
      <c r="O1011" s="39">
        <v>45054</v>
      </c>
      <c r="P1011" s="40">
        <v>1</v>
      </c>
      <c r="Q1011" s="40">
        <v>4</v>
      </c>
      <c r="R1011" s="40" t="str">
        <f>IFERROR(VLOOKUP(Tabla2[[#This Row],[CONTRATISTA PRNCIPAL]],Hoja1!$L$5:$M$9,2,FALSE),"CJV")</f>
        <v>CJV</v>
      </c>
      <c r="S1011" s="40" t="str">
        <f>IF(Tabla2[[#This Row],[EMPRESA]]=Tabla2[[#This Row],[CONTRATISTA PRNCIPAL]],"Principal","Secundaria")</f>
        <v>Secundaria</v>
      </c>
      <c r="T1011" s="42">
        <f>IFERROR(1/COUNTIF(Tabla2[CONTRATISTA PRNCIPAL],Tabla2[[#This Row],[CONTRATISTA PRNCIPAL]]),0)</f>
        <v>0.006666666666666667</v>
      </c>
      <c r="U1011" s="43">
        <f>IF(((TODAY()-Tabla2[[#This Row],[FECHA NACIMIENTO]])/365)&lt;18,"Corregir", IF(((TODAY()-Tabla2[[#This Row],[FECHA NACIMIENTO]])/365)&gt;80, "Corregir",ROUNDDOWN(((TODAY()-Tabla2[[#This Row],[FECHA NACIMIENTO]])/365),0)))</f>
        <v>36</v>
      </c>
      <c r="V10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11" s="44" t="str">
        <f>+IF(Tabla2[[#This Row],[Edad]]="Corregir","Corregir","Ok")</f>
        <v>Ok</v>
      </c>
      <c r="X1011" s="42" t="str">
        <f>+IFERROR(VLOOKUP(Tabla2[[#This Row],[DISTRITO SEGÚN DNI]],Hoja1!$A$2:$B$32,2,FALSE),"No")</f>
        <v>No</v>
      </c>
      <c r="Y1011" s="42" t="str">
        <f>IF(OR(LOWER(Tabla2[[#This Row],[GENERO]])="masculino", LOWER(Tabla2[[#This Row],[GENERO]])="femenino"),"OK","Corregir")</f>
        <v>OK</v>
      </c>
      <c r="Z1011" s="42" t="str">
        <f>+IF(Tabla2[[#This Row],[Nro. DNI / CE]]="","Corregir",IF(LEN(Tabla2[[#This Row],[Nro. DNI / CE]])&gt;=8,"OK","Corregir"))</f>
        <v>OK</v>
      </c>
      <c r="AA1011" s="42">
        <f>COUNTIF(Tabla2[APELLIDOS Y NOMBRES],Tabla2[[#This Row],[APELLIDOS Y NOMBRES]])</f>
        <v>1</v>
      </c>
      <c r="AB1011" s="42">
        <f>IF(Tabla2[[#This Row],[Trabajador]]&gt;1,1/Tabla2[[#This Row],[Trabajador]],Tabla2[[#This Row],[Trabajador]])</f>
        <v>1</v>
      </c>
      <c r="AC1011" t="str">
        <f>+IFERROR(IF(Tabla2[[#This Row],[FECHA CESE/BAJA]]="","No Aplica",IF(AND(MONTH(Tabla2[[#This Row],[FECHA CESE/BAJA]])=MONTH(TODAY()-30),YEAR(Tabla2[[#This Row],[FECHA CESE/BAJA]])=YEAR(TODAY())),MONTH(TODAY()-30)&amp;"-"&amp;YEAR(TODAY()),"Borrar")),"No aplica")</f>
        <v>No Aplica</v>
      </c>
      <c r="AD1011" t="str">
        <f>+IFERROR(IF(Tabla2[[#This Row],[FECHA INICIO DE LABORES EN OBRA]]="","No Aplica",IF(AND(MONTH(Tabla2[[#This Row],[FECHA INICIO DE LABORES EN OBRA]])=MONTH(TODAY()-30),YEAR(Tabla2[[#This Row],[FECHA INICIO DE LABORES EN OBRA]])=YEAR(TODAY())),MONTH(TODAY()-30)&amp;"-"&amp;YEAR(TODAY()),"No Aplica")),"No Aplica")</f>
        <v>No Aplica</v>
      </c>
    </row>
    <row r="1012" spans="1:30" x14ac:dyDescent="0.25">
      <c r="A1012" s="13" t="s">
        <v>5099</v>
      </c>
      <c r="B1012" s="15" t="s">
        <v>5100</v>
      </c>
      <c r="C1012" s="15" t="s">
        <v>5093</v>
      </c>
      <c r="D1012" s="15" t="s">
        <v>5230</v>
      </c>
      <c r="E1012" s="15" t="s">
        <v>5231</v>
      </c>
      <c r="F1012" s="39">
        <v>29721</v>
      </c>
      <c r="G1012" s="15">
        <v>2</v>
      </c>
      <c r="H1012" s="15" t="s">
        <v>5096</v>
      </c>
      <c r="I1012" s="15" t="s">
        <v>5097</v>
      </c>
      <c r="J1012" s="15" t="s">
        <v>5232</v>
      </c>
      <c r="K1012" s="15" t="s">
        <v>2182</v>
      </c>
      <c r="L1012" s="40" t="s">
        <v>6</v>
      </c>
      <c r="M1012" s="39"/>
      <c r="N1012" s="41" t="s">
        <v>2687</v>
      </c>
      <c r="O1012" s="39">
        <v>45141</v>
      </c>
      <c r="P1012" s="40">
        <v>1</v>
      </c>
      <c r="Q1012" s="40">
        <v>4</v>
      </c>
      <c r="R1012" s="40" t="str">
        <f>IFERROR(VLOOKUP(Tabla2[[#This Row],[CONTRATISTA PRNCIPAL]],Hoja1!$L$5:$M$9,2,FALSE),"CJV")</f>
        <v>CJV</v>
      </c>
      <c r="S1012" s="40" t="str">
        <f>IF(Tabla2[[#This Row],[EMPRESA]]=Tabla2[[#This Row],[CONTRATISTA PRNCIPAL]],"Principal","Secundaria")</f>
        <v>Secundaria</v>
      </c>
      <c r="T1012" s="42">
        <f>IFERROR(1/COUNTIF(Tabla2[CONTRATISTA PRNCIPAL],Tabla2[[#This Row],[CONTRATISTA PRNCIPAL]]),0)</f>
        <v>0.006666666666666667</v>
      </c>
      <c r="U1012" s="43">
        <f>IF(((TODAY()-Tabla2[[#This Row],[FECHA NACIMIENTO]])/365)&lt;18,"Corregir", IF(((TODAY()-Tabla2[[#This Row],[FECHA NACIMIENTO]])/365)&gt;80, "Corregir",ROUNDDOWN(((TODAY()-Tabla2[[#This Row],[FECHA NACIMIENTO]])/365),0)))</f>
        <v>42</v>
      </c>
      <c r="V10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12" s="44" t="str">
        <f>+IF(Tabla2[[#This Row],[Edad]]="Corregir","Corregir","Ok")</f>
        <v>Ok</v>
      </c>
      <c r="X1012" s="42" t="str">
        <f>+IFERROR(VLOOKUP(Tabla2[[#This Row],[DISTRITO SEGÚN DNI]],Hoja1!$A$2:$B$32,2,FALSE),"No")</f>
        <v>No</v>
      </c>
      <c r="Y1012" s="42" t="str">
        <f>IF(OR(LOWER(Tabla2[[#This Row],[GENERO]])="masculino", LOWER(Tabla2[[#This Row],[GENERO]])="femenino"),"OK","Corregir")</f>
        <v>OK</v>
      </c>
      <c r="Z1012" s="42" t="str">
        <f>+IF(Tabla2[[#This Row],[Nro. DNI / CE]]="","Corregir",IF(LEN(Tabla2[[#This Row],[Nro. DNI / CE]])&gt;=8,"OK","Corregir"))</f>
        <v>OK</v>
      </c>
      <c r="AA1012" s="42">
        <f>COUNTIF(Tabla2[APELLIDOS Y NOMBRES],Tabla2[[#This Row],[APELLIDOS Y NOMBRES]])</f>
        <v>1</v>
      </c>
      <c r="AB1012" s="42">
        <f>IF(Tabla2[[#This Row],[Trabajador]]&gt;1,1/Tabla2[[#This Row],[Trabajador]],Tabla2[[#This Row],[Trabajador]])</f>
        <v>1</v>
      </c>
      <c r="AC1012" t="str">
        <f>+IFERROR(IF(Tabla2[[#This Row],[FECHA CESE/BAJA]]="","No Aplica",IF(AND(MONTH(Tabla2[[#This Row],[FECHA CESE/BAJA]])=MONTH(TODAY()-30),YEAR(Tabla2[[#This Row],[FECHA CESE/BAJA]])=YEAR(TODAY())),MONTH(TODAY()-30)&amp;"-"&amp;YEAR(TODAY()),"Borrar")),"No aplica")</f>
        <v>No Aplica</v>
      </c>
      <c r="AD1012" t="str">
        <f>+IFERROR(IF(Tabla2[[#This Row],[FECHA INICIO DE LABORES EN OBRA]]="","No Aplica",IF(AND(MONTH(Tabla2[[#This Row],[FECHA INICIO DE LABORES EN OBRA]])=MONTH(TODAY()-30),YEAR(Tabla2[[#This Row],[FECHA INICIO DE LABORES EN OBRA]])=YEAR(TODAY())),MONTH(TODAY()-30)&amp;"-"&amp;YEAR(TODAY()),"No Aplica")),"No Aplica")</f>
        <v>8-2023</v>
      </c>
    </row>
    <row r="1013" spans="1:30" x14ac:dyDescent="0.25">
      <c r="A1013" s="13" t="s">
        <v>5091</v>
      </c>
      <c r="B1013" s="15" t="s">
        <v>5092</v>
      </c>
      <c r="C1013" s="15" t="s">
        <v>5093</v>
      </c>
      <c r="D1013" s="15" t="s">
        <v>5233</v>
      </c>
      <c r="E1013" s="15" t="s">
        <v>5234</v>
      </c>
      <c r="F1013" s="39">
        <v>33754</v>
      </c>
      <c r="G1013" s="15">
        <v>2</v>
      </c>
      <c r="H1013" s="15" t="s">
        <v>3492</v>
      </c>
      <c r="I1013" s="15" t="s">
        <v>5097</v>
      </c>
      <c r="J1013" s="15" t="s">
        <v>5235</v>
      </c>
      <c r="K1013" s="15" t="s">
        <v>3552</v>
      </c>
      <c r="L1013" s="40" t="s">
        <v>6</v>
      </c>
      <c r="M1013" s="39"/>
      <c r="N1013" s="41" t="s">
        <v>2687</v>
      </c>
      <c r="O1013" s="39">
        <v>44970</v>
      </c>
      <c r="P1013" s="40">
        <v>1</v>
      </c>
      <c r="Q1013" s="40">
        <v>4</v>
      </c>
      <c r="R1013" s="40" t="str">
        <f>IFERROR(VLOOKUP(Tabla2[[#This Row],[CONTRATISTA PRNCIPAL]],Hoja1!$L$5:$M$9,2,FALSE),"CJV")</f>
        <v>CJV</v>
      </c>
      <c r="S1013" s="40" t="str">
        <f>IF(Tabla2[[#This Row],[EMPRESA]]=Tabla2[[#This Row],[CONTRATISTA PRNCIPAL]],"Principal","Secundaria")</f>
        <v>Secundaria</v>
      </c>
      <c r="T1013" s="42">
        <f>IFERROR(1/COUNTIF(Tabla2[CONTRATISTA PRNCIPAL],Tabla2[[#This Row],[CONTRATISTA PRNCIPAL]]),0)</f>
        <v>0.006666666666666667</v>
      </c>
      <c r="U1013" s="43">
        <f>IF(((TODAY()-Tabla2[[#This Row],[FECHA NACIMIENTO]])/365)&lt;18,"Corregir", IF(((TODAY()-Tabla2[[#This Row],[FECHA NACIMIENTO]])/365)&gt;80, "Corregir",ROUNDDOWN(((TODAY()-Tabla2[[#This Row],[FECHA NACIMIENTO]])/365),0)))</f>
        <v>31</v>
      </c>
      <c r="V10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13" s="44" t="str">
        <f>+IF(Tabla2[[#This Row],[Edad]]="Corregir","Corregir","Ok")</f>
        <v>Ok</v>
      </c>
      <c r="X1013" s="42" t="str">
        <f>+IFERROR(VLOOKUP(Tabla2[[#This Row],[DISTRITO SEGÚN DNI]],Hoja1!$A$2:$B$32,2,FALSE),"No")</f>
        <v>No</v>
      </c>
      <c r="Y1013" s="42" t="str">
        <f>IF(OR(LOWER(Tabla2[[#This Row],[GENERO]])="masculino", LOWER(Tabla2[[#This Row],[GENERO]])="femenino"),"OK","Corregir")</f>
        <v>OK</v>
      </c>
      <c r="Z1013" s="42" t="str">
        <f>+IF(Tabla2[[#This Row],[Nro. DNI / CE]]="","Corregir",IF(LEN(Tabla2[[#This Row],[Nro. DNI / CE]])&gt;=8,"OK","Corregir"))</f>
        <v>OK</v>
      </c>
      <c r="AA1013" s="42">
        <f>COUNTIF(Tabla2[APELLIDOS Y NOMBRES],Tabla2[[#This Row],[APELLIDOS Y NOMBRES]])</f>
        <v>1</v>
      </c>
      <c r="AB1013" s="42">
        <f>IF(Tabla2[[#This Row],[Trabajador]]&gt;1,1/Tabla2[[#This Row],[Trabajador]],Tabla2[[#This Row],[Trabajador]])</f>
        <v>1</v>
      </c>
      <c r="AC1013" t="str">
        <f>+IFERROR(IF(Tabla2[[#This Row],[FECHA CESE/BAJA]]="","No Aplica",IF(AND(MONTH(Tabla2[[#This Row],[FECHA CESE/BAJA]])=MONTH(TODAY()-30),YEAR(Tabla2[[#This Row],[FECHA CESE/BAJA]])=YEAR(TODAY())),MONTH(TODAY()-30)&amp;"-"&amp;YEAR(TODAY()),"Borrar")),"No aplica")</f>
        <v>No Aplica</v>
      </c>
      <c r="AD1013" t="str">
        <f>+IFERROR(IF(Tabla2[[#This Row],[FECHA INICIO DE LABORES EN OBRA]]="","No Aplica",IF(AND(MONTH(Tabla2[[#This Row],[FECHA INICIO DE LABORES EN OBRA]])=MONTH(TODAY()-30),YEAR(Tabla2[[#This Row],[FECHA INICIO DE LABORES EN OBRA]])=YEAR(TODAY())),MONTH(TODAY()-30)&amp;"-"&amp;YEAR(TODAY()),"No Aplica")),"No Aplica")</f>
        <v>No Aplica</v>
      </c>
    </row>
    <row r="1014" spans="1:30" x14ac:dyDescent="0.25">
      <c r="A1014" s="13" t="s">
        <v>5091</v>
      </c>
      <c r="B1014" s="15" t="s">
        <v>5092</v>
      </c>
      <c r="C1014" s="15" t="s">
        <v>5093</v>
      </c>
      <c r="D1014" s="15">
        <v>70397865</v>
      </c>
      <c r="E1014" s="15" t="s">
        <v>5236</v>
      </c>
      <c r="F1014" s="39">
        <v>33701</v>
      </c>
      <c r="G1014" s="15">
        <v>1</v>
      </c>
      <c r="H1014" s="15" t="s">
        <v>5237</v>
      </c>
      <c r="I1014" s="15" t="s">
        <v>5097</v>
      </c>
      <c r="J1014" s="15" t="s">
        <v>5238</v>
      </c>
      <c r="K1014" s="15" t="s">
        <v>5239</v>
      </c>
      <c r="L1014" s="40" t="s">
        <v>6</v>
      </c>
      <c r="M1014" s="39"/>
      <c r="N1014" s="41" t="s">
        <v>2687</v>
      </c>
      <c r="O1014" s="39">
        <v>44979</v>
      </c>
      <c r="P1014" s="40">
        <v>1</v>
      </c>
      <c r="Q1014" s="40">
        <v>1</v>
      </c>
      <c r="R1014" s="40" t="str">
        <f>IFERROR(VLOOKUP(Tabla2[[#This Row],[CONTRATISTA PRNCIPAL]],Hoja1!$L$5:$M$9,2,FALSE),"CJV")</f>
        <v>CJV</v>
      </c>
      <c r="S1014" s="40" t="str">
        <f>IF(Tabla2[[#This Row],[EMPRESA]]=Tabla2[[#This Row],[CONTRATISTA PRNCIPAL]],"Principal","Secundaria")</f>
        <v>Secundaria</v>
      </c>
      <c r="T1014" s="42">
        <f>IFERROR(1/COUNTIF(Tabla2[CONTRATISTA PRNCIPAL],Tabla2[[#This Row],[CONTRATISTA PRNCIPAL]]),0)</f>
        <v>0.006666666666666667</v>
      </c>
      <c r="U1014" s="43">
        <f>IF(((TODAY()-Tabla2[[#This Row],[FECHA NACIMIENTO]])/365)&lt;18,"Corregir", IF(((TODAY()-Tabla2[[#This Row],[FECHA NACIMIENTO]])/365)&gt;80, "Corregir",ROUNDDOWN(((TODAY()-Tabla2[[#This Row],[FECHA NACIMIENTO]])/365),0)))</f>
        <v>31</v>
      </c>
      <c r="V10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14" s="44" t="str">
        <f>+IF(Tabla2[[#This Row],[Edad]]="Corregir","Corregir","Ok")</f>
        <v>Ok</v>
      </c>
      <c r="X1014" s="42" t="str">
        <f>+IFERROR(VLOOKUP(Tabla2[[#This Row],[DISTRITO SEGÚN DNI]],Hoja1!$A$2:$B$32,2,FALSE),"No")</f>
        <v>No</v>
      </c>
      <c r="Y1014" s="42" t="str">
        <f>IF(OR(LOWER(Tabla2[[#This Row],[GENERO]])="masculino", LOWER(Tabla2[[#This Row],[GENERO]])="femenino"),"OK","Corregir")</f>
        <v>OK</v>
      </c>
      <c r="Z1014" s="42" t="str">
        <f>+IF(Tabla2[[#This Row],[Nro. DNI / CE]]="","Corregir",IF(LEN(Tabla2[[#This Row],[Nro. DNI / CE]])&gt;=8,"OK","Corregir"))</f>
        <v>OK</v>
      </c>
      <c r="AA1014" s="42">
        <f>COUNTIF(Tabla2[APELLIDOS Y NOMBRES],Tabla2[[#This Row],[APELLIDOS Y NOMBRES]])</f>
        <v>1</v>
      </c>
      <c r="AB1014" s="42">
        <f>IF(Tabla2[[#This Row],[Trabajador]]&gt;1,1/Tabla2[[#This Row],[Trabajador]],Tabla2[[#This Row],[Trabajador]])</f>
        <v>1</v>
      </c>
      <c r="AC1014" t="str">
        <f>+IFERROR(IF(Tabla2[[#This Row],[FECHA CESE/BAJA]]="","No Aplica",IF(AND(MONTH(Tabla2[[#This Row],[FECHA CESE/BAJA]])=MONTH(TODAY()-30),YEAR(Tabla2[[#This Row],[FECHA CESE/BAJA]])=YEAR(TODAY())),MONTH(TODAY()-30)&amp;"-"&amp;YEAR(TODAY()),"Borrar")),"No aplica")</f>
        <v>No Aplica</v>
      </c>
      <c r="AD1014" t="str">
        <f>+IFERROR(IF(Tabla2[[#This Row],[FECHA INICIO DE LABORES EN OBRA]]="","No Aplica",IF(AND(MONTH(Tabla2[[#This Row],[FECHA INICIO DE LABORES EN OBRA]])=MONTH(TODAY()-30),YEAR(Tabla2[[#This Row],[FECHA INICIO DE LABORES EN OBRA]])=YEAR(TODAY())),MONTH(TODAY()-30)&amp;"-"&amp;YEAR(TODAY()),"No Aplica")),"No Aplica")</f>
        <v>No Aplica</v>
      </c>
    </row>
    <row r="1015" spans="1:30" x14ac:dyDescent="0.25">
      <c r="A1015" s="13" t="s">
        <v>5106</v>
      </c>
      <c r="B1015" s="15" t="s">
        <v>5107</v>
      </c>
      <c r="C1015" s="15" t="s">
        <v>5093</v>
      </c>
      <c r="D1015" s="15" t="s">
        <v>853</v>
      </c>
      <c r="E1015" s="15" t="s">
        <v>854</v>
      </c>
      <c r="F1015" s="39">
        <v>34554</v>
      </c>
      <c r="G1015" s="15">
        <v>1</v>
      </c>
      <c r="H1015" s="15" t="s">
        <v>5240</v>
      </c>
      <c r="I1015" s="15" t="s">
        <v>5122</v>
      </c>
      <c r="J1015" s="15" t="s">
        <v>5241</v>
      </c>
      <c r="K1015" s="15" t="s">
        <v>17</v>
      </c>
      <c r="L1015" s="40" t="s">
        <v>6</v>
      </c>
      <c r="M1015" s="39"/>
      <c r="N1015" s="41" t="s">
        <v>2687</v>
      </c>
      <c r="O1015" s="39">
        <v>44621</v>
      </c>
      <c r="P1015" s="40">
        <v>1</v>
      </c>
      <c r="Q1015" s="40">
        <v>1</v>
      </c>
      <c r="R1015" s="40" t="str">
        <f>IFERROR(VLOOKUP(Tabla2[[#This Row],[CONTRATISTA PRNCIPAL]],Hoja1!$L$5:$M$9,2,FALSE),"CJV")</f>
        <v>CJV</v>
      </c>
      <c r="S1015" s="40" t="str">
        <f>IF(Tabla2[[#This Row],[EMPRESA]]=Tabla2[[#This Row],[CONTRATISTA PRNCIPAL]],"Principal","Secundaria")</f>
        <v>Secundaria</v>
      </c>
      <c r="T1015" s="42">
        <f>IFERROR(1/COUNTIF(Tabla2[CONTRATISTA PRNCIPAL],Tabla2[[#This Row],[CONTRATISTA PRNCIPAL]]),0)</f>
        <v>0.006666666666666667</v>
      </c>
      <c r="U1015" s="43">
        <f>IF(((TODAY()-Tabla2[[#This Row],[FECHA NACIMIENTO]])/365)&lt;18,"Corregir", IF(((TODAY()-Tabla2[[#This Row],[FECHA NACIMIENTO]])/365)&gt;80, "Corregir",ROUNDDOWN(((TODAY()-Tabla2[[#This Row],[FECHA NACIMIENTO]])/365),0)))</f>
        <v>29</v>
      </c>
      <c r="V10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15" s="44" t="str">
        <f>+IF(Tabla2[[#This Row],[Edad]]="Corregir","Corregir","Ok")</f>
        <v>Ok</v>
      </c>
      <c r="X1015" s="42" t="str">
        <f>+IFERROR(VLOOKUP(Tabla2[[#This Row],[DISTRITO SEGÚN DNI]],Hoja1!$A$2:$B$32,2,FALSE),"No")</f>
        <v>ATE</v>
      </c>
      <c r="Y1015" s="42" t="str">
        <f>IF(OR(LOWER(Tabla2[[#This Row],[GENERO]])="masculino", LOWER(Tabla2[[#This Row],[GENERO]])="femenino"),"OK","Corregir")</f>
        <v>OK</v>
      </c>
      <c r="Z1015" s="42" t="str">
        <f>+IF(Tabla2[[#This Row],[Nro. DNI / CE]]="","Corregir",IF(LEN(Tabla2[[#This Row],[Nro. DNI / CE]])&gt;=8,"OK","Corregir"))</f>
        <v>OK</v>
      </c>
      <c r="AA1015" s="42">
        <f>COUNTIF(Tabla2[APELLIDOS Y NOMBRES],Tabla2[[#This Row],[APELLIDOS Y NOMBRES]])</f>
        <v>1</v>
      </c>
      <c r="AB1015" s="42">
        <f>IF(Tabla2[[#This Row],[Trabajador]]&gt;1,1/Tabla2[[#This Row],[Trabajador]],Tabla2[[#This Row],[Trabajador]])</f>
        <v>1</v>
      </c>
      <c r="AC1015" t="str">
        <f>+IFERROR(IF(Tabla2[[#This Row],[FECHA CESE/BAJA]]="","No Aplica",IF(AND(MONTH(Tabla2[[#This Row],[FECHA CESE/BAJA]])=MONTH(TODAY()-30),YEAR(Tabla2[[#This Row],[FECHA CESE/BAJA]])=YEAR(TODAY())),MONTH(TODAY()-30)&amp;"-"&amp;YEAR(TODAY()),"Borrar")),"No aplica")</f>
        <v>No Aplica</v>
      </c>
      <c r="AD1015" t="str">
        <f>+IFERROR(IF(Tabla2[[#This Row],[FECHA INICIO DE LABORES EN OBRA]]="","No Aplica",IF(AND(MONTH(Tabla2[[#This Row],[FECHA INICIO DE LABORES EN OBRA]])=MONTH(TODAY()-30),YEAR(Tabla2[[#This Row],[FECHA INICIO DE LABORES EN OBRA]])=YEAR(TODAY())),MONTH(TODAY()-30)&amp;"-"&amp;YEAR(TODAY()),"No Aplica")),"No Aplica")</f>
        <v>No Aplica</v>
      </c>
    </row>
    <row r="1016" spans="1:30" x14ac:dyDescent="0.25">
      <c r="A1016" s="13" t="s">
        <v>5091</v>
      </c>
      <c r="B1016" s="15" t="s">
        <v>5092</v>
      </c>
      <c r="C1016" s="15" t="s">
        <v>5093</v>
      </c>
      <c r="D1016" s="15" t="s">
        <v>5242</v>
      </c>
      <c r="E1016" s="15" t="s">
        <v>5243</v>
      </c>
      <c r="F1016" s="39">
        <v>34729</v>
      </c>
      <c r="G1016" s="15">
        <v>2</v>
      </c>
      <c r="H1016" s="15" t="s">
        <v>5096</v>
      </c>
      <c r="I1016" s="15" t="s">
        <v>5097</v>
      </c>
      <c r="J1016" s="15" t="s">
        <v>5244</v>
      </c>
      <c r="K1016" s="15" t="s">
        <v>5245</v>
      </c>
      <c r="L1016" s="40" t="s">
        <v>6</v>
      </c>
      <c r="M1016" s="39"/>
      <c r="N1016" s="41" t="s">
        <v>2687</v>
      </c>
      <c r="O1016" s="39">
        <v>45040</v>
      </c>
      <c r="P1016" s="40">
        <v>1</v>
      </c>
      <c r="Q1016" s="40">
        <v>4</v>
      </c>
      <c r="R1016" s="40" t="str">
        <f>IFERROR(VLOOKUP(Tabla2[[#This Row],[CONTRATISTA PRNCIPAL]],Hoja1!$L$5:$M$9,2,FALSE),"CJV")</f>
        <v>CJV</v>
      </c>
      <c r="S1016" s="40" t="str">
        <f>IF(Tabla2[[#This Row],[EMPRESA]]=Tabla2[[#This Row],[CONTRATISTA PRNCIPAL]],"Principal","Secundaria")</f>
        <v>Secundaria</v>
      </c>
      <c r="T1016" s="42">
        <f>IFERROR(1/COUNTIF(Tabla2[CONTRATISTA PRNCIPAL],Tabla2[[#This Row],[CONTRATISTA PRNCIPAL]]),0)</f>
        <v>0.006666666666666667</v>
      </c>
      <c r="U1016" s="43">
        <f>IF(((TODAY()-Tabla2[[#This Row],[FECHA NACIMIENTO]])/365)&lt;18,"Corregir", IF(((TODAY()-Tabla2[[#This Row],[FECHA NACIMIENTO]])/365)&gt;80, "Corregir",ROUNDDOWN(((TODAY()-Tabla2[[#This Row],[FECHA NACIMIENTO]])/365),0)))</f>
        <v>28</v>
      </c>
      <c r="V10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16" s="44" t="str">
        <f>+IF(Tabla2[[#This Row],[Edad]]="Corregir","Corregir","Ok")</f>
        <v>Ok</v>
      </c>
      <c r="X1016" s="42" t="str">
        <f>+IFERROR(VLOOKUP(Tabla2[[#This Row],[DISTRITO SEGÚN DNI]],Hoja1!$A$2:$B$32,2,FALSE),"No")</f>
        <v>No</v>
      </c>
      <c r="Y1016" s="42" t="str">
        <f>IF(OR(LOWER(Tabla2[[#This Row],[GENERO]])="masculino", LOWER(Tabla2[[#This Row],[GENERO]])="femenino"),"OK","Corregir")</f>
        <v>OK</v>
      </c>
      <c r="Z1016" s="42" t="str">
        <f>+IF(Tabla2[[#This Row],[Nro. DNI / CE]]="","Corregir",IF(LEN(Tabla2[[#This Row],[Nro. DNI / CE]])&gt;=8,"OK","Corregir"))</f>
        <v>OK</v>
      </c>
      <c r="AA1016" s="42">
        <f>COUNTIF(Tabla2[APELLIDOS Y NOMBRES],Tabla2[[#This Row],[APELLIDOS Y NOMBRES]])</f>
        <v>1</v>
      </c>
      <c r="AB1016" s="42">
        <f>IF(Tabla2[[#This Row],[Trabajador]]&gt;1,1/Tabla2[[#This Row],[Trabajador]],Tabla2[[#This Row],[Trabajador]])</f>
        <v>1</v>
      </c>
      <c r="AC1016" t="str">
        <f>+IFERROR(IF(Tabla2[[#This Row],[FECHA CESE/BAJA]]="","No Aplica",IF(AND(MONTH(Tabla2[[#This Row],[FECHA CESE/BAJA]])=MONTH(TODAY()-30),YEAR(Tabla2[[#This Row],[FECHA CESE/BAJA]])=YEAR(TODAY())),MONTH(TODAY()-30)&amp;"-"&amp;YEAR(TODAY()),"Borrar")),"No aplica")</f>
        <v>No Aplica</v>
      </c>
      <c r="AD1016" t="str">
        <f>+IFERROR(IF(Tabla2[[#This Row],[FECHA INICIO DE LABORES EN OBRA]]="","No Aplica",IF(AND(MONTH(Tabla2[[#This Row],[FECHA INICIO DE LABORES EN OBRA]])=MONTH(TODAY()-30),YEAR(Tabla2[[#This Row],[FECHA INICIO DE LABORES EN OBRA]])=YEAR(TODAY())),MONTH(TODAY()-30)&amp;"-"&amp;YEAR(TODAY()),"No Aplica")),"No Aplica")</f>
        <v>No Aplica</v>
      </c>
    </row>
    <row r="1017" spans="1:30" x14ac:dyDescent="0.25">
      <c r="A1017" s="13" t="s">
        <v>5133</v>
      </c>
      <c r="B1017" s="15" t="s">
        <v>5134</v>
      </c>
      <c r="C1017" s="15" t="s">
        <v>5093</v>
      </c>
      <c r="D1017" s="15" t="s">
        <v>5246</v>
      </c>
      <c r="E1017" s="15" t="s">
        <v>5247</v>
      </c>
      <c r="F1017" s="39">
        <v>25290</v>
      </c>
      <c r="G1017" s="15">
        <v>1</v>
      </c>
      <c r="H1017" s="15" t="s">
        <v>2841</v>
      </c>
      <c r="I1017" s="15" t="s">
        <v>5137</v>
      </c>
      <c r="J1017" s="15" t="s">
        <v>5248</v>
      </c>
      <c r="K1017" s="15" t="s">
        <v>5184</v>
      </c>
      <c r="L1017" s="40" t="s">
        <v>6</v>
      </c>
      <c r="M1017" s="39"/>
      <c r="N1017" s="41" t="s">
        <v>2687</v>
      </c>
      <c r="O1017" s="39">
        <v>45056</v>
      </c>
      <c r="P1017" s="40">
        <v>1</v>
      </c>
      <c r="Q1017" s="40">
        <v>1</v>
      </c>
      <c r="R1017" s="40" t="str">
        <f>IFERROR(VLOOKUP(Tabla2[[#This Row],[CONTRATISTA PRNCIPAL]],Hoja1!$L$5:$M$9,2,FALSE),"CJV")</f>
        <v>CJV</v>
      </c>
      <c r="S1017" s="40" t="str">
        <f>IF(Tabla2[[#This Row],[EMPRESA]]=Tabla2[[#This Row],[CONTRATISTA PRNCIPAL]],"Principal","Secundaria")</f>
        <v>Secundaria</v>
      </c>
      <c r="T1017" s="42">
        <f>IFERROR(1/COUNTIF(Tabla2[CONTRATISTA PRNCIPAL],Tabla2[[#This Row],[CONTRATISTA PRNCIPAL]]),0)</f>
        <v>0.006666666666666667</v>
      </c>
      <c r="U1017" s="43">
        <f>IF(((TODAY()-Tabla2[[#This Row],[FECHA NACIMIENTO]])/365)&lt;18,"Corregir", IF(((TODAY()-Tabla2[[#This Row],[FECHA NACIMIENTO]])/365)&gt;80, "Corregir",ROUNDDOWN(((TODAY()-Tabla2[[#This Row],[FECHA NACIMIENTO]])/365),0)))</f>
        <v>54</v>
      </c>
      <c r="V10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017" s="44" t="str">
        <f>+IF(Tabla2[[#This Row],[Edad]]="Corregir","Corregir","Ok")</f>
        <v>Ok</v>
      </c>
      <c r="X1017" s="42" t="str">
        <f>+IFERROR(VLOOKUP(Tabla2[[#This Row],[DISTRITO SEGÚN DNI]],Hoja1!$A$2:$B$32,2,FALSE),"No")</f>
        <v>No</v>
      </c>
      <c r="Y1017" s="42" t="str">
        <f>IF(OR(LOWER(Tabla2[[#This Row],[GENERO]])="masculino", LOWER(Tabla2[[#This Row],[GENERO]])="femenino"),"OK","Corregir")</f>
        <v>OK</v>
      </c>
      <c r="Z1017" s="42" t="str">
        <f>+IF(Tabla2[[#This Row],[Nro. DNI / CE]]="","Corregir",IF(LEN(Tabla2[[#This Row],[Nro. DNI / CE]])&gt;=8,"OK","Corregir"))</f>
        <v>OK</v>
      </c>
      <c r="AA1017" s="42">
        <f>COUNTIF(Tabla2[APELLIDOS Y NOMBRES],Tabla2[[#This Row],[APELLIDOS Y NOMBRES]])</f>
        <v>1</v>
      </c>
      <c r="AB1017" s="42">
        <f>IF(Tabla2[[#This Row],[Trabajador]]&gt;1,1/Tabla2[[#This Row],[Trabajador]],Tabla2[[#This Row],[Trabajador]])</f>
        <v>1</v>
      </c>
      <c r="AC1017" t="str">
        <f>+IFERROR(IF(Tabla2[[#This Row],[FECHA CESE/BAJA]]="","No Aplica",IF(AND(MONTH(Tabla2[[#This Row],[FECHA CESE/BAJA]])=MONTH(TODAY()-30),YEAR(Tabla2[[#This Row],[FECHA CESE/BAJA]])=YEAR(TODAY())),MONTH(TODAY()-30)&amp;"-"&amp;YEAR(TODAY()),"Borrar")),"No aplica")</f>
        <v>No Aplica</v>
      </c>
      <c r="AD1017" t="str">
        <f>+IFERROR(IF(Tabla2[[#This Row],[FECHA INICIO DE LABORES EN OBRA]]="","No Aplica",IF(AND(MONTH(Tabla2[[#This Row],[FECHA INICIO DE LABORES EN OBRA]])=MONTH(TODAY()-30),YEAR(Tabla2[[#This Row],[FECHA INICIO DE LABORES EN OBRA]])=YEAR(TODAY())),MONTH(TODAY()-30)&amp;"-"&amp;YEAR(TODAY()),"No Aplica")),"No Aplica")</f>
        <v>No Aplica</v>
      </c>
    </row>
    <row r="1018" spans="1:30" x14ac:dyDescent="0.25">
      <c r="A1018" s="13" t="s">
        <v>5099</v>
      </c>
      <c r="B1018" s="15" t="s">
        <v>5100</v>
      </c>
      <c r="C1018" s="15" t="s">
        <v>5093</v>
      </c>
      <c r="D1018" s="15" t="s">
        <v>5249</v>
      </c>
      <c r="E1018" s="15" t="s">
        <v>5250</v>
      </c>
      <c r="F1018" s="39">
        <v>30092</v>
      </c>
      <c r="G1018" s="15">
        <v>1</v>
      </c>
      <c r="H1018" s="15" t="s">
        <v>5251</v>
      </c>
      <c r="I1018" s="15" t="s">
        <v>5097</v>
      </c>
      <c r="J1018" s="15" t="s">
        <v>5252</v>
      </c>
      <c r="K1018" s="15" t="s">
        <v>5253</v>
      </c>
      <c r="L1018" s="40" t="s">
        <v>6</v>
      </c>
      <c r="M1018" s="39"/>
      <c r="N1018" s="41" t="s">
        <v>2687</v>
      </c>
      <c r="O1018" s="39">
        <v>45121</v>
      </c>
      <c r="P1018" s="40">
        <v>1</v>
      </c>
      <c r="Q1018" s="40">
        <v>1</v>
      </c>
      <c r="R1018" s="40" t="str">
        <f>IFERROR(VLOOKUP(Tabla2[[#This Row],[CONTRATISTA PRNCIPAL]],Hoja1!$L$5:$M$9,2,FALSE),"CJV")</f>
        <v>CJV</v>
      </c>
      <c r="S1018" s="40" t="str">
        <f>IF(Tabla2[[#This Row],[EMPRESA]]=Tabla2[[#This Row],[CONTRATISTA PRNCIPAL]],"Principal","Secundaria")</f>
        <v>Secundaria</v>
      </c>
      <c r="T1018" s="42">
        <f>IFERROR(1/COUNTIF(Tabla2[CONTRATISTA PRNCIPAL],Tabla2[[#This Row],[CONTRATISTA PRNCIPAL]]),0)</f>
        <v>0.006666666666666667</v>
      </c>
      <c r="U1018" s="43">
        <f>IF(((TODAY()-Tabla2[[#This Row],[FECHA NACIMIENTO]])/365)&lt;18,"Corregir", IF(((TODAY()-Tabla2[[#This Row],[FECHA NACIMIENTO]])/365)&gt;80, "Corregir",ROUNDDOWN(((TODAY()-Tabla2[[#This Row],[FECHA NACIMIENTO]])/365),0)))</f>
        <v>41</v>
      </c>
      <c r="V10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18" s="44" t="str">
        <f>+IF(Tabla2[[#This Row],[Edad]]="Corregir","Corregir","Ok")</f>
        <v>Ok</v>
      </c>
      <c r="X1018" s="42" t="str">
        <f>+IFERROR(VLOOKUP(Tabla2[[#This Row],[DISTRITO SEGÚN DNI]],Hoja1!$A$2:$B$32,2,FALSE),"No")</f>
        <v>No</v>
      </c>
      <c r="Y1018" s="42" t="str">
        <f>IF(OR(LOWER(Tabla2[[#This Row],[GENERO]])="masculino", LOWER(Tabla2[[#This Row],[GENERO]])="femenino"),"OK","Corregir")</f>
        <v>OK</v>
      </c>
      <c r="Z1018" s="42" t="str">
        <f>+IF(Tabla2[[#This Row],[Nro. DNI / CE]]="","Corregir",IF(LEN(Tabla2[[#This Row],[Nro. DNI / CE]])&gt;=8,"OK","Corregir"))</f>
        <v>OK</v>
      </c>
      <c r="AA1018" s="42">
        <f>COUNTIF(Tabla2[APELLIDOS Y NOMBRES],Tabla2[[#This Row],[APELLIDOS Y NOMBRES]])</f>
        <v>1</v>
      </c>
      <c r="AB1018" s="42">
        <f>IF(Tabla2[[#This Row],[Trabajador]]&gt;1,1/Tabla2[[#This Row],[Trabajador]],Tabla2[[#This Row],[Trabajador]])</f>
        <v>1</v>
      </c>
      <c r="AC1018" t="str">
        <f>+IFERROR(IF(Tabla2[[#This Row],[FECHA CESE/BAJA]]="","No Aplica",IF(AND(MONTH(Tabla2[[#This Row],[FECHA CESE/BAJA]])=MONTH(TODAY()-30),YEAR(Tabla2[[#This Row],[FECHA CESE/BAJA]])=YEAR(TODAY())),MONTH(TODAY()-30)&amp;"-"&amp;YEAR(TODAY()),"Borrar")),"No aplica")</f>
        <v>No Aplica</v>
      </c>
      <c r="AD1018" t="str">
        <f>+IFERROR(IF(Tabla2[[#This Row],[FECHA INICIO DE LABORES EN OBRA]]="","No Aplica",IF(AND(MONTH(Tabla2[[#This Row],[FECHA INICIO DE LABORES EN OBRA]])=MONTH(TODAY()-30),YEAR(Tabla2[[#This Row],[FECHA INICIO DE LABORES EN OBRA]])=YEAR(TODAY())),MONTH(TODAY()-30)&amp;"-"&amp;YEAR(TODAY()),"No Aplica")),"No Aplica")</f>
        <v>No Aplica</v>
      </c>
    </row>
    <row r="1019" spans="1:30" x14ac:dyDescent="0.25">
      <c r="A1019" s="13" t="s">
        <v>5091</v>
      </c>
      <c r="B1019" s="15" t="s">
        <v>5092</v>
      </c>
      <c r="C1019" s="15" t="s">
        <v>5093</v>
      </c>
      <c r="D1019" s="15" t="s">
        <v>970</v>
      </c>
      <c r="E1019" s="15" t="s">
        <v>971</v>
      </c>
      <c r="F1019" s="39">
        <v>36048</v>
      </c>
      <c r="G1019" s="15">
        <v>2</v>
      </c>
      <c r="H1019" s="15" t="s">
        <v>2751</v>
      </c>
      <c r="I1019" s="15" t="s">
        <v>3272</v>
      </c>
      <c r="J1019" s="15" t="s">
        <v>5254</v>
      </c>
      <c r="K1019" s="15" t="s">
        <v>17</v>
      </c>
      <c r="L1019" s="40" t="s">
        <v>6</v>
      </c>
      <c r="M1019" s="39"/>
      <c r="N1019" s="41" t="s">
        <v>2687</v>
      </c>
      <c r="O1019" s="39">
        <v>44979</v>
      </c>
      <c r="P1019" s="40">
        <v>1</v>
      </c>
      <c r="Q1019" s="40">
        <v>4</v>
      </c>
      <c r="R1019" s="40" t="str">
        <f>IFERROR(VLOOKUP(Tabla2[[#This Row],[CONTRATISTA PRNCIPAL]],Hoja1!$L$5:$M$9,2,FALSE),"CJV")</f>
        <v>CJV</v>
      </c>
      <c r="S1019" s="40" t="str">
        <f>IF(Tabla2[[#This Row],[EMPRESA]]=Tabla2[[#This Row],[CONTRATISTA PRNCIPAL]],"Principal","Secundaria")</f>
        <v>Secundaria</v>
      </c>
      <c r="T1019" s="42">
        <f>IFERROR(1/COUNTIF(Tabla2[CONTRATISTA PRNCIPAL],Tabla2[[#This Row],[CONTRATISTA PRNCIPAL]]),0)</f>
        <v>0.006666666666666667</v>
      </c>
      <c r="U1019" s="43">
        <f>IF(((TODAY()-Tabla2[[#This Row],[FECHA NACIMIENTO]])/365)&lt;18,"Corregir", IF(((TODAY()-Tabla2[[#This Row],[FECHA NACIMIENTO]])/365)&gt;80, "Corregir",ROUNDDOWN(((TODAY()-Tabla2[[#This Row],[FECHA NACIMIENTO]])/365),0)))</f>
        <v>25</v>
      </c>
      <c r="V10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19" s="44" t="str">
        <f>+IF(Tabla2[[#This Row],[Edad]]="Corregir","Corregir","Ok")</f>
        <v>Ok</v>
      </c>
      <c r="X1019" s="42" t="str">
        <f>+IFERROR(VLOOKUP(Tabla2[[#This Row],[DISTRITO SEGÚN DNI]],Hoja1!$A$2:$B$32,2,FALSE),"No")</f>
        <v>ATE</v>
      </c>
      <c r="Y1019" s="42" t="str">
        <f>IF(OR(LOWER(Tabla2[[#This Row],[GENERO]])="masculino", LOWER(Tabla2[[#This Row],[GENERO]])="femenino"),"OK","Corregir")</f>
        <v>OK</v>
      </c>
      <c r="Z1019" s="42" t="str">
        <f>+IF(Tabla2[[#This Row],[Nro. DNI / CE]]="","Corregir",IF(LEN(Tabla2[[#This Row],[Nro. DNI / CE]])&gt;=8,"OK","Corregir"))</f>
        <v>OK</v>
      </c>
      <c r="AA1019" s="42">
        <f>COUNTIF(Tabla2[APELLIDOS Y NOMBRES],Tabla2[[#This Row],[APELLIDOS Y NOMBRES]])</f>
        <v>1</v>
      </c>
      <c r="AB1019" s="42">
        <f>IF(Tabla2[[#This Row],[Trabajador]]&gt;1,1/Tabla2[[#This Row],[Trabajador]],Tabla2[[#This Row],[Trabajador]])</f>
        <v>1</v>
      </c>
      <c r="AC1019" t="str">
        <f>+IFERROR(IF(Tabla2[[#This Row],[FECHA CESE/BAJA]]="","No Aplica",IF(AND(MONTH(Tabla2[[#This Row],[FECHA CESE/BAJA]])=MONTH(TODAY()-30),YEAR(Tabla2[[#This Row],[FECHA CESE/BAJA]])=YEAR(TODAY())),MONTH(TODAY()-30)&amp;"-"&amp;YEAR(TODAY()),"Borrar")),"No aplica")</f>
        <v>No Aplica</v>
      </c>
      <c r="AD1019" t="str">
        <f>+IFERROR(IF(Tabla2[[#This Row],[FECHA INICIO DE LABORES EN OBRA]]="","No Aplica",IF(AND(MONTH(Tabla2[[#This Row],[FECHA INICIO DE LABORES EN OBRA]])=MONTH(TODAY()-30),YEAR(Tabla2[[#This Row],[FECHA INICIO DE LABORES EN OBRA]])=YEAR(TODAY())),MONTH(TODAY()-30)&amp;"-"&amp;YEAR(TODAY()),"No Aplica")),"No Aplica")</f>
        <v>No Aplica</v>
      </c>
    </row>
    <row r="1020" spans="1:30" x14ac:dyDescent="0.25">
      <c r="A1020" s="13" t="s">
        <v>5091</v>
      </c>
      <c r="B1020" s="15" t="s">
        <v>5092</v>
      </c>
      <c r="C1020" s="15" t="s">
        <v>5093</v>
      </c>
      <c r="D1020" s="15" t="s">
        <v>5255</v>
      </c>
      <c r="E1020" s="15" t="s">
        <v>5256</v>
      </c>
      <c r="F1020" s="39">
        <v>27568</v>
      </c>
      <c r="G1020" s="15">
        <v>2</v>
      </c>
      <c r="H1020" s="15" t="s">
        <v>3480</v>
      </c>
      <c r="I1020" s="15" t="s">
        <v>5177</v>
      </c>
      <c r="J1020" s="15" t="s">
        <v>5257</v>
      </c>
      <c r="K1020" s="15" t="s">
        <v>2108</v>
      </c>
      <c r="L1020" s="40" t="s">
        <v>6</v>
      </c>
      <c r="M1020" s="39"/>
      <c r="N1020" s="41" t="s">
        <v>2687</v>
      </c>
      <c r="O1020" s="39">
        <v>43622</v>
      </c>
      <c r="P1020" s="40">
        <v>1</v>
      </c>
      <c r="Q1020" s="40">
        <v>4</v>
      </c>
      <c r="R1020" s="40" t="str">
        <f>IFERROR(VLOOKUP(Tabla2[[#This Row],[CONTRATISTA PRNCIPAL]],Hoja1!$L$5:$M$9,2,FALSE),"CJV")</f>
        <v>CJV</v>
      </c>
      <c r="S1020" s="40" t="str">
        <f>IF(Tabla2[[#This Row],[EMPRESA]]=Tabla2[[#This Row],[CONTRATISTA PRNCIPAL]],"Principal","Secundaria")</f>
        <v>Secundaria</v>
      </c>
      <c r="T1020" s="42">
        <f>IFERROR(1/COUNTIF(Tabla2[CONTRATISTA PRNCIPAL],Tabla2[[#This Row],[CONTRATISTA PRNCIPAL]]),0)</f>
        <v>0.006666666666666667</v>
      </c>
      <c r="U1020" s="43">
        <f>IF(((TODAY()-Tabla2[[#This Row],[FECHA NACIMIENTO]])/365)&lt;18,"Corregir", IF(((TODAY()-Tabla2[[#This Row],[FECHA NACIMIENTO]])/365)&gt;80, "Corregir",ROUNDDOWN(((TODAY()-Tabla2[[#This Row],[FECHA NACIMIENTO]])/365),0)))</f>
        <v>48</v>
      </c>
      <c r="V10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20" s="44" t="str">
        <f>+IF(Tabla2[[#This Row],[Edad]]="Corregir","Corregir","Ok")</f>
        <v>Ok</v>
      </c>
      <c r="X1020" s="42" t="str">
        <f>+IFERROR(VLOOKUP(Tabla2[[#This Row],[DISTRITO SEGÚN DNI]],Hoja1!$A$2:$B$32,2,FALSE),"No")</f>
        <v>No</v>
      </c>
      <c r="Y1020" s="42" t="str">
        <f>IF(OR(LOWER(Tabla2[[#This Row],[GENERO]])="masculino", LOWER(Tabla2[[#This Row],[GENERO]])="femenino"),"OK","Corregir")</f>
        <v>OK</v>
      </c>
      <c r="Z1020" s="42" t="str">
        <f>+IF(Tabla2[[#This Row],[Nro. DNI / CE]]="","Corregir",IF(LEN(Tabla2[[#This Row],[Nro. DNI / CE]])&gt;=8,"OK","Corregir"))</f>
        <v>OK</v>
      </c>
      <c r="AA1020" s="42">
        <f>COUNTIF(Tabla2[APELLIDOS Y NOMBRES],Tabla2[[#This Row],[APELLIDOS Y NOMBRES]])</f>
        <v>1</v>
      </c>
      <c r="AB1020" s="42">
        <f>IF(Tabla2[[#This Row],[Trabajador]]&gt;1,1/Tabla2[[#This Row],[Trabajador]],Tabla2[[#This Row],[Trabajador]])</f>
        <v>1</v>
      </c>
      <c r="AC1020" t="str">
        <f>+IFERROR(IF(Tabla2[[#This Row],[FECHA CESE/BAJA]]="","No Aplica",IF(AND(MONTH(Tabla2[[#This Row],[FECHA CESE/BAJA]])=MONTH(TODAY()-30),YEAR(Tabla2[[#This Row],[FECHA CESE/BAJA]])=YEAR(TODAY())),MONTH(TODAY()-30)&amp;"-"&amp;YEAR(TODAY()),"Borrar")),"No aplica")</f>
        <v>No Aplica</v>
      </c>
      <c r="AD1020" t="str">
        <f>+IFERROR(IF(Tabla2[[#This Row],[FECHA INICIO DE LABORES EN OBRA]]="","No Aplica",IF(AND(MONTH(Tabla2[[#This Row],[FECHA INICIO DE LABORES EN OBRA]])=MONTH(TODAY()-30),YEAR(Tabla2[[#This Row],[FECHA INICIO DE LABORES EN OBRA]])=YEAR(TODAY())),MONTH(TODAY()-30)&amp;"-"&amp;YEAR(TODAY()),"No Aplica")),"No Aplica")</f>
        <v>No Aplica</v>
      </c>
    </row>
    <row r="1021" spans="1:30" x14ac:dyDescent="0.25">
      <c r="A1021" s="13" t="s">
        <v>5099</v>
      </c>
      <c r="B1021" s="15" t="s">
        <v>5100</v>
      </c>
      <c r="C1021" s="15" t="s">
        <v>5093</v>
      </c>
      <c r="D1021" s="15" t="s">
        <v>5258</v>
      </c>
      <c r="E1021" s="15" t="s">
        <v>5259</v>
      </c>
      <c r="F1021" s="39">
        <v>29958</v>
      </c>
      <c r="G1021" s="15">
        <v>2</v>
      </c>
      <c r="H1021" s="15" t="s">
        <v>3492</v>
      </c>
      <c r="I1021" s="15" t="s">
        <v>5097</v>
      </c>
      <c r="J1021" s="15" t="s">
        <v>5260</v>
      </c>
      <c r="K1021" s="15" t="s">
        <v>5261</v>
      </c>
      <c r="L1021" s="40" t="s">
        <v>6</v>
      </c>
      <c r="M1021" s="39"/>
      <c r="N1021" s="41" t="s">
        <v>2687</v>
      </c>
      <c r="O1021" s="39">
        <v>45126</v>
      </c>
      <c r="P1021" s="40">
        <v>1</v>
      </c>
      <c r="Q1021" s="40">
        <v>4</v>
      </c>
      <c r="R1021" s="40" t="str">
        <f>IFERROR(VLOOKUP(Tabla2[[#This Row],[CONTRATISTA PRNCIPAL]],Hoja1!$L$5:$M$9,2,FALSE),"CJV")</f>
        <v>CJV</v>
      </c>
      <c r="S1021" s="40" t="str">
        <f>IF(Tabla2[[#This Row],[EMPRESA]]=Tabla2[[#This Row],[CONTRATISTA PRNCIPAL]],"Principal","Secundaria")</f>
        <v>Secundaria</v>
      </c>
      <c r="T1021" s="42">
        <f>IFERROR(1/COUNTIF(Tabla2[CONTRATISTA PRNCIPAL],Tabla2[[#This Row],[CONTRATISTA PRNCIPAL]]),0)</f>
        <v>0.006666666666666667</v>
      </c>
      <c r="U1021" s="43">
        <f>IF(((TODAY()-Tabla2[[#This Row],[FECHA NACIMIENTO]])/365)&lt;18,"Corregir", IF(((TODAY()-Tabla2[[#This Row],[FECHA NACIMIENTO]])/365)&gt;80, "Corregir",ROUNDDOWN(((TODAY()-Tabla2[[#This Row],[FECHA NACIMIENTO]])/365),0)))</f>
        <v>41</v>
      </c>
      <c r="V10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21" s="44" t="str">
        <f>+IF(Tabla2[[#This Row],[Edad]]="Corregir","Corregir","Ok")</f>
        <v>Ok</v>
      </c>
      <c r="X1021" s="42" t="str">
        <f>+IFERROR(VLOOKUP(Tabla2[[#This Row],[DISTRITO SEGÚN DNI]],Hoja1!$A$2:$B$32,2,FALSE),"No")</f>
        <v>No</v>
      </c>
      <c r="Y1021" s="42" t="str">
        <f>IF(OR(LOWER(Tabla2[[#This Row],[GENERO]])="masculino", LOWER(Tabla2[[#This Row],[GENERO]])="femenino"),"OK","Corregir")</f>
        <v>OK</v>
      </c>
      <c r="Z1021" s="42" t="str">
        <f>+IF(Tabla2[[#This Row],[Nro. DNI / CE]]="","Corregir",IF(LEN(Tabla2[[#This Row],[Nro. DNI / CE]])&gt;=8,"OK","Corregir"))</f>
        <v>OK</v>
      </c>
      <c r="AA1021" s="42">
        <f>COUNTIF(Tabla2[APELLIDOS Y NOMBRES],Tabla2[[#This Row],[APELLIDOS Y NOMBRES]])</f>
        <v>1</v>
      </c>
      <c r="AB1021" s="42">
        <f>IF(Tabla2[[#This Row],[Trabajador]]&gt;1,1/Tabla2[[#This Row],[Trabajador]],Tabla2[[#This Row],[Trabajador]])</f>
        <v>1</v>
      </c>
      <c r="AC1021" t="str">
        <f>+IFERROR(IF(Tabla2[[#This Row],[FECHA CESE/BAJA]]="","No Aplica",IF(AND(MONTH(Tabla2[[#This Row],[FECHA CESE/BAJA]])=MONTH(TODAY()-30),YEAR(Tabla2[[#This Row],[FECHA CESE/BAJA]])=YEAR(TODAY())),MONTH(TODAY()-30)&amp;"-"&amp;YEAR(TODAY()),"Borrar")),"No aplica")</f>
        <v>No Aplica</v>
      </c>
      <c r="AD1021" t="str">
        <f>+IFERROR(IF(Tabla2[[#This Row],[FECHA INICIO DE LABORES EN OBRA]]="","No Aplica",IF(AND(MONTH(Tabla2[[#This Row],[FECHA INICIO DE LABORES EN OBRA]])=MONTH(TODAY()-30),YEAR(Tabla2[[#This Row],[FECHA INICIO DE LABORES EN OBRA]])=YEAR(TODAY())),MONTH(TODAY()-30)&amp;"-"&amp;YEAR(TODAY()),"No Aplica")),"No Aplica")</f>
        <v>No Aplica</v>
      </c>
    </row>
    <row r="1022" spans="1:30" x14ac:dyDescent="0.25">
      <c r="A1022" s="13" t="s">
        <v>5099</v>
      </c>
      <c r="B1022" s="15" t="s">
        <v>5100</v>
      </c>
      <c r="C1022" s="15" t="s">
        <v>5093</v>
      </c>
      <c r="D1022" s="15" t="s">
        <v>1440</v>
      </c>
      <c r="E1022" s="15" t="s">
        <v>1441</v>
      </c>
      <c r="F1022" s="39">
        <v>30138</v>
      </c>
      <c r="G1022" s="15">
        <v>2</v>
      </c>
      <c r="H1022" s="15" t="s">
        <v>2751</v>
      </c>
      <c r="I1022" s="15" t="s">
        <v>3280</v>
      </c>
      <c r="J1022" s="15" t="s">
        <v>5262</v>
      </c>
      <c r="K1022" s="15" t="s">
        <v>17</v>
      </c>
      <c r="L1022" s="40" t="s">
        <v>6</v>
      </c>
      <c r="M1022" s="39"/>
      <c r="N1022" s="41" t="s">
        <v>2687</v>
      </c>
      <c r="O1022" s="39">
        <v>45131</v>
      </c>
      <c r="P1022" s="40">
        <v>1</v>
      </c>
      <c r="Q1022" s="40">
        <v>4</v>
      </c>
      <c r="R1022" s="40" t="str">
        <f>IFERROR(VLOOKUP(Tabla2[[#This Row],[CONTRATISTA PRNCIPAL]],Hoja1!$L$5:$M$9,2,FALSE),"CJV")</f>
        <v>CJV</v>
      </c>
      <c r="S1022" s="40" t="str">
        <f>IF(Tabla2[[#This Row],[EMPRESA]]=Tabla2[[#This Row],[CONTRATISTA PRNCIPAL]],"Principal","Secundaria")</f>
        <v>Secundaria</v>
      </c>
      <c r="T1022" s="42">
        <f>IFERROR(1/COUNTIF(Tabla2[CONTRATISTA PRNCIPAL],Tabla2[[#This Row],[CONTRATISTA PRNCIPAL]]),0)</f>
        <v>0.006666666666666667</v>
      </c>
      <c r="U1022" s="43">
        <f>IF(((TODAY()-Tabla2[[#This Row],[FECHA NACIMIENTO]])/365)&lt;18,"Corregir", IF(((TODAY()-Tabla2[[#This Row],[FECHA NACIMIENTO]])/365)&gt;80, "Corregir",ROUNDDOWN(((TODAY()-Tabla2[[#This Row],[FECHA NACIMIENTO]])/365),0)))</f>
        <v>41</v>
      </c>
      <c r="V10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22" s="44" t="str">
        <f>+IF(Tabla2[[#This Row],[Edad]]="Corregir","Corregir","Ok")</f>
        <v>Ok</v>
      </c>
      <c r="X1022" s="42" t="str">
        <f>+IFERROR(VLOOKUP(Tabla2[[#This Row],[DISTRITO SEGÚN DNI]],Hoja1!$A$2:$B$32,2,FALSE),"No")</f>
        <v>ATE</v>
      </c>
      <c r="Y1022" s="42" t="str">
        <f>IF(OR(LOWER(Tabla2[[#This Row],[GENERO]])="masculino", LOWER(Tabla2[[#This Row],[GENERO]])="femenino"),"OK","Corregir")</f>
        <v>OK</v>
      </c>
      <c r="Z1022" s="42" t="str">
        <f>+IF(Tabla2[[#This Row],[Nro. DNI / CE]]="","Corregir",IF(LEN(Tabla2[[#This Row],[Nro. DNI / CE]])&gt;=8,"OK","Corregir"))</f>
        <v>OK</v>
      </c>
      <c r="AA1022" s="42">
        <f>COUNTIF(Tabla2[APELLIDOS Y NOMBRES],Tabla2[[#This Row],[APELLIDOS Y NOMBRES]])</f>
        <v>1</v>
      </c>
      <c r="AB1022" s="42">
        <f>IF(Tabla2[[#This Row],[Trabajador]]&gt;1,1/Tabla2[[#This Row],[Trabajador]],Tabla2[[#This Row],[Trabajador]])</f>
        <v>1</v>
      </c>
      <c r="AC1022" t="str">
        <f>+IFERROR(IF(Tabla2[[#This Row],[FECHA CESE/BAJA]]="","No Aplica",IF(AND(MONTH(Tabla2[[#This Row],[FECHA CESE/BAJA]])=MONTH(TODAY()-30),YEAR(Tabla2[[#This Row],[FECHA CESE/BAJA]])=YEAR(TODAY())),MONTH(TODAY()-30)&amp;"-"&amp;YEAR(TODAY()),"Borrar")),"No aplica")</f>
        <v>No Aplica</v>
      </c>
      <c r="AD1022" t="str">
        <f>+IFERROR(IF(Tabla2[[#This Row],[FECHA INICIO DE LABORES EN OBRA]]="","No Aplica",IF(AND(MONTH(Tabla2[[#This Row],[FECHA INICIO DE LABORES EN OBRA]])=MONTH(TODAY()-30),YEAR(Tabla2[[#This Row],[FECHA INICIO DE LABORES EN OBRA]])=YEAR(TODAY())),MONTH(TODAY()-30)&amp;"-"&amp;YEAR(TODAY()),"No Aplica")),"No Aplica")</f>
        <v>No Aplica</v>
      </c>
    </row>
    <row r="1023" spans="1:30" x14ac:dyDescent="0.25">
      <c r="A1023" s="13" t="s">
        <v>5263</v>
      </c>
      <c r="B1023" s="15" t="s">
        <v>5264</v>
      </c>
      <c r="C1023" s="15" t="s">
        <v>5093</v>
      </c>
      <c r="D1023" s="15" t="s">
        <v>5265</v>
      </c>
      <c r="E1023" s="15" t="s">
        <v>5266</v>
      </c>
      <c r="F1023" s="39">
        <v>32624</v>
      </c>
      <c r="G1023" s="15">
        <v>1</v>
      </c>
      <c r="H1023" s="15" t="s">
        <v>5267</v>
      </c>
      <c r="I1023" s="15" t="s">
        <v>5122</v>
      </c>
      <c r="J1023" s="15" t="s">
        <v>5268</v>
      </c>
      <c r="K1023" s="15" t="s">
        <v>2113</v>
      </c>
      <c r="L1023" s="40" t="s">
        <v>6</v>
      </c>
      <c r="M1023" s="39"/>
      <c r="N1023" s="41" t="s">
        <v>2687</v>
      </c>
      <c r="O1023" s="39">
        <v>44778</v>
      </c>
      <c r="P1023" s="40">
        <v>1</v>
      </c>
      <c r="Q1023" s="40">
        <v>1</v>
      </c>
      <c r="R1023" s="40" t="str">
        <f>IFERROR(VLOOKUP(Tabla2[[#This Row],[CONTRATISTA PRNCIPAL]],Hoja1!$L$5:$M$9,2,FALSE),"CJV")</f>
        <v>CJV</v>
      </c>
      <c r="S1023" s="40" t="str">
        <f>IF(Tabla2[[#This Row],[EMPRESA]]=Tabla2[[#This Row],[CONTRATISTA PRNCIPAL]],"Principal","Secundaria")</f>
        <v>Secundaria</v>
      </c>
      <c r="T1023" s="42">
        <f>IFERROR(1/COUNTIF(Tabla2[CONTRATISTA PRNCIPAL],Tabla2[[#This Row],[CONTRATISTA PRNCIPAL]]),0)</f>
        <v>0.006666666666666667</v>
      </c>
      <c r="U1023" s="43">
        <f>IF(((TODAY()-Tabla2[[#This Row],[FECHA NACIMIENTO]])/365)&lt;18,"Corregir", IF(((TODAY()-Tabla2[[#This Row],[FECHA NACIMIENTO]])/365)&gt;80, "Corregir",ROUNDDOWN(((TODAY()-Tabla2[[#This Row],[FECHA NACIMIENTO]])/365),0)))</f>
        <v>34</v>
      </c>
      <c r="V10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23" s="44" t="str">
        <f>+IF(Tabla2[[#This Row],[Edad]]="Corregir","Corregir","Ok")</f>
        <v>Ok</v>
      </c>
      <c r="X1023" s="42" t="str">
        <f>+IFERROR(VLOOKUP(Tabla2[[#This Row],[DISTRITO SEGÚN DNI]],Hoja1!$A$2:$B$32,2,FALSE),"No")</f>
        <v>No</v>
      </c>
      <c r="Y1023" s="42" t="str">
        <f>IF(OR(LOWER(Tabla2[[#This Row],[GENERO]])="masculino", LOWER(Tabla2[[#This Row],[GENERO]])="femenino"),"OK","Corregir")</f>
        <v>OK</v>
      </c>
      <c r="Z1023" s="42" t="str">
        <f>+IF(Tabla2[[#This Row],[Nro. DNI / CE]]="","Corregir",IF(LEN(Tabla2[[#This Row],[Nro. DNI / CE]])&gt;=8,"OK","Corregir"))</f>
        <v>OK</v>
      </c>
      <c r="AA1023" s="42">
        <f>COUNTIF(Tabla2[APELLIDOS Y NOMBRES],Tabla2[[#This Row],[APELLIDOS Y NOMBRES]])</f>
        <v>1</v>
      </c>
      <c r="AB1023" s="42">
        <f>IF(Tabla2[[#This Row],[Trabajador]]&gt;1,1/Tabla2[[#This Row],[Trabajador]],Tabla2[[#This Row],[Trabajador]])</f>
        <v>1</v>
      </c>
      <c r="AC1023" t="str">
        <f>+IFERROR(IF(Tabla2[[#This Row],[FECHA CESE/BAJA]]="","No Aplica",IF(AND(MONTH(Tabla2[[#This Row],[FECHA CESE/BAJA]])=MONTH(TODAY()-30),YEAR(Tabla2[[#This Row],[FECHA CESE/BAJA]])=YEAR(TODAY())),MONTH(TODAY()-30)&amp;"-"&amp;YEAR(TODAY()),"Borrar")),"No aplica")</f>
        <v>No Aplica</v>
      </c>
      <c r="AD1023" t="str">
        <f>+IFERROR(IF(Tabla2[[#This Row],[FECHA INICIO DE LABORES EN OBRA]]="","No Aplica",IF(AND(MONTH(Tabla2[[#This Row],[FECHA INICIO DE LABORES EN OBRA]])=MONTH(TODAY()-30),YEAR(Tabla2[[#This Row],[FECHA INICIO DE LABORES EN OBRA]])=YEAR(TODAY())),MONTH(TODAY()-30)&amp;"-"&amp;YEAR(TODAY()),"No Aplica")),"No Aplica")</f>
        <v>No Aplica</v>
      </c>
    </row>
    <row r="1024" spans="1:30" x14ac:dyDescent="0.25">
      <c r="A1024" s="13" t="s">
        <v>5091</v>
      </c>
      <c r="B1024" s="15" t="s">
        <v>5092</v>
      </c>
      <c r="C1024" s="15" t="s">
        <v>5093</v>
      </c>
      <c r="D1024" s="15" t="s">
        <v>506</v>
      </c>
      <c r="E1024" s="15" t="s">
        <v>507</v>
      </c>
      <c r="F1024" s="39">
        <v>29704</v>
      </c>
      <c r="G1024" s="15">
        <v>2</v>
      </c>
      <c r="H1024" s="15" t="s">
        <v>3485</v>
      </c>
      <c r="I1024" s="15" t="s">
        <v>5097</v>
      </c>
      <c r="J1024" s="15" t="s">
        <v>5269</v>
      </c>
      <c r="K1024" s="15" t="s">
        <v>34</v>
      </c>
      <c r="L1024" s="40" t="s">
        <v>6</v>
      </c>
      <c r="M1024" s="39"/>
      <c r="N1024" s="41" t="s">
        <v>2687</v>
      </c>
      <c r="O1024" s="39">
        <v>45026</v>
      </c>
      <c r="P1024" s="40">
        <v>1</v>
      </c>
      <c r="Q1024" s="40">
        <v>4</v>
      </c>
      <c r="R1024" s="40" t="str">
        <f>IFERROR(VLOOKUP(Tabla2[[#This Row],[CONTRATISTA PRNCIPAL]],Hoja1!$L$5:$M$9,2,FALSE),"CJV")</f>
        <v>CJV</v>
      </c>
      <c r="S1024" s="40" t="str">
        <f>IF(Tabla2[[#This Row],[EMPRESA]]=Tabla2[[#This Row],[CONTRATISTA PRNCIPAL]],"Principal","Secundaria")</f>
        <v>Secundaria</v>
      </c>
      <c r="T1024" s="42">
        <f>IFERROR(1/COUNTIF(Tabla2[CONTRATISTA PRNCIPAL],Tabla2[[#This Row],[CONTRATISTA PRNCIPAL]]),0)</f>
        <v>0.006666666666666667</v>
      </c>
      <c r="U1024" s="43">
        <f>IF(((TODAY()-Tabla2[[#This Row],[FECHA NACIMIENTO]])/365)&lt;18,"Corregir", IF(((TODAY()-Tabla2[[#This Row],[FECHA NACIMIENTO]])/365)&gt;80, "Corregir",ROUNDDOWN(((TODAY()-Tabla2[[#This Row],[FECHA NACIMIENTO]])/365),0)))</f>
        <v>42</v>
      </c>
      <c r="V10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24" s="44" t="str">
        <f>+IF(Tabla2[[#This Row],[Edad]]="Corregir","Corregir","Ok")</f>
        <v>Ok</v>
      </c>
      <c r="X1024" s="42" t="str">
        <f>+IFERROR(VLOOKUP(Tabla2[[#This Row],[DISTRITO SEGÚN DNI]],Hoja1!$A$2:$B$32,2,FALSE),"No")</f>
        <v>SANTA ANITA</v>
      </c>
      <c r="Y1024" s="42" t="str">
        <f>IF(OR(LOWER(Tabla2[[#This Row],[GENERO]])="masculino", LOWER(Tabla2[[#This Row],[GENERO]])="femenino"),"OK","Corregir")</f>
        <v>OK</v>
      </c>
      <c r="Z1024" s="42" t="str">
        <f>+IF(Tabla2[[#This Row],[Nro. DNI / CE]]="","Corregir",IF(LEN(Tabla2[[#This Row],[Nro. DNI / CE]])&gt;=8,"OK","Corregir"))</f>
        <v>OK</v>
      </c>
      <c r="AA1024" s="42">
        <f>COUNTIF(Tabla2[APELLIDOS Y NOMBRES],Tabla2[[#This Row],[APELLIDOS Y NOMBRES]])</f>
        <v>1</v>
      </c>
      <c r="AB1024" s="42">
        <f>IF(Tabla2[[#This Row],[Trabajador]]&gt;1,1/Tabla2[[#This Row],[Trabajador]],Tabla2[[#This Row],[Trabajador]])</f>
        <v>1</v>
      </c>
      <c r="AC1024" t="str">
        <f>+IFERROR(IF(Tabla2[[#This Row],[FECHA CESE/BAJA]]="","No Aplica",IF(AND(MONTH(Tabla2[[#This Row],[FECHA CESE/BAJA]])=MONTH(TODAY()-30),YEAR(Tabla2[[#This Row],[FECHA CESE/BAJA]])=YEAR(TODAY())),MONTH(TODAY()-30)&amp;"-"&amp;YEAR(TODAY()),"Borrar")),"No aplica")</f>
        <v>No Aplica</v>
      </c>
      <c r="AD1024" t="str">
        <f>+IFERROR(IF(Tabla2[[#This Row],[FECHA INICIO DE LABORES EN OBRA]]="","No Aplica",IF(AND(MONTH(Tabla2[[#This Row],[FECHA INICIO DE LABORES EN OBRA]])=MONTH(TODAY()-30),YEAR(Tabla2[[#This Row],[FECHA INICIO DE LABORES EN OBRA]])=YEAR(TODAY())),MONTH(TODAY()-30)&amp;"-"&amp;YEAR(TODAY()),"No Aplica")),"No Aplica")</f>
        <v>No Aplica</v>
      </c>
    </row>
    <row r="1025" spans="1:30" x14ac:dyDescent="0.25">
      <c r="A1025" s="13" t="s">
        <v>5091</v>
      </c>
      <c r="B1025" s="15" t="s">
        <v>5092</v>
      </c>
      <c r="C1025" s="15" t="s">
        <v>5093</v>
      </c>
      <c r="D1025" s="15" t="s">
        <v>5270</v>
      </c>
      <c r="E1025" s="15" t="s">
        <v>5271</v>
      </c>
      <c r="F1025" s="39">
        <v>37158</v>
      </c>
      <c r="G1025" s="15">
        <v>2</v>
      </c>
      <c r="H1025" s="15" t="s">
        <v>5096</v>
      </c>
      <c r="I1025" s="15" t="s">
        <v>5097</v>
      </c>
      <c r="J1025" s="15" t="s">
        <v>5272</v>
      </c>
      <c r="K1025" s="15" t="s">
        <v>4467</v>
      </c>
      <c r="L1025" s="40" t="s">
        <v>6</v>
      </c>
      <c r="M1025" s="39"/>
      <c r="N1025" s="41" t="s">
        <v>2687</v>
      </c>
      <c r="O1025" s="39">
        <v>45110</v>
      </c>
      <c r="P1025" s="40">
        <v>1</v>
      </c>
      <c r="Q1025" s="40">
        <v>4</v>
      </c>
      <c r="R1025" s="40" t="str">
        <f>IFERROR(VLOOKUP(Tabla2[[#This Row],[CONTRATISTA PRNCIPAL]],Hoja1!$L$5:$M$9,2,FALSE),"CJV")</f>
        <v>CJV</v>
      </c>
      <c r="S1025" s="40" t="str">
        <f>IF(Tabla2[[#This Row],[EMPRESA]]=Tabla2[[#This Row],[CONTRATISTA PRNCIPAL]],"Principal","Secundaria")</f>
        <v>Secundaria</v>
      </c>
      <c r="T1025" s="42">
        <f>IFERROR(1/COUNTIF(Tabla2[CONTRATISTA PRNCIPAL],Tabla2[[#This Row],[CONTRATISTA PRNCIPAL]]),0)</f>
        <v>0.006666666666666667</v>
      </c>
      <c r="U1025" s="43">
        <f>IF(((TODAY()-Tabla2[[#This Row],[FECHA NACIMIENTO]])/365)&lt;18,"Corregir", IF(((TODAY()-Tabla2[[#This Row],[FECHA NACIMIENTO]])/365)&gt;80, "Corregir",ROUNDDOWN(((TODAY()-Tabla2[[#This Row],[FECHA NACIMIENTO]])/365),0)))</f>
        <v>22</v>
      </c>
      <c r="V10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025" s="44" t="str">
        <f>+IF(Tabla2[[#This Row],[Edad]]="Corregir","Corregir","Ok")</f>
        <v>Ok</v>
      </c>
      <c r="X1025" s="42" t="str">
        <f>+IFERROR(VLOOKUP(Tabla2[[#This Row],[DISTRITO SEGÚN DNI]],Hoja1!$A$2:$B$32,2,FALSE),"No")</f>
        <v>No</v>
      </c>
      <c r="Y1025" s="42" t="str">
        <f>IF(OR(LOWER(Tabla2[[#This Row],[GENERO]])="masculino", LOWER(Tabla2[[#This Row],[GENERO]])="femenino"),"OK","Corregir")</f>
        <v>OK</v>
      </c>
      <c r="Z1025" s="42" t="str">
        <f>+IF(Tabla2[[#This Row],[Nro. DNI / CE]]="","Corregir",IF(LEN(Tabla2[[#This Row],[Nro. DNI / CE]])&gt;=8,"OK","Corregir"))</f>
        <v>OK</v>
      </c>
      <c r="AA1025" s="42">
        <f>COUNTIF(Tabla2[APELLIDOS Y NOMBRES],Tabla2[[#This Row],[APELLIDOS Y NOMBRES]])</f>
        <v>1</v>
      </c>
      <c r="AB1025" s="42">
        <f>IF(Tabla2[[#This Row],[Trabajador]]&gt;1,1/Tabla2[[#This Row],[Trabajador]],Tabla2[[#This Row],[Trabajador]])</f>
        <v>1</v>
      </c>
      <c r="AC1025" t="str">
        <f>+IFERROR(IF(Tabla2[[#This Row],[FECHA CESE/BAJA]]="","No Aplica",IF(AND(MONTH(Tabla2[[#This Row],[FECHA CESE/BAJA]])=MONTH(TODAY()-30),YEAR(Tabla2[[#This Row],[FECHA CESE/BAJA]])=YEAR(TODAY())),MONTH(TODAY()-30)&amp;"-"&amp;YEAR(TODAY()),"Borrar")),"No aplica")</f>
        <v>No Aplica</v>
      </c>
      <c r="AD1025" t="str">
        <f>+IFERROR(IF(Tabla2[[#This Row],[FECHA INICIO DE LABORES EN OBRA]]="","No Aplica",IF(AND(MONTH(Tabla2[[#This Row],[FECHA INICIO DE LABORES EN OBRA]])=MONTH(TODAY()-30),YEAR(Tabla2[[#This Row],[FECHA INICIO DE LABORES EN OBRA]])=YEAR(TODAY())),MONTH(TODAY()-30)&amp;"-"&amp;YEAR(TODAY()),"No Aplica")),"No Aplica")</f>
        <v>No Aplica</v>
      </c>
    </row>
    <row r="1026" spans="1:30" x14ac:dyDescent="0.25">
      <c r="A1026" s="13" t="s">
        <v>5106</v>
      </c>
      <c r="B1026" s="15" t="s">
        <v>5107</v>
      </c>
      <c r="C1026" s="15" t="s">
        <v>5093</v>
      </c>
      <c r="D1026" s="15" t="s">
        <v>717</v>
      </c>
      <c r="E1026" s="15" t="s">
        <v>718</v>
      </c>
      <c r="F1026" s="39">
        <v>32946</v>
      </c>
      <c r="G1026" s="15">
        <v>1</v>
      </c>
      <c r="H1026" s="15" t="s">
        <v>5273</v>
      </c>
      <c r="I1026" s="15" t="s">
        <v>5122</v>
      </c>
      <c r="J1026" s="15" t="s">
        <v>5274</v>
      </c>
      <c r="K1026" s="15" t="s">
        <v>3195</v>
      </c>
      <c r="L1026" s="40" t="s">
        <v>5</v>
      </c>
      <c r="M1026" s="39"/>
      <c r="N1026" s="41" t="s">
        <v>2687</v>
      </c>
      <c r="O1026" s="39">
        <v>44781</v>
      </c>
      <c r="P1026" s="40">
        <v>1</v>
      </c>
      <c r="Q1026" s="40">
        <v>1</v>
      </c>
      <c r="R1026" s="40" t="str">
        <f>IFERROR(VLOOKUP(Tabla2[[#This Row],[CONTRATISTA PRNCIPAL]],Hoja1!$L$5:$M$9,2,FALSE),"CJV")</f>
        <v>CJV</v>
      </c>
      <c r="S1026" s="40" t="str">
        <f>IF(Tabla2[[#This Row],[EMPRESA]]=Tabla2[[#This Row],[CONTRATISTA PRNCIPAL]],"Principal","Secundaria")</f>
        <v>Secundaria</v>
      </c>
      <c r="T1026" s="42">
        <f>IFERROR(1/COUNTIF(Tabla2[CONTRATISTA PRNCIPAL],Tabla2[[#This Row],[CONTRATISTA PRNCIPAL]]),0)</f>
        <v>0.006666666666666667</v>
      </c>
      <c r="U1026" s="43">
        <f>IF(((TODAY()-Tabla2[[#This Row],[FECHA NACIMIENTO]])/365)&lt;18,"Corregir", IF(((TODAY()-Tabla2[[#This Row],[FECHA NACIMIENTO]])/365)&gt;80, "Corregir",ROUNDDOWN(((TODAY()-Tabla2[[#This Row],[FECHA NACIMIENTO]])/365),0)))</f>
        <v>33</v>
      </c>
      <c r="V10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26" s="44" t="str">
        <f>+IF(Tabla2[[#This Row],[Edad]]="Corregir","Corregir","Ok")</f>
        <v>Ok</v>
      </c>
      <c r="X1026" s="42" t="str">
        <f>+IFERROR(VLOOKUP(Tabla2[[#This Row],[DISTRITO SEGÚN DNI]],Hoja1!$A$2:$B$32,2,FALSE),"No")</f>
        <v>BREÑA</v>
      </c>
      <c r="Y1026" s="42" t="str">
        <f>IF(OR(LOWER(Tabla2[[#This Row],[GENERO]])="masculino", LOWER(Tabla2[[#This Row],[GENERO]])="femenino"),"OK","Corregir")</f>
        <v>OK</v>
      </c>
      <c r="Z1026" s="42" t="str">
        <f>+IF(Tabla2[[#This Row],[Nro. DNI / CE]]="","Corregir",IF(LEN(Tabla2[[#This Row],[Nro. DNI / CE]])&gt;=8,"OK","Corregir"))</f>
        <v>OK</v>
      </c>
      <c r="AA1026" s="42">
        <f>COUNTIF(Tabla2[APELLIDOS Y NOMBRES],Tabla2[[#This Row],[APELLIDOS Y NOMBRES]])</f>
        <v>1</v>
      </c>
      <c r="AB1026" s="42">
        <f>IF(Tabla2[[#This Row],[Trabajador]]&gt;1,1/Tabla2[[#This Row],[Trabajador]],Tabla2[[#This Row],[Trabajador]])</f>
        <v>1</v>
      </c>
      <c r="AC1026" t="str">
        <f>+IFERROR(IF(Tabla2[[#This Row],[FECHA CESE/BAJA]]="","No Aplica",IF(AND(MONTH(Tabla2[[#This Row],[FECHA CESE/BAJA]])=MONTH(TODAY()-30),YEAR(Tabla2[[#This Row],[FECHA CESE/BAJA]])=YEAR(TODAY())),MONTH(TODAY()-30)&amp;"-"&amp;YEAR(TODAY()),"Borrar")),"No aplica")</f>
        <v>No Aplica</v>
      </c>
      <c r="AD1026" t="str">
        <f>+IFERROR(IF(Tabla2[[#This Row],[FECHA INICIO DE LABORES EN OBRA]]="","No Aplica",IF(AND(MONTH(Tabla2[[#This Row],[FECHA INICIO DE LABORES EN OBRA]])=MONTH(TODAY()-30),YEAR(Tabla2[[#This Row],[FECHA INICIO DE LABORES EN OBRA]])=YEAR(TODAY())),MONTH(TODAY()-30)&amp;"-"&amp;YEAR(TODAY()),"No Aplica")),"No Aplica")</f>
        <v>No Aplica</v>
      </c>
    </row>
    <row r="1027" spans="1:30" x14ac:dyDescent="0.25">
      <c r="A1027" s="13" t="s">
        <v>5091</v>
      </c>
      <c r="B1027" s="15" t="s">
        <v>5092</v>
      </c>
      <c r="C1027" s="15" t="s">
        <v>5093</v>
      </c>
      <c r="D1027" s="15" t="s">
        <v>5275</v>
      </c>
      <c r="E1027" s="15" t="s">
        <v>5276</v>
      </c>
      <c r="F1027" s="39">
        <v>34970</v>
      </c>
      <c r="G1027" s="15">
        <v>2</v>
      </c>
      <c r="H1027" s="15" t="s">
        <v>3492</v>
      </c>
      <c r="I1027" s="15" t="s">
        <v>5097</v>
      </c>
      <c r="J1027" s="15" t="s">
        <v>5277</v>
      </c>
      <c r="K1027" s="15" t="s">
        <v>5239</v>
      </c>
      <c r="L1027" s="40" t="s">
        <v>6</v>
      </c>
      <c r="M1027" s="39"/>
      <c r="N1027" s="41" t="s">
        <v>2687</v>
      </c>
      <c r="O1027" s="39">
        <v>45054</v>
      </c>
      <c r="P1027" s="40">
        <v>1</v>
      </c>
      <c r="Q1027" s="40">
        <v>4</v>
      </c>
      <c r="R1027" s="40" t="str">
        <f>IFERROR(VLOOKUP(Tabla2[[#This Row],[CONTRATISTA PRNCIPAL]],Hoja1!$L$5:$M$9,2,FALSE),"CJV")</f>
        <v>CJV</v>
      </c>
      <c r="S1027" s="40" t="str">
        <f>IF(Tabla2[[#This Row],[EMPRESA]]=Tabla2[[#This Row],[CONTRATISTA PRNCIPAL]],"Principal","Secundaria")</f>
        <v>Secundaria</v>
      </c>
      <c r="T1027" s="42">
        <f>IFERROR(1/COUNTIF(Tabla2[CONTRATISTA PRNCIPAL],Tabla2[[#This Row],[CONTRATISTA PRNCIPAL]]),0)</f>
        <v>0.006666666666666667</v>
      </c>
      <c r="U1027" s="43">
        <f>IF(((TODAY()-Tabla2[[#This Row],[FECHA NACIMIENTO]])/365)&lt;18,"Corregir", IF(((TODAY()-Tabla2[[#This Row],[FECHA NACIMIENTO]])/365)&gt;80, "Corregir",ROUNDDOWN(((TODAY()-Tabla2[[#This Row],[FECHA NACIMIENTO]])/365),0)))</f>
        <v>28</v>
      </c>
      <c r="V10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27" s="44" t="str">
        <f>+IF(Tabla2[[#This Row],[Edad]]="Corregir","Corregir","Ok")</f>
        <v>Ok</v>
      </c>
      <c r="X1027" s="42" t="str">
        <f>+IFERROR(VLOOKUP(Tabla2[[#This Row],[DISTRITO SEGÚN DNI]],Hoja1!$A$2:$B$32,2,FALSE),"No")</f>
        <v>No</v>
      </c>
      <c r="Y1027" s="42" t="str">
        <f>IF(OR(LOWER(Tabla2[[#This Row],[GENERO]])="masculino", LOWER(Tabla2[[#This Row],[GENERO]])="femenino"),"OK","Corregir")</f>
        <v>OK</v>
      </c>
      <c r="Z1027" s="42" t="str">
        <f>+IF(Tabla2[[#This Row],[Nro. DNI / CE]]="","Corregir",IF(LEN(Tabla2[[#This Row],[Nro. DNI / CE]])&gt;=8,"OK","Corregir"))</f>
        <v>OK</v>
      </c>
      <c r="AA1027" s="42">
        <f>COUNTIF(Tabla2[APELLIDOS Y NOMBRES],Tabla2[[#This Row],[APELLIDOS Y NOMBRES]])</f>
        <v>1</v>
      </c>
      <c r="AB1027" s="42">
        <f>IF(Tabla2[[#This Row],[Trabajador]]&gt;1,1/Tabla2[[#This Row],[Trabajador]],Tabla2[[#This Row],[Trabajador]])</f>
        <v>1</v>
      </c>
      <c r="AC1027" t="str">
        <f>+IFERROR(IF(Tabla2[[#This Row],[FECHA CESE/BAJA]]="","No Aplica",IF(AND(MONTH(Tabla2[[#This Row],[FECHA CESE/BAJA]])=MONTH(TODAY()-30),YEAR(Tabla2[[#This Row],[FECHA CESE/BAJA]])=YEAR(TODAY())),MONTH(TODAY()-30)&amp;"-"&amp;YEAR(TODAY()),"Borrar")),"No aplica")</f>
        <v>No Aplica</v>
      </c>
      <c r="AD1027" t="str">
        <f>+IFERROR(IF(Tabla2[[#This Row],[FECHA INICIO DE LABORES EN OBRA]]="","No Aplica",IF(AND(MONTH(Tabla2[[#This Row],[FECHA INICIO DE LABORES EN OBRA]])=MONTH(TODAY()-30),YEAR(Tabla2[[#This Row],[FECHA INICIO DE LABORES EN OBRA]])=YEAR(TODAY())),MONTH(TODAY()-30)&amp;"-"&amp;YEAR(TODAY()),"No Aplica")),"No Aplica")</f>
        <v>No Aplica</v>
      </c>
    </row>
    <row r="1028" spans="1:30" x14ac:dyDescent="0.25">
      <c r="A1028" s="13" t="s">
        <v>5099</v>
      </c>
      <c r="B1028" s="15" t="s">
        <v>5100</v>
      </c>
      <c r="C1028" s="15" t="s">
        <v>5093</v>
      </c>
      <c r="D1028" s="15" t="s">
        <v>1442</v>
      </c>
      <c r="E1028" s="15" t="s">
        <v>1443</v>
      </c>
      <c r="F1028" s="39">
        <v>28940</v>
      </c>
      <c r="G1028" s="15">
        <v>2</v>
      </c>
      <c r="H1028" s="15" t="s">
        <v>2751</v>
      </c>
      <c r="I1028" s="15" t="s">
        <v>3280</v>
      </c>
      <c r="J1028" s="15" t="s">
        <v>5278</v>
      </c>
      <c r="K1028" s="15" t="s">
        <v>17</v>
      </c>
      <c r="L1028" s="40" t="s">
        <v>6</v>
      </c>
      <c r="M1028" s="39"/>
      <c r="N1028" s="41" t="s">
        <v>2687</v>
      </c>
      <c r="O1028" s="39">
        <v>45140</v>
      </c>
      <c r="P1028" s="40">
        <v>1</v>
      </c>
      <c r="Q1028" s="40">
        <v>4</v>
      </c>
      <c r="R1028" s="40" t="str">
        <f>IFERROR(VLOOKUP(Tabla2[[#This Row],[CONTRATISTA PRNCIPAL]],Hoja1!$L$5:$M$9,2,FALSE),"CJV")</f>
        <v>CJV</v>
      </c>
      <c r="S1028" s="40" t="str">
        <f>IF(Tabla2[[#This Row],[EMPRESA]]=Tabla2[[#This Row],[CONTRATISTA PRNCIPAL]],"Principal","Secundaria")</f>
        <v>Secundaria</v>
      </c>
      <c r="T1028" s="42">
        <f>IFERROR(1/COUNTIF(Tabla2[CONTRATISTA PRNCIPAL],Tabla2[[#This Row],[CONTRATISTA PRNCIPAL]]),0)</f>
        <v>0.006666666666666667</v>
      </c>
      <c r="U1028" s="43">
        <f>IF(((TODAY()-Tabla2[[#This Row],[FECHA NACIMIENTO]])/365)&lt;18,"Corregir", IF(((TODAY()-Tabla2[[#This Row],[FECHA NACIMIENTO]])/365)&gt;80, "Corregir",ROUNDDOWN(((TODAY()-Tabla2[[#This Row],[FECHA NACIMIENTO]])/365),0)))</f>
        <v>44</v>
      </c>
      <c r="V10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28" s="44" t="str">
        <f>+IF(Tabla2[[#This Row],[Edad]]="Corregir","Corregir","Ok")</f>
        <v>Ok</v>
      </c>
      <c r="X1028" s="42" t="str">
        <f>+IFERROR(VLOOKUP(Tabla2[[#This Row],[DISTRITO SEGÚN DNI]],Hoja1!$A$2:$B$32,2,FALSE),"No")</f>
        <v>ATE</v>
      </c>
      <c r="Y1028" s="42" t="str">
        <f>IF(OR(LOWER(Tabla2[[#This Row],[GENERO]])="masculino", LOWER(Tabla2[[#This Row],[GENERO]])="femenino"),"OK","Corregir")</f>
        <v>OK</v>
      </c>
      <c r="Z1028" s="42" t="str">
        <f>+IF(Tabla2[[#This Row],[Nro. DNI / CE]]="","Corregir",IF(LEN(Tabla2[[#This Row],[Nro. DNI / CE]])&gt;=8,"OK","Corregir"))</f>
        <v>OK</v>
      </c>
      <c r="AA1028" s="42">
        <f>COUNTIF(Tabla2[APELLIDOS Y NOMBRES],Tabla2[[#This Row],[APELLIDOS Y NOMBRES]])</f>
        <v>1</v>
      </c>
      <c r="AB1028" s="42">
        <f>IF(Tabla2[[#This Row],[Trabajador]]&gt;1,1/Tabla2[[#This Row],[Trabajador]],Tabla2[[#This Row],[Trabajador]])</f>
        <v>1</v>
      </c>
      <c r="AC1028" t="str">
        <f>+IFERROR(IF(Tabla2[[#This Row],[FECHA CESE/BAJA]]="","No Aplica",IF(AND(MONTH(Tabla2[[#This Row],[FECHA CESE/BAJA]])=MONTH(TODAY()-30),YEAR(Tabla2[[#This Row],[FECHA CESE/BAJA]])=YEAR(TODAY())),MONTH(TODAY()-30)&amp;"-"&amp;YEAR(TODAY()),"Borrar")),"No aplica")</f>
        <v>No Aplica</v>
      </c>
      <c r="AD1028" t="str">
        <f>+IFERROR(IF(Tabla2[[#This Row],[FECHA INICIO DE LABORES EN OBRA]]="","No Aplica",IF(AND(MONTH(Tabla2[[#This Row],[FECHA INICIO DE LABORES EN OBRA]])=MONTH(TODAY()-30),YEAR(Tabla2[[#This Row],[FECHA INICIO DE LABORES EN OBRA]])=YEAR(TODAY())),MONTH(TODAY()-30)&amp;"-"&amp;YEAR(TODAY()),"No Aplica")),"No Aplica")</f>
        <v>8-2023</v>
      </c>
    </row>
    <row r="1029" spans="1:30" x14ac:dyDescent="0.25">
      <c r="A1029" s="13" t="s">
        <v>5091</v>
      </c>
      <c r="B1029" s="15" t="s">
        <v>5092</v>
      </c>
      <c r="C1029" s="15" t="s">
        <v>5093</v>
      </c>
      <c r="D1029" s="15">
        <v>43866059</v>
      </c>
      <c r="E1029" s="15" t="s">
        <v>5279</v>
      </c>
      <c r="F1029" s="39">
        <v>31311</v>
      </c>
      <c r="G1029" s="15">
        <v>2</v>
      </c>
      <c r="H1029" s="15" t="s">
        <v>3492</v>
      </c>
      <c r="I1029" s="15" t="s">
        <v>5097</v>
      </c>
      <c r="J1029" s="15" t="s">
        <v>5280</v>
      </c>
      <c r="K1029" s="15" t="s">
        <v>3557</v>
      </c>
      <c r="L1029" s="40" t="s">
        <v>6</v>
      </c>
      <c r="M1029" s="39"/>
      <c r="N1029" s="41" t="s">
        <v>2687</v>
      </c>
      <c r="O1029" s="39">
        <v>44993</v>
      </c>
      <c r="P1029" s="40">
        <v>1</v>
      </c>
      <c r="Q1029" s="40">
        <v>4</v>
      </c>
      <c r="R1029" s="40" t="str">
        <f>IFERROR(VLOOKUP(Tabla2[[#This Row],[CONTRATISTA PRNCIPAL]],Hoja1!$L$5:$M$9,2,FALSE),"CJV")</f>
        <v>CJV</v>
      </c>
      <c r="S1029" s="40" t="str">
        <f>IF(Tabla2[[#This Row],[EMPRESA]]=Tabla2[[#This Row],[CONTRATISTA PRNCIPAL]],"Principal","Secundaria")</f>
        <v>Secundaria</v>
      </c>
      <c r="T1029" s="42">
        <f>IFERROR(1/COUNTIF(Tabla2[CONTRATISTA PRNCIPAL],Tabla2[[#This Row],[CONTRATISTA PRNCIPAL]]),0)</f>
        <v>0.006666666666666667</v>
      </c>
      <c r="U1029" s="43">
        <f>IF(((TODAY()-Tabla2[[#This Row],[FECHA NACIMIENTO]])/365)&lt;18,"Corregir", IF(((TODAY()-Tabla2[[#This Row],[FECHA NACIMIENTO]])/365)&gt;80, "Corregir",ROUNDDOWN(((TODAY()-Tabla2[[#This Row],[FECHA NACIMIENTO]])/365),0)))</f>
        <v>38</v>
      </c>
      <c r="V10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29" s="44" t="str">
        <f>+IF(Tabla2[[#This Row],[Edad]]="Corregir","Corregir","Ok")</f>
        <v>Ok</v>
      </c>
      <c r="X1029" s="42" t="str">
        <f>+IFERROR(VLOOKUP(Tabla2[[#This Row],[DISTRITO SEGÚN DNI]],Hoja1!$A$2:$B$32,2,FALSE),"No")</f>
        <v>No</v>
      </c>
      <c r="Y1029" s="42" t="str">
        <f>IF(OR(LOWER(Tabla2[[#This Row],[GENERO]])="masculino", LOWER(Tabla2[[#This Row],[GENERO]])="femenino"),"OK","Corregir")</f>
        <v>OK</v>
      </c>
      <c r="Z1029" s="42" t="str">
        <f>+IF(Tabla2[[#This Row],[Nro. DNI / CE]]="","Corregir",IF(LEN(Tabla2[[#This Row],[Nro. DNI / CE]])&gt;=8,"OK","Corregir"))</f>
        <v>OK</v>
      </c>
      <c r="AA1029" s="42">
        <f>COUNTIF(Tabla2[APELLIDOS Y NOMBRES],Tabla2[[#This Row],[APELLIDOS Y NOMBRES]])</f>
        <v>1</v>
      </c>
      <c r="AB1029" s="42">
        <f>IF(Tabla2[[#This Row],[Trabajador]]&gt;1,1/Tabla2[[#This Row],[Trabajador]],Tabla2[[#This Row],[Trabajador]])</f>
        <v>1</v>
      </c>
      <c r="AC1029" t="str">
        <f>+IFERROR(IF(Tabla2[[#This Row],[FECHA CESE/BAJA]]="","No Aplica",IF(AND(MONTH(Tabla2[[#This Row],[FECHA CESE/BAJA]])=MONTH(TODAY()-30),YEAR(Tabla2[[#This Row],[FECHA CESE/BAJA]])=YEAR(TODAY())),MONTH(TODAY()-30)&amp;"-"&amp;YEAR(TODAY()),"Borrar")),"No aplica")</f>
        <v>No Aplica</v>
      </c>
      <c r="AD1029" t="str">
        <f>+IFERROR(IF(Tabla2[[#This Row],[FECHA INICIO DE LABORES EN OBRA]]="","No Aplica",IF(AND(MONTH(Tabla2[[#This Row],[FECHA INICIO DE LABORES EN OBRA]])=MONTH(TODAY()-30),YEAR(Tabla2[[#This Row],[FECHA INICIO DE LABORES EN OBRA]])=YEAR(TODAY())),MONTH(TODAY()-30)&amp;"-"&amp;YEAR(TODAY()),"No Aplica")),"No Aplica")</f>
        <v>No Aplica</v>
      </c>
    </row>
    <row r="1030" spans="1:30" x14ac:dyDescent="0.25">
      <c r="A1030" s="13" t="s">
        <v>5106</v>
      </c>
      <c r="B1030" s="15" t="s">
        <v>5107</v>
      </c>
      <c r="C1030" s="15" t="s">
        <v>5093</v>
      </c>
      <c r="D1030" s="15" t="s">
        <v>5281</v>
      </c>
      <c r="E1030" s="15" t="s">
        <v>5282</v>
      </c>
      <c r="F1030" s="39">
        <v>30197</v>
      </c>
      <c r="G1030" s="15">
        <v>1</v>
      </c>
      <c r="H1030" s="15" t="s">
        <v>3653</v>
      </c>
      <c r="I1030" s="15" t="s">
        <v>5122</v>
      </c>
      <c r="J1030" s="15" t="s">
        <v>5283</v>
      </c>
      <c r="K1030" s="15" t="s">
        <v>5284</v>
      </c>
      <c r="L1030" s="40" t="s">
        <v>6</v>
      </c>
      <c r="M1030" s="39"/>
      <c r="N1030" s="41" t="s">
        <v>2687</v>
      </c>
      <c r="O1030" s="39">
        <v>44511</v>
      </c>
      <c r="P1030" s="40">
        <v>1</v>
      </c>
      <c r="Q1030" s="40">
        <v>1</v>
      </c>
      <c r="R1030" s="40" t="str">
        <f>IFERROR(VLOOKUP(Tabla2[[#This Row],[CONTRATISTA PRNCIPAL]],Hoja1!$L$5:$M$9,2,FALSE),"CJV")</f>
        <v>CJV</v>
      </c>
      <c r="S1030" s="40" t="str">
        <f>IF(Tabla2[[#This Row],[EMPRESA]]=Tabla2[[#This Row],[CONTRATISTA PRNCIPAL]],"Principal","Secundaria")</f>
        <v>Secundaria</v>
      </c>
      <c r="T1030" s="42">
        <f>IFERROR(1/COUNTIF(Tabla2[CONTRATISTA PRNCIPAL],Tabla2[[#This Row],[CONTRATISTA PRNCIPAL]]),0)</f>
        <v>0.006666666666666667</v>
      </c>
      <c r="U1030" s="43">
        <f>IF(((TODAY()-Tabla2[[#This Row],[FECHA NACIMIENTO]])/365)&lt;18,"Corregir", IF(((TODAY()-Tabla2[[#This Row],[FECHA NACIMIENTO]])/365)&gt;80, "Corregir",ROUNDDOWN(((TODAY()-Tabla2[[#This Row],[FECHA NACIMIENTO]])/365),0)))</f>
        <v>41</v>
      </c>
      <c r="V10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30" s="44" t="str">
        <f>+IF(Tabla2[[#This Row],[Edad]]="Corregir","Corregir","Ok")</f>
        <v>Ok</v>
      </c>
      <c r="X1030" s="42" t="str">
        <f>+IFERROR(VLOOKUP(Tabla2[[#This Row],[DISTRITO SEGÚN DNI]],Hoja1!$A$2:$B$32,2,FALSE),"No")</f>
        <v>No</v>
      </c>
      <c r="Y1030" s="42" t="str">
        <f>IF(OR(LOWER(Tabla2[[#This Row],[GENERO]])="masculino", LOWER(Tabla2[[#This Row],[GENERO]])="femenino"),"OK","Corregir")</f>
        <v>OK</v>
      </c>
      <c r="Z1030" s="42" t="str">
        <f>+IF(Tabla2[[#This Row],[Nro. DNI / CE]]="","Corregir",IF(LEN(Tabla2[[#This Row],[Nro. DNI / CE]])&gt;=8,"OK","Corregir"))</f>
        <v>OK</v>
      </c>
      <c r="AA1030" s="42">
        <f>COUNTIF(Tabla2[APELLIDOS Y NOMBRES],Tabla2[[#This Row],[APELLIDOS Y NOMBRES]])</f>
        <v>1</v>
      </c>
      <c r="AB1030" s="42">
        <f>IF(Tabla2[[#This Row],[Trabajador]]&gt;1,1/Tabla2[[#This Row],[Trabajador]],Tabla2[[#This Row],[Trabajador]])</f>
        <v>1</v>
      </c>
      <c r="AC1030" t="str">
        <f>+IFERROR(IF(Tabla2[[#This Row],[FECHA CESE/BAJA]]="","No Aplica",IF(AND(MONTH(Tabla2[[#This Row],[FECHA CESE/BAJA]])=MONTH(TODAY()-30),YEAR(Tabla2[[#This Row],[FECHA CESE/BAJA]])=YEAR(TODAY())),MONTH(TODAY()-30)&amp;"-"&amp;YEAR(TODAY()),"Borrar")),"No aplica")</f>
        <v>No Aplica</v>
      </c>
      <c r="AD1030" t="str">
        <f>+IFERROR(IF(Tabla2[[#This Row],[FECHA INICIO DE LABORES EN OBRA]]="","No Aplica",IF(AND(MONTH(Tabla2[[#This Row],[FECHA INICIO DE LABORES EN OBRA]])=MONTH(TODAY()-30),YEAR(Tabla2[[#This Row],[FECHA INICIO DE LABORES EN OBRA]])=YEAR(TODAY())),MONTH(TODAY()-30)&amp;"-"&amp;YEAR(TODAY()),"No Aplica")),"No Aplica")</f>
        <v>No Aplica</v>
      </c>
    </row>
    <row r="1031" spans="1:30" x14ac:dyDescent="0.25">
      <c r="A1031" s="13" t="s">
        <v>5091</v>
      </c>
      <c r="B1031" s="15" t="s">
        <v>5092</v>
      </c>
      <c r="C1031" s="15" t="s">
        <v>5093</v>
      </c>
      <c r="D1031" s="15" t="s">
        <v>5285</v>
      </c>
      <c r="E1031" s="15" t="s">
        <v>5286</v>
      </c>
      <c r="F1031" s="39">
        <v>36911</v>
      </c>
      <c r="G1031" s="15">
        <v>2</v>
      </c>
      <c r="H1031" s="15" t="s">
        <v>3480</v>
      </c>
      <c r="I1031" s="15" t="s">
        <v>5097</v>
      </c>
      <c r="J1031" s="15" t="s">
        <v>5287</v>
      </c>
      <c r="K1031" s="15" t="s">
        <v>5288</v>
      </c>
      <c r="L1031" s="40" t="s">
        <v>6</v>
      </c>
      <c r="M1031" s="39"/>
      <c r="N1031" s="41" t="s">
        <v>2687</v>
      </c>
      <c r="O1031" s="39">
        <v>45054</v>
      </c>
      <c r="P1031" s="40">
        <v>1</v>
      </c>
      <c r="Q1031" s="40">
        <v>4</v>
      </c>
      <c r="R1031" s="40" t="str">
        <f>IFERROR(VLOOKUP(Tabla2[[#This Row],[CONTRATISTA PRNCIPAL]],Hoja1!$L$5:$M$9,2,FALSE),"CJV")</f>
        <v>CJV</v>
      </c>
      <c r="S1031" s="40" t="str">
        <f>IF(Tabla2[[#This Row],[EMPRESA]]=Tabla2[[#This Row],[CONTRATISTA PRNCIPAL]],"Principal","Secundaria")</f>
        <v>Secundaria</v>
      </c>
      <c r="T1031" s="42">
        <f>IFERROR(1/COUNTIF(Tabla2[CONTRATISTA PRNCIPAL],Tabla2[[#This Row],[CONTRATISTA PRNCIPAL]]),0)</f>
        <v>0.006666666666666667</v>
      </c>
      <c r="U1031" s="43">
        <f>IF(((TODAY()-Tabla2[[#This Row],[FECHA NACIMIENTO]])/365)&lt;18,"Corregir", IF(((TODAY()-Tabla2[[#This Row],[FECHA NACIMIENTO]])/365)&gt;80, "Corregir",ROUNDDOWN(((TODAY()-Tabla2[[#This Row],[FECHA NACIMIENTO]])/365),0)))</f>
        <v>22</v>
      </c>
      <c r="V10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031" s="44" t="str">
        <f>+IF(Tabla2[[#This Row],[Edad]]="Corregir","Corregir","Ok")</f>
        <v>Ok</v>
      </c>
      <c r="X1031" s="42" t="str">
        <f>+IFERROR(VLOOKUP(Tabla2[[#This Row],[DISTRITO SEGÚN DNI]],Hoja1!$A$2:$B$32,2,FALSE),"No")</f>
        <v>No</v>
      </c>
      <c r="Y1031" s="42" t="str">
        <f>IF(OR(LOWER(Tabla2[[#This Row],[GENERO]])="masculino", LOWER(Tabla2[[#This Row],[GENERO]])="femenino"),"OK","Corregir")</f>
        <v>OK</v>
      </c>
      <c r="Z1031" s="42" t="str">
        <f>+IF(Tabla2[[#This Row],[Nro. DNI / CE]]="","Corregir",IF(LEN(Tabla2[[#This Row],[Nro. DNI / CE]])&gt;=8,"OK","Corregir"))</f>
        <v>OK</v>
      </c>
      <c r="AA1031" s="42">
        <f>COUNTIF(Tabla2[APELLIDOS Y NOMBRES],Tabla2[[#This Row],[APELLIDOS Y NOMBRES]])</f>
        <v>1</v>
      </c>
      <c r="AB1031" s="42">
        <f>IF(Tabla2[[#This Row],[Trabajador]]&gt;1,1/Tabla2[[#This Row],[Trabajador]],Tabla2[[#This Row],[Trabajador]])</f>
        <v>1</v>
      </c>
      <c r="AC1031" t="str">
        <f>+IFERROR(IF(Tabla2[[#This Row],[FECHA CESE/BAJA]]="","No Aplica",IF(AND(MONTH(Tabla2[[#This Row],[FECHA CESE/BAJA]])=MONTH(TODAY()-30),YEAR(Tabla2[[#This Row],[FECHA CESE/BAJA]])=YEAR(TODAY())),MONTH(TODAY()-30)&amp;"-"&amp;YEAR(TODAY()),"Borrar")),"No aplica")</f>
        <v>No Aplica</v>
      </c>
      <c r="AD1031" t="str">
        <f>+IFERROR(IF(Tabla2[[#This Row],[FECHA INICIO DE LABORES EN OBRA]]="","No Aplica",IF(AND(MONTH(Tabla2[[#This Row],[FECHA INICIO DE LABORES EN OBRA]])=MONTH(TODAY()-30),YEAR(Tabla2[[#This Row],[FECHA INICIO DE LABORES EN OBRA]])=YEAR(TODAY())),MONTH(TODAY()-30)&amp;"-"&amp;YEAR(TODAY()),"No Aplica")),"No Aplica")</f>
        <v>No Aplica</v>
      </c>
    </row>
    <row r="1032" spans="1:30" x14ac:dyDescent="0.25">
      <c r="A1032" s="13" t="s">
        <v>5091</v>
      </c>
      <c r="B1032" s="15" t="s">
        <v>5092</v>
      </c>
      <c r="C1032" s="15" t="s">
        <v>5093</v>
      </c>
      <c r="D1032" s="15">
        <v>49003892</v>
      </c>
      <c r="E1032" s="15" t="s">
        <v>5289</v>
      </c>
      <c r="F1032" s="39">
        <v>33637</v>
      </c>
      <c r="G1032" s="15">
        <v>1</v>
      </c>
      <c r="H1032" s="15" t="s">
        <v>5240</v>
      </c>
      <c r="I1032" s="15" t="s">
        <v>5097</v>
      </c>
      <c r="J1032" s="15" t="s">
        <v>5290</v>
      </c>
      <c r="K1032" s="15" t="s">
        <v>2418</v>
      </c>
      <c r="L1032" s="40" t="s">
        <v>6</v>
      </c>
      <c r="M1032" s="39"/>
      <c r="N1032" s="41" t="s">
        <v>2687</v>
      </c>
      <c r="O1032" s="39">
        <v>44944</v>
      </c>
      <c r="P1032" s="40">
        <v>1</v>
      </c>
      <c r="Q1032" s="40">
        <v>1</v>
      </c>
      <c r="R1032" s="40" t="str">
        <f>IFERROR(VLOOKUP(Tabla2[[#This Row],[CONTRATISTA PRNCIPAL]],Hoja1!$L$5:$M$9,2,FALSE),"CJV")</f>
        <v>CJV</v>
      </c>
      <c r="S1032" s="40" t="str">
        <f>IF(Tabla2[[#This Row],[EMPRESA]]=Tabla2[[#This Row],[CONTRATISTA PRNCIPAL]],"Principal","Secundaria")</f>
        <v>Secundaria</v>
      </c>
      <c r="T1032" s="42">
        <f>IFERROR(1/COUNTIF(Tabla2[CONTRATISTA PRNCIPAL],Tabla2[[#This Row],[CONTRATISTA PRNCIPAL]]),0)</f>
        <v>0.006666666666666667</v>
      </c>
      <c r="U1032" s="43">
        <f>IF(((TODAY()-Tabla2[[#This Row],[FECHA NACIMIENTO]])/365)&lt;18,"Corregir", IF(((TODAY()-Tabla2[[#This Row],[FECHA NACIMIENTO]])/365)&gt;80, "Corregir",ROUNDDOWN(((TODAY()-Tabla2[[#This Row],[FECHA NACIMIENTO]])/365),0)))</f>
        <v>31</v>
      </c>
      <c r="V10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32" s="44" t="str">
        <f>+IF(Tabla2[[#This Row],[Edad]]="Corregir","Corregir","Ok")</f>
        <v>Ok</v>
      </c>
      <c r="X1032" s="42" t="str">
        <f>+IFERROR(VLOOKUP(Tabla2[[#This Row],[DISTRITO SEGÚN DNI]],Hoja1!$A$2:$B$32,2,FALSE),"No")</f>
        <v>No</v>
      </c>
      <c r="Y1032" s="42" t="str">
        <f>IF(OR(LOWER(Tabla2[[#This Row],[GENERO]])="masculino", LOWER(Tabla2[[#This Row],[GENERO]])="femenino"),"OK","Corregir")</f>
        <v>OK</v>
      </c>
      <c r="Z1032" s="42" t="str">
        <f>+IF(Tabla2[[#This Row],[Nro. DNI / CE]]="","Corregir",IF(LEN(Tabla2[[#This Row],[Nro. DNI / CE]])&gt;=8,"OK","Corregir"))</f>
        <v>OK</v>
      </c>
      <c r="AA1032" s="42">
        <f>COUNTIF(Tabla2[APELLIDOS Y NOMBRES],Tabla2[[#This Row],[APELLIDOS Y NOMBRES]])</f>
        <v>1</v>
      </c>
      <c r="AB1032" s="42">
        <f>IF(Tabla2[[#This Row],[Trabajador]]&gt;1,1/Tabla2[[#This Row],[Trabajador]],Tabla2[[#This Row],[Trabajador]])</f>
        <v>1</v>
      </c>
      <c r="AC1032" t="str">
        <f>+IFERROR(IF(Tabla2[[#This Row],[FECHA CESE/BAJA]]="","No Aplica",IF(AND(MONTH(Tabla2[[#This Row],[FECHA CESE/BAJA]])=MONTH(TODAY()-30),YEAR(Tabla2[[#This Row],[FECHA CESE/BAJA]])=YEAR(TODAY())),MONTH(TODAY()-30)&amp;"-"&amp;YEAR(TODAY()),"Borrar")),"No aplica")</f>
        <v>No Aplica</v>
      </c>
      <c r="AD1032" t="str">
        <f>+IFERROR(IF(Tabla2[[#This Row],[FECHA INICIO DE LABORES EN OBRA]]="","No Aplica",IF(AND(MONTH(Tabla2[[#This Row],[FECHA INICIO DE LABORES EN OBRA]])=MONTH(TODAY()-30),YEAR(Tabla2[[#This Row],[FECHA INICIO DE LABORES EN OBRA]])=YEAR(TODAY())),MONTH(TODAY()-30)&amp;"-"&amp;YEAR(TODAY()),"No Aplica")),"No Aplica")</f>
        <v>No Aplica</v>
      </c>
    </row>
    <row r="1033" spans="1:30" x14ac:dyDescent="0.25">
      <c r="A1033" s="13" t="s">
        <v>5106</v>
      </c>
      <c r="B1033" s="15" t="s">
        <v>5107</v>
      </c>
      <c r="C1033" s="15" t="s">
        <v>5093</v>
      </c>
      <c r="D1033" s="15" t="s">
        <v>5291</v>
      </c>
      <c r="E1033" s="15" t="s">
        <v>5292</v>
      </c>
      <c r="F1033" s="39">
        <v>31991</v>
      </c>
      <c r="G1033" s="15">
        <v>1</v>
      </c>
      <c r="H1033" s="15" t="s">
        <v>5293</v>
      </c>
      <c r="I1033" s="15" t="s">
        <v>5294</v>
      </c>
      <c r="J1033" s="15" t="s">
        <v>5295</v>
      </c>
      <c r="K1033" s="15" t="s">
        <v>2641</v>
      </c>
      <c r="L1033" s="40" t="s">
        <v>6</v>
      </c>
      <c r="M1033" s="39"/>
      <c r="N1033" s="41" t="s">
        <v>2687</v>
      </c>
      <c r="O1033" s="39">
        <v>44890</v>
      </c>
      <c r="P1033" s="40">
        <v>1</v>
      </c>
      <c r="Q1033" s="40">
        <v>1</v>
      </c>
      <c r="R1033" s="40" t="str">
        <f>IFERROR(VLOOKUP(Tabla2[[#This Row],[CONTRATISTA PRNCIPAL]],Hoja1!$L$5:$M$9,2,FALSE),"CJV")</f>
        <v>CJV</v>
      </c>
      <c r="S1033" s="40" t="str">
        <f>IF(Tabla2[[#This Row],[EMPRESA]]=Tabla2[[#This Row],[CONTRATISTA PRNCIPAL]],"Principal","Secundaria")</f>
        <v>Secundaria</v>
      </c>
      <c r="T1033" s="42">
        <f>IFERROR(1/COUNTIF(Tabla2[CONTRATISTA PRNCIPAL],Tabla2[[#This Row],[CONTRATISTA PRNCIPAL]]),0)</f>
        <v>0.006666666666666667</v>
      </c>
      <c r="U1033" s="43">
        <f>IF(((TODAY()-Tabla2[[#This Row],[FECHA NACIMIENTO]])/365)&lt;18,"Corregir", IF(((TODAY()-Tabla2[[#This Row],[FECHA NACIMIENTO]])/365)&gt;80, "Corregir",ROUNDDOWN(((TODAY()-Tabla2[[#This Row],[FECHA NACIMIENTO]])/365),0)))</f>
        <v>36</v>
      </c>
      <c r="V10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33" s="44" t="str">
        <f>+IF(Tabla2[[#This Row],[Edad]]="Corregir","Corregir","Ok")</f>
        <v>Ok</v>
      </c>
      <c r="X1033" s="42" t="str">
        <f>+IFERROR(VLOOKUP(Tabla2[[#This Row],[DISTRITO SEGÚN DNI]],Hoja1!$A$2:$B$32,2,FALSE),"No")</f>
        <v>No</v>
      </c>
      <c r="Y1033" s="42" t="str">
        <f>IF(OR(LOWER(Tabla2[[#This Row],[GENERO]])="masculino", LOWER(Tabla2[[#This Row],[GENERO]])="femenino"),"OK","Corregir")</f>
        <v>OK</v>
      </c>
      <c r="Z1033" s="42" t="str">
        <f>+IF(Tabla2[[#This Row],[Nro. DNI / CE]]="","Corregir",IF(LEN(Tabla2[[#This Row],[Nro. DNI / CE]])&gt;=8,"OK","Corregir"))</f>
        <v>OK</v>
      </c>
      <c r="AA1033" s="42">
        <f>COUNTIF(Tabla2[APELLIDOS Y NOMBRES],Tabla2[[#This Row],[APELLIDOS Y NOMBRES]])</f>
        <v>1</v>
      </c>
      <c r="AB1033" s="42">
        <f>IF(Tabla2[[#This Row],[Trabajador]]&gt;1,1/Tabla2[[#This Row],[Trabajador]],Tabla2[[#This Row],[Trabajador]])</f>
        <v>1</v>
      </c>
      <c r="AC1033" t="str">
        <f>+IFERROR(IF(Tabla2[[#This Row],[FECHA CESE/BAJA]]="","No Aplica",IF(AND(MONTH(Tabla2[[#This Row],[FECHA CESE/BAJA]])=MONTH(TODAY()-30),YEAR(Tabla2[[#This Row],[FECHA CESE/BAJA]])=YEAR(TODAY())),MONTH(TODAY()-30)&amp;"-"&amp;YEAR(TODAY()),"Borrar")),"No aplica")</f>
        <v>No Aplica</v>
      </c>
      <c r="AD1033" t="str">
        <f>+IFERROR(IF(Tabla2[[#This Row],[FECHA INICIO DE LABORES EN OBRA]]="","No Aplica",IF(AND(MONTH(Tabla2[[#This Row],[FECHA INICIO DE LABORES EN OBRA]])=MONTH(TODAY()-30),YEAR(Tabla2[[#This Row],[FECHA INICIO DE LABORES EN OBRA]])=YEAR(TODAY())),MONTH(TODAY()-30)&amp;"-"&amp;YEAR(TODAY()),"No Aplica")),"No Aplica")</f>
        <v>No Aplica</v>
      </c>
    </row>
    <row r="1034" spans="1:30" x14ac:dyDescent="0.25">
      <c r="A1034" s="13" t="s">
        <v>5133</v>
      </c>
      <c r="B1034" s="15" t="s">
        <v>5134</v>
      </c>
      <c r="C1034" s="15" t="s">
        <v>5093</v>
      </c>
      <c r="D1034" s="15" t="s">
        <v>5296</v>
      </c>
      <c r="E1034" s="15" t="s">
        <v>5297</v>
      </c>
      <c r="F1034" s="39">
        <v>34191</v>
      </c>
      <c r="G1034" s="15">
        <v>1</v>
      </c>
      <c r="H1034" s="15" t="s">
        <v>2841</v>
      </c>
      <c r="I1034" s="15" t="s">
        <v>5137</v>
      </c>
      <c r="J1034" s="15" t="s">
        <v>5298</v>
      </c>
      <c r="K1034" s="15" t="s">
        <v>3569</v>
      </c>
      <c r="L1034" s="40" t="s">
        <v>6</v>
      </c>
      <c r="M1034" s="39"/>
      <c r="N1034" s="41" t="s">
        <v>2687</v>
      </c>
      <c r="O1034" s="39">
        <v>45056</v>
      </c>
      <c r="P1034" s="40">
        <v>1</v>
      </c>
      <c r="Q1034" s="40">
        <v>1</v>
      </c>
      <c r="R1034" s="40" t="str">
        <f>IFERROR(VLOOKUP(Tabla2[[#This Row],[CONTRATISTA PRNCIPAL]],Hoja1!$L$5:$M$9,2,FALSE),"CJV")</f>
        <v>CJV</v>
      </c>
      <c r="S1034" s="40" t="str">
        <f>IF(Tabla2[[#This Row],[EMPRESA]]=Tabla2[[#This Row],[CONTRATISTA PRNCIPAL]],"Principal","Secundaria")</f>
        <v>Secundaria</v>
      </c>
      <c r="T1034" s="42">
        <f>IFERROR(1/COUNTIF(Tabla2[CONTRATISTA PRNCIPAL],Tabla2[[#This Row],[CONTRATISTA PRNCIPAL]]),0)</f>
        <v>0.006666666666666667</v>
      </c>
      <c r="U1034" s="43">
        <f>IF(((TODAY()-Tabla2[[#This Row],[FECHA NACIMIENTO]])/365)&lt;18,"Corregir", IF(((TODAY()-Tabla2[[#This Row],[FECHA NACIMIENTO]])/365)&gt;80, "Corregir",ROUNDDOWN(((TODAY()-Tabla2[[#This Row],[FECHA NACIMIENTO]])/365),0)))</f>
        <v>30</v>
      </c>
      <c r="V10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34" s="44" t="str">
        <f>+IF(Tabla2[[#This Row],[Edad]]="Corregir","Corregir","Ok")</f>
        <v>Ok</v>
      </c>
      <c r="X1034" s="42" t="str">
        <f>+IFERROR(VLOOKUP(Tabla2[[#This Row],[DISTRITO SEGÚN DNI]],Hoja1!$A$2:$B$32,2,FALSE),"No")</f>
        <v>No</v>
      </c>
      <c r="Y1034" s="42" t="str">
        <f>IF(OR(LOWER(Tabla2[[#This Row],[GENERO]])="masculino", LOWER(Tabla2[[#This Row],[GENERO]])="femenino"),"OK","Corregir")</f>
        <v>OK</v>
      </c>
      <c r="Z1034" s="42" t="str">
        <f>+IF(Tabla2[[#This Row],[Nro. DNI / CE]]="","Corregir",IF(LEN(Tabla2[[#This Row],[Nro. DNI / CE]])&gt;=8,"OK","Corregir"))</f>
        <v>OK</v>
      </c>
      <c r="AA1034" s="42">
        <f>COUNTIF(Tabla2[APELLIDOS Y NOMBRES],Tabla2[[#This Row],[APELLIDOS Y NOMBRES]])</f>
        <v>1</v>
      </c>
      <c r="AB1034" s="42">
        <f>IF(Tabla2[[#This Row],[Trabajador]]&gt;1,1/Tabla2[[#This Row],[Trabajador]],Tabla2[[#This Row],[Trabajador]])</f>
        <v>1</v>
      </c>
      <c r="AC1034" t="str">
        <f>+IFERROR(IF(Tabla2[[#This Row],[FECHA CESE/BAJA]]="","No Aplica",IF(AND(MONTH(Tabla2[[#This Row],[FECHA CESE/BAJA]])=MONTH(TODAY()-30),YEAR(Tabla2[[#This Row],[FECHA CESE/BAJA]])=YEAR(TODAY())),MONTH(TODAY()-30)&amp;"-"&amp;YEAR(TODAY()),"Borrar")),"No aplica")</f>
        <v>No Aplica</v>
      </c>
      <c r="AD1034" t="str">
        <f>+IFERROR(IF(Tabla2[[#This Row],[FECHA INICIO DE LABORES EN OBRA]]="","No Aplica",IF(AND(MONTH(Tabla2[[#This Row],[FECHA INICIO DE LABORES EN OBRA]])=MONTH(TODAY()-30),YEAR(Tabla2[[#This Row],[FECHA INICIO DE LABORES EN OBRA]])=YEAR(TODAY())),MONTH(TODAY()-30)&amp;"-"&amp;YEAR(TODAY()),"No Aplica")),"No Aplica")</f>
        <v>No Aplica</v>
      </c>
    </row>
    <row r="1035" spans="1:30" x14ac:dyDescent="0.25">
      <c r="A1035" s="13" t="s">
        <v>5106</v>
      </c>
      <c r="B1035" s="15" t="s">
        <v>5107</v>
      </c>
      <c r="C1035" s="15" t="s">
        <v>5093</v>
      </c>
      <c r="D1035" s="15" t="s">
        <v>5299</v>
      </c>
      <c r="E1035" s="15" t="s">
        <v>5300</v>
      </c>
      <c r="F1035" s="39">
        <v>35271</v>
      </c>
      <c r="G1035" s="15">
        <v>1</v>
      </c>
      <c r="H1035" s="15" t="s">
        <v>5301</v>
      </c>
      <c r="I1035" s="15" t="s">
        <v>5122</v>
      </c>
      <c r="J1035" s="15" t="s">
        <v>5302</v>
      </c>
      <c r="K1035" s="15" t="s">
        <v>3557</v>
      </c>
      <c r="L1035" s="40" t="s">
        <v>6</v>
      </c>
      <c r="M1035" s="39"/>
      <c r="N1035" s="41" t="s">
        <v>2687</v>
      </c>
      <c r="O1035" s="39">
        <v>44844</v>
      </c>
      <c r="P1035" s="40">
        <v>1</v>
      </c>
      <c r="Q1035" s="40">
        <v>1</v>
      </c>
      <c r="R1035" s="40" t="str">
        <f>IFERROR(VLOOKUP(Tabla2[[#This Row],[CONTRATISTA PRNCIPAL]],Hoja1!$L$5:$M$9,2,FALSE),"CJV")</f>
        <v>CJV</v>
      </c>
      <c r="S1035" s="40" t="str">
        <f>IF(Tabla2[[#This Row],[EMPRESA]]=Tabla2[[#This Row],[CONTRATISTA PRNCIPAL]],"Principal","Secundaria")</f>
        <v>Secundaria</v>
      </c>
      <c r="T1035" s="42">
        <f>IFERROR(1/COUNTIF(Tabla2[CONTRATISTA PRNCIPAL],Tabla2[[#This Row],[CONTRATISTA PRNCIPAL]]),0)</f>
        <v>0.006666666666666667</v>
      </c>
      <c r="U1035" s="43">
        <f>IF(((TODAY()-Tabla2[[#This Row],[FECHA NACIMIENTO]])/365)&lt;18,"Corregir", IF(((TODAY()-Tabla2[[#This Row],[FECHA NACIMIENTO]])/365)&gt;80, "Corregir",ROUNDDOWN(((TODAY()-Tabla2[[#This Row],[FECHA NACIMIENTO]])/365),0)))</f>
        <v>27</v>
      </c>
      <c r="V10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35" s="44" t="str">
        <f>+IF(Tabla2[[#This Row],[Edad]]="Corregir","Corregir","Ok")</f>
        <v>Ok</v>
      </c>
      <c r="X1035" s="42" t="str">
        <f>+IFERROR(VLOOKUP(Tabla2[[#This Row],[DISTRITO SEGÚN DNI]],Hoja1!$A$2:$B$32,2,FALSE),"No")</f>
        <v>No</v>
      </c>
      <c r="Y1035" s="42" t="str">
        <f>IF(OR(LOWER(Tabla2[[#This Row],[GENERO]])="masculino", LOWER(Tabla2[[#This Row],[GENERO]])="femenino"),"OK","Corregir")</f>
        <v>OK</v>
      </c>
      <c r="Z1035" s="42" t="str">
        <f>+IF(Tabla2[[#This Row],[Nro. DNI / CE]]="","Corregir",IF(LEN(Tabla2[[#This Row],[Nro. DNI / CE]])&gt;=8,"OK","Corregir"))</f>
        <v>OK</v>
      </c>
      <c r="AA1035" s="42">
        <f>COUNTIF(Tabla2[APELLIDOS Y NOMBRES],Tabla2[[#This Row],[APELLIDOS Y NOMBRES]])</f>
        <v>1</v>
      </c>
      <c r="AB1035" s="42">
        <f>IF(Tabla2[[#This Row],[Trabajador]]&gt;1,1/Tabla2[[#This Row],[Trabajador]],Tabla2[[#This Row],[Trabajador]])</f>
        <v>1</v>
      </c>
      <c r="AC1035" t="str">
        <f>+IFERROR(IF(Tabla2[[#This Row],[FECHA CESE/BAJA]]="","No Aplica",IF(AND(MONTH(Tabla2[[#This Row],[FECHA CESE/BAJA]])=MONTH(TODAY()-30),YEAR(Tabla2[[#This Row],[FECHA CESE/BAJA]])=YEAR(TODAY())),MONTH(TODAY()-30)&amp;"-"&amp;YEAR(TODAY()),"Borrar")),"No aplica")</f>
        <v>No Aplica</v>
      </c>
      <c r="AD1035" t="str">
        <f>+IFERROR(IF(Tabla2[[#This Row],[FECHA INICIO DE LABORES EN OBRA]]="","No Aplica",IF(AND(MONTH(Tabla2[[#This Row],[FECHA INICIO DE LABORES EN OBRA]])=MONTH(TODAY()-30),YEAR(Tabla2[[#This Row],[FECHA INICIO DE LABORES EN OBRA]])=YEAR(TODAY())),MONTH(TODAY()-30)&amp;"-"&amp;YEAR(TODAY()),"No Aplica")),"No Aplica")</f>
        <v>No Aplica</v>
      </c>
    </row>
    <row r="1036" spans="1:30" x14ac:dyDescent="0.25">
      <c r="A1036" s="13" t="s">
        <v>5099</v>
      </c>
      <c r="B1036" s="15" t="s">
        <v>5100</v>
      </c>
      <c r="C1036" s="15" t="s">
        <v>5093</v>
      </c>
      <c r="D1036" s="15" t="s">
        <v>5303</v>
      </c>
      <c r="E1036" s="15" t="s">
        <v>5304</v>
      </c>
      <c r="F1036" s="39">
        <v>28670</v>
      </c>
      <c r="G1036" s="15">
        <v>2</v>
      </c>
      <c r="H1036" s="15" t="s">
        <v>3492</v>
      </c>
      <c r="I1036" s="15" t="s">
        <v>5097</v>
      </c>
      <c r="J1036" s="15" t="s">
        <v>5305</v>
      </c>
      <c r="K1036" s="15" t="s">
        <v>5306</v>
      </c>
      <c r="L1036" s="40" t="s">
        <v>6</v>
      </c>
      <c r="M1036" s="39"/>
      <c r="N1036" s="41" t="s">
        <v>2687</v>
      </c>
      <c r="O1036" s="39">
        <v>45139</v>
      </c>
      <c r="P1036" s="40">
        <v>1</v>
      </c>
      <c r="Q1036" s="40">
        <v>4</v>
      </c>
      <c r="R1036" s="40" t="str">
        <f>IFERROR(VLOOKUP(Tabla2[[#This Row],[CONTRATISTA PRNCIPAL]],Hoja1!$L$5:$M$9,2,FALSE),"CJV")</f>
        <v>CJV</v>
      </c>
      <c r="S1036" s="40" t="str">
        <f>IF(Tabla2[[#This Row],[EMPRESA]]=Tabla2[[#This Row],[CONTRATISTA PRNCIPAL]],"Principal","Secundaria")</f>
        <v>Secundaria</v>
      </c>
      <c r="T1036" s="42">
        <f>IFERROR(1/COUNTIF(Tabla2[CONTRATISTA PRNCIPAL],Tabla2[[#This Row],[CONTRATISTA PRNCIPAL]]),0)</f>
        <v>0.006666666666666667</v>
      </c>
      <c r="U1036" s="43">
        <f>IF(((TODAY()-Tabla2[[#This Row],[FECHA NACIMIENTO]])/365)&lt;18,"Corregir", IF(((TODAY()-Tabla2[[#This Row],[FECHA NACIMIENTO]])/365)&gt;80, "Corregir",ROUNDDOWN(((TODAY()-Tabla2[[#This Row],[FECHA NACIMIENTO]])/365),0)))</f>
        <v>45</v>
      </c>
      <c r="V10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36" s="44" t="str">
        <f>+IF(Tabla2[[#This Row],[Edad]]="Corregir","Corregir","Ok")</f>
        <v>Ok</v>
      </c>
      <c r="X1036" s="42" t="str">
        <f>+IFERROR(VLOOKUP(Tabla2[[#This Row],[DISTRITO SEGÚN DNI]],Hoja1!$A$2:$B$32,2,FALSE),"No")</f>
        <v>No</v>
      </c>
      <c r="Y1036" s="42" t="str">
        <f>IF(OR(LOWER(Tabla2[[#This Row],[GENERO]])="masculino", LOWER(Tabla2[[#This Row],[GENERO]])="femenino"),"OK","Corregir")</f>
        <v>OK</v>
      </c>
      <c r="Z1036" s="42" t="str">
        <f>+IF(Tabla2[[#This Row],[Nro. DNI / CE]]="","Corregir",IF(LEN(Tabla2[[#This Row],[Nro. DNI / CE]])&gt;=8,"OK","Corregir"))</f>
        <v>OK</v>
      </c>
      <c r="AA1036" s="42">
        <f>COUNTIF(Tabla2[APELLIDOS Y NOMBRES],Tabla2[[#This Row],[APELLIDOS Y NOMBRES]])</f>
        <v>1</v>
      </c>
      <c r="AB1036" s="42">
        <f>IF(Tabla2[[#This Row],[Trabajador]]&gt;1,1/Tabla2[[#This Row],[Trabajador]],Tabla2[[#This Row],[Trabajador]])</f>
        <v>1</v>
      </c>
      <c r="AC1036" t="str">
        <f>+IFERROR(IF(Tabla2[[#This Row],[FECHA CESE/BAJA]]="","No Aplica",IF(AND(MONTH(Tabla2[[#This Row],[FECHA CESE/BAJA]])=MONTH(TODAY()-30),YEAR(Tabla2[[#This Row],[FECHA CESE/BAJA]])=YEAR(TODAY())),MONTH(TODAY()-30)&amp;"-"&amp;YEAR(TODAY()),"Borrar")),"No aplica")</f>
        <v>No Aplica</v>
      </c>
      <c r="AD1036" t="str">
        <f>+IFERROR(IF(Tabla2[[#This Row],[FECHA INICIO DE LABORES EN OBRA]]="","No Aplica",IF(AND(MONTH(Tabla2[[#This Row],[FECHA INICIO DE LABORES EN OBRA]])=MONTH(TODAY()-30),YEAR(Tabla2[[#This Row],[FECHA INICIO DE LABORES EN OBRA]])=YEAR(TODAY())),MONTH(TODAY()-30)&amp;"-"&amp;YEAR(TODAY()),"No Aplica")),"No Aplica")</f>
        <v>8-2023</v>
      </c>
    </row>
    <row r="1037" ht="15" customHeight="1" spans="1:30" x14ac:dyDescent="0.25">
      <c r="A1037" s="13" t="s">
        <v>5106</v>
      </c>
      <c r="B1037" s="15" t="s">
        <v>5107</v>
      </c>
      <c r="C1037" s="15" t="s">
        <v>5093</v>
      </c>
      <c r="D1037" s="15" t="s">
        <v>5307</v>
      </c>
      <c r="E1037" s="15" t="s">
        <v>5308</v>
      </c>
      <c r="F1037" s="39">
        <v>25799</v>
      </c>
      <c r="G1037" s="15">
        <v>1</v>
      </c>
      <c r="H1037" s="15" t="s">
        <v>5309</v>
      </c>
      <c r="I1037" s="15" t="s">
        <v>5122</v>
      </c>
      <c r="J1037" s="15" t="s">
        <v>5310</v>
      </c>
      <c r="K1037" s="15" t="s">
        <v>2697</v>
      </c>
      <c r="L1037" s="40" t="s">
        <v>6</v>
      </c>
      <c r="M1037" s="39"/>
      <c r="N1037" s="41" t="s">
        <v>5158</v>
      </c>
      <c r="O1037" s="39">
        <v>44782</v>
      </c>
      <c r="P1037" s="40">
        <v>1</v>
      </c>
      <c r="Q1037" s="40">
        <v>1</v>
      </c>
      <c r="R1037" s="40" t="str">
        <f>IFERROR(VLOOKUP(Tabla2[[#This Row],[CONTRATISTA PRNCIPAL]],Hoja1!$L$5:$M$9,2,FALSE),"CJV")</f>
        <v>CJV</v>
      </c>
      <c r="S1037" s="40" t="str">
        <f>IF(Tabla2[[#This Row],[EMPRESA]]=Tabla2[[#This Row],[CONTRATISTA PRNCIPAL]],"Principal","Secundaria")</f>
        <v>Secundaria</v>
      </c>
      <c r="T1037" s="42">
        <f>IFERROR(1/COUNTIF(Tabla2[CONTRATISTA PRNCIPAL],Tabla2[[#This Row],[CONTRATISTA PRNCIPAL]]),0)</f>
        <v>0.006666666666666667</v>
      </c>
      <c r="U1037" s="43">
        <f>IF(((TODAY()-Tabla2[[#This Row],[FECHA NACIMIENTO]])/365)&lt;18,"Corregir", IF(((TODAY()-Tabla2[[#This Row],[FECHA NACIMIENTO]])/365)&gt;80, "Corregir",ROUNDDOWN(((TODAY()-Tabla2[[#This Row],[FECHA NACIMIENTO]])/365),0)))</f>
        <v>53</v>
      </c>
      <c r="V10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037" s="44" t="str">
        <f>+IF(Tabla2[[#This Row],[Edad]]="Corregir","Corregir","Ok")</f>
        <v>Ok</v>
      </c>
      <c r="X1037" s="42" t="str">
        <f>+IFERROR(VLOOKUP(Tabla2[[#This Row],[DISTRITO SEGÚN DNI]],Hoja1!$A$2:$B$32,2,FALSE),"No")</f>
        <v>No</v>
      </c>
      <c r="Y1037" s="42" t="str">
        <f>IF(OR(LOWER(Tabla2[[#This Row],[GENERO]])="masculino", LOWER(Tabla2[[#This Row],[GENERO]])="femenino"),"OK","Corregir")</f>
        <v>OK</v>
      </c>
      <c r="Z1037" s="42" t="str">
        <f>+IF(Tabla2[[#This Row],[Nro. DNI / CE]]="","Corregir",IF(LEN(Tabla2[[#This Row],[Nro. DNI / CE]])&gt;=8,"OK","Corregir"))</f>
        <v>OK</v>
      </c>
      <c r="AA1037" s="42">
        <f>COUNTIF(Tabla2[APELLIDOS Y NOMBRES],Tabla2[[#This Row],[APELLIDOS Y NOMBRES]])</f>
        <v>1</v>
      </c>
      <c r="AB1037" s="42">
        <f>IF(Tabla2[[#This Row],[Trabajador]]&gt;1,1/Tabla2[[#This Row],[Trabajador]],Tabla2[[#This Row],[Trabajador]])</f>
        <v>1</v>
      </c>
      <c r="AC1037" t="str">
        <f>+IFERROR(IF(Tabla2[[#This Row],[FECHA CESE/BAJA]]="","No Aplica",IF(AND(MONTH(Tabla2[[#This Row],[FECHA CESE/BAJA]])=MONTH(TODAY()-30),YEAR(Tabla2[[#This Row],[FECHA CESE/BAJA]])=YEAR(TODAY())),MONTH(TODAY()-30)&amp;"-"&amp;YEAR(TODAY()),"Borrar")),"No aplica")</f>
        <v>No Aplica</v>
      </c>
      <c r="AD1037" t="str">
        <f>+IFERROR(IF(Tabla2[[#This Row],[FECHA INICIO DE LABORES EN OBRA]]="","No Aplica",IF(AND(MONTH(Tabla2[[#This Row],[FECHA INICIO DE LABORES EN OBRA]])=MONTH(TODAY()-30),YEAR(Tabla2[[#This Row],[FECHA INICIO DE LABORES EN OBRA]])=YEAR(TODAY())),MONTH(TODAY()-30)&amp;"-"&amp;YEAR(TODAY()),"No Aplica")),"No Aplica")</f>
        <v>No Aplica</v>
      </c>
    </row>
    <row r="1038" spans="1:30" x14ac:dyDescent="0.25">
      <c r="A1038" s="13" t="s">
        <v>5099</v>
      </c>
      <c r="B1038" s="15" t="s">
        <v>5100</v>
      </c>
      <c r="C1038" s="15" t="s">
        <v>5093</v>
      </c>
      <c r="D1038" s="15" t="s">
        <v>5311</v>
      </c>
      <c r="E1038" s="15" t="s">
        <v>5312</v>
      </c>
      <c r="F1038" s="39">
        <v>29836</v>
      </c>
      <c r="G1038" s="15">
        <v>2</v>
      </c>
      <c r="H1038" s="15" t="s">
        <v>5096</v>
      </c>
      <c r="I1038" s="15" t="s">
        <v>5097</v>
      </c>
      <c r="J1038" s="15" t="s">
        <v>5313</v>
      </c>
      <c r="K1038" s="15" t="s">
        <v>2174</v>
      </c>
      <c r="L1038" s="40" t="s">
        <v>6</v>
      </c>
      <c r="M1038" s="39"/>
      <c r="N1038" s="41" t="s">
        <v>2687</v>
      </c>
      <c r="O1038" s="39">
        <v>45125</v>
      </c>
      <c r="P1038" s="40">
        <v>1</v>
      </c>
      <c r="Q1038" s="40">
        <v>4</v>
      </c>
      <c r="R1038" s="40" t="str">
        <f>IFERROR(VLOOKUP(Tabla2[[#This Row],[CONTRATISTA PRNCIPAL]],Hoja1!$L$5:$M$9,2,FALSE),"CJV")</f>
        <v>CJV</v>
      </c>
      <c r="S1038" s="40" t="str">
        <f>IF(Tabla2[[#This Row],[EMPRESA]]=Tabla2[[#This Row],[CONTRATISTA PRNCIPAL]],"Principal","Secundaria")</f>
        <v>Secundaria</v>
      </c>
      <c r="T1038" s="42">
        <f>IFERROR(1/COUNTIF(Tabla2[CONTRATISTA PRNCIPAL],Tabla2[[#This Row],[CONTRATISTA PRNCIPAL]]),0)</f>
        <v>0.006666666666666667</v>
      </c>
      <c r="U1038" s="43">
        <f>IF(((TODAY()-Tabla2[[#This Row],[FECHA NACIMIENTO]])/365)&lt;18,"Corregir", IF(((TODAY()-Tabla2[[#This Row],[FECHA NACIMIENTO]])/365)&gt;80, "Corregir",ROUNDDOWN(((TODAY()-Tabla2[[#This Row],[FECHA NACIMIENTO]])/365),0)))</f>
        <v>42</v>
      </c>
      <c r="V10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38" s="44" t="str">
        <f>+IF(Tabla2[[#This Row],[Edad]]="Corregir","Corregir","Ok")</f>
        <v>Ok</v>
      </c>
      <c r="X1038" s="42" t="str">
        <f>+IFERROR(VLOOKUP(Tabla2[[#This Row],[DISTRITO SEGÚN DNI]],Hoja1!$A$2:$B$32,2,FALSE),"No")</f>
        <v>No</v>
      </c>
      <c r="Y1038" s="42" t="str">
        <f>IF(OR(LOWER(Tabla2[[#This Row],[GENERO]])="masculino", LOWER(Tabla2[[#This Row],[GENERO]])="femenino"),"OK","Corregir")</f>
        <v>OK</v>
      </c>
      <c r="Z1038" s="42" t="str">
        <f>+IF(Tabla2[[#This Row],[Nro. DNI / CE]]="","Corregir",IF(LEN(Tabla2[[#This Row],[Nro. DNI / CE]])&gt;=8,"OK","Corregir"))</f>
        <v>OK</v>
      </c>
      <c r="AA1038" s="42">
        <f>COUNTIF(Tabla2[APELLIDOS Y NOMBRES],Tabla2[[#This Row],[APELLIDOS Y NOMBRES]])</f>
        <v>1</v>
      </c>
      <c r="AB1038" s="42">
        <f>IF(Tabla2[[#This Row],[Trabajador]]&gt;1,1/Tabla2[[#This Row],[Trabajador]],Tabla2[[#This Row],[Trabajador]])</f>
        <v>1</v>
      </c>
      <c r="AC1038" t="str">
        <f>+IFERROR(IF(Tabla2[[#This Row],[FECHA CESE/BAJA]]="","No Aplica",IF(AND(MONTH(Tabla2[[#This Row],[FECHA CESE/BAJA]])=MONTH(TODAY()-30),YEAR(Tabla2[[#This Row],[FECHA CESE/BAJA]])=YEAR(TODAY())),MONTH(TODAY()-30)&amp;"-"&amp;YEAR(TODAY()),"Borrar")),"No aplica")</f>
        <v>No Aplica</v>
      </c>
      <c r="AD1038" t="str">
        <f>+IFERROR(IF(Tabla2[[#This Row],[FECHA INICIO DE LABORES EN OBRA]]="","No Aplica",IF(AND(MONTH(Tabla2[[#This Row],[FECHA INICIO DE LABORES EN OBRA]])=MONTH(TODAY()-30),YEAR(Tabla2[[#This Row],[FECHA INICIO DE LABORES EN OBRA]])=YEAR(TODAY())),MONTH(TODAY()-30)&amp;"-"&amp;YEAR(TODAY()),"No Aplica")),"No Aplica")</f>
        <v>No Aplica</v>
      </c>
    </row>
    <row r="1039" spans="1:30" x14ac:dyDescent="0.25">
      <c r="A1039" s="13" t="s">
        <v>5091</v>
      </c>
      <c r="B1039" s="15" t="s">
        <v>5092</v>
      </c>
      <c r="C1039" s="15" t="s">
        <v>5093</v>
      </c>
      <c r="D1039" s="15" t="s">
        <v>982</v>
      </c>
      <c r="E1039" s="15" t="s">
        <v>983</v>
      </c>
      <c r="F1039" s="39">
        <v>34444</v>
      </c>
      <c r="G1039" s="15">
        <v>2</v>
      </c>
      <c r="H1039" s="15" t="s">
        <v>2751</v>
      </c>
      <c r="I1039" s="15" t="s">
        <v>3280</v>
      </c>
      <c r="J1039" s="15" t="s">
        <v>5314</v>
      </c>
      <c r="K1039" s="15" t="s">
        <v>17</v>
      </c>
      <c r="L1039" s="40" t="s">
        <v>6</v>
      </c>
      <c r="M1039" s="39"/>
      <c r="N1039" s="41" t="s">
        <v>2687</v>
      </c>
      <c r="O1039" s="39">
        <v>44965</v>
      </c>
      <c r="P1039" s="40">
        <v>1</v>
      </c>
      <c r="Q1039" s="40">
        <v>4</v>
      </c>
      <c r="R1039" s="40" t="str">
        <f>IFERROR(VLOOKUP(Tabla2[[#This Row],[CONTRATISTA PRNCIPAL]],Hoja1!$L$5:$M$9,2,FALSE),"CJV")</f>
        <v>CJV</v>
      </c>
      <c r="S1039" s="40" t="str">
        <f>IF(Tabla2[[#This Row],[EMPRESA]]=Tabla2[[#This Row],[CONTRATISTA PRNCIPAL]],"Principal","Secundaria")</f>
        <v>Secundaria</v>
      </c>
      <c r="T1039" s="42">
        <f>IFERROR(1/COUNTIF(Tabla2[CONTRATISTA PRNCIPAL],Tabla2[[#This Row],[CONTRATISTA PRNCIPAL]]),0)</f>
        <v>0.006666666666666667</v>
      </c>
      <c r="U1039" s="43">
        <f>IF(((TODAY()-Tabla2[[#This Row],[FECHA NACIMIENTO]])/365)&lt;18,"Corregir", IF(((TODAY()-Tabla2[[#This Row],[FECHA NACIMIENTO]])/365)&gt;80, "Corregir",ROUNDDOWN(((TODAY()-Tabla2[[#This Row],[FECHA NACIMIENTO]])/365),0)))</f>
        <v>29</v>
      </c>
      <c r="V10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39" s="44" t="str">
        <f>+IF(Tabla2[[#This Row],[Edad]]="Corregir","Corregir","Ok")</f>
        <v>Ok</v>
      </c>
      <c r="X1039" s="42" t="str">
        <f>+IFERROR(VLOOKUP(Tabla2[[#This Row],[DISTRITO SEGÚN DNI]],Hoja1!$A$2:$B$32,2,FALSE),"No")</f>
        <v>ATE</v>
      </c>
      <c r="Y1039" s="42" t="str">
        <f>IF(OR(LOWER(Tabla2[[#This Row],[GENERO]])="masculino", LOWER(Tabla2[[#This Row],[GENERO]])="femenino"),"OK","Corregir")</f>
        <v>OK</v>
      </c>
      <c r="Z1039" s="42" t="str">
        <f>+IF(Tabla2[[#This Row],[Nro. DNI / CE]]="","Corregir",IF(LEN(Tabla2[[#This Row],[Nro. DNI / CE]])&gt;=8,"OK","Corregir"))</f>
        <v>OK</v>
      </c>
      <c r="AA1039" s="42">
        <f>COUNTIF(Tabla2[APELLIDOS Y NOMBRES],Tabla2[[#This Row],[APELLIDOS Y NOMBRES]])</f>
        <v>1</v>
      </c>
      <c r="AB1039" s="42">
        <f>IF(Tabla2[[#This Row],[Trabajador]]&gt;1,1/Tabla2[[#This Row],[Trabajador]],Tabla2[[#This Row],[Trabajador]])</f>
        <v>1</v>
      </c>
      <c r="AC1039" t="str">
        <f>+IFERROR(IF(Tabla2[[#This Row],[FECHA CESE/BAJA]]="","No Aplica",IF(AND(MONTH(Tabla2[[#This Row],[FECHA CESE/BAJA]])=MONTH(TODAY()-30),YEAR(Tabla2[[#This Row],[FECHA CESE/BAJA]])=YEAR(TODAY())),MONTH(TODAY()-30)&amp;"-"&amp;YEAR(TODAY()),"Borrar")),"No aplica")</f>
        <v>No Aplica</v>
      </c>
      <c r="AD1039" t="str">
        <f>+IFERROR(IF(Tabla2[[#This Row],[FECHA INICIO DE LABORES EN OBRA]]="","No Aplica",IF(AND(MONTH(Tabla2[[#This Row],[FECHA INICIO DE LABORES EN OBRA]])=MONTH(TODAY()-30),YEAR(Tabla2[[#This Row],[FECHA INICIO DE LABORES EN OBRA]])=YEAR(TODAY())),MONTH(TODAY()-30)&amp;"-"&amp;YEAR(TODAY()),"No Aplica")),"No Aplica")</f>
        <v>No Aplica</v>
      </c>
    </row>
    <row r="1040" spans="1:30" x14ac:dyDescent="0.25">
      <c r="A1040" s="13" t="s">
        <v>5091</v>
      </c>
      <c r="B1040" s="15" t="s">
        <v>5092</v>
      </c>
      <c r="C1040" s="15" t="s">
        <v>5093</v>
      </c>
      <c r="D1040" s="15" t="s">
        <v>5315</v>
      </c>
      <c r="E1040" s="15" t="s">
        <v>5316</v>
      </c>
      <c r="F1040" s="39">
        <v>28626</v>
      </c>
      <c r="G1040" s="15">
        <v>1</v>
      </c>
      <c r="H1040" s="15" t="s">
        <v>4819</v>
      </c>
      <c r="I1040" s="15" t="s">
        <v>5177</v>
      </c>
      <c r="J1040" s="15" t="s">
        <v>5317</v>
      </c>
      <c r="K1040" s="15" t="s">
        <v>5318</v>
      </c>
      <c r="L1040" s="40" t="s">
        <v>6</v>
      </c>
      <c r="M1040" s="39"/>
      <c r="N1040" s="41" t="s">
        <v>2687</v>
      </c>
      <c r="O1040" s="39">
        <v>43565</v>
      </c>
      <c r="P1040" s="40">
        <v>1</v>
      </c>
      <c r="Q1040" s="40">
        <v>1</v>
      </c>
      <c r="R1040" s="40" t="str">
        <f>IFERROR(VLOOKUP(Tabla2[[#This Row],[CONTRATISTA PRNCIPAL]],Hoja1!$L$5:$M$9,2,FALSE),"CJV")</f>
        <v>CJV</v>
      </c>
      <c r="S1040" s="40" t="str">
        <f>IF(Tabla2[[#This Row],[EMPRESA]]=Tabla2[[#This Row],[CONTRATISTA PRNCIPAL]],"Principal","Secundaria")</f>
        <v>Secundaria</v>
      </c>
      <c r="T1040" s="42">
        <f>IFERROR(1/COUNTIF(Tabla2[CONTRATISTA PRNCIPAL],Tabla2[[#This Row],[CONTRATISTA PRNCIPAL]]),0)</f>
        <v>0.006666666666666667</v>
      </c>
      <c r="U1040" s="43">
        <f>IF(((TODAY()-Tabla2[[#This Row],[FECHA NACIMIENTO]])/365)&lt;18,"Corregir", IF(((TODAY()-Tabla2[[#This Row],[FECHA NACIMIENTO]])/365)&gt;80, "Corregir",ROUNDDOWN(((TODAY()-Tabla2[[#This Row],[FECHA NACIMIENTO]])/365),0)))</f>
        <v>45</v>
      </c>
      <c r="V10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40" s="44" t="str">
        <f>+IF(Tabla2[[#This Row],[Edad]]="Corregir","Corregir","Ok")</f>
        <v>Ok</v>
      </c>
      <c r="X1040" s="42" t="str">
        <f>+IFERROR(VLOOKUP(Tabla2[[#This Row],[DISTRITO SEGÚN DNI]],Hoja1!$A$2:$B$32,2,FALSE),"No")</f>
        <v>No</v>
      </c>
      <c r="Y1040" s="42" t="str">
        <f>IF(OR(LOWER(Tabla2[[#This Row],[GENERO]])="masculino", LOWER(Tabla2[[#This Row],[GENERO]])="femenino"),"OK","Corregir")</f>
        <v>OK</v>
      </c>
      <c r="Z1040" s="42" t="str">
        <f>+IF(Tabla2[[#This Row],[Nro. DNI / CE]]="","Corregir",IF(LEN(Tabla2[[#This Row],[Nro. DNI / CE]])&gt;=8,"OK","Corregir"))</f>
        <v>OK</v>
      </c>
      <c r="AA1040" s="42">
        <f>COUNTIF(Tabla2[APELLIDOS Y NOMBRES],Tabla2[[#This Row],[APELLIDOS Y NOMBRES]])</f>
        <v>1</v>
      </c>
      <c r="AB1040" s="42">
        <f>IF(Tabla2[[#This Row],[Trabajador]]&gt;1,1/Tabla2[[#This Row],[Trabajador]],Tabla2[[#This Row],[Trabajador]])</f>
        <v>1</v>
      </c>
      <c r="AC1040" t="str">
        <f>+IFERROR(IF(Tabla2[[#This Row],[FECHA CESE/BAJA]]="","No Aplica",IF(AND(MONTH(Tabla2[[#This Row],[FECHA CESE/BAJA]])=MONTH(TODAY()-30),YEAR(Tabla2[[#This Row],[FECHA CESE/BAJA]])=YEAR(TODAY())),MONTH(TODAY()-30)&amp;"-"&amp;YEAR(TODAY()),"Borrar")),"No aplica")</f>
        <v>No Aplica</v>
      </c>
      <c r="AD1040" t="str">
        <f>+IFERROR(IF(Tabla2[[#This Row],[FECHA INICIO DE LABORES EN OBRA]]="","No Aplica",IF(AND(MONTH(Tabla2[[#This Row],[FECHA INICIO DE LABORES EN OBRA]])=MONTH(TODAY()-30),YEAR(Tabla2[[#This Row],[FECHA INICIO DE LABORES EN OBRA]])=YEAR(TODAY())),MONTH(TODAY()-30)&amp;"-"&amp;YEAR(TODAY()),"No Aplica")),"No Aplica")</f>
        <v>No Aplica</v>
      </c>
    </row>
    <row r="1041" spans="1:30" x14ac:dyDescent="0.25">
      <c r="A1041" s="13" t="s">
        <v>5091</v>
      </c>
      <c r="B1041" s="15" t="s">
        <v>5092</v>
      </c>
      <c r="C1041" s="15" t="s">
        <v>5093</v>
      </c>
      <c r="D1041" s="15" t="s">
        <v>1446</v>
      </c>
      <c r="E1041" s="15" t="s">
        <v>1447</v>
      </c>
      <c r="F1041" s="39">
        <v>31439</v>
      </c>
      <c r="G1041" s="15">
        <v>2</v>
      </c>
      <c r="H1041" s="15" t="s">
        <v>3480</v>
      </c>
      <c r="I1041" s="15" t="s">
        <v>5097</v>
      </c>
      <c r="J1041" s="15" t="s">
        <v>5319</v>
      </c>
      <c r="K1041" s="15" t="s">
        <v>17</v>
      </c>
      <c r="L1041" s="40" t="s">
        <v>6</v>
      </c>
      <c r="M1041" s="39"/>
      <c r="N1041" s="41" t="s">
        <v>2687</v>
      </c>
      <c r="O1041" s="39">
        <v>45120</v>
      </c>
      <c r="P1041" s="40">
        <v>1</v>
      </c>
      <c r="Q1041" s="40">
        <v>4</v>
      </c>
      <c r="R1041" s="40" t="str">
        <f>IFERROR(VLOOKUP(Tabla2[[#This Row],[CONTRATISTA PRNCIPAL]],Hoja1!$L$5:$M$9,2,FALSE),"CJV")</f>
        <v>CJV</v>
      </c>
      <c r="S1041" s="40" t="str">
        <f>IF(Tabla2[[#This Row],[EMPRESA]]=Tabla2[[#This Row],[CONTRATISTA PRNCIPAL]],"Principal","Secundaria")</f>
        <v>Secundaria</v>
      </c>
      <c r="T1041" s="42">
        <f>IFERROR(1/COUNTIF(Tabla2[CONTRATISTA PRNCIPAL],Tabla2[[#This Row],[CONTRATISTA PRNCIPAL]]),0)</f>
        <v>0.006666666666666667</v>
      </c>
      <c r="U1041" s="43">
        <f>IF(((TODAY()-Tabla2[[#This Row],[FECHA NACIMIENTO]])/365)&lt;18,"Corregir", IF(((TODAY()-Tabla2[[#This Row],[FECHA NACIMIENTO]])/365)&gt;80, "Corregir",ROUNDDOWN(((TODAY()-Tabla2[[#This Row],[FECHA NACIMIENTO]])/365),0)))</f>
        <v>37</v>
      </c>
      <c r="V10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41" s="44" t="str">
        <f>+IF(Tabla2[[#This Row],[Edad]]="Corregir","Corregir","Ok")</f>
        <v>Ok</v>
      </c>
      <c r="X1041" s="42" t="str">
        <f>+IFERROR(VLOOKUP(Tabla2[[#This Row],[DISTRITO SEGÚN DNI]],Hoja1!$A$2:$B$32,2,FALSE),"No")</f>
        <v>ATE</v>
      </c>
      <c r="Y1041" s="42" t="str">
        <f>IF(OR(LOWER(Tabla2[[#This Row],[GENERO]])="masculino", LOWER(Tabla2[[#This Row],[GENERO]])="femenino"),"OK","Corregir")</f>
        <v>OK</v>
      </c>
      <c r="Z1041" s="42" t="str">
        <f>+IF(Tabla2[[#This Row],[Nro. DNI / CE]]="","Corregir",IF(LEN(Tabla2[[#This Row],[Nro. DNI / CE]])&gt;=8,"OK","Corregir"))</f>
        <v>OK</v>
      </c>
      <c r="AA1041" s="42">
        <f>COUNTIF(Tabla2[APELLIDOS Y NOMBRES],Tabla2[[#This Row],[APELLIDOS Y NOMBRES]])</f>
        <v>1</v>
      </c>
      <c r="AB1041" s="42">
        <f>IF(Tabla2[[#This Row],[Trabajador]]&gt;1,1/Tabla2[[#This Row],[Trabajador]],Tabla2[[#This Row],[Trabajador]])</f>
        <v>1</v>
      </c>
      <c r="AC1041" t="str">
        <f>+IFERROR(IF(Tabla2[[#This Row],[FECHA CESE/BAJA]]="","No Aplica",IF(AND(MONTH(Tabla2[[#This Row],[FECHA CESE/BAJA]])=MONTH(TODAY()-30),YEAR(Tabla2[[#This Row],[FECHA CESE/BAJA]])=YEAR(TODAY())),MONTH(TODAY()-30)&amp;"-"&amp;YEAR(TODAY()),"Borrar")),"No aplica")</f>
        <v>No Aplica</v>
      </c>
      <c r="AD1041" t="str">
        <f>+IFERROR(IF(Tabla2[[#This Row],[FECHA INICIO DE LABORES EN OBRA]]="","No Aplica",IF(AND(MONTH(Tabla2[[#This Row],[FECHA INICIO DE LABORES EN OBRA]])=MONTH(TODAY()-30),YEAR(Tabla2[[#This Row],[FECHA INICIO DE LABORES EN OBRA]])=YEAR(TODAY())),MONTH(TODAY()-30)&amp;"-"&amp;YEAR(TODAY()),"No Aplica")),"No Aplica")</f>
        <v>No Aplica</v>
      </c>
    </row>
    <row r="1042" spans="1:30" x14ac:dyDescent="0.25">
      <c r="A1042" s="13" t="s">
        <v>5091</v>
      </c>
      <c r="B1042" s="15" t="s">
        <v>5092</v>
      </c>
      <c r="C1042" s="15" t="s">
        <v>5093</v>
      </c>
      <c r="D1042" s="15" t="s">
        <v>776</v>
      </c>
      <c r="E1042" s="15" t="s">
        <v>777</v>
      </c>
      <c r="F1042" s="39">
        <v>32189</v>
      </c>
      <c r="G1042" s="15">
        <v>2</v>
      </c>
      <c r="H1042" s="15" t="s">
        <v>2751</v>
      </c>
      <c r="I1042" s="15" t="s">
        <v>3272</v>
      </c>
      <c r="J1042" s="15" t="s">
        <v>5320</v>
      </c>
      <c r="K1042" s="15" t="s">
        <v>34</v>
      </c>
      <c r="L1042" s="40" t="s">
        <v>6</v>
      </c>
      <c r="M1042" s="39"/>
      <c r="N1042" s="41" t="s">
        <v>2687</v>
      </c>
      <c r="O1042" s="39">
        <v>44979</v>
      </c>
      <c r="P1042" s="40">
        <v>1</v>
      </c>
      <c r="Q1042" s="40">
        <v>4</v>
      </c>
      <c r="R1042" s="40" t="str">
        <f>IFERROR(VLOOKUP(Tabla2[[#This Row],[CONTRATISTA PRNCIPAL]],Hoja1!$L$5:$M$9,2,FALSE),"CJV")</f>
        <v>CJV</v>
      </c>
      <c r="S1042" s="40" t="str">
        <f>IF(Tabla2[[#This Row],[EMPRESA]]=Tabla2[[#This Row],[CONTRATISTA PRNCIPAL]],"Principal","Secundaria")</f>
        <v>Secundaria</v>
      </c>
      <c r="T1042" s="42">
        <f>IFERROR(1/COUNTIF(Tabla2[CONTRATISTA PRNCIPAL],Tabla2[[#This Row],[CONTRATISTA PRNCIPAL]]),0)</f>
        <v>0.006666666666666667</v>
      </c>
      <c r="U1042" s="43">
        <f>IF(((TODAY()-Tabla2[[#This Row],[FECHA NACIMIENTO]])/365)&lt;18,"Corregir", IF(((TODAY()-Tabla2[[#This Row],[FECHA NACIMIENTO]])/365)&gt;80, "Corregir",ROUNDDOWN(((TODAY()-Tabla2[[#This Row],[FECHA NACIMIENTO]])/365),0)))</f>
        <v>35</v>
      </c>
      <c r="V10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42" s="44" t="str">
        <f>+IF(Tabla2[[#This Row],[Edad]]="Corregir","Corregir","Ok")</f>
        <v>Ok</v>
      </c>
      <c r="X1042" s="42" t="str">
        <f>+IFERROR(VLOOKUP(Tabla2[[#This Row],[DISTRITO SEGÚN DNI]],Hoja1!$A$2:$B$32,2,FALSE),"No")</f>
        <v>SANTA ANITA</v>
      </c>
      <c r="Y1042" s="42" t="str">
        <f>IF(OR(LOWER(Tabla2[[#This Row],[GENERO]])="masculino", LOWER(Tabla2[[#This Row],[GENERO]])="femenino"),"OK","Corregir")</f>
        <v>OK</v>
      </c>
      <c r="Z1042" s="42" t="str">
        <f>+IF(Tabla2[[#This Row],[Nro. DNI / CE]]="","Corregir",IF(LEN(Tabla2[[#This Row],[Nro. DNI / CE]])&gt;=8,"OK","Corregir"))</f>
        <v>OK</v>
      </c>
      <c r="AA1042" s="42">
        <f>COUNTIF(Tabla2[APELLIDOS Y NOMBRES],Tabla2[[#This Row],[APELLIDOS Y NOMBRES]])</f>
        <v>1</v>
      </c>
      <c r="AB1042" s="42">
        <f>IF(Tabla2[[#This Row],[Trabajador]]&gt;1,1/Tabla2[[#This Row],[Trabajador]],Tabla2[[#This Row],[Trabajador]])</f>
        <v>1</v>
      </c>
      <c r="AC1042" t="str">
        <f>+IFERROR(IF(Tabla2[[#This Row],[FECHA CESE/BAJA]]="","No Aplica",IF(AND(MONTH(Tabla2[[#This Row],[FECHA CESE/BAJA]])=MONTH(TODAY()-30),YEAR(Tabla2[[#This Row],[FECHA CESE/BAJA]])=YEAR(TODAY())),MONTH(TODAY()-30)&amp;"-"&amp;YEAR(TODAY()),"Borrar")),"No aplica")</f>
        <v>No Aplica</v>
      </c>
      <c r="AD1042" t="str">
        <f>+IFERROR(IF(Tabla2[[#This Row],[FECHA INICIO DE LABORES EN OBRA]]="","No Aplica",IF(AND(MONTH(Tabla2[[#This Row],[FECHA INICIO DE LABORES EN OBRA]])=MONTH(TODAY()-30),YEAR(Tabla2[[#This Row],[FECHA INICIO DE LABORES EN OBRA]])=YEAR(TODAY())),MONTH(TODAY()-30)&amp;"-"&amp;YEAR(TODAY()),"No Aplica")),"No Aplica")</f>
        <v>No Aplica</v>
      </c>
    </row>
    <row r="1043" spans="1:30" x14ac:dyDescent="0.25">
      <c r="A1043" s="13" t="s">
        <v>5091</v>
      </c>
      <c r="B1043" s="15" t="s">
        <v>5092</v>
      </c>
      <c r="C1043" s="15" t="s">
        <v>5093</v>
      </c>
      <c r="D1043" s="15" t="s">
        <v>5321</v>
      </c>
      <c r="E1043" s="15" t="s">
        <v>5322</v>
      </c>
      <c r="F1043" s="39">
        <v>29833</v>
      </c>
      <c r="G1043" s="15">
        <v>2</v>
      </c>
      <c r="H1043" s="15" t="s">
        <v>3492</v>
      </c>
      <c r="I1043" s="15" t="s">
        <v>5097</v>
      </c>
      <c r="J1043" s="15" t="s">
        <v>5323</v>
      </c>
      <c r="K1043" s="15" t="s">
        <v>2641</v>
      </c>
      <c r="L1043" s="40" t="s">
        <v>6</v>
      </c>
      <c r="M1043" s="39"/>
      <c r="N1043" s="41" t="s">
        <v>2687</v>
      </c>
      <c r="O1043" s="39">
        <v>44965</v>
      </c>
      <c r="P1043" s="40">
        <v>1</v>
      </c>
      <c r="Q1043" s="40">
        <v>4</v>
      </c>
      <c r="R1043" s="40" t="str">
        <f>IFERROR(VLOOKUP(Tabla2[[#This Row],[CONTRATISTA PRNCIPAL]],Hoja1!$L$5:$M$9,2,FALSE),"CJV")</f>
        <v>CJV</v>
      </c>
      <c r="S1043" s="40" t="str">
        <f>IF(Tabla2[[#This Row],[EMPRESA]]=Tabla2[[#This Row],[CONTRATISTA PRNCIPAL]],"Principal","Secundaria")</f>
        <v>Secundaria</v>
      </c>
      <c r="T1043" s="42">
        <f>IFERROR(1/COUNTIF(Tabla2[CONTRATISTA PRNCIPAL],Tabla2[[#This Row],[CONTRATISTA PRNCIPAL]]),0)</f>
        <v>0.006666666666666667</v>
      </c>
      <c r="U1043" s="43">
        <f>IF(((TODAY()-Tabla2[[#This Row],[FECHA NACIMIENTO]])/365)&lt;18,"Corregir", IF(((TODAY()-Tabla2[[#This Row],[FECHA NACIMIENTO]])/365)&gt;80, "Corregir",ROUNDDOWN(((TODAY()-Tabla2[[#This Row],[FECHA NACIMIENTO]])/365),0)))</f>
        <v>42</v>
      </c>
      <c r="V10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43" s="44" t="str">
        <f>+IF(Tabla2[[#This Row],[Edad]]="Corregir","Corregir","Ok")</f>
        <v>Ok</v>
      </c>
      <c r="X1043" s="42" t="str">
        <f>+IFERROR(VLOOKUP(Tabla2[[#This Row],[DISTRITO SEGÚN DNI]],Hoja1!$A$2:$B$32,2,FALSE),"No")</f>
        <v>No</v>
      </c>
      <c r="Y1043" s="42" t="str">
        <f>IF(OR(LOWER(Tabla2[[#This Row],[GENERO]])="masculino", LOWER(Tabla2[[#This Row],[GENERO]])="femenino"),"OK","Corregir")</f>
        <v>OK</v>
      </c>
      <c r="Z1043" s="42" t="str">
        <f>+IF(Tabla2[[#This Row],[Nro. DNI / CE]]="","Corregir",IF(LEN(Tabla2[[#This Row],[Nro. DNI / CE]])&gt;=8,"OK","Corregir"))</f>
        <v>OK</v>
      </c>
      <c r="AA1043" s="42">
        <f>COUNTIF(Tabla2[APELLIDOS Y NOMBRES],Tabla2[[#This Row],[APELLIDOS Y NOMBRES]])</f>
        <v>1</v>
      </c>
      <c r="AB1043" s="42">
        <f>IF(Tabla2[[#This Row],[Trabajador]]&gt;1,1/Tabla2[[#This Row],[Trabajador]],Tabla2[[#This Row],[Trabajador]])</f>
        <v>1</v>
      </c>
      <c r="AC1043" t="str">
        <f>+IFERROR(IF(Tabla2[[#This Row],[FECHA CESE/BAJA]]="","No Aplica",IF(AND(MONTH(Tabla2[[#This Row],[FECHA CESE/BAJA]])=MONTH(TODAY()-30),YEAR(Tabla2[[#This Row],[FECHA CESE/BAJA]])=YEAR(TODAY())),MONTH(TODAY()-30)&amp;"-"&amp;YEAR(TODAY()),"Borrar")),"No aplica")</f>
        <v>No Aplica</v>
      </c>
      <c r="AD1043" t="str">
        <f>+IFERROR(IF(Tabla2[[#This Row],[FECHA INICIO DE LABORES EN OBRA]]="","No Aplica",IF(AND(MONTH(Tabla2[[#This Row],[FECHA INICIO DE LABORES EN OBRA]])=MONTH(TODAY()-30),YEAR(Tabla2[[#This Row],[FECHA INICIO DE LABORES EN OBRA]])=YEAR(TODAY())),MONTH(TODAY()-30)&amp;"-"&amp;YEAR(TODAY()),"No Aplica")),"No Aplica")</f>
        <v>No Aplica</v>
      </c>
    </row>
    <row r="1044" spans="1:30" x14ac:dyDescent="0.25">
      <c r="A1044" s="13" t="s">
        <v>5091</v>
      </c>
      <c r="B1044" s="15" t="s">
        <v>5092</v>
      </c>
      <c r="C1044" s="15" t="s">
        <v>5093</v>
      </c>
      <c r="D1044" s="15" t="s">
        <v>912</v>
      </c>
      <c r="E1044" s="15" t="s">
        <v>913</v>
      </c>
      <c r="F1044" s="39">
        <v>37708</v>
      </c>
      <c r="G1044" s="15">
        <v>2</v>
      </c>
      <c r="H1044" s="15" t="s">
        <v>2751</v>
      </c>
      <c r="I1044" s="15" t="s">
        <v>5324</v>
      </c>
      <c r="J1044" s="15" t="s">
        <v>5325</v>
      </c>
      <c r="K1044" s="15" t="s">
        <v>17</v>
      </c>
      <c r="L1044" s="40" t="s">
        <v>6</v>
      </c>
      <c r="M1044" s="39"/>
      <c r="N1044" s="41" t="s">
        <v>2687</v>
      </c>
      <c r="O1044" s="39">
        <v>45026</v>
      </c>
      <c r="P1044" s="40">
        <v>1</v>
      </c>
      <c r="Q1044" s="40">
        <v>4</v>
      </c>
      <c r="R1044" s="40" t="str">
        <f>IFERROR(VLOOKUP(Tabla2[[#This Row],[CONTRATISTA PRNCIPAL]],Hoja1!$L$5:$M$9,2,FALSE),"CJV")</f>
        <v>CJV</v>
      </c>
      <c r="S1044" s="40" t="str">
        <f>IF(Tabla2[[#This Row],[EMPRESA]]=Tabla2[[#This Row],[CONTRATISTA PRNCIPAL]],"Principal","Secundaria")</f>
        <v>Secundaria</v>
      </c>
      <c r="T1044" s="42">
        <f>IFERROR(1/COUNTIF(Tabla2[CONTRATISTA PRNCIPAL],Tabla2[[#This Row],[CONTRATISTA PRNCIPAL]]),0)</f>
        <v>0.006666666666666667</v>
      </c>
      <c r="U1044" s="43">
        <f>IF(((TODAY()-Tabla2[[#This Row],[FECHA NACIMIENTO]])/365)&lt;18,"Corregir", IF(((TODAY()-Tabla2[[#This Row],[FECHA NACIMIENTO]])/365)&gt;80, "Corregir",ROUNDDOWN(((TODAY()-Tabla2[[#This Row],[FECHA NACIMIENTO]])/365),0)))</f>
        <v>20</v>
      </c>
      <c r="V10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044" s="44" t="str">
        <f>+IF(Tabla2[[#This Row],[Edad]]="Corregir","Corregir","Ok")</f>
        <v>Ok</v>
      </c>
      <c r="X1044" s="42" t="str">
        <f>+IFERROR(VLOOKUP(Tabla2[[#This Row],[DISTRITO SEGÚN DNI]],Hoja1!$A$2:$B$32,2,FALSE),"No")</f>
        <v>ATE</v>
      </c>
      <c r="Y1044" s="42" t="str">
        <f>IF(OR(LOWER(Tabla2[[#This Row],[GENERO]])="masculino", LOWER(Tabla2[[#This Row],[GENERO]])="femenino"),"OK","Corregir")</f>
        <v>OK</v>
      </c>
      <c r="Z1044" s="42" t="str">
        <f>+IF(Tabla2[[#This Row],[Nro. DNI / CE]]="","Corregir",IF(LEN(Tabla2[[#This Row],[Nro. DNI / CE]])&gt;=8,"OK","Corregir"))</f>
        <v>OK</v>
      </c>
      <c r="AA1044" s="42">
        <f>COUNTIF(Tabla2[APELLIDOS Y NOMBRES],Tabla2[[#This Row],[APELLIDOS Y NOMBRES]])</f>
        <v>1</v>
      </c>
      <c r="AB1044" s="42">
        <f>IF(Tabla2[[#This Row],[Trabajador]]&gt;1,1/Tabla2[[#This Row],[Trabajador]],Tabla2[[#This Row],[Trabajador]])</f>
        <v>1</v>
      </c>
      <c r="AC1044" t="str">
        <f>+IFERROR(IF(Tabla2[[#This Row],[FECHA CESE/BAJA]]="","No Aplica",IF(AND(MONTH(Tabla2[[#This Row],[FECHA CESE/BAJA]])=MONTH(TODAY()-30),YEAR(Tabla2[[#This Row],[FECHA CESE/BAJA]])=YEAR(TODAY())),MONTH(TODAY()-30)&amp;"-"&amp;YEAR(TODAY()),"Borrar")),"No aplica")</f>
        <v>No Aplica</v>
      </c>
      <c r="AD1044" t="str">
        <f>+IFERROR(IF(Tabla2[[#This Row],[FECHA INICIO DE LABORES EN OBRA]]="","No Aplica",IF(AND(MONTH(Tabla2[[#This Row],[FECHA INICIO DE LABORES EN OBRA]])=MONTH(TODAY()-30),YEAR(Tabla2[[#This Row],[FECHA INICIO DE LABORES EN OBRA]])=YEAR(TODAY())),MONTH(TODAY()-30)&amp;"-"&amp;YEAR(TODAY()),"No Aplica")),"No Aplica")</f>
        <v>No Aplica</v>
      </c>
    </row>
    <row r="1045" spans="1:30" x14ac:dyDescent="0.25">
      <c r="A1045" s="13" t="s">
        <v>5091</v>
      </c>
      <c r="B1045" s="15" t="s">
        <v>5092</v>
      </c>
      <c r="C1045" s="15" t="s">
        <v>5093</v>
      </c>
      <c r="D1045" s="15">
        <v>10325706</v>
      </c>
      <c r="E1045" s="15" t="s">
        <v>5326</v>
      </c>
      <c r="F1045" s="39">
        <v>27453</v>
      </c>
      <c r="G1045" s="15">
        <v>2</v>
      </c>
      <c r="H1045" s="15" t="s">
        <v>3492</v>
      </c>
      <c r="I1045" s="15" t="s">
        <v>5097</v>
      </c>
      <c r="J1045" s="15" t="s">
        <v>5327</v>
      </c>
      <c r="K1045" s="15" t="s">
        <v>2174</v>
      </c>
      <c r="L1045" s="40" t="s">
        <v>6</v>
      </c>
      <c r="M1045" s="39"/>
      <c r="N1045" s="41" t="s">
        <v>2687</v>
      </c>
      <c r="O1045" s="39">
        <v>45012</v>
      </c>
      <c r="P1045" s="40">
        <v>1</v>
      </c>
      <c r="Q1045" s="40">
        <v>4</v>
      </c>
      <c r="R1045" s="40" t="str">
        <f>IFERROR(VLOOKUP(Tabla2[[#This Row],[CONTRATISTA PRNCIPAL]],Hoja1!$L$5:$M$9,2,FALSE),"CJV")</f>
        <v>CJV</v>
      </c>
      <c r="S1045" s="40" t="str">
        <f>IF(Tabla2[[#This Row],[EMPRESA]]=Tabla2[[#This Row],[CONTRATISTA PRNCIPAL]],"Principal","Secundaria")</f>
        <v>Secundaria</v>
      </c>
      <c r="T1045" s="42">
        <f>IFERROR(1/COUNTIF(Tabla2[CONTRATISTA PRNCIPAL],Tabla2[[#This Row],[CONTRATISTA PRNCIPAL]]),0)</f>
        <v>0.006666666666666667</v>
      </c>
      <c r="U1045" s="43">
        <f>IF(((TODAY()-Tabla2[[#This Row],[FECHA NACIMIENTO]])/365)&lt;18,"Corregir", IF(((TODAY()-Tabla2[[#This Row],[FECHA NACIMIENTO]])/365)&gt;80, "Corregir",ROUNDDOWN(((TODAY()-Tabla2[[#This Row],[FECHA NACIMIENTO]])/365),0)))</f>
        <v>48</v>
      </c>
      <c r="V10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45" s="44" t="str">
        <f>+IF(Tabla2[[#This Row],[Edad]]="Corregir","Corregir","Ok")</f>
        <v>Ok</v>
      </c>
      <c r="X1045" s="42" t="str">
        <f>+IFERROR(VLOOKUP(Tabla2[[#This Row],[DISTRITO SEGÚN DNI]],Hoja1!$A$2:$B$32,2,FALSE),"No")</f>
        <v>No</v>
      </c>
      <c r="Y1045" s="42" t="str">
        <f>IF(OR(LOWER(Tabla2[[#This Row],[GENERO]])="masculino", LOWER(Tabla2[[#This Row],[GENERO]])="femenino"),"OK","Corregir")</f>
        <v>OK</v>
      </c>
      <c r="Z1045" s="42" t="str">
        <f>+IF(Tabla2[[#This Row],[Nro. DNI / CE]]="","Corregir",IF(LEN(Tabla2[[#This Row],[Nro. DNI / CE]])&gt;=8,"OK","Corregir"))</f>
        <v>OK</v>
      </c>
      <c r="AA1045" s="42">
        <f>COUNTIF(Tabla2[APELLIDOS Y NOMBRES],Tabla2[[#This Row],[APELLIDOS Y NOMBRES]])</f>
        <v>1</v>
      </c>
      <c r="AB1045" s="42">
        <f>IF(Tabla2[[#This Row],[Trabajador]]&gt;1,1/Tabla2[[#This Row],[Trabajador]],Tabla2[[#This Row],[Trabajador]])</f>
        <v>1</v>
      </c>
      <c r="AC1045" t="str">
        <f>+IFERROR(IF(Tabla2[[#This Row],[FECHA CESE/BAJA]]="","No Aplica",IF(AND(MONTH(Tabla2[[#This Row],[FECHA CESE/BAJA]])=MONTH(TODAY()-30),YEAR(Tabla2[[#This Row],[FECHA CESE/BAJA]])=YEAR(TODAY())),MONTH(TODAY()-30)&amp;"-"&amp;YEAR(TODAY()),"Borrar")),"No aplica")</f>
        <v>No Aplica</v>
      </c>
      <c r="AD1045" t="str">
        <f>+IFERROR(IF(Tabla2[[#This Row],[FECHA INICIO DE LABORES EN OBRA]]="","No Aplica",IF(AND(MONTH(Tabla2[[#This Row],[FECHA INICIO DE LABORES EN OBRA]])=MONTH(TODAY()-30),YEAR(Tabla2[[#This Row],[FECHA INICIO DE LABORES EN OBRA]])=YEAR(TODAY())),MONTH(TODAY()-30)&amp;"-"&amp;YEAR(TODAY()),"No Aplica")),"No Aplica")</f>
        <v>No Aplica</v>
      </c>
    </row>
    <row r="1046" spans="1:30" x14ac:dyDescent="0.25">
      <c r="A1046" s="13" t="s">
        <v>5099</v>
      </c>
      <c r="B1046" s="15" t="s">
        <v>5100</v>
      </c>
      <c r="C1046" s="15" t="s">
        <v>5093</v>
      </c>
      <c r="D1046" s="15" t="s">
        <v>5328</v>
      </c>
      <c r="E1046" s="15" t="s">
        <v>5329</v>
      </c>
      <c r="F1046" s="39">
        <v>28971</v>
      </c>
      <c r="G1046" s="15">
        <v>2</v>
      </c>
      <c r="H1046" s="15" t="s">
        <v>5096</v>
      </c>
      <c r="I1046" s="15" t="s">
        <v>5097</v>
      </c>
      <c r="J1046" s="15" t="s">
        <v>5330</v>
      </c>
      <c r="K1046" s="15" t="s">
        <v>3569</v>
      </c>
      <c r="L1046" s="40" t="s">
        <v>6</v>
      </c>
      <c r="M1046" s="39"/>
      <c r="N1046" s="41" t="s">
        <v>2687</v>
      </c>
      <c r="O1046" s="39">
        <v>45126</v>
      </c>
      <c r="P1046" s="40">
        <v>1</v>
      </c>
      <c r="Q1046" s="40">
        <v>4</v>
      </c>
      <c r="R1046" s="40" t="str">
        <f>IFERROR(VLOOKUP(Tabla2[[#This Row],[CONTRATISTA PRNCIPAL]],Hoja1!$L$5:$M$9,2,FALSE),"CJV")</f>
        <v>CJV</v>
      </c>
      <c r="S1046" s="40" t="str">
        <f>IF(Tabla2[[#This Row],[EMPRESA]]=Tabla2[[#This Row],[CONTRATISTA PRNCIPAL]],"Principal","Secundaria")</f>
        <v>Secundaria</v>
      </c>
      <c r="T1046" s="42">
        <f>IFERROR(1/COUNTIF(Tabla2[CONTRATISTA PRNCIPAL],Tabla2[[#This Row],[CONTRATISTA PRNCIPAL]]),0)</f>
        <v>0.006666666666666667</v>
      </c>
      <c r="U1046" s="43">
        <f>IF(((TODAY()-Tabla2[[#This Row],[FECHA NACIMIENTO]])/365)&lt;18,"Corregir", IF(((TODAY()-Tabla2[[#This Row],[FECHA NACIMIENTO]])/365)&gt;80, "Corregir",ROUNDDOWN(((TODAY()-Tabla2[[#This Row],[FECHA NACIMIENTO]])/365),0)))</f>
        <v>44</v>
      </c>
      <c r="V10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46" s="44" t="str">
        <f>+IF(Tabla2[[#This Row],[Edad]]="Corregir","Corregir","Ok")</f>
        <v>Ok</v>
      </c>
      <c r="X1046" s="42" t="str">
        <f>+IFERROR(VLOOKUP(Tabla2[[#This Row],[DISTRITO SEGÚN DNI]],Hoja1!$A$2:$B$32,2,FALSE),"No")</f>
        <v>No</v>
      </c>
      <c r="Y1046" s="42" t="str">
        <f>IF(OR(LOWER(Tabla2[[#This Row],[GENERO]])="masculino", LOWER(Tabla2[[#This Row],[GENERO]])="femenino"),"OK","Corregir")</f>
        <v>OK</v>
      </c>
      <c r="Z1046" s="42" t="str">
        <f>+IF(Tabla2[[#This Row],[Nro. DNI / CE]]="","Corregir",IF(LEN(Tabla2[[#This Row],[Nro. DNI / CE]])&gt;=8,"OK","Corregir"))</f>
        <v>OK</v>
      </c>
      <c r="AA1046" s="42">
        <f>COUNTIF(Tabla2[APELLIDOS Y NOMBRES],Tabla2[[#This Row],[APELLIDOS Y NOMBRES]])</f>
        <v>1</v>
      </c>
      <c r="AB1046" s="42">
        <f>IF(Tabla2[[#This Row],[Trabajador]]&gt;1,1/Tabla2[[#This Row],[Trabajador]],Tabla2[[#This Row],[Trabajador]])</f>
        <v>1</v>
      </c>
      <c r="AC1046" t="str">
        <f>+IFERROR(IF(Tabla2[[#This Row],[FECHA CESE/BAJA]]="","No Aplica",IF(AND(MONTH(Tabla2[[#This Row],[FECHA CESE/BAJA]])=MONTH(TODAY()-30),YEAR(Tabla2[[#This Row],[FECHA CESE/BAJA]])=YEAR(TODAY())),MONTH(TODAY()-30)&amp;"-"&amp;YEAR(TODAY()),"Borrar")),"No aplica")</f>
        <v>No Aplica</v>
      </c>
      <c r="AD1046" t="str">
        <f>+IFERROR(IF(Tabla2[[#This Row],[FECHA INICIO DE LABORES EN OBRA]]="","No Aplica",IF(AND(MONTH(Tabla2[[#This Row],[FECHA INICIO DE LABORES EN OBRA]])=MONTH(TODAY()-30),YEAR(Tabla2[[#This Row],[FECHA INICIO DE LABORES EN OBRA]])=YEAR(TODAY())),MONTH(TODAY()-30)&amp;"-"&amp;YEAR(TODAY()),"No Aplica")),"No Aplica")</f>
        <v>No Aplica</v>
      </c>
    </row>
    <row r="1047" spans="1:30" x14ac:dyDescent="0.25">
      <c r="A1047" s="13" t="s">
        <v>5091</v>
      </c>
      <c r="B1047" s="15" t="s">
        <v>5092</v>
      </c>
      <c r="C1047" s="15" t="s">
        <v>5093</v>
      </c>
      <c r="D1047" s="15">
        <v>46654475</v>
      </c>
      <c r="E1047" s="15" t="s">
        <v>5331</v>
      </c>
      <c r="F1047" s="39">
        <v>33088</v>
      </c>
      <c r="G1047" s="15">
        <v>1</v>
      </c>
      <c r="H1047" s="15" t="s">
        <v>5251</v>
      </c>
      <c r="I1047" s="15" t="s">
        <v>5097</v>
      </c>
      <c r="J1047" s="15" t="s">
        <v>5332</v>
      </c>
      <c r="K1047" s="15" t="s">
        <v>3557</v>
      </c>
      <c r="L1047" s="40" t="s">
        <v>6</v>
      </c>
      <c r="M1047" s="39"/>
      <c r="N1047" s="41" t="s">
        <v>2687</v>
      </c>
      <c r="O1047" s="39">
        <v>44993</v>
      </c>
      <c r="P1047" s="40">
        <v>1</v>
      </c>
      <c r="Q1047" s="40">
        <v>1</v>
      </c>
      <c r="R1047" s="40" t="str">
        <f>IFERROR(VLOOKUP(Tabla2[[#This Row],[CONTRATISTA PRNCIPAL]],Hoja1!$L$5:$M$9,2,FALSE),"CJV")</f>
        <v>CJV</v>
      </c>
      <c r="S1047" s="40" t="str">
        <f>IF(Tabla2[[#This Row],[EMPRESA]]=Tabla2[[#This Row],[CONTRATISTA PRNCIPAL]],"Principal","Secundaria")</f>
        <v>Secundaria</v>
      </c>
      <c r="T1047" s="42">
        <f>IFERROR(1/COUNTIF(Tabla2[CONTRATISTA PRNCIPAL],Tabla2[[#This Row],[CONTRATISTA PRNCIPAL]]),0)</f>
        <v>0.006666666666666667</v>
      </c>
      <c r="U1047" s="43">
        <f>IF(((TODAY()-Tabla2[[#This Row],[FECHA NACIMIENTO]])/365)&lt;18,"Corregir", IF(((TODAY()-Tabla2[[#This Row],[FECHA NACIMIENTO]])/365)&gt;80, "Corregir",ROUNDDOWN(((TODAY()-Tabla2[[#This Row],[FECHA NACIMIENTO]])/365),0)))</f>
        <v>33</v>
      </c>
      <c r="V10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47" s="44" t="str">
        <f>+IF(Tabla2[[#This Row],[Edad]]="Corregir","Corregir","Ok")</f>
        <v>Ok</v>
      </c>
      <c r="X1047" s="42" t="str">
        <f>+IFERROR(VLOOKUP(Tabla2[[#This Row],[DISTRITO SEGÚN DNI]],Hoja1!$A$2:$B$32,2,FALSE),"No")</f>
        <v>No</v>
      </c>
      <c r="Y1047" s="42" t="str">
        <f>IF(OR(LOWER(Tabla2[[#This Row],[GENERO]])="masculino", LOWER(Tabla2[[#This Row],[GENERO]])="femenino"),"OK","Corregir")</f>
        <v>OK</v>
      </c>
      <c r="Z1047" s="42" t="str">
        <f>+IF(Tabla2[[#This Row],[Nro. DNI / CE]]="","Corregir",IF(LEN(Tabla2[[#This Row],[Nro. DNI / CE]])&gt;=8,"OK","Corregir"))</f>
        <v>OK</v>
      </c>
      <c r="AA1047" s="42">
        <f>COUNTIF(Tabla2[APELLIDOS Y NOMBRES],Tabla2[[#This Row],[APELLIDOS Y NOMBRES]])</f>
        <v>1</v>
      </c>
      <c r="AB1047" s="42">
        <f>IF(Tabla2[[#This Row],[Trabajador]]&gt;1,1/Tabla2[[#This Row],[Trabajador]],Tabla2[[#This Row],[Trabajador]])</f>
        <v>1</v>
      </c>
      <c r="AC1047" t="str">
        <f>+IFERROR(IF(Tabla2[[#This Row],[FECHA CESE/BAJA]]="","No Aplica",IF(AND(MONTH(Tabla2[[#This Row],[FECHA CESE/BAJA]])=MONTH(TODAY()-30),YEAR(Tabla2[[#This Row],[FECHA CESE/BAJA]])=YEAR(TODAY())),MONTH(TODAY()-30)&amp;"-"&amp;YEAR(TODAY()),"Borrar")),"No aplica")</f>
        <v>No Aplica</v>
      </c>
      <c r="AD1047" t="str">
        <f>+IFERROR(IF(Tabla2[[#This Row],[FECHA INICIO DE LABORES EN OBRA]]="","No Aplica",IF(AND(MONTH(Tabla2[[#This Row],[FECHA INICIO DE LABORES EN OBRA]])=MONTH(TODAY()-30),YEAR(Tabla2[[#This Row],[FECHA INICIO DE LABORES EN OBRA]])=YEAR(TODAY())),MONTH(TODAY()-30)&amp;"-"&amp;YEAR(TODAY()),"No Aplica")),"No Aplica")</f>
        <v>No Aplica</v>
      </c>
    </row>
    <row r="1048" spans="1:30" x14ac:dyDescent="0.25">
      <c r="A1048" s="13" t="s">
        <v>5099</v>
      </c>
      <c r="B1048" s="15" t="s">
        <v>5100</v>
      </c>
      <c r="C1048" s="15" t="s">
        <v>5093</v>
      </c>
      <c r="D1048" s="15" t="s">
        <v>1448</v>
      </c>
      <c r="E1048" s="15" t="s">
        <v>1449</v>
      </c>
      <c r="F1048" s="39">
        <v>31084</v>
      </c>
      <c r="G1048" s="15">
        <v>2</v>
      </c>
      <c r="H1048" s="15" t="s">
        <v>3492</v>
      </c>
      <c r="I1048" s="15" t="s">
        <v>5097</v>
      </c>
      <c r="J1048" s="15" t="s">
        <v>5333</v>
      </c>
      <c r="K1048" s="15" t="s">
        <v>26</v>
      </c>
      <c r="L1048" s="40" t="s">
        <v>6</v>
      </c>
      <c r="M1048" s="39"/>
      <c r="N1048" s="41" t="s">
        <v>2687</v>
      </c>
      <c r="O1048" s="39">
        <v>45139</v>
      </c>
      <c r="P1048" s="40">
        <v>1</v>
      </c>
      <c r="Q1048" s="40">
        <v>4</v>
      </c>
      <c r="R1048" s="40" t="str">
        <f>IFERROR(VLOOKUP(Tabla2[[#This Row],[CONTRATISTA PRNCIPAL]],Hoja1!$L$5:$M$9,2,FALSE),"CJV")</f>
        <v>CJV</v>
      </c>
      <c r="S1048" s="40" t="str">
        <f>IF(Tabla2[[#This Row],[EMPRESA]]=Tabla2[[#This Row],[CONTRATISTA PRNCIPAL]],"Principal","Secundaria")</f>
        <v>Secundaria</v>
      </c>
      <c r="T1048" s="42">
        <f>IFERROR(1/COUNTIF(Tabla2[CONTRATISTA PRNCIPAL],Tabla2[[#This Row],[CONTRATISTA PRNCIPAL]]),0)</f>
        <v>0.006666666666666667</v>
      </c>
      <c r="U1048" s="43">
        <f>IF(((TODAY()-Tabla2[[#This Row],[FECHA NACIMIENTO]])/365)&lt;18,"Corregir", IF(((TODAY()-Tabla2[[#This Row],[FECHA NACIMIENTO]])/365)&gt;80, "Corregir",ROUNDDOWN(((TODAY()-Tabla2[[#This Row],[FECHA NACIMIENTO]])/365),0)))</f>
        <v>38</v>
      </c>
      <c r="V10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48" s="44" t="str">
        <f>+IF(Tabla2[[#This Row],[Edad]]="Corregir","Corregir","Ok")</f>
        <v>Ok</v>
      </c>
      <c r="X1048" s="42" t="str">
        <f>+IFERROR(VLOOKUP(Tabla2[[#This Row],[DISTRITO SEGÚN DNI]],Hoja1!$A$2:$B$32,2,FALSE),"No")</f>
        <v>EL AGUSTINO</v>
      </c>
      <c r="Y1048" s="42" t="str">
        <f>IF(OR(LOWER(Tabla2[[#This Row],[GENERO]])="masculino", LOWER(Tabla2[[#This Row],[GENERO]])="femenino"),"OK","Corregir")</f>
        <v>OK</v>
      </c>
      <c r="Z1048" s="42" t="str">
        <f>+IF(Tabla2[[#This Row],[Nro. DNI / CE]]="","Corregir",IF(LEN(Tabla2[[#This Row],[Nro. DNI / CE]])&gt;=8,"OK","Corregir"))</f>
        <v>OK</v>
      </c>
      <c r="AA1048" s="42">
        <f>COUNTIF(Tabla2[APELLIDOS Y NOMBRES],Tabla2[[#This Row],[APELLIDOS Y NOMBRES]])</f>
        <v>1</v>
      </c>
      <c r="AB1048" s="42">
        <f>IF(Tabla2[[#This Row],[Trabajador]]&gt;1,1/Tabla2[[#This Row],[Trabajador]],Tabla2[[#This Row],[Trabajador]])</f>
        <v>1</v>
      </c>
      <c r="AC1048" t="str">
        <f>+IFERROR(IF(Tabla2[[#This Row],[FECHA CESE/BAJA]]="","No Aplica",IF(AND(MONTH(Tabla2[[#This Row],[FECHA CESE/BAJA]])=MONTH(TODAY()-30),YEAR(Tabla2[[#This Row],[FECHA CESE/BAJA]])=YEAR(TODAY())),MONTH(TODAY()-30)&amp;"-"&amp;YEAR(TODAY()),"Borrar")),"No aplica")</f>
        <v>No Aplica</v>
      </c>
      <c r="AD1048" t="str">
        <f>+IFERROR(IF(Tabla2[[#This Row],[FECHA INICIO DE LABORES EN OBRA]]="","No Aplica",IF(AND(MONTH(Tabla2[[#This Row],[FECHA INICIO DE LABORES EN OBRA]])=MONTH(TODAY()-30),YEAR(Tabla2[[#This Row],[FECHA INICIO DE LABORES EN OBRA]])=YEAR(TODAY())),MONTH(TODAY()-30)&amp;"-"&amp;YEAR(TODAY()),"No Aplica")),"No Aplica")</f>
        <v>8-2023</v>
      </c>
    </row>
    <row r="1049" spans="1:30" x14ac:dyDescent="0.25">
      <c r="A1049" s="13" t="s">
        <v>5091</v>
      </c>
      <c r="B1049" s="15" t="s">
        <v>5092</v>
      </c>
      <c r="C1049" s="15" t="s">
        <v>5093</v>
      </c>
      <c r="D1049" s="15" t="s">
        <v>5334</v>
      </c>
      <c r="E1049" s="15" t="s">
        <v>5335</v>
      </c>
      <c r="F1049" s="39">
        <v>37110</v>
      </c>
      <c r="G1049" s="15">
        <v>2</v>
      </c>
      <c r="H1049" s="15" t="s">
        <v>5096</v>
      </c>
      <c r="I1049" s="15" t="s">
        <v>5097</v>
      </c>
      <c r="J1049" s="15" t="s">
        <v>5336</v>
      </c>
      <c r="K1049" s="15" t="s">
        <v>3482</v>
      </c>
      <c r="L1049" s="40" t="s">
        <v>6</v>
      </c>
      <c r="M1049" s="39"/>
      <c r="N1049" s="41" t="s">
        <v>2687</v>
      </c>
      <c r="O1049" s="39">
        <v>45120</v>
      </c>
      <c r="P1049" s="40">
        <v>1</v>
      </c>
      <c r="Q1049" s="40">
        <v>4</v>
      </c>
      <c r="R1049" s="40" t="str">
        <f>IFERROR(VLOOKUP(Tabla2[[#This Row],[CONTRATISTA PRNCIPAL]],Hoja1!$L$5:$M$9,2,FALSE),"CJV")</f>
        <v>CJV</v>
      </c>
      <c r="S1049" s="40" t="str">
        <f>IF(Tabla2[[#This Row],[EMPRESA]]=Tabla2[[#This Row],[CONTRATISTA PRNCIPAL]],"Principal","Secundaria")</f>
        <v>Secundaria</v>
      </c>
      <c r="T1049" s="42">
        <f>IFERROR(1/COUNTIF(Tabla2[CONTRATISTA PRNCIPAL],Tabla2[[#This Row],[CONTRATISTA PRNCIPAL]]),0)</f>
        <v>0.006666666666666667</v>
      </c>
      <c r="U1049" s="43">
        <f>IF(((TODAY()-Tabla2[[#This Row],[FECHA NACIMIENTO]])/365)&lt;18,"Corregir", IF(((TODAY()-Tabla2[[#This Row],[FECHA NACIMIENTO]])/365)&gt;80, "Corregir",ROUNDDOWN(((TODAY()-Tabla2[[#This Row],[FECHA NACIMIENTO]])/365),0)))</f>
        <v>22</v>
      </c>
      <c r="V10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049" s="44" t="str">
        <f>+IF(Tabla2[[#This Row],[Edad]]="Corregir","Corregir","Ok")</f>
        <v>Ok</v>
      </c>
      <c r="X1049" s="42" t="str">
        <f>+IFERROR(VLOOKUP(Tabla2[[#This Row],[DISTRITO SEGÚN DNI]],Hoja1!$A$2:$B$32,2,FALSE),"No")</f>
        <v>No</v>
      </c>
      <c r="Y1049" s="42" t="str">
        <f>IF(OR(LOWER(Tabla2[[#This Row],[GENERO]])="masculino", LOWER(Tabla2[[#This Row],[GENERO]])="femenino"),"OK","Corregir")</f>
        <v>OK</v>
      </c>
      <c r="Z1049" s="42" t="str">
        <f>+IF(Tabla2[[#This Row],[Nro. DNI / CE]]="","Corregir",IF(LEN(Tabla2[[#This Row],[Nro. DNI / CE]])&gt;=8,"OK","Corregir"))</f>
        <v>OK</v>
      </c>
      <c r="AA1049" s="42">
        <f>COUNTIF(Tabla2[APELLIDOS Y NOMBRES],Tabla2[[#This Row],[APELLIDOS Y NOMBRES]])</f>
        <v>1</v>
      </c>
      <c r="AB1049" s="42">
        <f>IF(Tabla2[[#This Row],[Trabajador]]&gt;1,1/Tabla2[[#This Row],[Trabajador]],Tabla2[[#This Row],[Trabajador]])</f>
        <v>1</v>
      </c>
      <c r="AC1049" t="str">
        <f>+IFERROR(IF(Tabla2[[#This Row],[FECHA CESE/BAJA]]="","No Aplica",IF(AND(MONTH(Tabla2[[#This Row],[FECHA CESE/BAJA]])=MONTH(TODAY()-30),YEAR(Tabla2[[#This Row],[FECHA CESE/BAJA]])=YEAR(TODAY())),MONTH(TODAY()-30)&amp;"-"&amp;YEAR(TODAY()),"Borrar")),"No aplica")</f>
        <v>No Aplica</v>
      </c>
      <c r="AD1049" t="str">
        <f>+IFERROR(IF(Tabla2[[#This Row],[FECHA INICIO DE LABORES EN OBRA]]="","No Aplica",IF(AND(MONTH(Tabla2[[#This Row],[FECHA INICIO DE LABORES EN OBRA]])=MONTH(TODAY()-30),YEAR(Tabla2[[#This Row],[FECHA INICIO DE LABORES EN OBRA]])=YEAR(TODAY())),MONTH(TODAY()-30)&amp;"-"&amp;YEAR(TODAY()),"No Aplica")),"No Aplica")</f>
        <v>No Aplica</v>
      </c>
    </row>
    <row r="1050" spans="1:30" x14ac:dyDescent="0.25">
      <c r="A1050" s="13" t="s">
        <v>5091</v>
      </c>
      <c r="B1050" s="15" t="s">
        <v>5092</v>
      </c>
      <c r="C1050" s="15" t="s">
        <v>5093</v>
      </c>
      <c r="D1050" s="15" t="s">
        <v>5337</v>
      </c>
      <c r="E1050" s="15" t="s">
        <v>5338</v>
      </c>
      <c r="F1050" s="39">
        <v>27152</v>
      </c>
      <c r="G1050" s="15">
        <v>1</v>
      </c>
      <c r="H1050" s="15" t="s">
        <v>5251</v>
      </c>
      <c r="I1050" s="15" t="s">
        <v>5097</v>
      </c>
      <c r="J1050" s="15" t="s">
        <v>5339</v>
      </c>
      <c r="K1050" s="15" t="s">
        <v>3557</v>
      </c>
      <c r="L1050" s="40" t="s">
        <v>6</v>
      </c>
      <c r="M1050" s="39"/>
      <c r="N1050" s="41" t="s">
        <v>2687</v>
      </c>
      <c r="O1050" s="39">
        <v>45092</v>
      </c>
      <c r="P1050" s="40">
        <v>1</v>
      </c>
      <c r="Q1050" s="40">
        <v>4</v>
      </c>
      <c r="R1050" s="40" t="str">
        <f>IFERROR(VLOOKUP(Tabla2[[#This Row],[CONTRATISTA PRNCIPAL]],Hoja1!$L$5:$M$9,2,FALSE),"CJV")</f>
        <v>CJV</v>
      </c>
      <c r="S1050" s="40" t="str">
        <f>IF(Tabla2[[#This Row],[EMPRESA]]=Tabla2[[#This Row],[CONTRATISTA PRNCIPAL]],"Principal","Secundaria")</f>
        <v>Secundaria</v>
      </c>
      <c r="T1050" s="42">
        <f>IFERROR(1/COUNTIF(Tabla2[CONTRATISTA PRNCIPAL],Tabla2[[#This Row],[CONTRATISTA PRNCIPAL]]),0)</f>
        <v>0.006666666666666667</v>
      </c>
      <c r="U1050" s="43">
        <f>IF(((TODAY()-Tabla2[[#This Row],[FECHA NACIMIENTO]])/365)&lt;18,"Corregir", IF(((TODAY()-Tabla2[[#This Row],[FECHA NACIMIENTO]])/365)&gt;80, "Corregir",ROUNDDOWN(((TODAY()-Tabla2[[#This Row],[FECHA NACIMIENTO]])/365),0)))</f>
        <v>49</v>
      </c>
      <c r="V10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50" s="44" t="str">
        <f>+IF(Tabla2[[#This Row],[Edad]]="Corregir","Corregir","Ok")</f>
        <v>Ok</v>
      </c>
      <c r="X1050" s="42" t="str">
        <f>+IFERROR(VLOOKUP(Tabla2[[#This Row],[DISTRITO SEGÚN DNI]],Hoja1!$A$2:$B$32,2,FALSE),"No")</f>
        <v>No</v>
      </c>
      <c r="Y1050" s="42" t="str">
        <f>IF(OR(LOWER(Tabla2[[#This Row],[GENERO]])="masculino", LOWER(Tabla2[[#This Row],[GENERO]])="femenino"),"OK","Corregir")</f>
        <v>OK</v>
      </c>
      <c r="Z1050" s="42" t="str">
        <f>+IF(Tabla2[[#This Row],[Nro. DNI / CE]]="","Corregir",IF(LEN(Tabla2[[#This Row],[Nro. DNI / CE]])&gt;=8,"OK","Corregir"))</f>
        <v>OK</v>
      </c>
      <c r="AA1050" s="42">
        <f>COUNTIF(Tabla2[APELLIDOS Y NOMBRES],Tabla2[[#This Row],[APELLIDOS Y NOMBRES]])</f>
        <v>1</v>
      </c>
      <c r="AB1050" s="42">
        <f>IF(Tabla2[[#This Row],[Trabajador]]&gt;1,1/Tabla2[[#This Row],[Trabajador]],Tabla2[[#This Row],[Trabajador]])</f>
        <v>1</v>
      </c>
      <c r="AC1050" t="str">
        <f>+IFERROR(IF(Tabla2[[#This Row],[FECHA CESE/BAJA]]="","No Aplica",IF(AND(MONTH(Tabla2[[#This Row],[FECHA CESE/BAJA]])=MONTH(TODAY()-30),YEAR(Tabla2[[#This Row],[FECHA CESE/BAJA]])=YEAR(TODAY())),MONTH(TODAY()-30)&amp;"-"&amp;YEAR(TODAY()),"Borrar")),"No aplica")</f>
        <v>No Aplica</v>
      </c>
      <c r="AD1050" t="str">
        <f>+IFERROR(IF(Tabla2[[#This Row],[FECHA INICIO DE LABORES EN OBRA]]="","No Aplica",IF(AND(MONTH(Tabla2[[#This Row],[FECHA INICIO DE LABORES EN OBRA]])=MONTH(TODAY()-30),YEAR(Tabla2[[#This Row],[FECHA INICIO DE LABORES EN OBRA]])=YEAR(TODAY())),MONTH(TODAY()-30)&amp;"-"&amp;YEAR(TODAY()),"No Aplica")),"No Aplica")</f>
        <v>No Aplica</v>
      </c>
    </row>
    <row r="1051" spans="1:30" x14ac:dyDescent="0.25">
      <c r="A1051" s="13" t="s">
        <v>5091</v>
      </c>
      <c r="B1051" s="15" t="s">
        <v>5092</v>
      </c>
      <c r="C1051" s="15" t="s">
        <v>5093</v>
      </c>
      <c r="D1051" s="15">
        <v>45389543</v>
      </c>
      <c r="E1051" s="15" t="s">
        <v>137</v>
      </c>
      <c r="F1051" s="39">
        <v>30208</v>
      </c>
      <c r="G1051" s="15">
        <v>2</v>
      </c>
      <c r="H1051" s="15" t="s">
        <v>2751</v>
      </c>
      <c r="I1051" s="15" t="s">
        <v>3332</v>
      </c>
      <c r="J1051" s="15" t="s">
        <v>5340</v>
      </c>
      <c r="K1051" s="15" t="s">
        <v>17</v>
      </c>
      <c r="L1051" s="40" t="s">
        <v>6</v>
      </c>
      <c r="M1051" s="39"/>
      <c r="N1051" s="41" t="s">
        <v>2687</v>
      </c>
      <c r="O1051" s="39">
        <v>45019</v>
      </c>
      <c r="P1051" s="40">
        <v>1</v>
      </c>
      <c r="Q1051" s="40">
        <v>4</v>
      </c>
      <c r="R1051" s="40" t="str">
        <f>IFERROR(VLOOKUP(Tabla2[[#This Row],[CONTRATISTA PRNCIPAL]],Hoja1!$L$5:$M$9,2,FALSE),"CJV")</f>
        <v>CJV</v>
      </c>
      <c r="S1051" s="40" t="str">
        <f>IF(Tabla2[[#This Row],[EMPRESA]]=Tabla2[[#This Row],[CONTRATISTA PRNCIPAL]],"Principal","Secundaria")</f>
        <v>Secundaria</v>
      </c>
      <c r="T1051" s="42">
        <f>IFERROR(1/COUNTIF(Tabla2[CONTRATISTA PRNCIPAL],Tabla2[[#This Row],[CONTRATISTA PRNCIPAL]]),0)</f>
        <v>0.006666666666666667</v>
      </c>
      <c r="U1051" s="43">
        <f>IF(((TODAY()-Tabla2[[#This Row],[FECHA NACIMIENTO]])/365)&lt;18,"Corregir", IF(((TODAY()-Tabla2[[#This Row],[FECHA NACIMIENTO]])/365)&gt;80, "Corregir",ROUNDDOWN(((TODAY()-Tabla2[[#This Row],[FECHA NACIMIENTO]])/365),0)))</f>
        <v>41</v>
      </c>
      <c r="V10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51" s="44" t="str">
        <f>+IF(Tabla2[[#This Row],[Edad]]="Corregir","Corregir","Ok")</f>
        <v>Ok</v>
      </c>
      <c r="X1051" s="42" t="str">
        <f>+IFERROR(VLOOKUP(Tabla2[[#This Row],[DISTRITO SEGÚN DNI]],Hoja1!$A$2:$B$32,2,FALSE),"No")</f>
        <v>ATE</v>
      </c>
      <c r="Y1051" s="42" t="str">
        <f>IF(OR(LOWER(Tabla2[[#This Row],[GENERO]])="masculino", LOWER(Tabla2[[#This Row],[GENERO]])="femenino"),"OK","Corregir")</f>
        <v>OK</v>
      </c>
      <c r="Z1051" s="42" t="str">
        <f>+IF(Tabla2[[#This Row],[Nro. DNI / CE]]="","Corregir",IF(LEN(Tabla2[[#This Row],[Nro. DNI / CE]])&gt;=8,"OK","Corregir"))</f>
        <v>OK</v>
      </c>
      <c r="AA1051" s="42">
        <f>COUNTIF(Tabla2[APELLIDOS Y NOMBRES],Tabla2[[#This Row],[APELLIDOS Y NOMBRES]])</f>
        <v>1</v>
      </c>
      <c r="AB1051" s="42">
        <f>IF(Tabla2[[#This Row],[Trabajador]]&gt;1,1/Tabla2[[#This Row],[Trabajador]],Tabla2[[#This Row],[Trabajador]])</f>
        <v>1</v>
      </c>
      <c r="AC1051" t="str">
        <f>+IFERROR(IF(Tabla2[[#This Row],[FECHA CESE/BAJA]]="","No Aplica",IF(AND(MONTH(Tabla2[[#This Row],[FECHA CESE/BAJA]])=MONTH(TODAY()-30),YEAR(Tabla2[[#This Row],[FECHA CESE/BAJA]])=YEAR(TODAY())),MONTH(TODAY()-30)&amp;"-"&amp;YEAR(TODAY()),"Borrar")),"No aplica")</f>
        <v>No Aplica</v>
      </c>
      <c r="AD1051" t="str">
        <f>+IFERROR(IF(Tabla2[[#This Row],[FECHA INICIO DE LABORES EN OBRA]]="","No Aplica",IF(AND(MONTH(Tabla2[[#This Row],[FECHA INICIO DE LABORES EN OBRA]])=MONTH(TODAY()-30),YEAR(Tabla2[[#This Row],[FECHA INICIO DE LABORES EN OBRA]])=YEAR(TODAY())),MONTH(TODAY()-30)&amp;"-"&amp;YEAR(TODAY()),"No Aplica")),"No Aplica")</f>
        <v>No Aplica</v>
      </c>
    </row>
    <row r="1052" spans="1:30" x14ac:dyDescent="0.25">
      <c r="A1052" s="13" t="s">
        <v>5106</v>
      </c>
      <c r="B1052" s="15" t="s">
        <v>5107</v>
      </c>
      <c r="C1052" s="15" t="s">
        <v>5093</v>
      </c>
      <c r="D1052" s="15">
        <v>41895470</v>
      </c>
      <c r="E1052" s="15" t="s">
        <v>5341</v>
      </c>
      <c r="F1052" s="39">
        <v>29969</v>
      </c>
      <c r="G1052" s="15">
        <v>1</v>
      </c>
      <c r="H1052" s="15" t="s">
        <v>5342</v>
      </c>
      <c r="I1052" s="15" t="s">
        <v>5111</v>
      </c>
      <c r="J1052" s="15" t="s">
        <v>5343</v>
      </c>
      <c r="K1052" s="15" t="s">
        <v>5344</v>
      </c>
      <c r="L1052" s="40" t="s">
        <v>6</v>
      </c>
      <c r="M1052" s="39"/>
      <c r="N1052" s="41" t="s">
        <v>2687</v>
      </c>
      <c r="O1052" s="39">
        <v>45126</v>
      </c>
      <c r="P1052" s="40">
        <v>1</v>
      </c>
      <c r="Q1052" s="40">
        <v>1</v>
      </c>
      <c r="R1052" s="40" t="str">
        <f>IFERROR(VLOOKUP(Tabla2[[#This Row],[CONTRATISTA PRNCIPAL]],Hoja1!$L$5:$M$9,2,FALSE),"CJV")</f>
        <v>CJV</v>
      </c>
      <c r="S1052" s="40" t="str">
        <f>IF(Tabla2[[#This Row],[EMPRESA]]=Tabla2[[#This Row],[CONTRATISTA PRNCIPAL]],"Principal","Secundaria")</f>
        <v>Secundaria</v>
      </c>
      <c r="T1052" s="42">
        <f>IFERROR(1/COUNTIF(Tabla2[CONTRATISTA PRNCIPAL],Tabla2[[#This Row],[CONTRATISTA PRNCIPAL]]),0)</f>
        <v>0.006666666666666667</v>
      </c>
      <c r="U1052" s="43">
        <f>IF(((TODAY()-Tabla2[[#This Row],[FECHA NACIMIENTO]])/365)&lt;18,"Corregir", IF(((TODAY()-Tabla2[[#This Row],[FECHA NACIMIENTO]])/365)&gt;80, "Corregir",ROUNDDOWN(((TODAY()-Tabla2[[#This Row],[FECHA NACIMIENTO]])/365),0)))</f>
        <v>41</v>
      </c>
      <c r="V10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52" s="44" t="str">
        <f>+IF(Tabla2[[#This Row],[Edad]]="Corregir","Corregir","Ok")</f>
        <v>Ok</v>
      </c>
      <c r="X1052" s="42" t="str">
        <f>+IFERROR(VLOOKUP(Tabla2[[#This Row],[DISTRITO SEGÚN DNI]],Hoja1!$A$2:$B$32,2,FALSE),"No")</f>
        <v>No</v>
      </c>
      <c r="Y1052" s="42" t="str">
        <f>IF(OR(LOWER(Tabla2[[#This Row],[GENERO]])="masculino", LOWER(Tabla2[[#This Row],[GENERO]])="femenino"),"OK","Corregir")</f>
        <v>OK</v>
      </c>
      <c r="Z1052" s="42" t="str">
        <f>+IF(Tabla2[[#This Row],[Nro. DNI / CE]]="","Corregir",IF(LEN(Tabla2[[#This Row],[Nro. DNI / CE]])&gt;=8,"OK","Corregir"))</f>
        <v>OK</v>
      </c>
      <c r="AA1052" s="42">
        <f>COUNTIF(Tabla2[APELLIDOS Y NOMBRES],Tabla2[[#This Row],[APELLIDOS Y NOMBRES]])</f>
        <v>1</v>
      </c>
      <c r="AB1052" s="42">
        <f>IF(Tabla2[[#This Row],[Trabajador]]&gt;1,1/Tabla2[[#This Row],[Trabajador]],Tabla2[[#This Row],[Trabajador]])</f>
        <v>1</v>
      </c>
      <c r="AC1052" t="str">
        <f>+IFERROR(IF(Tabla2[[#This Row],[FECHA CESE/BAJA]]="","No Aplica",IF(AND(MONTH(Tabla2[[#This Row],[FECHA CESE/BAJA]])=MONTH(TODAY()-30),YEAR(Tabla2[[#This Row],[FECHA CESE/BAJA]])=YEAR(TODAY())),MONTH(TODAY()-30)&amp;"-"&amp;YEAR(TODAY()),"Borrar")),"No aplica")</f>
        <v>No Aplica</v>
      </c>
      <c r="AD1052" t="str">
        <f>+IFERROR(IF(Tabla2[[#This Row],[FECHA INICIO DE LABORES EN OBRA]]="","No Aplica",IF(AND(MONTH(Tabla2[[#This Row],[FECHA INICIO DE LABORES EN OBRA]])=MONTH(TODAY()-30),YEAR(Tabla2[[#This Row],[FECHA INICIO DE LABORES EN OBRA]])=YEAR(TODAY())),MONTH(TODAY()-30)&amp;"-"&amp;YEAR(TODAY()),"No Aplica")),"No Aplica")</f>
        <v>No Aplica</v>
      </c>
    </row>
    <row r="1053" spans="1:30" x14ac:dyDescent="0.25">
      <c r="A1053" s="13" t="s">
        <v>5091</v>
      </c>
      <c r="B1053" s="15" t="s">
        <v>5092</v>
      </c>
      <c r="C1053" s="15" t="s">
        <v>5093</v>
      </c>
      <c r="D1053" s="15" t="s">
        <v>5345</v>
      </c>
      <c r="E1053" s="15" t="s">
        <v>5346</v>
      </c>
      <c r="F1053" s="39">
        <v>34166</v>
      </c>
      <c r="G1053" s="15">
        <v>2</v>
      </c>
      <c r="H1053" s="15" t="s">
        <v>5347</v>
      </c>
      <c r="I1053" s="15" t="s">
        <v>5177</v>
      </c>
      <c r="J1053" s="15" t="s">
        <v>5348</v>
      </c>
      <c r="K1053" s="15" t="s">
        <v>2418</v>
      </c>
      <c r="L1053" s="40" t="s">
        <v>6</v>
      </c>
      <c r="M1053" s="39"/>
      <c r="N1053" s="41" t="s">
        <v>5158</v>
      </c>
      <c r="O1053" s="39">
        <v>44928</v>
      </c>
      <c r="P1053" s="40">
        <v>1</v>
      </c>
      <c r="Q1053" s="40">
        <v>4</v>
      </c>
      <c r="R1053" s="40" t="str">
        <f>IFERROR(VLOOKUP(Tabla2[[#This Row],[CONTRATISTA PRNCIPAL]],Hoja1!$L$5:$M$9,2,FALSE),"CJV")</f>
        <v>CJV</v>
      </c>
      <c r="S1053" s="40" t="str">
        <f>IF(Tabla2[[#This Row],[EMPRESA]]=Tabla2[[#This Row],[CONTRATISTA PRNCIPAL]],"Principal","Secundaria")</f>
        <v>Secundaria</v>
      </c>
      <c r="T1053" s="42">
        <f>IFERROR(1/COUNTIF(Tabla2[CONTRATISTA PRNCIPAL],Tabla2[[#This Row],[CONTRATISTA PRNCIPAL]]),0)</f>
        <v>0.006666666666666667</v>
      </c>
      <c r="U1053" s="43">
        <f>IF(((TODAY()-Tabla2[[#This Row],[FECHA NACIMIENTO]])/365)&lt;18,"Corregir", IF(((TODAY()-Tabla2[[#This Row],[FECHA NACIMIENTO]])/365)&gt;80, "Corregir",ROUNDDOWN(((TODAY()-Tabla2[[#This Row],[FECHA NACIMIENTO]])/365),0)))</f>
        <v>30</v>
      </c>
      <c r="V10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53" s="44" t="str">
        <f>+IF(Tabla2[[#This Row],[Edad]]="Corregir","Corregir","Ok")</f>
        <v>Ok</v>
      </c>
      <c r="X1053" s="42" t="str">
        <f>+IFERROR(VLOOKUP(Tabla2[[#This Row],[DISTRITO SEGÚN DNI]],Hoja1!$A$2:$B$32,2,FALSE),"No")</f>
        <v>No</v>
      </c>
      <c r="Y1053" s="42" t="str">
        <f>IF(OR(LOWER(Tabla2[[#This Row],[GENERO]])="masculino", LOWER(Tabla2[[#This Row],[GENERO]])="femenino"),"OK","Corregir")</f>
        <v>OK</v>
      </c>
      <c r="Z1053" s="42" t="str">
        <f>+IF(Tabla2[[#This Row],[Nro. DNI / CE]]="","Corregir",IF(LEN(Tabla2[[#This Row],[Nro. DNI / CE]])&gt;=8,"OK","Corregir"))</f>
        <v>OK</v>
      </c>
      <c r="AA1053" s="42">
        <f>COUNTIF(Tabla2[APELLIDOS Y NOMBRES],Tabla2[[#This Row],[APELLIDOS Y NOMBRES]])</f>
        <v>1</v>
      </c>
      <c r="AB1053" s="42">
        <f>IF(Tabla2[[#This Row],[Trabajador]]&gt;1,1/Tabla2[[#This Row],[Trabajador]],Tabla2[[#This Row],[Trabajador]])</f>
        <v>1</v>
      </c>
      <c r="AC1053" t="str">
        <f>+IFERROR(IF(Tabla2[[#This Row],[FECHA CESE/BAJA]]="","No Aplica",IF(AND(MONTH(Tabla2[[#This Row],[FECHA CESE/BAJA]])=MONTH(TODAY()-30),YEAR(Tabla2[[#This Row],[FECHA CESE/BAJA]])=YEAR(TODAY())),MONTH(TODAY()-30)&amp;"-"&amp;YEAR(TODAY()),"Borrar")),"No aplica")</f>
        <v>No Aplica</v>
      </c>
      <c r="AD1053" t="str">
        <f>+IFERROR(IF(Tabla2[[#This Row],[FECHA INICIO DE LABORES EN OBRA]]="","No Aplica",IF(AND(MONTH(Tabla2[[#This Row],[FECHA INICIO DE LABORES EN OBRA]])=MONTH(TODAY()-30),YEAR(Tabla2[[#This Row],[FECHA INICIO DE LABORES EN OBRA]])=YEAR(TODAY())),MONTH(TODAY()-30)&amp;"-"&amp;YEAR(TODAY()),"No Aplica")),"No Aplica")</f>
        <v>No Aplica</v>
      </c>
    </row>
    <row r="1054" spans="1:30" x14ac:dyDescent="0.25">
      <c r="A1054" s="13" t="s">
        <v>5099</v>
      </c>
      <c r="B1054" s="15" t="s">
        <v>5100</v>
      </c>
      <c r="C1054" s="15" t="s">
        <v>5093</v>
      </c>
      <c r="D1054" s="15" t="s">
        <v>5349</v>
      </c>
      <c r="E1054" s="15" t="s">
        <v>5350</v>
      </c>
      <c r="F1054" s="39">
        <v>29873</v>
      </c>
      <c r="G1054" s="15">
        <v>2</v>
      </c>
      <c r="H1054" s="15" t="s">
        <v>5351</v>
      </c>
      <c r="I1054" s="15" t="s">
        <v>5097</v>
      </c>
      <c r="J1054" s="15" t="s">
        <v>5352</v>
      </c>
      <c r="K1054" s="15" t="s">
        <v>2232</v>
      </c>
      <c r="L1054" s="40" t="s">
        <v>6</v>
      </c>
      <c r="M1054" s="39"/>
      <c r="N1054" s="41" t="s">
        <v>2687</v>
      </c>
      <c r="O1054" s="39">
        <v>45127</v>
      </c>
      <c r="P1054" s="40">
        <v>1</v>
      </c>
      <c r="Q1054" s="40">
        <v>4</v>
      </c>
      <c r="R1054" s="40" t="str">
        <f>IFERROR(VLOOKUP(Tabla2[[#This Row],[CONTRATISTA PRNCIPAL]],Hoja1!$L$5:$M$9,2,FALSE),"CJV")</f>
        <v>CJV</v>
      </c>
      <c r="S1054" s="40" t="str">
        <f>IF(Tabla2[[#This Row],[EMPRESA]]=Tabla2[[#This Row],[CONTRATISTA PRNCIPAL]],"Principal","Secundaria")</f>
        <v>Secundaria</v>
      </c>
      <c r="T1054" s="42">
        <f>IFERROR(1/COUNTIF(Tabla2[CONTRATISTA PRNCIPAL],Tabla2[[#This Row],[CONTRATISTA PRNCIPAL]]),0)</f>
        <v>0.006666666666666667</v>
      </c>
      <c r="U1054" s="43">
        <f>IF(((TODAY()-Tabla2[[#This Row],[FECHA NACIMIENTO]])/365)&lt;18,"Corregir", IF(((TODAY()-Tabla2[[#This Row],[FECHA NACIMIENTO]])/365)&gt;80, "Corregir",ROUNDDOWN(((TODAY()-Tabla2[[#This Row],[FECHA NACIMIENTO]])/365),0)))</f>
        <v>41</v>
      </c>
      <c r="V10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54" s="44" t="str">
        <f>+IF(Tabla2[[#This Row],[Edad]]="Corregir","Corregir","Ok")</f>
        <v>Ok</v>
      </c>
      <c r="X1054" s="42" t="str">
        <f>+IFERROR(VLOOKUP(Tabla2[[#This Row],[DISTRITO SEGÚN DNI]],Hoja1!$A$2:$B$32,2,FALSE),"No")</f>
        <v>No</v>
      </c>
      <c r="Y1054" s="42" t="str">
        <f>IF(OR(LOWER(Tabla2[[#This Row],[GENERO]])="masculino", LOWER(Tabla2[[#This Row],[GENERO]])="femenino"),"OK","Corregir")</f>
        <v>OK</v>
      </c>
      <c r="Z1054" s="42" t="str">
        <f>+IF(Tabla2[[#This Row],[Nro. DNI / CE]]="","Corregir",IF(LEN(Tabla2[[#This Row],[Nro. DNI / CE]])&gt;=8,"OK","Corregir"))</f>
        <v>OK</v>
      </c>
      <c r="AA1054" s="42">
        <f>COUNTIF(Tabla2[APELLIDOS Y NOMBRES],Tabla2[[#This Row],[APELLIDOS Y NOMBRES]])</f>
        <v>1</v>
      </c>
      <c r="AB1054" s="42">
        <f>IF(Tabla2[[#This Row],[Trabajador]]&gt;1,1/Tabla2[[#This Row],[Trabajador]],Tabla2[[#This Row],[Trabajador]])</f>
        <v>1</v>
      </c>
      <c r="AC1054" t="str">
        <f>+IFERROR(IF(Tabla2[[#This Row],[FECHA CESE/BAJA]]="","No Aplica",IF(AND(MONTH(Tabla2[[#This Row],[FECHA CESE/BAJA]])=MONTH(TODAY()-30),YEAR(Tabla2[[#This Row],[FECHA CESE/BAJA]])=YEAR(TODAY())),MONTH(TODAY()-30)&amp;"-"&amp;YEAR(TODAY()),"Borrar")),"No aplica")</f>
        <v>No Aplica</v>
      </c>
      <c r="AD1054" t="str">
        <f>+IFERROR(IF(Tabla2[[#This Row],[FECHA INICIO DE LABORES EN OBRA]]="","No Aplica",IF(AND(MONTH(Tabla2[[#This Row],[FECHA INICIO DE LABORES EN OBRA]])=MONTH(TODAY()-30),YEAR(Tabla2[[#This Row],[FECHA INICIO DE LABORES EN OBRA]])=YEAR(TODAY())),MONTH(TODAY()-30)&amp;"-"&amp;YEAR(TODAY()),"No Aplica")),"No Aplica")</f>
        <v>No Aplica</v>
      </c>
    </row>
    <row r="1055" spans="1:30" x14ac:dyDescent="0.25">
      <c r="A1055" s="13" t="s">
        <v>5106</v>
      </c>
      <c r="B1055" s="15" t="s">
        <v>5107</v>
      </c>
      <c r="C1055" s="15" t="s">
        <v>5093</v>
      </c>
      <c r="D1055" s="15">
        <v>41783530</v>
      </c>
      <c r="E1055" s="15" t="s">
        <v>5353</v>
      </c>
      <c r="F1055" s="39">
        <v>30339</v>
      </c>
      <c r="G1055" s="15">
        <v>1</v>
      </c>
      <c r="H1055" s="15" t="s">
        <v>5354</v>
      </c>
      <c r="I1055" s="15" t="s">
        <v>5111</v>
      </c>
      <c r="J1055" s="15" t="s">
        <v>5355</v>
      </c>
      <c r="K1055" s="15" t="s">
        <v>5239</v>
      </c>
      <c r="L1055" s="40" t="s">
        <v>6</v>
      </c>
      <c r="M1055" s="39"/>
      <c r="N1055" s="41" t="s">
        <v>2687</v>
      </c>
      <c r="O1055" s="39">
        <v>44942</v>
      </c>
      <c r="P1055" s="40">
        <v>1</v>
      </c>
      <c r="Q1055" s="40">
        <v>1</v>
      </c>
      <c r="R1055" s="40" t="str">
        <f>IFERROR(VLOOKUP(Tabla2[[#This Row],[CONTRATISTA PRNCIPAL]],Hoja1!$L$5:$M$9,2,FALSE),"CJV")</f>
        <v>CJV</v>
      </c>
      <c r="S1055" s="40" t="str">
        <f>IF(Tabla2[[#This Row],[EMPRESA]]=Tabla2[[#This Row],[CONTRATISTA PRNCIPAL]],"Principal","Secundaria")</f>
        <v>Secundaria</v>
      </c>
      <c r="T1055" s="42">
        <f>IFERROR(1/COUNTIF(Tabla2[CONTRATISTA PRNCIPAL],Tabla2[[#This Row],[CONTRATISTA PRNCIPAL]]),0)</f>
        <v>0.006666666666666667</v>
      </c>
      <c r="U1055" s="43">
        <f>IF(((TODAY()-Tabla2[[#This Row],[FECHA NACIMIENTO]])/365)&lt;18,"Corregir", IF(((TODAY()-Tabla2[[#This Row],[FECHA NACIMIENTO]])/365)&gt;80, "Corregir",ROUNDDOWN(((TODAY()-Tabla2[[#This Row],[FECHA NACIMIENTO]])/365),0)))</f>
        <v>40</v>
      </c>
      <c r="V10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55" s="44" t="str">
        <f>+IF(Tabla2[[#This Row],[Edad]]="Corregir","Corregir","Ok")</f>
        <v>Ok</v>
      </c>
      <c r="X1055" s="42" t="str">
        <f>+IFERROR(VLOOKUP(Tabla2[[#This Row],[DISTRITO SEGÚN DNI]],Hoja1!$A$2:$B$32,2,FALSE),"No")</f>
        <v>No</v>
      </c>
      <c r="Y1055" s="42" t="str">
        <f>IF(OR(LOWER(Tabla2[[#This Row],[GENERO]])="masculino", LOWER(Tabla2[[#This Row],[GENERO]])="femenino"),"OK","Corregir")</f>
        <v>OK</v>
      </c>
      <c r="Z1055" s="42" t="str">
        <f>+IF(Tabla2[[#This Row],[Nro. DNI / CE]]="","Corregir",IF(LEN(Tabla2[[#This Row],[Nro. DNI / CE]])&gt;=8,"OK","Corregir"))</f>
        <v>OK</v>
      </c>
      <c r="AA1055" s="42">
        <f>COUNTIF(Tabla2[APELLIDOS Y NOMBRES],Tabla2[[#This Row],[APELLIDOS Y NOMBRES]])</f>
        <v>1</v>
      </c>
      <c r="AB1055" s="42">
        <f>IF(Tabla2[[#This Row],[Trabajador]]&gt;1,1/Tabla2[[#This Row],[Trabajador]],Tabla2[[#This Row],[Trabajador]])</f>
        <v>1</v>
      </c>
      <c r="AC1055" t="str">
        <f>+IFERROR(IF(Tabla2[[#This Row],[FECHA CESE/BAJA]]="","No Aplica",IF(AND(MONTH(Tabla2[[#This Row],[FECHA CESE/BAJA]])=MONTH(TODAY()-30),YEAR(Tabla2[[#This Row],[FECHA CESE/BAJA]])=YEAR(TODAY())),MONTH(TODAY()-30)&amp;"-"&amp;YEAR(TODAY()),"Borrar")),"No aplica")</f>
        <v>No Aplica</v>
      </c>
      <c r="AD1055" t="str">
        <f>+IFERROR(IF(Tabla2[[#This Row],[FECHA INICIO DE LABORES EN OBRA]]="","No Aplica",IF(AND(MONTH(Tabla2[[#This Row],[FECHA INICIO DE LABORES EN OBRA]])=MONTH(TODAY()-30),YEAR(Tabla2[[#This Row],[FECHA INICIO DE LABORES EN OBRA]])=YEAR(TODAY())),MONTH(TODAY()-30)&amp;"-"&amp;YEAR(TODAY()),"No Aplica")),"No Aplica")</f>
        <v>No Aplica</v>
      </c>
    </row>
    <row r="1056" spans="1:30" x14ac:dyDescent="0.25">
      <c r="A1056" s="13" t="s">
        <v>5106</v>
      </c>
      <c r="B1056" s="15" t="s">
        <v>5107</v>
      </c>
      <c r="C1056" s="15" t="s">
        <v>5093</v>
      </c>
      <c r="D1056" s="15" t="s">
        <v>5356</v>
      </c>
      <c r="E1056" s="15" t="s">
        <v>5357</v>
      </c>
      <c r="F1056" s="39">
        <v>27301</v>
      </c>
      <c r="G1056" s="15">
        <v>1</v>
      </c>
      <c r="H1056" s="15" t="s">
        <v>5358</v>
      </c>
      <c r="I1056" s="15" t="s">
        <v>5111</v>
      </c>
      <c r="J1056" s="15" t="s">
        <v>5359</v>
      </c>
      <c r="K1056" s="15" t="s">
        <v>2272</v>
      </c>
      <c r="L1056" s="40" t="s">
        <v>6</v>
      </c>
      <c r="M1056" s="39"/>
      <c r="N1056" s="41" t="s">
        <v>2687</v>
      </c>
      <c r="O1056" s="39">
        <v>44910</v>
      </c>
      <c r="P1056" s="40">
        <v>1</v>
      </c>
      <c r="Q1056" s="40">
        <v>1</v>
      </c>
      <c r="R1056" s="40" t="str">
        <f>IFERROR(VLOOKUP(Tabla2[[#This Row],[CONTRATISTA PRNCIPAL]],Hoja1!$L$5:$M$9,2,FALSE),"CJV")</f>
        <v>CJV</v>
      </c>
      <c r="S1056" s="40" t="str">
        <f>IF(Tabla2[[#This Row],[EMPRESA]]=Tabla2[[#This Row],[CONTRATISTA PRNCIPAL]],"Principal","Secundaria")</f>
        <v>Secundaria</v>
      </c>
      <c r="T1056" s="42">
        <f>IFERROR(1/COUNTIF(Tabla2[CONTRATISTA PRNCIPAL],Tabla2[[#This Row],[CONTRATISTA PRNCIPAL]]),0)</f>
        <v>0.006666666666666667</v>
      </c>
      <c r="U1056" s="43">
        <f>IF(((TODAY()-Tabla2[[#This Row],[FECHA NACIMIENTO]])/365)&lt;18,"Corregir", IF(((TODAY()-Tabla2[[#This Row],[FECHA NACIMIENTO]])/365)&gt;80, "Corregir",ROUNDDOWN(((TODAY()-Tabla2[[#This Row],[FECHA NACIMIENTO]])/365),0)))</f>
        <v>49</v>
      </c>
      <c r="V10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56" s="44" t="str">
        <f>+IF(Tabla2[[#This Row],[Edad]]="Corregir","Corregir","Ok")</f>
        <v>Ok</v>
      </c>
      <c r="X1056" s="42" t="str">
        <f>+IFERROR(VLOOKUP(Tabla2[[#This Row],[DISTRITO SEGÚN DNI]],Hoja1!$A$2:$B$32,2,FALSE),"No")</f>
        <v>No</v>
      </c>
      <c r="Y1056" s="42" t="str">
        <f>IF(OR(LOWER(Tabla2[[#This Row],[GENERO]])="masculino", LOWER(Tabla2[[#This Row],[GENERO]])="femenino"),"OK","Corregir")</f>
        <v>OK</v>
      </c>
      <c r="Z1056" s="42" t="str">
        <f>+IF(Tabla2[[#This Row],[Nro. DNI / CE]]="","Corregir",IF(LEN(Tabla2[[#This Row],[Nro. DNI / CE]])&gt;=8,"OK","Corregir"))</f>
        <v>OK</v>
      </c>
      <c r="AA1056" s="42">
        <f>COUNTIF(Tabla2[APELLIDOS Y NOMBRES],Tabla2[[#This Row],[APELLIDOS Y NOMBRES]])</f>
        <v>1</v>
      </c>
      <c r="AB1056" s="42">
        <f>IF(Tabla2[[#This Row],[Trabajador]]&gt;1,1/Tabla2[[#This Row],[Trabajador]],Tabla2[[#This Row],[Trabajador]])</f>
        <v>1</v>
      </c>
      <c r="AC1056" t="str">
        <f>+IFERROR(IF(Tabla2[[#This Row],[FECHA CESE/BAJA]]="","No Aplica",IF(AND(MONTH(Tabla2[[#This Row],[FECHA CESE/BAJA]])=MONTH(TODAY()-30),YEAR(Tabla2[[#This Row],[FECHA CESE/BAJA]])=YEAR(TODAY())),MONTH(TODAY()-30)&amp;"-"&amp;YEAR(TODAY()),"Borrar")),"No aplica")</f>
        <v>No Aplica</v>
      </c>
      <c r="AD1056" t="str">
        <f>+IFERROR(IF(Tabla2[[#This Row],[FECHA INICIO DE LABORES EN OBRA]]="","No Aplica",IF(AND(MONTH(Tabla2[[#This Row],[FECHA INICIO DE LABORES EN OBRA]])=MONTH(TODAY()-30),YEAR(Tabla2[[#This Row],[FECHA INICIO DE LABORES EN OBRA]])=YEAR(TODAY())),MONTH(TODAY()-30)&amp;"-"&amp;YEAR(TODAY()),"No Aplica")),"No Aplica")</f>
        <v>No Aplica</v>
      </c>
    </row>
    <row r="1057" spans="1:30" x14ac:dyDescent="0.25">
      <c r="A1057" s="13" t="s">
        <v>5091</v>
      </c>
      <c r="B1057" s="15" t="s">
        <v>5092</v>
      </c>
      <c r="C1057" s="15" t="s">
        <v>5093</v>
      </c>
      <c r="D1057" s="15" t="s">
        <v>5360</v>
      </c>
      <c r="E1057" s="15" t="s">
        <v>5361</v>
      </c>
      <c r="F1057" s="39">
        <v>23774</v>
      </c>
      <c r="G1057" s="15">
        <v>1</v>
      </c>
      <c r="H1057" s="15" t="s">
        <v>5362</v>
      </c>
      <c r="I1057" s="15" t="s">
        <v>5097</v>
      </c>
      <c r="J1057" s="15" t="s">
        <v>5363</v>
      </c>
      <c r="K1057" s="15" t="s">
        <v>2284</v>
      </c>
      <c r="L1057" s="40" t="s">
        <v>6</v>
      </c>
      <c r="M1057" s="39"/>
      <c r="N1057" s="41" t="s">
        <v>2687</v>
      </c>
      <c r="O1057" s="39">
        <v>45040</v>
      </c>
      <c r="P1057" s="40">
        <v>1</v>
      </c>
      <c r="Q1057" s="40">
        <v>1</v>
      </c>
      <c r="R1057" s="40" t="str">
        <f>IFERROR(VLOOKUP(Tabla2[[#This Row],[CONTRATISTA PRNCIPAL]],Hoja1!$L$5:$M$9,2,FALSE),"CJV")</f>
        <v>CJV</v>
      </c>
      <c r="S1057" s="40" t="str">
        <f>IF(Tabla2[[#This Row],[EMPRESA]]=Tabla2[[#This Row],[CONTRATISTA PRNCIPAL]],"Principal","Secundaria")</f>
        <v>Secundaria</v>
      </c>
      <c r="T1057" s="42">
        <f>IFERROR(1/COUNTIF(Tabla2[CONTRATISTA PRNCIPAL],Tabla2[[#This Row],[CONTRATISTA PRNCIPAL]]),0)</f>
        <v>0.006666666666666667</v>
      </c>
      <c r="U1057" s="43">
        <f>IF(((TODAY()-Tabla2[[#This Row],[FECHA NACIMIENTO]])/365)&lt;18,"Corregir", IF(((TODAY()-Tabla2[[#This Row],[FECHA NACIMIENTO]])/365)&gt;80, "Corregir",ROUNDDOWN(((TODAY()-Tabla2[[#This Row],[FECHA NACIMIENTO]])/365),0)))</f>
        <v>58</v>
      </c>
      <c r="V10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057" s="44" t="str">
        <f>+IF(Tabla2[[#This Row],[Edad]]="Corregir","Corregir","Ok")</f>
        <v>Ok</v>
      </c>
      <c r="X1057" s="42" t="str">
        <f>+IFERROR(VLOOKUP(Tabla2[[#This Row],[DISTRITO SEGÚN DNI]],Hoja1!$A$2:$B$32,2,FALSE),"No")</f>
        <v>No</v>
      </c>
      <c r="Y1057" s="42" t="str">
        <f>IF(OR(LOWER(Tabla2[[#This Row],[GENERO]])="masculino", LOWER(Tabla2[[#This Row],[GENERO]])="femenino"),"OK","Corregir")</f>
        <v>OK</v>
      </c>
      <c r="Z1057" s="42" t="str">
        <f>+IF(Tabla2[[#This Row],[Nro. DNI / CE]]="","Corregir",IF(LEN(Tabla2[[#This Row],[Nro. DNI / CE]])&gt;=8,"OK","Corregir"))</f>
        <v>OK</v>
      </c>
      <c r="AA1057" s="42">
        <f>COUNTIF(Tabla2[APELLIDOS Y NOMBRES],Tabla2[[#This Row],[APELLIDOS Y NOMBRES]])</f>
        <v>1</v>
      </c>
      <c r="AB1057" s="42">
        <f>IF(Tabla2[[#This Row],[Trabajador]]&gt;1,1/Tabla2[[#This Row],[Trabajador]],Tabla2[[#This Row],[Trabajador]])</f>
        <v>1</v>
      </c>
      <c r="AC1057" t="str">
        <f>+IFERROR(IF(Tabla2[[#This Row],[FECHA CESE/BAJA]]="","No Aplica",IF(AND(MONTH(Tabla2[[#This Row],[FECHA CESE/BAJA]])=MONTH(TODAY()-30),YEAR(Tabla2[[#This Row],[FECHA CESE/BAJA]])=YEAR(TODAY())),MONTH(TODAY()-30)&amp;"-"&amp;YEAR(TODAY()),"Borrar")),"No aplica")</f>
        <v>No Aplica</v>
      </c>
      <c r="AD1057" t="str">
        <f>+IFERROR(IF(Tabla2[[#This Row],[FECHA INICIO DE LABORES EN OBRA]]="","No Aplica",IF(AND(MONTH(Tabla2[[#This Row],[FECHA INICIO DE LABORES EN OBRA]])=MONTH(TODAY()-30),YEAR(Tabla2[[#This Row],[FECHA INICIO DE LABORES EN OBRA]])=YEAR(TODAY())),MONTH(TODAY()-30)&amp;"-"&amp;YEAR(TODAY()),"No Aplica")),"No Aplica")</f>
        <v>No Aplica</v>
      </c>
    </row>
    <row r="1058" spans="1:30" x14ac:dyDescent="0.25">
      <c r="A1058" s="13" t="s">
        <v>5091</v>
      </c>
      <c r="B1058" s="15" t="s">
        <v>5092</v>
      </c>
      <c r="C1058" s="15" t="s">
        <v>5093</v>
      </c>
      <c r="D1058" s="15">
        <v>72937998</v>
      </c>
      <c r="E1058" s="15" t="s">
        <v>204</v>
      </c>
      <c r="F1058" s="39">
        <v>35275</v>
      </c>
      <c r="G1058" s="15">
        <v>2</v>
      </c>
      <c r="H1058" s="15" t="s">
        <v>5096</v>
      </c>
      <c r="I1058" s="15" t="s">
        <v>5097</v>
      </c>
      <c r="J1058" s="15" t="s">
        <v>5364</v>
      </c>
      <c r="K1058" s="15" t="s">
        <v>27</v>
      </c>
      <c r="L1058" s="40" t="s">
        <v>6</v>
      </c>
      <c r="M1058" s="39"/>
      <c r="N1058" s="41" t="s">
        <v>2687</v>
      </c>
      <c r="O1058" s="39">
        <v>45012</v>
      </c>
      <c r="P1058" s="40">
        <v>1</v>
      </c>
      <c r="Q1058" s="40">
        <v>4</v>
      </c>
      <c r="R1058" s="40" t="str">
        <f>IFERROR(VLOOKUP(Tabla2[[#This Row],[CONTRATISTA PRNCIPAL]],Hoja1!$L$5:$M$9,2,FALSE),"CJV")</f>
        <v>CJV</v>
      </c>
      <c r="S1058" s="40" t="str">
        <f>IF(Tabla2[[#This Row],[EMPRESA]]=Tabla2[[#This Row],[CONTRATISTA PRNCIPAL]],"Principal","Secundaria")</f>
        <v>Secundaria</v>
      </c>
      <c r="T1058" s="42">
        <f>IFERROR(1/COUNTIF(Tabla2[CONTRATISTA PRNCIPAL],Tabla2[[#This Row],[CONTRATISTA PRNCIPAL]]),0)</f>
        <v>0.006666666666666667</v>
      </c>
      <c r="U1058" s="43">
        <f>IF(((TODAY()-Tabla2[[#This Row],[FECHA NACIMIENTO]])/365)&lt;18,"Corregir", IF(((TODAY()-Tabla2[[#This Row],[FECHA NACIMIENTO]])/365)&gt;80, "Corregir",ROUNDDOWN(((TODAY()-Tabla2[[#This Row],[FECHA NACIMIENTO]])/365),0)))</f>
        <v>27</v>
      </c>
      <c r="V10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58" s="44" t="str">
        <f>+IF(Tabla2[[#This Row],[Edad]]="Corregir","Corregir","Ok")</f>
        <v>Ok</v>
      </c>
      <c r="X1058" s="42" t="str">
        <f>+IFERROR(VLOOKUP(Tabla2[[#This Row],[DISTRITO SEGÚN DNI]],Hoja1!$A$2:$B$32,2,FALSE),"No")</f>
        <v>CALLAO</v>
      </c>
      <c r="Y1058" s="42" t="str">
        <f>IF(OR(LOWER(Tabla2[[#This Row],[GENERO]])="masculino", LOWER(Tabla2[[#This Row],[GENERO]])="femenino"),"OK","Corregir")</f>
        <v>OK</v>
      </c>
      <c r="Z1058" s="42" t="str">
        <f>+IF(Tabla2[[#This Row],[Nro. DNI / CE]]="","Corregir",IF(LEN(Tabla2[[#This Row],[Nro. DNI / CE]])&gt;=8,"OK","Corregir"))</f>
        <v>OK</v>
      </c>
      <c r="AA1058" s="42">
        <f>COUNTIF(Tabla2[APELLIDOS Y NOMBRES],Tabla2[[#This Row],[APELLIDOS Y NOMBRES]])</f>
        <v>1</v>
      </c>
      <c r="AB1058" s="42">
        <f>IF(Tabla2[[#This Row],[Trabajador]]&gt;1,1/Tabla2[[#This Row],[Trabajador]],Tabla2[[#This Row],[Trabajador]])</f>
        <v>1</v>
      </c>
      <c r="AC1058" t="str">
        <f>+IFERROR(IF(Tabla2[[#This Row],[FECHA CESE/BAJA]]="","No Aplica",IF(AND(MONTH(Tabla2[[#This Row],[FECHA CESE/BAJA]])=MONTH(TODAY()-30),YEAR(Tabla2[[#This Row],[FECHA CESE/BAJA]])=YEAR(TODAY())),MONTH(TODAY()-30)&amp;"-"&amp;YEAR(TODAY()),"Borrar")),"No aplica")</f>
        <v>No Aplica</v>
      </c>
      <c r="AD1058" t="str">
        <f>+IFERROR(IF(Tabla2[[#This Row],[FECHA INICIO DE LABORES EN OBRA]]="","No Aplica",IF(AND(MONTH(Tabla2[[#This Row],[FECHA INICIO DE LABORES EN OBRA]])=MONTH(TODAY()-30),YEAR(Tabla2[[#This Row],[FECHA INICIO DE LABORES EN OBRA]])=YEAR(TODAY())),MONTH(TODAY()-30)&amp;"-"&amp;YEAR(TODAY()),"No Aplica")),"No Aplica")</f>
        <v>No Aplica</v>
      </c>
    </row>
    <row r="1059" spans="1:30" x14ac:dyDescent="0.25">
      <c r="A1059" s="13" t="s">
        <v>5091</v>
      </c>
      <c r="B1059" s="15" t="s">
        <v>5092</v>
      </c>
      <c r="C1059" s="15" t="s">
        <v>5093</v>
      </c>
      <c r="D1059" s="15" t="s">
        <v>5365</v>
      </c>
      <c r="E1059" s="15" t="s">
        <v>5366</v>
      </c>
      <c r="F1059" s="39">
        <v>21863</v>
      </c>
      <c r="G1059" s="15">
        <v>1</v>
      </c>
      <c r="H1059" s="15" t="s">
        <v>3274</v>
      </c>
      <c r="I1059" s="15" t="s">
        <v>5097</v>
      </c>
      <c r="J1059" s="15" t="s">
        <v>5367</v>
      </c>
      <c r="K1059" s="15" t="s">
        <v>5239</v>
      </c>
      <c r="L1059" s="40" t="s">
        <v>6</v>
      </c>
      <c r="M1059" s="39"/>
      <c r="N1059" s="41" t="s">
        <v>2687</v>
      </c>
      <c r="O1059" s="39">
        <v>44979</v>
      </c>
      <c r="P1059" s="40">
        <v>1</v>
      </c>
      <c r="Q1059" s="40">
        <v>1</v>
      </c>
      <c r="R1059" s="40" t="str">
        <f>IFERROR(VLOOKUP(Tabla2[[#This Row],[CONTRATISTA PRNCIPAL]],Hoja1!$L$5:$M$9,2,FALSE),"CJV")</f>
        <v>CJV</v>
      </c>
      <c r="S1059" s="40" t="str">
        <f>IF(Tabla2[[#This Row],[EMPRESA]]=Tabla2[[#This Row],[CONTRATISTA PRNCIPAL]],"Principal","Secundaria")</f>
        <v>Secundaria</v>
      </c>
      <c r="T1059" s="42">
        <f>IFERROR(1/COUNTIF(Tabla2[CONTRATISTA PRNCIPAL],Tabla2[[#This Row],[CONTRATISTA PRNCIPAL]]),0)</f>
        <v>0.006666666666666667</v>
      </c>
      <c r="U1059" s="43">
        <f>IF(((TODAY()-Tabla2[[#This Row],[FECHA NACIMIENTO]])/365)&lt;18,"Corregir", IF(((TODAY()-Tabla2[[#This Row],[FECHA NACIMIENTO]])/365)&gt;80, "Corregir",ROUNDDOWN(((TODAY()-Tabla2[[#This Row],[FECHA NACIMIENTO]])/365),0)))</f>
        <v>63</v>
      </c>
      <c r="V10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059" s="44" t="str">
        <f>+IF(Tabla2[[#This Row],[Edad]]="Corregir","Corregir","Ok")</f>
        <v>Ok</v>
      </c>
      <c r="X1059" s="42" t="str">
        <f>+IFERROR(VLOOKUP(Tabla2[[#This Row],[DISTRITO SEGÚN DNI]],Hoja1!$A$2:$B$32,2,FALSE),"No")</f>
        <v>No</v>
      </c>
      <c r="Y1059" s="42" t="str">
        <f>IF(OR(LOWER(Tabla2[[#This Row],[GENERO]])="masculino", LOWER(Tabla2[[#This Row],[GENERO]])="femenino"),"OK","Corregir")</f>
        <v>OK</v>
      </c>
      <c r="Z1059" s="42" t="str">
        <f>+IF(Tabla2[[#This Row],[Nro. DNI / CE]]="","Corregir",IF(LEN(Tabla2[[#This Row],[Nro. DNI / CE]])&gt;=8,"OK","Corregir"))</f>
        <v>OK</v>
      </c>
      <c r="AA1059" s="42">
        <f>COUNTIF(Tabla2[APELLIDOS Y NOMBRES],Tabla2[[#This Row],[APELLIDOS Y NOMBRES]])</f>
        <v>1</v>
      </c>
      <c r="AB1059" s="42">
        <f>IF(Tabla2[[#This Row],[Trabajador]]&gt;1,1/Tabla2[[#This Row],[Trabajador]],Tabla2[[#This Row],[Trabajador]])</f>
        <v>1</v>
      </c>
      <c r="AC1059" t="str">
        <f>+IFERROR(IF(Tabla2[[#This Row],[FECHA CESE/BAJA]]="","No Aplica",IF(AND(MONTH(Tabla2[[#This Row],[FECHA CESE/BAJA]])=MONTH(TODAY()-30),YEAR(Tabla2[[#This Row],[FECHA CESE/BAJA]])=YEAR(TODAY())),MONTH(TODAY()-30)&amp;"-"&amp;YEAR(TODAY()),"Borrar")),"No aplica")</f>
        <v>No Aplica</v>
      </c>
      <c r="AD1059" t="str">
        <f>+IFERROR(IF(Tabla2[[#This Row],[FECHA INICIO DE LABORES EN OBRA]]="","No Aplica",IF(AND(MONTH(Tabla2[[#This Row],[FECHA INICIO DE LABORES EN OBRA]])=MONTH(TODAY()-30),YEAR(Tabla2[[#This Row],[FECHA INICIO DE LABORES EN OBRA]])=YEAR(TODAY())),MONTH(TODAY()-30)&amp;"-"&amp;YEAR(TODAY()),"No Aplica")),"No Aplica")</f>
        <v>No Aplica</v>
      </c>
    </row>
    <row r="1060" spans="1:30" x14ac:dyDescent="0.25">
      <c r="A1060" s="13" t="s">
        <v>5091</v>
      </c>
      <c r="B1060" s="15" t="s">
        <v>5092</v>
      </c>
      <c r="C1060" s="15" t="s">
        <v>5093</v>
      </c>
      <c r="D1060" s="15" t="s">
        <v>5368</v>
      </c>
      <c r="E1060" s="15" t="s">
        <v>5369</v>
      </c>
      <c r="F1060" s="39">
        <v>34123</v>
      </c>
      <c r="G1060" s="15">
        <v>2</v>
      </c>
      <c r="H1060" s="15" t="s">
        <v>3492</v>
      </c>
      <c r="I1060" s="15" t="s">
        <v>5097</v>
      </c>
      <c r="J1060" s="15" t="s">
        <v>5370</v>
      </c>
      <c r="K1060" s="15" t="s">
        <v>2445</v>
      </c>
      <c r="L1060" s="40" t="s">
        <v>6</v>
      </c>
      <c r="M1060" s="39"/>
      <c r="N1060" s="41" t="s">
        <v>2687</v>
      </c>
      <c r="O1060" s="39">
        <v>45117</v>
      </c>
      <c r="P1060" s="40">
        <v>1</v>
      </c>
      <c r="Q1060" s="40">
        <v>4</v>
      </c>
      <c r="R1060" s="40" t="str">
        <f>IFERROR(VLOOKUP(Tabla2[[#This Row],[CONTRATISTA PRNCIPAL]],Hoja1!$L$5:$M$9,2,FALSE),"CJV")</f>
        <v>CJV</v>
      </c>
      <c r="S1060" s="40" t="str">
        <f>IF(Tabla2[[#This Row],[EMPRESA]]=Tabla2[[#This Row],[CONTRATISTA PRNCIPAL]],"Principal","Secundaria")</f>
        <v>Secundaria</v>
      </c>
      <c r="T1060" s="42">
        <f>IFERROR(1/COUNTIF(Tabla2[CONTRATISTA PRNCIPAL],Tabla2[[#This Row],[CONTRATISTA PRNCIPAL]]),0)</f>
        <v>0.006666666666666667</v>
      </c>
      <c r="U1060" s="43">
        <f>IF(((TODAY()-Tabla2[[#This Row],[FECHA NACIMIENTO]])/365)&lt;18,"Corregir", IF(((TODAY()-Tabla2[[#This Row],[FECHA NACIMIENTO]])/365)&gt;80, "Corregir",ROUNDDOWN(((TODAY()-Tabla2[[#This Row],[FECHA NACIMIENTO]])/365),0)))</f>
        <v>30</v>
      </c>
      <c r="V10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60" s="44" t="str">
        <f>+IF(Tabla2[[#This Row],[Edad]]="Corregir","Corregir","Ok")</f>
        <v>Ok</v>
      </c>
      <c r="X1060" s="42" t="str">
        <f>+IFERROR(VLOOKUP(Tabla2[[#This Row],[DISTRITO SEGÚN DNI]],Hoja1!$A$2:$B$32,2,FALSE),"No")</f>
        <v>No</v>
      </c>
      <c r="Y1060" s="42" t="str">
        <f>IF(OR(LOWER(Tabla2[[#This Row],[GENERO]])="masculino", LOWER(Tabla2[[#This Row],[GENERO]])="femenino"),"OK","Corregir")</f>
        <v>OK</v>
      </c>
      <c r="Z1060" s="42" t="str">
        <f>+IF(Tabla2[[#This Row],[Nro. DNI / CE]]="","Corregir",IF(LEN(Tabla2[[#This Row],[Nro. DNI / CE]])&gt;=8,"OK","Corregir"))</f>
        <v>OK</v>
      </c>
      <c r="AA1060" s="42">
        <f>COUNTIF(Tabla2[APELLIDOS Y NOMBRES],Tabla2[[#This Row],[APELLIDOS Y NOMBRES]])</f>
        <v>1</v>
      </c>
      <c r="AB1060" s="42">
        <f>IF(Tabla2[[#This Row],[Trabajador]]&gt;1,1/Tabla2[[#This Row],[Trabajador]],Tabla2[[#This Row],[Trabajador]])</f>
        <v>1</v>
      </c>
      <c r="AC1060" t="str">
        <f>+IFERROR(IF(Tabla2[[#This Row],[FECHA CESE/BAJA]]="","No Aplica",IF(AND(MONTH(Tabla2[[#This Row],[FECHA CESE/BAJA]])=MONTH(TODAY()-30),YEAR(Tabla2[[#This Row],[FECHA CESE/BAJA]])=YEAR(TODAY())),MONTH(TODAY()-30)&amp;"-"&amp;YEAR(TODAY()),"Borrar")),"No aplica")</f>
        <v>No Aplica</v>
      </c>
      <c r="AD1060" t="str">
        <f>+IFERROR(IF(Tabla2[[#This Row],[FECHA INICIO DE LABORES EN OBRA]]="","No Aplica",IF(AND(MONTH(Tabla2[[#This Row],[FECHA INICIO DE LABORES EN OBRA]])=MONTH(TODAY()-30),YEAR(Tabla2[[#This Row],[FECHA INICIO DE LABORES EN OBRA]])=YEAR(TODAY())),MONTH(TODAY()-30)&amp;"-"&amp;YEAR(TODAY()),"No Aplica")),"No Aplica")</f>
        <v>No Aplica</v>
      </c>
    </row>
    <row r="1061" spans="1:30" x14ac:dyDescent="0.25">
      <c r="A1061" s="13" t="s">
        <v>5091</v>
      </c>
      <c r="B1061" s="15" t="s">
        <v>5092</v>
      </c>
      <c r="C1061" s="15" t="s">
        <v>5093</v>
      </c>
      <c r="D1061" s="15" t="s">
        <v>5371</v>
      </c>
      <c r="E1061" s="15" t="s">
        <v>5372</v>
      </c>
      <c r="F1061" s="39">
        <v>34010</v>
      </c>
      <c r="G1061" s="15">
        <v>2</v>
      </c>
      <c r="H1061" s="15" t="s">
        <v>3492</v>
      </c>
      <c r="I1061" s="15" t="s">
        <v>5097</v>
      </c>
      <c r="J1061" s="15" t="s">
        <v>5373</v>
      </c>
      <c r="K1061" s="15" t="s">
        <v>3557</v>
      </c>
      <c r="L1061" s="40" t="s">
        <v>6</v>
      </c>
      <c r="M1061" s="39"/>
      <c r="N1061" s="41" t="s">
        <v>2687</v>
      </c>
      <c r="O1061" s="39">
        <v>44970</v>
      </c>
      <c r="P1061" s="40">
        <v>1</v>
      </c>
      <c r="Q1061" s="40">
        <v>4</v>
      </c>
      <c r="R1061" s="40" t="str">
        <f>IFERROR(VLOOKUP(Tabla2[[#This Row],[CONTRATISTA PRNCIPAL]],Hoja1!$L$5:$M$9,2,FALSE),"CJV")</f>
        <v>CJV</v>
      </c>
      <c r="S1061" s="40" t="str">
        <f>IF(Tabla2[[#This Row],[EMPRESA]]=Tabla2[[#This Row],[CONTRATISTA PRNCIPAL]],"Principal","Secundaria")</f>
        <v>Secundaria</v>
      </c>
      <c r="T1061" s="42">
        <f>IFERROR(1/COUNTIF(Tabla2[CONTRATISTA PRNCIPAL],Tabla2[[#This Row],[CONTRATISTA PRNCIPAL]]),0)</f>
        <v>0.006666666666666667</v>
      </c>
      <c r="U1061" s="43">
        <f>IF(((TODAY()-Tabla2[[#This Row],[FECHA NACIMIENTO]])/365)&lt;18,"Corregir", IF(((TODAY()-Tabla2[[#This Row],[FECHA NACIMIENTO]])/365)&gt;80, "Corregir",ROUNDDOWN(((TODAY()-Tabla2[[#This Row],[FECHA NACIMIENTO]])/365),0)))</f>
        <v>30</v>
      </c>
      <c r="V10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61" s="44" t="str">
        <f>+IF(Tabla2[[#This Row],[Edad]]="Corregir","Corregir","Ok")</f>
        <v>Ok</v>
      </c>
      <c r="X1061" s="42" t="str">
        <f>+IFERROR(VLOOKUP(Tabla2[[#This Row],[DISTRITO SEGÚN DNI]],Hoja1!$A$2:$B$32,2,FALSE),"No")</f>
        <v>No</v>
      </c>
      <c r="Y1061" s="42" t="str">
        <f>IF(OR(LOWER(Tabla2[[#This Row],[GENERO]])="masculino", LOWER(Tabla2[[#This Row],[GENERO]])="femenino"),"OK","Corregir")</f>
        <v>OK</v>
      </c>
      <c r="Z1061" s="42" t="str">
        <f>+IF(Tabla2[[#This Row],[Nro. DNI / CE]]="","Corregir",IF(LEN(Tabla2[[#This Row],[Nro. DNI / CE]])&gt;=8,"OK","Corregir"))</f>
        <v>OK</v>
      </c>
      <c r="AA1061" s="42">
        <f>COUNTIF(Tabla2[APELLIDOS Y NOMBRES],Tabla2[[#This Row],[APELLIDOS Y NOMBRES]])</f>
        <v>1</v>
      </c>
      <c r="AB1061" s="42">
        <f>IF(Tabla2[[#This Row],[Trabajador]]&gt;1,1/Tabla2[[#This Row],[Trabajador]],Tabla2[[#This Row],[Trabajador]])</f>
        <v>1</v>
      </c>
      <c r="AC1061" t="str">
        <f>+IFERROR(IF(Tabla2[[#This Row],[FECHA CESE/BAJA]]="","No Aplica",IF(AND(MONTH(Tabla2[[#This Row],[FECHA CESE/BAJA]])=MONTH(TODAY()-30),YEAR(Tabla2[[#This Row],[FECHA CESE/BAJA]])=YEAR(TODAY())),MONTH(TODAY()-30)&amp;"-"&amp;YEAR(TODAY()),"Borrar")),"No aplica")</f>
        <v>No Aplica</v>
      </c>
      <c r="AD1061" t="str">
        <f>+IFERROR(IF(Tabla2[[#This Row],[FECHA INICIO DE LABORES EN OBRA]]="","No Aplica",IF(AND(MONTH(Tabla2[[#This Row],[FECHA INICIO DE LABORES EN OBRA]])=MONTH(TODAY()-30),YEAR(Tabla2[[#This Row],[FECHA INICIO DE LABORES EN OBRA]])=YEAR(TODAY())),MONTH(TODAY()-30)&amp;"-"&amp;YEAR(TODAY()),"No Aplica")),"No Aplica")</f>
        <v>No Aplica</v>
      </c>
    </row>
    <row r="1062" spans="1:30" x14ac:dyDescent="0.25">
      <c r="A1062" s="13" t="s">
        <v>5091</v>
      </c>
      <c r="B1062" s="15" t="s">
        <v>5092</v>
      </c>
      <c r="C1062" s="15" t="s">
        <v>5093</v>
      </c>
      <c r="D1062" s="15" t="s">
        <v>5374</v>
      </c>
      <c r="E1062" s="15" t="s">
        <v>5375</v>
      </c>
      <c r="F1062" s="39">
        <v>34573</v>
      </c>
      <c r="G1062" s="15">
        <v>2</v>
      </c>
      <c r="H1062" s="15" t="s">
        <v>3492</v>
      </c>
      <c r="I1062" s="15" t="s">
        <v>5177</v>
      </c>
      <c r="J1062" s="15" t="s">
        <v>5376</v>
      </c>
      <c r="K1062" s="15" t="s">
        <v>2897</v>
      </c>
      <c r="L1062" s="40" t="s">
        <v>6</v>
      </c>
      <c r="M1062" s="39"/>
      <c r="N1062" s="41" t="s">
        <v>2687</v>
      </c>
      <c r="O1062" s="39">
        <v>44263</v>
      </c>
      <c r="P1062" s="40">
        <v>1</v>
      </c>
      <c r="Q1062" s="40">
        <v>4</v>
      </c>
      <c r="R1062" s="40" t="str">
        <f>IFERROR(VLOOKUP(Tabla2[[#This Row],[CONTRATISTA PRNCIPAL]],Hoja1!$L$5:$M$9,2,FALSE),"CJV")</f>
        <v>CJV</v>
      </c>
      <c r="S1062" s="40" t="str">
        <f>IF(Tabla2[[#This Row],[EMPRESA]]=Tabla2[[#This Row],[CONTRATISTA PRNCIPAL]],"Principal","Secundaria")</f>
        <v>Secundaria</v>
      </c>
      <c r="T1062" s="42">
        <f>IFERROR(1/COUNTIF(Tabla2[CONTRATISTA PRNCIPAL],Tabla2[[#This Row],[CONTRATISTA PRNCIPAL]]),0)</f>
        <v>0.006666666666666667</v>
      </c>
      <c r="U1062" s="43">
        <f>IF(((TODAY()-Tabla2[[#This Row],[FECHA NACIMIENTO]])/365)&lt;18,"Corregir", IF(((TODAY()-Tabla2[[#This Row],[FECHA NACIMIENTO]])/365)&gt;80, "Corregir",ROUNDDOWN(((TODAY()-Tabla2[[#This Row],[FECHA NACIMIENTO]])/365),0)))</f>
        <v>29</v>
      </c>
      <c r="V10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62" s="44" t="str">
        <f>+IF(Tabla2[[#This Row],[Edad]]="Corregir","Corregir","Ok")</f>
        <v>Ok</v>
      </c>
      <c r="X1062" s="42" t="str">
        <f>+IFERROR(VLOOKUP(Tabla2[[#This Row],[DISTRITO SEGÚN DNI]],Hoja1!$A$2:$B$32,2,FALSE),"No")</f>
        <v>No</v>
      </c>
      <c r="Y1062" s="42" t="str">
        <f>IF(OR(LOWER(Tabla2[[#This Row],[GENERO]])="masculino", LOWER(Tabla2[[#This Row],[GENERO]])="femenino"),"OK","Corregir")</f>
        <v>OK</v>
      </c>
      <c r="Z1062" s="42" t="str">
        <f>+IF(Tabla2[[#This Row],[Nro. DNI / CE]]="","Corregir",IF(LEN(Tabla2[[#This Row],[Nro. DNI / CE]])&gt;=8,"OK","Corregir"))</f>
        <v>OK</v>
      </c>
      <c r="AA1062" s="42">
        <f>COUNTIF(Tabla2[APELLIDOS Y NOMBRES],Tabla2[[#This Row],[APELLIDOS Y NOMBRES]])</f>
        <v>1</v>
      </c>
      <c r="AB1062" s="42">
        <f>IF(Tabla2[[#This Row],[Trabajador]]&gt;1,1/Tabla2[[#This Row],[Trabajador]],Tabla2[[#This Row],[Trabajador]])</f>
        <v>1</v>
      </c>
      <c r="AC1062" t="str">
        <f>+IFERROR(IF(Tabla2[[#This Row],[FECHA CESE/BAJA]]="","No Aplica",IF(AND(MONTH(Tabla2[[#This Row],[FECHA CESE/BAJA]])=MONTH(TODAY()-30),YEAR(Tabla2[[#This Row],[FECHA CESE/BAJA]])=YEAR(TODAY())),MONTH(TODAY()-30)&amp;"-"&amp;YEAR(TODAY()),"Borrar")),"No aplica")</f>
        <v>No Aplica</v>
      </c>
      <c r="AD1062" t="str">
        <f>+IFERROR(IF(Tabla2[[#This Row],[FECHA INICIO DE LABORES EN OBRA]]="","No Aplica",IF(AND(MONTH(Tabla2[[#This Row],[FECHA INICIO DE LABORES EN OBRA]])=MONTH(TODAY()-30),YEAR(Tabla2[[#This Row],[FECHA INICIO DE LABORES EN OBRA]])=YEAR(TODAY())),MONTH(TODAY()-30)&amp;"-"&amp;YEAR(TODAY()),"No Aplica")),"No Aplica")</f>
        <v>No Aplica</v>
      </c>
    </row>
    <row r="1063" spans="1:30" x14ac:dyDescent="0.25">
      <c r="A1063" s="13" t="s">
        <v>5099</v>
      </c>
      <c r="B1063" s="15" t="s">
        <v>5100</v>
      </c>
      <c r="C1063" s="15" t="s">
        <v>5093</v>
      </c>
      <c r="D1063" s="15" t="s">
        <v>5377</v>
      </c>
      <c r="E1063" s="15" t="s">
        <v>5378</v>
      </c>
      <c r="F1063" s="39">
        <v>31916</v>
      </c>
      <c r="G1063" s="15">
        <v>2</v>
      </c>
      <c r="H1063" s="15" t="s">
        <v>3492</v>
      </c>
      <c r="I1063" s="15" t="s">
        <v>5097</v>
      </c>
      <c r="J1063" s="15" t="s">
        <v>5379</v>
      </c>
      <c r="K1063" s="15" t="s">
        <v>5239</v>
      </c>
      <c r="L1063" s="40" t="s">
        <v>6</v>
      </c>
      <c r="M1063" s="39"/>
      <c r="N1063" s="41" t="s">
        <v>2687</v>
      </c>
      <c r="O1063" s="39">
        <v>45126</v>
      </c>
      <c r="P1063" s="40">
        <v>1</v>
      </c>
      <c r="Q1063" s="40">
        <v>4</v>
      </c>
      <c r="R1063" s="40" t="str">
        <f>IFERROR(VLOOKUP(Tabla2[[#This Row],[CONTRATISTA PRNCIPAL]],Hoja1!$L$5:$M$9,2,FALSE),"CJV")</f>
        <v>CJV</v>
      </c>
      <c r="S1063" s="40" t="str">
        <f>IF(Tabla2[[#This Row],[EMPRESA]]=Tabla2[[#This Row],[CONTRATISTA PRNCIPAL]],"Principal","Secundaria")</f>
        <v>Secundaria</v>
      </c>
      <c r="T1063" s="42">
        <f>IFERROR(1/COUNTIF(Tabla2[CONTRATISTA PRNCIPAL],Tabla2[[#This Row],[CONTRATISTA PRNCIPAL]]),0)</f>
        <v>0.006666666666666667</v>
      </c>
      <c r="U1063" s="43">
        <f>IF(((TODAY()-Tabla2[[#This Row],[FECHA NACIMIENTO]])/365)&lt;18,"Corregir", IF(((TODAY()-Tabla2[[#This Row],[FECHA NACIMIENTO]])/365)&gt;80, "Corregir",ROUNDDOWN(((TODAY()-Tabla2[[#This Row],[FECHA NACIMIENTO]])/365),0)))</f>
        <v>36</v>
      </c>
      <c r="V10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63" s="44" t="str">
        <f>+IF(Tabla2[[#This Row],[Edad]]="Corregir","Corregir","Ok")</f>
        <v>Ok</v>
      </c>
      <c r="X1063" s="42" t="str">
        <f>+IFERROR(VLOOKUP(Tabla2[[#This Row],[DISTRITO SEGÚN DNI]],Hoja1!$A$2:$B$32,2,FALSE),"No")</f>
        <v>No</v>
      </c>
      <c r="Y1063" s="42" t="str">
        <f>IF(OR(LOWER(Tabla2[[#This Row],[GENERO]])="masculino", LOWER(Tabla2[[#This Row],[GENERO]])="femenino"),"OK","Corregir")</f>
        <v>OK</v>
      </c>
      <c r="Z1063" s="42" t="str">
        <f>+IF(Tabla2[[#This Row],[Nro. DNI / CE]]="","Corregir",IF(LEN(Tabla2[[#This Row],[Nro. DNI / CE]])&gt;=8,"OK","Corregir"))</f>
        <v>OK</v>
      </c>
      <c r="AA1063" s="42">
        <f>COUNTIF(Tabla2[APELLIDOS Y NOMBRES],Tabla2[[#This Row],[APELLIDOS Y NOMBRES]])</f>
        <v>1</v>
      </c>
      <c r="AB1063" s="42">
        <f>IF(Tabla2[[#This Row],[Trabajador]]&gt;1,1/Tabla2[[#This Row],[Trabajador]],Tabla2[[#This Row],[Trabajador]])</f>
        <v>1</v>
      </c>
      <c r="AC1063" t="str">
        <f>+IFERROR(IF(Tabla2[[#This Row],[FECHA CESE/BAJA]]="","No Aplica",IF(AND(MONTH(Tabla2[[#This Row],[FECHA CESE/BAJA]])=MONTH(TODAY()-30),YEAR(Tabla2[[#This Row],[FECHA CESE/BAJA]])=YEAR(TODAY())),MONTH(TODAY()-30)&amp;"-"&amp;YEAR(TODAY()),"Borrar")),"No aplica")</f>
        <v>No Aplica</v>
      </c>
      <c r="AD1063" t="str">
        <f>+IFERROR(IF(Tabla2[[#This Row],[FECHA INICIO DE LABORES EN OBRA]]="","No Aplica",IF(AND(MONTH(Tabla2[[#This Row],[FECHA INICIO DE LABORES EN OBRA]])=MONTH(TODAY()-30),YEAR(Tabla2[[#This Row],[FECHA INICIO DE LABORES EN OBRA]])=YEAR(TODAY())),MONTH(TODAY()-30)&amp;"-"&amp;YEAR(TODAY()),"No Aplica")),"No Aplica")</f>
        <v>No Aplica</v>
      </c>
    </row>
    <row r="1064" spans="1:30" x14ac:dyDescent="0.25">
      <c r="A1064" s="13" t="s">
        <v>5091</v>
      </c>
      <c r="B1064" s="15" t="s">
        <v>5092</v>
      </c>
      <c r="C1064" s="15" t="s">
        <v>5093</v>
      </c>
      <c r="D1064" s="15" t="s">
        <v>5380</v>
      </c>
      <c r="E1064" s="15" t="s">
        <v>5381</v>
      </c>
      <c r="F1064" s="39">
        <v>37139</v>
      </c>
      <c r="G1064" s="15">
        <v>2</v>
      </c>
      <c r="H1064" s="15" t="s">
        <v>5382</v>
      </c>
      <c r="I1064" s="15" t="s">
        <v>5097</v>
      </c>
      <c r="J1064" s="15" t="s">
        <v>5383</v>
      </c>
      <c r="K1064" s="15" t="s">
        <v>3557</v>
      </c>
      <c r="L1064" s="40" t="s">
        <v>6</v>
      </c>
      <c r="M1064" s="39"/>
      <c r="N1064" s="41" t="s">
        <v>2687</v>
      </c>
      <c r="O1064" s="39">
        <v>45092</v>
      </c>
      <c r="P1064" s="40">
        <v>1</v>
      </c>
      <c r="Q1064" s="40">
        <v>4</v>
      </c>
      <c r="R1064" s="40" t="str">
        <f>IFERROR(VLOOKUP(Tabla2[[#This Row],[CONTRATISTA PRNCIPAL]],Hoja1!$L$5:$M$9,2,FALSE),"CJV")</f>
        <v>CJV</v>
      </c>
      <c r="S1064" s="40" t="str">
        <f>IF(Tabla2[[#This Row],[EMPRESA]]=Tabla2[[#This Row],[CONTRATISTA PRNCIPAL]],"Principal","Secundaria")</f>
        <v>Secundaria</v>
      </c>
      <c r="T1064" s="42">
        <f>IFERROR(1/COUNTIF(Tabla2[CONTRATISTA PRNCIPAL],Tabla2[[#This Row],[CONTRATISTA PRNCIPAL]]),0)</f>
        <v>0.006666666666666667</v>
      </c>
      <c r="U1064" s="43">
        <f>IF(((TODAY()-Tabla2[[#This Row],[FECHA NACIMIENTO]])/365)&lt;18,"Corregir", IF(((TODAY()-Tabla2[[#This Row],[FECHA NACIMIENTO]])/365)&gt;80, "Corregir",ROUNDDOWN(((TODAY()-Tabla2[[#This Row],[FECHA NACIMIENTO]])/365),0)))</f>
        <v>22</v>
      </c>
      <c r="V10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064" s="44" t="str">
        <f>+IF(Tabla2[[#This Row],[Edad]]="Corregir","Corregir","Ok")</f>
        <v>Ok</v>
      </c>
      <c r="X1064" s="42" t="str">
        <f>+IFERROR(VLOOKUP(Tabla2[[#This Row],[DISTRITO SEGÚN DNI]],Hoja1!$A$2:$B$32,2,FALSE),"No")</f>
        <v>No</v>
      </c>
      <c r="Y1064" s="42" t="str">
        <f>IF(OR(LOWER(Tabla2[[#This Row],[GENERO]])="masculino", LOWER(Tabla2[[#This Row],[GENERO]])="femenino"),"OK","Corregir")</f>
        <v>OK</v>
      </c>
      <c r="Z1064" s="42" t="str">
        <f>+IF(Tabla2[[#This Row],[Nro. DNI / CE]]="","Corregir",IF(LEN(Tabla2[[#This Row],[Nro. DNI / CE]])&gt;=8,"OK","Corregir"))</f>
        <v>OK</v>
      </c>
      <c r="AA1064" s="42">
        <f>COUNTIF(Tabla2[APELLIDOS Y NOMBRES],Tabla2[[#This Row],[APELLIDOS Y NOMBRES]])</f>
        <v>1</v>
      </c>
      <c r="AB1064" s="42">
        <f>IF(Tabla2[[#This Row],[Trabajador]]&gt;1,1/Tabla2[[#This Row],[Trabajador]],Tabla2[[#This Row],[Trabajador]])</f>
        <v>1</v>
      </c>
      <c r="AC1064" t="str">
        <f>+IFERROR(IF(Tabla2[[#This Row],[FECHA CESE/BAJA]]="","No Aplica",IF(AND(MONTH(Tabla2[[#This Row],[FECHA CESE/BAJA]])=MONTH(TODAY()-30),YEAR(Tabla2[[#This Row],[FECHA CESE/BAJA]])=YEAR(TODAY())),MONTH(TODAY()-30)&amp;"-"&amp;YEAR(TODAY()),"Borrar")),"No aplica")</f>
        <v>No Aplica</v>
      </c>
      <c r="AD1064" t="str">
        <f>+IFERROR(IF(Tabla2[[#This Row],[FECHA INICIO DE LABORES EN OBRA]]="","No Aplica",IF(AND(MONTH(Tabla2[[#This Row],[FECHA INICIO DE LABORES EN OBRA]])=MONTH(TODAY()-30),YEAR(Tabla2[[#This Row],[FECHA INICIO DE LABORES EN OBRA]])=YEAR(TODAY())),MONTH(TODAY()-30)&amp;"-"&amp;YEAR(TODAY()),"No Aplica")),"No Aplica")</f>
        <v>No Aplica</v>
      </c>
    </row>
    <row r="1065" spans="1:30" x14ac:dyDescent="0.25">
      <c r="A1065" s="13" t="s">
        <v>5099</v>
      </c>
      <c r="B1065" s="15" t="s">
        <v>5100</v>
      </c>
      <c r="C1065" s="15" t="s">
        <v>5093</v>
      </c>
      <c r="D1065" s="15" t="s">
        <v>1450</v>
      </c>
      <c r="E1065" s="15" t="s">
        <v>1451</v>
      </c>
      <c r="F1065" s="39">
        <v>30162</v>
      </c>
      <c r="G1065" s="15">
        <v>2</v>
      </c>
      <c r="H1065" s="15" t="s">
        <v>5096</v>
      </c>
      <c r="I1065" s="15" t="s">
        <v>5097</v>
      </c>
      <c r="J1065" s="15" t="s">
        <v>5384</v>
      </c>
      <c r="K1065" s="15" t="s">
        <v>34</v>
      </c>
      <c r="L1065" s="40" t="s">
        <v>6</v>
      </c>
      <c r="M1065" s="39"/>
      <c r="N1065" s="41" t="s">
        <v>2687</v>
      </c>
      <c r="O1065" s="39">
        <v>45125</v>
      </c>
      <c r="P1065" s="40">
        <v>1</v>
      </c>
      <c r="Q1065" s="40">
        <v>4</v>
      </c>
      <c r="R1065" s="40" t="str">
        <f>IFERROR(VLOOKUP(Tabla2[[#This Row],[CONTRATISTA PRNCIPAL]],Hoja1!$L$5:$M$9,2,FALSE),"CJV")</f>
        <v>CJV</v>
      </c>
      <c r="S1065" s="40" t="str">
        <f>IF(Tabla2[[#This Row],[EMPRESA]]=Tabla2[[#This Row],[CONTRATISTA PRNCIPAL]],"Principal","Secundaria")</f>
        <v>Secundaria</v>
      </c>
      <c r="T1065" s="42">
        <f>IFERROR(1/COUNTIF(Tabla2[CONTRATISTA PRNCIPAL],Tabla2[[#This Row],[CONTRATISTA PRNCIPAL]]),0)</f>
        <v>0.006666666666666667</v>
      </c>
      <c r="U1065" s="43">
        <f>IF(((TODAY()-Tabla2[[#This Row],[FECHA NACIMIENTO]])/365)&lt;18,"Corregir", IF(((TODAY()-Tabla2[[#This Row],[FECHA NACIMIENTO]])/365)&gt;80, "Corregir",ROUNDDOWN(((TODAY()-Tabla2[[#This Row],[FECHA NACIMIENTO]])/365),0)))</f>
        <v>41</v>
      </c>
      <c r="V10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65" s="44" t="str">
        <f>+IF(Tabla2[[#This Row],[Edad]]="Corregir","Corregir","Ok")</f>
        <v>Ok</v>
      </c>
      <c r="X1065" s="42" t="str">
        <f>+IFERROR(VLOOKUP(Tabla2[[#This Row],[DISTRITO SEGÚN DNI]],Hoja1!$A$2:$B$32,2,FALSE),"No")</f>
        <v>SANTA ANITA</v>
      </c>
      <c r="Y1065" s="42" t="str">
        <f>IF(OR(LOWER(Tabla2[[#This Row],[GENERO]])="masculino", LOWER(Tabla2[[#This Row],[GENERO]])="femenino"),"OK","Corregir")</f>
        <v>OK</v>
      </c>
      <c r="Z1065" s="42" t="str">
        <f>+IF(Tabla2[[#This Row],[Nro. DNI / CE]]="","Corregir",IF(LEN(Tabla2[[#This Row],[Nro. DNI / CE]])&gt;=8,"OK","Corregir"))</f>
        <v>OK</v>
      </c>
      <c r="AA1065" s="42">
        <f>COUNTIF(Tabla2[APELLIDOS Y NOMBRES],Tabla2[[#This Row],[APELLIDOS Y NOMBRES]])</f>
        <v>1</v>
      </c>
      <c r="AB1065" s="42">
        <f>IF(Tabla2[[#This Row],[Trabajador]]&gt;1,1/Tabla2[[#This Row],[Trabajador]],Tabla2[[#This Row],[Trabajador]])</f>
        <v>1</v>
      </c>
      <c r="AC1065" t="str">
        <f>+IFERROR(IF(Tabla2[[#This Row],[FECHA CESE/BAJA]]="","No Aplica",IF(AND(MONTH(Tabla2[[#This Row],[FECHA CESE/BAJA]])=MONTH(TODAY()-30),YEAR(Tabla2[[#This Row],[FECHA CESE/BAJA]])=YEAR(TODAY())),MONTH(TODAY()-30)&amp;"-"&amp;YEAR(TODAY()),"Borrar")),"No aplica")</f>
        <v>No Aplica</v>
      </c>
      <c r="AD1065" t="str">
        <f>+IFERROR(IF(Tabla2[[#This Row],[FECHA INICIO DE LABORES EN OBRA]]="","No Aplica",IF(AND(MONTH(Tabla2[[#This Row],[FECHA INICIO DE LABORES EN OBRA]])=MONTH(TODAY()-30),YEAR(Tabla2[[#This Row],[FECHA INICIO DE LABORES EN OBRA]])=YEAR(TODAY())),MONTH(TODAY()-30)&amp;"-"&amp;YEAR(TODAY()),"No Aplica")),"No Aplica")</f>
        <v>No Aplica</v>
      </c>
    </row>
    <row r="1066" spans="1:30" x14ac:dyDescent="0.25">
      <c r="A1066" s="13" t="s">
        <v>5091</v>
      </c>
      <c r="B1066" s="15" t="s">
        <v>5092</v>
      </c>
      <c r="C1066" s="15" t="s">
        <v>5093</v>
      </c>
      <c r="D1066" s="15" t="s">
        <v>5385</v>
      </c>
      <c r="E1066" s="15" t="s">
        <v>5386</v>
      </c>
      <c r="F1066" s="39">
        <v>29436</v>
      </c>
      <c r="G1066" s="15">
        <v>2</v>
      </c>
      <c r="H1066" s="15" t="s">
        <v>5164</v>
      </c>
      <c r="I1066" s="15" t="s">
        <v>5177</v>
      </c>
      <c r="J1066" s="15" t="s">
        <v>5387</v>
      </c>
      <c r="K1066" s="15" t="s">
        <v>2908</v>
      </c>
      <c r="L1066" s="40" t="s">
        <v>6</v>
      </c>
      <c r="M1066" s="39"/>
      <c r="N1066" s="41" t="s">
        <v>5158</v>
      </c>
      <c r="O1066" s="39">
        <v>43844</v>
      </c>
      <c r="P1066" s="40">
        <v>1</v>
      </c>
      <c r="Q1066" s="40">
        <v>4</v>
      </c>
      <c r="R1066" s="40" t="str">
        <f>IFERROR(VLOOKUP(Tabla2[[#This Row],[CONTRATISTA PRNCIPAL]],Hoja1!$L$5:$M$9,2,FALSE),"CJV")</f>
        <v>CJV</v>
      </c>
      <c r="S1066" s="40" t="str">
        <f>IF(Tabla2[[#This Row],[EMPRESA]]=Tabla2[[#This Row],[CONTRATISTA PRNCIPAL]],"Principal","Secundaria")</f>
        <v>Secundaria</v>
      </c>
      <c r="T1066" s="42">
        <f>IFERROR(1/COUNTIF(Tabla2[CONTRATISTA PRNCIPAL],Tabla2[[#This Row],[CONTRATISTA PRNCIPAL]]),0)</f>
        <v>0.006666666666666667</v>
      </c>
      <c r="U1066" s="43">
        <f>IF(((TODAY()-Tabla2[[#This Row],[FECHA NACIMIENTO]])/365)&lt;18,"Corregir", IF(((TODAY()-Tabla2[[#This Row],[FECHA NACIMIENTO]])/365)&gt;80, "Corregir",ROUNDDOWN(((TODAY()-Tabla2[[#This Row],[FECHA NACIMIENTO]])/365),0)))</f>
        <v>43</v>
      </c>
      <c r="V10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66" s="44" t="str">
        <f>+IF(Tabla2[[#This Row],[Edad]]="Corregir","Corregir","Ok")</f>
        <v>Ok</v>
      </c>
      <c r="X1066" s="42" t="str">
        <f>+IFERROR(VLOOKUP(Tabla2[[#This Row],[DISTRITO SEGÚN DNI]],Hoja1!$A$2:$B$32,2,FALSE),"No")</f>
        <v>No</v>
      </c>
      <c r="Y1066" s="42" t="str">
        <f>IF(OR(LOWER(Tabla2[[#This Row],[GENERO]])="masculino", LOWER(Tabla2[[#This Row],[GENERO]])="femenino"),"OK","Corregir")</f>
        <v>OK</v>
      </c>
      <c r="Z1066" s="42" t="str">
        <f>+IF(Tabla2[[#This Row],[Nro. DNI / CE]]="","Corregir",IF(LEN(Tabla2[[#This Row],[Nro. DNI / CE]])&gt;=8,"OK","Corregir"))</f>
        <v>OK</v>
      </c>
      <c r="AA1066" s="42">
        <f>COUNTIF(Tabla2[APELLIDOS Y NOMBRES],Tabla2[[#This Row],[APELLIDOS Y NOMBRES]])</f>
        <v>1</v>
      </c>
      <c r="AB1066" s="42">
        <f>IF(Tabla2[[#This Row],[Trabajador]]&gt;1,1/Tabla2[[#This Row],[Trabajador]],Tabla2[[#This Row],[Trabajador]])</f>
        <v>1</v>
      </c>
      <c r="AC1066" t="str">
        <f>+IFERROR(IF(Tabla2[[#This Row],[FECHA CESE/BAJA]]="","No Aplica",IF(AND(MONTH(Tabla2[[#This Row],[FECHA CESE/BAJA]])=MONTH(TODAY()-30),YEAR(Tabla2[[#This Row],[FECHA CESE/BAJA]])=YEAR(TODAY())),MONTH(TODAY()-30)&amp;"-"&amp;YEAR(TODAY()),"Borrar")),"No aplica")</f>
        <v>No Aplica</v>
      </c>
      <c r="AD1066" t="str">
        <f>+IFERROR(IF(Tabla2[[#This Row],[FECHA INICIO DE LABORES EN OBRA]]="","No Aplica",IF(AND(MONTH(Tabla2[[#This Row],[FECHA INICIO DE LABORES EN OBRA]])=MONTH(TODAY()-30),YEAR(Tabla2[[#This Row],[FECHA INICIO DE LABORES EN OBRA]])=YEAR(TODAY())),MONTH(TODAY()-30)&amp;"-"&amp;YEAR(TODAY()),"No Aplica")),"No Aplica")</f>
        <v>No Aplica</v>
      </c>
    </row>
    <row r="1067" spans="1:30" x14ac:dyDescent="0.25">
      <c r="A1067" s="13" t="s">
        <v>5106</v>
      </c>
      <c r="B1067" s="15" t="s">
        <v>5107</v>
      </c>
      <c r="C1067" s="15" t="s">
        <v>5093</v>
      </c>
      <c r="D1067" s="15" t="s">
        <v>5388</v>
      </c>
      <c r="E1067" s="15" t="s">
        <v>5389</v>
      </c>
      <c r="F1067" s="39">
        <v>32968</v>
      </c>
      <c r="G1067" s="15">
        <v>1</v>
      </c>
      <c r="H1067" s="15" t="s">
        <v>5202</v>
      </c>
      <c r="I1067" s="15" t="s">
        <v>5122</v>
      </c>
      <c r="J1067" s="15" t="s">
        <v>5390</v>
      </c>
      <c r="K1067" s="15" t="s">
        <v>5391</v>
      </c>
      <c r="L1067" s="40" t="s">
        <v>6</v>
      </c>
      <c r="M1067" s="39"/>
      <c r="N1067" s="41" t="s">
        <v>2687</v>
      </c>
      <c r="O1067" s="39">
        <v>44557</v>
      </c>
      <c r="P1067" s="40">
        <v>1</v>
      </c>
      <c r="Q1067" s="40">
        <v>1</v>
      </c>
      <c r="R1067" s="40" t="str">
        <f>IFERROR(VLOOKUP(Tabla2[[#This Row],[CONTRATISTA PRNCIPAL]],Hoja1!$L$5:$M$9,2,FALSE),"CJV")</f>
        <v>CJV</v>
      </c>
      <c r="S1067" s="40" t="str">
        <f>IF(Tabla2[[#This Row],[EMPRESA]]=Tabla2[[#This Row],[CONTRATISTA PRNCIPAL]],"Principal","Secundaria")</f>
        <v>Secundaria</v>
      </c>
      <c r="T1067" s="42">
        <f>IFERROR(1/COUNTIF(Tabla2[CONTRATISTA PRNCIPAL],Tabla2[[#This Row],[CONTRATISTA PRNCIPAL]]),0)</f>
        <v>0.006666666666666667</v>
      </c>
      <c r="U1067" s="43">
        <f>IF(((TODAY()-Tabla2[[#This Row],[FECHA NACIMIENTO]])/365)&lt;18,"Corregir", IF(((TODAY()-Tabla2[[#This Row],[FECHA NACIMIENTO]])/365)&gt;80, "Corregir",ROUNDDOWN(((TODAY()-Tabla2[[#This Row],[FECHA NACIMIENTO]])/365),0)))</f>
        <v>33</v>
      </c>
      <c r="V10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67" s="44" t="str">
        <f>+IF(Tabla2[[#This Row],[Edad]]="Corregir","Corregir","Ok")</f>
        <v>Ok</v>
      </c>
      <c r="X1067" s="42" t="str">
        <f>+IFERROR(VLOOKUP(Tabla2[[#This Row],[DISTRITO SEGÚN DNI]],Hoja1!$A$2:$B$32,2,FALSE),"No")</f>
        <v>No</v>
      </c>
      <c r="Y1067" s="42" t="str">
        <f>IF(OR(LOWER(Tabla2[[#This Row],[GENERO]])="masculino", LOWER(Tabla2[[#This Row],[GENERO]])="femenino"),"OK","Corregir")</f>
        <v>OK</v>
      </c>
      <c r="Z1067" s="42" t="str">
        <f>+IF(Tabla2[[#This Row],[Nro. DNI / CE]]="","Corregir",IF(LEN(Tabla2[[#This Row],[Nro. DNI / CE]])&gt;=8,"OK","Corregir"))</f>
        <v>OK</v>
      </c>
      <c r="AA1067" s="42">
        <f>COUNTIF(Tabla2[APELLIDOS Y NOMBRES],Tabla2[[#This Row],[APELLIDOS Y NOMBRES]])</f>
        <v>1</v>
      </c>
      <c r="AB1067" s="42">
        <f>IF(Tabla2[[#This Row],[Trabajador]]&gt;1,1/Tabla2[[#This Row],[Trabajador]],Tabla2[[#This Row],[Trabajador]])</f>
        <v>1</v>
      </c>
      <c r="AC1067" t="str">
        <f>+IFERROR(IF(Tabla2[[#This Row],[FECHA CESE/BAJA]]="","No Aplica",IF(AND(MONTH(Tabla2[[#This Row],[FECHA CESE/BAJA]])=MONTH(TODAY()-30),YEAR(Tabla2[[#This Row],[FECHA CESE/BAJA]])=YEAR(TODAY())),MONTH(TODAY()-30)&amp;"-"&amp;YEAR(TODAY()),"Borrar")),"No aplica")</f>
        <v>No Aplica</v>
      </c>
      <c r="AD1067" t="str">
        <f>+IFERROR(IF(Tabla2[[#This Row],[FECHA INICIO DE LABORES EN OBRA]]="","No Aplica",IF(AND(MONTH(Tabla2[[#This Row],[FECHA INICIO DE LABORES EN OBRA]])=MONTH(TODAY()-30),YEAR(Tabla2[[#This Row],[FECHA INICIO DE LABORES EN OBRA]])=YEAR(TODAY())),MONTH(TODAY()-30)&amp;"-"&amp;YEAR(TODAY()),"No Aplica")),"No Aplica")</f>
        <v>No Aplica</v>
      </c>
    </row>
    <row r="1068" spans="1:30" x14ac:dyDescent="0.25">
      <c r="A1068" s="13" t="s">
        <v>5099</v>
      </c>
      <c r="B1068" s="15" t="s">
        <v>5100</v>
      </c>
      <c r="C1068" s="15" t="s">
        <v>5093</v>
      </c>
      <c r="D1068" s="15" t="s">
        <v>5392</v>
      </c>
      <c r="E1068" s="15" t="s">
        <v>5393</v>
      </c>
      <c r="F1068" s="39">
        <v>32308</v>
      </c>
      <c r="G1068" s="15">
        <v>2</v>
      </c>
      <c r="H1068" s="15" t="s">
        <v>5096</v>
      </c>
      <c r="I1068" s="15" t="s">
        <v>5097</v>
      </c>
      <c r="J1068" s="15" t="s">
        <v>5394</v>
      </c>
      <c r="K1068" s="15" t="s">
        <v>2182</v>
      </c>
      <c r="L1068" s="40" t="s">
        <v>6</v>
      </c>
      <c r="M1068" s="39"/>
      <c r="N1068" s="41" t="s">
        <v>2687</v>
      </c>
      <c r="O1068" s="39">
        <v>45139</v>
      </c>
      <c r="P1068" s="40">
        <v>1</v>
      </c>
      <c r="Q1068" s="40">
        <v>4</v>
      </c>
      <c r="R1068" s="40" t="str">
        <f>IFERROR(VLOOKUP(Tabla2[[#This Row],[CONTRATISTA PRNCIPAL]],Hoja1!$L$5:$M$9,2,FALSE),"CJV")</f>
        <v>CJV</v>
      </c>
      <c r="S1068" s="40" t="str">
        <f>IF(Tabla2[[#This Row],[EMPRESA]]=Tabla2[[#This Row],[CONTRATISTA PRNCIPAL]],"Principal","Secundaria")</f>
        <v>Secundaria</v>
      </c>
      <c r="T1068" s="42">
        <f>IFERROR(1/COUNTIF(Tabla2[CONTRATISTA PRNCIPAL],Tabla2[[#This Row],[CONTRATISTA PRNCIPAL]]),0)</f>
        <v>0.006666666666666667</v>
      </c>
      <c r="U1068" s="43">
        <f>IF(((TODAY()-Tabla2[[#This Row],[FECHA NACIMIENTO]])/365)&lt;18,"Corregir", IF(((TODAY()-Tabla2[[#This Row],[FECHA NACIMIENTO]])/365)&gt;80, "Corregir",ROUNDDOWN(((TODAY()-Tabla2[[#This Row],[FECHA NACIMIENTO]])/365),0)))</f>
        <v>35</v>
      </c>
      <c r="V10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68" s="44" t="str">
        <f>+IF(Tabla2[[#This Row],[Edad]]="Corregir","Corregir","Ok")</f>
        <v>Ok</v>
      </c>
      <c r="X1068" s="42" t="str">
        <f>+IFERROR(VLOOKUP(Tabla2[[#This Row],[DISTRITO SEGÚN DNI]],Hoja1!$A$2:$B$32,2,FALSE),"No")</f>
        <v>No</v>
      </c>
      <c r="Y1068" s="42" t="str">
        <f>IF(OR(LOWER(Tabla2[[#This Row],[GENERO]])="masculino", LOWER(Tabla2[[#This Row],[GENERO]])="femenino"),"OK","Corregir")</f>
        <v>OK</v>
      </c>
      <c r="Z1068" s="42" t="str">
        <f>+IF(Tabla2[[#This Row],[Nro. DNI / CE]]="","Corregir",IF(LEN(Tabla2[[#This Row],[Nro. DNI / CE]])&gt;=8,"OK","Corregir"))</f>
        <v>OK</v>
      </c>
      <c r="AA1068" s="42">
        <f>COUNTIF(Tabla2[APELLIDOS Y NOMBRES],Tabla2[[#This Row],[APELLIDOS Y NOMBRES]])</f>
        <v>1</v>
      </c>
      <c r="AB1068" s="42">
        <f>IF(Tabla2[[#This Row],[Trabajador]]&gt;1,1/Tabla2[[#This Row],[Trabajador]],Tabla2[[#This Row],[Trabajador]])</f>
        <v>1</v>
      </c>
      <c r="AC1068" t="str">
        <f>+IFERROR(IF(Tabla2[[#This Row],[FECHA CESE/BAJA]]="","No Aplica",IF(AND(MONTH(Tabla2[[#This Row],[FECHA CESE/BAJA]])=MONTH(TODAY()-30),YEAR(Tabla2[[#This Row],[FECHA CESE/BAJA]])=YEAR(TODAY())),MONTH(TODAY()-30)&amp;"-"&amp;YEAR(TODAY()),"Borrar")),"No aplica")</f>
        <v>No Aplica</v>
      </c>
      <c r="AD1068" t="str">
        <f>+IFERROR(IF(Tabla2[[#This Row],[FECHA INICIO DE LABORES EN OBRA]]="","No Aplica",IF(AND(MONTH(Tabla2[[#This Row],[FECHA INICIO DE LABORES EN OBRA]])=MONTH(TODAY()-30),YEAR(Tabla2[[#This Row],[FECHA INICIO DE LABORES EN OBRA]])=YEAR(TODAY())),MONTH(TODAY()-30)&amp;"-"&amp;YEAR(TODAY()),"No Aplica")),"No Aplica")</f>
        <v>8-2023</v>
      </c>
    </row>
    <row r="1069" spans="1:30" x14ac:dyDescent="0.25">
      <c r="A1069" s="13" t="s">
        <v>5106</v>
      </c>
      <c r="B1069" s="15" t="s">
        <v>5107</v>
      </c>
      <c r="C1069" s="15" t="s">
        <v>5093</v>
      </c>
      <c r="D1069" s="15" t="s">
        <v>5395</v>
      </c>
      <c r="E1069" s="15" t="s">
        <v>5396</v>
      </c>
      <c r="F1069" s="39">
        <v>35495</v>
      </c>
      <c r="G1069" s="15">
        <v>1</v>
      </c>
      <c r="H1069" s="15" t="s">
        <v>5397</v>
      </c>
      <c r="I1069" s="15" t="s">
        <v>5122</v>
      </c>
      <c r="J1069" s="15" t="s">
        <v>5398</v>
      </c>
      <c r="K1069" s="15" t="s">
        <v>5142</v>
      </c>
      <c r="L1069" s="40" t="s">
        <v>6</v>
      </c>
      <c r="M1069" s="39"/>
      <c r="N1069" s="41" t="s">
        <v>2687</v>
      </c>
      <c r="O1069" s="39">
        <v>44256</v>
      </c>
      <c r="P1069" s="40">
        <v>1</v>
      </c>
      <c r="Q1069" s="40">
        <v>1</v>
      </c>
      <c r="R1069" s="40" t="str">
        <f>IFERROR(VLOOKUP(Tabla2[[#This Row],[CONTRATISTA PRNCIPAL]],Hoja1!$L$5:$M$9,2,FALSE),"CJV")</f>
        <v>CJV</v>
      </c>
      <c r="S1069" s="40" t="str">
        <f>IF(Tabla2[[#This Row],[EMPRESA]]=Tabla2[[#This Row],[CONTRATISTA PRNCIPAL]],"Principal","Secundaria")</f>
        <v>Secundaria</v>
      </c>
      <c r="T1069" s="42">
        <f>IFERROR(1/COUNTIF(Tabla2[CONTRATISTA PRNCIPAL],Tabla2[[#This Row],[CONTRATISTA PRNCIPAL]]),0)</f>
        <v>0.006666666666666667</v>
      </c>
      <c r="U1069" s="43">
        <f>IF(((TODAY()-Tabla2[[#This Row],[FECHA NACIMIENTO]])/365)&lt;18,"Corregir", IF(((TODAY()-Tabla2[[#This Row],[FECHA NACIMIENTO]])/365)&gt;80, "Corregir",ROUNDDOWN(((TODAY()-Tabla2[[#This Row],[FECHA NACIMIENTO]])/365),0)))</f>
        <v>26</v>
      </c>
      <c r="V10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69" s="44" t="str">
        <f>+IF(Tabla2[[#This Row],[Edad]]="Corregir","Corregir","Ok")</f>
        <v>Ok</v>
      </c>
      <c r="X1069" s="42" t="str">
        <f>+IFERROR(VLOOKUP(Tabla2[[#This Row],[DISTRITO SEGÚN DNI]],Hoja1!$A$2:$B$32,2,FALSE),"No")</f>
        <v>No</v>
      </c>
      <c r="Y1069" s="42" t="str">
        <f>IF(OR(LOWER(Tabla2[[#This Row],[GENERO]])="masculino", LOWER(Tabla2[[#This Row],[GENERO]])="femenino"),"OK","Corregir")</f>
        <v>OK</v>
      </c>
      <c r="Z1069" s="42" t="str">
        <f>+IF(Tabla2[[#This Row],[Nro. DNI / CE]]="","Corregir",IF(LEN(Tabla2[[#This Row],[Nro. DNI / CE]])&gt;=8,"OK","Corregir"))</f>
        <v>OK</v>
      </c>
      <c r="AA1069" s="42">
        <f>COUNTIF(Tabla2[APELLIDOS Y NOMBRES],Tabla2[[#This Row],[APELLIDOS Y NOMBRES]])</f>
        <v>1</v>
      </c>
      <c r="AB1069" s="42">
        <f>IF(Tabla2[[#This Row],[Trabajador]]&gt;1,1/Tabla2[[#This Row],[Trabajador]],Tabla2[[#This Row],[Trabajador]])</f>
        <v>1</v>
      </c>
      <c r="AC1069" t="str">
        <f>+IFERROR(IF(Tabla2[[#This Row],[FECHA CESE/BAJA]]="","No Aplica",IF(AND(MONTH(Tabla2[[#This Row],[FECHA CESE/BAJA]])=MONTH(TODAY()-30),YEAR(Tabla2[[#This Row],[FECHA CESE/BAJA]])=YEAR(TODAY())),MONTH(TODAY()-30)&amp;"-"&amp;YEAR(TODAY()),"Borrar")),"No aplica")</f>
        <v>No Aplica</v>
      </c>
      <c r="AD1069" t="str">
        <f>+IFERROR(IF(Tabla2[[#This Row],[FECHA INICIO DE LABORES EN OBRA]]="","No Aplica",IF(AND(MONTH(Tabla2[[#This Row],[FECHA INICIO DE LABORES EN OBRA]])=MONTH(TODAY()-30),YEAR(Tabla2[[#This Row],[FECHA INICIO DE LABORES EN OBRA]])=YEAR(TODAY())),MONTH(TODAY()-30)&amp;"-"&amp;YEAR(TODAY()),"No Aplica")),"No Aplica")</f>
        <v>No Aplica</v>
      </c>
    </row>
    <row r="1070" spans="1:30" x14ac:dyDescent="0.25">
      <c r="A1070" s="13" t="s">
        <v>5106</v>
      </c>
      <c r="B1070" s="15" t="s">
        <v>5107</v>
      </c>
      <c r="C1070" s="15" t="s">
        <v>5093</v>
      </c>
      <c r="D1070" s="15" t="s">
        <v>5399</v>
      </c>
      <c r="E1070" s="15" t="s">
        <v>5400</v>
      </c>
      <c r="F1070" s="39">
        <v>33294</v>
      </c>
      <c r="G1070" s="15">
        <v>1</v>
      </c>
      <c r="H1070" s="15" t="s">
        <v>5110</v>
      </c>
      <c r="I1070" s="15" t="s">
        <v>5122</v>
      </c>
      <c r="J1070" s="15" t="s">
        <v>5401</v>
      </c>
      <c r="K1070" s="15" t="s">
        <v>2641</v>
      </c>
      <c r="L1070" s="40" t="s">
        <v>6</v>
      </c>
      <c r="M1070" s="39"/>
      <c r="N1070" s="41" t="s">
        <v>2687</v>
      </c>
      <c r="O1070" s="39">
        <v>44853</v>
      </c>
      <c r="P1070" s="40">
        <v>1</v>
      </c>
      <c r="Q1070" s="40">
        <v>1</v>
      </c>
      <c r="R1070" s="40" t="str">
        <f>IFERROR(VLOOKUP(Tabla2[[#This Row],[CONTRATISTA PRNCIPAL]],Hoja1!$L$5:$M$9,2,FALSE),"CJV")</f>
        <v>CJV</v>
      </c>
      <c r="S1070" s="40" t="str">
        <f>IF(Tabla2[[#This Row],[EMPRESA]]=Tabla2[[#This Row],[CONTRATISTA PRNCIPAL]],"Principal","Secundaria")</f>
        <v>Secundaria</v>
      </c>
      <c r="T1070" s="42">
        <f>IFERROR(1/COUNTIF(Tabla2[CONTRATISTA PRNCIPAL],Tabla2[[#This Row],[CONTRATISTA PRNCIPAL]]),0)</f>
        <v>0.006666666666666667</v>
      </c>
      <c r="U1070" s="43">
        <f>IF(((TODAY()-Tabla2[[#This Row],[FECHA NACIMIENTO]])/365)&lt;18,"Corregir", IF(((TODAY()-Tabla2[[#This Row],[FECHA NACIMIENTO]])/365)&gt;80, "Corregir",ROUNDDOWN(((TODAY()-Tabla2[[#This Row],[FECHA NACIMIENTO]])/365),0)))</f>
        <v>32</v>
      </c>
      <c r="V10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70" s="44" t="str">
        <f>+IF(Tabla2[[#This Row],[Edad]]="Corregir","Corregir","Ok")</f>
        <v>Ok</v>
      </c>
      <c r="X1070" s="42" t="str">
        <f>+IFERROR(VLOOKUP(Tabla2[[#This Row],[DISTRITO SEGÚN DNI]],Hoja1!$A$2:$B$32,2,FALSE),"No")</f>
        <v>No</v>
      </c>
      <c r="Y1070" s="42" t="str">
        <f>IF(OR(LOWER(Tabla2[[#This Row],[GENERO]])="masculino", LOWER(Tabla2[[#This Row],[GENERO]])="femenino"),"OK","Corregir")</f>
        <v>OK</v>
      </c>
      <c r="Z1070" s="42" t="str">
        <f>+IF(Tabla2[[#This Row],[Nro. DNI / CE]]="","Corregir",IF(LEN(Tabla2[[#This Row],[Nro. DNI / CE]])&gt;=8,"OK","Corregir"))</f>
        <v>OK</v>
      </c>
      <c r="AA1070" s="42">
        <f>COUNTIF(Tabla2[APELLIDOS Y NOMBRES],Tabla2[[#This Row],[APELLIDOS Y NOMBRES]])</f>
        <v>1</v>
      </c>
      <c r="AB1070" s="42">
        <f>IF(Tabla2[[#This Row],[Trabajador]]&gt;1,1/Tabla2[[#This Row],[Trabajador]],Tabla2[[#This Row],[Trabajador]])</f>
        <v>1</v>
      </c>
      <c r="AC1070" t="str">
        <f>+IFERROR(IF(Tabla2[[#This Row],[FECHA CESE/BAJA]]="","No Aplica",IF(AND(MONTH(Tabla2[[#This Row],[FECHA CESE/BAJA]])=MONTH(TODAY()-30),YEAR(Tabla2[[#This Row],[FECHA CESE/BAJA]])=YEAR(TODAY())),MONTH(TODAY()-30)&amp;"-"&amp;YEAR(TODAY()),"Borrar")),"No aplica")</f>
        <v>No Aplica</v>
      </c>
      <c r="AD1070" t="str">
        <f>+IFERROR(IF(Tabla2[[#This Row],[FECHA INICIO DE LABORES EN OBRA]]="","No Aplica",IF(AND(MONTH(Tabla2[[#This Row],[FECHA INICIO DE LABORES EN OBRA]])=MONTH(TODAY()-30),YEAR(Tabla2[[#This Row],[FECHA INICIO DE LABORES EN OBRA]])=YEAR(TODAY())),MONTH(TODAY()-30)&amp;"-"&amp;YEAR(TODAY()),"No Aplica")),"No Aplica")</f>
        <v>No Aplica</v>
      </c>
    </row>
    <row r="1071" spans="1:30" x14ac:dyDescent="0.25">
      <c r="A1071" s="13" t="s">
        <v>5099</v>
      </c>
      <c r="B1071" s="15" t="s">
        <v>5100</v>
      </c>
      <c r="C1071" s="15" t="s">
        <v>5093</v>
      </c>
      <c r="D1071" s="15" t="s">
        <v>5402</v>
      </c>
      <c r="E1071" s="15" t="s">
        <v>5403</v>
      </c>
      <c r="F1071" s="39">
        <v>31638</v>
      </c>
      <c r="G1071" s="15">
        <v>2</v>
      </c>
      <c r="H1071" s="15" t="s">
        <v>3492</v>
      </c>
      <c r="I1071" s="15" t="s">
        <v>5097</v>
      </c>
      <c r="J1071" s="15" t="s">
        <v>5404</v>
      </c>
      <c r="K1071" s="15" t="s">
        <v>2200</v>
      </c>
      <c r="L1071" s="40" t="s">
        <v>6</v>
      </c>
      <c r="M1071" s="39"/>
      <c r="N1071" s="41" t="s">
        <v>2687</v>
      </c>
      <c r="O1071" s="39">
        <v>45127</v>
      </c>
      <c r="P1071" s="40">
        <v>1</v>
      </c>
      <c r="Q1071" s="40">
        <v>4</v>
      </c>
      <c r="R1071" s="40" t="str">
        <f>IFERROR(VLOOKUP(Tabla2[[#This Row],[CONTRATISTA PRNCIPAL]],Hoja1!$L$5:$M$9,2,FALSE),"CJV")</f>
        <v>CJV</v>
      </c>
      <c r="S1071" s="40" t="str">
        <f>IF(Tabla2[[#This Row],[EMPRESA]]=Tabla2[[#This Row],[CONTRATISTA PRNCIPAL]],"Principal","Secundaria")</f>
        <v>Secundaria</v>
      </c>
      <c r="T1071" s="42">
        <f>IFERROR(1/COUNTIF(Tabla2[CONTRATISTA PRNCIPAL],Tabla2[[#This Row],[CONTRATISTA PRNCIPAL]]),0)</f>
        <v>0.006666666666666667</v>
      </c>
      <c r="U1071" s="43">
        <f>IF(((TODAY()-Tabla2[[#This Row],[FECHA NACIMIENTO]])/365)&lt;18,"Corregir", IF(((TODAY()-Tabla2[[#This Row],[FECHA NACIMIENTO]])/365)&gt;80, "Corregir",ROUNDDOWN(((TODAY()-Tabla2[[#This Row],[FECHA NACIMIENTO]])/365),0)))</f>
        <v>37</v>
      </c>
      <c r="V10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71" s="44" t="str">
        <f>+IF(Tabla2[[#This Row],[Edad]]="Corregir","Corregir","Ok")</f>
        <v>Ok</v>
      </c>
      <c r="X1071" s="42" t="str">
        <f>+IFERROR(VLOOKUP(Tabla2[[#This Row],[DISTRITO SEGÚN DNI]],Hoja1!$A$2:$B$32,2,FALSE),"No")</f>
        <v>No</v>
      </c>
      <c r="Y1071" s="42" t="str">
        <f>IF(OR(LOWER(Tabla2[[#This Row],[GENERO]])="masculino", LOWER(Tabla2[[#This Row],[GENERO]])="femenino"),"OK","Corregir")</f>
        <v>OK</v>
      </c>
      <c r="Z1071" s="42" t="str">
        <f>+IF(Tabla2[[#This Row],[Nro. DNI / CE]]="","Corregir",IF(LEN(Tabla2[[#This Row],[Nro. DNI / CE]])&gt;=8,"OK","Corregir"))</f>
        <v>OK</v>
      </c>
      <c r="AA1071" s="42">
        <f>COUNTIF(Tabla2[APELLIDOS Y NOMBRES],Tabla2[[#This Row],[APELLIDOS Y NOMBRES]])</f>
        <v>1</v>
      </c>
      <c r="AB1071" s="42">
        <f>IF(Tabla2[[#This Row],[Trabajador]]&gt;1,1/Tabla2[[#This Row],[Trabajador]],Tabla2[[#This Row],[Trabajador]])</f>
        <v>1</v>
      </c>
      <c r="AC1071" t="str">
        <f>+IFERROR(IF(Tabla2[[#This Row],[FECHA CESE/BAJA]]="","No Aplica",IF(AND(MONTH(Tabla2[[#This Row],[FECHA CESE/BAJA]])=MONTH(TODAY()-30),YEAR(Tabla2[[#This Row],[FECHA CESE/BAJA]])=YEAR(TODAY())),MONTH(TODAY()-30)&amp;"-"&amp;YEAR(TODAY()),"Borrar")),"No aplica")</f>
        <v>No Aplica</v>
      </c>
      <c r="AD1071" t="str">
        <f>+IFERROR(IF(Tabla2[[#This Row],[FECHA INICIO DE LABORES EN OBRA]]="","No Aplica",IF(AND(MONTH(Tabla2[[#This Row],[FECHA INICIO DE LABORES EN OBRA]])=MONTH(TODAY()-30),YEAR(Tabla2[[#This Row],[FECHA INICIO DE LABORES EN OBRA]])=YEAR(TODAY())),MONTH(TODAY()-30)&amp;"-"&amp;YEAR(TODAY()),"No Aplica")),"No Aplica")</f>
        <v>No Aplica</v>
      </c>
    </row>
    <row r="1072" spans="1:30" x14ac:dyDescent="0.25">
      <c r="A1072" s="13">
        <v>20301989645</v>
      </c>
      <c r="B1072" s="15" t="s">
        <v>5405</v>
      </c>
      <c r="C1072" s="15" t="s">
        <v>5093</v>
      </c>
      <c r="D1072" s="15" t="s">
        <v>1751</v>
      </c>
      <c r="E1072" s="15" t="s">
        <v>1752</v>
      </c>
      <c r="F1072" s="39">
        <v>29458</v>
      </c>
      <c r="G1072" s="15">
        <v>1</v>
      </c>
      <c r="H1072" s="15" t="s">
        <v>2841</v>
      </c>
      <c r="I1072" s="15" t="s">
        <v>5137</v>
      </c>
      <c r="J1072" s="15" t="s">
        <v>5406</v>
      </c>
      <c r="K1072" s="15" t="s">
        <v>26</v>
      </c>
      <c r="L1072" s="40" t="s">
        <v>6</v>
      </c>
      <c r="M1072" s="39"/>
      <c r="N1072" s="41" t="s">
        <v>2687</v>
      </c>
      <c r="O1072" s="39">
        <v>45164</v>
      </c>
      <c r="P1072" s="40">
        <v>1</v>
      </c>
      <c r="Q1072" s="40">
        <v>1</v>
      </c>
      <c r="R1072" s="40" t="str">
        <f>IFERROR(VLOOKUP(Tabla2[[#This Row],[CONTRATISTA PRNCIPAL]],Hoja1!$L$5:$M$9,2,FALSE),"CJV")</f>
        <v>CJV</v>
      </c>
      <c r="S1072" s="40" t="str">
        <f>IF(Tabla2[[#This Row],[EMPRESA]]=Tabla2[[#This Row],[CONTRATISTA PRNCIPAL]],"Principal","Secundaria")</f>
        <v>Secundaria</v>
      </c>
      <c r="T1072" s="42">
        <f>IFERROR(1/COUNTIF(Tabla2[CONTRATISTA PRNCIPAL],Tabla2[[#This Row],[CONTRATISTA PRNCIPAL]]),0)</f>
        <v>0.006666666666666667</v>
      </c>
      <c r="U1072" s="43">
        <f>IF(((TODAY()-Tabla2[[#This Row],[FECHA NACIMIENTO]])/365)&lt;18,"Corregir", IF(((TODAY()-Tabla2[[#This Row],[FECHA NACIMIENTO]])/365)&gt;80, "Corregir",ROUNDDOWN(((TODAY()-Tabla2[[#This Row],[FECHA NACIMIENTO]])/365),0)))</f>
        <v>43</v>
      </c>
      <c r="V10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72" s="44" t="str">
        <f>+IF(Tabla2[[#This Row],[Edad]]="Corregir","Corregir","Ok")</f>
        <v>Ok</v>
      </c>
      <c r="X1072" s="42" t="str">
        <f>+IFERROR(VLOOKUP(Tabla2[[#This Row],[DISTRITO SEGÚN DNI]],Hoja1!$A$2:$B$32,2,FALSE),"No")</f>
        <v>EL AGUSTINO</v>
      </c>
      <c r="Y1072" s="42" t="str">
        <f>IF(OR(LOWER(Tabla2[[#This Row],[GENERO]])="masculino", LOWER(Tabla2[[#This Row],[GENERO]])="femenino"),"OK","Corregir")</f>
        <v>OK</v>
      </c>
      <c r="Z1072" s="42" t="str">
        <f>+IF(Tabla2[[#This Row],[Nro. DNI / CE]]="","Corregir",IF(LEN(Tabla2[[#This Row],[Nro. DNI / CE]])&gt;=8,"OK","Corregir"))</f>
        <v>OK</v>
      </c>
      <c r="AA1072" s="42">
        <f>COUNTIF(Tabla2[APELLIDOS Y NOMBRES],Tabla2[[#This Row],[APELLIDOS Y NOMBRES]])</f>
        <v>1</v>
      </c>
      <c r="AB1072" s="42">
        <f>IF(Tabla2[[#This Row],[Trabajador]]&gt;1,1/Tabla2[[#This Row],[Trabajador]],Tabla2[[#This Row],[Trabajador]])</f>
        <v>1</v>
      </c>
      <c r="AC1072" t="str">
        <f>+IFERROR(IF(Tabla2[[#This Row],[FECHA CESE/BAJA]]="","No Aplica",IF(AND(MONTH(Tabla2[[#This Row],[FECHA CESE/BAJA]])=MONTH(TODAY()-30),YEAR(Tabla2[[#This Row],[FECHA CESE/BAJA]])=YEAR(TODAY())),MONTH(TODAY()-30)&amp;"-"&amp;YEAR(TODAY()),"Borrar")),"No aplica")</f>
        <v>No Aplica</v>
      </c>
      <c r="AD1072" t="str">
        <f>+IFERROR(IF(Tabla2[[#This Row],[FECHA INICIO DE LABORES EN OBRA]]="","No Aplica",IF(AND(MONTH(Tabla2[[#This Row],[FECHA INICIO DE LABORES EN OBRA]])=MONTH(TODAY()-30),YEAR(Tabla2[[#This Row],[FECHA INICIO DE LABORES EN OBRA]])=YEAR(TODAY())),MONTH(TODAY()-30)&amp;"-"&amp;YEAR(TODAY()),"No Aplica")),"No Aplica")</f>
        <v>8-2023</v>
      </c>
    </row>
    <row r="1073" spans="1:30" x14ac:dyDescent="0.25">
      <c r="A1073" s="13" t="s">
        <v>5091</v>
      </c>
      <c r="B1073" s="15" t="s">
        <v>5092</v>
      </c>
      <c r="C1073" s="15" t="s">
        <v>5093</v>
      </c>
      <c r="D1073" s="15" t="s">
        <v>1452</v>
      </c>
      <c r="E1073" s="15" t="s">
        <v>1453</v>
      </c>
      <c r="F1073" s="39">
        <v>34543</v>
      </c>
      <c r="G1073" s="15">
        <v>2</v>
      </c>
      <c r="H1073" s="15" t="s">
        <v>3485</v>
      </c>
      <c r="I1073" s="15" t="s">
        <v>5097</v>
      </c>
      <c r="J1073" s="15" t="s">
        <v>5407</v>
      </c>
      <c r="K1073" s="15" t="s">
        <v>17</v>
      </c>
      <c r="L1073" s="40" t="s">
        <v>6</v>
      </c>
      <c r="M1073" s="39"/>
      <c r="N1073" s="41" t="s">
        <v>2687</v>
      </c>
      <c r="O1073" s="39">
        <v>45117</v>
      </c>
      <c r="P1073" s="40">
        <v>1</v>
      </c>
      <c r="Q1073" s="40">
        <v>4</v>
      </c>
      <c r="R1073" s="40" t="str">
        <f>IFERROR(VLOOKUP(Tabla2[[#This Row],[CONTRATISTA PRNCIPAL]],Hoja1!$L$5:$M$9,2,FALSE),"CJV")</f>
        <v>CJV</v>
      </c>
      <c r="S1073" s="40" t="str">
        <f>IF(Tabla2[[#This Row],[EMPRESA]]=Tabla2[[#This Row],[CONTRATISTA PRNCIPAL]],"Principal","Secundaria")</f>
        <v>Secundaria</v>
      </c>
      <c r="T1073" s="42">
        <f>IFERROR(1/COUNTIF(Tabla2[CONTRATISTA PRNCIPAL],Tabla2[[#This Row],[CONTRATISTA PRNCIPAL]]),0)</f>
        <v>0.006666666666666667</v>
      </c>
      <c r="U1073" s="43">
        <f>IF(((TODAY()-Tabla2[[#This Row],[FECHA NACIMIENTO]])/365)&lt;18,"Corregir", IF(((TODAY()-Tabla2[[#This Row],[FECHA NACIMIENTO]])/365)&gt;80, "Corregir",ROUNDDOWN(((TODAY()-Tabla2[[#This Row],[FECHA NACIMIENTO]])/365),0)))</f>
        <v>29</v>
      </c>
      <c r="V10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73" s="44" t="str">
        <f>+IF(Tabla2[[#This Row],[Edad]]="Corregir","Corregir","Ok")</f>
        <v>Ok</v>
      </c>
      <c r="X1073" s="42" t="str">
        <f>+IFERROR(VLOOKUP(Tabla2[[#This Row],[DISTRITO SEGÚN DNI]],Hoja1!$A$2:$B$32,2,FALSE),"No")</f>
        <v>ATE</v>
      </c>
      <c r="Y1073" s="42" t="str">
        <f>IF(OR(LOWER(Tabla2[[#This Row],[GENERO]])="masculino", LOWER(Tabla2[[#This Row],[GENERO]])="femenino"),"OK","Corregir")</f>
        <v>OK</v>
      </c>
      <c r="Z1073" s="42" t="str">
        <f>+IF(Tabla2[[#This Row],[Nro. DNI / CE]]="","Corregir",IF(LEN(Tabla2[[#This Row],[Nro. DNI / CE]])&gt;=8,"OK","Corregir"))</f>
        <v>OK</v>
      </c>
      <c r="AA1073" s="42">
        <f>COUNTIF(Tabla2[APELLIDOS Y NOMBRES],Tabla2[[#This Row],[APELLIDOS Y NOMBRES]])</f>
        <v>1</v>
      </c>
      <c r="AB1073" s="42">
        <f>IF(Tabla2[[#This Row],[Trabajador]]&gt;1,1/Tabla2[[#This Row],[Trabajador]],Tabla2[[#This Row],[Trabajador]])</f>
        <v>1</v>
      </c>
      <c r="AC1073" t="str">
        <f>+IFERROR(IF(Tabla2[[#This Row],[FECHA CESE/BAJA]]="","No Aplica",IF(AND(MONTH(Tabla2[[#This Row],[FECHA CESE/BAJA]])=MONTH(TODAY()-30),YEAR(Tabla2[[#This Row],[FECHA CESE/BAJA]])=YEAR(TODAY())),MONTH(TODAY()-30)&amp;"-"&amp;YEAR(TODAY()),"Borrar")),"No aplica")</f>
        <v>No Aplica</v>
      </c>
      <c r="AD1073" t="str">
        <f>+IFERROR(IF(Tabla2[[#This Row],[FECHA INICIO DE LABORES EN OBRA]]="","No Aplica",IF(AND(MONTH(Tabla2[[#This Row],[FECHA INICIO DE LABORES EN OBRA]])=MONTH(TODAY()-30),YEAR(Tabla2[[#This Row],[FECHA INICIO DE LABORES EN OBRA]])=YEAR(TODAY())),MONTH(TODAY()-30)&amp;"-"&amp;YEAR(TODAY()),"No Aplica")),"No Aplica")</f>
        <v>No Aplica</v>
      </c>
    </row>
    <row r="1074" spans="1:30" x14ac:dyDescent="0.25">
      <c r="A1074" s="13" t="s">
        <v>5091</v>
      </c>
      <c r="B1074" s="15" t="s">
        <v>5092</v>
      </c>
      <c r="C1074" s="15" t="s">
        <v>5093</v>
      </c>
      <c r="D1074" s="15" t="s">
        <v>5408</v>
      </c>
      <c r="E1074" s="15" t="s">
        <v>5409</v>
      </c>
      <c r="F1074" s="39">
        <v>32502</v>
      </c>
      <c r="G1074" s="15">
        <v>2</v>
      </c>
      <c r="H1074" s="15" t="s">
        <v>3492</v>
      </c>
      <c r="I1074" s="15" t="s">
        <v>5097</v>
      </c>
      <c r="J1074" s="15" t="s">
        <v>5410</v>
      </c>
      <c r="K1074" s="15" t="s">
        <v>5239</v>
      </c>
      <c r="L1074" s="40" t="s">
        <v>6</v>
      </c>
      <c r="M1074" s="39"/>
      <c r="N1074" s="41" t="s">
        <v>2687</v>
      </c>
      <c r="O1074" s="39">
        <v>45078</v>
      </c>
      <c r="P1074" s="40">
        <v>1</v>
      </c>
      <c r="Q1074" s="40">
        <v>4</v>
      </c>
      <c r="R1074" s="40" t="str">
        <f>IFERROR(VLOOKUP(Tabla2[[#This Row],[CONTRATISTA PRNCIPAL]],Hoja1!$L$5:$M$9,2,FALSE),"CJV")</f>
        <v>CJV</v>
      </c>
      <c r="S1074" s="40" t="str">
        <f>IF(Tabla2[[#This Row],[EMPRESA]]=Tabla2[[#This Row],[CONTRATISTA PRNCIPAL]],"Principal","Secundaria")</f>
        <v>Secundaria</v>
      </c>
      <c r="T1074" s="42">
        <f>IFERROR(1/COUNTIF(Tabla2[CONTRATISTA PRNCIPAL],Tabla2[[#This Row],[CONTRATISTA PRNCIPAL]]),0)</f>
        <v>0.006666666666666667</v>
      </c>
      <c r="U1074" s="43">
        <f>IF(((TODAY()-Tabla2[[#This Row],[FECHA NACIMIENTO]])/365)&lt;18,"Corregir", IF(((TODAY()-Tabla2[[#This Row],[FECHA NACIMIENTO]])/365)&gt;80, "Corregir",ROUNDDOWN(((TODAY()-Tabla2[[#This Row],[FECHA NACIMIENTO]])/365),0)))</f>
        <v>34</v>
      </c>
      <c r="V10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74" s="44" t="str">
        <f>+IF(Tabla2[[#This Row],[Edad]]="Corregir","Corregir","Ok")</f>
        <v>Ok</v>
      </c>
      <c r="X1074" s="42" t="str">
        <f>+IFERROR(VLOOKUP(Tabla2[[#This Row],[DISTRITO SEGÚN DNI]],Hoja1!$A$2:$B$32,2,FALSE),"No")</f>
        <v>No</v>
      </c>
      <c r="Y1074" s="42" t="str">
        <f>IF(OR(LOWER(Tabla2[[#This Row],[GENERO]])="masculino", LOWER(Tabla2[[#This Row],[GENERO]])="femenino"),"OK","Corregir")</f>
        <v>OK</v>
      </c>
      <c r="Z1074" s="42" t="str">
        <f>+IF(Tabla2[[#This Row],[Nro. DNI / CE]]="","Corregir",IF(LEN(Tabla2[[#This Row],[Nro. DNI / CE]])&gt;=8,"OK","Corregir"))</f>
        <v>OK</v>
      </c>
      <c r="AA1074" s="42">
        <f>COUNTIF(Tabla2[APELLIDOS Y NOMBRES],Tabla2[[#This Row],[APELLIDOS Y NOMBRES]])</f>
        <v>1</v>
      </c>
      <c r="AB1074" s="42">
        <f>IF(Tabla2[[#This Row],[Trabajador]]&gt;1,1/Tabla2[[#This Row],[Trabajador]],Tabla2[[#This Row],[Trabajador]])</f>
        <v>1</v>
      </c>
      <c r="AC1074" t="str">
        <f>+IFERROR(IF(Tabla2[[#This Row],[FECHA CESE/BAJA]]="","No Aplica",IF(AND(MONTH(Tabla2[[#This Row],[FECHA CESE/BAJA]])=MONTH(TODAY()-30),YEAR(Tabla2[[#This Row],[FECHA CESE/BAJA]])=YEAR(TODAY())),MONTH(TODAY()-30)&amp;"-"&amp;YEAR(TODAY()),"Borrar")),"No aplica")</f>
        <v>No Aplica</v>
      </c>
      <c r="AD1074" t="str">
        <f>+IFERROR(IF(Tabla2[[#This Row],[FECHA INICIO DE LABORES EN OBRA]]="","No Aplica",IF(AND(MONTH(Tabla2[[#This Row],[FECHA INICIO DE LABORES EN OBRA]])=MONTH(TODAY()-30),YEAR(Tabla2[[#This Row],[FECHA INICIO DE LABORES EN OBRA]])=YEAR(TODAY())),MONTH(TODAY()-30)&amp;"-"&amp;YEAR(TODAY()),"No Aplica")),"No Aplica")</f>
        <v>No Aplica</v>
      </c>
    </row>
    <row r="1075" spans="1:30" x14ac:dyDescent="0.25">
      <c r="A1075" s="13" t="s">
        <v>5091</v>
      </c>
      <c r="B1075" s="15" t="s">
        <v>5092</v>
      </c>
      <c r="C1075" s="15" t="s">
        <v>5093</v>
      </c>
      <c r="D1075" s="15" t="s">
        <v>5411</v>
      </c>
      <c r="E1075" s="15" t="s">
        <v>5412</v>
      </c>
      <c r="F1075" s="39">
        <v>24340</v>
      </c>
      <c r="G1075" s="15">
        <v>1</v>
      </c>
      <c r="H1075" s="15" t="s">
        <v>5413</v>
      </c>
      <c r="I1075" s="15" t="s">
        <v>5177</v>
      </c>
      <c r="J1075" s="15" t="s">
        <v>5317</v>
      </c>
      <c r="K1075" s="15" t="s">
        <v>5318</v>
      </c>
      <c r="L1075" s="40" t="s">
        <v>6</v>
      </c>
      <c r="M1075" s="39"/>
      <c r="N1075" s="41" t="s">
        <v>5158</v>
      </c>
      <c r="O1075" s="39">
        <v>43565</v>
      </c>
      <c r="P1075" s="40">
        <v>1</v>
      </c>
      <c r="Q1075" s="40">
        <v>1</v>
      </c>
      <c r="R1075" s="40" t="str">
        <f>IFERROR(VLOOKUP(Tabla2[[#This Row],[CONTRATISTA PRNCIPAL]],Hoja1!$L$5:$M$9,2,FALSE),"CJV")</f>
        <v>CJV</v>
      </c>
      <c r="S1075" s="40" t="str">
        <f>IF(Tabla2[[#This Row],[EMPRESA]]=Tabla2[[#This Row],[CONTRATISTA PRNCIPAL]],"Principal","Secundaria")</f>
        <v>Secundaria</v>
      </c>
      <c r="T1075" s="42">
        <f>IFERROR(1/COUNTIF(Tabla2[CONTRATISTA PRNCIPAL],Tabla2[[#This Row],[CONTRATISTA PRNCIPAL]]),0)</f>
        <v>0.006666666666666667</v>
      </c>
      <c r="U1075" s="43">
        <f>IF(((TODAY()-Tabla2[[#This Row],[FECHA NACIMIENTO]])/365)&lt;18,"Corregir", IF(((TODAY()-Tabla2[[#This Row],[FECHA NACIMIENTO]])/365)&gt;80, "Corregir",ROUNDDOWN(((TODAY()-Tabla2[[#This Row],[FECHA NACIMIENTO]])/365),0)))</f>
        <v>57</v>
      </c>
      <c r="V10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075" s="44" t="str">
        <f>+IF(Tabla2[[#This Row],[Edad]]="Corregir","Corregir","Ok")</f>
        <v>Ok</v>
      </c>
      <c r="X1075" s="42" t="str">
        <f>+IFERROR(VLOOKUP(Tabla2[[#This Row],[DISTRITO SEGÚN DNI]],Hoja1!$A$2:$B$32,2,FALSE),"No")</f>
        <v>No</v>
      </c>
      <c r="Y1075" s="42" t="str">
        <f>IF(OR(LOWER(Tabla2[[#This Row],[GENERO]])="masculino", LOWER(Tabla2[[#This Row],[GENERO]])="femenino"),"OK","Corregir")</f>
        <v>OK</v>
      </c>
      <c r="Z1075" s="42" t="str">
        <f>+IF(Tabla2[[#This Row],[Nro. DNI / CE]]="","Corregir",IF(LEN(Tabla2[[#This Row],[Nro. DNI / CE]])&gt;=8,"OK","Corregir"))</f>
        <v>OK</v>
      </c>
      <c r="AA1075" s="42">
        <f>COUNTIF(Tabla2[APELLIDOS Y NOMBRES],Tabla2[[#This Row],[APELLIDOS Y NOMBRES]])</f>
        <v>1</v>
      </c>
      <c r="AB1075" s="42">
        <f>IF(Tabla2[[#This Row],[Trabajador]]&gt;1,1/Tabla2[[#This Row],[Trabajador]],Tabla2[[#This Row],[Trabajador]])</f>
        <v>1</v>
      </c>
      <c r="AC1075" t="str">
        <f>+IFERROR(IF(Tabla2[[#This Row],[FECHA CESE/BAJA]]="","No Aplica",IF(AND(MONTH(Tabla2[[#This Row],[FECHA CESE/BAJA]])=MONTH(TODAY()-30),YEAR(Tabla2[[#This Row],[FECHA CESE/BAJA]])=YEAR(TODAY())),MONTH(TODAY()-30)&amp;"-"&amp;YEAR(TODAY()),"Borrar")),"No aplica")</f>
        <v>No Aplica</v>
      </c>
      <c r="AD1075" t="str">
        <f>+IFERROR(IF(Tabla2[[#This Row],[FECHA INICIO DE LABORES EN OBRA]]="","No Aplica",IF(AND(MONTH(Tabla2[[#This Row],[FECHA INICIO DE LABORES EN OBRA]])=MONTH(TODAY()-30),YEAR(Tabla2[[#This Row],[FECHA INICIO DE LABORES EN OBRA]])=YEAR(TODAY())),MONTH(TODAY()-30)&amp;"-"&amp;YEAR(TODAY()),"No Aplica")),"No Aplica")</f>
        <v>No Aplica</v>
      </c>
    </row>
    <row r="1076" spans="1:30" x14ac:dyDescent="0.25">
      <c r="A1076" s="13" t="s">
        <v>5133</v>
      </c>
      <c r="B1076" s="15" t="s">
        <v>5134</v>
      </c>
      <c r="C1076" s="15" t="s">
        <v>5093</v>
      </c>
      <c r="D1076" s="15" t="s">
        <v>5414</v>
      </c>
      <c r="E1076" s="15" t="s">
        <v>5415</v>
      </c>
      <c r="F1076" s="39">
        <v>33573</v>
      </c>
      <c r="G1076" s="15">
        <v>1</v>
      </c>
      <c r="H1076" s="15" t="s">
        <v>2358</v>
      </c>
      <c r="I1076" s="15" t="s">
        <v>5137</v>
      </c>
      <c r="J1076" s="15" t="s">
        <v>5416</v>
      </c>
      <c r="K1076" s="15" t="s">
        <v>2162</v>
      </c>
      <c r="L1076" s="40" t="s">
        <v>6</v>
      </c>
      <c r="M1076" s="39"/>
      <c r="N1076" s="41" t="s">
        <v>2687</v>
      </c>
      <c r="O1076" s="39">
        <v>45100</v>
      </c>
      <c r="P1076" s="40">
        <v>1</v>
      </c>
      <c r="Q1076" s="40">
        <v>1</v>
      </c>
      <c r="R1076" s="40" t="str">
        <f>IFERROR(VLOOKUP(Tabla2[[#This Row],[CONTRATISTA PRNCIPAL]],Hoja1!$L$5:$M$9,2,FALSE),"CJV")</f>
        <v>CJV</v>
      </c>
      <c r="S1076" s="40" t="str">
        <f>IF(Tabla2[[#This Row],[EMPRESA]]=Tabla2[[#This Row],[CONTRATISTA PRNCIPAL]],"Principal","Secundaria")</f>
        <v>Secundaria</v>
      </c>
      <c r="T1076" s="42">
        <f>IFERROR(1/COUNTIF(Tabla2[CONTRATISTA PRNCIPAL],Tabla2[[#This Row],[CONTRATISTA PRNCIPAL]]),0)</f>
        <v>0.006666666666666667</v>
      </c>
      <c r="U1076" s="43">
        <f>IF(((TODAY()-Tabla2[[#This Row],[FECHA NACIMIENTO]])/365)&lt;18,"Corregir", IF(((TODAY()-Tabla2[[#This Row],[FECHA NACIMIENTO]])/365)&gt;80, "Corregir",ROUNDDOWN(((TODAY()-Tabla2[[#This Row],[FECHA NACIMIENTO]])/365),0)))</f>
        <v>31</v>
      </c>
      <c r="V10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76" s="44" t="str">
        <f>+IF(Tabla2[[#This Row],[Edad]]="Corregir","Corregir","Ok")</f>
        <v>Ok</v>
      </c>
      <c r="X1076" s="42" t="str">
        <f>+IFERROR(VLOOKUP(Tabla2[[#This Row],[DISTRITO SEGÚN DNI]],Hoja1!$A$2:$B$32,2,FALSE),"No")</f>
        <v>No</v>
      </c>
      <c r="Y1076" s="42" t="str">
        <f>IF(OR(LOWER(Tabla2[[#This Row],[GENERO]])="masculino", LOWER(Tabla2[[#This Row],[GENERO]])="femenino"),"OK","Corregir")</f>
        <v>OK</v>
      </c>
      <c r="Z1076" s="42" t="str">
        <f>+IF(Tabla2[[#This Row],[Nro. DNI / CE]]="","Corregir",IF(LEN(Tabla2[[#This Row],[Nro. DNI / CE]])&gt;=8,"OK","Corregir"))</f>
        <v>OK</v>
      </c>
      <c r="AA1076" s="42">
        <f>COUNTIF(Tabla2[APELLIDOS Y NOMBRES],Tabla2[[#This Row],[APELLIDOS Y NOMBRES]])</f>
        <v>1</v>
      </c>
      <c r="AB1076" s="42">
        <f>IF(Tabla2[[#This Row],[Trabajador]]&gt;1,1/Tabla2[[#This Row],[Trabajador]],Tabla2[[#This Row],[Trabajador]])</f>
        <v>1</v>
      </c>
      <c r="AC1076" t="str">
        <f>+IFERROR(IF(Tabla2[[#This Row],[FECHA CESE/BAJA]]="","No Aplica",IF(AND(MONTH(Tabla2[[#This Row],[FECHA CESE/BAJA]])=MONTH(TODAY()-30),YEAR(Tabla2[[#This Row],[FECHA CESE/BAJA]])=YEAR(TODAY())),MONTH(TODAY()-30)&amp;"-"&amp;YEAR(TODAY()),"Borrar")),"No aplica")</f>
        <v>No Aplica</v>
      </c>
      <c r="AD1076" t="str">
        <f>+IFERROR(IF(Tabla2[[#This Row],[FECHA INICIO DE LABORES EN OBRA]]="","No Aplica",IF(AND(MONTH(Tabla2[[#This Row],[FECHA INICIO DE LABORES EN OBRA]])=MONTH(TODAY()-30),YEAR(Tabla2[[#This Row],[FECHA INICIO DE LABORES EN OBRA]])=YEAR(TODAY())),MONTH(TODAY()-30)&amp;"-"&amp;YEAR(TODAY()),"No Aplica")),"No Aplica")</f>
        <v>No Aplica</v>
      </c>
    </row>
    <row r="1077" spans="1:30" x14ac:dyDescent="0.25">
      <c r="A1077" s="13" t="s">
        <v>5099</v>
      </c>
      <c r="B1077" s="15" t="s">
        <v>5100</v>
      </c>
      <c r="C1077" s="15" t="s">
        <v>5093</v>
      </c>
      <c r="D1077" s="15" t="s">
        <v>1454</v>
      </c>
      <c r="E1077" s="15" t="s">
        <v>1455</v>
      </c>
      <c r="F1077" s="39">
        <v>31419</v>
      </c>
      <c r="G1077" s="15">
        <v>2</v>
      </c>
      <c r="H1077" s="15" t="s">
        <v>5096</v>
      </c>
      <c r="I1077" s="15" t="s">
        <v>5097</v>
      </c>
      <c r="J1077" s="15" t="s">
        <v>5417</v>
      </c>
      <c r="K1077" s="15" t="s">
        <v>27</v>
      </c>
      <c r="L1077" s="40" t="s">
        <v>6</v>
      </c>
      <c r="M1077" s="39"/>
      <c r="N1077" s="41" t="s">
        <v>2687</v>
      </c>
      <c r="O1077" s="39">
        <v>45139</v>
      </c>
      <c r="P1077" s="40">
        <v>1</v>
      </c>
      <c r="Q1077" s="40">
        <v>4</v>
      </c>
      <c r="R1077" s="40" t="str">
        <f>IFERROR(VLOOKUP(Tabla2[[#This Row],[CONTRATISTA PRNCIPAL]],Hoja1!$L$5:$M$9,2,FALSE),"CJV")</f>
        <v>CJV</v>
      </c>
      <c r="S1077" s="40" t="str">
        <f>IF(Tabla2[[#This Row],[EMPRESA]]=Tabla2[[#This Row],[CONTRATISTA PRNCIPAL]],"Principal","Secundaria")</f>
        <v>Secundaria</v>
      </c>
      <c r="T1077" s="42">
        <f>IFERROR(1/COUNTIF(Tabla2[CONTRATISTA PRNCIPAL],Tabla2[[#This Row],[CONTRATISTA PRNCIPAL]]),0)</f>
        <v>0.006666666666666667</v>
      </c>
      <c r="U1077" s="43">
        <f>IF(((TODAY()-Tabla2[[#This Row],[FECHA NACIMIENTO]])/365)&lt;18,"Corregir", IF(((TODAY()-Tabla2[[#This Row],[FECHA NACIMIENTO]])/365)&gt;80, "Corregir",ROUNDDOWN(((TODAY()-Tabla2[[#This Row],[FECHA NACIMIENTO]])/365),0)))</f>
        <v>37</v>
      </c>
      <c r="V10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77" s="44" t="str">
        <f>+IF(Tabla2[[#This Row],[Edad]]="Corregir","Corregir","Ok")</f>
        <v>Ok</v>
      </c>
      <c r="X1077" s="42" t="str">
        <f>+IFERROR(VLOOKUP(Tabla2[[#This Row],[DISTRITO SEGÚN DNI]],Hoja1!$A$2:$B$32,2,FALSE),"No")</f>
        <v>CALLAO</v>
      </c>
      <c r="Y1077" s="42" t="str">
        <f>IF(OR(LOWER(Tabla2[[#This Row],[GENERO]])="masculino", LOWER(Tabla2[[#This Row],[GENERO]])="femenino"),"OK","Corregir")</f>
        <v>OK</v>
      </c>
      <c r="Z1077" s="42" t="str">
        <f>+IF(Tabla2[[#This Row],[Nro. DNI / CE]]="","Corregir",IF(LEN(Tabla2[[#This Row],[Nro. DNI / CE]])&gt;=8,"OK","Corregir"))</f>
        <v>OK</v>
      </c>
      <c r="AA1077" s="42">
        <f>COUNTIF(Tabla2[APELLIDOS Y NOMBRES],Tabla2[[#This Row],[APELLIDOS Y NOMBRES]])</f>
        <v>1</v>
      </c>
      <c r="AB1077" s="42">
        <f>IF(Tabla2[[#This Row],[Trabajador]]&gt;1,1/Tabla2[[#This Row],[Trabajador]],Tabla2[[#This Row],[Trabajador]])</f>
        <v>1</v>
      </c>
      <c r="AC1077" t="str">
        <f>+IFERROR(IF(Tabla2[[#This Row],[FECHA CESE/BAJA]]="","No Aplica",IF(AND(MONTH(Tabla2[[#This Row],[FECHA CESE/BAJA]])=MONTH(TODAY()-30),YEAR(Tabla2[[#This Row],[FECHA CESE/BAJA]])=YEAR(TODAY())),MONTH(TODAY()-30)&amp;"-"&amp;YEAR(TODAY()),"Borrar")),"No aplica")</f>
        <v>No Aplica</v>
      </c>
      <c r="AD1077" t="str">
        <f>+IFERROR(IF(Tabla2[[#This Row],[FECHA INICIO DE LABORES EN OBRA]]="","No Aplica",IF(AND(MONTH(Tabla2[[#This Row],[FECHA INICIO DE LABORES EN OBRA]])=MONTH(TODAY()-30),YEAR(Tabla2[[#This Row],[FECHA INICIO DE LABORES EN OBRA]])=YEAR(TODAY())),MONTH(TODAY()-30)&amp;"-"&amp;YEAR(TODAY()),"No Aplica")),"No Aplica")</f>
        <v>8-2023</v>
      </c>
    </row>
    <row r="1078" spans="1:30" x14ac:dyDescent="0.25">
      <c r="A1078" s="13" t="s">
        <v>5091</v>
      </c>
      <c r="B1078" s="15" t="s">
        <v>5092</v>
      </c>
      <c r="C1078" s="15" t="s">
        <v>5093</v>
      </c>
      <c r="D1078" s="15" t="s">
        <v>815</v>
      </c>
      <c r="E1078" s="15" t="s">
        <v>816</v>
      </c>
      <c r="F1078" s="39">
        <v>34672</v>
      </c>
      <c r="G1078" s="15">
        <v>2</v>
      </c>
      <c r="H1078" s="15" t="s">
        <v>2751</v>
      </c>
      <c r="I1078" s="15" t="s">
        <v>5324</v>
      </c>
      <c r="J1078" s="15" t="s">
        <v>5418</v>
      </c>
      <c r="K1078" s="15" t="s">
        <v>17</v>
      </c>
      <c r="L1078" s="40" t="s">
        <v>6</v>
      </c>
      <c r="M1078" s="39"/>
      <c r="N1078" s="41" t="s">
        <v>2687</v>
      </c>
      <c r="O1078" s="39">
        <v>44982</v>
      </c>
      <c r="P1078" s="40">
        <v>1</v>
      </c>
      <c r="Q1078" s="40">
        <v>4</v>
      </c>
      <c r="R1078" s="40" t="str">
        <f>IFERROR(VLOOKUP(Tabla2[[#This Row],[CONTRATISTA PRNCIPAL]],Hoja1!$L$5:$M$9,2,FALSE),"CJV")</f>
        <v>CJV</v>
      </c>
      <c r="S1078" s="40" t="str">
        <f>IF(Tabla2[[#This Row],[EMPRESA]]=Tabla2[[#This Row],[CONTRATISTA PRNCIPAL]],"Principal","Secundaria")</f>
        <v>Secundaria</v>
      </c>
      <c r="T1078" s="42">
        <f>IFERROR(1/COUNTIF(Tabla2[CONTRATISTA PRNCIPAL],Tabla2[[#This Row],[CONTRATISTA PRNCIPAL]]),0)</f>
        <v>0.006666666666666667</v>
      </c>
      <c r="U1078" s="43">
        <f>IF(((TODAY()-Tabla2[[#This Row],[FECHA NACIMIENTO]])/365)&lt;18,"Corregir", IF(((TODAY()-Tabla2[[#This Row],[FECHA NACIMIENTO]])/365)&gt;80, "Corregir",ROUNDDOWN(((TODAY()-Tabla2[[#This Row],[FECHA NACIMIENTO]])/365),0)))</f>
        <v>28</v>
      </c>
      <c r="V10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78" s="44" t="str">
        <f>+IF(Tabla2[[#This Row],[Edad]]="Corregir","Corregir","Ok")</f>
        <v>Ok</v>
      </c>
      <c r="X1078" s="42" t="str">
        <f>+IFERROR(VLOOKUP(Tabla2[[#This Row],[DISTRITO SEGÚN DNI]],Hoja1!$A$2:$B$32,2,FALSE),"No")</f>
        <v>ATE</v>
      </c>
      <c r="Y1078" s="42" t="str">
        <f>IF(OR(LOWER(Tabla2[[#This Row],[GENERO]])="masculino", LOWER(Tabla2[[#This Row],[GENERO]])="femenino"),"OK","Corregir")</f>
        <v>OK</v>
      </c>
      <c r="Z1078" s="42" t="str">
        <f>+IF(Tabla2[[#This Row],[Nro. DNI / CE]]="","Corregir",IF(LEN(Tabla2[[#This Row],[Nro. DNI / CE]])&gt;=8,"OK","Corregir"))</f>
        <v>OK</v>
      </c>
      <c r="AA1078" s="42">
        <f>COUNTIF(Tabla2[APELLIDOS Y NOMBRES],Tabla2[[#This Row],[APELLIDOS Y NOMBRES]])</f>
        <v>1</v>
      </c>
      <c r="AB1078" s="42">
        <f>IF(Tabla2[[#This Row],[Trabajador]]&gt;1,1/Tabla2[[#This Row],[Trabajador]],Tabla2[[#This Row],[Trabajador]])</f>
        <v>1</v>
      </c>
      <c r="AC1078" t="str">
        <f>+IFERROR(IF(Tabla2[[#This Row],[FECHA CESE/BAJA]]="","No Aplica",IF(AND(MONTH(Tabla2[[#This Row],[FECHA CESE/BAJA]])=MONTH(TODAY()-30),YEAR(Tabla2[[#This Row],[FECHA CESE/BAJA]])=YEAR(TODAY())),MONTH(TODAY()-30)&amp;"-"&amp;YEAR(TODAY()),"Borrar")),"No aplica")</f>
        <v>No Aplica</v>
      </c>
      <c r="AD1078" t="str">
        <f>+IFERROR(IF(Tabla2[[#This Row],[FECHA INICIO DE LABORES EN OBRA]]="","No Aplica",IF(AND(MONTH(Tabla2[[#This Row],[FECHA INICIO DE LABORES EN OBRA]])=MONTH(TODAY()-30),YEAR(Tabla2[[#This Row],[FECHA INICIO DE LABORES EN OBRA]])=YEAR(TODAY())),MONTH(TODAY()-30)&amp;"-"&amp;YEAR(TODAY()),"No Aplica")),"No Aplica")</f>
        <v>No Aplica</v>
      </c>
    </row>
    <row r="1079" spans="1:30" x14ac:dyDescent="0.25">
      <c r="A1079" s="13" t="s">
        <v>5091</v>
      </c>
      <c r="B1079" s="15" t="s">
        <v>5092</v>
      </c>
      <c r="C1079" s="15" t="s">
        <v>5093</v>
      </c>
      <c r="D1079" s="15" t="s">
        <v>5419</v>
      </c>
      <c r="E1079" s="15" t="s">
        <v>5420</v>
      </c>
      <c r="F1079" s="39">
        <v>36255</v>
      </c>
      <c r="G1079" s="15">
        <v>2</v>
      </c>
      <c r="H1079" s="15" t="s">
        <v>5096</v>
      </c>
      <c r="I1079" s="15" t="s">
        <v>5097</v>
      </c>
      <c r="J1079" s="15" t="s">
        <v>5421</v>
      </c>
      <c r="K1079" s="15" t="s">
        <v>5422</v>
      </c>
      <c r="L1079" s="40" t="s">
        <v>6</v>
      </c>
      <c r="M1079" s="39"/>
      <c r="N1079" s="41" t="s">
        <v>2687</v>
      </c>
      <c r="O1079" s="39">
        <v>44977</v>
      </c>
      <c r="P1079" s="40">
        <v>1</v>
      </c>
      <c r="Q1079" s="40">
        <v>4</v>
      </c>
      <c r="R1079" s="40" t="str">
        <f>IFERROR(VLOOKUP(Tabla2[[#This Row],[CONTRATISTA PRNCIPAL]],Hoja1!$L$5:$M$9,2,FALSE),"CJV")</f>
        <v>CJV</v>
      </c>
      <c r="S1079" s="40" t="str">
        <f>IF(Tabla2[[#This Row],[EMPRESA]]=Tabla2[[#This Row],[CONTRATISTA PRNCIPAL]],"Principal","Secundaria")</f>
        <v>Secundaria</v>
      </c>
      <c r="T1079" s="42">
        <f>IFERROR(1/COUNTIF(Tabla2[CONTRATISTA PRNCIPAL],Tabla2[[#This Row],[CONTRATISTA PRNCIPAL]]),0)</f>
        <v>0.006666666666666667</v>
      </c>
      <c r="U1079" s="43">
        <f>IF(((TODAY()-Tabla2[[#This Row],[FECHA NACIMIENTO]])/365)&lt;18,"Corregir", IF(((TODAY()-Tabla2[[#This Row],[FECHA NACIMIENTO]])/365)&gt;80, "Corregir",ROUNDDOWN(((TODAY()-Tabla2[[#This Row],[FECHA NACIMIENTO]])/365),0)))</f>
        <v>24</v>
      </c>
      <c r="V10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79" s="44" t="str">
        <f>+IF(Tabla2[[#This Row],[Edad]]="Corregir","Corregir","Ok")</f>
        <v>Ok</v>
      </c>
      <c r="X1079" s="42" t="str">
        <f>+IFERROR(VLOOKUP(Tabla2[[#This Row],[DISTRITO SEGÚN DNI]],Hoja1!$A$2:$B$32,2,FALSE),"No")</f>
        <v>No</v>
      </c>
      <c r="Y1079" s="42" t="str">
        <f>IF(OR(LOWER(Tabla2[[#This Row],[GENERO]])="masculino", LOWER(Tabla2[[#This Row],[GENERO]])="femenino"),"OK","Corregir")</f>
        <v>OK</v>
      </c>
      <c r="Z1079" s="42" t="str">
        <f>+IF(Tabla2[[#This Row],[Nro. DNI / CE]]="","Corregir",IF(LEN(Tabla2[[#This Row],[Nro. DNI / CE]])&gt;=8,"OK","Corregir"))</f>
        <v>OK</v>
      </c>
      <c r="AA1079" s="42">
        <f>COUNTIF(Tabla2[APELLIDOS Y NOMBRES],Tabla2[[#This Row],[APELLIDOS Y NOMBRES]])</f>
        <v>1</v>
      </c>
      <c r="AB1079" s="42">
        <f>IF(Tabla2[[#This Row],[Trabajador]]&gt;1,1/Tabla2[[#This Row],[Trabajador]],Tabla2[[#This Row],[Trabajador]])</f>
        <v>1</v>
      </c>
      <c r="AC1079" t="str">
        <f>+IFERROR(IF(Tabla2[[#This Row],[FECHA CESE/BAJA]]="","No Aplica",IF(AND(MONTH(Tabla2[[#This Row],[FECHA CESE/BAJA]])=MONTH(TODAY()-30),YEAR(Tabla2[[#This Row],[FECHA CESE/BAJA]])=YEAR(TODAY())),MONTH(TODAY()-30)&amp;"-"&amp;YEAR(TODAY()),"Borrar")),"No aplica")</f>
        <v>No Aplica</v>
      </c>
      <c r="AD1079" t="str">
        <f>+IFERROR(IF(Tabla2[[#This Row],[FECHA INICIO DE LABORES EN OBRA]]="","No Aplica",IF(AND(MONTH(Tabla2[[#This Row],[FECHA INICIO DE LABORES EN OBRA]])=MONTH(TODAY()-30),YEAR(Tabla2[[#This Row],[FECHA INICIO DE LABORES EN OBRA]])=YEAR(TODAY())),MONTH(TODAY()-30)&amp;"-"&amp;YEAR(TODAY()),"No Aplica")),"No Aplica")</f>
        <v>No Aplica</v>
      </c>
    </row>
    <row r="1080" spans="1:30" x14ac:dyDescent="0.25">
      <c r="A1080" s="13" t="s">
        <v>5099</v>
      </c>
      <c r="B1080" s="15" t="s">
        <v>5100</v>
      </c>
      <c r="C1080" s="15" t="s">
        <v>5093</v>
      </c>
      <c r="D1080" s="15" t="s">
        <v>1456</v>
      </c>
      <c r="E1080" s="15" t="s">
        <v>1457</v>
      </c>
      <c r="F1080" s="39">
        <v>32500</v>
      </c>
      <c r="G1080" s="15">
        <v>1</v>
      </c>
      <c r="H1080" s="15" t="s">
        <v>2358</v>
      </c>
      <c r="I1080" s="15" t="s">
        <v>5097</v>
      </c>
      <c r="J1080" s="15" t="s">
        <v>5423</v>
      </c>
      <c r="K1080" s="15" t="s">
        <v>2214</v>
      </c>
      <c r="L1080" s="40" t="s">
        <v>6</v>
      </c>
      <c r="M1080" s="39"/>
      <c r="N1080" s="41" t="s">
        <v>2687</v>
      </c>
      <c r="O1080" s="39">
        <v>45121</v>
      </c>
      <c r="P1080" s="40">
        <v>1</v>
      </c>
      <c r="Q1080" s="40">
        <v>1</v>
      </c>
      <c r="R1080" s="40" t="str">
        <f>IFERROR(VLOOKUP(Tabla2[[#This Row],[CONTRATISTA PRNCIPAL]],Hoja1!$L$5:$M$9,2,FALSE),"CJV")</f>
        <v>CJV</v>
      </c>
      <c r="S1080" s="40" t="str">
        <f>IF(Tabla2[[#This Row],[EMPRESA]]=Tabla2[[#This Row],[CONTRATISTA PRNCIPAL]],"Principal","Secundaria")</f>
        <v>Secundaria</v>
      </c>
      <c r="T1080" s="42">
        <f>IFERROR(1/COUNTIF(Tabla2[CONTRATISTA PRNCIPAL],Tabla2[[#This Row],[CONTRATISTA PRNCIPAL]]),0)</f>
        <v>0.006666666666666667</v>
      </c>
      <c r="U1080" s="43">
        <f>IF(((TODAY()-Tabla2[[#This Row],[FECHA NACIMIENTO]])/365)&lt;18,"Corregir", IF(((TODAY()-Tabla2[[#This Row],[FECHA NACIMIENTO]])/365)&gt;80, "Corregir",ROUNDDOWN(((TODAY()-Tabla2[[#This Row],[FECHA NACIMIENTO]])/365),0)))</f>
        <v>34</v>
      </c>
      <c r="V10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80" s="44" t="str">
        <f>+IF(Tabla2[[#This Row],[Edad]]="Corregir","Corregir","Ok")</f>
        <v>Ok</v>
      </c>
      <c r="X1080" s="42" t="str">
        <f>+IFERROR(VLOOKUP(Tabla2[[#This Row],[DISTRITO SEGÚN DNI]],Hoja1!$A$2:$B$32,2,FALSE),"No")</f>
        <v>CALLAO</v>
      </c>
      <c r="Y1080" s="42" t="str">
        <f>IF(OR(LOWER(Tabla2[[#This Row],[GENERO]])="masculino", LOWER(Tabla2[[#This Row],[GENERO]])="femenino"),"OK","Corregir")</f>
        <v>OK</v>
      </c>
      <c r="Z1080" s="42" t="str">
        <f>+IF(Tabla2[[#This Row],[Nro. DNI / CE]]="","Corregir",IF(LEN(Tabla2[[#This Row],[Nro. DNI / CE]])&gt;=8,"OK","Corregir"))</f>
        <v>OK</v>
      </c>
      <c r="AA1080" s="42">
        <f>COUNTIF(Tabla2[APELLIDOS Y NOMBRES],Tabla2[[#This Row],[APELLIDOS Y NOMBRES]])</f>
        <v>1</v>
      </c>
      <c r="AB1080" s="42">
        <f>IF(Tabla2[[#This Row],[Trabajador]]&gt;1,1/Tabla2[[#This Row],[Trabajador]],Tabla2[[#This Row],[Trabajador]])</f>
        <v>1</v>
      </c>
      <c r="AC1080" t="str">
        <f>+IFERROR(IF(Tabla2[[#This Row],[FECHA CESE/BAJA]]="","No Aplica",IF(AND(MONTH(Tabla2[[#This Row],[FECHA CESE/BAJA]])=MONTH(TODAY()-30),YEAR(Tabla2[[#This Row],[FECHA CESE/BAJA]])=YEAR(TODAY())),MONTH(TODAY()-30)&amp;"-"&amp;YEAR(TODAY()),"Borrar")),"No aplica")</f>
        <v>No Aplica</v>
      </c>
      <c r="AD1080" t="str">
        <f>+IFERROR(IF(Tabla2[[#This Row],[FECHA INICIO DE LABORES EN OBRA]]="","No Aplica",IF(AND(MONTH(Tabla2[[#This Row],[FECHA INICIO DE LABORES EN OBRA]])=MONTH(TODAY()-30),YEAR(Tabla2[[#This Row],[FECHA INICIO DE LABORES EN OBRA]])=YEAR(TODAY())),MONTH(TODAY()-30)&amp;"-"&amp;YEAR(TODAY()),"No Aplica")),"No Aplica")</f>
        <v>No Aplica</v>
      </c>
    </row>
    <row r="1081" spans="1:30" x14ac:dyDescent="0.25">
      <c r="A1081" s="13" t="s">
        <v>5099</v>
      </c>
      <c r="B1081" s="15" t="s">
        <v>5100</v>
      </c>
      <c r="C1081" s="15" t="s">
        <v>5093</v>
      </c>
      <c r="D1081" s="15" t="s">
        <v>1045</v>
      </c>
      <c r="E1081" s="15" t="s">
        <v>1046</v>
      </c>
      <c r="F1081" s="39">
        <v>35198</v>
      </c>
      <c r="G1081" s="15">
        <v>2</v>
      </c>
      <c r="H1081" s="15" t="s">
        <v>5096</v>
      </c>
      <c r="I1081" s="15" t="s">
        <v>5097</v>
      </c>
      <c r="J1081" s="15" t="s">
        <v>5424</v>
      </c>
      <c r="K1081" s="15" t="s">
        <v>32</v>
      </c>
      <c r="L1081" s="40" t="s">
        <v>6</v>
      </c>
      <c r="M1081" s="39"/>
      <c r="N1081" s="41" t="s">
        <v>2687</v>
      </c>
      <c r="O1081" s="39">
        <v>45167</v>
      </c>
      <c r="P1081" s="40">
        <v>1</v>
      </c>
      <c r="Q1081" s="40">
        <v>4</v>
      </c>
      <c r="R1081" s="40" t="str">
        <f>IFERROR(VLOOKUP(Tabla2[[#This Row],[CONTRATISTA PRNCIPAL]],Hoja1!$L$5:$M$9,2,FALSE),"CJV")</f>
        <v>CJV</v>
      </c>
      <c r="S1081" s="40" t="str">
        <f>IF(Tabla2[[#This Row],[EMPRESA]]=Tabla2[[#This Row],[CONTRATISTA PRNCIPAL]],"Principal","Secundaria")</f>
        <v>Secundaria</v>
      </c>
      <c r="T1081" s="42">
        <f>IFERROR(1/COUNTIF(Tabla2[CONTRATISTA PRNCIPAL],Tabla2[[#This Row],[CONTRATISTA PRNCIPAL]]),0)</f>
        <v>0.006666666666666667</v>
      </c>
      <c r="U1081" s="43">
        <f>IF(((TODAY()-Tabla2[[#This Row],[FECHA NACIMIENTO]])/365)&lt;18,"Corregir", IF(((TODAY()-Tabla2[[#This Row],[FECHA NACIMIENTO]])/365)&gt;80, "Corregir",ROUNDDOWN(((TODAY()-Tabla2[[#This Row],[FECHA NACIMIENTO]])/365),0)))</f>
        <v>27</v>
      </c>
      <c r="V10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81" s="44" t="str">
        <f>+IF(Tabla2[[#This Row],[Edad]]="Corregir","Corregir","Ok")</f>
        <v>Ok</v>
      </c>
      <c r="X1081" s="42" t="str">
        <f>+IFERROR(VLOOKUP(Tabla2[[#This Row],[DISTRITO SEGÚN DNI]],Hoja1!$A$2:$B$32,2,FALSE),"No")</f>
        <v>LA VICTORIA</v>
      </c>
      <c r="Y1081" s="42" t="str">
        <f>IF(OR(LOWER(Tabla2[[#This Row],[GENERO]])="masculino", LOWER(Tabla2[[#This Row],[GENERO]])="femenino"),"OK","Corregir")</f>
        <v>OK</v>
      </c>
      <c r="Z1081" s="42" t="str">
        <f>+IF(Tabla2[[#This Row],[Nro. DNI / CE]]="","Corregir",IF(LEN(Tabla2[[#This Row],[Nro. DNI / CE]])&gt;=8,"OK","Corregir"))</f>
        <v>OK</v>
      </c>
      <c r="AA1081" s="42">
        <f>COUNTIF(Tabla2[APELLIDOS Y NOMBRES],Tabla2[[#This Row],[APELLIDOS Y NOMBRES]])</f>
        <v>1</v>
      </c>
      <c r="AB1081" s="42">
        <f>IF(Tabla2[[#This Row],[Trabajador]]&gt;1,1/Tabla2[[#This Row],[Trabajador]],Tabla2[[#This Row],[Trabajador]])</f>
        <v>1</v>
      </c>
      <c r="AC1081" t="str">
        <f>+IFERROR(IF(Tabla2[[#This Row],[FECHA CESE/BAJA]]="","No Aplica",IF(AND(MONTH(Tabla2[[#This Row],[FECHA CESE/BAJA]])=MONTH(TODAY()-30),YEAR(Tabla2[[#This Row],[FECHA CESE/BAJA]])=YEAR(TODAY())),MONTH(TODAY()-30)&amp;"-"&amp;YEAR(TODAY()),"Borrar")),"No aplica")</f>
        <v>No Aplica</v>
      </c>
      <c r="AD1081" t="str">
        <f>+IFERROR(IF(Tabla2[[#This Row],[FECHA INICIO DE LABORES EN OBRA]]="","No Aplica",IF(AND(MONTH(Tabla2[[#This Row],[FECHA INICIO DE LABORES EN OBRA]])=MONTH(TODAY()-30),YEAR(Tabla2[[#This Row],[FECHA INICIO DE LABORES EN OBRA]])=YEAR(TODAY())),MONTH(TODAY()-30)&amp;"-"&amp;YEAR(TODAY()),"No Aplica")),"No Aplica")</f>
        <v>8-2023</v>
      </c>
    </row>
    <row r="1082" spans="1:30" x14ac:dyDescent="0.25">
      <c r="A1082" s="13" t="s">
        <v>5106</v>
      </c>
      <c r="B1082" s="15" t="s">
        <v>5107</v>
      </c>
      <c r="C1082" s="15" t="s">
        <v>5093</v>
      </c>
      <c r="D1082" s="15" t="s">
        <v>5425</v>
      </c>
      <c r="E1082" s="15" t="s">
        <v>5426</v>
      </c>
      <c r="F1082" s="39">
        <v>31581</v>
      </c>
      <c r="G1082" s="15">
        <v>1</v>
      </c>
      <c r="H1082" s="15" t="s">
        <v>5427</v>
      </c>
      <c r="I1082" s="15" t="s">
        <v>5111</v>
      </c>
      <c r="J1082" s="15" t="s">
        <v>5428</v>
      </c>
      <c r="K1082" s="15" t="s">
        <v>2641</v>
      </c>
      <c r="L1082" s="40" t="s">
        <v>5</v>
      </c>
      <c r="M1082" s="39"/>
      <c r="N1082" s="41" t="s">
        <v>2687</v>
      </c>
      <c r="O1082" s="39">
        <v>44645</v>
      </c>
      <c r="P1082" s="40">
        <v>1</v>
      </c>
      <c r="Q1082" s="40">
        <v>1</v>
      </c>
      <c r="R1082" s="40" t="str">
        <f>IFERROR(VLOOKUP(Tabla2[[#This Row],[CONTRATISTA PRNCIPAL]],Hoja1!$L$5:$M$9,2,FALSE),"CJV")</f>
        <v>CJV</v>
      </c>
      <c r="S1082" s="40" t="str">
        <f>IF(Tabla2[[#This Row],[EMPRESA]]=Tabla2[[#This Row],[CONTRATISTA PRNCIPAL]],"Principal","Secundaria")</f>
        <v>Secundaria</v>
      </c>
      <c r="T1082" s="42">
        <f>IFERROR(1/COUNTIF(Tabla2[CONTRATISTA PRNCIPAL],Tabla2[[#This Row],[CONTRATISTA PRNCIPAL]]),0)</f>
        <v>0.006666666666666667</v>
      </c>
      <c r="U1082" s="43">
        <f>IF(((TODAY()-Tabla2[[#This Row],[FECHA NACIMIENTO]])/365)&lt;18,"Corregir", IF(((TODAY()-Tabla2[[#This Row],[FECHA NACIMIENTO]])/365)&gt;80, "Corregir",ROUNDDOWN(((TODAY()-Tabla2[[#This Row],[FECHA NACIMIENTO]])/365),0)))</f>
        <v>37</v>
      </c>
      <c r="V10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82" s="44" t="str">
        <f>+IF(Tabla2[[#This Row],[Edad]]="Corregir","Corregir","Ok")</f>
        <v>Ok</v>
      </c>
      <c r="X1082" s="42" t="str">
        <f>+IFERROR(VLOOKUP(Tabla2[[#This Row],[DISTRITO SEGÚN DNI]],Hoja1!$A$2:$B$32,2,FALSE),"No")</f>
        <v>No</v>
      </c>
      <c r="Y1082" s="42" t="str">
        <f>IF(OR(LOWER(Tabla2[[#This Row],[GENERO]])="masculino", LOWER(Tabla2[[#This Row],[GENERO]])="femenino"),"OK","Corregir")</f>
        <v>OK</v>
      </c>
      <c r="Z1082" s="42" t="str">
        <f>+IF(Tabla2[[#This Row],[Nro. DNI / CE]]="","Corregir",IF(LEN(Tabla2[[#This Row],[Nro. DNI / CE]])&gt;=8,"OK","Corregir"))</f>
        <v>OK</v>
      </c>
      <c r="AA1082" s="42">
        <f>COUNTIF(Tabla2[APELLIDOS Y NOMBRES],Tabla2[[#This Row],[APELLIDOS Y NOMBRES]])</f>
        <v>1</v>
      </c>
      <c r="AB1082" s="42">
        <f>IF(Tabla2[[#This Row],[Trabajador]]&gt;1,1/Tabla2[[#This Row],[Trabajador]],Tabla2[[#This Row],[Trabajador]])</f>
        <v>1</v>
      </c>
      <c r="AC1082" t="str">
        <f>+IFERROR(IF(Tabla2[[#This Row],[FECHA CESE/BAJA]]="","No Aplica",IF(AND(MONTH(Tabla2[[#This Row],[FECHA CESE/BAJA]])=MONTH(TODAY()-30),YEAR(Tabla2[[#This Row],[FECHA CESE/BAJA]])=YEAR(TODAY())),MONTH(TODAY()-30)&amp;"-"&amp;YEAR(TODAY()),"Borrar")),"No aplica")</f>
        <v>No Aplica</v>
      </c>
      <c r="AD1082" t="str">
        <f>+IFERROR(IF(Tabla2[[#This Row],[FECHA INICIO DE LABORES EN OBRA]]="","No Aplica",IF(AND(MONTH(Tabla2[[#This Row],[FECHA INICIO DE LABORES EN OBRA]])=MONTH(TODAY()-30),YEAR(Tabla2[[#This Row],[FECHA INICIO DE LABORES EN OBRA]])=YEAR(TODAY())),MONTH(TODAY()-30)&amp;"-"&amp;YEAR(TODAY()),"No Aplica")),"No Aplica")</f>
        <v>No Aplica</v>
      </c>
    </row>
    <row r="1083" spans="1:30" x14ac:dyDescent="0.25">
      <c r="A1083" s="13" t="s">
        <v>5091</v>
      </c>
      <c r="B1083" s="15" t="s">
        <v>5092</v>
      </c>
      <c r="C1083" s="15" t="s">
        <v>5093</v>
      </c>
      <c r="D1083" s="15" t="s">
        <v>5429</v>
      </c>
      <c r="E1083" s="15" t="s">
        <v>5430</v>
      </c>
      <c r="F1083" s="39">
        <v>35160</v>
      </c>
      <c r="G1083" s="15">
        <v>2</v>
      </c>
      <c r="H1083" s="15" t="s">
        <v>3492</v>
      </c>
      <c r="I1083" s="15" t="s">
        <v>5097</v>
      </c>
      <c r="J1083" s="15" t="s">
        <v>5431</v>
      </c>
      <c r="K1083" s="15" t="s">
        <v>5432</v>
      </c>
      <c r="L1083" s="40" t="s">
        <v>6</v>
      </c>
      <c r="M1083" s="39"/>
      <c r="N1083" s="41" t="s">
        <v>2687</v>
      </c>
      <c r="O1083" s="39">
        <v>45117</v>
      </c>
      <c r="P1083" s="40">
        <v>1</v>
      </c>
      <c r="Q1083" s="40">
        <v>4</v>
      </c>
      <c r="R1083" s="40" t="str">
        <f>IFERROR(VLOOKUP(Tabla2[[#This Row],[CONTRATISTA PRNCIPAL]],Hoja1!$L$5:$M$9,2,FALSE),"CJV")</f>
        <v>CJV</v>
      </c>
      <c r="S1083" s="40" t="str">
        <f>IF(Tabla2[[#This Row],[EMPRESA]]=Tabla2[[#This Row],[CONTRATISTA PRNCIPAL]],"Principal","Secundaria")</f>
        <v>Secundaria</v>
      </c>
      <c r="T1083" s="42">
        <f>IFERROR(1/COUNTIF(Tabla2[CONTRATISTA PRNCIPAL],Tabla2[[#This Row],[CONTRATISTA PRNCIPAL]]),0)</f>
        <v>0.006666666666666667</v>
      </c>
      <c r="U1083" s="43">
        <f>IF(((TODAY()-Tabla2[[#This Row],[FECHA NACIMIENTO]])/365)&lt;18,"Corregir", IF(((TODAY()-Tabla2[[#This Row],[FECHA NACIMIENTO]])/365)&gt;80, "Corregir",ROUNDDOWN(((TODAY()-Tabla2[[#This Row],[FECHA NACIMIENTO]])/365),0)))</f>
        <v>27</v>
      </c>
      <c r="V10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83" s="44" t="str">
        <f>+IF(Tabla2[[#This Row],[Edad]]="Corregir","Corregir","Ok")</f>
        <v>Ok</v>
      </c>
      <c r="X1083" s="42" t="str">
        <f>+IFERROR(VLOOKUP(Tabla2[[#This Row],[DISTRITO SEGÚN DNI]],Hoja1!$A$2:$B$32,2,FALSE),"No")</f>
        <v>No</v>
      </c>
      <c r="Y1083" s="42" t="str">
        <f>IF(OR(LOWER(Tabla2[[#This Row],[GENERO]])="masculino", LOWER(Tabla2[[#This Row],[GENERO]])="femenino"),"OK","Corregir")</f>
        <v>OK</v>
      </c>
      <c r="Z1083" s="42" t="str">
        <f>+IF(Tabla2[[#This Row],[Nro. DNI / CE]]="","Corregir",IF(LEN(Tabla2[[#This Row],[Nro. DNI / CE]])&gt;=8,"OK","Corregir"))</f>
        <v>OK</v>
      </c>
      <c r="AA1083" s="42">
        <f>COUNTIF(Tabla2[APELLIDOS Y NOMBRES],Tabla2[[#This Row],[APELLIDOS Y NOMBRES]])</f>
        <v>1</v>
      </c>
      <c r="AB1083" s="42">
        <f>IF(Tabla2[[#This Row],[Trabajador]]&gt;1,1/Tabla2[[#This Row],[Trabajador]],Tabla2[[#This Row],[Trabajador]])</f>
        <v>1</v>
      </c>
      <c r="AC1083" t="str">
        <f>+IFERROR(IF(Tabla2[[#This Row],[FECHA CESE/BAJA]]="","No Aplica",IF(AND(MONTH(Tabla2[[#This Row],[FECHA CESE/BAJA]])=MONTH(TODAY()-30),YEAR(Tabla2[[#This Row],[FECHA CESE/BAJA]])=YEAR(TODAY())),MONTH(TODAY()-30)&amp;"-"&amp;YEAR(TODAY()),"Borrar")),"No aplica")</f>
        <v>No Aplica</v>
      </c>
      <c r="AD1083" t="str">
        <f>+IFERROR(IF(Tabla2[[#This Row],[FECHA INICIO DE LABORES EN OBRA]]="","No Aplica",IF(AND(MONTH(Tabla2[[#This Row],[FECHA INICIO DE LABORES EN OBRA]])=MONTH(TODAY()-30),YEAR(Tabla2[[#This Row],[FECHA INICIO DE LABORES EN OBRA]])=YEAR(TODAY())),MONTH(TODAY()-30)&amp;"-"&amp;YEAR(TODAY()),"No Aplica")),"No Aplica")</f>
        <v>No Aplica</v>
      </c>
    </row>
    <row r="1084" spans="1:30" x14ac:dyDescent="0.25">
      <c r="A1084" s="13" t="s">
        <v>5091</v>
      </c>
      <c r="B1084" s="15" t="s">
        <v>5092</v>
      </c>
      <c r="C1084" s="15" t="s">
        <v>5093</v>
      </c>
      <c r="D1084" s="15" t="s">
        <v>1232</v>
      </c>
      <c r="E1084" s="15" t="s">
        <v>1233</v>
      </c>
      <c r="F1084" s="39">
        <v>30931</v>
      </c>
      <c r="G1084" s="15">
        <v>2</v>
      </c>
      <c r="H1084" s="15" t="s">
        <v>3492</v>
      </c>
      <c r="I1084" s="15" t="s">
        <v>5097</v>
      </c>
      <c r="J1084" s="15" t="s">
        <v>5433</v>
      </c>
      <c r="K1084" s="15" t="s">
        <v>2022</v>
      </c>
      <c r="L1084" s="40" t="s">
        <v>6</v>
      </c>
      <c r="M1084" s="39"/>
      <c r="N1084" s="41" t="s">
        <v>2687</v>
      </c>
      <c r="O1084" s="39">
        <v>45092</v>
      </c>
      <c r="P1084" s="40">
        <v>1</v>
      </c>
      <c r="Q1084" s="40">
        <v>4</v>
      </c>
      <c r="R1084" s="40" t="str">
        <f>IFERROR(VLOOKUP(Tabla2[[#This Row],[CONTRATISTA PRNCIPAL]],Hoja1!$L$5:$M$9,2,FALSE),"CJV")</f>
        <v>CJV</v>
      </c>
      <c r="S1084" s="40" t="str">
        <f>IF(Tabla2[[#This Row],[EMPRESA]]=Tabla2[[#This Row],[CONTRATISTA PRNCIPAL]],"Principal","Secundaria")</f>
        <v>Secundaria</v>
      </c>
      <c r="T1084" s="42">
        <f>IFERROR(1/COUNTIF(Tabla2[CONTRATISTA PRNCIPAL],Tabla2[[#This Row],[CONTRATISTA PRNCIPAL]]),0)</f>
        <v>0.006666666666666667</v>
      </c>
      <c r="U1084" s="43">
        <f>IF(((TODAY()-Tabla2[[#This Row],[FECHA NACIMIENTO]])/365)&lt;18,"Corregir", IF(((TODAY()-Tabla2[[#This Row],[FECHA NACIMIENTO]])/365)&gt;80, "Corregir",ROUNDDOWN(((TODAY()-Tabla2[[#This Row],[FECHA NACIMIENTO]])/365),0)))</f>
        <v>39</v>
      </c>
      <c r="V10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84" s="44" t="str">
        <f>+IF(Tabla2[[#This Row],[Edad]]="Corregir","Corregir","Ok")</f>
        <v>Ok</v>
      </c>
      <c r="X1084" s="42" t="str">
        <f>+IFERROR(VLOOKUP(Tabla2[[#This Row],[DISTRITO SEGÚN DNI]],Hoja1!$A$2:$B$32,2,FALSE),"No")</f>
        <v>CALLAO</v>
      </c>
      <c r="Y1084" s="42" t="str">
        <f>IF(OR(LOWER(Tabla2[[#This Row],[GENERO]])="masculino", LOWER(Tabla2[[#This Row],[GENERO]])="femenino"),"OK","Corregir")</f>
        <v>OK</v>
      </c>
      <c r="Z1084" s="42" t="str">
        <f>+IF(Tabla2[[#This Row],[Nro. DNI / CE]]="","Corregir",IF(LEN(Tabla2[[#This Row],[Nro. DNI / CE]])&gt;=8,"OK","Corregir"))</f>
        <v>OK</v>
      </c>
      <c r="AA1084" s="42">
        <f>COUNTIF(Tabla2[APELLIDOS Y NOMBRES],Tabla2[[#This Row],[APELLIDOS Y NOMBRES]])</f>
        <v>1</v>
      </c>
      <c r="AB1084" s="42">
        <f>IF(Tabla2[[#This Row],[Trabajador]]&gt;1,1/Tabla2[[#This Row],[Trabajador]],Tabla2[[#This Row],[Trabajador]])</f>
        <v>1</v>
      </c>
      <c r="AC1084" t="str">
        <f>+IFERROR(IF(Tabla2[[#This Row],[FECHA CESE/BAJA]]="","No Aplica",IF(AND(MONTH(Tabla2[[#This Row],[FECHA CESE/BAJA]])=MONTH(TODAY()-30),YEAR(Tabla2[[#This Row],[FECHA CESE/BAJA]])=YEAR(TODAY())),MONTH(TODAY()-30)&amp;"-"&amp;YEAR(TODAY()),"Borrar")),"No aplica")</f>
        <v>No Aplica</v>
      </c>
      <c r="AD1084" t="str">
        <f>+IFERROR(IF(Tabla2[[#This Row],[FECHA INICIO DE LABORES EN OBRA]]="","No Aplica",IF(AND(MONTH(Tabla2[[#This Row],[FECHA INICIO DE LABORES EN OBRA]])=MONTH(TODAY()-30),YEAR(Tabla2[[#This Row],[FECHA INICIO DE LABORES EN OBRA]])=YEAR(TODAY())),MONTH(TODAY()-30)&amp;"-"&amp;YEAR(TODAY()),"No Aplica")),"No Aplica")</f>
        <v>No Aplica</v>
      </c>
    </row>
    <row r="1085" spans="1:30" x14ac:dyDescent="0.25">
      <c r="A1085" s="13" t="s">
        <v>5099</v>
      </c>
      <c r="B1085" s="15" t="s">
        <v>5100</v>
      </c>
      <c r="C1085" s="15" t="s">
        <v>5093</v>
      </c>
      <c r="D1085" s="15" t="s">
        <v>5434</v>
      </c>
      <c r="E1085" s="15" t="s">
        <v>5435</v>
      </c>
      <c r="F1085" s="39">
        <v>29490</v>
      </c>
      <c r="G1085" s="15">
        <v>2</v>
      </c>
      <c r="H1085" s="15" t="s">
        <v>5351</v>
      </c>
      <c r="I1085" s="15" t="s">
        <v>5097</v>
      </c>
      <c r="J1085" s="15" t="s">
        <v>5436</v>
      </c>
      <c r="K1085" s="15" t="s">
        <v>2182</v>
      </c>
      <c r="L1085" s="40" t="s">
        <v>6</v>
      </c>
      <c r="M1085" s="39"/>
      <c r="N1085" s="41" t="s">
        <v>2687</v>
      </c>
      <c r="O1085" s="39">
        <v>45126</v>
      </c>
      <c r="P1085" s="40">
        <v>1</v>
      </c>
      <c r="Q1085" s="40">
        <v>4</v>
      </c>
      <c r="R1085" s="40" t="str">
        <f>IFERROR(VLOOKUP(Tabla2[[#This Row],[CONTRATISTA PRNCIPAL]],Hoja1!$L$5:$M$9,2,FALSE),"CJV")</f>
        <v>CJV</v>
      </c>
      <c r="S1085" s="40" t="str">
        <f>IF(Tabla2[[#This Row],[EMPRESA]]=Tabla2[[#This Row],[CONTRATISTA PRNCIPAL]],"Principal","Secundaria")</f>
        <v>Secundaria</v>
      </c>
      <c r="T1085" s="42">
        <f>IFERROR(1/COUNTIF(Tabla2[CONTRATISTA PRNCIPAL],Tabla2[[#This Row],[CONTRATISTA PRNCIPAL]]),0)</f>
        <v>0.006666666666666667</v>
      </c>
      <c r="U1085" s="43">
        <f>IF(((TODAY()-Tabla2[[#This Row],[FECHA NACIMIENTO]])/365)&lt;18,"Corregir", IF(((TODAY()-Tabla2[[#This Row],[FECHA NACIMIENTO]])/365)&gt;80, "Corregir",ROUNDDOWN(((TODAY()-Tabla2[[#This Row],[FECHA NACIMIENTO]])/365),0)))</f>
        <v>43</v>
      </c>
      <c r="V10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85" s="44" t="str">
        <f>+IF(Tabla2[[#This Row],[Edad]]="Corregir","Corregir","Ok")</f>
        <v>Ok</v>
      </c>
      <c r="X1085" s="42" t="str">
        <f>+IFERROR(VLOOKUP(Tabla2[[#This Row],[DISTRITO SEGÚN DNI]],Hoja1!$A$2:$B$32,2,FALSE),"No")</f>
        <v>No</v>
      </c>
      <c r="Y1085" s="42" t="str">
        <f>IF(OR(LOWER(Tabla2[[#This Row],[GENERO]])="masculino", LOWER(Tabla2[[#This Row],[GENERO]])="femenino"),"OK","Corregir")</f>
        <v>OK</v>
      </c>
      <c r="Z1085" s="42" t="str">
        <f>+IF(Tabla2[[#This Row],[Nro. DNI / CE]]="","Corregir",IF(LEN(Tabla2[[#This Row],[Nro. DNI / CE]])&gt;=8,"OK","Corregir"))</f>
        <v>OK</v>
      </c>
      <c r="AA1085" s="42">
        <f>COUNTIF(Tabla2[APELLIDOS Y NOMBRES],Tabla2[[#This Row],[APELLIDOS Y NOMBRES]])</f>
        <v>1</v>
      </c>
      <c r="AB1085" s="42">
        <f>IF(Tabla2[[#This Row],[Trabajador]]&gt;1,1/Tabla2[[#This Row],[Trabajador]],Tabla2[[#This Row],[Trabajador]])</f>
        <v>1</v>
      </c>
      <c r="AC1085" t="str">
        <f>+IFERROR(IF(Tabla2[[#This Row],[FECHA CESE/BAJA]]="","No Aplica",IF(AND(MONTH(Tabla2[[#This Row],[FECHA CESE/BAJA]])=MONTH(TODAY()-30),YEAR(Tabla2[[#This Row],[FECHA CESE/BAJA]])=YEAR(TODAY())),MONTH(TODAY()-30)&amp;"-"&amp;YEAR(TODAY()),"Borrar")),"No aplica")</f>
        <v>No Aplica</v>
      </c>
      <c r="AD1085" t="str">
        <f>+IFERROR(IF(Tabla2[[#This Row],[FECHA INICIO DE LABORES EN OBRA]]="","No Aplica",IF(AND(MONTH(Tabla2[[#This Row],[FECHA INICIO DE LABORES EN OBRA]])=MONTH(TODAY()-30),YEAR(Tabla2[[#This Row],[FECHA INICIO DE LABORES EN OBRA]])=YEAR(TODAY())),MONTH(TODAY()-30)&amp;"-"&amp;YEAR(TODAY()),"No Aplica")),"No Aplica")</f>
        <v>No Aplica</v>
      </c>
    </row>
    <row r="1086" spans="1:30" x14ac:dyDescent="0.25">
      <c r="A1086" s="13" t="s">
        <v>5117</v>
      </c>
      <c r="B1086" s="15" t="s">
        <v>5118</v>
      </c>
      <c r="C1086" s="15" t="s">
        <v>5093</v>
      </c>
      <c r="D1086" s="15" t="s">
        <v>1079</v>
      </c>
      <c r="E1086" s="15" t="s">
        <v>1080</v>
      </c>
      <c r="F1086" s="39">
        <v>33605</v>
      </c>
      <c r="G1086" s="15">
        <v>1</v>
      </c>
      <c r="H1086" s="15" t="s">
        <v>5437</v>
      </c>
      <c r="I1086" s="15" t="s">
        <v>5168</v>
      </c>
      <c r="J1086" s="15" t="s">
        <v>5438</v>
      </c>
      <c r="K1086" s="15" t="s">
        <v>22</v>
      </c>
      <c r="L1086" s="40" t="s">
        <v>6</v>
      </c>
      <c r="M1086" s="39"/>
      <c r="N1086" s="41" t="s">
        <v>2687</v>
      </c>
      <c r="O1086" s="39">
        <v>45014</v>
      </c>
      <c r="P1086" s="40">
        <v>1</v>
      </c>
      <c r="Q1086" s="40">
        <v>1</v>
      </c>
      <c r="R1086" s="40" t="str">
        <f>IFERROR(VLOOKUP(Tabla2[[#This Row],[CONTRATISTA PRNCIPAL]],Hoja1!$L$5:$M$9,2,FALSE),"CJV")</f>
        <v>CJV</v>
      </c>
      <c r="S1086" s="40" t="str">
        <f>IF(Tabla2[[#This Row],[EMPRESA]]=Tabla2[[#This Row],[CONTRATISTA PRNCIPAL]],"Principal","Secundaria")</f>
        <v>Secundaria</v>
      </c>
      <c r="T1086" s="42">
        <f>IFERROR(1/COUNTIF(Tabla2[CONTRATISTA PRNCIPAL],Tabla2[[#This Row],[CONTRATISTA PRNCIPAL]]),0)</f>
        <v>0.006666666666666667</v>
      </c>
      <c r="U1086" s="43">
        <f>IF(((TODAY()-Tabla2[[#This Row],[FECHA NACIMIENTO]])/365)&lt;18,"Corregir", IF(((TODAY()-Tabla2[[#This Row],[FECHA NACIMIENTO]])/365)&gt;80, "Corregir",ROUNDDOWN(((TODAY()-Tabla2[[#This Row],[FECHA NACIMIENTO]])/365),0)))</f>
        <v>31</v>
      </c>
      <c r="V10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86" s="44" t="str">
        <f>+IF(Tabla2[[#This Row],[Edad]]="Corregir","Corregir","Ok")</f>
        <v>Ok</v>
      </c>
      <c r="X1086" s="42" t="str">
        <f>+IFERROR(VLOOKUP(Tabla2[[#This Row],[DISTRITO SEGÚN DNI]],Hoja1!$A$2:$B$32,2,FALSE),"No")</f>
        <v>BREÑA</v>
      </c>
      <c r="Y1086" s="42" t="str">
        <f>IF(OR(LOWER(Tabla2[[#This Row],[GENERO]])="masculino", LOWER(Tabla2[[#This Row],[GENERO]])="femenino"),"OK","Corregir")</f>
        <v>OK</v>
      </c>
      <c r="Z1086" s="42" t="str">
        <f>+IF(Tabla2[[#This Row],[Nro. DNI / CE]]="","Corregir",IF(LEN(Tabla2[[#This Row],[Nro. DNI / CE]])&gt;=8,"OK","Corregir"))</f>
        <v>OK</v>
      </c>
      <c r="AA1086" s="42">
        <f>COUNTIF(Tabla2[APELLIDOS Y NOMBRES],Tabla2[[#This Row],[APELLIDOS Y NOMBRES]])</f>
        <v>1</v>
      </c>
      <c r="AB1086" s="42">
        <f>IF(Tabla2[[#This Row],[Trabajador]]&gt;1,1/Tabla2[[#This Row],[Trabajador]],Tabla2[[#This Row],[Trabajador]])</f>
        <v>1</v>
      </c>
      <c r="AC1086" t="str">
        <f>+IFERROR(IF(Tabla2[[#This Row],[FECHA CESE/BAJA]]="","No Aplica",IF(AND(MONTH(Tabla2[[#This Row],[FECHA CESE/BAJA]])=MONTH(TODAY()-30),YEAR(Tabla2[[#This Row],[FECHA CESE/BAJA]])=YEAR(TODAY())),MONTH(TODAY()-30)&amp;"-"&amp;YEAR(TODAY()),"Borrar")),"No aplica")</f>
        <v>No Aplica</v>
      </c>
      <c r="AD1086" t="str">
        <f>+IFERROR(IF(Tabla2[[#This Row],[FECHA INICIO DE LABORES EN OBRA]]="","No Aplica",IF(AND(MONTH(Tabla2[[#This Row],[FECHA INICIO DE LABORES EN OBRA]])=MONTH(TODAY()-30),YEAR(Tabla2[[#This Row],[FECHA INICIO DE LABORES EN OBRA]])=YEAR(TODAY())),MONTH(TODAY()-30)&amp;"-"&amp;YEAR(TODAY()),"No Aplica")),"No Aplica")</f>
        <v>No Aplica</v>
      </c>
    </row>
    <row r="1087" spans="1:30" x14ac:dyDescent="0.25">
      <c r="A1087" s="13" t="s">
        <v>5099</v>
      </c>
      <c r="B1087" s="15" t="s">
        <v>5100</v>
      </c>
      <c r="C1087" s="15" t="s">
        <v>5093</v>
      </c>
      <c r="D1087" s="15" t="s">
        <v>5439</v>
      </c>
      <c r="E1087" s="15" t="s">
        <v>5440</v>
      </c>
      <c r="F1087" s="39">
        <v>35987</v>
      </c>
      <c r="G1087" s="15">
        <v>2</v>
      </c>
      <c r="H1087" s="15" t="s">
        <v>5096</v>
      </c>
      <c r="I1087" s="15" t="s">
        <v>5097</v>
      </c>
      <c r="J1087" s="15" t="s">
        <v>5441</v>
      </c>
      <c r="K1087" s="15" t="s">
        <v>2645</v>
      </c>
      <c r="L1087" s="40" t="s">
        <v>6</v>
      </c>
      <c r="M1087" s="39"/>
      <c r="N1087" s="41" t="s">
        <v>2687</v>
      </c>
      <c r="O1087" s="39">
        <v>45126</v>
      </c>
      <c r="P1087" s="40">
        <v>1</v>
      </c>
      <c r="Q1087" s="40">
        <v>4</v>
      </c>
      <c r="R1087" s="40" t="str">
        <f>IFERROR(VLOOKUP(Tabla2[[#This Row],[CONTRATISTA PRNCIPAL]],Hoja1!$L$5:$M$9,2,FALSE),"CJV")</f>
        <v>CJV</v>
      </c>
      <c r="S1087" s="40" t="str">
        <f>IF(Tabla2[[#This Row],[EMPRESA]]=Tabla2[[#This Row],[CONTRATISTA PRNCIPAL]],"Principal","Secundaria")</f>
        <v>Secundaria</v>
      </c>
      <c r="T1087" s="42">
        <f>IFERROR(1/COUNTIF(Tabla2[CONTRATISTA PRNCIPAL],Tabla2[[#This Row],[CONTRATISTA PRNCIPAL]]),0)</f>
        <v>0.006666666666666667</v>
      </c>
      <c r="U1087" s="43">
        <f>IF(((TODAY()-Tabla2[[#This Row],[FECHA NACIMIENTO]])/365)&lt;18,"Corregir", IF(((TODAY()-Tabla2[[#This Row],[FECHA NACIMIENTO]])/365)&gt;80, "Corregir",ROUNDDOWN(((TODAY()-Tabla2[[#This Row],[FECHA NACIMIENTO]])/365),0)))</f>
        <v>25</v>
      </c>
      <c r="V10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87" s="44" t="str">
        <f>+IF(Tabla2[[#This Row],[Edad]]="Corregir","Corregir","Ok")</f>
        <v>Ok</v>
      </c>
      <c r="X1087" s="42" t="str">
        <f>+IFERROR(VLOOKUP(Tabla2[[#This Row],[DISTRITO SEGÚN DNI]],Hoja1!$A$2:$B$32,2,FALSE),"No")</f>
        <v>No</v>
      </c>
      <c r="Y1087" s="42" t="str">
        <f>IF(OR(LOWER(Tabla2[[#This Row],[GENERO]])="masculino", LOWER(Tabla2[[#This Row],[GENERO]])="femenino"),"OK","Corregir")</f>
        <v>OK</v>
      </c>
      <c r="Z1087" s="42" t="str">
        <f>+IF(Tabla2[[#This Row],[Nro. DNI / CE]]="","Corregir",IF(LEN(Tabla2[[#This Row],[Nro. DNI / CE]])&gt;=8,"OK","Corregir"))</f>
        <v>OK</v>
      </c>
      <c r="AA1087" s="42">
        <f>COUNTIF(Tabla2[APELLIDOS Y NOMBRES],Tabla2[[#This Row],[APELLIDOS Y NOMBRES]])</f>
        <v>1</v>
      </c>
      <c r="AB1087" s="42">
        <f>IF(Tabla2[[#This Row],[Trabajador]]&gt;1,1/Tabla2[[#This Row],[Trabajador]],Tabla2[[#This Row],[Trabajador]])</f>
        <v>1</v>
      </c>
      <c r="AC1087" t="str">
        <f>+IFERROR(IF(Tabla2[[#This Row],[FECHA CESE/BAJA]]="","No Aplica",IF(AND(MONTH(Tabla2[[#This Row],[FECHA CESE/BAJA]])=MONTH(TODAY()-30),YEAR(Tabla2[[#This Row],[FECHA CESE/BAJA]])=YEAR(TODAY())),MONTH(TODAY()-30)&amp;"-"&amp;YEAR(TODAY()),"Borrar")),"No aplica")</f>
        <v>No Aplica</v>
      </c>
      <c r="AD1087" t="str">
        <f>+IFERROR(IF(Tabla2[[#This Row],[FECHA INICIO DE LABORES EN OBRA]]="","No Aplica",IF(AND(MONTH(Tabla2[[#This Row],[FECHA INICIO DE LABORES EN OBRA]])=MONTH(TODAY()-30),YEAR(Tabla2[[#This Row],[FECHA INICIO DE LABORES EN OBRA]])=YEAR(TODAY())),MONTH(TODAY()-30)&amp;"-"&amp;YEAR(TODAY()),"No Aplica")),"No Aplica")</f>
        <v>No Aplica</v>
      </c>
    </row>
    <row r="1088" spans="1:30" x14ac:dyDescent="0.25">
      <c r="A1088" s="13" t="s">
        <v>5099</v>
      </c>
      <c r="B1088" s="15" t="s">
        <v>5100</v>
      </c>
      <c r="C1088" s="15" t="s">
        <v>5093</v>
      </c>
      <c r="D1088" s="15" t="s">
        <v>5442</v>
      </c>
      <c r="E1088" s="15" t="s">
        <v>5443</v>
      </c>
      <c r="F1088" s="39">
        <v>24982</v>
      </c>
      <c r="G1088" s="15">
        <v>2</v>
      </c>
      <c r="H1088" s="15" t="s">
        <v>3492</v>
      </c>
      <c r="I1088" s="15" t="s">
        <v>5097</v>
      </c>
      <c r="J1088" s="15" t="s">
        <v>5444</v>
      </c>
      <c r="K1088" s="15" t="s">
        <v>2174</v>
      </c>
      <c r="L1088" s="40" t="s">
        <v>6</v>
      </c>
      <c r="M1088" s="39"/>
      <c r="N1088" s="41" t="s">
        <v>2687</v>
      </c>
      <c r="O1088" s="39">
        <v>45126</v>
      </c>
      <c r="P1088" s="40">
        <v>1</v>
      </c>
      <c r="Q1088" s="40">
        <v>4</v>
      </c>
      <c r="R1088" s="40" t="str">
        <f>IFERROR(VLOOKUP(Tabla2[[#This Row],[CONTRATISTA PRNCIPAL]],Hoja1!$L$5:$M$9,2,FALSE),"CJV")</f>
        <v>CJV</v>
      </c>
      <c r="S1088" s="40" t="str">
        <f>IF(Tabla2[[#This Row],[EMPRESA]]=Tabla2[[#This Row],[CONTRATISTA PRNCIPAL]],"Principal","Secundaria")</f>
        <v>Secundaria</v>
      </c>
      <c r="T1088" s="42">
        <f>IFERROR(1/COUNTIF(Tabla2[CONTRATISTA PRNCIPAL],Tabla2[[#This Row],[CONTRATISTA PRNCIPAL]]),0)</f>
        <v>0.006666666666666667</v>
      </c>
      <c r="U1088" s="43">
        <f>IF(((TODAY()-Tabla2[[#This Row],[FECHA NACIMIENTO]])/365)&lt;18,"Corregir", IF(((TODAY()-Tabla2[[#This Row],[FECHA NACIMIENTO]])/365)&gt;80, "Corregir",ROUNDDOWN(((TODAY()-Tabla2[[#This Row],[FECHA NACIMIENTO]])/365),0)))</f>
        <v>55</v>
      </c>
      <c r="V10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088" s="44" t="str">
        <f>+IF(Tabla2[[#This Row],[Edad]]="Corregir","Corregir","Ok")</f>
        <v>Ok</v>
      </c>
      <c r="X1088" s="42" t="str">
        <f>+IFERROR(VLOOKUP(Tabla2[[#This Row],[DISTRITO SEGÚN DNI]],Hoja1!$A$2:$B$32,2,FALSE),"No")</f>
        <v>No</v>
      </c>
      <c r="Y1088" s="42" t="str">
        <f>IF(OR(LOWER(Tabla2[[#This Row],[GENERO]])="masculino", LOWER(Tabla2[[#This Row],[GENERO]])="femenino"),"OK","Corregir")</f>
        <v>OK</v>
      </c>
      <c r="Z1088" s="42" t="str">
        <f>+IF(Tabla2[[#This Row],[Nro. DNI / CE]]="","Corregir",IF(LEN(Tabla2[[#This Row],[Nro. DNI / CE]])&gt;=8,"OK","Corregir"))</f>
        <v>OK</v>
      </c>
      <c r="AA1088" s="42">
        <f>COUNTIF(Tabla2[APELLIDOS Y NOMBRES],Tabla2[[#This Row],[APELLIDOS Y NOMBRES]])</f>
        <v>1</v>
      </c>
      <c r="AB1088" s="42">
        <f>IF(Tabla2[[#This Row],[Trabajador]]&gt;1,1/Tabla2[[#This Row],[Trabajador]],Tabla2[[#This Row],[Trabajador]])</f>
        <v>1</v>
      </c>
      <c r="AC1088" t="str">
        <f>+IFERROR(IF(Tabla2[[#This Row],[FECHA CESE/BAJA]]="","No Aplica",IF(AND(MONTH(Tabla2[[#This Row],[FECHA CESE/BAJA]])=MONTH(TODAY()-30),YEAR(Tabla2[[#This Row],[FECHA CESE/BAJA]])=YEAR(TODAY())),MONTH(TODAY()-30)&amp;"-"&amp;YEAR(TODAY()),"Borrar")),"No aplica")</f>
        <v>No Aplica</v>
      </c>
      <c r="AD1088" t="str">
        <f>+IFERROR(IF(Tabla2[[#This Row],[FECHA INICIO DE LABORES EN OBRA]]="","No Aplica",IF(AND(MONTH(Tabla2[[#This Row],[FECHA INICIO DE LABORES EN OBRA]])=MONTH(TODAY()-30),YEAR(Tabla2[[#This Row],[FECHA INICIO DE LABORES EN OBRA]])=YEAR(TODAY())),MONTH(TODAY()-30)&amp;"-"&amp;YEAR(TODAY()),"No Aplica")),"No Aplica")</f>
        <v>No Aplica</v>
      </c>
    </row>
    <row r="1089" spans="1:30" x14ac:dyDescent="0.25">
      <c r="A1089" s="13" t="s">
        <v>5099</v>
      </c>
      <c r="B1089" s="15" t="s">
        <v>5100</v>
      </c>
      <c r="C1089" s="15" t="s">
        <v>5093</v>
      </c>
      <c r="D1089" s="15" t="s">
        <v>5445</v>
      </c>
      <c r="E1089" s="15" t="s">
        <v>5446</v>
      </c>
      <c r="F1089" s="39">
        <v>26156</v>
      </c>
      <c r="G1089" s="15">
        <v>2</v>
      </c>
      <c r="H1089" s="15" t="s">
        <v>5447</v>
      </c>
      <c r="I1089" s="15" t="s">
        <v>5097</v>
      </c>
      <c r="J1089" s="15" t="s">
        <v>5448</v>
      </c>
      <c r="K1089" s="15" t="s">
        <v>3795</v>
      </c>
      <c r="L1089" s="40" t="s">
        <v>6</v>
      </c>
      <c r="M1089" s="39"/>
      <c r="N1089" s="41" t="s">
        <v>2687</v>
      </c>
      <c r="O1089" s="39">
        <v>45121</v>
      </c>
      <c r="P1089" s="40">
        <v>1</v>
      </c>
      <c r="Q1089" s="40">
        <v>4</v>
      </c>
      <c r="R1089" s="40" t="str">
        <f>IFERROR(VLOOKUP(Tabla2[[#This Row],[CONTRATISTA PRNCIPAL]],Hoja1!$L$5:$M$9,2,FALSE),"CJV")</f>
        <v>CJV</v>
      </c>
      <c r="S1089" s="40" t="str">
        <f>IF(Tabla2[[#This Row],[EMPRESA]]=Tabla2[[#This Row],[CONTRATISTA PRNCIPAL]],"Principal","Secundaria")</f>
        <v>Secundaria</v>
      </c>
      <c r="T1089" s="42">
        <f>IFERROR(1/COUNTIF(Tabla2[CONTRATISTA PRNCIPAL],Tabla2[[#This Row],[CONTRATISTA PRNCIPAL]]),0)</f>
        <v>0.006666666666666667</v>
      </c>
      <c r="U1089" s="43">
        <f>IF(((TODAY()-Tabla2[[#This Row],[FECHA NACIMIENTO]])/365)&lt;18,"Corregir", IF(((TODAY()-Tabla2[[#This Row],[FECHA NACIMIENTO]])/365)&gt;80, "Corregir",ROUNDDOWN(((TODAY()-Tabla2[[#This Row],[FECHA NACIMIENTO]])/365),0)))</f>
        <v>52</v>
      </c>
      <c r="V10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089" s="44" t="str">
        <f>+IF(Tabla2[[#This Row],[Edad]]="Corregir","Corregir","Ok")</f>
        <v>Ok</v>
      </c>
      <c r="X1089" s="42" t="str">
        <f>+IFERROR(VLOOKUP(Tabla2[[#This Row],[DISTRITO SEGÚN DNI]],Hoja1!$A$2:$B$32,2,FALSE),"No")</f>
        <v>No</v>
      </c>
      <c r="Y1089" s="42" t="str">
        <f>IF(OR(LOWER(Tabla2[[#This Row],[GENERO]])="masculino", LOWER(Tabla2[[#This Row],[GENERO]])="femenino"),"OK","Corregir")</f>
        <v>OK</v>
      </c>
      <c r="Z1089" s="42" t="str">
        <f>+IF(Tabla2[[#This Row],[Nro. DNI / CE]]="","Corregir",IF(LEN(Tabla2[[#This Row],[Nro. DNI / CE]])&gt;=8,"OK","Corregir"))</f>
        <v>OK</v>
      </c>
      <c r="AA1089" s="42">
        <f>COUNTIF(Tabla2[APELLIDOS Y NOMBRES],Tabla2[[#This Row],[APELLIDOS Y NOMBRES]])</f>
        <v>1</v>
      </c>
      <c r="AB1089" s="42">
        <f>IF(Tabla2[[#This Row],[Trabajador]]&gt;1,1/Tabla2[[#This Row],[Trabajador]],Tabla2[[#This Row],[Trabajador]])</f>
        <v>1</v>
      </c>
      <c r="AC1089" t="str">
        <f>+IFERROR(IF(Tabla2[[#This Row],[FECHA CESE/BAJA]]="","No Aplica",IF(AND(MONTH(Tabla2[[#This Row],[FECHA CESE/BAJA]])=MONTH(TODAY()-30),YEAR(Tabla2[[#This Row],[FECHA CESE/BAJA]])=YEAR(TODAY())),MONTH(TODAY()-30)&amp;"-"&amp;YEAR(TODAY()),"Borrar")),"No aplica")</f>
        <v>No Aplica</v>
      </c>
      <c r="AD1089" t="str">
        <f>+IFERROR(IF(Tabla2[[#This Row],[FECHA INICIO DE LABORES EN OBRA]]="","No Aplica",IF(AND(MONTH(Tabla2[[#This Row],[FECHA INICIO DE LABORES EN OBRA]])=MONTH(TODAY()-30),YEAR(Tabla2[[#This Row],[FECHA INICIO DE LABORES EN OBRA]])=YEAR(TODAY())),MONTH(TODAY()-30)&amp;"-"&amp;YEAR(TODAY()),"No Aplica")),"No Aplica")</f>
        <v>No Aplica</v>
      </c>
    </row>
    <row r="1090" spans="1:30" x14ac:dyDescent="0.25">
      <c r="A1090" s="13" t="s">
        <v>5091</v>
      </c>
      <c r="B1090" s="15" t="s">
        <v>5092</v>
      </c>
      <c r="C1090" s="15" t="s">
        <v>5093</v>
      </c>
      <c r="D1090" s="15" t="s">
        <v>5449</v>
      </c>
      <c r="E1090" s="15" t="s">
        <v>5450</v>
      </c>
      <c r="F1090" s="39">
        <v>35357</v>
      </c>
      <c r="G1090" s="15">
        <v>2</v>
      </c>
      <c r="H1090" s="15" t="s">
        <v>5096</v>
      </c>
      <c r="I1090" s="15" t="s">
        <v>5097</v>
      </c>
      <c r="J1090" s="15" t="s">
        <v>5451</v>
      </c>
      <c r="K1090" s="15" t="s">
        <v>3557</v>
      </c>
      <c r="L1090" s="40" t="s">
        <v>6</v>
      </c>
      <c r="M1090" s="39"/>
      <c r="N1090" s="41" t="s">
        <v>2687</v>
      </c>
      <c r="O1090" s="39">
        <v>44977</v>
      </c>
      <c r="P1090" s="40">
        <v>1</v>
      </c>
      <c r="Q1090" s="40">
        <v>4</v>
      </c>
      <c r="R1090" s="40" t="str">
        <f>IFERROR(VLOOKUP(Tabla2[[#This Row],[CONTRATISTA PRNCIPAL]],Hoja1!$L$5:$M$9,2,FALSE),"CJV")</f>
        <v>CJV</v>
      </c>
      <c r="S1090" s="40" t="str">
        <f>IF(Tabla2[[#This Row],[EMPRESA]]=Tabla2[[#This Row],[CONTRATISTA PRNCIPAL]],"Principal","Secundaria")</f>
        <v>Secundaria</v>
      </c>
      <c r="T1090" s="42">
        <f>IFERROR(1/COUNTIF(Tabla2[CONTRATISTA PRNCIPAL],Tabla2[[#This Row],[CONTRATISTA PRNCIPAL]]),0)</f>
        <v>0.006666666666666667</v>
      </c>
      <c r="U1090" s="43">
        <f>IF(((TODAY()-Tabla2[[#This Row],[FECHA NACIMIENTO]])/365)&lt;18,"Corregir", IF(((TODAY()-Tabla2[[#This Row],[FECHA NACIMIENTO]])/365)&gt;80, "Corregir",ROUNDDOWN(((TODAY()-Tabla2[[#This Row],[FECHA NACIMIENTO]])/365),0)))</f>
        <v>26</v>
      </c>
      <c r="V10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90" s="44" t="str">
        <f>+IF(Tabla2[[#This Row],[Edad]]="Corregir","Corregir","Ok")</f>
        <v>Ok</v>
      </c>
      <c r="X1090" s="42" t="str">
        <f>+IFERROR(VLOOKUP(Tabla2[[#This Row],[DISTRITO SEGÚN DNI]],Hoja1!$A$2:$B$32,2,FALSE),"No")</f>
        <v>No</v>
      </c>
      <c r="Y1090" s="42" t="str">
        <f>IF(OR(LOWER(Tabla2[[#This Row],[GENERO]])="masculino", LOWER(Tabla2[[#This Row],[GENERO]])="femenino"),"OK","Corregir")</f>
        <v>OK</v>
      </c>
      <c r="Z1090" s="42" t="str">
        <f>+IF(Tabla2[[#This Row],[Nro. DNI / CE]]="","Corregir",IF(LEN(Tabla2[[#This Row],[Nro. DNI / CE]])&gt;=8,"OK","Corregir"))</f>
        <v>OK</v>
      </c>
      <c r="AA1090" s="42">
        <f>COUNTIF(Tabla2[APELLIDOS Y NOMBRES],Tabla2[[#This Row],[APELLIDOS Y NOMBRES]])</f>
        <v>1</v>
      </c>
      <c r="AB1090" s="42">
        <f>IF(Tabla2[[#This Row],[Trabajador]]&gt;1,1/Tabla2[[#This Row],[Trabajador]],Tabla2[[#This Row],[Trabajador]])</f>
        <v>1</v>
      </c>
      <c r="AC1090" t="str">
        <f>+IFERROR(IF(Tabla2[[#This Row],[FECHA CESE/BAJA]]="","No Aplica",IF(AND(MONTH(Tabla2[[#This Row],[FECHA CESE/BAJA]])=MONTH(TODAY()-30),YEAR(Tabla2[[#This Row],[FECHA CESE/BAJA]])=YEAR(TODAY())),MONTH(TODAY()-30)&amp;"-"&amp;YEAR(TODAY()),"Borrar")),"No aplica")</f>
        <v>No Aplica</v>
      </c>
      <c r="AD1090" t="str">
        <f>+IFERROR(IF(Tabla2[[#This Row],[FECHA INICIO DE LABORES EN OBRA]]="","No Aplica",IF(AND(MONTH(Tabla2[[#This Row],[FECHA INICIO DE LABORES EN OBRA]])=MONTH(TODAY()-30),YEAR(Tabla2[[#This Row],[FECHA INICIO DE LABORES EN OBRA]])=YEAR(TODAY())),MONTH(TODAY()-30)&amp;"-"&amp;YEAR(TODAY()),"No Aplica")),"No Aplica")</f>
        <v>No Aplica</v>
      </c>
    </row>
    <row r="1091" spans="1:30" x14ac:dyDescent="0.25">
      <c r="A1091" s="13" t="s">
        <v>5099</v>
      </c>
      <c r="B1091" s="15" t="s">
        <v>5100</v>
      </c>
      <c r="C1091" s="15" t="s">
        <v>5093</v>
      </c>
      <c r="D1091" s="15" t="s">
        <v>1458</v>
      </c>
      <c r="E1091" s="15" t="s">
        <v>1459</v>
      </c>
      <c r="F1091" s="39">
        <v>33190</v>
      </c>
      <c r="G1091" s="15">
        <v>2</v>
      </c>
      <c r="H1091" s="15" t="s">
        <v>3492</v>
      </c>
      <c r="I1091" s="15" t="s">
        <v>5097</v>
      </c>
      <c r="J1091" s="15" t="s">
        <v>5452</v>
      </c>
      <c r="K1091" s="15" t="s">
        <v>26</v>
      </c>
      <c r="L1091" s="40" t="s">
        <v>6</v>
      </c>
      <c r="M1091" s="39"/>
      <c r="N1091" s="41" t="s">
        <v>2687</v>
      </c>
      <c r="O1091" s="39">
        <v>45126</v>
      </c>
      <c r="P1091" s="40">
        <v>1</v>
      </c>
      <c r="Q1091" s="40">
        <v>4</v>
      </c>
      <c r="R1091" s="40" t="str">
        <f>IFERROR(VLOOKUP(Tabla2[[#This Row],[CONTRATISTA PRNCIPAL]],Hoja1!$L$5:$M$9,2,FALSE),"CJV")</f>
        <v>CJV</v>
      </c>
      <c r="S1091" s="40" t="str">
        <f>IF(Tabla2[[#This Row],[EMPRESA]]=Tabla2[[#This Row],[CONTRATISTA PRNCIPAL]],"Principal","Secundaria")</f>
        <v>Secundaria</v>
      </c>
      <c r="T1091" s="42">
        <f>IFERROR(1/COUNTIF(Tabla2[CONTRATISTA PRNCIPAL],Tabla2[[#This Row],[CONTRATISTA PRNCIPAL]]),0)</f>
        <v>0.006666666666666667</v>
      </c>
      <c r="U1091" s="43">
        <f>IF(((TODAY()-Tabla2[[#This Row],[FECHA NACIMIENTO]])/365)&lt;18,"Corregir", IF(((TODAY()-Tabla2[[#This Row],[FECHA NACIMIENTO]])/365)&gt;80, "Corregir",ROUNDDOWN(((TODAY()-Tabla2[[#This Row],[FECHA NACIMIENTO]])/365),0)))</f>
        <v>32</v>
      </c>
      <c r="V10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91" s="44" t="str">
        <f>+IF(Tabla2[[#This Row],[Edad]]="Corregir","Corregir","Ok")</f>
        <v>Ok</v>
      </c>
      <c r="X1091" s="42" t="str">
        <f>+IFERROR(VLOOKUP(Tabla2[[#This Row],[DISTRITO SEGÚN DNI]],Hoja1!$A$2:$B$32,2,FALSE),"No")</f>
        <v>EL AGUSTINO</v>
      </c>
      <c r="Y1091" s="42" t="str">
        <f>IF(OR(LOWER(Tabla2[[#This Row],[GENERO]])="masculino", LOWER(Tabla2[[#This Row],[GENERO]])="femenino"),"OK","Corregir")</f>
        <v>OK</v>
      </c>
      <c r="Z1091" s="42" t="str">
        <f>+IF(Tabla2[[#This Row],[Nro. DNI / CE]]="","Corregir",IF(LEN(Tabla2[[#This Row],[Nro. DNI / CE]])&gt;=8,"OK","Corregir"))</f>
        <v>OK</v>
      </c>
      <c r="AA1091" s="42">
        <f>COUNTIF(Tabla2[APELLIDOS Y NOMBRES],Tabla2[[#This Row],[APELLIDOS Y NOMBRES]])</f>
        <v>1</v>
      </c>
      <c r="AB1091" s="42">
        <f>IF(Tabla2[[#This Row],[Trabajador]]&gt;1,1/Tabla2[[#This Row],[Trabajador]],Tabla2[[#This Row],[Trabajador]])</f>
        <v>1</v>
      </c>
      <c r="AC1091" t="str">
        <f>+IFERROR(IF(Tabla2[[#This Row],[FECHA CESE/BAJA]]="","No Aplica",IF(AND(MONTH(Tabla2[[#This Row],[FECHA CESE/BAJA]])=MONTH(TODAY()-30),YEAR(Tabla2[[#This Row],[FECHA CESE/BAJA]])=YEAR(TODAY())),MONTH(TODAY()-30)&amp;"-"&amp;YEAR(TODAY()),"Borrar")),"No aplica")</f>
        <v>No Aplica</v>
      </c>
      <c r="AD1091" t="str">
        <f>+IFERROR(IF(Tabla2[[#This Row],[FECHA INICIO DE LABORES EN OBRA]]="","No Aplica",IF(AND(MONTH(Tabla2[[#This Row],[FECHA INICIO DE LABORES EN OBRA]])=MONTH(TODAY()-30),YEAR(Tabla2[[#This Row],[FECHA INICIO DE LABORES EN OBRA]])=YEAR(TODAY())),MONTH(TODAY()-30)&amp;"-"&amp;YEAR(TODAY()),"No Aplica")),"No Aplica")</f>
        <v>No Aplica</v>
      </c>
    </row>
    <row r="1092" spans="1:30" x14ac:dyDescent="0.25">
      <c r="A1092" s="13" t="s">
        <v>5099</v>
      </c>
      <c r="B1092" s="15" t="s">
        <v>5100</v>
      </c>
      <c r="C1092" s="15" t="s">
        <v>5093</v>
      </c>
      <c r="D1092" s="15" t="s">
        <v>5453</v>
      </c>
      <c r="E1092" s="15" t="s">
        <v>5454</v>
      </c>
      <c r="F1092" s="39">
        <v>33982</v>
      </c>
      <c r="G1092" s="15">
        <v>2</v>
      </c>
      <c r="H1092" s="15" t="s">
        <v>5351</v>
      </c>
      <c r="I1092" s="15" t="s">
        <v>5097</v>
      </c>
      <c r="J1092" s="15" t="s">
        <v>5455</v>
      </c>
      <c r="K1092" s="15" t="s">
        <v>2232</v>
      </c>
      <c r="L1092" s="40" t="s">
        <v>6</v>
      </c>
      <c r="M1092" s="39"/>
      <c r="N1092" s="41" t="s">
        <v>2687</v>
      </c>
      <c r="O1092" s="39">
        <v>45127</v>
      </c>
      <c r="P1092" s="40">
        <v>1</v>
      </c>
      <c r="Q1092" s="40">
        <v>4</v>
      </c>
      <c r="R1092" s="40" t="str">
        <f>IFERROR(VLOOKUP(Tabla2[[#This Row],[CONTRATISTA PRNCIPAL]],Hoja1!$L$5:$M$9,2,FALSE),"CJV")</f>
        <v>CJV</v>
      </c>
      <c r="S1092" s="40" t="str">
        <f>IF(Tabla2[[#This Row],[EMPRESA]]=Tabla2[[#This Row],[CONTRATISTA PRNCIPAL]],"Principal","Secundaria")</f>
        <v>Secundaria</v>
      </c>
      <c r="T1092" s="42">
        <f>IFERROR(1/COUNTIF(Tabla2[CONTRATISTA PRNCIPAL],Tabla2[[#This Row],[CONTRATISTA PRNCIPAL]]),0)</f>
        <v>0.006666666666666667</v>
      </c>
      <c r="U1092" s="43">
        <f>IF(((TODAY()-Tabla2[[#This Row],[FECHA NACIMIENTO]])/365)&lt;18,"Corregir", IF(((TODAY()-Tabla2[[#This Row],[FECHA NACIMIENTO]])/365)&gt;80, "Corregir",ROUNDDOWN(((TODAY()-Tabla2[[#This Row],[FECHA NACIMIENTO]])/365),0)))</f>
        <v>30</v>
      </c>
      <c r="V10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92" s="44" t="str">
        <f>+IF(Tabla2[[#This Row],[Edad]]="Corregir","Corregir","Ok")</f>
        <v>Ok</v>
      </c>
      <c r="X1092" s="42" t="str">
        <f>+IFERROR(VLOOKUP(Tabla2[[#This Row],[DISTRITO SEGÚN DNI]],Hoja1!$A$2:$B$32,2,FALSE),"No")</f>
        <v>No</v>
      </c>
      <c r="Y1092" s="42" t="str">
        <f>IF(OR(LOWER(Tabla2[[#This Row],[GENERO]])="masculino", LOWER(Tabla2[[#This Row],[GENERO]])="femenino"),"OK","Corregir")</f>
        <v>OK</v>
      </c>
      <c r="Z1092" s="42" t="str">
        <f>+IF(Tabla2[[#This Row],[Nro. DNI / CE]]="","Corregir",IF(LEN(Tabla2[[#This Row],[Nro. DNI / CE]])&gt;=8,"OK","Corregir"))</f>
        <v>OK</v>
      </c>
      <c r="AA1092" s="42">
        <f>COUNTIF(Tabla2[APELLIDOS Y NOMBRES],Tabla2[[#This Row],[APELLIDOS Y NOMBRES]])</f>
        <v>1</v>
      </c>
      <c r="AB1092" s="42">
        <f>IF(Tabla2[[#This Row],[Trabajador]]&gt;1,1/Tabla2[[#This Row],[Trabajador]],Tabla2[[#This Row],[Trabajador]])</f>
        <v>1</v>
      </c>
      <c r="AC1092" t="str">
        <f>+IFERROR(IF(Tabla2[[#This Row],[FECHA CESE/BAJA]]="","No Aplica",IF(AND(MONTH(Tabla2[[#This Row],[FECHA CESE/BAJA]])=MONTH(TODAY()-30),YEAR(Tabla2[[#This Row],[FECHA CESE/BAJA]])=YEAR(TODAY())),MONTH(TODAY()-30)&amp;"-"&amp;YEAR(TODAY()),"Borrar")),"No aplica")</f>
        <v>No Aplica</v>
      </c>
      <c r="AD1092" t="str">
        <f>+IFERROR(IF(Tabla2[[#This Row],[FECHA INICIO DE LABORES EN OBRA]]="","No Aplica",IF(AND(MONTH(Tabla2[[#This Row],[FECHA INICIO DE LABORES EN OBRA]])=MONTH(TODAY()-30),YEAR(Tabla2[[#This Row],[FECHA INICIO DE LABORES EN OBRA]])=YEAR(TODAY())),MONTH(TODAY()-30)&amp;"-"&amp;YEAR(TODAY()),"No Aplica")),"No Aplica")</f>
        <v>No Aplica</v>
      </c>
    </row>
    <row r="1093" spans="1:30" x14ac:dyDescent="0.25">
      <c r="A1093" s="13" t="s">
        <v>5099</v>
      </c>
      <c r="B1093" s="15" t="s">
        <v>5100</v>
      </c>
      <c r="C1093" s="15" t="s">
        <v>5093</v>
      </c>
      <c r="D1093" s="15" t="s">
        <v>1460</v>
      </c>
      <c r="E1093" s="15" t="s">
        <v>1461</v>
      </c>
      <c r="F1093" s="39">
        <v>24890</v>
      </c>
      <c r="G1093" s="15">
        <v>2</v>
      </c>
      <c r="H1093" s="15" t="s">
        <v>3492</v>
      </c>
      <c r="I1093" s="15" t="s">
        <v>5097</v>
      </c>
      <c r="J1093" s="15" t="s">
        <v>5456</v>
      </c>
      <c r="K1093" s="15" t="s">
        <v>17</v>
      </c>
      <c r="L1093" s="40" t="s">
        <v>6</v>
      </c>
      <c r="M1093" s="39"/>
      <c r="N1093" s="41" t="s">
        <v>2687</v>
      </c>
      <c r="O1093" s="39">
        <v>45125</v>
      </c>
      <c r="P1093" s="40">
        <v>1</v>
      </c>
      <c r="Q1093" s="40">
        <v>4</v>
      </c>
      <c r="R1093" s="40" t="str">
        <f>IFERROR(VLOOKUP(Tabla2[[#This Row],[CONTRATISTA PRNCIPAL]],Hoja1!$L$5:$M$9,2,FALSE),"CJV")</f>
        <v>CJV</v>
      </c>
      <c r="S1093" s="40" t="str">
        <f>IF(Tabla2[[#This Row],[EMPRESA]]=Tabla2[[#This Row],[CONTRATISTA PRNCIPAL]],"Principal","Secundaria")</f>
        <v>Secundaria</v>
      </c>
      <c r="T1093" s="42">
        <f>IFERROR(1/COUNTIF(Tabla2[CONTRATISTA PRNCIPAL],Tabla2[[#This Row],[CONTRATISTA PRNCIPAL]]),0)</f>
        <v>0.006666666666666667</v>
      </c>
      <c r="U1093" s="43">
        <f>IF(((TODAY()-Tabla2[[#This Row],[FECHA NACIMIENTO]])/365)&lt;18,"Corregir", IF(((TODAY()-Tabla2[[#This Row],[FECHA NACIMIENTO]])/365)&gt;80, "Corregir",ROUNDDOWN(((TODAY()-Tabla2[[#This Row],[FECHA NACIMIENTO]])/365),0)))</f>
        <v>55</v>
      </c>
      <c r="V10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093" s="44" t="str">
        <f>+IF(Tabla2[[#This Row],[Edad]]="Corregir","Corregir","Ok")</f>
        <v>Ok</v>
      </c>
      <c r="X1093" s="42" t="str">
        <f>+IFERROR(VLOOKUP(Tabla2[[#This Row],[DISTRITO SEGÚN DNI]],Hoja1!$A$2:$B$32,2,FALSE),"No")</f>
        <v>ATE</v>
      </c>
      <c r="Y1093" s="42" t="str">
        <f>IF(OR(LOWER(Tabla2[[#This Row],[GENERO]])="masculino", LOWER(Tabla2[[#This Row],[GENERO]])="femenino"),"OK","Corregir")</f>
        <v>OK</v>
      </c>
      <c r="Z1093" s="42" t="str">
        <f>+IF(Tabla2[[#This Row],[Nro. DNI / CE]]="","Corregir",IF(LEN(Tabla2[[#This Row],[Nro. DNI / CE]])&gt;=8,"OK","Corregir"))</f>
        <v>OK</v>
      </c>
      <c r="AA1093" s="42">
        <f>COUNTIF(Tabla2[APELLIDOS Y NOMBRES],Tabla2[[#This Row],[APELLIDOS Y NOMBRES]])</f>
        <v>1</v>
      </c>
      <c r="AB1093" s="42">
        <f>IF(Tabla2[[#This Row],[Trabajador]]&gt;1,1/Tabla2[[#This Row],[Trabajador]],Tabla2[[#This Row],[Trabajador]])</f>
        <v>1</v>
      </c>
      <c r="AC1093" t="str">
        <f>+IFERROR(IF(Tabla2[[#This Row],[FECHA CESE/BAJA]]="","No Aplica",IF(AND(MONTH(Tabla2[[#This Row],[FECHA CESE/BAJA]])=MONTH(TODAY()-30),YEAR(Tabla2[[#This Row],[FECHA CESE/BAJA]])=YEAR(TODAY())),MONTH(TODAY()-30)&amp;"-"&amp;YEAR(TODAY()),"Borrar")),"No aplica")</f>
        <v>No Aplica</v>
      </c>
      <c r="AD1093" t="str">
        <f>+IFERROR(IF(Tabla2[[#This Row],[FECHA INICIO DE LABORES EN OBRA]]="","No Aplica",IF(AND(MONTH(Tabla2[[#This Row],[FECHA INICIO DE LABORES EN OBRA]])=MONTH(TODAY()-30),YEAR(Tabla2[[#This Row],[FECHA INICIO DE LABORES EN OBRA]])=YEAR(TODAY())),MONTH(TODAY()-30)&amp;"-"&amp;YEAR(TODAY()),"No Aplica")),"No Aplica")</f>
        <v>No Aplica</v>
      </c>
    </row>
    <row r="1094" spans="1:30" x14ac:dyDescent="0.25">
      <c r="A1094" s="13" t="s">
        <v>5133</v>
      </c>
      <c r="B1094" s="15" t="s">
        <v>5134</v>
      </c>
      <c r="C1094" s="15" t="s">
        <v>5093</v>
      </c>
      <c r="D1094" s="15" t="s">
        <v>946</v>
      </c>
      <c r="E1094" s="15" t="s">
        <v>947</v>
      </c>
      <c r="F1094" s="39">
        <v>36721</v>
      </c>
      <c r="G1094" s="15">
        <v>1</v>
      </c>
      <c r="H1094" s="15" t="s">
        <v>2841</v>
      </c>
      <c r="I1094" s="15" t="s">
        <v>5137</v>
      </c>
      <c r="J1094" s="15" t="s">
        <v>5457</v>
      </c>
      <c r="K1094" s="15" t="s">
        <v>34</v>
      </c>
      <c r="L1094" s="40" t="s">
        <v>6</v>
      </c>
      <c r="M1094" s="39"/>
      <c r="N1094" s="41" t="s">
        <v>2687</v>
      </c>
      <c r="O1094" s="39">
        <v>45056</v>
      </c>
      <c r="P1094" s="40">
        <v>1</v>
      </c>
      <c r="Q1094" s="40">
        <v>1</v>
      </c>
      <c r="R1094" s="40" t="str">
        <f>IFERROR(VLOOKUP(Tabla2[[#This Row],[CONTRATISTA PRNCIPAL]],Hoja1!$L$5:$M$9,2,FALSE),"CJV")</f>
        <v>CJV</v>
      </c>
      <c r="S1094" s="40" t="str">
        <f>IF(Tabla2[[#This Row],[EMPRESA]]=Tabla2[[#This Row],[CONTRATISTA PRNCIPAL]],"Principal","Secundaria")</f>
        <v>Secundaria</v>
      </c>
      <c r="T1094" s="42">
        <f>IFERROR(1/COUNTIF(Tabla2[CONTRATISTA PRNCIPAL],Tabla2[[#This Row],[CONTRATISTA PRNCIPAL]]),0)</f>
        <v>0.006666666666666667</v>
      </c>
      <c r="U1094" s="43">
        <f>IF(((TODAY()-Tabla2[[#This Row],[FECHA NACIMIENTO]])/365)&lt;18,"Corregir", IF(((TODAY()-Tabla2[[#This Row],[FECHA NACIMIENTO]])/365)&gt;80, "Corregir",ROUNDDOWN(((TODAY()-Tabla2[[#This Row],[FECHA NACIMIENTO]])/365),0)))</f>
        <v>23</v>
      </c>
      <c r="V10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094" s="44" t="str">
        <f>+IF(Tabla2[[#This Row],[Edad]]="Corregir","Corregir","Ok")</f>
        <v>Ok</v>
      </c>
      <c r="X1094" s="42" t="str">
        <f>+IFERROR(VLOOKUP(Tabla2[[#This Row],[DISTRITO SEGÚN DNI]],Hoja1!$A$2:$B$32,2,FALSE),"No")</f>
        <v>SANTA ANITA</v>
      </c>
      <c r="Y1094" s="42" t="str">
        <f>IF(OR(LOWER(Tabla2[[#This Row],[GENERO]])="masculino", LOWER(Tabla2[[#This Row],[GENERO]])="femenino"),"OK","Corregir")</f>
        <v>OK</v>
      </c>
      <c r="Z1094" s="42" t="str">
        <f>+IF(Tabla2[[#This Row],[Nro. DNI / CE]]="","Corregir",IF(LEN(Tabla2[[#This Row],[Nro. DNI / CE]])&gt;=8,"OK","Corregir"))</f>
        <v>OK</v>
      </c>
      <c r="AA1094" s="42">
        <f>COUNTIF(Tabla2[APELLIDOS Y NOMBRES],Tabla2[[#This Row],[APELLIDOS Y NOMBRES]])</f>
        <v>1</v>
      </c>
      <c r="AB1094" s="42">
        <f>IF(Tabla2[[#This Row],[Trabajador]]&gt;1,1/Tabla2[[#This Row],[Trabajador]],Tabla2[[#This Row],[Trabajador]])</f>
        <v>1</v>
      </c>
      <c r="AC1094" t="str">
        <f>+IFERROR(IF(Tabla2[[#This Row],[FECHA CESE/BAJA]]="","No Aplica",IF(AND(MONTH(Tabla2[[#This Row],[FECHA CESE/BAJA]])=MONTH(TODAY()-30),YEAR(Tabla2[[#This Row],[FECHA CESE/BAJA]])=YEAR(TODAY())),MONTH(TODAY()-30)&amp;"-"&amp;YEAR(TODAY()),"Borrar")),"No aplica")</f>
        <v>No Aplica</v>
      </c>
      <c r="AD1094" t="str">
        <f>+IFERROR(IF(Tabla2[[#This Row],[FECHA INICIO DE LABORES EN OBRA]]="","No Aplica",IF(AND(MONTH(Tabla2[[#This Row],[FECHA INICIO DE LABORES EN OBRA]])=MONTH(TODAY()-30),YEAR(Tabla2[[#This Row],[FECHA INICIO DE LABORES EN OBRA]])=YEAR(TODAY())),MONTH(TODAY()-30)&amp;"-"&amp;YEAR(TODAY()),"No Aplica")),"No Aplica")</f>
        <v>No Aplica</v>
      </c>
    </row>
    <row r="1095" spans="1:30" x14ac:dyDescent="0.25">
      <c r="A1095" s="13" t="s">
        <v>5099</v>
      </c>
      <c r="B1095" s="15" t="s">
        <v>5100</v>
      </c>
      <c r="C1095" s="15" t="s">
        <v>5093</v>
      </c>
      <c r="D1095" s="15" t="s">
        <v>1462</v>
      </c>
      <c r="E1095" s="15" t="s">
        <v>1463</v>
      </c>
      <c r="F1095" s="39">
        <v>32030</v>
      </c>
      <c r="G1095" s="15">
        <v>2</v>
      </c>
      <c r="H1095" s="15" t="s">
        <v>5351</v>
      </c>
      <c r="I1095" s="15" t="s">
        <v>5097</v>
      </c>
      <c r="J1095" s="15" t="s">
        <v>5458</v>
      </c>
      <c r="K1095" s="15" t="s">
        <v>34</v>
      </c>
      <c r="L1095" s="40" t="s">
        <v>6</v>
      </c>
      <c r="M1095" s="39"/>
      <c r="N1095" s="41" t="s">
        <v>2687</v>
      </c>
      <c r="O1095" s="39">
        <v>45126</v>
      </c>
      <c r="P1095" s="40">
        <v>1</v>
      </c>
      <c r="Q1095" s="40">
        <v>4</v>
      </c>
      <c r="R1095" s="40" t="str">
        <f>IFERROR(VLOOKUP(Tabla2[[#This Row],[CONTRATISTA PRNCIPAL]],Hoja1!$L$5:$M$9,2,FALSE),"CJV")</f>
        <v>CJV</v>
      </c>
      <c r="S1095" s="40" t="str">
        <f>IF(Tabla2[[#This Row],[EMPRESA]]=Tabla2[[#This Row],[CONTRATISTA PRNCIPAL]],"Principal","Secundaria")</f>
        <v>Secundaria</v>
      </c>
      <c r="T1095" s="42">
        <f>IFERROR(1/COUNTIF(Tabla2[CONTRATISTA PRNCIPAL],Tabla2[[#This Row],[CONTRATISTA PRNCIPAL]]),0)</f>
        <v>0.006666666666666667</v>
      </c>
      <c r="U1095" s="43">
        <f>IF(((TODAY()-Tabla2[[#This Row],[FECHA NACIMIENTO]])/365)&lt;18,"Corregir", IF(((TODAY()-Tabla2[[#This Row],[FECHA NACIMIENTO]])/365)&gt;80, "Corregir",ROUNDDOWN(((TODAY()-Tabla2[[#This Row],[FECHA NACIMIENTO]])/365),0)))</f>
        <v>36</v>
      </c>
      <c r="V10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95" s="44" t="str">
        <f>+IF(Tabla2[[#This Row],[Edad]]="Corregir","Corregir","Ok")</f>
        <v>Ok</v>
      </c>
      <c r="X1095" s="42" t="str">
        <f>+IFERROR(VLOOKUP(Tabla2[[#This Row],[DISTRITO SEGÚN DNI]],Hoja1!$A$2:$B$32,2,FALSE),"No")</f>
        <v>SANTA ANITA</v>
      </c>
      <c r="Y1095" s="42" t="str">
        <f>IF(OR(LOWER(Tabla2[[#This Row],[GENERO]])="masculino", LOWER(Tabla2[[#This Row],[GENERO]])="femenino"),"OK","Corregir")</f>
        <v>OK</v>
      </c>
      <c r="Z1095" s="42" t="str">
        <f>+IF(Tabla2[[#This Row],[Nro. DNI / CE]]="","Corregir",IF(LEN(Tabla2[[#This Row],[Nro. DNI / CE]])&gt;=8,"OK","Corregir"))</f>
        <v>OK</v>
      </c>
      <c r="AA1095" s="42">
        <f>COUNTIF(Tabla2[APELLIDOS Y NOMBRES],Tabla2[[#This Row],[APELLIDOS Y NOMBRES]])</f>
        <v>1</v>
      </c>
      <c r="AB1095" s="42">
        <f>IF(Tabla2[[#This Row],[Trabajador]]&gt;1,1/Tabla2[[#This Row],[Trabajador]],Tabla2[[#This Row],[Trabajador]])</f>
        <v>1</v>
      </c>
      <c r="AC1095" t="str">
        <f>+IFERROR(IF(Tabla2[[#This Row],[FECHA CESE/BAJA]]="","No Aplica",IF(AND(MONTH(Tabla2[[#This Row],[FECHA CESE/BAJA]])=MONTH(TODAY()-30),YEAR(Tabla2[[#This Row],[FECHA CESE/BAJA]])=YEAR(TODAY())),MONTH(TODAY()-30)&amp;"-"&amp;YEAR(TODAY()),"Borrar")),"No aplica")</f>
        <v>No Aplica</v>
      </c>
      <c r="AD1095" t="str">
        <f>+IFERROR(IF(Tabla2[[#This Row],[FECHA INICIO DE LABORES EN OBRA]]="","No Aplica",IF(AND(MONTH(Tabla2[[#This Row],[FECHA INICIO DE LABORES EN OBRA]])=MONTH(TODAY()-30),YEAR(Tabla2[[#This Row],[FECHA INICIO DE LABORES EN OBRA]])=YEAR(TODAY())),MONTH(TODAY()-30)&amp;"-"&amp;YEAR(TODAY()),"No Aplica")),"No Aplica")</f>
        <v>No Aplica</v>
      </c>
    </row>
    <row r="1096" spans="1:30" x14ac:dyDescent="0.25">
      <c r="A1096" s="13" t="s">
        <v>5099</v>
      </c>
      <c r="B1096" s="15" t="s">
        <v>5100</v>
      </c>
      <c r="C1096" s="15" t="s">
        <v>5093</v>
      </c>
      <c r="D1096" s="15" t="s">
        <v>5459</v>
      </c>
      <c r="E1096" s="15" t="s">
        <v>5460</v>
      </c>
      <c r="F1096" s="39">
        <v>29223</v>
      </c>
      <c r="G1096" s="15">
        <v>2</v>
      </c>
      <c r="H1096" s="15" t="s">
        <v>3492</v>
      </c>
      <c r="I1096" s="15" t="s">
        <v>5097</v>
      </c>
      <c r="J1096" s="15" t="s">
        <v>5461</v>
      </c>
      <c r="K1096" s="15" t="s">
        <v>5462</v>
      </c>
      <c r="L1096" s="40" t="s">
        <v>6</v>
      </c>
      <c r="M1096" s="39"/>
      <c r="N1096" s="41" t="s">
        <v>2687</v>
      </c>
      <c r="O1096" s="39">
        <v>45154</v>
      </c>
      <c r="P1096" s="40">
        <v>1</v>
      </c>
      <c r="Q1096" s="40">
        <v>4</v>
      </c>
      <c r="R1096" s="40" t="str">
        <f>IFERROR(VLOOKUP(Tabla2[[#This Row],[CONTRATISTA PRNCIPAL]],Hoja1!$L$5:$M$9,2,FALSE),"CJV")</f>
        <v>CJV</v>
      </c>
      <c r="S1096" s="40" t="str">
        <f>IF(Tabla2[[#This Row],[EMPRESA]]=Tabla2[[#This Row],[CONTRATISTA PRNCIPAL]],"Principal","Secundaria")</f>
        <v>Secundaria</v>
      </c>
      <c r="T1096" s="42">
        <f>IFERROR(1/COUNTIF(Tabla2[CONTRATISTA PRNCIPAL],Tabla2[[#This Row],[CONTRATISTA PRNCIPAL]]),0)</f>
        <v>0.006666666666666667</v>
      </c>
      <c r="U1096" s="43">
        <f>IF(((TODAY()-Tabla2[[#This Row],[FECHA NACIMIENTO]])/365)&lt;18,"Corregir", IF(((TODAY()-Tabla2[[#This Row],[FECHA NACIMIENTO]])/365)&gt;80, "Corregir",ROUNDDOWN(((TODAY()-Tabla2[[#This Row],[FECHA NACIMIENTO]])/365),0)))</f>
        <v>43</v>
      </c>
      <c r="V10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096" s="44" t="str">
        <f>+IF(Tabla2[[#This Row],[Edad]]="Corregir","Corregir","Ok")</f>
        <v>Ok</v>
      </c>
      <c r="X1096" s="42" t="str">
        <f>+IFERROR(VLOOKUP(Tabla2[[#This Row],[DISTRITO SEGÚN DNI]],Hoja1!$A$2:$B$32,2,FALSE),"No")</f>
        <v>No</v>
      </c>
      <c r="Y1096" s="42" t="str">
        <f>IF(OR(LOWER(Tabla2[[#This Row],[GENERO]])="masculino", LOWER(Tabla2[[#This Row],[GENERO]])="femenino"),"OK","Corregir")</f>
        <v>OK</v>
      </c>
      <c r="Z1096" s="42" t="str">
        <f>+IF(Tabla2[[#This Row],[Nro. DNI / CE]]="","Corregir",IF(LEN(Tabla2[[#This Row],[Nro. DNI / CE]])&gt;=8,"OK","Corregir"))</f>
        <v>OK</v>
      </c>
      <c r="AA1096" s="42">
        <f>COUNTIF(Tabla2[APELLIDOS Y NOMBRES],Tabla2[[#This Row],[APELLIDOS Y NOMBRES]])</f>
        <v>1</v>
      </c>
      <c r="AB1096" s="42">
        <f>IF(Tabla2[[#This Row],[Trabajador]]&gt;1,1/Tabla2[[#This Row],[Trabajador]],Tabla2[[#This Row],[Trabajador]])</f>
        <v>1</v>
      </c>
      <c r="AC1096" t="str">
        <f>+IFERROR(IF(Tabla2[[#This Row],[FECHA CESE/BAJA]]="","No Aplica",IF(AND(MONTH(Tabla2[[#This Row],[FECHA CESE/BAJA]])=MONTH(TODAY()-30),YEAR(Tabla2[[#This Row],[FECHA CESE/BAJA]])=YEAR(TODAY())),MONTH(TODAY()-30)&amp;"-"&amp;YEAR(TODAY()),"Borrar")),"No aplica")</f>
        <v>No Aplica</v>
      </c>
      <c r="AD1096" t="str">
        <f>+IFERROR(IF(Tabla2[[#This Row],[FECHA INICIO DE LABORES EN OBRA]]="","No Aplica",IF(AND(MONTH(Tabla2[[#This Row],[FECHA INICIO DE LABORES EN OBRA]])=MONTH(TODAY()-30),YEAR(Tabla2[[#This Row],[FECHA INICIO DE LABORES EN OBRA]])=YEAR(TODAY())),MONTH(TODAY()-30)&amp;"-"&amp;YEAR(TODAY()),"No Aplica")),"No Aplica")</f>
        <v>8-2023</v>
      </c>
    </row>
    <row r="1097" spans="1:30" x14ac:dyDescent="0.25">
      <c r="A1097" s="13" t="s">
        <v>5091</v>
      </c>
      <c r="B1097" s="15" t="s">
        <v>5092</v>
      </c>
      <c r="C1097" s="15" t="s">
        <v>5093</v>
      </c>
      <c r="D1097" s="15">
        <v>44466930</v>
      </c>
      <c r="E1097" s="15" t="s">
        <v>5463</v>
      </c>
      <c r="F1097" s="39">
        <v>32011</v>
      </c>
      <c r="G1097" s="15">
        <v>2</v>
      </c>
      <c r="H1097" s="15" t="s">
        <v>5096</v>
      </c>
      <c r="I1097" s="15" t="s">
        <v>5097</v>
      </c>
      <c r="J1097" s="15" t="s">
        <v>5464</v>
      </c>
      <c r="K1097" s="15" t="s">
        <v>3642</v>
      </c>
      <c r="L1097" s="40" t="s">
        <v>6</v>
      </c>
      <c r="M1097" s="39"/>
      <c r="N1097" s="41" t="s">
        <v>2687</v>
      </c>
      <c r="O1097" s="39">
        <v>44993</v>
      </c>
      <c r="P1097" s="40">
        <v>1</v>
      </c>
      <c r="Q1097" s="40">
        <v>4</v>
      </c>
      <c r="R1097" s="40" t="str">
        <f>IFERROR(VLOOKUP(Tabla2[[#This Row],[CONTRATISTA PRNCIPAL]],Hoja1!$L$5:$M$9,2,FALSE),"CJV")</f>
        <v>CJV</v>
      </c>
      <c r="S1097" s="40" t="str">
        <f>IF(Tabla2[[#This Row],[EMPRESA]]=Tabla2[[#This Row],[CONTRATISTA PRNCIPAL]],"Principal","Secundaria")</f>
        <v>Secundaria</v>
      </c>
      <c r="T1097" s="42">
        <f>IFERROR(1/COUNTIF(Tabla2[CONTRATISTA PRNCIPAL],Tabla2[[#This Row],[CONTRATISTA PRNCIPAL]]),0)</f>
        <v>0.006666666666666667</v>
      </c>
      <c r="U1097" s="43">
        <f>IF(((TODAY()-Tabla2[[#This Row],[FECHA NACIMIENTO]])/365)&lt;18,"Corregir", IF(((TODAY()-Tabla2[[#This Row],[FECHA NACIMIENTO]])/365)&gt;80, "Corregir",ROUNDDOWN(((TODAY()-Tabla2[[#This Row],[FECHA NACIMIENTO]])/365),0)))</f>
        <v>36</v>
      </c>
      <c r="V10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97" s="44" t="str">
        <f>+IF(Tabla2[[#This Row],[Edad]]="Corregir","Corregir","Ok")</f>
        <v>Ok</v>
      </c>
      <c r="X1097" s="42" t="str">
        <f>+IFERROR(VLOOKUP(Tabla2[[#This Row],[DISTRITO SEGÚN DNI]],Hoja1!$A$2:$B$32,2,FALSE),"No")</f>
        <v>No</v>
      </c>
      <c r="Y1097" s="42" t="str">
        <f>IF(OR(LOWER(Tabla2[[#This Row],[GENERO]])="masculino", LOWER(Tabla2[[#This Row],[GENERO]])="femenino"),"OK","Corregir")</f>
        <v>OK</v>
      </c>
      <c r="Z1097" s="42" t="str">
        <f>+IF(Tabla2[[#This Row],[Nro. DNI / CE]]="","Corregir",IF(LEN(Tabla2[[#This Row],[Nro. DNI / CE]])&gt;=8,"OK","Corregir"))</f>
        <v>OK</v>
      </c>
      <c r="AA1097" s="42">
        <f>COUNTIF(Tabla2[APELLIDOS Y NOMBRES],Tabla2[[#This Row],[APELLIDOS Y NOMBRES]])</f>
        <v>1</v>
      </c>
      <c r="AB1097" s="42">
        <f>IF(Tabla2[[#This Row],[Trabajador]]&gt;1,1/Tabla2[[#This Row],[Trabajador]],Tabla2[[#This Row],[Trabajador]])</f>
        <v>1</v>
      </c>
      <c r="AC1097" t="str">
        <f>+IFERROR(IF(Tabla2[[#This Row],[FECHA CESE/BAJA]]="","No Aplica",IF(AND(MONTH(Tabla2[[#This Row],[FECHA CESE/BAJA]])=MONTH(TODAY()-30),YEAR(Tabla2[[#This Row],[FECHA CESE/BAJA]])=YEAR(TODAY())),MONTH(TODAY()-30)&amp;"-"&amp;YEAR(TODAY()),"Borrar")),"No aplica")</f>
        <v>No Aplica</v>
      </c>
      <c r="AD1097" t="str">
        <f>+IFERROR(IF(Tabla2[[#This Row],[FECHA INICIO DE LABORES EN OBRA]]="","No Aplica",IF(AND(MONTH(Tabla2[[#This Row],[FECHA INICIO DE LABORES EN OBRA]])=MONTH(TODAY()-30),YEAR(Tabla2[[#This Row],[FECHA INICIO DE LABORES EN OBRA]])=YEAR(TODAY())),MONTH(TODAY()-30)&amp;"-"&amp;YEAR(TODAY()),"No Aplica")),"No Aplica")</f>
        <v>No Aplica</v>
      </c>
    </row>
    <row r="1098" spans="1:30" x14ac:dyDescent="0.25">
      <c r="A1098" s="13" t="s">
        <v>5091</v>
      </c>
      <c r="B1098" s="15" t="s">
        <v>5092</v>
      </c>
      <c r="C1098" s="15" t="s">
        <v>5093</v>
      </c>
      <c r="D1098" s="15" t="s">
        <v>5465</v>
      </c>
      <c r="E1098" s="15" t="s">
        <v>5466</v>
      </c>
      <c r="F1098" s="39">
        <v>30603</v>
      </c>
      <c r="G1098" s="15">
        <v>2</v>
      </c>
      <c r="H1098" s="15" t="s">
        <v>3492</v>
      </c>
      <c r="I1098" s="15" t="s">
        <v>5097</v>
      </c>
      <c r="J1098" s="15" t="s">
        <v>5467</v>
      </c>
      <c r="K1098" s="15" t="s">
        <v>4274</v>
      </c>
      <c r="L1098" s="40" t="s">
        <v>6</v>
      </c>
      <c r="M1098" s="39"/>
      <c r="N1098" s="41" t="s">
        <v>2687</v>
      </c>
      <c r="O1098" s="39">
        <v>45117</v>
      </c>
      <c r="P1098" s="40">
        <v>1</v>
      </c>
      <c r="Q1098" s="40">
        <v>4</v>
      </c>
      <c r="R1098" s="40" t="str">
        <f>IFERROR(VLOOKUP(Tabla2[[#This Row],[CONTRATISTA PRNCIPAL]],Hoja1!$L$5:$M$9,2,FALSE),"CJV")</f>
        <v>CJV</v>
      </c>
      <c r="S1098" s="40" t="str">
        <f>IF(Tabla2[[#This Row],[EMPRESA]]=Tabla2[[#This Row],[CONTRATISTA PRNCIPAL]],"Principal","Secundaria")</f>
        <v>Secundaria</v>
      </c>
      <c r="T1098" s="42">
        <f>IFERROR(1/COUNTIF(Tabla2[CONTRATISTA PRNCIPAL],Tabla2[[#This Row],[CONTRATISTA PRNCIPAL]]),0)</f>
        <v>0.006666666666666667</v>
      </c>
      <c r="U1098" s="43">
        <f>IF(((TODAY()-Tabla2[[#This Row],[FECHA NACIMIENTO]])/365)&lt;18,"Corregir", IF(((TODAY()-Tabla2[[#This Row],[FECHA NACIMIENTO]])/365)&gt;80, "Corregir",ROUNDDOWN(((TODAY()-Tabla2[[#This Row],[FECHA NACIMIENTO]])/365),0)))</f>
        <v>39</v>
      </c>
      <c r="V10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098" s="44" t="str">
        <f>+IF(Tabla2[[#This Row],[Edad]]="Corregir","Corregir","Ok")</f>
        <v>Ok</v>
      </c>
      <c r="X1098" s="42" t="str">
        <f>+IFERROR(VLOOKUP(Tabla2[[#This Row],[DISTRITO SEGÚN DNI]],Hoja1!$A$2:$B$32,2,FALSE),"No")</f>
        <v>No</v>
      </c>
      <c r="Y1098" s="42" t="str">
        <f>IF(OR(LOWER(Tabla2[[#This Row],[GENERO]])="masculino", LOWER(Tabla2[[#This Row],[GENERO]])="femenino"),"OK","Corregir")</f>
        <v>OK</v>
      </c>
      <c r="Z1098" s="42" t="str">
        <f>+IF(Tabla2[[#This Row],[Nro. DNI / CE]]="","Corregir",IF(LEN(Tabla2[[#This Row],[Nro. DNI / CE]])&gt;=8,"OK","Corregir"))</f>
        <v>OK</v>
      </c>
      <c r="AA1098" s="42">
        <f>COUNTIF(Tabla2[APELLIDOS Y NOMBRES],Tabla2[[#This Row],[APELLIDOS Y NOMBRES]])</f>
        <v>1</v>
      </c>
      <c r="AB1098" s="42">
        <f>IF(Tabla2[[#This Row],[Trabajador]]&gt;1,1/Tabla2[[#This Row],[Trabajador]],Tabla2[[#This Row],[Trabajador]])</f>
        <v>1</v>
      </c>
      <c r="AC1098" t="str">
        <f>+IFERROR(IF(Tabla2[[#This Row],[FECHA CESE/BAJA]]="","No Aplica",IF(AND(MONTH(Tabla2[[#This Row],[FECHA CESE/BAJA]])=MONTH(TODAY()-30),YEAR(Tabla2[[#This Row],[FECHA CESE/BAJA]])=YEAR(TODAY())),MONTH(TODAY()-30)&amp;"-"&amp;YEAR(TODAY()),"Borrar")),"No aplica")</f>
        <v>No Aplica</v>
      </c>
      <c r="AD1098" t="str">
        <f>+IFERROR(IF(Tabla2[[#This Row],[FECHA INICIO DE LABORES EN OBRA]]="","No Aplica",IF(AND(MONTH(Tabla2[[#This Row],[FECHA INICIO DE LABORES EN OBRA]])=MONTH(TODAY()-30),YEAR(Tabla2[[#This Row],[FECHA INICIO DE LABORES EN OBRA]])=YEAR(TODAY())),MONTH(TODAY()-30)&amp;"-"&amp;YEAR(TODAY()),"No Aplica")),"No Aplica")</f>
        <v>No Aplica</v>
      </c>
    </row>
    <row r="1099" spans="1:30" x14ac:dyDescent="0.25">
      <c r="A1099" s="13" t="s">
        <v>5091</v>
      </c>
      <c r="B1099" s="15" t="s">
        <v>5092</v>
      </c>
      <c r="C1099" s="15" t="s">
        <v>5093</v>
      </c>
      <c r="D1099" s="15" t="s">
        <v>5468</v>
      </c>
      <c r="E1099" s="15" t="s">
        <v>5469</v>
      </c>
      <c r="F1099" s="39">
        <v>34302</v>
      </c>
      <c r="G1099" s="15">
        <v>2</v>
      </c>
      <c r="H1099" s="15" t="s">
        <v>5470</v>
      </c>
      <c r="I1099" s="15" t="s">
        <v>5177</v>
      </c>
      <c r="J1099" s="15" t="s">
        <v>5471</v>
      </c>
      <c r="K1099" s="15" t="s">
        <v>2272</v>
      </c>
      <c r="L1099" s="40" t="s">
        <v>6</v>
      </c>
      <c r="M1099" s="39"/>
      <c r="N1099" s="41" t="s">
        <v>5158</v>
      </c>
      <c r="O1099" s="39">
        <v>44928</v>
      </c>
      <c r="P1099" s="40">
        <v>1</v>
      </c>
      <c r="Q1099" s="40">
        <v>4</v>
      </c>
      <c r="R1099" s="40" t="str">
        <f>IFERROR(VLOOKUP(Tabla2[[#This Row],[CONTRATISTA PRNCIPAL]],Hoja1!$L$5:$M$9,2,FALSE),"CJV")</f>
        <v>CJV</v>
      </c>
      <c r="S1099" s="40" t="str">
        <f>IF(Tabla2[[#This Row],[EMPRESA]]=Tabla2[[#This Row],[CONTRATISTA PRNCIPAL]],"Principal","Secundaria")</f>
        <v>Secundaria</v>
      </c>
      <c r="T1099" s="42">
        <f>IFERROR(1/COUNTIF(Tabla2[CONTRATISTA PRNCIPAL],Tabla2[[#This Row],[CONTRATISTA PRNCIPAL]]),0)</f>
        <v>0.006666666666666667</v>
      </c>
      <c r="U1099" s="43">
        <f>IF(((TODAY()-Tabla2[[#This Row],[FECHA NACIMIENTO]])/365)&lt;18,"Corregir", IF(((TODAY()-Tabla2[[#This Row],[FECHA NACIMIENTO]])/365)&gt;80, "Corregir",ROUNDDOWN(((TODAY()-Tabla2[[#This Row],[FECHA NACIMIENTO]])/365),0)))</f>
        <v>29</v>
      </c>
      <c r="V10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099" s="44" t="str">
        <f>+IF(Tabla2[[#This Row],[Edad]]="Corregir","Corregir","Ok")</f>
        <v>Ok</v>
      </c>
      <c r="X1099" s="42" t="str">
        <f>+IFERROR(VLOOKUP(Tabla2[[#This Row],[DISTRITO SEGÚN DNI]],Hoja1!$A$2:$B$32,2,FALSE),"No")</f>
        <v>No</v>
      </c>
      <c r="Y1099" s="42" t="str">
        <f>IF(OR(LOWER(Tabla2[[#This Row],[GENERO]])="masculino", LOWER(Tabla2[[#This Row],[GENERO]])="femenino"),"OK","Corregir")</f>
        <v>OK</v>
      </c>
      <c r="Z1099" s="42" t="str">
        <f>+IF(Tabla2[[#This Row],[Nro. DNI / CE]]="","Corregir",IF(LEN(Tabla2[[#This Row],[Nro. DNI / CE]])&gt;=8,"OK","Corregir"))</f>
        <v>OK</v>
      </c>
      <c r="AA1099" s="42">
        <f>COUNTIF(Tabla2[APELLIDOS Y NOMBRES],Tabla2[[#This Row],[APELLIDOS Y NOMBRES]])</f>
        <v>1</v>
      </c>
      <c r="AB1099" s="42">
        <f>IF(Tabla2[[#This Row],[Trabajador]]&gt;1,1/Tabla2[[#This Row],[Trabajador]],Tabla2[[#This Row],[Trabajador]])</f>
        <v>1</v>
      </c>
      <c r="AC1099" t="str">
        <f>+IFERROR(IF(Tabla2[[#This Row],[FECHA CESE/BAJA]]="","No Aplica",IF(AND(MONTH(Tabla2[[#This Row],[FECHA CESE/BAJA]])=MONTH(TODAY()-30),YEAR(Tabla2[[#This Row],[FECHA CESE/BAJA]])=YEAR(TODAY())),MONTH(TODAY()-30)&amp;"-"&amp;YEAR(TODAY()),"Borrar")),"No aplica")</f>
        <v>No Aplica</v>
      </c>
      <c r="AD1099" t="str">
        <f>+IFERROR(IF(Tabla2[[#This Row],[FECHA INICIO DE LABORES EN OBRA]]="","No Aplica",IF(AND(MONTH(Tabla2[[#This Row],[FECHA INICIO DE LABORES EN OBRA]])=MONTH(TODAY()-30),YEAR(Tabla2[[#This Row],[FECHA INICIO DE LABORES EN OBRA]])=YEAR(TODAY())),MONTH(TODAY()-30)&amp;"-"&amp;YEAR(TODAY()),"No Aplica")),"No Aplica")</f>
        <v>No Aplica</v>
      </c>
    </row>
    <row r="1100" spans="1:30" x14ac:dyDescent="0.25">
      <c r="A1100" s="13" t="s">
        <v>5091</v>
      </c>
      <c r="B1100" s="15" t="s">
        <v>5092</v>
      </c>
      <c r="C1100" s="15" t="s">
        <v>5093</v>
      </c>
      <c r="D1100" s="15" t="s">
        <v>5472</v>
      </c>
      <c r="E1100" s="15" t="s">
        <v>5473</v>
      </c>
      <c r="F1100" s="39">
        <v>34376</v>
      </c>
      <c r="G1100" s="15">
        <v>2</v>
      </c>
      <c r="H1100" s="15" t="s">
        <v>5176</v>
      </c>
      <c r="I1100" s="15" t="s">
        <v>5177</v>
      </c>
      <c r="J1100" s="15" t="s">
        <v>5474</v>
      </c>
      <c r="K1100" s="15" t="s">
        <v>3557</v>
      </c>
      <c r="L1100" s="40" t="s">
        <v>6</v>
      </c>
      <c r="M1100" s="39"/>
      <c r="N1100" s="41" t="s">
        <v>5158</v>
      </c>
      <c r="O1100" s="39">
        <v>44928</v>
      </c>
      <c r="P1100" s="40">
        <v>1</v>
      </c>
      <c r="Q1100" s="40">
        <v>4</v>
      </c>
      <c r="R1100" s="40" t="str">
        <f>IFERROR(VLOOKUP(Tabla2[[#This Row],[CONTRATISTA PRNCIPAL]],Hoja1!$L$5:$M$9,2,FALSE),"CJV")</f>
        <v>CJV</v>
      </c>
      <c r="S1100" s="40" t="str">
        <f>IF(Tabla2[[#This Row],[EMPRESA]]=Tabla2[[#This Row],[CONTRATISTA PRNCIPAL]],"Principal","Secundaria")</f>
        <v>Secundaria</v>
      </c>
      <c r="T1100" s="42">
        <f>IFERROR(1/COUNTIF(Tabla2[CONTRATISTA PRNCIPAL],Tabla2[[#This Row],[CONTRATISTA PRNCIPAL]]),0)</f>
        <v>0.006666666666666667</v>
      </c>
      <c r="U1100" s="43">
        <f>IF(((TODAY()-Tabla2[[#This Row],[FECHA NACIMIENTO]])/365)&lt;18,"Corregir", IF(((TODAY()-Tabla2[[#This Row],[FECHA NACIMIENTO]])/365)&gt;80, "Corregir",ROUNDDOWN(((TODAY()-Tabla2[[#This Row],[FECHA NACIMIENTO]])/365),0)))</f>
        <v>29</v>
      </c>
      <c r="V11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00" s="44" t="str">
        <f>+IF(Tabla2[[#This Row],[Edad]]="Corregir","Corregir","Ok")</f>
        <v>Ok</v>
      </c>
      <c r="X1100" s="42" t="str">
        <f>+IFERROR(VLOOKUP(Tabla2[[#This Row],[DISTRITO SEGÚN DNI]],Hoja1!$A$2:$B$32,2,FALSE),"No")</f>
        <v>No</v>
      </c>
      <c r="Y1100" s="42" t="str">
        <f>IF(OR(LOWER(Tabla2[[#This Row],[GENERO]])="masculino", LOWER(Tabla2[[#This Row],[GENERO]])="femenino"),"OK","Corregir")</f>
        <v>OK</v>
      </c>
      <c r="Z1100" s="42" t="str">
        <f>+IF(Tabla2[[#This Row],[Nro. DNI / CE]]="","Corregir",IF(LEN(Tabla2[[#This Row],[Nro. DNI / CE]])&gt;=8,"OK","Corregir"))</f>
        <v>OK</v>
      </c>
      <c r="AA1100" s="42">
        <f>COUNTIF(Tabla2[APELLIDOS Y NOMBRES],Tabla2[[#This Row],[APELLIDOS Y NOMBRES]])</f>
        <v>1</v>
      </c>
      <c r="AB1100" s="42">
        <f>IF(Tabla2[[#This Row],[Trabajador]]&gt;1,1/Tabla2[[#This Row],[Trabajador]],Tabla2[[#This Row],[Trabajador]])</f>
        <v>1</v>
      </c>
      <c r="AC1100" t="str">
        <f>+IFERROR(IF(Tabla2[[#This Row],[FECHA CESE/BAJA]]="","No Aplica",IF(AND(MONTH(Tabla2[[#This Row],[FECHA CESE/BAJA]])=MONTH(TODAY()-30),YEAR(Tabla2[[#This Row],[FECHA CESE/BAJA]])=YEAR(TODAY())),MONTH(TODAY()-30)&amp;"-"&amp;YEAR(TODAY()),"Borrar")),"No aplica")</f>
        <v>No Aplica</v>
      </c>
      <c r="AD1100" t="str">
        <f>+IFERROR(IF(Tabla2[[#This Row],[FECHA INICIO DE LABORES EN OBRA]]="","No Aplica",IF(AND(MONTH(Tabla2[[#This Row],[FECHA INICIO DE LABORES EN OBRA]])=MONTH(TODAY()-30),YEAR(Tabla2[[#This Row],[FECHA INICIO DE LABORES EN OBRA]])=YEAR(TODAY())),MONTH(TODAY()-30)&amp;"-"&amp;YEAR(TODAY()),"No Aplica")),"No Aplica")</f>
        <v>No Aplica</v>
      </c>
    </row>
    <row r="1101" spans="1:30" x14ac:dyDescent="0.25">
      <c r="A1101" s="13" t="s">
        <v>5091</v>
      </c>
      <c r="B1101" s="15" t="s">
        <v>5092</v>
      </c>
      <c r="C1101" s="15" t="s">
        <v>5093</v>
      </c>
      <c r="D1101" s="15" t="s">
        <v>5475</v>
      </c>
      <c r="E1101" s="15" t="s">
        <v>5476</v>
      </c>
      <c r="F1101" s="39">
        <v>34183</v>
      </c>
      <c r="G1101" s="15">
        <v>2</v>
      </c>
      <c r="H1101" s="15" t="s">
        <v>5176</v>
      </c>
      <c r="I1101" s="15" t="s">
        <v>5177</v>
      </c>
      <c r="J1101" s="15" t="s">
        <v>5477</v>
      </c>
      <c r="K1101" s="15" t="s">
        <v>3557</v>
      </c>
      <c r="L1101" s="40" t="s">
        <v>6</v>
      </c>
      <c r="M1101" s="39"/>
      <c r="N1101" s="41" t="s">
        <v>5158</v>
      </c>
      <c r="O1101" s="39">
        <v>44950</v>
      </c>
      <c r="P1101" s="40">
        <v>1</v>
      </c>
      <c r="Q1101" s="40">
        <v>4</v>
      </c>
      <c r="R1101" s="40" t="str">
        <f>IFERROR(VLOOKUP(Tabla2[[#This Row],[CONTRATISTA PRNCIPAL]],Hoja1!$L$5:$M$9,2,FALSE),"CJV")</f>
        <v>CJV</v>
      </c>
      <c r="S1101" s="40" t="str">
        <f>IF(Tabla2[[#This Row],[EMPRESA]]=Tabla2[[#This Row],[CONTRATISTA PRNCIPAL]],"Principal","Secundaria")</f>
        <v>Secundaria</v>
      </c>
      <c r="T1101" s="42">
        <f>IFERROR(1/COUNTIF(Tabla2[CONTRATISTA PRNCIPAL],Tabla2[[#This Row],[CONTRATISTA PRNCIPAL]]),0)</f>
        <v>0.006666666666666667</v>
      </c>
      <c r="U1101" s="43">
        <f>IF(((TODAY()-Tabla2[[#This Row],[FECHA NACIMIENTO]])/365)&lt;18,"Corregir", IF(((TODAY()-Tabla2[[#This Row],[FECHA NACIMIENTO]])/365)&gt;80, "Corregir",ROUNDDOWN(((TODAY()-Tabla2[[#This Row],[FECHA NACIMIENTO]])/365),0)))</f>
        <v>30</v>
      </c>
      <c r="V11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01" s="44" t="str">
        <f>+IF(Tabla2[[#This Row],[Edad]]="Corregir","Corregir","Ok")</f>
        <v>Ok</v>
      </c>
      <c r="X1101" s="42" t="str">
        <f>+IFERROR(VLOOKUP(Tabla2[[#This Row],[DISTRITO SEGÚN DNI]],Hoja1!$A$2:$B$32,2,FALSE),"No")</f>
        <v>No</v>
      </c>
      <c r="Y1101" s="42" t="str">
        <f>IF(OR(LOWER(Tabla2[[#This Row],[GENERO]])="masculino", LOWER(Tabla2[[#This Row],[GENERO]])="femenino"),"OK","Corregir")</f>
        <v>OK</v>
      </c>
      <c r="Z1101" s="42" t="str">
        <f>+IF(Tabla2[[#This Row],[Nro. DNI / CE]]="","Corregir",IF(LEN(Tabla2[[#This Row],[Nro. DNI / CE]])&gt;=8,"OK","Corregir"))</f>
        <v>OK</v>
      </c>
      <c r="AA1101" s="42">
        <f>COUNTIF(Tabla2[APELLIDOS Y NOMBRES],Tabla2[[#This Row],[APELLIDOS Y NOMBRES]])</f>
        <v>1</v>
      </c>
      <c r="AB1101" s="42">
        <f>IF(Tabla2[[#This Row],[Trabajador]]&gt;1,1/Tabla2[[#This Row],[Trabajador]],Tabla2[[#This Row],[Trabajador]])</f>
        <v>1</v>
      </c>
      <c r="AC1101" t="str">
        <f>+IFERROR(IF(Tabla2[[#This Row],[FECHA CESE/BAJA]]="","No Aplica",IF(AND(MONTH(Tabla2[[#This Row],[FECHA CESE/BAJA]])=MONTH(TODAY()-30),YEAR(Tabla2[[#This Row],[FECHA CESE/BAJA]])=YEAR(TODAY())),MONTH(TODAY()-30)&amp;"-"&amp;YEAR(TODAY()),"Borrar")),"No aplica")</f>
        <v>No Aplica</v>
      </c>
      <c r="AD1101" t="str">
        <f>+IFERROR(IF(Tabla2[[#This Row],[FECHA INICIO DE LABORES EN OBRA]]="","No Aplica",IF(AND(MONTH(Tabla2[[#This Row],[FECHA INICIO DE LABORES EN OBRA]])=MONTH(TODAY()-30),YEAR(Tabla2[[#This Row],[FECHA INICIO DE LABORES EN OBRA]])=YEAR(TODAY())),MONTH(TODAY()-30)&amp;"-"&amp;YEAR(TODAY()),"No Aplica")),"No Aplica")</f>
        <v>No Aplica</v>
      </c>
    </row>
    <row r="1102" spans="1:30" x14ac:dyDescent="0.25">
      <c r="A1102" s="13" t="s">
        <v>5091</v>
      </c>
      <c r="B1102" s="15" t="s">
        <v>5092</v>
      </c>
      <c r="C1102" s="15" t="s">
        <v>5093</v>
      </c>
      <c r="D1102" s="15" t="s">
        <v>833</v>
      </c>
      <c r="E1102" s="15" t="s">
        <v>834</v>
      </c>
      <c r="F1102" s="39">
        <v>34483</v>
      </c>
      <c r="G1102" s="15">
        <v>2</v>
      </c>
      <c r="H1102" s="15" t="s">
        <v>2751</v>
      </c>
      <c r="I1102" s="15" t="s">
        <v>3272</v>
      </c>
      <c r="J1102" s="15" t="s">
        <v>5478</v>
      </c>
      <c r="K1102" s="15" t="s">
        <v>17</v>
      </c>
      <c r="L1102" s="40" t="s">
        <v>6</v>
      </c>
      <c r="M1102" s="39"/>
      <c r="N1102" s="41" t="s">
        <v>2687</v>
      </c>
      <c r="O1102" s="39">
        <v>44979</v>
      </c>
      <c r="P1102" s="40">
        <v>1</v>
      </c>
      <c r="Q1102" s="40">
        <v>4</v>
      </c>
      <c r="R1102" s="40" t="str">
        <f>IFERROR(VLOOKUP(Tabla2[[#This Row],[CONTRATISTA PRNCIPAL]],Hoja1!$L$5:$M$9,2,FALSE),"CJV")</f>
        <v>CJV</v>
      </c>
      <c r="S1102" s="40" t="str">
        <f>IF(Tabla2[[#This Row],[EMPRESA]]=Tabla2[[#This Row],[CONTRATISTA PRNCIPAL]],"Principal","Secundaria")</f>
        <v>Secundaria</v>
      </c>
      <c r="T1102" s="42">
        <f>IFERROR(1/COUNTIF(Tabla2[CONTRATISTA PRNCIPAL],Tabla2[[#This Row],[CONTRATISTA PRNCIPAL]]),0)</f>
        <v>0.006666666666666667</v>
      </c>
      <c r="U1102" s="43">
        <f>IF(((TODAY()-Tabla2[[#This Row],[FECHA NACIMIENTO]])/365)&lt;18,"Corregir", IF(((TODAY()-Tabla2[[#This Row],[FECHA NACIMIENTO]])/365)&gt;80, "Corregir",ROUNDDOWN(((TODAY()-Tabla2[[#This Row],[FECHA NACIMIENTO]])/365),0)))</f>
        <v>29</v>
      </c>
      <c r="V11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02" s="44" t="str">
        <f>+IF(Tabla2[[#This Row],[Edad]]="Corregir","Corregir","Ok")</f>
        <v>Ok</v>
      </c>
      <c r="X1102" s="42" t="str">
        <f>+IFERROR(VLOOKUP(Tabla2[[#This Row],[DISTRITO SEGÚN DNI]],Hoja1!$A$2:$B$32,2,FALSE),"No")</f>
        <v>ATE</v>
      </c>
      <c r="Y1102" s="42" t="str">
        <f>IF(OR(LOWER(Tabla2[[#This Row],[GENERO]])="masculino", LOWER(Tabla2[[#This Row],[GENERO]])="femenino"),"OK","Corregir")</f>
        <v>OK</v>
      </c>
      <c r="Z1102" s="42" t="str">
        <f>+IF(Tabla2[[#This Row],[Nro. DNI / CE]]="","Corregir",IF(LEN(Tabla2[[#This Row],[Nro. DNI / CE]])&gt;=8,"OK","Corregir"))</f>
        <v>OK</v>
      </c>
      <c r="AA1102" s="42">
        <f>COUNTIF(Tabla2[APELLIDOS Y NOMBRES],Tabla2[[#This Row],[APELLIDOS Y NOMBRES]])</f>
        <v>1</v>
      </c>
      <c r="AB1102" s="42">
        <f>IF(Tabla2[[#This Row],[Trabajador]]&gt;1,1/Tabla2[[#This Row],[Trabajador]],Tabla2[[#This Row],[Trabajador]])</f>
        <v>1</v>
      </c>
      <c r="AC1102" t="str">
        <f>+IFERROR(IF(Tabla2[[#This Row],[FECHA CESE/BAJA]]="","No Aplica",IF(AND(MONTH(Tabla2[[#This Row],[FECHA CESE/BAJA]])=MONTH(TODAY()-30),YEAR(Tabla2[[#This Row],[FECHA CESE/BAJA]])=YEAR(TODAY())),MONTH(TODAY()-30)&amp;"-"&amp;YEAR(TODAY()),"Borrar")),"No aplica")</f>
        <v>No Aplica</v>
      </c>
      <c r="AD1102" t="str">
        <f>+IFERROR(IF(Tabla2[[#This Row],[FECHA INICIO DE LABORES EN OBRA]]="","No Aplica",IF(AND(MONTH(Tabla2[[#This Row],[FECHA INICIO DE LABORES EN OBRA]])=MONTH(TODAY()-30),YEAR(Tabla2[[#This Row],[FECHA INICIO DE LABORES EN OBRA]])=YEAR(TODAY())),MONTH(TODAY()-30)&amp;"-"&amp;YEAR(TODAY()),"No Aplica")),"No Aplica")</f>
        <v>No Aplica</v>
      </c>
    </row>
    <row r="1103" spans="1:30" x14ac:dyDescent="0.25">
      <c r="A1103" s="13" t="s">
        <v>5091</v>
      </c>
      <c r="B1103" s="15" t="s">
        <v>5092</v>
      </c>
      <c r="C1103" s="15" t="s">
        <v>5093</v>
      </c>
      <c r="D1103" s="15" t="s">
        <v>5479</v>
      </c>
      <c r="E1103" s="15" t="s">
        <v>5480</v>
      </c>
      <c r="F1103" s="39">
        <v>35471</v>
      </c>
      <c r="G1103" s="15">
        <v>2</v>
      </c>
      <c r="H1103" s="15" t="s">
        <v>3492</v>
      </c>
      <c r="I1103" s="15" t="s">
        <v>5097</v>
      </c>
      <c r="J1103" s="15" t="s">
        <v>5481</v>
      </c>
      <c r="K1103" s="15" t="s">
        <v>2237</v>
      </c>
      <c r="L1103" s="40" t="s">
        <v>6</v>
      </c>
      <c r="M1103" s="39"/>
      <c r="N1103" s="41" t="s">
        <v>2687</v>
      </c>
      <c r="O1103" s="39">
        <v>45117</v>
      </c>
      <c r="P1103" s="40">
        <v>1</v>
      </c>
      <c r="Q1103" s="40">
        <v>4</v>
      </c>
      <c r="R1103" s="40" t="str">
        <f>IFERROR(VLOOKUP(Tabla2[[#This Row],[CONTRATISTA PRNCIPAL]],Hoja1!$L$5:$M$9,2,FALSE),"CJV")</f>
        <v>CJV</v>
      </c>
      <c r="S1103" s="40" t="str">
        <f>IF(Tabla2[[#This Row],[EMPRESA]]=Tabla2[[#This Row],[CONTRATISTA PRNCIPAL]],"Principal","Secundaria")</f>
        <v>Secundaria</v>
      </c>
      <c r="T1103" s="42">
        <f>IFERROR(1/COUNTIF(Tabla2[CONTRATISTA PRNCIPAL],Tabla2[[#This Row],[CONTRATISTA PRNCIPAL]]),0)</f>
        <v>0.006666666666666667</v>
      </c>
      <c r="U1103" s="43">
        <f>IF(((TODAY()-Tabla2[[#This Row],[FECHA NACIMIENTO]])/365)&lt;18,"Corregir", IF(((TODAY()-Tabla2[[#This Row],[FECHA NACIMIENTO]])/365)&gt;80, "Corregir",ROUNDDOWN(((TODAY()-Tabla2[[#This Row],[FECHA NACIMIENTO]])/365),0)))</f>
        <v>26</v>
      </c>
      <c r="V11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03" s="44" t="str">
        <f>+IF(Tabla2[[#This Row],[Edad]]="Corregir","Corregir","Ok")</f>
        <v>Ok</v>
      </c>
      <c r="X1103" s="42" t="str">
        <f>+IFERROR(VLOOKUP(Tabla2[[#This Row],[DISTRITO SEGÚN DNI]],Hoja1!$A$2:$B$32,2,FALSE),"No")</f>
        <v>No</v>
      </c>
      <c r="Y1103" s="42" t="str">
        <f>IF(OR(LOWER(Tabla2[[#This Row],[GENERO]])="masculino", LOWER(Tabla2[[#This Row],[GENERO]])="femenino"),"OK","Corregir")</f>
        <v>OK</v>
      </c>
      <c r="Z1103" s="42" t="str">
        <f>+IF(Tabla2[[#This Row],[Nro. DNI / CE]]="","Corregir",IF(LEN(Tabla2[[#This Row],[Nro. DNI / CE]])&gt;=8,"OK","Corregir"))</f>
        <v>OK</v>
      </c>
      <c r="AA1103" s="42">
        <f>COUNTIF(Tabla2[APELLIDOS Y NOMBRES],Tabla2[[#This Row],[APELLIDOS Y NOMBRES]])</f>
        <v>1</v>
      </c>
      <c r="AB1103" s="42">
        <f>IF(Tabla2[[#This Row],[Trabajador]]&gt;1,1/Tabla2[[#This Row],[Trabajador]],Tabla2[[#This Row],[Trabajador]])</f>
        <v>1</v>
      </c>
      <c r="AC1103" t="str">
        <f>+IFERROR(IF(Tabla2[[#This Row],[FECHA CESE/BAJA]]="","No Aplica",IF(AND(MONTH(Tabla2[[#This Row],[FECHA CESE/BAJA]])=MONTH(TODAY()-30),YEAR(Tabla2[[#This Row],[FECHA CESE/BAJA]])=YEAR(TODAY())),MONTH(TODAY()-30)&amp;"-"&amp;YEAR(TODAY()),"Borrar")),"No aplica")</f>
        <v>No Aplica</v>
      </c>
      <c r="AD1103" t="str">
        <f>+IFERROR(IF(Tabla2[[#This Row],[FECHA INICIO DE LABORES EN OBRA]]="","No Aplica",IF(AND(MONTH(Tabla2[[#This Row],[FECHA INICIO DE LABORES EN OBRA]])=MONTH(TODAY()-30),YEAR(Tabla2[[#This Row],[FECHA INICIO DE LABORES EN OBRA]])=YEAR(TODAY())),MONTH(TODAY()-30)&amp;"-"&amp;YEAR(TODAY()),"No Aplica")),"No Aplica")</f>
        <v>No Aplica</v>
      </c>
    </row>
    <row r="1104" spans="1:30" x14ac:dyDescent="0.25">
      <c r="A1104" s="13" t="s">
        <v>5091</v>
      </c>
      <c r="B1104" s="15" t="s">
        <v>5092</v>
      </c>
      <c r="C1104" s="15" t="s">
        <v>5093</v>
      </c>
      <c r="D1104" s="15" t="s">
        <v>5482</v>
      </c>
      <c r="E1104" s="15" t="s">
        <v>5483</v>
      </c>
      <c r="F1104" s="39">
        <v>29584</v>
      </c>
      <c r="G1104" s="15">
        <v>1</v>
      </c>
      <c r="H1104" s="15" t="s">
        <v>5240</v>
      </c>
      <c r="I1104" s="15" t="s">
        <v>5177</v>
      </c>
      <c r="J1104" s="15" t="s">
        <v>5317</v>
      </c>
      <c r="K1104" s="15" t="s">
        <v>5318</v>
      </c>
      <c r="L1104" s="40" t="s">
        <v>6</v>
      </c>
      <c r="M1104" s="39"/>
      <c r="N1104" s="41" t="s">
        <v>5158</v>
      </c>
      <c r="O1104" s="39">
        <v>43565</v>
      </c>
      <c r="P1104" s="40">
        <v>1</v>
      </c>
      <c r="Q1104" s="40">
        <v>1</v>
      </c>
      <c r="R1104" s="40" t="str">
        <f>IFERROR(VLOOKUP(Tabla2[[#This Row],[CONTRATISTA PRNCIPAL]],Hoja1!$L$5:$M$9,2,FALSE),"CJV")</f>
        <v>CJV</v>
      </c>
      <c r="S1104" s="40" t="str">
        <f>IF(Tabla2[[#This Row],[EMPRESA]]=Tabla2[[#This Row],[CONTRATISTA PRNCIPAL]],"Principal","Secundaria")</f>
        <v>Secundaria</v>
      </c>
      <c r="T1104" s="42">
        <f>IFERROR(1/COUNTIF(Tabla2[CONTRATISTA PRNCIPAL],Tabla2[[#This Row],[CONTRATISTA PRNCIPAL]]),0)</f>
        <v>0.006666666666666667</v>
      </c>
      <c r="U1104" s="43">
        <f>IF(((TODAY()-Tabla2[[#This Row],[FECHA NACIMIENTO]])/365)&lt;18,"Corregir", IF(((TODAY()-Tabla2[[#This Row],[FECHA NACIMIENTO]])/365)&gt;80, "Corregir",ROUNDDOWN(((TODAY()-Tabla2[[#This Row],[FECHA NACIMIENTO]])/365),0)))</f>
        <v>42</v>
      </c>
      <c r="V11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04" s="44" t="str">
        <f>+IF(Tabla2[[#This Row],[Edad]]="Corregir","Corregir","Ok")</f>
        <v>Ok</v>
      </c>
      <c r="X1104" s="42" t="str">
        <f>+IFERROR(VLOOKUP(Tabla2[[#This Row],[DISTRITO SEGÚN DNI]],Hoja1!$A$2:$B$32,2,FALSE),"No")</f>
        <v>No</v>
      </c>
      <c r="Y1104" s="42" t="str">
        <f>IF(OR(LOWER(Tabla2[[#This Row],[GENERO]])="masculino", LOWER(Tabla2[[#This Row],[GENERO]])="femenino"),"OK","Corregir")</f>
        <v>OK</v>
      </c>
      <c r="Z1104" s="42" t="str">
        <f>+IF(Tabla2[[#This Row],[Nro. DNI / CE]]="","Corregir",IF(LEN(Tabla2[[#This Row],[Nro. DNI / CE]])&gt;=8,"OK","Corregir"))</f>
        <v>OK</v>
      </c>
      <c r="AA1104" s="42">
        <f>COUNTIF(Tabla2[APELLIDOS Y NOMBRES],Tabla2[[#This Row],[APELLIDOS Y NOMBRES]])</f>
        <v>1</v>
      </c>
      <c r="AB1104" s="42">
        <f>IF(Tabla2[[#This Row],[Trabajador]]&gt;1,1/Tabla2[[#This Row],[Trabajador]],Tabla2[[#This Row],[Trabajador]])</f>
        <v>1</v>
      </c>
      <c r="AC1104" t="str">
        <f>+IFERROR(IF(Tabla2[[#This Row],[FECHA CESE/BAJA]]="","No Aplica",IF(AND(MONTH(Tabla2[[#This Row],[FECHA CESE/BAJA]])=MONTH(TODAY()-30),YEAR(Tabla2[[#This Row],[FECHA CESE/BAJA]])=YEAR(TODAY())),MONTH(TODAY()-30)&amp;"-"&amp;YEAR(TODAY()),"Borrar")),"No aplica")</f>
        <v>No Aplica</v>
      </c>
      <c r="AD1104" t="str">
        <f>+IFERROR(IF(Tabla2[[#This Row],[FECHA INICIO DE LABORES EN OBRA]]="","No Aplica",IF(AND(MONTH(Tabla2[[#This Row],[FECHA INICIO DE LABORES EN OBRA]])=MONTH(TODAY()-30),YEAR(Tabla2[[#This Row],[FECHA INICIO DE LABORES EN OBRA]])=YEAR(TODAY())),MONTH(TODAY()-30)&amp;"-"&amp;YEAR(TODAY()),"No Aplica")),"No Aplica")</f>
        <v>No Aplica</v>
      </c>
    </row>
    <row r="1105" spans="1:30" x14ac:dyDescent="0.25">
      <c r="A1105" s="13" t="s">
        <v>5091</v>
      </c>
      <c r="B1105" s="15" t="s">
        <v>5092</v>
      </c>
      <c r="C1105" s="15" t="s">
        <v>5093</v>
      </c>
      <c r="D1105" s="15" t="s">
        <v>972</v>
      </c>
      <c r="E1105" s="15" t="s">
        <v>973</v>
      </c>
      <c r="F1105" s="39">
        <v>36581</v>
      </c>
      <c r="G1105" s="15">
        <v>2</v>
      </c>
      <c r="H1105" s="15" t="s">
        <v>2751</v>
      </c>
      <c r="I1105" s="15" t="s">
        <v>3280</v>
      </c>
      <c r="J1105" s="15" t="s">
        <v>5484</v>
      </c>
      <c r="K1105" s="15" t="s">
        <v>17</v>
      </c>
      <c r="L1105" s="40" t="s">
        <v>6</v>
      </c>
      <c r="M1105" s="39"/>
      <c r="N1105" s="41" t="s">
        <v>2687</v>
      </c>
      <c r="O1105" s="39">
        <v>44965</v>
      </c>
      <c r="P1105" s="40">
        <v>1</v>
      </c>
      <c r="Q1105" s="40">
        <v>4</v>
      </c>
      <c r="R1105" s="40" t="str">
        <f>IFERROR(VLOOKUP(Tabla2[[#This Row],[CONTRATISTA PRNCIPAL]],Hoja1!$L$5:$M$9,2,FALSE),"CJV")</f>
        <v>CJV</v>
      </c>
      <c r="S1105" s="40" t="str">
        <f>IF(Tabla2[[#This Row],[EMPRESA]]=Tabla2[[#This Row],[CONTRATISTA PRNCIPAL]],"Principal","Secundaria")</f>
        <v>Secundaria</v>
      </c>
      <c r="T1105" s="42">
        <f>IFERROR(1/COUNTIF(Tabla2[CONTRATISTA PRNCIPAL],Tabla2[[#This Row],[CONTRATISTA PRNCIPAL]]),0)</f>
        <v>0.006666666666666667</v>
      </c>
      <c r="U1105" s="43">
        <f>IF(((TODAY()-Tabla2[[#This Row],[FECHA NACIMIENTO]])/365)&lt;18,"Corregir", IF(((TODAY()-Tabla2[[#This Row],[FECHA NACIMIENTO]])/365)&gt;80, "Corregir",ROUNDDOWN(((TODAY()-Tabla2[[#This Row],[FECHA NACIMIENTO]])/365),0)))</f>
        <v>23</v>
      </c>
      <c r="V11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105" s="44" t="str">
        <f>+IF(Tabla2[[#This Row],[Edad]]="Corregir","Corregir","Ok")</f>
        <v>Ok</v>
      </c>
      <c r="X1105" s="42" t="str">
        <f>+IFERROR(VLOOKUP(Tabla2[[#This Row],[DISTRITO SEGÚN DNI]],Hoja1!$A$2:$B$32,2,FALSE),"No")</f>
        <v>ATE</v>
      </c>
      <c r="Y1105" s="42" t="str">
        <f>IF(OR(LOWER(Tabla2[[#This Row],[GENERO]])="masculino", LOWER(Tabla2[[#This Row],[GENERO]])="femenino"),"OK","Corregir")</f>
        <v>OK</v>
      </c>
      <c r="Z1105" s="42" t="str">
        <f>+IF(Tabla2[[#This Row],[Nro. DNI / CE]]="","Corregir",IF(LEN(Tabla2[[#This Row],[Nro. DNI / CE]])&gt;=8,"OK","Corregir"))</f>
        <v>OK</v>
      </c>
      <c r="AA1105" s="42">
        <f>COUNTIF(Tabla2[APELLIDOS Y NOMBRES],Tabla2[[#This Row],[APELLIDOS Y NOMBRES]])</f>
        <v>1</v>
      </c>
      <c r="AB1105" s="42">
        <f>IF(Tabla2[[#This Row],[Trabajador]]&gt;1,1/Tabla2[[#This Row],[Trabajador]],Tabla2[[#This Row],[Trabajador]])</f>
        <v>1</v>
      </c>
      <c r="AC1105" t="str">
        <f>+IFERROR(IF(Tabla2[[#This Row],[FECHA CESE/BAJA]]="","No Aplica",IF(AND(MONTH(Tabla2[[#This Row],[FECHA CESE/BAJA]])=MONTH(TODAY()-30),YEAR(Tabla2[[#This Row],[FECHA CESE/BAJA]])=YEAR(TODAY())),MONTH(TODAY()-30)&amp;"-"&amp;YEAR(TODAY()),"Borrar")),"No aplica")</f>
        <v>No Aplica</v>
      </c>
      <c r="AD1105" t="str">
        <f>+IFERROR(IF(Tabla2[[#This Row],[FECHA INICIO DE LABORES EN OBRA]]="","No Aplica",IF(AND(MONTH(Tabla2[[#This Row],[FECHA INICIO DE LABORES EN OBRA]])=MONTH(TODAY()-30),YEAR(Tabla2[[#This Row],[FECHA INICIO DE LABORES EN OBRA]])=YEAR(TODAY())),MONTH(TODAY()-30)&amp;"-"&amp;YEAR(TODAY()),"No Aplica")),"No Aplica")</f>
        <v>No Aplica</v>
      </c>
    </row>
    <row r="1106" spans="1:30" x14ac:dyDescent="0.25">
      <c r="A1106" s="13" t="s">
        <v>5091</v>
      </c>
      <c r="B1106" s="15" t="s">
        <v>5092</v>
      </c>
      <c r="C1106" s="15" t="s">
        <v>5093</v>
      </c>
      <c r="D1106" s="15" t="s">
        <v>518</v>
      </c>
      <c r="E1106" s="15" t="s">
        <v>519</v>
      </c>
      <c r="F1106" s="39">
        <v>29958</v>
      </c>
      <c r="G1106" s="15">
        <v>2</v>
      </c>
      <c r="H1106" s="15" t="s">
        <v>3480</v>
      </c>
      <c r="I1106" s="15" t="s">
        <v>5097</v>
      </c>
      <c r="J1106" s="15" t="s">
        <v>5485</v>
      </c>
      <c r="K1106" s="15" t="s">
        <v>34</v>
      </c>
      <c r="L1106" s="40" t="s">
        <v>6</v>
      </c>
      <c r="M1106" s="39"/>
      <c r="N1106" s="41" t="s">
        <v>2687</v>
      </c>
      <c r="O1106" s="39">
        <v>44979</v>
      </c>
      <c r="P1106" s="40">
        <v>1</v>
      </c>
      <c r="Q1106" s="40">
        <v>4</v>
      </c>
      <c r="R1106" s="40" t="str">
        <f>IFERROR(VLOOKUP(Tabla2[[#This Row],[CONTRATISTA PRNCIPAL]],Hoja1!$L$5:$M$9,2,FALSE),"CJV")</f>
        <v>CJV</v>
      </c>
      <c r="S1106" s="40" t="str">
        <f>IF(Tabla2[[#This Row],[EMPRESA]]=Tabla2[[#This Row],[CONTRATISTA PRNCIPAL]],"Principal","Secundaria")</f>
        <v>Secundaria</v>
      </c>
      <c r="T1106" s="42">
        <f>IFERROR(1/COUNTIF(Tabla2[CONTRATISTA PRNCIPAL],Tabla2[[#This Row],[CONTRATISTA PRNCIPAL]]),0)</f>
        <v>0.006666666666666667</v>
      </c>
      <c r="U1106" s="43">
        <f>IF(((TODAY()-Tabla2[[#This Row],[FECHA NACIMIENTO]])/365)&lt;18,"Corregir", IF(((TODAY()-Tabla2[[#This Row],[FECHA NACIMIENTO]])/365)&gt;80, "Corregir",ROUNDDOWN(((TODAY()-Tabla2[[#This Row],[FECHA NACIMIENTO]])/365),0)))</f>
        <v>41</v>
      </c>
      <c r="V11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06" s="44" t="str">
        <f>+IF(Tabla2[[#This Row],[Edad]]="Corregir","Corregir","Ok")</f>
        <v>Ok</v>
      </c>
      <c r="X1106" s="42" t="str">
        <f>+IFERROR(VLOOKUP(Tabla2[[#This Row],[DISTRITO SEGÚN DNI]],Hoja1!$A$2:$B$32,2,FALSE),"No")</f>
        <v>SANTA ANITA</v>
      </c>
      <c r="Y1106" s="42" t="str">
        <f>IF(OR(LOWER(Tabla2[[#This Row],[GENERO]])="masculino", LOWER(Tabla2[[#This Row],[GENERO]])="femenino"),"OK","Corregir")</f>
        <v>OK</v>
      </c>
      <c r="Z1106" s="42" t="str">
        <f>+IF(Tabla2[[#This Row],[Nro. DNI / CE]]="","Corregir",IF(LEN(Tabla2[[#This Row],[Nro. DNI / CE]])&gt;=8,"OK","Corregir"))</f>
        <v>OK</v>
      </c>
      <c r="AA1106" s="42">
        <f>COUNTIF(Tabla2[APELLIDOS Y NOMBRES],Tabla2[[#This Row],[APELLIDOS Y NOMBRES]])</f>
        <v>1</v>
      </c>
      <c r="AB1106" s="42">
        <f>IF(Tabla2[[#This Row],[Trabajador]]&gt;1,1/Tabla2[[#This Row],[Trabajador]],Tabla2[[#This Row],[Trabajador]])</f>
        <v>1</v>
      </c>
      <c r="AC1106" t="str">
        <f>+IFERROR(IF(Tabla2[[#This Row],[FECHA CESE/BAJA]]="","No Aplica",IF(AND(MONTH(Tabla2[[#This Row],[FECHA CESE/BAJA]])=MONTH(TODAY()-30),YEAR(Tabla2[[#This Row],[FECHA CESE/BAJA]])=YEAR(TODAY())),MONTH(TODAY()-30)&amp;"-"&amp;YEAR(TODAY()),"Borrar")),"No aplica")</f>
        <v>No Aplica</v>
      </c>
      <c r="AD1106" t="str">
        <f>+IFERROR(IF(Tabla2[[#This Row],[FECHA INICIO DE LABORES EN OBRA]]="","No Aplica",IF(AND(MONTH(Tabla2[[#This Row],[FECHA INICIO DE LABORES EN OBRA]])=MONTH(TODAY()-30),YEAR(Tabla2[[#This Row],[FECHA INICIO DE LABORES EN OBRA]])=YEAR(TODAY())),MONTH(TODAY()-30)&amp;"-"&amp;YEAR(TODAY()),"No Aplica")),"No Aplica")</f>
        <v>No Aplica</v>
      </c>
    </row>
    <row r="1107" spans="1:30" x14ac:dyDescent="0.25">
      <c r="A1107" s="13" t="s">
        <v>5091</v>
      </c>
      <c r="B1107" s="15" t="s">
        <v>5092</v>
      </c>
      <c r="C1107" s="15" t="s">
        <v>5093</v>
      </c>
      <c r="D1107" s="15" t="s">
        <v>5486</v>
      </c>
      <c r="E1107" s="15" t="s">
        <v>5487</v>
      </c>
      <c r="F1107" s="39">
        <v>35687</v>
      </c>
      <c r="G1107" s="15">
        <v>2</v>
      </c>
      <c r="H1107" s="15" t="s">
        <v>5176</v>
      </c>
      <c r="I1107" s="15" t="s">
        <v>5177</v>
      </c>
      <c r="J1107" s="15" t="s">
        <v>5488</v>
      </c>
      <c r="K1107" s="15" t="s">
        <v>5239</v>
      </c>
      <c r="L1107" s="40" t="s">
        <v>6</v>
      </c>
      <c r="M1107" s="39"/>
      <c r="N1107" s="41" t="s">
        <v>5158</v>
      </c>
      <c r="O1107" s="39">
        <v>44950</v>
      </c>
      <c r="P1107" s="40">
        <v>1</v>
      </c>
      <c r="Q1107" s="40">
        <v>4</v>
      </c>
      <c r="R1107" s="40" t="str">
        <f>IFERROR(VLOOKUP(Tabla2[[#This Row],[CONTRATISTA PRNCIPAL]],Hoja1!$L$5:$M$9,2,FALSE),"CJV")</f>
        <v>CJV</v>
      </c>
      <c r="S1107" s="40" t="str">
        <f>IF(Tabla2[[#This Row],[EMPRESA]]=Tabla2[[#This Row],[CONTRATISTA PRNCIPAL]],"Principal","Secundaria")</f>
        <v>Secundaria</v>
      </c>
      <c r="T1107" s="42">
        <f>IFERROR(1/COUNTIF(Tabla2[CONTRATISTA PRNCIPAL],Tabla2[[#This Row],[CONTRATISTA PRNCIPAL]]),0)</f>
        <v>0.006666666666666667</v>
      </c>
      <c r="U1107" s="43">
        <f>IF(((TODAY()-Tabla2[[#This Row],[FECHA NACIMIENTO]])/365)&lt;18,"Corregir", IF(((TODAY()-Tabla2[[#This Row],[FECHA NACIMIENTO]])/365)&gt;80, "Corregir",ROUNDDOWN(((TODAY()-Tabla2[[#This Row],[FECHA NACIMIENTO]])/365),0)))</f>
        <v>26</v>
      </c>
      <c r="V11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07" s="44" t="str">
        <f>+IF(Tabla2[[#This Row],[Edad]]="Corregir","Corregir","Ok")</f>
        <v>Ok</v>
      </c>
      <c r="X1107" s="42" t="str">
        <f>+IFERROR(VLOOKUP(Tabla2[[#This Row],[DISTRITO SEGÚN DNI]],Hoja1!$A$2:$B$32,2,FALSE),"No")</f>
        <v>No</v>
      </c>
      <c r="Y1107" s="42" t="str">
        <f>IF(OR(LOWER(Tabla2[[#This Row],[GENERO]])="masculino", LOWER(Tabla2[[#This Row],[GENERO]])="femenino"),"OK","Corregir")</f>
        <v>OK</v>
      </c>
      <c r="Z1107" s="42" t="str">
        <f>+IF(Tabla2[[#This Row],[Nro. DNI / CE]]="","Corregir",IF(LEN(Tabla2[[#This Row],[Nro. DNI / CE]])&gt;=8,"OK","Corregir"))</f>
        <v>OK</v>
      </c>
      <c r="AA1107" s="42">
        <f>COUNTIF(Tabla2[APELLIDOS Y NOMBRES],Tabla2[[#This Row],[APELLIDOS Y NOMBRES]])</f>
        <v>1</v>
      </c>
      <c r="AB1107" s="42">
        <f>IF(Tabla2[[#This Row],[Trabajador]]&gt;1,1/Tabla2[[#This Row],[Trabajador]],Tabla2[[#This Row],[Trabajador]])</f>
        <v>1</v>
      </c>
      <c r="AC1107" t="str">
        <f>+IFERROR(IF(Tabla2[[#This Row],[FECHA CESE/BAJA]]="","No Aplica",IF(AND(MONTH(Tabla2[[#This Row],[FECHA CESE/BAJA]])=MONTH(TODAY()-30),YEAR(Tabla2[[#This Row],[FECHA CESE/BAJA]])=YEAR(TODAY())),MONTH(TODAY()-30)&amp;"-"&amp;YEAR(TODAY()),"Borrar")),"No aplica")</f>
        <v>No Aplica</v>
      </c>
      <c r="AD1107" t="str">
        <f>+IFERROR(IF(Tabla2[[#This Row],[FECHA INICIO DE LABORES EN OBRA]]="","No Aplica",IF(AND(MONTH(Tabla2[[#This Row],[FECHA INICIO DE LABORES EN OBRA]])=MONTH(TODAY()-30),YEAR(Tabla2[[#This Row],[FECHA INICIO DE LABORES EN OBRA]])=YEAR(TODAY())),MONTH(TODAY()-30)&amp;"-"&amp;YEAR(TODAY()),"No Aplica")),"No Aplica")</f>
        <v>No Aplica</v>
      </c>
    </row>
    <row r="1108" spans="1:30" x14ac:dyDescent="0.25">
      <c r="A1108" s="13" t="s">
        <v>5091</v>
      </c>
      <c r="B1108" s="15" t="s">
        <v>5092</v>
      </c>
      <c r="C1108" s="15" t="s">
        <v>5093</v>
      </c>
      <c r="D1108" s="15" t="s">
        <v>5489</v>
      </c>
      <c r="E1108" s="15" t="s">
        <v>5490</v>
      </c>
      <c r="F1108" s="39">
        <v>32220</v>
      </c>
      <c r="G1108" s="15">
        <v>2</v>
      </c>
      <c r="H1108" s="15" t="s">
        <v>2751</v>
      </c>
      <c r="I1108" s="15" t="s">
        <v>5324</v>
      </c>
      <c r="J1108" s="15" t="s">
        <v>5491</v>
      </c>
      <c r="K1108" s="15" t="s">
        <v>5492</v>
      </c>
      <c r="L1108" s="40" t="s">
        <v>6</v>
      </c>
      <c r="M1108" s="39"/>
      <c r="N1108" s="41" t="s">
        <v>2687</v>
      </c>
      <c r="O1108" s="39">
        <v>45026</v>
      </c>
      <c r="P1108" s="40">
        <v>1</v>
      </c>
      <c r="Q1108" s="40">
        <v>4</v>
      </c>
      <c r="R1108" s="40" t="str">
        <f>IFERROR(VLOOKUP(Tabla2[[#This Row],[CONTRATISTA PRNCIPAL]],Hoja1!$L$5:$M$9,2,FALSE),"CJV")</f>
        <v>CJV</v>
      </c>
      <c r="S1108" s="40" t="str">
        <f>IF(Tabla2[[#This Row],[EMPRESA]]=Tabla2[[#This Row],[CONTRATISTA PRNCIPAL]],"Principal","Secundaria")</f>
        <v>Secundaria</v>
      </c>
      <c r="T1108" s="42">
        <f>IFERROR(1/COUNTIF(Tabla2[CONTRATISTA PRNCIPAL],Tabla2[[#This Row],[CONTRATISTA PRNCIPAL]]),0)</f>
        <v>0.006666666666666667</v>
      </c>
      <c r="U1108" s="43">
        <f>IF(((TODAY()-Tabla2[[#This Row],[FECHA NACIMIENTO]])/365)&lt;18,"Corregir", IF(((TODAY()-Tabla2[[#This Row],[FECHA NACIMIENTO]])/365)&gt;80, "Corregir",ROUNDDOWN(((TODAY()-Tabla2[[#This Row],[FECHA NACIMIENTO]])/365),0)))</f>
        <v>35</v>
      </c>
      <c r="V11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08" s="44" t="str">
        <f>+IF(Tabla2[[#This Row],[Edad]]="Corregir","Corregir","Ok")</f>
        <v>Ok</v>
      </c>
      <c r="X1108" s="42" t="str">
        <f>+IFERROR(VLOOKUP(Tabla2[[#This Row],[DISTRITO SEGÚN DNI]],Hoja1!$A$2:$B$32,2,FALSE),"No")</f>
        <v>No</v>
      </c>
      <c r="Y1108" s="42" t="str">
        <f>IF(OR(LOWER(Tabla2[[#This Row],[GENERO]])="masculino", LOWER(Tabla2[[#This Row],[GENERO]])="femenino"),"OK","Corregir")</f>
        <v>OK</v>
      </c>
      <c r="Z1108" s="42" t="str">
        <f>+IF(Tabla2[[#This Row],[Nro. DNI / CE]]="","Corregir",IF(LEN(Tabla2[[#This Row],[Nro. DNI / CE]])&gt;=8,"OK","Corregir"))</f>
        <v>OK</v>
      </c>
      <c r="AA1108" s="42">
        <f>COUNTIF(Tabla2[APELLIDOS Y NOMBRES],Tabla2[[#This Row],[APELLIDOS Y NOMBRES]])</f>
        <v>1</v>
      </c>
      <c r="AB1108" s="42">
        <f>IF(Tabla2[[#This Row],[Trabajador]]&gt;1,1/Tabla2[[#This Row],[Trabajador]],Tabla2[[#This Row],[Trabajador]])</f>
        <v>1</v>
      </c>
      <c r="AC1108" t="str">
        <f>+IFERROR(IF(Tabla2[[#This Row],[FECHA CESE/BAJA]]="","No Aplica",IF(AND(MONTH(Tabla2[[#This Row],[FECHA CESE/BAJA]])=MONTH(TODAY()-30),YEAR(Tabla2[[#This Row],[FECHA CESE/BAJA]])=YEAR(TODAY())),MONTH(TODAY()-30)&amp;"-"&amp;YEAR(TODAY()),"Borrar")),"No aplica")</f>
        <v>No Aplica</v>
      </c>
      <c r="AD1108" t="str">
        <f>+IFERROR(IF(Tabla2[[#This Row],[FECHA INICIO DE LABORES EN OBRA]]="","No Aplica",IF(AND(MONTH(Tabla2[[#This Row],[FECHA INICIO DE LABORES EN OBRA]])=MONTH(TODAY()-30),YEAR(Tabla2[[#This Row],[FECHA INICIO DE LABORES EN OBRA]])=YEAR(TODAY())),MONTH(TODAY()-30)&amp;"-"&amp;YEAR(TODAY()),"No Aplica")),"No Aplica")</f>
        <v>No Aplica</v>
      </c>
    </row>
    <row r="1109" spans="1:30" x14ac:dyDescent="0.25">
      <c r="A1109" s="13" t="s">
        <v>5091</v>
      </c>
      <c r="B1109" s="15" t="s">
        <v>5092</v>
      </c>
      <c r="C1109" s="15" t="s">
        <v>5093</v>
      </c>
      <c r="D1109" s="15" t="s">
        <v>5493</v>
      </c>
      <c r="E1109" s="15" t="s">
        <v>5494</v>
      </c>
      <c r="F1109" s="39">
        <v>36655</v>
      </c>
      <c r="G1109" s="15">
        <v>2</v>
      </c>
      <c r="H1109" s="15" t="s">
        <v>5096</v>
      </c>
      <c r="I1109" s="15" t="s">
        <v>5097</v>
      </c>
      <c r="J1109" s="15" t="s">
        <v>5495</v>
      </c>
      <c r="K1109" s="15" t="s">
        <v>5496</v>
      </c>
      <c r="L1109" s="40" t="s">
        <v>6</v>
      </c>
      <c r="M1109" s="39"/>
      <c r="N1109" s="41" t="s">
        <v>2687</v>
      </c>
      <c r="O1109" s="39">
        <v>45110</v>
      </c>
      <c r="P1109" s="40">
        <v>1</v>
      </c>
      <c r="Q1109" s="40">
        <v>4</v>
      </c>
      <c r="R1109" s="40" t="str">
        <f>IFERROR(VLOOKUP(Tabla2[[#This Row],[CONTRATISTA PRNCIPAL]],Hoja1!$L$5:$M$9,2,FALSE),"CJV")</f>
        <v>CJV</v>
      </c>
      <c r="S1109" s="40" t="str">
        <f>IF(Tabla2[[#This Row],[EMPRESA]]=Tabla2[[#This Row],[CONTRATISTA PRNCIPAL]],"Principal","Secundaria")</f>
        <v>Secundaria</v>
      </c>
      <c r="T1109" s="42">
        <f>IFERROR(1/COUNTIF(Tabla2[CONTRATISTA PRNCIPAL],Tabla2[[#This Row],[CONTRATISTA PRNCIPAL]]),0)</f>
        <v>0.006666666666666667</v>
      </c>
      <c r="U1109" s="43">
        <f>IF(((TODAY()-Tabla2[[#This Row],[FECHA NACIMIENTO]])/365)&lt;18,"Corregir", IF(((TODAY()-Tabla2[[#This Row],[FECHA NACIMIENTO]])/365)&gt;80, "Corregir",ROUNDDOWN(((TODAY()-Tabla2[[#This Row],[FECHA NACIMIENTO]])/365),0)))</f>
        <v>23</v>
      </c>
      <c r="V11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109" s="44" t="str">
        <f>+IF(Tabla2[[#This Row],[Edad]]="Corregir","Corregir","Ok")</f>
        <v>Ok</v>
      </c>
      <c r="X1109" s="42" t="str">
        <f>+IFERROR(VLOOKUP(Tabla2[[#This Row],[DISTRITO SEGÚN DNI]],Hoja1!$A$2:$B$32,2,FALSE),"No")</f>
        <v>No</v>
      </c>
      <c r="Y1109" s="42" t="str">
        <f>IF(OR(LOWER(Tabla2[[#This Row],[GENERO]])="masculino", LOWER(Tabla2[[#This Row],[GENERO]])="femenino"),"OK","Corregir")</f>
        <v>OK</v>
      </c>
      <c r="Z1109" s="42" t="str">
        <f>+IF(Tabla2[[#This Row],[Nro. DNI / CE]]="","Corregir",IF(LEN(Tabla2[[#This Row],[Nro. DNI / CE]])&gt;=8,"OK","Corregir"))</f>
        <v>OK</v>
      </c>
      <c r="AA1109" s="42">
        <f>COUNTIF(Tabla2[APELLIDOS Y NOMBRES],Tabla2[[#This Row],[APELLIDOS Y NOMBRES]])</f>
        <v>1</v>
      </c>
      <c r="AB1109" s="42">
        <f>IF(Tabla2[[#This Row],[Trabajador]]&gt;1,1/Tabla2[[#This Row],[Trabajador]],Tabla2[[#This Row],[Trabajador]])</f>
        <v>1</v>
      </c>
      <c r="AC1109" t="str">
        <f>+IFERROR(IF(Tabla2[[#This Row],[FECHA CESE/BAJA]]="","No Aplica",IF(AND(MONTH(Tabla2[[#This Row],[FECHA CESE/BAJA]])=MONTH(TODAY()-30),YEAR(Tabla2[[#This Row],[FECHA CESE/BAJA]])=YEAR(TODAY())),MONTH(TODAY()-30)&amp;"-"&amp;YEAR(TODAY()),"Borrar")),"No aplica")</f>
        <v>No Aplica</v>
      </c>
      <c r="AD1109" t="str">
        <f>+IFERROR(IF(Tabla2[[#This Row],[FECHA INICIO DE LABORES EN OBRA]]="","No Aplica",IF(AND(MONTH(Tabla2[[#This Row],[FECHA INICIO DE LABORES EN OBRA]])=MONTH(TODAY()-30),YEAR(Tabla2[[#This Row],[FECHA INICIO DE LABORES EN OBRA]])=YEAR(TODAY())),MONTH(TODAY()-30)&amp;"-"&amp;YEAR(TODAY()),"No Aplica")),"No Aplica")</f>
        <v>No Aplica</v>
      </c>
    </row>
    <row r="1110" spans="1:30" x14ac:dyDescent="0.25">
      <c r="A1110" s="13" t="s">
        <v>5091</v>
      </c>
      <c r="B1110" s="15" t="s">
        <v>5092</v>
      </c>
      <c r="C1110" s="15" t="s">
        <v>5093</v>
      </c>
      <c r="D1110" s="15" t="s">
        <v>5497</v>
      </c>
      <c r="E1110" s="15" t="s">
        <v>5498</v>
      </c>
      <c r="F1110" s="39">
        <v>35427</v>
      </c>
      <c r="G1110" s="15">
        <v>2</v>
      </c>
      <c r="H1110" s="15" t="s">
        <v>5499</v>
      </c>
      <c r="I1110" s="15" t="s">
        <v>5097</v>
      </c>
      <c r="J1110" s="15" t="s">
        <v>5500</v>
      </c>
      <c r="K1110" s="15" t="s">
        <v>5239</v>
      </c>
      <c r="L1110" s="40" t="s">
        <v>6</v>
      </c>
      <c r="M1110" s="39"/>
      <c r="N1110" s="41" t="s">
        <v>2687</v>
      </c>
      <c r="O1110" s="39">
        <v>44965</v>
      </c>
      <c r="P1110" s="40">
        <v>1</v>
      </c>
      <c r="Q1110" s="40">
        <v>4</v>
      </c>
      <c r="R1110" s="40" t="str">
        <f>IFERROR(VLOOKUP(Tabla2[[#This Row],[CONTRATISTA PRNCIPAL]],Hoja1!$L$5:$M$9,2,FALSE),"CJV")</f>
        <v>CJV</v>
      </c>
      <c r="S1110" s="40" t="str">
        <f>IF(Tabla2[[#This Row],[EMPRESA]]=Tabla2[[#This Row],[CONTRATISTA PRNCIPAL]],"Principal","Secundaria")</f>
        <v>Secundaria</v>
      </c>
      <c r="T1110" s="42">
        <f>IFERROR(1/COUNTIF(Tabla2[CONTRATISTA PRNCIPAL],Tabla2[[#This Row],[CONTRATISTA PRNCIPAL]]),0)</f>
        <v>0.006666666666666667</v>
      </c>
      <c r="U1110" s="43">
        <f>IF(((TODAY()-Tabla2[[#This Row],[FECHA NACIMIENTO]])/365)&lt;18,"Corregir", IF(((TODAY()-Tabla2[[#This Row],[FECHA NACIMIENTO]])/365)&gt;80, "Corregir",ROUNDDOWN(((TODAY()-Tabla2[[#This Row],[FECHA NACIMIENTO]])/365),0)))</f>
        <v>26</v>
      </c>
      <c r="V11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10" s="44" t="str">
        <f>+IF(Tabla2[[#This Row],[Edad]]="Corregir","Corregir","Ok")</f>
        <v>Ok</v>
      </c>
      <c r="X1110" s="42" t="str">
        <f>+IFERROR(VLOOKUP(Tabla2[[#This Row],[DISTRITO SEGÚN DNI]],Hoja1!$A$2:$B$32,2,FALSE),"No")</f>
        <v>No</v>
      </c>
      <c r="Y1110" s="42" t="str">
        <f>IF(OR(LOWER(Tabla2[[#This Row],[GENERO]])="masculino", LOWER(Tabla2[[#This Row],[GENERO]])="femenino"),"OK","Corregir")</f>
        <v>OK</v>
      </c>
      <c r="Z1110" s="42" t="str">
        <f>+IF(Tabla2[[#This Row],[Nro. DNI / CE]]="","Corregir",IF(LEN(Tabla2[[#This Row],[Nro. DNI / CE]])&gt;=8,"OK","Corregir"))</f>
        <v>OK</v>
      </c>
      <c r="AA1110" s="42">
        <f>COUNTIF(Tabla2[APELLIDOS Y NOMBRES],Tabla2[[#This Row],[APELLIDOS Y NOMBRES]])</f>
        <v>1</v>
      </c>
      <c r="AB1110" s="42">
        <f>IF(Tabla2[[#This Row],[Trabajador]]&gt;1,1/Tabla2[[#This Row],[Trabajador]],Tabla2[[#This Row],[Trabajador]])</f>
        <v>1</v>
      </c>
      <c r="AC1110" t="str">
        <f>+IFERROR(IF(Tabla2[[#This Row],[FECHA CESE/BAJA]]="","No Aplica",IF(AND(MONTH(Tabla2[[#This Row],[FECHA CESE/BAJA]])=MONTH(TODAY()-30),YEAR(Tabla2[[#This Row],[FECHA CESE/BAJA]])=YEAR(TODAY())),MONTH(TODAY()-30)&amp;"-"&amp;YEAR(TODAY()),"Borrar")),"No aplica")</f>
        <v>No Aplica</v>
      </c>
      <c r="AD1110" t="str">
        <f>+IFERROR(IF(Tabla2[[#This Row],[FECHA INICIO DE LABORES EN OBRA]]="","No Aplica",IF(AND(MONTH(Tabla2[[#This Row],[FECHA INICIO DE LABORES EN OBRA]])=MONTH(TODAY()-30),YEAR(Tabla2[[#This Row],[FECHA INICIO DE LABORES EN OBRA]])=YEAR(TODAY())),MONTH(TODAY()-30)&amp;"-"&amp;YEAR(TODAY()),"No Aplica")),"No Aplica")</f>
        <v>No Aplica</v>
      </c>
    </row>
    <row r="1111" spans="1:30" x14ac:dyDescent="0.25">
      <c r="A1111" s="13" t="s">
        <v>5091</v>
      </c>
      <c r="B1111" s="15" t="s">
        <v>5092</v>
      </c>
      <c r="C1111" s="15" t="s">
        <v>5093</v>
      </c>
      <c r="D1111" s="15" t="s">
        <v>721</v>
      </c>
      <c r="E1111" s="15" t="s">
        <v>722</v>
      </c>
      <c r="F1111" s="39">
        <v>32636</v>
      </c>
      <c r="G1111" s="15">
        <v>2</v>
      </c>
      <c r="H1111" s="15" t="s">
        <v>3480</v>
      </c>
      <c r="I1111" s="15" t="s">
        <v>5097</v>
      </c>
      <c r="J1111" s="15" t="s">
        <v>5501</v>
      </c>
      <c r="K1111" s="15" t="s">
        <v>2037</v>
      </c>
      <c r="L1111" s="40" t="s">
        <v>6</v>
      </c>
      <c r="M1111" s="39"/>
      <c r="N1111" s="41" t="s">
        <v>2687</v>
      </c>
      <c r="O1111" s="39">
        <v>44965</v>
      </c>
      <c r="P1111" s="40">
        <v>1</v>
      </c>
      <c r="Q1111" s="40">
        <v>4</v>
      </c>
      <c r="R1111" s="40" t="str">
        <f>IFERROR(VLOOKUP(Tabla2[[#This Row],[CONTRATISTA PRNCIPAL]],Hoja1!$L$5:$M$9,2,FALSE),"CJV")</f>
        <v>CJV</v>
      </c>
      <c r="S1111" s="40" t="str">
        <f>IF(Tabla2[[#This Row],[EMPRESA]]=Tabla2[[#This Row],[CONTRATISTA PRNCIPAL]],"Principal","Secundaria")</f>
        <v>Secundaria</v>
      </c>
      <c r="T1111" s="42">
        <f>IFERROR(1/COUNTIF(Tabla2[CONTRATISTA PRNCIPAL],Tabla2[[#This Row],[CONTRATISTA PRNCIPAL]]),0)</f>
        <v>0.006666666666666667</v>
      </c>
      <c r="U1111" s="43">
        <f>IF(((TODAY()-Tabla2[[#This Row],[FECHA NACIMIENTO]])/365)&lt;18,"Corregir", IF(((TODAY()-Tabla2[[#This Row],[FECHA NACIMIENTO]])/365)&gt;80, "Corregir",ROUNDDOWN(((TODAY()-Tabla2[[#This Row],[FECHA NACIMIENTO]])/365),0)))</f>
        <v>34</v>
      </c>
      <c r="V11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11" s="44" t="str">
        <f>+IF(Tabla2[[#This Row],[Edad]]="Corregir","Corregir","Ok")</f>
        <v>Ok</v>
      </c>
      <c r="X1111" s="42" t="str">
        <f>+IFERROR(VLOOKUP(Tabla2[[#This Row],[DISTRITO SEGÚN DNI]],Hoja1!$A$2:$B$32,2,FALSE),"No")</f>
        <v>SAN LUIS </v>
      </c>
      <c r="Y1111" s="42" t="str">
        <f>IF(OR(LOWER(Tabla2[[#This Row],[GENERO]])="masculino", LOWER(Tabla2[[#This Row],[GENERO]])="femenino"),"OK","Corregir")</f>
        <v>OK</v>
      </c>
      <c r="Z1111" s="42" t="str">
        <f>+IF(Tabla2[[#This Row],[Nro. DNI / CE]]="","Corregir",IF(LEN(Tabla2[[#This Row],[Nro. DNI / CE]])&gt;=8,"OK","Corregir"))</f>
        <v>OK</v>
      </c>
      <c r="AA1111" s="42">
        <f>COUNTIF(Tabla2[APELLIDOS Y NOMBRES],Tabla2[[#This Row],[APELLIDOS Y NOMBRES]])</f>
        <v>1</v>
      </c>
      <c r="AB1111" s="42">
        <f>IF(Tabla2[[#This Row],[Trabajador]]&gt;1,1/Tabla2[[#This Row],[Trabajador]],Tabla2[[#This Row],[Trabajador]])</f>
        <v>1</v>
      </c>
      <c r="AC1111" t="str">
        <f>+IFERROR(IF(Tabla2[[#This Row],[FECHA CESE/BAJA]]="","No Aplica",IF(AND(MONTH(Tabla2[[#This Row],[FECHA CESE/BAJA]])=MONTH(TODAY()-30),YEAR(Tabla2[[#This Row],[FECHA CESE/BAJA]])=YEAR(TODAY())),MONTH(TODAY()-30)&amp;"-"&amp;YEAR(TODAY()),"Borrar")),"No aplica")</f>
        <v>No Aplica</v>
      </c>
      <c r="AD1111" t="str">
        <f>+IFERROR(IF(Tabla2[[#This Row],[FECHA INICIO DE LABORES EN OBRA]]="","No Aplica",IF(AND(MONTH(Tabla2[[#This Row],[FECHA INICIO DE LABORES EN OBRA]])=MONTH(TODAY()-30),YEAR(Tabla2[[#This Row],[FECHA INICIO DE LABORES EN OBRA]])=YEAR(TODAY())),MONTH(TODAY()-30)&amp;"-"&amp;YEAR(TODAY()),"No Aplica")),"No Aplica")</f>
        <v>No Aplica</v>
      </c>
    </row>
    <row r="1112" spans="1:30" x14ac:dyDescent="0.25">
      <c r="A1112" s="13" t="s">
        <v>5091</v>
      </c>
      <c r="B1112" s="15" t="s">
        <v>5092</v>
      </c>
      <c r="C1112" s="15" t="s">
        <v>5093</v>
      </c>
      <c r="D1112" s="15" t="s">
        <v>5502</v>
      </c>
      <c r="E1112" s="15" t="s">
        <v>5503</v>
      </c>
      <c r="F1112" s="39">
        <v>32444</v>
      </c>
      <c r="G1112" s="15">
        <v>2</v>
      </c>
      <c r="H1112" s="15" t="s">
        <v>3492</v>
      </c>
      <c r="I1112" s="15" t="s">
        <v>5097</v>
      </c>
      <c r="J1112" s="15" t="s">
        <v>5504</v>
      </c>
      <c r="K1112" s="15" t="s">
        <v>5239</v>
      </c>
      <c r="L1112" s="40" t="s">
        <v>6</v>
      </c>
      <c r="M1112" s="39"/>
      <c r="N1112" s="41" t="s">
        <v>2687</v>
      </c>
      <c r="O1112" s="39">
        <v>45078</v>
      </c>
      <c r="P1112" s="40">
        <v>1</v>
      </c>
      <c r="Q1112" s="40">
        <v>4</v>
      </c>
      <c r="R1112" s="40" t="str">
        <f>IFERROR(VLOOKUP(Tabla2[[#This Row],[CONTRATISTA PRNCIPAL]],Hoja1!$L$5:$M$9,2,FALSE),"CJV")</f>
        <v>CJV</v>
      </c>
      <c r="S1112" s="40" t="str">
        <f>IF(Tabla2[[#This Row],[EMPRESA]]=Tabla2[[#This Row],[CONTRATISTA PRNCIPAL]],"Principal","Secundaria")</f>
        <v>Secundaria</v>
      </c>
      <c r="T1112" s="42">
        <f>IFERROR(1/COUNTIF(Tabla2[CONTRATISTA PRNCIPAL],Tabla2[[#This Row],[CONTRATISTA PRNCIPAL]]),0)</f>
        <v>0.006666666666666667</v>
      </c>
      <c r="U1112" s="43">
        <f>IF(((TODAY()-Tabla2[[#This Row],[FECHA NACIMIENTO]])/365)&lt;18,"Corregir", IF(((TODAY()-Tabla2[[#This Row],[FECHA NACIMIENTO]])/365)&gt;80, "Corregir",ROUNDDOWN(((TODAY()-Tabla2[[#This Row],[FECHA NACIMIENTO]])/365),0)))</f>
        <v>34</v>
      </c>
      <c r="V11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12" s="44" t="str">
        <f>+IF(Tabla2[[#This Row],[Edad]]="Corregir","Corregir","Ok")</f>
        <v>Ok</v>
      </c>
      <c r="X1112" s="42" t="str">
        <f>+IFERROR(VLOOKUP(Tabla2[[#This Row],[DISTRITO SEGÚN DNI]],Hoja1!$A$2:$B$32,2,FALSE),"No")</f>
        <v>No</v>
      </c>
      <c r="Y1112" s="42" t="str">
        <f>IF(OR(LOWER(Tabla2[[#This Row],[GENERO]])="masculino", LOWER(Tabla2[[#This Row],[GENERO]])="femenino"),"OK","Corregir")</f>
        <v>OK</v>
      </c>
      <c r="Z1112" s="42" t="str">
        <f>+IF(Tabla2[[#This Row],[Nro. DNI / CE]]="","Corregir",IF(LEN(Tabla2[[#This Row],[Nro. DNI / CE]])&gt;=8,"OK","Corregir"))</f>
        <v>OK</v>
      </c>
      <c r="AA1112" s="42">
        <f>COUNTIF(Tabla2[APELLIDOS Y NOMBRES],Tabla2[[#This Row],[APELLIDOS Y NOMBRES]])</f>
        <v>1</v>
      </c>
      <c r="AB1112" s="42">
        <f>IF(Tabla2[[#This Row],[Trabajador]]&gt;1,1/Tabla2[[#This Row],[Trabajador]],Tabla2[[#This Row],[Trabajador]])</f>
        <v>1</v>
      </c>
      <c r="AC1112" t="str">
        <f>+IFERROR(IF(Tabla2[[#This Row],[FECHA CESE/BAJA]]="","No Aplica",IF(AND(MONTH(Tabla2[[#This Row],[FECHA CESE/BAJA]])=MONTH(TODAY()-30),YEAR(Tabla2[[#This Row],[FECHA CESE/BAJA]])=YEAR(TODAY())),MONTH(TODAY()-30)&amp;"-"&amp;YEAR(TODAY()),"Borrar")),"No aplica")</f>
        <v>No Aplica</v>
      </c>
      <c r="AD1112" t="str">
        <f>+IFERROR(IF(Tabla2[[#This Row],[FECHA INICIO DE LABORES EN OBRA]]="","No Aplica",IF(AND(MONTH(Tabla2[[#This Row],[FECHA INICIO DE LABORES EN OBRA]])=MONTH(TODAY()-30),YEAR(Tabla2[[#This Row],[FECHA INICIO DE LABORES EN OBRA]])=YEAR(TODAY())),MONTH(TODAY()-30)&amp;"-"&amp;YEAR(TODAY()),"No Aplica")),"No Aplica")</f>
        <v>No Aplica</v>
      </c>
    </row>
    <row r="1113" spans="1:30" x14ac:dyDescent="0.25">
      <c r="A1113" s="13" t="s">
        <v>5133</v>
      </c>
      <c r="B1113" s="15" t="s">
        <v>5134</v>
      </c>
      <c r="C1113" s="15" t="s">
        <v>5093</v>
      </c>
      <c r="D1113" s="15" t="s">
        <v>5505</v>
      </c>
      <c r="E1113" s="15" t="s">
        <v>5506</v>
      </c>
      <c r="F1113" s="39">
        <v>34955</v>
      </c>
      <c r="G1113" s="15">
        <v>1</v>
      </c>
      <c r="H1113" s="15" t="s">
        <v>2841</v>
      </c>
      <c r="I1113" s="15" t="s">
        <v>5137</v>
      </c>
      <c r="J1113" s="15" t="s">
        <v>5507</v>
      </c>
      <c r="K1113" s="15" t="s">
        <v>2182</v>
      </c>
      <c r="L1113" s="40" t="s">
        <v>6</v>
      </c>
      <c r="M1113" s="39"/>
      <c r="N1113" s="41" t="s">
        <v>2687</v>
      </c>
      <c r="O1113" s="39">
        <v>45056</v>
      </c>
      <c r="P1113" s="40">
        <v>1</v>
      </c>
      <c r="Q1113" s="40">
        <v>1</v>
      </c>
      <c r="R1113" s="40" t="str">
        <f>IFERROR(VLOOKUP(Tabla2[[#This Row],[CONTRATISTA PRNCIPAL]],Hoja1!$L$5:$M$9,2,FALSE),"CJV")</f>
        <v>CJV</v>
      </c>
      <c r="S1113" s="40" t="str">
        <f>IF(Tabla2[[#This Row],[EMPRESA]]=Tabla2[[#This Row],[CONTRATISTA PRNCIPAL]],"Principal","Secundaria")</f>
        <v>Secundaria</v>
      </c>
      <c r="T1113" s="42">
        <f>IFERROR(1/COUNTIF(Tabla2[CONTRATISTA PRNCIPAL],Tabla2[[#This Row],[CONTRATISTA PRNCIPAL]]),0)</f>
        <v>0.006666666666666667</v>
      </c>
      <c r="U1113" s="43">
        <f>IF(((TODAY()-Tabla2[[#This Row],[FECHA NACIMIENTO]])/365)&lt;18,"Corregir", IF(((TODAY()-Tabla2[[#This Row],[FECHA NACIMIENTO]])/365)&gt;80, "Corregir",ROUNDDOWN(((TODAY()-Tabla2[[#This Row],[FECHA NACIMIENTO]])/365),0)))</f>
        <v>28</v>
      </c>
      <c r="V11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13" s="44" t="str">
        <f>+IF(Tabla2[[#This Row],[Edad]]="Corregir","Corregir","Ok")</f>
        <v>Ok</v>
      </c>
      <c r="X1113" s="42" t="str">
        <f>+IFERROR(VLOOKUP(Tabla2[[#This Row],[DISTRITO SEGÚN DNI]],Hoja1!$A$2:$B$32,2,FALSE),"No")</f>
        <v>No</v>
      </c>
      <c r="Y1113" s="42" t="str">
        <f>IF(OR(LOWER(Tabla2[[#This Row],[GENERO]])="masculino", LOWER(Tabla2[[#This Row],[GENERO]])="femenino"),"OK","Corregir")</f>
        <v>OK</v>
      </c>
      <c r="Z1113" s="42" t="str">
        <f>+IF(Tabla2[[#This Row],[Nro. DNI / CE]]="","Corregir",IF(LEN(Tabla2[[#This Row],[Nro. DNI / CE]])&gt;=8,"OK","Corregir"))</f>
        <v>OK</v>
      </c>
      <c r="AA1113" s="42">
        <f>COUNTIF(Tabla2[APELLIDOS Y NOMBRES],Tabla2[[#This Row],[APELLIDOS Y NOMBRES]])</f>
        <v>1</v>
      </c>
      <c r="AB1113" s="42">
        <f>IF(Tabla2[[#This Row],[Trabajador]]&gt;1,1/Tabla2[[#This Row],[Trabajador]],Tabla2[[#This Row],[Trabajador]])</f>
        <v>1</v>
      </c>
      <c r="AC1113" t="str">
        <f>+IFERROR(IF(Tabla2[[#This Row],[FECHA CESE/BAJA]]="","No Aplica",IF(AND(MONTH(Tabla2[[#This Row],[FECHA CESE/BAJA]])=MONTH(TODAY()-30),YEAR(Tabla2[[#This Row],[FECHA CESE/BAJA]])=YEAR(TODAY())),MONTH(TODAY()-30)&amp;"-"&amp;YEAR(TODAY()),"Borrar")),"No aplica")</f>
        <v>No Aplica</v>
      </c>
      <c r="AD1113" t="str">
        <f>+IFERROR(IF(Tabla2[[#This Row],[FECHA INICIO DE LABORES EN OBRA]]="","No Aplica",IF(AND(MONTH(Tabla2[[#This Row],[FECHA INICIO DE LABORES EN OBRA]])=MONTH(TODAY()-30),YEAR(Tabla2[[#This Row],[FECHA INICIO DE LABORES EN OBRA]])=YEAR(TODAY())),MONTH(TODAY()-30)&amp;"-"&amp;YEAR(TODAY()),"No Aplica")),"No Aplica")</f>
        <v>No Aplica</v>
      </c>
    </row>
    <row r="1114" spans="1:30" x14ac:dyDescent="0.25">
      <c r="A1114" s="13" t="s">
        <v>5133</v>
      </c>
      <c r="B1114" s="15" t="s">
        <v>5134</v>
      </c>
      <c r="C1114" s="15" t="s">
        <v>5093</v>
      </c>
      <c r="D1114" s="15" t="s">
        <v>5508</v>
      </c>
      <c r="E1114" s="15" t="s">
        <v>5509</v>
      </c>
      <c r="F1114" s="39">
        <v>34777</v>
      </c>
      <c r="G1114" s="15">
        <v>1</v>
      </c>
      <c r="H1114" s="15" t="s">
        <v>2841</v>
      </c>
      <c r="I1114" s="15" t="s">
        <v>5137</v>
      </c>
      <c r="J1114" s="15" t="s">
        <v>5510</v>
      </c>
      <c r="K1114" s="15" t="s">
        <v>2190</v>
      </c>
      <c r="L1114" s="40" t="s">
        <v>6</v>
      </c>
      <c r="M1114" s="39"/>
      <c r="N1114" s="41" t="s">
        <v>2687</v>
      </c>
      <c r="O1114" s="39">
        <v>45056</v>
      </c>
      <c r="P1114" s="40">
        <v>1</v>
      </c>
      <c r="Q1114" s="40">
        <v>1</v>
      </c>
      <c r="R1114" s="40" t="str">
        <f>IFERROR(VLOOKUP(Tabla2[[#This Row],[CONTRATISTA PRNCIPAL]],Hoja1!$L$5:$M$9,2,FALSE),"CJV")</f>
        <v>CJV</v>
      </c>
      <c r="S1114" s="40" t="str">
        <f>IF(Tabla2[[#This Row],[EMPRESA]]=Tabla2[[#This Row],[CONTRATISTA PRNCIPAL]],"Principal","Secundaria")</f>
        <v>Secundaria</v>
      </c>
      <c r="T1114" s="42">
        <f>IFERROR(1/COUNTIF(Tabla2[CONTRATISTA PRNCIPAL],Tabla2[[#This Row],[CONTRATISTA PRNCIPAL]]),0)</f>
        <v>0.006666666666666667</v>
      </c>
      <c r="U1114" s="43">
        <f>IF(((TODAY()-Tabla2[[#This Row],[FECHA NACIMIENTO]])/365)&lt;18,"Corregir", IF(((TODAY()-Tabla2[[#This Row],[FECHA NACIMIENTO]])/365)&gt;80, "Corregir",ROUNDDOWN(((TODAY()-Tabla2[[#This Row],[FECHA NACIMIENTO]])/365),0)))</f>
        <v>28</v>
      </c>
      <c r="V11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14" s="44" t="str">
        <f>+IF(Tabla2[[#This Row],[Edad]]="Corregir","Corregir","Ok")</f>
        <v>Ok</v>
      </c>
      <c r="X1114" s="42" t="str">
        <f>+IFERROR(VLOOKUP(Tabla2[[#This Row],[DISTRITO SEGÚN DNI]],Hoja1!$A$2:$B$32,2,FALSE),"No")</f>
        <v>No</v>
      </c>
      <c r="Y1114" s="42" t="str">
        <f>IF(OR(LOWER(Tabla2[[#This Row],[GENERO]])="masculino", LOWER(Tabla2[[#This Row],[GENERO]])="femenino"),"OK","Corregir")</f>
        <v>OK</v>
      </c>
      <c r="Z1114" s="42" t="str">
        <f>+IF(Tabla2[[#This Row],[Nro. DNI / CE]]="","Corregir",IF(LEN(Tabla2[[#This Row],[Nro. DNI / CE]])&gt;=8,"OK","Corregir"))</f>
        <v>OK</v>
      </c>
      <c r="AA1114" s="42">
        <f>COUNTIF(Tabla2[APELLIDOS Y NOMBRES],Tabla2[[#This Row],[APELLIDOS Y NOMBRES]])</f>
        <v>1</v>
      </c>
      <c r="AB1114" s="42">
        <f>IF(Tabla2[[#This Row],[Trabajador]]&gt;1,1/Tabla2[[#This Row],[Trabajador]],Tabla2[[#This Row],[Trabajador]])</f>
        <v>1</v>
      </c>
      <c r="AC1114" t="str">
        <f>+IFERROR(IF(Tabla2[[#This Row],[FECHA CESE/BAJA]]="","No Aplica",IF(AND(MONTH(Tabla2[[#This Row],[FECHA CESE/BAJA]])=MONTH(TODAY()-30),YEAR(Tabla2[[#This Row],[FECHA CESE/BAJA]])=YEAR(TODAY())),MONTH(TODAY()-30)&amp;"-"&amp;YEAR(TODAY()),"Borrar")),"No aplica")</f>
        <v>No Aplica</v>
      </c>
      <c r="AD1114" t="str">
        <f>+IFERROR(IF(Tabla2[[#This Row],[FECHA INICIO DE LABORES EN OBRA]]="","No Aplica",IF(AND(MONTH(Tabla2[[#This Row],[FECHA INICIO DE LABORES EN OBRA]])=MONTH(TODAY()-30),YEAR(Tabla2[[#This Row],[FECHA INICIO DE LABORES EN OBRA]])=YEAR(TODAY())),MONTH(TODAY()-30)&amp;"-"&amp;YEAR(TODAY()),"No Aplica")),"No Aplica")</f>
        <v>No Aplica</v>
      </c>
    </row>
    <row r="1115" spans="1:30" x14ac:dyDescent="0.25">
      <c r="A1115" s="13" t="s">
        <v>5194</v>
      </c>
      <c r="B1115" s="15" t="s">
        <v>5195</v>
      </c>
      <c r="C1115" s="15" t="s">
        <v>5093</v>
      </c>
      <c r="D1115" s="15" t="s">
        <v>317</v>
      </c>
      <c r="E1115" s="15" t="s">
        <v>318</v>
      </c>
      <c r="F1115" s="39">
        <v>27243</v>
      </c>
      <c r="G1115" s="15">
        <v>1</v>
      </c>
      <c r="H1115" s="15" t="s">
        <v>5198</v>
      </c>
      <c r="I1115" s="15" t="s">
        <v>5177</v>
      </c>
      <c r="J1115" s="15" t="s">
        <v>5511</v>
      </c>
      <c r="K1115" s="15" t="s">
        <v>32</v>
      </c>
      <c r="L1115" s="40" t="s">
        <v>6</v>
      </c>
      <c r="M1115" s="39"/>
      <c r="N1115" s="41" t="s">
        <v>2687</v>
      </c>
      <c r="O1115" s="39">
        <v>45049</v>
      </c>
      <c r="P1115" s="40">
        <v>1</v>
      </c>
      <c r="Q1115" s="40">
        <v>1</v>
      </c>
      <c r="R1115" s="40" t="str">
        <f>IFERROR(VLOOKUP(Tabla2[[#This Row],[CONTRATISTA PRNCIPAL]],Hoja1!$L$5:$M$9,2,FALSE),"CJV")</f>
        <v>CJV</v>
      </c>
      <c r="S1115" s="40" t="str">
        <f>IF(Tabla2[[#This Row],[EMPRESA]]=Tabla2[[#This Row],[CONTRATISTA PRNCIPAL]],"Principal","Secundaria")</f>
        <v>Secundaria</v>
      </c>
      <c r="T1115" s="42">
        <f>IFERROR(1/COUNTIF(Tabla2[CONTRATISTA PRNCIPAL],Tabla2[[#This Row],[CONTRATISTA PRNCIPAL]]),0)</f>
        <v>0.006666666666666667</v>
      </c>
      <c r="U1115" s="43">
        <f>IF(((TODAY()-Tabla2[[#This Row],[FECHA NACIMIENTO]])/365)&lt;18,"Corregir", IF(((TODAY()-Tabla2[[#This Row],[FECHA NACIMIENTO]])/365)&gt;80, "Corregir",ROUNDDOWN(((TODAY()-Tabla2[[#This Row],[FECHA NACIMIENTO]])/365),0)))</f>
        <v>49</v>
      </c>
      <c r="V11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15" s="44" t="str">
        <f>+IF(Tabla2[[#This Row],[Edad]]="Corregir","Corregir","Ok")</f>
        <v>Ok</v>
      </c>
      <c r="X1115" s="42" t="str">
        <f>+IFERROR(VLOOKUP(Tabla2[[#This Row],[DISTRITO SEGÚN DNI]],Hoja1!$A$2:$B$32,2,FALSE),"No")</f>
        <v>LA VICTORIA</v>
      </c>
      <c r="Y1115" s="42" t="str">
        <f>IF(OR(LOWER(Tabla2[[#This Row],[GENERO]])="masculino", LOWER(Tabla2[[#This Row],[GENERO]])="femenino"),"OK","Corregir")</f>
        <v>OK</v>
      </c>
      <c r="Z1115" s="42" t="str">
        <f>+IF(Tabla2[[#This Row],[Nro. DNI / CE]]="","Corregir",IF(LEN(Tabla2[[#This Row],[Nro. DNI / CE]])&gt;=8,"OK","Corregir"))</f>
        <v>OK</v>
      </c>
      <c r="AA1115" s="42">
        <f>COUNTIF(Tabla2[APELLIDOS Y NOMBRES],Tabla2[[#This Row],[APELLIDOS Y NOMBRES]])</f>
        <v>1</v>
      </c>
      <c r="AB1115" s="42">
        <f>IF(Tabla2[[#This Row],[Trabajador]]&gt;1,1/Tabla2[[#This Row],[Trabajador]],Tabla2[[#This Row],[Trabajador]])</f>
        <v>1</v>
      </c>
      <c r="AC1115" t="str">
        <f>+IFERROR(IF(Tabla2[[#This Row],[FECHA CESE/BAJA]]="","No Aplica",IF(AND(MONTH(Tabla2[[#This Row],[FECHA CESE/BAJA]])=MONTH(TODAY()-30),YEAR(Tabla2[[#This Row],[FECHA CESE/BAJA]])=YEAR(TODAY())),MONTH(TODAY()-30)&amp;"-"&amp;YEAR(TODAY()),"Borrar")),"No aplica")</f>
        <v>No Aplica</v>
      </c>
      <c r="AD1115" t="str">
        <f>+IFERROR(IF(Tabla2[[#This Row],[FECHA INICIO DE LABORES EN OBRA]]="","No Aplica",IF(AND(MONTH(Tabla2[[#This Row],[FECHA INICIO DE LABORES EN OBRA]])=MONTH(TODAY()-30),YEAR(Tabla2[[#This Row],[FECHA INICIO DE LABORES EN OBRA]])=YEAR(TODAY())),MONTH(TODAY()-30)&amp;"-"&amp;YEAR(TODAY()),"No Aplica")),"No Aplica")</f>
        <v>No Aplica</v>
      </c>
    </row>
    <row r="1116" spans="1:30" x14ac:dyDescent="0.25">
      <c r="A1116" s="13" t="s">
        <v>5133</v>
      </c>
      <c r="B1116" s="15" t="s">
        <v>5134</v>
      </c>
      <c r="C1116" s="15" t="s">
        <v>5093</v>
      </c>
      <c r="D1116" s="15" t="s">
        <v>1133</v>
      </c>
      <c r="E1116" s="15" t="s">
        <v>1134</v>
      </c>
      <c r="F1116" s="39">
        <v>34156</v>
      </c>
      <c r="G1116" s="15">
        <v>1</v>
      </c>
      <c r="H1116" s="15" t="s">
        <v>2841</v>
      </c>
      <c r="I1116" s="15" t="s">
        <v>5137</v>
      </c>
      <c r="J1116" s="15" t="s">
        <v>5512</v>
      </c>
      <c r="K1116" s="15" t="s">
        <v>27</v>
      </c>
      <c r="L1116" s="40" t="s">
        <v>6</v>
      </c>
      <c r="M1116" s="39"/>
      <c r="N1116" s="41" t="s">
        <v>2687</v>
      </c>
      <c r="O1116" s="39">
        <v>45082</v>
      </c>
      <c r="P1116" s="40">
        <v>1</v>
      </c>
      <c r="Q1116" s="40">
        <v>1</v>
      </c>
      <c r="R1116" s="40" t="str">
        <f>IFERROR(VLOOKUP(Tabla2[[#This Row],[CONTRATISTA PRNCIPAL]],Hoja1!$L$5:$M$9,2,FALSE),"CJV")</f>
        <v>CJV</v>
      </c>
      <c r="S1116" s="40" t="str">
        <f>IF(Tabla2[[#This Row],[EMPRESA]]=Tabla2[[#This Row],[CONTRATISTA PRNCIPAL]],"Principal","Secundaria")</f>
        <v>Secundaria</v>
      </c>
      <c r="T1116" s="42">
        <f>IFERROR(1/COUNTIF(Tabla2[CONTRATISTA PRNCIPAL],Tabla2[[#This Row],[CONTRATISTA PRNCIPAL]]),0)</f>
        <v>0.006666666666666667</v>
      </c>
      <c r="U1116" s="43">
        <f>IF(((TODAY()-Tabla2[[#This Row],[FECHA NACIMIENTO]])/365)&lt;18,"Corregir", IF(((TODAY()-Tabla2[[#This Row],[FECHA NACIMIENTO]])/365)&gt;80, "Corregir",ROUNDDOWN(((TODAY()-Tabla2[[#This Row],[FECHA NACIMIENTO]])/365),0)))</f>
        <v>30</v>
      </c>
      <c r="V11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16" s="44" t="str">
        <f>+IF(Tabla2[[#This Row],[Edad]]="Corregir","Corregir","Ok")</f>
        <v>Ok</v>
      </c>
      <c r="X1116" s="42" t="str">
        <f>+IFERROR(VLOOKUP(Tabla2[[#This Row],[DISTRITO SEGÚN DNI]],Hoja1!$A$2:$B$32,2,FALSE),"No")</f>
        <v>CALLAO</v>
      </c>
      <c r="Y1116" s="42" t="str">
        <f>IF(OR(LOWER(Tabla2[[#This Row],[GENERO]])="masculino", LOWER(Tabla2[[#This Row],[GENERO]])="femenino"),"OK","Corregir")</f>
        <v>OK</v>
      </c>
      <c r="Z1116" s="42" t="str">
        <f>+IF(Tabla2[[#This Row],[Nro. DNI / CE]]="","Corregir",IF(LEN(Tabla2[[#This Row],[Nro. DNI / CE]])&gt;=8,"OK","Corregir"))</f>
        <v>OK</v>
      </c>
      <c r="AA1116" s="42">
        <f>COUNTIF(Tabla2[APELLIDOS Y NOMBRES],Tabla2[[#This Row],[APELLIDOS Y NOMBRES]])</f>
        <v>1</v>
      </c>
      <c r="AB1116" s="42">
        <f>IF(Tabla2[[#This Row],[Trabajador]]&gt;1,1/Tabla2[[#This Row],[Trabajador]],Tabla2[[#This Row],[Trabajador]])</f>
        <v>1</v>
      </c>
      <c r="AC1116" t="str">
        <f>+IFERROR(IF(Tabla2[[#This Row],[FECHA CESE/BAJA]]="","No Aplica",IF(AND(MONTH(Tabla2[[#This Row],[FECHA CESE/BAJA]])=MONTH(TODAY()-30),YEAR(Tabla2[[#This Row],[FECHA CESE/BAJA]])=YEAR(TODAY())),MONTH(TODAY()-30)&amp;"-"&amp;YEAR(TODAY()),"Borrar")),"No aplica")</f>
        <v>No Aplica</v>
      </c>
      <c r="AD1116" t="str">
        <f>+IFERROR(IF(Tabla2[[#This Row],[FECHA INICIO DE LABORES EN OBRA]]="","No Aplica",IF(AND(MONTH(Tabla2[[#This Row],[FECHA INICIO DE LABORES EN OBRA]])=MONTH(TODAY()-30),YEAR(Tabla2[[#This Row],[FECHA INICIO DE LABORES EN OBRA]])=YEAR(TODAY())),MONTH(TODAY()-30)&amp;"-"&amp;YEAR(TODAY()),"No Aplica")),"No Aplica")</f>
        <v>No Aplica</v>
      </c>
    </row>
    <row r="1117" spans="1:30" x14ac:dyDescent="0.25">
      <c r="A1117" s="13" t="s">
        <v>5091</v>
      </c>
      <c r="B1117" s="15" t="s">
        <v>5092</v>
      </c>
      <c r="C1117" s="15" t="s">
        <v>5093</v>
      </c>
      <c r="D1117" s="15" t="s">
        <v>5513</v>
      </c>
      <c r="E1117" s="15" t="s">
        <v>5514</v>
      </c>
      <c r="F1117" s="39">
        <v>36481</v>
      </c>
      <c r="G1117" s="15">
        <v>2</v>
      </c>
      <c r="H1117" s="15" t="s">
        <v>5096</v>
      </c>
      <c r="I1117" s="15" t="s">
        <v>5097</v>
      </c>
      <c r="J1117" s="15" t="s">
        <v>5515</v>
      </c>
      <c r="K1117" s="15" t="s">
        <v>3557</v>
      </c>
      <c r="L1117" s="40" t="s">
        <v>6</v>
      </c>
      <c r="M1117" s="39"/>
      <c r="N1117" s="41" t="s">
        <v>2687</v>
      </c>
      <c r="O1117" s="39">
        <v>45026</v>
      </c>
      <c r="P1117" s="40">
        <v>1</v>
      </c>
      <c r="Q1117" s="40">
        <v>4</v>
      </c>
      <c r="R1117" s="40" t="str">
        <f>IFERROR(VLOOKUP(Tabla2[[#This Row],[CONTRATISTA PRNCIPAL]],Hoja1!$L$5:$M$9,2,FALSE),"CJV")</f>
        <v>CJV</v>
      </c>
      <c r="S1117" s="40" t="str">
        <f>IF(Tabla2[[#This Row],[EMPRESA]]=Tabla2[[#This Row],[CONTRATISTA PRNCIPAL]],"Principal","Secundaria")</f>
        <v>Secundaria</v>
      </c>
      <c r="T1117" s="42">
        <f>IFERROR(1/COUNTIF(Tabla2[CONTRATISTA PRNCIPAL],Tabla2[[#This Row],[CONTRATISTA PRNCIPAL]]),0)</f>
        <v>0.006666666666666667</v>
      </c>
      <c r="U1117" s="43">
        <f>IF(((TODAY()-Tabla2[[#This Row],[FECHA NACIMIENTO]])/365)&lt;18,"Corregir", IF(((TODAY()-Tabla2[[#This Row],[FECHA NACIMIENTO]])/365)&gt;80, "Corregir",ROUNDDOWN(((TODAY()-Tabla2[[#This Row],[FECHA NACIMIENTO]])/365),0)))</f>
        <v>23</v>
      </c>
      <c r="V11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117" s="44" t="str">
        <f>+IF(Tabla2[[#This Row],[Edad]]="Corregir","Corregir","Ok")</f>
        <v>Ok</v>
      </c>
      <c r="X1117" s="42" t="str">
        <f>+IFERROR(VLOOKUP(Tabla2[[#This Row],[DISTRITO SEGÚN DNI]],Hoja1!$A$2:$B$32,2,FALSE),"No")</f>
        <v>No</v>
      </c>
      <c r="Y1117" s="42" t="str">
        <f>IF(OR(LOWER(Tabla2[[#This Row],[GENERO]])="masculino", LOWER(Tabla2[[#This Row],[GENERO]])="femenino"),"OK","Corregir")</f>
        <v>OK</v>
      </c>
      <c r="Z1117" s="42" t="str">
        <f>+IF(Tabla2[[#This Row],[Nro. DNI / CE]]="","Corregir",IF(LEN(Tabla2[[#This Row],[Nro. DNI / CE]])&gt;=8,"OK","Corregir"))</f>
        <v>OK</v>
      </c>
      <c r="AA1117" s="42">
        <f>COUNTIF(Tabla2[APELLIDOS Y NOMBRES],Tabla2[[#This Row],[APELLIDOS Y NOMBRES]])</f>
        <v>1</v>
      </c>
      <c r="AB1117" s="42">
        <f>IF(Tabla2[[#This Row],[Trabajador]]&gt;1,1/Tabla2[[#This Row],[Trabajador]],Tabla2[[#This Row],[Trabajador]])</f>
        <v>1</v>
      </c>
      <c r="AC1117" t="str">
        <f>+IFERROR(IF(Tabla2[[#This Row],[FECHA CESE/BAJA]]="","No Aplica",IF(AND(MONTH(Tabla2[[#This Row],[FECHA CESE/BAJA]])=MONTH(TODAY()-30),YEAR(Tabla2[[#This Row],[FECHA CESE/BAJA]])=YEAR(TODAY())),MONTH(TODAY()-30)&amp;"-"&amp;YEAR(TODAY()),"Borrar")),"No aplica")</f>
        <v>No Aplica</v>
      </c>
      <c r="AD1117" t="str">
        <f>+IFERROR(IF(Tabla2[[#This Row],[FECHA INICIO DE LABORES EN OBRA]]="","No Aplica",IF(AND(MONTH(Tabla2[[#This Row],[FECHA INICIO DE LABORES EN OBRA]])=MONTH(TODAY()-30),YEAR(Tabla2[[#This Row],[FECHA INICIO DE LABORES EN OBRA]])=YEAR(TODAY())),MONTH(TODAY()-30)&amp;"-"&amp;YEAR(TODAY()),"No Aplica")),"No Aplica")</f>
        <v>No Aplica</v>
      </c>
    </row>
    <row r="1118" spans="1:30" x14ac:dyDescent="0.25">
      <c r="A1118" s="13" t="s">
        <v>5091</v>
      </c>
      <c r="B1118" s="15" t="s">
        <v>5092</v>
      </c>
      <c r="C1118" s="15" t="s">
        <v>5093</v>
      </c>
      <c r="D1118" s="15" t="s">
        <v>5516</v>
      </c>
      <c r="E1118" s="15" t="s">
        <v>5517</v>
      </c>
      <c r="F1118" s="39">
        <v>34524</v>
      </c>
      <c r="G1118" s="15">
        <v>2</v>
      </c>
      <c r="H1118" s="15" t="s">
        <v>3492</v>
      </c>
      <c r="I1118" s="15" t="s">
        <v>5097</v>
      </c>
      <c r="J1118" s="15" t="s">
        <v>5518</v>
      </c>
      <c r="K1118" s="15" t="s">
        <v>3557</v>
      </c>
      <c r="L1118" s="40" t="s">
        <v>6</v>
      </c>
      <c r="M1118" s="39"/>
      <c r="N1118" s="41" t="s">
        <v>2687</v>
      </c>
      <c r="O1118" s="39">
        <v>45026</v>
      </c>
      <c r="P1118" s="40">
        <v>1</v>
      </c>
      <c r="Q1118" s="40">
        <v>4</v>
      </c>
      <c r="R1118" s="40" t="str">
        <f>IFERROR(VLOOKUP(Tabla2[[#This Row],[CONTRATISTA PRNCIPAL]],Hoja1!$L$5:$M$9,2,FALSE),"CJV")</f>
        <v>CJV</v>
      </c>
      <c r="S1118" s="40" t="str">
        <f>IF(Tabla2[[#This Row],[EMPRESA]]=Tabla2[[#This Row],[CONTRATISTA PRNCIPAL]],"Principal","Secundaria")</f>
        <v>Secundaria</v>
      </c>
      <c r="T1118" s="42">
        <f>IFERROR(1/COUNTIF(Tabla2[CONTRATISTA PRNCIPAL],Tabla2[[#This Row],[CONTRATISTA PRNCIPAL]]),0)</f>
        <v>0.006666666666666667</v>
      </c>
      <c r="U1118" s="43">
        <f>IF(((TODAY()-Tabla2[[#This Row],[FECHA NACIMIENTO]])/365)&lt;18,"Corregir", IF(((TODAY()-Tabla2[[#This Row],[FECHA NACIMIENTO]])/365)&gt;80, "Corregir",ROUNDDOWN(((TODAY()-Tabla2[[#This Row],[FECHA NACIMIENTO]])/365),0)))</f>
        <v>29</v>
      </c>
      <c r="V11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18" s="44" t="str">
        <f>+IF(Tabla2[[#This Row],[Edad]]="Corregir","Corregir","Ok")</f>
        <v>Ok</v>
      </c>
      <c r="X1118" s="42" t="str">
        <f>+IFERROR(VLOOKUP(Tabla2[[#This Row],[DISTRITO SEGÚN DNI]],Hoja1!$A$2:$B$32,2,FALSE),"No")</f>
        <v>No</v>
      </c>
      <c r="Y1118" s="42" t="str">
        <f>IF(OR(LOWER(Tabla2[[#This Row],[GENERO]])="masculino", LOWER(Tabla2[[#This Row],[GENERO]])="femenino"),"OK","Corregir")</f>
        <v>OK</v>
      </c>
      <c r="Z1118" s="42" t="str">
        <f>+IF(Tabla2[[#This Row],[Nro. DNI / CE]]="","Corregir",IF(LEN(Tabla2[[#This Row],[Nro. DNI / CE]])&gt;=8,"OK","Corregir"))</f>
        <v>OK</v>
      </c>
      <c r="AA1118" s="42">
        <f>COUNTIF(Tabla2[APELLIDOS Y NOMBRES],Tabla2[[#This Row],[APELLIDOS Y NOMBRES]])</f>
        <v>1</v>
      </c>
      <c r="AB1118" s="42">
        <f>IF(Tabla2[[#This Row],[Trabajador]]&gt;1,1/Tabla2[[#This Row],[Trabajador]],Tabla2[[#This Row],[Trabajador]])</f>
        <v>1</v>
      </c>
      <c r="AC1118" t="str">
        <f>+IFERROR(IF(Tabla2[[#This Row],[FECHA CESE/BAJA]]="","No Aplica",IF(AND(MONTH(Tabla2[[#This Row],[FECHA CESE/BAJA]])=MONTH(TODAY()-30),YEAR(Tabla2[[#This Row],[FECHA CESE/BAJA]])=YEAR(TODAY())),MONTH(TODAY()-30)&amp;"-"&amp;YEAR(TODAY()),"Borrar")),"No aplica")</f>
        <v>No Aplica</v>
      </c>
      <c r="AD1118" t="str">
        <f>+IFERROR(IF(Tabla2[[#This Row],[FECHA INICIO DE LABORES EN OBRA]]="","No Aplica",IF(AND(MONTH(Tabla2[[#This Row],[FECHA INICIO DE LABORES EN OBRA]])=MONTH(TODAY()-30),YEAR(Tabla2[[#This Row],[FECHA INICIO DE LABORES EN OBRA]])=YEAR(TODAY())),MONTH(TODAY()-30)&amp;"-"&amp;YEAR(TODAY()),"No Aplica")),"No Aplica")</f>
        <v>No Aplica</v>
      </c>
    </row>
    <row r="1119" spans="1:30" x14ac:dyDescent="0.25">
      <c r="A1119" s="13" t="s">
        <v>5091</v>
      </c>
      <c r="B1119" s="15" t="s">
        <v>5092</v>
      </c>
      <c r="C1119" s="15" t="s">
        <v>5093</v>
      </c>
      <c r="D1119" s="15">
        <v>72899727</v>
      </c>
      <c r="E1119" s="15" t="s">
        <v>203</v>
      </c>
      <c r="F1119" s="39">
        <v>36430</v>
      </c>
      <c r="G1119" s="15">
        <v>2</v>
      </c>
      <c r="H1119" s="15" t="s">
        <v>5096</v>
      </c>
      <c r="I1119" s="15" t="s">
        <v>5097</v>
      </c>
      <c r="J1119" s="15" t="s">
        <v>5519</v>
      </c>
      <c r="K1119" s="15" t="s">
        <v>27</v>
      </c>
      <c r="L1119" s="40" t="s">
        <v>6</v>
      </c>
      <c r="M1119" s="39"/>
      <c r="N1119" s="41" t="s">
        <v>2687</v>
      </c>
      <c r="O1119" s="39">
        <v>44986</v>
      </c>
      <c r="P1119" s="40">
        <v>1</v>
      </c>
      <c r="Q1119" s="40">
        <v>4</v>
      </c>
      <c r="R1119" s="40" t="str">
        <f>IFERROR(VLOOKUP(Tabla2[[#This Row],[CONTRATISTA PRNCIPAL]],Hoja1!$L$5:$M$9,2,FALSE),"CJV")</f>
        <v>CJV</v>
      </c>
      <c r="S1119" s="40" t="str">
        <f>IF(Tabla2[[#This Row],[EMPRESA]]=Tabla2[[#This Row],[CONTRATISTA PRNCIPAL]],"Principal","Secundaria")</f>
        <v>Secundaria</v>
      </c>
      <c r="T1119" s="42">
        <f>IFERROR(1/COUNTIF(Tabla2[CONTRATISTA PRNCIPAL],Tabla2[[#This Row],[CONTRATISTA PRNCIPAL]]),0)</f>
        <v>0.006666666666666667</v>
      </c>
      <c r="U1119" s="43">
        <f>IF(((TODAY()-Tabla2[[#This Row],[FECHA NACIMIENTO]])/365)&lt;18,"Corregir", IF(((TODAY()-Tabla2[[#This Row],[FECHA NACIMIENTO]])/365)&gt;80, "Corregir",ROUNDDOWN(((TODAY()-Tabla2[[#This Row],[FECHA NACIMIENTO]])/365),0)))</f>
        <v>24</v>
      </c>
      <c r="V11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19" s="44" t="str">
        <f>+IF(Tabla2[[#This Row],[Edad]]="Corregir","Corregir","Ok")</f>
        <v>Ok</v>
      </c>
      <c r="X1119" s="42" t="str">
        <f>+IFERROR(VLOOKUP(Tabla2[[#This Row],[DISTRITO SEGÚN DNI]],Hoja1!$A$2:$B$32,2,FALSE),"No")</f>
        <v>CALLAO</v>
      </c>
      <c r="Y1119" s="42" t="str">
        <f>IF(OR(LOWER(Tabla2[[#This Row],[GENERO]])="masculino", LOWER(Tabla2[[#This Row],[GENERO]])="femenino"),"OK","Corregir")</f>
        <v>OK</v>
      </c>
      <c r="Z1119" s="42" t="str">
        <f>+IF(Tabla2[[#This Row],[Nro. DNI / CE]]="","Corregir",IF(LEN(Tabla2[[#This Row],[Nro. DNI / CE]])&gt;=8,"OK","Corregir"))</f>
        <v>OK</v>
      </c>
      <c r="AA1119" s="42">
        <f>COUNTIF(Tabla2[APELLIDOS Y NOMBRES],Tabla2[[#This Row],[APELLIDOS Y NOMBRES]])</f>
        <v>1</v>
      </c>
      <c r="AB1119" s="42">
        <f>IF(Tabla2[[#This Row],[Trabajador]]&gt;1,1/Tabla2[[#This Row],[Trabajador]],Tabla2[[#This Row],[Trabajador]])</f>
        <v>1</v>
      </c>
      <c r="AC1119" t="str">
        <f>+IFERROR(IF(Tabla2[[#This Row],[FECHA CESE/BAJA]]="","No Aplica",IF(AND(MONTH(Tabla2[[#This Row],[FECHA CESE/BAJA]])=MONTH(TODAY()-30),YEAR(Tabla2[[#This Row],[FECHA CESE/BAJA]])=YEAR(TODAY())),MONTH(TODAY()-30)&amp;"-"&amp;YEAR(TODAY()),"Borrar")),"No aplica")</f>
        <v>No Aplica</v>
      </c>
      <c r="AD1119" t="str">
        <f>+IFERROR(IF(Tabla2[[#This Row],[FECHA INICIO DE LABORES EN OBRA]]="","No Aplica",IF(AND(MONTH(Tabla2[[#This Row],[FECHA INICIO DE LABORES EN OBRA]])=MONTH(TODAY()-30),YEAR(Tabla2[[#This Row],[FECHA INICIO DE LABORES EN OBRA]])=YEAR(TODAY())),MONTH(TODAY()-30)&amp;"-"&amp;YEAR(TODAY()),"No Aplica")),"No Aplica")</f>
        <v>No Aplica</v>
      </c>
    </row>
    <row r="1120" spans="1:30" x14ac:dyDescent="0.25">
      <c r="A1120" s="13" t="s">
        <v>5091</v>
      </c>
      <c r="B1120" s="15" t="s">
        <v>5092</v>
      </c>
      <c r="C1120" s="15" t="s">
        <v>5093</v>
      </c>
      <c r="D1120" s="15">
        <v>44947169</v>
      </c>
      <c r="E1120" s="15" t="s">
        <v>5520</v>
      </c>
      <c r="F1120" s="39">
        <v>32129</v>
      </c>
      <c r="G1120" s="15">
        <v>2</v>
      </c>
      <c r="H1120" s="15" t="s">
        <v>5176</v>
      </c>
      <c r="I1120" s="15" t="s">
        <v>5097</v>
      </c>
      <c r="J1120" s="15" t="s">
        <v>5521</v>
      </c>
      <c r="K1120" s="15" t="s">
        <v>2182</v>
      </c>
      <c r="L1120" s="40" t="s">
        <v>6</v>
      </c>
      <c r="M1120" s="39"/>
      <c r="N1120" s="41" t="s">
        <v>2687</v>
      </c>
      <c r="O1120" s="39">
        <v>44844</v>
      </c>
      <c r="P1120" s="40">
        <v>1</v>
      </c>
      <c r="Q1120" s="40">
        <v>4</v>
      </c>
      <c r="R1120" s="40" t="str">
        <f>IFERROR(VLOOKUP(Tabla2[[#This Row],[CONTRATISTA PRNCIPAL]],Hoja1!$L$5:$M$9,2,FALSE),"CJV")</f>
        <v>CJV</v>
      </c>
      <c r="S1120" s="40" t="str">
        <f>IF(Tabla2[[#This Row],[EMPRESA]]=Tabla2[[#This Row],[CONTRATISTA PRNCIPAL]],"Principal","Secundaria")</f>
        <v>Secundaria</v>
      </c>
      <c r="T1120" s="42">
        <f>IFERROR(1/COUNTIF(Tabla2[CONTRATISTA PRNCIPAL],Tabla2[[#This Row],[CONTRATISTA PRNCIPAL]]),0)</f>
        <v>0.006666666666666667</v>
      </c>
      <c r="U1120" s="43">
        <f>IF(((TODAY()-Tabla2[[#This Row],[FECHA NACIMIENTO]])/365)&lt;18,"Corregir", IF(((TODAY()-Tabla2[[#This Row],[FECHA NACIMIENTO]])/365)&gt;80, "Corregir",ROUNDDOWN(((TODAY()-Tabla2[[#This Row],[FECHA NACIMIENTO]])/365),0)))</f>
        <v>35</v>
      </c>
      <c r="V11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20" s="44" t="str">
        <f>+IF(Tabla2[[#This Row],[Edad]]="Corregir","Corregir","Ok")</f>
        <v>Ok</v>
      </c>
      <c r="X1120" s="42" t="str">
        <f>+IFERROR(VLOOKUP(Tabla2[[#This Row],[DISTRITO SEGÚN DNI]],Hoja1!$A$2:$B$32,2,FALSE),"No")</f>
        <v>No</v>
      </c>
      <c r="Y1120" s="42" t="str">
        <f>IF(OR(LOWER(Tabla2[[#This Row],[GENERO]])="masculino", LOWER(Tabla2[[#This Row],[GENERO]])="femenino"),"OK","Corregir")</f>
        <v>OK</v>
      </c>
      <c r="Z1120" s="42" t="str">
        <f>+IF(Tabla2[[#This Row],[Nro. DNI / CE]]="","Corregir",IF(LEN(Tabla2[[#This Row],[Nro. DNI / CE]])&gt;=8,"OK","Corregir"))</f>
        <v>OK</v>
      </c>
      <c r="AA1120" s="42">
        <f>COUNTIF(Tabla2[APELLIDOS Y NOMBRES],Tabla2[[#This Row],[APELLIDOS Y NOMBRES]])</f>
        <v>1</v>
      </c>
      <c r="AB1120" s="42">
        <f>IF(Tabla2[[#This Row],[Trabajador]]&gt;1,1/Tabla2[[#This Row],[Trabajador]],Tabla2[[#This Row],[Trabajador]])</f>
        <v>1</v>
      </c>
      <c r="AC1120" t="str">
        <f>+IFERROR(IF(Tabla2[[#This Row],[FECHA CESE/BAJA]]="","No Aplica",IF(AND(MONTH(Tabla2[[#This Row],[FECHA CESE/BAJA]])=MONTH(TODAY()-30),YEAR(Tabla2[[#This Row],[FECHA CESE/BAJA]])=YEAR(TODAY())),MONTH(TODAY()-30)&amp;"-"&amp;YEAR(TODAY()),"Borrar")),"No aplica")</f>
        <v>No Aplica</v>
      </c>
      <c r="AD1120" t="str">
        <f>+IFERROR(IF(Tabla2[[#This Row],[FECHA INICIO DE LABORES EN OBRA]]="","No Aplica",IF(AND(MONTH(Tabla2[[#This Row],[FECHA INICIO DE LABORES EN OBRA]])=MONTH(TODAY()-30),YEAR(Tabla2[[#This Row],[FECHA INICIO DE LABORES EN OBRA]])=YEAR(TODAY())),MONTH(TODAY()-30)&amp;"-"&amp;YEAR(TODAY()),"No Aplica")),"No Aplica")</f>
        <v>No Aplica</v>
      </c>
    </row>
    <row r="1121" spans="1:30" x14ac:dyDescent="0.25">
      <c r="A1121" s="13" t="s">
        <v>5091</v>
      </c>
      <c r="B1121" s="15" t="s">
        <v>5092</v>
      </c>
      <c r="C1121" s="15" t="s">
        <v>5093</v>
      </c>
      <c r="D1121" s="15" t="s">
        <v>5522</v>
      </c>
      <c r="E1121" s="15" t="s">
        <v>5523</v>
      </c>
      <c r="F1121" s="39">
        <v>35695</v>
      </c>
      <c r="G1121" s="15">
        <v>2</v>
      </c>
      <c r="H1121" s="15" t="s">
        <v>5096</v>
      </c>
      <c r="I1121" s="15" t="s">
        <v>5097</v>
      </c>
      <c r="J1121" s="15" t="s">
        <v>5524</v>
      </c>
      <c r="K1121" s="15" t="s">
        <v>5525</v>
      </c>
      <c r="L1121" s="40" t="s">
        <v>6</v>
      </c>
      <c r="M1121" s="39"/>
      <c r="N1121" s="41" t="s">
        <v>2687</v>
      </c>
      <c r="O1121" s="39">
        <v>45022</v>
      </c>
      <c r="P1121" s="40">
        <v>1</v>
      </c>
      <c r="Q1121" s="40">
        <v>4</v>
      </c>
      <c r="R1121" s="40" t="str">
        <f>IFERROR(VLOOKUP(Tabla2[[#This Row],[CONTRATISTA PRNCIPAL]],Hoja1!$L$5:$M$9,2,FALSE),"CJV")</f>
        <v>CJV</v>
      </c>
      <c r="S1121" s="40" t="str">
        <f>IF(Tabla2[[#This Row],[EMPRESA]]=Tabla2[[#This Row],[CONTRATISTA PRNCIPAL]],"Principal","Secundaria")</f>
        <v>Secundaria</v>
      </c>
      <c r="T1121" s="42">
        <f>IFERROR(1/COUNTIF(Tabla2[CONTRATISTA PRNCIPAL],Tabla2[[#This Row],[CONTRATISTA PRNCIPAL]]),0)</f>
        <v>0.006666666666666667</v>
      </c>
      <c r="U1121" s="43">
        <f>IF(((TODAY()-Tabla2[[#This Row],[FECHA NACIMIENTO]])/365)&lt;18,"Corregir", IF(((TODAY()-Tabla2[[#This Row],[FECHA NACIMIENTO]])/365)&gt;80, "Corregir",ROUNDDOWN(((TODAY()-Tabla2[[#This Row],[FECHA NACIMIENTO]])/365),0)))</f>
        <v>26</v>
      </c>
      <c r="V11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21" s="44" t="str">
        <f>+IF(Tabla2[[#This Row],[Edad]]="Corregir","Corregir","Ok")</f>
        <v>Ok</v>
      </c>
      <c r="X1121" s="42" t="str">
        <f>+IFERROR(VLOOKUP(Tabla2[[#This Row],[DISTRITO SEGÚN DNI]],Hoja1!$A$2:$B$32,2,FALSE),"No")</f>
        <v>No</v>
      </c>
      <c r="Y1121" s="42" t="str">
        <f>IF(OR(LOWER(Tabla2[[#This Row],[GENERO]])="masculino", LOWER(Tabla2[[#This Row],[GENERO]])="femenino"),"OK","Corregir")</f>
        <v>OK</v>
      </c>
      <c r="Z1121" s="42" t="str">
        <f>+IF(Tabla2[[#This Row],[Nro. DNI / CE]]="","Corregir",IF(LEN(Tabla2[[#This Row],[Nro. DNI / CE]])&gt;=8,"OK","Corregir"))</f>
        <v>OK</v>
      </c>
      <c r="AA1121" s="42">
        <f>COUNTIF(Tabla2[APELLIDOS Y NOMBRES],Tabla2[[#This Row],[APELLIDOS Y NOMBRES]])</f>
        <v>1</v>
      </c>
      <c r="AB1121" s="42">
        <f>IF(Tabla2[[#This Row],[Trabajador]]&gt;1,1/Tabla2[[#This Row],[Trabajador]],Tabla2[[#This Row],[Trabajador]])</f>
        <v>1</v>
      </c>
      <c r="AC1121" t="str">
        <f>+IFERROR(IF(Tabla2[[#This Row],[FECHA CESE/BAJA]]="","No Aplica",IF(AND(MONTH(Tabla2[[#This Row],[FECHA CESE/BAJA]])=MONTH(TODAY()-30),YEAR(Tabla2[[#This Row],[FECHA CESE/BAJA]])=YEAR(TODAY())),MONTH(TODAY()-30)&amp;"-"&amp;YEAR(TODAY()),"Borrar")),"No aplica")</f>
        <v>No Aplica</v>
      </c>
      <c r="AD1121" t="str">
        <f>+IFERROR(IF(Tabla2[[#This Row],[FECHA INICIO DE LABORES EN OBRA]]="","No Aplica",IF(AND(MONTH(Tabla2[[#This Row],[FECHA INICIO DE LABORES EN OBRA]])=MONTH(TODAY()-30),YEAR(Tabla2[[#This Row],[FECHA INICIO DE LABORES EN OBRA]])=YEAR(TODAY())),MONTH(TODAY()-30)&amp;"-"&amp;YEAR(TODAY()),"No Aplica")),"No Aplica")</f>
        <v>No Aplica</v>
      </c>
    </row>
    <row r="1122" spans="1:30" x14ac:dyDescent="0.25">
      <c r="A1122" s="13">
        <v>20547132158</v>
      </c>
      <c r="B1122" s="15" t="s">
        <v>5526</v>
      </c>
      <c r="C1122" s="15" t="s">
        <v>5527</v>
      </c>
      <c r="D1122" s="15" t="s">
        <v>5528</v>
      </c>
      <c r="E1122" s="15" t="s">
        <v>5529</v>
      </c>
      <c r="F1122" s="39">
        <v>31625</v>
      </c>
      <c r="G1122" s="15">
        <v>1</v>
      </c>
      <c r="H1122" s="15" t="s">
        <v>5530</v>
      </c>
      <c r="I1122" s="15" t="s">
        <v>5531</v>
      </c>
      <c r="J1122" s="15" t="s">
        <v>5532</v>
      </c>
      <c r="K1122" s="15" t="s">
        <v>2641</v>
      </c>
      <c r="L1122" s="40" t="s">
        <v>6</v>
      </c>
      <c r="M1122" s="39" t="s">
        <v>29</v>
      </c>
      <c r="N1122" s="41" t="s">
        <v>2098</v>
      </c>
      <c r="O1122" s="39">
        <v>45100</v>
      </c>
      <c r="P1122" s="40">
        <v>1</v>
      </c>
      <c r="Q1122" s="40">
        <v>1</v>
      </c>
      <c r="R1122" s="40" t="str">
        <f>IFERROR(VLOOKUP(Tabla2[[#This Row],[CONTRATISTA PRNCIPAL]],Hoja1!$L$5:$M$9,2,FALSE),"CJV")</f>
        <v>CJV</v>
      </c>
      <c r="S1122" s="40" t="str">
        <f>IF(Tabla2[[#This Row],[EMPRESA]]=Tabla2[[#This Row],[CONTRATISTA PRNCIPAL]],"Principal","Secundaria")</f>
        <v>Secundaria</v>
      </c>
      <c r="T1122" s="42">
        <f>IFERROR(1/COUNTIF(Tabla2[CONTRATISTA PRNCIPAL],Tabla2[[#This Row],[CONTRATISTA PRNCIPAL]]),0)</f>
        <v>0.05263157894736842</v>
      </c>
      <c r="U1122" s="43">
        <f>IF(((TODAY()-Tabla2[[#This Row],[FECHA NACIMIENTO]])/365)&lt;18,"Corregir", IF(((TODAY()-Tabla2[[#This Row],[FECHA NACIMIENTO]])/365)&gt;80, "Corregir",ROUNDDOWN(((TODAY()-Tabla2[[#This Row],[FECHA NACIMIENTO]])/365),0)))</f>
        <v>37</v>
      </c>
      <c r="V11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22" s="44" t="str">
        <f>+IF(Tabla2[[#This Row],[Edad]]="Corregir","Corregir","Ok")</f>
        <v>Ok</v>
      </c>
      <c r="X1122" s="42" t="str">
        <f>+IFERROR(VLOOKUP(Tabla2[[#This Row],[DISTRITO SEGÚN DNI]],Hoja1!$A$2:$B$32,2,FALSE),"No")</f>
        <v>No</v>
      </c>
      <c r="Y1122" s="42" t="str">
        <f>IF(OR(LOWER(Tabla2[[#This Row],[GENERO]])="masculino", LOWER(Tabla2[[#This Row],[GENERO]])="femenino"),"OK","Corregir")</f>
        <v>OK</v>
      </c>
      <c r="Z1122" s="42" t="str">
        <f>+IF(Tabla2[[#This Row],[Nro. DNI / CE]]="","Corregir",IF(LEN(Tabla2[[#This Row],[Nro. DNI / CE]])&gt;=8,"OK","Corregir"))</f>
        <v>OK</v>
      </c>
      <c r="AA1122" s="42">
        <f>COUNTIF(Tabla2[APELLIDOS Y NOMBRES],Tabla2[[#This Row],[APELLIDOS Y NOMBRES]])</f>
        <v>1</v>
      </c>
      <c r="AB1122" s="42">
        <f>IF(Tabla2[[#This Row],[Trabajador]]&gt;1,1/Tabla2[[#This Row],[Trabajador]],Tabla2[[#This Row],[Trabajador]])</f>
        <v>1</v>
      </c>
      <c r="AC1122" t="str">
        <f>+IFERROR(IF(Tabla2[[#This Row],[FECHA CESE/BAJA]]="","No Aplica",IF(AND(MONTH(Tabla2[[#This Row],[FECHA CESE/BAJA]])=MONTH(TODAY()-30),YEAR(Tabla2[[#This Row],[FECHA CESE/BAJA]])=YEAR(TODAY())),MONTH(TODAY()-30)&amp;"-"&amp;YEAR(TODAY()),"Borrar")),"No aplica")</f>
        <v>No aplica</v>
      </c>
      <c r="AD1122" t="str">
        <f>+IFERROR(IF(Tabla2[[#This Row],[FECHA INICIO DE LABORES EN OBRA]]="","No Aplica",IF(AND(MONTH(Tabla2[[#This Row],[FECHA INICIO DE LABORES EN OBRA]])=MONTH(TODAY()-30),YEAR(Tabla2[[#This Row],[FECHA INICIO DE LABORES EN OBRA]])=YEAR(TODAY())),MONTH(TODAY()-30)&amp;"-"&amp;YEAR(TODAY()),"No Aplica")),"No Aplica")</f>
        <v>No Aplica</v>
      </c>
    </row>
    <row r="1123" spans="1:30" x14ac:dyDescent="0.25">
      <c r="A1123" s="13">
        <v>20547132158</v>
      </c>
      <c r="B1123" s="15" t="s">
        <v>5526</v>
      </c>
      <c r="C1123" s="15" t="s">
        <v>5527</v>
      </c>
      <c r="D1123" s="15" t="s">
        <v>5533</v>
      </c>
      <c r="E1123" s="15" t="s">
        <v>5534</v>
      </c>
      <c r="F1123" s="39">
        <v>23128</v>
      </c>
      <c r="G1123" s="15">
        <v>1</v>
      </c>
      <c r="H1123" s="15" t="s">
        <v>5535</v>
      </c>
      <c r="I1123" s="15" t="s">
        <v>5531</v>
      </c>
      <c r="J1123" s="15" t="s">
        <v>5536</v>
      </c>
      <c r="K1123" s="15" t="s">
        <v>2641</v>
      </c>
      <c r="L1123" s="40" t="s">
        <v>6</v>
      </c>
      <c r="M1123" s="39" t="s">
        <v>29</v>
      </c>
      <c r="N1123" s="41" t="s">
        <v>2098</v>
      </c>
      <c r="O1123" s="39">
        <v>45100</v>
      </c>
      <c r="P1123" s="40">
        <v>1</v>
      </c>
      <c r="Q1123" s="40">
        <v>1</v>
      </c>
      <c r="R1123" s="40" t="str">
        <f>IFERROR(VLOOKUP(Tabla2[[#This Row],[CONTRATISTA PRNCIPAL]],Hoja1!$L$5:$M$9,2,FALSE),"CJV")</f>
        <v>CJV</v>
      </c>
      <c r="S1123" s="40" t="str">
        <f>IF(Tabla2[[#This Row],[EMPRESA]]=Tabla2[[#This Row],[CONTRATISTA PRNCIPAL]],"Principal","Secundaria")</f>
        <v>Secundaria</v>
      </c>
      <c r="T1123" s="42">
        <f>IFERROR(1/COUNTIF(Tabla2[CONTRATISTA PRNCIPAL],Tabla2[[#This Row],[CONTRATISTA PRNCIPAL]]),0)</f>
        <v>0.05263157894736842</v>
      </c>
      <c r="U1123" s="43">
        <f>IF(((TODAY()-Tabla2[[#This Row],[FECHA NACIMIENTO]])/365)&lt;18,"Corregir", IF(((TODAY()-Tabla2[[#This Row],[FECHA NACIMIENTO]])/365)&gt;80, "Corregir",ROUNDDOWN(((TODAY()-Tabla2[[#This Row],[FECHA NACIMIENTO]])/365),0)))</f>
        <v>60</v>
      </c>
      <c r="V11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123" s="44" t="str">
        <f>+IF(Tabla2[[#This Row],[Edad]]="Corregir","Corregir","Ok")</f>
        <v>Ok</v>
      </c>
      <c r="X1123" s="42" t="str">
        <f>+IFERROR(VLOOKUP(Tabla2[[#This Row],[DISTRITO SEGÚN DNI]],Hoja1!$A$2:$B$32,2,FALSE),"No")</f>
        <v>No</v>
      </c>
      <c r="Y1123" s="42" t="str">
        <f>IF(OR(LOWER(Tabla2[[#This Row],[GENERO]])="masculino", LOWER(Tabla2[[#This Row],[GENERO]])="femenino"),"OK","Corregir")</f>
        <v>OK</v>
      </c>
      <c r="Z1123" s="42" t="str">
        <f>+IF(Tabla2[[#This Row],[Nro. DNI / CE]]="","Corregir",IF(LEN(Tabla2[[#This Row],[Nro. DNI / CE]])&gt;=8,"OK","Corregir"))</f>
        <v>OK</v>
      </c>
      <c r="AA1123" s="42">
        <f>COUNTIF(Tabla2[APELLIDOS Y NOMBRES],Tabla2[[#This Row],[APELLIDOS Y NOMBRES]])</f>
        <v>1</v>
      </c>
      <c r="AB1123" s="42">
        <f>IF(Tabla2[[#This Row],[Trabajador]]&gt;1,1/Tabla2[[#This Row],[Trabajador]],Tabla2[[#This Row],[Trabajador]])</f>
        <v>1</v>
      </c>
      <c r="AC1123" t="str">
        <f>+IFERROR(IF(Tabla2[[#This Row],[FECHA CESE/BAJA]]="","No Aplica",IF(AND(MONTH(Tabla2[[#This Row],[FECHA CESE/BAJA]])=MONTH(TODAY()-30),YEAR(Tabla2[[#This Row],[FECHA CESE/BAJA]])=YEAR(TODAY())),MONTH(TODAY()-30)&amp;"-"&amp;YEAR(TODAY()),"Borrar")),"No aplica")</f>
        <v>No aplica</v>
      </c>
      <c r="AD1123" t="str">
        <f>+IFERROR(IF(Tabla2[[#This Row],[FECHA INICIO DE LABORES EN OBRA]]="","No Aplica",IF(AND(MONTH(Tabla2[[#This Row],[FECHA INICIO DE LABORES EN OBRA]])=MONTH(TODAY()-30),YEAR(Tabla2[[#This Row],[FECHA INICIO DE LABORES EN OBRA]])=YEAR(TODAY())),MONTH(TODAY()-30)&amp;"-"&amp;YEAR(TODAY()),"No Aplica")),"No Aplica")</f>
        <v>No Aplica</v>
      </c>
    </row>
    <row r="1124" spans="1:30" x14ac:dyDescent="0.25">
      <c r="A1124" s="13">
        <v>20547132158</v>
      </c>
      <c r="B1124" s="15" t="s">
        <v>5526</v>
      </c>
      <c r="C1124" s="15" t="s">
        <v>5527</v>
      </c>
      <c r="D1124" s="15" t="s">
        <v>5537</v>
      </c>
      <c r="E1124" s="15" t="s">
        <v>5538</v>
      </c>
      <c r="F1124" s="39">
        <v>22442</v>
      </c>
      <c r="G1124" s="15">
        <v>1</v>
      </c>
      <c r="H1124" s="15" t="s">
        <v>5535</v>
      </c>
      <c r="I1124" s="15" t="s">
        <v>5531</v>
      </c>
      <c r="J1124" s="15" t="s">
        <v>5539</v>
      </c>
      <c r="K1124" s="15" t="s">
        <v>2267</v>
      </c>
      <c r="L1124" s="40" t="s">
        <v>6</v>
      </c>
      <c r="M1124" s="39" t="s">
        <v>29</v>
      </c>
      <c r="N1124" s="41" t="s">
        <v>2098</v>
      </c>
      <c r="O1124" s="39">
        <v>45100</v>
      </c>
      <c r="P1124" s="40">
        <v>1</v>
      </c>
      <c r="Q1124" s="40">
        <v>1</v>
      </c>
      <c r="R1124" s="40" t="str">
        <f>IFERROR(VLOOKUP(Tabla2[[#This Row],[CONTRATISTA PRNCIPAL]],Hoja1!$L$5:$M$9,2,FALSE),"CJV")</f>
        <v>CJV</v>
      </c>
      <c r="S1124" s="40" t="str">
        <f>IF(Tabla2[[#This Row],[EMPRESA]]=Tabla2[[#This Row],[CONTRATISTA PRNCIPAL]],"Principal","Secundaria")</f>
        <v>Secundaria</v>
      </c>
      <c r="T1124" s="42">
        <f>IFERROR(1/COUNTIF(Tabla2[CONTRATISTA PRNCIPAL],Tabla2[[#This Row],[CONTRATISTA PRNCIPAL]]),0)</f>
        <v>0.05263157894736842</v>
      </c>
      <c r="U1124" s="43">
        <f>IF(((TODAY()-Tabla2[[#This Row],[FECHA NACIMIENTO]])/365)&lt;18,"Corregir", IF(((TODAY()-Tabla2[[#This Row],[FECHA NACIMIENTO]])/365)&gt;80, "Corregir",ROUNDDOWN(((TODAY()-Tabla2[[#This Row],[FECHA NACIMIENTO]])/365),0)))</f>
        <v>62</v>
      </c>
      <c r="V11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124" s="44" t="str">
        <f>+IF(Tabla2[[#This Row],[Edad]]="Corregir","Corregir","Ok")</f>
        <v>Ok</v>
      </c>
      <c r="X1124" s="42" t="str">
        <f>+IFERROR(VLOOKUP(Tabla2[[#This Row],[DISTRITO SEGÚN DNI]],Hoja1!$A$2:$B$32,2,FALSE),"No")</f>
        <v>No</v>
      </c>
      <c r="Y1124" s="42" t="str">
        <f>IF(OR(LOWER(Tabla2[[#This Row],[GENERO]])="masculino", LOWER(Tabla2[[#This Row],[GENERO]])="femenino"),"OK","Corregir")</f>
        <v>OK</v>
      </c>
      <c r="Z1124" s="42" t="str">
        <f>+IF(Tabla2[[#This Row],[Nro. DNI / CE]]="","Corregir",IF(LEN(Tabla2[[#This Row],[Nro. DNI / CE]])&gt;=8,"OK","Corregir"))</f>
        <v>OK</v>
      </c>
      <c r="AA1124" s="42">
        <f>COUNTIF(Tabla2[APELLIDOS Y NOMBRES],Tabla2[[#This Row],[APELLIDOS Y NOMBRES]])</f>
        <v>1</v>
      </c>
      <c r="AB1124" s="42">
        <f>IF(Tabla2[[#This Row],[Trabajador]]&gt;1,1/Tabla2[[#This Row],[Trabajador]],Tabla2[[#This Row],[Trabajador]])</f>
        <v>1</v>
      </c>
      <c r="AC1124" t="str">
        <f>+IFERROR(IF(Tabla2[[#This Row],[FECHA CESE/BAJA]]="","No Aplica",IF(AND(MONTH(Tabla2[[#This Row],[FECHA CESE/BAJA]])=MONTH(TODAY()-30),YEAR(Tabla2[[#This Row],[FECHA CESE/BAJA]])=YEAR(TODAY())),MONTH(TODAY()-30)&amp;"-"&amp;YEAR(TODAY()),"Borrar")),"No aplica")</f>
        <v>No aplica</v>
      </c>
      <c r="AD1124" t="str">
        <f>+IFERROR(IF(Tabla2[[#This Row],[FECHA INICIO DE LABORES EN OBRA]]="","No Aplica",IF(AND(MONTH(Tabla2[[#This Row],[FECHA INICIO DE LABORES EN OBRA]])=MONTH(TODAY()-30),YEAR(Tabla2[[#This Row],[FECHA INICIO DE LABORES EN OBRA]])=YEAR(TODAY())),MONTH(TODAY()-30)&amp;"-"&amp;YEAR(TODAY()),"No Aplica")),"No Aplica")</f>
        <v>No Aplica</v>
      </c>
    </row>
    <row r="1125" spans="1:30" x14ac:dyDescent="0.25">
      <c r="A1125" s="13">
        <v>20547132158</v>
      </c>
      <c r="B1125" s="15" t="s">
        <v>5526</v>
      </c>
      <c r="C1125" s="15" t="s">
        <v>5527</v>
      </c>
      <c r="D1125" s="15">
        <v>10744401</v>
      </c>
      <c r="E1125" s="15" t="s">
        <v>5540</v>
      </c>
      <c r="F1125" s="39">
        <v>28440</v>
      </c>
      <c r="G1125" s="15">
        <v>1</v>
      </c>
      <c r="H1125" s="15" t="s">
        <v>5535</v>
      </c>
      <c r="I1125" s="15" t="s">
        <v>5531</v>
      </c>
      <c r="J1125" s="15" t="s">
        <v>5541</v>
      </c>
      <c r="K1125" s="15" t="s">
        <v>2641</v>
      </c>
      <c r="L1125" s="40" t="s">
        <v>6</v>
      </c>
      <c r="M1125" s="39" t="s">
        <v>29</v>
      </c>
      <c r="N1125" s="41" t="s">
        <v>2098</v>
      </c>
      <c r="O1125" s="39">
        <v>45078</v>
      </c>
      <c r="P1125" s="40">
        <v>1</v>
      </c>
      <c r="Q1125" s="40">
        <v>1</v>
      </c>
      <c r="R1125" s="40" t="str">
        <f>IFERROR(VLOOKUP(Tabla2[[#This Row],[CONTRATISTA PRNCIPAL]],Hoja1!$L$5:$M$9,2,FALSE),"CJV")</f>
        <v>CJV</v>
      </c>
      <c r="S1125" s="40" t="str">
        <f>IF(Tabla2[[#This Row],[EMPRESA]]=Tabla2[[#This Row],[CONTRATISTA PRNCIPAL]],"Principal","Secundaria")</f>
        <v>Secundaria</v>
      </c>
      <c r="T1125" s="42">
        <f>IFERROR(1/COUNTIF(Tabla2[CONTRATISTA PRNCIPAL],Tabla2[[#This Row],[CONTRATISTA PRNCIPAL]]),0)</f>
        <v>0.05263157894736842</v>
      </c>
      <c r="U1125" s="43">
        <f>IF(((TODAY()-Tabla2[[#This Row],[FECHA NACIMIENTO]])/365)&lt;18,"Corregir", IF(((TODAY()-Tabla2[[#This Row],[FECHA NACIMIENTO]])/365)&gt;80, "Corregir",ROUNDDOWN(((TODAY()-Tabla2[[#This Row],[FECHA NACIMIENTO]])/365),0)))</f>
        <v>45</v>
      </c>
      <c r="V11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25" s="44" t="str">
        <f>+IF(Tabla2[[#This Row],[Edad]]="Corregir","Corregir","Ok")</f>
        <v>Ok</v>
      </c>
      <c r="X1125" s="42" t="str">
        <f>+IFERROR(VLOOKUP(Tabla2[[#This Row],[DISTRITO SEGÚN DNI]],Hoja1!$A$2:$B$32,2,FALSE),"No")</f>
        <v>No</v>
      </c>
      <c r="Y1125" s="42" t="str">
        <f>IF(OR(LOWER(Tabla2[[#This Row],[GENERO]])="masculino", LOWER(Tabla2[[#This Row],[GENERO]])="femenino"),"OK","Corregir")</f>
        <v>OK</v>
      </c>
      <c r="Z1125" s="42" t="str">
        <f>+IF(Tabla2[[#This Row],[Nro. DNI / CE]]="","Corregir",IF(LEN(Tabla2[[#This Row],[Nro. DNI / CE]])&gt;=8,"OK","Corregir"))</f>
        <v>OK</v>
      </c>
      <c r="AA1125" s="42">
        <f>COUNTIF(Tabla2[APELLIDOS Y NOMBRES],Tabla2[[#This Row],[APELLIDOS Y NOMBRES]])</f>
        <v>1</v>
      </c>
      <c r="AB1125" s="42">
        <f>IF(Tabla2[[#This Row],[Trabajador]]&gt;1,1/Tabla2[[#This Row],[Trabajador]],Tabla2[[#This Row],[Trabajador]])</f>
        <v>1</v>
      </c>
      <c r="AC1125" t="str">
        <f>+IFERROR(IF(Tabla2[[#This Row],[FECHA CESE/BAJA]]="","No Aplica",IF(AND(MONTH(Tabla2[[#This Row],[FECHA CESE/BAJA]])=MONTH(TODAY()-30),YEAR(Tabla2[[#This Row],[FECHA CESE/BAJA]])=YEAR(TODAY())),MONTH(TODAY()-30)&amp;"-"&amp;YEAR(TODAY()),"Borrar")),"No aplica")</f>
        <v>No aplica</v>
      </c>
      <c r="AD1125" t="str">
        <f>+IFERROR(IF(Tabla2[[#This Row],[FECHA INICIO DE LABORES EN OBRA]]="","No Aplica",IF(AND(MONTH(Tabla2[[#This Row],[FECHA INICIO DE LABORES EN OBRA]])=MONTH(TODAY()-30),YEAR(Tabla2[[#This Row],[FECHA INICIO DE LABORES EN OBRA]])=YEAR(TODAY())),MONTH(TODAY()-30)&amp;"-"&amp;YEAR(TODAY()),"No Aplica")),"No Aplica")</f>
        <v>No Aplica</v>
      </c>
    </row>
    <row r="1126" spans="1:30" x14ac:dyDescent="0.25">
      <c r="A1126" s="13">
        <v>20547132158</v>
      </c>
      <c r="B1126" s="15" t="s">
        <v>5526</v>
      </c>
      <c r="C1126" s="15" t="s">
        <v>5527</v>
      </c>
      <c r="D1126" s="15">
        <v>10724941</v>
      </c>
      <c r="E1126" s="15" t="s">
        <v>5542</v>
      </c>
      <c r="F1126" s="39">
        <v>26513</v>
      </c>
      <c r="G1126" s="15">
        <v>1</v>
      </c>
      <c r="H1126" s="15" t="s">
        <v>5535</v>
      </c>
      <c r="I1126" s="15" t="s">
        <v>5531</v>
      </c>
      <c r="J1126" s="15" t="s">
        <v>5543</v>
      </c>
      <c r="K1126" s="15" t="s">
        <v>2200</v>
      </c>
      <c r="L1126" s="40" t="s">
        <v>6</v>
      </c>
      <c r="M1126" s="39" t="s">
        <v>29</v>
      </c>
      <c r="N1126" s="41" t="s">
        <v>2098</v>
      </c>
      <c r="O1126" s="39">
        <v>45078</v>
      </c>
      <c r="P1126" s="40">
        <v>1</v>
      </c>
      <c r="Q1126" s="40">
        <v>1</v>
      </c>
      <c r="R1126" s="40" t="str">
        <f>IFERROR(VLOOKUP(Tabla2[[#This Row],[CONTRATISTA PRNCIPAL]],Hoja1!$L$5:$M$9,2,FALSE),"CJV")</f>
        <v>CJV</v>
      </c>
      <c r="S1126" s="40" t="str">
        <f>IF(Tabla2[[#This Row],[EMPRESA]]=Tabla2[[#This Row],[CONTRATISTA PRNCIPAL]],"Principal","Secundaria")</f>
        <v>Secundaria</v>
      </c>
      <c r="T1126" s="42">
        <f>IFERROR(1/COUNTIF(Tabla2[CONTRATISTA PRNCIPAL],Tabla2[[#This Row],[CONTRATISTA PRNCIPAL]]),0)</f>
        <v>0.05263157894736842</v>
      </c>
      <c r="U1126" s="43">
        <f>IF(((TODAY()-Tabla2[[#This Row],[FECHA NACIMIENTO]])/365)&lt;18,"Corregir", IF(((TODAY()-Tabla2[[#This Row],[FECHA NACIMIENTO]])/365)&gt;80, "Corregir",ROUNDDOWN(((TODAY()-Tabla2[[#This Row],[FECHA NACIMIENTO]])/365),0)))</f>
        <v>51</v>
      </c>
      <c r="V11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26" s="44" t="str">
        <f>+IF(Tabla2[[#This Row],[Edad]]="Corregir","Corregir","Ok")</f>
        <v>Ok</v>
      </c>
      <c r="X1126" s="42" t="str">
        <f>+IFERROR(VLOOKUP(Tabla2[[#This Row],[DISTRITO SEGÚN DNI]],Hoja1!$A$2:$B$32,2,FALSE),"No")</f>
        <v>No</v>
      </c>
      <c r="Y1126" s="42" t="str">
        <f>IF(OR(LOWER(Tabla2[[#This Row],[GENERO]])="masculino", LOWER(Tabla2[[#This Row],[GENERO]])="femenino"),"OK","Corregir")</f>
        <v>OK</v>
      </c>
      <c r="Z1126" s="42" t="str">
        <f>+IF(Tabla2[[#This Row],[Nro. DNI / CE]]="","Corregir",IF(LEN(Tabla2[[#This Row],[Nro. DNI / CE]])&gt;=8,"OK","Corregir"))</f>
        <v>OK</v>
      </c>
      <c r="AA1126" s="42">
        <f>COUNTIF(Tabla2[APELLIDOS Y NOMBRES],Tabla2[[#This Row],[APELLIDOS Y NOMBRES]])</f>
        <v>1</v>
      </c>
      <c r="AB1126" s="42">
        <f>IF(Tabla2[[#This Row],[Trabajador]]&gt;1,1/Tabla2[[#This Row],[Trabajador]],Tabla2[[#This Row],[Trabajador]])</f>
        <v>1</v>
      </c>
      <c r="AC1126" t="str">
        <f>+IFERROR(IF(Tabla2[[#This Row],[FECHA CESE/BAJA]]="","No Aplica",IF(AND(MONTH(Tabla2[[#This Row],[FECHA CESE/BAJA]])=MONTH(TODAY()-30),YEAR(Tabla2[[#This Row],[FECHA CESE/BAJA]])=YEAR(TODAY())),MONTH(TODAY()-30)&amp;"-"&amp;YEAR(TODAY()),"Borrar")),"No aplica")</f>
        <v>No aplica</v>
      </c>
      <c r="AD1126" t="str">
        <f>+IFERROR(IF(Tabla2[[#This Row],[FECHA INICIO DE LABORES EN OBRA]]="","No Aplica",IF(AND(MONTH(Tabla2[[#This Row],[FECHA INICIO DE LABORES EN OBRA]])=MONTH(TODAY()-30),YEAR(Tabla2[[#This Row],[FECHA INICIO DE LABORES EN OBRA]])=YEAR(TODAY())),MONTH(TODAY()-30)&amp;"-"&amp;YEAR(TODAY()),"No Aplica")),"No Aplica")</f>
        <v>No Aplica</v>
      </c>
    </row>
    <row r="1127" spans="1:30" x14ac:dyDescent="0.25">
      <c r="A1127" s="13">
        <v>20547132158</v>
      </c>
      <c r="B1127" s="15" t="s">
        <v>5526</v>
      </c>
      <c r="C1127" s="15" t="s">
        <v>5527</v>
      </c>
      <c r="D1127" s="15">
        <v>40426812</v>
      </c>
      <c r="E1127" s="15" t="s">
        <v>5544</v>
      </c>
      <c r="F1127" s="39">
        <v>25526</v>
      </c>
      <c r="G1127" s="15">
        <v>1</v>
      </c>
      <c r="H1127" s="15" t="s">
        <v>5545</v>
      </c>
      <c r="I1127" s="15" t="s">
        <v>5531</v>
      </c>
      <c r="J1127" s="15" t="s">
        <v>5546</v>
      </c>
      <c r="K1127" s="15" t="s">
        <v>2418</v>
      </c>
      <c r="L1127" s="40" t="s">
        <v>6</v>
      </c>
      <c r="M1127" s="39" t="s">
        <v>29</v>
      </c>
      <c r="N1127" s="41" t="s">
        <v>2098</v>
      </c>
      <c r="O1127" s="39">
        <v>45107</v>
      </c>
      <c r="P1127" s="40">
        <v>1</v>
      </c>
      <c r="Q1127" s="40">
        <v>1</v>
      </c>
      <c r="R1127" s="40" t="str">
        <f>IFERROR(VLOOKUP(Tabla2[[#This Row],[CONTRATISTA PRNCIPAL]],Hoja1!$L$5:$M$9,2,FALSE),"CJV")</f>
        <v>CJV</v>
      </c>
      <c r="S1127" s="40" t="str">
        <f>IF(Tabla2[[#This Row],[EMPRESA]]=Tabla2[[#This Row],[CONTRATISTA PRNCIPAL]],"Principal","Secundaria")</f>
        <v>Secundaria</v>
      </c>
      <c r="T1127" s="42">
        <f>IFERROR(1/COUNTIF(Tabla2[CONTRATISTA PRNCIPAL],Tabla2[[#This Row],[CONTRATISTA PRNCIPAL]]),0)</f>
        <v>0.05263157894736842</v>
      </c>
      <c r="U1127" s="43">
        <f>IF(((TODAY()-Tabla2[[#This Row],[FECHA NACIMIENTO]])/365)&lt;18,"Corregir", IF(((TODAY()-Tabla2[[#This Row],[FECHA NACIMIENTO]])/365)&gt;80, "Corregir",ROUNDDOWN(((TODAY()-Tabla2[[#This Row],[FECHA NACIMIENTO]])/365),0)))</f>
        <v>53</v>
      </c>
      <c r="V11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27" s="44" t="str">
        <f>+IF(Tabla2[[#This Row],[Edad]]="Corregir","Corregir","Ok")</f>
        <v>Ok</v>
      </c>
      <c r="X1127" s="42" t="str">
        <f>+IFERROR(VLOOKUP(Tabla2[[#This Row],[DISTRITO SEGÚN DNI]],Hoja1!$A$2:$B$32,2,FALSE),"No")</f>
        <v>No</v>
      </c>
      <c r="Y1127" s="42" t="str">
        <f>IF(OR(LOWER(Tabla2[[#This Row],[GENERO]])="masculino", LOWER(Tabla2[[#This Row],[GENERO]])="femenino"),"OK","Corregir")</f>
        <v>OK</v>
      </c>
      <c r="Z1127" s="42" t="str">
        <f>+IF(Tabla2[[#This Row],[Nro. DNI / CE]]="","Corregir",IF(LEN(Tabla2[[#This Row],[Nro. DNI / CE]])&gt;=8,"OK","Corregir"))</f>
        <v>OK</v>
      </c>
      <c r="AA1127" s="42">
        <f>COUNTIF(Tabla2[APELLIDOS Y NOMBRES],Tabla2[[#This Row],[APELLIDOS Y NOMBRES]])</f>
        <v>1</v>
      </c>
      <c r="AB1127" s="42">
        <f>IF(Tabla2[[#This Row],[Trabajador]]&gt;1,1/Tabla2[[#This Row],[Trabajador]],Tabla2[[#This Row],[Trabajador]])</f>
        <v>1</v>
      </c>
      <c r="AC1127" t="str">
        <f>+IFERROR(IF(Tabla2[[#This Row],[FECHA CESE/BAJA]]="","No Aplica",IF(AND(MONTH(Tabla2[[#This Row],[FECHA CESE/BAJA]])=MONTH(TODAY()-30),YEAR(Tabla2[[#This Row],[FECHA CESE/BAJA]])=YEAR(TODAY())),MONTH(TODAY()-30)&amp;"-"&amp;YEAR(TODAY()),"Borrar")),"No aplica")</f>
        <v>No aplica</v>
      </c>
      <c r="AD1127" t="str">
        <f>+IFERROR(IF(Tabla2[[#This Row],[FECHA INICIO DE LABORES EN OBRA]]="","No Aplica",IF(AND(MONTH(Tabla2[[#This Row],[FECHA INICIO DE LABORES EN OBRA]])=MONTH(TODAY()-30),YEAR(Tabla2[[#This Row],[FECHA INICIO DE LABORES EN OBRA]])=YEAR(TODAY())),MONTH(TODAY()-30)&amp;"-"&amp;YEAR(TODAY()),"No Aplica")),"No Aplica")</f>
        <v>No Aplica</v>
      </c>
    </row>
    <row r="1128" ht="15" customHeight="1" spans="1:30" x14ac:dyDescent="0.25">
      <c r="A1128" s="13">
        <v>20547132158</v>
      </c>
      <c r="B1128" s="15" t="s">
        <v>5526</v>
      </c>
      <c r="C1128" s="15" t="s">
        <v>5527</v>
      </c>
      <c r="D1128" s="15">
        <v>48096087</v>
      </c>
      <c r="E1128" s="15" t="s">
        <v>5547</v>
      </c>
      <c r="F1128" s="39">
        <v>34308</v>
      </c>
      <c r="G1128" s="15">
        <v>1</v>
      </c>
      <c r="H1128" s="15" t="s">
        <v>5548</v>
      </c>
      <c r="I1128" s="15" t="s">
        <v>5531</v>
      </c>
      <c r="J1128" s="15" t="s">
        <v>5549</v>
      </c>
      <c r="K1128" s="15" t="s">
        <v>3975</v>
      </c>
      <c r="L1128" s="40" t="s">
        <v>6</v>
      </c>
      <c r="M1128" s="39" t="s">
        <v>29</v>
      </c>
      <c r="N1128" s="41" t="s">
        <v>2098</v>
      </c>
      <c r="O1128" s="39">
        <v>45078</v>
      </c>
      <c r="P1128" s="40">
        <v>1</v>
      </c>
      <c r="Q1128" s="40">
        <v>1</v>
      </c>
      <c r="R1128" s="40" t="str">
        <f>IFERROR(VLOOKUP(Tabla2[[#This Row],[CONTRATISTA PRNCIPAL]],Hoja1!$L$5:$M$9,2,FALSE),"CJV")</f>
        <v>CJV</v>
      </c>
      <c r="S1128" s="40" t="str">
        <f>IF(Tabla2[[#This Row],[EMPRESA]]=Tabla2[[#This Row],[CONTRATISTA PRNCIPAL]],"Principal","Secundaria")</f>
        <v>Secundaria</v>
      </c>
      <c r="T1128" s="42">
        <f>IFERROR(1/COUNTIF(Tabla2[CONTRATISTA PRNCIPAL],Tabla2[[#This Row],[CONTRATISTA PRNCIPAL]]),0)</f>
        <v>0.05263157894736842</v>
      </c>
      <c r="U1128" s="43">
        <f>IF(((TODAY()-Tabla2[[#This Row],[FECHA NACIMIENTO]])/365)&lt;18,"Corregir", IF(((TODAY()-Tabla2[[#This Row],[FECHA NACIMIENTO]])/365)&gt;80, "Corregir",ROUNDDOWN(((TODAY()-Tabla2[[#This Row],[FECHA NACIMIENTO]])/365),0)))</f>
        <v>29</v>
      </c>
      <c r="V11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28" s="44" t="str">
        <f>+IF(Tabla2[[#This Row],[Edad]]="Corregir","Corregir","Ok")</f>
        <v>Ok</v>
      </c>
      <c r="X1128" s="42" t="str">
        <f>+IFERROR(VLOOKUP(Tabla2[[#This Row],[DISTRITO SEGÚN DNI]],Hoja1!$A$2:$B$32,2,FALSE),"No")</f>
        <v>No</v>
      </c>
      <c r="Y1128" s="42" t="str">
        <f>IF(OR(LOWER(Tabla2[[#This Row],[GENERO]])="masculino", LOWER(Tabla2[[#This Row],[GENERO]])="femenino"),"OK","Corregir")</f>
        <v>OK</v>
      </c>
      <c r="Z1128" s="42" t="str">
        <f>+IF(Tabla2[[#This Row],[Nro. DNI / CE]]="","Corregir",IF(LEN(Tabla2[[#This Row],[Nro. DNI / CE]])&gt;=8,"OK","Corregir"))</f>
        <v>OK</v>
      </c>
      <c r="AA1128" s="42">
        <f>COUNTIF(Tabla2[APELLIDOS Y NOMBRES],Tabla2[[#This Row],[APELLIDOS Y NOMBRES]])</f>
        <v>1</v>
      </c>
      <c r="AB1128" s="42">
        <f>IF(Tabla2[[#This Row],[Trabajador]]&gt;1,1/Tabla2[[#This Row],[Trabajador]],Tabla2[[#This Row],[Trabajador]])</f>
        <v>1</v>
      </c>
      <c r="AC1128" t="str">
        <f>+IFERROR(IF(Tabla2[[#This Row],[FECHA CESE/BAJA]]="","No Aplica",IF(AND(MONTH(Tabla2[[#This Row],[FECHA CESE/BAJA]])=MONTH(TODAY()-30),YEAR(Tabla2[[#This Row],[FECHA CESE/BAJA]])=YEAR(TODAY())),MONTH(TODAY()-30)&amp;"-"&amp;YEAR(TODAY()),"Borrar")),"No aplica")</f>
        <v>No aplica</v>
      </c>
      <c r="AD1128" t="str">
        <f>+IFERROR(IF(Tabla2[[#This Row],[FECHA INICIO DE LABORES EN OBRA]]="","No Aplica",IF(AND(MONTH(Tabla2[[#This Row],[FECHA INICIO DE LABORES EN OBRA]])=MONTH(TODAY()-30),YEAR(Tabla2[[#This Row],[FECHA INICIO DE LABORES EN OBRA]])=YEAR(TODAY())),MONTH(TODAY()-30)&amp;"-"&amp;YEAR(TODAY()),"No Aplica")),"No Aplica")</f>
        <v>No Aplica</v>
      </c>
    </row>
    <row r="1129" ht="15" customHeight="1" spans="1:30" x14ac:dyDescent="0.25">
      <c r="A1129" s="13">
        <v>20547132158</v>
      </c>
      <c r="B1129" s="15" t="s">
        <v>5526</v>
      </c>
      <c r="C1129" s="15" t="s">
        <v>5527</v>
      </c>
      <c r="D1129" s="15">
        <v>74498556</v>
      </c>
      <c r="E1129" s="15" t="s">
        <v>5550</v>
      </c>
      <c r="F1129" s="39">
        <v>35632</v>
      </c>
      <c r="G1129" s="15">
        <v>1</v>
      </c>
      <c r="H1129" s="15" t="s">
        <v>3308</v>
      </c>
      <c r="I1129" s="15" t="s">
        <v>5531</v>
      </c>
      <c r="J1129" s="15" t="s">
        <v>5551</v>
      </c>
      <c r="K1129" s="15" t="s">
        <v>2418</v>
      </c>
      <c r="L1129" s="40" t="s">
        <v>6</v>
      </c>
      <c r="M1129" s="39" t="s">
        <v>29</v>
      </c>
      <c r="N1129" s="41" t="s">
        <v>2098</v>
      </c>
      <c r="O1129" s="39">
        <v>45107</v>
      </c>
      <c r="P1129" s="40">
        <v>1</v>
      </c>
      <c r="Q1129" s="40">
        <v>1</v>
      </c>
      <c r="R1129" s="40" t="str">
        <f>IFERROR(VLOOKUP(Tabla2[[#This Row],[CONTRATISTA PRNCIPAL]],Hoja1!$L$5:$M$9,2,FALSE),"CJV")</f>
        <v>CJV</v>
      </c>
      <c r="S1129" s="40" t="str">
        <f>IF(Tabla2[[#This Row],[EMPRESA]]=Tabla2[[#This Row],[CONTRATISTA PRNCIPAL]],"Principal","Secundaria")</f>
        <v>Secundaria</v>
      </c>
      <c r="T1129" s="42">
        <f>IFERROR(1/COUNTIF(Tabla2[CONTRATISTA PRNCIPAL],Tabla2[[#This Row],[CONTRATISTA PRNCIPAL]]),0)</f>
        <v>0.05263157894736842</v>
      </c>
      <c r="U1129" s="43">
        <f>IF(((TODAY()-Tabla2[[#This Row],[FECHA NACIMIENTO]])/365)&lt;18,"Corregir", IF(((TODAY()-Tabla2[[#This Row],[FECHA NACIMIENTO]])/365)&gt;80, "Corregir",ROUNDDOWN(((TODAY()-Tabla2[[#This Row],[FECHA NACIMIENTO]])/365),0)))</f>
        <v>26</v>
      </c>
      <c r="V11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29" s="44" t="str">
        <f>+IF(Tabla2[[#This Row],[Edad]]="Corregir","Corregir","Ok")</f>
        <v>Ok</v>
      </c>
      <c r="X1129" s="42" t="str">
        <f>+IFERROR(VLOOKUP(Tabla2[[#This Row],[DISTRITO SEGÚN DNI]],Hoja1!$A$2:$B$32,2,FALSE),"No")</f>
        <v>No</v>
      </c>
      <c r="Y1129" s="42" t="str">
        <f>IF(OR(LOWER(Tabla2[[#This Row],[GENERO]])="masculino", LOWER(Tabla2[[#This Row],[GENERO]])="femenino"),"OK","Corregir")</f>
        <v>OK</v>
      </c>
      <c r="Z1129" s="42" t="str">
        <f>+IF(Tabla2[[#This Row],[Nro. DNI / CE]]="","Corregir",IF(LEN(Tabla2[[#This Row],[Nro. DNI / CE]])&gt;=8,"OK","Corregir"))</f>
        <v>OK</v>
      </c>
      <c r="AA1129" s="42">
        <f>COUNTIF(Tabla2[APELLIDOS Y NOMBRES],Tabla2[[#This Row],[APELLIDOS Y NOMBRES]])</f>
        <v>1</v>
      </c>
      <c r="AB1129" s="42">
        <f>IF(Tabla2[[#This Row],[Trabajador]]&gt;1,1/Tabla2[[#This Row],[Trabajador]],Tabla2[[#This Row],[Trabajador]])</f>
        <v>1</v>
      </c>
      <c r="AC1129" t="str">
        <f>+IFERROR(IF(Tabla2[[#This Row],[FECHA CESE/BAJA]]="","No Aplica",IF(AND(MONTH(Tabla2[[#This Row],[FECHA CESE/BAJA]])=MONTH(TODAY()-30),YEAR(Tabla2[[#This Row],[FECHA CESE/BAJA]])=YEAR(TODAY())),MONTH(TODAY()-30)&amp;"-"&amp;YEAR(TODAY()),"Borrar")),"No aplica")</f>
        <v>No aplica</v>
      </c>
      <c r="AD1129" t="str">
        <f>+IFERROR(IF(Tabla2[[#This Row],[FECHA INICIO DE LABORES EN OBRA]]="","No Aplica",IF(AND(MONTH(Tabla2[[#This Row],[FECHA INICIO DE LABORES EN OBRA]])=MONTH(TODAY()-30),YEAR(Tabla2[[#This Row],[FECHA INICIO DE LABORES EN OBRA]])=YEAR(TODAY())),MONTH(TODAY()-30)&amp;"-"&amp;YEAR(TODAY()),"No Aplica")),"No Aplica")</f>
        <v>No Aplica</v>
      </c>
    </row>
    <row r="1130" ht="15" customHeight="1" spans="1:30" x14ac:dyDescent="0.25">
      <c r="A1130" s="13">
        <v>20547132158</v>
      </c>
      <c r="B1130" s="15" t="s">
        <v>5526</v>
      </c>
      <c r="C1130" s="15" t="s">
        <v>5527</v>
      </c>
      <c r="D1130" s="15">
        <v>44341330</v>
      </c>
      <c r="E1130" s="15" t="s">
        <v>5552</v>
      </c>
      <c r="F1130" s="39">
        <v>31929</v>
      </c>
      <c r="G1130" s="15">
        <v>1</v>
      </c>
      <c r="H1130" s="15" t="s">
        <v>5530</v>
      </c>
      <c r="I1130" s="15" t="s">
        <v>5531</v>
      </c>
      <c r="J1130" s="15" t="s">
        <v>5553</v>
      </c>
      <c r="K1130" s="15" t="s">
        <v>2267</v>
      </c>
      <c r="L1130" s="40" t="s">
        <v>6</v>
      </c>
      <c r="M1130" s="39" t="s">
        <v>29</v>
      </c>
      <c r="N1130" s="41" t="s">
        <v>2098</v>
      </c>
      <c r="O1130" s="39">
        <v>45078</v>
      </c>
      <c r="P1130" s="40">
        <v>1</v>
      </c>
      <c r="Q1130" s="40">
        <v>1</v>
      </c>
      <c r="R1130" s="40" t="str">
        <f>IFERROR(VLOOKUP(Tabla2[[#This Row],[CONTRATISTA PRNCIPAL]],Hoja1!$L$5:$M$9,2,FALSE),"CJV")</f>
        <v>CJV</v>
      </c>
      <c r="S1130" s="40" t="str">
        <f>IF(Tabla2[[#This Row],[EMPRESA]]=Tabla2[[#This Row],[CONTRATISTA PRNCIPAL]],"Principal","Secundaria")</f>
        <v>Secundaria</v>
      </c>
      <c r="T1130" s="42">
        <f>IFERROR(1/COUNTIF(Tabla2[CONTRATISTA PRNCIPAL],Tabla2[[#This Row],[CONTRATISTA PRNCIPAL]]),0)</f>
        <v>0.05263157894736842</v>
      </c>
      <c r="U1130" s="43">
        <f>IF(((TODAY()-Tabla2[[#This Row],[FECHA NACIMIENTO]])/365)&lt;18,"Corregir", IF(((TODAY()-Tabla2[[#This Row],[FECHA NACIMIENTO]])/365)&gt;80, "Corregir",ROUNDDOWN(((TODAY()-Tabla2[[#This Row],[FECHA NACIMIENTO]])/365),0)))</f>
        <v>36</v>
      </c>
      <c r="V11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30" s="44" t="str">
        <f>+IF(Tabla2[[#This Row],[Edad]]="Corregir","Corregir","Ok")</f>
        <v>Ok</v>
      </c>
      <c r="X1130" s="42" t="str">
        <f>+IFERROR(VLOOKUP(Tabla2[[#This Row],[DISTRITO SEGÚN DNI]],Hoja1!$A$2:$B$32,2,FALSE),"No")</f>
        <v>No</v>
      </c>
      <c r="Y1130" s="42" t="str">
        <f>IF(OR(LOWER(Tabla2[[#This Row],[GENERO]])="masculino", LOWER(Tabla2[[#This Row],[GENERO]])="femenino"),"OK","Corregir")</f>
        <v>OK</v>
      </c>
      <c r="Z1130" s="42" t="str">
        <f>+IF(Tabla2[[#This Row],[Nro. DNI / CE]]="","Corregir",IF(LEN(Tabla2[[#This Row],[Nro. DNI / CE]])&gt;=8,"OK","Corregir"))</f>
        <v>OK</v>
      </c>
      <c r="AA1130" s="42">
        <f>COUNTIF(Tabla2[APELLIDOS Y NOMBRES],Tabla2[[#This Row],[APELLIDOS Y NOMBRES]])</f>
        <v>1</v>
      </c>
      <c r="AB1130" s="42">
        <f>IF(Tabla2[[#This Row],[Trabajador]]&gt;1,1/Tabla2[[#This Row],[Trabajador]],Tabla2[[#This Row],[Trabajador]])</f>
        <v>1</v>
      </c>
      <c r="AC1130" t="str">
        <f>+IFERROR(IF(Tabla2[[#This Row],[FECHA CESE/BAJA]]="","No Aplica",IF(AND(MONTH(Tabla2[[#This Row],[FECHA CESE/BAJA]])=MONTH(TODAY()-30),YEAR(Tabla2[[#This Row],[FECHA CESE/BAJA]])=YEAR(TODAY())),MONTH(TODAY()-30)&amp;"-"&amp;YEAR(TODAY()),"Borrar")),"No aplica")</f>
        <v>No aplica</v>
      </c>
      <c r="AD1130" t="str">
        <f>+IFERROR(IF(Tabla2[[#This Row],[FECHA INICIO DE LABORES EN OBRA]]="","No Aplica",IF(AND(MONTH(Tabla2[[#This Row],[FECHA INICIO DE LABORES EN OBRA]])=MONTH(TODAY()-30),YEAR(Tabla2[[#This Row],[FECHA INICIO DE LABORES EN OBRA]])=YEAR(TODAY())),MONTH(TODAY()-30)&amp;"-"&amp;YEAR(TODAY()),"No Aplica")),"No Aplica")</f>
        <v>No Aplica</v>
      </c>
    </row>
    <row r="1131" ht="15" customHeight="1" spans="1:30" x14ac:dyDescent="0.25">
      <c r="A1131" s="13">
        <v>20547132158</v>
      </c>
      <c r="B1131" s="15" t="s">
        <v>5526</v>
      </c>
      <c r="C1131" s="15" t="s">
        <v>5527</v>
      </c>
      <c r="D1131" s="15">
        <v>71756534</v>
      </c>
      <c r="E1131" s="15" t="s">
        <v>5554</v>
      </c>
      <c r="F1131" s="39">
        <v>33993</v>
      </c>
      <c r="G1131" s="15">
        <v>1</v>
      </c>
      <c r="H1131" s="15" t="s">
        <v>5555</v>
      </c>
      <c r="I1131" s="15" t="s">
        <v>5531</v>
      </c>
      <c r="J1131" s="15" t="s">
        <v>5556</v>
      </c>
      <c r="K1131" s="15" t="s">
        <v>2641</v>
      </c>
      <c r="L1131" s="40" t="s">
        <v>6</v>
      </c>
      <c r="M1131" s="39" t="s">
        <v>29</v>
      </c>
      <c r="N1131" s="41" t="s">
        <v>2098</v>
      </c>
      <c r="O1131" s="39">
        <v>45093</v>
      </c>
      <c r="P1131" s="40">
        <v>1</v>
      </c>
      <c r="Q1131" s="40">
        <v>1</v>
      </c>
      <c r="R1131" s="40" t="str">
        <f>IFERROR(VLOOKUP(Tabla2[[#This Row],[CONTRATISTA PRNCIPAL]],Hoja1!$L$5:$M$9,2,FALSE),"CJV")</f>
        <v>CJV</v>
      </c>
      <c r="S1131" s="40" t="str">
        <f>IF(Tabla2[[#This Row],[EMPRESA]]=Tabla2[[#This Row],[CONTRATISTA PRNCIPAL]],"Principal","Secundaria")</f>
        <v>Secundaria</v>
      </c>
      <c r="T1131" s="42">
        <f>IFERROR(1/COUNTIF(Tabla2[CONTRATISTA PRNCIPAL],Tabla2[[#This Row],[CONTRATISTA PRNCIPAL]]),0)</f>
        <v>0.05263157894736842</v>
      </c>
      <c r="U1131" s="43">
        <f>IF(((TODAY()-Tabla2[[#This Row],[FECHA NACIMIENTO]])/365)&lt;18,"Corregir", IF(((TODAY()-Tabla2[[#This Row],[FECHA NACIMIENTO]])/365)&gt;80, "Corregir",ROUNDDOWN(((TODAY()-Tabla2[[#This Row],[FECHA NACIMIENTO]])/365),0)))</f>
        <v>30</v>
      </c>
      <c r="V11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31" s="44" t="str">
        <f>+IF(Tabla2[[#This Row],[Edad]]="Corregir","Corregir","Ok")</f>
        <v>Ok</v>
      </c>
      <c r="X1131" s="42" t="str">
        <f>+IFERROR(VLOOKUP(Tabla2[[#This Row],[DISTRITO SEGÚN DNI]],Hoja1!$A$2:$B$32,2,FALSE),"No")</f>
        <v>No</v>
      </c>
      <c r="Y1131" s="42" t="str">
        <f>IF(OR(LOWER(Tabla2[[#This Row],[GENERO]])="masculino", LOWER(Tabla2[[#This Row],[GENERO]])="femenino"),"OK","Corregir")</f>
        <v>OK</v>
      </c>
      <c r="Z1131" s="42" t="str">
        <f>+IF(Tabla2[[#This Row],[Nro. DNI / CE]]="","Corregir",IF(LEN(Tabla2[[#This Row],[Nro. DNI / CE]])&gt;=8,"OK","Corregir"))</f>
        <v>OK</v>
      </c>
      <c r="AA1131" s="42">
        <f>COUNTIF(Tabla2[APELLIDOS Y NOMBRES],Tabla2[[#This Row],[APELLIDOS Y NOMBRES]])</f>
        <v>1</v>
      </c>
      <c r="AB1131" s="42">
        <f>IF(Tabla2[[#This Row],[Trabajador]]&gt;1,1/Tabla2[[#This Row],[Trabajador]],Tabla2[[#This Row],[Trabajador]])</f>
        <v>1</v>
      </c>
      <c r="AC1131" t="str">
        <f>+IFERROR(IF(Tabla2[[#This Row],[FECHA CESE/BAJA]]="","No Aplica",IF(AND(MONTH(Tabla2[[#This Row],[FECHA CESE/BAJA]])=MONTH(TODAY()-30),YEAR(Tabla2[[#This Row],[FECHA CESE/BAJA]])=YEAR(TODAY())),MONTH(TODAY()-30)&amp;"-"&amp;YEAR(TODAY()),"Borrar")),"No aplica")</f>
        <v>No aplica</v>
      </c>
      <c r="AD1131" t="str">
        <f>+IFERROR(IF(Tabla2[[#This Row],[FECHA INICIO DE LABORES EN OBRA]]="","No Aplica",IF(AND(MONTH(Tabla2[[#This Row],[FECHA INICIO DE LABORES EN OBRA]])=MONTH(TODAY()-30),YEAR(Tabla2[[#This Row],[FECHA INICIO DE LABORES EN OBRA]])=YEAR(TODAY())),MONTH(TODAY()-30)&amp;"-"&amp;YEAR(TODAY()),"No Aplica")),"No Aplica")</f>
        <v>No Aplica</v>
      </c>
    </row>
    <row r="1132" ht="15" customHeight="1" spans="1:30" x14ac:dyDescent="0.25">
      <c r="A1132" s="13">
        <v>20547132158</v>
      </c>
      <c r="B1132" s="15" t="s">
        <v>5526</v>
      </c>
      <c r="C1132" s="15" t="s">
        <v>5527</v>
      </c>
      <c r="D1132" s="15">
        <v>76616248</v>
      </c>
      <c r="E1132" s="15" t="s">
        <v>5557</v>
      </c>
      <c r="F1132" s="39">
        <v>34884</v>
      </c>
      <c r="G1132" s="15">
        <v>1</v>
      </c>
      <c r="H1132" s="15" t="s">
        <v>5548</v>
      </c>
      <c r="I1132" s="15" t="s">
        <v>5531</v>
      </c>
      <c r="J1132" s="15" t="s">
        <v>5558</v>
      </c>
      <c r="K1132" s="15" t="s">
        <v>2242</v>
      </c>
      <c r="L1132" s="40" t="s">
        <v>6</v>
      </c>
      <c r="M1132" s="39" t="s">
        <v>29</v>
      </c>
      <c r="N1132" s="41" t="s">
        <v>2098</v>
      </c>
      <c r="O1132" s="39">
        <v>45107</v>
      </c>
      <c r="P1132" s="40">
        <v>1</v>
      </c>
      <c r="Q1132" s="40">
        <v>1</v>
      </c>
      <c r="R1132" s="40" t="str">
        <f>IFERROR(VLOOKUP(Tabla2[[#This Row],[CONTRATISTA PRNCIPAL]],Hoja1!$L$5:$M$9,2,FALSE),"CJV")</f>
        <v>CJV</v>
      </c>
      <c r="S1132" s="40" t="str">
        <f>IF(Tabla2[[#This Row],[EMPRESA]]=Tabla2[[#This Row],[CONTRATISTA PRNCIPAL]],"Principal","Secundaria")</f>
        <v>Secundaria</v>
      </c>
      <c r="T1132" s="42">
        <f>IFERROR(1/COUNTIF(Tabla2[CONTRATISTA PRNCIPAL],Tabla2[[#This Row],[CONTRATISTA PRNCIPAL]]),0)</f>
        <v>0.05263157894736842</v>
      </c>
      <c r="U1132" s="43">
        <f>IF(((TODAY()-Tabla2[[#This Row],[FECHA NACIMIENTO]])/365)&lt;18,"Corregir", IF(((TODAY()-Tabla2[[#This Row],[FECHA NACIMIENTO]])/365)&gt;80, "Corregir",ROUNDDOWN(((TODAY()-Tabla2[[#This Row],[FECHA NACIMIENTO]])/365),0)))</f>
        <v>28</v>
      </c>
      <c r="V11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32" s="44" t="str">
        <f>+IF(Tabla2[[#This Row],[Edad]]="Corregir","Corregir","Ok")</f>
        <v>Ok</v>
      </c>
      <c r="X1132" s="42" t="str">
        <f>+IFERROR(VLOOKUP(Tabla2[[#This Row],[DISTRITO SEGÚN DNI]],Hoja1!$A$2:$B$32,2,FALSE),"No")</f>
        <v>No</v>
      </c>
      <c r="Y1132" s="42" t="str">
        <f>IF(OR(LOWER(Tabla2[[#This Row],[GENERO]])="masculino", LOWER(Tabla2[[#This Row],[GENERO]])="femenino"),"OK","Corregir")</f>
        <v>OK</v>
      </c>
      <c r="Z1132" s="42" t="str">
        <f>+IF(Tabla2[[#This Row],[Nro. DNI / CE]]="","Corregir",IF(LEN(Tabla2[[#This Row],[Nro. DNI / CE]])&gt;=8,"OK","Corregir"))</f>
        <v>OK</v>
      </c>
      <c r="AA1132" s="42">
        <f>COUNTIF(Tabla2[APELLIDOS Y NOMBRES],Tabla2[[#This Row],[APELLIDOS Y NOMBRES]])</f>
        <v>1</v>
      </c>
      <c r="AB1132" s="42">
        <f>IF(Tabla2[[#This Row],[Trabajador]]&gt;1,1/Tabla2[[#This Row],[Trabajador]],Tabla2[[#This Row],[Trabajador]])</f>
        <v>1</v>
      </c>
      <c r="AC1132" t="str">
        <f>+IFERROR(IF(Tabla2[[#This Row],[FECHA CESE/BAJA]]="","No Aplica",IF(AND(MONTH(Tabla2[[#This Row],[FECHA CESE/BAJA]])=MONTH(TODAY()-30),YEAR(Tabla2[[#This Row],[FECHA CESE/BAJA]])=YEAR(TODAY())),MONTH(TODAY()-30)&amp;"-"&amp;YEAR(TODAY()),"Borrar")),"No aplica")</f>
        <v>No aplica</v>
      </c>
      <c r="AD1132" t="str">
        <f>+IFERROR(IF(Tabla2[[#This Row],[FECHA INICIO DE LABORES EN OBRA]]="","No Aplica",IF(AND(MONTH(Tabla2[[#This Row],[FECHA INICIO DE LABORES EN OBRA]])=MONTH(TODAY()-30),YEAR(Tabla2[[#This Row],[FECHA INICIO DE LABORES EN OBRA]])=YEAR(TODAY())),MONTH(TODAY()-30)&amp;"-"&amp;YEAR(TODAY()),"No Aplica")),"No Aplica")</f>
        <v>No Aplica</v>
      </c>
    </row>
    <row r="1133" ht="15" customHeight="1" spans="1:30" x14ac:dyDescent="0.25">
      <c r="A1133" s="13">
        <v>20547132158</v>
      </c>
      <c r="B1133" s="15" t="s">
        <v>5526</v>
      </c>
      <c r="C1133" s="15" t="s">
        <v>5527</v>
      </c>
      <c r="D1133" s="15">
        <v>43435195</v>
      </c>
      <c r="E1133" s="15" t="s">
        <v>5559</v>
      </c>
      <c r="F1133" s="39">
        <v>31394</v>
      </c>
      <c r="G1133" s="15">
        <v>1</v>
      </c>
      <c r="H1133" s="15" t="s">
        <v>5548</v>
      </c>
      <c r="I1133" s="15" t="s">
        <v>5531</v>
      </c>
      <c r="J1133" s="15" t="s">
        <v>5560</v>
      </c>
      <c r="K1133" s="15" t="s">
        <v>2174</v>
      </c>
      <c r="L1133" s="40" t="s">
        <v>6</v>
      </c>
      <c r="M1133" s="39" t="s">
        <v>29</v>
      </c>
      <c r="N1133" s="41" t="s">
        <v>2098</v>
      </c>
      <c r="O1133" s="39">
        <v>45107</v>
      </c>
      <c r="P1133" s="40">
        <v>1</v>
      </c>
      <c r="Q1133" s="40">
        <v>1</v>
      </c>
      <c r="R1133" s="40" t="str">
        <f>IFERROR(VLOOKUP(Tabla2[[#This Row],[CONTRATISTA PRNCIPAL]],Hoja1!$L$5:$M$9,2,FALSE),"CJV")</f>
        <v>CJV</v>
      </c>
      <c r="S1133" s="40" t="str">
        <f>IF(Tabla2[[#This Row],[EMPRESA]]=Tabla2[[#This Row],[CONTRATISTA PRNCIPAL]],"Principal","Secundaria")</f>
        <v>Secundaria</v>
      </c>
      <c r="T1133" s="42">
        <f>IFERROR(1/COUNTIF(Tabla2[CONTRATISTA PRNCIPAL],Tabla2[[#This Row],[CONTRATISTA PRNCIPAL]]),0)</f>
        <v>0.05263157894736842</v>
      </c>
      <c r="U1133" s="43">
        <f>IF(((TODAY()-Tabla2[[#This Row],[FECHA NACIMIENTO]])/365)&lt;18,"Corregir", IF(((TODAY()-Tabla2[[#This Row],[FECHA NACIMIENTO]])/365)&gt;80, "Corregir",ROUNDDOWN(((TODAY()-Tabla2[[#This Row],[FECHA NACIMIENTO]])/365),0)))</f>
        <v>37</v>
      </c>
      <c r="V11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33" s="44" t="str">
        <f>+IF(Tabla2[[#This Row],[Edad]]="Corregir","Corregir","Ok")</f>
        <v>Ok</v>
      </c>
      <c r="X1133" s="42" t="str">
        <f>+IFERROR(VLOOKUP(Tabla2[[#This Row],[DISTRITO SEGÚN DNI]],Hoja1!$A$2:$B$32,2,FALSE),"No")</f>
        <v>No</v>
      </c>
      <c r="Y1133" s="42" t="str">
        <f>IF(OR(LOWER(Tabla2[[#This Row],[GENERO]])="masculino", LOWER(Tabla2[[#This Row],[GENERO]])="femenino"),"OK","Corregir")</f>
        <v>OK</v>
      </c>
      <c r="Z1133" s="42" t="str">
        <f>+IF(Tabla2[[#This Row],[Nro. DNI / CE]]="","Corregir",IF(LEN(Tabla2[[#This Row],[Nro. DNI / CE]])&gt;=8,"OK","Corregir"))</f>
        <v>OK</v>
      </c>
      <c r="AA1133" s="42">
        <f>COUNTIF(Tabla2[APELLIDOS Y NOMBRES],Tabla2[[#This Row],[APELLIDOS Y NOMBRES]])</f>
        <v>1</v>
      </c>
      <c r="AB1133" s="42">
        <f>IF(Tabla2[[#This Row],[Trabajador]]&gt;1,1/Tabla2[[#This Row],[Trabajador]],Tabla2[[#This Row],[Trabajador]])</f>
        <v>1</v>
      </c>
      <c r="AC1133" t="str">
        <f>+IFERROR(IF(Tabla2[[#This Row],[FECHA CESE/BAJA]]="","No Aplica",IF(AND(MONTH(Tabla2[[#This Row],[FECHA CESE/BAJA]])=MONTH(TODAY()-30),YEAR(Tabla2[[#This Row],[FECHA CESE/BAJA]])=YEAR(TODAY())),MONTH(TODAY()-30)&amp;"-"&amp;YEAR(TODAY()),"Borrar")),"No aplica")</f>
        <v>No aplica</v>
      </c>
      <c r="AD1133" t="str">
        <f>+IFERROR(IF(Tabla2[[#This Row],[FECHA INICIO DE LABORES EN OBRA]]="","No Aplica",IF(AND(MONTH(Tabla2[[#This Row],[FECHA INICIO DE LABORES EN OBRA]])=MONTH(TODAY()-30),YEAR(Tabla2[[#This Row],[FECHA INICIO DE LABORES EN OBRA]])=YEAR(TODAY())),MONTH(TODAY()-30)&amp;"-"&amp;YEAR(TODAY()),"No Aplica")),"No Aplica")</f>
        <v>No Aplica</v>
      </c>
    </row>
    <row r="1134" ht="15" customHeight="1" spans="1:30" x14ac:dyDescent="0.25">
      <c r="A1134" s="13">
        <v>20547132158</v>
      </c>
      <c r="B1134" s="15" t="s">
        <v>5526</v>
      </c>
      <c r="C1134" s="15" t="s">
        <v>5527</v>
      </c>
      <c r="D1134" s="15">
        <v>45421449</v>
      </c>
      <c r="E1134" s="15" t="s">
        <v>5561</v>
      </c>
      <c r="F1134" s="39">
        <v>32133</v>
      </c>
      <c r="G1134" s="15">
        <v>1</v>
      </c>
      <c r="H1134" s="15" t="s">
        <v>5562</v>
      </c>
      <c r="I1134" s="15" t="s">
        <v>5531</v>
      </c>
      <c r="J1134" s="15" t="s">
        <v>5563</v>
      </c>
      <c r="K1134" s="15" t="s">
        <v>5564</v>
      </c>
      <c r="L1134" s="40" t="s">
        <v>6</v>
      </c>
      <c r="M1134" s="39" t="s">
        <v>29</v>
      </c>
      <c r="N1134" s="41" t="s">
        <v>2098</v>
      </c>
      <c r="O1134" s="39">
        <v>45107</v>
      </c>
      <c r="P1134" s="40">
        <v>1</v>
      </c>
      <c r="Q1134" s="40">
        <v>1</v>
      </c>
      <c r="R1134" s="40" t="str">
        <f>IFERROR(VLOOKUP(Tabla2[[#This Row],[CONTRATISTA PRNCIPAL]],Hoja1!$L$5:$M$9,2,FALSE),"CJV")</f>
        <v>CJV</v>
      </c>
      <c r="S1134" s="40" t="str">
        <f>IF(Tabla2[[#This Row],[EMPRESA]]=Tabla2[[#This Row],[CONTRATISTA PRNCIPAL]],"Principal","Secundaria")</f>
        <v>Secundaria</v>
      </c>
      <c r="T1134" s="42">
        <f>IFERROR(1/COUNTIF(Tabla2[CONTRATISTA PRNCIPAL],Tabla2[[#This Row],[CONTRATISTA PRNCIPAL]]),0)</f>
        <v>0.05263157894736842</v>
      </c>
      <c r="U1134" s="43">
        <f>IF(((TODAY()-Tabla2[[#This Row],[FECHA NACIMIENTO]])/365)&lt;18,"Corregir", IF(((TODAY()-Tabla2[[#This Row],[FECHA NACIMIENTO]])/365)&gt;80, "Corregir",ROUNDDOWN(((TODAY()-Tabla2[[#This Row],[FECHA NACIMIENTO]])/365),0)))</f>
        <v>35</v>
      </c>
      <c r="V11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34" s="44" t="str">
        <f>+IF(Tabla2[[#This Row],[Edad]]="Corregir","Corregir","Ok")</f>
        <v>Ok</v>
      </c>
      <c r="X1134" s="42" t="str">
        <f>+IFERROR(VLOOKUP(Tabla2[[#This Row],[DISTRITO SEGÚN DNI]],Hoja1!$A$2:$B$32,2,FALSE),"No")</f>
        <v>No</v>
      </c>
      <c r="Y1134" s="42" t="str">
        <f>IF(OR(LOWER(Tabla2[[#This Row],[GENERO]])="masculino", LOWER(Tabla2[[#This Row],[GENERO]])="femenino"),"OK","Corregir")</f>
        <v>OK</v>
      </c>
      <c r="Z1134" s="42" t="str">
        <f>+IF(Tabla2[[#This Row],[Nro. DNI / CE]]="","Corregir",IF(LEN(Tabla2[[#This Row],[Nro. DNI / CE]])&gt;=8,"OK","Corregir"))</f>
        <v>OK</v>
      </c>
      <c r="AA1134" s="42">
        <f>COUNTIF(Tabla2[APELLIDOS Y NOMBRES],Tabla2[[#This Row],[APELLIDOS Y NOMBRES]])</f>
        <v>1</v>
      </c>
      <c r="AB1134" s="42">
        <f>IF(Tabla2[[#This Row],[Trabajador]]&gt;1,1/Tabla2[[#This Row],[Trabajador]],Tabla2[[#This Row],[Trabajador]])</f>
        <v>1</v>
      </c>
      <c r="AC1134" t="str">
        <f>+IFERROR(IF(Tabla2[[#This Row],[FECHA CESE/BAJA]]="","No Aplica",IF(AND(MONTH(Tabla2[[#This Row],[FECHA CESE/BAJA]])=MONTH(TODAY()-30),YEAR(Tabla2[[#This Row],[FECHA CESE/BAJA]])=YEAR(TODAY())),MONTH(TODAY()-30)&amp;"-"&amp;YEAR(TODAY()),"Borrar")),"No aplica")</f>
        <v>No aplica</v>
      </c>
      <c r="AD1134" t="str">
        <f>+IFERROR(IF(Tabla2[[#This Row],[FECHA INICIO DE LABORES EN OBRA]]="","No Aplica",IF(AND(MONTH(Tabla2[[#This Row],[FECHA INICIO DE LABORES EN OBRA]])=MONTH(TODAY()-30),YEAR(Tabla2[[#This Row],[FECHA INICIO DE LABORES EN OBRA]])=YEAR(TODAY())),MONTH(TODAY()-30)&amp;"-"&amp;YEAR(TODAY()),"No Aplica")),"No Aplica")</f>
        <v>No Aplica</v>
      </c>
    </row>
    <row r="1135" ht="15" customHeight="1" spans="1:30" x14ac:dyDescent="0.25">
      <c r="A1135" s="13">
        <v>20547132158</v>
      </c>
      <c r="B1135" s="15" t="s">
        <v>5526</v>
      </c>
      <c r="C1135" s="15" t="s">
        <v>5527</v>
      </c>
      <c r="D1135" s="15">
        <v>46993753</v>
      </c>
      <c r="E1135" s="15" t="s">
        <v>5565</v>
      </c>
      <c r="F1135" s="39">
        <v>33631</v>
      </c>
      <c r="G1135" s="15">
        <v>1</v>
      </c>
      <c r="H1135" s="15" t="s">
        <v>5530</v>
      </c>
      <c r="I1135" s="15" t="s">
        <v>5531</v>
      </c>
      <c r="J1135" s="15" t="s">
        <v>5566</v>
      </c>
      <c r="K1135" s="15" t="s">
        <v>2190</v>
      </c>
      <c r="L1135" s="40" t="s">
        <v>6</v>
      </c>
      <c r="M1135" s="39" t="s">
        <v>29</v>
      </c>
      <c r="N1135" s="41" t="s">
        <v>2098</v>
      </c>
      <c r="O1135" s="39">
        <v>45107</v>
      </c>
      <c r="P1135" s="40">
        <v>1</v>
      </c>
      <c r="Q1135" s="40">
        <v>1</v>
      </c>
      <c r="R1135" s="40" t="str">
        <f>IFERROR(VLOOKUP(Tabla2[[#This Row],[CONTRATISTA PRNCIPAL]],Hoja1!$L$5:$M$9,2,FALSE),"CJV")</f>
        <v>CJV</v>
      </c>
      <c r="S1135" s="40" t="str">
        <f>IF(Tabla2[[#This Row],[EMPRESA]]=Tabla2[[#This Row],[CONTRATISTA PRNCIPAL]],"Principal","Secundaria")</f>
        <v>Secundaria</v>
      </c>
      <c r="T1135" s="42">
        <f>IFERROR(1/COUNTIF(Tabla2[CONTRATISTA PRNCIPAL],Tabla2[[#This Row],[CONTRATISTA PRNCIPAL]]),0)</f>
        <v>0.05263157894736842</v>
      </c>
      <c r="U1135" s="43">
        <f>IF(((TODAY()-Tabla2[[#This Row],[FECHA NACIMIENTO]])/365)&lt;18,"Corregir", IF(((TODAY()-Tabla2[[#This Row],[FECHA NACIMIENTO]])/365)&gt;80, "Corregir",ROUNDDOWN(((TODAY()-Tabla2[[#This Row],[FECHA NACIMIENTO]])/365),0)))</f>
        <v>31</v>
      </c>
      <c r="V11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35" s="44" t="str">
        <f>+IF(Tabla2[[#This Row],[Edad]]="Corregir","Corregir","Ok")</f>
        <v>Ok</v>
      </c>
      <c r="X1135" s="42" t="str">
        <f>+IFERROR(VLOOKUP(Tabla2[[#This Row],[DISTRITO SEGÚN DNI]],Hoja1!$A$2:$B$32,2,FALSE),"No")</f>
        <v>No</v>
      </c>
      <c r="Y1135" s="42" t="str">
        <f>IF(OR(LOWER(Tabla2[[#This Row],[GENERO]])="masculino", LOWER(Tabla2[[#This Row],[GENERO]])="femenino"),"OK","Corregir")</f>
        <v>OK</v>
      </c>
      <c r="Z1135" s="42" t="str">
        <f>+IF(Tabla2[[#This Row],[Nro. DNI / CE]]="","Corregir",IF(LEN(Tabla2[[#This Row],[Nro. DNI / CE]])&gt;=8,"OK","Corregir"))</f>
        <v>OK</v>
      </c>
      <c r="AA1135" s="42">
        <f>COUNTIF(Tabla2[APELLIDOS Y NOMBRES],Tabla2[[#This Row],[APELLIDOS Y NOMBRES]])</f>
        <v>1</v>
      </c>
      <c r="AB1135" s="42">
        <f>IF(Tabla2[[#This Row],[Trabajador]]&gt;1,1/Tabla2[[#This Row],[Trabajador]],Tabla2[[#This Row],[Trabajador]])</f>
        <v>1</v>
      </c>
      <c r="AC1135" t="str">
        <f>+IFERROR(IF(Tabla2[[#This Row],[FECHA CESE/BAJA]]="","No Aplica",IF(AND(MONTH(Tabla2[[#This Row],[FECHA CESE/BAJA]])=MONTH(TODAY()-30),YEAR(Tabla2[[#This Row],[FECHA CESE/BAJA]])=YEAR(TODAY())),MONTH(TODAY()-30)&amp;"-"&amp;YEAR(TODAY()),"Borrar")),"No aplica")</f>
        <v>No aplica</v>
      </c>
      <c r="AD1135" t="str">
        <f>+IFERROR(IF(Tabla2[[#This Row],[FECHA INICIO DE LABORES EN OBRA]]="","No Aplica",IF(AND(MONTH(Tabla2[[#This Row],[FECHA INICIO DE LABORES EN OBRA]])=MONTH(TODAY()-30),YEAR(Tabla2[[#This Row],[FECHA INICIO DE LABORES EN OBRA]])=YEAR(TODAY())),MONTH(TODAY()-30)&amp;"-"&amp;YEAR(TODAY()),"No Aplica")),"No Aplica")</f>
        <v>No Aplica</v>
      </c>
    </row>
    <row r="1136" ht="15" customHeight="1" spans="1:30" x14ac:dyDescent="0.25">
      <c r="A1136" s="13">
        <v>20547132158</v>
      </c>
      <c r="B1136" s="15" t="s">
        <v>5526</v>
      </c>
      <c r="C1136" s="15" t="s">
        <v>5527</v>
      </c>
      <c r="D1136" s="15">
        <v>25831999</v>
      </c>
      <c r="E1136" s="15" t="s">
        <v>1951</v>
      </c>
      <c r="F1136" s="39">
        <v>28177</v>
      </c>
      <c r="G1136" s="15">
        <v>1</v>
      </c>
      <c r="H1136" s="15" t="s">
        <v>5567</v>
      </c>
      <c r="I1136" s="15" t="s">
        <v>5531</v>
      </c>
      <c r="J1136" s="15" t="s">
        <v>5568</v>
      </c>
      <c r="K1136" s="15" t="s">
        <v>27</v>
      </c>
      <c r="L1136" s="40" t="s">
        <v>6</v>
      </c>
      <c r="M1136" s="39" t="s">
        <v>29</v>
      </c>
      <c r="N1136" s="41" t="s">
        <v>2098</v>
      </c>
      <c r="O1136" s="39">
        <v>45107</v>
      </c>
      <c r="P1136" s="40">
        <v>1</v>
      </c>
      <c r="Q1136" s="40">
        <v>1</v>
      </c>
      <c r="R1136" s="40" t="str">
        <f>IFERROR(VLOOKUP(Tabla2[[#This Row],[CONTRATISTA PRNCIPAL]],Hoja1!$L$5:$M$9,2,FALSE),"CJV")</f>
        <v>CJV</v>
      </c>
      <c r="S1136" s="40" t="str">
        <f>IF(Tabla2[[#This Row],[EMPRESA]]=Tabla2[[#This Row],[CONTRATISTA PRNCIPAL]],"Principal","Secundaria")</f>
        <v>Secundaria</v>
      </c>
      <c r="T1136" s="42">
        <f>IFERROR(1/COUNTIF(Tabla2[CONTRATISTA PRNCIPAL],Tabla2[[#This Row],[CONTRATISTA PRNCIPAL]]),0)</f>
        <v>0.05263157894736842</v>
      </c>
      <c r="U1136" s="43">
        <f>IF(((TODAY()-Tabla2[[#This Row],[FECHA NACIMIENTO]])/365)&lt;18,"Corregir", IF(((TODAY()-Tabla2[[#This Row],[FECHA NACIMIENTO]])/365)&gt;80, "Corregir",ROUNDDOWN(((TODAY()-Tabla2[[#This Row],[FECHA NACIMIENTO]])/365),0)))</f>
        <v>46</v>
      </c>
      <c r="V11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36" s="44" t="str">
        <f>+IF(Tabla2[[#This Row],[Edad]]="Corregir","Corregir","Ok")</f>
        <v>Ok</v>
      </c>
      <c r="X1136" s="42" t="str">
        <f>+IFERROR(VLOOKUP(Tabla2[[#This Row],[DISTRITO SEGÚN DNI]],Hoja1!$A$2:$B$32,2,FALSE),"No")</f>
        <v>CALLAO</v>
      </c>
      <c r="Y1136" s="42" t="str">
        <f>IF(OR(LOWER(Tabla2[[#This Row],[GENERO]])="masculino", LOWER(Tabla2[[#This Row],[GENERO]])="femenino"),"OK","Corregir")</f>
        <v>OK</v>
      </c>
      <c r="Z1136" s="42" t="str">
        <f>+IF(Tabla2[[#This Row],[Nro. DNI / CE]]="","Corregir",IF(LEN(Tabla2[[#This Row],[Nro. DNI / CE]])&gt;=8,"OK","Corregir"))</f>
        <v>OK</v>
      </c>
      <c r="AA1136" s="42">
        <f>COUNTIF(Tabla2[APELLIDOS Y NOMBRES],Tabla2[[#This Row],[APELLIDOS Y NOMBRES]])</f>
        <v>1</v>
      </c>
      <c r="AB1136" s="42">
        <f>IF(Tabla2[[#This Row],[Trabajador]]&gt;1,1/Tabla2[[#This Row],[Trabajador]],Tabla2[[#This Row],[Trabajador]])</f>
        <v>1</v>
      </c>
      <c r="AC1136" t="str">
        <f>+IFERROR(IF(Tabla2[[#This Row],[FECHA CESE/BAJA]]="","No Aplica",IF(AND(MONTH(Tabla2[[#This Row],[FECHA CESE/BAJA]])=MONTH(TODAY()-30),YEAR(Tabla2[[#This Row],[FECHA CESE/BAJA]])=YEAR(TODAY())),MONTH(TODAY()-30)&amp;"-"&amp;YEAR(TODAY()),"Borrar")),"No aplica")</f>
        <v>No aplica</v>
      </c>
      <c r="AD1136" t="str">
        <f>+IFERROR(IF(Tabla2[[#This Row],[FECHA INICIO DE LABORES EN OBRA]]="","No Aplica",IF(AND(MONTH(Tabla2[[#This Row],[FECHA INICIO DE LABORES EN OBRA]])=MONTH(TODAY()-30),YEAR(Tabla2[[#This Row],[FECHA INICIO DE LABORES EN OBRA]])=YEAR(TODAY())),MONTH(TODAY()-30)&amp;"-"&amp;YEAR(TODAY()),"No Aplica")),"No Aplica")</f>
        <v>No Aplica</v>
      </c>
    </row>
    <row r="1137" ht="15" customHeight="1" spans="1:30" x14ac:dyDescent="0.25">
      <c r="A1137" s="13">
        <v>20547132158</v>
      </c>
      <c r="B1137" s="15" t="s">
        <v>5526</v>
      </c>
      <c r="C1137" s="15" t="s">
        <v>5527</v>
      </c>
      <c r="D1137" s="15" t="s">
        <v>5569</v>
      </c>
      <c r="E1137" s="15" t="s">
        <v>5570</v>
      </c>
      <c r="F1137" s="39">
        <v>23473</v>
      </c>
      <c r="G1137" s="15">
        <v>1</v>
      </c>
      <c r="H1137" s="15" t="s">
        <v>5571</v>
      </c>
      <c r="I1137" s="15" t="s">
        <v>5531</v>
      </c>
      <c r="J1137" s="15" t="s">
        <v>5572</v>
      </c>
      <c r="K1137" s="15" t="s">
        <v>2267</v>
      </c>
      <c r="L1137" s="40" t="s">
        <v>6</v>
      </c>
      <c r="M1137" s="39" t="s">
        <v>29</v>
      </c>
      <c r="N1137" s="41" t="s">
        <v>2098</v>
      </c>
      <c r="O1137" s="39">
        <v>45078</v>
      </c>
      <c r="P1137" s="40">
        <v>1</v>
      </c>
      <c r="Q1137" s="40">
        <v>1</v>
      </c>
      <c r="R1137" s="40" t="str">
        <f>IFERROR(VLOOKUP(Tabla2[[#This Row],[CONTRATISTA PRNCIPAL]],Hoja1!$L$5:$M$9,2,FALSE),"CJV")</f>
        <v>CJV</v>
      </c>
      <c r="S1137" s="40" t="str">
        <f>IF(Tabla2[[#This Row],[EMPRESA]]=Tabla2[[#This Row],[CONTRATISTA PRNCIPAL]],"Principal","Secundaria")</f>
        <v>Secundaria</v>
      </c>
      <c r="T1137" s="42">
        <f>IFERROR(1/COUNTIF(Tabla2[CONTRATISTA PRNCIPAL],Tabla2[[#This Row],[CONTRATISTA PRNCIPAL]]),0)</f>
        <v>0.05263157894736842</v>
      </c>
      <c r="U1137" s="43">
        <f>IF(((TODAY()-Tabla2[[#This Row],[FECHA NACIMIENTO]])/365)&lt;18,"Corregir", IF(((TODAY()-Tabla2[[#This Row],[FECHA NACIMIENTO]])/365)&gt;80, "Corregir",ROUNDDOWN(((TODAY()-Tabla2[[#This Row],[FECHA NACIMIENTO]])/365),0)))</f>
        <v>59</v>
      </c>
      <c r="V11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137" s="44" t="str">
        <f>+IF(Tabla2[[#This Row],[Edad]]="Corregir","Corregir","Ok")</f>
        <v>Ok</v>
      </c>
      <c r="X1137" s="42" t="str">
        <f>+IFERROR(VLOOKUP(Tabla2[[#This Row],[DISTRITO SEGÚN DNI]],Hoja1!$A$2:$B$32,2,FALSE),"No")</f>
        <v>No</v>
      </c>
      <c r="Y1137" s="42" t="str">
        <f>IF(OR(LOWER(Tabla2[[#This Row],[GENERO]])="masculino", LOWER(Tabla2[[#This Row],[GENERO]])="femenino"),"OK","Corregir")</f>
        <v>OK</v>
      </c>
      <c r="Z1137" s="42" t="str">
        <f>+IF(Tabla2[[#This Row],[Nro. DNI / CE]]="","Corregir",IF(LEN(Tabla2[[#This Row],[Nro. DNI / CE]])&gt;=8,"OK","Corregir"))</f>
        <v>OK</v>
      </c>
      <c r="AA1137" s="42">
        <f>COUNTIF(Tabla2[APELLIDOS Y NOMBRES],Tabla2[[#This Row],[APELLIDOS Y NOMBRES]])</f>
        <v>1</v>
      </c>
      <c r="AB1137" s="42">
        <f>IF(Tabla2[[#This Row],[Trabajador]]&gt;1,1/Tabla2[[#This Row],[Trabajador]],Tabla2[[#This Row],[Trabajador]])</f>
        <v>1</v>
      </c>
      <c r="AC1137" t="str">
        <f>+IFERROR(IF(Tabla2[[#This Row],[FECHA CESE/BAJA]]="","No Aplica",IF(AND(MONTH(Tabla2[[#This Row],[FECHA CESE/BAJA]])=MONTH(TODAY()-30),YEAR(Tabla2[[#This Row],[FECHA CESE/BAJA]])=YEAR(TODAY())),MONTH(TODAY()-30)&amp;"-"&amp;YEAR(TODAY()),"Borrar")),"No aplica")</f>
        <v>No aplica</v>
      </c>
      <c r="AD1137" t="str">
        <f>+IFERROR(IF(Tabla2[[#This Row],[FECHA INICIO DE LABORES EN OBRA]]="","No Aplica",IF(AND(MONTH(Tabla2[[#This Row],[FECHA INICIO DE LABORES EN OBRA]])=MONTH(TODAY()-30),YEAR(Tabla2[[#This Row],[FECHA INICIO DE LABORES EN OBRA]])=YEAR(TODAY())),MONTH(TODAY()-30)&amp;"-"&amp;YEAR(TODAY()),"No Aplica")),"No Aplica")</f>
        <v>No Aplica</v>
      </c>
    </row>
    <row r="1138" ht="15" customHeight="1" spans="1:30" x14ac:dyDescent="0.25">
      <c r="A1138" s="13">
        <v>20547132158</v>
      </c>
      <c r="B1138" s="15" t="s">
        <v>5526</v>
      </c>
      <c r="C1138" s="15" t="s">
        <v>5527</v>
      </c>
      <c r="D1138" s="15">
        <v>46772225</v>
      </c>
      <c r="E1138" s="15" t="s">
        <v>5573</v>
      </c>
      <c r="F1138" s="39">
        <v>33642</v>
      </c>
      <c r="G1138" s="15">
        <v>1</v>
      </c>
      <c r="H1138" s="15" t="s">
        <v>5562</v>
      </c>
      <c r="I1138" s="15" t="s">
        <v>5531</v>
      </c>
      <c r="J1138" s="15" t="s">
        <v>5574</v>
      </c>
      <c r="K1138" s="15" t="s">
        <v>2242</v>
      </c>
      <c r="L1138" s="40" t="s">
        <v>6</v>
      </c>
      <c r="M1138" s="39" t="s">
        <v>29</v>
      </c>
      <c r="N1138" s="41" t="s">
        <v>2098</v>
      </c>
      <c r="O1138" s="39">
        <v>45107</v>
      </c>
      <c r="P1138" s="40">
        <v>1</v>
      </c>
      <c r="Q1138" s="40">
        <v>1</v>
      </c>
      <c r="R1138" s="40" t="str">
        <f>IFERROR(VLOOKUP(Tabla2[[#This Row],[CONTRATISTA PRNCIPAL]],Hoja1!$L$5:$M$9,2,FALSE),"CJV")</f>
        <v>CJV</v>
      </c>
      <c r="S1138" s="40" t="str">
        <f>IF(Tabla2[[#This Row],[EMPRESA]]=Tabla2[[#This Row],[CONTRATISTA PRNCIPAL]],"Principal","Secundaria")</f>
        <v>Secundaria</v>
      </c>
      <c r="T1138" s="42">
        <f>IFERROR(1/COUNTIF(Tabla2[CONTRATISTA PRNCIPAL],Tabla2[[#This Row],[CONTRATISTA PRNCIPAL]]),0)</f>
        <v>0.05263157894736842</v>
      </c>
      <c r="U1138" s="43">
        <f>IF(((TODAY()-Tabla2[[#This Row],[FECHA NACIMIENTO]])/365)&lt;18,"Corregir", IF(((TODAY()-Tabla2[[#This Row],[FECHA NACIMIENTO]])/365)&gt;80, "Corregir",ROUNDDOWN(((TODAY()-Tabla2[[#This Row],[FECHA NACIMIENTO]])/365),0)))</f>
        <v>31</v>
      </c>
      <c r="V11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38" s="44" t="str">
        <f>+IF(Tabla2[[#This Row],[Edad]]="Corregir","Corregir","Ok")</f>
        <v>Ok</v>
      </c>
      <c r="X1138" s="42" t="str">
        <f>+IFERROR(VLOOKUP(Tabla2[[#This Row],[DISTRITO SEGÚN DNI]],Hoja1!$A$2:$B$32,2,FALSE),"No")</f>
        <v>No</v>
      </c>
      <c r="Y1138" s="42" t="str">
        <f>IF(OR(LOWER(Tabla2[[#This Row],[GENERO]])="masculino", LOWER(Tabla2[[#This Row],[GENERO]])="femenino"),"OK","Corregir")</f>
        <v>OK</v>
      </c>
      <c r="Z1138" s="42" t="str">
        <f>+IF(Tabla2[[#This Row],[Nro. DNI / CE]]="","Corregir",IF(LEN(Tabla2[[#This Row],[Nro. DNI / CE]])&gt;=8,"OK","Corregir"))</f>
        <v>OK</v>
      </c>
      <c r="AA1138" s="42">
        <f>COUNTIF(Tabla2[APELLIDOS Y NOMBRES],Tabla2[[#This Row],[APELLIDOS Y NOMBRES]])</f>
        <v>1</v>
      </c>
      <c r="AB1138" s="42">
        <f>IF(Tabla2[[#This Row],[Trabajador]]&gt;1,1/Tabla2[[#This Row],[Trabajador]],Tabla2[[#This Row],[Trabajador]])</f>
        <v>1</v>
      </c>
      <c r="AC1138" t="str">
        <f>+IFERROR(IF(Tabla2[[#This Row],[FECHA CESE/BAJA]]="","No Aplica",IF(AND(MONTH(Tabla2[[#This Row],[FECHA CESE/BAJA]])=MONTH(TODAY()-30),YEAR(Tabla2[[#This Row],[FECHA CESE/BAJA]])=YEAR(TODAY())),MONTH(TODAY()-30)&amp;"-"&amp;YEAR(TODAY()),"Borrar")),"No aplica")</f>
        <v>No aplica</v>
      </c>
      <c r="AD1138" t="str">
        <f>+IFERROR(IF(Tabla2[[#This Row],[FECHA INICIO DE LABORES EN OBRA]]="","No Aplica",IF(AND(MONTH(Tabla2[[#This Row],[FECHA INICIO DE LABORES EN OBRA]])=MONTH(TODAY()-30),YEAR(Tabla2[[#This Row],[FECHA INICIO DE LABORES EN OBRA]])=YEAR(TODAY())),MONTH(TODAY()-30)&amp;"-"&amp;YEAR(TODAY()),"No Aplica")),"No Aplica")</f>
        <v>No Aplica</v>
      </c>
    </row>
    <row r="1139" ht="15" customHeight="1" spans="1:30" x14ac:dyDescent="0.25">
      <c r="A1139" s="13">
        <v>20547132158</v>
      </c>
      <c r="B1139" s="15" t="s">
        <v>5526</v>
      </c>
      <c r="C1139" s="15" t="s">
        <v>5527</v>
      </c>
      <c r="D1139" s="15">
        <v>45324089</v>
      </c>
      <c r="E1139" s="15" t="s">
        <v>1952</v>
      </c>
      <c r="F1139" s="39">
        <v>32399</v>
      </c>
      <c r="G1139" s="15">
        <v>1</v>
      </c>
      <c r="H1139" s="15" t="s">
        <v>5548</v>
      </c>
      <c r="I1139" s="15" t="s">
        <v>5531</v>
      </c>
      <c r="J1139" s="15" t="s">
        <v>5575</v>
      </c>
      <c r="K1139" s="15" t="s">
        <v>17</v>
      </c>
      <c r="L1139" s="40" t="s">
        <v>6</v>
      </c>
      <c r="M1139" s="39" t="s">
        <v>29</v>
      </c>
      <c r="N1139" s="41" t="s">
        <v>2098</v>
      </c>
      <c r="O1139" s="39">
        <v>45107</v>
      </c>
      <c r="P1139" s="40">
        <v>1</v>
      </c>
      <c r="Q1139" s="40">
        <v>1</v>
      </c>
      <c r="R1139" s="40" t="str">
        <f>IFERROR(VLOOKUP(Tabla2[[#This Row],[CONTRATISTA PRNCIPAL]],Hoja1!$L$5:$M$9,2,FALSE),"CJV")</f>
        <v>CJV</v>
      </c>
      <c r="S1139" s="40" t="str">
        <f>IF(Tabla2[[#This Row],[EMPRESA]]=Tabla2[[#This Row],[CONTRATISTA PRNCIPAL]],"Principal","Secundaria")</f>
        <v>Secundaria</v>
      </c>
      <c r="T1139" s="42">
        <f>IFERROR(1/COUNTIF(Tabla2[CONTRATISTA PRNCIPAL],Tabla2[[#This Row],[CONTRATISTA PRNCIPAL]]),0)</f>
        <v>0.05263157894736842</v>
      </c>
      <c r="U1139" s="43">
        <f>IF(((TODAY()-Tabla2[[#This Row],[FECHA NACIMIENTO]])/365)&lt;18,"Corregir", IF(((TODAY()-Tabla2[[#This Row],[FECHA NACIMIENTO]])/365)&gt;80, "Corregir",ROUNDDOWN(((TODAY()-Tabla2[[#This Row],[FECHA NACIMIENTO]])/365),0)))</f>
        <v>35</v>
      </c>
      <c r="V11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39" s="44" t="str">
        <f>+IF(Tabla2[[#This Row],[Edad]]="Corregir","Corregir","Ok")</f>
        <v>Ok</v>
      </c>
      <c r="X1139" s="42" t="str">
        <f>+IFERROR(VLOOKUP(Tabla2[[#This Row],[DISTRITO SEGÚN DNI]],Hoja1!$A$2:$B$32,2,FALSE),"No")</f>
        <v>ATE</v>
      </c>
      <c r="Y1139" s="42" t="str">
        <f>IF(OR(LOWER(Tabla2[[#This Row],[GENERO]])="masculino", LOWER(Tabla2[[#This Row],[GENERO]])="femenino"),"OK","Corregir")</f>
        <v>OK</v>
      </c>
      <c r="Z1139" s="42" t="str">
        <f>+IF(Tabla2[[#This Row],[Nro. DNI / CE]]="","Corregir",IF(LEN(Tabla2[[#This Row],[Nro. DNI / CE]])&gt;=8,"OK","Corregir"))</f>
        <v>OK</v>
      </c>
      <c r="AA1139" s="42">
        <f>COUNTIF(Tabla2[APELLIDOS Y NOMBRES],Tabla2[[#This Row],[APELLIDOS Y NOMBRES]])</f>
        <v>1</v>
      </c>
      <c r="AB1139" s="42">
        <f>IF(Tabla2[[#This Row],[Trabajador]]&gt;1,1/Tabla2[[#This Row],[Trabajador]],Tabla2[[#This Row],[Trabajador]])</f>
        <v>1</v>
      </c>
      <c r="AC1139" t="str">
        <f>+IFERROR(IF(Tabla2[[#This Row],[FECHA CESE/BAJA]]="","No Aplica",IF(AND(MONTH(Tabla2[[#This Row],[FECHA CESE/BAJA]])=MONTH(TODAY()-30),YEAR(Tabla2[[#This Row],[FECHA CESE/BAJA]])=YEAR(TODAY())),MONTH(TODAY()-30)&amp;"-"&amp;YEAR(TODAY()),"Borrar")),"No aplica")</f>
        <v>No aplica</v>
      </c>
      <c r="AD1139" t="str">
        <f>+IFERROR(IF(Tabla2[[#This Row],[FECHA INICIO DE LABORES EN OBRA]]="","No Aplica",IF(AND(MONTH(Tabla2[[#This Row],[FECHA INICIO DE LABORES EN OBRA]])=MONTH(TODAY()-30),YEAR(Tabla2[[#This Row],[FECHA INICIO DE LABORES EN OBRA]])=YEAR(TODAY())),MONTH(TODAY()-30)&amp;"-"&amp;YEAR(TODAY()),"No Aplica")),"No Aplica")</f>
        <v>No Aplica</v>
      </c>
    </row>
    <row r="1140" ht="15" customHeight="1" spans="1:30" x14ac:dyDescent="0.25">
      <c r="A1140" s="13">
        <v>20547132158</v>
      </c>
      <c r="B1140" s="15" t="s">
        <v>5526</v>
      </c>
      <c r="C1140" s="15" t="s">
        <v>5527</v>
      </c>
      <c r="D1140" s="15">
        <v>47975583</v>
      </c>
      <c r="E1140" s="15" t="s">
        <v>5576</v>
      </c>
      <c r="F1140" s="39">
        <v>34266</v>
      </c>
      <c r="G1140" s="15">
        <v>1</v>
      </c>
      <c r="H1140" s="15" t="s">
        <v>5192</v>
      </c>
      <c r="I1140" s="15" t="s">
        <v>5531</v>
      </c>
      <c r="J1140" s="15" t="s">
        <v>5577</v>
      </c>
      <c r="K1140" s="15" t="s">
        <v>2237</v>
      </c>
      <c r="L1140" s="40" t="s">
        <v>6</v>
      </c>
      <c r="M1140" s="39" t="s">
        <v>29</v>
      </c>
      <c r="N1140" s="41" t="s">
        <v>2098</v>
      </c>
      <c r="O1140" s="39">
        <v>45078</v>
      </c>
      <c r="P1140" s="40">
        <v>1</v>
      </c>
      <c r="Q1140" s="40">
        <v>1</v>
      </c>
      <c r="R1140" s="40" t="str">
        <f>IFERROR(VLOOKUP(Tabla2[[#This Row],[CONTRATISTA PRNCIPAL]],Hoja1!$L$5:$M$9,2,FALSE),"CJV")</f>
        <v>CJV</v>
      </c>
      <c r="S1140" s="40" t="str">
        <f>IF(Tabla2[[#This Row],[EMPRESA]]=Tabla2[[#This Row],[CONTRATISTA PRNCIPAL]],"Principal","Secundaria")</f>
        <v>Secundaria</v>
      </c>
      <c r="T1140" s="42">
        <f>IFERROR(1/COUNTIF(Tabla2[CONTRATISTA PRNCIPAL],Tabla2[[#This Row],[CONTRATISTA PRNCIPAL]]),0)</f>
        <v>0.05263157894736842</v>
      </c>
      <c r="U1140" s="43">
        <f>IF(((TODAY()-Tabla2[[#This Row],[FECHA NACIMIENTO]])/365)&lt;18,"Corregir", IF(((TODAY()-Tabla2[[#This Row],[FECHA NACIMIENTO]])/365)&gt;80, "Corregir",ROUNDDOWN(((TODAY()-Tabla2[[#This Row],[FECHA NACIMIENTO]])/365),0)))</f>
        <v>29</v>
      </c>
      <c r="V11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40" s="44" t="str">
        <f>+IF(Tabla2[[#This Row],[Edad]]="Corregir","Corregir","Ok")</f>
        <v>Ok</v>
      </c>
      <c r="X1140" s="42" t="str">
        <f>+IFERROR(VLOOKUP(Tabla2[[#This Row],[DISTRITO SEGÚN DNI]],Hoja1!$A$2:$B$32,2,FALSE),"No")</f>
        <v>No</v>
      </c>
      <c r="Y1140" s="42" t="str">
        <f>IF(OR(LOWER(Tabla2[[#This Row],[GENERO]])="masculino", LOWER(Tabla2[[#This Row],[GENERO]])="femenino"),"OK","Corregir")</f>
        <v>OK</v>
      </c>
      <c r="Z1140" s="42" t="str">
        <f>+IF(Tabla2[[#This Row],[Nro. DNI / CE]]="","Corregir",IF(LEN(Tabla2[[#This Row],[Nro. DNI / CE]])&gt;=8,"OK","Corregir"))</f>
        <v>OK</v>
      </c>
      <c r="AA1140" s="42">
        <f>COUNTIF(Tabla2[APELLIDOS Y NOMBRES],Tabla2[[#This Row],[APELLIDOS Y NOMBRES]])</f>
        <v>1</v>
      </c>
      <c r="AB1140" s="42">
        <f>IF(Tabla2[[#This Row],[Trabajador]]&gt;1,1/Tabla2[[#This Row],[Trabajador]],Tabla2[[#This Row],[Trabajador]])</f>
        <v>1</v>
      </c>
      <c r="AC1140" t="str">
        <f>+IFERROR(IF(Tabla2[[#This Row],[FECHA CESE/BAJA]]="","No Aplica",IF(AND(MONTH(Tabla2[[#This Row],[FECHA CESE/BAJA]])=MONTH(TODAY()-30),YEAR(Tabla2[[#This Row],[FECHA CESE/BAJA]])=YEAR(TODAY())),MONTH(TODAY()-30)&amp;"-"&amp;YEAR(TODAY()),"Borrar")),"No aplica")</f>
        <v>No aplica</v>
      </c>
      <c r="AD1140" t="str">
        <f>+IFERROR(IF(Tabla2[[#This Row],[FECHA INICIO DE LABORES EN OBRA]]="","No Aplica",IF(AND(MONTH(Tabla2[[#This Row],[FECHA INICIO DE LABORES EN OBRA]])=MONTH(TODAY()-30),YEAR(Tabla2[[#This Row],[FECHA INICIO DE LABORES EN OBRA]])=YEAR(TODAY())),MONTH(TODAY()-30)&amp;"-"&amp;YEAR(TODAY()),"No Aplica")),"No Aplica")</f>
        <v>No Aplica</v>
      </c>
    </row>
    <row r="1141" ht="15" customHeight="1" spans="1:30" x14ac:dyDescent="0.25">
      <c r="A1141" s="13" t="s">
        <v>5578</v>
      </c>
      <c r="B1141" s="15"/>
      <c r="C1141" s="15" t="s">
        <v>5579</v>
      </c>
      <c r="D1141" s="15" t="s">
        <v>5580</v>
      </c>
      <c r="E1141" s="15" t="s">
        <v>5581</v>
      </c>
      <c r="F1141" s="39">
        <v>29054</v>
      </c>
      <c r="G1141" s="15">
        <v>1</v>
      </c>
      <c r="H1141" s="15" t="s">
        <v>5582</v>
      </c>
      <c r="I1141" s="15" t="s">
        <v>5583</v>
      </c>
      <c r="J1141" s="15" t="s">
        <v>5584</v>
      </c>
      <c r="K1141" s="15" t="s">
        <v>2701</v>
      </c>
      <c r="L1141" s="40" t="s">
        <v>6</v>
      </c>
      <c r="M1141" s="39"/>
      <c r="N1141" s="41" t="s">
        <v>2098</v>
      </c>
      <c r="O1141" s="39">
        <v>44992</v>
      </c>
      <c r="P1141" s="40">
        <v>1</v>
      </c>
      <c r="Q1141" s="40">
        <v>2</v>
      </c>
      <c r="R1141" s="40" t="str">
        <f>IFERROR(VLOOKUP(Tabla2[[#This Row],[CONTRATISTA PRNCIPAL]],Hoja1!$L$5:$M$9,2,FALSE),"CJV")</f>
        <v>CJV</v>
      </c>
      <c r="S1141" s="40" t="str">
        <f>IF(Tabla2[[#This Row],[EMPRESA]]=Tabla2[[#This Row],[CONTRATISTA PRNCIPAL]],"Principal","Secundaria")</f>
        <v>Secundaria</v>
      </c>
      <c r="T1141" s="42">
        <f>IFERROR(1/COUNTIF(Tabla2[CONTRATISTA PRNCIPAL],Tabla2[[#This Row],[CONTRATISTA PRNCIPAL]]),0)</f>
        <v>0.1111111111111111</v>
      </c>
      <c r="U1141" s="43">
        <f>IF(((TODAY()-Tabla2[[#This Row],[FECHA NACIMIENTO]])/365)&lt;18,"Corregir", IF(((TODAY()-Tabla2[[#This Row],[FECHA NACIMIENTO]])/365)&gt;80, "Corregir",ROUNDDOWN(((TODAY()-Tabla2[[#This Row],[FECHA NACIMIENTO]])/365),0)))</f>
        <v>44</v>
      </c>
      <c r="V11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41" s="44" t="str">
        <f>+IF(Tabla2[[#This Row],[Edad]]="Corregir","Corregir","Ok")</f>
        <v>Ok</v>
      </c>
      <c r="X1141" s="42" t="str">
        <f>+IFERROR(VLOOKUP(Tabla2[[#This Row],[DISTRITO SEGÚN DNI]],Hoja1!$A$2:$B$32,2,FALSE),"No")</f>
        <v>No</v>
      </c>
      <c r="Y1141" s="42" t="str">
        <f>IF(OR(LOWER(Tabla2[[#This Row],[GENERO]])="masculino", LOWER(Tabla2[[#This Row],[GENERO]])="femenino"),"OK","Corregir")</f>
        <v>OK</v>
      </c>
      <c r="Z1141" s="42" t="str">
        <f>+IF(Tabla2[[#This Row],[Nro. DNI / CE]]="","Corregir",IF(LEN(Tabla2[[#This Row],[Nro. DNI / CE]])&gt;=8,"OK","Corregir"))</f>
        <v>OK</v>
      </c>
      <c r="AA1141" s="42">
        <f>COUNTIF(Tabla2[APELLIDOS Y NOMBRES],Tabla2[[#This Row],[APELLIDOS Y NOMBRES]])</f>
        <v>1</v>
      </c>
      <c r="AB1141" s="42">
        <f>IF(Tabla2[[#This Row],[Trabajador]]&gt;1,1/Tabla2[[#This Row],[Trabajador]],Tabla2[[#This Row],[Trabajador]])</f>
        <v>1</v>
      </c>
      <c r="AC1141" t="str">
        <f>+IFERROR(IF(Tabla2[[#This Row],[FECHA CESE/BAJA]]="","No Aplica",IF(AND(MONTH(Tabla2[[#This Row],[FECHA CESE/BAJA]])=MONTH(TODAY()-30),YEAR(Tabla2[[#This Row],[FECHA CESE/BAJA]])=YEAR(TODAY())),MONTH(TODAY()-30)&amp;"-"&amp;YEAR(TODAY()),"Borrar")),"No aplica")</f>
        <v>No Aplica</v>
      </c>
      <c r="AD1141" t="str">
        <f>+IFERROR(IF(Tabla2[[#This Row],[FECHA INICIO DE LABORES EN OBRA]]="","No Aplica",IF(AND(MONTH(Tabla2[[#This Row],[FECHA INICIO DE LABORES EN OBRA]])=MONTH(TODAY()-30),YEAR(Tabla2[[#This Row],[FECHA INICIO DE LABORES EN OBRA]])=YEAR(TODAY())),MONTH(TODAY()-30)&amp;"-"&amp;YEAR(TODAY()),"No Aplica")),"No Aplica")</f>
        <v>No Aplica</v>
      </c>
    </row>
    <row r="1142" ht="15" customHeight="1" spans="1:30" x14ac:dyDescent="0.25">
      <c r="A1142" s="13" t="s">
        <v>5578</v>
      </c>
      <c r="B1142" s="15"/>
      <c r="C1142" s="15" t="s">
        <v>5579</v>
      </c>
      <c r="D1142" s="15" t="s">
        <v>5585</v>
      </c>
      <c r="E1142" s="15" t="s">
        <v>5586</v>
      </c>
      <c r="F1142" s="39">
        <v>31545</v>
      </c>
      <c r="G1142" s="15">
        <v>1</v>
      </c>
      <c r="H1142" s="15" t="s">
        <v>5587</v>
      </c>
      <c r="I1142" s="15" t="s">
        <v>5583</v>
      </c>
      <c r="J1142" s="15" t="s">
        <v>5588</v>
      </c>
      <c r="K1142" s="15" t="s">
        <v>2908</v>
      </c>
      <c r="L1142" s="40" t="s">
        <v>6</v>
      </c>
      <c r="M1142" s="39"/>
      <c r="N1142" s="41" t="s">
        <v>2098</v>
      </c>
      <c r="O1142" s="39">
        <v>44992</v>
      </c>
      <c r="P1142" s="40">
        <v>1</v>
      </c>
      <c r="Q1142" s="40">
        <v>2</v>
      </c>
      <c r="R1142" s="40" t="str">
        <f>IFERROR(VLOOKUP(Tabla2[[#This Row],[CONTRATISTA PRNCIPAL]],Hoja1!$L$5:$M$9,2,FALSE),"CJV")</f>
        <v>CJV</v>
      </c>
      <c r="S1142" s="40" t="str">
        <f>IF(Tabla2[[#This Row],[EMPRESA]]=Tabla2[[#This Row],[CONTRATISTA PRNCIPAL]],"Principal","Secundaria")</f>
        <v>Secundaria</v>
      </c>
      <c r="T1142" s="42">
        <f>IFERROR(1/COUNTIF(Tabla2[CONTRATISTA PRNCIPAL],Tabla2[[#This Row],[CONTRATISTA PRNCIPAL]]),0)</f>
        <v>0.1111111111111111</v>
      </c>
      <c r="U1142" s="43">
        <f>IF(((TODAY()-Tabla2[[#This Row],[FECHA NACIMIENTO]])/365)&lt;18,"Corregir", IF(((TODAY()-Tabla2[[#This Row],[FECHA NACIMIENTO]])/365)&gt;80, "Corregir",ROUNDDOWN(((TODAY()-Tabla2[[#This Row],[FECHA NACIMIENTO]])/365),0)))</f>
        <v>37</v>
      </c>
      <c r="V11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42" s="44" t="str">
        <f>+IF(Tabla2[[#This Row],[Edad]]="Corregir","Corregir","Ok")</f>
        <v>Ok</v>
      </c>
      <c r="X1142" s="42" t="str">
        <f>+IFERROR(VLOOKUP(Tabla2[[#This Row],[DISTRITO SEGÚN DNI]],Hoja1!$A$2:$B$32,2,FALSE),"No")</f>
        <v>No</v>
      </c>
      <c r="Y1142" s="42" t="str">
        <f>IF(OR(LOWER(Tabla2[[#This Row],[GENERO]])="masculino", LOWER(Tabla2[[#This Row],[GENERO]])="femenino"),"OK","Corregir")</f>
        <v>OK</v>
      </c>
      <c r="Z1142" s="42" t="str">
        <f>+IF(Tabla2[[#This Row],[Nro. DNI / CE]]="","Corregir",IF(LEN(Tabla2[[#This Row],[Nro. DNI / CE]])&gt;=8,"OK","Corregir"))</f>
        <v>OK</v>
      </c>
      <c r="AA1142" s="42">
        <f>COUNTIF(Tabla2[APELLIDOS Y NOMBRES],Tabla2[[#This Row],[APELLIDOS Y NOMBRES]])</f>
        <v>1</v>
      </c>
      <c r="AB1142" s="42">
        <f>IF(Tabla2[[#This Row],[Trabajador]]&gt;1,1/Tabla2[[#This Row],[Trabajador]],Tabla2[[#This Row],[Trabajador]])</f>
        <v>1</v>
      </c>
      <c r="AC1142" t="str">
        <f>+IFERROR(IF(Tabla2[[#This Row],[FECHA CESE/BAJA]]="","No Aplica",IF(AND(MONTH(Tabla2[[#This Row],[FECHA CESE/BAJA]])=MONTH(TODAY()-30),YEAR(Tabla2[[#This Row],[FECHA CESE/BAJA]])=YEAR(TODAY())),MONTH(TODAY()-30)&amp;"-"&amp;YEAR(TODAY()),"Borrar")),"No aplica")</f>
        <v>No Aplica</v>
      </c>
      <c r="AD1142" t="str">
        <f>+IFERROR(IF(Tabla2[[#This Row],[FECHA INICIO DE LABORES EN OBRA]]="","No Aplica",IF(AND(MONTH(Tabla2[[#This Row],[FECHA INICIO DE LABORES EN OBRA]])=MONTH(TODAY()-30),YEAR(Tabla2[[#This Row],[FECHA INICIO DE LABORES EN OBRA]])=YEAR(TODAY())),MONTH(TODAY()-30)&amp;"-"&amp;YEAR(TODAY()),"No Aplica")),"No Aplica")</f>
        <v>No Aplica</v>
      </c>
    </row>
    <row r="1143" ht="15" customHeight="1" spans="1:30" x14ac:dyDescent="0.25">
      <c r="A1143" s="13" t="s">
        <v>5578</v>
      </c>
      <c r="B1143" s="15"/>
      <c r="C1143" s="15" t="s">
        <v>5579</v>
      </c>
      <c r="D1143" s="15" t="s">
        <v>1803</v>
      </c>
      <c r="E1143" s="15" t="s">
        <v>1804</v>
      </c>
      <c r="F1143" s="39">
        <v>25613</v>
      </c>
      <c r="G1143" s="15">
        <v>1</v>
      </c>
      <c r="H1143" s="15" t="s">
        <v>5589</v>
      </c>
      <c r="I1143" s="15" t="s">
        <v>5583</v>
      </c>
      <c r="J1143" s="15" t="s">
        <v>5590</v>
      </c>
      <c r="K1143" s="15" t="s">
        <v>2136</v>
      </c>
      <c r="L1143" s="40" t="s">
        <v>6</v>
      </c>
      <c r="M1143" s="39"/>
      <c r="N1143" s="41" t="s">
        <v>2098</v>
      </c>
      <c r="O1143" s="39">
        <v>44992</v>
      </c>
      <c r="P1143" s="40">
        <v>1</v>
      </c>
      <c r="Q1143" s="40">
        <v>2</v>
      </c>
      <c r="R1143" s="40" t="str">
        <f>IFERROR(VLOOKUP(Tabla2[[#This Row],[CONTRATISTA PRNCIPAL]],Hoja1!$L$5:$M$9,2,FALSE),"CJV")</f>
        <v>CJV</v>
      </c>
      <c r="S1143" s="40" t="str">
        <f>IF(Tabla2[[#This Row],[EMPRESA]]=Tabla2[[#This Row],[CONTRATISTA PRNCIPAL]],"Principal","Secundaria")</f>
        <v>Secundaria</v>
      </c>
      <c r="T1143" s="42">
        <f>IFERROR(1/COUNTIF(Tabla2[CONTRATISTA PRNCIPAL],Tabla2[[#This Row],[CONTRATISTA PRNCIPAL]]),0)</f>
        <v>0.1111111111111111</v>
      </c>
      <c r="U1143" s="43">
        <f>IF(((TODAY()-Tabla2[[#This Row],[FECHA NACIMIENTO]])/365)&lt;18,"Corregir", IF(((TODAY()-Tabla2[[#This Row],[FECHA NACIMIENTO]])/365)&gt;80, "Corregir",ROUNDDOWN(((TODAY()-Tabla2[[#This Row],[FECHA NACIMIENTO]])/365),0)))</f>
        <v>53</v>
      </c>
      <c r="V11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43" s="44" t="str">
        <f>+IF(Tabla2[[#This Row],[Edad]]="Corregir","Corregir","Ok")</f>
        <v>Ok</v>
      </c>
      <c r="X1143" s="42" t="str">
        <f>+IFERROR(VLOOKUP(Tabla2[[#This Row],[DISTRITO SEGÚN DNI]],Hoja1!$A$2:$B$32,2,FALSE),"No")</f>
        <v>SANTA ANITA</v>
      </c>
      <c r="Y1143" s="42" t="str">
        <f>IF(OR(LOWER(Tabla2[[#This Row],[GENERO]])="masculino", LOWER(Tabla2[[#This Row],[GENERO]])="femenino"),"OK","Corregir")</f>
        <v>OK</v>
      </c>
      <c r="Z1143" s="42" t="str">
        <f>+IF(Tabla2[[#This Row],[Nro. DNI / CE]]="","Corregir",IF(LEN(Tabla2[[#This Row],[Nro. DNI / CE]])&gt;=8,"OK","Corregir"))</f>
        <v>OK</v>
      </c>
      <c r="AA1143" s="42">
        <f>COUNTIF(Tabla2[APELLIDOS Y NOMBRES],Tabla2[[#This Row],[APELLIDOS Y NOMBRES]])</f>
        <v>1</v>
      </c>
      <c r="AB1143" s="42">
        <f>IF(Tabla2[[#This Row],[Trabajador]]&gt;1,1/Tabla2[[#This Row],[Trabajador]],Tabla2[[#This Row],[Trabajador]])</f>
        <v>1</v>
      </c>
      <c r="AC1143" t="str">
        <f>+IFERROR(IF(Tabla2[[#This Row],[FECHA CESE/BAJA]]="","No Aplica",IF(AND(MONTH(Tabla2[[#This Row],[FECHA CESE/BAJA]])=MONTH(TODAY()-30),YEAR(Tabla2[[#This Row],[FECHA CESE/BAJA]])=YEAR(TODAY())),MONTH(TODAY()-30)&amp;"-"&amp;YEAR(TODAY()),"Borrar")),"No aplica")</f>
        <v>No Aplica</v>
      </c>
      <c r="AD1143" t="str">
        <f>+IFERROR(IF(Tabla2[[#This Row],[FECHA INICIO DE LABORES EN OBRA]]="","No Aplica",IF(AND(MONTH(Tabla2[[#This Row],[FECHA INICIO DE LABORES EN OBRA]])=MONTH(TODAY()-30),YEAR(Tabla2[[#This Row],[FECHA INICIO DE LABORES EN OBRA]])=YEAR(TODAY())),MONTH(TODAY()-30)&amp;"-"&amp;YEAR(TODAY()),"No Aplica")),"No Aplica")</f>
        <v>No Aplica</v>
      </c>
    </row>
    <row r="1144" ht="15" customHeight="1" spans="1:30" x14ac:dyDescent="0.25">
      <c r="A1144" s="13" t="s">
        <v>5578</v>
      </c>
      <c r="B1144" s="15"/>
      <c r="C1144" s="15" t="s">
        <v>5579</v>
      </c>
      <c r="D1144" s="15" t="s">
        <v>5591</v>
      </c>
      <c r="E1144" s="15" t="s">
        <v>5592</v>
      </c>
      <c r="F1144" s="39">
        <v>22942</v>
      </c>
      <c r="G1144" s="15">
        <v>3</v>
      </c>
      <c r="H1144" s="15" t="s">
        <v>5593</v>
      </c>
      <c r="I1144" s="15" t="s">
        <v>5583</v>
      </c>
      <c r="J1144" s="15" t="s">
        <v>5594</v>
      </c>
      <c r="K1144" s="15" t="s">
        <v>5595</v>
      </c>
      <c r="L1144" s="40" t="s">
        <v>6</v>
      </c>
      <c r="M1144" s="39"/>
      <c r="N1144" s="41" t="s">
        <v>2098</v>
      </c>
      <c r="O1144" s="39">
        <v>44992</v>
      </c>
      <c r="P1144" s="40">
        <v>1</v>
      </c>
      <c r="Q1144" s="40">
        <v>2</v>
      </c>
      <c r="R1144" s="40" t="str">
        <f>IFERROR(VLOOKUP(Tabla2[[#This Row],[CONTRATISTA PRNCIPAL]],Hoja1!$L$5:$M$9,2,FALSE),"CJV")</f>
        <v>CJV</v>
      </c>
      <c r="S1144" s="40" t="str">
        <f>IF(Tabla2[[#This Row],[EMPRESA]]=Tabla2[[#This Row],[CONTRATISTA PRNCIPAL]],"Principal","Secundaria")</f>
        <v>Secundaria</v>
      </c>
      <c r="T1144" s="42">
        <f>IFERROR(1/COUNTIF(Tabla2[CONTRATISTA PRNCIPAL],Tabla2[[#This Row],[CONTRATISTA PRNCIPAL]]),0)</f>
        <v>0.1111111111111111</v>
      </c>
      <c r="U1144" s="43">
        <f>IF(((TODAY()-Tabla2[[#This Row],[FECHA NACIMIENTO]])/365)&lt;18,"Corregir", IF(((TODAY()-Tabla2[[#This Row],[FECHA NACIMIENTO]])/365)&gt;80, "Corregir",ROUNDDOWN(((TODAY()-Tabla2[[#This Row],[FECHA NACIMIENTO]])/365),0)))</f>
        <v>60</v>
      </c>
      <c r="V11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144" s="44" t="str">
        <f>+IF(Tabla2[[#This Row],[Edad]]="Corregir","Corregir","Ok")</f>
        <v>Ok</v>
      </c>
      <c r="X1144" s="42" t="str">
        <f>+IFERROR(VLOOKUP(Tabla2[[#This Row],[DISTRITO SEGÚN DNI]],Hoja1!$A$2:$B$32,2,FALSE),"No")</f>
        <v>No</v>
      </c>
      <c r="Y1144" s="42" t="str">
        <f>IF(OR(LOWER(Tabla2[[#This Row],[GENERO]])="masculino", LOWER(Tabla2[[#This Row],[GENERO]])="femenino"),"OK","Corregir")</f>
        <v>OK</v>
      </c>
      <c r="Z1144" s="42" t="str">
        <f>+IF(Tabla2[[#This Row],[Nro. DNI / CE]]="","Corregir",IF(LEN(Tabla2[[#This Row],[Nro. DNI / CE]])&gt;=8,"OK","Corregir"))</f>
        <v>OK</v>
      </c>
      <c r="AA1144" s="42">
        <f>COUNTIF(Tabla2[APELLIDOS Y NOMBRES],Tabla2[[#This Row],[APELLIDOS Y NOMBRES]])</f>
        <v>1</v>
      </c>
      <c r="AB1144" s="42">
        <f>IF(Tabla2[[#This Row],[Trabajador]]&gt;1,1/Tabla2[[#This Row],[Trabajador]],Tabla2[[#This Row],[Trabajador]])</f>
        <v>1</v>
      </c>
      <c r="AC1144" t="str">
        <f>+IFERROR(IF(Tabla2[[#This Row],[FECHA CESE/BAJA]]="","No Aplica",IF(AND(MONTH(Tabla2[[#This Row],[FECHA CESE/BAJA]])=MONTH(TODAY()-30),YEAR(Tabla2[[#This Row],[FECHA CESE/BAJA]])=YEAR(TODAY())),MONTH(TODAY()-30)&amp;"-"&amp;YEAR(TODAY()),"Borrar")),"No aplica")</f>
        <v>No Aplica</v>
      </c>
      <c r="AD1144" t="str">
        <f>+IFERROR(IF(Tabla2[[#This Row],[FECHA INICIO DE LABORES EN OBRA]]="","No Aplica",IF(AND(MONTH(Tabla2[[#This Row],[FECHA INICIO DE LABORES EN OBRA]])=MONTH(TODAY()-30),YEAR(Tabla2[[#This Row],[FECHA INICIO DE LABORES EN OBRA]])=YEAR(TODAY())),MONTH(TODAY()-30)&amp;"-"&amp;YEAR(TODAY()),"No Aplica")),"No Aplica")</f>
        <v>No Aplica</v>
      </c>
    </row>
    <row r="1145" ht="15" customHeight="1" spans="1:30" x14ac:dyDescent="0.25">
      <c r="A1145" s="13" t="s">
        <v>5578</v>
      </c>
      <c r="B1145" s="15"/>
      <c r="C1145" s="15" t="s">
        <v>5579</v>
      </c>
      <c r="D1145" s="15" t="s">
        <v>5596</v>
      </c>
      <c r="E1145" s="15" t="s">
        <v>5597</v>
      </c>
      <c r="F1145" s="39">
        <v>24534</v>
      </c>
      <c r="G1145" s="15">
        <v>3</v>
      </c>
      <c r="H1145" s="15" t="s">
        <v>5598</v>
      </c>
      <c r="I1145" s="15" t="s">
        <v>5583</v>
      </c>
      <c r="J1145" s="15" t="s">
        <v>5599</v>
      </c>
      <c r="K1145" s="15" t="s">
        <v>2062</v>
      </c>
      <c r="L1145" s="40" t="s">
        <v>6</v>
      </c>
      <c r="M1145" s="39"/>
      <c r="N1145" s="41" t="s">
        <v>2098</v>
      </c>
      <c r="O1145" s="39">
        <v>44992</v>
      </c>
      <c r="P1145" s="40">
        <v>1</v>
      </c>
      <c r="Q1145" s="40">
        <v>2</v>
      </c>
      <c r="R1145" s="40" t="str">
        <f>IFERROR(VLOOKUP(Tabla2[[#This Row],[CONTRATISTA PRNCIPAL]],Hoja1!$L$5:$M$9,2,FALSE),"CJV")</f>
        <v>CJV</v>
      </c>
      <c r="S1145" s="40" t="str">
        <f>IF(Tabla2[[#This Row],[EMPRESA]]=Tabla2[[#This Row],[CONTRATISTA PRNCIPAL]],"Principal","Secundaria")</f>
        <v>Secundaria</v>
      </c>
      <c r="T1145" s="42">
        <f>IFERROR(1/COUNTIF(Tabla2[CONTRATISTA PRNCIPAL],Tabla2[[#This Row],[CONTRATISTA PRNCIPAL]]),0)</f>
        <v>0.1111111111111111</v>
      </c>
      <c r="U1145" s="43">
        <f>IF(((TODAY()-Tabla2[[#This Row],[FECHA NACIMIENTO]])/365)&lt;18,"Corregir", IF(((TODAY()-Tabla2[[#This Row],[FECHA NACIMIENTO]])/365)&gt;80, "Corregir",ROUNDDOWN(((TODAY()-Tabla2[[#This Row],[FECHA NACIMIENTO]])/365),0)))</f>
        <v>56</v>
      </c>
      <c r="V11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45" s="44" t="str">
        <f>+IF(Tabla2[[#This Row],[Edad]]="Corregir","Corregir","Ok")</f>
        <v>Ok</v>
      </c>
      <c r="X1145" s="42" t="str">
        <f>+IFERROR(VLOOKUP(Tabla2[[#This Row],[DISTRITO SEGÚN DNI]],Hoja1!$A$2:$B$32,2,FALSE),"No")</f>
        <v>No</v>
      </c>
      <c r="Y1145" s="42" t="str">
        <f>IF(OR(LOWER(Tabla2[[#This Row],[GENERO]])="masculino", LOWER(Tabla2[[#This Row],[GENERO]])="femenino"),"OK","Corregir")</f>
        <v>OK</v>
      </c>
      <c r="Z1145" s="42" t="str">
        <f>+IF(Tabla2[[#This Row],[Nro. DNI / CE]]="","Corregir",IF(LEN(Tabla2[[#This Row],[Nro. DNI / CE]])&gt;=8,"OK","Corregir"))</f>
        <v>OK</v>
      </c>
      <c r="AA1145" s="42">
        <f>COUNTIF(Tabla2[APELLIDOS Y NOMBRES],Tabla2[[#This Row],[APELLIDOS Y NOMBRES]])</f>
        <v>1</v>
      </c>
      <c r="AB1145" s="42">
        <f>IF(Tabla2[[#This Row],[Trabajador]]&gt;1,1/Tabla2[[#This Row],[Trabajador]],Tabla2[[#This Row],[Trabajador]])</f>
        <v>1</v>
      </c>
      <c r="AC1145" t="str">
        <f>+IFERROR(IF(Tabla2[[#This Row],[FECHA CESE/BAJA]]="","No Aplica",IF(AND(MONTH(Tabla2[[#This Row],[FECHA CESE/BAJA]])=MONTH(TODAY()-30),YEAR(Tabla2[[#This Row],[FECHA CESE/BAJA]])=YEAR(TODAY())),MONTH(TODAY()-30)&amp;"-"&amp;YEAR(TODAY()),"Borrar")),"No aplica")</f>
        <v>No Aplica</v>
      </c>
      <c r="AD1145" t="str">
        <f>+IFERROR(IF(Tabla2[[#This Row],[FECHA INICIO DE LABORES EN OBRA]]="","No Aplica",IF(AND(MONTH(Tabla2[[#This Row],[FECHA INICIO DE LABORES EN OBRA]])=MONTH(TODAY()-30),YEAR(Tabla2[[#This Row],[FECHA INICIO DE LABORES EN OBRA]])=YEAR(TODAY())),MONTH(TODAY()-30)&amp;"-"&amp;YEAR(TODAY()),"No Aplica")),"No Aplica")</f>
        <v>No Aplica</v>
      </c>
    </row>
    <row r="1146" ht="15" customHeight="1" spans="1:30" x14ac:dyDescent="0.25">
      <c r="A1146" s="13" t="s">
        <v>5578</v>
      </c>
      <c r="B1146" s="15"/>
      <c r="C1146" s="15" t="s">
        <v>5579</v>
      </c>
      <c r="D1146" s="15" t="s">
        <v>5600</v>
      </c>
      <c r="E1146" s="15" t="s">
        <v>5601</v>
      </c>
      <c r="F1146" s="39">
        <v>32552</v>
      </c>
      <c r="G1146" s="15">
        <v>3</v>
      </c>
      <c r="H1146" s="15" t="s">
        <v>5602</v>
      </c>
      <c r="I1146" s="15" t="s">
        <v>5583</v>
      </c>
      <c r="J1146" s="15" t="s">
        <v>5603</v>
      </c>
      <c r="K1146" s="15" t="s">
        <v>2062</v>
      </c>
      <c r="L1146" s="40" t="s">
        <v>6</v>
      </c>
      <c r="M1146" s="39"/>
      <c r="N1146" s="41" t="s">
        <v>2098</v>
      </c>
      <c r="O1146" s="39">
        <v>44992</v>
      </c>
      <c r="P1146" s="40">
        <v>1</v>
      </c>
      <c r="Q1146" s="40">
        <v>1</v>
      </c>
      <c r="R1146" s="40" t="str">
        <f>IFERROR(VLOOKUP(Tabla2[[#This Row],[CONTRATISTA PRNCIPAL]],Hoja1!$L$5:$M$9,2,FALSE),"CJV")</f>
        <v>CJV</v>
      </c>
      <c r="S1146" s="40" t="str">
        <f>IF(Tabla2[[#This Row],[EMPRESA]]=Tabla2[[#This Row],[CONTRATISTA PRNCIPAL]],"Principal","Secundaria")</f>
        <v>Secundaria</v>
      </c>
      <c r="T1146" s="42">
        <f>IFERROR(1/COUNTIF(Tabla2[CONTRATISTA PRNCIPAL],Tabla2[[#This Row],[CONTRATISTA PRNCIPAL]]),0)</f>
        <v>0.1111111111111111</v>
      </c>
      <c r="U1146" s="43">
        <f>IF(((TODAY()-Tabla2[[#This Row],[FECHA NACIMIENTO]])/365)&lt;18,"Corregir", IF(((TODAY()-Tabla2[[#This Row],[FECHA NACIMIENTO]])/365)&gt;80, "Corregir",ROUNDDOWN(((TODAY()-Tabla2[[#This Row],[FECHA NACIMIENTO]])/365),0)))</f>
        <v>34</v>
      </c>
      <c r="V11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46" s="44" t="str">
        <f>+IF(Tabla2[[#This Row],[Edad]]="Corregir","Corregir","Ok")</f>
        <v>Ok</v>
      </c>
      <c r="X1146" s="42" t="str">
        <f>+IFERROR(VLOOKUP(Tabla2[[#This Row],[DISTRITO SEGÚN DNI]],Hoja1!$A$2:$B$32,2,FALSE),"No")</f>
        <v>No</v>
      </c>
      <c r="Y1146" s="42" t="str">
        <f>IF(OR(LOWER(Tabla2[[#This Row],[GENERO]])="masculino", LOWER(Tabla2[[#This Row],[GENERO]])="femenino"),"OK","Corregir")</f>
        <v>OK</v>
      </c>
      <c r="Z1146" s="42" t="str">
        <f>+IF(Tabla2[[#This Row],[Nro. DNI / CE]]="","Corregir",IF(LEN(Tabla2[[#This Row],[Nro. DNI / CE]])&gt;=8,"OK","Corregir"))</f>
        <v>OK</v>
      </c>
      <c r="AA1146" s="42">
        <f>COUNTIF(Tabla2[APELLIDOS Y NOMBRES],Tabla2[[#This Row],[APELLIDOS Y NOMBRES]])</f>
        <v>1</v>
      </c>
      <c r="AB1146" s="42">
        <f>IF(Tabla2[[#This Row],[Trabajador]]&gt;1,1/Tabla2[[#This Row],[Trabajador]],Tabla2[[#This Row],[Trabajador]])</f>
        <v>1</v>
      </c>
      <c r="AC1146" t="str">
        <f>+IFERROR(IF(Tabla2[[#This Row],[FECHA CESE/BAJA]]="","No Aplica",IF(AND(MONTH(Tabla2[[#This Row],[FECHA CESE/BAJA]])=MONTH(TODAY()-30),YEAR(Tabla2[[#This Row],[FECHA CESE/BAJA]])=YEAR(TODAY())),MONTH(TODAY()-30)&amp;"-"&amp;YEAR(TODAY()),"Borrar")),"No aplica")</f>
        <v>No Aplica</v>
      </c>
      <c r="AD1146" t="str">
        <f>+IFERROR(IF(Tabla2[[#This Row],[FECHA INICIO DE LABORES EN OBRA]]="","No Aplica",IF(AND(MONTH(Tabla2[[#This Row],[FECHA INICIO DE LABORES EN OBRA]])=MONTH(TODAY()-30),YEAR(Tabla2[[#This Row],[FECHA INICIO DE LABORES EN OBRA]])=YEAR(TODAY())),MONTH(TODAY()-30)&amp;"-"&amp;YEAR(TODAY()),"No Aplica")),"No Aplica")</f>
        <v>No Aplica</v>
      </c>
    </row>
    <row r="1147" ht="15" customHeight="1" spans="1:30" x14ac:dyDescent="0.25">
      <c r="A1147" s="13" t="s">
        <v>5578</v>
      </c>
      <c r="B1147" s="15"/>
      <c r="C1147" s="15" t="s">
        <v>5579</v>
      </c>
      <c r="D1147" s="15" t="s">
        <v>5604</v>
      </c>
      <c r="E1147" s="15" t="s">
        <v>5605</v>
      </c>
      <c r="F1147" s="39">
        <v>31205</v>
      </c>
      <c r="G1147" s="15">
        <v>1</v>
      </c>
      <c r="H1147" s="15" t="s">
        <v>5606</v>
      </c>
      <c r="I1147" s="15" t="s">
        <v>5583</v>
      </c>
      <c r="J1147" s="15" t="s">
        <v>5607</v>
      </c>
      <c r="K1147" s="15" t="s">
        <v>5608</v>
      </c>
      <c r="L1147" s="40" t="s">
        <v>6</v>
      </c>
      <c r="M1147" s="39"/>
      <c r="N1147" s="41" t="s">
        <v>2098</v>
      </c>
      <c r="O1147" s="39">
        <v>44992</v>
      </c>
      <c r="P1147" s="40">
        <v>1</v>
      </c>
      <c r="Q1147" s="40">
        <v>1</v>
      </c>
      <c r="R1147" s="40" t="str">
        <f>IFERROR(VLOOKUP(Tabla2[[#This Row],[CONTRATISTA PRNCIPAL]],Hoja1!$L$5:$M$9,2,FALSE),"CJV")</f>
        <v>CJV</v>
      </c>
      <c r="S1147" s="40" t="str">
        <f>IF(Tabla2[[#This Row],[EMPRESA]]=Tabla2[[#This Row],[CONTRATISTA PRNCIPAL]],"Principal","Secundaria")</f>
        <v>Secundaria</v>
      </c>
      <c r="T1147" s="42">
        <f>IFERROR(1/COUNTIF(Tabla2[CONTRATISTA PRNCIPAL],Tabla2[[#This Row],[CONTRATISTA PRNCIPAL]]),0)</f>
        <v>0.1111111111111111</v>
      </c>
      <c r="U1147" s="43">
        <f>IF(((TODAY()-Tabla2[[#This Row],[FECHA NACIMIENTO]])/365)&lt;18,"Corregir", IF(((TODAY()-Tabla2[[#This Row],[FECHA NACIMIENTO]])/365)&gt;80, "Corregir",ROUNDDOWN(((TODAY()-Tabla2[[#This Row],[FECHA NACIMIENTO]])/365),0)))</f>
        <v>38</v>
      </c>
      <c r="V11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47" s="44" t="str">
        <f>+IF(Tabla2[[#This Row],[Edad]]="Corregir","Corregir","Ok")</f>
        <v>Ok</v>
      </c>
      <c r="X1147" s="42" t="str">
        <f>+IFERROR(VLOOKUP(Tabla2[[#This Row],[DISTRITO SEGÚN DNI]],Hoja1!$A$2:$B$32,2,FALSE),"No")</f>
        <v>No</v>
      </c>
      <c r="Y1147" s="42" t="str">
        <f>IF(OR(LOWER(Tabla2[[#This Row],[GENERO]])="masculino", LOWER(Tabla2[[#This Row],[GENERO]])="femenino"),"OK","Corregir")</f>
        <v>OK</v>
      </c>
      <c r="Z1147" s="42" t="str">
        <f>+IF(Tabla2[[#This Row],[Nro. DNI / CE]]="","Corregir",IF(LEN(Tabla2[[#This Row],[Nro. DNI / CE]])&gt;=8,"OK","Corregir"))</f>
        <v>OK</v>
      </c>
      <c r="AA1147" s="42">
        <f>COUNTIF(Tabla2[APELLIDOS Y NOMBRES],Tabla2[[#This Row],[APELLIDOS Y NOMBRES]])</f>
        <v>1</v>
      </c>
      <c r="AB1147" s="42">
        <f>IF(Tabla2[[#This Row],[Trabajador]]&gt;1,1/Tabla2[[#This Row],[Trabajador]],Tabla2[[#This Row],[Trabajador]])</f>
        <v>1</v>
      </c>
      <c r="AC1147" t="str">
        <f>+IFERROR(IF(Tabla2[[#This Row],[FECHA CESE/BAJA]]="","No Aplica",IF(AND(MONTH(Tabla2[[#This Row],[FECHA CESE/BAJA]])=MONTH(TODAY()-30),YEAR(Tabla2[[#This Row],[FECHA CESE/BAJA]])=YEAR(TODAY())),MONTH(TODAY()-30)&amp;"-"&amp;YEAR(TODAY()),"Borrar")),"No aplica")</f>
        <v>No Aplica</v>
      </c>
      <c r="AD1147" t="str">
        <f>+IFERROR(IF(Tabla2[[#This Row],[FECHA INICIO DE LABORES EN OBRA]]="","No Aplica",IF(AND(MONTH(Tabla2[[#This Row],[FECHA INICIO DE LABORES EN OBRA]])=MONTH(TODAY()-30),YEAR(Tabla2[[#This Row],[FECHA INICIO DE LABORES EN OBRA]])=YEAR(TODAY())),MONTH(TODAY()-30)&amp;"-"&amp;YEAR(TODAY()),"No Aplica")),"No Aplica")</f>
        <v>No Aplica</v>
      </c>
    </row>
    <row r="1148" ht="15" customHeight="1" spans="1:30" x14ac:dyDescent="0.25">
      <c r="A1148" s="13" t="s">
        <v>5578</v>
      </c>
      <c r="B1148" s="15"/>
      <c r="C1148" s="15" t="s">
        <v>5579</v>
      </c>
      <c r="D1148" s="15" t="s">
        <v>5609</v>
      </c>
      <c r="E1148" s="15" t="s">
        <v>5610</v>
      </c>
      <c r="F1148" s="39">
        <v>33234</v>
      </c>
      <c r="G1148" s="15">
        <v>1</v>
      </c>
      <c r="H1148" s="15" t="s">
        <v>3432</v>
      </c>
      <c r="I1148" s="15" t="s">
        <v>5583</v>
      </c>
      <c r="J1148" s="15" t="s">
        <v>5611</v>
      </c>
      <c r="K1148" s="15" t="s">
        <v>2808</v>
      </c>
      <c r="L1148" s="40" t="s">
        <v>6</v>
      </c>
      <c r="M1148" s="39"/>
      <c r="N1148" s="41" t="s">
        <v>2098</v>
      </c>
      <c r="O1148" s="39">
        <v>44992</v>
      </c>
      <c r="P1148" s="40">
        <v>1</v>
      </c>
      <c r="Q1148" s="40">
        <v>1</v>
      </c>
      <c r="R1148" s="40" t="str">
        <f>IFERROR(VLOOKUP(Tabla2[[#This Row],[CONTRATISTA PRNCIPAL]],Hoja1!$L$5:$M$9,2,FALSE),"CJV")</f>
        <v>CJV</v>
      </c>
      <c r="S1148" s="40" t="str">
        <f>IF(Tabla2[[#This Row],[EMPRESA]]=Tabla2[[#This Row],[CONTRATISTA PRNCIPAL]],"Principal","Secundaria")</f>
        <v>Secundaria</v>
      </c>
      <c r="T1148" s="42">
        <f>IFERROR(1/COUNTIF(Tabla2[CONTRATISTA PRNCIPAL],Tabla2[[#This Row],[CONTRATISTA PRNCIPAL]]),0)</f>
        <v>0.1111111111111111</v>
      </c>
      <c r="U1148" s="43">
        <f>IF(((TODAY()-Tabla2[[#This Row],[FECHA NACIMIENTO]])/365)&lt;18,"Corregir", IF(((TODAY()-Tabla2[[#This Row],[FECHA NACIMIENTO]])/365)&gt;80, "Corregir",ROUNDDOWN(((TODAY()-Tabla2[[#This Row],[FECHA NACIMIENTO]])/365),0)))</f>
        <v>32</v>
      </c>
      <c r="V11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48" s="44" t="str">
        <f>+IF(Tabla2[[#This Row],[Edad]]="Corregir","Corregir","Ok")</f>
        <v>Ok</v>
      </c>
      <c r="X1148" s="42" t="str">
        <f>+IFERROR(VLOOKUP(Tabla2[[#This Row],[DISTRITO SEGÚN DNI]],Hoja1!$A$2:$B$32,2,FALSE),"No")</f>
        <v>No</v>
      </c>
      <c r="Y1148" s="42" t="str">
        <f>IF(OR(LOWER(Tabla2[[#This Row],[GENERO]])="masculino", LOWER(Tabla2[[#This Row],[GENERO]])="femenino"),"OK","Corregir")</f>
        <v>OK</v>
      </c>
      <c r="Z1148" s="42" t="str">
        <f>+IF(Tabla2[[#This Row],[Nro. DNI / CE]]="","Corregir",IF(LEN(Tabla2[[#This Row],[Nro. DNI / CE]])&gt;=8,"OK","Corregir"))</f>
        <v>OK</v>
      </c>
      <c r="AA1148" s="42">
        <f>COUNTIF(Tabla2[APELLIDOS Y NOMBRES],Tabla2[[#This Row],[APELLIDOS Y NOMBRES]])</f>
        <v>1</v>
      </c>
      <c r="AB1148" s="42">
        <f>IF(Tabla2[[#This Row],[Trabajador]]&gt;1,1/Tabla2[[#This Row],[Trabajador]],Tabla2[[#This Row],[Trabajador]])</f>
        <v>1</v>
      </c>
      <c r="AC1148" t="str">
        <f>+IFERROR(IF(Tabla2[[#This Row],[FECHA CESE/BAJA]]="","No Aplica",IF(AND(MONTH(Tabla2[[#This Row],[FECHA CESE/BAJA]])=MONTH(TODAY()-30),YEAR(Tabla2[[#This Row],[FECHA CESE/BAJA]])=YEAR(TODAY())),MONTH(TODAY()-30)&amp;"-"&amp;YEAR(TODAY()),"Borrar")),"No aplica")</f>
        <v>No Aplica</v>
      </c>
      <c r="AD1148" t="str">
        <f>+IFERROR(IF(Tabla2[[#This Row],[FECHA INICIO DE LABORES EN OBRA]]="","No Aplica",IF(AND(MONTH(Tabla2[[#This Row],[FECHA INICIO DE LABORES EN OBRA]])=MONTH(TODAY()-30),YEAR(Tabla2[[#This Row],[FECHA INICIO DE LABORES EN OBRA]])=YEAR(TODAY())),MONTH(TODAY()-30)&amp;"-"&amp;YEAR(TODAY()),"No Aplica")),"No Aplica")</f>
        <v>No Aplica</v>
      </c>
    </row>
    <row r="1149" ht="15" customHeight="1" spans="1:30" x14ac:dyDescent="0.25">
      <c r="A1149" s="13">
        <v>20524273803</v>
      </c>
      <c r="B1149" s="15"/>
      <c r="C1149" s="15" t="s">
        <v>5579</v>
      </c>
      <c r="D1149" s="15" t="s">
        <v>5612</v>
      </c>
      <c r="E1149" s="15" t="s">
        <v>5613</v>
      </c>
      <c r="F1149" s="39">
        <v>27771</v>
      </c>
      <c r="G1149" s="15">
        <v>3</v>
      </c>
      <c r="H1149" s="15" t="s">
        <v>5598</v>
      </c>
      <c r="I1149" s="15" t="s">
        <v>5583</v>
      </c>
      <c r="J1149" s="15" t="s">
        <v>5614</v>
      </c>
      <c r="K1149" s="15" t="s">
        <v>5615</v>
      </c>
      <c r="L1149" s="40" t="s">
        <v>5</v>
      </c>
      <c r="M1149" s="39"/>
      <c r="N1149" s="41" t="s">
        <v>2098</v>
      </c>
      <c r="O1149" s="39">
        <v>45154</v>
      </c>
      <c r="P1149" s="40">
        <v>1</v>
      </c>
      <c r="Q1149" s="40">
        <v>1</v>
      </c>
      <c r="R1149" s="40" t="str">
        <f>IFERROR(VLOOKUP(Tabla2[[#This Row],[CONTRATISTA PRNCIPAL]],Hoja1!$L$5:$M$9,2,FALSE),"CJV")</f>
        <v>CJV</v>
      </c>
      <c r="S1149" s="40" t="str">
        <f>IF(Tabla2[[#This Row],[EMPRESA]]=Tabla2[[#This Row],[CONTRATISTA PRNCIPAL]],"Principal","Secundaria")</f>
        <v>Secundaria</v>
      </c>
      <c r="T1149" s="42">
        <f>IFERROR(1/COUNTIF(Tabla2[CONTRATISTA PRNCIPAL],Tabla2[[#This Row],[CONTRATISTA PRNCIPAL]]),0)</f>
        <v>0.1111111111111111</v>
      </c>
      <c r="U1149" s="43">
        <f>IF(((TODAY()-Tabla2[[#This Row],[FECHA NACIMIENTO]])/365)&lt;18,"Corregir", IF(((TODAY()-Tabla2[[#This Row],[FECHA NACIMIENTO]])/365)&gt;80, "Corregir",ROUNDDOWN(((TODAY()-Tabla2[[#This Row],[FECHA NACIMIENTO]])/365),0)))</f>
        <v>47</v>
      </c>
      <c r="V11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49" s="44" t="str">
        <f>+IF(Tabla2[[#This Row],[Edad]]="Corregir","Corregir","Ok")</f>
        <v>Ok</v>
      </c>
      <c r="X1149" s="42" t="str">
        <f>+IFERROR(VLOOKUP(Tabla2[[#This Row],[DISTRITO SEGÚN DNI]],Hoja1!$A$2:$B$32,2,FALSE),"No")</f>
        <v>No</v>
      </c>
      <c r="Y1149" s="42" t="str">
        <f>IF(OR(LOWER(Tabla2[[#This Row],[GENERO]])="masculino", LOWER(Tabla2[[#This Row],[GENERO]])="femenino"),"OK","Corregir")</f>
        <v>OK</v>
      </c>
      <c r="Z1149" s="42" t="str">
        <f>+IF(Tabla2[[#This Row],[Nro. DNI / CE]]="","Corregir",IF(LEN(Tabla2[[#This Row],[Nro. DNI / CE]])&gt;=8,"OK","Corregir"))</f>
        <v>OK</v>
      </c>
      <c r="AA1149" s="42">
        <f>COUNTIF(Tabla2[APELLIDOS Y NOMBRES],Tabla2[[#This Row],[APELLIDOS Y NOMBRES]])</f>
        <v>1</v>
      </c>
      <c r="AB1149" s="42">
        <f>IF(Tabla2[[#This Row],[Trabajador]]&gt;1,1/Tabla2[[#This Row],[Trabajador]],Tabla2[[#This Row],[Trabajador]])</f>
        <v>1</v>
      </c>
      <c r="AC1149" t="str">
        <f>+IFERROR(IF(Tabla2[[#This Row],[FECHA CESE/BAJA]]="","No Aplica",IF(AND(MONTH(Tabla2[[#This Row],[FECHA CESE/BAJA]])=MONTH(TODAY()-30),YEAR(Tabla2[[#This Row],[FECHA CESE/BAJA]])=YEAR(TODAY())),MONTH(TODAY()-30)&amp;"-"&amp;YEAR(TODAY()),"Borrar")),"No aplica")</f>
        <v>No Aplica</v>
      </c>
      <c r="AD1149" t="str">
        <f>+IFERROR(IF(Tabla2[[#This Row],[FECHA INICIO DE LABORES EN OBRA]]="","No Aplica",IF(AND(MONTH(Tabla2[[#This Row],[FECHA INICIO DE LABORES EN OBRA]])=MONTH(TODAY()-30),YEAR(Tabla2[[#This Row],[FECHA INICIO DE LABORES EN OBRA]])=YEAR(TODAY())),MONTH(TODAY()-30)&amp;"-"&amp;YEAR(TODAY()),"No Aplica")),"No Aplica")</f>
        <v>8-2023</v>
      </c>
    </row>
    <row r="1150" ht="15" customHeight="1" spans="1:30" x14ac:dyDescent="0.25">
      <c r="A1150" s="13" t="s">
        <v>5616</v>
      </c>
      <c r="B1150" s="15" t="s">
        <v>5617</v>
      </c>
      <c r="C1150" s="15" t="s">
        <v>5617</v>
      </c>
      <c r="D1150" s="15" t="s">
        <v>1468</v>
      </c>
      <c r="E1150" s="15" t="s">
        <v>1469</v>
      </c>
      <c r="F1150" s="39">
        <v>37043</v>
      </c>
      <c r="G1150" s="15">
        <v>2</v>
      </c>
      <c r="H1150" s="15" t="s">
        <v>2751</v>
      </c>
      <c r="I1150" s="15" t="s">
        <v>5618</v>
      </c>
      <c r="J1150" s="15" t="s">
        <v>5619</v>
      </c>
      <c r="K1150" s="15" t="s">
        <v>27</v>
      </c>
      <c r="L1150" s="40" t="s">
        <v>6</v>
      </c>
      <c r="M1150" s="39">
        <v>45143</v>
      </c>
      <c r="N1150" s="41" t="s">
        <v>2098</v>
      </c>
      <c r="O1150" s="39">
        <v>45117</v>
      </c>
      <c r="P1150" s="40">
        <v>1</v>
      </c>
      <c r="Q1150" s="40">
        <v>4</v>
      </c>
      <c r="R1150" s="40" t="str">
        <f>IFERROR(VLOOKUP(Tabla2[[#This Row],[CONTRATISTA PRNCIPAL]],Hoja1!$L$5:$M$9,2,FALSE),"CJV")</f>
        <v>CJV</v>
      </c>
      <c r="S1150" s="40" t="str">
        <f>IF(Tabla2[[#This Row],[EMPRESA]]=Tabla2[[#This Row],[CONTRATISTA PRNCIPAL]],"Principal","Secundaria")</f>
        <v>Principal</v>
      </c>
      <c r="T1150" s="42">
        <f>IFERROR(1/COUNTIF(Tabla2[CONTRATISTA PRNCIPAL],Tabla2[[#This Row],[CONTRATISTA PRNCIPAL]]),0)</f>
        <v>0.008849557522123894</v>
      </c>
      <c r="U1150" s="43">
        <f>IF(((TODAY()-Tabla2[[#This Row],[FECHA NACIMIENTO]])/365)&lt;18,"Corregir", IF(((TODAY()-Tabla2[[#This Row],[FECHA NACIMIENTO]])/365)&gt;80, "Corregir",ROUNDDOWN(((TODAY()-Tabla2[[#This Row],[FECHA NACIMIENTO]])/365),0)))</f>
        <v>22</v>
      </c>
      <c r="V11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150" s="44" t="str">
        <f>+IF(Tabla2[[#This Row],[Edad]]="Corregir","Corregir","Ok")</f>
        <v>Ok</v>
      </c>
      <c r="X1150" s="42" t="str">
        <f>+IFERROR(VLOOKUP(Tabla2[[#This Row],[DISTRITO SEGÚN DNI]],Hoja1!$A$2:$B$32,2,FALSE),"No")</f>
        <v>CALLAO</v>
      </c>
      <c r="Y1150" s="42" t="str">
        <f>IF(OR(LOWER(Tabla2[[#This Row],[GENERO]])="masculino", LOWER(Tabla2[[#This Row],[GENERO]])="femenino"),"OK","Corregir")</f>
        <v>OK</v>
      </c>
      <c r="Z1150" s="42" t="str">
        <f>+IF(Tabla2[[#This Row],[Nro. DNI / CE]]="","Corregir",IF(LEN(Tabla2[[#This Row],[Nro. DNI / CE]])&gt;=8,"OK","Corregir"))</f>
        <v>OK</v>
      </c>
      <c r="AA1150" s="42">
        <f>COUNTIF(Tabla2[APELLIDOS Y NOMBRES],Tabla2[[#This Row],[APELLIDOS Y NOMBRES]])</f>
        <v>1</v>
      </c>
      <c r="AB1150" s="42">
        <f>IF(Tabla2[[#This Row],[Trabajador]]&gt;1,1/Tabla2[[#This Row],[Trabajador]],Tabla2[[#This Row],[Trabajador]])</f>
        <v>1</v>
      </c>
      <c r="AC1150" t="str">
        <f>+IFERROR(IF(Tabla2[[#This Row],[FECHA CESE/BAJA]]="","No Aplica",IF(AND(MONTH(Tabla2[[#This Row],[FECHA CESE/BAJA]])=MONTH(TODAY()-30),YEAR(Tabla2[[#This Row],[FECHA CESE/BAJA]])=YEAR(TODAY())),MONTH(TODAY()-30)&amp;"-"&amp;YEAR(TODAY()),"Borrar")),"No aplica")</f>
        <v>8-2023</v>
      </c>
      <c r="AD1150" t="str">
        <f>+IFERROR(IF(Tabla2[[#This Row],[FECHA INICIO DE LABORES EN OBRA]]="","No Aplica",IF(AND(MONTH(Tabla2[[#This Row],[FECHA INICIO DE LABORES EN OBRA]])=MONTH(TODAY()-30),YEAR(Tabla2[[#This Row],[FECHA INICIO DE LABORES EN OBRA]])=YEAR(TODAY())),MONTH(TODAY()-30)&amp;"-"&amp;YEAR(TODAY()),"No Aplica")),"No Aplica")</f>
        <v>No Aplica</v>
      </c>
    </row>
    <row r="1151" ht="15" customHeight="1" spans="1:30" x14ac:dyDescent="0.25">
      <c r="A1151" s="13" t="s">
        <v>5616</v>
      </c>
      <c r="B1151" s="15" t="s">
        <v>5617</v>
      </c>
      <c r="C1151" s="15" t="s">
        <v>5617</v>
      </c>
      <c r="D1151" s="15" t="s">
        <v>381</v>
      </c>
      <c r="E1151" s="15" t="s">
        <v>382</v>
      </c>
      <c r="F1151" s="39">
        <v>28607</v>
      </c>
      <c r="G1151" s="15">
        <v>1</v>
      </c>
      <c r="H1151" s="15" t="s">
        <v>5620</v>
      </c>
      <c r="I1151" s="15" t="s">
        <v>5618</v>
      </c>
      <c r="J1151" s="15" t="s">
        <v>5621</v>
      </c>
      <c r="K1151" s="15" t="s">
        <v>2214</v>
      </c>
      <c r="L1151" s="40" t="s">
        <v>5</v>
      </c>
      <c r="M1151" s="39">
        <v>45148</v>
      </c>
      <c r="N1151" s="41" t="s">
        <v>2098</v>
      </c>
      <c r="O1151" s="39">
        <v>45057</v>
      </c>
      <c r="P1151" s="40">
        <v>2</v>
      </c>
      <c r="Q1151" s="40">
        <v>1</v>
      </c>
      <c r="R1151" s="40" t="str">
        <f>IFERROR(VLOOKUP(Tabla2[[#This Row],[CONTRATISTA PRNCIPAL]],Hoja1!$L$5:$M$9,2,FALSE),"CJV")</f>
        <v>CJV</v>
      </c>
      <c r="S1151" s="40" t="str">
        <f>IF(Tabla2[[#This Row],[EMPRESA]]=Tabla2[[#This Row],[CONTRATISTA PRNCIPAL]],"Principal","Secundaria")</f>
        <v>Principal</v>
      </c>
      <c r="T1151" s="42">
        <f>IFERROR(1/COUNTIF(Tabla2[CONTRATISTA PRNCIPAL],Tabla2[[#This Row],[CONTRATISTA PRNCIPAL]]),0)</f>
        <v>0.008849557522123894</v>
      </c>
      <c r="U1151" s="43">
        <f>IF(((TODAY()-Tabla2[[#This Row],[FECHA NACIMIENTO]])/365)&lt;18,"Corregir", IF(((TODAY()-Tabla2[[#This Row],[FECHA NACIMIENTO]])/365)&gt;80, "Corregir",ROUNDDOWN(((TODAY()-Tabla2[[#This Row],[FECHA NACIMIENTO]])/365),0)))</f>
        <v>45</v>
      </c>
      <c r="V11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51" s="44" t="str">
        <f>+IF(Tabla2[[#This Row],[Edad]]="Corregir","Corregir","Ok")</f>
        <v>Ok</v>
      </c>
      <c r="X1151" s="42" t="str">
        <f>+IFERROR(VLOOKUP(Tabla2[[#This Row],[DISTRITO SEGÚN DNI]],Hoja1!$A$2:$B$32,2,FALSE),"No")</f>
        <v>CALLAO</v>
      </c>
      <c r="Y1151" s="42" t="str">
        <f>IF(OR(LOWER(Tabla2[[#This Row],[GENERO]])="masculino", LOWER(Tabla2[[#This Row],[GENERO]])="femenino"),"OK","Corregir")</f>
        <v>OK</v>
      </c>
      <c r="Z1151" s="42" t="str">
        <f>+IF(Tabla2[[#This Row],[Nro. DNI / CE]]="","Corregir",IF(LEN(Tabla2[[#This Row],[Nro. DNI / CE]])&gt;=8,"OK","Corregir"))</f>
        <v>OK</v>
      </c>
      <c r="AA1151" s="42">
        <f>COUNTIF(Tabla2[APELLIDOS Y NOMBRES],Tabla2[[#This Row],[APELLIDOS Y NOMBRES]])</f>
        <v>1</v>
      </c>
      <c r="AB1151" s="42">
        <f>IF(Tabla2[[#This Row],[Trabajador]]&gt;1,1/Tabla2[[#This Row],[Trabajador]],Tabla2[[#This Row],[Trabajador]])</f>
        <v>1</v>
      </c>
      <c r="AC1151" t="str">
        <f>+IFERROR(IF(Tabla2[[#This Row],[FECHA CESE/BAJA]]="","No Aplica",IF(AND(MONTH(Tabla2[[#This Row],[FECHA CESE/BAJA]])=MONTH(TODAY()-30),YEAR(Tabla2[[#This Row],[FECHA CESE/BAJA]])=YEAR(TODAY())),MONTH(TODAY()-30)&amp;"-"&amp;YEAR(TODAY()),"Borrar")),"No aplica")</f>
        <v>8-2023</v>
      </c>
      <c r="AD1151" t="str">
        <f>+IFERROR(IF(Tabla2[[#This Row],[FECHA INICIO DE LABORES EN OBRA]]="","No Aplica",IF(AND(MONTH(Tabla2[[#This Row],[FECHA INICIO DE LABORES EN OBRA]])=MONTH(TODAY()-30),YEAR(Tabla2[[#This Row],[FECHA INICIO DE LABORES EN OBRA]])=YEAR(TODAY())),MONTH(TODAY()-30)&amp;"-"&amp;YEAR(TODAY()),"No Aplica")),"No Aplica")</f>
        <v>No Aplica</v>
      </c>
    </row>
    <row r="1152" ht="15" customHeight="1" spans="1:30" x14ac:dyDescent="0.25">
      <c r="A1152" s="13" t="s">
        <v>5616</v>
      </c>
      <c r="B1152" s="15" t="s">
        <v>5617</v>
      </c>
      <c r="C1152" s="15" t="s">
        <v>5617</v>
      </c>
      <c r="D1152" s="15" t="s">
        <v>5622</v>
      </c>
      <c r="E1152" s="15" t="s">
        <v>5623</v>
      </c>
      <c r="F1152" s="39">
        <v>23568</v>
      </c>
      <c r="G1152" s="15">
        <v>1</v>
      </c>
      <c r="H1152" s="15" t="s">
        <v>2281</v>
      </c>
      <c r="I1152" s="15" t="s">
        <v>5618</v>
      </c>
      <c r="J1152" s="15" t="s">
        <v>5624</v>
      </c>
      <c r="K1152" s="15" t="s">
        <v>5625</v>
      </c>
      <c r="L1152" s="40" t="s">
        <v>6</v>
      </c>
      <c r="M1152" s="39">
        <v>45150</v>
      </c>
      <c r="N1152" s="41" t="s">
        <v>2098</v>
      </c>
      <c r="O1152" s="39">
        <v>45029</v>
      </c>
      <c r="P1152" s="40">
        <v>2</v>
      </c>
      <c r="Q1152" s="40">
        <v>1</v>
      </c>
      <c r="R1152" s="40" t="str">
        <f>IFERROR(VLOOKUP(Tabla2[[#This Row],[CONTRATISTA PRNCIPAL]],Hoja1!$L$5:$M$9,2,FALSE),"CJV")</f>
        <v>CJV</v>
      </c>
      <c r="S1152" s="40" t="str">
        <f>IF(Tabla2[[#This Row],[EMPRESA]]=Tabla2[[#This Row],[CONTRATISTA PRNCIPAL]],"Principal","Secundaria")</f>
        <v>Principal</v>
      </c>
      <c r="T1152" s="42">
        <f>IFERROR(1/COUNTIF(Tabla2[CONTRATISTA PRNCIPAL],Tabla2[[#This Row],[CONTRATISTA PRNCIPAL]]),0)</f>
        <v>0.008849557522123894</v>
      </c>
      <c r="U1152" s="43">
        <f>IF(((TODAY()-Tabla2[[#This Row],[FECHA NACIMIENTO]])/365)&lt;18,"Corregir", IF(((TODAY()-Tabla2[[#This Row],[FECHA NACIMIENTO]])/365)&gt;80, "Corregir",ROUNDDOWN(((TODAY()-Tabla2[[#This Row],[FECHA NACIMIENTO]])/365),0)))</f>
        <v>59</v>
      </c>
      <c r="V11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152" s="44" t="str">
        <f>+IF(Tabla2[[#This Row],[Edad]]="Corregir","Corregir","Ok")</f>
        <v>Ok</v>
      </c>
      <c r="X1152" s="42" t="str">
        <f>+IFERROR(VLOOKUP(Tabla2[[#This Row],[DISTRITO SEGÚN DNI]],Hoja1!$A$2:$B$32,2,FALSE),"No")</f>
        <v>No</v>
      </c>
      <c r="Y1152" s="42" t="str">
        <f>IF(OR(LOWER(Tabla2[[#This Row],[GENERO]])="masculino", LOWER(Tabla2[[#This Row],[GENERO]])="femenino"),"OK","Corregir")</f>
        <v>OK</v>
      </c>
      <c r="Z1152" s="42" t="str">
        <f>+IF(Tabla2[[#This Row],[Nro. DNI / CE]]="","Corregir",IF(LEN(Tabla2[[#This Row],[Nro. DNI / CE]])&gt;=8,"OK","Corregir"))</f>
        <v>OK</v>
      </c>
      <c r="AA1152" s="42">
        <f>COUNTIF(Tabla2[APELLIDOS Y NOMBRES],Tabla2[[#This Row],[APELLIDOS Y NOMBRES]])</f>
        <v>1</v>
      </c>
      <c r="AB1152" s="42">
        <f>IF(Tabla2[[#This Row],[Trabajador]]&gt;1,1/Tabla2[[#This Row],[Trabajador]],Tabla2[[#This Row],[Trabajador]])</f>
        <v>1</v>
      </c>
      <c r="AC1152" t="str">
        <f>+IFERROR(IF(Tabla2[[#This Row],[FECHA CESE/BAJA]]="","No Aplica",IF(AND(MONTH(Tabla2[[#This Row],[FECHA CESE/BAJA]])=MONTH(TODAY()-30),YEAR(Tabla2[[#This Row],[FECHA CESE/BAJA]])=YEAR(TODAY())),MONTH(TODAY()-30)&amp;"-"&amp;YEAR(TODAY()),"Borrar")),"No aplica")</f>
        <v>8-2023</v>
      </c>
      <c r="AD1152" t="str">
        <f>+IFERROR(IF(Tabla2[[#This Row],[FECHA INICIO DE LABORES EN OBRA]]="","No Aplica",IF(AND(MONTH(Tabla2[[#This Row],[FECHA INICIO DE LABORES EN OBRA]])=MONTH(TODAY()-30),YEAR(Tabla2[[#This Row],[FECHA INICIO DE LABORES EN OBRA]])=YEAR(TODAY())),MONTH(TODAY()-30)&amp;"-"&amp;YEAR(TODAY()),"No Aplica")),"No Aplica")</f>
        <v>No Aplica</v>
      </c>
    </row>
    <row r="1153" ht="15" customHeight="1" spans="1:30" x14ac:dyDescent="0.25">
      <c r="A1153" s="13" t="s">
        <v>5616</v>
      </c>
      <c r="B1153" s="15" t="s">
        <v>5617</v>
      </c>
      <c r="C1153" s="15" t="s">
        <v>5617</v>
      </c>
      <c r="D1153" s="15" t="s">
        <v>5626</v>
      </c>
      <c r="E1153" s="15" t="s">
        <v>5627</v>
      </c>
      <c r="F1153" s="39">
        <v>29779</v>
      </c>
      <c r="G1153" s="15">
        <v>2</v>
      </c>
      <c r="H1153" s="15" t="s">
        <v>5628</v>
      </c>
      <c r="I1153" s="15" t="s">
        <v>5618</v>
      </c>
      <c r="J1153" s="15" t="s">
        <v>5629</v>
      </c>
      <c r="K1153" s="15" t="s">
        <v>5630</v>
      </c>
      <c r="L1153" s="40" t="s">
        <v>6</v>
      </c>
      <c r="M1153" s="39">
        <v>45155</v>
      </c>
      <c r="N1153" s="41" t="s">
        <v>2098</v>
      </c>
      <c r="O1153" s="39">
        <v>44900</v>
      </c>
      <c r="P1153" s="40">
        <v>2</v>
      </c>
      <c r="Q1153" s="40">
        <v>4</v>
      </c>
      <c r="R1153" s="40" t="str">
        <f>IFERROR(VLOOKUP(Tabla2[[#This Row],[CONTRATISTA PRNCIPAL]],Hoja1!$L$5:$M$9,2,FALSE),"CJV")</f>
        <v>CJV</v>
      </c>
      <c r="S1153" s="40" t="str">
        <f>IF(Tabla2[[#This Row],[EMPRESA]]=Tabla2[[#This Row],[CONTRATISTA PRNCIPAL]],"Principal","Secundaria")</f>
        <v>Principal</v>
      </c>
      <c r="T1153" s="42">
        <f>IFERROR(1/COUNTIF(Tabla2[CONTRATISTA PRNCIPAL],Tabla2[[#This Row],[CONTRATISTA PRNCIPAL]]),0)</f>
        <v>0.008849557522123894</v>
      </c>
      <c r="U1153" s="43">
        <f>IF(((TODAY()-Tabla2[[#This Row],[FECHA NACIMIENTO]])/365)&lt;18,"Corregir", IF(((TODAY()-Tabla2[[#This Row],[FECHA NACIMIENTO]])/365)&gt;80, "Corregir",ROUNDDOWN(((TODAY()-Tabla2[[#This Row],[FECHA NACIMIENTO]])/365),0)))</f>
        <v>42</v>
      </c>
      <c r="V11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53" s="44" t="str">
        <f>+IF(Tabla2[[#This Row],[Edad]]="Corregir","Corregir","Ok")</f>
        <v>Ok</v>
      </c>
      <c r="X1153" s="42" t="str">
        <f>+IFERROR(VLOOKUP(Tabla2[[#This Row],[DISTRITO SEGÚN DNI]],Hoja1!$A$2:$B$32,2,FALSE),"No")</f>
        <v>No</v>
      </c>
      <c r="Y1153" s="42" t="str">
        <f>IF(OR(LOWER(Tabla2[[#This Row],[GENERO]])="masculino", LOWER(Tabla2[[#This Row],[GENERO]])="femenino"),"OK","Corregir")</f>
        <v>OK</v>
      </c>
      <c r="Z1153" s="42" t="str">
        <f>+IF(Tabla2[[#This Row],[Nro. DNI / CE]]="","Corregir",IF(LEN(Tabla2[[#This Row],[Nro. DNI / CE]])&gt;=8,"OK","Corregir"))</f>
        <v>OK</v>
      </c>
      <c r="AA1153" s="42">
        <f>COUNTIF(Tabla2[APELLIDOS Y NOMBRES],Tabla2[[#This Row],[APELLIDOS Y NOMBRES]])</f>
        <v>1</v>
      </c>
      <c r="AB1153" s="42">
        <f>IF(Tabla2[[#This Row],[Trabajador]]&gt;1,1/Tabla2[[#This Row],[Trabajador]],Tabla2[[#This Row],[Trabajador]])</f>
        <v>1</v>
      </c>
      <c r="AC1153" t="str">
        <f>+IFERROR(IF(Tabla2[[#This Row],[FECHA CESE/BAJA]]="","No Aplica",IF(AND(MONTH(Tabla2[[#This Row],[FECHA CESE/BAJA]])=MONTH(TODAY()-30),YEAR(Tabla2[[#This Row],[FECHA CESE/BAJA]])=YEAR(TODAY())),MONTH(TODAY()-30)&amp;"-"&amp;YEAR(TODAY()),"Borrar")),"No aplica")</f>
        <v>8-2023</v>
      </c>
      <c r="AD1153" t="str">
        <f>+IFERROR(IF(Tabla2[[#This Row],[FECHA INICIO DE LABORES EN OBRA]]="","No Aplica",IF(AND(MONTH(Tabla2[[#This Row],[FECHA INICIO DE LABORES EN OBRA]])=MONTH(TODAY()-30),YEAR(Tabla2[[#This Row],[FECHA INICIO DE LABORES EN OBRA]])=YEAR(TODAY())),MONTH(TODAY()-30)&amp;"-"&amp;YEAR(TODAY()),"No Aplica")),"No Aplica")</f>
        <v>No Aplica</v>
      </c>
    </row>
    <row r="1154" ht="15" customHeight="1" spans="1:30" x14ac:dyDescent="0.25">
      <c r="A1154" s="13" t="s">
        <v>5616</v>
      </c>
      <c r="B1154" s="15" t="s">
        <v>5617</v>
      </c>
      <c r="C1154" s="15" t="s">
        <v>5617</v>
      </c>
      <c r="D1154" s="15" t="s">
        <v>590</v>
      </c>
      <c r="E1154" s="15" t="s">
        <v>591</v>
      </c>
      <c r="F1154" s="39">
        <v>31298</v>
      </c>
      <c r="G1154" s="15">
        <v>2</v>
      </c>
      <c r="H1154" s="15" t="s">
        <v>3129</v>
      </c>
      <c r="I1154" s="15" t="s">
        <v>5618</v>
      </c>
      <c r="J1154" s="15" t="s">
        <v>5631</v>
      </c>
      <c r="K1154" s="15" t="s">
        <v>34</v>
      </c>
      <c r="L1154" s="40" t="s">
        <v>6</v>
      </c>
      <c r="M1154" s="39">
        <v>45160</v>
      </c>
      <c r="N1154" s="41" t="s">
        <v>2098</v>
      </c>
      <c r="O1154" s="39">
        <v>45071</v>
      </c>
      <c r="P1154" s="40">
        <v>2</v>
      </c>
      <c r="Q1154" s="40">
        <v>4</v>
      </c>
      <c r="R1154" s="40" t="str">
        <f>IFERROR(VLOOKUP(Tabla2[[#This Row],[CONTRATISTA PRNCIPAL]],Hoja1!$L$5:$M$9,2,FALSE),"CJV")</f>
        <v>CJV</v>
      </c>
      <c r="S1154" s="40" t="str">
        <f>IF(Tabla2[[#This Row],[EMPRESA]]=Tabla2[[#This Row],[CONTRATISTA PRNCIPAL]],"Principal","Secundaria")</f>
        <v>Principal</v>
      </c>
      <c r="T1154" s="42">
        <f>IFERROR(1/COUNTIF(Tabla2[CONTRATISTA PRNCIPAL],Tabla2[[#This Row],[CONTRATISTA PRNCIPAL]]),0)</f>
        <v>0.008849557522123894</v>
      </c>
      <c r="U1154" s="43">
        <f>IF(((TODAY()-Tabla2[[#This Row],[FECHA NACIMIENTO]])/365)&lt;18,"Corregir", IF(((TODAY()-Tabla2[[#This Row],[FECHA NACIMIENTO]])/365)&gt;80, "Corregir",ROUNDDOWN(((TODAY()-Tabla2[[#This Row],[FECHA NACIMIENTO]])/365),0)))</f>
        <v>38</v>
      </c>
      <c r="V11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54" s="44" t="str">
        <f>+IF(Tabla2[[#This Row],[Edad]]="Corregir","Corregir","Ok")</f>
        <v>Ok</v>
      </c>
      <c r="X1154" s="42" t="str">
        <f>+IFERROR(VLOOKUP(Tabla2[[#This Row],[DISTRITO SEGÚN DNI]],Hoja1!$A$2:$B$32,2,FALSE),"No")</f>
        <v>SANTA ANITA</v>
      </c>
      <c r="Y1154" s="42" t="str">
        <f>IF(OR(LOWER(Tabla2[[#This Row],[GENERO]])="masculino", LOWER(Tabla2[[#This Row],[GENERO]])="femenino"),"OK","Corregir")</f>
        <v>OK</v>
      </c>
      <c r="Z1154" s="42" t="str">
        <f>+IF(Tabla2[[#This Row],[Nro. DNI / CE]]="","Corregir",IF(LEN(Tabla2[[#This Row],[Nro. DNI / CE]])&gt;=8,"OK","Corregir"))</f>
        <v>OK</v>
      </c>
      <c r="AA1154" s="42">
        <f>COUNTIF(Tabla2[APELLIDOS Y NOMBRES],Tabla2[[#This Row],[APELLIDOS Y NOMBRES]])</f>
        <v>1</v>
      </c>
      <c r="AB1154" s="42">
        <f>IF(Tabla2[[#This Row],[Trabajador]]&gt;1,1/Tabla2[[#This Row],[Trabajador]],Tabla2[[#This Row],[Trabajador]])</f>
        <v>1</v>
      </c>
      <c r="AC1154" t="str">
        <f>+IFERROR(IF(Tabla2[[#This Row],[FECHA CESE/BAJA]]="","No Aplica",IF(AND(MONTH(Tabla2[[#This Row],[FECHA CESE/BAJA]])=MONTH(TODAY()-30),YEAR(Tabla2[[#This Row],[FECHA CESE/BAJA]])=YEAR(TODAY())),MONTH(TODAY()-30)&amp;"-"&amp;YEAR(TODAY()),"Borrar")),"No aplica")</f>
        <v>8-2023</v>
      </c>
      <c r="AD1154" t="str">
        <f>+IFERROR(IF(Tabla2[[#This Row],[FECHA INICIO DE LABORES EN OBRA]]="","No Aplica",IF(AND(MONTH(Tabla2[[#This Row],[FECHA INICIO DE LABORES EN OBRA]])=MONTH(TODAY()-30),YEAR(Tabla2[[#This Row],[FECHA INICIO DE LABORES EN OBRA]])=YEAR(TODAY())),MONTH(TODAY()-30)&amp;"-"&amp;YEAR(TODAY()),"No Aplica")),"No Aplica")</f>
        <v>No Aplica</v>
      </c>
    </row>
    <row r="1155" ht="15" customHeight="1" spans="1:30" x14ac:dyDescent="0.25">
      <c r="A1155" s="13" t="s">
        <v>5616</v>
      </c>
      <c r="B1155" s="15" t="s">
        <v>5617</v>
      </c>
      <c r="C1155" s="15" t="s">
        <v>5617</v>
      </c>
      <c r="D1155" s="15" t="s">
        <v>5632</v>
      </c>
      <c r="E1155" s="15" t="s">
        <v>5633</v>
      </c>
      <c r="F1155" s="39">
        <v>34692</v>
      </c>
      <c r="G1155" s="15">
        <v>1</v>
      </c>
      <c r="H1155" s="15" t="s">
        <v>4502</v>
      </c>
      <c r="I1155" s="15" t="s">
        <v>5618</v>
      </c>
      <c r="J1155" s="15" t="s">
        <v>5634</v>
      </c>
      <c r="K1155" s="15" t="s">
        <v>2242</v>
      </c>
      <c r="L1155" s="40" t="s">
        <v>6</v>
      </c>
      <c r="M1155" s="39">
        <v>45163</v>
      </c>
      <c r="N1155" s="41" t="s">
        <v>2098</v>
      </c>
      <c r="O1155" s="39">
        <v>45042</v>
      </c>
      <c r="P1155" s="40">
        <v>2</v>
      </c>
      <c r="Q1155" s="40">
        <v>1</v>
      </c>
      <c r="R1155" s="40" t="str">
        <f>IFERROR(VLOOKUP(Tabla2[[#This Row],[CONTRATISTA PRNCIPAL]],Hoja1!$L$5:$M$9,2,FALSE),"CJV")</f>
        <v>CJV</v>
      </c>
      <c r="S1155" s="40" t="str">
        <f>IF(Tabla2[[#This Row],[EMPRESA]]=Tabla2[[#This Row],[CONTRATISTA PRNCIPAL]],"Principal","Secundaria")</f>
        <v>Principal</v>
      </c>
      <c r="T1155" s="42">
        <f>IFERROR(1/COUNTIF(Tabla2[CONTRATISTA PRNCIPAL],Tabla2[[#This Row],[CONTRATISTA PRNCIPAL]]),0)</f>
        <v>0.008849557522123894</v>
      </c>
      <c r="U1155" s="43">
        <f>IF(((TODAY()-Tabla2[[#This Row],[FECHA NACIMIENTO]])/365)&lt;18,"Corregir", IF(((TODAY()-Tabla2[[#This Row],[FECHA NACIMIENTO]])/365)&gt;80, "Corregir",ROUNDDOWN(((TODAY()-Tabla2[[#This Row],[FECHA NACIMIENTO]])/365),0)))</f>
        <v>28</v>
      </c>
      <c r="V11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55" s="44" t="str">
        <f>+IF(Tabla2[[#This Row],[Edad]]="Corregir","Corregir","Ok")</f>
        <v>Ok</v>
      </c>
      <c r="X1155" s="42" t="str">
        <f>+IFERROR(VLOOKUP(Tabla2[[#This Row],[DISTRITO SEGÚN DNI]],Hoja1!$A$2:$B$32,2,FALSE),"No")</f>
        <v>No</v>
      </c>
      <c r="Y1155" s="42" t="str">
        <f>IF(OR(LOWER(Tabla2[[#This Row],[GENERO]])="masculino", LOWER(Tabla2[[#This Row],[GENERO]])="femenino"),"OK","Corregir")</f>
        <v>OK</v>
      </c>
      <c r="Z1155" s="42" t="str">
        <f>+IF(Tabla2[[#This Row],[Nro. DNI / CE]]="","Corregir",IF(LEN(Tabla2[[#This Row],[Nro. DNI / CE]])&gt;=8,"OK","Corregir"))</f>
        <v>OK</v>
      </c>
      <c r="AA1155" s="42">
        <f>COUNTIF(Tabla2[APELLIDOS Y NOMBRES],Tabla2[[#This Row],[APELLIDOS Y NOMBRES]])</f>
        <v>1</v>
      </c>
      <c r="AB1155" s="42">
        <f>IF(Tabla2[[#This Row],[Trabajador]]&gt;1,1/Tabla2[[#This Row],[Trabajador]],Tabla2[[#This Row],[Trabajador]])</f>
        <v>1</v>
      </c>
      <c r="AC1155" t="str">
        <f>+IFERROR(IF(Tabla2[[#This Row],[FECHA CESE/BAJA]]="","No Aplica",IF(AND(MONTH(Tabla2[[#This Row],[FECHA CESE/BAJA]])=MONTH(TODAY()-30),YEAR(Tabla2[[#This Row],[FECHA CESE/BAJA]])=YEAR(TODAY())),MONTH(TODAY()-30)&amp;"-"&amp;YEAR(TODAY()),"Borrar")),"No aplica")</f>
        <v>8-2023</v>
      </c>
      <c r="AD1155" t="str">
        <f>+IFERROR(IF(Tabla2[[#This Row],[FECHA INICIO DE LABORES EN OBRA]]="","No Aplica",IF(AND(MONTH(Tabla2[[#This Row],[FECHA INICIO DE LABORES EN OBRA]])=MONTH(TODAY()-30),YEAR(Tabla2[[#This Row],[FECHA INICIO DE LABORES EN OBRA]])=YEAR(TODAY())),MONTH(TODAY()-30)&amp;"-"&amp;YEAR(TODAY()),"No Aplica")),"No Aplica")</f>
        <v>No Aplica</v>
      </c>
    </row>
    <row r="1156" ht="15" customHeight="1" spans="1:30" x14ac:dyDescent="0.25">
      <c r="A1156" s="13" t="s">
        <v>5616</v>
      </c>
      <c r="B1156" s="15" t="s">
        <v>5617</v>
      </c>
      <c r="C1156" s="15" t="s">
        <v>5617</v>
      </c>
      <c r="D1156" s="15" t="s">
        <v>5635</v>
      </c>
      <c r="E1156" s="15" t="s">
        <v>5636</v>
      </c>
      <c r="F1156" s="39">
        <v>29854</v>
      </c>
      <c r="G1156" s="15">
        <v>1</v>
      </c>
      <c r="H1156" s="15" t="s">
        <v>5637</v>
      </c>
      <c r="I1156" s="15" t="s">
        <v>5618</v>
      </c>
      <c r="J1156" s="15" t="s">
        <v>5638</v>
      </c>
      <c r="K1156" s="15" t="s">
        <v>3703</v>
      </c>
      <c r="L1156" s="40" t="s">
        <v>6</v>
      </c>
      <c r="M1156" s="39"/>
      <c r="N1156" s="41" t="s">
        <v>5639</v>
      </c>
      <c r="O1156" s="39">
        <v>44844</v>
      </c>
      <c r="P1156" s="40">
        <v>1</v>
      </c>
      <c r="Q1156" s="40">
        <v>2</v>
      </c>
      <c r="R1156" s="40" t="str">
        <f>IFERROR(VLOOKUP(Tabla2[[#This Row],[CONTRATISTA PRNCIPAL]],Hoja1!$L$5:$M$9,2,FALSE),"CJV")</f>
        <v>CJV</v>
      </c>
      <c r="S1156" s="40" t="str">
        <f>IF(Tabla2[[#This Row],[EMPRESA]]=Tabla2[[#This Row],[CONTRATISTA PRNCIPAL]],"Principal","Secundaria")</f>
        <v>Principal</v>
      </c>
      <c r="T1156" s="42">
        <f>IFERROR(1/COUNTIF(Tabla2[CONTRATISTA PRNCIPAL],Tabla2[[#This Row],[CONTRATISTA PRNCIPAL]]),0)</f>
        <v>0.008849557522123894</v>
      </c>
      <c r="U1156" s="43">
        <f>IF(((TODAY()-Tabla2[[#This Row],[FECHA NACIMIENTO]])/365)&lt;18,"Corregir", IF(((TODAY()-Tabla2[[#This Row],[FECHA NACIMIENTO]])/365)&gt;80, "Corregir",ROUNDDOWN(((TODAY()-Tabla2[[#This Row],[FECHA NACIMIENTO]])/365),0)))</f>
        <v>42</v>
      </c>
      <c r="V11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56" s="44" t="str">
        <f>+IF(Tabla2[[#This Row],[Edad]]="Corregir","Corregir","Ok")</f>
        <v>Ok</v>
      </c>
      <c r="X1156" s="42" t="str">
        <f>+IFERROR(VLOOKUP(Tabla2[[#This Row],[DISTRITO SEGÚN DNI]],Hoja1!$A$2:$B$32,2,FALSE),"No")</f>
        <v>No</v>
      </c>
      <c r="Y1156" s="42" t="str">
        <f>IF(OR(LOWER(Tabla2[[#This Row],[GENERO]])="masculino", LOWER(Tabla2[[#This Row],[GENERO]])="femenino"),"OK","Corregir")</f>
        <v>OK</v>
      </c>
      <c r="Z1156" s="42" t="str">
        <f>+IF(Tabla2[[#This Row],[Nro. DNI / CE]]="","Corregir",IF(LEN(Tabla2[[#This Row],[Nro. DNI / CE]])&gt;=8,"OK","Corregir"))</f>
        <v>OK</v>
      </c>
      <c r="AA1156" s="42">
        <f>COUNTIF(Tabla2[APELLIDOS Y NOMBRES],Tabla2[[#This Row],[APELLIDOS Y NOMBRES]])</f>
        <v>1</v>
      </c>
      <c r="AB1156" s="42">
        <f>IF(Tabla2[[#This Row],[Trabajador]]&gt;1,1/Tabla2[[#This Row],[Trabajador]],Tabla2[[#This Row],[Trabajador]])</f>
        <v>1</v>
      </c>
      <c r="AC1156" t="str">
        <f>+IFERROR(IF(Tabla2[[#This Row],[FECHA CESE/BAJA]]="","No Aplica",IF(AND(MONTH(Tabla2[[#This Row],[FECHA CESE/BAJA]])=MONTH(TODAY()-30),YEAR(Tabla2[[#This Row],[FECHA CESE/BAJA]])=YEAR(TODAY())),MONTH(TODAY()-30)&amp;"-"&amp;YEAR(TODAY()),"Borrar")),"No aplica")</f>
        <v>No Aplica</v>
      </c>
      <c r="AD1156" t="str">
        <f>+IFERROR(IF(Tabla2[[#This Row],[FECHA INICIO DE LABORES EN OBRA]]="","No Aplica",IF(AND(MONTH(Tabla2[[#This Row],[FECHA INICIO DE LABORES EN OBRA]])=MONTH(TODAY()-30),YEAR(Tabla2[[#This Row],[FECHA INICIO DE LABORES EN OBRA]])=YEAR(TODAY())),MONTH(TODAY()-30)&amp;"-"&amp;YEAR(TODAY()),"No Aplica")),"No Aplica")</f>
        <v>No Aplica</v>
      </c>
    </row>
    <row r="1157" ht="15" customHeight="1" spans="1:30" x14ac:dyDescent="0.25">
      <c r="A1157" s="13" t="s">
        <v>5616</v>
      </c>
      <c r="B1157" s="15" t="s">
        <v>5617</v>
      </c>
      <c r="C1157" s="15" t="s">
        <v>5617</v>
      </c>
      <c r="D1157" s="15">
        <v>21289719</v>
      </c>
      <c r="E1157" s="15" t="s">
        <v>58</v>
      </c>
      <c r="F1157" s="39">
        <v>28497</v>
      </c>
      <c r="G1157" s="15">
        <v>1</v>
      </c>
      <c r="H1157" s="15" t="s">
        <v>3115</v>
      </c>
      <c r="I1157" s="15" t="s">
        <v>5618</v>
      </c>
      <c r="J1157" s="15" t="s">
        <v>5640</v>
      </c>
      <c r="K1157" s="15" t="s">
        <v>17</v>
      </c>
      <c r="L1157" s="40" t="s">
        <v>5</v>
      </c>
      <c r="M1157" s="39"/>
      <c r="N1157" s="41" t="s">
        <v>2098</v>
      </c>
      <c r="O1157" s="39">
        <v>44790</v>
      </c>
      <c r="P1157" s="40">
        <v>1</v>
      </c>
      <c r="Q1157" s="40">
        <v>2</v>
      </c>
      <c r="R1157" s="40" t="str">
        <f>IFERROR(VLOOKUP(Tabla2[[#This Row],[CONTRATISTA PRNCIPAL]],Hoja1!$L$5:$M$9,2,FALSE),"CJV")</f>
        <v>CJV</v>
      </c>
      <c r="S1157" s="40" t="str">
        <f>IF(Tabla2[[#This Row],[EMPRESA]]=Tabla2[[#This Row],[CONTRATISTA PRNCIPAL]],"Principal","Secundaria")</f>
        <v>Principal</v>
      </c>
      <c r="T1157" s="42">
        <f>IFERROR(1/COUNTIF(Tabla2[CONTRATISTA PRNCIPAL],Tabla2[[#This Row],[CONTRATISTA PRNCIPAL]]),0)</f>
        <v>0.008849557522123894</v>
      </c>
      <c r="U1157" s="43">
        <f>IF(((TODAY()-Tabla2[[#This Row],[FECHA NACIMIENTO]])/365)&lt;18,"Corregir", IF(((TODAY()-Tabla2[[#This Row],[FECHA NACIMIENTO]])/365)&gt;80, "Corregir",ROUNDDOWN(((TODAY()-Tabla2[[#This Row],[FECHA NACIMIENTO]])/365),0)))</f>
        <v>45</v>
      </c>
      <c r="V11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57" s="44" t="str">
        <f>+IF(Tabla2[[#This Row],[Edad]]="Corregir","Corregir","Ok")</f>
        <v>Ok</v>
      </c>
      <c r="X1157" s="42" t="str">
        <f>+IFERROR(VLOOKUP(Tabla2[[#This Row],[DISTRITO SEGÚN DNI]],Hoja1!$A$2:$B$32,2,FALSE),"No")</f>
        <v>ATE</v>
      </c>
      <c r="Y1157" s="42" t="str">
        <f>IF(OR(LOWER(Tabla2[[#This Row],[GENERO]])="masculino", LOWER(Tabla2[[#This Row],[GENERO]])="femenino"),"OK","Corregir")</f>
        <v>OK</v>
      </c>
      <c r="Z1157" s="42" t="str">
        <f>+IF(Tabla2[[#This Row],[Nro. DNI / CE]]="","Corregir",IF(LEN(Tabla2[[#This Row],[Nro. DNI / CE]])&gt;=8,"OK","Corregir"))</f>
        <v>OK</v>
      </c>
      <c r="AA1157" s="42">
        <f>COUNTIF(Tabla2[APELLIDOS Y NOMBRES],Tabla2[[#This Row],[APELLIDOS Y NOMBRES]])</f>
        <v>1</v>
      </c>
      <c r="AB1157" s="42">
        <f>IF(Tabla2[[#This Row],[Trabajador]]&gt;1,1/Tabla2[[#This Row],[Trabajador]],Tabla2[[#This Row],[Trabajador]])</f>
        <v>1</v>
      </c>
      <c r="AC1157" t="str">
        <f>+IFERROR(IF(Tabla2[[#This Row],[FECHA CESE/BAJA]]="","No Aplica",IF(AND(MONTH(Tabla2[[#This Row],[FECHA CESE/BAJA]])=MONTH(TODAY()-30),YEAR(Tabla2[[#This Row],[FECHA CESE/BAJA]])=YEAR(TODAY())),MONTH(TODAY()-30)&amp;"-"&amp;YEAR(TODAY()),"Borrar")),"No aplica")</f>
        <v>No Aplica</v>
      </c>
      <c r="AD1157" t="str">
        <f>+IFERROR(IF(Tabla2[[#This Row],[FECHA INICIO DE LABORES EN OBRA]]="","No Aplica",IF(AND(MONTH(Tabla2[[#This Row],[FECHA INICIO DE LABORES EN OBRA]])=MONTH(TODAY()-30),YEAR(Tabla2[[#This Row],[FECHA INICIO DE LABORES EN OBRA]])=YEAR(TODAY())),MONTH(TODAY()-30)&amp;"-"&amp;YEAR(TODAY()),"No Aplica")),"No Aplica")</f>
        <v>No Aplica</v>
      </c>
    </row>
    <row r="1158" ht="15" customHeight="1" spans="1:30" x14ac:dyDescent="0.25">
      <c r="A1158" s="13" t="s">
        <v>5616</v>
      </c>
      <c r="B1158" s="15" t="s">
        <v>5617</v>
      </c>
      <c r="C1158" s="15" t="s">
        <v>5617</v>
      </c>
      <c r="D1158" s="15" t="s">
        <v>5641</v>
      </c>
      <c r="E1158" s="15" t="s">
        <v>5642</v>
      </c>
      <c r="F1158" s="39">
        <v>26812</v>
      </c>
      <c r="G1158" s="15">
        <v>1</v>
      </c>
      <c r="H1158" s="15" t="s">
        <v>5643</v>
      </c>
      <c r="I1158" s="15" t="s">
        <v>5618</v>
      </c>
      <c r="J1158" s="15" t="s">
        <v>5644</v>
      </c>
      <c r="K1158" s="15" t="s">
        <v>5645</v>
      </c>
      <c r="L1158" s="40" t="s">
        <v>6</v>
      </c>
      <c r="M1158" s="39"/>
      <c r="N1158" s="41" t="s">
        <v>2098</v>
      </c>
      <c r="O1158" s="39">
        <v>44713</v>
      </c>
      <c r="P1158" s="40">
        <v>1</v>
      </c>
      <c r="Q1158" s="40">
        <v>2</v>
      </c>
      <c r="R1158" s="40" t="str">
        <f>IFERROR(VLOOKUP(Tabla2[[#This Row],[CONTRATISTA PRNCIPAL]],Hoja1!$L$5:$M$9,2,FALSE),"CJV")</f>
        <v>CJV</v>
      </c>
      <c r="S1158" s="40" t="str">
        <f>IF(Tabla2[[#This Row],[EMPRESA]]=Tabla2[[#This Row],[CONTRATISTA PRNCIPAL]],"Principal","Secundaria")</f>
        <v>Principal</v>
      </c>
      <c r="T1158" s="42">
        <f>IFERROR(1/COUNTIF(Tabla2[CONTRATISTA PRNCIPAL],Tabla2[[#This Row],[CONTRATISTA PRNCIPAL]]),0)</f>
        <v>0.008849557522123894</v>
      </c>
      <c r="U1158" s="43">
        <f>IF(((TODAY()-Tabla2[[#This Row],[FECHA NACIMIENTO]])/365)&lt;18,"Corregir", IF(((TODAY()-Tabla2[[#This Row],[FECHA NACIMIENTO]])/365)&gt;80, "Corregir",ROUNDDOWN(((TODAY()-Tabla2[[#This Row],[FECHA NACIMIENTO]])/365),0)))</f>
        <v>50</v>
      </c>
      <c r="V11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58" s="44" t="str">
        <f>+IF(Tabla2[[#This Row],[Edad]]="Corregir","Corregir","Ok")</f>
        <v>Ok</v>
      </c>
      <c r="X1158" s="42" t="str">
        <f>+IFERROR(VLOOKUP(Tabla2[[#This Row],[DISTRITO SEGÚN DNI]],Hoja1!$A$2:$B$32,2,FALSE),"No")</f>
        <v>No</v>
      </c>
      <c r="Y1158" s="42" t="str">
        <f>IF(OR(LOWER(Tabla2[[#This Row],[GENERO]])="masculino", LOWER(Tabla2[[#This Row],[GENERO]])="femenino"),"OK","Corregir")</f>
        <v>OK</v>
      </c>
      <c r="Z1158" s="42" t="str">
        <f>+IF(Tabla2[[#This Row],[Nro. DNI / CE]]="","Corregir",IF(LEN(Tabla2[[#This Row],[Nro. DNI / CE]])&gt;=8,"OK","Corregir"))</f>
        <v>OK</v>
      </c>
      <c r="AA1158" s="42">
        <f>COUNTIF(Tabla2[APELLIDOS Y NOMBRES],Tabla2[[#This Row],[APELLIDOS Y NOMBRES]])</f>
        <v>1</v>
      </c>
      <c r="AB1158" s="42">
        <f>IF(Tabla2[[#This Row],[Trabajador]]&gt;1,1/Tabla2[[#This Row],[Trabajador]],Tabla2[[#This Row],[Trabajador]])</f>
        <v>1</v>
      </c>
      <c r="AC1158" t="str">
        <f>+IFERROR(IF(Tabla2[[#This Row],[FECHA CESE/BAJA]]="","No Aplica",IF(AND(MONTH(Tabla2[[#This Row],[FECHA CESE/BAJA]])=MONTH(TODAY()-30),YEAR(Tabla2[[#This Row],[FECHA CESE/BAJA]])=YEAR(TODAY())),MONTH(TODAY()-30)&amp;"-"&amp;YEAR(TODAY()),"Borrar")),"No aplica")</f>
        <v>No Aplica</v>
      </c>
      <c r="AD1158" t="str">
        <f>+IFERROR(IF(Tabla2[[#This Row],[FECHA INICIO DE LABORES EN OBRA]]="","No Aplica",IF(AND(MONTH(Tabla2[[#This Row],[FECHA INICIO DE LABORES EN OBRA]])=MONTH(TODAY()-30),YEAR(Tabla2[[#This Row],[FECHA INICIO DE LABORES EN OBRA]])=YEAR(TODAY())),MONTH(TODAY()-30)&amp;"-"&amp;YEAR(TODAY()),"No Aplica")),"No Aplica")</f>
        <v>No Aplica</v>
      </c>
    </row>
    <row r="1159" ht="15" customHeight="1" spans="1:30" x14ac:dyDescent="0.25">
      <c r="A1159" s="13" t="s">
        <v>5616</v>
      </c>
      <c r="B1159" s="15" t="s">
        <v>5617</v>
      </c>
      <c r="C1159" s="15" t="s">
        <v>5617</v>
      </c>
      <c r="D1159" s="15" t="s">
        <v>5646</v>
      </c>
      <c r="E1159" s="15" t="s">
        <v>5647</v>
      </c>
      <c r="F1159" s="39">
        <v>24757</v>
      </c>
      <c r="G1159" s="15">
        <v>1</v>
      </c>
      <c r="H1159" s="15" t="s">
        <v>2281</v>
      </c>
      <c r="I1159" s="15" t="s">
        <v>5618</v>
      </c>
      <c r="J1159" s="15" t="s">
        <v>5648</v>
      </c>
      <c r="K1159" s="15" t="s">
        <v>2167</v>
      </c>
      <c r="L1159" s="40" t="s">
        <v>6</v>
      </c>
      <c r="M1159" s="39"/>
      <c r="N1159" s="41" t="s">
        <v>5639</v>
      </c>
      <c r="O1159" s="39">
        <v>44883</v>
      </c>
      <c r="P1159" s="40">
        <v>1</v>
      </c>
      <c r="Q1159" s="40">
        <v>2</v>
      </c>
      <c r="R1159" s="40" t="str">
        <f>IFERROR(VLOOKUP(Tabla2[[#This Row],[CONTRATISTA PRNCIPAL]],Hoja1!$L$5:$M$9,2,FALSE),"CJV")</f>
        <v>CJV</v>
      </c>
      <c r="S1159" s="40" t="str">
        <f>IF(Tabla2[[#This Row],[EMPRESA]]=Tabla2[[#This Row],[CONTRATISTA PRNCIPAL]],"Principal","Secundaria")</f>
        <v>Principal</v>
      </c>
      <c r="T1159" s="42">
        <f>IFERROR(1/COUNTIF(Tabla2[CONTRATISTA PRNCIPAL],Tabla2[[#This Row],[CONTRATISTA PRNCIPAL]]),0)</f>
        <v>0.008849557522123894</v>
      </c>
      <c r="U1159" s="43">
        <f>IF(((TODAY()-Tabla2[[#This Row],[FECHA NACIMIENTO]])/365)&lt;18,"Corregir", IF(((TODAY()-Tabla2[[#This Row],[FECHA NACIMIENTO]])/365)&gt;80, "Corregir",ROUNDDOWN(((TODAY()-Tabla2[[#This Row],[FECHA NACIMIENTO]])/365),0)))</f>
        <v>56</v>
      </c>
      <c r="V11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59" s="44" t="str">
        <f>+IF(Tabla2[[#This Row],[Edad]]="Corregir","Corregir","Ok")</f>
        <v>Ok</v>
      </c>
      <c r="X1159" s="42" t="str">
        <f>+IFERROR(VLOOKUP(Tabla2[[#This Row],[DISTRITO SEGÚN DNI]],Hoja1!$A$2:$B$32,2,FALSE),"No")</f>
        <v>No</v>
      </c>
      <c r="Y1159" s="42" t="str">
        <f>IF(OR(LOWER(Tabla2[[#This Row],[GENERO]])="masculino", LOWER(Tabla2[[#This Row],[GENERO]])="femenino"),"OK","Corregir")</f>
        <v>OK</v>
      </c>
      <c r="Z1159" s="42" t="str">
        <f>+IF(Tabla2[[#This Row],[Nro. DNI / CE]]="","Corregir",IF(LEN(Tabla2[[#This Row],[Nro. DNI / CE]])&gt;=8,"OK","Corregir"))</f>
        <v>OK</v>
      </c>
      <c r="AA1159" s="42">
        <f>COUNTIF(Tabla2[APELLIDOS Y NOMBRES],Tabla2[[#This Row],[APELLIDOS Y NOMBRES]])</f>
        <v>1</v>
      </c>
      <c r="AB1159" s="42">
        <f>IF(Tabla2[[#This Row],[Trabajador]]&gt;1,1/Tabla2[[#This Row],[Trabajador]],Tabla2[[#This Row],[Trabajador]])</f>
        <v>1</v>
      </c>
      <c r="AC1159" t="str">
        <f>+IFERROR(IF(Tabla2[[#This Row],[FECHA CESE/BAJA]]="","No Aplica",IF(AND(MONTH(Tabla2[[#This Row],[FECHA CESE/BAJA]])=MONTH(TODAY()-30),YEAR(Tabla2[[#This Row],[FECHA CESE/BAJA]])=YEAR(TODAY())),MONTH(TODAY()-30)&amp;"-"&amp;YEAR(TODAY()),"Borrar")),"No aplica")</f>
        <v>No Aplica</v>
      </c>
      <c r="AD1159" t="str">
        <f>+IFERROR(IF(Tabla2[[#This Row],[FECHA INICIO DE LABORES EN OBRA]]="","No Aplica",IF(AND(MONTH(Tabla2[[#This Row],[FECHA INICIO DE LABORES EN OBRA]])=MONTH(TODAY()-30),YEAR(Tabla2[[#This Row],[FECHA INICIO DE LABORES EN OBRA]])=YEAR(TODAY())),MONTH(TODAY()-30)&amp;"-"&amp;YEAR(TODAY()),"No Aplica")),"No Aplica")</f>
        <v>No Aplica</v>
      </c>
    </row>
    <row r="1160" ht="15" customHeight="1" spans="1:30" x14ac:dyDescent="0.25">
      <c r="A1160" s="13" t="s">
        <v>5616</v>
      </c>
      <c r="B1160" s="15" t="s">
        <v>5617</v>
      </c>
      <c r="C1160" s="15" t="s">
        <v>5617</v>
      </c>
      <c r="D1160" s="15" t="s">
        <v>5649</v>
      </c>
      <c r="E1160" s="15" t="s">
        <v>5650</v>
      </c>
      <c r="F1160" s="39">
        <v>26997</v>
      </c>
      <c r="G1160" s="15">
        <v>2</v>
      </c>
      <c r="H1160" s="15" t="s">
        <v>3129</v>
      </c>
      <c r="I1160" s="15" t="s">
        <v>5618</v>
      </c>
      <c r="J1160" s="15" t="s">
        <v>5651</v>
      </c>
      <c r="K1160" s="15" t="s">
        <v>2182</v>
      </c>
      <c r="L1160" s="40" t="s">
        <v>6</v>
      </c>
      <c r="M1160" s="39"/>
      <c r="N1160" s="41" t="s">
        <v>2098</v>
      </c>
      <c r="O1160" s="39">
        <v>44844</v>
      </c>
      <c r="P1160" s="40">
        <v>1</v>
      </c>
      <c r="Q1160" s="40">
        <v>4</v>
      </c>
      <c r="R1160" s="40" t="str">
        <f>IFERROR(VLOOKUP(Tabla2[[#This Row],[CONTRATISTA PRNCIPAL]],Hoja1!$L$5:$M$9,2,FALSE),"CJV")</f>
        <v>CJV</v>
      </c>
      <c r="S1160" s="40" t="str">
        <f>IF(Tabla2[[#This Row],[EMPRESA]]=Tabla2[[#This Row],[CONTRATISTA PRNCIPAL]],"Principal","Secundaria")</f>
        <v>Principal</v>
      </c>
      <c r="T1160" s="42">
        <f>IFERROR(1/COUNTIF(Tabla2[CONTRATISTA PRNCIPAL],Tabla2[[#This Row],[CONTRATISTA PRNCIPAL]]),0)</f>
        <v>0.008849557522123894</v>
      </c>
      <c r="U1160" s="43">
        <f>IF(((TODAY()-Tabla2[[#This Row],[FECHA NACIMIENTO]])/365)&lt;18,"Corregir", IF(((TODAY()-Tabla2[[#This Row],[FECHA NACIMIENTO]])/365)&gt;80, "Corregir",ROUNDDOWN(((TODAY()-Tabla2[[#This Row],[FECHA NACIMIENTO]])/365),0)))</f>
        <v>49</v>
      </c>
      <c r="V11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60" s="44" t="str">
        <f>+IF(Tabla2[[#This Row],[Edad]]="Corregir","Corregir","Ok")</f>
        <v>Ok</v>
      </c>
      <c r="X1160" s="42" t="str">
        <f>+IFERROR(VLOOKUP(Tabla2[[#This Row],[DISTRITO SEGÚN DNI]],Hoja1!$A$2:$B$32,2,FALSE),"No")</f>
        <v>No</v>
      </c>
      <c r="Y1160" s="42" t="str">
        <f>IF(OR(LOWER(Tabla2[[#This Row],[GENERO]])="masculino", LOWER(Tabla2[[#This Row],[GENERO]])="femenino"),"OK","Corregir")</f>
        <v>OK</v>
      </c>
      <c r="Z1160" s="42" t="str">
        <f>+IF(Tabla2[[#This Row],[Nro. DNI / CE]]="","Corregir",IF(LEN(Tabla2[[#This Row],[Nro. DNI / CE]])&gt;=8,"OK","Corregir"))</f>
        <v>OK</v>
      </c>
      <c r="AA1160" s="42">
        <f>COUNTIF(Tabla2[APELLIDOS Y NOMBRES],Tabla2[[#This Row],[APELLIDOS Y NOMBRES]])</f>
        <v>1</v>
      </c>
      <c r="AB1160" s="42">
        <f>IF(Tabla2[[#This Row],[Trabajador]]&gt;1,1/Tabla2[[#This Row],[Trabajador]],Tabla2[[#This Row],[Trabajador]])</f>
        <v>1</v>
      </c>
      <c r="AC1160" t="str">
        <f>+IFERROR(IF(Tabla2[[#This Row],[FECHA CESE/BAJA]]="","No Aplica",IF(AND(MONTH(Tabla2[[#This Row],[FECHA CESE/BAJA]])=MONTH(TODAY()-30),YEAR(Tabla2[[#This Row],[FECHA CESE/BAJA]])=YEAR(TODAY())),MONTH(TODAY()-30)&amp;"-"&amp;YEAR(TODAY()),"Borrar")),"No aplica")</f>
        <v>No Aplica</v>
      </c>
      <c r="AD1160" t="str">
        <f>+IFERROR(IF(Tabla2[[#This Row],[FECHA INICIO DE LABORES EN OBRA]]="","No Aplica",IF(AND(MONTH(Tabla2[[#This Row],[FECHA INICIO DE LABORES EN OBRA]])=MONTH(TODAY()-30),YEAR(Tabla2[[#This Row],[FECHA INICIO DE LABORES EN OBRA]])=YEAR(TODAY())),MONTH(TODAY()-30)&amp;"-"&amp;YEAR(TODAY()),"No Aplica")),"No Aplica")</f>
        <v>No Aplica</v>
      </c>
    </row>
    <row r="1161" ht="15" customHeight="1" spans="1:30" x14ac:dyDescent="0.25">
      <c r="A1161" s="13" t="s">
        <v>5616</v>
      </c>
      <c r="B1161" s="15" t="s">
        <v>5617</v>
      </c>
      <c r="C1161" s="15" t="s">
        <v>5617</v>
      </c>
      <c r="D1161" s="15" t="s">
        <v>295</v>
      </c>
      <c r="E1161" s="15" t="s">
        <v>296</v>
      </c>
      <c r="F1161" s="39">
        <v>28526</v>
      </c>
      <c r="G1161" s="15">
        <v>1</v>
      </c>
      <c r="H1161" s="15" t="s">
        <v>2904</v>
      </c>
      <c r="I1161" s="15" t="s">
        <v>5652</v>
      </c>
      <c r="J1161" s="15" t="s">
        <v>5653</v>
      </c>
      <c r="K1161" s="15" t="s">
        <v>22</v>
      </c>
      <c r="L1161" s="40" t="s">
        <v>6</v>
      </c>
      <c r="M1161" s="39"/>
      <c r="N1161" s="41" t="s">
        <v>2098</v>
      </c>
      <c r="O1161" s="39">
        <v>44846</v>
      </c>
      <c r="P1161" s="40">
        <v>1</v>
      </c>
      <c r="Q1161" s="40">
        <v>1</v>
      </c>
      <c r="R1161" s="40" t="str">
        <f>IFERROR(VLOOKUP(Tabla2[[#This Row],[CONTRATISTA PRNCIPAL]],Hoja1!$L$5:$M$9,2,FALSE),"CJV")</f>
        <v>CJV</v>
      </c>
      <c r="S1161" s="40" t="str">
        <f>IF(Tabla2[[#This Row],[EMPRESA]]=Tabla2[[#This Row],[CONTRATISTA PRNCIPAL]],"Principal","Secundaria")</f>
        <v>Principal</v>
      </c>
      <c r="T1161" s="42">
        <f>IFERROR(1/COUNTIF(Tabla2[CONTRATISTA PRNCIPAL],Tabla2[[#This Row],[CONTRATISTA PRNCIPAL]]),0)</f>
        <v>0.008849557522123894</v>
      </c>
      <c r="U1161" s="43">
        <f>IF(((TODAY()-Tabla2[[#This Row],[FECHA NACIMIENTO]])/365)&lt;18,"Corregir", IF(((TODAY()-Tabla2[[#This Row],[FECHA NACIMIENTO]])/365)&gt;80, "Corregir",ROUNDDOWN(((TODAY()-Tabla2[[#This Row],[FECHA NACIMIENTO]])/365),0)))</f>
        <v>45</v>
      </c>
      <c r="V11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61" s="44" t="str">
        <f>+IF(Tabla2[[#This Row],[Edad]]="Corregir","Corregir","Ok")</f>
        <v>Ok</v>
      </c>
      <c r="X1161" s="42" t="str">
        <f>+IFERROR(VLOOKUP(Tabla2[[#This Row],[DISTRITO SEGÚN DNI]],Hoja1!$A$2:$B$32,2,FALSE),"No")</f>
        <v>BREÑA</v>
      </c>
      <c r="Y1161" s="42" t="str">
        <f>IF(OR(LOWER(Tabla2[[#This Row],[GENERO]])="masculino", LOWER(Tabla2[[#This Row],[GENERO]])="femenino"),"OK","Corregir")</f>
        <v>OK</v>
      </c>
      <c r="Z1161" s="42" t="str">
        <f>+IF(Tabla2[[#This Row],[Nro. DNI / CE]]="","Corregir",IF(LEN(Tabla2[[#This Row],[Nro. DNI / CE]])&gt;=8,"OK","Corregir"))</f>
        <v>OK</v>
      </c>
      <c r="AA1161" s="42">
        <f>COUNTIF(Tabla2[APELLIDOS Y NOMBRES],Tabla2[[#This Row],[APELLIDOS Y NOMBRES]])</f>
        <v>1</v>
      </c>
      <c r="AB1161" s="42">
        <f>IF(Tabla2[[#This Row],[Trabajador]]&gt;1,1/Tabla2[[#This Row],[Trabajador]],Tabla2[[#This Row],[Trabajador]])</f>
        <v>1</v>
      </c>
      <c r="AC1161" t="str">
        <f>+IFERROR(IF(Tabla2[[#This Row],[FECHA CESE/BAJA]]="","No Aplica",IF(AND(MONTH(Tabla2[[#This Row],[FECHA CESE/BAJA]])=MONTH(TODAY()-30),YEAR(Tabla2[[#This Row],[FECHA CESE/BAJA]])=YEAR(TODAY())),MONTH(TODAY()-30)&amp;"-"&amp;YEAR(TODAY()),"Borrar")),"No aplica")</f>
        <v>No Aplica</v>
      </c>
      <c r="AD1161" t="str">
        <f>+IFERROR(IF(Tabla2[[#This Row],[FECHA INICIO DE LABORES EN OBRA]]="","No Aplica",IF(AND(MONTH(Tabla2[[#This Row],[FECHA INICIO DE LABORES EN OBRA]])=MONTH(TODAY()-30),YEAR(Tabla2[[#This Row],[FECHA INICIO DE LABORES EN OBRA]])=YEAR(TODAY())),MONTH(TODAY()-30)&amp;"-"&amp;YEAR(TODAY()),"No Aplica")),"No Aplica")</f>
        <v>No Aplica</v>
      </c>
    </row>
    <row r="1162" ht="15" customHeight="1" spans="1:30" x14ac:dyDescent="0.25">
      <c r="A1162" s="13" t="s">
        <v>5616</v>
      </c>
      <c r="B1162" s="15" t="s">
        <v>5617</v>
      </c>
      <c r="C1162" s="15" t="s">
        <v>5617</v>
      </c>
      <c r="D1162" s="15" t="s">
        <v>5654</v>
      </c>
      <c r="E1162" s="15" t="s">
        <v>5655</v>
      </c>
      <c r="F1162" s="39">
        <v>33091</v>
      </c>
      <c r="G1162" s="15">
        <v>1</v>
      </c>
      <c r="H1162" s="15" t="s">
        <v>2904</v>
      </c>
      <c r="I1162" s="15" t="s">
        <v>5618</v>
      </c>
      <c r="J1162" s="15" t="s">
        <v>5656</v>
      </c>
      <c r="K1162" s="15" t="s">
        <v>5657</v>
      </c>
      <c r="L1162" s="40" t="s">
        <v>6</v>
      </c>
      <c r="M1162" s="39"/>
      <c r="N1162" s="41" t="s">
        <v>2098</v>
      </c>
      <c r="O1162" s="39">
        <v>44851</v>
      </c>
      <c r="P1162" s="40">
        <v>1</v>
      </c>
      <c r="Q1162" s="40">
        <v>1</v>
      </c>
      <c r="R1162" s="40" t="str">
        <f>IFERROR(VLOOKUP(Tabla2[[#This Row],[CONTRATISTA PRNCIPAL]],Hoja1!$L$5:$M$9,2,FALSE),"CJV")</f>
        <v>CJV</v>
      </c>
      <c r="S1162" s="40" t="str">
        <f>IF(Tabla2[[#This Row],[EMPRESA]]=Tabla2[[#This Row],[CONTRATISTA PRNCIPAL]],"Principal","Secundaria")</f>
        <v>Principal</v>
      </c>
      <c r="T1162" s="42">
        <f>IFERROR(1/COUNTIF(Tabla2[CONTRATISTA PRNCIPAL],Tabla2[[#This Row],[CONTRATISTA PRNCIPAL]]),0)</f>
        <v>0.008849557522123894</v>
      </c>
      <c r="U1162" s="43">
        <f>IF(((TODAY()-Tabla2[[#This Row],[FECHA NACIMIENTO]])/365)&lt;18,"Corregir", IF(((TODAY()-Tabla2[[#This Row],[FECHA NACIMIENTO]])/365)&gt;80, "Corregir",ROUNDDOWN(((TODAY()-Tabla2[[#This Row],[FECHA NACIMIENTO]])/365),0)))</f>
        <v>33</v>
      </c>
      <c r="V11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62" s="44" t="str">
        <f>+IF(Tabla2[[#This Row],[Edad]]="Corregir","Corregir","Ok")</f>
        <v>Ok</v>
      </c>
      <c r="X1162" s="42" t="str">
        <f>+IFERROR(VLOOKUP(Tabla2[[#This Row],[DISTRITO SEGÚN DNI]],Hoja1!$A$2:$B$32,2,FALSE),"No")</f>
        <v>No</v>
      </c>
      <c r="Y1162" s="42" t="str">
        <f>IF(OR(LOWER(Tabla2[[#This Row],[GENERO]])="masculino", LOWER(Tabla2[[#This Row],[GENERO]])="femenino"),"OK","Corregir")</f>
        <v>OK</v>
      </c>
      <c r="Z1162" s="42" t="str">
        <f>+IF(Tabla2[[#This Row],[Nro. DNI / CE]]="","Corregir",IF(LEN(Tabla2[[#This Row],[Nro. DNI / CE]])&gt;=8,"OK","Corregir"))</f>
        <v>OK</v>
      </c>
      <c r="AA1162" s="42">
        <f>COUNTIF(Tabla2[APELLIDOS Y NOMBRES],Tabla2[[#This Row],[APELLIDOS Y NOMBRES]])</f>
        <v>1</v>
      </c>
      <c r="AB1162" s="42">
        <f>IF(Tabla2[[#This Row],[Trabajador]]&gt;1,1/Tabla2[[#This Row],[Trabajador]],Tabla2[[#This Row],[Trabajador]])</f>
        <v>1</v>
      </c>
      <c r="AC1162" t="str">
        <f>+IFERROR(IF(Tabla2[[#This Row],[FECHA CESE/BAJA]]="","No Aplica",IF(AND(MONTH(Tabla2[[#This Row],[FECHA CESE/BAJA]])=MONTH(TODAY()-30),YEAR(Tabla2[[#This Row],[FECHA CESE/BAJA]])=YEAR(TODAY())),MONTH(TODAY()-30)&amp;"-"&amp;YEAR(TODAY()),"Borrar")),"No aplica")</f>
        <v>No Aplica</v>
      </c>
      <c r="AD1162" t="str">
        <f>+IFERROR(IF(Tabla2[[#This Row],[FECHA INICIO DE LABORES EN OBRA]]="","No Aplica",IF(AND(MONTH(Tabla2[[#This Row],[FECHA INICIO DE LABORES EN OBRA]])=MONTH(TODAY()-30),YEAR(Tabla2[[#This Row],[FECHA INICIO DE LABORES EN OBRA]])=YEAR(TODAY())),MONTH(TODAY()-30)&amp;"-"&amp;YEAR(TODAY()),"No Aplica")),"No Aplica")</f>
        <v>No Aplica</v>
      </c>
    </row>
    <row r="1163" spans="1:30" x14ac:dyDescent="0.25">
      <c r="A1163" s="13" t="s">
        <v>5616</v>
      </c>
      <c r="B1163" s="15" t="s">
        <v>5617</v>
      </c>
      <c r="C1163" s="15" t="s">
        <v>5617</v>
      </c>
      <c r="D1163" s="15" t="s">
        <v>5658</v>
      </c>
      <c r="E1163" s="15" t="s">
        <v>5659</v>
      </c>
      <c r="F1163" s="39">
        <v>32768</v>
      </c>
      <c r="G1163" s="15">
        <v>2</v>
      </c>
      <c r="H1163" s="15" t="s">
        <v>5660</v>
      </c>
      <c r="I1163" s="15" t="s">
        <v>5618</v>
      </c>
      <c r="J1163" s="15" t="s">
        <v>5661</v>
      </c>
      <c r="K1163" s="15" t="s">
        <v>5662</v>
      </c>
      <c r="L1163" s="40" t="s">
        <v>6</v>
      </c>
      <c r="M1163" s="39"/>
      <c r="N1163" s="41" t="s">
        <v>2098</v>
      </c>
      <c r="O1163" s="39">
        <v>44851</v>
      </c>
      <c r="P1163" s="40">
        <v>1</v>
      </c>
      <c r="Q1163" s="40">
        <v>4</v>
      </c>
      <c r="R1163" s="40" t="str">
        <f>IFERROR(VLOOKUP(Tabla2[[#This Row],[CONTRATISTA PRNCIPAL]],Hoja1!$L$5:$M$9,2,FALSE),"CJV")</f>
        <v>CJV</v>
      </c>
      <c r="S1163" s="40" t="str">
        <f>IF(Tabla2[[#This Row],[EMPRESA]]=Tabla2[[#This Row],[CONTRATISTA PRNCIPAL]],"Principal","Secundaria")</f>
        <v>Principal</v>
      </c>
      <c r="T1163" s="42">
        <f>IFERROR(1/COUNTIF(Tabla2[CONTRATISTA PRNCIPAL],Tabla2[[#This Row],[CONTRATISTA PRNCIPAL]]),0)</f>
        <v>0.008849557522123894</v>
      </c>
      <c r="U1163" s="43">
        <f>IF(((TODAY()-Tabla2[[#This Row],[FECHA NACIMIENTO]])/365)&lt;18,"Corregir", IF(((TODAY()-Tabla2[[#This Row],[FECHA NACIMIENTO]])/365)&gt;80, "Corregir",ROUNDDOWN(((TODAY()-Tabla2[[#This Row],[FECHA NACIMIENTO]])/365),0)))</f>
        <v>34</v>
      </c>
      <c r="V11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63" s="44" t="str">
        <f>+IF(Tabla2[[#This Row],[Edad]]="Corregir","Corregir","Ok")</f>
        <v>Ok</v>
      </c>
      <c r="X1163" s="42" t="str">
        <f>+IFERROR(VLOOKUP(Tabla2[[#This Row],[DISTRITO SEGÚN DNI]],Hoja1!$A$2:$B$32,2,FALSE),"No")</f>
        <v>No</v>
      </c>
      <c r="Y1163" s="42" t="str">
        <f>IF(OR(LOWER(Tabla2[[#This Row],[GENERO]])="masculino", LOWER(Tabla2[[#This Row],[GENERO]])="femenino"),"OK","Corregir")</f>
        <v>OK</v>
      </c>
      <c r="Z1163" s="42" t="str">
        <f>+IF(Tabla2[[#This Row],[Nro. DNI / CE]]="","Corregir",IF(LEN(Tabla2[[#This Row],[Nro. DNI / CE]])&gt;=8,"OK","Corregir"))</f>
        <v>OK</v>
      </c>
      <c r="AA1163" s="42">
        <f>COUNTIF(Tabla2[APELLIDOS Y NOMBRES],Tabla2[[#This Row],[APELLIDOS Y NOMBRES]])</f>
        <v>1</v>
      </c>
      <c r="AB1163" s="42">
        <f>IF(Tabla2[[#This Row],[Trabajador]]&gt;1,1/Tabla2[[#This Row],[Trabajador]],Tabla2[[#This Row],[Trabajador]])</f>
        <v>1</v>
      </c>
      <c r="AC1163" t="str">
        <f>+IFERROR(IF(Tabla2[[#This Row],[FECHA CESE/BAJA]]="","No Aplica",IF(AND(MONTH(Tabla2[[#This Row],[FECHA CESE/BAJA]])=MONTH(TODAY()-30),YEAR(Tabla2[[#This Row],[FECHA CESE/BAJA]])=YEAR(TODAY())),MONTH(TODAY()-30)&amp;"-"&amp;YEAR(TODAY()),"Borrar")),"No aplica")</f>
        <v>No Aplica</v>
      </c>
      <c r="AD1163" t="str">
        <f>+IFERROR(IF(Tabla2[[#This Row],[FECHA INICIO DE LABORES EN OBRA]]="","No Aplica",IF(AND(MONTH(Tabla2[[#This Row],[FECHA INICIO DE LABORES EN OBRA]])=MONTH(TODAY()-30),YEAR(Tabla2[[#This Row],[FECHA INICIO DE LABORES EN OBRA]])=YEAR(TODAY())),MONTH(TODAY()-30)&amp;"-"&amp;YEAR(TODAY()),"No Aplica")),"No Aplica")</f>
        <v>No Aplica</v>
      </c>
    </row>
    <row r="1164" spans="1:30" x14ac:dyDescent="0.25">
      <c r="A1164" s="13" t="s">
        <v>5616</v>
      </c>
      <c r="B1164" s="15" t="s">
        <v>5617</v>
      </c>
      <c r="C1164" s="15" t="s">
        <v>5617</v>
      </c>
      <c r="D1164" s="15" t="s">
        <v>5663</v>
      </c>
      <c r="E1164" s="15" t="s">
        <v>5664</v>
      </c>
      <c r="F1164" s="39">
        <v>29193</v>
      </c>
      <c r="G1164" s="15">
        <v>2</v>
      </c>
      <c r="H1164" s="15" t="s">
        <v>3492</v>
      </c>
      <c r="I1164" s="15" t="s">
        <v>5652</v>
      </c>
      <c r="J1164" s="15" t="s">
        <v>5665</v>
      </c>
      <c r="K1164" s="15" t="s">
        <v>2237</v>
      </c>
      <c r="L1164" s="40" t="s">
        <v>6</v>
      </c>
      <c r="M1164" s="39"/>
      <c r="N1164" s="41" t="s">
        <v>2098</v>
      </c>
      <c r="O1164" s="39">
        <v>44852</v>
      </c>
      <c r="P1164" s="40">
        <v>1</v>
      </c>
      <c r="Q1164" s="40">
        <v>4</v>
      </c>
      <c r="R1164" s="40" t="str">
        <f>IFERROR(VLOOKUP(Tabla2[[#This Row],[CONTRATISTA PRNCIPAL]],Hoja1!$L$5:$M$9,2,FALSE),"CJV")</f>
        <v>CJV</v>
      </c>
      <c r="S1164" s="40" t="str">
        <f>IF(Tabla2[[#This Row],[EMPRESA]]=Tabla2[[#This Row],[CONTRATISTA PRNCIPAL]],"Principal","Secundaria")</f>
        <v>Principal</v>
      </c>
      <c r="T1164" s="42">
        <f>IFERROR(1/COUNTIF(Tabla2[CONTRATISTA PRNCIPAL],Tabla2[[#This Row],[CONTRATISTA PRNCIPAL]]),0)</f>
        <v>0.008849557522123894</v>
      </c>
      <c r="U1164" s="43">
        <f>IF(((TODAY()-Tabla2[[#This Row],[FECHA NACIMIENTO]])/365)&lt;18,"Corregir", IF(((TODAY()-Tabla2[[#This Row],[FECHA NACIMIENTO]])/365)&gt;80, "Corregir",ROUNDDOWN(((TODAY()-Tabla2[[#This Row],[FECHA NACIMIENTO]])/365),0)))</f>
        <v>43</v>
      </c>
      <c r="V11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64" s="44" t="str">
        <f>+IF(Tabla2[[#This Row],[Edad]]="Corregir","Corregir","Ok")</f>
        <v>Ok</v>
      </c>
      <c r="X1164" s="42" t="str">
        <f>+IFERROR(VLOOKUP(Tabla2[[#This Row],[DISTRITO SEGÚN DNI]],Hoja1!$A$2:$B$32,2,FALSE),"No")</f>
        <v>No</v>
      </c>
      <c r="Y1164" s="42" t="str">
        <f>IF(OR(LOWER(Tabla2[[#This Row],[GENERO]])="masculino", LOWER(Tabla2[[#This Row],[GENERO]])="femenino"),"OK","Corregir")</f>
        <v>OK</v>
      </c>
      <c r="Z1164" s="42" t="str">
        <f>+IF(Tabla2[[#This Row],[Nro. DNI / CE]]="","Corregir",IF(LEN(Tabla2[[#This Row],[Nro. DNI / CE]])&gt;=8,"OK","Corregir"))</f>
        <v>OK</v>
      </c>
      <c r="AA1164" s="42">
        <f>COUNTIF(Tabla2[APELLIDOS Y NOMBRES],Tabla2[[#This Row],[APELLIDOS Y NOMBRES]])</f>
        <v>1</v>
      </c>
      <c r="AB1164" s="42">
        <f>IF(Tabla2[[#This Row],[Trabajador]]&gt;1,1/Tabla2[[#This Row],[Trabajador]],Tabla2[[#This Row],[Trabajador]])</f>
        <v>1</v>
      </c>
      <c r="AC1164" t="str">
        <f>+IFERROR(IF(Tabla2[[#This Row],[FECHA CESE/BAJA]]="","No Aplica",IF(AND(MONTH(Tabla2[[#This Row],[FECHA CESE/BAJA]])=MONTH(TODAY()-30),YEAR(Tabla2[[#This Row],[FECHA CESE/BAJA]])=YEAR(TODAY())),MONTH(TODAY()-30)&amp;"-"&amp;YEAR(TODAY()),"Borrar")),"No aplica")</f>
        <v>No Aplica</v>
      </c>
      <c r="AD1164" t="str">
        <f>+IFERROR(IF(Tabla2[[#This Row],[FECHA INICIO DE LABORES EN OBRA]]="","No Aplica",IF(AND(MONTH(Tabla2[[#This Row],[FECHA INICIO DE LABORES EN OBRA]])=MONTH(TODAY()-30),YEAR(Tabla2[[#This Row],[FECHA INICIO DE LABORES EN OBRA]])=YEAR(TODAY())),MONTH(TODAY()-30)&amp;"-"&amp;YEAR(TODAY()),"No Aplica")),"No Aplica")</f>
        <v>No Aplica</v>
      </c>
    </row>
    <row r="1165" spans="1:30" x14ac:dyDescent="0.25">
      <c r="A1165" s="13" t="s">
        <v>5616</v>
      </c>
      <c r="B1165" s="15" t="s">
        <v>5617</v>
      </c>
      <c r="C1165" s="15" t="s">
        <v>5617</v>
      </c>
      <c r="D1165" s="15" t="s">
        <v>5666</v>
      </c>
      <c r="E1165" s="15" t="s">
        <v>5667</v>
      </c>
      <c r="F1165" s="39">
        <v>26378</v>
      </c>
      <c r="G1165" s="15">
        <v>1</v>
      </c>
      <c r="H1165" s="15" t="s">
        <v>4160</v>
      </c>
      <c r="I1165" s="15" t="s">
        <v>5618</v>
      </c>
      <c r="J1165" s="15" t="s">
        <v>5668</v>
      </c>
      <c r="K1165" s="15" t="s">
        <v>2167</v>
      </c>
      <c r="L1165" s="40" t="s">
        <v>6</v>
      </c>
      <c r="M1165" s="39"/>
      <c r="N1165" s="41" t="s">
        <v>5639</v>
      </c>
      <c r="O1165" s="39">
        <v>44123</v>
      </c>
      <c r="P1165" s="40">
        <v>1</v>
      </c>
      <c r="Q1165" s="40">
        <v>2</v>
      </c>
      <c r="R1165" s="40" t="str">
        <f>IFERROR(VLOOKUP(Tabla2[[#This Row],[CONTRATISTA PRNCIPAL]],Hoja1!$L$5:$M$9,2,FALSE),"CJV")</f>
        <v>CJV</v>
      </c>
      <c r="S1165" s="40" t="str">
        <f>IF(Tabla2[[#This Row],[EMPRESA]]=Tabla2[[#This Row],[CONTRATISTA PRNCIPAL]],"Principal","Secundaria")</f>
        <v>Principal</v>
      </c>
      <c r="T1165" s="42">
        <f>IFERROR(1/COUNTIF(Tabla2[CONTRATISTA PRNCIPAL],Tabla2[[#This Row],[CONTRATISTA PRNCIPAL]]),0)</f>
        <v>0.008849557522123894</v>
      </c>
      <c r="U1165" s="43">
        <f>IF(((TODAY()-Tabla2[[#This Row],[FECHA NACIMIENTO]])/365)&lt;18,"Corregir", IF(((TODAY()-Tabla2[[#This Row],[FECHA NACIMIENTO]])/365)&gt;80, "Corregir",ROUNDDOWN(((TODAY()-Tabla2[[#This Row],[FECHA NACIMIENTO]])/365),0)))</f>
        <v>51</v>
      </c>
      <c r="V11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65" s="44" t="str">
        <f>+IF(Tabla2[[#This Row],[Edad]]="Corregir","Corregir","Ok")</f>
        <v>Ok</v>
      </c>
      <c r="X1165" s="42" t="str">
        <f>+IFERROR(VLOOKUP(Tabla2[[#This Row],[DISTRITO SEGÚN DNI]],Hoja1!$A$2:$B$32,2,FALSE),"No")</f>
        <v>No</v>
      </c>
      <c r="Y1165" s="42" t="str">
        <f>IF(OR(LOWER(Tabla2[[#This Row],[GENERO]])="masculino", LOWER(Tabla2[[#This Row],[GENERO]])="femenino"),"OK","Corregir")</f>
        <v>OK</v>
      </c>
      <c r="Z1165" s="42" t="str">
        <f>+IF(Tabla2[[#This Row],[Nro. DNI / CE]]="","Corregir",IF(LEN(Tabla2[[#This Row],[Nro. DNI / CE]])&gt;=8,"OK","Corregir"))</f>
        <v>OK</v>
      </c>
      <c r="AA1165" s="42">
        <f>COUNTIF(Tabla2[APELLIDOS Y NOMBRES],Tabla2[[#This Row],[APELLIDOS Y NOMBRES]])</f>
        <v>1</v>
      </c>
      <c r="AB1165" s="42">
        <f>IF(Tabla2[[#This Row],[Trabajador]]&gt;1,1/Tabla2[[#This Row],[Trabajador]],Tabla2[[#This Row],[Trabajador]])</f>
        <v>1</v>
      </c>
      <c r="AC1165" t="str">
        <f>+IFERROR(IF(Tabla2[[#This Row],[FECHA CESE/BAJA]]="","No Aplica",IF(AND(MONTH(Tabla2[[#This Row],[FECHA CESE/BAJA]])=MONTH(TODAY()-30),YEAR(Tabla2[[#This Row],[FECHA CESE/BAJA]])=YEAR(TODAY())),MONTH(TODAY()-30)&amp;"-"&amp;YEAR(TODAY()),"Borrar")),"No aplica")</f>
        <v>No Aplica</v>
      </c>
      <c r="AD1165" t="str">
        <f>+IFERROR(IF(Tabla2[[#This Row],[FECHA INICIO DE LABORES EN OBRA]]="","No Aplica",IF(AND(MONTH(Tabla2[[#This Row],[FECHA INICIO DE LABORES EN OBRA]])=MONTH(TODAY()-30),YEAR(Tabla2[[#This Row],[FECHA INICIO DE LABORES EN OBRA]])=YEAR(TODAY())),MONTH(TODAY()-30)&amp;"-"&amp;YEAR(TODAY()),"No Aplica")),"No Aplica")</f>
        <v>No Aplica</v>
      </c>
    </row>
    <row r="1166" spans="1:30" x14ac:dyDescent="0.25">
      <c r="A1166" s="13" t="s">
        <v>5616</v>
      </c>
      <c r="B1166" s="15" t="s">
        <v>5617</v>
      </c>
      <c r="C1166" s="15" t="s">
        <v>5617</v>
      </c>
      <c r="D1166" s="15" t="s">
        <v>5669</v>
      </c>
      <c r="E1166" s="15" t="s">
        <v>5670</v>
      </c>
      <c r="F1166" s="39">
        <v>33267</v>
      </c>
      <c r="G1166" s="15">
        <v>1</v>
      </c>
      <c r="H1166" s="15" t="s">
        <v>5671</v>
      </c>
      <c r="I1166" s="15" t="s">
        <v>5618</v>
      </c>
      <c r="J1166" s="15" t="s">
        <v>5672</v>
      </c>
      <c r="K1166" s="15" t="s">
        <v>5673</v>
      </c>
      <c r="L1166" s="40" t="s">
        <v>6</v>
      </c>
      <c r="M1166" s="39"/>
      <c r="N1166" s="41" t="s">
        <v>2098</v>
      </c>
      <c r="O1166" s="39">
        <v>44854</v>
      </c>
      <c r="P1166" s="40">
        <v>1</v>
      </c>
      <c r="Q1166" s="40">
        <v>2</v>
      </c>
      <c r="R1166" s="40" t="str">
        <f>IFERROR(VLOOKUP(Tabla2[[#This Row],[CONTRATISTA PRNCIPAL]],Hoja1!$L$5:$M$9,2,FALSE),"CJV")</f>
        <v>CJV</v>
      </c>
      <c r="S1166" s="40" t="str">
        <f>IF(Tabla2[[#This Row],[EMPRESA]]=Tabla2[[#This Row],[CONTRATISTA PRNCIPAL]],"Principal","Secundaria")</f>
        <v>Principal</v>
      </c>
      <c r="T1166" s="42">
        <f>IFERROR(1/COUNTIF(Tabla2[CONTRATISTA PRNCIPAL],Tabla2[[#This Row],[CONTRATISTA PRNCIPAL]]),0)</f>
        <v>0.008849557522123894</v>
      </c>
      <c r="U1166" s="43">
        <f>IF(((TODAY()-Tabla2[[#This Row],[FECHA NACIMIENTO]])/365)&lt;18,"Corregir", IF(((TODAY()-Tabla2[[#This Row],[FECHA NACIMIENTO]])/365)&gt;80, "Corregir",ROUNDDOWN(((TODAY()-Tabla2[[#This Row],[FECHA NACIMIENTO]])/365),0)))</f>
        <v>32</v>
      </c>
      <c r="V11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66" s="44" t="str">
        <f>+IF(Tabla2[[#This Row],[Edad]]="Corregir","Corregir","Ok")</f>
        <v>Ok</v>
      </c>
      <c r="X1166" s="42" t="str">
        <f>+IFERROR(VLOOKUP(Tabla2[[#This Row],[DISTRITO SEGÚN DNI]],Hoja1!$A$2:$B$32,2,FALSE),"No")</f>
        <v>No</v>
      </c>
      <c r="Y1166" s="42" t="str">
        <f>IF(OR(LOWER(Tabla2[[#This Row],[GENERO]])="masculino", LOWER(Tabla2[[#This Row],[GENERO]])="femenino"),"OK","Corregir")</f>
        <v>OK</v>
      </c>
      <c r="Z1166" s="42" t="str">
        <f>+IF(Tabla2[[#This Row],[Nro. DNI / CE]]="","Corregir",IF(LEN(Tabla2[[#This Row],[Nro. DNI / CE]])&gt;=8,"OK","Corregir"))</f>
        <v>OK</v>
      </c>
      <c r="AA1166" s="42">
        <f>COUNTIF(Tabla2[APELLIDOS Y NOMBRES],Tabla2[[#This Row],[APELLIDOS Y NOMBRES]])</f>
        <v>1</v>
      </c>
      <c r="AB1166" s="42">
        <f>IF(Tabla2[[#This Row],[Trabajador]]&gt;1,1/Tabla2[[#This Row],[Trabajador]],Tabla2[[#This Row],[Trabajador]])</f>
        <v>1</v>
      </c>
      <c r="AC1166" t="str">
        <f>+IFERROR(IF(Tabla2[[#This Row],[FECHA CESE/BAJA]]="","No Aplica",IF(AND(MONTH(Tabla2[[#This Row],[FECHA CESE/BAJA]])=MONTH(TODAY()-30),YEAR(Tabla2[[#This Row],[FECHA CESE/BAJA]])=YEAR(TODAY())),MONTH(TODAY()-30)&amp;"-"&amp;YEAR(TODAY()),"Borrar")),"No aplica")</f>
        <v>No Aplica</v>
      </c>
      <c r="AD1166" t="str">
        <f>+IFERROR(IF(Tabla2[[#This Row],[FECHA INICIO DE LABORES EN OBRA]]="","No Aplica",IF(AND(MONTH(Tabla2[[#This Row],[FECHA INICIO DE LABORES EN OBRA]])=MONTH(TODAY()-30),YEAR(Tabla2[[#This Row],[FECHA INICIO DE LABORES EN OBRA]])=YEAR(TODAY())),MONTH(TODAY()-30)&amp;"-"&amp;YEAR(TODAY()),"No Aplica")),"No Aplica")</f>
        <v>No Aplica</v>
      </c>
    </row>
    <row r="1167" spans="1:30" x14ac:dyDescent="0.25">
      <c r="A1167" s="13" t="s">
        <v>5616</v>
      </c>
      <c r="B1167" s="15" t="s">
        <v>5617</v>
      </c>
      <c r="C1167" s="15" t="s">
        <v>5617</v>
      </c>
      <c r="D1167" s="15" t="s">
        <v>5674</v>
      </c>
      <c r="E1167" s="15" t="s">
        <v>5675</v>
      </c>
      <c r="F1167" s="39">
        <v>27565</v>
      </c>
      <c r="G1167" s="15">
        <v>2</v>
      </c>
      <c r="H1167" s="15" t="s">
        <v>5676</v>
      </c>
      <c r="I1167" s="15" t="s">
        <v>5618</v>
      </c>
      <c r="J1167" s="15" t="s">
        <v>5677</v>
      </c>
      <c r="K1167" s="15" t="s">
        <v>2182</v>
      </c>
      <c r="L1167" s="40" t="s">
        <v>6</v>
      </c>
      <c r="M1167" s="39"/>
      <c r="N1167" s="41" t="s">
        <v>2098</v>
      </c>
      <c r="O1167" s="39">
        <v>44856</v>
      </c>
      <c r="P1167" s="40">
        <v>1</v>
      </c>
      <c r="Q1167" s="40">
        <v>4</v>
      </c>
      <c r="R1167" s="40" t="str">
        <f>IFERROR(VLOOKUP(Tabla2[[#This Row],[CONTRATISTA PRNCIPAL]],Hoja1!$L$5:$M$9,2,FALSE),"CJV")</f>
        <v>CJV</v>
      </c>
      <c r="S1167" s="40" t="str">
        <f>IF(Tabla2[[#This Row],[EMPRESA]]=Tabla2[[#This Row],[CONTRATISTA PRNCIPAL]],"Principal","Secundaria")</f>
        <v>Principal</v>
      </c>
      <c r="T1167" s="42">
        <f>IFERROR(1/COUNTIF(Tabla2[CONTRATISTA PRNCIPAL],Tabla2[[#This Row],[CONTRATISTA PRNCIPAL]]),0)</f>
        <v>0.008849557522123894</v>
      </c>
      <c r="U1167" s="43">
        <f>IF(((TODAY()-Tabla2[[#This Row],[FECHA NACIMIENTO]])/365)&lt;18,"Corregir", IF(((TODAY()-Tabla2[[#This Row],[FECHA NACIMIENTO]])/365)&gt;80, "Corregir",ROUNDDOWN(((TODAY()-Tabla2[[#This Row],[FECHA NACIMIENTO]])/365),0)))</f>
        <v>48</v>
      </c>
      <c r="V11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67" s="44" t="str">
        <f>+IF(Tabla2[[#This Row],[Edad]]="Corregir","Corregir","Ok")</f>
        <v>Ok</v>
      </c>
      <c r="X1167" s="42" t="str">
        <f>+IFERROR(VLOOKUP(Tabla2[[#This Row],[DISTRITO SEGÚN DNI]],Hoja1!$A$2:$B$32,2,FALSE),"No")</f>
        <v>No</v>
      </c>
      <c r="Y1167" s="42" t="str">
        <f>IF(OR(LOWER(Tabla2[[#This Row],[GENERO]])="masculino", LOWER(Tabla2[[#This Row],[GENERO]])="femenino"),"OK","Corregir")</f>
        <v>OK</v>
      </c>
      <c r="Z1167" s="42" t="str">
        <f>+IF(Tabla2[[#This Row],[Nro. DNI / CE]]="","Corregir",IF(LEN(Tabla2[[#This Row],[Nro. DNI / CE]])&gt;=8,"OK","Corregir"))</f>
        <v>OK</v>
      </c>
      <c r="AA1167" s="42">
        <f>COUNTIF(Tabla2[APELLIDOS Y NOMBRES],Tabla2[[#This Row],[APELLIDOS Y NOMBRES]])</f>
        <v>1</v>
      </c>
      <c r="AB1167" s="42">
        <f>IF(Tabla2[[#This Row],[Trabajador]]&gt;1,1/Tabla2[[#This Row],[Trabajador]],Tabla2[[#This Row],[Trabajador]])</f>
        <v>1</v>
      </c>
      <c r="AC1167" t="str">
        <f>+IFERROR(IF(Tabla2[[#This Row],[FECHA CESE/BAJA]]="","No Aplica",IF(AND(MONTH(Tabla2[[#This Row],[FECHA CESE/BAJA]])=MONTH(TODAY()-30),YEAR(Tabla2[[#This Row],[FECHA CESE/BAJA]])=YEAR(TODAY())),MONTH(TODAY()-30)&amp;"-"&amp;YEAR(TODAY()),"Borrar")),"No aplica")</f>
        <v>No Aplica</v>
      </c>
      <c r="AD1167" t="str">
        <f>+IFERROR(IF(Tabla2[[#This Row],[FECHA INICIO DE LABORES EN OBRA]]="","No Aplica",IF(AND(MONTH(Tabla2[[#This Row],[FECHA INICIO DE LABORES EN OBRA]])=MONTH(TODAY()-30),YEAR(Tabla2[[#This Row],[FECHA INICIO DE LABORES EN OBRA]])=YEAR(TODAY())),MONTH(TODAY()-30)&amp;"-"&amp;YEAR(TODAY()),"No Aplica")),"No Aplica")</f>
        <v>No Aplica</v>
      </c>
    </row>
    <row r="1168" spans="1:30" x14ac:dyDescent="0.25">
      <c r="A1168" s="13" t="s">
        <v>5616</v>
      </c>
      <c r="B1168" s="15" t="s">
        <v>5617</v>
      </c>
      <c r="C1168" s="15" t="s">
        <v>5617</v>
      </c>
      <c r="D1168" s="15" t="s">
        <v>548</v>
      </c>
      <c r="E1168" s="15" t="s">
        <v>549</v>
      </c>
      <c r="F1168" s="39">
        <v>29884</v>
      </c>
      <c r="G1168" s="15">
        <v>2</v>
      </c>
      <c r="H1168" s="15" t="s">
        <v>2751</v>
      </c>
      <c r="I1168" s="15" t="s">
        <v>5618</v>
      </c>
      <c r="J1168" s="15" t="s">
        <v>5678</v>
      </c>
      <c r="K1168" s="15" t="s">
        <v>27</v>
      </c>
      <c r="L1168" s="40" t="s">
        <v>6</v>
      </c>
      <c r="M1168" s="39"/>
      <c r="N1168" s="41" t="s">
        <v>2098</v>
      </c>
      <c r="O1168" s="39">
        <v>44860</v>
      </c>
      <c r="P1168" s="40">
        <v>1</v>
      </c>
      <c r="Q1168" s="40">
        <v>4</v>
      </c>
      <c r="R1168" s="40" t="str">
        <f>IFERROR(VLOOKUP(Tabla2[[#This Row],[CONTRATISTA PRNCIPAL]],Hoja1!$L$5:$M$9,2,FALSE),"CJV")</f>
        <v>CJV</v>
      </c>
      <c r="S1168" s="40" t="str">
        <f>IF(Tabla2[[#This Row],[EMPRESA]]=Tabla2[[#This Row],[CONTRATISTA PRNCIPAL]],"Principal","Secundaria")</f>
        <v>Principal</v>
      </c>
      <c r="T1168" s="42">
        <f>IFERROR(1/COUNTIF(Tabla2[CONTRATISTA PRNCIPAL],Tabla2[[#This Row],[CONTRATISTA PRNCIPAL]]),0)</f>
        <v>0.008849557522123894</v>
      </c>
      <c r="U1168" s="43">
        <f>IF(((TODAY()-Tabla2[[#This Row],[FECHA NACIMIENTO]])/365)&lt;18,"Corregir", IF(((TODAY()-Tabla2[[#This Row],[FECHA NACIMIENTO]])/365)&gt;80, "Corregir",ROUNDDOWN(((TODAY()-Tabla2[[#This Row],[FECHA NACIMIENTO]])/365),0)))</f>
        <v>41</v>
      </c>
      <c r="V11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68" s="44" t="str">
        <f>+IF(Tabla2[[#This Row],[Edad]]="Corregir","Corregir","Ok")</f>
        <v>Ok</v>
      </c>
      <c r="X1168" s="42" t="str">
        <f>+IFERROR(VLOOKUP(Tabla2[[#This Row],[DISTRITO SEGÚN DNI]],Hoja1!$A$2:$B$32,2,FALSE),"No")</f>
        <v>CALLAO</v>
      </c>
      <c r="Y1168" s="42" t="str">
        <f>IF(OR(LOWER(Tabla2[[#This Row],[GENERO]])="masculino", LOWER(Tabla2[[#This Row],[GENERO]])="femenino"),"OK","Corregir")</f>
        <v>OK</v>
      </c>
      <c r="Z1168" s="42" t="str">
        <f>+IF(Tabla2[[#This Row],[Nro. DNI / CE]]="","Corregir",IF(LEN(Tabla2[[#This Row],[Nro. DNI / CE]])&gt;=8,"OK","Corregir"))</f>
        <v>OK</v>
      </c>
      <c r="AA1168" s="42">
        <f>COUNTIF(Tabla2[APELLIDOS Y NOMBRES],Tabla2[[#This Row],[APELLIDOS Y NOMBRES]])</f>
        <v>1</v>
      </c>
      <c r="AB1168" s="42">
        <f>IF(Tabla2[[#This Row],[Trabajador]]&gt;1,1/Tabla2[[#This Row],[Trabajador]],Tabla2[[#This Row],[Trabajador]])</f>
        <v>1</v>
      </c>
      <c r="AC1168" t="str">
        <f>+IFERROR(IF(Tabla2[[#This Row],[FECHA CESE/BAJA]]="","No Aplica",IF(AND(MONTH(Tabla2[[#This Row],[FECHA CESE/BAJA]])=MONTH(TODAY()-30),YEAR(Tabla2[[#This Row],[FECHA CESE/BAJA]])=YEAR(TODAY())),MONTH(TODAY()-30)&amp;"-"&amp;YEAR(TODAY()),"Borrar")),"No aplica")</f>
        <v>No Aplica</v>
      </c>
      <c r="AD1168" t="str">
        <f>+IFERROR(IF(Tabla2[[#This Row],[FECHA INICIO DE LABORES EN OBRA]]="","No Aplica",IF(AND(MONTH(Tabla2[[#This Row],[FECHA INICIO DE LABORES EN OBRA]])=MONTH(TODAY()-30),YEAR(Tabla2[[#This Row],[FECHA INICIO DE LABORES EN OBRA]])=YEAR(TODAY())),MONTH(TODAY()-30)&amp;"-"&amp;YEAR(TODAY()),"No Aplica")),"No Aplica")</f>
        <v>No Aplica</v>
      </c>
    </row>
    <row r="1169" spans="1:30" x14ac:dyDescent="0.25">
      <c r="A1169" s="13" t="s">
        <v>5616</v>
      </c>
      <c r="B1169" s="15" t="s">
        <v>5617</v>
      </c>
      <c r="C1169" s="15" t="s">
        <v>5617</v>
      </c>
      <c r="D1169" s="15" t="s">
        <v>5679</v>
      </c>
      <c r="E1169" s="15" t="s">
        <v>5680</v>
      </c>
      <c r="F1169" s="39">
        <v>28892</v>
      </c>
      <c r="G1169" s="15">
        <v>2</v>
      </c>
      <c r="H1169" s="15" t="s">
        <v>3129</v>
      </c>
      <c r="I1169" s="15" t="s">
        <v>5618</v>
      </c>
      <c r="J1169" s="15" t="s">
        <v>5681</v>
      </c>
      <c r="K1169" s="15" t="s">
        <v>2232</v>
      </c>
      <c r="L1169" s="40" t="s">
        <v>6</v>
      </c>
      <c r="M1169" s="39"/>
      <c r="N1169" s="41" t="s">
        <v>2098</v>
      </c>
      <c r="O1169" s="39">
        <v>44860</v>
      </c>
      <c r="P1169" s="40">
        <v>1</v>
      </c>
      <c r="Q1169" s="40">
        <v>4</v>
      </c>
      <c r="R1169" s="40" t="str">
        <f>IFERROR(VLOOKUP(Tabla2[[#This Row],[CONTRATISTA PRNCIPAL]],Hoja1!$L$5:$M$9,2,FALSE),"CJV")</f>
        <v>CJV</v>
      </c>
      <c r="S1169" s="40" t="str">
        <f>IF(Tabla2[[#This Row],[EMPRESA]]=Tabla2[[#This Row],[CONTRATISTA PRNCIPAL]],"Principal","Secundaria")</f>
        <v>Principal</v>
      </c>
      <c r="T1169" s="42">
        <f>IFERROR(1/COUNTIF(Tabla2[CONTRATISTA PRNCIPAL],Tabla2[[#This Row],[CONTRATISTA PRNCIPAL]]),0)</f>
        <v>0.008849557522123894</v>
      </c>
      <c r="U1169" s="43">
        <f>IF(((TODAY()-Tabla2[[#This Row],[FECHA NACIMIENTO]])/365)&lt;18,"Corregir", IF(((TODAY()-Tabla2[[#This Row],[FECHA NACIMIENTO]])/365)&gt;80, "Corregir",ROUNDDOWN(((TODAY()-Tabla2[[#This Row],[FECHA NACIMIENTO]])/365),0)))</f>
        <v>44</v>
      </c>
      <c r="V11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69" s="44" t="str">
        <f>+IF(Tabla2[[#This Row],[Edad]]="Corregir","Corregir","Ok")</f>
        <v>Ok</v>
      </c>
      <c r="X1169" s="42" t="str">
        <f>+IFERROR(VLOOKUP(Tabla2[[#This Row],[DISTRITO SEGÚN DNI]],Hoja1!$A$2:$B$32,2,FALSE),"No")</f>
        <v>No</v>
      </c>
      <c r="Y1169" s="42" t="str">
        <f>IF(OR(LOWER(Tabla2[[#This Row],[GENERO]])="masculino", LOWER(Tabla2[[#This Row],[GENERO]])="femenino"),"OK","Corregir")</f>
        <v>OK</v>
      </c>
      <c r="Z1169" s="42" t="str">
        <f>+IF(Tabla2[[#This Row],[Nro. DNI / CE]]="","Corregir",IF(LEN(Tabla2[[#This Row],[Nro. DNI / CE]])&gt;=8,"OK","Corregir"))</f>
        <v>OK</v>
      </c>
      <c r="AA1169" s="42">
        <f>COUNTIF(Tabla2[APELLIDOS Y NOMBRES],Tabla2[[#This Row],[APELLIDOS Y NOMBRES]])</f>
        <v>1</v>
      </c>
      <c r="AB1169" s="42">
        <f>IF(Tabla2[[#This Row],[Trabajador]]&gt;1,1/Tabla2[[#This Row],[Trabajador]],Tabla2[[#This Row],[Trabajador]])</f>
        <v>1</v>
      </c>
      <c r="AC1169" t="str">
        <f>+IFERROR(IF(Tabla2[[#This Row],[FECHA CESE/BAJA]]="","No Aplica",IF(AND(MONTH(Tabla2[[#This Row],[FECHA CESE/BAJA]])=MONTH(TODAY()-30),YEAR(Tabla2[[#This Row],[FECHA CESE/BAJA]])=YEAR(TODAY())),MONTH(TODAY()-30)&amp;"-"&amp;YEAR(TODAY()),"Borrar")),"No aplica")</f>
        <v>No Aplica</v>
      </c>
      <c r="AD1169" t="str">
        <f>+IFERROR(IF(Tabla2[[#This Row],[FECHA INICIO DE LABORES EN OBRA]]="","No Aplica",IF(AND(MONTH(Tabla2[[#This Row],[FECHA INICIO DE LABORES EN OBRA]])=MONTH(TODAY()-30),YEAR(Tabla2[[#This Row],[FECHA INICIO DE LABORES EN OBRA]])=YEAR(TODAY())),MONTH(TODAY()-30)&amp;"-"&amp;YEAR(TODAY()),"No Aplica")),"No Aplica")</f>
        <v>No Aplica</v>
      </c>
    </row>
    <row r="1170" spans="1:30" x14ac:dyDescent="0.25">
      <c r="A1170" s="13" t="s">
        <v>5616</v>
      </c>
      <c r="B1170" s="15" t="s">
        <v>5617</v>
      </c>
      <c r="C1170" s="15" t="s">
        <v>5617</v>
      </c>
      <c r="D1170" s="15" t="s">
        <v>5682</v>
      </c>
      <c r="E1170" s="15" t="s">
        <v>5683</v>
      </c>
      <c r="F1170" s="39">
        <v>28725</v>
      </c>
      <c r="G1170" s="15">
        <v>2</v>
      </c>
      <c r="H1170" s="15" t="s">
        <v>3129</v>
      </c>
      <c r="I1170" s="15" t="s">
        <v>5618</v>
      </c>
      <c r="J1170" s="15" t="s">
        <v>5684</v>
      </c>
      <c r="K1170" s="15" t="s">
        <v>2190</v>
      </c>
      <c r="L1170" s="40" t="s">
        <v>6</v>
      </c>
      <c r="M1170" s="39"/>
      <c r="N1170" s="41" t="s">
        <v>2098</v>
      </c>
      <c r="O1170" s="39">
        <v>44865</v>
      </c>
      <c r="P1170" s="40">
        <v>1</v>
      </c>
      <c r="Q1170" s="40">
        <v>4</v>
      </c>
      <c r="R1170" s="40" t="str">
        <f>IFERROR(VLOOKUP(Tabla2[[#This Row],[CONTRATISTA PRNCIPAL]],Hoja1!$L$5:$M$9,2,FALSE),"CJV")</f>
        <v>CJV</v>
      </c>
      <c r="S1170" s="40" t="str">
        <f>IF(Tabla2[[#This Row],[EMPRESA]]=Tabla2[[#This Row],[CONTRATISTA PRNCIPAL]],"Principal","Secundaria")</f>
        <v>Principal</v>
      </c>
      <c r="T1170" s="42">
        <f>IFERROR(1/COUNTIF(Tabla2[CONTRATISTA PRNCIPAL],Tabla2[[#This Row],[CONTRATISTA PRNCIPAL]]),0)</f>
        <v>0.008849557522123894</v>
      </c>
      <c r="U1170" s="43">
        <f>IF(((TODAY()-Tabla2[[#This Row],[FECHA NACIMIENTO]])/365)&lt;18,"Corregir", IF(((TODAY()-Tabla2[[#This Row],[FECHA NACIMIENTO]])/365)&gt;80, "Corregir",ROUNDDOWN(((TODAY()-Tabla2[[#This Row],[FECHA NACIMIENTO]])/365),0)))</f>
        <v>45</v>
      </c>
      <c r="V11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70" s="44" t="str">
        <f>+IF(Tabla2[[#This Row],[Edad]]="Corregir","Corregir","Ok")</f>
        <v>Ok</v>
      </c>
      <c r="X1170" s="42" t="str">
        <f>+IFERROR(VLOOKUP(Tabla2[[#This Row],[DISTRITO SEGÚN DNI]],Hoja1!$A$2:$B$32,2,FALSE),"No")</f>
        <v>No</v>
      </c>
      <c r="Y1170" s="42" t="str">
        <f>IF(OR(LOWER(Tabla2[[#This Row],[GENERO]])="masculino", LOWER(Tabla2[[#This Row],[GENERO]])="femenino"),"OK","Corregir")</f>
        <v>OK</v>
      </c>
      <c r="Z1170" s="42" t="str">
        <f>+IF(Tabla2[[#This Row],[Nro. DNI / CE]]="","Corregir",IF(LEN(Tabla2[[#This Row],[Nro. DNI / CE]])&gt;=8,"OK","Corregir"))</f>
        <v>OK</v>
      </c>
      <c r="AA1170" s="42">
        <f>COUNTIF(Tabla2[APELLIDOS Y NOMBRES],Tabla2[[#This Row],[APELLIDOS Y NOMBRES]])</f>
        <v>1</v>
      </c>
      <c r="AB1170" s="42">
        <f>IF(Tabla2[[#This Row],[Trabajador]]&gt;1,1/Tabla2[[#This Row],[Trabajador]],Tabla2[[#This Row],[Trabajador]])</f>
        <v>1</v>
      </c>
      <c r="AC1170" t="str">
        <f>+IFERROR(IF(Tabla2[[#This Row],[FECHA CESE/BAJA]]="","No Aplica",IF(AND(MONTH(Tabla2[[#This Row],[FECHA CESE/BAJA]])=MONTH(TODAY()-30),YEAR(Tabla2[[#This Row],[FECHA CESE/BAJA]])=YEAR(TODAY())),MONTH(TODAY()-30)&amp;"-"&amp;YEAR(TODAY()),"Borrar")),"No aplica")</f>
        <v>No Aplica</v>
      </c>
      <c r="AD1170" t="str">
        <f>+IFERROR(IF(Tabla2[[#This Row],[FECHA INICIO DE LABORES EN OBRA]]="","No Aplica",IF(AND(MONTH(Tabla2[[#This Row],[FECHA INICIO DE LABORES EN OBRA]])=MONTH(TODAY()-30),YEAR(Tabla2[[#This Row],[FECHA INICIO DE LABORES EN OBRA]])=YEAR(TODAY())),MONTH(TODAY()-30)&amp;"-"&amp;YEAR(TODAY()),"No Aplica")),"No Aplica")</f>
        <v>No Aplica</v>
      </c>
    </row>
    <row r="1171" spans="1:30" x14ac:dyDescent="0.25">
      <c r="A1171" s="13" t="s">
        <v>5616</v>
      </c>
      <c r="B1171" s="15" t="s">
        <v>5617</v>
      </c>
      <c r="C1171" s="15" t="s">
        <v>5617</v>
      </c>
      <c r="D1171" s="15" t="s">
        <v>5685</v>
      </c>
      <c r="E1171" s="15" t="s">
        <v>5686</v>
      </c>
      <c r="F1171" s="39">
        <v>29021</v>
      </c>
      <c r="G1171" s="15">
        <v>2</v>
      </c>
      <c r="H1171" s="15" t="s">
        <v>2924</v>
      </c>
      <c r="I1171" s="15" t="s">
        <v>5618</v>
      </c>
      <c r="J1171" s="15" t="s">
        <v>5687</v>
      </c>
      <c r="K1171" s="15" t="s">
        <v>2182</v>
      </c>
      <c r="L1171" s="40" t="s">
        <v>6</v>
      </c>
      <c r="M1171" s="39"/>
      <c r="N1171" s="41" t="s">
        <v>4908</v>
      </c>
      <c r="O1171" s="39">
        <v>44865</v>
      </c>
      <c r="P1171" s="40">
        <v>1</v>
      </c>
      <c r="Q1171" s="40">
        <v>4</v>
      </c>
      <c r="R1171" s="40" t="str">
        <f>IFERROR(VLOOKUP(Tabla2[[#This Row],[CONTRATISTA PRNCIPAL]],Hoja1!$L$5:$M$9,2,FALSE),"CJV")</f>
        <v>CJV</v>
      </c>
      <c r="S1171" s="40" t="str">
        <f>IF(Tabla2[[#This Row],[EMPRESA]]=Tabla2[[#This Row],[CONTRATISTA PRNCIPAL]],"Principal","Secundaria")</f>
        <v>Principal</v>
      </c>
      <c r="T1171" s="42">
        <f>IFERROR(1/COUNTIF(Tabla2[CONTRATISTA PRNCIPAL],Tabla2[[#This Row],[CONTRATISTA PRNCIPAL]]),0)</f>
        <v>0.008849557522123894</v>
      </c>
      <c r="U1171" s="43">
        <f>IF(((TODAY()-Tabla2[[#This Row],[FECHA NACIMIENTO]])/365)&lt;18,"Corregir", IF(((TODAY()-Tabla2[[#This Row],[FECHA NACIMIENTO]])/365)&gt;80, "Corregir",ROUNDDOWN(((TODAY()-Tabla2[[#This Row],[FECHA NACIMIENTO]])/365),0)))</f>
        <v>44</v>
      </c>
      <c r="V11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71" s="44" t="str">
        <f>+IF(Tabla2[[#This Row],[Edad]]="Corregir","Corregir","Ok")</f>
        <v>Ok</v>
      </c>
      <c r="X1171" s="42" t="str">
        <f>+IFERROR(VLOOKUP(Tabla2[[#This Row],[DISTRITO SEGÚN DNI]],Hoja1!$A$2:$B$32,2,FALSE),"No")</f>
        <v>No</v>
      </c>
      <c r="Y1171" s="42" t="str">
        <f>IF(OR(LOWER(Tabla2[[#This Row],[GENERO]])="masculino", LOWER(Tabla2[[#This Row],[GENERO]])="femenino"),"OK","Corregir")</f>
        <v>OK</v>
      </c>
      <c r="Z1171" s="42" t="str">
        <f>+IF(Tabla2[[#This Row],[Nro. DNI / CE]]="","Corregir",IF(LEN(Tabla2[[#This Row],[Nro. DNI / CE]])&gt;=8,"OK","Corregir"))</f>
        <v>OK</v>
      </c>
      <c r="AA1171" s="42">
        <f>COUNTIF(Tabla2[APELLIDOS Y NOMBRES],Tabla2[[#This Row],[APELLIDOS Y NOMBRES]])</f>
        <v>1</v>
      </c>
      <c r="AB1171" s="42">
        <f>IF(Tabla2[[#This Row],[Trabajador]]&gt;1,1/Tabla2[[#This Row],[Trabajador]],Tabla2[[#This Row],[Trabajador]])</f>
        <v>1</v>
      </c>
      <c r="AC1171" t="str">
        <f>+IFERROR(IF(Tabla2[[#This Row],[FECHA CESE/BAJA]]="","No Aplica",IF(AND(MONTH(Tabla2[[#This Row],[FECHA CESE/BAJA]])=MONTH(TODAY()-30),YEAR(Tabla2[[#This Row],[FECHA CESE/BAJA]])=YEAR(TODAY())),MONTH(TODAY()-30)&amp;"-"&amp;YEAR(TODAY()),"Borrar")),"No aplica")</f>
        <v>No Aplica</v>
      </c>
      <c r="AD1171" t="str">
        <f>+IFERROR(IF(Tabla2[[#This Row],[FECHA INICIO DE LABORES EN OBRA]]="","No Aplica",IF(AND(MONTH(Tabla2[[#This Row],[FECHA INICIO DE LABORES EN OBRA]])=MONTH(TODAY()-30),YEAR(Tabla2[[#This Row],[FECHA INICIO DE LABORES EN OBRA]])=YEAR(TODAY())),MONTH(TODAY()-30)&amp;"-"&amp;YEAR(TODAY()),"No Aplica")),"No Aplica")</f>
        <v>No Aplica</v>
      </c>
    </row>
    <row r="1172" spans="1:30" x14ac:dyDescent="0.25">
      <c r="A1172" s="13" t="s">
        <v>5616</v>
      </c>
      <c r="B1172" s="15" t="s">
        <v>5617</v>
      </c>
      <c r="C1172" s="15" t="s">
        <v>5617</v>
      </c>
      <c r="D1172" s="15" t="s">
        <v>5688</v>
      </c>
      <c r="E1172" s="15" t="s">
        <v>5689</v>
      </c>
      <c r="F1172" s="39">
        <v>27685</v>
      </c>
      <c r="G1172" s="15">
        <v>1</v>
      </c>
      <c r="H1172" s="15" t="s">
        <v>5690</v>
      </c>
      <c r="I1172" s="15" t="s">
        <v>5618</v>
      </c>
      <c r="J1172" s="15" t="s">
        <v>5691</v>
      </c>
      <c r="K1172" s="15" t="s">
        <v>2182</v>
      </c>
      <c r="L1172" s="40" t="s">
        <v>5</v>
      </c>
      <c r="M1172" s="39"/>
      <c r="N1172" s="41" t="s">
        <v>2098</v>
      </c>
      <c r="O1172" s="39">
        <v>44865</v>
      </c>
      <c r="P1172" s="40">
        <v>1</v>
      </c>
      <c r="Q1172" s="40">
        <v>4</v>
      </c>
      <c r="R1172" s="40" t="str">
        <f>IFERROR(VLOOKUP(Tabla2[[#This Row],[CONTRATISTA PRNCIPAL]],Hoja1!$L$5:$M$9,2,FALSE),"CJV")</f>
        <v>CJV</v>
      </c>
      <c r="S1172" s="40" t="str">
        <f>IF(Tabla2[[#This Row],[EMPRESA]]=Tabla2[[#This Row],[CONTRATISTA PRNCIPAL]],"Principal","Secundaria")</f>
        <v>Principal</v>
      </c>
      <c r="T1172" s="42">
        <f>IFERROR(1/COUNTIF(Tabla2[CONTRATISTA PRNCIPAL],Tabla2[[#This Row],[CONTRATISTA PRNCIPAL]]),0)</f>
        <v>0.008849557522123894</v>
      </c>
      <c r="U1172" s="43">
        <f>IF(((TODAY()-Tabla2[[#This Row],[FECHA NACIMIENTO]])/365)&lt;18,"Corregir", IF(((TODAY()-Tabla2[[#This Row],[FECHA NACIMIENTO]])/365)&gt;80, "Corregir",ROUNDDOWN(((TODAY()-Tabla2[[#This Row],[FECHA NACIMIENTO]])/365),0)))</f>
        <v>47</v>
      </c>
      <c r="V11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72" s="44" t="str">
        <f>+IF(Tabla2[[#This Row],[Edad]]="Corregir","Corregir","Ok")</f>
        <v>Ok</v>
      </c>
      <c r="X1172" s="42" t="str">
        <f>+IFERROR(VLOOKUP(Tabla2[[#This Row],[DISTRITO SEGÚN DNI]],Hoja1!$A$2:$B$32,2,FALSE),"No")</f>
        <v>No</v>
      </c>
      <c r="Y1172" s="42" t="str">
        <f>IF(OR(LOWER(Tabla2[[#This Row],[GENERO]])="masculino", LOWER(Tabla2[[#This Row],[GENERO]])="femenino"),"OK","Corregir")</f>
        <v>OK</v>
      </c>
      <c r="Z1172" s="42" t="str">
        <f>+IF(Tabla2[[#This Row],[Nro. DNI / CE]]="","Corregir",IF(LEN(Tabla2[[#This Row],[Nro. DNI / CE]])&gt;=8,"OK","Corregir"))</f>
        <v>OK</v>
      </c>
      <c r="AA1172" s="42">
        <f>COUNTIF(Tabla2[APELLIDOS Y NOMBRES],Tabla2[[#This Row],[APELLIDOS Y NOMBRES]])</f>
        <v>1</v>
      </c>
      <c r="AB1172" s="42">
        <f>IF(Tabla2[[#This Row],[Trabajador]]&gt;1,1/Tabla2[[#This Row],[Trabajador]],Tabla2[[#This Row],[Trabajador]])</f>
        <v>1</v>
      </c>
      <c r="AC1172" t="str">
        <f>+IFERROR(IF(Tabla2[[#This Row],[FECHA CESE/BAJA]]="","No Aplica",IF(AND(MONTH(Tabla2[[#This Row],[FECHA CESE/BAJA]])=MONTH(TODAY()-30),YEAR(Tabla2[[#This Row],[FECHA CESE/BAJA]])=YEAR(TODAY())),MONTH(TODAY()-30)&amp;"-"&amp;YEAR(TODAY()),"Borrar")),"No aplica")</f>
        <v>No Aplica</v>
      </c>
      <c r="AD1172" t="str">
        <f>+IFERROR(IF(Tabla2[[#This Row],[FECHA INICIO DE LABORES EN OBRA]]="","No Aplica",IF(AND(MONTH(Tabla2[[#This Row],[FECHA INICIO DE LABORES EN OBRA]])=MONTH(TODAY()-30),YEAR(Tabla2[[#This Row],[FECHA INICIO DE LABORES EN OBRA]])=YEAR(TODAY())),MONTH(TODAY()-30)&amp;"-"&amp;YEAR(TODAY()),"No Aplica")),"No Aplica")</f>
        <v>No Aplica</v>
      </c>
    </row>
    <row r="1173" spans="1:30" x14ac:dyDescent="0.25">
      <c r="A1173" s="13" t="s">
        <v>5616</v>
      </c>
      <c r="B1173" s="15" t="s">
        <v>5617</v>
      </c>
      <c r="C1173" s="15" t="s">
        <v>5617</v>
      </c>
      <c r="D1173" s="15" t="s">
        <v>5692</v>
      </c>
      <c r="E1173" s="15" t="s">
        <v>5693</v>
      </c>
      <c r="F1173" s="39">
        <v>35555</v>
      </c>
      <c r="G1173" s="15">
        <v>1</v>
      </c>
      <c r="H1173" s="15" t="s">
        <v>5694</v>
      </c>
      <c r="I1173" s="15" t="s">
        <v>5618</v>
      </c>
      <c r="J1173" s="15" t="s">
        <v>5695</v>
      </c>
      <c r="K1173" s="15" t="s">
        <v>2167</v>
      </c>
      <c r="L1173" s="40" t="s">
        <v>6</v>
      </c>
      <c r="M1173" s="39"/>
      <c r="N1173" s="41" t="s">
        <v>5696</v>
      </c>
      <c r="O1173" s="39">
        <v>44867</v>
      </c>
      <c r="P1173" s="40">
        <v>1</v>
      </c>
      <c r="Q1173" s="40">
        <v>3</v>
      </c>
      <c r="R1173" s="40" t="str">
        <f>IFERROR(VLOOKUP(Tabla2[[#This Row],[CONTRATISTA PRNCIPAL]],Hoja1!$L$5:$M$9,2,FALSE),"CJV")</f>
        <v>CJV</v>
      </c>
      <c r="S1173" s="40" t="str">
        <f>IF(Tabla2[[#This Row],[EMPRESA]]=Tabla2[[#This Row],[CONTRATISTA PRNCIPAL]],"Principal","Secundaria")</f>
        <v>Principal</v>
      </c>
      <c r="T1173" s="42">
        <f>IFERROR(1/COUNTIF(Tabla2[CONTRATISTA PRNCIPAL],Tabla2[[#This Row],[CONTRATISTA PRNCIPAL]]),0)</f>
        <v>0.008849557522123894</v>
      </c>
      <c r="U1173" s="43">
        <f>IF(((TODAY()-Tabla2[[#This Row],[FECHA NACIMIENTO]])/365)&lt;18,"Corregir", IF(((TODAY()-Tabla2[[#This Row],[FECHA NACIMIENTO]])/365)&gt;80, "Corregir",ROUNDDOWN(((TODAY()-Tabla2[[#This Row],[FECHA NACIMIENTO]])/365),0)))</f>
        <v>26</v>
      </c>
      <c r="V11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73" s="44" t="str">
        <f>+IF(Tabla2[[#This Row],[Edad]]="Corregir","Corregir","Ok")</f>
        <v>Ok</v>
      </c>
      <c r="X1173" s="42" t="str">
        <f>+IFERROR(VLOOKUP(Tabla2[[#This Row],[DISTRITO SEGÚN DNI]],Hoja1!$A$2:$B$32,2,FALSE),"No")</f>
        <v>No</v>
      </c>
      <c r="Y1173" s="42" t="str">
        <f>IF(OR(LOWER(Tabla2[[#This Row],[GENERO]])="masculino", LOWER(Tabla2[[#This Row],[GENERO]])="femenino"),"OK","Corregir")</f>
        <v>OK</v>
      </c>
      <c r="Z1173" s="42" t="str">
        <f>+IF(Tabla2[[#This Row],[Nro. DNI / CE]]="","Corregir",IF(LEN(Tabla2[[#This Row],[Nro. DNI / CE]])&gt;=8,"OK","Corregir"))</f>
        <v>OK</v>
      </c>
      <c r="AA1173" s="42">
        <f>COUNTIF(Tabla2[APELLIDOS Y NOMBRES],Tabla2[[#This Row],[APELLIDOS Y NOMBRES]])</f>
        <v>1</v>
      </c>
      <c r="AB1173" s="42">
        <f>IF(Tabla2[[#This Row],[Trabajador]]&gt;1,1/Tabla2[[#This Row],[Trabajador]],Tabla2[[#This Row],[Trabajador]])</f>
        <v>1</v>
      </c>
      <c r="AC1173" t="str">
        <f>+IFERROR(IF(Tabla2[[#This Row],[FECHA CESE/BAJA]]="","No Aplica",IF(AND(MONTH(Tabla2[[#This Row],[FECHA CESE/BAJA]])=MONTH(TODAY()-30),YEAR(Tabla2[[#This Row],[FECHA CESE/BAJA]])=YEAR(TODAY())),MONTH(TODAY()-30)&amp;"-"&amp;YEAR(TODAY()),"Borrar")),"No aplica")</f>
        <v>No Aplica</v>
      </c>
      <c r="AD1173" t="str">
        <f>+IFERROR(IF(Tabla2[[#This Row],[FECHA INICIO DE LABORES EN OBRA]]="","No Aplica",IF(AND(MONTH(Tabla2[[#This Row],[FECHA INICIO DE LABORES EN OBRA]])=MONTH(TODAY()-30),YEAR(Tabla2[[#This Row],[FECHA INICIO DE LABORES EN OBRA]])=YEAR(TODAY())),MONTH(TODAY()-30)&amp;"-"&amp;YEAR(TODAY()),"No Aplica")),"No Aplica")</f>
        <v>No Aplica</v>
      </c>
    </row>
    <row r="1174" spans="1:30" x14ac:dyDescent="0.25">
      <c r="A1174" s="13" t="s">
        <v>5616</v>
      </c>
      <c r="B1174" s="15" t="s">
        <v>5617</v>
      </c>
      <c r="C1174" s="15" t="s">
        <v>5617</v>
      </c>
      <c r="D1174" s="15" t="s">
        <v>5697</v>
      </c>
      <c r="E1174" s="15" t="s">
        <v>5698</v>
      </c>
      <c r="F1174" s="39">
        <v>31910</v>
      </c>
      <c r="G1174" s="15">
        <v>1</v>
      </c>
      <c r="H1174" s="15" t="s">
        <v>5699</v>
      </c>
      <c r="I1174" s="15" t="s">
        <v>5618</v>
      </c>
      <c r="J1174" s="15" t="s">
        <v>5700</v>
      </c>
      <c r="K1174" s="15" t="s">
        <v>5645</v>
      </c>
      <c r="L1174" s="40" t="s">
        <v>6</v>
      </c>
      <c r="M1174" s="39"/>
      <c r="N1174" s="41" t="s">
        <v>2098</v>
      </c>
      <c r="O1174" s="39">
        <v>44867</v>
      </c>
      <c r="P1174" s="40">
        <v>1</v>
      </c>
      <c r="Q1174" s="40">
        <v>1</v>
      </c>
      <c r="R1174" s="40" t="str">
        <f>IFERROR(VLOOKUP(Tabla2[[#This Row],[CONTRATISTA PRNCIPAL]],Hoja1!$L$5:$M$9,2,FALSE),"CJV")</f>
        <v>CJV</v>
      </c>
      <c r="S1174" s="40" t="str">
        <f>IF(Tabla2[[#This Row],[EMPRESA]]=Tabla2[[#This Row],[CONTRATISTA PRNCIPAL]],"Principal","Secundaria")</f>
        <v>Principal</v>
      </c>
      <c r="T1174" s="42">
        <f>IFERROR(1/COUNTIF(Tabla2[CONTRATISTA PRNCIPAL],Tabla2[[#This Row],[CONTRATISTA PRNCIPAL]]),0)</f>
        <v>0.008849557522123894</v>
      </c>
      <c r="U1174" s="43">
        <f>IF(((TODAY()-Tabla2[[#This Row],[FECHA NACIMIENTO]])/365)&lt;18,"Corregir", IF(((TODAY()-Tabla2[[#This Row],[FECHA NACIMIENTO]])/365)&gt;80, "Corregir",ROUNDDOWN(((TODAY()-Tabla2[[#This Row],[FECHA NACIMIENTO]])/365),0)))</f>
        <v>36</v>
      </c>
      <c r="V11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74" s="44" t="str">
        <f>+IF(Tabla2[[#This Row],[Edad]]="Corregir","Corregir","Ok")</f>
        <v>Ok</v>
      </c>
      <c r="X1174" s="42" t="str">
        <f>+IFERROR(VLOOKUP(Tabla2[[#This Row],[DISTRITO SEGÚN DNI]],Hoja1!$A$2:$B$32,2,FALSE),"No")</f>
        <v>No</v>
      </c>
      <c r="Y1174" s="42" t="str">
        <f>IF(OR(LOWER(Tabla2[[#This Row],[GENERO]])="masculino", LOWER(Tabla2[[#This Row],[GENERO]])="femenino"),"OK","Corregir")</f>
        <v>OK</v>
      </c>
      <c r="Z1174" s="42" t="str">
        <f>+IF(Tabla2[[#This Row],[Nro. DNI / CE]]="","Corregir",IF(LEN(Tabla2[[#This Row],[Nro. DNI / CE]])&gt;=8,"OK","Corregir"))</f>
        <v>OK</v>
      </c>
      <c r="AA1174" s="42">
        <f>COUNTIF(Tabla2[APELLIDOS Y NOMBRES],Tabla2[[#This Row],[APELLIDOS Y NOMBRES]])</f>
        <v>1</v>
      </c>
      <c r="AB1174" s="42">
        <f>IF(Tabla2[[#This Row],[Trabajador]]&gt;1,1/Tabla2[[#This Row],[Trabajador]],Tabla2[[#This Row],[Trabajador]])</f>
        <v>1</v>
      </c>
      <c r="AC1174" t="str">
        <f>+IFERROR(IF(Tabla2[[#This Row],[FECHA CESE/BAJA]]="","No Aplica",IF(AND(MONTH(Tabla2[[#This Row],[FECHA CESE/BAJA]])=MONTH(TODAY()-30),YEAR(Tabla2[[#This Row],[FECHA CESE/BAJA]])=YEAR(TODAY())),MONTH(TODAY()-30)&amp;"-"&amp;YEAR(TODAY()),"Borrar")),"No aplica")</f>
        <v>No Aplica</v>
      </c>
      <c r="AD1174" t="str">
        <f>+IFERROR(IF(Tabla2[[#This Row],[FECHA INICIO DE LABORES EN OBRA]]="","No Aplica",IF(AND(MONTH(Tabla2[[#This Row],[FECHA INICIO DE LABORES EN OBRA]])=MONTH(TODAY()-30),YEAR(Tabla2[[#This Row],[FECHA INICIO DE LABORES EN OBRA]])=YEAR(TODAY())),MONTH(TODAY()-30)&amp;"-"&amp;YEAR(TODAY()),"No Aplica")),"No Aplica")</f>
        <v>No Aplica</v>
      </c>
    </row>
    <row r="1175" spans="1:30" x14ac:dyDescent="0.25">
      <c r="A1175" s="13" t="s">
        <v>5616</v>
      </c>
      <c r="B1175" s="15" t="s">
        <v>5617</v>
      </c>
      <c r="C1175" s="15" t="s">
        <v>5617</v>
      </c>
      <c r="D1175" s="15" t="s">
        <v>5701</v>
      </c>
      <c r="E1175" s="15" t="s">
        <v>5702</v>
      </c>
      <c r="F1175" s="39">
        <v>28527</v>
      </c>
      <c r="G1175" s="15">
        <v>2</v>
      </c>
      <c r="H1175" s="15" t="s">
        <v>2746</v>
      </c>
      <c r="I1175" s="15" t="s">
        <v>5618</v>
      </c>
      <c r="J1175" s="15" t="s">
        <v>5703</v>
      </c>
      <c r="K1175" s="15" t="s">
        <v>2190</v>
      </c>
      <c r="L1175" s="40" t="s">
        <v>6</v>
      </c>
      <c r="M1175" s="39"/>
      <c r="N1175" s="41" t="s">
        <v>2098</v>
      </c>
      <c r="O1175" s="39">
        <v>44872</v>
      </c>
      <c r="P1175" s="40">
        <v>1</v>
      </c>
      <c r="Q1175" s="40">
        <v>4</v>
      </c>
      <c r="R1175" s="40" t="str">
        <f>IFERROR(VLOOKUP(Tabla2[[#This Row],[CONTRATISTA PRNCIPAL]],Hoja1!$L$5:$M$9,2,FALSE),"CJV")</f>
        <v>CJV</v>
      </c>
      <c r="S1175" s="40" t="str">
        <f>IF(Tabla2[[#This Row],[EMPRESA]]=Tabla2[[#This Row],[CONTRATISTA PRNCIPAL]],"Principal","Secundaria")</f>
        <v>Principal</v>
      </c>
      <c r="T1175" s="42">
        <f>IFERROR(1/COUNTIF(Tabla2[CONTRATISTA PRNCIPAL],Tabla2[[#This Row],[CONTRATISTA PRNCIPAL]]),0)</f>
        <v>0.008849557522123894</v>
      </c>
      <c r="U1175" s="43">
        <f>IF(((TODAY()-Tabla2[[#This Row],[FECHA NACIMIENTO]])/365)&lt;18,"Corregir", IF(((TODAY()-Tabla2[[#This Row],[FECHA NACIMIENTO]])/365)&gt;80, "Corregir",ROUNDDOWN(((TODAY()-Tabla2[[#This Row],[FECHA NACIMIENTO]])/365),0)))</f>
        <v>45</v>
      </c>
      <c r="V11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75" s="44" t="str">
        <f>+IF(Tabla2[[#This Row],[Edad]]="Corregir","Corregir","Ok")</f>
        <v>Ok</v>
      </c>
      <c r="X1175" s="42" t="str">
        <f>+IFERROR(VLOOKUP(Tabla2[[#This Row],[DISTRITO SEGÚN DNI]],Hoja1!$A$2:$B$32,2,FALSE),"No")</f>
        <v>No</v>
      </c>
      <c r="Y1175" s="42" t="str">
        <f>IF(OR(LOWER(Tabla2[[#This Row],[GENERO]])="masculino", LOWER(Tabla2[[#This Row],[GENERO]])="femenino"),"OK","Corregir")</f>
        <v>OK</v>
      </c>
      <c r="Z1175" s="42" t="str">
        <f>+IF(Tabla2[[#This Row],[Nro. DNI / CE]]="","Corregir",IF(LEN(Tabla2[[#This Row],[Nro. DNI / CE]])&gt;=8,"OK","Corregir"))</f>
        <v>OK</v>
      </c>
      <c r="AA1175" s="42">
        <f>COUNTIF(Tabla2[APELLIDOS Y NOMBRES],Tabla2[[#This Row],[APELLIDOS Y NOMBRES]])</f>
        <v>1</v>
      </c>
      <c r="AB1175" s="42">
        <f>IF(Tabla2[[#This Row],[Trabajador]]&gt;1,1/Tabla2[[#This Row],[Trabajador]],Tabla2[[#This Row],[Trabajador]])</f>
        <v>1</v>
      </c>
      <c r="AC1175" t="str">
        <f>+IFERROR(IF(Tabla2[[#This Row],[FECHA CESE/BAJA]]="","No Aplica",IF(AND(MONTH(Tabla2[[#This Row],[FECHA CESE/BAJA]])=MONTH(TODAY()-30),YEAR(Tabla2[[#This Row],[FECHA CESE/BAJA]])=YEAR(TODAY())),MONTH(TODAY()-30)&amp;"-"&amp;YEAR(TODAY()),"Borrar")),"No aplica")</f>
        <v>No Aplica</v>
      </c>
      <c r="AD1175" t="str">
        <f>+IFERROR(IF(Tabla2[[#This Row],[FECHA INICIO DE LABORES EN OBRA]]="","No Aplica",IF(AND(MONTH(Tabla2[[#This Row],[FECHA INICIO DE LABORES EN OBRA]])=MONTH(TODAY()-30),YEAR(Tabla2[[#This Row],[FECHA INICIO DE LABORES EN OBRA]])=YEAR(TODAY())),MONTH(TODAY()-30)&amp;"-"&amp;YEAR(TODAY()),"No Aplica")),"No Aplica")</f>
        <v>No Aplica</v>
      </c>
    </row>
    <row r="1176" spans="1:30" x14ac:dyDescent="0.25">
      <c r="A1176" s="13" t="s">
        <v>5616</v>
      </c>
      <c r="B1176" s="15" t="s">
        <v>5617</v>
      </c>
      <c r="C1176" s="15" t="s">
        <v>5617</v>
      </c>
      <c r="D1176" s="15" t="s">
        <v>5704</v>
      </c>
      <c r="E1176" s="15" t="s">
        <v>5705</v>
      </c>
      <c r="F1176" s="39">
        <v>30147</v>
      </c>
      <c r="G1176" s="15">
        <v>2</v>
      </c>
      <c r="H1176" s="15" t="s">
        <v>2746</v>
      </c>
      <c r="I1176" s="15" t="s">
        <v>5618</v>
      </c>
      <c r="J1176" s="15" t="s">
        <v>5706</v>
      </c>
      <c r="K1176" s="15" t="s">
        <v>5229</v>
      </c>
      <c r="L1176" s="40" t="s">
        <v>6</v>
      </c>
      <c r="M1176" s="39"/>
      <c r="N1176" s="41" t="s">
        <v>2098</v>
      </c>
      <c r="O1176" s="39">
        <v>44874</v>
      </c>
      <c r="P1176" s="40">
        <v>1</v>
      </c>
      <c r="Q1176" s="40">
        <v>4</v>
      </c>
      <c r="R1176" s="40" t="str">
        <f>IFERROR(VLOOKUP(Tabla2[[#This Row],[CONTRATISTA PRNCIPAL]],Hoja1!$L$5:$M$9,2,FALSE),"CJV")</f>
        <v>CJV</v>
      </c>
      <c r="S1176" s="40" t="str">
        <f>IF(Tabla2[[#This Row],[EMPRESA]]=Tabla2[[#This Row],[CONTRATISTA PRNCIPAL]],"Principal","Secundaria")</f>
        <v>Principal</v>
      </c>
      <c r="T1176" s="42">
        <f>IFERROR(1/COUNTIF(Tabla2[CONTRATISTA PRNCIPAL],Tabla2[[#This Row],[CONTRATISTA PRNCIPAL]]),0)</f>
        <v>0.008849557522123894</v>
      </c>
      <c r="U1176" s="43">
        <f>IF(((TODAY()-Tabla2[[#This Row],[FECHA NACIMIENTO]])/365)&lt;18,"Corregir", IF(((TODAY()-Tabla2[[#This Row],[FECHA NACIMIENTO]])/365)&gt;80, "Corregir",ROUNDDOWN(((TODAY()-Tabla2[[#This Row],[FECHA NACIMIENTO]])/365),0)))</f>
        <v>41</v>
      </c>
      <c r="V11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76" s="44" t="str">
        <f>+IF(Tabla2[[#This Row],[Edad]]="Corregir","Corregir","Ok")</f>
        <v>Ok</v>
      </c>
      <c r="X1176" s="42" t="str">
        <f>+IFERROR(VLOOKUP(Tabla2[[#This Row],[DISTRITO SEGÚN DNI]],Hoja1!$A$2:$B$32,2,FALSE),"No")</f>
        <v>No</v>
      </c>
      <c r="Y1176" s="42" t="str">
        <f>IF(OR(LOWER(Tabla2[[#This Row],[GENERO]])="masculino", LOWER(Tabla2[[#This Row],[GENERO]])="femenino"),"OK","Corregir")</f>
        <v>OK</v>
      </c>
      <c r="Z1176" s="42" t="str">
        <f>+IF(Tabla2[[#This Row],[Nro. DNI / CE]]="","Corregir",IF(LEN(Tabla2[[#This Row],[Nro. DNI / CE]])&gt;=8,"OK","Corregir"))</f>
        <v>OK</v>
      </c>
      <c r="AA1176" s="42">
        <f>COUNTIF(Tabla2[APELLIDOS Y NOMBRES],Tabla2[[#This Row],[APELLIDOS Y NOMBRES]])</f>
        <v>1</v>
      </c>
      <c r="AB1176" s="42">
        <f>IF(Tabla2[[#This Row],[Trabajador]]&gt;1,1/Tabla2[[#This Row],[Trabajador]],Tabla2[[#This Row],[Trabajador]])</f>
        <v>1</v>
      </c>
      <c r="AC1176" t="str">
        <f>+IFERROR(IF(Tabla2[[#This Row],[FECHA CESE/BAJA]]="","No Aplica",IF(AND(MONTH(Tabla2[[#This Row],[FECHA CESE/BAJA]])=MONTH(TODAY()-30),YEAR(Tabla2[[#This Row],[FECHA CESE/BAJA]])=YEAR(TODAY())),MONTH(TODAY()-30)&amp;"-"&amp;YEAR(TODAY()),"Borrar")),"No aplica")</f>
        <v>No Aplica</v>
      </c>
      <c r="AD1176" t="str">
        <f>+IFERROR(IF(Tabla2[[#This Row],[FECHA INICIO DE LABORES EN OBRA]]="","No Aplica",IF(AND(MONTH(Tabla2[[#This Row],[FECHA INICIO DE LABORES EN OBRA]])=MONTH(TODAY()-30),YEAR(Tabla2[[#This Row],[FECHA INICIO DE LABORES EN OBRA]])=YEAR(TODAY())),MONTH(TODAY()-30)&amp;"-"&amp;YEAR(TODAY()),"No Aplica")),"No Aplica")</f>
        <v>No Aplica</v>
      </c>
    </row>
    <row r="1177" spans="1:30" x14ac:dyDescent="0.25">
      <c r="A1177" s="13" t="s">
        <v>5616</v>
      </c>
      <c r="B1177" s="15" t="s">
        <v>5617</v>
      </c>
      <c r="C1177" s="15" t="s">
        <v>5617</v>
      </c>
      <c r="D1177" s="15" t="s">
        <v>5707</v>
      </c>
      <c r="E1177" s="15" t="s">
        <v>5708</v>
      </c>
      <c r="F1177" s="39">
        <v>29530</v>
      </c>
      <c r="G1177" s="15">
        <v>2</v>
      </c>
      <c r="H1177" s="15" t="s">
        <v>3129</v>
      </c>
      <c r="I1177" s="15" t="s">
        <v>5618</v>
      </c>
      <c r="J1177" s="15" t="s">
        <v>5709</v>
      </c>
      <c r="K1177" s="15" t="s">
        <v>2418</v>
      </c>
      <c r="L1177" s="40" t="s">
        <v>6</v>
      </c>
      <c r="M1177" s="39"/>
      <c r="N1177" s="41" t="s">
        <v>2098</v>
      </c>
      <c r="O1177" s="39">
        <v>44874</v>
      </c>
      <c r="P1177" s="40">
        <v>1</v>
      </c>
      <c r="Q1177" s="40">
        <v>4</v>
      </c>
      <c r="R1177" s="40" t="str">
        <f>IFERROR(VLOOKUP(Tabla2[[#This Row],[CONTRATISTA PRNCIPAL]],Hoja1!$L$5:$M$9,2,FALSE),"CJV")</f>
        <v>CJV</v>
      </c>
      <c r="S1177" s="40" t="str">
        <f>IF(Tabla2[[#This Row],[EMPRESA]]=Tabla2[[#This Row],[CONTRATISTA PRNCIPAL]],"Principal","Secundaria")</f>
        <v>Principal</v>
      </c>
      <c r="T1177" s="42">
        <f>IFERROR(1/COUNTIF(Tabla2[CONTRATISTA PRNCIPAL],Tabla2[[#This Row],[CONTRATISTA PRNCIPAL]]),0)</f>
        <v>0.008849557522123894</v>
      </c>
      <c r="U1177" s="43">
        <f>IF(((TODAY()-Tabla2[[#This Row],[FECHA NACIMIENTO]])/365)&lt;18,"Corregir", IF(((TODAY()-Tabla2[[#This Row],[FECHA NACIMIENTO]])/365)&gt;80, "Corregir",ROUNDDOWN(((TODAY()-Tabla2[[#This Row],[FECHA NACIMIENTO]])/365),0)))</f>
        <v>42</v>
      </c>
      <c r="V11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77" s="44" t="str">
        <f>+IF(Tabla2[[#This Row],[Edad]]="Corregir","Corregir","Ok")</f>
        <v>Ok</v>
      </c>
      <c r="X1177" s="42" t="str">
        <f>+IFERROR(VLOOKUP(Tabla2[[#This Row],[DISTRITO SEGÚN DNI]],Hoja1!$A$2:$B$32,2,FALSE),"No")</f>
        <v>No</v>
      </c>
      <c r="Y1177" s="42" t="str">
        <f>IF(OR(LOWER(Tabla2[[#This Row],[GENERO]])="masculino", LOWER(Tabla2[[#This Row],[GENERO]])="femenino"),"OK","Corregir")</f>
        <v>OK</v>
      </c>
      <c r="Z1177" s="42" t="str">
        <f>+IF(Tabla2[[#This Row],[Nro. DNI / CE]]="","Corregir",IF(LEN(Tabla2[[#This Row],[Nro. DNI / CE]])&gt;=8,"OK","Corregir"))</f>
        <v>OK</v>
      </c>
      <c r="AA1177" s="42">
        <f>COUNTIF(Tabla2[APELLIDOS Y NOMBRES],Tabla2[[#This Row],[APELLIDOS Y NOMBRES]])</f>
        <v>1</v>
      </c>
      <c r="AB1177" s="42">
        <f>IF(Tabla2[[#This Row],[Trabajador]]&gt;1,1/Tabla2[[#This Row],[Trabajador]],Tabla2[[#This Row],[Trabajador]])</f>
        <v>1</v>
      </c>
      <c r="AC1177" t="str">
        <f>+IFERROR(IF(Tabla2[[#This Row],[FECHA CESE/BAJA]]="","No Aplica",IF(AND(MONTH(Tabla2[[#This Row],[FECHA CESE/BAJA]])=MONTH(TODAY()-30),YEAR(Tabla2[[#This Row],[FECHA CESE/BAJA]])=YEAR(TODAY())),MONTH(TODAY()-30)&amp;"-"&amp;YEAR(TODAY()),"Borrar")),"No aplica")</f>
        <v>No Aplica</v>
      </c>
      <c r="AD1177" t="str">
        <f>+IFERROR(IF(Tabla2[[#This Row],[FECHA INICIO DE LABORES EN OBRA]]="","No Aplica",IF(AND(MONTH(Tabla2[[#This Row],[FECHA INICIO DE LABORES EN OBRA]])=MONTH(TODAY()-30),YEAR(Tabla2[[#This Row],[FECHA INICIO DE LABORES EN OBRA]])=YEAR(TODAY())),MONTH(TODAY()-30)&amp;"-"&amp;YEAR(TODAY()),"No Aplica")),"No Aplica")</f>
        <v>No Aplica</v>
      </c>
    </row>
    <row r="1178" spans="1:30" x14ac:dyDescent="0.25">
      <c r="A1178" s="13" t="s">
        <v>5616</v>
      </c>
      <c r="B1178" s="15" t="s">
        <v>5617</v>
      </c>
      <c r="C1178" s="15" t="s">
        <v>5617</v>
      </c>
      <c r="D1178" s="15" t="s">
        <v>361</v>
      </c>
      <c r="E1178" s="15" t="s">
        <v>362</v>
      </c>
      <c r="F1178" s="39">
        <v>26081</v>
      </c>
      <c r="G1178" s="15">
        <v>2</v>
      </c>
      <c r="H1178" s="15" t="s">
        <v>2746</v>
      </c>
      <c r="I1178" s="15" t="s">
        <v>5618</v>
      </c>
      <c r="J1178" s="15" t="s">
        <v>5710</v>
      </c>
      <c r="K1178" s="15" t="s">
        <v>17</v>
      </c>
      <c r="L1178" s="40" t="s">
        <v>6</v>
      </c>
      <c r="M1178" s="39"/>
      <c r="N1178" s="41" t="s">
        <v>2098</v>
      </c>
      <c r="O1178" s="39">
        <v>44874</v>
      </c>
      <c r="P1178" s="40">
        <v>1</v>
      </c>
      <c r="Q1178" s="40">
        <v>4</v>
      </c>
      <c r="R1178" s="40" t="str">
        <f>IFERROR(VLOOKUP(Tabla2[[#This Row],[CONTRATISTA PRNCIPAL]],Hoja1!$L$5:$M$9,2,FALSE),"CJV")</f>
        <v>CJV</v>
      </c>
      <c r="S1178" s="40" t="str">
        <f>IF(Tabla2[[#This Row],[EMPRESA]]=Tabla2[[#This Row],[CONTRATISTA PRNCIPAL]],"Principal","Secundaria")</f>
        <v>Principal</v>
      </c>
      <c r="T1178" s="42">
        <f>IFERROR(1/COUNTIF(Tabla2[CONTRATISTA PRNCIPAL],Tabla2[[#This Row],[CONTRATISTA PRNCIPAL]]),0)</f>
        <v>0.008849557522123894</v>
      </c>
      <c r="U1178" s="43">
        <f>IF(((TODAY()-Tabla2[[#This Row],[FECHA NACIMIENTO]])/365)&lt;18,"Corregir", IF(((TODAY()-Tabla2[[#This Row],[FECHA NACIMIENTO]])/365)&gt;80, "Corregir",ROUNDDOWN(((TODAY()-Tabla2[[#This Row],[FECHA NACIMIENTO]])/365),0)))</f>
        <v>52</v>
      </c>
      <c r="V11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78" s="44" t="str">
        <f>+IF(Tabla2[[#This Row],[Edad]]="Corregir","Corregir","Ok")</f>
        <v>Ok</v>
      </c>
      <c r="X1178" s="42" t="str">
        <f>+IFERROR(VLOOKUP(Tabla2[[#This Row],[DISTRITO SEGÚN DNI]],Hoja1!$A$2:$B$32,2,FALSE),"No")</f>
        <v>ATE</v>
      </c>
      <c r="Y1178" s="42" t="str">
        <f>IF(OR(LOWER(Tabla2[[#This Row],[GENERO]])="masculino", LOWER(Tabla2[[#This Row],[GENERO]])="femenino"),"OK","Corregir")</f>
        <v>OK</v>
      </c>
      <c r="Z1178" s="42" t="str">
        <f>+IF(Tabla2[[#This Row],[Nro. DNI / CE]]="","Corregir",IF(LEN(Tabla2[[#This Row],[Nro. DNI / CE]])&gt;=8,"OK","Corregir"))</f>
        <v>OK</v>
      </c>
      <c r="AA1178" s="42">
        <f>COUNTIF(Tabla2[APELLIDOS Y NOMBRES],Tabla2[[#This Row],[APELLIDOS Y NOMBRES]])</f>
        <v>1</v>
      </c>
      <c r="AB1178" s="42">
        <f>IF(Tabla2[[#This Row],[Trabajador]]&gt;1,1/Tabla2[[#This Row],[Trabajador]],Tabla2[[#This Row],[Trabajador]])</f>
        <v>1</v>
      </c>
      <c r="AC1178" t="str">
        <f>+IFERROR(IF(Tabla2[[#This Row],[FECHA CESE/BAJA]]="","No Aplica",IF(AND(MONTH(Tabla2[[#This Row],[FECHA CESE/BAJA]])=MONTH(TODAY()-30),YEAR(Tabla2[[#This Row],[FECHA CESE/BAJA]])=YEAR(TODAY())),MONTH(TODAY()-30)&amp;"-"&amp;YEAR(TODAY()),"Borrar")),"No aplica")</f>
        <v>No Aplica</v>
      </c>
      <c r="AD1178" t="str">
        <f>+IFERROR(IF(Tabla2[[#This Row],[FECHA INICIO DE LABORES EN OBRA]]="","No Aplica",IF(AND(MONTH(Tabla2[[#This Row],[FECHA INICIO DE LABORES EN OBRA]])=MONTH(TODAY()-30),YEAR(Tabla2[[#This Row],[FECHA INICIO DE LABORES EN OBRA]])=YEAR(TODAY())),MONTH(TODAY()-30)&amp;"-"&amp;YEAR(TODAY()),"No Aplica")),"No Aplica")</f>
        <v>No Aplica</v>
      </c>
    </row>
    <row r="1179" spans="1:30" x14ac:dyDescent="0.25">
      <c r="A1179" s="13" t="s">
        <v>5616</v>
      </c>
      <c r="B1179" s="15" t="s">
        <v>5617</v>
      </c>
      <c r="C1179" s="15" t="s">
        <v>5617</v>
      </c>
      <c r="D1179" s="15" t="s">
        <v>479</v>
      </c>
      <c r="E1179" s="15" t="s">
        <v>480</v>
      </c>
      <c r="F1179" s="39">
        <v>29496</v>
      </c>
      <c r="G1179" s="15">
        <v>2</v>
      </c>
      <c r="H1179" s="15" t="s">
        <v>3129</v>
      </c>
      <c r="I1179" s="15" t="s">
        <v>5618</v>
      </c>
      <c r="J1179" s="15" t="s">
        <v>5711</v>
      </c>
      <c r="K1179" s="15" t="s">
        <v>17</v>
      </c>
      <c r="L1179" s="40" t="s">
        <v>6</v>
      </c>
      <c r="M1179" s="39"/>
      <c r="N1179" s="41" t="s">
        <v>2098</v>
      </c>
      <c r="O1179" s="39">
        <v>44874</v>
      </c>
      <c r="P1179" s="40">
        <v>1</v>
      </c>
      <c r="Q1179" s="40">
        <v>4</v>
      </c>
      <c r="R1179" s="40" t="str">
        <f>IFERROR(VLOOKUP(Tabla2[[#This Row],[CONTRATISTA PRNCIPAL]],Hoja1!$L$5:$M$9,2,FALSE),"CJV")</f>
        <v>CJV</v>
      </c>
      <c r="S1179" s="40" t="str">
        <f>IF(Tabla2[[#This Row],[EMPRESA]]=Tabla2[[#This Row],[CONTRATISTA PRNCIPAL]],"Principal","Secundaria")</f>
        <v>Principal</v>
      </c>
      <c r="T1179" s="42">
        <f>IFERROR(1/COUNTIF(Tabla2[CONTRATISTA PRNCIPAL],Tabla2[[#This Row],[CONTRATISTA PRNCIPAL]]),0)</f>
        <v>0.008849557522123894</v>
      </c>
      <c r="U1179" s="43">
        <f>IF(((TODAY()-Tabla2[[#This Row],[FECHA NACIMIENTO]])/365)&lt;18,"Corregir", IF(((TODAY()-Tabla2[[#This Row],[FECHA NACIMIENTO]])/365)&gt;80, "Corregir",ROUNDDOWN(((TODAY()-Tabla2[[#This Row],[FECHA NACIMIENTO]])/365),0)))</f>
        <v>43</v>
      </c>
      <c r="V11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79" s="44" t="str">
        <f>+IF(Tabla2[[#This Row],[Edad]]="Corregir","Corregir","Ok")</f>
        <v>Ok</v>
      </c>
      <c r="X1179" s="42" t="str">
        <f>+IFERROR(VLOOKUP(Tabla2[[#This Row],[DISTRITO SEGÚN DNI]],Hoja1!$A$2:$B$32,2,FALSE),"No")</f>
        <v>ATE</v>
      </c>
      <c r="Y1179" s="42" t="str">
        <f>IF(OR(LOWER(Tabla2[[#This Row],[GENERO]])="masculino", LOWER(Tabla2[[#This Row],[GENERO]])="femenino"),"OK","Corregir")</f>
        <v>OK</v>
      </c>
      <c r="Z1179" s="42" t="str">
        <f>+IF(Tabla2[[#This Row],[Nro. DNI / CE]]="","Corregir",IF(LEN(Tabla2[[#This Row],[Nro. DNI / CE]])&gt;=8,"OK","Corregir"))</f>
        <v>OK</v>
      </c>
      <c r="AA1179" s="42">
        <f>COUNTIF(Tabla2[APELLIDOS Y NOMBRES],Tabla2[[#This Row],[APELLIDOS Y NOMBRES]])</f>
        <v>1</v>
      </c>
      <c r="AB1179" s="42">
        <f>IF(Tabla2[[#This Row],[Trabajador]]&gt;1,1/Tabla2[[#This Row],[Trabajador]],Tabla2[[#This Row],[Trabajador]])</f>
        <v>1</v>
      </c>
      <c r="AC1179" t="str">
        <f>+IFERROR(IF(Tabla2[[#This Row],[FECHA CESE/BAJA]]="","No Aplica",IF(AND(MONTH(Tabla2[[#This Row],[FECHA CESE/BAJA]])=MONTH(TODAY()-30),YEAR(Tabla2[[#This Row],[FECHA CESE/BAJA]])=YEAR(TODAY())),MONTH(TODAY()-30)&amp;"-"&amp;YEAR(TODAY()),"Borrar")),"No aplica")</f>
        <v>No Aplica</v>
      </c>
      <c r="AD1179" t="str">
        <f>+IFERROR(IF(Tabla2[[#This Row],[FECHA INICIO DE LABORES EN OBRA]]="","No Aplica",IF(AND(MONTH(Tabla2[[#This Row],[FECHA INICIO DE LABORES EN OBRA]])=MONTH(TODAY()-30),YEAR(Tabla2[[#This Row],[FECHA INICIO DE LABORES EN OBRA]])=YEAR(TODAY())),MONTH(TODAY()-30)&amp;"-"&amp;YEAR(TODAY()),"No Aplica")),"No Aplica")</f>
        <v>No Aplica</v>
      </c>
    </row>
    <row r="1180" spans="1:30" x14ac:dyDescent="0.25">
      <c r="A1180" s="13" t="s">
        <v>5616</v>
      </c>
      <c r="B1180" s="15" t="s">
        <v>5617</v>
      </c>
      <c r="C1180" s="15" t="s">
        <v>5617</v>
      </c>
      <c r="D1180" s="15" t="s">
        <v>564</v>
      </c>
      <c r="E1180" s="15" t="s">
        <v>565</v>
      </c>
      <c r="F1180" s="39">
        <v>30776</v>
      </c>
      <c r="G1180" s="15">
        <v>2</v>
      </c>
      <c r="H1180" s="15" t="s">
        <v>2924</v>
      </c>
      <c r="I1180" s="15" t="s">
        <v>5618</v>
      </c>
      <c r="J1180" s="15" t="s">
        <v>5712</v>
      </c>
      <c r="K1180" s="15" t="s">
        <v>17</v>
      </c>
      <c r="L1180" s="40" t="s">
        <v>6</v>
      </c>
      <c r="M1180" s="39"/>
      <c r="N1180" s="41" t="s">
        <v>2098</v>
      </c>
      <c r="O1180" s="39">
        <v>44879</v>
      </c>
      <c r="P1180" s="40">
        <v>1</v>
      </c>
      <c r="Q1180" s="40">
        <v>4</v>
      </c>
      <c r="R1180" s="40" t="str">
        <f>IFERROR(VLOOKUP(Tabla2[[#This Row],[CONTRATISTA PRNCIPAL]],Hoja1!$L$5:$M$9,2,FALSE),"CJV")</f>
        <v>CJV</v>
      </c>
      <c r="S1180" s="40" t="str">
        <f>IF(Tabla2[[#This Row],[EMPRESA]]=Tabla2[[#This Row],[CONTRATISTA PRNCIPAL]],"Principal","Secundaria")</f>
        <v>Principal</v>
      </c>
      <c r="T1180" s="42">
        <f>IFERROR(1/COUNTIF(Tabla2[CONTRATISTA PRNCIPAL],Tabla2[[#This Row],[CONTRATISTA PRNCIPAL]]),0)</f>
        <v>0.008849557522123894</v>
      </c>
      <c r="U1180" s="43">
        <f>IF(((TODAY()-Tabla2[[#This Row],[FECHA NACIMIENTO]])/365)&lt;18,"Corregir", IF(((TODAY()-Tabla2[[#This Row],[FECHA NACIMIENTO]])/365)&gt;80, "Corregir",ROUNDDOWN(((TODAY()-Tabla2[[#This Row],[FECHA NACIMIENTO]])/365),0)))</f>
        <v>39</v>
      </c>
      <c r="V11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80" s="44" t="str">
        <f>+IF(Tabla2[[#This Row],[Edad]]="Corregir","Corregir","Ok")</f>
        <v>Ok</v>
      </c>
      <c r="X1180" s="42" t="str">
        <f>+IFERROR(VLOOKUP(Tabla2[[#This Row],[DISTRITO SEGÚN DNI]],Hoja1!$A$2:$B$32,2,FALSE),"No")</f>
        <v>ATE</v>
      </c>
      <c r="Y1180" s="42" t="str">
        <f>IF(OR(LOWER(Tabla2[[#This Row],[GENERO]])="masculino", LOWER(Tabla2[[#This Row],[GENERO]])="femenino"),"OK","Corregir")</f>
        <v>OK</v>
      </c>
      <c r="Z1180" s="42" t="str">
        <f>+IF(Tabla2[[#This Row],[Nro. DNI / CE]]="","Corregir",IF(LEN(Tabla2[[#This Row],[Nro. DNI / CE]])&gt;=8,"OK","Corregir"))</f>
        <v>OK</v>
      </c>
      <c r="AA1180" s="42">
        <f>COUNTIF(Tabla2[APELLIDOS Y NOMBRES],Tabla2[[#This Row],[APELLIDOS Y NOMBRES]])</f>
        <v>1</v>
      </c>
      <c r="AB1180" s="42">
        <f>IF(Tabla2[[#This Row],[Trabajador]]&gt;1,1/Tabla2[[#This Row],[Trabajador]],Tabla2[[#This Row],[Trabajador]])</f>
        <v>1</v>
      </c>
      <c r="AC1180" t="str">
        <f>+IFERROR(IF(Tabla2[[#This Row],[FECHA CESE/BAJA]]="","No Aplica",IF(AND(MONTH(Tabla2[[#This Row],[FECHA CESE/BAJA]])=MONTH(TODAY()-30),YEAR(Tabla2[[#This Row],[FECHA CESE/BAJA]])=YEAR(TODAY())),MONTH(TODAY()-30)&amp;"-"&amp;YEAR(TODAY()),"Borrar")),"No aplica")</f>
        <v>No Aplica</v>
      </c>
      <c r="AD1180" t="str">
        <f>+IFERROR(IF(Tabla2[[#This Row],[FECHA INICIO DE LABORES EN OBRA]]="","No Aplica",IF(AND(MONTH(Tabla2[[#This Row],[FECHA INICIO DE LABORES EN OBRA]])=MONTH(TODAY()-30),YEAR(Tabla2[[#This Row],[FECHA INICIO DE LABORES EN OBRA]])=YEAR(TODAY())),MONTH(TODAY()-30)&amp;"-"&amp;YEAR(TODAY()),"No Aplica")),"No Aplica")</f>
        <v>No Aplica</v>
      </c>
    </row>
    <row r="1181" spans="1:30" x14ac:dyDescent="0.25">
      <c r="A1181" s="13" t="s">
        <v>5616</v>
      </c>
      <c r="B1181" s="15" t="s">
        <v>5617</v>
      </c>
      <c r="C1181" s="15" t="s">
        <v>5617</v>
      </c>
      <c r="D1181" s="15" t="s">
        <v>5713</v>
      </c>
      <c r="E1181" s="15" t="s">
        <v>5714</v>
      </c>
      <c r="F1181" s="39">
        <v>36361</v>
      </c>
      <c r="G1181" s="15">
        <v>2</v>
      </c>
      <c r="H1181" s="15" t="s">
        <v>2924</v>
      </c>
      <c r="I1181" s="15" t="s">
        <v>5618</v>
      </c>
      <c r="J1181" s="15" t="s">
        <v>5715</v>
      </c>
      <c r="K1181" s="15" t="s">
        <v>2418</v>
      </c>
      <c r="L1181" s="40" t="s">
        <v>6</v>
      </c>
      <c r="M1181" s="39"/>
      <c r="N1181" s="41" t="s">
        <v>2098</v>
      </c>
      <c r="O1181" s="39">
        <v>44879</v>
      </c>
      <c r="P1181" s="40">
        <v>1</v>
      </c>
      <c r="Q1181" s="40">
        <v>4</v>
      </c>
      <c r="R1181" s="40" t="str">
        <f>IFERROR(VLOOKUP(Tabla2[[#This Row],[CONTRATISTA PRNCIPAL]],Hoja1!$L$5:$M$9,2,FALSE),"CJV")</f>
        <v>CJV</v>
      </c>
      <c r="S1181" s="40" t="str">
        <f>IF(Tabla2[[#This Row],[EMPRESA]]=Tabla2[[#This Row],[CONTRATISTA PRNCIPAL]],"Principal","Secundaria")</f>
        <v>Principal</v>
      </c>
      <c r="T1181" s="42">
        <f>IFERROR(1/COUNTIF(Tabla2[CONTRATISTA PRNCIPAL],Tabla2[[#This Row],[CONTRATISTA PRNCIPAL]]),0)</f>
        <v>0.008849557522123894</v>
      </c>
      <c r="U1181" s="43">
        <f>IF(((TODAY()-Tabla2[[#This Row],[FECHA NACIMIENTO]])/365)&lt;18,"Corregir", IF(((TODAY()-Tabla2[[#This Row],[FECHA NACIMIENTO]])/365)&gt;80, "Corregir",ROUNDDOWN(((TODAY()-Tabla2[[#This Row],[FECHA NACIMIENTO]])/365),0)))</f>
        <v>24</v>
      </c>
      <c r="V11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81" s="44" t="str">
        <f>+IF(Tabla2[[#This Row],[Edad]]="Corregir","Corregir","Ok")</f>
        <v>Ok</v>
      </c>
      <c r="X1181" s="42" t="str">
        <f>+IFERROR(VLOOKUP(Tabla2[[#This Row],[DISTRITO SEGÚN DNI]],Hoja1!$A$2:$B$32,2,FALSE),"No")</f>
        <v>No</v>
      </c>
      <c r="Y1181" s="42" t="str">
        <f>IF(OR(LOWER(Tabla2[[#This Row],[GENERO]])="masculino", LOWER(Tabla2[[#This Row],[GENERO]])="femenino"),"OK","Corregir")</f>
        <v>OK</v>
      </c>
      <c r="Z1181" s="42" t="str">
        <f>+IF(Tabla2[[#This Row],[Nro. DNI / CE]]="","Corregir",IF(LEN(Tabla2[[#This Row],[Nro. DNI / CE]])&gt;=8,"OK","Corregir"))</f>
        <v>OK</v>
      </c>
      <c r="AA1181" s="42">
        <f>COUNTIF(Tabla2[APELLIDOS Y NOMBRES],Tabla2[[#This Row],[APELLIDOS Y NOMBRES]])</f>
        <v>1</v>
      </c>
      <c r="AB1181" s="42">
        <f>IF(Tabla2[[#This Row],[Trabajador]]&gt;1,1/Tabla2[[#This Row],[Trabajador]],Tabla2[[#This Row],[Trabajador]])</f>
        <v>1</v>
      </c>
      <c r="AC1181" t="str">
        <f>+IFERROR(IF(Tabla2[[#This Row],[FECHA CESE/BAJA]]="","No Aplica",IF(AND(MONTH(Tabla2[[#This Row],[FECHA CESE/BAJA]])=MONTH(TODAY()-30),YEAR(Tabla2[[#This Row],[FECHA CESE/BAJA]])=YEAR(TODAY())),MONTH(TODAY()-30)&amp;"-"&amp;YEAR(TODAY()),"Borrar")),"No aplica")</f>
        <v>No Aplica</v>
      </c>
      <c r="AD1181" t="str">
        <f>+IFERROR(IF(Tabla2[[#This Row],[FECHA INICIO DE LABORES EN OBRA]]="","No Aplica",IF(AND(MONTH(Tabla2[[#This Row],[FECHA INICIO DE LABORES EN OBRA]])=MONTH(TODAY()-30),YEAR(Tabla2[[#This Row],[FECHA INICIO DE LABORES EN OBRA]])=YEAR(TODAY())),MONTH(TODAY()-30)&amp;"-"&amp;YEAR(TODAY()),"No Aplica")),"No Aplica")</f>
        <v>No Aplica</v>
      </c>
    </row>
    <row r="1182" spans="1:30" x14ac:dyDescent="0.25">
      <c r="A1182" s="13" t="s">
        <v>5616</v>
      </c>
      <c r="B1182" s="15" t="s">
        <v>5617</v>
      </c>
      <c r="C1182" s="15" t="s">
        <v>5617</v>
      </c>
      <c r="D1182" s="15" t="s">
        <v>5716</v>
      </c>
      <c r="E1182" s="15" t="s">
        <v>5717</v>
      </c>
      <c r="F1182" s="39">
        <v>32168</v>
      </c>
      <c r="G1182" s="15">
        <v>2</v>
      </c>
      <c r="H1182" s="15" t="s">
        <v>3129</v>
      </c>
      <c r="I1182" s="15" t="s">
        <v>5618</v>
      </c>
      <c r="J1182" s="15" t="s">
        <v>5718</v>
      </c>
      <c r="K1182" s="15" t="s">
        <v>2272</v>
      </c>
      <c r="L1182" s="40" t="s">
        <v>6</v>
      </c>
      <c r="M1182" s="39"/>
      <c r="N1182" s="41" t="s">
        <v>2098</v>
      </c>
      <c r="O1182" s="39">
        <v>44880</v>
      </c>
      <c r="P1182" s="40">
        <v>1</v>
      </c>
      <c r="Q1182" s="40">
        <v>4</v>
      </c>
      <c r="R1182" s="40" t="str">
        <f>IFERROR(VLOOKUP(Tabla2[[#This Row],[CONTRATISTA PRNCIPAL]],Hoja1!$L$5:$M$9,2,FALSE),"CJV")</f>
        <v>CJV</v>
      </c>
      <c r="S1182" s="40" t="str">
        <f>IF(Tabla2[[#This Row],[EMPRESA]]=Tabla2[[#This Row],[CONTRATISTA PRNCIPAL]],"Principal","Secundaria")</f>
        <v>Principal</v>
      </c>
      <c r="T1182" s="42">
        <f>IFERROR(1/COUNTIF(Tabla2[CONTRATISTA PRNCIPAL],Tabla2[[#This Row],[CONTRATISTA PRNCIPAL]]),0)</f>
        <v>0.008849557522123894</v>
      </c>
      <c r="U1182" s="43">
        <f>IF(((TODAY()-Tabla2[[#This Row],[FECHA NACIMIENTO]])/365)&lt;18,"Corregir", IF(((TODAY()-Tabla2[[#This Row],[FECHA NACIMIENTO]])/365)&gt;80, "Corregir",ROUNDDOWN(((TODAY()-Tabla2[[#This Row],[FECHA NACIMIENTO]])/365),0)))</f>
        <v>35</v>
      </c>
      <c r="V11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82" s="44" t="str">
        <f>+IF(Tabla2[[#This Row],[Edad]]="Corregir","Corregir","Ok")</f>
        <v>Ok</v>
      </c>
      <c r="X1182" s="42" t="str">
        <f>+IFERROR(VLOOKUP(Tabla2[[#This Row],[DISTRITO SEGÚN DNI]],Hoja1!$A$2:$B$32,2,FALSE),"No")</f>
        <v>No</v>
      </c>
      <c r="Y1182" s="42" t="str">
        <f>IF(OR(LOWER(Tabla2[[#This Row],[GENERO]])="masculino", LOWER(Tabla2[[#This Row],[GENERO]])="femenino"),"OK","Corregir")</f>
        <v>OK</v>
      </c>
      <c r="Z1182" s="42" t="str">
        <f>+IF(Tabla2[[#This Row],[Nro. DNI / CE]]="","Corregir",IF(LEN(Tabla2[[#This Row],[Nro. DNI / CE]])&gt;=8,"OK","Corregir"))</f>
        <v>OK</v>
      </c>
      <c r="AA1182" s="42">
        <f>COUNTIF(Tabla2[APELLIDOS Y NOMBRES],Tabla2[[#This Row],[APELLIDOS Y NOMBRES]])</f>
        <v>1</v>
      </c>
      <c r="AB1182" s="42">
        <f>IF(Tabla2[[#This Row],[Trabajador]]&gt;1,1/Tabla2[[#This Row],[Trabajador]],Tabla2[[#This Row],[Trabajador]])</f>
        <v>1</v>
      </c>
      <c r="AC1182" t="str">
        <f>+IFERROR(IF(Tabla2[[#This Row],[FECHA CESE/BAJA]]="","No Aplica",IF(AND(MONTH(Tabla2[[#This Row],[FECHA CESE/BAJA]])=MONTH(TODAY()-30),YEAR(Tabla2[[#This Row],[FECHA CESE/BAJA]])=YEAR(TODAY())),MONTH(TODAY()-30)&amp;"-"&amp;YEAR(TODAY()),"Borrar")),"No aplica")</f>
        <v>No Aplica</v>
      </c>
      <c r="AD1182" t="str">
        <f>+IFERROR(IF(Tabla2[[#This Row],[FECHA INICIO DE LABORES EN OBRA]]="","No Aplica",IF(AND(MONTH(Tabla2[[#This Row],[FECHA INICIO DE LABORES EN OBRA]])=MONTH(TODAY()-30),YEAR(Tabla2[[#This Row],[FECHA INICIO DE LABORES EN OBRA]])=YEAR(TODAY())),MONTH(TODAY()-30)&amp;"-"&amp;YEAR(TODAY()),"No Aplica")),"No Aplica")</f>
        <v>No Aplica</v>
      </c>
    </row>
    <row r="1183" spans="1:30" x14ac:dyDescent="0.25">
      <c r="A1183" s="13" t="s">
        <v>5616</v>
      </c>
      <c r="B1183" s="15" t="s">
        <v>5617</v>
      </c>
      <c r="C1183" s="15" t="s">
        <v>5617</v>
      </c>
      <c r="D1183" s="15" t="s">
        <v>5719</v>
      </c>
      <c r="E1183" s="15" t="s">
        <v>5720</v>
      </c>
      <c r="F1183" s="39">
        <v>24466</v>
      </c>
      <c r="G1183" s="15">
        <v>2</v>
      </c>
      <c r="H1183" s="15" t="s">
        <v>3129</v>
      </c>
      <c r="I1183" s="15" t="s">
        <v>5618</v>
      </c>
      <c r="J1183" s="15" t="s">
        <v>5721</v>
      </c>
      <c r="K1183" s="15" t="s">
        <v>5722</v>
      </c>
      <c r="L1183" s="40" t="s">
        <v>6</v>
      </c>
      <c r="M1183" s="39"/>
      <c r="N1183" s="41" t="s">
        <v>2098</v>
      </c>
      <c r="O1183" s="39">
        <v>44881</v>
      </c>
      <c r="P1183" s="40">
        <v>1</v>
      </c>
      <c r="Q1183" s="40">
        <v>4</v>
      </c>
      <c r="R1183" s="40" t="str">
        <f>IFERROR(VLOOKUP(Tabla2[[#This Row],[CONTRATISTA PRNCIPAL]],Hoja1!$L$5:$M$9,2,FALSE),"CJV")</f>
        <v>CJV</v>
      </c>
      <c r="S1183" s="40" t="str">
        <f>IF(Tabla2[[#This Row],[EMPRESA]]=Tabla2[[#This Row],[CONTRATISTA PRNCIPAL]],"Principal","Secundaria")</f>
        <v>Principal</v>
      </c>
      <c r="T1183" s="42">
        <f>IFERROR(1/COUNTIF(Tabla2[CONTRATISTA PRNCIPAL],Tabla2[[#This Row],[CONTRATISTA PRNCIPAL]]),0)</f>
        <v>0.008849557522123894</v>
      </c>
      <c r="U1183" s="43">
        <f>IF(((TODAY()-Tabla2[[#This Row],[FECHA NACIMIENTO]])/365)&lt;18,"Corregir", IF(((TODAY()-Tabla2[[#This Row],[FECHA NACIMIENTO]])/365)&gt;80, "Corregir",ROUNDDOWN(((TODAY()-Tabla2[[#This Row],[FECHA NACIMIENTO]])/365),0)))</f>
        <v>56</v>
      </c>
      <c r="V11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83" s="44" t="str">
        <f>+IF(Tabla2[[#This Row],[Edad]]="Corregir","Corregir","Ok")</f>
        <v>Ok</v>
      </c>
      <c r="X1183" s="42" t="str">
        <f>+IFERROR(VLOOKUP(Tabla2[[#This Row],[DISTRITO SEGÚN DNI]],Hoja1!$A$2:$B$32,2,FALSE),"No")</f>
        <v>No</v>
      </c>
      <c r="Y1183" s="42" t="str">
        <f>IF(OR(LOWER(Tabla2[[#This Row],[GENERO]])="masculino", LOWER(Tabla2[[#This Row],[GENERO]])="femenino"),"OK","Corregir")</f>
        <v>OK</v>
      </c>
      <c r="Z1183" s="42" t="str">
        <f>+IF(Tabla2[[#This Row],[Nro. DNI / CE]]="","Corregir",IF(LEN(Tabla2[[#This Row],[Nro. DNI / CE]])&gt;=8,"OK","Corregir"))</f>
        <v>OK</v>
      </c>
      <c r="AA1183" s="42">
        <f>COUNTIF(Tabla2[APELLIDOS Y NOMBRES],Tabla2[[#This Row],[APELLIDOS Y NOMBRES]])</f>
        <v>1</v>
      </c>
      <c r="AB1183" s="42">
        <f>IF(Tabla2[[#This Row],[Trabajador]]&gt;1,1/Tabla2[[#This Row],[Trabajador]],Tabla2[[#This Row],[Trabajador]])</f>
        <v>1</v>
      </c>
      <c r="AC1183" t="str">
        <f>+IFERROR(IF(Tabla2[[#This Row],[FECHA CESE/BAJA]]="","No Aplica",IF(AND(MONTH(Tabla2[[#This Row],[FECHA CESE/BAJA]])=MONTH(TODAY()-30),YEAR(Tabla2[[#This Row],[FECHA CESE/BAJA]])=YEAR(TODAY())),MONTH(TODAY()-30)&amp;"-"&amp;YEAR(TODAY()),"Borrar")),"No aplica")</f>
        <v>No Aplica</v>
      </c>
      <c r="AD1183" t="str">
        <f>+IFERROR(IF(Tabla2[[#This Row],[FECHA INICIO DE LABORES EN OBRA]]="","No Aplica",IF(AND(MONTH(Tabla2[[#This Row],[FECHA INICIO DE LABORES EN OBRA]])=MONTH(TODAY()-30),YEAR(Tabla2[[#This Row],[FECHA INICIO DE LABORES EN OBRA]])=YEAR(TODAY())),MONTH(TODAY()-30)&amp;"-"&amp;YEAR(TODAY()),"No Aplica")),"No Aplica")</f>
        <v>No Aplica</v>
      </c>
    </row>
    <row r="1184" spans="1:30" x14ac:dyDescent="0.25">
      <c r="A1184" s="13" t="s">
        <v>5616</v>
      </c>
      <c r="B1184" s="15" t="s">
        <v>5617</v>
      </c>
      <c r="C1184" s="15" t="s">
        <v>5617</v>
      </c>
      <c r="D1184" s="15" t="s">
        <v>936</v>
      </c>
      <c r="E1184" s="15" t="s">
        <v>937</v>
      </c>
      <c r="F1184" s="39">
        <v>34625</v>
      </c>
      <c r="G1184" s="15">
        <v>2</v>
      </c>
      <c r="H1184" s="15" t="s">
        <v>2746</v>
      </c>
      <c r="I1184" s="15" t="s">
        <v>5618</v>
      </c>
      <c r="J1184" s="15" t="s">
        <v>5723</v>
      </c>
      <c r="K1184" s="15" t="s">
        <v>17</v>
      </c>
      <c r="L1184" s="40" t="s">
        <v>6</v>
      </c>
      <c r="M1184" s="39"/>
      <c r="N1184" s="41" t="s">
        <v>2098</v>
      </c>
      <c r="O1184" s="39">
        <v>44881</v>
      </c>
      <c r="P1184" s="40">
        <v>1</v>
      </c>
      <c r="Q1184" s="40">
        <v>4</v>
      </c>
      <c r="R1184" s="40" t="str">
        <f>IFERROR(VLOOKUP(Tabla2[[#This Row],[CONTRATISTA PRNCIPAL]],Hoja1!$L$5:$M$9,2,FALSE),"CJV")</f>
        <v>CJV</v>
      </c>
      <c r="S1184" s="40" t="str">
        <f>IF(Tabla2[[#This Row],[EMPRESA]]=Tabla2[[#This Row],[CONTRATISTA PRNCIPAL]],"Principal","Secundaria")</f>
        <v>Principal</v>
      </c>
      <c r="T1184" s="42">
        <f>IFERROR(1/COUNTIF(Tabla2[CONTRATISTA PRNCIPAL],Tabla2[[#This Row],[CONTRATISTA PRNCIPAL]]),0)</f>
        <v>0.008849557522123894</v>
      </c>
      <c r="U1184" s="43">
        <f>IF(((TODAY()-Tabla2[[#This Row],[FECHA NACIMIENTO]])/365)&lt;18,"Corregir", IF(((TODAY()-Tabla2[[#This Row],[FECHA NACIMIENTO]])/365)&gt;80, "Corregir",ROUNDDOWN(((TODAY()-Tabla2[[#This Row],[FECHA NACIMIENTO]])/365),0)))</f>
        <v>28</v>
      </c>
      <c r="V11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84" s="44" t="str">
        <f>+IF(Tabla2[[#This Row],[Edad]]="Corregir","Corregir","Ok")</f>
        <v>Ok</v>
      </c>
      <c r="X1184" s="42" t="str">
        <f>+IFERROR(VLOOKUP(Tabla2[[#This Row],[DISTRITO SEGÚN DNI]],Hoja1!$A$2:$B$32,2,FALSE),"No")</f>
        <v>ATE</v>
      </c>
      <c r="Y1184" s="42" t="str">
        <f>IF(OR(LOWER(Tabla2[[#This Row],[GENERO]])="masculino", LOWER(Tabla2[[#This Row],[GENERO]])="femenino"),"OK","Corregir")</f>
        <v>OK</v>
      </c>
      <c r="Z1184" s="42" t="str">
        <f>+IF(Tabla2[[#This Row],[Nro. DNI / CE]]="","Corregir",IF(LEN(Tabla2[[#This Row],[Nro. DNI / CE]])&gt;=8,"OK","Corregir"))</f>
        <v>OK</v>
      </c>
      <c r="AA1184" s="42">
        <f>COUNTIF(Tabla2[APELLIDOS Y NOMBRES],Tabla2[[#This Row],[APELLIDOS Y NOMBRES]])</f>
        <v>1</v>
      </c>
      <c r="AB1184" s="42">
        <f>IF(Tabla2[[#This Row],[Trabajador]]&gt;1,1/Tabla2[[#This Row],[Trabajador]],Tabla2[[#This Row],[Trabajador]])</f>
        <v>1</v>
      </c>
      <c r="AC1184" t="str">
        <f>+IFERROR(IF(Tabla2[[#This Row],[FECHA CESE/BAJA]]="","No Aplica",IF(AND(MONTH(Tabla2[[#This Row],[FECHA CESE/BAJA]])=MONTH(TODAY()-30),YEAR(Tabla2[[#This Row],[FECHA CESE/BAJA]])=YEAR(TODAY())),MONTH(TODAY()-30)&amp;"-"&amp;YEAR(TODAY()),"Borrar")),"No aplica")</f>
        <v>No Aplica</v>
      </c>
      <c r="AD1184" t="str">
        <f>+IFERROR(IF(Tabla2[[#This Row],[FECHA INICIO DE LABORES EN OBRA]]="","No Aplica",IF(AND(MONTH(Tabla2[[#This Row],[FECHA INICIO DE LABORES EN OBRA]])=MONTH(TODAY()-30),YEAR(Tabla2[[#This Row],[FECHA INICIO DE LABORES EN OBRA]])=YEAR(TODAY())),MONTH(TODAY()-30)&amp;"-"&amp;YEAR(TODAY()),"No Aplica")),"No Aplica")</f>
        <v>No Aplica</v>
      </c>
    </row>
    <row r="1185" spans="1:30" x14ac:dyDescent="0.25">
      <c r="A1185" s="13" t="s">
        <v>5616</v>
      </c>
      <c r="B1185" s="15" t="s">
        <v>5617</v>
      </c>
      <c r="C1185" s="15" t="s">
        <v>5617</v>
      </c>
      <c r="D1185" s="15" t="s">
        <v>5724</v>
      </c>
      <c r="E1185" s="15" t="s">
        <v>5725</v>
      </c>
      <c r="F1185" s="39">
        <v>31765</v>
      </c>
      <c r="G1185" s="15">
        <v>2</v>
      </c>
      <c r="H1185" s="15" t="s">
        <v>5726</v>
      </c>
      <c r="I1185" s="15" t="s">
        <v>5618</v>
      </c>
      <c r="J1185" s="15" t="s">
        <v>5727</v>
      </c>
      <c r="K1185" s="15" t="s">
        <v>5728</v>
      </c>
      <c r="L1185" s="40" t="s">
        <v>6</v>
      </c>
      <c r="M1185" s="39"/>
      <c r="N1185" s="41" t="s">
        <v>2098</v>
      </c>
      <c r="O1185" s="39">
        <v>44887</v>
      </c>
      <c r="P1185" s="40">
        <v>1</v>
      </c>
      <c r="Q1185" s="40">
        <v>4</v>
      </c>
      <c r="R1185" s="40" t="str">
        <f>IFERROR(VLOOKUP(Tabla2[[#This Row],[CONTRATISTA PRNCIPAL]],Hoja1!$L$5:$M$9,2,FALSE),"CJV")</f>
        <v>CJV</v>
      </c>
      <c r="S1185" s="40" t="str">
        <f>IF(Tabla2[[#This Row],[EMPRESA]]=Tabla2[[#This Row],[CONTRATISTA PRNCIPAL]],"Principal","Secundaria")</f>
        <v>Principal</v>
      </c>
      <c r="T1185" s="42">
        <f>IFERROR(1/COUNTIF(Tabla2[CONTRATISTA PRNCIPAL],Tabla2[[#This Row],[CONTRATISTA PRNCIPAL]]),0)</f>
        <v>0.008849557522123894</v>
      </c>
      <c r="U1185" s="43">
        <f>IF(((TODAY()-Tabla2[[#This Row],[FECHA NACIMIENTO]])/365)&lt;18,"Corregir", IF(((TODAY()-Tabla2[[#This Row],[FECHA NACIMIENTO]])/365)&gt;80, "Corregir",ROUNDDOWN(((TODAY()-Tabla2[[#This Row],[FECHA NACIMIENTO]])/365),0)))</f>
        <v>36</v>
      </c>
      <c r="V11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85" s="44" t="str">
        <f>+IF(Tabla2[[#This Row],[Edad]]="Corregir","Corregir","Ok")</f>
        <v>Ok</v>
      </c>
      <c r="X1185" s="42" t="str">
        <f>+IFERROR(VLOOKUP(Tabla2[[#This Row],[DISTRITO SEGÚN DNI]],Hoja1!$A$2:$B$32,2,FALSE),"No")</f>
        <v>No</v>
      </c>
      <c r="Y1185" s="42" t="str">
        <f>IF(OR(LOWER(Tabla2[[#This Row],[GENERO]])="masculino", LOWER(Tabla2[[#This Row],[GENERO]])="femenino"),"OK","Corregir")</f>
        <v>OK</v>
      </c>
      <c r="Z1185" s="42" t="str">
        <f>+IF(Tabla2[[#This Row],[Nro. DNI / CE]]="","Corregir",IF(LEN(Tabla2[[#This Row],[Nro. DNI / CE]])&gt;=8,"OK","Corregir"))</f>
        <v>OK</v>
      </c>
      <c r="AA1185" s="42">
        <f>COUNTIF(Tabla2[APELLIDOS Y NOMBRES],Tabla2[[#This Row],[APELLIDOS Y NOMBRES]])</f>
        <v>1</v>
      </c>
      <c r="AB1185" s="42">
        <f>IF(Tabla2[[#This Row],[Trabajador]]&gt;1,1/Tabla2[[#This Row],[Trabajador]],Tabla2[[#This Row],[Trabajador]])</f>
        <v>1</v>
      </c>
      <c r="AC1185" t="str">
        <f>+IFERROR(IF(Tabla2[[#This Row],[FECHA CESE/BAJA]]="","No Aplica",IF(AND(MONTH(Tabla2[[#This Row],[FECHA CESE/BAJA]])=MONTH(TODAY()-30),YEAR(Tabla2[[#This Row],[FECHA CESE/BAJA]])=YEAR(TODAY())),MONTH(TODAY()-30)&amp;"-"&amp;YEAR(TODAY()),"Borrar")),"No aplica")</f>
        <v>No Aplica</v>
      </c>
      <c r="AD1185" t="str">
        <f>+IFERROR(IF(Tabla2[[#This Row],[FECHA INICIO DE LABORES EN OBRA]]="","No Aplica",IF(AND(MONTH(Tabla2[[#This Row],[FECHA INICIO DE LABORES EN OBRA]])=MONTH(TODAY()-30),YEAR(Tabla2[[#This Row],[FECHA INICIO DE LABORES EN OBRA]])=YEAR(TODAY())),MONTH(TODAY()-30)&amp;"-"&amp;YEAR(TODAY()),"No Aplica")),"No Aplica")</f>
        <v>No Aplica</v>
      </c>
    </row>
    <row r="1186" spans="1:30" x14ac:dyDescent="0.25">
      <c r="A1186" s="13" t="s">
        <v>5616</v>
      </c>
      <c r="B1186" s="15" t="s">
        <v>5617</v>
      </c>
      <c r="C1186" s="15" t="s">
        <v>5617</v>
      </c>
      <c r="D1186" s="15" t="s">
        <v>411</v>
      </c>
      <c r="E1186" s="15" t="s">
        <v>412</v>
      </c>
      <c r="F1186" s="39">
        <v>21701</v>
      </c>
      <c r="G1186" s="15">
        <v>2</v>
      </c>
      <c r="H1186" s="15" t="s">
        <v>2751</v>
      </c>
      <c r="I1186" s="15" t="s">
        <v>5618</v>
      </c>
      <c r="J1186" s="15" t="s">
        <v>5729</v>
      </c>
      <c r="K1186" s="15" t="s">
        <v>27</v>
      </c>
      <c r="L1186" s="40" t="s">
        <v>6</v>
      </c>
      <c r="M1186" s="39"/>
      <c r="N1186" s="41" t="s">
        <v>2098</v>
      </c>
      <c r="O1186" s="39">
        <v>44894</v>
      </c>
      <c r="P1186" s="40">
        <v>1</v>
      </c>
      <c r="Q1186" s="40">
        <v>4</v>
      </c>
      <c r="R1186" s="40" t="str">
        <f>IFERROR(VLOOKUP(Tabla2[[#This Row],[CONTRATISTA PRNCIPAL]],Hoja1!$L$5:$M$9,2,FALSE),"CJV")</f>
        <v>CJV</v>
      </c>
      <c r="S1186" s="40" t="str">
        <f>IF(Tabla2[[#This Row],[EMPRESA]]=Tabla2[[#This Row],[CONTRATISTA PRNCIPAL]],"Principal","Secundaria")</f>
        <v>Principal</v>
      </c>
      <c r="T1186" s="42">
        <f>IFERROR(1/COUNTIF(Tabla2[CONTRATISTA PRNCIPAL],Tabla2[[#This Row],[CONTRATISTA PRNCIPAL]]),0)</f>
        <v>0.008849557522123894</v>
      </c>
      <c r="U1186" s="43">
        <f>IF(((TODAY()-Tabla2[[#This Row],[FECHA NACIMIENTO]])/365)&lt;18,"Corregir", IF(((TODAY()-Tabla2[[#This Row],[FECHA NACIMIENTO]])/365)&gt;80, "Corregir",ROUNDDOWN(((TODAY()-Tabla2[[#This Row],[FECHA NACIMIENTO]])/365),0)))</f>
        <v>64</v>
      </c>
      <c r="V11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186" s="44" t="str">
        <f>+IF(Tabla2[[#This Row],[Edad]]="Corregir","Corregir","Ok")</f>
        <v>Ok</v>
      </c>
      <c r="X1186" s="42" t="str">
        <f>+IFERROR(VLOOKUP(Tabla2[[#This Row],[DISTRITO SEGÚN DNI]],Hoja1!$A$2:$B$32,2,FALSE),"No")</f>
        <v>CALLAO</v>
      </c>
      <c r="Y1186" s="42" t="str">
        <f>IF(OR(LOWER(Tabla2[[#This Row],[GENERO]])="masculino", LOWER(Tabla2[[#This Row],[GENERO]])="femenino"),"OK","Corregir")</f>
        <v>OK</v>
      </c>
      <c r="Z1186" s="42" t="str">
        <f>+IF(Tabla2[[#This Row],[Nro. DNI / CE]]="","Corregir",IF(LEN(Tabla2[[#This Row],[Nro. DNI / CE]])&gt;=8,"OK","Corregir"))</f>
        <v>OK</v>
      </c>
      <c r="AA1186" s="42">
        <f>COUNTIF(Tabla2[APELLIDOS Y NOMBRES],Tabla2[[#This Row],[APELLIDOS Y NOMBRES]])</f>
        <v>1</v>
      </c>
      <c r="AB1186" s="42">
        <f>IF(Tabla2[[#This Row],[Trabajador]]&gt;1,1/Tabla2[[#This Row],[Trabajador]],Tabla2[[#This Row],[Trabajador]])</f>
        <v>1</v>
      </c>
      <c r="AC1186" t="str">
        <f>+IFERROR(IF(Tabla2[[#This Row],[FECHA CESE/BAJA]]="","No Aplica",IF(AND(MONTH(Tabla2[[#This Row],[FECHA CESE/BAJA]])=MONTH(TODAY()-30),YEAR(Tabla2[[#This Row],[FECHA CESE/BAJA]])=YEAR(TODAY())),MONTH(TODAY()-30)&amp;"-"&amp;YEAR(TODAY()),"Borrar")),"No aplica")</f>
        <v>No Aplica</v>
      </c>
      <c r="AD1186" t="str">
        <f>+IFERROR(IF(Tabla2[[#This Row],[FECHA INICIO DE LABORES EN OBRA]]="","No Aplica",IF(AND(MONTH(Tabla2[[#This Row],[FECHA INICIO DE LABORES EN OBRA]])=MONTH(TODAY()-30),YEAR(Tabla2[[#This Row],[FECHA INICIO DE LABORES EN OBRA]])=YEAR(TODAY())),MONTH(TODAY()-30)&amp;"-"&amp;YEAR(TODAY()),"No Aplica")),"No Aplica")</f>
        <v>No Aplica</v>
      </c>
    </row>
    <row r="1187" spans="1:30" x14ac:dyDescent="0.25">
      <c r="A1187" s="13" t="s">
        <v>5616</v>
      </c>
      <c r="B1187" s="15" t="s">
        <v>5617</v>
      </c>
      <c r="C1187" s="15" t="s">
        <v>5617</v>
      </c>
      <c r="D1187" s="15" t="s">
        <v>401</v>
      </c>
      <c r="E1187" s="15" t="s">
        <v>402</v>
      </c>
      <c r="F1187" s="39">
        <v>25556</v>
      </c>
      <c r="G1187" s="15">
        <v>2</v>
      </c>
      <c r="H1187" s="15" t="s">
        <v>2924</v>
      </c>
      <c r="I1187" s="15" t="s">
        <v>5618</v>
      </c>
      <c r="J1187" s="15" t="s">
        <v>5730</v>
      </c>
      <c r="K1187" s="15" t="s">
        <v>17</v>
      </c>
      <c r="L1187" s="40" t="s">
        <v>6</v>
      </c>
      <c r="M1187" s="39"/>
      <c r="N1187" s="41" t="s">
        <v>2098</v>
      </c>
      <c r="O1187" s="39">
        <v>44894</v>
      </c>
      <c r="P1187" s="40">
        <v>1</v>
      </c>
      <c r="Q1187" s="40">
        <v>4</v>
      </c>
      <c r="R1187" s="40" t="str">
        <f>IFERROR(VLOOKUP(Tabla2[[#This Row],[CONTRATISTA PRNCIPAL]],Hoja1!$L$5:$M$9,2,FALSE),"CJV")</f>
        <v>CJV</v>
      </c>
      <c r="S1187" s="40" t="str">
        <f>IF(Tabla2[[#This Row],[EMPRESA]]=Tabla2[[#This Row],[CONTRATISTA PRNCIPAL]],"Principal","Secundaria")</f>
        <v>Principal</v>
      </c>
      <c r="T1187" s="42">
        <f>IFERROR(1/COUNTIF(Tabla2[CONTRATISTA PRNCIPAL],Tabla2[[#This Row],[CONTRATISTA PRNCIPAL]]),0)</f>
        <v>0.008849557522123894</v>
      </c>
      <c r="U1187" s="43">
        <f>IF(((TODAY()-Tabla2[[#This Row],[FECHA NACIMIENTO]])/365)&lt;18,"Corregir", IF(((TODAY()-Tabla2[[#This Row],[FECHA NACIMIENTO]])/365)&gt;80, "Corregir",ROUNDDOWN(((TODAY()-Tabla2[[#This Row],[FECHA NACIMIENTO]])/365),0)))</f>
        <v>53</v>
      </c>
      <c r="V11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87" s="44" t="str">
        <f>+IF(Tabla2[[#This Row],[Edad]]="Corregir","Corregir","Ok")</f>
        <v>Ok</v>
      </c>
      <c r="X1187" s="42" t="str">
        <f>+IFERROR(VLOOKUP(Tabla2[[#This Row],[DISTRITO SEGÚN DNI]],Hoja1!$A$2:$B$32,2,FALSE),"No")</f>
        <v>ATE</v>
      </c>
      <c r="Y1187" s="42" t="str">
        <f>IF(OR(LOWER(Tabla2[[#This Row],[GENERO]])="masculino", LOWER(Tabla2[[#This Row],[GENERO]])="femenino"),"OK","Corregir")</f>
        <v>OK</v>
      </c>
      <c r="Z1187" s="42" t="str">
        <f>+IF(Tabla2[[#This Row],[Nro. DNI / CE]]="","Corregir",IF(LEN(Tabla2[[#This Row],[Nro. DNI / CE]])&gt;=8,"OK","Corregir"))</f>
        <v>OK</v>
      </c>
      <c r="AA1187" s="42">
        <f>COUNTIF(Tabla2[APELLIDOS Y NOMBRES],Tabla2[[#This Row],[APELLIDOS Y NOMBRES]])</f>
        <v>1</v>
      </c>
      <c r="AB1187" s="42">
        <f>IF(Tabla2[[#This Row],[Trabajador]]&gt;1,1/Tabla2[[#This Row],[Trabajador]],Tabla2[[#This Row],[Trabajador]])</f>
        <v>1</v>
      </c>
      <c r="AC1187" t="str">
        <f>+IFERROR(IF(Tabla2[[#This Row],[FECHA CESE/BAJA]]="","No Aplica",IF(AND(MONTH(Tabla2[[#This Row],[FECHA CESE/BAJA]])=MONTH(TODAY()-30),YEAR(Tabla2[[#This Row],[FECHA CESE/BAJA]])=YEAR(TODAY())),MONTH(TODAY()-30)&amp;"-"&amp;YEAR(TODAY()),"Borrar")),"No aplica")</f>
        <v>No Aplica</v>
      </c>
      <c r="AD1187" t="str">
        <f>+IFERROR(IF(Tabla2[[#This Row],[FECHA INICIO DE LABORES EN OBRA]]="","No Aplica",IF(AND(MONTH(Tabla2[[#This Row],[FECHA INICIO DE LABORES EN OBRA]])=MONTH(TODAY()-30),YEAR(Tabla2[[#This Row],[FECHA INICIO DE LABORES EN OBRA]])=YEAR(TODAY())),MONTH(TODAY()-30)&amp;"-"&amp;YEAR(TODAY()),"No Aplica")),"No Aplica")</f>
        <v>No Aplica</v>
      </c>
    </row>
    <row r="1188" spans="1:30" x14ac:dyDescent="0.25">
      <c r="A1188" s="13" t="s">
        <v>5616</v>
      </c>
      <c r="B1188" s="15" t="s">
        <v>5617</v>
      </c>
      <c r="C1188" s="15" t="s">
        <v>5617</v>
      </c>
      <c r="D1188" s="15" t="s">
        <v>5731</v>
      </c>
      <c r="E1188" s="15" t="s">
        <v>5732</v>
      </c>
      <c r="F1188" s="39">
        <v>30285</v>
      </c>
      <c r="G1188" s="15">
        <v>2</v>
      </c>
      <c r="H1188" s="15" t="s">
        <v>2924</v>
      </c>
      <c r="I1188" s="15" t="s">
        <v>5618</v>
      </c>
      <c r="J1188" s="15" t="s">
        <v>5733</v>
      </c>
      <c r="K1188" s="15" t="s">
        <v>5229</v>
      </c>
      <c r="L1188" s="40" t="s">
        <v>6</v>
      </c>
      <c r="M1188" s="39"/>
      <c r="N1188" s="41" t="s">
        <v>2098</v>
      </c>
      <c r="O1188" s="39">
        <v>44895</v>
      </c>
      <c r="P1188" s="40">
        <v>1</v>
      </c>
      <c r="Q1188" s="40">
        <v>4</v>
      </c>
      <c r="R1188" s="40" t="str">
        <f>IFERROR(VLOOKUP(Tabla2[[#This Row],[CONTRATISTA PRNCIPAL]],Hoja1!$L$5:$M$9,2,FALSE),"CJV")</f>
        <v>CJV</v>
      </c>
      <c r="S1188" s="40" t="str">
        <f>IF(Tabla2[[#This Row],[EMPRESA]]=Tabla2[[#This Row],[CONTRATISTA PRNCIPAL]],"Principal","Secundaria")</f>
        <v>Principal</v>
      </c>
      <c r="T1188" s="42">
        <f>IFERROR(1/COUNTIF(Tabla2[CONTRATISTA PRNCIPAL],Tabla2[[#This Row],[CONTRATISTA PRNCIPAL]]),0)</f>
        <v>0.008849557522123894</v>
      </c>
      <c r="U1188" s="43">
        <f>IF(((TODAY()-Tabla2[[#This Row],[FECHA NACIMIENTO]])/365)&lt;18,"Corregir", IF(((TODAY()-Tabla2[[#This Row],[FECHA NACIMIENTO]])/365)&gt;80, "Corregir",ROUNDDOWN(((TODAY()-Tabla2[[#This Row],[FECHA NACIMIENTO]])/365),0)))</f>
        <v>40</v>
      </c>
      <c r="V11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88" s="44" t="str">
        <f>+IF(Tabla2[[#This Row],[Edad]]="Corregir","Corregir","Ok")</f>
        <v>Ok</v>
      </c>
      <c r="X1188" s="42" t="str">
        <f>+IFERROR(VLOOKUP(Tabla2[[#This Row],[DISTRITO SEGÚN DNI]],Hoja1!$A$2:$B$32,2,FALSE),"No")</f>
        <v>No</v>
      </c>
      <c r="Y1188" s="42" t="str">
        <f>IF(OR(LOWER(Tabla2[[#This Row],[GENERO]])="masculino", LOWER(Tabla2[[#This Row],[GENERO]])="femenino"),"OK","Corregir")</f>
        <v>OK</v>
      </c>
      <c r="Z1188" s="42" t="str">
        <f>+IF(Tabla2[[#This Row],[Nro. DNI / CE]]="","Corregir",IF(LEN(Tabla2[[#This Row],[Nro. DNI / CE]])&gt;=8,"OK","Corregir"))</f>
        <v>OK</v>
      </c>
      <c r="AA1188" s="42">
        <f>COUNTIF(Tabla2[APELLIDOS Y NOMBRES],Tabla2[[#This Row],[APELLIDOS Y NOMBRES]])</f>
        <v>1</v>
      </c>
      <c r="AB1188" s="42">
        <f>IF(Tabla2[[#This Row],[Trabajador]]&gt;1,1/Tabla2[[#This Row],[Trabajador]],Tabla2[[#This Row],[Trabajador]])</f>
        <v>1</v>
      </c>
      <c r="AC1188" t="str">
        <f>+IFERROR(IF(Tabla2[[#This Row],[FECHA CESE/BAJA]]="","No Aplica",IF(AND(MONTH(Tabla2[[#This Row],[FECHA CESE/BAJA]])=MONTH(TODAY()-30),YEAR(Tabla2[[#This Row],[FECHA CESE/BAJA]])=YEAR(TODAY())),MONTH(TODAY()-30)&amp;"-"&amp;YEAR(TODAY()),"Borrar")),"No aplica")</f>
        <v>No Aplica</v>
      </c>
      <c r="AD1188" t="str">
        <f>+IFERROR(IF(Tabla2[[#This Row],[FECHA INICIO DE LABORES EN OBRA]]="","No Aplica",IF(AND(MONTH(Tabla2[[#This Row],[FECHA INICIO DE LABORES EN OBRA]])=MONTH(TODAY()-30),YEAR(Tabla2[[#This Row],[FECHA INICIO DE LABORES EN OBRA]])=YEAR(TODAY())),MONTH(TODAY()-30)&amp;"-"&amp;YEAR(TODAY()),"No Aplica")),"No Aplica")</f>
        <v>No Aplica</v>
      </c>
    </row>
    <row r="1189" spans="1:30" x14ac:dyDescent="0.25">
      <c r="A1189" s="13" t="s">
        <v>5616</v>
      </c>
      <c r="B1189" s="15" t="s">
        <v>5617</v>
      </c>
      <c r="C1189" s="15" t="s">
        <v>5617</v>
      </c>
      <c r="D1189" s="15" t="s">
        <v>884</v>
      </c>
      <c r="E1189" s="15" t="s">
        <v>885</v>
      </c>
      <c r="F1189" s="39">
        <v>34825</v>
      </c>
      <c r="G1189" s="15">
        <v>1</v>
      </c>
      <c r="H1189" s="15" t="s">
        <v>5734</v>
      </c>
      <c r="I1189" s="15" t="s">
        <v>5618</v>
      </c>
      <c r="J1189" s="15" t="s">
        <v>5735</v>
      </c>
      <c r="K1189" s="15" t="s">
        <v>27</v>
      </c>
      <c r="L1189" s="40" t="s">
        <v>6</v>
      </c>
      <c r="M1189" s="39"/>
      <c r="N1189" s="41" t="s">
        <v>2098</v>
      </c>
      <c r="O1189" s="39">
        <v>44907</v>
      </c>
      <c r="P1189" s="40">
        <v>1</v>
      </c>
      <c r="Q1189" s="40">
        <v>1</v>
      </c>
      <c r="R1189" s="40" t="str">
        <f>IFERROR(VLOOKUP(Tabla2[[#This Row],[CONTRATISTA PRNCIPAL]],Hoja1!$L$5:$M$9,2,FALSE),"CJV")</f>
        <v>CJV</v>
      </c>
      <c r="S1189" s="40" t="str">
        <f>IF(Tabla2[[#This Row],[EMPRESA]]=Tabla2[[#This Row],[CONTRATISTA PRNCIPAL]],"Principal","Secundaria")</f>
        <v>Principal</v>
      </c>
      <c r="T1189" s="42">
        <f>IFERROR(1/COUNTIF(Tabla2[CONTRATISTA PRNCIPAL],Tabla2[[#This Row],[CONTRATISTA PRNCIPAL]]),0)</f>
        <v>0.008849557522123894</v>
      </c>
      <c r="U1189" s="43">
        <f>IF(((TODAY()-Tabla2[[#This Row],[FECHA NACIMIENTO]])/365)&lt;18,"Corregir", IF(((TODAY()-Tabla2[[#This Row],[FECHA NACIMIENTO]])/365)&gt;80, "Corregir",ROUNDDOWN(((TODAY()-Tabla2[[#This Row],[FECHA NACIMIENTO]])/365),0)))</f>
        <v>28</v>
      </c>
      <c r="V11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189" s="44" t="str">
        <f>+IF(Tabla2[[#This Row],[Edad]]="Corregir","Corregir","Ok")</f>
        <v>Ok</v>
      </c>
      <c r="X1189" s="42" t="str">
        <f>+IFERROR(VLOOKUP(Tabla2[[#This Row],[DISTRITO SEGÚN DNI]],Hoja1!$A$2:$B$32,2,FALSE),"No")</f>
        <v>CALLAO</v>
      </c>
      <c r="Y1189" s="42" t="str">
        <f>IF(OR(LOWER(Tabla2[[#This Row],[GENERO]])="masculino", LOWER(Tabla2[[#This Row],[GENERO]])="femenino"),"OK","Corregir")</f>
        <v>OK</v>
      </c>
      <c r="Z1189" s="42" t="str">
        <f>+IF(Tabla2[[#This Row],[Nro. DNI / CE]]="","Corregir",IF(LEN(Tabla2[[#This Row],[Nro. DNI / CE]])&gt;=8,"OK","Corregir"))</f>
        <v>OK</v>
      </c>
      <c r="AA1189" s="42">
        <f>COUNTIF(Tabla2[APELLIDOS Y NOMBRES],Tabla2[[#This Row],[APELLIDOS Y NOMBRES]])</f>
        <v>1</v>
      </c>
      <c r="AB1189" s="42">
        <f>IF(Tabla2[[#This Row],[Trabajador]]&gt;1,1/Tabla2[[#This Row],[Trabajador]],Tabla2[[#This Row],[Trabajador]])</f>
        <v>1</v>
      </c>
      <c r="AC1189" t="str">
        <f>+IFERROR(IF(Tabla2[[#This Row],[FECHA CESE/BAJA]]="","No Aplica",IF(AND(MONTH(Tabla2[[#This Row],[FECHA CESE/BAJA]])=MONTH(TODAY()-30),YEAR(Tabla2[[#This Row],[FECHA CESE/BAJA]])=YEAR(TODAY())),MONTH(TODAY()-30)&amp;"-"&amp;YEAR(TODAY()),"Borrar")),"No aplica")</f>
        <v>No Aplica</v>
      </c>
      <c r="AD1189" t="str">
        <f>+IFERROR(IF(Tabla2[[#This Row],[FECHA INICIO DE LABORES EN OBRA]]="","No Aplica",IF(AND(MONTH(Tabla2[[#This Row],[FECHA INICIO DE LABORES EN OBRA]])=MONTH(TODAY()-30),YEAR(Tabla2[[#This Row],[FECHA INICIO DE LABORES EN OBRA]])=YEAR(TODAY())),MONTH(TODAY()-30)&amp;"-"&amp;YEAR(TODAY()),"No Aplica")),"No Aplica")</f>
        <v>No Aplica</v>
      </c>
    </row>
    <row r="1190" spans="1:30" x14ac:dyDescent="0.25">
      <c r="A1190" s="13" t="s">
        <v>5616</v>
      </c>
      <c r="B1190" s="15" t="s">
        <v>5617</v>
      </c>
      <c r="C1190" s="15" t="s">
        <v>5617</v>
      </c>
      <c r="D1190" s="15" t="s">
        <v>5736</v>
      </c>
      <c r="E1190" s="15" t="s">
        <v>5737</v>
      </c>
      <c r="F1190" s="39">
        <v>26674</v>
      </c>
      <c r="G1190" s="15">
        <v>1</v>
      </c>
      <c r="H1190" s="15" t="s">
        <v>2281</v>
      </c>
      <c r="I1190" s="15" t="s">
        <v>5618</v>
      </c>
      <c r="J1190" s="15" t="s">
        <v>5738</v>
      </c>
      <c r="K1190" s="15" t="s">
        <v>2272</v>
      </c>
      <c r="L1190" s="40" t="s">
        <v>6</v>
      </c>
      <c r="M1190" s="39"/>
      <c r="N1190" s="41" t="s">
        <v>2098</v>
      </c>
      <c r="O1190" s="39">
        <v>44908</v>
      </c>
      <c r="P1190" s="40">
        <v>1</v>
      </c>
      <c r="Q1190" s="40">
        <v>1</v>
      </c>
      <c r="R1190" s="40" t="str">
        <f>IFERROR(VLOOKUP(Tabla2[[#This Row],[CONTRATISTA PRNCIPAL]],Hoja1!$L$5:$M$9,2,FALSE),"CJV")</f>
        <v>CJV</v>
      </c>
      <c r="S1190" s="40" t="str">
        <f>IF(Tabla2[[#This Row],[EMPRESA]]=Tabla2[[#This Row],[CONTRATISTA PRNCIPAL]],"Principal","Secundaria")</f>
        <v>Principal</v>
      </c>
      <c r="T1190" s="42">
        <f>IFERROR(1/COUNTIF(Tabla2[CONTRATISTA PRNCIPAL],Tabla2[[#This Row],[CONTRATISTA PRNCIPAL]]),0)</f>
        <v>0.008849557522123894</v>
      </c>
      <c r="U1190" s="43">
        <f>IF(((TODAY()-Tabla2[[#This Row],[FECHA NACIMIENTO]])/365)&lt;18,"Corregir", IF(((TODAY()-Tabla2[[#This Row],[FECHA NACIMIENTO]])/365)&gt;80, "Corregir",ROUNDDOWN(((TODAY()-Tabla2[[#This Row],[FECHA NACIMIENTO]])/365),0)))</f>
        <v>50</v>
      </c>
      <c r="V11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90" s="44" t="str">
        <f>+IF(Tabla2[[#This Row],[Edad]]="Corregir","Corregir","Ok")</f>
        <v>Ok</v>
      </c>
      <c r="X1190" s="42" t="str">
        <f>+IFERROR(VLOOKUP(Tabla2[[#This Row],[DISTRITO SEGÚN DNI]],Hoja1!$A$2:$B$32,2,FALSE),"No")</f>
        <v>No</v>
      </c>
      <c r="Y1190" s="42" t="str">
        <f>IF(OR(LOWER(Tabla2[[#This Row],[GENERO]])="masculino", LOWER(Tabla2[[#This Row],[GENERO]])="femenino"),"OK","Corregir")</f>
        <v>OK</v>
      </c>
      <c r="Z1190" s="42" t="str">
        <f>+IF(Tabla2[[#This Row],[Nro. DNI / CE]]="","Corregir",IF(LEN(Tabla2[[#This Row],[Nro. DNI / CE]])&gt;=8,"OK","Corregir"))</f>
        <v>OK</v>
      </c>
      <c r="AA1190" s="42">
        <f>COUNTIF(Tabla2[APELLIDOS Y NOMBRES],Tabla2[[#This Row],[APELLIDOS Y NOMBRES]])</f>
        <v>1</v>
      </c>
      <c r="AB1190" s="42">
        <f>IF(Tabla2[[#This Row],[Trabajador]]&gt;1,1/Tabla2[[#This Row],[Trabajador]],Tabla2[[#This Row],[Trabajador]])</f>
        <v>1</v>
      </c>
      <c r="AC1190" t="str">
        <f>+IFERROR(IF(Tabla2[[#This Row],[FECHA CESE/BAJA]]="","No Aplica",IF(AND(MONTH(Tabla2[[#This Row],[FECHA CESE/BAJA]])=MONTH(TODAY()-30),YEAR(Tabla2[[#This Row],[FECHA CESE/BAJA]])=YEAR(TODAY())),MONTH(TODAY()-30)&amp;"-"&amp;YEAR(TODAY()),"Borrar")),"No aplica")</f>
        <v>No Aplica</v>
      </c>
      <c r="AD1190" t="str">
        <f>+IFERROR(IF(Tabla2[[#This Row],[FECHA INICIO DE LABORES EN OBRA]]="","No Aplica",IF(AND(MONTH(Tabla2[[#This Row],[FECHA INICIO DE LABORES EN OBRA]])=MONTH(TODAY()-30),YEAR(Tabla2[[#This Row],[FECHA INICIO DE LABORES EN OBRA]])=YEAR(TODAY())),MONTH(TODAY()-30)&amp;"-"&amp;YEAR(TODAY()),"No Aplica")),"No Aplica")</f>
        <v>No Aplica</v>
      </c>
    </row>
    <row r="1191" spans="1:30" x14ac:dyDescent="0.25">
      <c r="A1191" s="13" t="s">
        <v>5616</v>
      </c>
      <c r="B1191" s="15" t="s">
        <v>5617</v>
      </c>
      <c r="C1191" s="15" t="s">
        <v>5617</v>
      </c>
      <c r="D1191" s="15" t="s">
        <v>1026</v>
      </c>
      <c r="E1191" s="15" t="s">
        <v>1027</v>
      </c>
      <c r="F1191" s="39">
        <v>28558</v>
      </c>
      <c r="G1191" s="15">
        <v>2</v>
      </c>
      <c r="H1191" s="15" t="s">
        <v>2751</v>
      </c>
      <c r="I1191" s="15" t="s">
        <v>5652</v>
      </c>
      <c r="J1191" s="15" t="s">
        <v>5739</v>
      </c>
      <c r="K1191" s="15" t="s">
        <v>2037</v>
      </c>
      <c r="L1191" s="40" t="s">
        <v>6</v>
      </c>
      <c r="M1191" s="39"/>
      <c r="N1191" s="41" t="s">
        <v>2098</v>
      </c>
      <c r="O1191" s="39">
        <v>44916</v>
      </c>
      <c r="P1191" s="40">
        <v>1</v>
      </c>
      <c r="Q1191" s="40">
        <v>4</v>
      </c>
      <c r="R1191" s="40" t="str">
        <f>IFERROR(VLOOKUP(Tabla2[[#This Row],[CONTRATISTA PRNCIPAL]],Hoja1!$L$5:$M$9,2,FALSE),"CJV")</f>
        <v>CJV</v>
      </c>
      <c r="S1191" s="40" t="str">
        <f>IF(Tabla2[[#This Row],[EMPRESA]]=Tabla2[[#This Row],[CONTRATISTA PRNCIPAL]],"Principal","Secundaria")</f>
        <v>Principal</v>
      </c>
      <c r="T1191" s="42">
        <f>IFERROR(1/COUNTIF(Tabla2[CONTRATISTA PRNCIPAL],Tabla2[[#This Row],[CONTRATISTA PRNCIPAL]]),0)</f>
        <v>0.008849557522123894</v>
      </c>
      <c r="U1191" s="43">
        <f>IF(((TODAY()-Tabla2[[#This Row],[FECHA NACIMIENTO]])/365)&lt;18,"Corregir", IF(((TODAY()-Tabla2[[#This Row],[FECHA NACIMIENTO]])/365)&gt;80, "Corregir",ROUNDDOWN(((TODAY()-Tabla2[[#This Row],[FECHA NACIMIENTO]])/365),0)))</f>
        <v>45</v>
      </c>
      <c r="V11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91" s="44" t="str">
        <f>+IF(Tabla2[[#This Row],[Edad]]="Corregir","Corregir","Ok")</f>
        <v>Ok</v>
      </c>
      <c r="X1191" s="42" t="str">
        <f>+IFERROR(VLOOKUP(Tabla2[[#This Row],[DISTRITO SEGÚN DNI]],Hoja1!$A$2:$B$32,2,FALSE),"No")</f>
        <v>SAN LUIS </v>
      </c>
      <c r="Y1191" s="42" t="str">
        <f>IF(OR(LOWER(Tabla2[[#This Row],[GENERO]])="masculino", LOWER(Tabla2[[#This Row],[GENERO]])="femenino"),"OK","Corregir")</f>
        <v>OK</v>
      </c>
      <c r="Z1191" s="42" t="str">
        <f>+IF(Tabla2[[#This Row],[Nro. DNI / CE]]="","Corregir",IF(LEN(Tabla2[[#This Row],[Nro. DNI / CE]])&gt;=8,"OK","Corregir"))</f>
        <v>OK</v>
      </c>
      <c r="AA1191" s="42">
        <f>COUNTIF(Tabla2[APELLIDOS Y NOMBRES],Tabla2[[#This Row],[APELLIDOS Y NOMBRES]])</f>
        <v>1</v>
      </c>
      <c r="AB1191" s="42">
        <f>IF(Tabla2[[#This Row],[Trabajador]]&gt;1,1/Tabla2[[#This Row],[Trabajador]],Tabla2[[#This Row],[Trabajador]])</f>
        <v>1</v>
      </c>
      <c r="AC1191" t="str">
        <f>+IFERROR(IF(Tabla2[[#This Row],[FECHA CESE/BAJA]]="","No Aplica",IF(AND(MONTH(Tabla2[[#This Row],[FECHA CESE/BAJA]])=MONTH(TODAY()-30),YEAR(Tabla2[[#This Row],[FECHA CESE/BAJA]])=YEAR(TODAY())),MONTH(TODAY()-30)&amp;"-"&amp;YEAR(TODAY()),"Borrar")),"No aplica")</f>
        <v>No Aplica</v>
      </c>
      <c r="AD1191" t="str">
        <f>+IFERROR(IF(Tabla2[[#This Row],[FECHA INICIO DE LABORES EN OBRA]]="","No Aplica",IF(AND(MONTH(Tabla2[[#This Row],[FECHA INICIO DE LABORES EN OBRA]])=MONTH(TODAY()-30),YEAR(Tabla2[[#This Row],[FECHA INICIO DE LABORES EN OBRA]])=YEAR(TODAY())),MONTH(TODAY()-30)&amp;"-"&amp;YEAR(TODAY()),"No Aplica")),"No Aplica")</f>
        <v>No Aplica</v>
      </c>
    </row>
    <row r="1192" spans="1:30" x14ac:dyDescent="0.25">
      <c r="A1192" s="13" t="s">
        <v>5616</v>
      </c>
      <c r="B1192" s="15" t="s">
        <v>5617</v>
      </c>
      <c r="C1192" s="15" t="s">
        <v>5617</v>
      </c>
      <c r="D1192" s="15" t="s">
        <v>643</v>
      </c>
      <c r="E1192" s="15" t="s">
        <v>644</v>
      </c>
      <c r="F1192" s="39">
        <v>31783</v>
      </c>
      <c r="G1192" s="15">
        <v>2</v>
      </c>
      <c r="H1192" s="15" t="s">
        <v>3969</v>
      </c>
      <c r="I1192" s="15" t="s">
        <v>5618</v>
      </c>
      <c r="J1192" s="15" t="s">
        <v>5740</v>
      </c>
      <c r="K1192" s="15" t="s">
        <v>2027</v>
      </c>
      <c r="L1192" s="40" t="s">
        <v>6</v>
      </c>
      <c r="M1192" s="39"/>
      <c r="N1192" s="41" t="s">
        <v>2098</v>
      </c>
      <c r="O1192" s="39">
        <v>44921</v>
      </c>
      <c r="P1192" s="40">
        <v>1</v>
      </c>
      <c r="Q1192" s="40">
        <v>4</v>
      </c>
      <c r="R1192" s="40" t="str">
        <f>IFERROR(VLOOKUP(Tabla2[[#This Row],[CONTRATISTA PRNCIPAL]],Hoja1!$L$5:$M$9,2,FALSE),"CJV")</f>
        <v>CJV</v>
      </c>
      <c r="S1192" s="40" t="str">
        <f>IF(Tabla2[[#This Row],[EMPRESA]]=Tabla2[[#This Row],[CONTRATISTA PRNCIPAL]],"Principal","Secundaria")</f>
        <v>Principal</v>
      </c>
      <c r="T1192" s="42">
        <f>IFERROR(1/COUNTIF(Tabla2[CONTRATISTA PRNCIPAL],Tabla2[[#This Row],[CONTRATISTA PRNCIPAL]]),0)</f>
        <v>0.008849557522123894</v>
      </c>
      <c r="U1192" s="43">
        <f>IF(((TODAY()-Tabla2[[#This Row],[FECHA NACIMIENTO]])/365)&lt;18,"Corregir", IF(((TODAY()-Tabla2[[#This Row],[FECHA NACIMIENTO]])/365)&gt;80, "Corregir",ROUNDDOWN(((TODAY()-Tabla2[[#This Row],[FECHA NACIMIENTO]])/365),0)))</f>
        <v>36</v>
      </c>
      <c r="V11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92" s="44" t="str">
        <f>+IF(Tabla2[[#This Row],[Edad]]="Corregir","Corregir","Ok")</f>
        <v>Ok</v>
      </c>
      <c r="X1192" s="42" t="str">
        <f>+IFERROR(VLOOKUP(Tabla2[[#This Row],[DISTRITO SEGÚN DNI]],Hoja1!$A$2:$B$32,2,FALSE),"No")</f>
        <v>CALLAO</v>
      </c>
      <c r="Y1192" s="42" t="str">
        <f>IF(OR(LOWER(Tabla2[[#This Row],[GENERO]])="masculino", LOWER(Tabla2[[#This Row],[GENERO]])="femenino"),"OK","Corregir")</f>
        <v>OK</v>
      </c>
      <c r="Z1192" s="42" t="str">
        <f>+IF(Tabla2[[#This Row],[Nro. DNI / CE]]="","Corregir",IF(LEN(Tabla2[[#This Row],[Nro. DNI / CE]])&gt;=8,"OK","Corregir"))</f>
        <v>OK</v>
      </c>
      <c r="AA1192" s="42">
        <f>COUNTIF(Tabla2[APELLIDOS Y NOMBRES],Tabla2[[#This Row],[APELLIDOS Y NOMBRES]])</f>
        <v>1</v>
      </c>
      <c r="AB1192" s="42">
        <f>IF(Tabla2[[#This Row],[Trabajador]]&gt;1,1/Tabla2[[#This Row],[Trabajador]],Tabla2[[#This Row],[Trabajador]])</f>
        <v>1</v>
      </c>
      <c r="AC1192" t="str">
        <f>+IFERROR(IF(Tabla2[[#This Row],[FECHA CESE/BAJA]]="","No Aplica",IF(AND(MONTH(Tabla2[[#This Row],[FECHA CESE/BAJA]])=MONTH(TODAY()-30),YEAR(Tabla2[[#This Row],[FECHA CESE/BAJA]])=YEAR(TODAY())),MONTH(TODAY()-30)&amp;"-"&amp;YEAR(TODAY()),"Borrar")),"No aplica")</f>
        <v>No Aplica</v>
      </c>
      <c r="AD1192" t="str">
        <f>+IFERROR(IF(Tabla2[[#This Row],[FECHA INICIO DE LABORES EN OBRA]]="","No Aplica",IF(AND(MONTH(Tabla2[[#This Row],[FECHA INICIO DE LABORES EN OBRA]])=MONTH(TODAY()-30),YEAR(Tabla2[[#This Row],[FECHA INICIO DE LABORES EN OBRA]])=YEAR(TODAY())),MONTH(TODAY()-30)&amp;"-"&amp;YEAR(TODAY()),"No Aplica")),"No Aplica")</f>
        <v>No Aplica</v>
      </c>
    </row>
    <row r="1193" spans="1:30" x14ac:dyDescent="0.25">
      <c r="A1193" s="13" t="s">
        <v>5616</v>
      </c>
      <c r="B1193" s="15" t="s">
        <v>5617</v>
      </c>
      <c r="C1193" s="15" t="s">
        <v>5617</v>
      </c>
      <c r="D1193" s="15" t="s">
        <v>5741</v>
      </c>
      <c r="E1193" s="15" t="s">
        <v>5742</v>
      </c>
      <c r="F1193" s="39">
        <v>33217</v>
      </c>
      <c r="G1193" s="15">
        <v>1</v>
      </c>
      <c r="H1193" s="15" t="s">
        <v>3526</v>
      </c>
      <c r="I1193" s="15" t="s">
        <v>5618</v>
      </c>
      <c r="J1193" s="15" t="s">
        <v>5743</v>
      </c>
      <c r="K1193" s="15" t="s">
        <v>2272</v>
      </c>
      <c r="L1193" s="40" t="s">
        <v>6</v>
      </c>
      <c r="M1193" s="39"/>
      <c r="N1193" s="41" t="s">
        <v>2098</v>
      </c>
      <c r="O1193" s="39">
        <v>44928</v>
      </c>
      <c r="P1193" s="40">
        <v>1</v>
      </c>
      <c r="Q1193" s="40">
        <v>1</v>
      </c>
      <c r="R1193" s="40" t="str">
        <f>IFERROR(VLOOKUP(Tabla2[[#This Row],[CONTRATISTA PRNCIPAL]],Hoja1!$L$5:$M$9,2,FALSE),"CJV")</f>
        <v>CJV</v>
      </c>
      <c r="S1193" s="40" t="str">
        <f>IF(Tabla2[[#This Row],[EMPRESA]]=Tabla2[[#This Row],[CONTRATISTA PRNCIPAL]],"Principal","Secundaria")</f>
        <v>Principal</v>
      </c>
      <c r="T1193" s="42">
        <f>IFERROR(1/COUNTIF(Tabla2[CONTRATISTA PRNCIPAL],Tabla2[[#This Row],[CONTRATISTA PRNCIPAL]]),0)</f>
        <v>0.008849557522123894</v>
      </c>
      <c r="U1193" s="43">
        <f>IF(((TODAY()-Tabla2[[#This Row],[FECHA NACIMIENTO]])/365)&lt;18,"Corregir", IF(((TODAY()-Tabla2[[#This Row],[FECHA NACIMIENTO]])/365)&gt;80, "Corregir",ROUNDDOWN(((TODAY()-Tabla2[[#This Row],[FECHA NACIMIENTO]])/365),0)))</f>
        <v>32</v>
      </c>
      <c r="V11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93" s="44" t="str">
        <f>+IF(Tabla2[[#This Row],[Edad]]="Corregir","Corregir","Ok")</f>
        <v>Ok</v>
      </c>
      <c r="X1193" s="42" t="str">
        <f>+IFERROR(VLOOKUP(Tabla2[[#This Row],[DISTRITO SEGÚN DNI]],Hoja1!$A$2:$B$32,2,FALSE),"No")</f>
        <v>No</v>
      </c>
      <c r="Y1193" s="42" t="str">
        <f>IF(OR(LOWER(Tabla2[[#This Row],[GENERO]])="masculino", LOWER(Tabla2[[#This Row],[GENERO]])="femenino"),"OK","Corregir")</f>
        <v>OK</v>
      </c>
      <c r="Z1193" s="42" t="str">
        <f>+IF(Tabla2[[#This Row],[Nro. DNI / CE]]="","Corregir",IF(LEN(Tabla2[[#This Row],[Nro. DNI / CE]])&gt;=8,"OK","Corregir"))</f>
        <v>OK</v>
      </c>
      <c r="AA1193" s="42">
        <f>COUNTIF(Tabla2[APELLIDOS Y NOMBRES],Tabla2[[#This Row],[APELLIDOS Y NOMBRES]])</f>
        <v>1</v>
      </c>
      <c r="AB1193" s="42">
        <f>IF(Tabla2[[#This Row],[Trabajador]]&gt;1,1/Tabla2[[#This Row],[Trabajador]],Tabla2[[#This Row],[Trabajador]])</f>
        <v>1</v>
      </c>
      <c r="AC1193" t="str">
        <f>+IFERROR(IF(Tabla2[[#This Row],[FECHA CESE/BAJA]]="","No Aplica",IF(AND(MONTH(Tabla2[[#This Row],[FECHA CESE/BAJA]])=MONTH(TODAY()-30),YEAR(Tabla2[[#This Row],[FECHA CESE/BAJA]])=YEAR(TODAY())),MONTH(TODAY()-30)&amp;"-"&amp;YEAR(TODAY()),"Borrar")),"No aplica")</f>
        <v>No Aplica</v>
      </c>
      <c r="AD1193" t="str">
        <f>+IFERROR(IF(Tabla2[[#This Row],[FECHA INICIO DE LABORES EN OBRA]]="","No Aplica",IF(AND(MONTH(Tabla2[[#This Row],[FECHA INICIO DE LABORES EN OBRA]])=MONTH(TODAY()-30),YEAR(Tabla2[[#This Row],[FECHA INICIO DE LABORES EN OBRA]])=YEAR(TODAY())),MONTH(TODAY()-30)&amp;"-"&amp;YEAR(TODAY()),"No Aplica")),"No Aplica")</f>
        <v>No Aplica</v>
      </c>
    </row>
    <row r="1194" spans="1:30" x14ac:dyDescent="0.25">
      <c r="A1194" s="13" t="s">
        <v>5616</v>
      </c>
      <c r="B1194" s="15" t="s">
        <v>5617</v>
      </c>
      <c r="C1194" s="15" t="s">
        <v>5617</v>
      </c>
      <c r="D1194" s="15" t="s">
        <v>5744</v>
      </c>
      <c r="E1194" s="15" t="s">
        <v>5745</v>
      </c>
      <c r="F1194" s="39">
        <v>26804</v>
      </c>
      <c r="G1194" s="15">
        <v>1</v>
      </c>
      <c r="H1194" s="15" t="s">
        <v>5746</v>
      </c>
      <c r="I1194" s="15" t="s">
        <v>5618</v>
      </c>
      <c r="J1194" s="15" t="s">
        <v>5747</v>
      </c>
      <c r="K1194" s="15" t="s">
        <v>2284</v>
      </c>
      <c r="L1194" s="40" t="s">
        <v>6</v>
      </c>
      <c r="M1194" s="39"/>
      <c r="N1194" s="41" t="s">
        <v>5639</v>
      </c>
      <c r="O1194" s="39">
        <v>44930</v>
      </c>
      <c r="P1194" s="40">
        <v>1</v>
      </c>
      <c r="Q1194" s="40">
        <v>2</v>
      </c>
      <c r="R1194" s="40" t="str">
        <f>IFERROR(VLOOKUP(Tabla2[[#This Row],[CONTRATISTA PRNCIPAL]],Hoja1!$L$5:$M$9,2,FALSE),"CJV")</f>
        <v>CJV</v>
      </c>
      <c r="S1194" s="40" t="str">
        <f>IF(Tabla2[[#This Row],[EMPRESA]]=Tabla2[[#This Row],[CONTRATISTA PRNCIPAL]],"Principal","Secundaria")</f>
        <v>Principal</v>
      </c>
      <c r="T1194" s="42">
        <f>IFERROR(1/COUNTIF(Tabla2[CONTRATISTA PRNCIPAL],Tabla2[[#This Row],[CONTRATISTA PRNCIPAL]]),0)</f>
        <v>0.008849557522123894</v>
      </c>
      <c r="U1194" s="43">
        <f>IF(((TODAY()-Tabla2[[#This Row],[FECHA NACIMIENTO]])/365)&lt;18,"Corregir", IF(((TODAY()-Tabla2[[#This Row],[FECHA NACIMIENTO]])/365)&gt;80, "Corregir",ROUNDDOWN(((TODAY()-Tabla2[[#This Row],[FECHA NACIMIENTO]])/365),0)))</f>
        <v>50</v>
      </c>
      <c r="V11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94" s="44" t="str">
        <f>+IF(Tabla2[[#This Row],[Edad]]="Corregir","Corregir","Ok")</f>
        <v>Ok</v>
      </c>
      <c r="X1194" s="42" t="str">
        <f>+IFERROR(VLOOKUP(Tabla2[[#This Row],[DISTRITO SEGÚN DNI]],Hoja1!$A$2:$B$32,2,FALSE),"No")</f>
        <v>No</v>
      </c>
      <c r="Y1194" s="42" t="str">
        <f>IF(OR(LOWER(Tabla2[[#This Row],[GENERO]])="masculino", LOWER(Tabla2[[#This Row],[GENERO]])="femenino"),"OK","Corregir")</f>
        <v>OK</v>
      </c>
      <c r="Z1194" s="42" t="str">
        <f>+IF(Tabla2[[#This Row],[Nro. DNI / CE]]="","Corregir",IF(LEN(Tabla2[[#This Row],[Nro. DNI / CE]])&gt;=8,"OK","Corregir"))</f>
        <v>OK</v>
      </c>
      <c r="AA1194" s="42">
        <f>COUNTIF(Tabla2[APELLIDOS Y NOMBRES],Tabla2[[#This Row],[APELLIDOS Y NOMBRES]])</f>
        <v>1</v>
      </c>
      <c r="AB1194" s="42">
        <f>IF(Tabla2[[#This Row],[Trabajador]]&gt;1,1/Tabla2[[#This Row],[Trabajador]],Tabla2[[#This Row],[Trabajador]])</f>
        <v>1</v>
      </c>
      <c r="AC1194" t="str">
        <f>+IFERROR(IF(Tabla2[[#This Row],[FECHA CESE/BAJA]]="","No Aplica",IF(AND(MONTH(Tabla2[[#This Row],[FECHA CESE/BAJA]])=MONTH(TODAY()-30),YEAR(Tabla2[[#This Row],[FECHA CESE/BAJA]])=YEAR(TODAY())),MONTH(TODAY()-30)&amp;"-"&amp;YEAR(TODAY()),"Borrar")),"No aplica")</f>
        <v>No Aplica</v>
      </c>
      <c r="AD1194" t="str">
        <f>+IFERROR(IF(Tabla2[[#This Row],[FECHA INICIO DE LABORES EN OBRA]]="","No Aplica",IF(AND(MONTH(Tabla2[[#This Row],[FECHA INICIO DE LABORES EN OBRA]])=MONTH(TODAY()-30),YEAR(Tabla2[[#This Row],[FECHA INICIO DE LABORES EN OBRA]])=YEAR(TODAY())),MONTH(TODAY()-30)&amp;"-"&amp;YEAR(TODAY()),"No Aplica")),"No Aplica")</f>
        <v>No Aplica</v>
      </c>
    </row>
    <row r="1195" spans="1:30" x14ac:dyDescent="0.25">
      <c r="A1195" s="13" t="s">
        <v>5616</v>
      </c>
      <c r="B1195" s="15" t="s">
        <v>5617</v>
      </c>
      <c r="C1195" s="15" t="s">
        <v>5617</v>
      </c>
      <c r="D1195" s="15" t="s">
        <v>5748</v>
      </c>
      <c r="E1195" s="15" t="s">
        <v>5749</v>
      </c>
      <c r="F1195" s="39">
        <v>30241</v>
      </c>
      <c r="G1195" s="15">
        <v>1</v>
      </c>
      <c r="H1195" s="15" t="s">
        <v>3535</v>
      </c>
      <c r="I1195" s="15" t="s">
        <v>5618</v>
      </c>
      <c r="J1195" s="15" t="s">
        <v>5750</v>
      </c>
      <c r="K1195" s="15" t="s">
        <v>2267</v>
      </c>
      <c r="L1195" s="40" t="s">
        <v>6</v>
      </c>
      <c r="M1195" s="39"/>
      <c r="N1195" s="41" t="s">
        <v>2098</v>
      </c>
      <c r="O1195" s="39">
        <v>44930</v>
      </c>
      <c r="P1195" s="40">
        <v>1</v>
      </c>
      <c r="Q1195" s="40">
        <v>1</v>
      </c>
      <c r="R1195" s="40" t="str">
        <f>IFERROR(VLOOKUP(Tabla2[[#This Row],[CONTRATISTA PRNCIPAL]],Hoja1!$L$5:$M$9,2,FALSE),"CJV")</f>
        <v>CJV</v>
      </c>
      <c r="S1195" s="40" t="str">
        <f>IF(Tabla2[[#This Row],[EMPRESA]]=Tabla2[[#This Row],[CONTRATISTA PRNCIPAL]],"Principal","Secundaria")</f>
        <v>Principal</v>
      </c>
      <c r="T1195" s="42">
        <f>IFERROR(1/COUNTIF(Tabla2[CONTRATISTA PRNCIPAL],Tabla2[[#This Row],[CONTRATISTA PRNCIPAL]]),0)</f>
        <v>0.008849557522123894</v>
      </c>
      <c r="U1195" s="43">
        <f>IF(((TODAY()-Tabla2[[#This Row],[FECHA NACIMIENTO]])/365)&lt;18,"Corregir", IF(((TODAY()-Tabla2[[#This Row],[FECHA NACIMIENTO]])/365)&gt;80, "Corregir",ROUNDDOWN(((TODAY()-Tabla2[[#This Row],[FECHA NACIMIENTO]])/365),0)))</f>
        <v>40</v>
      </c>
      <c r="V11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195" s="44" t="str">
        <f>+IF(Tabla2[[#This Row],[Edad]]="Corregir","Corregir","Ok")</f>
        <v>Ok</v>
      </c>
      <c r="X1195" s="42" t="str">
        <f>+IFERROR(VLOOKUP(Tabla2[[#This Row],[DISTRITO SEGÚN DNI]],Hoja1!$A$2:$B$32,2,FALSE),"No")</f>
        <v>No</v>
      </c>
      <c r="Y1195" s="42" t="str">
        <f>IF(OR(LOWER(Tabla2[[#This Row],[GENERO]])="masculino", LOWER(Tabla2[[#This Row],[GENERO]])="femenino"),"OK","Corregir")</f>
        <v>OK</v>
      </c>
      <c r="Z1195" s="42" t="str">
        <f>+IF(Tabla2[[#This Row],[Nro. DNI / CE]]="","Corregir",IF(LEN(Tabla2[[#This Row],[Nro. DNI / CE]])&gt;=8,"OK","Corregir"))</f>
        <v>OK</v>
      </c>
      <c r="AA1195" s="42">
        <f>COUNTIF(Tabla2[APELLIDOS Y NOMBRES],Tabla2[[#This Row],[APELLIDOS Y NOMBRES]])</f>
        <v>1</v>
      </c>
      <c r="AB1195" s="42">
        <f>IF(Tabla2[[#This Row],[Trabajador]]&gt;1,1/Tabla2[[#This Row],[Trabajador]],Tabla2[[#This Row],[Trabajador]])</f>
        <v>1</v>
      </c>
      <c r="AC1195" t="str">
        <f>+IFERROR(IF(Tabla2[[#This Row],[FECHA CESE/BAJA]]="","No Aplica",IF(AND(MONTH(Tabla2[[#This Row],[FECHA CESE/BAJA]])=MONTH(TODAY()-30),YEAR(Tabla2[[#This Row],[FECHA CESE/BAJA]])=YEAR(TODAY())),MONTH(TODAY()-30)&amp;"-"&amp;YEAR(TODAY()),"Borrar")),"No aplica")</f>
        <v>No Aplica</v>
      </c>
      <c r="AD1195" t="str">
        <f>+IFERROR(IF(Tabla2[[#This Row],[FECHA INICIO DE LABORES EN OBRA]]="","No Aplica",IF(AND(MONTH(Tabla2[[#This Row],[FECHA INICIO DE LABORES EN OBRA]])=MONTH(TODAY()-30),YEAR(Tabla2[[#This Row],[FECHA INICIO DE LABORES EN OBRA]])=YEAR(TODAY())),MONTH(TODAY()-30)&amp;"-"&amp;YEAR(TODAY()),"No Aplica")),"No Aplica")</f>
        <v>No Aplica</v>
      </c>
    </row>
    <row r="1196" spans="1:30" x14ac:dyDescent="0.25">
      <c r="A1196" s="13" t="s">
        <v>5616</v>
      </c>
      <c r="B1196" s="15" t="s">
        <v>5617</v>
      </c>
      <c r="C1196" s="15" t="s">
        <v>5617</v>
      </c>
      <c r="D1196" s="15" t="s">
        <v>586</v>
      </c>
      <c r="E1196" s="15" t="s">
        <v>587</v>
      </c>
      <c r="F1196" s="39">
        <v>29787</v>
      </c>
      <c r="G1196" s="15">
        <v>2</v>
      </c>
      <c r="H1196" s="15" t="s">
        <v>5751</v>
      </c>
      <c r="I1196" s="15" t="s">
        <v>5618</v>
      </c>
      <c r="J1196" s="15" t="s">
        <v>5752</v>
      </c>
      <c r="K1196" s="15" t="s">
        <v>17</v>
      </c>
      <c r="L1196" s="40" t="s">
        <v>6</v>
      </c>
      <c r="M1196" s="39"/>
      <c r="N1196" s="41" t="s">
        <v>2098</v>
      </c>
      <c r="O1196" s="39">
        <v>44939</v>
      </c>
      <c r="P1196" s="40">
        <v>1</v>
      </c>
      <c r="Q1196" s="40">
        <v>4</v>
      </c>
      <c r="R1196" s="40" t="str">
        <f>IFERROR(VLOOKUP(Tabla2[[#This Row],[CONTRATISTA PRNCIPAL]],Hoja1!$L$5:$M$9,2,FALSE),"CJV")</f>
        <v>CJV</v>
      </c>
      <c r="S1196" s="40" t="str">
        <f>IF(Tabla2[[#This Row],[EMPRESA]]=Tabla2[[#This Row],[CONTRATISTA PRNCIPAL]],"Principal","Secundaria")</f>
        <v>Principal</v>
      </c>
      <c r="T1196" s="42">
        <f>IFERROR(1/COUNTIF(Tabla2[CONTRATISTA PRNCIPAL],Tabla2[[#This Row],[CONTRATISTA PRNCIPAL]]),0)</f>
        <v>0.008849557522123894</v>
      </c>
      <c r="U1196" s="43">
        <f>IF(((TODAY()-Tabla2[[#This Row],[FECHA NACIMIENTO]])/365)&lt;18,"Corregir", IF(((TODAY()-Tabla2[[#This Row],[FECHA NACIMIENTO]])/365)&gt;80, "Corregir",ROUNDDOWN(((TODAY()-Tabla2[[#This Row],[FECHA NACIMIENTO]])/365),0)))</f>
        <v>42</v>
      </c>
      <c r="V11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96" s="44" t="str">
        <f>+IF(Tabla2[[#This Row],[Edad]]="Corregir","Corregir","Ok")</f>
        <v>Ok</v>
      </c>
      <c r="X1196" s="42" t="str">
        <f>+IFERROR(VLOOKUP(Tabla2[[#This Row],[DISTRITO SEGÚN DNI]],Hoja1!$A$2:$B$32,2,FALSE),"No")</f>
        <v>ATE</v>
      </c>
      <c r="Y1196" s="42" t="str">
        <f>IF(OR(LOWER(Tabla2[[#This Row],[GENERO]])="masculino", LOWER(Tabla2[[#This Row],[GENERO]])="femenino"),"OK","Corregir")</f>
        <v>OK</v>
      </c>
      <c r="Z1196" s="42" t="str">
        <f>+IF(Tabla2[[#This Row],[Nro. DNI / CE]]="","Corregir",IF(LEN(Tabla2[[#This Row],[Nro. DNI / CE]])&gt;=8,"OK","Corregir"))</f>
        <v>OK</v>
      </c>
      <c r="AA1196" s="42">
        <f>COUNTIF(Tabla2[APELLIDOS Y NOMBRES],Tabla2[[#This Row],[APELLIDOS Y NOMBRES]])</f>
        <v>1</v>
      </c>
      <c r="AB1196" s="42">
        <f>IF(Tabla2[[#This Row],[Trabajador]]&gt;1,1/Tabla2[[#This Row],[Trabajador]],Tabla2[[#This Row],[Trabajador]])</f>
        <v>1</v>
      </c>
      <c r="AC1196" t="str">
        <f>+IFERROR(IF(Tabla2[[#This Row],[FECHA CESE/BAJA]]="","No Aplica",IF(AND(MONTH(Tabla2[[#This Row],[FECHA CESE/BAJA]])=MONTH(TODAY()-30),YEAR(Tabla2[[#This Row],[FECHA CESE/BAJA]])=YEAR(TODAY())),MONTH(TODAY()-30)&amp;"-"&amp;YEAR(TODAY()),"Borrar")),"No aplica")</f>
        <v>No Aplica</v>
      </c>
      <c r="AD1196" t="str">
        <f>+IFERROR(IF(Tabla2[[#This Row],[FECHA INICIO DE LABORES EN OBRA]]="","No Aplica",IF(AND(MONTH(Tabla2[[#This Row],[FECHA INICIO DE LABORES EN OBRA]])=MONTH(TODAY()-30),YEAR(Tabla2[[#This Row],[FECHA INICIO DE LABORES EN OBRA]])=YEAR(TODAY())),MONTH(TODAY()-30)&amp;"-"&amp;YEAR(TODAY()),"No Aplica")),"No Aplica")</f>
        <v>No Aplica</v>
      </c>
    </row>
    <row r="1197" spans="1:30" x14ac:dyDescent="0.25">
      <c r="A1197" s="13" t="s">
        <v>5616</v>
      </c>
      <c r="B1197" s="15" t="s">
        <v>5617</v>
      </c>
      <c r="C1197" s="15" t="s">
        <v>5617</v>
      </c>
      <c r="D1197" s="15" t="s">
        <v>5753</v>
      </c>
      <c r="E1197" s="15" t="s">
        <v>5754</v>
      </c>
      <c r="F1197" s="39">
        <v>28839</v>
      </c>
      <c r="G1197" s="15">
        <v>2</v>
      </c>
      <c r="H1197" s="15" t="s">
        <v>2192</v>
      </c>
      <c r="I1197" s="15" t="s">
        <v>5618</v>
      </c>
      <c r="J1197" s="15" t="s">
        <v>5755</v>
      </c>
      <c r="K1197" s="15" t="s">
        <v>2645</v>
      </c>
      <c r="L1197" s="40" t="s">
        <v>6</v>
      </c>
      <c r="M1197" s="39"/>
      <c r="N1197" s="41" t="s">
        <v>2098</v>
      </c>
      <c r="O1197" s="39">
        <v>44945</v>
      </c>
      <c r="P1197" s="40">
        <v>1</v>
      </c>
      <c r="Q1197" s="40">
        <v>4</v>
      </c>
      <c r="R1197" s="40" t="str">
        <f>IFERROR(VLOOKUP(Tabla2[[#This Row],[CONTRATISTA PRNCIPAL]],Hoja1!$L$5:$M$9,2,FALSE),"CJV")</f>
        <v>CJV</v>
      </c>
      <c r="S1197" s="40" t="str">
        <f>IF(Tabla2[[#This Row],[EMPRESA]]=Tabla2[[#This Row],[CONTRATISTA PRNCIPAL]],"Principal","Secundaria")</f>
        <v>Principal</v>
      </c>
      <c r="T1197" s="42">
        <f>IFERROR(1/COUNTIF(Tabla2[CONTRATISTA PRNCIPAL],Tabla2[[#This Row],[CONTRATISTA PRNCIPAL]]),0)</f>
        <v>0.008849557522123894</v>
      </c>
      <c r="U1197" s="43">
        <f>IF(((TODAY()-Tabla2[[#This Row],[FECHA NACIMIENTO]])/365)&lt;18,"Corregir", IF(((TODAY()-Tabla2[[#This Row],[FECHA NACIMIENTO]])/365)&gt;80, "Corregir",ROUNDDOWN(((TODAY()-Tabla2[[#This Row],[FECHA NACIMIENTO]])/365),0)))</f>
        <v>44</v>
      </c>
      <c r="V11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97" s="44" t="str">
        <f>+IF(Tabla2[[#This Row],[Edad]]="Corregir","Corregir","Ok")</f>
        <v>Ok</v>
      </c>
      <c r="X1197" s="42" t="str">
        <f>+IFERROR(VLOOKUP(Tabla2[[#This Row],[DISTRITO SEGÚN DNI]],Hoja1!$A$2:$B$32,2,FALSE),"No")</f>
        <v>No</v>
      </c>
      <c r="Y1197" s="42" t="str">
        <f>IF(OR(LOWER(Tabla2[[#This Row],[GENERO]])="masculino", LOWER(Tabla2[[#This Row],[GENERO]])="femenino"),"OK","Corregir")</f>
        <v>OK</v>
      </c>
      <c r="Z1197" s="42" t="str">
        <f>+IF(Tabla2[[#This Row],[Nro. DNI / CE]]="","Corregir",IF(LEN(Tabla2[[#This Row],[Nro. DNI / CE]])&gt;=8,"OK","Corregir"))</f>
        <v>OK</v>
      </c>
      <c r="AA1197" s="42">
        <f>COUNTIF(Tabla2[APELLIDOS Y NOMBRES],Tabla2[[#This Row],[APELLIDOS Y NOMBRES]])</f>
        <v>1</v>
      </c>
      <c r="AB1197" s="42">
        <f>IF(Tabla2[[#This Row],[Trabajador]]&gt;1,1/Tabla2[[#This Row],[Trabajador]],Tabla2[[#This Row],[Trabajador]])</f>
        <v>1</v>
      </c>
      <c r="AC1197" t="str">
        <f>+IFERROR(IF(Tabla2[[#This Row],[FECHA CESE/BAJA]]="","No Aplica",IF(AND(MONTH(Tabla2[[#This Row],[FECHA CESE/BAJA]])=MONTH(TODAY()-30),YEAR(Tabla2[[#This Row],[FECHA CESE/BAJA]])=YEAR(TODAY())),MONTH(TODAY()-30)&amp;"-"&amp;YEAR(TODAY()),"Borrar")),"No aplica")</f>
        <v>No Aplica</v>
      </c>
      <c r="AD1197" t="str">
        <f>+IFERROR(IF(Tabla2[[#This Row],[FECHA INICIO DE LABORES EN OBRA]]="","No Aplica",IF(AND(MONTH(Tabla2[[#This Row],[FECHA INICIO DE LABORES EN OBRA]])=MONTH(TODAY()-30),YEAR(Tabla2[[#This Row],[FECHA INICIO DE LABORES EN OBRA]])=YEAR(TODAY())),MONTH(TODAY()-30)&amp;"-"&amp;YEAR(TODAY()),"No Aplica")),"No Aplica")</f>
        <v>No Aplica</v>
      </c>
    </row>
    <row r="1198" spans="1:30" x14ac:dyDescent="0.25">
      <c r="A1198" s="13" t="s">
        <v>5616</v>
      </c>
      <c r="B1198" s="15" t="s">
        <v>5617</v>
      </c>
      <c r="C1198" s="15" t="s">
        <v>5617</v>
      </c>
      <c r="D1198" s="15" t="s">
        <v>5756</v>
      </c>
      <c r="E1198" s="15" t="s">
        <v>5757</v>
      </c>
      <c r="F1198" s="39">
        <v>29773</v>
      </c>
      <c r="G1198" s="15">
        <v>2</v>
      </c>
      <c r="H1198" s="15" t="s">
        <v>2964</v>
      </c>
      <c r="I1198" s="15" t="s">
        <v>5618</v>
      </c>
      <c r="J1198" s="15" t="s">
        <v>5758</v>
      </c>
      <c r="K1198" s="15" t="s">
        <v>5759</v>
      </c>
      <c r="L1198" s="40" t="s">
        <v>6</v>
      </c>
      <c r="M1198" s="39"/>
      <c r="N1198" s="41" t="s">
        <v>2098</v>
      </c>
      <c r="O1198" s="39">
        <v>44945</v>
      </c>
      <c r="P1198" s="40">
        <v>1</v>
      </c>
      <c r="Q1198" s="40">
        <v>4</v>
      </c>
      <c r="R1198" s="40" t="str">
        <f>IFERROR(VLOOKUP(Tabla2[[#This Row],[CONTRATISTA PRNCIPAL]],Hoja1!$L$5:$M$9,2,FALSE),"CJV")</f>
        <v>CJV</v>
      </c>
      <c r="S1198" s="40" t="str">
        <f>IF(Tabla2[[#This Row],[EMPRESA]]=Tabla2[[#This Row],[CONTRATISTA PRNCIPAL]],"Principal","Secundaria")</f>
        <v>Principal</v>
      </c>
      <c r="T1198" s="42">
        <f>IFERROR(1/COUNTIF(Tabla2[CONTRATISTA PRNCIPAL],Tabla2[[#This Row],[CONTRATISTA PRNCIPAL]]),0)</f>
        <v>0.008849557522123894</v>
      </c>
      <c r="U1198" s="43">
        <f>IF(((TODAY()-Tabla2[[#This Row],[FECHA NACIMIENTO]])/365)&lt;18,"Corregir", IF(((TODAY()-Tabla2[[#This Row],[FECHA NACIMIENTO]])/365)&gt;80, "Corregir",ROUNDDOWN(((TODAY()-Tabla2[[#This Row],[FECHA NACIMIENTO]])/365),0)))</f>
        <v>42</v>
      </c>
      <c r="V11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198" s="44" t="str">
        <f>+IF(Tabla2[[#This Row],[Edad]]="Corregir","Corregir","Ok")</f>
        <v>Ok</v>
      </c>
      <c r="X1198" s="42" t="str">
        <f>+IFERROR(VLOOKUP(Tabla2[[#This Row],[DISTRITO SEGÚN DNI]],Hoja1!$A$2:$B$32,2,FALSE),"No")</f>
        <v>No</v>
      </c>
      <c r="Y1198" s="42" t="str">
        <f>IF(OR(LOWER(Tabla2[[#This Row],[GENERO]])="masculino", LOWER(Tabla2[[#This Row],[GENERO]])="femenino"),"OK","Corregir")</f>
        <v>OK</v>
      </c>
      <c r="Z1198" s="42" t="str">
        <f>+IF(Tabla2[[#This Row],[Nro. DNI / CE]]="","Corregir",IF(LEN(Tabla2[[#This Row],[Nro. DNI / CE]])&gt;=8,"OK","Corregir"))</f>
        <v>OK</v>
      </c>
      <c r="AA1198" s="42">
        <f>COUNTIF(Tabla2[APELLIDOS Y NOMBRES],Tabla2[[#This Row],[APELLIDOS Y NOMBRES]])</f>
        <v>1</v>
      </c>
      <c r="AB1198" s="42">
        <f>IF(Tabla2[[#This Row],[Trabajador]]&gt;1,1/Tabla2[[#This Row],[Trabajador]],Tabla2[[#This Row],[Trabajador]])</f>
        <v>1</v>
      </c>
      <c r="AC1198" t="str">
        <f>+IFERROR(IF(Tabla2[[#This Row],[FECHA CESE/BAJA]]="","No Aplica",IF(AND(MONTH(Tabla2[[#This Row],[FECHA CESE/BAJA]])=MONTH(TODAY()-30),YEAR(Tabla2[[#This Row],[FECHA CESE/BAJA]])=YEAR(TODAY())),MONTH(TODAY()-30)&amp;"-"&amp;YEAR(TODAY()),"Borrar")),"No aplica")</f>
        <v>No Aplica</v>
      </c>
      <c r="AD1198" t="str">
        <f>+IFERROR(IF(Tabla2[[#This Row],[FECHA INICIO DE LABORES EN OBRA]]="","No Aplica",IF(AND(MONTH(Tabla2[[#This Row],[FECHA INICIO DE LABORES EN OBRA]])=MONTH(TODAY()-30),YEAR(Tabla2[[#This Row],[FECHA INICIO DE LABORES EN OBRA]])=YEAR(TODAY())),MONTH(TODAY()-30)&amp;"-"&amp;YEAR(TODAY()),"No Aplica")),"No Aplica")</f>
        <v>No Aplica</v>
      </c>
    </row>
    <row r="1199" spans="1:30" x14ac:dyDescent="0.25">
      <c r="A1199" s="13" t="s">
        <v>5616</v>
      </c>
      <c r="B1199" s="15" t="s">
        <v>5617</v>
      </c>
      <c r="C1199" s="15" t="s">
        <v>5617</v>
      </c>
      <c r="D1199" s="15" t="s">
        <v>357</v>
      </c>
      <c r="E1199" s="15" t="s">
        <v>358</v>
      </c>
      <c r="F1199" s="39">
        <v>26899</v>
      </c>
      <c r="G1199" s="15">
        <v>2</v>
      </c>
      <c r="H1199" s="15" t="s">
        <v>5760</v>
      </c>
      <c r="I1199" s="15" t="s">
        <v>5618</v>
      </c>
      <c r="J1199" s="15" t="s">
        <v>5761</v>
      </c>
      <c r="K1199" s="15" t="s">
        <v>32</v>
      </c>
      <c r="L1199" s="40" t="s">
        <v>6</v>
      </c>
      <c r="M1199" s="39"/>
      <c r="N1199" s="41" t="s">
        <v>2098</v>
      </c>
      <c r="O1199" s="39">
        <v>44949</v>
      </c>
      <c r="P1199" s="40">
        <v>1</v>
      </c>
      <c r="Q1199" s="40">
        <v>4</v>
      </c>
      <c r="R1199" s="40" t="str">
        <f>IFERROR(VLOOKUP(Tabla2[[#This Row],[CONTRATISTA PRNCIPAL]],Hoja1!$L$5:$M$9,2,FALSE),"CJV")</f>
        <v>CJV</v>
      </c>
      <c r="S1199" s="40" t="str">
        <f>IF(Tabla2[[#This Row],[EMPRESA]]=Tabla2[[#This Row],[CONTRATISTA PRNCIPAL]],"Principal","Secundaria")</f>
        <v>Principal</v>
      </c>
      <c r="T1199" s="42">
        <f>IFERROR(1/COUNTIF(Tabla2[CONTRATISTA PRNCIPAL],Tabla2[[#This Row],[CONTRATISTA PRNCIPAL]]),0)</f>
        <v>0.008849557522123894</v>
      </c>
      <c r="U1199" s="43">
        <f>IF(((TODAY()-Tabla2[[#This Row],[FECHA NACIMIENTO]])/365)&lt;18,"Corregir", IF(((TODAY()-Tabla2[[#This Row],[FECHA NACIMIENTO]])/365)&gt;80, "Corregir",ROUNDDOWN(((TODAY()-Tabla2[[#This Row],[FECHA NACIMIENTO]])/365),0)))</f>
        <v>50</v>
      </c>
      <c r="V11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199" s="44" t="str">
        <f>+IF(Tabla2[[#This Row],[Edad]]="Corregir","Corregir","Ok")</f>
        <v>Ok</v>
      </c>
      <c r="X1199" s="42" t="str">
        <f>+IFERROR(VLOOKUP(Tabla2[[#This Row],[DISTRITO SEGÚN DNI]],Hoja1!$A$2:$B$32,2,FALSE),"No")</f>
        <v>LA VICTORIA</v>
      </c>
      <c r="Y1199" s="42" t="str">
        <f>IF(OR(LOWER(Tabla2[[#This Row],[GENERO]])="masculino", LOWER(Tabla2[[#This Row],[GENERO]])="femenino"),"OK","Corregir")</f>
        <v>OK</v>
      </c>
      <c r="Z1199" s="42" t="str">
        <f>+IF(Tabla2[[#This Row],[Nro. DNI / CE]]="","Corregir",IF(LEN(Tabla2[[#This Row],[Nro. DNI / CE]])&gt;=8,"OK","Corregir"))</f>
        <v>OK</v>
      </c>
      <c r="AA1199" s="42">
        <f>COUNTIF(Tabla2[APELLIDOS Y NOMBRES],Tabla2[[#This Row],[APELLIDOS Y NOMBRES]])</f>
        <v>1</v>
      </c>
      <c r="AB1199" s="42">
        <f>IF(Tabla2[[#This Row],[Trabajador]]&gt;1,1/Tabla2[[#This Row],[Trabajador]],Tabla2[[#This Row],[Trabajador]])</f>
        <v>1</v>
      </c>
      <c r="AC1199" t="str">
        <f>+IFERROR(IF(Tabla2[[#This Row],[FECHA CESE/BAJA]]="","No Aplica",IF(AND(MONTH(Tabla2[[#This Row],[FECHA CESE/BAJA]])=MONTH(TODAY()-30),YEAR(Tabla2[[#This Row],[FECHA CESE/BAJA]])=YEAR(TODAY())),MONTH(TODAY()-30)&amp;"-"&amp;YEAR(TODAY()),"Borrar")),"No aplica")</f>
        <v>No Aplica</v>
      </c>
      <c r="AD1199" t="str">
        <f>+IFERROR(IF(Tabla2[[#This Row],[FECHA INICIO DE LABORES EN OBRA]]="","No Aplica",IF(AND(MONTH(Tabla2[[#This Row],[FECHA INICIO DE LABORES EN OBRA]])=MONTH(TODAY()-30),YEAR(Tabla2[[#This Row],[FECHA INICIO DE LABORES EN OBRA]])=YEAR(TODAY())),MONTH(TODAY()-30)&amp;"-"&amp;YEAR(TODAY()),"No Aplica")),"No Aplica")</f>
        <v>No Aplica</v>
      </c>
    </row>
    <row r="1200" spans="1:30" x14ac:dyDescent="0.25">
      <c r="A1200" s="13" t="s">
        <v>5616</v>
      </c>
      <c r="B1200" s="15" t="s">
        <v>5617</v>
      </c>
      <c r="C1200" s="15" t="s">
        <v>5617</v>
      </c>
      <c r="D1200" s="15" t="s">
        <v>433</v>
      </c>
      <c r="E1200" s="15" t="s">
        <v>434</v>
      </c>
      <c r="F1200" s="39">
        <v>25428</v>
      </c>
      <c r="G1200" s="15">
        <v>1</v>
      </c>
      <c r="H1200" s="15" t="s">
        <v>3535</v>
      </c>
      <c r="I1200" s="15" t="s">
        <v>5618</v>
      </c>
      <c r="J1200" s="15" t="s">
        <v>5762</v>
      </c>
      <c r="K1200" s="15" t="s">
        <v>2027</v>
      </c>
      <c r="L1200" s="40" t="s">
        <v>6</v>
      </c>
      <c r="M1200" s="39"/>
      <c r="N1200" s="41" t="s">
        <v>2098</v>
      </c>
      <c r="O1200" s="39">
        <v>44950</v>
      </c>
      <c r="P1200" s="40">
        <v>1</v>
      </c>
      <c r="Q1200" s="40">
        <v>1</v>
      </c>
      <c r="R1200" s="40" t="str">
        <f>IFERROR(VLOOKUP(Tabla2[[#This Row],[CONTRATISTA PRNCIPAL]],Hoja1!$L$5:$M$9,2,FALSE),"CJV")</f>
        <v>CJV</v>
      </c>
      <c r="S1200" s="40" t="str">
        <f>IF(Tabla2[[#This Row],[EMPRESA]]=Tabla2[[#This Row],[CONTRATISTA PRNCIPAL]],"Principal","Secundaria")</f>
        <v>Principal</v>
      </c>
      <c r="T1200" s="42">
        <f>IFERROR(1/COUNTIF(Tabla2[CONTRATISTA PRNCIPAL],Tabla2[[#This Row],[CONTRATISTA PRNCIPAL]]),0)</f>
        <v>0.008849557522123894</v>
      </c>
      <c r="U1200" s="43">
        <f>IF(((TODAY()-Tabla2[[#This Row],[FECHA NACIMIENTO]])/365)&lt;18,"Corregir", IF(((TODAY()-Tabla2[[#This Row],[FECHA NACIMIENTO]])/365)&gt;80, "Corregir",ROUNDDOWN(((TODAY()-Tabla2[[#This Row],[FECHA NACIMIENTO]])/365),0)))</f>
        <v>54</v>
      </c>
      <c r="V12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00" s="44" t="str">
        <f>+IF(Tabla2[[#This Row],[Edad]]="Corregir","Corregir","Ok")</f>
        <v>Ok</v>
      </c>
      <c r="X1200" s="42" t="str">
        <f>+IFERROR(VLOOKUP(Tabla2[[#This Row],[DISTRITO SEGÚN DNI]],Hoja1!$A$2:$B$32,2,FALSE),"No")</f>
        <v>CALLAO</v>
      </c>
      <c r="Y1200" s="42" t="str">
        <f>IF(OR(LOWER(Tabla2[[#This Row],[GENERO]])="masculino", LOWER(Tabla2[[#This Row],[GENERO]])="femenino"),"OK","Corregir")</f>
        <v>OK</v>
      </c>
      <c r="Z1200" s="42" t="str">
        <f>+IF(Tabla2[[#This Row],[Nro. DNI / CE]]="","Corregir",IF(LEN(Tabla2[[#This Row],[Nro. DNI / CE]])&gt;=8,"OK","Corregir"))</f>
        <v>OK</v>
      </c>
      <c r="AA1200" s="42">
        <f>COUNTIF(Tabla2[APELLIDOS Y NOMBRES],Tabla2[[#This Row],[APELLIDOS Y NOMBRES]])</f>
        <v>1</v>
      </c>
      <c r="AB1200" s="42">
        <f>IF(Tabla2[[#This Row],[Trabajador]]&gt;1,1/Tabla2[[#This Row],[Trabajador]],Tabla2[[#This Row],[Trabajador]])</f>
        <v>1</v>
      </c>
      <c r="AC1200" t="str">
        <f>+IFERROR(IF(Tabla2[[#This Row],[FECHA CESE/BAJA]]="","No Aplica",IF(AND(MONTH(Tabla2[[#This Row],[FECHA CESE/BAJA]])=MONTH(TODAY()-30),YEAR(Tabla2[[#This Row],[FECHA CESE/BAJA]])=YEAR(TODAY())),MONTH(TODAY()-30)&amp;"-"&amp;YEAR(TODAY()),"Borrar")),"No aplica")</f>
        <v>No Aplica</v>
      </c>
      <c r="AD1200" t="str">
        <f>+IFERROR(IF(Tabla2[[#This Row],[FECHA INICIO DE LABORES EN OBRA]]="","No Aplica",IF(AND(MONTH(Tabla2[[#This Row],[FECHA INICIO DE LABORES EN OBRA]])=MONTH(TODAY()-30),YEAR(Tabla2[[#This Row],[FECHA INICIO DE LABORES EN OBRA]])=YEAR(TODAY())),MONTH(TODAY()-30)&amp;"-"&amp;YEAR(TODAY()),"No Aplica")),"No Aplica")</f>
        <v>No Aplica</v>
      </c>
    </row>
    <row r="1201" spans="1:30" x14ac:dyDescent="0.25">
      <c r="A1201" s="13" t="s">
        <v>5616</v>
      </c>
      <c r="B1201" s="15" t="s">
        <v>5617</v>
      </c>
      <c r="C1201" s="15" t="s">
        <v>5617</v>
      </c>
      <c r="D1201" s="15" t="s">
        <v>5763</v>
      </c>
      <c r="E1201" s="15" t="s">
        <v>5764</v>
      </c>
      <c r="F1201" s="39">
        <v>33824</v>
      </c>
      <c r="G1201" s="15">
        <v>2</v>
      </c>
      <c r="H1201" s="15" t="s">
        <v>5765</v>
      </c>
      <c r="I1201" s="15" t="s">
        <v>5618</v>
      </c>
      <c r="J1201" s="15" t="s">
        <v>5766</v>
      </c>
      <c r="K1201" s="15" t="s">
        <v>4274</v>
      </c>
      <c r="L1201" s="40" t="s">
        <v>6</v>
      </c>
      <c r="M1201" s="39"/>
      <c r="N1201" s="41" t="s">
        <v>2098</v>
      </c>
      <c r="O1201" s="39">
        <v>44953</v>
      </c>
      <c r="P1201" s="40">
        <v>1</v>
      </c>
      <c r="Q1201" s="40">
        <v>4</v>
      </c>
      <c r="R1201" s="40" t="str">
        <f>IFERROR(VLOOKUP(Tabla2[[#This Row],[CONTRATISTA PRNCIPAL]],Hoja1!$L$5:$M$9,2,FALSE),"CJV")</f>
        <v>CJV</v>
      </c>
      <c r="S1201" s="40" t="str">
        <f>IF(Tabla2[[#This Row],[EMPRESA]]=Tabla2[[#This Row],[CONTRATISTA PRNCIPAL]],"Principal","Secundaria")</f>
        <v>Principal</v>
      </c>
      <c r="T1201" s="42">
        <f>IFERROR(1/COUNTIF(Tabla2[CONTRATISTA PRNCIPAL],Tabla2[[#This Row],[CONTRATISTA PRNCIPAL]]),0)</f>
        <v>0.008849557522123894</v>
      </c>
      <c r="U1201" s="43">
        <f>IF(((TODAY()-Tabla2[[#This Row],[FECHA NACIMIENTO]])/365)&lt;18,"Corregir", IF(((TODAY()-Tabla2[[#This Row],[FECHA NACIMIENTO]])/365)&gt;80, "Corregir",ROUNDDOWN(((TODAY()-Tabla2[[#This Row],[FECHA NACIMIENTO]])/365),0)))</f>
        <v>31</v>
      </c>
      <c r="V12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01" s="44" t="str">
        <f>+IF(Tabla2[[#This Row],[Edad]]="Corregir","Corregir","Ok")</f>
        <v>Ok</v>
      </c>
      <c r="X1201" s="42" t="str">
        <f>+IFERROR(VLOOKUP(Tabla2[[#This Row],[DISTRITO SEGÚN DNI]],Hoja1!$A$2:$B$32,2,FALSE),"No")</f>
        <v>No</v>
      </c>
      <c r="Y1201" s="42" t="str">
        <f>IF(OR(LOWER(Tabla2[[#This Row],[GENERO]])="masculino", LOWER(Tabla2[[#This Row],[GENERO]])="femenino"),"OK","Corregir")</f>
        <v>OK</v>
      </c>
      <c r="Z1201" s="42" t="str">
        <f>+IF(Tabla2[[#This Row],[Nro. DNI / CE]]="","Corregir",IF(LEN(Tabla2[[#This Row],[Nro. DNI / CE]])&gt;=8,"OK","Corregir"))</f>
        <v>OK</v>
      </c>
      <c r="AA1201" s="42">
        <f>COUNTIF(Tabla2[APELLIDOS Y NOMBRES],Tabla2[[#This Row],[APELLIDOS Y NOMBRES]])</f>
        <v>1</v>
      </c>
      <c r="AB1201" s="42">
        <f>IF(Tabla2[[#This Row],[Trabajador]]&gt;1,1/Tabla2[[#This Row],[Trabajador]],Tabla2[[#This Row],[Trabajador]])</f>
        <v>1</v>
      </c>
      <c r="AC1201" t="str">
        <f>+IFERROR(IF(Tabla2[[#This Row],[FECHA CESE/BAJA]]="","No Aplica",IF(AND(MONTH(Tabla2[[#This Row],[FECHA CESE/BAJA]])=MONTH(TODAY()-30),YEAR(Tabla2[[#This Row],[FECHA CESE/BAJA]])=YEAR(TODAY())),MONTH(TODAY()-30)&amp;"-"&amp;YEAR(TODAY()),"Borrar")),"No aplica")</f>
        <v>No Aplica</v>
      </c>
      <c r="AD1201" t="str">
        <f>+IFERROR(IF(Tabla2[[#This Row],[FECHA INICIO DE LABORES EN OBRA]]="","No Aplica",IF(AND(MONTH(Tabla2[[#This Row],[FECHA INICIO DE LABORES EN OBRA]])=MONTH(TODAY()-30),YEAR(Tabla2[[#This Row],[FECHA INICIO DE LABORES EN OBRA]])=YEAR(TODAY())),MONTH(TODAY()-30)&amp;"-"&amp;YEAR(TODAY()),"No Aplica")),"No Aplica")</f>
        <v>No Aplica</v>
      </c>
    </row>
    <row r="1202" spans="1:30" x14ac:dyDescent="0.25">
      <c r="A1202" s="13" t="s">
        <v>5616</v>
      </c>
      <c r="B1202" s="15" t="s">
        <v>5617</v>
      </c>
      <c r="C1202" s="15" t="s">
        <v>5617</v>
      </c>
      <c r="D1202" s="15" t="s">
        <v>5767</v>
      </c>
      <c r="E1202" s="15" t="s">
        <v>5768</v>
      </c>
      <c r="F1202" s="39">
        <v>32267</v>
      </c>
      <c r="G1202" s="15">
        <v>2</v>
      </c>
      <c r="H1202" s="15" t="s">
        <v>5769</v>
      </c>
      <c r="I1202" s="15" t="s">
        <v>5618</v>
      </c>
      <c r="J1202" s="15" t="s">
        <v>5770</v>
      </c>
      <c r="K1202" s="15" t="s">
        <v>2190</v>
      </c>
      <c r="L1202" s="40" t="s">
        <v>6</v>
      </c>
      <c r="M1202" s="39"/>
      <c r="N1202" s="41" t="s">
        <v>2098</v>
      </c>
      <c r="O1202" s="39">
        <v>44957</v>
      </c>
      <c r="P1202" s="40">
        <v>1</v>
      </c>
      <c r="Q1202" s="40">
        <v>4</v>
      </c>
      <c r="R1202" s="40" t="str">
        <f>IFERROR(VLOOKUP(Tabla2[[#This Row],[CONTRATISTA PRNCIPAL]],Hoja1!$L$5:$M$9,2,FALSE),"CJV")</f>
        <v>CJV</v>
      </c>
      <c r="S1202" s="40" t="str">
        <f>IF(Tabla2[[#This Row],[EMPRESA]]=Tabla2[[#This Row],[CONTRATISTA PRNCIPAL]],"Principal","Secundaria")</f>
        <v>Principal</v>
      </c>
      <c r="T1202" s="42">
        <f>IFERROR(1/COUNTIF(Tabla2[CONTRATISTA PRNCIPAL],Tabla2[[#This Row],[CONTRATISTA PRNCIPAL]]),0)</f>
        <v>0.008849557522123894</v>
      </c>
      <c r="U1202" s="43">
        <f>IF(((TODAY()-Tabla2[[#This Row],[FECHA NACIMIENTO]])/365)&lt;18,"Corregir", IF(((TODAY()-Tabla2[[#This Row],[FECHA NACIMIENTO]])/365)&gt;80, "Corregir",ROUNDDOWN(((TODAY()-Tabla2[[#This Row],[FECHA NACIMIENTO]])/365),0)))</f>
        <v>35</v>
      </c>
      <c r="V12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02" s="44" t="str">
        <f>+IF(Tabla2[[#This Row],[Edad]]="Corregir","Corregir","Ok")</f>
        <v>Ok</v>
      </c>
      <c r="X1202" s="42" t="str">
        <f>+IFERROR(VLOOKUP(Tabla2[[#This Row],[DISTRITO SEGÚN DNI]],Hoja1!$A$2:$B$32,2,FALSE),"No")</f>
        <v>No</v>
      </c>
      <c r="Y1202" s="42" t="str">
        <f>IF(OR(LOWER(Tabla2[[#This Row],[GENERO]])="masculino", LOWER(Tabla2[[#This Row],[GENERO]])="femenino"),"OK","Corregir")</f>
        <v>OK</v>
      </c>
      <c r="Z1202" s="42" t="str">
        <f>+IF(Tabla2[[#This Row],[Nro. DNI / CE]]="","Corregir",IF(LEN(Tabla2[[#This Row],[Nro. DNI / CE]])&gt;=8,"OK","Corregir"))</f>
        <v>OK</v>
      </c>
      <c r="AA1202" s="42">
        <f>COUNTIF(Tabla2[APELLIDOS Y NOMBRES],Tabla2[[#This Row],[APELLIDOS Y NOMBRES]])</f>
        <v>1</v>
      </c>
      <c r="AB1202" s="42">
        <f>IF(Tabla2[[#This Row],[Trabajador]]&gt;1,1/Tabla2[[#This Row],[Trabajador]],Tabla2[[#This Row],[Trabajador]])</f>
        <v>1</v>
      </c>
      <c r="AC1202" t="str">
        <f>+IFERROR(IF(Tabla2[[#This Row],[FECHA CESE/BAJA]]="","No Aplica",IF(AND(MONTH(Tabla2[[#This Row],[FECHA CESE/BAJA]])=MONTH(TODAY()-30),YEAR(Tabla2[[#This Row],[FECHA CESE/BAJA]])=YEAR(TODAY())),MONTH(TODAY()-30)&amp;"-"&amp;YEAR(TODAY()),"Borrar")),"No aplica")</f>
        <v>No Aplica</v>
      </c>
      <c r="AD1202" t="str">
        <f>+IFERROR(IF(Tabla2[[#This Row],[FECHA INICIO DE LABORES EN OBRA]]="","No Aplica",IF(AND(MONTH(Tabla2[[#This Row],[FECHA INICIO DE LABORES EN OBRA]])=MONTH(TODAY()-30),YEAR(Tabla2[[#This Row],[FECHA INICIO DE LABORES EN OBRA]])=YEAR(TODAY())),MONTH(TODAY()-30)&amp;"-"&amp;YEAR(TODAY()),"No Aplica")),"No Aplica")</f>
        <v>No Aplica</v>
      </c>
    </row>
    <row r="1203" spans="1:30" x14ac:dyDescent="0.25">
      <c r="A1203" s="13" t="s">
        <v>5616</v>
      </c>
      <c r="B1203" s="15" t="s">
        <v>5617</v>
      </c>
      <c r="C1203" s="15" t="s">
        <v>5617</v>
      </c>
      <c r="D1203" s="15" t="s">
        <v>5771</v>
      </c>
      <c r="E1203" s="15" t="s">
        <v>5772</v>
      </c>
      <c r="F1203" s="39">
        <v>30825</v>
      </c>
      <c r="G1203" s="15">
        <v>2</v>
      </c>
      <c r="H1203" s="15" t="s">
        <v>2746</v>
      </c>
      <c r="I1203" s="15" t="s">
        <v>5618</v>
      </c>
      <c r="J1203" s="15" t="s">
        <v>5773</v>
      </c>
      <c r="K1203" s="15" t="s">
        <v>2182</v>
      </c>
      <c r="L1203" s="40" t="s">
        <v>6</v>
      </c>
      <c r="M1203" s="39"/>
      <c r="N1203" s="41" t="s">
        <v>2098</v>
      </c>
      <c r="O1203" s="39">
        <v>44957</v>
      </c>
      <c r="P1203" s="40">
        <v>1</v>
      </c>
      <c r="Q1203" s="40">
        <v>4</v>
      </c>
      <c r="R1203" s="40" t="str">
        <f>IFERROR(VLOOKUP(Tabla2[[#This Row],[CONTRATISTA PRNCIPAL]],Hoja1!$L$5:$M$9,2,FALSE),"CJV")</f>
        <v>CJV</v>
      </c>
      <c r="S1203" s="40" t="str">
        <f>IF(Tabla2[[#This Row],[EMPRESA]]=Tabla2[[#This Row],[CONTRATISTA PRNCIPAL]],"Principal","Secundaria")</f>
        <v>Principal</v>
      </c>
      <c r="T1203" s="42">
        <f>IFERROR(1/COUNTIF(Tabla2[CONTRATISTA PRNCIPAL],Tabla2[[#This Row],[CONTRATISTA PRNCIPAL]]),0)</f>
        <v>0.008849557522123894</v>
      </c>
      <c r="U1203" s="43">
        <f>IF(((TODAY()-Tabla2[[#This Row],[FECHA NACIMIENTO]])/365)&lt;18,"Corregir", IF(((TODAY()-Tabla2[[#This Row],[FECHA NACIMIENTO]])/365)&gt;80, "Corregir",ROUNDDOWN(((TODAY()-Tabla2[[#This Row],[FECHA NACIMIENTO]])/365),0)))</f>
        <v>39</v>
      </c>
      <c r="V12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03" s="44" t="str">
        <f>+IF(Tabla2[[#This Row],[Edad]]="Corregir","Corregir","Ok")</f>
        <v>Ok</v>
      </c>
      <c r="X1203" s="42" t="str">
        <f>+IFERROR(VLOOKUP(Tabla2[[#This Row],[DISTRITO SEGÚN DNI]],Hoja1!$A$2:$B$32,2,FALSE),"No")</f>
        <v>No</v>
      </c>
      <c r="Y1203" s="42" t="str">
        <f>IF(OR(LOWER(Tabla2[[#This Row],[GENERO]])="masculino", LOWER(Tabla2[[#This Row],[GENERO]])="femenino"),"OK","Corregir")</f>
        <v>OK</v>
      </c>
      <c r="Z1203" s="42" t="str">
        <f>+IF(Tabla2[[#This Row],[Nro. DNI / CE]]="","Corregir",IF(LEN(Tabla2[[#This Row],[Nro. DNI / CE]])&gt;=8,"OK","Corregir"))</f>
        <v>OK</v>
      </c>
      <c r="AA1203" s="42">
        <f>COUNTIF(Tabla2[APELLIDOS Y NOMBRES],Tabla2[[#This Row],[APELLIDOS Y NOMBRES]])</f>
        <v>1</v>
      </c>
      <c r="AB1203" s="42">
        <f>IF(Tabla2[[#This Row],[Trabajador]]&gt;1,1/Tabla2[[#This Row],[Trabajador]],Tabla2[[#This Row],[Trabajador]])</f>
        <v>1</v>
      </c>
      <c r="AC1203" t="str">
        <f>+IFERROR(IF(Tabla2[[#This Row],[FECHA CESE/BAJA]]="","No Aplica",IF(AND(MONTH(Tabla2[[#This Row],[FECHA CESE/BAJA]])=MONTH(TODAY()-30),YEAR(Tabla2[[#This Row],[FECHA CESE/BAJA]])=YEAR(TODAY())),MONTH(TODAY()-30)&amp;"-"&amp;YEAR(TODAY()),"Borrar")),"No aplica")</f>
        <v>No Aplica</v>
      </c>
      <c r="AD1203" t="str">
        <f>+IFERROR(IF(Tabla2[[#This Row],[FECHA INICIO DE LABORES EN OBRA]]="","No Aplica",IF(AND(MONTH(Tabla2[[#This Row],[FECHA INICIO DE LABORES EN OBRA]])=MONTH(TODAY()-30),YEAR(Tabla2[[#This Row],[FECHA INICIO DE LABORES EN OBRA]])=YEAR(TODAY())),MONTH(TODAY()-30)&amp;"-"&amp;YEAR(TODAY()),"No Aplica")),"No Aplica")</f>
        <v>No Aplica</v>
      </c>
    </row>
    <row r="1204" spans="1:30" x14ac:dyDescent="0.25">
      <c r="A1204" s="13" t="s">
        <v>5616</v>
      </c>
      <c r="B1204" s="15" t="s">
        <v>5617</v>
      </c>
      <c r="C1204" s="15" t="s">
        <v>5617</v>
      </c>
      <c r="D1204" s="15" t="s">
        <v>5774</v>
      </c>
      <c r="E1204" s="15" t="s">
        <v>5775</v>
      </c>
      <c r="F1204" s="39">
        <v>31185</v>
      </c>
      <c r="G1204" s="15">
        <v>2</v>
      </c>
      <c r="H1204" s="15" t="s">
        <v>5776</v>
      </c>
      <c r="I1204" s="15" t="s">
        <v>5618</v>
      </c>
      <c r="J1204" s="15" t="s">
        <v>5777</v>
      </c>
      <c r="K1204" s="15" t="s">
        <v>2182</v>
      </c>
      <c r="L1204" s="40" t="s">
        <v>6</v>
      </c>
      <c r="M1204" s="39"/>
      <c r="N1204" s="41" t="s">
        <v>2098</v>
      </c>
      <c r="O1204" s="39">
        <v>44957</v>
      </c>
      <c r="P1204" s="40">
        <v>1</v>
      </c>
      <c r="Q1204" s="40">
        <v>4</v>
      </c>
      <c r="R1204" s="40" t="str">
        <f>IFERROR(VLOOKUP(Tabla2[[#This Row],[CONTRATISTA PRNCIPAL]],Hoja1!$L$5:$M$9,2,FALSE),"CJV")</f>
        <v>CJV</v>
      </c>
      <c r="S1204" s="40" t="str">
        <f>IF(Tabla2[[#This Row],[EMPRESA]]=Tabla2[[#This Row],[CONTRATISTA PRNCIPAL]],"Principal","Secundaria")</f>
        <v>Principal</v>
      </c>
      <c r="T1204" s="42">
        <f>IFERROR(1/COUNTIF(Tabla2[CONTRATISTA PRNCIPAL],Tabla2[[#This Row],[CONTRATISTA PRNCIPAL]]),0)</f>
        <v>0.008849557522123894</v>
      </c>
      <c r="U1204" s="43">
        <f>IF(((TODAY()-Tabla2[[#This Row],[FECHA NACIMIENTO]])/365)&lt;18,"Corregir", IF(((TODAY()-Tabla2[[#This Row],[FECHA NACIMIENTO]])/365)&gt;80, "Corregir",ROUNDDOWN(((TODAY()-Tabla2[[#This Row],[FECHA NACIMIENTO]])/365),0)))</f>
        <v>38</v>
      </c>
      <c r="V12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04" s="44" t="str">
        <f>+IF(Tabla2[[#This Row],[Edad]]="Corregir","Corregir","Ok")</f>
        <v>Ok</v>
      </c>
      <c r="X1204" s="42" t="str">
        <f>+IFERROR(VLOOKUP(Tabla2[[#This Row],[DISTRITO SEGÚN DNI]],Hoja1!$A$2:$B$32,2,FALSE),"No")</f>
        <v>No</v>
      </c>
      <c r="Y1204" s="42" t="str">
        <f>IF(OR(LOWER(Tabla2[[#This Row],[GENERO]])="masculino", LOWER(Tabla2[[#This Row],[GENERO]])="femenino"),"OK","Corregir")</f>
        <v>OK</v>
      </c>
      <c r="Z1204" s="42" t="str">
        <f>+IF(Tabla2[[#This Row],[Nro. DNI / CE]]="","Corregir",IF(LEN(Tabla2[[#This Row],[Nro. DNI / CE]])&gt;=8,"OK","Corregir"))</f>
        <v>OK</v>
      </c>
      <c r="AA1204" s="42">
        <f>COUNTIF(Tabla2[APELLIDOS Y NOMBRES],Tabla2[[#This Row],[APELLIDOS Y NOMBRES]])</f>
        <v>1</v>
      </c>
      <c r="AB1204" s="42">
        <f>IF(Tabla2[[#This Row],[Trabajador]]&gt;1,1/Tabla2[[#This Row],[Trabajador]],Tabla2[[#This Row],[Trabajador]])</f>
        <v>1</v>
      </c>
      <c r="AC1204" t="str">
        <f>+IFERROR(IF(Tabla2[[#This Row],[FECHA CESE/BAJA]]="","No Aplica",IF(AND(MONTH(Tabla2[[#This Row],[FECHA CESE/BAJA]])=MONTH(TODAY()-30),YEAR(Tabla2[[#This Row],[FECHA CESE/BAJA]])=YEAR(TODAY())),MONTH(TODAY()-30)&amp;"-"&amp;YEAR(TODAY()),"Borrar")),"No aplica")</f>
        <v>No Aplica</v>
      </c>
      <c r="AD1204" t="str">
        <f>+IFERROR(IF(Tabla2[[#This Row],[FECHA INICIO DE LABORES EN OBRA]]="","No Aplica",IF(AND(MONTH(Tabla2[[#This Row],[FECHA INICIO DE LABORES EN OBRA]])=MONTH(TODAY()-30),YEAR(Tabla2[[#This Row],[FECHA INICIO DE LABORES EN OBRA]])=YEAR(TODAY())),MONTH(TODAY()-30)&amp;"-"&amp;YEAR(TODAY()),"No Aplica")),"No Aplica")</f>
        <v>No Aplica</v>
      </c>
    </row>
    <row r="1205" spans="1:30" x14ac:dyDescent="0.25">
      <c r="A1205" s="13" t="s">
        <v>5616</v>
      </c>
      <c r="B1205" s="15" t="s">
        <v>5617</v>
      </c>
      <c r="C1205" s="15" t="s">
        <v>5617</v>
      </c>
      <c r="D1205" s="15" t="s">
        <v>5778</v>
      </c>
      <c r="E1205" s="15" t="s">
        <v>5779</v>
      </c>
      <c r="F1205" s="39">
        <v>26079</v>
      </c>
      <c r="G1205" s="15">
        <v>2</v>
      </c>
      <c r="H1205" s="15" t="s">
        <v>5776</v>
      </c>
      <c r="I1205" s="15" t="s">
        <v>5618</v>
      </c>
      <c r="J1205" s="15" t="s">
        <v>5780</v>
      </c>
      <c r="K1205" s="15" t="s">
        <v>2294</v>
      </c>
      <c r="L1205" s="40" t="s">
        <v>6</v>
      </c>
      <c r="M1205" s="39"/>
      <c r="N1205" s="41" t="s">
        <v>2098</v>
      </c>
      <c r="O1205" s="39">
        <v>44960</v>
      </c>
      <c r="P1205" s="40">
        <v>1</v>
      </c>
      <c r="Q1205" s="40">
        <v>4</v>
      </c>
      <c r="R1205" s="40" t="str">
        <f>IFERROR(VLOOKUP(Tabla2[[#This Row],[CONTRATISTA PRNCIPAL]],Hoja1!$L$5:$M$9,2,FALSE),"CJV")</f>
        <v>CJV</v>
      </c>
      <c r="S1205" s="40" t="str">
        <f>IF(Tabla2[[#This Row],[EMPRESA]]=Tabla2[[#This Row],[CONTRATISTA PRNCIPAL]],"Principal","Secundaria")</f>
        <v>Principal</v>
      </c>
      <c r="T1205" s="42">
        <f>IFERROR(1/COUNTIF(Tabla2[CONTRATISTA PRNCIPAL],Tabla2[[#This Row],[CONTRATISTA PRNCIPAL]]),0)</f>
        <v>0.008849557522123894</v>
      </c>
      <c r="U1205" s="43">
        <f>IF(((TODAY()-Tabla2[[#This Row],[FECHA NACIMIENTO]])/365)&lt;18,"Corregir", IF(((TODAY()-Tabla2[[#This Row],[FECHA NACIMIENTO]])/365)&gt;80, "Corregir",ROUNDDOWN(((TODAY()-Tabla2[[#This Row],[FECHA NACIMIENTO]])/365),0)))</f>
        <v>52</v>
      </c>
      <c r="V12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05" s="44" t="str">
        <f>+IF(Tabla2[[#This Row],[Edad]]="Corregir","Corregir","Ok")</f>
        <v>Ok</v>
      </c>
      <c r="X1205" s="42" t="str">
        <f>+IFERROR(VLOOKUP(Tabla2[[#This Row],[DISTRITO SEGÚN DNI]],Hoja1!$A$2:$B$32,2,FALSE),"No")</f>
        <v>No</v>
      </c>
      <c r="Y1205" s="42" t="str">
        <f>IF(OR(LOWER(Tabla2[[#This Row],[GENERO]])="masculino", LOWER(Tabla2[[#This Row],[GENERO]])="femenino"),"OK","Corregir")</f>
        <v>OK</v>
      </c>
      <c r="Z1205" s="42" t="str">
        <f>+IF(Tabla2[[#This Row],[Nro. DNI / CE]]="","Corregir",IF(LEN(Tabla2[[#This Row],[Nro. DNI / CE]])&gt;=8,"OK","Corregir"))</f>
        <v>OK</v>
      </c>
      <c r="AA1205" s="42">
        <f>COUNTIF(Tabla2[APELLIDOS Y NOMBRES],Tabla2[[#This Row],[APELLIDOS Y NOMBRES]])</f>
        <v>1</v>
      </c>
      <c r="AB1205" s="42">
        <f>IF(Tabla2[[#This Row],[Trabajador]]&gt;1,1/Tabla2[[#This Row],[Trabajador]],Tabla2[[#This Row],[Trabajador]])</f>
        <v>1</v>
      </c>
      <c r="AC1205" t="str">
        <f>+IFERROR(IF(Tabla2[[#This Row],[FECHA CESE/BAJA]]="","No Aplica",IF(AND(MONTH(Tabla2[[#This Row],[FECHA CESE/BAJA]])=MONTH(TODAY()-30),YEAR(Tabla2[[#This Row],[FECHA CESE/BAJA]])=YEAR(TODAY())),MONTH(TODAY()-30)&amp;"-"&amp;YEAR(TODAY()),"Borrar")),"No aplica")</f>
        <v>No Aplica</v>
      </c>
      <c r="AD1205" t="str">
        <f>+IFERROR(IF(Tabla2[[#This Row],[FECHA INICIO DE LABORES EN OBRA]]="","No Aplica",IF(AND(MONTH(Tabla2[[#This Row],[FECHA INICIO DE LABORES EN OBRA]])=MONTH(TODAY()-30),YEAR(Tabla2[[#This Row],[FECHA INICIO DE LABORES EN OBRA]])=YEAR(TODAY())),MONTH(TODAY()-30)&amp;"-"&amp;YEAR(TODAY()),"No Aplica")),"No Aplica")</f>
        <v>No Aplica</v>
      </c>
    </row>
    <row r="1206" spans="1:30" x14ac:dyDescent="0.25">
      <c r="A1206" s="13" t="s">
        <v>5616</v>
      </c>
      <c r="B1206" s="15" t="s">
        <v>5617</v>
      </c>
      <c r="C1206" s="15" t="s">
        <v>5617</v>
      </c>
      <c r="D1206" s="15" t="s">
        <v>5781</v>
      </c>
      <c r="E1206" s="15" t="s">
        <v>5782</v>
      </c>
      <c r="F1206" s="39">
        <v>34447</v>
      </c>
      <c r="G1206" s="15">
        <v>1</v>
      </c>
      <c r="H1206" s="15" t="s">
        <v>3535</v>
      </c>
      <c r="I1206" s="15" t="s">
        <v>5652</v>
      </c>
      <c r="J1206" s="15" t="s">
        <v>5783</v>
      </c>
      <c r="K1206" s="15" t="s">
        <v>2294</v>
      </c>
      <c r="L1206" s="40" t="s">
        <v>6</v>
      </c>
      <c r="M1206" s="39"/>
      <c r="N1206" s="41" t="s">
        <v>2098</v>
      </c>
      <c r="O1206" s="39">
        <v>44966</v>
      </c>
      <c r="P1206" s="40">
        <v>1</v>
      </c>
      <c r="Q1206" s="40">
        <v>1</v>
      </c>
      <c r="R1206" s="40" t="str">
        <f>IFERROR(VLOOKUP(Tabla2[[#This Row],[CONTRATISTA PRNCIPAL]],Hoja1!$L$5:$M$9,2,FALSE),"CJV")</f>
        <v>CJV</v>
      </c>
      <c r="S1206" s="40" t="str">
        <f>IF(Tabla2[[#This Row],[EMPRESA]]=Tabla2[[#This Row],[CONTRATISTA PRNCIPAL]],"Principal","Secundaria")</f>
        <v>Principal</v>
      </c>
      <c r="T1206" s="42">
        <f>IFERROR(1/COUNTIF(Tabla2[CONTRATISTA PRNCIPAL],Tabla2[[#This Row],[CONTRATISTA PRNCIPAL]]),0)</f>
        <v>0.008849557522123894</v>
      </c>
      <c r="U1206" s="43">
        <f>IF(((TODAY()-Tabla2[[#This Row],[FECHA NACIMIENTO]])/365)&lt;18,"Corregir", IF(((TODAY()-Tabla2[[#This Row],[FECHA NACIMIENTO]])/365)&gt;80, "Corregir",ROUNDDOWN(((TODAY()-Tabla2[[#This Row],[FECHA NACIMIENTO]])/365),0)))</f>
        <v>29</v>
      </c>
      <c r="V12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06" s="44" t="str">
        <f>+IF(Tabla2[[#This Row],[Edad]]="Corregir","Corregir","Ok")</f>
        <v>Ok</v>
      </c>
      <c r="X1206" s="42" t="str">
        <f>+IFERROR(VLOOKUP(Tabla2[[#This Row],[DISTRITO SEGÚN DNI]],Hoja1!$A$2:$B$32,2,FALSE),"No")</f>
        <v>No</v>
      </c>
      <c r="Y1206" s="42" t="str">
        <f>IF(OR(LOWER(Tabla2[[#This Row],[GENERO]])="masculino", LOWER(Tabla2[[#This Row],[GENERO]])="femenino"),"OK","Corregir")</f>
        <v>OK</v>
      </c>
      <c r="Z1206" s="42" t="str">
        <f>+IF(Tabla2[[#This Row],[Nro. DNI / CE]]="","Corregir",IF(LEN(Tabla2[[#This Row],[Nro. DNI / CE]])&gt;=8,"OK","Corregir"))</f>
        <v>OK</v>
      </c>
      <c r="AA1206" s="42">
        <f>COUNTIF(Tabla2[APELLIDOS Y NOMBRES],Tabla2[[#This Row],[APELLIDOS Y NOMBRES]])</f>
        <v>1</v>
      </c>
      <c r="AB1206" s="42">
        <f>IF(Tabla2[[#This Row],[Trabajador]]&gt;1,1/Tabla2[[#This Row],[Trabajador]],Tabla2[[#This Row],[Trabajador]])</f>
        <v>1</v>
      </c>
      <c r="AC1206" t="str">
        <f>+IFERROR(IF(Tabla2[[#This Row],[FECHA CESE/BAJA]]="","No Aplica",IF(AND(MONTH(Tabla2[[#This Row],[FECHA CESE/BAJA]])=MONTH(TODAY()-30),YEAR(Tabla2[[#This Row],[FECHA CESE/BAJA]])=YEAR(TODAY())),MONTH(TODAY()-30)&amp;"-"&amp;YEAR(TODAY()),"Borrar")),"No aplica")</f>
        <v>No Aplica</v>
      </c>
      <c r="AD1206" t="str">
        <f>+IFERROR(IF(Tabla2[[#This Row],[FECHA INICIO DE LABORES EN OBRA]]="","No Aplica",IF(AND(MONTH(Tabla2[[#This Row],[FECHA INICIO DE LABORES EN OBRA]])=MONTH(TODAY()-30),YEAR(Tabla2[[#This Row],[FECHA INICIO DE LABORES EN OBRA]])=YEAR(TODAY())),MONTH(TODAY()-30)&amp;"-"&amp;YEAR(TODAY()),"No Aplica")),"No Aplica")</f>
        <v>No Aplica</v>
      </c>
    </row>
    <row r="1207" spans="1:30" x14ac:dyDescent="0.25">
      <c r="A1207" s="13" t="s">
        <v>5616</v>
      </c>
      <c r="B1207" s="15" t="s">
        <v>5617</v>
      </c>
      <c r="C1207" s="15" t="s">
        <v>5617</v>
      </c>
      <c r="D1207" s="15" t="s">
        <v>5784</v>
      </c>
      <c r="E1207" s="15" t="s">
        <v>5785</v>
      </c>
      <c r="F1207" s="39">
        <v>22699</v>
      </c>
      <c r="G1207" s="15">
        <v>2</v>
      </c>
      <c r="H1207" s="15" t="s">
        <v>2746</v>
      </c>
      <c r="I1207" s="15" t="s">
        <v>5618</v>
      </c>
      <c r="J1207" s="15" t="s">
        <v>5786</v>
      </c>
      <c r="K1207" s="15" t="s">
        <v>2242</v>
      </c>
      <c r="L1207" s="40" t="s">
        <v>6</v>
      </c>
      <c r="M1207" s="39"/>
      <c r="N1207" s="41" t="s">
        <v>2098</v>
      </c>
      <c r="O1207" s="39">
        <v>44970</v>
      </c>
      <c r="P1207" s="40">
        <v>1</v>
      </c>
      <c r="Q1207" s="40">
        <v>4</v>
      </c>
      <c r="R1207" s="40" t="str">
        <f>IFERROR(VLOOKUP(Tabla2[[#This Row],[CONTRATISTA PRNCIPAL]],Hoja1!$L$5:$M$9,2,FALSE),"CJV")</f>
        <v>CJV</v>
      </c>
      <c r="S1207" s="40" t="str">
        <f>IF(Tabla2[[#This Row],[EMPRESA]]=Tabla2[[#This Row],[CONTRATISTA PRNCIPAL]],"Principal","Secundaria")</f>
        <v>Principal</v>
      </c>
      <c r="T1207" s="42">
        <f>IFERROR(1/COUNTIF(Tabla2[CONTRATISTA PRNCIPAL],Tabla2[[#This Row],[CONTRATISTA PRNCIPAL]]),0)</f>
        <v>0.008849557522123894</v>
      </c>
      <c r="U1207" s="43">
        <f>IF(((TODAY()-Tabla2[[#This Row],[FECHA NACIMIENTO]])/365)&lt;18,"Corregir", IF(((TODAY()-Tabla2[[#This Row],[FECHA NACIMIENTO]])/365)&gt;80, "Corregir",ROUNDDOWN(((TODAY()-Tabla2[[#This Row],[FECHA NACIMIENTO]])/365),0)))</f>
        <v>61</v>
      </c>
      <c r="V12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207" s="44" t="str">
        <f>+IF(Tabla2[[#This Row],[Edad]]="Corregir","Corregir","Ok")</f>
        <v>Ok</v>
      </c>
      <c r="X1207" s="42" t="str">
        <f>+IFERROR(VLOOKUP(Tabla2[[#This Row],[DISTRITO SEGÚN DNI]],Hoja1!$A$2:$B$32,2,FALSE),"No")</f>
        <v>No</v>
      </c>
      <c r="Y1207" s="42" t="str">
        <f>IF(OR(LOWER(Tabla2[[#This Row],[GENERO]])="masculino", LOWER(Tabla2[[#This Row],[GENERO]])="femenino"),"OK","Corregir")</f>
        <v>OK</v>
      </c>
      <c r="Z1207" s="42" t="str">
        <f>+IF(Tabla2[[#This Row],[Nro. DNI / CE]]="","Corregir",IF(LEN(Tabla2[[#This Row],[Nro. DNI / CE]])&gt;=8,"OK","Corregir"))</f>
        <v>OK</v>
      </c>
      <c r="AA1207" s="42">
        <f>COUNTIF(Tabla2[APELLIDOS Y NOMBRES],Tabla2[[#This Row],[APELLIDOS Y NOMBRES]])</f>
        <v>1</v>
      </c>
      <c r="AB1207" s="42">
        <f>IF(Tabla2[[#This Row],[Trabajador]]&gt;1,1/Tabla2[[#This Row],[Trabajador]],Tabla2[[#This Row],[Trabajador]])</f>
        <v>1</v>
      </c>
      <c r="AC1207" t="str">
        <f>+IFERROR(IF(Tabla2[[#This Row],[FECHA CESE/BAJA]]="","No Aplica",IF(AND(MONTH(Tabla2[[#This Row],[FECHA CESE/BAJA]])=MONTH(TODAY()-30),YEAR(Tabla2[[#This Row],[FECHA CESE/BAJA]])=YEAR(TODAY())),MONTH(TODAY()-30)&amp;"-"&amp;YEAR(TODAY()),"Borrar")),"No aplica")</f>
        <v>No Aplica</v>
      </c>
      <c r="AD1207" t="str">
        <f>+IFERROR(IF(Tabla2[[#This Row],[FECHA INICIO DE LABORES EN OBRA]]="","No Aplica",IF(AND(MONTH(Tabla2[[#This Row],[FECHA INICIO DE LABORES EN OBRA]])=MONTH(TODAY()-30),YEAR(Tabla2[[#This Row],[FECHA INICIO DE LABORES EN OBRA]])=YEAR(TODAY())),MONTH(TODAY()-30)&amp;"-"&amp;YEAR(TODAY()),"No Aplica")),"No Aplica")</f>
        <v>No Aplica</v>
      </c>
    </row>
    <row r="1208" spans="1:30" x14ac:dyDescent="0.25">
      <c r="A1208" s="13" t="s">
        <v>5616</v>
      </c>
      <c r="B1208" s="15" t="s">
        <v>5617</v>
      </c>
      <c r="C1208" s="15" t="s">
        <v>5617</v>
      </c>
      <c r="D1208" s="15" t="s">
        <v>5787</v>
      </c>
      <c r="E1208" s="15" t="s">
        <v>5788</v>
      </c>
      <c r="F1208" s="39">
        <v>30260</v>
      </c>
      <c r="G1208" s="15">
        <v>2</v>
      </c>
      <c r="H1208" s="15" t="s">
        <v>5765</v>
      </c>
      <c r="I1208" s="15" t="s">
        <v>5618</v>
      </c>
      <c r="J1208" s="15" t="s">
        <v>5789</v>
      </c>
      <c r="K1208" s="15" t="s">
        <v>3086</v>
      </c>
      <c r="L1208" s="40" t="s">
        <v>6</v>
      </c>
      <c r="M1208" s="39"/>
      <c r="N1208" s="41" t="s">
        <v>2098</v>
      </c>
      <c r="O1208" s="39">
        <v>44970</v>
      </c>
      <c r="P1208" s="40">
        <v>1</v>
      </c>
      <c r="Q1208" s="40">
        <v>4</v>
      </c>
      <c r="R1208" s="40" t="str">
        <f>IFERROR(VLOOKUP(Tabla2[[#This Row],[CONTRATISTA PRNCIPAL]],Hoja1!$L$5:$M$9,2,FALSE),"CJV")</f>
        <v>CJV</v>
      </c>
      <c r="S1208" s="40" t="str">
        <f>IF(Tabla2[[#This Row],[EMPRESA]]=Tabla2[[#This Row],[CONTRATISTA PRNCIPAL]],"Principal","Secundaria")</f>
        <v>Principal</v>
      </c>
      <c r="T1208" s="42">
        <f>IFERROR(1/COUNTIF(Tabla2[CONTRATISTA PRNCIPAL],Tabla2[[#This Row],[CONTRATISTA PRNCIPAL]]),0)</f>
        <v>0.008849557522123894</v>
      </c>
      <c r="U1208" s="43">
        <f>IF(((TODAY()-Tabla2[[#This Row],[FECHA NACIMIENTO]])/365)&lt;18,"Corregir", IF(((TODAY()-Tabla2[[#This Row],[FECHA NACIMIENTO]])/365)&gt;80, "Corregir",ROUNDDOWN(((TODAY()-Tabla2[[#This Row],[FECHA NACIMIENTO]])/365),0)))</f>
        <v>40</v>
      </c>
      <c r="V12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08" s="44" t="str">
        <f>+IF(Tabla2[[#This Row],[Edad]]="Corregir","Corregir","Ok")</f>
        <v>Ok</v>
      </c>
      <c r="X1208" s="42" t="str">
        <f>+IFERROR(VLOOKUP(Tabla2[[#This Row],[DISTRITO SEGÚN DNI]],Hoja1!$A$2:$B$32,2,FALSE),"No")</f>
        <v>No</v>
      </c>
      <c r="Y1208" s="42" t="str">
        <f>IF(OR(LOWER(Tabla2[[#This Row],[GENERO]])="masculino", LOWER(Tabla2[[#This Row],[GENERO]])="femenino"),"OK","Corregir")</f>
        <v>OK</v>
      </c>
      <c r="Z1208" s="42" t="str">
        <f>+IF(Tabla2[[#This Row],[Nro. DNI / CE]]="","Corregir",IF(LEN(Tabla2[[#This Row],[Nro. DNI / CE]])&gt;=8,"OK","Corregir"))</f>
        <v>OK</v>
      </c>
      <c r="AA1208" s="42">
        <f>COUNTIF(Tabla2[APELLIDOS Y NOMBRES],Tabla2[[#This Row],[APELLIDOS Y NOMBRES]])</f>
        <v>1</v>
      </c>
      <c r="AB1208" s="42">
        <f>IF(Tabla2[[#This Row],[Trabajador]]&gt;1,1/Tabla2[[#This Row],[Trabajador]],Tabla2[[#This Row],[Trabajador]])</f>
        <v>1</v>
      </c>
      <c r="AC1208" t="str">
        <f>+IFERROR(IF(Tabla2[[#This Row],[FECHA CESE/BAJA]]="","No Aplica",IF(AND(MONTH(Tabla2[[#This Row],[FECHA CESE/BAJA]])=MONTH(TODAY()-30),YEAR(Tabla2[[#This Row],[FECHA CESE/BAJA]])=YEAR(TODAY())),MONTH(TODAY()-30)&amp;"-"&amp;YEAR(TODAY()),"Borrar")),"No aplica")</f>
        <v>No Aplica</v>
      </c>
      <c r="AD1208" t="str">
        <f>+IFERROR(IF(Tabla2[[#This Row],[FECHA INICIO DE LABORES EN OBRA]]="","No Aplica",IF(AND(MONTH(Tabla2[[#This Row],[FECHA INICIO DE LABORES EN OBRA]])=MONTH(TODAY()-30),YEAR(Tabla2[[#This Row],[FECHA INICIO DE LABORES EN OBRA]])=YEAR(TODAY())),MONTH(TODAY()-30)&amp;"-"&amp;YEAR(TODAY()),"No Aplica")),"No Aplica")</f>
        <v>No Aplica</v>
      </c>
    </row>
    <row r="1209" spans="1:30" x14ac:dyDescent="0.25">
      <c r="A1209" s="13" t="s">
        <v>5616</v>
      </c>
      <c r="B1209" s="15" t="s">
        <v>5617</v>
      </c>
      <c r="C1209" s="15" t="s">
        <v>5617</v>
      </c>
      <c r="D1209" s="15" t="s">
        <v>455</v>
      </c>
      <c r="E1209" s="15" t="s">
        <v>456</v>
      </c>
      <c r="F1209" s="39">
        <v>27228</v>
      </c>
      <c r="G1209" s="15">
        <v>2</v>
      </c>
      <c r="H1209" s="15" t="s">
        <v>3129</v>
      </c>
      <c r="I1209" s="15" t="s">
        <v>5618</v>
      </c>
      <c r="J1209" s="15" t="s">
        <v>5790</v>
      </c>
      <c r="K1209" s="15" t="s">
        <v>2018</v>
      </c>
      <c r="L1209" s="40" t="s">
        <v>6</v>
      </c>
      <c r="M1209" s="39"/>
      <c r="N1209" s="41" t="s">
        <v>2098</v>
      </c>
      <c r="O1209" s="39">
        <v>44974</v>
      </c>
      <c r="P1209" s="40">
        <v>1</v>
      </c>
      <c r="Q1209" s="40">
        <v>4</v>
      </c>
      <c r="R1209" s="40" t="str">
        <f>IFERROR(VLOOKUP(Tabla2[[#This Row],[CONTRATISTA PRNCIPAL]],Hoja1!$L$5:$M$9,2,FALSE),"CJV")</f>
        <v>CJV</v>
      </c>
      <c r="S1209" s="40" t="str">
        <f>IF(Tabla2[[#This Row],[EMPRESA]]=Tabla2[[#This Row],[CONTRATISTA PRNCIPAL]],"Principal","Secundaria")</f>
        <v>Principal</v>
      </c>
      <c r="T1209" s="42">
        <f>IFERROR(1/COUNTIF(Tabla2[CONTRATISTA PRNCIPAL],Tabla2[[#This Row],[CONTRATISTA PRNCIPAL]]),0)</f>
        <v>0.008849557522123894</v>
      </c>
      <c r="U1209" s="43">
        <f>IF(((TODAY()-Tabla2[[#This Row],[FECHA NACIMIENTO]])/365)&lt;18,"Corregir", IF(((TODAY()-Tabla2[[#This Row],[FECHA NACIMIENTO]])/365)&gt;80, "Corregir",ROUNDDOWN(((TODAY()-Tabla2[[#This Row],[FECHA NACIMIENTO]])/365),0)))</f>
        <v>49</v>
      </c>
      <c r="V12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09" s="44" t="str">
        <f>+IF(Tabla2[[#This Row],[Edad]]="Corregir","Corregir","Ok")</f>
        <v>Ok</v>
      </c>
      <c r="X1209" s="42" t="str">
        <f>+IFERROR(VLOOKUP(Tabla2[[#This Row],[DISTRITO SEGÚN DNI]],Hoja1!$A$2:$B$32,2,FALSE),"No")</f>
        <v>CALLAO</v>
      </c>
      <c r="Y1209" s="42" t="str">
        <f>IF(OR(LOWER(Tabla2[[#This Row],[GENERO]])="masculino", LOWER(Tabla2[[#This Row],[GENERO]])="femenino"),"OK","Corregir")</f>
        <v>OK</v>
      </c>
      <c r="Z1209" s="42" t="str">
        <f>+IF(Tabla2[[#This Row],[Nro. DNI / CE]]="","Corregir",IF(LEN(Tabla2[[#This Row],[Nro. DNI / CE]])&gt;=8,"OK","Corregir"))</f>
        <v>OK</v>
      </c>
      <c r="AA1209" s="42">
        <f>COUNTIF(Tabla2[APELLIDOS Y NOMBRES],Tabla2[[#This Row],[APELLIDOS Y NOMBRES]])</f>
        <v>1</v>
      </c>
      <c r="AB1209" s="42">
        <f>IF(Tabla2[[#This Row],[Trabajador]]&gt;1,1/Tabla2[[#This Row],[Trabajador]],Tabla2[[#This Row],[Trabajador]])</f>
        <v>1</v>
      </c>
      <c r="AC1209" t="str">
        <f>+IFERROR(IF(Tabla2[[#This Row],[FECHA CESE/BAJA]]="","No Aplica",IF(AND(MONTH(Tabla2[[#This Row],[FECHA CESE/BAJA]])=MONTH(TODAY()-30),YEAR(Tabla2[[#This Row],[FECHA CESE/BAJA]])=YEAR(TODAY())),MONTH(TODAY()-30)&amp;"-"&amp;YEAR(TODAY()),"Borrar")),"No aplica")</f>
        <v>No Aplica</v>
      </c>
      <c r="AD1209" t="str">
        <f>+IFERROR(IF(Tabla2[[#This Row],[FECHA INICIO DE LABORES EN OBRA]]="","No Aplica",IF(AND(MONTH(Tabla2[[#This Row],[FECHA INICIO DE LABORES EN OBRA]])=MONTH(TODAY()-30),YEAR(Tabla2[[#This Row],[FECHA INICIO DE LABORES EN OBRA]])=YEAR(TODAY())),MONTH(TODAY()-30)&amp;"-"&amp;YEAR(TODAY()),"No Aplica")),"No Aplica")</f>
        <v>No Aplica</v>
      </c>
    </row>
    <row r="1210" spans="1:30" x14ac:dyDescent="0.25">
      <c r="A1210" s="13" t="s">
        <v>5616</v>
      </c>
      <c r="B1210" s="15" t="s">
        <v>5617</v>
      </c>
      <c r="C1210" s="15" t="s">
        <v>5617</v>
      </c>
      <c r="D1210" s="15" t="s">
        <v>5791</v>
      </c>
      <c r="E1210" s="15" t="s">
        <v>5792</v>
      </c>
      <c r="F1210" s="39">
        <v>26786</v>
      </c>
      <c r="G1210" s="15">
        <v>2</v>
      </c>
      <c r="H1210" s="15" t="s">
        <v>2746</v>
      </c>
      <c r="I1210" s="15" t="s">
        <v>5618</v>
      </c>
      <c r="J1210" s="15" t="s">
        <v>5793</v>
      </c>
      <c r="K1210" s="15" t="s">
        <v>2267</v>
      </c>
      <c r="L1210" s="40" t="s">
        <v>6</v>
      </c>
      <c r="M1210" s="39"/>
      <c r="N1210" s="41" t="s">
        <v>2098</v>
      </c>
      <c r="O1210" s="39">
        <v>44974</v>
      </c>
      <c r="P1210" s="40">
        <v>1</v>
      </c>
      <c r="Q1210" s="40">
        <v>4</v>
      </c>
      <c r="R1210" s="40" t="str">
        <f>IFERROR(VLOOKUP(Tabla2[[#This Row],[CONTRATISTA PRNCIPAL]],Hoja1!$L$5:$M$9,2,FALSE),"CJV")</f>
        <v>CJV</v>
      </c>
      <c r="S1210" s="40" t="str">
        <f>IF(Tabla2[[#This Row],[EMPRESA]]=Tabla2[[#This Row],[CONTRATISTA PRNCIPAL]],"Principal","Secundaria")</f>
        <v>Principal</v>
      </c>
      <c r="T1210" s="42">
        <f>IFERROR(1/COUNTIF(Tabla2[CONTRATISTA PRNCIPAL],Tabla2[[#This Row],[CONTRATISTA PRNCIPAL]]),0)</f>
        <v>0.008849557522123894</v>
      </c>
      <c r="U1210" s="43">
        <f>IF(((TODAY()-Tabla2[[#This Row],[FECHA NACIMIENTO]])/365)&lt;18,"Corregir", IF(((TODAY()-Tabla2[[#This Row],[FECHA NACIMIENTO]])/365)&gt;80, "Corregir",ROUNDDOWN(((TODAY()-Tabla2[[#This Row],[FECHA NACIMIENTO]])/365),0)))</f>
        <v>50</v>
      </c>
      <c r="V12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10" s="44" t="str">
        <f>+IF(Tabla2[[#This Row],[Edad]]="Corregir","Corregir","Ok")</f>
        <v>Ok</v>
      </c>
      <c r="X1210" s="42" t="str">
        <f>+IFERROR(VLOOKUP(Tabla2[[#This Row],[DISTRITO SEGÚN DNI]],Hoja1!$A$2:$B$32,2,FALSE),"No")</f>
        <v>No</v>
      </c>
      <c r="Y1210" s="42" t="str">
        <f>IF(OR(LOWER(Tabla2[[#This Row],[GENERO]])="masculino", LOWER(Tabla2[[#This Row],[GENERO]])="femenino"),"OK","Corregir")</f>
        <v>OK</v>
      </c>
      <c r="Z1210" s="42" t="str">
        <f>+IF(Tabla2[[#This Row],[Nro. DNI / CE]]="","Corregir",IF(LEN(Tabla2[[#This Row],[Nro. DNI / CE]])&gt;=8,"OK","Corregir"))</f>
        <v>OK</v>
      </c>
      <c r="AA1210" s="42">
        <f>COUNTIF(Tabla2[APELLIDOS Y NOMBRES],Tabla2[[#This Row],[APELLIDOS Y NOMBRES]])</f>
        <v>1</v>
      </c>
      <c r="AB1210" s="42">
        <f>IF(Tabla2[[#This Row],[Trabajador]]&gt;1,1/Tabla2[[#This Row],[Trabajador]],Tabla2[[#This Row],[Trabajador]])</f>
        <v>1</v>
      </c>
      <c r="AC1210" t="str">
        <f>+IFERROR(IF(Tabla2[[#This Row],[FECHA CESE/BAJA]]="","No Aplica",IF(AND(MONTH(Tabla2[[#This Row],[FECHA CESE/BAJA]])=MONTH(TODAY()-30),YEAR(Tabla2[[#This Row],[FECHA CESE/BAJA]])=YEAR(TODAY())),MONTH(TODAY()-30)&amp;"-"&amp;YEAR(TODAY()),"Borrar")),"No aplica")</f>
        <v>No Aplica</v>
      </c>
      <c r="AD1210" t="str">
        <f>+IFERROR(IF(Tabla2[[#This Row],[FECHA INICIO DE LABORES EN OBRA]]="","No Aplica",IF(AND(MONTH(Tabla2[[#This Row],[FECHA INICIO DE LABORES EN OBRA]])=MONTH(TODAY()-30),YEAR(Tabla2[[#This Row],[FECHA INICIO DE LABORES EN OBRA]])=YEAR(TODAY())),MONTH(TODAY()-30)&amp;"-"&amp;YEAR(TODAY()),"No Aplica")),"No Aplica")</f>
        <v>No Aplica</v>
      </c>
    </row>
    <row r="1211" spans="1:30" x14ac:dyDescent="0.25">
      <c r="A1211" s="13" t="s">
        <v>5616</v>
      </c>
      <c r="B1211" s="15" t="s">
        <v>5617</v>
      </c>
      <c r="C1211" s="15" t="s">
        <v>5617</v>
      </c>
      <c r="D1211" s="15" t="s">
        <v>5794</v>
      </c>
      <c r="E1211" s="15" t="s">
        <v>5795</v>
      </c>
      <c r="F1211" s="39">
        <v>27694</v>
      </c>
      <c r="G1211" s="15">
        <v>2</v>
      </c>
      <c r="H1211" s="15" t="s">
        <v>3129</v>
      </c>
      <c r="I1211" s="15" t="s">
        <v>5618</v>
      </c>
      <c r="J1211" s="15" t="s">
        <v>5796</v>
      </c>
      <c r="K1211" s="15" t="s">
        <v>2272</v>
      </c>
      <c r="L1211" s="40" t="s">
        <v>6</v>
      </c>
      <c r="M1211" s="39"/>
      <c r="N1211" s="41" t="s">
        <v>2098</v>
      </c>
      <c r="O1211" s="39">
        <v>44977</v>
      </c>
      <c r="P1211" s="40">
        <v>1</v>
      </c>
      <c r="Q1211" s="40">
        <v>4</v>
      </c>
      <c r="R1211" s="40" t="str">
        <f>IFERROR(VLOOKUP(Tabla2[[#This Row],[CONTRATISTA PRNCIPAL]],Hoja1!$L$5:$M$9,2,FALSE),"CJV")</f>
        <v>CJV</v>
      </c>
      <c r="S1211" s="40" t="str">
        <f>IF(Tabla2[[#This Row],[EMPRESA]]=Tabla2[[#This Row],[CONTRATISTA PRNCIPAL]],"Principal","Secundaria")</f>
        <v>Principal</v>
      </c>
      <c r="T1211" s="42">
        <f>IFERROR(1/COUNTIF(Tabla2[CONTRATISTA PRNCIPAL],Tabla2[[#This Row],[CONTRATISTA PRNCIPAL]]),0)</f>
        <v>0.008849557522123894</v>
      </c>
      <c r="U1211" s="43">
        <f>IF(((TODAY()-Tabla2[[#This Row],[FECHA NACIMIENTO]])/365)&lt;18,"Corregir", IF(((TODAY()-Tabla2[[#This Row],[FECHA NACIMIENTO]])/365)&gt;80, "Corregir",ROUNDDOWN(((TODAY()-Tabla2[[#This Row],[FECHA NACIMIENTO]])/365),0)))</f>
        <v>47</v>
      </c>
      <c r="V12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11" s="44" t="str">
        <f>+IF(Tabla2[[#This Row],[Edad]]="Corregir","Corregir","Ok")</f>
        <v>Ok</v>
      </c>
      <c r="X1211" s="42" t="str">
        <f>+IFERROR(VLOOKUP(Tabla2[[#This Row],[DISTRITO SEGÚN DNI]],Hoja1!$A$2:$B$32,2,FALSE),"No")</f>
        <v>No</v>
      </c>
      <c r="Y1211" s="42" t="str">
        <f>IF(OR(LOWER(Tabla2[[#This Row],[GENERO]])="masculino", LOWER(Tabla2[[#This Row],[GENERO]])="femenino"),"OK","Corregir")</f>
        <v>OK</v>
      </c>
      <c r="Z1211" s="42" t="str">
        <f>+IF(Tabla2[[#This Row],[Nro. DNI / CE]]="","Corregir",IF(LEN(Tabla2[[#This Row],[Nro. DNI / CE]])&gt;=8,"OK","Corregir"))</f>
        <v>OK</v>
      </c>
      <c r="AA1211" s="42">
        <f>COUNTIF(Tabla2[APELLIDOS Y NOMBRES],Tabla2[[#This Row],[APELLIDOS Y NOMBRES]])</f>
        <v>1</v>
      </c>
      <c r="AB1211" s="42">
        <f>IF(Tabla2[[#This Row],[Trabajador]]&gt;1,1/Tabla2[[#This Row],[Trabajador]],Tabla2[[#This Row],[Trabajador]])</f>
        <v>1</v>
      </c>
      <c r="AC1211" t="str">
        <f>+IFERROR(IF(Tabla2[[#This Row],[FECHA CESE/BAJA]]="","No Aplica",IF(AND(MONTH(Tabla2[[#This Row],[FECHA CESE/BAJA]])=MONTH(TODAY()-30),YEAR(Tabla2[[#This Row],[FECHA CESE/BAJA]])=YEAR(TODAY())),MONTH(TODAY()-30)&amp;"-"&amp;YEAR(TODAY()),"Borrar")),"No aplica")</f>
        <v>No Aplica</v>
      </c>
      <c r="AD1211" t="str">
        <f>+IFERROR(IF(Tabla2[[#This Row],[FECHA INICIO DE LABORES EN OBRA]]="","No Aplica",IF(AND(MONTH(Tabla2[[#This Row],[FECHA INICIO DE LABORES EN OBRA]])=MONTH(TODAY()-30),YEAR(Tabla2[[#This Row],[FECHA INICIO DE LABORES EN OBRA]])=YEAR(TODAY())),MONTH(TODAY()-30)&amp;"-"&amp;YEAR(TODAY()),"No Aplica")),"No Aplica")</f>
        <v>No Aplica</v>
      </c>
    </row>
    <row r="1212" spans="1:30" x14ac:dyDescent="0.25">
      <c r="A1212" s="13" t="s">
        <v>5616</v>
      </c>
      <c r="B1212" s="15" t="s">
        <v>5617</v>
      </c>
      <c r="C1212" s="15" t="s">
        <v>5617</v>
      </c>
      <c r="D1212" s="15" t="s">
        <v>5797</v>
      </c>
      <c r="E1212" s="15" t="s">
        <v>5798</v>
      </c>
      <c r="F1212" s="39">
        <v>24071</v>
      </c>
      <c r="G1212" s="15">
        <v>2</v>
      </c>
      <c r="H1212" s="15" t="s">
        <v>2746</v>
      </c>
      <c r="I1212" s="15" t="s">
        <v>5618</v>
      </c>
      <c r="J1212" s="15" t="s">
        <v>5799</v>
      </c>
      <c r="K1212" s="15" t="s">
        <v>2182</v>
      </c>
      <c r="L1212" s="40" t="s">
        <v>6</v>
      </c>
      <c r="M1212" s="39"/>
      <c r="N1212" s="41" t="s">
        <v>2098</v>
      </c>
      <c r="O1212" s="39">
        <v>44977</v>
      </c>
      <c r="P1212" s="40">
        <v>1</v>
      </c>
      <c r="Q1212" s="40">
        <v>4</v>
      </c>
      <c r="R1212" s="40" t="str">
        <f>IFERROR(VLOOKUP(Tabla2[[#This Row],[CONTRATISTA PRNCIPAL]],Hoja1!$L$5:$M$9,2,FALSE),"CJV")</f>
        <v>CJV</v>
      </c>
      <c r="S1212" s="40" t="str">
        <f>IF(Tabla2[[#This Row],[EMPRESA]]=Tabla2[[#This Row],[CONTRATISTA PRNCIPAL]],"Principal","Secundaria")</f>
        <v>Principal</v>
      </c>
      <c r="T1212" s="42">
        <f>IFERROR(1/COUNTIF(Tabla2[CONTRATISTA PRNCIPAL],Tabla2[[#This Row],[CONTRATISTA PRNCIPAL]]),0)</f>
        <v>0.008849557522123894</v>
      </c>
      <c r="U1212" s="43">
        <f>IF(((TODAY()-Tabla2[[#This Row],[FECHA NACIMIENTO]])/365)&lt;18,"Corregir", IF(((TODAY()-Tabla2[[#This Row],[FECHA NACIMIENTO]])/365)&gt;80, "Corregir",ROUNDDOWN(((TODAY()-Tabla2[[#This Row],[FECHA NACIMIENTO]])/365),0)))</f>
        <v>57</v>
      </c>
      <c r="V12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12" s="44" t="str">
        <f>+IF(Tabla2[[#This Row],[Edad]]="Corregir","Corregir","Ok")</f>
        <v>Ok</v>
      </c>
      <c r="X1212" s="42" t="str">
        <f>+IFERROR(VLOOKUP(Tabla2[[#This Row],[DISTRITO SEGÚN DNI]],Hoja1!$A$2:$B$32,2,FALSE),"No")</f>
        <v>No</v>
      </c>
      <c r="Y1212" s="42" t="str">
        <f>IF(OR(LOWER(Tabla2[[#This Row],[GENERO]])="masculino", LOWER(Tabla2[[#This Row],[GENERO]])="femenino"),"OK","Corregir")</f>
        <v>OK</v>
      </c>
      <c r="Z1212" s="42" t="str">
        <f>+IF(Tabla2[[#This Row],[Nro. DNI / CE]]="","Corregir",IF(LEN(Tabla2[[#This Row],[Nro. DNI / CE]])&gt;=8,"OK","Corregir"))</f>
        <v>OK</v>
      </c>
      <c r="AA1212" s="42">
        <f>COUNTIF(Tabla2[APELLIDOS Y NOMBRES],Tabla2[[#This Row],[APELLIDOS Y NOMBRES]])</f>
        <v>1</v>
      </c>
      <c r="AB1212" s="42">
        <f>IF(Tabla2[[#This Row],[Trabajador]]&gt;1,1/Tabla2[[#This Row],[Trabajador]],Tabla2[[#This Row],[Trabajador]])</f>
        <v>1</v>
      </c>
      <c r="AC1212" t="str">
        <f>+IFERROR(IF(Tabla2[[#This Row],[FECHA CESE/BAJA]]="","No Aplica",IF(AND(MONTH(Tabla2[[#This Row],[FECHA CESE/BAJA]])=MONTH(TODAY()-30),YEAR(Tabla2[[#This Row],[FECHA CESE/BAJA]])=YEAR(TODAY())),MONTH(TODAY()-30)&amp;"-"&amp;YEAR(TODAY()),"Borrar")),"No aplica")</f>
        <v>No Aplica</v>
      </c>
      <c r="AD1212" t="str">
        <f>+IFERROR(IF(Tabla2[[#This Row],[FECHA INICIO DE LABORES EN OBRA]]="","No Aplica",IF(AND(MONTH(Tabla2[[#This Row],[FECHA INICIO DE LABORES EN OBRA]])=MONTH(TODAY()-30),YEAR(Tabla2[[#This Row],[FECHA INICIO DE LABORES EN OBRA]])=YEAR(TODAY())),MONTH(TODAY()-30)&amp;"-"&amp;YEAR(TODAY()),"No Aplica")),"No Aplica")</f>
        <v>No Aplica</v>
      </c>
    </row>
    <row r="1213" spans="1:30" x14ac:dyDescent="0.25">
      <c r="A1213" s="13" t="s">
        <v>5616</v>
      </c>
      <c r="B1213" s="15" t="s">
        <v>5617</v>
      </c>
      <c r="C1213" s="15" t="s">
        <v>5617</v>
      </c>
      <c r="D1213" s="15" t="s">
        <v>349</v>
      </c>
      <c r="E1213" s="15" t="s">
        <v>350</v>
      </c>
      <c r="F1213" s="39">
        <v>27487</v>
      </c>
      <c r="G1213" s="15">
        <v>2</v>
      </c>
      <c r="H1213" s="15" t="s">
        <v>2746</v>
      </c>
      <c r="I1213" s="15" t="s">
        <v>5618</v>
      </c>
      <c r="J1213" s="15" t="s">
        <v>5800</v>
      </c>
      <c r="K1213" s="15" t="s">
        <v>17</v>
      </c>
      <c r="L1213" s="40" t="s">
        <v>6</v>
      </c>
      <c r="M1213" s="39"/>
      <c r="N1213" s="41" t="s">
        <v>2098</v>
      </c>
      <c r="O1213" s="39">
        <v>44977</v>
      </c>
      <c r="P1213" s="40">
        <v>1</v>
      </c>
      <c r="Q1213" s="40">
        <v>4</v>
      </c>
      <c r="R1213" s="40" t="str">
        <f>IFERROR(VLOOKUP(Tabla2[[#This Row],[CONTRATISTA PRNCIPAL]],Hoja1!$L$5:$M$9,2,FALSE),"CJV")</f>
        <v>CJV</v>
      </c>
      <c r="S1213" s="40" t="str">
        <f>IF(Tabla2[[#This Row],[EMPRESA]]=Tabla2[[#This Row],[CONTRATISTA PRNCIPAL]],"Principal","Secundaria")</f>
        <v>Principal</v>
      </c>
      <c r="T1213" s="42">
        <f>IFERROR(1/COUNTIF(Tabla2[CONTRATISTA PRNCIPAL],Tabla2[[#This Row],[CONTRATISTA PRNCIPAL]]),0)</f>
        <v>0.008849557522123894</v>
      </c>
      <c r="U1213" s="43">
        <f>IF(((TODAY()-Tabla2[[#This Row],[FECHA NACIMIENTO]])/365)&lt;18,"Corregir", IF(((TODAY()-Tabla2[[#This Row],[FECHA NACIMIENTO]])/365)&gt;80, "Corregir",ROUNDDOWN(((TODAY()-Tabla2[[#This Row],[FECHA NACIMIENTO]])/365),0)))</f>
        <v>48</v>
      </c>
      <c r="V12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13" s="44" t="str">
        <f>+IF(Tabla2[[#This Row],[Edad]]="Corregir","Corregir","Ok")</f>
        <v>Ok</v>
      </c>
      <c r="X1213" s="42" t="str">
        <f>+IFERROR(VLOOKUP(Tabla2[[#This Row],[DISTRITO SEGÚN DNI]],Hoja1!$A$2:$B$32,2,FALSE),"No")</f>
        <v>ATE</v>
      </c>
      <c r="Y1213" s="42" t="str">
        <f>IF(OR(LOWER(Tabla2[[#This Row],[GENERO]])="masculino", LOWER(Tabla2[[#This Row],[GENERO]])="femenino"),"OK","Corregir")</f>
        <v>OK</v>
      </c>
      <c r="Z1213" s="42" t="str">
        <f>+IF(Tabla2[[#This Row],[Nro. DNI / CE]]="","Corregir",IF(LEN(Tabla2[[#This Row],[Nro. DNI / CE]])&gt;=8,"OK","Corregir"))</f>
        <v>OK</v>
      </c>
      <c r="AA1213" s="42">
        <f>COUNTIF(Tabla2[APELLIDOS Y NOMBRES],Tabla2[[#This Row],[APELLIDOS Y NOMBRES]])</f>
        <v>1</v>
      </c>
      <c r="AB1213" s="42">
        <f>IF(Tabla2[[#This Row],[Trabajador]]&gt;1,1/Tabla2[[#This Row],[Trabajador]],Tabla2[[#This Row],[Trabajador]])</f>
        <v>1</v>
      </c>
      <c r="AC1213" t="str">
        <f>+IFERROR(IF(Tabla2[[#This Row],[FECHA CESE/BAJA]]="","No Aplica",IF(AND(MONTH(Tabla2[[#This Row],[FECHA CESE/BAJA]])=MONTH(TODAY()-30),YEAR(Tabla2[[#This Row],[FECHA CESE/BAJA]])=YEAR(TODAY())),MONTH(TODAY()-30)&amp;"-"&amp;YEAR(TODAY()),"Borrar")),"No aplica")</f>
        <v>No Aplica</v>
      </c>
      <c r="AD1213" t="str">
        <f>+IFERROR(IF(Tabla2[[#This Row],[FECHA INICIO DE LABORES EN OBRA]]="","No Aplica",IF(AND(MONTH(Tabla2[[#This Row],[FECHA INICIO DE LABORES EN OBRA]])=MONTH(TODAY()-30),YEAR(Tabla2[[#This Row],[FECHA INICIO DE LABORES EN OBRA]])=YEAR(TODAY())),MONTH(TODAY()-30)&amp;"-"&amp;YEAR(TODAY()),"No Aplica")),"No Aplica")</f>
        <v>No Aplica</v>
      </c>
    </row>
    <row r="1214" spans="1:30" x14ac:dyDescent="0.25">
      <c r="A1214" s="13" t="s">
        <v>5616</v>
      </c>
      <c r="B1214" s="15" t="s">
        <v>5617</v>
      </c>
      <c r="C1214" s="15" t="s">
        <v>5617</v>
      </c>
      <c r="D1214" s="15" t="s">
        <v>5801</v>
      </c>
      <c r="E1214" s="15" t="s">
        <v>5802</v>
      </c>
      <c r="F1214" s="39">
        <v>35585</v>
      </c>
      <c r="G1214" s="15">
        <v>2</v>
      </c>
      <c r="H1214" s="15" t="s">
        <v>2751</v>
      </c>
      <c r="I1214" s="15" t="s">
        <v>5652</v>
      </c>
      <c r="J1214" s="15" t="s">
        <v>5803</v>
      </c>
      <c r="K1214" s="15" t="s">
        <v>3500</v>
      </c>
      <c r="L1214" s="40" t="s">
        <v>6</v>
      </c>
      <c r="M1214" s="39"/>
      <c r="N1214" s="41" t="s">
        <v>2098</v>
      </c>
      <c r="O1214" s="39">
        <v>44977</v>
      </c>
      <c r="P1214" s="40">
        <v>1</v>
      </c>
      <c r="Q1214" s="40">
        <v>4</v>
      </c>
      <c r="R1214" s="40" t="str">
        <f>IFERROR(VLOOKUP(Tabla2[[#This Row],[CONTRATISTA PRNCIPAL]],Hoja1!$L$5:$M$9,2,FALSE),"CJV")</f>
        <v>CJV</v>
      </c>
      <c r="S1214" s="40" t="str">
        <f>IF(Tabla2[[#This Row],[EMPRESA]]=Tabla2[[#This Row],[CONTRATISTA PRNCIPAL]],"Principal","Secundaria")</f>
        <v>Principal</v>
      </c>
      <c r="T1214" s="42">
        <f>IFERROR(1/COUNTIF(Tabla2[CONTRATISTA PRNCIPAL],Tabla2[[#This Row],[CONTRATISTA PRNCIPAL]]),0)</f>
        <v>0.008849557522123894</v>
      </c>
      <c r="U1214" s="43">
        <f>IF(((TODAY()-Tabla2[[#This Row],[FECHA NACIMIENTO]])/365)&lt;18,"Corregir", IF(((TODAY()-Tabla2[[#This Row],[FECHA NACIMIENTO]])/365)&gt;80, "Corregir",ROUNDDOWN(((TODAY()-Tabla2[[#This Row],[FECHA NACIMIENTO]])/365),0)))</f>
        <v>26</v>
      </c>
      <c r="V12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14" s="44" t="str">
        <f>+IF(Tabla2[[#This Row],[Edad]]="Corregir","Corregir","Ok")</f>
        <v>Ok</v>
      </c>
      <c r="X1214" s="42" t="str">
        <f>+IFERROR(VLOOKUP(Tabla2[[#This Row],[DISTRITO SEGÚN DNI]],Hoja1!$A$2:$B$32,2,FALSE),"No")</f>
        <v>No</v>
      </c>
      <c r="Y1214" s="42" t="str">
        <f>IF(OR(LOWER(Tabla2[[#This Row],[GENERO]])="masculino", LOWER(Tabla2[[#This Row],[GENERO]])="femenino"),"OK","Corregir")</f>
        <v>OK</v>
      </c>
      <c r="Z1214" s="42" t="str">
        <f>+IF(Tabla2[[#This Row],[Nro. DNI / CE]]="","Corregir",IF(LEN(Tabla2[[#This Row],[Nro. DNI / CE]])&gt;=8,"OK","Corregir"))</f>
        <v>OK</v>
      </c>
      <c r="AA1214" s="42">
        <f>COUNTIF(Tabla2[APELLIDOS Y NOMBRES],Tabla2[[#This Row],[APELLIDOS Y NOMBRES]])</f>
        <v>1</v>
      </c>
      <c r="AB1214" s="42">
        <f>IF(Tabla2[[#This Row],[Trabajador]]&gt;1,1/Tabla2[[#This Row],[Trabajador]],Tabla2[[#This Row],[Trabajador]])</f>
        <v>1</v>
      </c>
      <c r="AC1214" t="str">
        <f>+IFERROR(IF(Tabla2[[#This Row],[FECHA CESE/BAJA]]="","No Aplica",IF(AND(MONTH(Tabla2[[#This Row],[FECHA CESE/BAJA]])=MONTH(TODAY()-30),YEAR(Tabla2[[#This Row],[FECHA CESE/BAJA]])=YEAR(TODAY())),MONTH(TODAY()-30)&amp;"-"&amp;YEAR(TODAY()),"Borrar")),"No aplica")</f>
        <v>No Aplica</v>
      </c>
      <c r="AD1214" t="str">
        <f>+IFERROR(IF(Tabla2[[#This Row],[FECHA INICIO DE LABORES EN OBRA]]="","No Aplica",IF(AND(MONTH(Tabla2[[#This Row],[FECHA INICIO DE LABORES EN OBRA]])=MONTH(TODAY()-30),YEAR(Tabla2[[#This Row],[FECHA INICIO DE LABORES EN OBRA]])=YEAR(TODAY())),MONTH(TODAY()-30)&amp;"-"&amp;YEAR(TODAY()),"No Aplica")),"No Aplica")</f>
        <v>No Aplica</v>
      </c>
    </row>
    <row r="1215" spans="1:30" x14ac:dyDescent="0.25">
      <c r="A1215" s="13" t="s">
        <v>5616</v>
      </c>
      <c r="B1215" s="15" t="s">
        <v>5617</v>
      </c>
      <c r="C1215" s="15" t="s">
        <v>5617</v>
      </c>
      <c r="D1215" s="15" t="s">
        <v>5804</v>
      </c>
      <c r="E1215" s="15" t="s">
        <v>5805</v>
      </c>
      <c r="F1215" s="39">
        <v>26754</v>
      </c>
      <c r="G1215" s="15">
        <v>2</v>
      </c>
      <c r="H1215" s="15" t="s">
        <v>3129</v>
      </c>
      <c r="I1215" s="15" t="s">
        <v>5618</v>
      </c>
      <c r="J1215" s="15" t="s">
        <v>5806</v>
      </c>
      <c r="K1215" s="15" t="s">
        <v>2445</v>
      </c>
      <c r="L1215" s="40" t="s">
        <v>6</v>
      </c>
      <c r="M1215" s="39"/>
      <c r="N1215" s="41" t="s">
        <v>2098</v>
      </c>
      <c r="O1215" s="39">
        <v>44977</v>
      </c>
      <c r="P1215" s="40">
        <v>1</v>
      </c>
      <c r="Q1215" s="40">
        <v>4</v>
      </c>
      <c r="R1215" s="40" t="str">
        <f>IFERROR(VLOOKUP(Tabla2[[#This Row],[CONTRATISTA PRNCIPAL]],Hoja1!$L$5:$M$9,2,FALSE),"CJV")</f>
        <v>CJV</v>
      </c>
      <c r="S1215" s="40" t="str">
        <f>IF(Tabla2[[#This Row],[EMPRESA]]=Tabla2[[#This Row],[CONTRATISTA PRNCIPAL]],"Principal","Secundaria")</f>
        <v>Principal</v>
      </c>
      <c r="T1215" s="42">
        <f>IFERROR(1/COUNTIF(Tabla2[CONTRATISTA PRNCIPAL],Tabla2[[#This Row],[CONTRATISTA PRNCIPAL]]),0)</f>
        <v>0.008849557522123894</v>
      </c>
      <c r="U1215" s="43">
        <f>IF(((TODAY()-Tabla2[[#This Row],[FECHA NACIMIENTO]])/365)&lt;18,"Corregir", IF(((TODAY()-Tabla2[[#This Row],[FECHA NACIMIENTO]])/365)&gt;80, "Corregir",ROUNDDOWN(((TODAY()-Tabla2[[#This Row],[FECHA NACIMIENTO]])/365),0)))</f>
        <v>50</v>
      </c>
      <c r="V12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15" s="44" t="str">
        <f>+IF(Tabla2[[#This Row],[Edad]]="Corregir","Corregir","Ok")</f>
        <v>Ok</v>
      </c>
      <c r="X1215" s="42" t="str">
        <f>+IFERROR(VLOOKUP(Tabla2[[#This Row],[DISTRITO SEGÚN DNI]],Hoja1!$A$2:$B$32,2,FALSE),"No")</f>
        <v>No</v>
      </c>
      <c r="Y1215" s="42" t="str">
        <f>IF(OR(LOWER(Tabla2[[#This Row],[GENERO]])="masculino", LOWER(Tabla2[[#This Row],[GENERO]])="femenino"),"OK","Corregir")</f>
        <v>OK</v>
      </c>
      <c r="Z1215" s="42" t="str">
        <f>+IF(Tabla2[[#This Row],[Nro. DNI / CE]]="","Corregir",IF(LEN(Tabla2[[#This Row],[Nro. DNI / CE]])&gt;=8,"OK","Corregir"))</f>
        <v>OK</v>
      </c>
      <c r="AA1215" s="42">
        <f>COUNTIF(Tabla2[APELLIDOS Y NOMBRES],Tabla2[[#This Row],[APELLIDOS Y NOMBRES]])</f>
        <v>1</v>
      </c>
      <c r="AB1215" s="42">
        <f>IF(Tabla2[[#This Row],[Trabajador]]&gt;1,1/Tabla2[[#This Row],[Trabajador]],Tabla2[[#This Row],[Trabajador]])</f>
        <v>1</v>
      </c>
      <c r="AC1215" t="str">
        <f>+IFERROR(IF(Tabla2[[#This Row],[FECHA CESE/BAJA]]="","No Aplica",IF(AND(MONTH(Tabla2[[#This Row],[FECHA CESE/BAJA]])=MONTH(TODAY()-30),YEAR(Tabla2[[#This Row],[FECHA CESE/BAJA]])=YEAR(TODAY())),MONTH(TODAY()-30)&amp;"-"&amp;YEAR(TODAY()),"Borrar")),"No aplica")</f>
        <v>No Aplica</v>
      </c>
      <c r="AD1215" t="str">
        <f>+IFERROR(IF(Tabla2[[#This Row],[FECHA INICIO DE LABORES EN OBRA]]="","No Aplica",IF(AND(MONTH(Tabla2[[#This Row],[FECHA INICIO DE LABORES EN OBRA]])=MONTH(TODAY()-30),YEAR(Tabla2[[#This Row],[FECHA INICIO DE LABORES EN OBRA]])=YEAR(TODAY())),MONTH(TODAY()-30)&amp;"-"&amp;YEAR(TODAY()),"No Aplica")),"No Aplica")</f>
        <v>No Aplica</v>
      </c>
    </row>
    <row r="1216" spans="1:30" x14ac:dyDescent="0.25">
      <c r="A1216" s="13" t="s">
        <v>5616</v>
      </c>
      <c r="B1216" s="15" t="s">
        <v>5617</v>
      </c>
      <c r="C1216" s="15" t="s">
        <v>5617</v>
      </c>
      <c r="D1216" s="15" t="s">
        <v>5807</v>
      </c>
      <c r="E1216" s="15" t="s">
        <v>5808</v>
      </c>
      <c r="F1216" s="39">
        <v>29103</v>
      </c>
      <c r="G1216" s="15">
        <v>2</v>
      </c>
      <c r="H1216" s="15" t="s">
        <v>3129</v>
      </c>
      <c r="I1216" s="15" t="s">
        <v>5618</v>
      </c>
      <c r="J1216" s="15" t="s">
        <v>5809</v>
      </c>
      <c r="K1216" s="15" t="s">
        <v>2242</v>
      </c>
      <c r="L1216" s="40" t="s">
        <v>6</v>
      </c>
      <c r="M1216" s="39"/>
      <c r="N1216" s="41" t="s">
        <v>2098</v>
      </c>
      <c r="O1216" s="39">
        <v>44977</v>
      </c>
      <c r="P1216" s="40">
        <v>1</v>
      </c>
      <c r="Q1216" s="40">
        <v>4</v>
      </c>
      <c r="R1216" s="40" t="str">
        <f>IFERROR(VLOOKUP(Tabla2[[#This Row],[CONTRATISTA PRNCIPAL]],Hoja1!$L$5:$M$9,2,FALSE),"CJV")</f>
        <v>CJV</v>
      </c>
      <c r="S1216" s="40" t="str">
        <f>IF(Tabla2[[#This Row],[EMPRESA]]=Tabla2[[#This Row],[CONTRATISTA PRNCIPAL]],"Principal","Secundaria")</f>
        <v>Principal</v>
      </c>
      <c r="T1216" s="42">
        <f>IFERROR(1/COUNTIF(Tabla2[CONTRATISTA PRNCIPAL],Tabla2[[#This Row],[CONTRATISTA PRNCIPAL]]),0)</f>
        <v>0.008849557522123894</v>
      </c>
      <c r="U1216" s="43">
        <f>IF(((TODAY()-Tabla2[[#This Row],[FECHA NACIMIENTO]])/365)&lt;18,"Corregir", IF(((TODAY()-Tabla2[[#This Row],[FECHA NACIMIENTO]])/365)&gt;80, "Corregir",ROUNDDOWN(((TODAY()-Tabla2[[#This Row],[FECHA NACIMIENTO]])/365),0)))</f>
        <v>44</v>
      </c>
      <c r="V12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16" s="44" t="str">
        <f>+IF(Tabla2[[#This Row],[Edad]]="Corregir","Corregir","Ok")</f>
        <v>Ok</v>
      </c>
      <c r="X1216" s="42" t="str">
        <f>+IFERROR(VLOOKUP(Tabla2[[#This Row],[DISTRITO SEGÚN DNI]],Hoja1!$A$2:$B$32,2,FALSE),"No")</f>
        <v>No</v>
      </c>
      <c r="Y1216" s="42" t="str">
        <f>IF(OR(LOWER(Tabla2[[#This Row],[GENERO]])="masculino", LOWER(Tabla2[[#This Row],[GENERO]])="femenino"),"OK","Corregir")</f>
        <v>OK</v>
      </c>
      <c r="Z1216" s="42" t="str">
        <f>+IF(Tabla2[[#This Row],[Nro. DNI / CE]]="","Corregir",IF(LEN(Tabla2[[#This Row],[Nro. DNI / CE]])&gt;=8,"OK","Corregir"))</f>
        <v>OK</v>
      </c>
      <c r="AA1216" s="42">
        <f>COUNTIF(Tabla2[APELLIDOS Y NOMBRES],Tabla2[[#This Row],[APELLIDOS Y NOMBRES]])</f>
        <v>1</v>
      </c>
      <c r="AB1216" s="42">
        <f>IF(Tabla2[[#This Row],[Trabajador]]&gt;1,1/Tabla2[[#This Row],[Trabajador]],Tabla2[[#This Row],[Trabajador]])</f>
        <v>1</v>
      </c>
      <c r="AC1216" t="str">
        <f>+IFERROR(IF(Tabla2[[#This Row],[FECHA CESE/BAJA]]="","No Aplica",IF(AND(MONTH(Tabla2[[#This Row],[FECHA CESE/BAJA]])=MONTH(TODAY()-30),YEAR(Tabla2[[#This Row],[FECHA CESE/BAJA]])=YEAR(TODAY())),MONTH(TODAY()-30)&amp;"-"&amp;YEAR(TODAY()),"Borrar")),"No aplica")</f>
        <v>No Aplica</v>
      </c>
      <c r="AD1216" t="str">
        <f>+IFERROR(IF(Tabla2[[#This Row],[FECHA INICIO DE LABORES EN OBRA]]="","No Aplica",IF(AND(MONTH(Tabla2[[#This Row],[FECHA INICIO DE LABORES EN OBRA]])=MONTH(TODAY()-30),YEAR(Tabla2[[#This Row],[FECHA INICIO DE LABORES EN OBRA]])=YEAR(TODAY())),MONTH(TODAY()-30)&amp;"-"&amp;YEAR(TODAY()),"No Aplica")),"No Aplica")</f>
        <v>No Aplica</v>
      </c>
    </row>
    <row r="1217" spans="1:30" x14ac:dyDescent="0.25">
      <c r="A1217" s="13" t="s">
        <v>5616</v>
      </c>
      <c r="B1217" s="15" t="s">
        <v>5617</v>
      </c>
      <c r="C1217" s="15" t="s">
        <v>5617</v>
      </c>
      <c r="D1217" s="15" t="s">
        <v>333</v>
      </c>
      <c r="E1217" s="15" t="s">
        <v>334</v>
      </c>
      <c r="F1217" s="39">
        <v>25192</v>
      </c>
      <c r="G1217" s="15">
        <v>2</v>
      </c>
      <c r="H1217" s="15" t="s">
        <v>2746</v>
      </c>
      <c r="I1217" s="15" t="s">
        <v>5618</v>
      </c>
      <c r="J1217" s="15" t="s">
        <v>5810</v>
      </c>
      <c r="K1217" s="15" t="s">
        <v>17</v>
      </c>
      <c r="L1217" s="40" t="s">
        <v>6</v>
      </c>
      <c r="M1217" s="39"/>
      <c r="N1217" s="41" t="s">
        <v>2098</v>
      </c>
      <c r="O1217" s="39">
        <v>44980</v>
      </c>
      <c r="P1217" s="40">
        <v>1</v>
      </c>
      <c r="Q1217" s="40">
        <v>4</v>
      </c>
      <c r="R1217" s="40" t="str">
        <f>IFERROR(VLOOKUP(Tabla2[[#This Row],[CONTRATISTA PRNCIPAL]],Hoja1!$L$5:$M$9,2,FALSE),"CJV")</f>
        <v>CJV</v>
      </c>
      <c r="S1217" s="40" t="str">
        <f>IF(Tabla2[[#This Row],[EMPRESA]]=Tabla2[[#This Row],[CONTRATISTA PRNCIPAL]],"Principal","Secundaria")</f>
        <v>Principal</v>
      </c>
      <c r="T1217" s="42">
        <f>IFERROR(1/COUNTIF(Tabla2[CONTRATISTA PRNCIPAL],Tabla2[[#This Row],[CONTRATISTA PRNCIPAL]]),0)</f>
        <v>0.008849557522123894</v>
      </c>
      <c r="U1217" s="43">
        <f>IF(((TODAY()-Tabla2[[#This Row],[FECHA NACIMIENTO]])/365)&lt;18,"Corregir", IF(((TODAY()-Tabla2[[#This Row],[FECHA NACIMIENTO]])/365)&gt;80, "Corregir",ROUNDDOWN(((TODAY()-Tabla2[[#This Row],[FECHA NACIMIENTO]])/365),0)))</f>
        <v>54</v>
      </c>
      <c r="V12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17" s="44" t="str">
        <f>+IF(Tabla2[[#This Row],[Edad]]="Corregir","Corregir","Ok")</f>
        <v>Ok</v>
      </c>
      <c r="X1217" s="42" t="str">
        <f>+IFERROR(VLOOKUP(Tabla2[[#This Row],[DISTRITO SEGÚN DNI]],Hoja1!$A$2:$B$32,2,FALSE),"No")</f>
        <v>ATE</v>
      </c>
      <c r="Y1217" s="42" t="str">
        <f>IF(OR(LOWER(Tabla2[[#This Row],[GENERO]])="masculino", LOWER(Tabla2[[#This Row],[GENERO]])="femenino"),"OK","Corregir")</f>
        <v>OK</v>
      </c>
      <c r="Z1217" s="42" t="str">
        <f>+IF(Tabla2[[#This Row],[Nro. DNI / CE]]="","Corregir",IF(LEN(Tabla2[[#This Row],[Nro. DNI / CE]])&gt;=8,"OK","Corregir"))</f>
        <v>OK</v>
      </c>
      <c r="AA1217" s="42">
        <f>COUNTIF(Tabla2[APELLIDOS Y NOMBRES],Tabla2[[#This Row],[APELLIDOS Y NOMBRES]])</f>
        <v>1</v>
      </c>
      <c r="AB1217" s="42">
        <f>IF(Tabla2[[#This Row],[Trabajador]]&gt;1,1/Tabla2[[#This Row],[Trabajador]],Tabla2[[#This Row],[Trabajador]])</f>
        <v>1</v>
      </c>
      <c r="AC1217" t="str">
        <f>+IFERROR(IF(Tabla2[[#This Row],[FECHA CESE/BAJA]]="","No Aplica",IF(AND(MONTH(Tabla2[[#This Row],[FECHA CESE/BAJA]])=MONTH(TODAY()-30),YEAR(Tabla2[[#This Row],[FECHA CESE/BAJA]])=YEAR(TODAY())),MONTH(TODAY()-30)&amp;"-"&amp;YEAR(TODAY()),"Borrar")),"No aplica")</f>
        <v>No Aplica</v>
      </c>
      <c r="AD1217" t="str">
        <f>+IFERROR(IF(Tabla2[[#This Row],[FECHA INICIO DE LABORES EN OBRA]]="","No Aplica",IF(AND(MONTH(Tabla2[[#This Row],[FECHA INICIO DE LABORES EN OBRA]])=MONTH(TODAY()-30),YEAR(Tabla2[[#This Row],[FECHA INICIO DE LABORES EN OBRA]])=YEAR(TODAY())),MONTH(TODAY()-30)&amp;"-"&amp;YEAR(TODAY()),"No Aplica")),"No Aplica")</f>
        <v>No Aplica</v>
      </c>
    </row>
    <row r="1218" spans="1:30" x14ac:dyDescent="0.25">
      <c r="A1218" s="13" t="s">
        <v>5616</v>
      </c>
      <c r="B1218" s="15" t="s">
        <v>5617</v>
      </c>
      <c r="C1218" s="15" t="s">
        <v>5617</v>
      </c>
      <c r="D1218" s="15" t="s">
        <v>5811</v>
      </c>
      <c r="E1218" s="15" t="s">
        <v>5812</v>
      </c>
      <c r="F1218" s="39">
        <v>28522</v>
      </c>
      <c r="G1218" s="15">
        <v>2</v>
      </c>
      <c r="H1218" s="15" t="s">
        <v>5813</v>
      </c>
      <c r="I1218" s="15" t="s">
        <v>5618</v>
      </c>
      <c r="J1218" s="15" t="s">
        <v>5814</v>
      </c>
      <c r="K1218" s="15" t="s">
        <v>2200</v>
      </c>
      <c r="L1218" s="40" t="s">
        <v>6</v>
      </c>
      <c r="M1218" s="39"/>
      <c r="N1218" s="41" t="s">
        <v>2098</v>
      </c>
      <c r="O1218" s="39">
        <v>44980</v>
      </c>
      <c r="P1218" s="40">
        <v>1</v>
      </c>
      <c r="Q1218" s="40">
        <v>4</v>
      </c>
      <c r="R1218" s="40" t="str">
        <f>IFERROR(VLOOKUP(Tabla2[[#This Row],[CONTRATISTA PRNCIPAL]],Hoja1!$L$5:$M$9,2,FALSE),"CJV")</f>
        <v>CJV</v>
      </c>
      <c r="S1218" s="40" t="str">
        <f>IF(Tabla2[[#This Row],[EMPRESA]]=Tabla2[[#This Row],[CONTRATISTA PRNCIPAL]],"Principal","Secundaria")</f>
        <v>Principal</v>
      </c>
      <c r="T1218" s="42">
        <f>IFERROR(1/COUNTIF(Tabla2[CONTRATISTA PRNCIPAL],Tabla2[[#This Row],[CONTRATISTA PRNCIPAL]]),0)</f>
        <v>0.008849557522123894</v>
      </c>
      <c r="U1218" s="43">
        <f>IF(((TODAY()-Tabla2[[#This Row],[FECHA NACIMIENTO]])/365)&lt;18,"Corregir", IF(((TODAY()-Tabla2[[#This Row],[FECHA NACIMIENTO]])/365)&gt;80, "Corregir",ROUNDDOWN(((TODAY()-Tabla2[[#This Row],[FECHA NACIMIENTO]])/365),0)))</f>
        <v>45</v>
      </c>
      <c r="V12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18" s="44" t="str">
        <f>+IF(Tabla2[[#This Row],[Edad]]="Corregir","Corregir","Ok")</f>
        <v>Ok</v>
      </c>
      <c r="X1218" s="42" t="str">
        <f>+IFERROR(VLOOKUP(Tabla2[[#This Row],[DISTRITO SEGÚN DNI]],Hoja1!$A$2:$B$32,2,FALSE),"No")</f>
        <v>No</v>
      </c>
      <c r="Y1218" s="42" t="str">
        <f>IF(OR(LOWER(Tabla2[[#This Row],[GENERO]])="masculino", LOWER(Tabla2[[#This Row],[GENERO]])="femenino"),"OK","Corregir")</f>
        <v>OK</v>
      </c>
      <c r="Z1218" s="42" t="str">
        <f>+IF(Tabla2[[#This Row],[Nro. DNI / CE]]="","Corregir",IF(LEN(Tabla2[[#This Row],[Nro. DNI / CE]])&gt;=8,"OK","Corregir"))</f>
        <v>OK</v>
      </c>
      <c r="AA1218" s="42">
        <f>COUNTIF(Tabla2[APELLIDOS Y NOMBRES],Tabla2[[#This Row],[APELLIDOS Y NOMBRES]])</f>
        <v>1</v>
      </c>
      <c r="AB1218" s="42">
        <f>IF(Tabla2[[#This Row],[Trabajador]]&gt;1,1/Tabla2[[#This Row],[Trabajador]],Tabla2[[#This Row],[Trabajador]])</f>
        <v>1</v>
      </c>
      <c r="AC1218" t="str">
        <f>+IFERROR(IF(Tabla2[[#This Row],[FECHA CESE/BAJA]]="","No Aplica",IF(AND(MONTH(Tabla2[[#This Row],[FECHA CESE/BAJA]])=MONTH(TODAY()-30),YEAR(Tabla2[[#This Row],[FECHA CESE/BAJA]])=YEAR(TODAY())),MONTH(TODAY()-30)&amp;"-"&amp;YEAR(TODAY()),"Borrar")),"No aplica")</f>
        <v>No Aplica</v>
      </c>
      <c r="AD1218" t="str">
        <f>+IFERROR(IF(Tabla2[[#This Row],[FECHA INICIO DE LABORES EN OBRA]]="","No Aplica",IF(AND(MONTH(Tabla2[[#This Row],[FECHA INICIO DE LABORES EN OBRA]])=MONTH(TODAY()-30),YEAR(Tabla2[[#This Row],[FECHA INICIO DE LABORES EN OBRA]])=YEAR(TODAY())),MONTH(TODAY()-30)&amp;"-"&amp;YEAR(TODAY()),"No Aplica")),"No Aplica")</f>
        <v>No Aplica</v>
      </c>
    </row>
    <row r="1219" spans="1:30" x14ac:dyDescent="0.25">
      <c r="A1219" s="13" t="s">
        <v>5616</v>
      </c>
      <c r="B1219" s="15" t="s">
        <v>5617</v>
      </c>
      <c r="C1219" s="15" t="s">
        <v>5617</v>
      </c>
      <c r="D1219" s="15" t="s">
        <v>5815</v>
      </c>
      <c r="E1219" s="15" t="s">
        <v>5816</v>
      </c>
      <c r="F1219" s="39">
        <v>31808</v>
      </c>
      <c r="G1219" s="15">
        <v>2</v>
      </c>
      <c r="H1219" s="15" t="s">
        <v>2746</v>
      </c>
      <c r="I1219" s="15" t="s">
        <v>5618</v>
      </c>
      <c r="J1219" s="15" t="s">
        <v>5817</v>
      </c>
      <c r="K1219" s="15" t="s">
        <v>2182</v>
      </c>
      <c r="L1219" s="40" t="s">
        <v>6</v>
      </c>
      <c r="M1219" s="39"/>
      <c r="N1219" s="41" t="s">
        <v>2098</v>
      </c>
      <c r="O1219" s="39">
        <v>44984</v>
      </c>
      <c r="P1219" s="40">
        <v>1</v>
      </c>
      <c r="Q1219" s="40">
        <v>4</v>
      </c>
      <c r="R1219" s="40" t="str">
        <f>IFERROR(VLOOKUP(Tabla2[[#This Row],[CONTRATISTA PRNCIPAL]],Hoja1!$L$5:$M$9,2,FALSE),"CJV")</f>
        <v>CJV</v>
      </c>
      <c r="S1219" s="40" t="str">
        <f>IF(Tabla2[[#This Row],[EMPRESA]]=Tabla2[[#This Row],[CONTRATISTA PRNCIPAL]],"Principal","Secundaria")</f>
        <v>Principal</v>
      </c>
      <c r="T1219" s="42">
        <f>IFERROR(1/COUNTIF(Tabla2[CONTRATISTA PRNCIPAL],Tabla2[[#This Row],[CONTRATISTA PRNCIPAL]]),0)</f>
        <v>0.008849557522123894</v>
      </c>
      <c r="U1219" s="43">
        <f>IF(((TODAY()-Tabla2[[#This Row],[FECHA NACIMIENTO]])/365)&lt;18,"Corregir", IF(((TODAY()-Tabla2[[#This Row],[FECHA NACIMIENTO]])/365)&gt;80, "Corregir",ROUNDDOWN(((TODAY()-Tabla2[[#This Row],[FECHA NACIMIENTO]])/365),0)))</f>
        <v>36</v>
      </c>
      <c r="V12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19" s="44" t="str">
        <f>+IF(Tabla2[[#This Row],[Edad]]="Corregir","Corregir","Ok")</f>
        <v>Ok</v>
      </c>
      <c r="X1219" s="42" t="str">
        <f>+IFERROR(VLOOKUP(Tabla2[[#This Row],[DISTRITO SEGÚN DNI]],Hoja1!$A$2:$B$32,2,FALSE),"No")</f>
        <v>No</v>
      </c>
      <c r="Y1219" s="42" t="str">
        <f>IF(OR(LOWER(Tabla2[[#This Row],[GENERO]])="masculino", LOWER(Tabla2[[#This Row],[GENERO]])="femenino"),"OK","Corregir")</f>
        <v>OK</v>
      </c>
      <c r="Z1219" s="42" t="str">
        <f>+IF(Tabla2[[#This Row],[Nro. DNI / CE]]="","Corregir",IF(LEN(Tabla2[[#This Row],[Nro. DNI / CE]])&gt;=8,"OK","Corregir"))</f>
        <v>OK</v>
      </c>
      <c r="AA1219" s="42">
        <f>COUNTIF(Tabla2[APELLIDOS Y NOMBRES],Tabla2[[#This Row],[APELLIDOS Y NOMBRES]])</f>
        <v>1</v>
      </c>
      <c r="AB1219" s="42">
        <f>IF(Tabla2[[#This Row],[Trabajador]]&gt;1,1/Tabla2[[#This Row],[Trabajador]],Tabla2[[#This Row],[Trabajador]])</f>
        <v>1</v>
      </c>
      <c r="AC1219" t="str">
        <f>+IFERROR(IF(Tabla2[[#This Row],[FECHA CESE/BAJA]]="","No Aplica",IF(AND(MONTH(Tabla2[[#This Row],[FECHA CESE/BAJA]])=MONTH(TODAY()-30),YEAR(Tabla2[[#This Row],[FECHA CESE/BAJA]])=YEAR(TODAY())),MONTH(TODAY()-30)&amp;"-"&amp;YEAR(TODAY()),"Borrar")),"No aplica")</f>
        <v>No Aplica</v>
      </c>
      <c r="AD1219" t="str">
        <f>+IFERROR(IF(Tabla2[[#This Row],[FECHA INICIO DE LABORES EN OBRA]]="","No Aplica",IF(AND(MONTH(Tabla2[[#This Row],[FECHA INICIO DE LABORES EN OBRA]])=MONTH(TODAY()-30),YEAR(Tabla2[[#This Row],[FECHA INICIO DE LABORES EN OBRA]])=YEAR(TODAY())),MONTH(TODAY()-30)&amp;"-"&amp;YEAR(TODAY()),"No Aplica")),"No Aplica")</f>
        <v>No Aplica</v>
      </c>
    </row>
    <row r="1220" spans="1:30" x14ac:dyDescent="0.25">
      <c r="A1220" s="13" t="s">
        <v>5616</v>
      </c>
      <c r="B1220" s="15" t="s">
        <v>5617</v>
      </c>
      <c r="C1220" s="15" t="s">
        <v>5617</v>
      </c>
      <c r="D1220" s="15" t="s">
        <v>5818</v>
      </c>
      <c r="E1220" s="15" t="s">
        <v>5819</v>
      </c>
      <c r="F1220" s="39">
        <v>33756</v>
      </c>
      <c r="G1220" s="15">
        <v>1</v>
      </c>
      <c r="H1220" s="15" t="s">
        <v>5820</v>
      </c>
      <c r="I1220" s="15" t="s">
        <v>5618</v>
      </c>
      <c r="J1220" s="15" t="s">
        <v>5821</v>
      </c>
      <c r="K1220" s="15" t="s">
        <v>5154</v>
      </c>
      <c r="L1220" s="40" t="s">
        <v>6</v>
      </c>
      <c r="M1220" s="39"/>
      <c r="N1220" s="41" t="s">
        <v>2098</v>
      </c>
      <c r="O1220" s="39">
        <v>44991</v>
      </c>
      <c r="P1220" s="40">
        <v>1</v>
      </c>
      <c r="Q1220" s="40">
        <v>1</v>
      </c>
      <c r="R1220" s="40" t="str">
        <f>IFERROR(VLOOKUP(Tabla2[[#This Row],[CONTRATISTA PRNCIPAL]],Hoja1!$L$5:$M$9,2,FALSE),"CJV")</f>
        <v>CJV</v>
      </c>
      <c r="S1220" s="40" t="str">
        <f>IF(Tabla2[[#This Row],[EMPRESA]]=Tabla2[[#This Row],[CONTRATISTA PRNCIPAL]],"Principal","Secundaria")</f>
        <v>Principal</v>
      </c>
      <c r="T1220" s="42">
        <f>IFERROR(1/COUNTIF(Tabla2[CONTRATISTA PRNCIPAL],Tabla2[[#This Row],[CONTRATISTA PRNCIPAL]]),0)</f>
        <v>0.008849557522123894</v>
      </c>
      <c r="U1220" s="43">
        <f>IF(((TODAY()-Tabla2[[#This Row],[FECHA NACIMIENTO]])/365)&lt;18,"Corregir", IF(((TODAY()-Tabla2[[#This Row],[FECHA NACIMIENTO]])/365)&gt;80, "Corregir",ROUNDDOWN(((TODAY()-Tabla2[[#This Row],[FECHA NACIMIENTO]])/365),0)))</f>
        <v>31</v>
      </c>
      <c r="V12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20" s="44" t="str">
        <f>+IF(Tabla2[[#This Row],[Edad]]="Corregir","Corregir","Ok")</f>
        <v>Ok</v>
      </c>
      <c r="X1220" s="42" t="str">
        <f>+IFERROR(VLOOKUP(Tabla2[[#This Row],[DISTRITO SEGÚN DNI]],Hoja1!$A$2:$B$32,2,FALSE),"No")</f>
        <v>No</v>
      </c>
      <c r="Y1220" s="42" t="str">
        <f>IF(OR(LOWER(Tabla2[[#This Row],[GENERO]])="masculino", LOWER(Tabla2[[#This Row],[GENERO]])="femenino"),"OK","Corregir")</f>
        <v>OK</v>
      </c>
      <c r="Z1220" s="42" t="str">
        <f>+IF(Tabla2[[#This Row],[Nro. DNI / CE]]="","Corregir",IF(LEN(Tabla2[[#This Row],[Nro. DNI / CE]])&gt;=8,"OK","Corregir"))</f>
        <v>OK</v>
      </c>
      <c r="AA1220" s="42">
        <f>COUNTIF(Tabla2[APELLIDOS Y NOMBRES],Tabla2[[#This Row],[APELLIDOS Y NOMBRES]])</f>
        <v>1</v>
      </c>
      <c r="AB1220" s="42">
        <f>IF(Tabla2[[#This Row],[Trabajador]]&gt;1,1/Tabla2[[#This Row],[Trabajador]],Tabla2[[#This Row],[Trabajador]])</f>
        <v>1</v>
      </c>
      <c r="AC1220" t="str">
        <f>+IFERROR(IF(Tabla2[[#This Row],[FECHA CESE/BAJA]]="","No Aplica",IF(AND(MONTH(Tabla2[[#This Row],[FECHA CESE/BAJA]])=MONTH(TODAY()-30),YEAR(Tabla2[[#This Row],[FECHA CESE/BAJA]])=YEAR(TODAY())),MONTH(TODAY()-30)&amp;"-"&amp;YEAR(TODAY()),"Borrar")),"No aplica")</f>
        <v>No Aplica</v>
      </c>
      <c r="AD1220" t="str">
        <f>+IFERROR(IF(Tabla2[[#This Row],[FECHA INICIO DE LABORES EN OBRA]]="","No Aplica",IF(AND(MONTH(Tabla2[[#This Row],[FECHA INICIO DE LABORES EN OBRA]])=MONTH(TODAY()-30),YEAR(Tabla2[[#This Row],[FECHA INICIO DE LABORES EN OBRA]])=YEAR(TODAY())),MONTH(TODAY()-30)&amp;"-"&amp;YEAR(TODAY()),"No Aplica")),"No Aplica")</f>
        <v>No Aplica</v>
      </c>
    </row>
    <row r="1221" spans="1:30" x14ac:dyDescent="0.25">
      <c r="A1221" s="13" t="s">
        <v>5616</v>
      </c>
      <c r="B1221" s="15" t="s">
        <v>5617</v>
      </c>
      <c r="C1221" s="15" t="s">
        <v>5617</v>
      </c>
      <c r="D1221" s="15" t="s">
        <v>5822</v>
      </c>
      <c r="E1221" s="15" t="s">
        <v>5823</v>
      </c>
      <c r="F1221" s="39">
        <v>37598</v>
      </c>
      <c r="G1221" s="15">
        <v>1</v>
      </c>
      <c r="H1221" s="15" t="s">
        <v>5690</v>
      </c>
      <c r="I1221" s="15" t="s">
        <v>5618</v>
      </c>
      <c r="J1221" s="15" t="s">
        <v>5824</v>
      </c>
      <c r="K1221" s="15" t="s">
        <v>5825</v>
      </c>
      <c r="L1221" s="40" t="s">
        <v>6</v>
      </c>
      <c r="M1221" s="39"/>
      <c r="N1221" s="41" t="s">
        <v>2098</v>
      </c>
      <c r="O1221" s="39">
        <v>44999</v>
      </c>
      <c r="P1221" s="40">
        <v>1</v>
      </c>
      <c r="Q1221" s="40">
        <v>4</v>
      </c>
      <c r="R1221" s="40" t="str">
        <f>IFERROR(VLOOKUP(Tabla2[[#This Row],[CONTRATISTA PRNCIPAL]],Hoja1!$L$5:$M$9,2,FALSE),"CJV")</f>
        <v>CJV</v>
      </c>
      <c r="S1221" s="40" t="str">
        <f>IF(Tabla2[[#This Row],[EMPRESA]]=Tabla2[[#This Row],[CONTRATISTA PRNCIPAL]],"Principal","Secundaria")</f>
        <v>Principal</v>
      </c>
      <c r="T1221" s="42">
        <f>IFERROR(1/COUNTIF(Tabla2[CONTRATISTA PRNCIPAL],Tabla2[[#This Row],[CONTRATISTA PRNCIPAL]]),0)</f>
        <v>0.008849557522123894</v>
      </c>
      <c r="U1221" s="43">
        <f>IF(((TODAY()-Tabla2[[#This Row],[FECHA NACIMIENTO]])/365)&lt;18,"Corregir", IF(((TODAY()-Tabla2[[#This Row],[FECHA NACIMIENTO]])/365)&gt;80, "Corregir",ROUNDDOWN(((TODAY()-Tabla2[[#This Row],[FECHA NACIMIENTO]])/365),0)))</f>
        <v>20</v>
      </c>
      <c r="V12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221" s="44" t="str">
        <f>+IF(Tabla2[[#This Row],[Edad]]="Corregir","Corregir","Ok")</f>
        <v>Ok</v>
      </c>
      <c r="X1221" s="42" t="str">
        <f>+IFERROR(VLOOKUP(Tabla2[[#This Row],[DISTRITO SEGÚN DNI]],Hoja1!$A$2:$B$32,2,FALSE),"No")</f>
        <v>No</v>
      </c>
      <c r="Y1221" s="42" t="str">
        <f>IF(OR(LOWER(Tabla2[[#This Row],[GENERO]])="masculino", LOWER(Tabla2[[#This Row],[GENERO]])="femenino"),"OK","Corregir")</f>
        <v>OK</v>
      </c>
      <c r="Z1221" s="42" t="str">
        <f>+IF(Tabla2[[#This Row],[Nro. DNI / CE]]="","Corregir",IF(LEN(Tabla2[[#This Row],[Nro. DNI / CE]])&gt;=8,"OK","Corregir"))</f>
        <v>OK</v>
      </c>
      <c r="AA1221" s="42">
        <f>COUNTIF(Tabla2[APELLIDOS Y NOMBRES],Tabla2[[#This Row],[APELLIDOS Y NOMBRES]])</f>
        <v>1</v>
      </c>
      <c r="AB1221" s="42">
        <f>IF(Tabla2[[#This Row],[Trabajador]]&gt;1,1/Tabla2[[#This Row],[Trabajador]],Tabla2[[#This Row],[Trabajador]])</f>
        <v>1</v>
      </c>
      <c r="AC1221" t="str">
        <f>+IFERROR(IF(Tabla2[[#This Row],[FECHA CESE/BAJA]]="","No Aplica",IF(AND(MONTH(Tabla2[[#This Row],[FECHA CESE/BAJA]])=MONTH(TODAY()-30),YEAR(Tabla2[[#This Row],[FECHA CESE/BAJA]])=YEAR(TODAY())),MONTH(TODAY()-30)&amp;"-"&amp;YEAR(TODAY()),"Borrar")),"No aplica")</f>
        <v>No Aplica</v>
      </c>
      <c r="AD1221" t="str">
        <f>+IFERROR(IF(Tabla2[[#This Row],[FECHA INICIO DE LABORES EN OBRA]]="","No Aplica",IF(AND(MONTH(Tabla2[[#This Row],[FECHA INICIO DE LABORES EN OBRA]])=MONTH(TODAY()-30),YEAR(Tabla2[[#This Row],[FECHA INICIO DE LABORES EN OBRA]])=YEAR(TODAY())),MONTH(TODAY()-30)&amp;"-"&amp;YEAR(TODAY()),"No Aplica")),"No Aplica")</f>
        <v>No Aplica</v>
      </c>
    </row>
    <row r="1222" spans="1:30" x14ac:dyDescent="0.25">
      <c r="A1222" s="13" t="s">
        <v>5616</v>
      </c>
      <c r="B1222" s="15" t="s">
        <v>5617</v>
      </c>
      <c r="C1222" s="15" t="s">
        <v>5617</v>
      </c>
      <c r="D1222" s="15" t="s">
        <v>727</v>
      </c>
      <c r="E1222" s="15" t="s">
        <v>728</v>
      </c>
      <c r="F1222" s="39">
        <v>33083</v>
      </c>
      <c r="G1222" s="15">
        <v>2</v>
      </c>
      <c r="H1222" s="15" t="s">
        <v>2751</v>
      </c>
      <c r="I1222" s="15" t="s">
        <v>5618</v>
      </c>
      <c r="J1222" s="15" t="s">
        <v>5826</v>
      </c>
      <c r="K1222" s="15" t="s">
        <v>27</v>
      </c>
      <c r="L1222" s="40" t="s">
        <v>6</v>
      </c>
      <c r="M1222" s="39"/>
      <c r="N1222" s="41" t="s">
        <v>2098</v>
      </c>
      <c r="O1222" s="39">
        <v>45000</v>
      </c>
      <c r="P1222" s="40">
        <v>1</v>
      </c>
      <c r="Q1222" s="40">
        <v>4</v>
      </c>
      <c r="R1222" s="40" t="str">
        <f>IFERROR(VLOOKUP(Tabla2[[#This Row],[CONTRATISTA PRNCIPAL]],Hoja1!$L$5:$M$9,2,FALSE),"CJV")</f>
        <v>CJV</v>
      </c>
      <c r="S1222" s="40" t="str">
        <f>IF(Tabla2[[#This Row],[EMPRESA]]=Tabla2[[#This Row],[CONTRATISTA PRNCIPAL]],"Principal","Secundaria")</f>
        <v>Principal</v>
      </c>
      <c r="T1222" s="42">
        <f>IFERROR(1/COUNTIF(Tabla2[CONTRATISTA PRNCIPAL],Tabla2[[#This Row],[CONTRATISTA PRNCIPAL]]),0)</f>
        <v>0.008849557522123894</v>
      </c>
      <c r="U1222" s="43">
        <f>IF(((TODAY()-Tabla2[[#This Row],[FECHA NACIMIENTO]])/365)&lt;18,"Corregir", IF(((TODAY()-Tabla2[[#This Row],[FECHA NACIMIENTO]])/365)&gt;80, "Corregir",ROUNDDOWN(((TODAY()-Tabla2[[#This Row],[FECHA NACIMIENTO]])/365),0)))</f>
        <v>33</v>
      </c>
      <c r="V12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22" s="44" t="str">
        <f>+IF(Tabla2[[#This Row],[Edad]]="Corregir","Corregir","Ok")</f>
        <v>Ok</v>
      </c>
      <c r="X1222" s="42" t="str">
        <f>+IFERROR(VLOOKUP(Tabla2[[#This Row],[DISTRITO SEGÚN DNI]],Hoja1!$A$2:$B$32,2,FALSE),"No")</f>
        <v>CALLAO</v>
      </c>
      <c r="Y1222" s="42" t="str">
        <f>IF(OR(LOWER(Tabla2[[#This Row],[GENERO]])="masculino", LOWER(Tabla2[[#This Row],[GENERO]])="femenino"),"OK","Corregir")</f>
        <v>OK</v>
      </c>
      <c r="Z1222" s="42" t="str">
        <f>+IF(Tabla2[[#This Row],[Nro. DNI / CE]]="","Corregir",IF(LEN(Tabla2[[#This Row],[Nro. DNI / CE]])&gt;=8,"OK","Corregir"))</f>
        <v>OK</v>
      </c>
      <c r="AA1222" s="42">
        <f>COUNTIF(Tabla2[APELLIDOS Y NOMBRES],Tabla2[[#This Row],[APELLIDOS Y NOMBRES]])</f>
        <v>1</v>
      </c>
      <c r="AB1222" s="42">
        <f>IF(Tabla2[[#This Row],[Trabajador]]&gt;1,1/Tabla2[[#This Row],[Trabajador]],Tabla2[[#This Row],[Trabajador]])</f>
        <v>1</v>
      </c>
      <c r="AC1222" t="str">
        <f>+IFERROR(IF(Tabla2[[#This Row],[FECHA CESE/BAJA]]="","No Aplica",IF(AND(MONTH(Tabla2[[#This Row],[FECHA CESE/BAJA]])=MONTH(TODAY()-30),YEAR(Tabla2[[#This Row],[FECHA CESE/BAJA]])=YEAR(TODAY())),MONTH(TODAY()-30)&amp;"-"&amp;YEAR(TODAY()),"Borrar")),"No aplica")</f>
        <v>No Aplica</v>
      </c>
      <c r="AD1222" t="str">
        <f>+IFERROR(IF(Tabla2[[#This Row],[FECHA INICIO DE LABORES EN OBRA]]="","No Aplica",IF(AND(MONTH(Tabla2[[#This Row],[FECHA INICIO DE LABORES EN OBRA]])=MONTH(TODAY()-30),YEAR(Tabla2[[#This Row],[FECHA INICIO DE LABORES EN OBRA]])=YEAR(TODAY())),MONTH(TODAY()-30)&amp;"-"&amp;YEAR(TODAY()),"No Aplica")),"No Aplica")</f>
        <v>No Aplica</v>
      </c>
    </row>
    <row r="1223" spans="1:30" x14ac:dyDescent="0.25">
      <c r="A1223" s="13" t="s">
        <v>5616</v>
      </c>
      <c r="B1223" s="15" t="s">
        <v>5617</v>
      </c>
      <c r="C1223" s="15" t="s">
        <v>5617</v>
      </c>
      <c r="D1223" s="15" t="s">
        <v>5827</v>
      </c>
      <c r="E1223" s="15" t="s">
        <v>5828</v>
      </c>
      <c r="F1223" s="39">
        <v>31257</v>
      </c>
      <c r="G1223" s="15">
        <v>2</v>
      </c>
      <c r="H1223" s="15" t="s">
        <v>2964</v>
      </c>
      <c r="I1223" s="15" t="s">
        <v>5618</v>
      </c>
      <c r="J1223" s="15" t="s">
        <v>5829</v>
      </c>
      <c r="K1223" s="15" t="s">
        <v>5830</v>
      </c>
      <c r="L1223" s="40" t="s">
        <v>6</v>
      </c>
      <c r="M1223" s="39"/>
      <c r="N1223" s="41" t="s">
        <v>2098</v>
      </c>
      <c r="O1223" s="39">
        <v>45007</v>
      </c>
      <c r="P1223" s="40">
        <v>1</v>
      </c>
      <c r="Q1223" s="40">
        <v>4</v>
      </c>
      <c r="R1223" s="40" t="str">
        <f>IFERROR(VLOOKUP(Tabla2[[#This Row],[CONTRATISTA PRNCIPAL]],Hoja1!$L$5:$M$9,2,FALSE),"CJV")</f>
        <v>CJV</v>
      </c>
      <c r="S1223" s="40" t="str">
        <f>IF(Tabla2[[#This Row],[EMPRESA]]=Tabla2[[#This Row],[CONTRATISTA PRNCIPAL]],"Principal","Secundaria")</f>
        <v>Principal</v>
      </c>
      <c r="T1223" s="42">
        <f>IFERROR(1/COUNTIF(Tabla2[CONTRATISTA PRNCIPAL],Tabla2[[#This Row],[CONTRATISTA PRNCIPAL]]),0)</f>
        <v>0.008849557522123894</v>
      </c>
      <c r="U1223" s="43">
        <f>IF(((TODAY()-Tabla2[[#This Row],[FECHA NACIMIENTO]])/365)&lt;18,"Corregir", IF(((TODAY()-Tabla2[[#This Row],[FECHA NACIMIENTO]])/365)&gt;80, "Corregir",ROUNDDOWN(((TODAY()-Tabla2[[#This Row],[FECHA NACIMIENTO]])/365),0)))</f>
        <v>38</v>
      </c>
      <c r="V12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23" s="44" t="str">
        <f>+IF(Tabla2[[#This Row],[Edad]]="Corregir","Corregir","Ok")</f>
        <v>Ok</v>
      </c>
      <c r="X1223" s="42" t="str">
        <f>+IFERROR(VLOOKUP(Tabla2[[#This Row],[DISTRITO SEGÚN DNI]],Hoja1!$A$2:$B$32,2,FALSE),"No")</f>
        <v>No</v>
      </c>
      <c r="Y1223" s="42" t="str">
        <f>IF(OR(LOWER(Tabla2[[#This Row],[GENERO]])="masculino", LOWER(Tabla2[[#This Row],[GENERO]])="femenino"),"OK","Corregir")</f>
        <v>OK</v>
      </c>
      <c r="Z1223" s="42" t="str">
        <f>+IF(Tabla2[[#This Row],[Nro. DNI / CE]]="","Corregir",IF(LEN(Tabla2[[#This Row],[Nro. DNI / CE]])&gt;=8,"OK","Corregir"))</f>
        <v>OK</v>
      </c>
      <c r="AA1223" s="42">
        <f>COUNTIF(Tabla2[APELLIDOS Y NOMBRES],Tabla2[[#This Row],[APELLIDOS Y NOMBRES]])</f>
        <v>1</v>
      </c>
      <c r="AB1223" s="42">
        <f>IF(Tabla2[[#This Row],[Trabajador]]&gt;1,1/Tabla2[[#This Row],[Trabajador]],Tabla2[[#This Row],[Trabajador]])</f>
        <v>1</v>
      </c>
      <c r="AC1223" t="str">
        <f>+IFERROR(IF(Tabla2[[#This Row],[FECHA CESE/BAJA]]="","No Aplica",IF(AND(MONTH(Tabla2[[#This Row],[FECHA CESE/BAJA]])=MONTH(TODAY()-30),YEAR(Tabla2[[#This Row],[FECHA CESE/BAJA]])=YEAR(TODAY())),MONTH(TODAY()-30)&amp;"-"&amp;YEAR(TODAY()),"Borrar")),"No aplica")</f>
        <v>No Aplica</v>
      </c>
      <c r="AD1223" t="str">
        <f>+IFERROR(IF(Tabla2[[#This Row],[FECHA INICIO DE LABORES EN OBRA]]="","No Aplica",IF(AND(MONTH(Tabla2[[#This Row],[FECHA INICIO DE LABORES EN OBRA]])=MONTH(TODAY()-30),YEAR(Tabla2[[#This Row],[FECHA INICIO DE LABORES EN OBRA]])=YEAR(TODAY())),MONTH(TODAY()-30)&amp;"-"&amp;YEAR(TODAY()),"No Aplica")),"No Aplica")</f>
        <v>No Aplica</v>
      </c>
    </row>
    <row r="1224" spans="1:30" x14ac:dyDescent="0.25">
      <c r="A1224" s="13" t="s">
        <v>5616</v>
      </c>
      <c r="B1224" s="15" t="s">
        <v>5617</v>
      </c>
      <c r="C1224" s="15" t="s">
        <v>5617</v>
      </c>
      <c r="D1224" s="15" t="s">
        <v>5831</v>
      </c>
      <c r="E1224" s="15" t="s">
        <v>5832</v>
      </c>
      <c r="F1224" s="39">
        <v>33986</v>
      </c>
      <c r="G1224" s="15">
        <v>1</v>
      </c>
      <c r="H1224" s="15" t="s">
        <v>3526</v>
      </c>
      <c r="I1224" s="15" t="s">
        <v>5618</v>
      </c>
      <c r="J1224" s="15" t="s">
        <v>5833</v>
      </c>
      <c r="K1224" s="15" t="s">
        <v>3519</v>
      </c>
      <c r="L1224" s="40" t="s">
        <v>6</v>
      </c>
      <c r="M1224" s="39"/>
      <c r="N1224" s="41" t="s">
        <v>2098</v>
      </c>
      <c r="O1224" s="39">
        <v>45020</v>
      </c>
      <c r="P1224" s="40">
        <v>1</v>
      </c>
      <c r="Q1224" s="40">
        <v>1</v>
      </c>
      <c r="R1224" s="40" t="str">
        <f>IFERROR(VLOOKUP(Tabla2[[#This Row],[CONTRATISTA PRNCIPAL]],Hoja1!$L$5:$M$9,2,FALSE),"CJV")</f>
        <v>CJV</v>
      </c>
      <c r="S1224" s="40" t="str">
        <f>IF(Tabla2[[#This Row],[EMPRESA]]=Tabla2[[#This Row],[CONTRATISTA PRNCIPAL]],"Principal","Secundaria")</f>
        <v>Principal</v>
      </c>
      <c r="T1224" s="42">
        <f>IFERROR(1/COUNTIF(Tabla2[CONTRATISTA PRNCIPAL],Tabla2[[#This Row],[CONTRATISTA PRNCIPAL]]),0)</f>
        <v>0.008849557522123894</v>
      </c>
      <c r="U1224" s="43">
        <f>IF(((TODAY()-Tabla2[[#This Row],[FECHA NACIMIENTO]])/365)&lt;18,"Corregir", IF(((TODAY()-Tabla2[[#This Row],[FECHA NACIMIENTO]])/365)&gt;80, "Corregir",ROUNDDOWN(((TODAY()-Tabla2[[#This Row],[FECHA NACIMIENTO]])/365),0)))</f>
        <v>30</v>
      </c>
      <c r="V12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24" s="44" t="str">
        <f>+IF(Tabla2[[#This Row],[Edad]]="Corregir","Corregir","Ok")</f>
        <v>Ok</v>
      </c>
      <c r="X1224" s="42" t="str">
        <f>+IFERROR(VLOOKUP(Tabla2[[#This Row],[DISTRITO SEGÚN DNI]],Hoja1!$A$2:$B$32,2,FALSE),"No")</f>
        <v>No</v>
      </c>
      <c r="Y1224" s="42" t="str">
        <f>IF(OR(LOWER(Tabla2[[#This Row],[GENERO]])="masculino", LOWER(Tabla2[[#This Row],[GENERO]])="femenino"),"OK","Corregir")</f>
        <v>OK</v>
      </c>
      <c r="Z1224" s="42" t="str">
        <f>+IF(Tabla2[[#This Row],[Nro. DNI / CE]]="","Corregir",IF(LEN(Tabla2[[#This Row],[Nro. DNI / CE]])&gt;=8,"OK","Corregir"))</f>
        <v>OK</v>
      </c>
      <c r="AA1224" s="42">
        <f>COUNTIF(Tabla2[APELLIDOS Y NOMBRES],Tabla2[[#This Row],[APELLIDOS Y NOMBRES]])</f>
        <v>1</v>
      </c>
      <c r="AB1224" s="42">
        <f>IF(Tabla2[[#This Row],[Trabajador]]&gt;1,1/Tabla2[[#This Row],[Trabajador]],Tabla2[[#This Row],[Trabajador]])</f>
        <v>1</v>
      </c>
      <c r="AC1224" t="str">
        <f>+IFERROR(IF(Tabla2[[#This Row],[FECHA CESE/BAJA]]="","No Aplica",IF(AND(MONTH(Tabla2[[#This Row],[FECHA CESE/BAJA]])=MONTH(TODAY()-30),YEAR(Tabla2[[#This Row],[FECHA CESE/BAJA]])=YEAR(TODAY())),MONTH(TODAY()-30)&amp;"-"&amp;YEAR(TODAY()),"Borrar")),"No aplica")</f>
        <v>No Aplica</v>
      </c>
      <c r="AD1224" t="str">
        <f>+IFERROR(IF(Tabla2[[#This Row],[FECHA INICIO DE LABORES EN OBRA]]="","No Aplica",IF(AND(MONTH(Tabla2[[#This Row],[FECHA INICIO DE LABORES EN OBRA]])=MONTH(TODAY()-30),YEAR(Tabla2[[#This Row],[FECHA INICIO DE LABORES EN OBRA]])=YEAR(TODAY())),MONTH(TODAY()-30)&amp;"-"&amp;YEAR(TODAY()),"No Aplica")),"No Aplica")</f>
        <v>No Aplica</v>
      </c>
    </row>
    <row r="1225" spans="1:30" x14ac:dyDescent="0.25">
      <c r="A1225" s="13" t="s">
        <v>5616</v>
      </c>
      <c r="B1225" s="15" t="s">
        <v>5617</v>
      </c>
      <c r="C1225" s="15" t="s">
        <v>5617</v>
      </c>
      <c r="D1225" s="15" t="s">
        <v>709</v>
      </c>
      <c r="E1225" s="15" t="s">
        <v>710</v>
      </c>
      <c r="F1225" s="39">
        <v>32832</v>
      </c>
      <c r="G1225" s="15">
        <v>1</v>
      </c>
      <c r="H1225" s="15" t="s">
        <v>5834</v>
      </c>
      <c r="I1225" s="15" t="s">
        <v>5618</v>
      </c>
      <c r="J1225" s="15" t="s">
        <v>5835</v>
      </c>
      <c r="K1225" s="15" t="s">
        <v>32</v>
      </c>
      <c r="L1225" s="40" t="s">
        <v>5</v>
      </c>
      <c r="M1225" s="39"/>
      <c r="N1225" s="41" t="s">
        <v>2098</v>
      </c>
      <c r="O1225" s="39">
        <v>45026</v>
      </c>
      <c r="P1225" s="40">
        <v>1</v>
      </c>
      <c r="Q1225" s="40">
        <v>4</v>
      </c>
      <c r="R1225" s="40" t="str">
        <f>IFERROR(VLOOKUP(Tabla2[[#This Row],[CONTRATISTA PRNCIPAL]],Hoja1!$L$5:$M$9,2,FALSE),"CJV")</f>
        <v>CJV</v>
      </c>
      <c r="S1225" s="40" t="str">
        <f>IF(Tabla2[[#This Row],[EMPRESA]]=Tabla2[[#This Row],[CONTRATISTA PRNCIPAL]],"Principal","Secundaria")</f>
        <v>Principal</v>
      </c>
      <c r="T1225" s="42">
        <f>IFERROR(1/COUNTIF(Tabla2[CONTRATISTA PRNCIPAL],Tabla2[[#This Row],[CONTRATISTA PRNCIPAL]]),0)</f>
        <v>0.008849557522123894</v>
      </c>
      <c r="U1225" s="43">
        <f>IF(((TODAY()-Tabla2[[#This Row],[FECHA NACIMIENTO]])/365)&lt;18,"Corregir", IF(((TODAY()-Tabla2[[#This Row],[FECHA NACIMIENTO]])/365)&gt;80, "Corregir",ROUNDDOWN(((TODAY()-Tabla2[[#This Row],[FECHA NACIMIENTO]])/365),0)))</f>
        <v>33</v>
      </c>
      <c r="V12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25" s="44" t="str">
        <f>+IF(Tabla2[[#This Row],[Edad]]="Corregir","Corregir","Ok")</f>
        <v>Ok</v>
      </c>
      <c r="X1225" s="42" t="str">
        <f>+IFERROR(VLOOKUP(Tabla2[[#This Row],[DISTRITO SEGÚN DNI]],Hoja1!$A$2:$B$32,2,FALSE),"No")</f>
        <v>LA VICTORIA</v>
      </c>
      <c r="Y1225" s="42" t="str">
        <f>IF(OR(LOWER(Tabla2[[#This Row],[GENERO]])="masculino", LOWER(Tabla2[[#This Row],[GENERO]])="femenino"),"OK","Corregir")</f>
        <v>OK</v>
      </c>
      <c r="Z1225" s="42" t="str">
        <f>+IF(Tabla2[[#This Row],[Nro. DNI / CE]]="","Corregir",IF(LEN(Tabla2[[#This Row],[Nro. DNI / CE]])&gt;=8,"OK","Corregir"))</f>
        <v>OK</v>
      </c>
      <c r="AA1225" s="42">
        <f>COUNTIF(Tabla2[APELLIDOS Y NOMBRES],Tabla2[[#This Row],[APELLIDOS Y NOMBRES]])</f>
        <v>1</v>
      </c>
      <c r="AB1225" s="42">
        <f>IF(Tabla2[[#This Row],[Trabajador]]&gt;1,1/Tabla2[[#This Row],[Trabajador]],Tabla2[[#This Row],[Trabajador]])</f>
        <v>1</v>
      </c>
      <c r="AC1225" t="str">
        <f>+IFERROR(IF(Tabla2[[#This Row],[FECHA CESE/BAJA]]="","No Aplica",IF(AND(MONTH(Tabla2[[#This Row],[FECHA CESE/BAJA]])=MONTH(TODAY()-30),YEAR(Tabla2[[#This Row],[FECHA CESE/BAJA]])=YEAR(TODAY())),MONTH(TODAY()-30)&amp;"-"&amp;YEAR(TODAY()),"Borrar")),"No aplica")</f>
        <v>No Aplica</v>
      </c>
      <c r="AD1225" t="str">
        <f>+IFERROR(IF(Tabla2[[#This Row],[FECHA INICIO DE LABORES EN OBRA]]="","No Aplica",IF(AND(MONTH(Tabla2[[#This Row],[FECHA INICIO DE LABORES EN OBRA]])=MONTH(TODAY()-30),YEAR(Tabla2[[#This Row],[FECHA INICIO DE LABORES EN OBRA]])=YEAR(TODAY())),MONTH(TODAY()-30)&amp;"-"&amp;YEAR(TODAY()),"No Aplica")),"No Aplica")</f>
        <v>No Aplica</v>
      </c>
    </row>
    <row r="1226" spans="1:30" x14ac:dyDescent="0.25">
      <c r="A1226" s="13" t="s">
        <v>5616</v>
      </c>
      <c r="B1226" s="15" t="s">
        <v>5617</v>
      </c>
      <c r="C1226" s="15" t="s">
        <v>5617</v>
      </c>
      <c r="D1226" s="15" t="s">
        <v>5836</v>
      </c>
      <c r="E1226" s="15" t="s">
        <v>5837</v>
      </c>
      <c r="F1226" s="39">
        <v>28176</v>
      </c>
      <c r="G1226" s="15">
        <v>1</v>
      </c>
      <c r="H1226" s="15" t="s">
        <v>3535</v>
      </c>
      <c r="I1226" s="15" t="s">
        <v>5618</v>
      </c>
      <c r="J1226" s="15" t="s">
        <v>5838</v>
      </c>
      <c r="K1226" s="15" t="s">
        <v>2294</v>
      </c>
      <c r="L1226" s="40" t="s">
        <v>5</v>
      </c>
      <c r="M1226" s="39"/>
      <c r="N1226" s="41" t="s">
        <v>2098</v>
      </c>
      <c r="O1226" s="39">
        <v>45054</v>
      </c>
      <c r="P1226" s="40">
        <v>1</v>
      </c>
      <c r="Q1226" s="40">
        <v>1</v>
      </c>
      <c r="R1226" s="40" t="str">
        <f>IFERROR(VLOOKUP(Tabla2[[#This Row],[CONTRATISTA PRNCIPAL]],Hoja1!$L$5:$M$9,2,FALSE),"CJV")</f>
        <v>CJV</v>
      </c>
      <c r="S1226" s="40" t="str">
        <f>IF(Tabla2[[#This Row],[EMPRESA]]=Tabla2[[#This Row],[CONTRATISTA PRNCIPAL]],"Principal","Secundaria")</f>
        <v>Principal</v>
      </c>
      <c r="T1226" s="42">
        <f>IFERROR(1/COUNTIF(Tabla2[CONTRATISTA PRNCIPAL],Tabla2[[#This Row],[CONTRATISTA PRNCIPAL]]),0)</f>
        <v>0.008849557522123894</v>
      </c>
      <c r="U1226" s="43">
        <f>IF(((TODAY()-Tabla2[[#This Row],[FECHA NACIMIENTO]])/365)&lt;18,"Corregir", IF(((TODAY()-Tabla2[[#This Row],[FECHA NACIMIENTO]])/365)&gt;80, "Corregir",ROUNDDOWN(((TODAY()-Tabla2[[#This Row],[FECHA NACIMIENTO]])/365),0)))</f>
        <v>46</v>
      </c>
      <c r="V12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26" s="44" t="str">
        <f>+IF(Tabla2[[#This Row],[Edad]]="Corregir","Corregir","Ok")</f>
        <v>Ok</v>
      </c>
      <c r="X1226" s="42" t="str">
        <f>+IFERROR(VLOOKUP(Tabla2[[#This Row],[DISTRITO SEGÚN DNI]],Hoja1!$A$2:$B$32,2,FALSE),"No")</f>
        <v>No</v>
      </c>
      <c r="Y1226" s="42" t="str">
        <f>IF(OR(LOWER(Tabla2[[#This Row],[GENERO]])="masculino", LOWER(Tabla2[[#This Row],[GENERO]])="femenino"),"OK","Corregir")</f>
        <v>OK</v>
      </c>
      <c r="Z1226" s="42" t="str">
        <f>+IF(Tabla2[[#This Row],[Nro. DNI / CE]]="","Corregir",IF(LEN(Tabla2[[#This Row],[Nro. DNI / CE]])&gt;=8,"OK","Corregir"))</f>
        <v>OK</v>
      </c>
      <c r="AA1226" s="42">
        <f>COUNTIF(Tabla2[APELLIDOS Y NOMBRES],Tabla2[[#This Row],[APELLIDOS Y NOMBRES]])</f>
        <v>1</v>
      </c>
      <c r="AB1226" s="42">
        <f>IF(Tabla2[[#This Row],[Trabajador]]&gt;1,1/Tabla2[[#This Row],[Trabajador]],Tabla2[[#This Row],[Trabajador]])</f>
        <v>1</v>
      </c>
      <c r="AC1226" t="str">
        <f>+IFERROR(IF(Tabla2[[#This Row],[FECHA CESE/BAJA]]="","No Aplica",IF(AND(MONTH(Tabla2[[#This Row],[FECHA CESE/BAJA]])=MONTH(TODAY()-30),YEAR(Tabla2[[#This Row],[FECHA CESE/BAJA]])=YEAR(TODAY())),MONTH(TODAY()-30)&amp;"-"&amp;YEAR(TODAY()),"Borrar")),"No aplica")</f>
        <v>No Aplica</v>
      </c>
      <c r="AD1226" t="str">
        <f>+IFERROR(IF(Tabla2[[#This Row],[FECHA INICIO DE LABORES EN OBRA]]="","No Aplica",IF(AND(MONTH(Tabla2[[#This Row],[FECHA INICIO DE LABORES EN OBRA]])=MONTH(TODAY()-30),YEAR(Tabla2[[#This Row],[FECHA INICIO DE LABORES EN OBRA]])=YEAR(TODAY())),MONTH(TODAY()-30)&amp;"-"&amp;YEAR(TODAY()),"No Aplica")),"No Aplica")</f>
        <v>No Aplica</v>
      </c>
    </row>
    <row r="1227" spans="1:30" x14ac:dyDescent="0.25">
      <c r="A1227" s="13" t="s">
        <v>5616</v>
      </c>
      <c r="B1227" s="15" t="s">
        <v>5617</v>
      </c>
      <c r="C1227" s="15" t="s">
        <v>5617</v>
      </c>
      <c r="D1227" s="15" t="s">
        <v>512</v>
      </c>
      <c r="E1227" s="15" t="s">
        <v>513</v>
      </c>
      <c r="F1227" s="39">
        <v>30060</v>
      </c>
      <c r="G1227" s="15">
        <v>2</v>
      </c>
      <c r="H1227" s="15" t="s">
        <v>2192</v>
      </c>
      <c r="I1227" s="15" t="s">
        <v>5618</v>
      </c>
      <c r="J1227" s="15" t="s">
        <v>5839</v>
      </c>
      <c r="K1227" s="15" t="s">
        <v>27</v>
      </c>
      <c r="L1227" s="40" t="s">
        <v>6</v>
      </c>
      <c r="M1227" s="39"/>
      <c r="N1227" s="41" t="s">
        <v>2098</v>
      </c>
      <c r="O1227" s="39">
        <v>45063</v>
      </c>
      <c r="P1227" s="40">
        <v>1</v>
      </c>
      <c r="Q1227" s="40">
        <v>4</v>
      </c>
      <c r="R1227" s="40" t="str">
        <f>IFERROR(VLOOKUP(Tabla2[[#This Row],[CONTRATISTA PRNCIPAL]],Hoja1!$L$5:$M$9,2,FALSE),"CJV")</f>
        <v>CJV</v>
      </c>
      <c r="S1227" s="40" t="str">
        <f>IF(Tabla2[[#This Row],[EMPRESA]]=Tabla2[[#This Row],[CONTRATISTA PRNCIPAL]],"Principal","Secundaria")</f>
        <v>Principal</v>
      </c>
      <c r="T1227" s="42">
        <f>IFERROR(1/COUNTIF(Tabla2[CONTRATISTA PRNCIPAL],Tabla2[[#This Row],[CONTRATISTA PRNCIPAL]]),0)</f>
        <v>0.008849557522123894</v>
      </c>
      <c r="U1227" s="43">
        <f>IF(((TODAY()-Tabla2[[#This Row],[FECHA NACIMIENTO]])/365)&lt;18,"Corregir", IF(((TODAY()-Tabla2[[#This Row],[FECHA NACIMIENTO]])/365)&gt;80, "Corregir",ROUNDDOWN(((TODAY()-Tabla2[[#This Row],[FECHA NACIMIENTO]])/365),0)))</f>
        <v>41</v>
      </c>
      <c r="V12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27" s="44" t="str">
        <f>+IF(Tabla2[[#This Row],[Edad]]="Corregir","Corregir","Ok")</f>
        <v>Ok</v>
      </c>
      <c r="X1227" s="42" t="str">
        <f>+IFERROR(VLOOKUP(Tabla2[[#This Row],[DISTRITO SEGÚN DNI]],Hoja1!$A$2:$B$32,2,FALSE),"No")</f>
        <v>CALLAO</v>
      </c>
      <c r="Y1227" s="42" t="str">
        <f>IF(OR(LOWER(Tabla2[[#This Row],[GENERO]])="masculino", LOWER(Tabla2[[#This Row],[GENERO]])="femenino"),"OK","Corregir")</f>
        <v>OK</v>
      </c>
      <c r="Z1227" s="42" t="str">
        <f>+IF(Tabla2[[#This Row],[Nro. DNI / CE]]="","Corregir",IF(LEN(Tabla2[[#This Row],[Nro. DNI / CE]])&gt;=8,"OK","Corregir"))</f>
        <v>OK</v>
      </c>
      <c r="AA1227" s="42">
        <f>COUNTIF(Tabla2[APELLIDOS Y NOMBRES],Tabla2[[#This Row],[APELLIDOS Y NOMBRES]])</f>
        <v>1</v>
      </c>
      <c r="AB1227" s="42">
        <f>IF(Tabla2[[#This Row],[Trabajador]]&gt;1,1/Tabla2[[#This Row],[Trabajador]],Tabla2[[#This Row],[Trabajador]])</f>
        <v>1</v>
      </c>
      <c r="AC1227" t="str">
        <f>+IFERROR(IF(Tabla2[[#This Row],[FECHA CESE/BAJA]]="","No Aplica",IF(AND(MONTH(Tabla2[[#This Row],[FECHA CESE/BAJA]])=MONTH(TODAY()-30),YEAR(Tabla2[[#This Row],[FECHA CESE/BAJA]])=YEAR(TODAY())),MONTH(TODAY()-30)&amp;"-"&amp;YEAR(TODAY()),"Borrar")),"No aplica")</f>
        <v>No Aplica</v>
      </c>
      <c r="AD1227" t="str">
        <f>+IFERROR(IF(Tabla2[[#This Row],[FECHA INICIO DE LABORES EN OBRA]]="","No Aplica",IF(AND(MONTH(Tabla2[[#This Row],[FECHA INICIO DE LABORES EN OBRA]])=MONTH(TODAY()-30),YEAR(Tabla2[[#This Row],[FECHA INICIO DE LABORES EN OBRA]])=YEAR(TODAY())),MONTH(TODAY()-30)&amp;"-"&amp;YEAR(TODAY()),"No Aplica")),"No Aplica")</f>
        <v>No Aplica</v>
      </c>
    </row>
    <row r="1228" spans="1:30" x14ac:dyDescent="0.25">
      <c r="A1228" s="13" t="s">
        <v>5616</v>
      </c>
      <c r="B1228" s="15" t="s">
        <v>5617</v>
      </c>
      <c r="C1228" s="15" t="s">
        <v>5617</v>
      </c>
      <c r="D1228" s="15" t="s">
        <v>5840</v>
      </c>
      <c r="E1228" s="15" t="s">
        <v>5841</v>
      </c>
      <c r="F1228" s="39">
        <v>29006</v>
      </c>
      <c r="G1228" s="15">
        <v>1</v>
      </c>
      <c r="H1228" s="15" t="s">
        <v>2073</v>
      </c>
      <c r="I1228" s="15" t="s">
        <v>5618</v>
      </c>
      <c r="J1228" s="15" t="s">
        <v>5842</v>
      </c>
      <c r="K1228" s="15" t="s">
        <v>2294</v>
      </c>
      <c r="L1228" s="40" t="s">
        <v>6</v>
      </c>
      <c r="M1228" s="39"/>
      <c r="N1228" s="41" t="s">
        <v>2098</v>
      </c>
      <c r="O1228" s="39">
        <v>45078</v>
      </c>
      <c r="P1228" s="40">
        <v>1</v>
      </c>
      <c r="Q1228" s="40">
        <v>1</v>
      </c>
      <c r="R1228" s="40" t="str">
        <f>IFERROR(VLOOKUP(Tabla2[[#This Row],[CONTRATISTA PRNCIPAL]],Hoja1!$L$5:$M$9,2,FALSE),"CJV")</f>
        <v>CJV</v>
      </c>
      <c r="S1228" s="40" t="str">
        <f>IF(Tabla2[[#This Row],[EMPRESA]]=Tabla2[[#This Row],[CONTRATISTA PRNCIPAL]],"Principal","Secundaria")</f>
        <v>Principal</v>
      </c>
      <c r="T1228" s="42">
        <f>IFERROR(1/COUNTIF(Tabla2[CONTRATISTA PRNCIPAL],Tabla2[[#This Row],[CONTRATISTA PRNCIPAL]]),0)</f>
        <v>0.008849557522123894</v>
      </c>
      <c r="U1228" s="43">
        <f>IF(((TODAY()-Tabla2[[#This Row],[FECHA NACIMIENTO]])/365)&lt;18,"Corregir", IF(((TODAY()-Tabla2[[#This Row],[FECHA NACIMIENTO]])/365)&gt;80, "Corregir",ROUNDDOWN(((TODAY()-Tabla2[[#This Row],[FECHA NACIMIENTO]])/365),0)))</f>
        <v>44</v>
      </c>
      <c r="V12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28" s="44" t="str">
        <f>+IF(Tabla2[[#This Row],[Edad]]="Corregir","Corregir","Ok")</f>
        <v>Ok</v>
      </c>
      <c r="X1228" s="42" t="str">
        <f>+IFERROR(VLOOKUP(Tabla2[[#This Row],[DISTRITO SEGÚN DNI]],Hoja1!$A$2:$B$32,2,FALSE),"No")</f>
        <v>No</v>
      </c>
      <c r="Y1228" s="42" t="str">
        <f>IF(OR(LOWER(Tabla2[[#This Row],[GENERO]])="masculino", LOWER(Tabla2[[#This Row],[GENERO]])="femenino"),"OK","Corregir")</f>
        <v>OK</v>
      </c>
      <c r="Z1228" s="42" t="str">
        <f>+IF(Tabla2[[#This Row],[Nro. DNI / CE]]="","Corregir",IF(LEN(Tabla2[[#This Row],[Nro. DNI / CE]])&gt;=8,"OK","Corregir"))</f>
        <v>OK</v>
      </c>
      <c r="AA1228" s="42">
        <f>COUNTIF(Tabla2[APELLIDOS Y NOMBRES],Tabla2[[#This Row],[APELLIDOS Y NOMBRES]])</f>
        <v>1</v>
      </c>
      <c r="AB1228" s="42">
        <f>IF(Tabla2[[#This Row],[Trabajador]]&gt;1,1/Tabla2[[#This Row],[Trabajador]],Tabla2[[#This Row],[Trabajador]])</f>
        <v>1</v>
      </c>
      <c r="AC1228" t="str">
        <f>+IFERROR(IF(Tabla2[[#This Row],[FECHA CESE/BAJA]]="","No Aplica",IF(AND(MONTH(Tabla2[[#This Row],[FECHA CESE/BAJA]])=MONTH(TODAY()-30),YEAR(Tabla2[[#This Row],[FECHA CESE/BAJA]])=YEAR(TODAY())),MONTH(TODAY()-30)&amp;"-"&amp;YEAR(TODAY()),"Borrar")),"No aplica")</f>
        <v>No Aplica</v>
      </c>
      <c r="AD1228" t="str">
        <f>+IFERROR(IF(Tabla2[[#This Row],[FECHA INICIO DE LABORES EN OBRA]]="","No Aplica",IF(AND(MONTH(Tabla2[[#This Row],[FECHA INICIO DE LABORES EN OBRA]])=MONTH(TODAY()-30),YEAR(Tabla2[[#This Row],[FECHA INICIO DE LABORES EN OBRA]])=YEAR(TODAY())),MONTH(TODAY()-30)&amp;"-"&amp;YEAR(TODAY()),"No Aplica")),"No Aplica")</f>
        <v>No Aplica</v>
      </c>
    </row>
    <row r="1229" spans="1:30" x14ac:dyDescent="0.25">
      <c r="A1229" s="13" t="s">
        <v>5616</v>
      </c>
      <c r="B1229" s="15" t="s">
        <v>5617</v>
      </c>
      <c r="C1229" s="15" t="s">
        <v>5617</v>
      </c>
      <c r="D1229" s="15" t="s">
        <v>5843</v>
      </c>
      <c r="E1229" s="15" t="s">
        <v>5844</v>
      </c>
      <c r="F1229" s="39">
        <v>28606</v>
      </c>
      <c r="G1229" s="15">
        <v>2</v>
      </c>
      <c r="H1229" s="15" t="s">
        <v>2746</v>
      </c>
      <c r="I1229" s="15" t="s">
        <v>5618</v>
      </c>
      <c r="J1229" s="15" t="s">
        <v>5845</v>
      </c>
      <c r="K1229" s="15" t="s">
        <v>2237</v>
      </c>
      <c r="L1229" s="40" t="s">
        <v>6</v>
      </c>
      <c r="M1229" s="39"/>
      <c r="N1229" s="41" t="s">
        <v>2098</v>
      </c>
      <c r="O1229" s="39">
        <v>45078</v>
      </c>
      <c r="P1229" s="40">
        <v>1</v>
      </c>
      <c r="Q1229" s="40">
        <v>4</v>
      </c>
      <c r="R1229" s="40" t="str">
        <f>IFERROR(VLOOKUP(Tabla2[[#This Row],[CONTRATISTA PRNCIPAL]],Hoja1!$L$5:$M$9,2,FALSE),"CJV")</f>
        <v>CJV</v>
      </c>
      <c r="S1229" s="40" t="str">
        <f>IF(Tabla2[[#This Row],[EMPRESA]]=Tabla2[[#This Row],[CONTRATISTA PRNCIPAL]],"Principal","Secundaria")</f>
        <v>Principal</v>
      </c>
      <c r="T1229" s="42">
        <f>IFERROR(1/COUNTIF(Tabla2[CONTRATISTA PRNCIPAL],Tabla2[[#This Row],[CONTRATISTA PRNCIPAL]]),0)</f>
        <v>0.008849557522123894</v>
      </c>
      <c r="U1229" s="43">
        <f>IF(((TODAY()-Tabla2[[#This Row],[FECHA NACIMIENTO]])/365)&lt;18,"Corregir", IF(((TODAY()-Tabla2[[#This Row],[FECHA NACIMIENTO]])/365)&gt;80, "Corregir",ROUNDDOWN(((TODAY()-Tabla2[[#This Row],[FECHA NACIMIENTO]])/365),0)))</f>
        <v>45</v>
      </c>
      <c r="V12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29" s="44" t="str">
        <f>+IF(Tabla2[[#This Row],[Edad]]="Corregir","Corregir","Ok")</f>
        <v>Ok</v>
      </c>
      <c r="X1229" s="42" t="str">
        <f>+IFERROR(VLOOKUP(Tabla2[[#This Row],[DISTRITO SEGÚN DNI]],Hoja1!$A$2:$B$32,2,FALSE),"No")</f>
        <v>No</v>
      </c>
      <c r="Y1229" s="42" t="str">
        <f>IF(OR(LOWER(Tabla2[[#This Row],[GENERO]])="masculino", LOWER(Tabla2[[#This Row],[GENERO]])="femenino"),"OK","Corregir")</f>
        <v>OK</v>
      </c>
      <c r="Z1229" s="42" t="str">
        <f>+IF(Tabla2[[#This Row],[Nro. DNI / CE]]="","Corregir",IF(LEN(Tabla2[[#This Row],[Nro. DNI / CE]])&gt;=8,"OK","Corregir"))</f>
        <v>OK</v>
      </c>
      <c r="AA1229" s="42">
        <f>COUNTIF(Tabla2[APELLIDOS Y NOMBRES],Tabla2[[#This Row],[APELLIDOS Y NOMBRES]])</f>
        <v>1</v>
      </c>
      <c r="AB1229" s="42">
        <f>IF(Tabla2[[#This Row],[Trabajador]]&gt;1,1/Tabla2[[#This Row],[Trabajador]],Tabla2[[#This Row],[Trabajador]])</f>
        <v>1</v>
      </c>
      <c r="AC1229" t="str">
        <f>+IFERROR(IF(Tabla2[[#This Row],[FECHA CESE/BAJA]]="","No Aplica",IF(AND(MONTH(Tabla2[[#This Row],[FECHA CESE/BAJA]])=MONTH(TODAY()-30),YEAR(Tabla2[[#This Row],[FECHA CESE/BAJA]])=YEAR(TODAY())),MONTH(TODAY()-30)&amp;"-"&amp;YEAR(TODAY()),"Borrar")),"No aplica")</f>
        <v>No Aplica</v>
      </c>
      <c r="AD1229" t="str">
        <f>+IFERROR(IF(Tabla2[[#This Row],[FECHA INICIO DE LABORES EN OBRA]]="","No Aplica",IF(AND(MONTH(Tabla2[[#This Row],[FECHA INICIO DE LABORES EN OBRA]])=MONTH(TODAY()-30),YEAR(Tabla2[[#This Row],[FECHA INICIO DE LABORES EN OBRA]])=YEAR(TODAY())),MONTH(TODAY()-30)&amp;"-"&amp;YEAR(TODAY()),"No Aplica")),"No Aplica")</f>
        <v>No Aplica</v>
      </c>
    </row>
    <row r="1230" spans="1:30" x14ac:dyDescent="0.25">
      <c r="A1230" s="13" t="s">
        <v>5616</v>
      </c>
      <c r="B1230" s="15" t="s">
        <v>5617</v>
      </c>
      <c r="C1230" s="15" t="s">
        <v>5617</v>
      </c>
      <c r="D1230" s="15" t="s">
        <v>481</v>
      </c>
      <c r="E1230" s="15" t="s">
        <v>482</v>
      </c>
      <c r="F1230" s="39">
        <v>29507</v>
      </c>
      <c r="G1230" s="15">
        <v>2</v>
      </c>
      <c r="H1230" s="15" t="s">
        <v>5846</v>
      </c>
      <c r="I1230" s="15" t="s">
        <v>5618</v>
      </c>
      <c r="J1230" s="15" t="s">
        <v>5847</v>
      </c>
      <c r="K1230" s="15" t="s">
        <v>2214</v>
      </c>
      <c r="L1230" s="40" t="s">
        <v>6</v>
      </c>
      <c r="M1230" s="39"/>
      <c r="N1230" s="41" t="s">
        <v>2098</v>
      </c>
      <c r="O1230" s="39">
        <v>45082</v>
      </c>
      <c r="P1230" s="40">
        <v>1</v>
      </c>
      <c r="Q1230" s="40">
        <v>4</v>
      </c>
      <c r="R1230" s="40" t="str">
        <f>IFERROR(VLOOKUP(Tabla2[[#This Row],[CONTRATISTA PRNCIPAL]],Hoja1!$L$5:$M$9,2,FALSE),"CJV")</f>
        <v>CJV</v>
      </c>
      <c r="S1230" s="40" t="str">
        <f>IF(Tabla2[[#This Row],[EMPRESA]]=Tabla2[[#This Row],[CONTRATISTA PRNCIPAL]],"Principal","Secundaria")</f>
        <v>Principal</v>
      </c>
      <c r="T1230" s="42">
        <f>IFERROR(1/COUNTIF(Tabla2[CONTRATISTA PRNCIPAL],Tabla2[[#This Row],[CONTRATISTA PRNCIPAL]]),0)</f>
        <v>0.008849557522123894</v>
      </c>
      <c r="U1230" s="43">
        <f>IF(((TODAY()-Tabla2[[#This Row],[FECHA NACIMIENTO]])/365)&lt;18,"Corregir", IF(((TODAY()-Tabla2[[#This Row],[FECHA NACIMIENTO]])/365)&gt;80, "Corregir",ROUNDDOWN(((TODAY()-Tabla2[[#This Row],[FECHA NACIMIENTO]])/365),0)))</f>
        <v>42</v>
      </c>
      <c r="V12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30" s="44" t="str">
        <f>+IF(Tabla2[[#This Row],[Edad]]="Corregir","Corregir","Ok")</f>
        <v>Ok</v>
      </c>
      <c r="X1230" s="42" t="str">
        <f>+IFERROR(VLOOKUP(Tabla2[[#This Row],[DISTRITO SEGÚN DNI]],Hoja1!$A$2:$B$32,2,FALSE),"No")</f>
        <v>CALLAO</v>
      </c>
      <c r="Y1230" s="42" t="str">
        <f>IF(OR(LOWER(Tabla2[[#This Row],[GENERO]])="masculino", LOWER(Tabla2[[#This Row],[GENERO]])="femenino"),"OK","Corregir")</f>
        <v>OK</v>
      </c>
      <c r="Z1230" s="42" t="str">
        <f>+IF(Tabla2[[#This Row],[Nro. DNI / CE]]="","Corregir",IF(LEN(Tabla2[[#This Row],[Nro. DNI / CE]])&gt;=8,"OK","Corregir"))</f>
        <v>OK</v>
      </c>
      <c r="AA1230" s="42">
        <f>COUNTIF(Tabla2[APELLIDOS Y NOMBRES],Tabla2[[#This Row],[APELLIDOS Y NOMBRES]])</f>
        <v>1</v>
      </c>
      <c r="AB1230" s="42">
        <f>IF(Tabla2[[#This Row],[Trabajador]]&gt;1,1/Tabla2[[#This Row],[Trabajador]],Tabla2[[#This Row],[Trabajador]])</f>
        <v>1</v>
      </c>
      <c r="AC1230" t="str">
        <f>+IFERROR(IF(Tabla2[[#This Row],[FECHA CESE/BAJA]]="","No Aplica",IF(AND(MONTH(Tabla2[[#This Row],[FECHA CESE/BAJA]])=MONTH(TODAY()-30),YEAR(Tabla2[[#This Row],[FECHA CESE/BAJA]])=YEAR(TODAY())),MONTH(TODAY()-30)&amp;"-"&amp;YEAR(TODAY()),"Borrar")),"No aplica")</f>
        <v>No Aplica</v>
      </c>
      <c r="AD1230" t="str">
        <f>+IFERROR(IF(Tabla2[[#This Row],[FECHA INICIO DE LABORES EN OBRA]]="","No Aplica",IF(AND(MONTH(Tabla2[[#This Row],[FECHA INICIO DE LABORES EN OBRA]])=MONTH(TODAY()-30),YEAR(Tabla2[[#This Row],[FECHA INICIO DE LABORES EN OBRA]])=YEAR(TODAY())),MONTH(TODAY()-30)&amp;"-"&amp;YEAR(TODAY()),"No Aplica")),"No Aplica")</f>
        <v>No Aplica</v>
      </c>
    </row>
    <row r="1231" spans="1:30" x14ac:dyDescent="0.25">
      <c r="A1231" s="13" t="s">
        <v>5616</v>
      </c>
      <c r="B1231" s="15" t="s">
        <v>5617</v>
      </c>
      <c r="C1231" s="15" t="s">
        <v>5617</v>
      </c>
      <c r="D1231" s="15" t="s">
        <v>5848</v>
      </c>
      <c r="E1231" s="15" t="s">
        <v>5849</v>
      </c>
      <c r="F1231" s="39">
        <v>30486</v>
      </c>
      <c r="G1231" s="15">
        <v>2</v>
      </c>
      <c r="H1231" s="15" t="s">
        <v>2924</v>
      </c>
      <c r="I1231" s="15" t="s">
        <v>5618</v>
      </c>
      <c r="J1231" s="15" t="s">
        <v>5850</v>
      </c>
      <c r="K1231" s="15" t="s">
        <v>5851</v>
      </c>
      <c r="L1231" s="40" t="s">
        <v>6</v>
      </c>
      <c r="M1231" s="39"/>
      <c r="N1231" s="41" t="s">
        <v>2098</v>
      </c>
      <c r="O1231" s="39">
        <v>45089</v>
      </c>
      <c r="P1231" s="40">
        <v>1</v>
      </c>
      <c r="Q1231" s="40">
        <v>4</v>
      </c>
      <c r="R1231" s="40" t="str">
        <f>IFERROR(VLOOKUP(Tabla2[[#This Row],[CONTRATISTA PRNCIPAL]],Hoja1!$L$5:$M$9,2,FALSE),"CJV")</f>
        <v>CJV</v>
      </c>
      <c r="S1231" s="40" t="str">
        <f>IF(Tabla2[[#This Row],[EMPRESA]]=Tabla2[[#This Row],[CONTRATISTA PRNCIPAL]],"Principal","Secundaria")</f>
        <v>Principal</v>
      </c>
      <c r="T1231" s="42">
        <f>IFERROR(1/COUNTIF(Tabla2[CONTRATISTA PRNCIPAL],Tabla2[[#This Row],[CONTRATISTA PRNCIPAL]]),0)</f>
        <v>0.008849557522123894</v>
      </c>
      <c r="U1231" s="43">
        <f>IF(((TODAY()-Tabla2[[#This Row],[FECHA NACIMIENTO]])/365)&lt;18,"Corregir", IF(((TODAY()-Tabla2[[#This Row],[FECHA NACIMIENTO]])/365)&gt;80, "Corregir",ROUNDDOWN(((TODAY()-Tabla2[[#This Row],[FECHA NACIMIENTO]])/365),0)))</f>
        <v>40</v>
      </c>
      <c r="V12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31" s="44" t="str">
        <f>+IF(Tabla2[[#This Row],[Edad]]="Corregir","Corregir","Ok")</f>
        <v>Ok</v>
      </c>
      <c r="X1231" s="42" t="str">
        <f>+IFERROR(VLOOKUP(Tabla2[[#This Row],[DISTRITO SEGÚN DNI]],Hoja1!$A$2:$B$32,2,FALSE),"No")</f>
        <v>No</v>
      </c>
      <c r="Y1231" s="42" t="str">
        <f>IF(OR(LOWER(Tabla2[[#This Row],[GENERO]])="masculino", LOWER(Tabla2[[#This Row],[GENERO]])="femenino"),"OK","Corregir")</f>
        <v>OK</v>
      </c>
      <c r="Z1231" s="42" t="str">
        <f>+IF(Tabla2[[#This Row],[Nro. DNI / CE]]="","Corregir",IF(LEN(Tabla2[[#This Row],[Nro. DNI / CE]])&gt;=8,"OK","Corregir"))</f>
        <v>OK</v>
      </c>
      <c r="AA1231" s="42">
        <f>COUNTIF(Tabla2[APELLIDOS Y NOMBRES],Tabla2[[#This Row],[APELLIDOS Y NOMBRES]])</f>
        <v>1</v>
      </c>
      <c r="AB1231" s="42">
        <f>IF(Tabla2[[#This Row],[Trabajador]]&gt;1,1/Tabla2[[#This Row],[Trabajador]],Tabla2[[#This Row],[Trabajador]])</f>
        <v>1</v>
      </c>
      <c r="AC1231" t="str">
        <f>+IFERROR(IF(Tabla2[[#This Row],[FECHA CESE/BAJA]]="","No Aplica",IF(AND(MONTH(Tabla2[[#This Row],[FECHA CESE/BAJA]])=MONTH(TODAY()-30),YEAR(Tabla2[[#This Row],[FECHA CESE/BAJA]])=YEAR(TODAY())),MONTH(TODAY()-30)&amp;"-"&amp;YEAR(TODAY()),"Borrar")),"No aplica")</f>
        <v>No Aplica</v>
      </c>
      <c r="AD1231" t="str">
        <f>+IFERROR(IF(Tabla2[[#This Row],[FECHA INICIO DE LABORES EN OBRA]]="","No Aplica",IF(AND(MONTH(Tabla2[[#This Row],[FECHA INICIO DE LABORES EN OBRA]])=MONTH(TODAY()-30),YEAR(Tabla2[[#This Row],[FECHA INICIO DE LABORES EN OBRA]])=YEAR(TODAY())),MONTH(TODAY()-30)&amp;"-"&amp;YEAR(TODAY()),"No Aplica")),"No Aplica")</f>
        <v>No Aplica</v>
      </c>
    </row>
    <row r="1232" spans="1:30" x14ac:dyDescent="0.25">
      <c r="A1232" s="13" t="s">
        <v>5616</v>
      </c>
      <c r="B1232" s="15" t="s">
        <v>5617</v>
      </c>
      <c r="C1232" s="15" t="s">
        <v>5617</v>
      </c>
      <c r="D1232" s="15" t="s">
        <v>1081</v>
      </c>
      <c r="E1232" s="15" t="s">
        <v>1082</v>
      </c>
      <c r="F1232" s="39">
        <v>35764</v>
      </c>
      <c r="G1232" s="15">
        <v>2</v>
      </c>
      <c r="H1232" s="15" t="s">
        <v>3969</v>
      </c>
      <c r="I1232" s="15" t="s">
        <v>5618</v>
      </c>
      <c r="J1232" s="15" t="s">
        <v>5852</v>
      </c>
      <c r="K1232" s="15" t="s">
        <v>34</v>
      </c>
      <c r="L1232" s="40" t="s">
        <v>6</v>
      </c>
      <c r="M1232" s="39"/>
      <c r="N1232" s="41" t="s">
        <v>2098</v>
      </c>
      <c r="O1232" s="39">
        <v>45098</v>
      </c>
      <c r="P1232" s="40">
        <v>1</v>
      </c>
      <c r="Q1232" s="40">
        <v>4</v>
      </c>
      <c r="R1232" s="40" t="str">
        <f>IFERROR(VLOOKUP(Tabla2[[#This Row],[CONTRATISTA PRNCIPAL]],Hoja1!$L$5:$M$9,2,FALSE),"CJV")</f>
        <v>CJV</v>
      </c>
      <c r="S1232" s="40" t="str">
        <f>IF(Tabla2[[#This Row],[EMPRESA]]=Tabla2[[#This Row],[CONTRATISTA PRNCIPAL]],"Principal","Secundaria")</f>
        <v>Principal</v>
      </c>
      <c r="T1232" s="42">
        <f>IFERROR(1/COUNTIF(Tabla2[CONTRATISTA PRNCIPAL],Tabla2[[#This Row],[CONTRATISTA PRNCIPAL]]),0)</f>
        <v>0.008849557522123894</v>
      </c>
      <c r="U1232" s="43">
        <f>IF(((TODAY()-Tabla2[[#This Row],[FECHA NACIMIENTO]])/365)&lt;18,"Corregir", IF(((TODAY()-Tabla2[[#This Row],[FECHA NACIMIENTO]])/365)&gt;80, "Corregir",ROUNDDOWN(((TODAY()-Tabla2[[#This Row],[FECHA NACIMIENTO]])/365),0)))</f>
        <v>25</v>
      </c>
      <c r="V12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32" s="44" t="str">
        <f>+IF(Tabla2[[#This Row],[Edad]]="Corregir","Corregir","Ok")</f>
        <v>Ok</v>
      </c>
      <c r="X1232" s="42" t="str">
        <f>+IFERROR(VLOOKUP(Tabla2[[#This Row],[DISTRITO SEGÚN DNI]],Hoja1!$A$2:$B$32,2,FALSE),"No")</f>
        <v>SANTA ANITA</v>
      </c>
      <c r="Y1232" s="42" t="str">
        <f>IF(OR(LOWER(Tabla2[[#This Row],[GENERO]])="masculino", LOWER(Tabla2[[#This Row],[GENERO]])="femenino"),"OK","Corregir")</f>
        <v>OK</v>
      </c>
      <c r="Z1232" s="42" t="str">
        <f>+IF(Tabla2[[#This Row],[Nro. DNI / CE]]="","Corregir",IF(LEN(Tabla2[[#This Row],[Nro. DNI / CE]])&gt;=8,"OK","Corregir"))</f>
        <v>OK</v>
      </c>
      <c r="AA1232" s="42">
        <f>COUNTIF(Tabla2[APELLIDOS Y NOMBRES],Tabla2[[#This Row],[APELLIDOS Y NOMBRES]])</f>
        <v>1</v>
      </c>
      <c r="AB1232" s="42">
        <f>IF(Tabla2[[#This Row],[Trabajador]]&gt;1,1/Tabla2[[#This Row],[Trabajador]],Tabla2[[#This Row],[Trabajador]])</f>
        <v>1</v>
      </c>
      <c r="AC1232" t="str">
        <f>+IFERROR(IF(Tabla2[[#This Row],[FECHA CESE/BAJA]]="","No Aplica",IF(AND(MONTH(Tabla2[[#This Row],[FECHA CESE/BAJA]])=MONTH(TODAY()-30),YEAR(Tabla2[[#This Row],[FECHA CESE/BAJA]])=YEAR(TODAY())),MONTH(TODAY()-30)&amp;"-"&amp;YEAR(TODAY()),"Borrar")),"No aplica")</f>
        <v>No Aplica</v>
      </c>
      <c r="AD1232" t="str">
        <f>+IFERROR(IF(Tabla2[[#This Row],[FECHA INICIO DE LABORES EN OBRA]]="","No Aplica",IF(AND(MONTH(Tabla2[[#This Row],[FECHA INICIO DE LABORES EN OBRA]])=MONTH(TODAY()-30),YEAR(Tabla2[[#This Row],[FECHA INICIO DE LABORES EN OBRA]])=YEAR(TODAY())),MONTH(TODAY()-30)&amp;"-"&amp;YEAR(TODAY()),"No Aplica")),"No Aplica")</f>
        <v>No Aplica</v>
      </c>
    </row>
    <row r="1233" spans="1:30" x14ac:dyDescent="0.25">
      <c r="A1233" s="13" t="s">
        <v>5616</v>
      </c>
      <c r="B1233" s="15" t="s">
        <v>5617</v>
      </c>
      <c r="C1233" s="15" t="s">
        <v>5617</v>
      </c>
      <c r="D1233" s="15" t="s">
        <v>5853</v>
      </c>
      <c r="E1233" s="15" t="s">
        <v>5854</v>
      </c>
      <c r="F1233" s="39">
        <v>30939</v>
      </c>
      <c r="G1233" s="15">
        <v>2</v>
      </c>
      <c r="H1233" s="15" t="s">
        <v>2192</v>
      </c>
      <c r="I1233" s="15" t="s">
        <v>5618</v>
      </c>
      <c r="J1233" s="15" t="s">
        <v>5855</v>
      </c>
      <c r="K1233" s="15" t="s">
        <v>2190</v>
      </c>
      <c r="L1233" s="40" t="s">
        <v>6</v>
      </c>
      <c r="M1233" s="39"/>
      <c r="N1233" s="41" t="s">
        <v>2098</v>
      </c>
      <c r="O1233" s="39">
        <v>45110</v>
      </c>
      <c r="P1233" s="40">
        <v>1</v>
      </c>
      <c r="Q1233" s="40">
        <v>4</v>
      </c>
      <c r="R1233" s="40" t="str">
        <f>IFERROR(VLOOKUP(Tabla2[[#This Row],[CONTRATISTA PRNCIPAL]],Hoja1!$L$5:$M$9,2,FALSE),"CJV")</f>
        <v>CJV</v>
      </c>
      <c r="S1233" s="40" t="str">
        <f>IF(Tabla2[[#This Row],[EMPRESA]]=Tabla2[[#This Row],[CONTRATISTA PRNCIPAL]],"Principal","Secundaria")</f>
        <v>Principal</v>
      </c>
      <c r="T1233" s="42">
        <f>IFERROR(1/COUNTIF(Tabla2[CONTRATISTA PRNCIPAL],Tabla2[[#This Row],[CONTRATISTA PRNCIPAL]]),0)</f>
        <v>0.008849557522123894</v>
      </c>
      <c r="U1233" s="43">
        <f>IF(((TODAY()-Tabla2[[#This Row],[FECHA NACIMIENTO]])/365)&lt;18,"Corregir", IF(((TODAY()-Tabla2[[#This Row],[FECHA NACIMIENTO]])/365)&gt;80, "Corregir",ROUNDDOWN(((TODAY()-Tabla2[[#This Row],[FECHA NACIMIENTO]])/365),0)))</f>
        <v>39</v>
      </c>
      <c r="V12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33" s="44" t="str">
        <f>+IF(Tabla2[[#This Row],[Edad]]="Corregir","Corregir","Ok")</f>
        <v>Ok</v>
      </c>
      <c r="X1233" s="42" t="str">
        <f>+IFERROR(VLOOKUP(Tabla2[[#This Row],[DISTRITO SEGÚN DNI]],Hoja1!$A$2:$B$32,2,FALSE),"No")</f>
        <v>No</v>
      </c>
      <c r="Y1233" s="42" t="str">
        <f>IF(OR(LOWER(Tabla2[[#This Row],[GENERO]])="masculino", LOWER(Tabla2[[#This Row],[GENERO]])="femenino"),"OK","Corregir")</f>
        <v>OK</v>
      </c>
      <c r="Z1233" s="42" t="str">
        <f>+IF(Tabla2[[#This Row],[Nro. DNI / CE]]="","Corregir",IF(LEN(Tabla2[[#This Row],[Nro. DNI / CE]])&gt;=8,"OK","Corregir"))</f>
        <v>OK</v>
      </c>
      <c r="AA1233" s="42">
        <f>COUNTIF(Tabla2[APELLIDOS Y NOMBRES],Tabla2[[#This Row],[APELLIDOS Y NOMBRES]])</f>
        <v>1</v>
      </c>
      <c r="AB1233" s="42">
        <f>IF(Tabla2[[#This Row],[Trabajador]]&gt;1,1/Tabla2[[#This Row],[Trabajador]],Tabla2[[#This Row],[Trabajador]])</f>
        <v>1</v>
      </c>
      <c r="AC1233" t="str">
        <f>+IFERROR(IF(Tabla2[[#This Row],[FECHA CESE/BAJA]]="","No Aplica",IF(AND(MONTH(Tabla2[[#This Row],[FECHA CESE/BAJA]])=MONTH(TODAY()-30),YEAR(Tabla2[[#This Row],[FECHA CESE/BAJA]])=YEAR(TODAY())),MONTH(TODAY()-30)&amp;"-"&amp;YEAR(TODAY()),"Borrar")),"No aplica")</f>
        <v>No Aplica</v>
      </c>
      <c r="AD1233" t="str">
        <f>+IFERROR(IF(Tabla2[[#This Row],[FECHA INICIO DE LABORES EN OBRA]]="","No Aplica",IF(AND(MONTH(Tabla2[[#This Row],[FECHA INICIO DE LABORES EN OBRA]])=MONTH(TODAY()-30),YEAR(Tabla2[[#This Row],[FECHA INICIO DE LABORES EN OBRA]])=YEAR(TODAY())),MONTH(TODAY()-30)&amp;"-"&amp;YEAR(TODAY()),"No Aplica")),"No Aplica")</f>
        <v>No Aplica</v>
      </c>
    </row>
    <row r="1234" spans="1:30" x14ac:dyDescent="0.25">
      <c r="A1234" s="13" t="s">
        <v>5616</v>
      </c>
      <c r="B1234" s="15" t="s">
        <v>5617</v>
      </c>
      <c r="C1234" s="15" t="s">
        <v>5617</v>
      </c>
      <c r="D1234" s="15" t="s">
        <v>1464</v>
      </c>
      <c r="E1234" s="15" t="s">
        <v>1465</v>
      </c>
      <c r="F1234" s="39">
        <v>29814</v>
      </c>
      <c r="G1234" s="15">
        <v>2</v>
      </c>
      <c r="H1234" s="15" t="s">
        <v>3129</v>
      </c>
      <c r="I1234" s="15" t="s">
        <v>5618</v>
      </c>
      <c r="J1234" s="15" t="s">
        <v>5856</v>
      </c>
      <c r="K1234" s="15" t="s">
        <v>17</v>
      </c>
      <c r="L1234" s="40" t="s">
        <v>6</v>
      </c>
      <c r="M1234" s="39"/>
      <c r="N1234" s="41" t="s">
        <v>2098</v>
      </c>
      <c r="O1234" s="39">
        <v>45112</v>
      </c>
      <c r="P1234" s="40">
        <v>1</v>
      </c>
      <c r="Q1234" s="40">
        <v>4</v>
      </c>
      <c r="R1234" s="40" t="str">
        <f>IFERROR(VLOOKUP(Tabla2[[#This Row],[CONTRATISTA PRNCIPAL]],Hoja1!$L$5:$M$9,2,FALSE),"CJV")</f>
        <v>CJV</v>
      </c>
      <c r="S1234" s="40" t="str">
        <f>IF(Tabla2[[#This Row],[EMPRESA]]=Tabla2[[#This Row],[CONTRATISTA PRNCIPAL]],"Principal","Secundaria")</f>
        <v>Principal</v>
      </c>
      <c r="T1234" s="42">
        <f>IFERROR(1/COUNTIF(Tabla2[CONTRATISTA PRNCIPAL],Tabla2[[#This Row],[CONTRATISTA PRNCIPAL]]),0)</f>
        <v>0.008849557522123894</v>
      </c>
      <c r="U1234" s="43">
        <f>IF(((TODAY()-Tabla2[[#This Row],[FECHA NACIMIENTO]])/365)&lt;18,"Corregir", IF(((TODAY()-Tabla2[[#This Row],[FECHA NACIMIENTO]])/365)&gt;80, "Corregir",ROUNDDOWN(((TODAY()-Tabla2[[#This Row],[FECHA NACIMIENTO]])/365),0)))</f>
        <v>42</v>
      </c>
      <c r="V12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34" s="44" t="str">
        <f>+IF(Tabla2[[#This Row],[Edad]]="Corregir","Corregir","Ok")</f>
        <v>Ok</v>
      </c>
      <c r="X1234" s="42" t="str">
        <f>+IFERROR(VLOOKUP(Tabla2[[#This Row],[DISTRITO SEGÚN DNI]],Hoja1!$A$2:$B$32,2,FALSE),"No")</f>
        <v>ATE</v>
      </c>
      <c r="Y1234" s="42" t="str">
        <f>IF(OR(LOWER(Tabla2[[#This Row],[GENERO]])="masculino", LOWER(Tabla2[[#This Row],[GENERO]])="femenino"),"OK","Corregir")</f>
        <v>OK</v>
      </c>
      <c r="Z1234" s="42" t="str">
        <f>+IF(Tabla2[[#This Row],[Nro. DNI / CE]]="","Corregir",IF(LEN(Tabla2[[#This Row],[Nro. DNI / CE]])&gt;=8,"OK","Corregir"))</f>
        <v>OK</v>
      </c>
      <c r="AA1234" s="42">
        <f>COUNTIF(Tabla2[APELLIDOS Y NOMBRES],Tabla2[[#This Row],[APELLIDOS Y NOMBRES]])</f>
        <v>1</v>
      </c>
      <c r="AB1234" s="42">
        <f>IF(Tabla2[[#This Row],[Trabajador]]&gt;1,1/Tabla2[[#This Row],[Trabajador]],Tabla2[[#This Row],[Trabajador]])</f>
        <v>1</v>
      </c>
      <c r="AC1234" t="str">
        <f>+IFERROR(IF(Tabla2[[#This Row],[FECHA CESE/BAJA]]="","No Aplica",IF(AND(MONTH(Tabla2[[#This Row],[FECHA CESE/BAJA]])=MONTH(TODAY()-30),YEAR(Tabla2[[#This Row],[FECHA CESE/BAJA]])=YEAR(TODAY())),MONTH(TODAY()-30)&amp;"-"&amp;YEAR(TODAY()),"Borrar")),"No aplica")</f>
        <v>No Aplica</v>
      </c>
      <c r="AD1234" t="str">
        <f>+IFERROR(IF(Tabla2[[#This Row],[FECHA INICIO DE LABORES EN OBRA]]="","No Aplica",IF(AND(MONTH(Tabla2[[#This Row],[FECHA INICIO DE LABORES EN OBRA]])=MONTH(TODAY()-30),YEAR(Tabla2[[#This Row],[FECHA INICIO DE LABORES EN OBRA]])=YEAR(TODAY())),MONTH(TODAY()-30)&amp;"-"&amp;YEAR(TODAY()),"No Aplica")),"No Aplica")</f>
        <v>No Aplica</v>
      </c>
    </row>
    <row r="1235" spans="1:30" x14ac:dyDescent="0.25">
      <c r="A1235" s="13" t="s">
        <v>5616</v>
      </c>
      <c r="B1235" s="15" t="s">
        <v>5617</v>
      </c>
      <c r="C1235" s="15" t="s">
        <v>5617</v>
      </c>
      <c r="D1235" s="15" t="s">
        <v>1466</v>
      </c>
      <c r="E1235" s="15" t="s">
        <v>1467</v>
      </c>
      <c r="F1235" s="39">
        <v>31279</v>
      </c>
      <c r="G1235" s="15">
        <v>2</v>
      </c>
      <c r="H1235" s="15" t="s">
        <v>3492</v>
      </c>
      <c r="I1235" s="15" t="s">
        <v>5618</v>
      </c>
      <c r="J1235" s="15" t="s">
        <v>5857</v>
      </c>
      <c r="K1235" s="15" t="s">
        <v>26</v>
      </c>
      <c r="L1235" s="40" t="s">
        <v>6</v>
      </c>
      <c r="M1235" s="39"/>
      <c r="N1235" s="41" t="s">
        <v>2098</v>
      </c>
      <c r="O1235" s="39">
        <v>45113</v>
      </c>
      <c r="P1235" s="40">
        <v>1</v>
      </c>
      <c r="Q1235" s="40">
        <v>4</v>
      </c>
      <c r="R1235" s="40" t="str">
        <f>IFERROR(VLOOKUP(Tabla2[[#This Row],[CONTRATISTA PRNCIPAL]],Hoja1!$L$5:$M$9,2,FALSE),"CJV")</f>
        <v>CJV</v>
      </c>
      <c r="S1235" s="40" t="str">
        <f>IF(Tabla2[[#This Row],[EMPRESA]]=Tabla2[[#This Row],[CONTRATISTA PRNCIPAL]],"Principal","Secundaria")</f>
        <v>Principal</v>
      </c>
      <c r="T1235" s="42">
        <f>IFERROR(1/COUNTIF(Tabla2[CONTRATISTA PRNCIPAL],Tabla2[[#This Row],[CONTRATISTA PRNCIPAL]]),0)</f>
        <v>0.008849557522123894</v>
      </c>
      <c r="U1235" s="43">
        <f>IF(((TODAY()-Tabla2[[#This Row],[FECHA NACIMIENTO]])/365)&lt;18,"Corregir", IF(((TODAY()-Tabla2[[#This Row],[FECHA NACIMIENTO]])/365)&gt;80, "Corregir",ROUNDDOWN(((TODAY()-Tabla2[[#This Row],[FECHA NACIMIENTO]])/365),0)))</f>
        <v>38</v>
      </c>
      <c r="V12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35" s="44" t="str">
        <f>+IF(Tabla2[[#This Row],[Edad]]="Corregir","Corregir","Ok")</f>
        <v>Ok</v>
      </c>
      <c r="X1235" s="42" t="str">
        <f>+IFERROR(VLOOKUP(Tabla2[[#This Row],[DISTRITO SEGÚN DNI]],Hoja1!$A$2:$B$32,2,FALSE),"No")</f>
        <v>EL AGUSTINO</v>
      </c>
      <c r="Y1235" s="42" t="str">
        <f>IF(OR(LOWER(Tabla2[[#This Row],[GENERO]])="masculino", LOWER(Tabla2[[#This Row],[GENERO]])="femenino"),"OK","Corregir")</f>
        <v>OK</v>
      </c>
      <c r="Z1235" s="42" t="str">
        <f>+IF(Tabla2[[#This Row],[Nro. DNI / CE]]="","Corregir",IF(LEN(Tabla2[[#This Row],[Nro. DNI / CE]])&gt;=8,"OK","Corregir"))</f>
        <v>OK</v>
      </c>
      <c r="AA1235" s="42">
        <f>COUNTIF(Tabla2[APELLIDOS Y NOMBRES],Tabla2[[#This Row],[APELLIDOS Y NOMBRES]])</f>
        <v>1</v>
      </c>
      <c r="AB1235" s="42">
        <f>IF(Tabla2[[#This Row],[Trabajador]]&gt;1,1/Tabla2[[#This Row],[Trabajador]],Tabla2[[#This Row],[Trabajador]])</f>
        <v>1</v>
      </c>
      <c r="AC1235" t="str">
        <f>+IFERROR(IF(Tabla2[[#This Row],[FECHA CESE/BAJA]]="","No Aplica",IF(AND(MONTH(Tabla2[[#This Row],[FECHA CESE/BAJA]])=MONTH(TODAY()-30),YEAR(Tabla2[[#This Row],[FECHA CESE/BAJA]])=YEAR(TODAY())),MONTH(TODAY()-30)&amp;"-"&amp;YEAR(TODAY()),"Borrar")),"No aplica")</f>
        <v>No Aplica</v>
      </c>
      <c r="AD1235" t="str">
        <f>+IFERROR(IF(Tabla2[[#This Row],[FECHA INICIO DE LABORES EN OBRA]]="","No Aplica",IF(AND(MONTH(Tabla2[[#This Row],[FECHA INICIO DE LABORES EN OBRA]])=MONTH(TODAY()-30),YEAR(Tabla2[[#This Row],[FECHA INICIO DE LABORES EN OBRA]])=YEAR(TODAY())),MONTH(TODAY()-30)&amp;"-"&amp;YEAR(TODAY()),"No Aplica")),"No Aplica")</f>
        <v>No Aplica</v>
      </c>
    </row>
    <row r="1236" spans="1:30" x14ac:dyDescent="0.25">
      <c r="A1236" s="13" t="s">
        <v>5616</v>
      </c>
      <c r="B1236" s="15" t="s">
        <v>5617</v>
      </c>
      <c r="C1236" s="15" t="s">
        <v>5617</v>
      </c>
      <c r="D1236" s="15" t="s">
        <v>5858</v>
      </c>
      <c r="E1236" s="15" t="s">
        <v>5859</v>
      </c>
      <c r="F1236" s="39">
        <v>37505</v>
      </c>
      <c r="G1236" s="15">
        <v>2</v>
      </c>
      <c r="H1236" s="15" t="s">
        <v>5096</v>
      </c>
      <c r="I1236" s="15" t="s">
        <v>5618</v>
      </c>
      <c r="J1236" s="15" t="s">
        <v>5860</v>
      </c>
      <c r="K1236" s="15" t="s">
        <v>5645</v>
      </c>
      <c r="L1236" s="40" t="s">
        <v>6</v>
      </c>
      <c r="M1236" s="39"/>
      <c r="N1236" s="41" t="s">
        <v>2098</v>
      </c>
      <c r="O1236" s="39">
        <v>45120</v>
      </c>
      <c r="P1236" s="40">
        <v>1</v>
      </c>
      <c r="Q1236" s="40">
        <v>4</v>
      </c>
      <c r="R1236" s="40" t="str">
        <f>IFERROR(VLOOKUP(Tabla2[[#This Row],[CONTRATISTA PRNCIPAL]],Hoja1!$L$5:$M$9,2,FALSE),"CJV")</f>
        <v>CJV</v>
      </c>
      <c r="S1236" s="40" t="str">
        <f>IF(Tabla2[[#This Row],[EMPRESA]]=Tabla2[[#This Row],[CONTRATISTA PRNCIPAL]],"Principal","Secundaria")</f>
        <v>Principal</v>
      </c>
      <c r="T1236" s="42">
        <f>IFERROR(1/COUNTIF(Tabla2[CONTRATISTA PRNCIPAL],Tabla2[[#This Row],[CONTRATISTA PRNCIPAL]]),0)</f>
        <v>0.008849557522123894</v>
      </c>
      <c r="U1236" s="43">
        <f>IF(((TODAY()-Tabla2[[#This Row],[FECHA NACIMIENTO]])/365)&lt;18,"Corregir", IF(((TODAY()-Tabla2[[#This Row],[FECHA NACIMIENTO]])/365)&gt;80, "Corregir",ROUNDDOWN(((TODAY()-Tabla2[[#This Row],[FECHA NACIMIENTO]])/365),0)))</f>
        <v>21</v>
      </c>
      <c r="V12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236" s="44" t="str">
        <f>+IF(Tabla2[[#This Row],[Edad]]="Corregir","Corregir","Ok")</f>
        <v>Ok</v>
      </c>
      <c r="X1236" s="42" t="str">
        <f>+IFERROR(VLOOKUP(Tabla2[[#This Row],[DISTRITO SEGÚN DNI]],Hoja1!$A$2:$B$32,2,FALSE),"No")</f>
        <v>No</v>
      </c>
      <c r="Y1236" s="42" t="str">
        <f>IF(OR(LOWER(Tabla2[[#This Row],[GENERO]])="masculino", LOWER(Tabla2[[#This Row],[GENERO]])="femenino"),"OK","Corregir")</f>
        <v>OK</v>
      </c>
      <c r="Z1236" s="42" t="str">
        <f>+IF(Tabla2[[#This Row],[Nro. DNI / CE]]="","Corregir",IF(LEN(Tabla2[[#This Row],[Nro. DNI / CE]])&gt;=8,"OK","Corregir"))</f>
        <v>OK</v>
      </c>
      <c r="AA1236" s="42">
        <f>COUNTIF(Tabla2[APELLIDOS Y NOMBRES],Tabla2[[#This Row],[APELLIDOS Y NOMBRES]])</f>
        <v>1</v>
      </c>
      <c r="AB1236" s="42">
        <f>IF(Tabla2[[#This Row],[Trabajador]]&gt;1,1/Tabla2[[#This Row],[Trabajador]],Tabla2[[#This Row],[Trabajador]])</f>
        <v>1</v>
      </c>
      <c r="AC1236" t="str">
        <f>+IFERROR(IF(Tabla2[[#This Row],[FECHA CESE/BAJA]]="","No Aplica",IF(AND(MONTH(Tabla2[[#This Row],[FECHA CESE/BAJA]])=MONTH(TODAY()-30),YEAR(Tabla2[[#This Row],[FECHA CESE/BAJA]])=YEAR(TODAY())),MONTH(TODAY()-30)&amp;"-"&amp;YEAR(TODAY()),"Borrar")),"No aplica")</f>
        <v>No Aplica</v>
      </c>
      <c r="AD1236" t="str">
        <f>+IFERROR(IF(Tabla2[[#This Row],[FECHA INICIO DE LABORES EN OBRA]]="","No Aplica",IF(AND(MONTH(Tabla2[[#This Row],[FECHA INICIO DE LABORES EN OBRA]])=MONTH(TODAY()-30),YEAR(Tabla2[[#This Row],[FECHA INICIO DE LABORES EN OBRA]])=YEAR(TODAY())),MONTH(TODAY()-30)&amp;"-"&amp;YEAR(TODAY()),"No Aplica")),"No Aplica")</f>
        <v>No Aplica</v>
      </c>
    </row>
    <row r="1237" spans="1:30" x14ac:dyDescent="0.25">
      <c r="A1237" s="13" t="s">
        <v>5616</v>
      </c>
      <c r="B1237" s="15" t="s">
        <v>5617</v>
      </c>
      <c r="C1237" s="15" t="s">
        <v>5617</v>
      </c>
      <c r="D1237" s="15" t="s">
        <v>5861</v>
      </c>
      <c r="E1237" s="15" t="s">
        <v>5862</v>
      </c>
      <c r="F1237" s="39">
        <v>36595</v>
      </c>
      <c r="G1237" s="15">
        <v>2</v>
      </c>
      <c r="H1237" s="15" t="s">
        <v>5863</v>
      </c>
      <c r="I1237" s="15" t="s">
        <v>5618</v>
      </c>
      <c r="J1237" s="15" t="s">
        <v>5864</v>
      </c>
      <c r="K1237" s="15" t="s">
        <v>2182</v>
      </c>
      <c r="L1237" s="40" t="s">
        <v>6</v>
      </c>
      <c r="M1237" s="39"/>
      <c r="N1237" s="41" t="s">
        <v>2098</v>
      </c>
      <c r="O1237" s="39">
        <v>45127</v>
      </c>
      <c r="P1237" s="40">
        <v>1</v>
      </c>
      <c r="Q1237" s="40">
        <v>4</v>
      </c>
      <c r="R1237" s="40" t="str">
        <f>IFERROR(VLOOKUP(Tabla2[[#This Row],[CONTRATISTA PRNCIPAL]],Hoja1!$L$5:$M$9,2,FALSE),"CJV")</f>
        <v>CJV</v>
      </c>
      <c r="S1237" s="40" t="str">
        <f>IF(Tabla2[[#This Row],[EMPRESA]]=Tabla2[[#This Row],[CONTRATISTA PRNCIPAL]],"Principal","Secundaria")</f>
        <v>Principal</v>
      </c>
      <c r="T1237" s="42">
        <f>IFERROR(1/COUNTIF(Tabla2[CONTRATISTA PRNCIPAL],Tabla2[[#This Row],[CONTRATISTA PRNCIPAL]]),0)</f>
        <v>0.008849557522123894</v>
      </c>
      <c r="U1237" s="43">
        <f>IF(((TODAY()-Tabla2[[#This Row],[FECHA NACIMIENTO]])/365)&lt;18,"Corregir", IF(((TODAY()-Tabla2[[#This Row],[FECHA NACIMIENTO]])/365)&gt;80, "Corregir",ROUNDDOWN(((TODAY()-Tabla2[[#This Row],[FECHA NACIMIENTO]])/365),0)))</f>
        <v>23</v>
      </c>
      <c r="V12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237" s="44" t="str">
        <f>+IF(Tabla2[[#This Row],[Edad]]="Corregir","Corregir","Ok")</f>
        <v>Ok</v>
      </c>
      <c r="X1237" s="42" t="str">
        <f>+IFERROR(VLOOKUP(Tabla2[[#This Row],[DISTRITO SEGÚN DNI]],Hoja1!$A$2:$B$32,2,FALSE),"No")</f>
        <v>No</v>
      </c>
      <c r="Y1237" s="42" t="str">
        <f>IF(OR(LOWER(Tabla2[[#This Row],[GENERO]])="masculino", LOWER(Tabla2[[#This Row],[GENERO]])="femenino"),"OK","Corregir")</f>
        <v>OK</v>
      </c>
      <c r="Z1237" s="42" t="str">
        <f>+IF(Tabla2[[#This Row],[Nro. DNI / CE]]="","Corregir",IF(LEN(Tabla2[[#This Row],[Nro. DNI / CE]])&gt;=8,"OK","Corregir"))</f>
        <v>OK</v>
      </c>
      <c r="AA1237" s="42">
        <f>COUNTIF(Tabla2[APELLIDOS Y NOMBRES],Tabla2[[#This Row],[APELLIDOS Y NOMBRES]])</f>
        <v>1</v>
      </c>
      <c r="AB1237" s="42">
        <f>IF(Tabla2[[#This Row],[Trabajador]]&gt;1,1/Tabla2[[#This Row],[Trabajador]],Tabla2[[#This Row],[Trabajador]])</f>
        <v>1</v>
      </c>
      <c r="AC1237" t="str">
        <f>+IFERROR(IF(Tabla2[[#This Row],[FECHA CESE/BAJA]]="","No Aplica",IF(AND(MONTH(Tabla2[[#This Row],[FECHA CESE/BAJA]])=MONTH(TODAY()-30),YEAR(Tabla2[[#This Row],[FECHA CESE/BAJA]])=YEAR(TODAY())),MONTH(TODAY()-30)&amp;"-"&amp;YEAR(TODAY()),"Borrar")),"No aplica")</f>
        <v>No Aplica</v>
      </c>
      <c r="AD1237" t="str">
        <f>+IFERROR(IF(Tabla2[[#This Row],[FECHA INICIO DE LABORES EN OBRA]]="","No Aplica",IF(AND(MONTH(Tabla2[[#This Row],[FECHA INICIO DE LABORES EN OBRA]])=MONTH(TODAY()-30),YEAR(Tabla2[[#This Row],[FECHA INICIO DE LABORES EN OBRA]])=YEAR(TODAY())),MONTH(TODAY()-30)&amp;"-"&amp;YEAR(TODAY()),"No Aplica")),"No Aplica")</f>
        <v>No Aplica</v>
      </c>
    </row>
    <row r="1238" spans="1:30" x14ac:dyDescent="0.25">
      <c r="A1238" s="13" t="s">
        <v>5616</v>
      </c>
      <c r="B1238" s="15" t="s">
        <v>5617</v>
      </c>
      <c r="C1238" s="15" t="s">
        <v>5617</v>
      </c>
      <c r="D1238" s="15" t="s">
        <v>5865</v>
      </c>
      <c r="E1238" s="15" t="s">
        <v>5866</v>
      </c>
      <c r="F1238" s="39">
        <v>24697</v>
      </c>
      <c r="G1238" s="15">
        <v>1</v>
      </c>
      <c r="H1238" s="15" t="s">
        <v>3535</v>
      </c>
      <c r="I1238" s="15" t="s">
        <v>5652</v>
      </c>
      <c r="J1238" s="15" t="s">
        <v>5867</v>
      </c>
      <c r="K1238" s="15" t="s">
        <v>2641</v>
      </c>
      <c r="L1238" s="40" t="s">
        <v>6</v>
      </c>
      <c r="M1238" s="39"/>
      <c r="N1238" s="41" t="s">
        <v>2098</v>
      </c>
      <c r="O1238" s="39">
        <v>45131</v>
      </c>
      <c r="P1238" s="40">
        <v>1</v>
      </c>
      <c r="Q1238" s="40">
        <v>1</v>
      </c>
      <c r="R1238" s="40" t="str">
        <f>IFERROR(VLOOKUP(Tabla2[[#This Row],[CONTRATISTA PRNCIPAL]],Hoja1!$L$5:$M$9,2,FALSE),"CJV")</f>
        <v>CJV</v>
      </c>
      <c r="S1238" s="40" t="str">
        <f>IF(Tabla2[[#This Row],[EMPRESA]]=Tabla2[[#This Row],[CONTRATISTA PRNCIPAL]],"Principal","Secundaria")</f>
        <v>Principal</v>
      </c>
      <c r="T1238" s="42">
        <f>IFERROR(1/COUNTIF(Tabla2[CONTRATISTA PRNCIPAL],Tabla2[[#This Row],[CONTRATISTA PRNCIPAL]]),0)</f>
        <v>0.008849557522123894</v>
      </c>
      <c r="U1238" s="43">
        <f>IF(((TODAY()-Tabla2[[#This Row],[FECHA NACIMIENTO]])/365)&lt;18,"Corregir", IF(((TODAY()-Tabla2[[#This Row],[FECHA NACIMIENTO]])/365)&gt;80, "Corregir",ROUNDDOWN(((TODAY()-Tabla2[[#This Row],[FECHA NACIMIENTO]])/365),0)))</f>
        <v>56</v>
      </c>
      <c r="V12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38" s="44" t="str">
        <f>+IF(Tabla2[[#This Row],[Edad]]="Corregir","Corregir","Ok")</f>
        <v>Ok</v>
      </c>
      <c r="X1238" s="42" t="str">
        <f>+IFERROR(VLOOKUP(Tabla2[[#This Row],[DISTRITO SEGÚN DNI]],Hoja1!$A$2:$B$32,2,FALSE),"No")</f>
        <v>No</v>
      </c>
      <c r="Y1238" s="42" t="str">
        <f>IF(OR(LOWER(Tabla2[[#This Row],[GENERO]])="masculino", LOWER(Tabla2[[#This Row],[GENERO]])="femenino"),"OK","Corregir")</f>
        <v>OK</v>
      </c>
      <c r="Z1238" s="42" t="str">
        <f>+IF(Tabla2[[#This Row],[Nro. DNI / CE]]="","Corregir",IF(LEN(Tabla2[[#This Row],[Nro. DNI / CE]])&gt;=8,"OK","Corregir"))</f>
        <v>OK</v>
      </c>
      <c r="AA1238" s="42">
        <f>COUNTIF(Tabla2[APELLIDOS Y NOMBRES],Tabla2[[#This Row],[APELLIDOS Y NOMBRES]])</f>
        <v>1</v>
      </c>
      <c r="AB1238" s="42">
        <f>IF(Tabla2[[#This Row],[Trabajador]]&gt;1,1/Tabla2[[#This Row],[Trabajador]],Tabla2[[#This Row],[Trabajador]])</f>
        <v>1</v>
      </c>
      <c r="AC1238" t="str">
        <f>+IFERROR(IF(Tabla2[[#This Row],[FECHA CESE/BAJA]]="","No Aplica",IF(AND(MONTH(Tabla2[[#This Row],[FECHA CESE/BAJA]])=MONTH(TODAY()-30),YEAR(Tabla2[[#This Row],[FECHA CESE/BAJA]])=YEAR(TODAY())),MONTH(TODAY()-30)&amp;"-"&amp;YEAR(TODAY()),"Borrar")),"No aplica")</f>
        <v>No Aplica</v>
      </c>
      <c r="AD1238" t="str">
        <f>+IFERROR(IF(Tabla2[[#This Row],[FECHA INICIO DE LABORES EN OBRA]]="","No Aplica",IF(AND(MONTH(Tabla2[[#This Row],[FECHA INICIO DE LABORES EN OBRA]])=MONTH(TODAY()-30),YEAR(Tabla2[[#This Row],[FECHA INICIO DE LABORES EN OBRA]])=YEAR(TODAY())),MONTH(TODAY()-30)&amp;"-"&amp;YEAR(TODAY()),"No Aplica")),"No Aplica")</f>
        <v>No Aplica</v>
      </c>
    </row>
    <row r="1239" spans="1:30" x14ac:dyDescent="0.25">
      <c r="A1239" s="13" t="s">
        <v>5616</v>
      </c>
      <c r="B1239" s="15" t="s">
        <v>5868</v>
      </c>
      <c r="C1239" s="15" t="s">
        <v>5617</v>
      </c>
      <c r="D1239" s="15" t="s">
        <v>806</v>
      </c>
      <c r="E1239" s="15" t="s">
        <v>808</v>
      </c>
      <c r="F1239" s="39">
        <v>34281</v>
      </c>
      <c r="G1239" s="15">
        <v>2</v>
      </c>
      <c r="H1239" s="15" t="s">
        <v>2749</v>
      </c>
      <c r="I1239" s="15" t="s">
        <v>5652</v>
      </c>
      <c r="J1239" s="15" t="s">
        <v>5869</v>
      </c>
      <c r="K1239" s="15" t="s">
        <v>2022</v>
      </c>
      <c r="L1239" s="40" t="s">
        <v>6</v>
      </c>
      <c r="M1239" s="39"/>
      <c r="N1239" s="41" t="s">
        <v>2098</v>
      </c>
      <c r="O1239" s="39">
        <v>44915</v>
      </c>
      <c r="P1239" s="40">
        <v>1</v>
      </c>
      <c r="Q1239" s="40">
        <v>4</v>
      </c>
      <c r="R1239" s="40" t="str">
        <f>IFERROR(VLOOKUP(Tabla2[[#This Row],[CONTRATISTA PRNCIPAL]],Hoja1!$L$5:$M$9,2,FALSE),"CJV")</f>
        <v>CJV</v>
      </c>
      <c r="S1239" s="40" t="str">
        <f>IF(Tabla2[[#This Row],[EMPRESA]]=Tabla2[[#This Row],[CONTRATISTA PRNCIPAL]],"Principal","Secundaria")</f>
        <v>Secundaria</v>
      </c>
      <c r="T1239" s="42">
        <f>IFERROR(1/COUNTIF(Tabla2[CONTRATISTA PRNCIPAL],Tabla2[[#This Row],[CONTRATISTA PRNCIPAL]]),0)</f>
        <v>0.008849557522123894</v>
      </c>
      <c r="U1239" s="43">
        <f>IF(((TODAY()-Tabla2[[#This Row],[FECHA NACIMIENTO]])/365)&lt;18,"Corregir", IF(((TODAY()-Tabla2[[#This Row],[FECHA NACIMIENTO]])/365)&gt;80, "Corregir",ROUNDDOWN(((TODAY()-Tabla2[[#This Row],[FECHA NACIMIENTO]])/365),0)))</f>
        <v>29</v>
      </c>
      <c r="V12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39" s="44" t="str">
        <f>+IF(Tabla2[[#This Row],[Edad]]="Corregir","Corregir","Ok")</f>
        <v>Ok</v>
      </c>
      <c r="X1239" s="42" t="str">
        <f>+IFERROR(VLOOKUP(Tabla2[[#This Row],[DISTRITO SEGÚN DNI]],Hoja1!$A$2:$B$32,2,FALSE),"No")</f>
        <v>CALLAO</v>
      </c>
      <c r="Y1239" s="42" t="str">
        <f>IF(OR(LOWER(Tabla2[[#This Row],[GENERO]])="masculino", LOWER(Tabla2[[#This Row],[GENERO]])="femenino"),"OK","Corregir")</f>
        <v>OK</v>
      </c>
      <c r="Z1239" s="42" t="str">
        <f>+IF(Tabla2[[#This Row],[Nro. DNI / CE]]="","Corregir",IF(LEN(Tabla2[[#This Row],[Nro. DNI / CE]])&gt;=8,"OK","Corregir"))</f>
        <v>OK</v>
      </c>
      <c r="AA1239" s="42">
        <f>COUNTIF(Tabla2[APELLIDOS Y NOMBRES],Tabla2[[#This Row],[APELLIDOS Y NOMBRES]])</f>
        <v>1</v>
      </c>
      <c r="AB1239" s="42">
        <f>IF(Tabla2[[#This Row],[Trabajador]]&gt;1,1/Tabla2[[#This Row],[Trabajador]],Tabla2[[#This Row],[Trabajador]])</f>
        <v>1</v>
      </c>
      <c r="AC1239" t="str">
        <f>+IFERROR(IF(Tabla2[[#This Row],[FECHA CESE/BAJA]]="","No Aplica",IF(AND(MONTH(Tabla2[[#This Row],[FECHA CESE/BAJA]])=MONTH(TODAY()-30),YEAR(Tabla2[[#This Row],[FECHA CESE/BAJA]])=YEAR(TODAY())),MONTH(TODAY()-30)&amp;"-"&amp;YEAR(TODAY()),"Borrar")),"No aplica")</f>
        <v>No Aplica</v>
      </c>
      <c r="AD1239" t="str">
        <f>+IFERROR(IF(Tabla2[[#This Row],[FECHA INICIO DE LABORES EN OBRA]]="","No Aplica",IF(AND(MONTH(Tabla2[[#This Row],[FECHA INICIO DE LABORES EN OBRA]])=MONTH(TODAY()-30),YEAR(Tabla2[[#This Row],[FECHA INICIO DE LABORES EN OBRA]])=YEAR(TODAY())),MONTH(TODAY()-30)&amp;"-"&amp;YEAR(TODAY()),"No Aplica")),"No Aplica")</f>
        <v>No Aplica</v>
      </c>
    </row>
    <row r="1240" spans="1:30" x14ac:dyDescent="0.25">
      <c r="A1240" s="13" t="s">
        <v>5616</v>
      </c>
      <c r="B1240" s="15" t="s">
        <v>5868</v>
      </c>
      <c r="C1240" s="15" t="s">
        <v>5617</v>
      </c>
      <c r="D1240" s="15" t="s">
        <v>5870</v>
      </c>
      <c r="E1240" s="15" t="s">
        <v>5871</v>
      </c>
      <c r="F1240" s="39">
        <v>33079</v>
      </c>
      <c r="G1240" s="15">
        <v>2</v>
      </c>
      <c r="H1240" s="15" t="s">
        <v>3129</v>
      </c>
      <c r="I1240" s="15" t="s">
        <v>5652</v>
      </c>
      <c r="J1240" s="15" t="s">
        <v>5872</v>
      </c>
      <c r="K1240" s="15" t="s">
        <v>2242</v>
      </c>
      <c r="L1240" s="40" t="s">
        <v>6</v>
      </c>
      <c r="M1240" s="39"/>
      <c r="N1240" s="41" t="s">
        <v>2098</v>
      </c>
      <c r="O1240" s="39">
        <v>44915</v>
      </c>
      <c r="P1240" s="40">
        <v>1</v>
      </c>
      <c r="Q1240" s="40">
        <v>4</v>
      </c>
      <c r="R1240" s="40" t="str">
        <f>IFERROR(VLOOKUP(Tabla2[[#This Row],[CONTRATISTA PRNCIPAL]],Hoja1!$L$5:$M$9,2,FALSE),"CJV")</f>
        <v>CJV</v>
      </c>
      <c r="S1240" s="40" t="str">
        <f>IF(Tabla2[[#This Row],[EMPRESA]]=Tabla2[[#This Row],[CONTRATISTA PRNCIPAL]],"Principal","Secundaria")</f>
        <v>Secundaria</v>
      </c>
      <c r="T1240" s="42">
        <f>IFERROR(1/COUNTIF(Tabla2[CONTRATISTA PRNCIPAL],Tabla2[[#This Row],[CONTRATISTA PRNCIPAL]]),0)</f>
        <v>0.008849557522123894</v>
      </c>
      <c r="U1240" s="43">
        <f>IF(((TODAY()-Tabla2[[#This Row],[FECHA NACIMIENTO]])/365)&lt;18,"Corregir", IF(((TODAY()-Tabla2[[#This Row],[FECHA NACIMIENTO]])/365)&gt;80, "Corregir",ROUNDDOWN(((TODAY()-Tabla2[[#This Row],[FECHA NACIMIENTO]])/365),0)))</f>
        <v>33</v>
      </c>
      <c r="V12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40" s="44" t="str">
        <f>+IF(Tabla2[[#This Row],[Edad]]="Corregir","Corregir","Ok")</f>
        <v>Ok</v>
      </c>
      <c r="X1240" s="42" t="str">
        <f>+IFERROR(VLOOKUP(Tabla2[[#This Row],[DISTRITO SEGÚN DNI]],Hoja1!$A$2:$B$32,2,FALSE),"No")</f>
        <v>No</v>
      </c>
      <c r="Y1240" s="42" t="str">
        <f>IF(OR(LOWER(Tabla2[[#This Row],[GENERO]])="masculino", LOWER(Tabla2[[#This Row],[GENERO]])="femenino"),"OK","Corregir")</f>
        <v>OK</v>
      </c>
      <c r="Z1240" s="42" t="str">
        <f>+IF(Tabla2[[#This Row],[Nro. DNI / CE]]="","Corregir",IF(LEN(Tabla2[[#This Row],[Nro. DNI / CE]])&gt;=8,"OK","Corregir"))</f>
        <v>OK</v>
      </c>
      <c r="AA1240" s="42">
        <f>COUNTIF(Tabla2[APELLIDOS Y NOMBRES],Tabla2[[#This Row],[APELLIDOS Y NOMBRES]])</f>
        <v>1</v>
      </c>
      <c r="AB1240" s="42">
        <f>IF(Tabla2[[#This Row],[Trabajador]]&gt;1,1/Tabla2[[#This Row],[Trabajador]],Tabla2[[#This Row],[Trabajador]])</f>
        <v>1</v>
      </c>
      <c r="AC1240" t="str">
        <f>+IFERROR(IF(Tabla2[[#This Row],[FECHA CESE/BAJA]]="","No Aplica",IF(AND(MONTH(Tabla2[[#This Row],[FECHA CESE/BAJA]])=MONTH(TODAY()-30),YEAR(Tabla2[[#This Row],[FECHA CESE/BAJA]])=YEAR(TODAY())),MONTH(TODAY()-30)&amp;"-"&amp;YEAR(TODAY()),"Borrar")),"No aplica")</f>
        <v>No Aplica</v>
      </c>
      <c r="AD1240" t="str">
        <f>+IFERROR(IF(Tabla2[[#This Row],[FECHA INICIO DE LABORES EN OBRA]]="","No Aplica",IF(AND(MONTH(Tabla2[[#This Row],[FECHA INICIO DE LABORES EN OBRA]])=MONTH(TODAY()-30),YEAR(Tabla2[[#This Row],[FECHA INICIO DE LABORES EN OBRA]])=YEAR(TODAY())),MONTH(TODAY()-30)&amp;"-"&amp;YEAR(TODAY()),"No Aplica")),"No Aplica")</f>
        <v>No Aplica</v>
      </c>
    </row>
    <row r="1241" spans="1:30" x14ac:dyDescent="0.25">
      <c r="A1241" s="13" t="s">
        <v>5616</v>
      </c>
      <c r="B1241" s="15" t="s">
        <v>5868</v>
      </c>
      <c r="C1241" s="15" t="s">
        <v>5617</v>
      </c>
      <c r="D1241" s="15" t="s">
        <v>606</v>
      </c>
      <c r="E1241" s="15" t="s">
        <v>607</v>
      </c>
      <c r="F1241" s="39">
        <v>31426</v>
      </c>
      <c r="G1241" s="15">
        <v>2</v>
      </c>
      <c r="H1241" s="15" t="s">
        <v>3129</v>
      </c>
      <c r="I1241" s="15" t="s">
        <v>5652</v>
      </c>
      <c r="J1241" s="15" t="s">
        <v>5873</v>
      </c>
      <c r="K1241" s="15" t="s">
        <v>17</v>
      </c>
      <c r="L1241" s="40" t="s">
        <v>6</v>
      </c>
      <c r="M1241" s="39"/>
      <c r="N1241" s="41" t="s">
        <v>2098</v>
      </c>
      <c r="O1241" s="39">
        <v>44915</v>
      </c>
      <c r="P1241" s="40">
        <v>1</v>
      </c>
      <c r="Q1241" s="40">
        <v>4</v>
      </c>
      <c r="R1241" s="40" t="str">
        <f>IFERROR(VLOOKUP(Tabla2[[#This Row],[CONTRATISTA PRNCIPAL]],Hoja1!$L$5:$M$9,2,FALSE),"CJV")</f>
        <v>CJV</v>
      </c>
      <c r="S1241" s="40" t="str">
        <f>IF(Tabla2[[#This Row],[EMPRESA]]=Tabla2[[#This Row],[CONTRATISTA PRNCIPAL]],"Principal","Secundaria")</f>
        <v>Secundaria</v>
      </c>
      <c r="T1241" s="42">
        <f>IFERROR(1/COUNTIF(Tabla2[CONTRATISTA PRNCIPAL],Tabla2[[#This Row],[CONTRATISTA PRNCIPAL]]),0)</f>
        <v>0.008849557522123894</v>
      </c>
      <c r="U1241" s="43">
        <f>IF(((TODAY()-Tabla2[[#This Row],[FECHA NACIMIENTO]])/365)&lt;18,"Corregir", IF(((TODAY()-Tabla2[[#This Row],[FECHA NACIMIENTO]])/365)&gt;80, "Corregir",ROUNDDOWN(((TODAY()-Tabla2[[#This Row],[FECHA NACIMIENTO]])/365),0)))</f>
        <v>37</v>
      </c>
      <c r="V12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41" s="44" t="str">
        <f>+IF(Tabla2[[#This Row],[Edad]]="Corregir","Corregir","Ok")</f>
        <v>Ok</v>
      </c>
      <c r="X1241" s="42" t="str">
        <f>+IFERROR(VLOOKUP(Tabla2[[#This Row],[DISTRITO SEGÚN DNI]],Hoja1!$A$2:$B$32,2,FALSE),"No")</f>
        <v>ATE</v>
      </c>
      <c r="Y1241" s="42" t="str">
        <f>IF(OR(LOWER(Tabla2[[#This Row],[GENERO]])="masculino", LOWER(Tabla2[[#This Row],[GENERO]])="femenino"),"OK","Corregir")</f>
        <v>OK</v>
      </c>
      <c r="Z1241" s="42" t="str">
        <f>+IF(Tabla2[[#This Row],[Nro. DNI / CE]]="","Corregir",IF(LEN(Tabla2[[#This Row],[Nro. DNI / CE]])&gt;=8,"OK","Corregir"))</f>
        <v>OK</v>
      </c>
      <c r="AA1241" s="42">
        <f>COUNTIF(Tabla2[APELLIDOS Y NOMBRES],Tabla2[[#This Row],[APELLIDOS Y NOMBRES]])</f>
        <v>1</v>
      </c>
      <c r="AB1241" s="42">
        <f>IF(Tabla2[[#This Row],[Trabajador]]&gt;1,1/Tabla2[[#This Row],[Trabajador]],Tabla2[[#This Row],[Trabajador]])</f>
        <v>1</v>
      </c>
      <c r="AC1241" t="str">
        <f>+IFERROR(IF(Tabla2[[#This Row],[FECHA CESE/BAJA]]="","No Aplica",IF(AND(MONTH(Tabla2[[#This Row],[FECHA CESE/BAJA]])=MONTH(TODAY()-30),YEAR(Tabla2[[#This Row],[FECHA CESE/BAJA]])=YEAR(TODAY())),MONTH(TODAY()-30)&amp;"-"&amp;YEAR(TODAY()),"Borrar")),"No aplica")</f>
        <v>No Aplica</v>
      </c>
      <c r="AD1241" t="str">
        <f>+IFERROR(IF(Tabla2[[#This Row],[FECHA INICIO DE LABORES EN OBRA]]="","No Aplica",IF(AND(MONTH(Tabla2[[#This Row],[FECHA INICIO DE LABORES EN OBRA]])=MONTH(TODAY()-30),YEAR(Tabla2[[#This Row],[FECHA INICIO DE LABORES EN OBRA]])=YEAR(TODAY())),MONTH(TODAY()-30)&amp;"-"&amp;YEAR(TODAY()),"No Aplica")),"No Aplica")</f>
        <v>No Aplica</v>
      </c>
    </row>
    <row r="1242" spans="1:30" x14ac:dyDescent="0.25">
      <c r="A1242" s="13" t="s">
        <v>5616</v>
      </c>
      <c r="B1242" s="15" t="s">
        <v>5868</v>
      </c>
      <c r="C1242" s="15" t="s">
        <v>5617</v>
      </c>
      <c r="D1242" s="15" t="s">
        <v>645</v>
      </c>
      <c r="E1242" s="15" t="s">
        <v>646</v>
      </c>
      <c r="F1242" s="39">
        <v>31081</v>
      </c>
      <c r="G1242" s="15">
        <v>2</v>
      </c>
      <c r="H1242" s="15" t="s">
        <v>3129</v>
      </c>
      <c r="I1242" s="15" t="s">
        <v>5652</v>
      </c>
      <c r="J1242" s="15" t="s">
        <v>5874</v>
      </c>
      <c r="K1242" s="15" t="s">
        <v>17</v>
      </c>
      <c r="L1242" s="40" t="s">
        <v>6</v>
      </c>
      <c r="M1242" s="39"/>
      <c r="N1242" s="41" t="s">
        <v>2098</v>
      </c>
      <c r="O1242" s="39">
        <v>44915</v>
      </c>
      <c r="P1242" s="40">
        <v>1</v>
      </c>
      <c r="Q1242" s="40">
        <v>4</v>
      </c>
      <c r="R1242" s="40" t="str">
        <f>IFERROR(VLOOKUP(Tabla2[[#This Row],[CONTRATISTA PRNCIPAL]],Hoja1!$L$5:$M$9,2,FALSE),"CJV")</f>
        <v>CJV</v>
      </c>
      <c r="S1242" s="40" t="str">
        <f>IF(Tabla2[[#This Row],[EMPRESA]]=Tabla2[[#This Row],[CONTRATISTA PRNCIPAL]],"Principal","Secundaria")</f>
        <v>Secundaria</v>
      </c>
      <c r="T1242" s="42">
        <f>IFERROR(1/COUNTIF(Tabla2[CONTRATISTA PRNCIPAL],Tabla2[[#This Row],[CONTRATISTA PRNCIPAL]]),0)</f>
        <v>0.008849557522123894</v>
      </c>
      <c r="U1242" s="43">
        <f>IF(((TODAY()-Tabla2[[#This Row],[FECHA NACIMIENTO]])/365)&lt;18,"Corregir", IF(((TODAY()-Tabla2[[#This Row],[FECHA NACIMIENTO]])/365)&gt;80, "Corregir",ROUNDDOWN(((TODAY()-Tabla2[[#This Row],[FECHA NACIMIENTO]])/365),0)))</f>
        <v>38</v>
      </c>
      <c r="V12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42" s="44" t="str">
        <f>+IF(Tabla2[[#This Row],[Edad]]="Corregir","Corregir","Ok")</f>
        <v>Ok</v>
      </c>
      <c r="X1242" s="42" t="str">
        <f>+IFERROR(VLOOKUP(Tabla2[[#This Row],[DISTRITO SEGÚN DNI]],Hoja1!$A$2:$B$32,2,FALSE),"No")</f>
        <v>ATE</v>
      </c>
      <c r="Y1242" s="42" t="str">
        <f>IF(OR(LOWER(Tabla2[[#This Row],[GENERO]])="masculino", LOWER(Tabla2[[#This Row],[GENERO]])="femenino"),"OK","Corregir")</f>
        <v>OK</v>
      </c>
      <c r="Z1242" s="42" t="str">
        <f>+IF(Tabla2[[#This Row],[Nro. DNI / CE]]="","Corregir",IF(LEN(Tabla2[[#This Row],[Nro. DNI / CE]])&gt;=8,"OK","Corregir"))</f>
        <v>OK</v>
      </c>
      <c r="AA1242" s="42">
        <f>COUNTIF(Tabla2[APELLIDOS Y NOMBRES],Tabla2[[#This Row],[APELLIDOS Y NOMBRES]])</f>
        <v>1</v>
      </c>
      <c r="AB1242" s="42">
        <f>IF(Tabla2[[#This Row],[Trabajador]]&gt;1,1/Tabla2[[#This Row],[Trabajador]],Tabla2[[#This Row],[Trabajador]])</f>
        <v>1</v>
      </c>
      <c r="AC1242" t="str">
        <f>+IFERROR(IF(Tabla2[[#This Row],[FECHA CESE/BAJA]]="","No Aplica",IF(AND(MONTH(Tabla2[[#This Row],[FECHA CESE/BAJA]])=MONTH(TODAY()-30),YEAR(Tabla2[[#This Row],[FECHA CESE/BAJA]])=YEAR(TODAY())),MONTH(TODAY()-30)&amp;"-"&amp;YEAR(TODAY()),"Borrar")),"No aplica")</f>
        <v>No Aplica</v>
      </c>
      <c r="AD1242" t="str">
        <f>+IFERROR(IF(Tabla2[[#This Row],[FECHA INICIO DE LABORES EN OBRA]]="","No Aplica",IF(AND(MONTH(Tabla2[[#This Row],[FECHA INICIO DE LABORES EN OBRA]])=MONTH(TODAY()-30),YEAR(Tabla2[[#This Row],[FECHA INICIO DE LABORES EN OBRA]])=YEAR(TODAY())),MONTH(TODAY()-30)&amp;"-"&amp;YEAR(TODAY()),"No Aplica")),"No Aplica")</f>
        <v>No Aplica</v>
      </c>
    </row>
    <row r="1243" spans="1:30" x14ac:dyDescent="0.25">
      <c r="A1243" s="13" t="s">
        <v>5616</v>
      </c>
      <c r="B1243" s="15" t="s">
        <v>5868</v>
      </c>
      <c r="C1243" s="15" t="s">
        <v>5617</v>
      </c>
      <c r="D1243" s="15" t="s">
        <v>5875</v>
      </c>
      <c r="E1243" s="15" t="s">
        <v>5876</v>
      </c>
      <c r="F1243" s="39">
        <v>33907</v>
      </c>
      <c r="G1243" s="15">
        <v>2</v>
      </c>
      <c r="H1243" s="15" t="s">
        <v>2746</v>
      </c>
      <c r="I1243" s="15" t="s">
        <v>5652</v>
      </c>
      <c r="J1243" s="15" t="s">
        <v>5877</v>
      </c>
      <c r="K1243" s="15" t="s">
        <v>2182</v>
      </c>
      <c r="L1243" s="40" t="s">
        <v>6</v>
      </c>
      <c r="M1243" s="39"/>
      <c r="N1243" s="41" t="s">
        <v>2098</v>
      </c>
      <c r="O1243" s="39">
        <v>44915</v>
      </c>
      <c r="P1243" s="40">
        <v>1</v>
      </c>
      <c r="Q1243" s="40">
        <v>4</v>
      </c>
      <c r="R1243" s="40" t="str">
        <f>IFERROR(VLOOKUP(Tabla2[[#This Row],[CONTRATISTA PRNCIPAL]],Hoja1!$L$5:$M$9,2,FALSE),"CJV")</f>
        <v>CJV</v>
      </c>
      <c r="S1243" s="40" t="str">
        <f>IF(Tabla2[[#This Row],[EMPRESA]]=Tabla2[[#This Row],[CONTRATISTA PRNCIPAL]],"Principal","Secundaria")</f>
        <v>Secundaria</v>
      </c>
      <c r="T1243" s="42">
        <f>IFERROR(1/COUNTIF(Tabla2[CONTRATISTA PRNCIPAL],Tabla2[[#This Row],[CONTRATISTA PRNCIPAL]]),0)</f>
        <v>0.008849557522123894</v>
      </c>
      <c r="U1243" s="43">
        <f>IF(((TODAY()-Tabla2[[#This Row],[FECHA NACIMIENTO]])/365)&lt;18,"Corregir", IF(((TODAY()-Tabla2[[#This Row],[FECHA NACIMIENTO]])/365)&gt;80, "Corregir",ROUNDDOWN(((TODAY()-Tabla2[[#This Row],[FECHA NACIMIENTO]])/365),0)))</f>
        <v>30</v>
      </c>
      <c r="V12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43" s="44" t="str">
        <f>+IF(Tabla2[[#This Row],[Edad]]="Corregir","Corregir","Ok")</f>
        <v>Ok</v>
      </c>
      <c r="X1243" s="42" t="str">
        <f>+IFERROR(VLOOKUP(Tabla2[[#This Row],[DISTRITO SEGÚN DNI]],Hoja1!$A$2:$B$32,2,FALSE),"No")</f>
        <v>No</v>
      </c>
      <c r="Y1243" s="42" t="str">
        <f>IF(OR(LOWER(Tabla2[[#This Row],[GENERO]])="masculino", LOWER(Tabla2[[#This Row],[GENERO]])="femenino"),"OK","Corregir")</f>
        <v>OK</v>
      </c>
      <c r="Z1243" s="42" t="str">
        <f>+IF(Tabla2[[#This Row],[Nro. DNI / CE]]="","Corregir",IF(LEN(Tabla2[[#This Row],[Nro. DNI / CE]])&gt;=8,"OK","Corregir"))</f>
        <v>OK</v>
      </c>
      <c r="AA1243" s="42">
        <f>COUNTIF(Tabla2[APELLIDOS Y NOMBRES],Tabla2[[#This Row],[APELLIDOS Y NOMBRES]])</f>
        <v>1</v>
      </c>
      <c r="AB1243" s="42">
        <f>IF(Tabla2[[#This Row],[Trabajador]]&gt;1,1/Tabla2[[#This Row],[Trabajador]],Tabla2[[#This Row],[Trabajador]])</f>
        <v>1</v>
      </c>
      <c r="AC1243" t="str">
        <f>+IFERROR(IF(Tabla2[[#This Row],[FECHA CESE/BAJA]]="","No Aplica",IF(AND(MONTH(Tabla2[[#This Row],[FECHA CESE/BAJA]])=MONTH(TODAY()-30),YEAR(Tabla2[[#This Row],[FECHA CESE/BAJA]])=YEAR(TODAY())),MONTH(TODAY()-30)&amp;"-"&amp;YEAR(TODAY()),"Borrar")),"No aplica")</f>
        <v>No Aplica</v>
      </c>
      <c r="AD1243" t="str">
        <f>+IFERROR(IF(Tabla2[[#This Row],[FECHA INICIO DE LABORES EN OBRA]]="","No Aplica",IF(AND(MONTH(Tabla2[[#This Row],[FECHA INICIO DE LABORES EN OBRA]])=MONTH(TODAY()-30),YEAR(Tabla2[[#This Row],[FECHA INICIO DE LABORES EN OBRA]])=YEAR(TODAY())),MONTH(TODAY()-30)&amp;"-"&amp;YEAR(TODAY()),"No Aplica")),"No Aplica")</f>
        <v>No Aplica</v>
      </c>
    </row>
    <row r="1244" spans="1:30" x14ac:dyDescent="0.25">
      <c r="A1244" s="13" t="s">
        <v>5616</v>
      </c>
      <c r="B1244" s="15" t="s">
        <v>5868</v>
      </c>
      <c r="C1244" s="15" t="s">
        <v>5617</v>
      </c>
      <c r="D1244" s="15" t="s">
        <v>5878</v>
      </c>
      <c r="E1244" s="15" t="s">
        <v>5879</v>
      </c>
      <c r="F1244" s="39">
        <v>32411</v>
      </c>
      <c r="G1244" s="15">
        <v>2</v>
      </c>
      <c r="H1244" s="15" t="s">
        <v>2746</v>
      </c>
      <c r="I1244" s="15" t="s">
        <v>5652</v>
      </c>
      <c r="J1244" s="15" t="s">
        <v>5880</v>
      </c>
      <c r="K1244" s="15" t="s">
        <v>2190</v>
      </c>
      <c r="L1244" s="40" t="s">
        <v>6</v>
      </c>
      <c r="M1244" s="39"/>
      <c r="N1244" s="41" t="s">
        <v>2098</v>
      </c>
      <c r="O1244" s="39">
        <v>44916</v>
      </c>
      <c r="P1244" s="40">
        <v>1</v>
      </c>
      <c r="Q1244" s="40">
        <v>4</v>
      </c>
      <c r="R1244" s="40" t="str">
        <f>IFERROR(VLOOKUP(Tabla2[[#This Row],[CONTRATISTA PRNCIPAL]],Hoja1!$L$5:$M$9,2,FALSE),"CJV")</f>
        <v>CJV</v>
      </c>
      <c r="S1244" s="40" t="str">
        <f>IF(Tabla2[[#This Row],[EMPRESA]]=Tabla2[[#This Row],[CONTRATISTA PRNCIPAL]],"Principal","Secundaria")</f>
        <v>Secundaria</v>
      </c>
      <c r="T1244" s="42">
        <f>IFERROR(1/COUNTIF(Tabla2[CONTRATISTA PRNCIPAL],Tabla2[[#This Row],[CONTRATISTA PRNCIPAL]]),0)</f>
        <v>0.008849557522123894</v>
      </c>
      <c r="U1244" s="43">
        <f>IF(((TODAY()-Tabla2[[#This Row],[FECHA NACIMIENTO]])/365)&lt;18,"Corregir", IF(((TODAY()-Tabla2[[#This Row],[FECHA NACIMIENTO]])/365)&gt;80, "Corregir",ROUNDDOWN(((TODAY()-Tabla2[[#This Row],[FECHA NACIMIENTO]])/365),0)))</f>
        <v>35</v>
      </c>
      <c r="V12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44" s="44" t="str">
        <f>+IF(Tabla2[[#This Row],[Edad]]="Corregir","Corregir","Ok")</f>
        <v>Ok</v>
      </c>
      <c r="X1244" s="42" t="str">
        <f>+IFERROR(VLOOKUP(Tabla2[[#This Row],[DISTRITO SEGÚN DNI]],Hoja1!$A$2:$B$32,2,FALSE),"No")</f>
        <v>No</v>
      </c>
      <c r="Y1244" s="42" t="str">
        <f>IF(OR(LOWER(Tabla2[[#This Row],[GENERO]])="masculino", LOWER(Tabla2[[#This Row],[GENERO]])="femenino"),"OK","Corregir")</f>
        <v>OK</v>
      </c>
      <c r="Z1244" s="42" t="str">
        <f>+IF(Tabla2[[#This Row],[Nro. DNI / CE]]="","Corregir",IF(LEN(Tabla2[[#This Row],[Nro. DNI / CE]])&gt;=8,"OK","Corregir"))</f>
        <v>OK</v>
      </c>
      <c r="AA1244" s="42">
        <f>COUNTIF(Tabla2[APELLIDOS Y NOMBRES],Tabla2[[#This Row],[APELLIDOS Y NOMBRES]])</f>
        <v>1</v>
      </c>
      <c r="AB1244" s="42">
        <f>IF(Tabla2[[#This Row],[Trabajador]]&gt;1,1/Tabla2[[#This Row],[Trabajador]],Tabla2[[#This Row],[Trabajador]])</f>
        <v>1</v>
      </c>
      <c r="AC1244" t="str">
        <f>+IFERROR(IF(Tabla2[[#This Row],[FECHA CESE/BAJA]]="","No Aplica",IF(AND(MONTH(Tabla2[[#This Row],[FECHA CESE/BAJA]])=MONTH(TODAY()-30),YEAR(Tabla2[[#This Row],[FECHA CESE/BAJA]])=YEAR(TODAY())),MONTH(TODAY()-30)&amp;"-"&amp;YEAR(TODAY()),"Borrar")),"No aplica")</f>
        <v>No Aplica</v>
      </c>
      <c r="AD1244" t="str">
        <f>+IFERROR(IF(Tabla2[[#This Row],[FECHA INICIO DE LABORES EN OBRA]]="","No Aplica",IF(AND(MONTH(Tabla2[[#This Row],[FECHA INICIO DE LABORES EN OBRA]])=MONTH(TODAY()-30),YEAR(Tabla2[[#This Row],[FECHA INICIO DE LABORES EN OBRA]])=YEAR(TODAY())),MONTH(TODAY()-30)&amp;"-"&amp;YEAR(TODAY()),"No Aplica")),"No Aplica")</f>
        <v>No Aplica</v>
      </c>
    </row>
    <row r="1245" spans="1:30" x14ac:dyDescent="0.25">
      <c r="A1245" s="13" t="s">
        <v>5616</v>
      </c>
      <c r="B1245" s="15" t="s">
        <v>5868</v>
      </c>
      <c r="C1245" s="15" t="s">
        <v>5617</v>
      </c>
      <c r="D1245" s="15" t="s">
        <v>5881</v>
      </c>
      <c r="E1245" s="15" t="s">
        <v>5882</v>
      </c>
      <c r="F1245" s="39">
        <v>33238</v>
      </c>
      <c r="G1245" s="15">
        <v>2</v>
      </c>
      <c r="H1245" s="15" t="s">
        <v>2197</v>
      </c>
      <c r="I1245" s="15" t="s">
        <v>5652</v>
      </c>
      <c r="J1245" s="15" t="s">
        <v>5883</v>
      </c>
      <c r="K1245" s="15" t="s">
        <v>2232</v>
      </c>
      <c r="L1245" s="40" t="s">
        <v>6</v>
      </c>
      <c r="M1245" s="39"/>
      <c r="N1245" s="41" t="s">
        <v>2098</v>
      </c>
      <c r="O1245" s="39">
        <v>44916</v>
      </c>
      <c r="P1245" s="40">
        <v>1</v>
      </c>
      <c r="Q1245" s="40">
        <v>4</v>
      </c>
      <c r="R1245" s="40" t="str">
        <f>IFERROR(VLOOKUP(Tabla2[[#This Row],[CONTRATISTA PRNCIPAL]],Hoja1!$L$5:$M$9,2,FALSE),"CJV")</f>
        <v>CJV</v>
      </c>
      <c r="S1245" s="40" t="str">
        <f>IF(Tabla2[[#This Row],[EMPRESA]]=Tabla2[[#This Row],[CONTRATISTA PRNCIPAL]],"Principal","Secundaria")</f>
        <v>Secundaria</v>
      </c>
      <c r="T1245" s="42">
        <f>IFERROR(1/COUNTIF(Tabla2[CONTRATISTA PRNCIPAL],Tabla2[[#This Row],[CONTRATISTA PRNCIPAL]]),0)</f>
        <v>0.008849557522123894</v>
      </c>
      <c r="U1245" s="43">
        <f>IF(((TODAY()-Tabla2[[#This Row],[FECHA NACIMIENTO]])/365)&lt;18,"Corregir", IF(((TODAY()-Tabla2[[#This Row],[FECHA NACIMIENTO]])/365)&gt;80, "Corregir",ROUNDDOWN(((TODAY()-Tabla2[[#This Row],[FECHA NACIMIENTO]])/365),0)))</f>
        <v>32</v>
      </c>
      <c r="V12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45" s="44" t="str">
        <f>+IF(Tabla2[[#This Row],[Edad]]="Corregir","Corregir","Ok")</f>
        <v>Ok</v>
      </c>
      <c r="X1245" s="42" t="str">
        <f>+IFERROR(VLOOKUP(Tabla2[[#This Row],[DISTRITO SEGÚN DNI]],Hoja1!$A$2:$B$32,2,FALSE),"No")</f>
        <v>No</v>
      </c>
      <c r="Y1245" s="42" t="str">
        <f>IF(OR(LOWER(Tabla2[[#This Row],[GENERO]])="masculino", LOWER(Tabla2[[#This Row],[GENERO]])="femenino"),"OK","Corregir")</f>
        <v>OK</v>
      </c>
      <c r="Z1245" s="42" t="str">
        <f>+IF(Tabla2[[#This Row],[Nro. DNI / CE]]="","Corregir",IF(LEN(Tabla2[[#This Row],[Nro. DNI / CE]])&gt;=8,"OK","Corregir"))</f>
        <v>OK</v>
      </c>
      <c r="AA1245" s="42">
        <f>COUNTIF(Tabla2[APELLIDOS Y NOMBRES],Tabla2[[#This Row],[APELLIDOS Y NOMBRES]])</f>
        <v>1</v>
      </c>
      <c r="AB1245" s="42">
        <f>IF(Tabla2[[#This Row],[Trabajador]]&gt;1,1/Tabla2[[#This Row],[Trabajador]],Tabla2[[#This Row],[Trabajador]])</f>
        <v>1</v>
      </c>
      <c r="AC1245" t="str">
        <f>+IFERROR(IF(Tabla2[[#This Row],[FECHA CESE/BAJA]]="","No Aplica",IF(AND(MONTH(Tabla2[[#This Row],[FECHA CESE/BAJA]])=MONTH(TODAY()-30),YEAR(Tabla2[[#This Row],[FECHA CESE/BAJA]])=YEAR(TODAY())),MONTH(TODAY()-30)&amp;"-"&amp;YEAR(TODAY()),"Borrar")),"No aplica")</f>
        <v>No Aplica</v>
      </c>
      <c r="AD1245" t="str">
        <f>+IFERROR(IF(Tabla2[[#This Row],[FECHA INICIO DE LABORES EN OBRA]]="","No Aplica",IF(AND(MONTH(Tabla2[[#This Row],[FECHA INICIO DE LABORES EN OBRA]])=MONTH(TODAY()-30),YEAR(Tabla2[[#This Row],[FECHA INICIO DE LABORES EN OBRA]])=YEAR(TODAY())),MONTH(TODAY()-30)&amp;"-"&amp;YEAR(TODAY()),"No Aplica")),"No Aplica")</f>
        <v>No Aplica</v>
      </c>
    </row>
    <row r="1246" spans="1:30" x14ac:dyDescent="0.25">
      <c r="A1246" s="13" t="s">
        <v>5616</v>
      </c>
      <c r="B1246" s="15" t="s">
        <v>5868</v>
      </c>
      <c r="C1246" s="15" t="s">
        <v>5617</v>
      </c>
      <c r="D1246" s="15" t="s">
        <v>5884</v>
      </c>
      <c r="E1246" s="15" t="s">
        <v>5885</v>
      </c>
      <c r="F1246" s="39">
        <v>34301</v>
      </c>
      <c r="G1246" s="15">
        <v>2</v>
      </c>
      <c r="H1246" s="15" t="s">
        <v>2197</v>
      </c>
      <c r="I1246" s="15" t="s">
        <v>5652</v>
      </c>
      <c r="J1246" s="15" t="s">
        <v>5886</v>
      </c>
      <c r="K1246" s="15" t="s">
        <v>2190</v>
      </c>
      <c r="L1246" s="40" t="s">
        <v>6</v>
      </c>
      <c r="M1246" s="39"/>
      <c r="N1246" s="41" t="s">
        <v>2098</v>
      </c>
      <c r="O1246" s="39">
        <v>44916</v>
      </c>
      <c r="P1246" s="40">
        <v>1</v>
      </c>
      <c r="Q1246" s="40">
        <v>4</v>
      </c>
      <c r="R1246" s="40" t="str">
        <f>IFERROR(VLOOKUP(Tabla2[[#This Row],[CONTRATISTA PRNCIPAL]],Hoja1!$L$5:$M$9,2,FALSE),"CJV")</f>
        <v>CJV</v>
      </c>
      <c r="S1246" s="40" t="str">
        <f>IF(Tabla2[[#This Row],[EMPRESA]]=Tabla2[[#This Row],[CONTRATISTA PRNCIPAL]],"Principal","Secundaria")</f>
        <v>Secundaria</v>
      </c>
      <c r="T1246" s="42">
        <f>IFERROR(1/COUNTIF(Tabla2[CONTRATISTA PRNCIPAL],Tabla2[[#This Row],[CONTRATISTA PRNCIPAL]]),0)</f>
        <v>0.008849557522123894</v>
      </c>
      <c r="U1246" s="43">
        <f>IF(((TODAY()-Tabla2[[#This Row],[FECHA NACIMIENTO]])/365)&lt;18,"Corregir", IF(((TODAY()-Tabla2[[#This Row],[FECHA NACIMIENTO]])/365)&gt;80, "Corregir",ROUNDDOWN(((TODAY()-Tabla2[[#This Row],[FECHA NACIMIENTO]])/365),0)))</f>
        <v>29</v>
      </c>
      <c r="V12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46" s="44" t="str">
        <f>+IF(Tabla2[[#This Row],[Edad]]="Corregir","Corregir","Ok")</f>
        <v>Ok</v>
      </c>
      <c r="X1246" s="42" t="str">
        <f>+IFERROR(VLOOKUP(Tabla2[[#This Row],[DISTRITO SEGÚN DNI]],Hoja1!$A$2:$B$32,2,FALSE),"No")</f>
        <v>No</v>
      </c>
      <c r="Y1246" s="42" t="str">
        <f>IF(OR(LOWER(Tabla2[[#This Row],[GENERO]])="masculino", LOWER(Tabla2[[#This Row],[GENERO]])="femenino"),"OK","Corregir")</f>
        <v>OK</v>
      </c>
      <c r="Z1246" s="42" t="str">
        <f>+IF(Tabla2[[#This Row],[Nro. DNI / CE]]="","Corregir",IF(LEN(Tabla2[[#This Row],[Nro. DNI / CE]])&gt;=8,"OK","Corregir"))</f>
        <v>OK</v>
      </c>
      <c r="AA1246" s="42">
        <f>COUNTIF(Tabla2[APELLIDOS Y NOMBRES],Tabla2[[#This Row],[APELLIDOS Y NOMBRES]])</f>
        <v>1</v>
      </c>
      <c r="AB1246" s="42">
        <f>IF(Tabla2[[#This Row],[Trabajador]]&gt;1,1/Tabla2[[#This Row],[Trabajador]],Tabla2[[#This Row],[Trabajador]])</f>
        <v>1</v>
      </c>
      <c r="AC1246" t="str">
        <f>+IFERROR(IF(Tabla2[[#This Row],[FECHA CESE/BAJA]]="","No Aplica",IF(AND(MONTH(Tabla2[[#This Row],[FECHA CESE/BAJA]])=MONTH(TODAY()-30),YEAR(Tabla2[[#This Row],[FECHA CESE/BAJA]])=YEAR(TODAY())),MONTH(TODAY()-30)&amp;"-"&amp;YEAR(TODAY()),"Borrar")),"No aplica")</f>
        <v>No Aplica</v>
      </c>
      <c r="AD1246" t="str">
        <f>+IFERROR(IF(Tabla2[[#This Row],[FECHA INICIO DE LABORES EN OBRA]]="","No Aplica",IF(AND(MONTH(Tabla2[[#This Row],[FECHA INICIO DE LABORES EN OBRA]])=MONTH(TODAY()-30),YEAR(Tabla2[[#This Row],[FECHA INICIO DE LABORES EN OBRA]])=YEAR(TODAY())),MONTH(TODAY()-30)&amp;"-"&amp;YEAR(TODAY()),"No Aplica")),"No Aplica")</f>
        <v>No Aplica</v>
      </c>
    </row>
    <row r="1247" spans="1:30" x14ac:dyDescent="0.25">
      <c r="A1247" s="13" t="s">
        <v>5616</v>
      </c>
      <c r="B1247" s="15" t="s">
        <v>5868</v>
      </c>
      <c r="C1247" s="15" t="s">
        <v>5617</v>
      </c>
      <c r="D1247" s="15" t="s">
        <v>5887</v>
      </c>
      <c r="E1247" s="15" t="s">
        <v>5888</v>
      </c>
      <c r="F1247" s="39">
        <v>31832</v>
      </c>
      <c r="G1247" s="15">
        <v>2</v>
      </c>
      <c r="H1247" s="15" t="s">
        <v>2197</v>
      </c>
      <c r="I1247" s="15" t="s">
        <v>5652</v>
      </c>
      <c r="J1247" s="15" t="s">
        <v>5889</v>
      </c>
      <c r="K1247" s="15" t="s">
        <v>2418</v>
      </c>
      <c r="L1247" s="40" t="s">
        <v>6</v>
      </c>
      <c r="M1247" s="39"/>
      <c r="N1247" s="41" t="s">
        <v>2098</v>
      </c>
      <c r="O1247" s="39">
        <v>44916</v>
      </c>
      <c r="P1247" s="40">
        <v>1</v>
      </c>
      <c r="Q1247" s="40">
        <v>4</v>
      </c>
      <c r="R1247" s="40" t="str">
        <f>IFERROR(VLOOKUP(Tabla2[[#This Row],[CONTRATISTA PRNCIPAL]],Hoja1!$L$5:$M$9,2,FALSE),"CJV")</f>
        <v>CJV</v>
      </c>
      <c r="S1247" s="40" t="str">
        <f>IF(Tabla2[[#This Row],[EMPRESA]]=Tabla2[[#This Row],[CONTRATISTA PRNCIPAL]],"Principal","Secundaria")</f>
        <v>Secundaria</v>
      </c>
      <c r="T1247" s="42">
        <f>IFERROR(1/COUNTIF(Tabla2[CONTRATISTA PRNCIPAL],Tabla2[[#This Row],[CONTRATISTA PRNCIPAL]]),0)</f>
        <v>0.008849557522123894</v>
      </c>
      <c r="U1247" s="43">
        <f>IF(((TODAY()-Tabla2[[#This Row],[FECHA NACIMIENTO]])/365)&lt;18,"Corregir", IF(((TODAY()-Tabla2[[#This Row],[FECHA NACIMIENTO]])/365)&gt;80, "Corregir",ROUNDDOWN(((TODAY()-Tabla2[[#This Row],[FECHA NACIMIENTO]])/365),0)))</f>
        <v>36</v>
      </c>
      <c r="V12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47" s="44" t="str">
        <f>+IF(Tabla2[[#This Row],[Edad]]="Corregir","Corregir","Ok")</f>
        <v>Ok</v>
      </c>
      <c r="X1247" s="42" t="str">
        <f>+IFERROR(VLOOKUP(Tabla2[[#This Row],[DISTRITO SEGÚN DNI]],Hoja1!$A$2:$B$32,2,FALSE),"No")</f>
        <v>No</v>
      </c>
      <c r="Y1247" s="42" t="str">
        <f>IF(OR(LOWER(Tabla2[[#This Row],[GENERO]])="masculino", LOWER(Tabla2[[#This Row],[GENERO]])="femenino"),"OK","Corregir")</f>
        <v>OK</v>
      </c>
      <c r="Z1247" s="42" t="str">
        <f>+IF(Tabla2[[#This Row],[Nro. DNI / CE]]="","Corregir",IF(LEN(Tabla2[[#This Row],[Nro. DNI / CE]])&gt;=8,"OK","Corregir"))</f>
        <v>OK</v>
      </c>
      <c r="AA1247" s="42">
        <f>COUNTIF(Tabla2[APELLIDOS Y NOMBRES],Tabla2[[#This Row],[APELLIDOS Y NOMBRES]])</f>
        <v>1</v>
      </c>
      <c r="AB1247" s="42">
        <f>IF(Tabla2[[#This Row],[Trabajador]]&gt;1,1/Tabla2[[#This Row],[Trabajador]],Tabla2[[#This Row],[Trabajador]])</f>
        <v>1</v>
      </c>
      <c r="AC1247" t="str">
        <f>+IFERROR(IF(Tabla2[[#This Row],[FECHA CESE/BAJA]]="","No Aplica",IF(AND(MONTH(Tabla2[[#This Row],[FECHA CESE/BAJA]])=MONTH(TODAY()-30),YEAR(Tabla2[[#This Row],[FECHA CESE/BAJA]])=YEAR(TODAY())),MONTH(TODAY()-30)&amp;"-"&amp;YEAR(TODAY()),"Borrar")),"No aplica")</f>
        <v>No Aplica</v>
      </c>
      <c r="AD1247" t="str">
        <f>+IFERROR(IF(Tabla2[[#This Row],[FECHA INICIO DE LABORES EN OBRA]]="","No Aplica",IF(AND(MONTH(Tabla2[[#This Row],[FECHA INICIO DE LABORES EN OBRA]])=MONTH(TODAY()-30),YEAR(Tabla2[[#This Row],[FECHA INICIO DE LABORES EN OBRA]])=YEAR(TODAY())),MONTH(TODAY()-30)&amp;"-"&amp;YEAR(TODAY()),"No Aplica")),"No Aplica")</f>
        <v>No Aplica</v>
      </c>
    </row>
    <row r="1248" spans="1:30" x14ac:dyDescent="0.25">
      <c r="A1248" s="13" t="s">
        <v>5616</v>
      </c>
      <c r="B1248" s="15" t="s">
        <v>5868</v>
      </c>
      <c r="C1248" s="15" t="s">
        <v>5617</v>
      </c>
      <c r="D1248" s="15" t="s">
        <v>5890</v>
      </c>
      <c r="E1248" s="15" t="s">
        <v>5891</v>
      </c>
      <c r="F1248" s="39">
        <v>25281</v>
      </c>
      <c r="G1248" s="15">
        <v>1</v>
      </c>
      <c r="H1248" s="15" t="s">
        <v>2281</v>
      </c>
      <c r="I1248" s="15" t="s">
        <v>5652</v>
      </c>
      <c r="J1248" s="15" t="s">
        <v>5892</v>
      </c>
      <c r="K1248" s="15" t="s">
        <v>2242</v>
      </c>
      <c r="L1248" s="40" t="s">
        <v>6</v>
      </c>
      <c r="M1248" s="39"/>
      <c r="N1248" s="41" t="s">
        <v>2098</v>
      </c>
      <c r="O1248" s="39">
        <v>44917</v>
      </c>
      <c r="P1248" s="40">
        <v>1</v>
      </c>
      <c r="Q1248" s="40">
        <v>1</v>
      </c>
      <c r="R1248" s="40" t="str">
        <f>IFERROR(VLOOKUP(Tabla2[[#This Row],[CONTRATISTA PRNCIPAL]],Hoja1!$L$5:$M$9,2,FALSE),"CJV")</f>
        <v>CJV</v>
      </c>
      <c r="S1248" s="40" t="str">
        <f>IF(Tabla2[[#This Row],[EMPRESA]]=Tabla2[[#This Row],[CONTRATISTA PRNCIPAL]],"Principal","Secundaria")</f>
        <v>Secundaria</v>
      </c>
      <c r="T1248" s="42">
        <f>IFERROR(1/COUNTIF(Tabla2[CONTRATISTA PRNCIPAL],Tabla2[[#This Row],[CONTRATISTA PRNCIPAL]]),0)</f>
        <v>0.008849557522123894</v>
      </c>
      <c r="U1248" s="43">
        <f>IF(((TODAY()-Tabla2[[#This Row],[FECHA NACIMIENTO]])/365)&lt;18,"Corregir", IF(((TODAY()-Tabla2[[#This Row],[FECHA NACIMIENTO]])/365)&gt;80, "Corregir",ROUNDDOWN(((TODAY()-Tabla2[[#This Row],[FECHA NACIMIENTO]])/365),0)))</f>
        <v>54</v>
      </c>
      <c r="V12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48" s="44" t="str">
        <f>+IF(Tabla2[[#This Row],[Edad]]="Corregir","Corregir","Ok")</f>
        <v>Ok</v>
      </c>
      <c r="X1248" s="42" t="str">
        <f>+IFERROR(VLOOKUP(Tabla2[[#This Row],[DISTRITO SEGÚN DNI]],Hoja1!$A$2:$B$32,2,FALSE),"No")</f>
        <v>No</v>
      </c>
      <c r="Y1248" s="42" t="str">
        <f>IF(OR(LOWER(Tabla2[[#This Row],[GENERO]])="masculino", LOWER(Tabla2[[#This Row],[GENERO]])="femenino"),"OK","Corregir")</f>
        <v>OK</v>
      </c>
      <c r="Z1248" s="42" t="str">
        <f>+IF(Tabla2[[#This Row],[Nro. DNI / CE]]="","Corregir",IF(LEN(Tabla2[[#This Row],[Nro. DNI / CE]])&gt;=8,"OK","Corregir"))</f>
        <v>OK</v>
      </c>
      <c r="AA1248" s="42">
        <f>COUNTIF(Tabla2[APELLIDOS Y NOMBRES],Tabla2[[#This Row],[APELLIDOS Y NOMBRES]])</f>
        <v>1</v>
      </c>
      <c r="AB1248" s="42">
        <f>IF(Tabla2[[#This Row],[Trabajador]]&gt;1,1/Tabla2[[#This Row],[Trabajador]],Tabla2[[#This Row],[Trabajador]])</f>
        <v>1</v>
      </c>
      <c r="AC1248" t="str">
        <f>+IFERROR(IF(Tabla2[[#This Row],[FECHA CESE/BAJA]]="","No Aplica",IF(AND(MONTH(Tabla2[[#This Row],[FECHA CESE/BAJA]])=MONTH(TODAY()-30),YEAR(Tabla2[[#This Row],[FECHA CESE/BAJA]])=YEAR(TODAY())),MONTH(TODAY()-30)&amp;"-"&amp;YEAR(TODAY()),"Borrar")),"No aplica")</f>
        <v>No Aplica</v>
      </c>
      <c r="AD1248" t="str">
        <f>+IFERROR(IF(Tabla2[[#This Row],[FECHA INICIO DE LABORES EN OBRA]]="","No Aplica",IF(AND(MONTH(Tabla2[[#This Row],[FECHA INICIO DE LABORES EN OBRA]])=MONTH(TODAY()-30),YEAR(Tabla2[[#This Row],[FECHA INICIO DE LABORES EN OBRA]])=YEAR(TODAY())),MONTH(TODAY()-30)&amp;"-"&amp;YEAR(TODAY()),"No Aplica")),"No Aplica")</f>
        <v>No Aplica</v>
      </c>
    </row>
    <row r="1249" spans="1:30" x14ac:dyDescent="0.25">
      <c r="A1249" s="13" t="s">
        <v>5616</v>
      </c>
      <c r="B1249" s="15" t="s">
        <v>5868</v>
      </c>
      <c r="C1249" s="15" t="s">
        <v>5617</v>
      </c>
      <c r="D1249" s="15" t="s">
        <v>5893</v>
      </c>
      <c r="E1249" s="15" t="s">
        <v>5894</v>
      </c>
      <c r="F1249" s="39">
        <v>36892</v>
      </c>
      <c r="G1249" s="15">
        <v>2</v>
      </c>
      <c r="H1249" s="15" t="s">
        <v>2746</v>
      </c>
      <c r="I1249" s="15" t="s">
        <v>5652</v>
      </c>
      <c r="J1249" s="15" t="s">
        <v>5895</v>
      </c>
      <c r="K1249" s="15" t="s">
        <v>5896</v>
      </c>
      <c r="L1249" s="40" t="s">
        <v>6</v>
      </c>
      <c r="M1249" s="39"/>
      <c r="N1249" s="41" t="s">
        <v>2098</v>
      </c>
      <c r="O1249" s="39">
        <v>44921</v>
      </c>
      <c r="P1249" s="40">
        <v>1</v>
      </c>
      <c r="Q1249" s="40">
        <v>4</v>
      </c>
      <c r="R1249" s="40" t="str">
        <f>IFERROR(VLOOKUP(Tabla2[[#This Row],[CONTRATISTA PRNCIPAL]],Hoja1!$L$5:$M$9,2,FALSE),"CJV")</f>
        <v>CJV</v>
      </c>
      <c r="S1249" s="40" t="str">
        <f>IF(Tabla2[[#This Row],[EMPRESA]]=Tabla2[[#This Row],[CONTRATISTA PRNCIPAL]],"Principal","Secundaria")</f>
        <v>Secundaria</v>
      </c>
      <c r="T1249" s="42">
        <f>IFERROR(1/COUNTIF(Tabla2[CONTRATISTA PRNCIPAL],Tabla2[[#This Row],[CONTRATISTA PRNCIPAL]]),0)</f>
        <v>0.008849557522123894</v>
      </c>
      <c r="U1249" s="43">
        <f>IF(((TODAY()-Tabla2[[#This Row],[FECHA NACIMIENTO]])/365)&lt;18,"Corregir", IF(((TODAY()-Tabla2[[#This Row],[FECHA NACIMIENTO]])/365)&gt;80, "Corregir",ROUNDDOWN(((TODAY()-Tabla2[[#This Row],[FECHA NACIMIENTO]])/365),0)))</f>
        <v>22</v>
      </c>
      <c r="V12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249" s="44" t="str">
        <f>+IF(Tabla2[[#This Row],[Edad]]="Corregir","Corregir","Ok")</f>
        <v>Ok</v>
      </c>
      <c r="X1249" s="42" t="str">
        <f>+IFERROR(VLOOKUP(Tabla2[[#This Row],[DISTRITO SEGÚN DNI]],Hoja1!$A$2:$B$32,2,FALSE),"No")</f>
        <v>No</v>
      </c>
      <c r="Y1249" s="42" t="str">
        <f>IF(OR(LOWER(Tabla2[[#This Row],[GENERO]])="masculino", LOWER(Tabla2[[#This Row],[GENERO]])="femenino"),"OK","Corregir")</f>
        <v>OK</v>
      </c>
      <c r="Z1249" s="42" t="str">
        <f>+IF(Tabla2[[#This Row],[Nro. DNI / CE]]="","Corregir",IF(LEN(Tabla2[[#This Row],[Nro. DNI / CE]])&gt;=8,"OK","Corregir"))</f>
        <v>OK</v>
      </c>
      <c r="AA1249" s="42">
        <f>COUNTIF(Tabla2[APELLIDOS Y NOMBRES],Tabla2[[#This Row],[APELLIDOS Y NOMBRES]])</f>
        <v>1</v>
      </c>
      <c r="AB1249" s="42">
        <f>IF(Tabla2[[#This Row],[Trabajador]]&gt;1,1/Tabla2[[#This Row],[Trabajador]],Tabla2[[#This Row],[Trabajador]])</f>
        <v>1</v>
      </c>
      <c r="AC1249" t="str">
        <f>+IFERROR(IF(Tabla2[[#This Row],[FECHA CESE/BAJA]]="","No Aplica",IF(AND(MONTH(Tabla2[[#This Row],[FECHA CESE/BAJA]])=MONTH(TODAY()-30),YEAR(Tabla2[[#This Row],[FECHA CESE/BAJA]])=YEAR(TODAY())),MONTH(TODAY()-30)&amp;"-"&amp;YEAR(TODAY()),"Borrar")),"No aplica")</f>
        <v>No Aplica</v>
      </c>
      <c r="AD1249" t="str">
        <f>+IFERROR(IF(Tabla2[[#This Row],[FECHA INICIO DE LABORES EN OBRA]]="","No Aplica",IF(AND(MONTH(Tabla2[[#This Row],[FECHA INICIO DE LABORES EN OBRA]])=MONTH(TODAY()-30),YEAR(Tabla2[[#This Row],[FECHA INICIO DE LABORES EN OBRA]])=YEAR(TODAY())),MONTH(TODAY()-30)&amp;"-"&amp;YEAR(TODAY()),"No Aplica")),"No Aplica")</f>
        <v>No Aplica</v>
      </c>
    </row>
    <row r="1250" spans="1:30" x14ac:dyDescent="0.25">
      <c r="A1250" s="13" t="s">
        <v>5616</v>
      </c>
      <c r="B1250" s="15" t="s">
        <v>5868</v>
      </c>
      <c r="C1250" s="15" t="s">
        <v>5617</v>
      </c>
      <c r="D1250" s="15" t="s">
        <v>5897</v>
      </c>
      <c r="E1250" s="15" t="s">
        <v>5898</v>
      </c>
      <c r="F1250" s="39">
        <v>29902</v>
      </c>
      <c r="G1250" s="15">
        <v>1</v>
      </c>
      <c r="H1250" s="15" t="s">
        <v>3129</v>
      </c>
      <c r="I1250" s="15" t="s">
        <v>5652</v>
      </c>
      <c r="J1250" s="15" t="s">
        <v>5899</v>
      </c>
      <c r="K1250" s="15" t="s">
        <v>3955</v>
      </c>
      <c r="L1250" s="40" t="s">
        <v>6</v>
      </c>
      <c r="M1250" s="39"/>
      <c r="N1250" s="41" t="s">
        <v>2098</v>
      </c>
      <c r="O1250" s="39">
        <v>44921</v>
      </c>
      <c r="P1250" s="40">
        <v>1</v>
      </c>
      <c r="Q1250" s="40">
        <v>1</v>
      </c>
      <c r="R1250" s="40" t="str">
        <f>IFERROR(VLOOKUP(Tabla2[[#This Row],[CONTRATISTA PRNCIPAL]],Hoja1!$L$5:$M$9,2,FALSE),"CJV")</f>
        <v>CJV</v>
      </c>
      <c r="S1250" s="40" t="str">
        <f>IF(Tabla2[[#This Row],[EMPRESA]]=Tabla2[[#This Row],[CONTRATISTA PRNCIPAL]],"Principal","Secundaria")</f>
        <v>Secundaria</v>
      </c>
      <c r="T1250" s="42">
        <f>IFERROR(1/COUNTIF(Tabla2[CONTRATISTA PRNCIPAL],Tabla2[[#This Row],[CONTRATISTA PRNCIPAL]]),0)</f>
        <v>0.008849557522123894</v>
      </c>
      <c r="U1250" s="43">
        <f>IF(((TODAY()-Tabla2[[#This Row],[FECHA NACIMIENTO]])/365)&lt;18,"Corregir", IF(((TODAY()-Tabla2[[#This Row],[FECHA NACIMIENTO]])/365)&gt;80, "Corregir",ROUNDDOWN(((TODAY()-Tabla2[[#This Row],[FECHA NACIMIENTO]])/365),0)))</f>
        <v>41</v>
      </c>
      <c r="V12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50" s="44" t="str">
        <f>+IF(Tabla2[[#This Row],[Edad]]="Corregir","Corregir","Ok")</f>
        <v>Ok</v>
      </c>
      <c r="X1250" s="42" t="str">
        <f>+IFERROR(VLOOKUP(Tabla2[[#This Row],[DISTRITO SEGÚN DNI]],Hoja1!$A$2:$B$32,2,FALSE),"No")</f>
        <v>No</v>
      </c>
      <c r="Y1250" s="42" t="str">
        <f>IF(OR(LOWER(Tabla2[[#This Row],[GENERO]])="masculino", LOWER(Tabla2[[#This Row],[GENERO]])="femenino"),"OK","Corregir")</f>
        <v>OK</v>
      </c>
      <c r="Z1250" s="42" t="str">
        <f>+IF(Tabla2[[#This Row],[Nro. DNI / CE]]="","Corregir",IF(LEN(Tabla2[[#This Row],[Nro. DNI / CE]])&gt;=8,"OK","Corregir"))</f>
        <v>OK</v>
      </c>
      <c r="AA1250" s="42">
        <f>COUNTIF(Tabla2[APELLIDOS Y NOMBRES],Tabla2[[#This Row],[APELLIDOS Y NOMBRES]])</f>
        <v>2</v>
      </c>
      <c r="AB1250" s="42">
        <f>IF(Tabla2[[#This Row],[Trabajador]]&gt;1,1/Tabla2[[#This Row],[Trabajador]],Tabla2[[#This Row],[Trabajador]])</f>
        <v>0.5</v>
      </c>
      <c r="AC1250" t="str">
        <f>+IFERROR(IF(Tabla2[[#This Row],[FECHA CESE/BAJA]]="","No Aplica",IF(AND(MONTH(Tabla2[[#This Row],[FECHA CESE/BAJA]])=MONTH(TODAY()-30),YEAR(Tabla2[[#This Row],[FECHA CESE/BAJA]])=YEAR(TODAY())),MONTH(TODAY()-30)&amp;"-"&amp;YEAR(TODAY()),"Borrar")),"No aplica")</f>
        <v>No Aplica</v>
      </c>
      <c r="AD1250" t="str">
        <f>+IFERROR(IF(Tabla2[[#This Row],[FECHA INICIO DE LABORES EN OBRA]]="","No Aplica",IF(AND(MONTH(Tabla2[[#This Row],[FECHA INICIO DE LABORES EN OBRA]])=MONTH(TODAY()-30),YEAR(Tabla2[[#This Row],[FECHA INICIO DE LABORES EN OBRA]])=YEAR(TODAY())),MONTH(TODAY()-30)&amp;"-"&amp;YEAR(TODAY()),"No Aplica")),"No Aplica")</f>
        <v>No Aplica</v>
      </c>
    </row>
    <row r="1251" spans="1:30" x14ac:dyDescent="0.25">
      <c r="A1251" s="13" t="s">
        <v>5616</v>
      </c>
      <c r="B1251" s="15" t="s">
        <v>5868</v>
      </c>
      <c r="C1251" s="15" t="s">
        <v>5617</v>
      </c>
      <c r="D1251" s="15" t="s">
        <v>5900</v>
      </c>
      <c r="E1251" s="15" t="s">
        <v>5901</v>
      </c>
      <c r="F1251" s="39">
        <v>27845</v>
      </c>
      <c r="G1251" s="15">
        <v>1</v>
      </c>
      <c r="H1251" s="15" t="s">
        <v>2281</v>
      </c>
      <c r="I1251" s="15" t="s">
        <v>5652</v>
      </c>
      <c r="J1251" s="15" t="s">
        <v>5902</v>
      </c>
      <c r="K1251" s="15" t="s">
        <v>2190</v>
      </c>
      <c r="L1251" s="40" t="s">
        <v>6</v>
      </c>
      <c r="M1251" s="39"/>
      <c r="N1251" s="41" t="s">
        <v>2098</v>
      </c>
      <c r="O1251" s="39">
        <v>44921</v>
      </c>
      <c r="P1251" s="40">
        <v>1</v>
      </c>
      <c r="Q1251" s="40">
        <v>1</v>
      </c>
      <c r="R1251" s="40" t="str">
        <f>IFERROR(VLOOKUP(Tabla2[[#This Row],[CONTRATISTA PRNCIPAL]],Hoja1!$L$5:$M$9,2,FALSE),"CJV")</f>
        <v>CJV</v>
      </c>
      <c r="S1251" s="40" t="str">
        <f>IF(Tabla2[[#This Row],[EMPRESA]]=Tabla2[[#This Row],[CONTRATISTA PRNCIPAL]],"Principal","Secundaria")</f>
        <v>Secundaria</v>
      </c>
      <c r="T1251" s="42">
        <f>IFERROR(1/COUNTIF(Tabla2[CONTRATISTA PRNCIPAL],Tabla2[[#This Row],[CONTRATISTA PRNCIPAL]]),0)</f>
        <v>0.008849557522123894</v>
      </c>
      <c r="U1251" s="43">
        <f>IF(((TODAY()-Tabla2[[#This Row],[FECHA NACIMIENTO]])/365)&lt;18,"Corregir", IF(((TODAY()-Tabla2[[#This Row],[FECHA NACIMIENTO]])/365)&gt;80, "Corregir",ROUNDDOWN(((TODAY()-Tabla2[[#This Row],[FECHA NACIMIENTO]])/365),0)))</f>
        <v>47</v>
      </c>
      <c r="V12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51" s="44" t="str">
        <f>+IF(Tabla2[[#This Row],[Edad]]="Corregir","Corregir","Ok")</f>
        <v>Ok</v>
      </c>
      <c r="X1251" s="42" t="str">
        <f>+IFERROR(VLOOKUP(Tabla2[[#This Row],[DISTRITO SEGÚN DNI]],Hoja1!$A$2:$B$32,2,FALSE),"No")</f>
        <v>No</v>
      </c>
      <c r="Y1251" s="42" t="str">
        <f>IF(OR(LOWER(Tabla2[[#This Row],[GENERO]])="masculino", LOWER(Tabla2[[#This Row],[GENERO]])="femenino"),"OK","Corregir")</f>
        <v>OK</v>
      </c>
      <c r="Z1251" s="42" t="str">
        <f>+IF(Tabla2[[#This Row],[Nro. DNI / CE]]="","Corregir",IF(LEN(Tabla2[[#This Row],[Nro. DNI / CE]])&gt;=8,"OK","Corregir"))</f>
        <v>OK</v>
      </c>
      <c r="AA1251" s="42">
        <f>COUNTIF(Tabla2[APELLIDOS Y NOMBRES],Tabla2[[#This Row],[APELLIDOS Y NOMBRES]])</f>
        <v>1</v>
      </c>
      <c r="AB1251" s="42">
        <f>IF(Tabla2[[#This Row],[Trabajador]]&gt;1,1/Tabla2[[#This Row],[Trabajador]],Tabla2[[#This Row],[Trabajador]])</f>
        <v>1</v>
      </c>
      <c r="AC1251" t="str">
        <f>+IFERROR(IF(Tabla2[[#This Row],[FECHA CESE/BAJA]]="","No Aplica",IF(AND(MONTH(Tabla2[[#This Row],[FECHA CESE/BAJA]])=MONTH(TODAY()-30),YEAR(Tabla2[[#This Row],[FECHA CESE/BAJA]])=YEAR(TODAY())),MONTH(TODAY()-30)&amp;"-"&amp;YEAR(TODAY()),"Borrar")),"No aplica")</f>
        <v>No Aplica</v>
      </c>
      <c r="AD1251" t="str">
        <f>+IFERROR(IF(Tabla2[[#This Row],[FECHA INICIO DE LABORES EN OBRA]]="","No Aplica",IF(AND(MONTH(Tabla2[[#This Row],[FECHA INICIO DE LABORES EN OBRA]])=MONTH(TODAY()-30),YEAR(Tabla2[[#This Row],[FECHA INICIO DE LABORES EN OBRA]])=YEAR(TODAY())),MONTH(TODAY()-30)&amp;"-"&amp;YEAR(TODAY()),"No Aplica")),"No Aplica")</f>
        <v>No Aplica</v>
      </c>
    </row>
    <row r="1252" spans="1:30" x14ac:dyDescent="0.25">
      <c r="A1252" s="13" t="s">
        <v>5616</v>
      </c>
      <c r="B1252" s="15" t="s">
        <v>5868</v>
      </c>
      <c r="C1252" s="15" t="s">
        <v>5617</v>
      </c>
      <c r="D1252" s="15" t="s">
        <v>5903</v>
      </c>
      <c r="E1252" s="15" t="s">
        <v>5904</v>
      </c>
      <c r="F1252" s="39">
        <v>29301</v>
      </c>
      <c r="G1252" s="15">
        <v>1</v>
      </c>
      <c r="H1252" s="15" t="s">
        <v>2281</v>
      </c>
      <c r="I1252" s="15" t="s">
        <v>5652</v>
      </c>
      <c r="J1252" s="15" t="s">
        <v>5905</v>
      </c>
      <c r="K1252" s="15" t="s">
        <v>2190</v>
      </c>
      <c r="L1252" s="40" t="s">
        <v>6</v>
      </c>
      <c r="M1252" s="39"/>
      <c r="N1252" s="41" t="s">
        <v>2098</v>
      </c>
      <c r="O1252" s="39">
        <v>44921</v>
      </c>
      <c r="P1252" s="40">
        <v>1</v>
      </c>
      <c r="Q1252" s="40">
        <v>1</v>
      </c>
      <c r="R1252" s="40" t="str">
        <f>IFERROR(VLOOKUP(Tabla2[[#This Row],[CONTRATISTA PRNCIPAL]],Hoja1!$L$5:$M$9,2,FALSE),"CJV")</f>
        <v>CJV</v>
      </c>
      <c r="S1252" s="40" t="str">
        <f>IF(Tabla2[[#This Row],[EMPRESA]]=Tabla2[[#This Row],[CONTRATISTA PRNCIPAL]],"Principal","Secundaria")</f>
        <v>Secundaria</v>
      </c>
      <c r="T1252" s="42">
        <f>IFERROR(1/COUNTIF(Tabla2[CONTRATISTA PRNCIPAL],Tabla2[[#This Row],[CONTRATISTA PRNCIPAL]]),0)</f>
        <v>0.008849557522123894</v>
      </c>
      <c r="U1252" s="43">
        <f>IF(((TODAY()-Tabla2[[#This Row],[FECHA NACIMIENTO]])/365)&lt;18,"Corregir", IF(((TODAY()-Tabla2[[#This Row],[FECHA NACIMIENTO]])/365)&gt;80, "Corregir",ROUNDDOWN(((TODAY()-Tabla2[[#This Row],[FECHA NACIMIENTO]])/365),0)))</f>
        <v>43</v>
      </c>
      <c r="V12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52" s="44" t="str">
        <f>+IF(Tabla2[[#This Row],[Edad]]="Corregir","Corregir","Ok")</f>
        <v>Ok</v>
      </c>
      <c r="X1252" s="42" t="str">
        <f>+IFERROR(VLOOKUP(Tabla2[[#This Row],[DISTRITO SEGÚN DNI]],Hoja1!$A$2:$B$32,2,FALSE),"No")</f>
        <v>No</v>
      </c>
      <c r="Y1252" s="42" t="str">
        <f>IF(OR(LOWER(Tabla2[[#This Row],[GENERO]])="masculino", LOWER(Tabla2[[#This Row],[GENERO]])="femenino"),"OK","Corregir")</f>
        <v>OK</v>
      </c>
      <c r="Z1252" s="42" t="str">
        <f>+IF(Tabla2[[#This Row],[Nro. DNI / CE]]="","Corregir",IF(LEN(Tabla2[[#This Row],[Nro. DNI / CE]])&gt;=8,"OK","Corregir"))</f>
        <v>OK</v>
      </c>
      <c r="AA1252" s="42">
        <f>COUNTIF(Tabla2[APELLIDOS Y NOMBRES],Tabla2[[#This Row],[APELLIDOS Y NOMBRES]])</f>
        <v>1</v>
      </c>
      <c r="AB1252" s="42">
        <f>IF(Tabla2[[#This Row],[Trabajador]]&gt;1,1/Tabla2[[#This Row],[Trabajador]],Tabla2[[#This Row],[Trabajador]])</f>
        <v>1</v>
      </c>
      <c r="AC1252" t="str">
        <f>+IFERROR(IF(Tabla2[[#This Row],[FECHA CESE/BAJA]]="","No Aplica",IF(AND(MONTH(Tabla2[[#This Row],[FECHA CESE/BAJA]])=MONTH(TODAY()-30),YEAR(Tabla2[[#This Row],[FECHA CESE/BAJA]])=YEAR(TODAY())),MONTH(TODAY()-30)&amp;"-"&amp;YEAR(TODAY()),"Borrar")),"No aplica")</f>
        <v>No Aplica</v>
      </c>
      <c r="AD1252" t="str">
        <f>+IFERROR(IF(Tabla2[[#This Row],[FECHA INICIO DE LABORES EN OBRA]]="","No Aplica",IF(AND(MONTH(Tabla2[[#This Row],[FECHA INICIO DE LABORES EN OBRA]])=MONTH(TODAY()-30),YEAR(Tabla2[[#This Row],[FECHA INICIO DE LABORES EN OBRA]])=YEAR(TODAY())),MONTH(TODAY()-30)&amp;"-"&amp;YEAR(TODAY()),"No Aplica")),"No Aplica")</f>
        <v>No Aplica</v>
      </c>
    </row>
    <row r="1253" spans="1:30" x14ac:dyDescent="0.25">
      <c r="A1253" s="13" t="s">
        <v>5616</v>
      </c>
      <c r="B1253" s="15" t="s">
        <v>5868</v>
      </c>
      <c r="C1253" s="15" t="s">
        <v>5617</v>
      </c>
      <c r="D1253" s="15" t="s">
        <v>1010</v>
      </c>
      <c r="E1253" s="15" t="s">
        <v>1011</v>
      </c>
      <c r="F1253" s="39">
        <v>34941</v>
      </c>
      <c r="G1253" s="15">
        <v>2</v>
      </c>
      <c r="H1253" s="15" t="s">
        <v>3129</v>
      </c>
      <c r="I1253" s="15" t="s">
        <v>5652</v>
      </c>
      <c r="J1253" s="15" t="s">
        <v>5906</v>
      </c>
      <c r="K1253" s="15" t="s">
        <v>26</v>
      </c>
      <c r="L1253" s="40" t="s">
        <v>6</v>
      </c>
      <c r="M1253" s="39"/>
      <c r="N1253" s="41" t="s">
        <v>2098</v>
      </c>
      <c r="O1253" s="39">
        <v>44929</v>
      </c>
      <c r="P1253" s="40">
        <v>1</v>
      </c>
      <c r="Q1253" s="40">
        <v>4</v>
      </c>
      <c r="R1253" s="40" t="str">
        <f>IFERROR(VLOOKUP(Tabla2[[#This Row],[CONTRATISTA PRNCIPAL]],Hoja1!$L$5:$M$9,2,FALSE),"CJV")</f>
        <v>CJV</v>
      </c>
      <c r="S1253" s="40" t="str">
        <f>IF(Tabla2[[#This Row],[EMPRESA]]=Tabla2[[#This Row],[CONTRATISTA PRNCIPAL]],"Principal","Secundaria")</f>
        <v>Secundaria</v>
      </c>
      <c r="T1253" s="42">
        <f>IFERROR(1/COUNTIF(Tabla2[CONTRATISTA PRNCIPAL],Tabla2[[#This Row],[CONTRATISTA PRNCIPAL]]),0)</f>
        <v>0.008849557522123894</v>
      </c>
      <c r="U1253" s="43">
        <f>IF(((TODAY()-Tabla2[[#This Row],[FECHA NACIMIENTO]])/365)&lt;18,"Corregir", IF(((TODAY()-Tabla2[[#This Row],[FECHA NACIMIENTO]])/365)&gt;80, "Corregir",ROUNDDOWN(((TODAY()-Tabla2[[#This Row],[FECHA NACIMIENTO]])/365),0)))</f>
        <v>28</v>
      </c>
      <c r="V12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53" s="44" t="str">
        <f>+IF(Tabla2[[#This Row],[Edad]]="Corregir","Corregir","Ok")</f>
        <v>Ok</v>
      </c>
      <c r="X1253" s="42" t="str">
        <f>+IFERROR(VLOOKUP(Tabla2[[#This Row],[DISTRITO SEGÚN DNI]],Hoja1!$A$2:$B$32,2,FALSE),"No")</f>
        <v>EL AGUSTINO</v>
      </c>
      <c r="Y1253" s="42" t="str">
        <f>IF(OR(LOWER(Tabla2[[#This Row],[GENERO]])="masculino", LOWER(Tabla2[[#This Row],[GENERO]])="femenino"),"OK","Corregir")</f>
        <v>OK</v>
      </c>
      <c r="Z1253" s="42" t="str">
        <f>+IF(Tabla2[[#This Row],[Nro. DNI / CE]]="","Corregir",IF(LEN(Tabla2[[#This Row],[Nro. DNI / CE]])&gt;=8,"OK","Corregir"))</f>
        <v>OK</v>
      </c>
      <c r="AA1253" s="42">
        <f>COUNTIF(Tabla2[APELLIDOS Y NOMBRES],Tabla2[[#This Row],[APELLIDOS Y NOMBRES]])</f>
        <v>2</v>
      </c>
      <c r="AB1253" s="42">
        <f>IF(Tabla2[[#This Row],[Trabajador]]&gt;1,1/Tabla2[[#This Row],[Trabajador]],Tabla2[[#This Row],[Trabajador]])</f>
        <v>0.5</v>
      </c>
      <c r="AC1253" t="str">
        <f>+IFERROR(IF(Tabla2[[#This Row],[FECHA CESE/BAJA]]="","No Aplica",IF(AND(MONTH(Tabla2[[#This Row],[FECHA CESE/BAJA]])=MONTH(TODAY()-30),YEAR(Tabla2[[#This Row],[FECHA CESE/BAJA]])=YEAR(TODAY())),MONTH(TODAY()-30)&amp;"-"&amp;YEAR(TODAY()),"Borrar")),"No aplica")</f>
        <v>No Aplica</v>
      </c>
      <c r="AD1253" t="str">
        <f>+IFERROR(IF(Tabla2[[#This Row],[FECHA INICIO DE LABORES EN OBRA]]="","No Aplica",IF(AND(MONTH(Tabla2[[#This Row],[FECHA INICIO DE LABORES EN OBRA]])=MONTH(TODAY()-30),YEAR(Tabla2[[#This Row],[FECHA INICIO DE LABORES EN OBRA]])=YEAR(TODAY())),MONTH(TODAY()-30)&amp;"-"&amp;YEAR(TODAY()),"No Aplica")),"No Aplica")</f>
        <v>No Aplica</v>
      </c>
    </row>
    <row r="1254" spans="1:30" x14ac:dyDescent="0.25">
      <c r="A1254" s="13" t="s">
        <v>5616</v>
      </c>
      <c r="B1254" s="15" t="s">
        <v>5868</v>
      </c>
      <c r="C1254" s="15" t="s">
        <v>5617</v>
      </c>
      <c r="D1254" s="15" t="s">
        <v>5907</v>
      </c>
      <c r="E1254" s="15" t="s">
        <v>5908</v>
      </c>
      <c r="F1254" s="39">
        <v>33969</v>
      </c>
      <c r="G1254" s="15">
        <v>2</v>
      </c>
      <c r="H1254" s="15" t="s">
        <v>2197</v>
      </c>
      <c r="I1254" s="15" t="s">
        <v>5652</v>
      </c>
      <c r="J1254" s="15" t="s">
        <v>5909</v>
      </c>
      <c r="K1254" s="15" t="s">
        <v>5910</v>
      </c>
      <c r="L1254" s="40" t="s">
        <v>6</v>
      </c>
      <c r="M1254" s="39"/>
      <c r="N1254" s="41" t="s">
        <v>2098</v>
      </c>
      <c r="O1254" s="39">
        <v>44949</v>
      </c>
      <c r="P1254" s="40">
        <v>1</v>
      </c>
      <c r="Q1254" s="40">
        <v>4</v>
      </c>
      <c r="R1254" s="40" t="str">
        <f>IFERROR(VLOOKUP(Tabla2[[#This Row],[CONTRATISTA PRNCIPAL]],Hoja1!$L$5:$M$9,2,FALSE),"CJV")</f>
        <v>CJV</v>
      </c>
      <c r="S1254" s="40" t="str">
        <f>IF(Tabla2[[#This Row],[EMPRESA]]=Tabla2[[#This Row],[CONTRATISTA PRNCIPAL]],"Principal","Secundaria")</f>
        <v>Secundaria</v>
      </c>
      <c r="T1254" s="42">
        <f>IFERROR(1/COUNTIF(Tabla2[CONTRATISTA PRNCIPAL],Tabla2[[#This Row],[CONTRATISTA PRNCIPAL]]),0)</f>
        <v>0.008849557522123894</v>
      </c>
      <c r="U1254" s="43">
        <f>IF(((TODAY()-Tabla2[[#This Row],[FECHA NACIMIENTO]])/365)&lt;18,"Corregir", IF(((TODAY()-Tabla2[[#This Row],[FECHA NACIMIENTO]])/365)&gt;80, "Corregir",ROUNDDOWN(((TODAY()-Tabla2[[#This Row],[FECHA NACIMIENTO]])/365),0)))</f>
        <v>30</v>
      </c>
      <c r="V12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54" s="44" t="str">
        <f>+IF(Tabla2[[#This Row],[Edad]]="Corregir","Corregir","Ok")</f>
        <v>Ok</v>
      </c>
      <c r="X1254" s="42" t="str">
        <f>+IFERROR(VLOOKUP(Tabla2[[#This Row],[DISTRITO SEGÚN DNI]],Hoja1!$A$2:$B$32,2,FALSE),"No")</f>
        <v>No</v>
      </c>
      <c r="Y1254" s="42" t="str">
        <f>IF(OR(LOWER(Tabla2[[#This Row],[GENERO]])="masculino", LOWER(Tabla2[[#This Row],[GENERO]])="femenino"),"OK","Corregir")</f>
        <v>OK</v>
      </c>
      <c r="Z1254" s="42" t="str">
        <f>+IF(Tabla2[[#This Row],[Nro. DNI / CE]]="","Corregir",IF(LEN(Tabla2[[#This Row],[Nro. DNI / CE]])&gt;=8,"OK","Corregir"))</f>
        <v>OK</v>
      </c>
      <c r="AA1254" s="42">
        <f>COUNTIF(Tabla2[APELLIDOS Y NOMBRES],Tabla2[[#This Row],[APELLIDOS Y NOMBRES]])</f>
        <v>2</v>
      </c>
      <c r="AB1254" s="42">
        <f>IF(Tabla2[[#This Row],[Trabajador]]&gt;1,1/Tabla2[[#This Row],[Trabajador]],Tabla2[[#This Row],[Trabajador]])</f>
        <v>0.5</v>
      </c>
      <c r="AC1254" t="str">
        <f>+IFERROR(IF(Tabla2[[#This Row],[FECHA CESE/BAJA]]="","No Aplica",IF(AND(MONTH(Tabla2[[#This Row],[FECHA CESE/BAJA]])=MONTH(TODAY()-30),YEAR(Tabla2[[#This Row],[FECHA CESE/BAJA]])=YEAR(TODAY())),MONTH(TODAY()-30)&amp;"-"&amp;YEAR(TODAY()),"Borrar")),"No aplica")</f>
        <v>No Aplica</v>
      </c>
      <c r="AD1254" t="str">
        <f>+IFERROR(IF(Tabla2[[#This Row],[FECHA INICIO DE LABORES EN OBRA]]="","No Aplica",IF(AND(MONTH(Tabla2[[#This Row],[FECHA INICIO DE LABORES EN OBRA]])=MONTH(TODAY()-30),YEAR(Tabla2[[#This Row],[FECHA INICIO DE LABORES EN OBRA]])=YEAR(TODAY())),MONTH(TODAY()-30)&amp;"-"&amp;YEAR(TODAY()),"No Aplica")),"No Aplica")</f>
        <v>No Aplica</v>
      </c>
    </row>
    <row r="1255" spans="1:30" x14ac:dyDescent="0.25">
      <c r="A1255" s="13" t="s">
        <v>5616</v>
      </c>
      <c r="B1255" s="15" t="s">
        <v>5868</v>
      </c>
      <c r="C1255" s="15" t="s">
        <v>5617</v>
      </c>
      <c r="D1255" s="15" t="s">
        <v>556</v>
      </c>
      <c r="E1255" s="15" t="s">
        <v>557</v>
      </c>
      <c r="F1255" s="39">
        <v>29510</v>
      </c>
      <c r="G1255" s="15">
        <v>2</v>
      </c>
      <c r="H1255" s="15" t="s">
        <v>2197</v>
      </c>
      <c r="I1255" s="15" t="s">
        <v>5652</v>
      </c>
      <c r="J1255" s="15" t="s">
        <v>5911</v>
      </c>
      <c r="K1255" s="15" t="s">
        <v>2037</v>
      </c>
      <c r="L1255" s="40" t="s">
        <v>6</v>
      </c>
      <c r="M1255" s="39"/>
      <c r="N1255" s="41" t="s">
        <v>2098</v>
      </c>
      <c r="O1255" s="39">
        <v>44951</v>
      </c>
      <c r="P1255" s="40">
        <v>1</v>
      </c>
      <c r="Q1255" s="40">
        <v>4</v>
      </c>
      <c r="R1255" s="40" t="str">
        <f>IFERROR(VLOOKUP(Tabla2[[#This Row],[CONTRATISTA PRNCIPAL]],Hoja1!$L$5:$M$9,2,FALSE),"CJV")</f>
        <v>CJV</v>
      </c>
      <c r="S1255" s="40" t="str">
        <f>IF(Tabla2[[#This Row],[EMPRESA]]=Tabla2[[#This Row],[CONTRATISTA PRNCIPAL]],"Principal","Secundaria")</f>
        <v>Secundaria</v>
      </c>
      <c r="T1255" s="42">
        <f>IFERROR(1/COUNTIF(Tabla2[CONTRATISTA PRNCIPAL],Tabla2[[#This Row],[CONTRATISTA PRNCIPAL]]),0)</f>
        <v>0.008849557522123894</v>
      </c>
      <c r="U1255" s="43">
        <f>IF(((TODAY()-Tabla2[[#This Row],[FECHA NACIMIENTO]])/365)&lt;18,"Corregir", IF(((TODAY()-Tabla2[[#This Row],[FECHA NACIMIENTO]])/365)&gt;80, "Corregir",ROUNDDOWN(((TODAY()-Tabla2[[#This Row],[FECHA NACIMIENTO]])/365),0)))</f>
        <v>42</v>
      </c>
      <c r="V12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55" s="44" t="str">
        <f>+IF(Tabla2[[#This Row],[Edad]]="Corregir","Corregir","Ok")</f>
        <v>Ok</v>
      </c>
      <c r="X1255" s="42" t="str">
        <f>+IFERROR(VLOOKUP(Tabla2[[#This Row],[DISTRITO SEGÚN DNI]],Hoja1!$A$2:$B$32,2,FALSE),"No")</f>
        <v>SAN LUIS </v>
      </c>
      <c r="Y1255" s="42" t="str">
        <f>IF(OR(LOWER(Tabla2[[#This Row],[GENERO]])="masculino", LOWER(Tabla2[[#This Row],[GENERO]])="femenino"),"OK","Corregir")</f>
        <v>OK</v>
      </c>
      <c r="Z1255" s="42" t="str">
        <f>+IF(Tabla2[[#This Row],[Nro. DNI / CE]]="","Corregir",IF(LEN(Tabla2[[#This Row],[Nro. DNI / CE]])&gt;=8,"OK","Corregir"))</f>
        <v>OK</v>
      </c>
      <c r="AA1255" s="42">
        <f>COUNTIF(Tabla2[APELLIDOS Y NOMBRES],Tabla2[[#This Row],[APELLIDOS Y NOMBRES]])</f>
        <v>1</v>
      </c>
      <c r="AB1255" s="42">
        <f>IF(Tabla2[[#This Row],[Trabajador]]&gt;1,1/Tabla2[[#This Row],[Trabajador]],Tabla2[[#This Row],[Trabajador]])</f>
        <v>1</v>
      </c>
      <c r="AC1255" t="str">
        <f>+IFERROR(IF(Tabla2[[#This Row],[FECHA CESE/BAJA]]="","No Aplica",IF(AND(MONTH(Tabla2[[#This Row],[FECHA CESE/BAJA]])=MONTH(TODAY()-30),YEAR(Tabla2[[#This Row],[FECHA CESE/BAJA]])=YEAR(TODAY())),MONTH(TODAY()-30)&amp;"-"&amp;YEAR(TODAY()),"Borrar")),"No aplica")</f>
        <v>No Aplica</v>
      </c>
      <c r="AD1255" t="str">
        <f>+IFERROR(IF(Tabla2[[#This Row],[FECHA INICIO DE LABORES EN OBRA]]="","No Aplica",IF(AND(MONTH(Tabla2[[#This Row],[FECHA INICIO DE LABORES EN OBRA]])=MONTH(TODAY()-30),YEAR(Tabla2[[#This Row],[FECHA INICIO DE LABORES EN OBRA]])=YEAR(TODAY())),MONTH(TODAY()-30)&amp;"-"&amp;YEAR(TODAY()),"No Aplica")),"No Aplica")</f>
        <v>No Aplica</v>
      </c>
    </row>
    <row r="1256" spans="1:30" x14ac:dyDescent="0.25">
      <c r="A1256" s="13" t="s">
        <v>5616</v>
      </c>
      <c r="B1256" s="15" t="s">
        <v>5868</v>
      </c>
      <c r="C1256" s="15" t="s">
        <v>5617</v>
      </c>
      <c r="D1256" s="15" t="s">
        <v>5912</v>
      </c>
      <c r="E1256" s="15" t="s">
        <v>5913</v>
      </c>
      <c r="F1256" s="39">
        <v>27906</v>
      </c>
      <c r="G1256" s="15">
        <v>2</v>
      </c>
      <c r="H1256" s="15" t="s">
        <v>2197</v>
      </c>
      <c r="I1256" s="15" t="s">
        <v>5652</v>
      </c>
      <c r="J1256" s="15" t="s">
        <v>5914</v>
      </c>
      <c r="K1256" s="15" t="s">
        <v>2182</v>
      </c>
      <c r="L1256" s="40" t="s">
        <v>6</v>
      </c>
      <c r="M1256" s="39"/>
      <c r="N1256" s="41" t="s">
        <v>2098</v>
      </c>
      <c r="O1256" s="39">
        <v>44957</v>
      </c>
      <c r="P1256" s="40">
        <v>1</v>
      </c>
      <c r="Q1256" s="40">
        <v>4</v>
      </c>
      <c r="R1256" s="40" t="str">
        <f>IFERROR(VLOOKUP(Tabla2[[#This Row],[CONTRATISTA PRNCIPAL]],Hoja1!$L$5:$M$9,2,FALSE),"CJV")</f>
        <v>CJV</v>
      </c>
      <c r="S1256" s="40" t="str">
        <f>IF(Tabla2[[#This Row],[EMPRESA]]=Tabla2[[#This Row],[CONTRATISTA PRNCIPAL]],"Principal","Secundaria")</f>
        <v>Secundaria</v>
      </c>
      <c r="T1256" s="42">
        <f>IFERROR(1/COUNTIF(Tabla2[CONTRATISTA PRNCIPAL],Tabla2[[#This Row],[CONTRATISTA PRNCIPAL]]),0)</f>
        <v>0.008849557522123894</v>
      </c>
      <c r="U1256" s="43">
        <f>IF(((TODAY()-Tabla2[[#This Row],[FECHA NACIMIENTO]])/365)&lt;18,"Corregir", IF(((TODAY()-Tabla2[[#This Row],[FECHA NACIMIENTO]])/365)&gt;80, "Corregir",ROUNDDOWN(((TODAY()-Tabla2[[#This Row],[FECHA NACIMIENTO]])/365),0)))</f>
        <v>47</v>
      </c>
      <c r="V12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56" s="44" t="str">
        <f>+IF(Tabla2[[#This Row],[Edad]]="Corregir","Corregir","Ok")</f>
        <v>Ok</v>
      </c>
      <c r="X1256" s="42" t="str">
        <f>+IFERROR(VLOOKUP(Tabla2[[#This Row],[DISTRITO SEGÚN DNI]],Hoja1!$A$2:$B$32,2,FALSE),"No")</f>
        <v>No</v>
      </c>
      <c r="Y1256" s="42" t="str">
        <f>IF(OR(LOWER(Tabla2[[#This Row],[GENERO]])="masculino", LOWER(Tabla2[[#This Row],[GENERO]])="femenino"),"OK","Corregir")</f>
        <v>OK</v>
      </c>
      <c r="Z1256" s="42" t="str">
        <f>+IF(Tabla2[[#This Row],[Nro. DNI / CE]]="","Corregir",IF(LEN(Tabla2[[#This Row],[Nro. DNI / CE]])&gt;=8,"OK","Corregir"))</f>
        <v>OK</v>
      </c>
      <c r="AA1256" s="42">
        <f>COUNTIF(Tabla2[APELLIDOS Y NOMBRES],Tabla2[[#This Row],[APELLIDOS Y NOMBRES]])</f>
        <v>1</v>
      </c>
      <c r="AB1256" s="42">
        <f>IF(Tabla2[[#This Row],[Trabajador]]&gt;1,1/Tabla2[[#This Row],[Trabajador]],Tabla2[[#This Row],[Trabajador]])</f>
        <v>1</v>
      </c>
      <c r="AC1256" t="str">
        <f>+IFERROR(IF(Tabla2[[#This Row],[FECHA CESE/BAJA]]="","No Aplica",IF(AND(MONTH(Tabla2[[#This Row],[FECHA CESE/BAJA]])=MONTH(TODAY()-30),YEAR(Tabla2[[#This Row],[FECHA CESE/BAJA]])=YEAR(TODAY())),MONTH(TODAY()-30)&amp;"-"&amp;YEAR(TODAY()),"Borrar")),"No aplica")</f>
        <v>No Aplica</v>
      </c>
      <c r="AD1256" t="str">
        <f>+IFERROR(IF(Tabla2[[#This Row],[FECHA INICIO DE LABORES EN OBRA]]="","No Aplica",IF(AND(MONTH(Tabla2[[#This Row],[FECHA INICIO DE LABORES EN OBRA]])=MONTH(TODAY()-30),YEAR(Tabla2[[#This Row],[FECHA INICIO DE LABORES EN OBRA]])=YEAR(TODAY())),MONTH(TODAY()-30)&amp;"-"&amp;YEAR(TODAY()),"No Aplica")),"No Aplica")</f>
        <v>No Aplica</v>
      </c>
    </row>
    <row r="1257" spans="1:30" x14ac:dyDescent="0.25">
      <c r="A1257" s="13" t="s">
        <v>5616</v>
      </c>
      <c r="B1257" s="15" t="s">
        <v>5868</v>
      </c>
      <c r="C1257" s="15" t="s">
        <v>5617</v>
      </c>
      <c r="D1257" s="15" t="s">
        <v>711</v>
      </c>
      <c r="E1257" s="15" t="s">
        <v>712</v>
      </c>
      <c r="F1257" s="39">
        <v>32671</v>
      </c>
      <c r="G1257" s="15">
        <v>2</v>
      </c>
      <c r="H1257" s="15" t="s">
        <v>2749</v>
      </c>
      <c r="I1257" s="15" t="s">
        <v>5652</v>
      </c>
      <c r="J1257" s="15" t="s">
        <v>5915</v>
      </c>
      <c r="K1257" s="15" t="s">
        <v>26</v>
      </c>
      <c r="L1257" s="40" t="s">
        <v>6</v>
      </c>
      <c r="M1257" s="39"/>
      <c r="N1257" s="41" t="s">
        <v>2098</v>
      </c>
      <c r="O1257" s="39">
        <v>44957</v>
      </c>
      <c r="P1257" s="40">
        <v>1</v>
      </c>
      <c r="Q1257" s="40">
        <v>4</v>
      </c>
      <c r="R1257" s="40" t="str">
        <f>IFERROR(VLOOKUP(Tabla2[[#This Row],[CONTRATISTA PRNCIPAL]],Hoja1!$L$5:$M$9,2,FALSE),"CJV")</f>
        <v>CJV</v>
      </c>
      <c r="S1257" s="40" t="str">
        <f>IF(Tabla2[[#This Row],[EMPRESA]]=Tabla2[[#This Row],[CONTRATISTA PRNCIPAL]],"Principal","Secundaria")</f>
        <v>Secundaria</v>
      </c>
      <c r="T1257" s="42">
        <f>IFERROR(1/COUNTIF(Tabla2[CONTRATISTA PRNCIPAL],Tabla2[[#This Row],[CONTRATISTA PRNCIPAL]]),0)</f>
        <v>0.008849557522123894</v>
      </c>
      <c r="U1257" s="43">
        <f>IF(((TODAY()-Tabla2[[#This Row],[FECHA NACIMIENTO]])/365)&lt;18,"Corregir", IF(((TODAY()-Tabla2[[#This Row],[FECHA NACIMIENTO]])/365)&gt;80, "Corregir",ROUNDDOWN(((TODAY()-Tabla2[[#This Row],[FECHA NACIMIENTO]])/365),0)))</f>
        <v>34</v>
      </c>
      <c r="V12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57" s="44" t="str">
        <f>+IF(Tabla2[[#This Row],[Edad]]="Corregir","Corregir","Ok")</f>
        <v>Ok</v>
      </c>
      <c r="X1257" s="42" t="str">
        <f>+IFERROR(VLOOKUP(Tabla2[[#This Row],[DISTRITO SEGÚN DNI]],Hoja1!$A$2:$B$32,2,FALSE),"No")</f>
        <v>EL AGUSTINO</v>
      </c>
      <c r="Y1257" s="42" t="str">
        <f>IF(OR(LOWER(Tabla2[[#This Row],[GENERO]])="masculino", LOWER(Tabla2[[#This Row],[GENERO]])="femenino"),"OK","Corregir")</f>
        <v>OK</v>
      </c>
      <c r="Z1257" s="42" t="str">
        <f>+IF(Tabla2[[#This Row],[Nro. DNI / CE]]="","Corregir",IF(LEN(Tabla2[[#This Row],[Nro. DNI / CE]])&gt;=8,"OK","Corregir"))</f>
        <v>OK</v>
      </c>
      <c r="AA1257" s="42">
        <f>COUNTIF(Tabla2[APELLIDOS Y NOMBRES],Tabla2[[#This Row],[APELLIDOS Y NOMBRES]])</f>
        <v>1</v>
      </c>
      <c r="AB1257" s="42">
        <f>IF(Tabla2[[#This Row],[Trabajador]]&gt;1,1/Tabla2[[#This Row],[Trabajador]],Tabla2[[#This Row],[Trabajador]])</f>
        <v>1</v>
      </c>
      <c r="AC1257" t="str">
        <f>+IFERROR(IF(Tabla2[[#This Row],[FECHA CESE/BAJA]]="","No Aplica",IF(AND(MONTH(Tabla2[[#This Row],[FECHA CESE/BAJA]])=MONTH(TODAY()-30),YEAR(Tabla2[[#This Row],[FECHA CESE/BAJA]])=YEAR(TODAY())),MONTH(TODAY()-30)&amp;"-"&amp;YEAR(TODAY()),"Borrar")),"No aplica")</f>
        <v>No Aplica</v>
      </c>
      <c r="AD1257" t="str">
        <f>+IFERROR(IF(Tabla2[[#This Row],[FECHA INICIO DE LABORES EN OBRA]]="","No Aplica",IF(AND(MONTH(Tabla2[[#This Row],[FECHA INICIO DE LABORES EN OBRA]])=MONTH(TODAY()-30),YEAR(Tabla2[[#This Row],[FECHA INICIO DE LABORES EN OBRA]])=YEAR(TODAY())),MONTH(TODAY()-30)&amp;"-"&amp;YEAR(TODAY()),"No Aplica")),"No Aplica")</f>
        <v>No Aplica</v>
      </c>
    </row>
    <row r="1258" spans="1:30" x14ac:dyDescent="0.25">
      <c r="A1258" s="13" t="s">
        <v>5616</v>
      </c>
      <c r="B1258" s="15" t="s">
        <v>5868</v>
      </c>
      <c r="C1258" s="15" t="s">
        <v>5617</v>
      </c>
      <c r="D1258" s="15" t="s">
        <v>1470</v>
      </c>
      <c r="E1258" s="15" t="s">
        <v>1471</v>
      </c>
      <c r="F1258" s="39">
        <v>30636</v>
      </c>
      <c r="G1258" s="15">
        <v>2</v>
      </c>
      <c r="H1258" s="15" t="s">
        <v>2749</v>
      </c>
      <c r="I1258" s="15" t="s">
        <v>5652</v>
      </c>
      <c r="J1258" s="15" t="s">
        <v>5916</v>
      </c>
      <c r="K1258" s="15" t="s">
        <v>26</v>
      </c>
      <c r="L1258" s="40" t="s">
        <v>6</v>
      </c>
      <c r="M1258" s="39"/>
      <c r="N1258" s="41" t="s">
        <v>2098</v>
      </c>
      <c r="O1258" s="39">
        <v>45124</v>
      </c>
      <c r="P1258" s="40">
        <v>1</v>
      </c>
      <c r="Q1258" s="40">
        <v>4</v>
      </c>
      <c r="R1258" s="40" t="str">
        <f>IFERROR(VLOOKUP(Tabla2[[#This Row],[CONTRATISTA PRNCIPAL]],Hoja1!$L$5:$M$9,2,FALSE),"CJV")</f>
        <v>CJV</v>
      </c>
      <c r="S1258" s="40" t="str">
        <f>IF(Tabla2[[#This Row],[EMPRESA]]=Tabla2[[#This Row],[CONTRATISTA PRNCIPAL]],"Principal","Secundaria")</f>
        <v>Secundaria</v>
      </c>
      <c r="T1258" s="42">
        <f>IFERROR(1/COUNTIF(Tabla2[CONTRATISTA PRNCIPAL],Tabla2[[#This Row],[CONTRATISTA PRNCIPAL]]),0)</f>
        <v>0.008849557522123894</v>
      </c>
      <c r="U1258" s="43">
        <f>IF(((TODAY()-Tabla2[[#This Row],[FECHA NACIMIENTO]])/365)&lt;18,"Corregir", IF(((TODAY()-Tabla2[[#This Row],[FECHA NACIMIENTO]])/365)&gt;80, "Corregir",ROUNDDOWN(((TODAY()-Tabla2[[#This Row],[FECHA NACIMIENTO]])/365),0)))</f>
        <v>39</v>
      </c>
      <c r="V12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58" s="44" t="str">
        <f>+IF(Tabla2[[#This Row],[Edad]]="Corregir","Corregir","Ok")</f>
        <v>Ok</v>
      </c>
      <c r="X1258" s="42" t="str">
        <f>+IFERROR(VLOOKUP(Tabla2[[#This Row],[DISTRITO SEGÚN DNI]],Hoja1!$A$2:$B$32,2,FALSE),"No")</f>
        <v>EL AGUSTINO</v>
      </c>
      <c r="Y1258" s="42" t="str">
        <f>IF(OR(LOWER(Tabla2[[#This Row],[GENERO]])="masculino", LOWER(Tabla2[[#This Row],[GENERO]])="femenino"),"OK","Corregir")</f>
        <v>OK</v>
      </c>
      <c r="Z1258" s="42" t="str">
        <f>+IF(Tabla2[[#This Row],[Nro. DNI / CE]]="","Corregir",IF(LEN(Tabla2[[#This Row],[Nro. DNI / CE]])&gt;=8,"OK","Corregir"))</f>
        <v>OK</v>
      </c>
      <c r="AA1258" s="42">
        <f>COUNTIF(Tabla2[APELLIDOS Y NOMBRES],Tabla2[[#This Row],[APELLIDOS Y NOMBRES]])</f>
        <v>1</v>
      </c>
      <c r="AB1258" s="42">
        <f>IF(Tabla2[[#This Row],[Trabajador]]&gt;1,1/Tabla2[[#This Row],[Trabajador]],Tabla2[[#This Row],[Trabajador]])</f>
        <v>1</v>
      </c>
      <c r="AC1258" t="str">
        <f>+IFERROR(IF(Tabla2[[#This Row],[FECHA CESE/BAJA]]="","No Aplica",IF(AND(MONTH(Tabla2[[#This Row],[FECHA CESE/BAJA]])=MONTH(TODAY()-30),YEAR(Tabla2[[#This Row],[FECHA CESE/BAJA]])=YEAR(TODAY())),MONTH(TODAY()-30)&amp;"-"&amp;YEAR(TODAY()),"Borrar")),"No aplica")</f>
        <v>No Aplica</v>
      </c>
      <c r="AD1258" t="str">
        <f>+IFERROR(IF(Tabla2[[#This Row],[FECHA INICIO DE LABORES EN OBRA]]="","No Aplica",IF(AND(MONTH(Tabla2[[#This Row],[FECHA INICIO DE LABORES EN OBRA]])=MONTH(TODAY()-30),YEAR(Tabla2[[#This Row],[FECHA INICIO DE LABORES EN OBRA]])=YEAR(TODAY())),MONTH(TODAY()-30)&amp;"-"&amp;YEAR(TODAY()),"No Aplica")),"No Aplica")</f>
        <v>No Aplica</v>
      </c>
    </row>
    <row r="1259" spans="1:30" x14ac:dyDescent="0.25">
      <c r="A1259" s="13" t="s">
        <v>5616</v>
      </c>
      <c r="B1259" s="15" t="s">
        <v>5868</v>
      </c>
      <c r="C1259" s="15" t="s">
        <v>5617</v>
      </c>
      <c r="D1259" s="15" t="s">
        <v>5917</v>
      </c>
      <c r="E1259" s="15" t="s">
        <v>5918</v>
      </c>
      <c r="F1259" s="39">
        <v>34485</v>
      </c>
      <c r="G1259" s="15">
        <v>2</v>
      </c>
      <c r="H1259" s="15" t="s">
        <v>2751</v>
      </c>
      <c r="I1259" s="15" t="s">
        <v>5652</v>
      </c>
      <c r="J1259" s="15" t="s">
        <v>5919</v>
      </c>
      <c r="K1259" s="15" t="s">
        <v>2182</v>
      </c>
      <c r="L1259" s="40" t="s">
        <v>6</v>
      </c>
      <c r="M1259" s="39"/>
      <c r="N1259" s="41" t="s">
        <v>2098</v>
      </c>
      <c r="O1259" s="39">
        <v>45145</v>
      </c>
      <c r="P1259" s="40">
        <v>1</v>
      </c>
      <c r="Q1259" s="40">
        <v>4</v>
      </c>
      <c r="R1259" s="40" t="str">
        <f>IFERROR(VLOOKUP(Tabla2[[#This Row],[CONTRATISTA PRNCIPAL]],Hoja1!$L$5:$M$9,2,FALSE),"CJV")</f>
        <v>CJV</v>
      </c>
      <c r="S1259" s="40" t="str">
        <f>IF(Tabla2[[#This Row],[EMPRESA]]=Tabla2[[#This Row],[CONTRATISTA PRNCIPAL]],"Principal","Secundaria")</f>
        <v>Secundaria</v>
      </c>
      <c r="T1259" s="42">
        <f>IFERROR(1/COUNTIF(Tabla2[CONTRATISTA PRNCIPAL],Tabla2[[#This Row],[CONTRATISTA PRNCIPAL]]),0)</f>
        <v>0.008849557522123894</v>
      </c>
      <c r="U1259" s="43">
        <f>IF(((TODAY()-Tabla2[[#This Row],[FECHA NACIMIENTO]])/365)&lt;18,"Corregir", IF(((TODAY()-Tabla2[[#This Row],[FECHA NACIMIENTO]])/365)&gt;80, "Corregir",ROUNDDOWN(((TODAY()-Tabla2[[#This Row],[FECHA NACIMIENTO]])/365),0)))</f>
        <v>29</v>
      </c>
      <c r="V12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59" s="44" t="str">
        <f>+IF(Tabla2[[#This Row],[Edad]]="Corregir","Corregir","Ok")</f>
        <v>Ok</v>
      </c>
      <c r="X1259" s="42" t="str">
        <f>+IFERROR(VLOOKUP(Tabla2[[#This Row],[DISTRITO SEGÚN DNI]],Hoja1!$A$2:$B$32,2,FALSE),"No")</f>
        <v>No</v>
      </c>
      <c r="Y1259" s="42" t="str">
        <f>IF(OR(LOWER(Tabla2[[#This Row],[GENERO]])="masculino", LOWER(Tabla2[[#This Row],[GENERO]])="femenino"),"OK","Corregir")</f>
        <v>OK</v>
      </c>
      <c r="Z1259" s="42" t="str">
        <f>+IF(Tabla2[[#This Row],[Nro. DNI / CE]]="","Corregir",IF(LEN(Tabla2[[#This Row],[Nro. DNI / CE]])&gt;=8,"OK","Corregir"))</f>
        <v>OK</v>
      </c>
      <c r="AA1259" s="42">
        <f>COUNTIF(Tabla2[APELLIDOS Y NOMBRES],Tabla2[[#This Row],[APELLIDOS Y NOMBRES]])</f>
        <v>1</v>
      </c>
      <c r="AB1259" s="42">
        <f>IF(Tabla2[[#This Row],[Trabajador]]&gt;1,1/Tabla2[[#This Row],[Trabajador]],Tabla2[[#This Row],[Trabajador]])</f>
        <v>1</v>
      </c>
      <c r="AC1259" t="str">
        <f>+IFERROR(IF(Tabla2[[#This Row],[FECHA CESE/BAJA]]="","No Aplica",IF(AND(MONTH(Tabla2[[#This Row],[FECHA CESE/BAJA]])=MONTH(TODAY()-30),YEAR(Tabla2[[#This Row],[FECHA CESE/BAJA]])=YEAR(TODAY())),MONTH(TODAY()-30)&amp;"-"&amp;YEAR(TODAY()),"Borrar")),"No aplica")</f>
        <v>No Aplica</v>
      </c>
      <c r="AD1259" t="str">
        <f>+IFERROR(IF(Tabla2[[#This Row],[FECHA INICIO DE LABORES EN OBRA]]="","No Aplica",IF(AND(MONTH(Tabla2[[#This Row],[FECHA INICIO DE LABORES EN OBRA]])=MONTH(TODAY()-30),YEAR(Tabla2[[#This Row],[FECHA INICIO DE LABORES EN OBRA]])=YEAR(TODAY())),MONTH(TODAY()-30)&amp;"-"&amp;YEAR(TODAY()),"No Aplica")),"No Aplica")</f>
        <v>8-2023</v>
      </c>
    </row>
    <row r="1260" spans="1:30" x14ac:dyDescent="0.25">
      <c r="A1260" s="13" t="s">
        <v>5616</v>
      </c>
      <c r="B1260" s="15" t="s">
        <v>5920</v>
      </c>
      <c r="C1260" s="15" t="s">
        <v>5617</v>
      </c>
      <c r="D1260" s="15" t="s">
        <v>1028</v>
      </c>
      <c r="E1260" s="15" t="s">
        <v>1029</v>
      </c>
      <c r="F1260" s="39">
        <v>28771</v>
      </c>
      <c r="G1260" s="15">
        <v>2</v>
      </c>
      <c r="H1260" s="15" t="s">
        <v>5921</v>
      </c>
      <c r="I1260" s="15" t="s">
        <v>5652</v>
      </c>
      <c r="J1260" s="15" t="s">
        <v>5922</v>
      </c>
      <c r="K1260" s="15" t="s">
        <v>2022</v>
      </c>
      <c r="L1260" s="40" t="s">
        <v>6</v>
      </c>
      <c r="M1260" s="39"/>
      <c r="N1260" s="41" t="s">
        <v>2098</v>
      </c>
      <c r="O1260" s="39">
        <v>44928</v>
      </c>
      <c r="P1260" s="40">
        <v>1</v>
      </c>
      <c r="Q1260" s="40">
        <v>4</v>
      </c>
      <c r="R1260" s="40" t="str">
        <f>IFERROR(VLOOKUP(Tabla2[[#This Row],[CONTRATISTA PRNCIPAL]],Hoja1!$L$5:$M$9,2,FALSE),"CJV")</f>
        <v>CJV</v>
      </c>
      <c r="S1260" s="40" t="str">
        <f>IF(Tabla2[[#This Row],[EMPRESA]]=Tabla2[[#This Row],[CONTRATISTA PRNCIPAL]],"Principal","Secundaria")</f>
        <v>Secundaria</v>
      </c>
      <c r="T1260" s="42">
        <f>IFERROR(1/COUNTIF(Tabla2[CONTRATISTA PRNCIPAL],Tabla2[[#This Row],[CONTRATISTA PRNCIPAL]]),0)</f>
        <v>0.008849557522123894</v>
      </c>
      <c r="U1260" s="43">
        <f>IF(((TODAY()-Tabla2[[#This Row],[FECHA NACIMIENTO]])/365)&lt;18,"Corregir", IF(((TODAY()-Tabla2[[#This Row],[FECHA NACIMIENTO]])/365)&gt;80, "Corregir",ROUNDDOWN(((TODAY()-Tabla2[[#This Row],[FECHA NACIMIENTO]])/365),0)))</f>
        <v>45</v>
      </c>
      <c r="V12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60" s="44" t="str">
        <f>+IF(Tabla2[[#This Row],[Edad]]="Corregir","Corregir","Ok")</f>
        <v>Ok</v>
      </c>
      <c r="X1260" s="42" t="str">
        <f>+IFERROR(VLOOKUP(Tabla2[[#This Row],[DISTRITO SEGÚN DNI]],Hoja1!$A$2:$B$32,2,FALSE),"No")</f>
        <v>CALLAO</v>
      </c>
      <c r="Y1260" s="42" t="str">
        <f>IF(OR(LOWER(Tabla2[[#This Row],[GENERO]])="masculino", LOWER(Tabla2[[#This Row],[GENERO]])="femenino"),"OK","Corregir")</f>
        <v>OK</v>
      </c>
      <c r="Z1260" s="42" t="str">
        <f>+IF(Tabla2[[#This Row],[Nro. DNI / CE]]="","Corregir",IF(LEN(Tabla2[[#This Row],[Nro. DNI / CE]])&gt;=8,"OK","Corregir"))</f>
        <v>OK</v>
      </c>
      <c r="AA1260" s="42">
        <f>COUNTIF(Tabla2[APELLIDOS Y NOMBRES],Tabla2[[#This Row],[APELLIDOS Y NOMBRES]])</f>
        <v>1</v>
      </c>
      <c r="AB1260" s="42">
        <f>IF(Tabla2[[#This Row],[Trabajador]]&gt;1,1/Tabla2[[#This Row],[Trabajador]],Tabla2[[#This Row],[Trabajador]])</f>
        <v>1</v>
      </c>
      <c r="AC1260" t="str">
        <f>+IFERROR(IF(Tabla2[[#This Row],[FECHA CESE/BAJA]]="","No Aplica",IF(AND(MONTH(Tabla2[[#This Row],[FECHA CESE/BAJA]])=MONTH(TODAY()-30),YEAR(Tabla2[[#This Row],[FECHA CESE/BAJA]])=YEAR(TODAY())),MONTH(TODAY()-30)&amp;"-"&amp;YEAR(TODAY()),"Borrar")),"No aplica")</f>
        <v>No Aplica</v>
      </c>
      <c r="AD1260" t="str">
        <f>+IFERROR(IF(Tabla2[[#This Row],[FECHA INICIO DE LABORES EN OBRA]]="","No Aplica",IF(AND(MONTH(Tabla2[[#This Row],[FECHA INICIO DE LABORES EN OBRA]])=MONTH(TODAY()-30),YEAR(Tabla2[[#This Row],[FECHA INICIO DE LABORES EN OBRA]])=YEAR(TODAY())),MONTH(TODAY()-30)&amp;"-"&amp;YEAR(TODAY()),"No Aplica")),"No Aplica")</f>
        <v>No Aplica</v>
      </c>
    </row>
    <row r="1261" spans="1:30" x14ac:dyDescent="0.25">
      <c r="A1261" s="13" t="s">
        <v>5616</v>
      </c>
      <c r="B1261" s="15" t="s">
        <v>5920</v>
      </c>
      <c r="C1261" s="15" t="s">
        <v>5617</v>
      </c>
      <c r="D1261" s="15" t="s">
        <v>5923</v>
      </c>
      <c r="E1261" s="15" t="s">
        <v>5924</v>
      </c>
      <c r="F1261" s="39">
        <v>31419</v>
      </c>
      <c r="G1261" s="15">
        <v>2</v>
      </c>
      <c r="H1261" s="15" t="s">
        <v>3032</v>
      </c>
      <c r="I1261" s="15" t="s">
        <v>5652</v>
      </c>
      <c r="J1261" s="15" t="s">
        <v>5925</v>
      </c>
      <c r="K1261" s="15" t="s">
        <v>2242</v>
      </c>
      <c r="L1261" s="40" t="s">
        <v>6</v>
      </c>
      <c r="M1261" s="39"/>
      <c r="N1261" s="41" t="s">
        <v>2098</v>
      </c>
      <c r="O1261" s="39">
        <v>44928</v>
      </c>
      <c r="P1261" s="40">
        <v>1</v>
      </c>
      <c r="Q1261" s="40">
        <v>4</v>
      </c>
      <c r="R1261" s="40" t="str">
        <f>IFERROR(VLOOKUP(Tabla2[[#This Row],[CONTRATISTA PRNCIPAL]],Hoja1!$L$5:$M$9,2,FALSE),"CJV")</f>
        <v>CJV</v>
      </c>
      <c r="S1261" s="40" t="str">
        <f>IF(Tabla2[[#This Row],[EMPRESA]]=Tabla2[[#This Row],[CONTRATISTA PRNCIPAL]],"Principal","Secundaria")</f>
        <v>Secundaria</v>
      </c>
      <c r="T1261" s="42">
        <f>IFERROR(1/COUNTIF(Tabla2[CONTRATISTA PRNCIPAL],Tabla2[[#This Row],[CONTRATISTA PRNCIPAL]]),0)</f>
        <v>0.008849557522123894</v>
      </c>
      <c r="U1261" s="43">
        <f>IF(((TODAY()-Tabla2[[#This Row],[FECHA NACIMIENTO]])/365)&lt;18,"Corregir", IF(((TODAY()-Tabla2[[#This Row],[FECHA NACIMIENTO]])/365)&gt;80, "Corregir",ROUNDDOWN(((TODAY()-Tabla2[[#This Row],[FECHA NACIMIENTO]])/365),0)))</f>
        <v>37</v>
      </c>
      <c r="V12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61" s="44" t="str">
        <f>+IF(Tabla2[[#This Row],[Edad]]="Corregir","Corregir","Ok")</f>
        <v>Ok</v>
      </c>
      <c r="X1261" s="42" t="str">
        <f>+IFERROR(VLOOKUP(Tabla2[[#This Row],[DISTRITO SEGÚN DNI]],Hoja1!$A$2:$B$32,2,FALSE),"No")</f>
        <v>No</v>
      </c>
      <c r="Y1261" s="42" t="str">
        <f>IF(OR(LOWER(Tabla2[[#This Row],[GENERO]])="masculino", LOWER(Tabla2[[#This Row],[GENERO]])="femenino"),"OK","Corregir")</f>
        <v>OK</v>
      </c>
      <c r="Z1261" s="42" t="str">
        <f>+IF(Tabla2[[#This Row],[Nro. DNI / CE]]="","Corregir",IF(LEN(Tabla2[[#This Row],[Nro. DNI / CE]])&gt;=8,"OK","Corregir"))</f>
        <v>OK</v>
      </c>
      <c r="AA1261" s="42">
        <f>COUNTIF(Tabla2[APELLIDOS Y NOMBRES],Tabla2[[#This Row],[APELLIDOS Y NOMBRES]])</f>
        <v>1</v>
      </c>
      <c r="AB1261" s="42">
        <f>IF(Tabla2[[#This Row],[Trabajador]]&gt;1,1/Tabla2[[#This Row],[Trabajador]],Tabla2[[#This Row],[Trabajador]])</f>
        <v>1</v>
      </c>
      <c r="AC1261" t="str">
        <f>+IFERROR(IF(Tabla2[[#This Row],[FECHA CESE/BAJA]]="","No Aplica",IF(AND(MONTH(Tabla2[[#This Row],[FECHA CESE/BAJA]])=MONTH(TODAY()-30),YEAR(Tabla2[[#This Row],[FECHA CESE/BAJA]])=YEAR(TODAY())),MONTH(TODAY()-30)&amp;"-"&amp;YEAR(TODAY()),"Borrar")),"No aplica")</f>
        <v>No Aplica</v>
      </c>
      <c r="AD1261" t="str">
        <f>+IFERROR(IF(Tabla2[[#This Row],[FECHA INICIO DE LABORES EN OBRA]]="","No Aplica",IF(AND(MONTH(Tabla2[[#This Row],[FECHA INICIO DE LABORES EN OBRA]])=MONTH(TODAY()-30),YEAR(Tabla2[[#This Row],[FECHA INICIO DE LABORES EN OBRA]])=YEAR(TODAY())),MONTH(TODAY()-30)&amp;"-"&amp;YEAR(TODAY()),"No Aplica")),"No Aplica")</f>
        <v>No Aplica</v>
      </c>
    </row>
    <row r="1262" spans="1:30" x14ac:dyDescent="0.25">
      <c r="A1262" s="13" t="s">
        <v>5616</v>
      </c>
      <c r="B1262" s="15" t="s">
        <v>5920</v>
      </c>
      <c r="C1262" s="15" t="s">
        <v>5617</v>
      </c>
      <c r="D1262" s="15" t="s">
        <v>5926</v>
      </c>
      <c r="E1262" s="15" t="s">
        <v>5927</v>
      </c>
      <c r="F1262" s="39">
        <v>29244</v>
      </c>
      <c r="G1262" s="15">
        <v>2</v>
      </c>
      <c r="H1262" s="15" t="s">
        <v>3032</v>
      </c>
      <c r="I1262" s="15" t="s">
        <v>5652</v>
      </c>
      <c r="J1262" s="15" t="s">
        <v>5928</v>
      </c>
      <c r="K1262" s="15" t="s">
        <v>5657</v>
      </c>
      <c r="L1262" s="40" t="s">
        <v>6</v>
      </c>
      <c r="M1262" s="39"/>
      <c r="N1262" s="41" t="s">
        <v>2098</v>
      </c>
      <c r="O1262" s="39">
        <v>44935</v>
      </c>
      <c r="P1262" s="40">
        <v>1</v>
      </c>
      <c r="Q1262" s="40">
        <v>4</v>
      </c>
      <c r="R1262" s="40" t="str">
        <f>IFERROR(VLOOKUP(Tabla2[[#This Row],[CONTRATISTA PRNCIPAL]],Hoja1!$L$5:$M$9,2,FALSE),"CJV")</f>
        <v>CJV</v>
      </c>
      <c r="S1262" s="40" t="str">
        <f>IF(Tabla2[[#This Row],[EMPRESA]]=Tabla2[[#This Row],[CONTRATISTA PRNCIPAL]],"Principal","Secundaria")</f>
        <v>Secundaria</v>
      </c>
      <c r="T1262" s="42">
        <f>IFERROR(1/COUNTIF(Tabla2[CONTRATISTA PRNCIPAL],Tabla2[[#This Row],[CONTRATISTA PRNCIPAL]]),0)</f>
        <v>0.008849557522123894</v>
      </c>
      <c r="U1262" s="43">
        <f>IF(((TODAY()-Tabla2[[#This Row],[FECHA NACIMIENTO]])/365)&lt;18,"Corregir", IF(((TODAY()-Tabla2[[#This Row],[FECHA NACIMIENTO]])/365)&gt;80, "Corregir",ROUNDDOWN(((TODAY()-Tabla2[[#This Row],[FECHA NACIMIENTO]])/365),0)))</f>
        <v>43</v>
      </c>
      <c r="V12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62" s="44" t="str">
        <f>+IF(Tabla2[[#This Row],[Edad]]="Corregir","Corregir","Ok")</f>
        <v>Ok</v>
      </c>
      <c r="X1262" s="42" t="str">
        <f>+IFERROR(VLOOKUP(Tabla2[[#This Row],[DISTRITO SEGÚN DNI]],Hoja1!$A$2:$B$32,2,FALSE),"No")</f>
        <v>No</v>
      </c>
      <c r="Y1262" s="42" t="str">
        <f>IF(OR(LOWER(Tabla2[[#This Row],[GENERO]])="masculino", LOWER(Tabla2[[#This Row],[GENERO]])="femenino"),"OK","Corregir")</f>
        <v>OK</v>
      </c>
      <c r="Z1262" s="42" t="str">
        <f>+IF(Tabla2[[#This Row],[Nro. DNI / CE]]="","Corregir",IF(LEN(Tabla2[[#This Row],[Nro. DNI / CE]])&gt;=8,"OK","Corregir"))</f>
        <v>OK</v>
      </c>
      <c r="AA1262" s="42">
        <f>COUNTIF(Tabla2[APELLIDOS Y NOMBRES],Tabla2[[#This Row],[APELLIDOS Y NOMBRES]])</f>
        <v>1</v>
      </c>
      <c r="AB1262" s="42">
        <f>IF(Tabla2[[#This Row],[Trabajador]]&gt;1,1/Tabla2[[#This Row],[Trabajador]],Tabla2[[#This Row],[Trabajador]])</f>
        <v>1</v>
      </c>
      <c r="AC1262" t="str">
        <f>+IFERROR(IF(Tabla2[[#This Row],[FECHA CESE/BAJA]]="","No Aplica",IF(AND(MONTH(Tabla2[[#This Row],[FECHA CESE/BAJA]])=MONTH(TODAY()-30),YEAR(Tabla2[[#This Row],[FECHA CESE/BAJA]])=YEAR(TODAY())),MONTH(TODAY()-30)&amp;"-"&amp;YEAR(TODAY()),"Borrar")),"No aplica")</f>
        <v>No Aplica</v>
      </c>
      <c r="AD1262" t="str">
        <f>+IFERROR(IF(Tabla2[[#This Row],[FECHA INICIO DE LABORES EN OBRA]]="","No Aplica",IF(AND(MONTH(Tabla2[[#This Row],[FECHA INICIO DE LABORES EN OBRA]])=MONTH(TODAY()-30),YEAR(Tabla2[[#This Row],[FECHA INICIO DE LABORES EN OBRA]])=YEAR(TODAY())),MONTH(TODAY()-30)&amp;"-"&amp;YEAR(TODAY()),"No Aplica")),"No Aplica")</f>
        <v>No Aplica</v>
      </c>
    </row>
    <row r="1263" spans="1:30" x14ac:dyDescent="0.25">
      <c r="A1263" s="13" t="s">
        <v>5929</v>
      </c>
      <c r="B1263" s="15" t="s">
        <v>5930</v>
      </c>
      <c r="C1263" s="15" t="s">
        <v>5930</v>
      </c>
      <c r="D1263" s="15" t="s">
        <v>5931</v>
      </c>
      <c r="E1263" s="15" t="s">
        <v>5932</v>
      </c>
      <c r="F1263" s="39">
        <v>31021</v>
      </c>
      <c r="G1263" s="15">
        <v>1</v>
      </c>
      <c r="H1263" s="15" t="s">
        <v>3875</v>
      </c>
      <c r="I1263" s="15" t="s">
        <v>5933</v>
      </c>
      <c r="J1263" s="15" t="s">
        <v>5934</v>
      </c>
      <c r="K1263" s="15" t="s">
        <v>2294</v>
      </c>
      <c r="L1263" s="40" t="s">
        <v>6</v>
      </c>
      <c r="M1263" s="39"/>
      <c r="N1263" s="41" t="s">
        <v>2352</v>
      </c>
      <c r="O1263" s="39">
        <v>42104</v>
      </c>
      <c r="P1263" s="40">
        <v>1</v>
      </c>
      <c r="Q1263" s="40">
        <v>2</v>
      </c>
      <c r="R1263" s="40" t="str">
        <f>IFERROR(VLOOKUP(Tabla2[[#This Row],[CONTRATISTA PRNCIPAL]],Hoja1!$L$5:$M$9,2,FALSE),"CJV")</f>
        <v>CJV</v>
      </c>
      <c r="S1263" s="40" t="str">
        <f>IF(Tabla2[[#This Row],[EMPRESA]]=Tabla2[[#This Row],[CONTRATISTA PRNCIPAL]],"Principal","Secundaria")</f>
        <v>Principal</v>
      </c>
      <c r="T1263" s="42">
        <f>IFERROR(1/COUNTIF(Tabla2[CONTRATISTA PRNCIPAL],Tabla2[[#This Row],[CONTRATISTA PRNCIPAL]]),0)</f>
        <v>0.00641025641025641</v>
      </c>
      <c r="U1263" s="43">
        <f>IF(((TODAY()-Tabla2[[#This Row],[FECHA NACIMIENTO]])/365)&lt;18,"Corregir", IF(((TODAY()-Tabla2[[#This Row],[FECHA NACIMIENTO]])/365)&gt;80, "Corregir",ROUNDDOWN(((TODAY()-Tabla2[[#This Row],[FECHA NACIMIENTO]])/365),0)))</f>
        <v>38</v>
      </c>
      <c r="V12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63" s="44" t="str">
        <f>+IF(Tabla2[[#This Row],[Edad]]="Corregir","Corregir","Ok")</f>
        <v>Ok</v>
      </c>
      <c r="X1263" s="42" t="str">
        <f>+IFERROR(VLOOKUP(Tabla2[[#This Row],[DISTRITO SEGÚN DNI]],Hoja1!$A$2:$B$32,2,FALSE),"No")</f>
        <v>No</v>
      </c>
      <c r="Y1263" s="42" t="str">
        <f>IF(OR(LOWER(Tabla2[[#This Row],[GENERO]])="masculino", LOWER(Tabla2[[#This Row],[GENERO]])="femenino"),"OK","Corregir")</f>
        <v>OK</v>
      </c>
      <c r="Z1263" s="42" t="str">
        <f>+IF(Tabla2[[#This Row],[Nro. DNI / CE]]="","Corregir",IF(LEN(Tabla2[[#This Row],[Nro. DNI / CE]])&gt;=8,"OK","Corregir"))</f>
        <v>OK</v>
      </c>
      <c r="AA1263" s="42">
        <f>COUNTIF(Tabla2[APELLIDOS Y NOMBRES],Tabla2[[#This Row],[APELLIDOS Y NOMBRES]])</f>
        <v>1</v>
      </c>
      <c r="AB1263" s="42">
        <f>IF(Tabla2[[#This Row],[Trabajador]]&gt;1,1/Tabla2[[#This Row],[Trabajador]],Tabla2[[#This Row],[Trabajador]])</f>
        <v>1</v>
      </c>
      <c r="AC1263" t="str">
        <f>+IFERROR(IF(Tabla2[[#This Row],[FECHA CESE/BAJA]]="","No Aplica",IF(AND(MONTH(Tabla2[[#This Row],[FECHA CESE/BAJA]])=MONTH(TODAY()-30),YEAR(Tabla2[[#This Row],[FECHA CESE/BAJA]])=YEAR(TODAY())),MONTH(TODAY()-30)&amp;"-"&amp;YEAR(TODAY()),"Borrar")),"No aplica")</f>
        <v>No Aplica</v>
      </c>
      <c r="AD1263" t="str">
        <f>+IFERROR(IF(Tabla2[[#This Row],[FECHA INICIO DE LABORES EN OBRA]]="","No Aplica",IF(AND(MONTH(Tabla2[[#This Row],[FECHA INICIO DE LABORES EN OBRA]])=MONTH(TODAY()-30),YEAR(Tabla2[[#This Row],[FECHA INICIO DE LABORES EN OBRA]])=YEAR(TODAY())),MONTH(TODAY()-30)&amp;"-"&amp;YEAR(TODAY()),"No Aplica")),"No Aplica")</f>
        <v>No Aplica</v>
      </c>
    </row>
    <row r="1264" spans="1:30" x14ac:dyDescent="0.25">
      <c r="A1264" s="13" t="s">
        <v>5929</v>
      </c>
      <c r="B1264" s="15" t="s">
        <v>5930</v>
      </c>
      <c r="C1264" s="15" t="s">
        <v>5930</v>
      </c>
      <c r="D1264" s="15" t="s">
        <v>5935</v>
      </c>
      <c r="E1264" s="15" t="s">
        <v>5936</v>
      </c>
      <c r="F1264" s="39">
        <v>30768</v>
      </c>
      <c r="G1264" s="15">
        <v>1</v>
      </c>
      <c r="H1264" s="15" t="s">
        <v>2281</v>
      </c>
      <c r="I1264" s="15" t="s">
        <v>3584</v>
      </c>
      <c r="J1264" s="15" t="s">
        <v>5937</v>
      </c>
      <c r="K1264" s="15" t="s">
        <v>5222</v>
      </c>
      <c r="L1264" s="40" t="s">
        <v>6</v>
      </c>
      <c r="M1264" s="39"/>
      <c r="N1264" s="41" t="s">
        <v>2063</v>
      </c>
      <c r="O1264" s="39">
        <v>43438</v>
      </c>
      <c r="P1264" s="40">
        <v>1</v>
      </c>
      <c r="Q1264" s="40">
        <v>2</v>
      </c>
      <c r="R1264" s="40" t="str">
        <f>IFERROR(VLOOKUP(Tabla2[[#This Row],[CONTRATISTA PRNCIPAL]],Hoja1!$L$5:$M$9,2,FALSE),"CJV")</f>
        <v>CJV</v>
      </c>
      <c r="S1264" s="40" t="str">
        <f>IF(Tabla2[[#This Row],[EMPRESA]]=Tabla2[[#This Row],[CONTRATISTA PRNCIPAL]],"Principal","Secundaria")</f>
        <v>Principal</v>
      </c>
      <c r="T1264" s="42">
        <f>IFERROR(1/COUNTIF(Tabla2[CONTRATISTA PRNCIPAL],Tabla2[[#This Row],[CONTRATISTA PRNCIPAL]]),0)</f>
        <v>0.00641025641025641</v>
      </c>
      <c r="U1264" s="43">
        <f>IF(((TODAY()-Tabla2[[#This Row],[FECHA NACIMIENTO]])/365)&lt;18,"Corregir", IF(((TODAY()-Tabla2[[#This Row],[FECHA NACIMIENTO]])/365)&gt;80, "Corregir",ROUNDDOWN(((TODAY()-Tabla2[[#This Row],[FECHA NACIMIENTO]])/365),0)))</f>
        <v>39</v>
      </c>
      <c r="V12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64" s="44" t="str">
        <f>+IF(Tabla2[[#This Row],[Edad]]="Corregir","Corregir","Ok")</f>
        <v>Ok</v>
      </c>
      <c r="X1264" s="42" t="str">
        <f>+IFERROR(VLOOKUP(Tabla2[[#This Row],[DISTRITO SEGÚN DNI]],Hoja1!$A$2:$B$32,2,FALSE),"No")</f>
        <v>No</v>
      </c>
      <c r="Y1264" s="42" t="str">
        <f>IF(OR(LOWER(Tabla2[[#This Row],[GENERO]])="masculino", LOWER(Tabla2[[#This Row],[GENERO]])="femenino"),"OK","Corregir")</f>
        <v>OK</v>
      </c>
      <c r="Z1264" s="42" t="str">
        <f>+IF(Tabla2[[#This Row],[Nro. DNI / CE]]="","Corregir",IF(LEN(Tabla2[[#This Row],[Nro. DNI / CE]])&gt;=8,"OK","Corregir"))</f>
        <v>OK</v>
      </c>
      <c r="AA1264" s="42">
        <f>COUNTIF(Tabla2[APELLIDOS Y NOMBRES],Tabla2[[#This Row],[APELLIDOS Y NOMBRES]])</f>
        <v>1</v>
      </c>
      <c r="AB1264" s="42">
        <f>IF(Tabla2[[#This Row],[Trabajador]]&gt;1,1/Tabla2[[#This Row],[Trabajador]],Tabla2[[#This Row],[Trabajador]])</f>
        <v>1</v>
      </c>
      <c r="AC1264" t="str">
        <f>+IFERROR(IF(Tabla2[[#This Row],[FECHA CESE/BAJA]]="","No Aplica",IF(AND(MONTH(Tabla2[[#This Row],[FECHA CESE/BAJA]])=MONTH(TODAY()-30),YEAR(Tabla2[[#This Row],[FECHA CESE/BAJA]])=YEAR(TODAY())),MONTH(TODAY()-30)&amp;"-"&amp;YEAR(TODAY()),"Borrar")),"No aplica")</f>
        <v>No Aplica</v>
      </c>
      <c r="AD1264" t="str">
        <f>+IFERROR(IF(Tabla2[[#This Row],[FECHA INICIO DE LABORES EN OBRA]]="","No Aplica",IF(AND(MONTH(Tabla2[[#This Row],[FECHA INICIO DE LABORES EN OBRA]])=MONTH(TODAY()-30),YEAR(Tabla2[[#This Row],[FECHA INICIO DE LABORES EN OBRA]])=YEAR(TODAY())),MONTH(TODAY()-30)&amp;"-"&amp;YEAR(TODAY()),"No Aplica")),"No Aplica")</f>
        <v>No Aplica</v>
      </c>
    </row>
    <row r="1265" spans="1:30" x14ac:dyDescent="0.25">
      <c r="A1265" s="13" t="s">
        <v>5929</v>
      </c>
      <c r="B1265" s="15" t="s">
        <v>5930</v>
      </c>
      <c r="C1265" s="15" t="s">
        <v>5930</v>
      </c>
      <c r="D1265" s="15" t="s">
        <v>5938</v>
      </c>
      <c r="E1265" s="15" t="s">
        <v>5939</v>
      </c>
      <c r="F1265" s="39">
        <v>32860</v>
      </c>
      <c r="G1265" s="15">
        <v>1</v>
      </c>
      <c r="H1265" s="15" t="s">
        <v>5940</v>
      </c>
      <c r="I1265" s="15" t="s">
        <v>3476</v>
      </c>
      <c r="J1265" s="15" t="s">
        <v>5941</v>
      </c>
      <c r="K1265" s="15" t="s">
        <v>4894</v>
      </c>
      <c r="L1265" s="40" t="s">
        <v>5</v>
      </c>
      <c r="M1265" s="39"/>
      <c r="N1265" s="41" t="s">
        <v>2063</v>
      </c>
      <c r="O1265" s="39">
        <v>42633</v>
      </c>
      <c r="P1265" s="40">
        <v>1</v>
      </c>
      <c r="Q1265" s="40">
        <v>2</v>
      </c>
      <c r="R1265" s="40" t="str">
        <f>IFERROR(VLOOKUP(Tabla2[[#This Row],[CONTRATISTA PRNCIPAL]],Hoja1!$L$5:$M$9,2,FALSE),"CJV")</f>
        <v>CJV</v>
      </c>
      <c r="S1265" s="40" t="str">
        <f>IF(Tabla2[[#This Row],[EMPRESA]]=Tabla2[[#This Row],[CONTRATISTA PRNCIPAL]],"Principal","Secundaria")</f>
        <v>Principal</v>
      </c>
      <c r="T1265" s="42">
        <f>IFERROR(1/COUNTIF(Tabla2[CONTRATISTA PRNCIPAL],Tabla2[[#This Row],[CONTRATISTA PRNCIPAL]]),0)</f>
        <v>0.00641025641025641</v>
      </c>
      <c r="U1265" s="43">
        <f>IF(((TODAY()-Tabla2[[#This Row],[FECHA NACIMIENTO]])/365)&lt;18,"Corregir", IF(((TODAY()-Tabla2[[#This Row],[FECHA NACIMIENTO]])/365)&gt;80, "Corregir",ROUNDDOWN(((TODAY()-Tabla2[[#This Row],[FECHA NACIMIENTO]])/365),0)))</f>
        <v>33</v>
      </c>
      <c r="V12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65" s="44" t="str">
        <f>+IF(Tabla2[[#This Row],[Edad]]="Corregir","Corregir","Ok")</f>
        <v>Ok</v>
      </c>
      <c r="X1265" s="42" t="str">
        <f>+IFERROR(VLOOKUP(Tabla2[[#This Row],[DISTRITO SEGÚN DNI]],Hoja1!$A$2:$B$32,2,FALSE),"No")</f>
        <v>No</v>
      </c>
      <c r="Y1265" s="42" t="str">
        <f>IF(OR(LOWER(Tabla2[[#This Row],[GENERO]])="masculino", LOWER(Tabla2[[#This Row],[GENERO]])="femenino"),"OK","Corregir")</f>
        <v>OK</v>
      </c>
      <c r="Z1265" s="42" t="str">
        <f>+IF(Tabla2[[#This Row],[Nro. DNI / CE]]="","Corregir",IF(LEN(Tabla2[[#This Row],[Nro. DNI / CE]])&gt;=8,"OK","Corregir"))</f>
        <v>OK</v>
      </c>
      <c r="AA1265" s="42">
        <f>COUNTIF(Tabla2[APELLIDOS Y NOMBRES],Tabla2[[#This Row],[APELLIDOS Y NOMBRES]])</f>
        <v>1</v>
      </c>
      <c r="AB1265" s="42">
        <f>IF(Tabla2[[#This Row],[Trabajador]]&gt;1,1/Tabla2[[#This Row],[Trabajador]],Tabla2[[#This Row],[Trabajador]])</f>
        <v>1</v>
      </c>
      <c r="AC1265" t="str">
        <f>+IFERROR(IF(Tabla2[[#This Row],[FECHA CESE/BAJA]]="","No Aplica",IF(AND(MONTH(Tabla2[[#This Row],[FECHA CESE/BAJA]])=MONTH(TODAY()-30),YEAR(Tabla2[[#This Row],[FECHA CESE/BAJA]])=YEAR(TODAY())),MONTH(TODAY()-30)&amp;"-"&amp;YEAR(TODAY()),"Borrar")),"No aplica")</f>
        <v>No Aplica</v>
      </c>
      <c r="AD1265" t="str">
        <f>+IFERROR(IF(Tabla2[[#This Row],[FECHA INICIO DE LABORES EN OBRA]]="","No Aplica",IF(AND(MONTH(Tabla2[[#This Row],[FECHA INICIO DE LABORES EN OBRA]])=MONTH(TODAY()-30),YEAR(Tabla2[[#This Row],[FECHA INICIO DE LABORES EN OBRA]])=YEAR(TODAY())),MONTH(TODAY()-30)&amp;"-"&amp;YEAR(TODAY()),"No Aplica")),"No Aplica")</f>
        <v>No Aplica</v>
      </c>
    </row>
    <row r="1266" spans="1:30" x14ac:dyDescent="0.25">
      <c r="A1266" s="13" t="s">
        <v>5929</v>
      </c>
      <c r="B1266" s="15" t="s">
        <v>5930</v>
      </c>
      <c r="C1266" s="15" t="s">
        <v>5930</v>
      </c>
      <c r="D1266" s="15">
        <v>46392656</v>
      </c>
      <c r="E1266" s="15" t="s">
        <v>5942</v>
      </c>
      <c r="F1266" s="39">
        <v>33011</v>
      </c>
      <c r="G1266" s="15">
        <v>1</v>
      </c>
      <c r="H1266" s="15" t="s">
        <v>3324</v>
      </c>
      <c r="I1266" s="15" t="s">
        <v>3476</v>
      </c>
      <c r="J1266" s="15" t="s">
        <v>5943</v>
      </c>
      <c r="K1266" s="15" t="s">
        <v>2182</v>
      </c>
      <c r="L1266" s="40" t="s">
        <v>6</v>
      </c>
      <c r="M1266" s="39"/>
      <c r="N1266" s="41" t="s">
        <v>2063</v>
      </c>
      <c r="O1266" s="39">
        <v>44150</v>
      </c>
      <c r="P1266" s="40">
        <v>1</v>
      </c>
      <c r="Q1266" s="40">
        <v>2</v>
      </c>
      <c r="R1266" s="40" t="str">
        <f>IFERROR(VLOOKUP(Tabla2[[#This Row],[CONTRATISTA PRNCIPAL]],Hoja1!$L$5:$M$9,2,FALSE),"CJV")</f>
        <v>CJV</v>
      </c>
      <c r="S1266" s="40" t="str">
        <f>IF(Tabla2[[#This Row],[EMPRESA]]=Tabla2[[#This Row],[CONTRATISTA PRNCIPAL]],"Principal","Secundaria")</f>
        <v>Principal</v>
      </c>
      <c r="T1266" s="42">
        <f>IFERROR(1/COUNTIF(Tabla2[CONTRATISTA PRNCIPAL],Tabla2[[#This Row],[CONTRATISTA PRNCIPAL]]),0)</f>
        <v>0.00641025641025641</v>
      </c>
      <c r="U1266" s="43">
        <f>IF(((TODAY()-Tabla2[[#This Row],[FECHA NACIMIENTO]])/365)&lt;18,"Corregir", IF(((TODAY()-Tabla2[[#This Row],[FECHA NACIMIENTO]])/365)&gt;80, "Corregir",ROUNDDOWN(((TODAY()-Tabla2[[#This Row],[FECHA NACIMIENTO]])/365),0)))</f>
        <v>33</v>
      </c>
      <c r="V12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66" s="44" t="str">
        <f>+IF(Tabla2[[#This Row],[Edad]]="Corregir","Corregir","Ok")</f>
        <v>Ok</v>
      </c>
      <c r="X1266" s="42" t="str">
        <f>+IFERROR(VLOOKUP(Tabla2[[#This Row],[DISTRITO SEGÚN DNI]],Hoja1!$A$2:$B$32,2,FALSE),"No")</f>
        <v>No</v>
      </c>
      <c r="Y1266" s="42" t="str">
        <f>IF(OR(LOWER(Tabla2[[#This Row],[GENERO]])="masculino", LOWER(Tabla2[[#This Row],[GENERO]])="femenino"),"OK","Corregir")</f>
        <v>OK</v>
      </c>
      <c r="Z1266" s="42" t="str">
        <f>+IF(Tabla2[[#This Row],[Nro. DNI / CE]]="","Corregir",IF(LEN(Tabla2[[#This Row],[Nro. DNI / CE]])&gt;=8,"OK","Corregir"))</f>
        <v>OK</v>
      </c>
      <c r="AA1266" s="42">
        <f>COUNTIF(Tabla2[APELLIDOS Y NOMBRES],Tabla2[[#This Row],[APELLIDOS Y NOMBRES]])</f>
        <v>1</v>
      </c>
      <c r="AB1266" s="42">
        <f>IF(Tabla2[[#This Row],[Trabajador]]&gt;1,1/Tabla2[[#This Row],[Trabajador]],Tabla2[[#This Row],[Trabajador]])</f>
        <v>1</v>
      </c>
      <c r="AC1266" t="str">
        <f>+IFERROR(IF(Tabla2[[#This Row],[FECHA CESE/BAJA]]="","No Aplica",IF(AND(MONTH(Tabla2[[#This Row],[FECHA CESE/BAJA]])=MONTH(TODAY()-30),YEAR(Tabla2[[#This Row],[FECHA CESE/BAJA]])=YEAR(TODAY())),MONTH(TODAY()-30)&amp;"-"&amp;YEAR(TODAY()),"Borrar")),"No aplica")</f>
        <v>No Aplica</v>
      </c>
      <c r="AD1266" t="str">
        <f>+IFERROR(IF(Tabla2[[#This Row],[FECHA INICIO DE LABORES EN OBRA]]="","No Aplica",IF(AND(MONTH(Tabla2[[#This Row],[FECHA INICIO DE LABORES EN OBRA]])=MONTH(TODAY()-30),YEAR(Tabla2[[#This Row],[FECHA INICIO DE LABORES EN OBRA]])=YEAR(TODAY())),MONTH(TODAY()-30)&amp;"-"&amp;YEAR(TODAY()),"No Aplica")),"No Aplica")</f>
        <v>No Aplica</v>
      </c>
    </row>
    <row r="1267" spans="1:30" x14ac:dyDescent="0.25">
      <c r="A1267" s="13" t="s">
        <v>5929</v>
      </c>
      <c r="B1267" s="15" t="s">
        <v>5930</v>
      </c>
      <c r="C1267" s="15" t="s">
        <v>5930</v>
      </c>
      <c r="D1267" s="15" t="s">
        <v>5944</v>
      </c>
      <c r="E1267" s="15" t="s">
        <v>5945</v>
      </c>
      <c r="F1267" s="39">
        <v>33220</v>
      </c>
      <c r="G1267" s="15">
        <v>1</v>
      </c>
      <c r="H1267" s="15" t="s">
        <v>3324</v>
      </c>
      <c r="I1267" s="15" t="s">
        <v>5946</v>
      </c>
      <c r="J1267" s="15" t="s">
        <v>5947</v>
      </c>
      <c r="K1267" s="15" t="s">
        <v>2641</v>
      </c>
      <c r="L1267" s="40" t="s">
        <v>5</v>
      </c>
      <c r="M1267" s="39"/>
      <c r="N1267" s="41" t="s">
        <v>2063</v>
      </c>
      <c r="O1267" s="39">
        <v>44797</v>
      </c>
      <c r="P1267" s="40">
        <v>1</v>
      </c>
      <c r="Q1267" s="40">
        <v>2</v>
      </c>
      <c r="R1267" s="40" t="str">
        <f>IFERROR(VLOOKUP(Tabla2[[#This Row],[CONTRATISTA PRNCIPAL]],Hoja1!$L$5:$M$9,2,FALSE),"CJV")</f>
        <v>CJV</v>
      </c>
      <c r="S1267" s="40" t="str">
        <f>IF(Tabla2[[#This Row],[EMPRESA]]=Tabla2[[#This Row],[CONTRATISTA PRNCIPAL]],"Principal","Secundaria")</f>
        <v>Principal</v>
      </c>
      <c r="T1267" s="42">
        <f>IFERROR(1/COUNTIF(Tabla2[CONTRATISTA PRNCIPAL],Tabla2[[#This Row],[CONTRATISTA PRNCIPAL]]),0)</f>
        <v>0.00641025641025641</v>
      </c>
      <c r="U1267" s="43">
        <f>IF(((TODAY()-Tabla2[[#This Row],[FECHA NACIMIENTO]])/365)&lt;18,"Corregir", IF(((TODAY()-Tabla2[[#This Row],[FECHA NACIMIENTO]])/365)&gt;80, "Corregir",ROUNDDOWN(((TODAY()-Tabla2[[#This Row],[FECHA NACIMIENTO]])/365),0)))</f>
        <v>32</v>
      </c>
      <c r="V12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67" s="44" t="str">
        <f>+IF(Tabla2[[#This Row],[Edad]]="Corregir","Corregir","Ok")</f>
        <v>Ok</v>
      </c>
      <c r="X1267" s="42" t="str">
        <f>+IFERROR(VLOOKUP(Tabla2[[#This Row],[DISTRITO SEGÚN DNI]],Hoja1!$A$2:$B$32,2,FALSE),"No")</f>
        <v>No</v>
      </c>
      <c r="Y1267" s="42" t="str">
        <f>IF(OR(LOWER(Tabla2[[#This Row],[GENERO]])="masculino", LOWER(Tabla2[[#This Row],[GENERO]])="femenino"),"OK","Corregir")</f>
        <v>OK</v>
      </c>
      <c r="Z1267" s="42" t="str">
        <f>+IF(Tabla2[[#This Row],[Nro. DNI / CE]]="","Corregir",IF(LEN(Tabla2[[#This Row],[Nro. DNI / CE]])&gt;=8,"OK","Corregir"))</f>
        <v>OK</v>
      </c>
      <c r="AA1267" s="42">
        <f>COUNTIF(Tabla2[APELLIDOS Y NOMBRES],Tabla2[[#This Row],[APELLIDOS Y NOMBRES]])</f>
        <v>1</v>
      </c>
      <c r="AB1267" s="42">
        <f>IF(Tabla2[[#This Row],[Trabajador]]&gt;1,1/Tabla2[[#This Row],[Trabajador]],Tabla2[[#This Row],[Trabajador]])</f>
        <v>1</v>
      </c>
      <c r="AC1267" t="str">
        <f>+IFERROR(IF(Tabla2[[#This Row],[FECHA CESE/BAJA]]="","No Aplica",IF(AND(MONTH(Tabla2[[#This Row],[FECHA CESE/BAJA]])=MONTH(TODAY()-30),YEAR(Tabla2[[#This Row],[FECHA CESE/BAJA]])=YEAR(TODAY())),MONTH(TODAY()-30)&amp;"-"&amp;YEAR(TODAY()),"Borrar")),"No aplica")</f>
        <v>No Aplica</v>
      </c>
      <c r="AD1267" t="str">
        <f>+IFERROR(IF(Tabla2[[#This Row],[FECHA INICIO DE LABORES EN OBRA]]="","No Aplica",IF(AND(MONTH(Tabla2[[#This Row],[FECHA INICIO DE LABORES EN OBRA]])=MONTH(TODAY()-30),YEAR(Tabla2[[#This Row],[FECHA INICIO DE LABORES EN OBRA]])=YEAR(TODAY())),MONTH(TODAY()-30)&amp;"-"&amp;YEAR(TODAY()),"No Aplica")),"No Aplica")</f>
        <v>No Aplica</v>
      </c>
    </row>
    <row r="1268" spans="1:30" x14ac:dyDescent="0.25">
      <c r="A1268" s="13" t="s">
        <v>5929</v>
      </c>
      <c r="B1268" s="15" t="s">
        <v>5930</v>
      </c>
      <c r="C1268" s="15" t="s">
        <v>5930</v>
      </c>
      <c r="D1268" s="15" t="s">
        <v>5948</v>
      </c>
      <c r="E1268" s="15" t="s">
        <v>5949</v>
      </c>
      <c r="F1268" s="39">
        <v>25793</v>
      </c>
      <c r="G1268" s="15">
        <v>1</v>
      </c>
      <c r="H1268" s="15" t="s">
        <v>3324</v>
      </c>
      <c r="I1268" s="15" t="s">
        <v>5933</v>
      </c>
      <c r="J1268" s="15" t="s">
        <v>5950</v>
      </c>
      <c r="K1268" s="15" t="s">
        <v>2272</v>
      </c>
      <c r="L1268" s="40" t="s">
        <v>6</v>
      </c>
      <c r="M1268" s="39"/>
      <c r="N1268" s="41" t="s">
        <v>4908</v>
      </c>
      <c r="O1268" s="39">
        <v>45092</v>
      </c>
      <c r="P1268" s="40">
        <v>1</v>
      </c>
      <c r="Q1268" s="40">
        <v>2</v>
      </c>
      <c r="R1268" s="40" t="str">
        <f>IFERROR(VLOOKUP(Tabla2[[#This Row],[CONTRATISTA PRNCIPAL]],Hoja1!$L$5:$M$9,2,FALSE),"CJV")</f>
        <v>CJV</v>
      </c>
      <c r="S1268" s="40" t="str">
        <f>IF(Tabla2[[#This Row],[EMPRESA]]=Tabla2[[#This Row],[CONTRATISTA PRNCIPAL]],"Principal","Secundaria")</f>
        <v>Principal</v>
      </c>
      <c r="T1268" s="42">
        <f>IFERROR(1/COUNTIF(Tabla2[CONTRATISTA PRNCIPAL],Tabla2[[#This Row],[CONTRATISTA PRNCIPAL]]),0)</f>
        <v>0.00641025641025641</v>
      </c>
      <c r="U1268" s="43">
        <f>IF(((TODAY()-Tabla2[[#This Row],[FECHA NACIMIENTO]])/365)&lt;18,"Corregir", IF(((TODAY()-Tabla2[[#This Row],[FECHA NACIMIENTO]])/365)&gt;80, "Corregir",ROUNDDOWN(((TODAY()-Tabla2[[#This Row],[FECHA NACIMIENTO]])/365),0)))</f>
        <v>53</v>
      </c>
      <c r="V12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68" s="44" t="str">
        <f>+IF(Tabla2[[#This Row],[Edad]]="Corregir","Corregir","Ok")</f>
        <v>Ok</v>
      </c>
      <c r="X1268" s="42" t="str">
        <f>+IFERROR(VLOOKUP(Tabla2[[#This Row],[DISTRITO SEGÚN DNI]],Hoja1!$A$2:$B$32,2,FALSE),"No")</f>
        <v>No</v>
      </c>
      <c r="Y1268" s="42" t="str">
        <f>IF(OR(LOWER(Tabla2[[#This Row],[GENERO]])="masculino", LOWER(Tabla2[[#This Row],[GENERO]])="femenino"),"OK","Corregir")</f>
        <v>OK</v>
      </c>
      <c r="Z1268" s="42" t="str">
        <f>+IF(Tabla2[[#This Row],[Nro. DNI / CE]]="","Corregir",IF(LEN(Tabla2[[#This Row],[Nro. DNI / CE]])&gt;=8,"OK","Corregir"))</f>
        <v>OK</v>
      </c>
      <c r="AA1268" s="42">
        <f>COUNTIF(Tabla2[APELLIDOS Y NOMBRES],Tabla2[[#This Row],[APELLIDOS Y NOMBRES]])</f>
        <v>1</v>
      </c>
      <c r="AB1268" s="42">
        <f>IF(Tabla2[[#This Row],[Trabajador]]&gt;1,1/Tabla2[[#This Row],[Trabajador]],Tabla2[[#This Row],[Trabajador]])</f>
        <v>1</v>
      </c>
      <c r="AC1268" t="str">
        <f>+IFERROR(IF(Tabla2[[#This Row],[FECHA CESE/BAJA]]="","No Aplica",IF(AND(MONTH(Tabla2[[#This Row],[FECHA CESE/BAJA]])=MONTH(TODAY()-30),YEAR(Tabla2[[#This Row],[FECHA CESE/BAJA]])=YEAR(TODAY())),MONTH(TODAY()-30)&amp;"-"&amp;YEAR(TODAY()),"Borrar")),"No aplica")</f>
        <v>No Aplica</v>
      </c>
      <c r="AD1268" t="str">
        <f>+IFERROR(IF(Tabla2[[#This Row],[FECHA INICIO DE LABORES EN OBRA]]="","No Aplica",IF(AND(MONTH(Tabla2[[#This Row],[FECHA INICIO DE LABORES EN OBRA]])=MONTH(TODAY()-30),YEAR(Tabla2[[#This Row],[FECHA INICIO DE LABORES EN OBRA]])=YEAR(TODAY())),MONTH(TODAY()-30)&amp;"-"&amp;YEAR(TODAY()),"No Aplica")),"No Aplica")</f>
        <v>No Aplica</v>
      </c>
    </row>
    <row r="1269" spans="1:30" x14ac:dyDescent="0.25">
      <c r="A1269" s="13" t="s">
        <v>5929</v>
      </c>
      <c r="B1269" s="15" t="s">
        <v>5930</v>
      </c>
      <c r="C1269" s="15" t="s">
        <v>5930</v>
      </c>
      <c r="D1269" s="15" t="s">
        <v>5951</v>
      </c>
      <c r="E1269" s="15" t="s">
        <v>5952</v>
      </c>
      <c r="F1269" s="39">
        <v>31580</v>
      </c>
      <c r="G1269" s="15">
        <v>1</v>
      </c>
      <c r="H1269" s="15" t="s">
        <v>2981</v>
      </c>
      <c r="I1269" s="15" t="s">
        <v>5953</v>
      </c>
      <c r="J1269" s="15" t="s">
        <v>5954</v>
      </c>
      <c r="K1269" s="15" t="s">
        <v>5955</v>
      </c>
      <c r="L1269" s="40" t="s">
        <v>6</v>
      </c>
      <c r="M1269" s="39"/>
      <c r="N1269" s="41" t="s">
        <v>2063</v>
      </c>
      <c r="O1269" s="39">
        <v>45139</v>
      </c>
      <c r="P1269" s="40">
        <v>1</v>
      </c>
      <c r="Q1269" s="40">
        <v>2</v>
      </c>
      <c r="R1269" s="40" t="str">
        <f>IFERROR(VLOOKUP(Tabla2[[#This Row],[CONTRATISTA PRNCIPAL]],Hoja1!$L$5:$M$9,2,FALSE),"CJV")</f>
        <v>CJV</v>
      </c>
      <c r="S1269" s="40" t="str">
        <f>IF(Tabla2[[#This Row],[EMPRESA]]=Tabla2[[#This Row],[CONTRATISTA PRNCIPAL]],"Principal","Secundaria")</f>
        <v>Principal</v>
      </c>
      <c r="T1269" s="42">
        <f>IFERROR(1/COUNTIF(Tabla2[CONTRATISTA PRNCIPAL],Tabla2[[#This Row],[CONTRATISTA PRNCIPAL]]),0)</f>
        <v>0.00641025641025641</v>
      </c>
      <c r="U1269" s="43">
        <f>IF(((TODAY()-Tabla2[[#This Row],[FECHA NACIMIENTO]])/365)&lt;18,"Corregir", IF(((TODAY()-Tabla2[[#This Row],[FECHA NACIMIENTO]])/365)&gt;80, "Corregir",ROUNDDOWN(((TODAY()-Tabla2[[#This Row],[FECHA NACIMIENTO]])/365),0)))</f>
        <v>37</v>
      </c>
      <c r="V12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69" s="44" t="str">
        <f>+IF(Tabla2[[#This Row],[Edad]]="Corregir","Corregir","Ok")</f>
        <v>Ok</v>
      </c>
      <c r="X1269" s="42" t="str">
        <f>+IFERROR(VLOOKUP(Tabla2[[#This Row],[DISTRITO SEGÚN DNI]],Hoja1!$A$2:$B$32,2,FALSE),"No")</f>
        <v>No</v>
      </c>
      <c r="Y1269" s="42" t="str">
        <f>IF(OR(LOWER(Tabla2[[#This Row],[GENERO]])="masculino", LOWER(Tabla2[[#This Row],[GENERO]])="femenino"),"OK","Corregir")</f>
        <v>OK</v>
      </c>
      <c r="Z1269" s="42" t="str">
        <f>+IF(Tabla2[[#This Row],[Nro. DNI / CE]]="","Corregir",IF(LEN(Tabla2[[#This Row],[Nro. DNI / CE]])&gt;=8,"OK","Corregir"))</f>
        <v>OK</v>
      </c>
      <c r="AA1269" s="42">
        <f>COUNTIF(Tabla2[APELLIDOS Y NOMBRES],Tabla2[[#This Row],[APELLIDOS Y NOMBRES]])</f>
        <v>1</v>
      </c>
      <c r="AB1269" s="42">
        <f>IF(Tabla2[[#This Row],[Trabajador]]&gt;1,1/Tabla2[[#This Row],[Trabajador]],Tabla2[[#This Row],[Trabajador]])</f>
        <v>1</v>
      </c>
      <c r="AC1269" t="str">
        <f>+IFERROR(IF(Tabla2[[#This Row],[FECHA CESE/BAJA]]="","No Aplica",IF(AND(MONTH(Tabla2[[#This Row],[FECHA CESE/BAJA]])=MONTH(TODAY()-30),YEAR(Tabla2[[#This Row],[FECHA CESE/BAJA]])=YEAR(TODAY())),MONTH(TODAY()-30)&amp;"-"&amp;YEAR(TODAY()),"Borrar")),"No aplica")</f>
        <v>No Aplica</v>
      </c>
      <c r="AD1269" t="str">
        <f>+IFERROR(IF(Tabla2[[#This Row],[FECHA INICIO DE LABORES EN OBRA]]="","No Aplica",IF(AND(MONTH(Tabla2[[#This Row],[FECHA INICIO DE LABORES EN OBRA]])=MONTH(TODAY()-30),YEAR(Tabla2[[#This Row],[FECHA INICIO DE LABORES EN OBRA]])=YEAR(TODAY())),MONTH(TODAY()-30)&amp;"-"&amp;YEAR(TODAY()),"No Aplica")),"No Aplica")</f>
        <v>8-2023</v>
      </c>
    </row>
    <row r="1270" spans="1:30" x14ac:dyDescent="0.25">
      <c r="A1270" s="13" t="s">
        <v>5929</v>
      </c>
      <c r="B1270" s="15" t="s">
        <v>5930</v>
      </c>
      <c r="C1270" s="15" t="s">
        <v>5930</v>
      </c>
      <c r="D1270" s="15" t="s">
        <v>5956</v>
      </c>
      <c r="E1270" s="15" t="s">
        <v>5957</v>
      </c>
      <c r="F1270" s="39">
        <v>24390</v>
      </c>
      <c r="G1270" s="15">
        <v>1</v>
      </c>
      <c r="H1270" s="15" t="s">
        <v>2281</v>
      </c>
      <c r="I1270" s="15" t="s">
        <v>2060</v>
      </c>
      <c r="J1270" s="15" t="s">
        <v>5958</v>
      </c>
      <c r="K1270" s="15" t="s">
        <v>2190</v>
      </c>
      <c r="L1270" s="40" t="s">
        <v>6</v>
      </c>
      <c r="M1270" s="39"/>
      <c r="N1270" s="41" t="s">
        <v>2063</v>
      </c>
      <c r="O1270" s="39">
        <v>42979</v>
      </c>
      <c r="P1270" s="40">
        <v>1</v>
      </c>
      <c r="Q1270" s="40">
        <v>2</v>
      </c>
      <c r="R1270" s="40" t="str">
        <f>IFERROR(VLOOKUP(Tabla2[[#This Row],[CONTRATISTA PRNCIPAL]],Hoja1!$L$5:$M$9,2,FALSE),"CJV")</f>
        <v>CJV</v>
      </c>
      <c r="S1270" s="40" t="str">
        <f>IF(Tabla2[[#This Row],[EMPRESA]]=Tabla2[[#This Row],[CONTRATISTA PRNCIPAL]],"Principal","Secundaria")</f>
        <v>Principal</v>
      </c>
      <c r="T1270" s="42">
        <f>IFERROR(1/COUNTIF(Tabla2[CONTRATISTA PRNCIPAL],Tabla2[[#This Row],[CONTRATISTA PRNCIPAL]]),0)</f>
        <v>0.00641025641025641</v>
      </c>
      <c r="U1270" s="43">
        <f>IF(((TODAY()-Tabla2[[#This Row],[FECHA NACIMIENTO]])/365)&lt;18,"Corregir", IF(((TODAY()-Tabla2[[#This Row],[FECHA NACIMIENTO]])/365)&gt;80, "Corregir",ROUNDDOWN(((TODAY()-Tabla2[[#This Row],[FECHA NACIMIENTO]])/365),0)))</f>
        <v>57</v>
      </c>
      <c r="V12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70" s="44" t="str">
        <f>+IF(Tabla2[[#This Row],[Edad]]="Corregir","Corregir","Ok")</f>
        <v>Ok</v>
      </c>
      <c r="X1270" s="42" t="str">
        <f>+IFERROR(VLOOKUP(Tabla2[[#This Row],[DISTRITO SEGÚN DNI]],Hoja1!$A$2:$B$32,2,FALSE),"No")</f>
        <v>No</v>
      </c>
      <c r="Y1270" s="42" t="str">
        <f>IF(OR(LOWER(Tabla2[[#This Row],[GENERO]])="masculino", LOWER(Tabla2[[#This Row],[GENERO]])="femenino"),"OK","Corregir")</f>
        <v>OK</v>
      </c>
      <c r="Z1270" s="42" t="str">
        <f>+IF(Tabla2[[#This Row],[Nro. DNI / CE]]="","Corregir",IF(LEN(Tabla2[[#This Row],[Nro. DNI / CE]])&gt;=8,"OK","Corregir"))</f>
        <v>OK</v>
      </c>
      <c r="AA1270" s="42">
        <f>COUNTIF(Tabla2[APELLIDOS Y NOMBRES],Tabla2[[#This Row],[APELLIDOS Y NOMBRES]])</f>
        <v>1</v>
      </c>
      <c r="AB1270" s="42">
        <f>IF(Tabla2[[#This Row],[Trabajador]]&gt;1,1/Tabla2[[#This Row],[Trabajador]],Tabla2[[#This Row],[Trabajador]])</f>
        <v>1</v>
      </c>
      <c r="AC1270" t="str">
        <f>+IFERROR(IF(Tabla2[[#This Row],[FECHA CESE/BAJA]]="","No Aplica",IF(AND(MONTH(Tabla2[[#This Row],[FECHA CESE/BAJA]])=MONTH(TODAY()-30),YEAR(Tabla2[[#This Row],[FECHA CESE/BAJA]])=YEAR(TODAY())),MONTH(TODAY()-30)&amp;"-"&amp;YEAR(TODAY()),"Borrar")),"No aplica")</f>
        <v>No Aplica</v>
      </c>
      <c r="AD1270" t="str">
        <f>+IFERROR(IF(Tabla2[[#This Row],[FECHA INICIO DE LABORES EN OBRA]]="","No Aplica",IF(AND(MONTH(Tabla2[[#This Row],[FECHA INICIO DE LABORES EN OBRA]])=MONTH(TODAY()-30),YEAR(Tabla2[[#This Row],[FECHA INICIO DE LABORES EN OBRA]])=YEAR(TODAY())),MONTH(TODAY()-30)&amp;"-"&amp;YEAR(TODAY()),"No Aplica")),"No Aplica")</f>
        <v>No Aplica</v>
      </c>
    </row>
    <row r="1271" spans="1:30" x14ac:dyDescent="0.25">
      <c r="A1271" s="13" t="s">
        <v>5929</v>
      </c>
      <c r="B1271" s="15" t="s">
        <v>5930</v>
      </c>
      <c r="C1271" s="15" t="s">
        <v>5930</v>
      </c>
      <c r="D1271" s="15">
        <v>47467562</v>
      </c>
      <c r="E1271" s="15" t="s">
        <v>5959</v>
      </c>
      <c r="F1271" s="39">
        <v>33536</v>
      </c>
      <c r="G1271" s="15">
        <v>1</v>
      </c>
      <c r="H1271" s="15" t="s">
        <v>3324</v>
      </c>
      <c r="I1271" s="15" t="s">
        <v>3476</v>
      </c>
      <c r="J1271" s="15" t="s">
        <v>5960</v>
      </c>
      <c r="K1271" s="15" t="s">
        <v>5961</v>
      </c>
      <c r="L1271" s="40" t="s">
        <v>6</v>
      </c>
      <c r="M1271" s="39"/>
      <c r="N1271" s="41" t="s">
        <v>2063</v>
      </c>
      <c r="O1271" s="39">
        <v>44105</v>
      </c>
      <c r="P1271" s="40">
        <v>1</v>
      </c>
      <c r="Q1271" s="40">
        <v>2</v>
      </c>
      <c r="R1271" s="40" t="str">
        <f>IFERROR(VLOOKUP(Tabla2[[#This Row],[CONTRATISTA PRNCIPAL]],Hoja1!$L$5:$M$9,2,FALSE),"CJV")</f>
        <v>CJV</v>
      </c>
      <c r="S1271" s="40" t="str">
        <f>IF(Tabla2[[#This Row],[EMPRESA]]=Tabla2[[#This Row],[CONTRATISTA PRNCIPAL]],"Principal","Secundaria")</f>
        <v>Principal</v>
      </c>
      <c r="T1271" s="42">
        <f>IFERROR(1/COUNTIF(Tabla2[CONTRATISTA PRNCIPAL],Tabla2[[#This Row],[CONTRATISTA PRNCIPAL]]),0)</f>
        <v>0.00641025641025641</v>
      </c>
      <c r="U1271" s="43">
        <f>IF(((TODAY()-Tabla2[[#This Row],[FECHA NACIMIENTO]])/365)&lt;18,"Corregir", IF(((TODAY()-Tabla2[[#This Row],[FECHA NACIMIENTO]])/365)&gt;80, "Corregir",ROUNDDOWN(((TODAY()-Tabla2[[#This Row],[FECHA NACIMIENTO]])/365),0)))</f>
        <v>31</v>
      </c>
      <c r="V12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71" s="44" t="str">
        <f>+IF(Tabla2[[#This Row],[Edad]]="Corregir","Corregir","Ok")</f>
        <v>Ok</v>
      </c>
      <c r="X1271" s="42" t="str">
        <f>+IFERROR(VLOOKUP(Tabla2[[#This Row],[DISTRITO SEGÚN DNI]],Hoja1!$A$2:$B$32,2,FALSE),"No")</f>
        <v>No</v>
      </c>
      <c r="Y1271" s="42" t="str">
        <f>IF(OR(LOWER(Tabla2[[#This Row],[GENERO]])="masculino", LOWER(Tabla2[[#This Row],[GENERO]])="femenino"),"OK","Corregir")</f>
        <v>OK</v>
      </c>
      <c r="Z1271" s="42" t="str">
        <f>+IF(Tabla2[[#This Row],[Nro. DNI / CE]]="","Corregir",IF(LEN(Tabla2[[#This Row],[Nro. DNI / CE]])&gt;=8,"OK","Corregir"))</f>
        <v>OK</v>
      </c>
      <c r="AA1271" s="42">
        <f>COUNTIF(Tabla2[APELLIDOS Y NOMBRES],Tabla2[[#This Row],[APELLIDOS Y NOMBRES]])</f>
        <v>1</v>
      </c>
      <c r="AB1271" s="42">
        <f>IF(Tabla2[[#This Row],[Trabajador]]&gt;1,1/Tabla2[[#This Row],[Trabajador]],Tabla2[[#This Row],[Trabajador]])</f>
        <v>1</v>
      </c>
      <c r="AC1271" t="str">
        <f>+IFERROR(IF(Tabla2[[#This Row],[FECHA CESE/BAJA]]="","No Aplica",IF(AND(MONTH(Tabla2[[#This Row],[FECHA CESE/BAJA]])=MONTH(TODAY()-30),YEAR(Tabla2[[#This Row],[FECHA CESE/BAJA]])=YEAR(TODAY())),MONTH(TODAY()-30)&amp;"-"&amp;YEAR(TODAY()),"Borrar")),"No aplica")</f>
        <v>No Aplica</v>
      </c>
      <c r="AD1271" t="str">
        <f>+IFERROR(IF(Tabla2[[#This Row],[FECHA INICIO DE LABORES EN OBRA]]="","No Aplica",IF(AND(MONTH(Tabla2[[#This Row],[FECHA INICIO DE LABORES EN OBRA]])=MONTH(TODAY()-30),YEAR(Tabla2[[#This Row],[FECHA INICIO DE LABORES EN OBRA]])=YEAR(TODAY())),MONTH(TODAY()-30)&amp;"-"&amp;YEAR(TODAY()),"No Aplica")),"No Aplica")</f>
        <v>No Aplica</v>
      </c>
    </row>
    <row r="1272" spans="1:30" x14ac:dyDescent="0.25">
      <c r="A1272" s="13" t="s">
        <v>5929</v>
      </c>
      <c r="B1272" s="15" t="s">
        <v>5930</v>
      </c>
      <c r="C1272" s="15" t="s">
        <v>5930</v>
      </c>
      <c r="D1272" s="15" t="s">
        <v>1843</v>
      </c>
      <c r="E1272" s="15" t="s">
        <v>1844</v>
      </c>
      <c r="F1272" s="39">
        <v>34585</v>
      </c>
      <c r="G1272" s="15">
        <v>1</v>
      </c>
      <c r="H1272" s="15" t="s">
        <v>3380</v>
      </c>
      <c r="I1272" s="15" t="s">
        <v>5953</v>
      </c>
      <c r="J1272" s="15" t="s">
        <v>5962</v>
      </c>
      <c r="K1272" s="15" t="s">
        <v>17</v>
      </c>
      <c r="L1272" s="40" t="s">
        <v>6</v>
      </c>
      <c r="M1272" s="39"/>
      <c r="N1272" s="41" t="s">
        <v>2063</v>
      </c>
      <c r="O1272" s="39">
        <v>45049</v>
      </c>
      <c r="P1272" s="40">
        <v>1</v>
      </c>
      <c r="Q1272" s="40">
        <v>2</v>
      </c>
      <c r="R1272" s="40" t="str">
        <f>IFERROR(VLOOKUP(Tabla2[[#This Row],[CONTRATISTA PRNCIPAL]],Hoja1!$L$5:$M$9,2,FALSE),"CJV")</f>
        <v>CJV</v>
      </c>
      <c r="S1272" s="40" t="str">
        <f>IF(Tabla2[[#This Row],[EMPRESA]]=Tabla2[[#This Row],[CONTRATISTA PRNCIPAL]],"Principal","Secundaria")</f>
        <v>Principal</v>
      </c>
      <c r="T1272" s="42">
        <f>IFERROR(1/COUNTIF(Tabla2[CONTRATISTA PRNCIPAL],Tabla2[[#This Row],[CONTRATISTA PRNCIPAL]]),0)</f>
        <v>0.00641025641025641</v>
      </c>
      <c r="U1272" s="43">
        <f>IF(((TODAY()-Tabla2[[#This Row],[FECHA NACIMIENTO]])/365)&lt;18,"Corregir", IF(((TODAY()-Tabla2[[#This Row],[FECHA NACIMIENTO]])/365)&gt;80, "Corregir",ROUNDDOWN(((TODAY()-Tabla2[[#This Row],[FECHA NACIMIENTO]])/365),0)))</f>
        <v>29</v>
      </c>
      <c r="V12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72" s="44" t="str">
        <f>+IF(Tabla2[[#This Row],[Edad]]="Corregir","Corregir","Ok")</f>
        <v>Ok</v>
      </c>
      <c r="X1272" s="42" t="str">
        <f>+IFERROR(VLOOKUP(Tabla2[[#This Row],[DISTRITO SEGÚN DNI]],Hoja1!$A$2:$B$32,2,FALSE),"No")</f>
        <v>ATE</v>
      </c>
      <c r="Y1272" s="42" t="str">
        <f>IF(OR(LOWER(Tabla2[[#This Row],[GENERO]])="masculino", LOWER(Tabla2[[#This Row],[GENERO]])="femenino"),"OK","Corregir")</f>
        <v>OK</v>
      </c>
      <c r="Z1272" s="42" t="str">
        <f>+IF(Tabla2[[#This Row],[Nro. DNI / CE]]="","Corregir",IF(LEN(Tabla2[[#This Row],[Nro. DNI / CE]])&gt;=8,"OK","Corregir"))</f>
        <v>OK</v>
      </c>
      <c r="AA1272" s="42">
        <f>COUNTIF(Tabla2[APELLIDOS Y NOMBRES],Tabla2[[#This Row],[APELLIDOS Y NOMBRES]])</f>
        <v>1</v>
      </c>
      <c r="AB1272" s="42">
        <f>IF(Tabla2[[#This Row],[Trabajador]]&gt;1,1/Tabla2[[#This Row],[Trabajador]],Tabla2[[#This Row],[Trabajador]])</f>
        <v>1</v>
      </c>
      <c r="AC1272" t="str">
        <f>+IFERROR(IF(Tabla2[[#This Row],[FECHA CESE/BAJA]]="","No Aplica",IF(AND(MONTH(Tabla2[[#This Row],[FECHA CESE/BAJA]])=MONTH(TODAY()-30),YEAR(Tabla2[[#This Row],[FECHA CESE/BAJA]])=YEAR(TODAY())),MONTH(TODAY()-30)&amp;"-"&amp;YEAR(TODAY()),"Borrar")),"No aplica")</f>
        <v>No Aplica</v>
      </c>
      <c r="AD1272" t="str">
        <f>+IFERROR(IF(Tabla2[[#This Row],[FECHA INICIO DE LABORES EN OBRA]]="","No Aplica",IF(AND(MONTH(Tabla2[[#This Row],[FECHA INICIO DE LABORES EN OBRA]])=MONTH(TODAY()-30),YEAR(Tabla2[[#This Row],[FECHA INICIO DE LABORES EN OBRA]])=YEAR(TODAY())),MONTH(TODAY()-30)&amp;"-"&amp;YEAR(TODAY()),"No Aplica")),"No Aplica")</f>
        <v>No Aplica</v>
      </c>
    </row>
    <row r="1273" spans="1:30" x14ac:dyDescent="0.25">
      <c r="A1273" s="13" t="s">
        <v>5929</v>
      </c>
      <c r="B1273" s="15" t="s">
        <v>5930</v>
      </c>
      <c r="C1273" s="15" t="s">
        <v>5930</v>
      </c>
      <c r="D1273" s="15" t="s">
        <v>5963</v>
      </c>
      <c r="E1273" s="15" t="s">
        <v>5964</v>
      </c>
      <c r="F1273" s="39">
        <v>33199</v>
      </c>
      <c r="G1273" s="15">
        <v>1</v>
      </c>
      <c r="H1273" s="15" t="s">
        <v>3324</v>
      </c>
      <c r="I1273" s="15" t="s">
        <v>5933</v>
      </c>
      <c r="J1273" s="15" t="s">
        <v>5965</v>
      </c>
      <c r="K1273" s="15" t="s">
        <v>5657</v>
      </c>
      <c r="L1273" s="40" t="s">
        <v>6</v>
      </c>
      <c r="M1273" s="39"/>
      <c r="N1273" s="41" t="s">
        <v>2063</v>
      </c>
      <c r="O1273" s="39">
        <v>43578</v>
      </c>
      <c r="P1273" s="40">
        <v>1</v>
      </c>
      <c r="Q1273" s="40">
        <v>2</v>
      </c>
      <c r="R1273" s="40" t="str">
        <f>IFERROR(VLOOKUP(Tabla2[[#This Row],[CONTRATISTA PRNCIPAL]],Hoja1!$L$5:$M$9,2,FALSE),"CJV")</f>
        <v>CJV</v>
      </c>
      <c r="S1273" s="40" t="str">
        <f>IF(Tabla2[[#This Row],[EMPRESA]]=Tabla2[[#This Row],[CONTRATISTA PRNCIPAL]],"Principal","Secundaria")</f>
        <v>Principal</v>
      </c>
      <c r="T1273" s="42">
        <f>IFERROR(1/COUNTIF(Tabla2[CONTRATISTA PRNCIPAL],Tabla2[[#This Row],[CONTRATISTA PRNCIPAL]]),0)</f>
        <v>0.00641025641025641</v>
      </c>
      <c r="U1273" s="43">
        <f>IF(((TODAY()-Tabla2[[#This Row],[FECHA NACIMIENTO]])/365)&lt;18,"Corregir", IF(((TODAY()-Tabla2[[#This Row],[FECHA NACIMIENTO]])/365)&gt;80, "Corregir",ROUNDDOWN(((TODAY()-Tabla2[[#This Row],[FECHA NACIMIENTO]])/365),0)))</f>
        <v>32</v>
      </c>
      <c r="V12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73" s="44" t="str">
        <f>+IF(Tabla2[[#This Row],[Edad]]="Corregir","Corregir","Ok")</f>
        <v>Ok</v>
      </c>
      <c r="X1273" s="42" t="str">
        <f>+IFERROR(VLOOKUP(Tabla2[[#This Row],[DISTRITO SEGÚN DNI]],Hoja1!$A$2:$B$32,2,FALSE),"No")</f>
        <v>No</v>
      </c>
      <c r="Y1273" s="42" t="str">
        <f>IF(OR(LOWER(Tabla2[[#This Row],[GENERO]])="masculino", LOWER(Tabla2[[#This Row],[GENERO]])="femenino"),"OK","Corregir")</f>
        <v>OK</v>
      </c>
      <c r="Z1273" s="42" t="str">
        <f>+IF(Tabla2[[#This Row],[Nro. DNI / CE]]="","Corregir",IF(LEN(Tabla2[[#This Row],[Nro. DNI / CE]])&gt;=8,"OK","Corregir"))</f>
        <v>OK</v>
      </c>
      <c r="AA1273" s="42">
        <f>COUNTIF(Tabla2[APELLIDOS Y NOMBRES],Tabla2[[#This Row],[APELLIDOS Y NOMBRES]])</f>
        <v>1</v>
      </c>
      <c r="AB1273" s="42">
        <f>IF(Tabla2[[#This Row],[Trabajador]]&gt;1,1/Tabla2[[#This Row],[Trabajador]],Tabla2[[#This Row],[Trabajador]])</f>
        <v>1</v>
      </c>
      <c r="AC1273" t="str">
        <f>+IFERROR(IF(Tabla2[[#This Row],[FECHA CESE/BAJA]]="","No Aplica",IF(AND(MONTH(Tabla2[[#This Row],[FECHA CESE/BAJA]])=MONTH(TODAY()-30),YEAR(Tabla2[[#This Row],[FECHA CESE/BAJA]])=YEAR(TODAY())),MONTH(TODAY()-30)&amp;"-"&amp;YEAR(TODAY()),"Borrar")),"No aplica")</f>
        <v>No Aplica</v>
      </c>
      <c r="AD1273" t="str">
        <f>+IFERROR(IF(Tabla2[[#This Row],[FECHA INICIO DE LABORES EN OBRA]]="","No Aplica",IF(AND(MONTH(Tabla2[[#This Row],[FECHA INICIO DE LABORES EN OBRA]])=MONTH(TODAY()-30),YEAR(Tabla2[[#This Row],[FECHA INICIO DE LABORES EN OBRA]])=YEAR(TODAY())),MONTH(TODAY()-30)&amp;"-"&amp;YEAR(TODAY()),"No Aplica")),"No Aplica")</f>
        <v>No Aplica</v>
      </c>
    </row>
    <row r="1274" spans="1:30" x14ac:dyDescent="0.25">
      <c r="A1274" s="13" t="s">
        <v>5929</v>
      </c>
      <c r="B1274" s="15" t="s">
        <v>5930</v>
      </c>
      <c r="C1274" s="15" t="s">
        <v>5930</v>
      </c>
      <c r="D1274" s="15" t="s">
        <v>5966</v>
      </c>
      <c r="E1274" s="15" t="s">
        <v>5967</v>
      </c>
      <c r="F1274" s="39">
        <v>31111</v>
      </c>
      <c r="G1274" s="15">
        <v>1</v>
      </c>
      <c r="H1274" s="15" t="s">
        <v>5968</v>
      </c>
      <c r="I1274" s="15" t="s">
        <v>3476</v>
      </c>
      <c r="J1274" s="15" t="s">
        <v>5969</v>
      </c>
      <c r="K1274" s="15" t="s">
        <v>5969</v>
      </c>
      <c r="L1274" s="40" t="s">
        <v>6</v>
      </c>
      <c r="M1274" s="39"/>
      <c r="N1274" s="41" t="s">
        <v>2063</v>
      </c>
      <c r="O1274" s="39">
        <v>42156</v>
      </c>
      <c r="P1274" s="40">
        <v>1</v>
      </c>
      <c r="Q1274" s="40">
        <v>2</v>
      </c>
      <c r="R1274" s="40" t="str">
        <f>IFERROR(VLOOKUP(Tabla2[[#This Row],[CONTRATISTA PRNCIPAL]],Hoja1!$L$5:$M$9,2,FALSE),"CJV")</f>
        <v>CJV</v>
      </c>
      <c r="S1274" s="40" t="str">
        <f>IF(Tabla2[[#This Row],[EMPRESA]]=Tabla2[[#This Row],[CONTRATISTA PRNCIPAL]],"Principal","Secundaria")</f>
        <v>Principal</v>
      </c>
      <c r="T1274" s="42">
        <f>IFERROR(1/COUNTIF(Tabla2[CONTRATISTA PRNCIPAL],Tabla2[[#This Row],[CONTRATISTA PRNCIPAL]]),0)</f>
        <v>0.00641025641025641</v>
      </c>
      <c r="U1274" s="43">
        <f>IF(((TODAY()-Tabla2[[#This Row],[FECHA NACIMIENTO]])/365)&lt;18,"Corregir", IF(((TODAY()-Tabla2[[#This Row],[FECHA NACIMIENTO]])/365)&gt;80, "Corregir",ROUNDDOWN(((TODAY()-Tabla2[[#This Row],[FECHA NACIMIENTO]])/365),0)))</f>
        <v>38</v>
      </c>
      <c r="V12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74" s="44" t="str">
        <f>+IF(Tabla2[[#This Row],[Edad]]="Corregir","Corregir","Ok")</f>
        <v>Ok</v>
      </c>
      <c r="X1274" s="42" t="str">
        <f>+IFERROR(VLOOKUP(Tabla2[[#This Row],[DISTRITO SEGÚN DNI]],Hoja1!$A$2:$B$32,2,FALSE),"No")</f>
        <v>No</v>
      </c>
      <c r="Y1274" s="42" t="str">
        <f>IF(OR(LOWER(Tabla2[[#This Row],[GENERO]])="masculino", LOWER(Tabla2[[#This Row],[GENERO]])="femenino"),"OK","Corregir")</f>
        <v>OK</v>
      </c>
      <c r="Z1274" s="42" t="str">
        <f>+IF(Tabla2[[#This Row],[Nro. DNI / CE]]="","Corregir",IF(LEN(Tabla2[[#This Row],[Nro. DNI / CE]])&gt;=8,"OK","Corregir"))</f>
        <v>OK</v>
      </c>
      <c r="AA1274" s="42">
        <f>COUNTIF(Tabla2[APELLIDOS Y NOMBRES],Tabla2[[#This Row],[APELLIDOS Y NOMBRES]])</f>
        <v>1</v>
      </c>
      <c r="AB1274" s="42">
        <f>IF(Tabla2[[#This Row],[Trabajador]]&gt;1,1/Tabla2[[#This Row],[Trabajador]],Tabla2[[#This Row],[Trabajador]])</f>
        <v>1</v>
      </c>
      <c r="AC1274" t="str">
        <f>+IFERROR(IF(Tabla2[[#This Row],[FECHA CESE/BAJA]]="","No Aplica",IF(AND(MONTH(Tabla2[[#This Row],[FECHA CESE/BAJA]])=MONTH(TODAY()-30),YEAR(Tabla2[[#This Row],[FECHA CESE/BAJA]])=YEAR(TODAY())),MONTH(TODAY()-30)&amp;"-"&amp;YEAR(TODAY()),"Borrar")),"No aplica")</f>
        <v>No Aplica</v>
      </c>
      <c r="AD1274" t="str">
        <f>+IFERROR(IF(Tabla2[[#This Row],[FECHA INICIO DE LABORES EN OBRA]]="","No Aplica",IF(AND(MONTH(Tabla2[[#This Row],[FECHA INICIO DE LABORES EN OBRA]])=MONTH(TODAY()-30),YEAR(Tabla2[[#This Row],[FECHA INICIO DE LABORES EN OBRA]])=YEAR(TODAY())),MONTH(TODAY()-30)&amp;"-"&amp;YEAR(TODAY()),"No Aplica")),"No Aplica")</f>
        <v>No Aplica</v>
      </c>
    </row>
    <row r="1275" spans="1:30" x14ac:dyDescent="0.25">
      <c r="A1275" s="13" t="s">
        <v>5929</v>
      </c>
      <c r="B1275" s="15" t="s">
        <v>5930</v>
      </c>
      <c r="C1275" s="15" t="s">
        <v>5930</v>
      </c>
      <c r="D1275" s="15" t="s">
        <v>5970</v>
      </c>
      <c r="E1275" s="15" t="s">
        <v>5971</v>
      </c>
      <c r="F1275" s="39">
        <v>33727</v>
      </c>
      <c r="G1275" s="15">
        <v>1</v>
      </c>
      <c r="H1275" s="15" t="s">
        <v>5972</v>
      </c>
      <c r="I1275" s="15" t="s">
        <v>2060</v>
      </c>
      <c r="J1275" s="15" t="s">
        <v>5943</v>
      </c>
      <c r="K1275" s="15" t="s">
        <v>5943</v>
      </c>
      <c r="L1275" s="40" t="s">
        <v>6</v>
      </c>
      <c r="M1275" s="39"/>
      <c r="N1275" s="41" t="s">
        <v>2063</v>
      </c>
      <c r="O1275" s="39">
        <v>42727</v>
      </c>
      <c r="P1275" s="40">
        <v>1</v>
      </c>
      <c r="Q1275" s="40">
        <v>2</v>
      </c>
      <c r="R1275" s="40" t="str">
        <f>IFERROR(VLOOKUP(Tabla2[[#This Row],[CONTRATISTA PRNCIPAL]],Hoja1!$L$5:$M$9,2,FALSE),"CJV")</f>
        <v>CJV</v>
      </c>
      <c r="S1275" s="40" t="str">
        <f>IF(Tabla2[[#This Row],[EMPRESA]]=Tabla2[[#This Row],[CONTRATISTA PRNCIPAL]],"Principal","Secundaria")</f>
        <v>Principal</v>
      </c>
      <c r="T1275" s="42">
        <f>IFERROR(1/COUNTIF(Tabla2[CONTRATISTA PRNCIPAL],Tabla2[[#This Row],[CONTRATISTA PRNCIPAL]]),0)</f>
        <v>0.00641025641025641</v>
      </c>
      <c r="U1275" s="43">
        <f>IF(((TODAY()-Tabla2[[#This Row],[FECHA NACIMIENTO]])/365)&lt;18,"Corregir", IF(((TODAY()-Tabla2[[#This Row],[FECHA NACIMIENTO]])/365)&gt;80, "Corregir",ROUNDDOWN(((TODAY()-Tabla2[[#This Row],[FECHA NACIMIENTO]])/365),0)))</f>
        <v>31</v>
      </c>
      <c r="V12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75" s="44" t="str">
        <f>+IF(Tabla2[[#This Row],[Edad]]="Corregir","Corregir","Ok")</f>
        <v>Ok</v>
      </c>
      <c r="X1275" s="42" t="str">
        <f>+IFERROR(VLOOKUP(Tabla2[[#This Row],[DISTRITO SEGÚN DNI]],Hoja1!$A$2:$B$32,2,FALSE),"No")</f>
        <v>No</v>
      </c>
      <c r="Y1275" s="42" t="str">
        <f>IF(OR(LOWER(Tabla2[[#This Row],[GENERO]])="masculino", LOWER(Tabla2[[#This Row],[GENERO]])="femenino"),"OK","Corregir")</f>
        <v>OK</v>
      </c>
      <c r="Z1275" s="42" t="str">
        <f>+IF(Tabla2[[#This Row],[Nro. DNI / CE]]="","Corregir",IF(LEN(Tabla2[[#This Row],[Nro. DNI / CE]])&gt;=8,"OK","Corregir"))</f>
        <v>OK</v>
      </c>
      <c r="AA1275" s="42">
        <f>COUNTIF(Tabla2[APELLIDOS Y NOMBRES],Tabla2[[#This Row],[APELLIDOS Y NOMBRES]])</f>
        <v>1</v>
      </c>
      <c r="AB1275" s="42">
        <f>IF(Tabla2[[#This Row],[Trabajador]]&gt;1,1/Tabla2[[#This Row],[Trabajador]],Tabla2[[#This Row],[Trabajador]])</f>
        <v>1</v>
      </c>
      <c r="AC1275" t="str">
        <f>+IFERROR(IF(Tabla2[[#This Row],[FECHA CESE/BAJA]]="","No Aplica",IF(AND(MONTH(Tabla2[[#This Row],[FECHA CESE/BAJA]])=MONTH(TODAY()-30),YEAR(Tabla2[[#This Row],[FECHA CESE/BAJA]])=YEAR(TODAY())),MONTH(TODAY()-30)&amp;"-"&amp;YEAR(TODAY()),"Borrar")),"No aplica")</f>
        <v>No Aplica</v>
      </c>
      <c r="AD1275" t="str">
        <f>+IFERROR(IF(Tabla2[[#This Row],[FECHA INICIO DE LABORES EN OBRA]]="","No Aplica",IF(AND(MONTH(Tabla2[[#This Row],[FECHA INICIO DE LABORES EN OBRA]])=MONTH(TODAY()-30),YEAR(Tabla2[[#This Row],[FECHA INICIO DE LABORES EN OBRA]])=YEAR(TODAY())),MONTH(TODAY()-30)&amp;"-"&amp;YEAR(TODAY()),"No Aplica")),"No Aplica")</f>
        <v>No Aplica</v>
      </c>
    </row>
    <row r="1276" spans="1:30" x14ac:dyDescent="0.25">
      <c r="A1276" s="13" t="s">
        <v>5929</v>
      </c>
      <c r="B1276" s="15" t="s">
        <v>5930</v>
      </c>
      <c r="C1276" s="15" t="s">
        <v>5930</v>
      </c>
      <c r="D1276" s="15" t="s">
        <v>1845</v>
      </c>
      <c r="E1276" s="15" t="s">
        <v>1846</v>
      </c>
      <c r="F1276" s="39">
        <v>32289</v>
      </c>
      <c r="G1276" s="15">
        <v>2</v>
      </c>
      <c r="H1276" s="15" t="s">
        <v>2751</v>
      </c>
      <c r="I1276" s="15" t="s">
        <v>5946</v>
      </c>
      <c r="J1276" s="15" t="s">
        <v>5973</v>
      </c>
      <c r="K1276" s="15" t="s">
        <v>27</v>
      </c>
      <c r="L1276" s="40" t="s">
        <v>6</v>
      </c>
      <c r="M1276" s="39"/>
      <c r="N1276" s="41" t="s">
        <v>2063</v>
      </c>
      <c r="O1276" s="39">
        <v>44995</v>
      </c>
      <c r="P1276" s="40">
        <v>1</v>
      </c>
      <c r="Q1276" s="40">
        <v>4</v>
      </c>
      <c r="R1276" s="40" t="str">
        <f>IFERROR(VLOOKUP(Tabla2[[#This Row],[CONTRATISTA PRNCIPAL]],Hoja1!$L$5:$M$9,2,FALSE),"CJV")</f>
        <v>CJV</v>
      </c>
      <c r="S1276" s="40" t="str">
        <f>IF(Tabla2[[#This Row],[EMPRESA]]=Tabla2[[#This Row],[CONTRATISTA PRNCIPAL]],"Principal","Secundaria")</f>
        <v>Principal</v>
      </c>
      <c r="T1276" s="42">
        <f>IFERROR(1/COUNTIF(Tabla2[CONTRATISTA PRNCIPAL],Tabla2[[#This Row],[CONTRATISTA PRNCIPAL]]),0)</f>
        <v>0.00641025641025641</v>
      </c>
      <c r="U1276" s="43">
        <f>IF(((TODAY()-Tabla2[[#This Row],[FECHA NACIMIENTO]])/365)&lt;18,"Corregir", IF(((TODAY()-Tabla2[[#This Row],[FECHA NACIMIENTO]])/365)&gt;80, "Corregir",ROUNDDOWN(((TODAY()-Tabla2[[#This Row],[FECHA NACIMIENTO]])/365),0)))</f>
        <v>35</v>
      </c>
      <c r="V12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76" s="44" t="str">
        <f>+IF(Tabla2[[#This Row],[Edad]]="Corregir","Corregir","Ok")</f>
        <v>Ok</v>
      </c>
      <c r="X1276" s="42" t="str">
        <f>+IFERROR(VLOOKUP(Tabla2[[#This Row],[DISTRITO SEGÚN DNI]],Hoja1!$A$2:$B$32,2,FALSE),"No")</f>
        <v>CALLAO</v>
      </c>
      <c r="Y1276" s="42" t="str">
        <f>IF(OR(LOWER(Tabla2[[#This Row],[GENERO]])="masculino", LOWER(Tabla2[[#This Row],[GENERO]])="femenino"),"OK","Corregir")</f>
        <v>OK</v>
      </c>
      <c r="Z1276" s="42" t="str">
        <f>+IF(Tabla2[[#This Row],[Nro. DNI / CE]]="","Corregir",IF(LEN(Tabla2[[#This Row],[Nro. DNI / CE]])&gt;=8,"OK","Corregir"))</f>
        <v>OK</v>
      </c>
      <c r="AA1276" s="42">
        <f>COUNTIF(Tabla2[APELLIDOS Y NOMBRES],Tabla2[[#This Row],[APELLIDOS Y NOMBRES]])</f>
        <v>1</v>
      </c>
      <c r="AB1276" s="42">
        <f>IF(Tabla2[[#This Row],[Trabajador]]&gt;1,1/Tabla2[[#This Row],[Trabajador]],Tabla2[[#This Row],[Trabajador]])</f>
        <v>1</v>
      </c>
      <c r="AC1276" t="str">
        <f>+IFERROR(IF(Tabla2[[#This Row],[FECHA CESE/BAJA]]="","No Aplica",IF(AND(MONTH(Tabla2[[#This Row],[FECHA CESE/BAJA]])=MONTH(TODAY()-30),YEAR(Tabla2[[#This Row],[FECHA CESE/BAJA]])=YEAR(TODAY())),MONTH(TODAY()-30)&amp;"-"&amp;YEAR(TODAY()),"Borrar")),"No aplica")</f>
        <v>No Aplica</v>
      </c>
      <c r="AD1276" t="str">
        <f>+IFERROR(IF(Tabla2[[#This Row],[FECHA INICIO DE LABORES EN OBRA]]="","No Aplica",IF(AND(MONTH(Tabla2[[#This Row],[FECHA INICIO DE LABORES EN OBRA]])=MONTH(TODAY()-30),YEAR(Tabla2[[#This Row],[FECHA INICIO DE LABORES EN OBRA]])=YEAR(TODAY())),MONTH(TODAY()-30)&amp;"-"&amp;YEAR(TODAY()),"No Aplica")),"No Aplica")</f>
        <v>No Aplica</v>
      </c>
    </row>
    <row r="1277" spans="1:30" x14ac:dyDescent="0.25">
      <c r="A1277" s="13" t="s">
        <v>5929</v>
      </c>
      <c r="B1277" s="15" t="s">
        <v>5930</v>
      </c>
      <c r="C1277" s="15" t="s">
        <v>5930</v>
      </c>
      <c r="D1277" s="15" t="s">
        <v>5974</v>
      </c>
      <c r="E1277" s="15" t="s">
        <v>5975</v>
      </c>
      <c r="F1277" s="39">
        <v>25741</v>
      </c>
      <c r="G1277" s="15">
        <v>2</v>
      </c>
      <c r="H1277" s="15" t="s">
        <v>2197</v>
      </c>
      <c r="I1277" s="15" t="s">
        <v>2060</v>
      </c>
      <c r="J1277" s="15" t="s">
        <v>5976</v>
      </c>
      <c r="K1277" s="15" t="s">
        <v>2174</v>
      </c>
      <c r="L1277" s="40" t="s">
        <v>6</v>
      </c>
      <c r="M1277" s="39"/>
      <c r="N1277" s="41" t="s">
        <v>2063</v>
      </c>
      <c r="O1277" s="39">
        <v>43460</v>
      </c>
      <c r="P1277" s="40">
        <v>1</v>
      </c>
      <c r="Q1277" s="40">
        <v>4</v>
      </c>
      <c r="R1277" s="40" t="str">
        <f>IFERROR(VLOOKUP(Tabla2[[#This Row],[CONTRATISTA PRNCIPAL]],Hoja1!$L$5:$M$9,2,FALSE),"CJV")</f>
        <v>CJV</v>
      </c>
      <c r="S1277" s="40" t="str">
        <f>IF(Tabla2[[#This Row],[EMPRESA]]=Tabla2[[#This Row],[CONTRATISTA PRNCIPAL]],"Principal","Secundaria")</f>
        <v>Principal</v>
      </c>
      <c r="T1277" s="42">
        <f>IFERROR(1/COUNTIF(Tabla2[CONTRATISTA PRNCIPAL],Tabla2[[#This Row],[CONTRATISTA PRNCIPAL]]),0)</f>
        <v>0.00641025641025641</v>
      </c>
      <c r="U1277" s="43">
        <f>IF(((TODAY()-Tabla2[[#This Row],[FECHA NACIMIENTO]])/365)&lt;18,"Corregir", IF(((TODAY()-Tabla2[[#This Row],[FECHA NACIMIENTO]])/365)&gt;80, "Corregir",ROUNDDOWN(((TODAY()-Tabla2[[#This Row],[FECHA NACIMIENTO]])/365),0)))</f>
        <v>53</v>
      </c>
      <c r="V12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77" s="44" t="str">
        <f>+IF(Tabla2[[#This Row],[Edad]]="Corregir","Corregir","Ok")</f>
        <v>Ok</v>
      </c>
      <c r="X1277" s="42" t="str">
        <f>+IFERROR(VLOOKUP(Tabla2[[#This Row],[DISTRITO SEGÚN DNI]],Hoja1!$A$2:$B$32,2,FALSE),"No")</f>
        <v>No</v>
      </c>
      <c r="Y1277" s="42" t="str">
        <f>IF(OR(LOWER(Tabla2[[#This Row],[GENERO]])="masculino", LOWER(Tabla2[[#This Row],[GENERO]])="femenino"),"OK","Corregir")</f>
        <v>OK</v>
      </c>
      <c r="Z1277" s="42" t="str">
        <f>+IF(Tabla2[[#This Row],[Nro. DNI / CE]]="","Corregir",IF(LEN(Tabla2[[#This Row],[Nro. DNI / CE]])&gt;=8,"OK","Corregir"))</f>
        <v>OK</v>
      </c>
      <c r="AA1277" s="42">
        <f>COUNTIF(Tabla2[APELLIDOS Y NOMBRES],Tabla2[[#This Row],[APELLIDOS Y NOMBRES]])</f>
        <v>1</v>
      </c>
      <c r="AB1277" s="42">
        <f>IF(Tabla2[[#This Row],[Trabajador]]&gt;1,1/Tabla2[[#This Row],[Trabajador]],Tabla2[[#This Row],[Trabajador]])</f>
        <v>1</v>
      </c>
      <c r="AC1277" t="str">
        <f>+IFERROR(IF(Tabla2[[#This Row],[FECHA CESE/BAJA]]="","No Aplica",IF(AND(MONTH(Tabla2[[#This Row],[FECHA CESE/BAJA]])=MONTH(TODAY()-30),YEAR(Tabla2[[#This Row],[FECHA CESE/BAJA]])=YEAR(TODAY())),MONTH(TODAY()-30)&amp;"-"&amp;YEAR(TODAY()),"Borrar")),"No aplica")</f>
        <v>No Aplica</v>
      </c>
      <c r="AD1277" t="str">
        <f>+IFERROR(IF(Tabla2[[#This Row],[FECHA INICIO DE LABORES EN OBRA]]="","No Aplica",IF(AND(MONTH(Tabla2[[#This Row],[FECHA INICIO DE LABORES EN OBRA]])=MONTH(TODAY()-30),YEAR(Tabla2[[#This Row],[FECHA INICIO DE LABORES EN OBRA]])=YEAR(TODAY())),MONTH(TODAY()-30)&amp;"-"&amp;YEAR(TODAY()),"No Aplica")),"No Aplica")</f>
        <v>No Aplica</v>
      </c>
    </row>
    <row r="1278" spans="1:30" x14ac:dyDescent="0.25">
      <c r="A1278" s="13" t="s">
        <v>5929</v>
      </c>
      <c r="B1278" s="15" t="s">
        <v>5930</v>
      </c>
      <c r="C1278" s="15" t="s">
        <v>5930</v>
      </c>
      <c r="D1278" s="15" t="s">
        <v>5977</v>
      </c>
      <c r="E1278" s="15" t="s">
        <v>5978</v>
      </c>
      <c r="F1278" s="39">
        <v>30859</v>
      </c>
      <c r="G1278" s="15">
        <v>2</v>
      </c>
      <c r="H1278" s="15" t="s">
        <v>2192</v>
      </c>
      <c r="I1278" s="15" t="s">
        <v>5946</v>
      </c>
      <c r="J1278" s="15" t="s">
        <v>5979</v>
      </c>
      <c r="K1278" s="15" t="s">
        <v>4274</v>
      </c>
      <c r="L1278" s="40" t="s">
        <v>6</v>
      </c>
      <c r="M1278" s="39"/>
      <c r="N1278" s="41" t="s">
        <v>2063</v>
      </c>
      <c r="O1278" s="39">
        <v>44901</v>
      </c>
      <c r="P1278" s="40">
        <v>1</v>
      </c>
      <c r="Q1278" s="40">
        <v>4</v>
      </c>
      <c r="R1278" s="40" t="str">
        <f>IFERROR(VLOOKUP(Tabla2[[#This Row],[CONTRATISTA PRNCIPAL]],Hoja1!$L$5:$M$9,2,FALSE),"CJV")</f>
        <v>CJV</v>
      </c>
      <c r="S1278" s="40" t="str">
        <f>IF(Tabla2[[#This Row],[EMPRESA]]=Tabla2[[#This Row],[CONTRATISTA PRNCIPAL]],"Principal","Secundaria")</f>
        <v>Principal</v>
      </c>
      <c r="T1278" s="42">
        <f>IFERROR(1/COUNTIF(Tabla2[CONTRATISTA PRNCIPAL],Tabla2[[#This Row],[CONTRATISTA PRNCIPAL]]),0)</f>
        <v>0.00641025641025641</v>
      </c>
      <c r="U1278" s="43">
        <f>IF(((TODAY()-Tabla2[[#This Row],[FECHA NACIMIENTO]])/365)&lt;18,"Corregir", IF(((TODAY()-Tabla2[[#This Row],[FECHA NACIMIENTO]])/365)&gt;80, "Corregir",ROUNDDOWN(((TODAY()-Tabla2[[#This Row],[FECHA NACIMIENTO]])/365),0)))</f>
        <v>39</v>
      </c>
      <c r="V12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78" s="44" t="str">
        <f>+IF(Tabla2[[#This Row],[Edad]]="Corregir","Corregir","Ok")</f>
        <v>Ok</v>
      </c>
      <c r="X1278" s="42" t="str">
        <f>+IFERROR(VLOOKUP(Tabla2[[#This Row],[DISTRITO SEGÚN DNI]],Hoja1!$A$2:$B$32,2,FALSE),"No")</f>
        <v>No</v>
      </c>
      <c r="Y1278" s="42" t="str">
        <f>IF(OR(LOWER(Tabla2[[#This Row],[GENERO]])="masculino", LOWER(Tabla2[[#This Row],[GENERO]])="femenino"),"OK","Corregir")</f>
        <v>OK</v>
      </c>
      <c r="Z1278" s="42" t="str">
        <f>+IF(Tabla2[[#This Row],[Nro. DNI / CE]]="","Corregir",IF(LEN(Tabla2[[#This Row],[Nro. DNI / CE]])&gt;=8,"OK","Corregir"))</f>
        <v>OK</v>
      </c>
      <c r="AA1278" s="42">
        <f>COUNTIF(Tabla2[APELLIDOS Y NOMBRES],Tabla2[[#This Row],[APELLIDOS Y NOMBRES]])</f>
        <v>1</v>
      </c>
      <c r="AB1278" s="42">
        <f>IF(Tabla2[[#This Row],[Trabajador]]&gt;1,1/Tabla2[[#This Row],[Trabajador]],Tabla2[[#This Row],[Trabajador]])</f>
        <v>1</v>
      </c>
      <c r="AC1278" t="str">
        <f>+IFERROR(IF(Tabla2[[#This Row],[FECHA CESE/BAJA]]="","No Aplica",IF(AND(MONTH(Tabla2[[#This Row],[FECHA CESE/BAJA]])=MONTH(TODAY()-30),YEAR(Tabla2[[#This Row],[FECHA CESE/BAJA]])=YEAR(TODAY())),MONTH(TODAY()-30)&amp;"-"&amp;YEAR(TODAY()),"Borrar")),"No aplica")</f>
        <v>No Aplica</v>
      </c>
      <c r="AD1278" t="str">
        <f>+IFERROR(IF(Tabla2[[#This Row],[FECHA INICIO DE LABORES EN OBRA]]="","No Aplica",IF(AND(MONTH(Tabla2[[#This Row],[FECHA INICIO DE LABORES EN OBRA]])=MONTH(TODAY()-30),YEAR(Tabla2[[#This Row],[FECHA INICIO DE LABORES EN OBRA]])=YEAR(TODAY())),MONTH(TODAY()-30)&amp;"-"&amp;YEAR(TODAY()),"No Aplica")),"No Aplica")</f>
        <v>No Aplica</v>
      </c>
    </row>
    <row r="1279" spans="1:30" x14ac:dyDescent="0.25">
      <c r="A1279" s="13" t="s">
        <v>5929</v>
      </c>
      <c r="B1279" s="15" t="s">
        <v>5930</v>
      </c>
      <c r="C1279" s="15" t="s">
        <v>5930</v>
      </c>
      <c r="D1279" s="15" t="s">
        <v>5980</v>
      </c>
      <c r="E1279" s="15" t="s">
        <v>5981</v>
      </c>
      <c r="F1279" s="39">
        <v>31845</v>
      </c>
      <c r="G1279" s="15">
        <v>2</v>
      </c>
      <c r="H1279" s="15" t="s">
        <v>2197</v>
      </c>
      <c r="I1279" s="15" t="s">
        <v>5933</v>
      </c>
      <c r="J1279" s="15" t="s">
        <v>5982</v>
      </c>
      <c r="K1279" s="15" t="s">
        <v>2515</v>
      </c>
      <c r="L1279" s="40" t="s">
        <v>6</v>
      </c>
      <c r="M1279" s="39"/>
      <c r="N1279" s="41" t="s">
        <v>2063</v>
      </c>
      <c r="O1279" s="39">
        <v>45016</v>
      </c>
      <c r="P1279" s="40">
        <v>1</v>
      </c>
      <c r="Q1279" s="40">
        <v>4</v>
      </c>
      <c r="R1279" s="40" t="str">
        <f>IFERROR(VLOOKUP(Tabla2[[#This Row],[CONTRATISTA PRNCIPAL]],Hoja1!$L$5:$M$9,2,FALSE),"CJV")</f>
        <v>CJV</v>
      </c>
      <c r="S1279" s="40" t="str">
        <f>IF(Tabla2[[#This Row],[EMPRESA]]=Tabla2[[#This Row],[CONTRATISTA PRNCIPAL]],"Principal","Secundaria")</f>
        <v>Principal</v>
      </c>
      <c r="T1279" s="42">
        <f>IFERROR(1/COUNTIF(Tabla2[CONTRATISTA PRNCIPAL],Tabla2[[#This Row],[CONTRATISTA PRNCIPAL]]),0)</f>
        <v>0.00641025641025641</v>
      </c>
      <c r="U1279" s="43">
        <f>IF(((TODAY()-Tabla2[[#This Row],[FECHA NACIMIENTO]])/365)&lt;18,"Corregir", IF(((TODAY()-Tabla2[[#This Row],[FECHA NACIMIENTO]])/365)&gt;80, "Corregir",ROUNDDOWN(((TODAY()-Tabla2[[#This Row],[FECHA NACIMIENTO]])/365),0)))</f>
        <v>36</v>
      </c>
      <c r="V12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79" s="44" t="str">
        <f>+IF(Tabla2[[#This Row],[Edad]]="Corregir","Corregir","Ok")</f>
        <v>Ok</v>
      </c>
      <c r="X1279" s="42" t="str">
        <f>+IFERROR(VLOOKUP(Tabla2[[#This Row],[DISTRITO SEGÚN DNI]],Hoja1!$A$2:$B$32,2,FALSE),"No")</f>
        <v>No</v>
      </c>
      <c r="Y1279" s="42" t="str">
        <f>IF(OR(LOWER(Tabla2[[#This Row],[GENERO]])="masculino", LOWER(Tabla2[[#This Row],[GENERO]])="femenino"),"OK","Corregir")</f>
        <v>OK</v>
      </c>
      <c r="Z1279" s="42" t="str">
        <f>+IF(Tabla2[[#This Row],[Nro. DNI / CE]]="","Corregir",IF(LEN(Tabla2[[#This Row],[Nro. DNI / CE]])&gt;=8,"OK","Corregir"))</f>
        <v>OK</v>
      </c>
      <c r="AA1279" s="42">
        <f>COUNTIF(Tabla2[APELLIDOS Y NOMBRES],Tabla2[[#This Row],[APELLIDOS Y NOMBRES]])</f>
        <v>1</v>
      </c>
      <c r="AB1279" s="42">
        <f>IF(Tabla2[[#This Row],[Trabajador]]&gt;1,1/Tabla2[[#This Row],[Trabajador]],Tabla2[[#This Row],[Trabajador]])</f>
        <v>1</v>
      </c>
      <c r="AC1279" t="str">
        <f>+IFERROR(IF(Tabla2[[#This Row],[FECHA CESE/BAJA]]="","No Aplica",IF(AND(MONTH(Tabla2[[#This Row],[FECHA CESE/BAJA]])=MONTH(TODAY()-30),YEAR(Tabla2[[#This Row],[FECHA CESE/BAJA]])=YEAR(TODAY())),MONTH(TODAY()-30)&amp;"-"&amp;YEAR(TODAY()),"Borrar")),"No aplica")</f>
        <v>No Aplica</v>
      </c>
      <c r="AD1279" t="str">
        <f>+IFERROR(IF(Tabla2[[#This Row],[FECHA INICIO DE LABORES EN OBRA]]="","No Aplica",IF(AND(MONTH(Tabla2[[#This Row],[FECHA INICIO DE LABORES EN OBRA]])=MONTH(TODAY()-30),YEAR(Tabla2[[#This Row],[FECHA INICIO DE LABORES EN OBRA]])=YEAR(TODAY())),MONTH(TODAY()-30)&amp;"-"&amp;YEAR(TODAY()),"No Aplica")),"No Aplica")</f>
        <v>No Aplica</v>
      </c>
    </row>
    <row r="1280" spans="1:30" x14ac:dyDescent="0.25">
      <c r="A1280" s="13" t="s">
        <v>5929</v>
      </c>
      <c r="B1280" s="15" t="s">
        <v>5930</v>
      </c>
      <c r="C1280" s="15" t="s">
        <v>5930</v>
      </c>
      <c r="D1280" s="15" t="s">
        <v>5983</v>
      </c>
      <c r="E1280" s="15" t="s">
        <v>5984</v>
      </c>
      <c r="F1280" s="39">
        <v>26720</v>
      </c>
      <c r="G1280" s="15">
        <v>2</v>
      </c>
      <c r="H1280" s="15" t="s">
        <v>2192</v>
      </c>
      <c r="I1280" s="15" t="s">
        <v>5933</v>
      </c>
      <c r="J1280" s="15" t="s">
        <v>5985</v>
      </c>
      <c r="K1280" s="15" t="s">
        <v>2200</v>
      </c>
      <c r="L1280" s="40" t="s">
        <v>6</v>
      </c>
      <c r="M1280" s="39"/>
      <c r="N1280" s="41" t="s">
        <v>2063</v>
      </c>
      <c r="O1280" s="39">
        <v>45070</v>
      </c>
      <c r="P1280" s="40">
        <v>1</v>
      </c>
      <c r="Q1280" s="40">
        <v>4</v>
      </c>
      <c r="R1280" s="40" t="str">
        <f>IFERROR(VLOOKUP(Tabla2[[#This Row],[CONTRATISTA PRNCIPAL]],Hoja1!$L$5:$M$9,2,FALSE),"CJV")</f>
        <v>CJV</v>
      </c>
      <c r="S1280" s="40" t="str">
        <f>IF(Tabla2[[#This Row],[EMPRESA]]=Tabla2[[#This Row],[CONTRATISTA PRNCIPAL]],"Principal","Secundaria")</f>
        <v>Principal</v>
      </c>
      <c r="T1280" s="42">
        <f>IFERROR(1/COUNTIF(Tabla2[CONTRATISTA PRNCIPAL],Tabla2[[#This Row],[CONTRATISTA PRNCIPAL]]),0)</f>
        <v>0.00641025641025641</v>
      </c>
      <c r="U1280" s="43">
        <f>IF(((TODAY()-Tabla2[[#This Row],[FECHA NACIMIENTO]])/365)&lt;18,"Corregir", IF(((TODAY()-Tabla2[[#This Row],[FECHA NACIMIENTO]])/365)&gt;80, "Corregir",ROUNDDOWN(((TODAY()-Tabla2[[#This Row],[FECHA NACIMIENTO]])/365),0)))</f>
        <v>50</v>
      </c>
      <c r="V12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80" s="44" t="str">
        <f>+IF(Tabla2[[#This Row],[Edad]]="Corregir","Corregir","Ok")</f>
        <v>Ok</v>
      </c>
      <c r="X1280" s="42" t="str">
        <f>+IFERROR(VLOOKUP(Tabla2[[#This Row],[DISTRITO SEGÚN DNI]],Hoja1!$A$2:$B$32,2,FALSE),"No")</f>
        <v>No</v>
      </c>
      <c r="Y1280" s="42" t="str">
        <f>IF(OR(LOWER(Tabla2[[#This Row],[GENERO]])="masculino", LOWER(Tabla2[[#This Row],[GENERO]])="femenino"),"OK","Corregir")</f>
        <v>OK</v>
      </c>
      <c r="Z1280" s="42" t="str">
        <f>+IF(Tabla2[[#This Row],[Nro. DNI / CE]]="","Corregir",IF(LEN(Tabla2[[#This Row],[Nro. DNI / CE]])&gt;=8,"OK","Corregir"))</f>
        <v>OK</v>
      </c>
      <c r="AA1280" s="42">
        <f>COUNTIF(Tabla2[APELLIDOS Y NOMBRES],Tabla2[[#This Row],[APELLIDOS Y NOMBRES]])</f>
        <v>1</v>
      </c>
      <c r="AB1280" s="42">
        <f>IF(Tabla2[[#This Row],[Trabajador]]&gt;1,1/Tabla2[[#This Row],[Trabajador]],Tabla2[[#This Row],[Trabajador]])</f>
        <v>1</v>
      </c>
      <c r="AC1280" t="str">
        <f>+IFERROR(IF(Tabla2[[#This Row],[FECHA CESE/BAJA]]="","No Aplica",IF(AND(MONTH(Tabla2[[#This Row],[FECHA CESE/BAJA]])=MONTH(TODAY()-30),YEAR(Tabla2[[#This Row],[FECHA CESE/BAJA]])=YEAR(TODAY())),MONTH(TODAY()-30)&amp;"-"&amp;YEAR(TODAY()),"Borrar")),"No aplica")</f>
        <v>No Aplica</v>
      </c>
      <c r="AD1280" t="str">
        <f>+IFERROR(IF(Tabla2[[#This Row],[FECHA INICIO DE LABORES EN OBRA]]="","No Aplica",IF(AND(MONTH(Tabla2[[#This Row],[FECHA INICIO DE LABORES EN OBRA]])=MONTH(TODAY()-30),YEAR(Tabla2[[#This Row],[FECHA INICIO DE LABORES EN OBRA]])=YEAR(TODAY())),MONTH(TODAY()-30)&amp;"-"&amp;YEAR(TODAY()),"No Aplica")),"No Aplica")</f>
        <v>No Aplica</v>
      </c>
    </row>
    <row r="1281" spans="1:30" x14ac:dyDescent="0.25">
      <c r="A1281" s="13" t="s">
        <v>5929</v>
      </c>
      <c r="B1281" s="15" t="s">
        <v>5930</v>
      </c>
      <c r="C1281" s="15" t="s">
        <v>5930</v>
      </c>
      <c r="D1281" s="15" t="s">
        <v>1847</v>
      </c>
      <c r="E1281" s="15" t="s">
        <v>1848</v>
      </c>
      <c r="F1281" s="39">
        <v>27379</v>
      </c>
      <c r="G1281" s="15">
        <v>2</v>
      </c>
      <c r="H1281" s="15" t="s">
        <v>2197</v>
      </c>
      <c r="I1281" s="15" t="s">
        <v>5946</v>
      </c>
      <c r="J1281" s="15" t="s">
        <v>5986</v>
      </c>
      <c r="K1281" s="15" t="s">
        <v>2017</v>
      </c>
      <c r="L1281" s="40" t="s">
        <v>6</v>
      </c>
      <c r="M1281" s="39"/>
      <c r="N1281" s="41" t="s">
        <v>2063</v>
      </c>
      <c r="O1281" s="39">
        <v>44896</v>
      </c>
      <c r="P1281" s="40">
        <v>1</v>
      </c>
      <c r="Q1281" s="40">
        <v>4</v>
      </c>
      <c r="R1281" s="40" t="str">
        <f>IFERROR(VLOOKUP(Tabla2[[#This Row],[CONTRATISTA PRNCIPAL]],Hoja1!$L$5:$M$9,2,FALSE),"CJV")</f>
        <v>CJV</v>
      </c>
      <c r="S1281" s="40" t="str">
        <f>IF(Tabla2[[#This Row],[EMPRESA]]=Tabla2[[#This Row],[CONTRATISTA PRNCIPAL]],"Principal","Secundaria")</f>
        <v>Principal</v>
      </c>
      <c r="T1281" s="42">
        <f>IFERROR(1/COUNTIF(Tabla2[CONTRATISTA PRNCIPAL],Tabla2[[#This Row],[CONTRATISTA PRNCIPAL]]),0)</f>
        <v>0.00641025641025641</v>
      </c>
      <c r="U1281" s="43">
        <f>IF(((TODAY()-Tabla2[[#This Row],[FECHA NACIMIENTO]])/365)&lt;18,"Corregir", IF(((TODAY()-Tabla2[[#This Row],[FECHA NACIMIENTO]])/365)&gt;80, "Corregir",ROUNDDOWN(((TODAY()-Tabla2[[#This Row],[FECHA NACIMIENTO]])/365),0)))</f>
        <v>48</v>
      </c>
      <c r="V12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81" s="44" t="str">
        <f>+IF(Tabla2[[#This Row],[Edad]]="Corregir","Corregir","Ok")</f>
        <v>Ok</v>
      </c>
      <c r="X1281" s="42" t="str">
        <f>+IFERROR(VLOOKUP(Tabla2[[#This Row],[DISTRITO SEGÚN DNI]],Hoja1!$A$2:$B$32,2,FALSE),"No")</f>
        <v>SANTA ANITA</v>
      </c>
      <c r="Y1281" s="42" t="str">
        <f>IF(OR(LOWER(Tabla2[[#This Row],[GENERO]])="masculino", LOWER(Tabla2[[#This Row],[GENERO]])="femenino"),"OK","Corregir")</f>
        <v>OK</v>
      </c>
      <c r="Z1281" s="42" t="str">
        <f>+IF(Tabla2[[#This Row],[Nro. DNI / CE]]="","Corregir",IF(LEN(Tabla2[[#This Row],[Nro. DNI / CE]])&gt;=8,"OK","Corregir"))</f>
        <v>OK</v>
      </c>
      <c r="AA1281" s="42">
        <f>COUNTIF(Tabla2[APELLIDOS Y NOMBRES],Tabla2[[#This Row],[APELLIDOS Y NOMBRES]])</f>
        <v>1</v>
      </c>
      <c r="AB1281" s="42">
        <f>IF(Tabla2[[#This Row],[Trabajador]]&gt;1,1/Tabla2[[#This Row],[Trabajador]],Tabla2[[#This Row],[Trabajador]])</f>
        <v>1</v>
      </c>
      <c r="AC1281" t="str">
        <f>+IFERROR(IF(Tabla2[[#This Row],[FECHA CESE/BAJA]]="","No Aplica",IF(AND(MONTH(Tabla2[[#This Row],[FECHA CESE/BAJA]])=MONTH(TODAY()-30),YEAR(Tabla2[[#This Row],[FECHA CESE/BAJA]])=YEAR(TODAY())),MONTH(TODAY()-30)&amp;"-"&amp;YEAR(TODAY()),"Borrar")),"No aplica")</f>
        <v>No Aplica</v>
      </c>
      <c r="AD1281" t="str">
        <f>+IFERROR(IF(Tabla2[[#This Row],[FECHA INICIO DE LABORES EN OBRA]]="","No Aplica",IF(AND(MONTH(Tabla2[[#This Row],[FECHA INICIO DE LABORES EN OBRA]])=MONTH(TODAY()-30),YEAR(Tabla2[[#This Row],[FECHA INICIO DE LABORES EN OBRA]])=YEAR(TODAY())),MONTH(TODAY()-30)&amp;"-"&amp;YEAR(TODAY()),"No Aplica")),"No Aplica")</f>
        <v>No Aplica</v>
      </c>
    </row>
    <row r="1282" spans="1:30" x14ac:dyDescent="0.25">
      <c r="A1282" s="13" t="s">
        <v>5929</v>
      </c>
      <c r="B1282" s="15" t="s">
        <v>5930</v>
      </c>
      <c r="C1282" s="15" t="s">
        <v>5930</v>
      </c>
      <c r="D1282" s="15" t="s">
        <v>5987</v>
      </c>
      <c r="E1282" s="15" t="s">
        <v>5988</v>
      </c>
      <c r="F1282" s="39">
        <v>22934</v>
      </c>
      <c r="G1282" s="15">
        <v>2</v>
      </c>
      <c r="H1282" s="15" t="s">
        <v>2197</v>
      </c>
      <c r="I1282" s="15" t="s">
        <v>5946</v>
      </c>
      <c r="J1282" s="15" t="s">
        <v>5962</v>
      </c>
      <c r="K1282" s="15" t="s">
        <v>3795</v>
      </c>
      <c r="L1282" s="40" t="s">
        <v>6</v>
      </c>
      <c r="M1282" s="39"/>
      <c r="N1282" s="41" t="s">
        <v>2063</v>
      </c>
      <c r="O1282" s="39">
        <v>44893</v>
      </c>
      <c r="P1282" s="40">
        <v>1</v>
      </c>
      <c r="Q1282" s="40">
        <v>4</v>
      </c>
      <c r="R1282" s="40" t="str">
        <f>IFERROR(VLOOKUP(Tabla2[[#This Row],[CONTRATISTA PRNCIPAL]],Hoja1!$L$5:$M$9,2,FALSE),"CJV")</f>
        <v>CJV</v>
      </c>
      <c r="S1282" s="40" t="str">
        <f>IF(Tabla2[[#This Row],[EMPRESA]]=Tabla2[[#This Row],[CONTRATISTA PRNCIPAL]],"Principal","Secundaria")</f>
        <v>Principal</v>
      </c>
      <c r="T1282" s="42">
        <f>IFERROR(1/COUNTIF(Tabla2[CONTRATISTA PRNCIPAL],Tabla2[[#This Row],[CONTRATISTA PRNCIPAL]]),0)</f>
        <v>0.00641025641025641</v>
      </c>
      <c r="U1282" s="43">
        <f>IF(((TODAY()-Tabla2[[#This Row],[FECHA NACIMIENTO]])/365)&lt;18,"Corregir", IF(((TODAY()-Tabla2[[#This Row],[FECHA NACIMIENTO]])/365)&gt;80, "Corregir",ROUNDDOWN(((TODAY()-Tabla2[[#This Row],[FECHA NACIMIENTO]])/365),0)))</f>
        <v>61</v>
      </c>
      <c r="V12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282" s="44" t="str">
        <f>+IF(Tabla2[[#This Row],[Edad]]="Corregir","Corregir","Ok")</f>
        <v>Ok</v>
      </c>
      <c r="X1282" s="42" t="str">
        <f>+IFERROR(VLOOKUP(Tabla2[[#This Row],[DISTRITO SEGÚN DNI]],Hoja1!$A$2:$B$32,2,FALSE),"No")</f>
        <v>No</v>
      </c>
      <c r="Y1282" s="42" t="str">
        <f>IF(OR(LOWER(Tabla2[[#This Row],[GENERO]])="masculino", LOWER(Tabla2[[#This Row],[GENERO]])="femenino"),"OK","Corregir")</f>
        <v>OK</v>
      </c>
      <c r="Z1282" s="42" t="str">
        <f>+IF(Tabla2[[#This Row],[Nro. DNI / CE]]="","Corregir",IF(LEN(Tabla2[[#This Row],[Nro. DNI / CE]])&gt;=8,"OK","Corregir"))</f>
        <v>OK</v>
      </c>
      <c r="AA1282" s="42">
        <f>COUNTIF(Tabla2[APELLIDOS Y NOMBRES],Tabla2[[#This Row],[APELLIDOS Y NOMBRES]])</f>
        <v>1</v>
      </c>
      <c r="AB1282" s="42">
        <f>IF(Tabla2[[#This Row],[Trabajador]]&gt;1,1/Tabla2[[#This Row],[Trabajador]],Tabla2[[#This Row],[Trabajador]])</f>
        <v>1</v>
      </c>
      <c r="AC1282" t="str">
        <f>+IFERROR(IF(Tabla2[[#This Row],[FECHA CESE/BAJA]]="","No Aplica",IF(AND(MONTH(Tabla2[[#This Row],[FECHA CESE/BAJA]])=MONTH(TODAY()-30),YEAR(Tabla2[[#This Row],[FECHA CESE/BAJA]])=YEAR(TODAY())),MONTH(TODAY()-30)&amp;"-"&amp;YEAR(TODAY()),"Borrar")),"No aplica")</f>
        <v>No Aplica</v>
      </c>
      <c r="AD1282" t="str">
        <f>+IFERROR(IF(Tabla2[[#This Row],[FECHA INICIO DE LABORES EN OBRA]]="","No Aplica",IF(AND(MONTH(Tabla2[[#This Row],[FECHA INICIO DE LABORES EN OBRA]])=MONTH(TODAY()-30),YEAR(Tabla2[[#This Row],[FECHA INICIO DE LABORES EN OBRA]])=YEAR(TODAY())),MONTH(TODAY()-30)&amp;"-"&amp;YEAR(TODAY()),"No Aplica")),"No Aplica")</f>
        <v>No Aplica</v>
      </c>
    </row>
    <row r="1283" spans="1:30" x14ac:dyDescent="0.25">
      <c r="A1283" s="13" t="s">
        <v>5929</v>
      </c>
      <c r="B1283" s="15" t="s">
        <v>5930</v>
      </c>
      <c r="C1283" s="15" t="s">
        <v>5930</v>
      </c>
      <c r="D1283" s="15" t="s">
        <v>5989</v>
      </c>
      <c r="E1283" s="15" t="s">
        <v>5990</v>
      </c>
      <c r="F1283" s="39">
        <v>31459</v>
      </c>
      <c r="G1283" s="15">
        <v>2</v>
      </c>
      <c r="H1283" s="15" t="s">
        <v>2197</v>
      </c>
      <c r="I1283" s="15" t="s">
        <v>5933</v>
      </c>
      <c r="J1283" s="15" t="s">
        <v>5991</v>
      </c>
      <c r="K1283" s="15" t="s">
        <v>2182</v>
      </c>
      <c r="L1283" s="40" t="s">
        <v>6</v>
      </c>
      <c r="M1283" s="39"/>
      <c r="N1283" s="41" t="s">
        <v>2063</v>
      </c>
      <c r="O1283" s="39">
        <v>43524</v>
      </c>
      <c r="P1283" s="40">
        <v>1</v>
      </c>
      <c r="Q1283" s="40">
        <v>4</v>
      </c>
      <c r="R1283" s="40" t="str">
        <f>IFERROR(VLOOKUP(Tabla2[[#This Row],[CONTRATISTA PRNCIPAL]],Hoja1!$L$5:$M$9,2,FALSE),"CJV")</f>
        <v>CJV</v>
      </c>
      <c r="S1283" s="40" t="str">
        <f>IF(Tabla2[[#This Row],[EMPRESA]]=Tabla2[[#This Row],[CONTRATISTA PRNCIPAL]],"Principal","Secundaria")</f>
        <v>Principal</v>
      </c>
      <c r="T1283" s="42">
        <f>IFERROR(1/COUNTIF(Tabla2[CONTRATISTA PRNCIPAL],Tabla2[[#This Row],[CONTRATISTA PRNCIPAL]]),0)</f>
        <v>0.00641025641025641</v>
      </c>
      <c r="U1283" s="43">
        <f>IF(((TODAY()-Tabla2[[#This Row],[FECHA NACIMIENTO]])/365)&lt;18,"Corregir", IF(((TODAY()-Tabla2[[#This Row],[FECHA NACIMIENTO]])/365)&gt;80, "Corregir",ROUNDDOWN(((TODAY()-Tabla2[[#This Row],[FECHA NACIMIENTO]])/365),0)))</f>
        <v>37</v>
      </c>
      <c r="V12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83" s="44" t="str">
        <f>+IF(Tabla2[[#This Row],[Edad]]="Corregir","Corregir","Ok")</f>
        <v>Ok</v>
      </c>
      <c r="X1283" s="42" t="str">
        <f>+IFERROR(VLOOKUP(Tabla2[[#This Row],[DISTRITO SEGÚN DNI]],Hoja1!$A$2:$B$32,2,FALSE),"No")</f>
        <v>No</v>
      </c>
      <c r="Y1283" s="42" t="str">
        <f>IF(OR(LOWER(Tabla2[[#This Row],[GENERO]])="masculino", LOWER(Tabla2[[#This Row],[GENERO]])="femenino"),"OK","Corregir")</f>
        <v>OK</v>
      </c>
      <c r="Z1283" s="42" t="str">
        <f>+IF(Tabla2[[#This Row],[Nro. DNI / CE]]="","Corregir",IF(LEN(Tabla2[[#This Row],[Nro. DNI / CE]])&gt;=8,"OK","Corregir"))</f>
        <v>OK</v>
      </c>
      <c r="AA1283" s="42">
        <f>COUNTIF(Tabla2[APELLIDOS Y NOMBRES],Tabla2[[#This Row],[APELLIDOS Y NOMBRES]])</f>
        <v>1</v>
      </c>
      <c r="AB1283" s="42">
        <f>IF(Tabla2[[#This Row],[Trabajador]]&gt;1,1/Tabla2[[#This Row],[Trabajador]],Tabla2[[#This Row],[Trabajador]])</f>
        <v>1</v>
      </c>
      <c r="AC1283" t="str">
        <f>+IFERROR(IF(Tabla2[[#This Row],[FECHA CESE/BAJA]]="","No Aplica",IF(AND(MONTH(Tabla2[[#This Row],[FECHA CESE/BAJA]])=MONTH(TODAY()-30),YEAR(Tabla2[[#This Row],[FECHA CESE/BAJA]])=YEAR(TODAY())),MONTH(TODAY()-30)&amp;"-"&amp;YEAR(TODAY()),"Borrar")),"No aplica")</f>
        <v>No Aplica</v>
      </c>
      <c r="AD1283" t="str">
        <f>+IFERROR(IF(Tabla2[[#This Row],[FECHA INICIO DE LABORES EN OBRA]]="","No Aplica",IF(AND(MONTH(Tabla2[[#This Row],[FECHA INICIO DE LABORES EN OBRA]])=MONTH(TODAY()-30),YEAR(Tabla2[[#This Row],[FECHA INICIO DE LABORES EN OBRA]])=YEAR(TODAY())),MONTH(TODAY()-30)&amp;"-"&amp;YEAR(TODAY()),"No Aplica")),"No Aplica")</f>
        <v>No Aplica</v>
      </c>
    </row>
    <row r="1284" spans="1:30" x14ac:dyDescent="0.25">
      <c r="A1284" s="13" t="s">
        <v>5929</v>
      </c>
      <c r="B1284" s="15" t="s">
        <v>5930</v>
      </c>
      <c r="C1284" s="15" t="s">
        <v>5930</v>
      </c>
      <c r="D1284" s="15" t="s">
        <v>932</v>
      </c>
      <c r="E1284" s="15" t="s">
        <v>933</v>
      </c>
      <c r="F1284" s="39">
        <v>35047</v>
      </c>
      <c r="G1284" s="15">
        <v>2</v>
      </c>
      <c r="H1284" s="15" t="s">
        <v>2197</v>
      </c>
      <c r="I1284" s="15" t="s">
        <v>3476</v>
      </c>
      <c r="J1284" s="15" t="s">
        <v>5992</v>
      </c>
      <c r="K1284" s="15" t="s">
        <v>34</v>
      </c>
      <c r="L1284" s="40" t="s">
        <v>6</v>
      </c>
      <c r="M1284" s="39"/>
      <c r="N1284" s="41" t="s">
        <v>2063</v>
      </c>
      <c r="O1284" s="39">
        <v>43537</v>
      </c>
      <c r="P1284" s="40">
        <v>1</v>
      </c>
      <c r="Q1284" s="40">
        <v>4</v>
      </c>
      <c r="R1284" s="40" t="str">
        <f>IFERROR(VLOOKUP(Tabla2[[#This Row],[CONTRATISTA PRNCIPAL]],Hoja1!$L$5:$M$9,2,FALSE),"CJV")</f>
        <v>CJV</v>
      </c>
      <c r="S1284" s="40" t="str">
        <f>IF(Tabla2[[#This Row],[EMPRESA]]=Tabla2[[#This Row],[CONTRATISTA PRNCIPAL]],"Principal","Secundaria")</f>
        <v>Principal</v>
      </c>
      <c r="T1284" s="42">
        <f>IFERROR(1/COUNTIF(Tabla2[CONTRATISTA PRNCIPAL],Tabla2[[#This Row],[CONTRATISTA PRNCIPAL]]),0)</f>
        <v>0.00641025641025641</v>
      </c>
      <c r="U1284" s="43">
        <f>IF(((TODAY()-Tabla2[[#This Row],[FECHA NACIMIENTO]])/365)&lt;18,"Corregir", IF(((TODAY()-Tabla2[[#This Row],[FECHA NACIMIENTO]])/365)&gt;80, "Corregir",ROUNDDOWN(((TODAY()-Tabla2[[#This Row],[FECHA NACIMIENTO]])/365),0)))</f>
        <v>27</v>
      </c>
      <c r="V12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84" s="44" t="str">
        <f>+IF(Tabla2[[#This Row],[Edad]]="Corregir","Corregir","Ok")</f>
        <v>Ok</v>
      </c>
      <c r="X1284" s="42" t="str">
        <f>+IFERROR(VLOOKUP(Tabla2[[#This Row],[DISTRITO SEGÚN DNI]],Hoja1!$A$2:$B$32,2,FALSE),"No")</f>
        <v>SANTA ANITA</v>
      </c>
      <c r="Y1284" s="42" t="str">
        <f>IF(OR(LOWER(Tabla2[[#This Row],[GENERO]])="masculino", LOWER(Tabla2[[#This Row],[GENERO]])="femenino"),"OK","Corregir")</f>
        <v>OK</v>
      </c>
      <c r="Z1284" s="42" t="str">
        <f>+IF(Tabla2[[#This Row],[Nro. DNI / CE]]="","Corregir",IF(LEN(Tabla2[[#This Row],[Nro. DNI / CE]])&gt;=8,"OK","Corregir"))</f>
        <v>OK</v>
      </c>
      <c r="AA1284" s="42">
        <f>COUNTIF(Tabla2[APELLIDOS Y NOMBRES],Tabla2[[#This Row],[APELLIDOS Y NOMBRES]])</f>
        <v>1</v>
      </c>
      <c r="AB1284" s="42">
        <f>IF(Tabla2[[#This Row],[Trabajador]]&gt;1,1/Tabla2[[#This Row],[Trabajador]],Tabla2[[#This Row],[Trabajador]])</f>
        <v>1</v>
      </c>
      <c r="AC1284" t="str">
        <f>+IFERROR(IF(Tabla2[[#This Row],[FECHA CESE/BAJA]]="","No Aplica",IF(AND(MONTH(Tabla2[[#This Row],[FECHA CESE/BAJA]])=MONTH(TODAY()-30),YEAR(Tabla2[[#This Row],[FECHA CESE/BAJA]])=YEAR(TODAY())),MONTH(TODAY()-30)&amp;"-"&amp;YEAR(TODAY()),"Borrar")),"No aplica")</f>
        <v>No Aplica</v>
      </c>
      <c r="AD1284" t="str">
        <f>+IFERROR(IF(Tabla2[[#This Row],[FECHA INICIO DE LABORES EN OBRA]]="","No Aplica",IF(AND(MONTH(Tabla2[[#This Row],[FECHA INICIO DE LABORES EN OBRA]])=MONTH(TODAY()-30),YEAR(Tabla2[[#This Row],[FECHA INICIO DE LABORES EN OBRA]])=YEAR(TODAY())),MONTH(TODAY()-30)&amp;"-"&amp;YEAR(TODAY()),"No Aplica")),"No Aplica")</f>
        <v>No Aplica</v>
      </c>
    </row>
    <row r="1285" spans="1:30" x14ac:dyDescent="0.25">
      <c r="A1285" s="13" t="s">
        <v>5929</v>
      </c>
      <c r="B1285" s="15" t="s">
        <v>5930</v>
      </c>
      <c r="C1285" s="15" t="s">
        <v>5930</v>
      </c>
      <c r="D1285" s="15" t="s">
        <v>878</v>
      </c>
      <c r="E1285" s="15" t="s">
        <v>879</v>
      </c>
      <c r="F1285" s="39">
        <v>35788</v>
      </c>
      <c r="G1285" s="15">
        <v>2</v>
      </c>
      <c r="H1285" s="15" t="s">
        <v>2197</v>
      </c>
      <c r="I1285" s="15" t="s">
        <v>5993</v>
      </c>
      <c r="J1285" s="15" t="s">
        <v>5994</v>
      </c>
      <c r="K1285" s="15" t="s">
        <v>34</v>
      </c>
      <c r="L1285" s="40" t="s">
        <v>6</v>
      </c>
      <c r="M1285" s="39"/>
      <c r="N1285" s="41" t="s">
        <v>2063</v>
      </c>
      <c r="O1285" s="39">
        <v>44294</v>
      </c>
      <c r="P1285" s="40">
        <v>1</v>
      </c>
      <c r="Q1285" s="40">
        <v>4</v>
      </c>
      <c r="R1285" s="40" t="str">
        <f>IFERROR(VLOOKUP(Tabla2[[#This Row],[CONTRATISTA PRNCIPAL]],Hoja1!$L$5:$M$9,2,FALSE),"CJV")</f>
        <v>CJV</v>
      </c>
      <c r="S1285" s="40" t="str">
        <f>IF(Tabla2[[#This Row],[EMPRESA]]=Tabla2[[#This Row],[CONTRATISTA PRNCIPAL]],"Principal","Secundaria")</f>
        <v>Principal</v>
      </c>
      <c r="T1285" s="42">
        <f>IFERROR(1/COUNTIF(Tabla2[CONTRATISTA PRNCIPAL],Tabla2[[#This Row],[CONTRATISTA PRNCIPAL]]),0)</f>
        <v>0.00641025641025641</v>
      </c>
      <c r="U1285" s="43">
        <f>IF(((TODAY()-Tabla2[[#This Row],[FECHA NACIMIENTO]])/365)&lt;18,"Corregir", IF(((TODAY()-Tabla2[[#This Row],[FECHA NACIMIENTO]])/365)&gt;80, "Corregir",ROUNDDOWN(((TODAY()-Tabla2[[#This Row],[FECHA NACIMIENTO]])/365),0)))</f>
        <v>25</v>
      </c>
      <c r="V12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85" s="44" t="str">
        <f>+IF(Tabla2[[#This Row],[Edad]]="Corregir","Corregir","Ok")</f>
        <v>Ok</v>
      </c>
      <c r="X1285" s="42" t="str">
        <f>+IFERROR(VLOOKUP(Tabla2[[#This Row],[DISTRITO SEGÚN DNI]],Hoja1!$A$2:$B$32,2,FALSE),"No")</f>
        <v>SANTA ANITA</v>
      </c>
      <c r="Y1285" s="42" t="str">
        <f>IF(OR(LOWER(Tabla2[[#This Row],[GENERO]])="masculino", LOWER(Tabla2[[#This Row],[GENERO]])="femenino"),"OK","Corregir")</f>
        <v>OK</v>
      </c>
      <c r="Z1285" s="42" t="str">
        <f>+IF(Tabla2[[#This Row],[Nro. DNI / CE]]="","Corregir",IF(LEN(Tabla2[[#This Row],[Nro. DNI / CE]])&gt;=8,"OK","Corregir"))</f>
        <v>OK</v>
      </c>
      <c r="AA1285" s="42">
        <f>COUNTIF(Tabla2[APELLIDOS Y NOMBRES],Tabla2[[#This Row],[APELLIDOS Y NOMBRES]])</f>
        <v>1</v>
      </c>
      <c r="AB1285" s="42">
        <f>IF(Tabla2[[#This Row],[Trabajador]]&gt;1,1/Tabla2[[#This Row],[Trabajador]],Tabla2[[#This Row],[Trabajador]])</f>
        <v>1</v>
      </c>
      <c r="AC1285" t="str">
        <f>+IFERROR(IF(Tabla2[[#This Row],[FECHA CESE/BAJA]]="","No Aplica",IF(AND(MONTH(Tabla2[[#This Row],[FECHA CESE/BAJA]])=MONTH(TODAY()-30),YEAR(Tabla2[[#This Row],[FECHA CESE/BAJA]])=YEAR(TODAY())),MONTH(TODAY()-30)&amp;"-"&amp;YEAR(TODAY()),"Borrar")),"No aplica")</f>
        <v>No Aplica</v>
      </c>
      <c r="AD1285" t="str">
        <f>+IFERROR(IF(Tabla2[[#This Row],[FECHA INICIO DE LABORES EN OBRA]]="","No Aplica",IF(AND(MONTH(Tabla2[[#This Row],[FECHA INICIO DE LABORES EN OBRA]])=MONTH(TODAY()-30),YEAR(Tabla2[[#This Row],[FECHA INICIO DE LABORES EN OBRA]])=YEAR(TODAY())),MONTH(TODAY()-30)&amp;"-"&amp;YEAR(TODAY()),"No Aplica")),"No Aplica")</f>
        <v>No Aplica</v>
      </c>
    </row>
    <row r="1286" spans="1:30" x14ac:dyDescent="0.25">
      <c r="A1286" s="13" t="s">
        <v>5929</v>
      </c>
      <c r="B1286" s="15" t="s">
        <v>5930</v>
      </c>
      <c r="C1286" s="15" t="s">
        <v>5930</v>
      </c>
      <c r="D1286" s="15" t="s">
        <v>5995</v>
      </c>
      <c r="E1286" s="15" t="s">
        <v>5996</v>
      </c>
      <c r="F1286" s="39">
        <v>35623</v>
      </c>
      <c r="G1286" s="15">
        <v>2</v>
      </c>
      <c r="H1286" s="15" t="s">
        <v>2197</v>
      </c>
      <c r="I1286" s="15" t="s">
        <v>3476</v>
      </c>
      <c r="J1286" s="15" t="s">
        <v>5960</v>
      </c>
      <c r="K1286" s="15" t="s">
        <v>5997</v>
      </c>
      <c r="L1286" s="40" t="s">
        <v>6</v>
      </c>
      <c r="M1286" s="39"/>
      <c r="N1286" s="41" t="s">
        <v>2063</v>
      </c>
      <c r="O1286" s="39">
        <v>44456</v>
      </c>
      <c r="P1286" s="40">
        <v>1</v>
      </c>
      <c r="Q1286" s="40">
        <v>4</v>
      </c>
      <c r="R1286" s="40" t="str">
        <f>IFERROR(VLOOKUP(Tabla2[[#This Row],[CONTRATISTA PRNCIPAL]],Hoja1!$L$5:$M$9,2,FALSE),"CJV")</f>
        <v>CJV</v>
      </c>
      <c r="S1286" s="40" t="str">
        <f>IF(Tabla2[[#This Row],[EMPRESA]]=Tabla2[[#This Row],[CONTRATISTA PRNCIPAL]],"Principal","Secundaria")</f>
        <v>Principal</v>
      </c>
      <c r="T1286" s="42">
        <f>IFERROR(1/COUNTIF(Tabla2[CONTRATISTA PRNCIPAL],Tabla2[[#This Row],[CONTRATISTA PRNCIPAL]]),0)</f>
        <v>0.00641025641025641</v>
      </c>
      <c r="U1286" s="43">
        <f>IF(((TODAY()-Tabla2[[#This Row],[FECHA NACIMIENTO]])/365)&lt;18,"Corregir", IF(((TODAY()-Tabla2[[#This Row],[FECHA NACIMIENTO]])/365)&gt;80, "Corregir",ROUNDDOWN(((TODAY()-Tabla2[[#This Row],[FECHA NACIMIENTO]])/365),0)))</f>
        <v>26</v>
      </c>
      <c r="V12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86" s="44" t="str">
        <f>+IF(Tabla2[[#This Row],[Edad]]="Corregir","Corregir","Ok")</f>
        <v>Ok</v>
      </c>
      <c r="X1286" s="42" t="str">
        <f>+IFERROR(VLOOKUP(Tabla2[[#This Row],[DISTRITO SEGÚN DNI]],Hoja1!$A$2:$B$32,2,FALSE),"No")</f>
        <v>No</v>
      </c>
      <c r="Y1286" s="42" t="str">
        <f>IF(OR(LOWER(Tabla2[[#This Row],[GENERO]])="masculino", LOWER(Tabla2[[#This Row],[GENERO]])="femenino"),"OK","Corregir")</f>
        <v>OK</v>
      </c>
      <c r="Z1286" s="42" t="str">
        <f>+IF(Tabla2[[#This Row],[Nro. DNI / CE]]="","Corregir",IF(LEN(Tabla2[[#This Row],[Nro. DNI / CE]])&gt;=8,"OK","Corregir"))</f>
        <v>OK</v>
      </c>
      <c r="AA1286" s="42">
        <f>COUNTIF(Tabla2[APELLIDOS Y NOMBRES],Tabla2[[#This Row],[APELLIDOS Y NOMBRES]])</f>
        <v>1</v>
      </c>
      <c r="AB1286" s="42">
        <f>IF(Tabla2[[#This Row],[Trabajador]]&gt;1,1/Tabla2[[#This Row],[Trabajador]],Tabla2[[#This Row],[Trabajador]])</f>
        <v>1</v>
      </c>
      <c r="AC1286" t="str">
        <f>+IFERROR(IF(Tabla2[[#This Row],[FECHA CESE/BAJA]]="","No Aplica",IF(AND(MONTH(Tabla2[[#This Row],[FECHA CESE/BAJA]])=MONTH(TODAY()-30),YEAR(Tabla2[[#This Row],[FECHA CESE/BAJA]])=YEAR(TODAY())),MONTH(TODAY()-30)&amp;"-"&amp;YEAR(TODAY()),"Borrar")),"No aplica")</f>
        <v>No Aplica</v>
      </c>
      <c r="AD1286" t="str">
        <f>+IFERROR(IF(Tabla2[[#This Row],[FECHA INICIO DE LABORES EN OBRA]]="","No Aplica",IF(AND(MONTH(Tabla2[[#This Row],[FECHA INICIO DE LABORES EN OBRA]])=MONTH(TODAY()-30),YEAR(Tabla2[[#This Row],[FECHA INICIO DE LABORES EN OBRA]])=YEAR(TODAY())),MONTH(TODAY()-30)&amp;"-"&amp;YEAR(TODAY()),"No Aplica")),"No Aplica")</f>
        <v>No Aplica</v>
      </c>
    </row>
    <row r="1287" spans="1:30" x14ac:dyDescent="0.25">
      <c r="A1287" s="13" t="s">
        <v>5929</v>
      </c>
      <c r="B1287" s="15" t="s">
        <v>5930</v>
      </c>
      <c r="C1287" s="15" t="s">
        <v>5930</v>
      </c>
      <c r="D1287" s="15" t="s">
        <v>5998</v>
      </c>
      <c r="E1287" s="15" t="s">
        <v>5999</v>
      </c>
      <c r="F1287" s="39">
        <v>31522</v>
      </c>
      <c r="G1287" s="15">
        <v>2</v>
      </c>
      <c r="H1287" s="15" t="s">
        <v>2192</v>
      </c>
      <c r="I1287" s="15" t="s">
        <v>5946</v>
      </c>
      <c r="J1287" s="15" t="s">
        <v>6000</v>
      </c>
      <c r="K1287" s="15" t="s">
        <v>2272</v>
      </c>
      <c r="L1287" s="40" t="s">
        <v>6</v>
      </c>
      <c r="M1287" s="39"/>
      <c r="N1287" s="41" t="s">
        <v>2063</v>
      </c>
      <c r="O1287" s="39">
        <v>44896</v>
      </c>
      <c r="P1287" s="40">
        <v>1</v>
      </c>
      <c r="Q1287" s="40">
        <v>4</v>
      </c>
      <c r="R1287" s="40" t="str">
        <f>IFERROR(VLOOKUP(Tabla2[[#This Row],[CONTRATISTA PRNCIPAL]],Hoja1!$L$5:$M$9,2,FALSE),"CJV")</f>
        <v>CJV</v>
      </c>
      <c r="S1287" s="40" t="str">
        <f>IF(Tabla2[[#This Row],[EMPRESA]]=Tabla2[[#This Row],[CONTRATISTA PRNCIPAL]],"Principal","Secundaria")</f>
        <v>Principal</v>
      </c>
      <c r="T1287" s="42">
        <f>IFERROR(1/COUNTIF(Tabla2[CONTRATISTA PRNCIPAL],Tabla2[[#This Row],[CONTRATISTA PRNCIPAL]]),0)</f>
        <v>0.00641025641025641</v>
      </c>
      <c r="U1287" s="43">
        <f>IF(((TODAY()-Tabla2[[#This Row],[FECHA NACIMIENTO]])/365)&lt;18,"Corregir", IF(((TODAY()-Tabla2[[#This Row],[FECHA NACIMIENTO]])/365)&gt;80, "Corregir",ROUNDDOWN(((TODAY()-Tabla2[[#This Row],[FECHA NACIMIENTO]])/365),0)))</f>
        <v>37</v>
      </c>
      <c r="V12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87" s="44" t="str">
        <f>+IF(Tabla2[[#This Row],[Edad]]="Corregir","Corregir","Ok")</f>
        <v>Ok</v>
      </c>
      <c r="X1287" s="42" t="str">
        <f>+IFERROR(VLOOKUP(Tabla2[[#This Row],[DISTRITO SEGÚN DNI]],Hoja1!$A$2:$B$32,2,FALSE),"No")</f>
        <v>No</v>
      </c>
      <c r="Y1287" s="42" t="str">
        <f>IF(OR(LOWER(Tabla2[[#This Row],[GENERO]])="masculino", LOWER(Tabla2[[#This Row],[GENERO]])="femenino"),"OK","Corregir")</f>
        <v>OK</v>
      </c>
      <c r="Z1287" s="42" t="str">
        <f>+IF(Tabla2[[#This Row],[Nro. DNI / CE]]="","Corregir",IF(LEN(Tabla2[[#This Row],[Nro. DNI / CE]])&gt;=8,"OK","Corregir"))</f>
        <v>OK</v>
      </c>
      <c r="AA1287" s="42">
        <f>COUNTIF(Tabla2[APELLIDOS Y NOMBRES],Tabla2[[#This Row],[APELLIDOS Y NOMBRES]])</f>
        <v>1</v>
      </c>
      <c r="AB1287" s="42">
        <f>IF(Tabla2[[#This Row],[Trabajador]]&gt;1,1/Tabla2[[#This Row],[Trabajador]],Tabla2[[#This Row],[Trabajador]])</f>
        <v>1</v>
      </c>
      <c r="AC1287" t="str">
        <f>+IFERROR(IF(Tabla2[[#This Row],[FECHA CESE/BAJA]]="","No Aplica",IF(AND(MONTH(Tabla2[[#This Row],[FECHA CESE/BAJA]])=MONTH(TODAY()-30),YEAR(Tabla2[[#This Row],[FECHA CESE/BAJA]])=YEAR(TODAY())),MONTH(TODAY()-30)&amp;"-"&amp;YEAR(TODAY()),"Borrar")),"No aplica")</f>
        <v>No Aplica</v>
      </c>
      <c r="AD1287" t="str">
        <f>+IFERROR(IF(Tabla2[[#This Row],[FECHA INICIO DE LABORES EN OBRA]]="","No Aplica",IF(AND(MONTH(Tabla2[[#This Row],[FECHA INICIO DE LABORES EN OBRA]])=MONTH(TODAY()-30),YEAR(Tabla2[[#This Row],[FECHA INICIO DE LABORES EN OBRA]])=YEAR(TODAY())),MONTH(TODAY()-30)&amp;"-"&amp;YEAR(TODAY()),"No Aplica")),"No Aplica")</f>
        <v>No Aplica</v>
      </c>
    </row>
    <row r="1288" spans="1:30" x14ac:dyDescent="0.25">
      <c r="A1288" s="13" t="s">
        <v>5929</v>
      </c>
      <c r="B1288" s="15" t="s">
        <v>5930</v>
      </c>
      <c r="C1288" s="15" t="s">
        <v>5930</v>
      </c>
      <c r="D1288" s="15" t="s">
        <v>1849</v>
      </c>
      <c r="E1288" s="15" t="s">
        <v>1850</v>
      </c>
      <c r="F1288" s="39">
        <v>30885</v>
      </c>
      <c r="G1288" s="15">
        <v>2</v>
      </c>
      <c r="H1288" s="15" t="s">
        <v>2197</v>
      </c>
      <c r="I1288" s="15" t="s">
        <v>5933</v>
      </c>
      <c r="J1288" s="15" t="s">
        <v>6001</v>
      </c>
      <c r="K1288" s="15" t="s">
        <v>2022</v>
      </c>
      <c r="L1288" s="40" t="s">
        <v>6</v>
      </c>
      <c r="M1288" s="39"/>
      <c r="N1288" s="41" t="s">
        <v>2063</v>
      </c>
      <c r="O1288" s="39">
        <v>45086</v>
      </c>
      <c r="P1288" s="40">
        <v>1</v>
      </c>
      <c r="Q1288" s="40">
        <v>4</v>
      </c>
      <c r="R1288" s="40" t="str">
        <f>IFERROR(VLOOKUP(Tabla2[[#This Row],[CONTRATISTA PRNCIPAL]],Hoja1!$L$5:$M$9,2,FALSE),"CJV")</f>
        <v>CJV</v>
      </c>
      <c r="S1288" s="40" t="str">
        <f>IF(Tabla2[[#This Row],[EMPRESA]]=Tabla2[[#This Row],[CONTRATISTA PRNCIPAL]],"Principal","Secundaria")</f>
        <v>Principal</v>
      </c>
      <c r="T1288" s="42">
        <f>IFERROR(1/COUNTIF(Tabla2[CONTRATISTA PRNCIPAL],Tabla2[[#This Row],[CONTRATISTA PRNCIPAL]]),0)</f>
        <v>0.00641025641025641</v>
      </c>
      <c r="U1288" s="43">
        <f>IF(((TODAY()-Tabla2[[#This Row],[FECHA NACIMIENTO]])/365)&lt;18,"Corregir", IF(((TODAY()-Tabla2[[#This Row],[FECHA NACIMIENTO]])/365)&gt;80, "Corregir",ROUNDDOWN(((TODAY()-Tabla2[[#This Row],[FECHA NACIMIENTO]])/365),0)))</f>
        <v>39</v>
      </c>
      <c r="V12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88" s="44" t="str">
        <f>+IF(Tabla2[[#This Row],[Edad]]="Corregir","Corregir","Ok")</f>
        <v>Ok</v>
      </c>
      <c r="X1288" s="42" t="str">
        <f>+IFERROR(VLOOKUP(Tabla2[[#This Row],[DISTRITO SEGÚN DNI]],Hoja1!$A$2:$B$32,2,FALSE),"No")</f>
        <v>CALLAO</v>
      </c>
      <c r="Y1288" s="42" t="str">
        <f>IF(OR(LOWER(Tabla2[[#This Row],[GENERO]])="masculino", LOWER(Tabla2[[#This Row],[GENERO]])="femenino"),"OK","Corregir")</f>
        <v>OK</v>
      </c>
      <c r="Z1288" s="42" t="str">
        <f>+IF(Tabla2[[#This Row],[Nro. DNI / CE]]="","Corregir",IF(LEN(Tabla2[[#This Row],[Nro. DNI / CE]])&gt;=8,"OK","Corregir"))</f>
        <v>OK</v>
      </c>
      <c r="AA1288" s="42">
        <f>COUNTIF(Tabla2[APELLIDOS Y NOMBRES],Tabla2[[#This Row],[APELLIDOS Y NOMBRES]])</f>
        <v>1</v>
      </c>
      <c r="AB1288" s="42">
        <f>IF(Tabla2[[#This Row],[Trabajador]]&gt;1,1/Tabla2[[#This Row],[Trabajador]],Tabla2[[#This Row],[Trabajador]])</f>
        <v>1</v>
      </c>
      <c r="AC1288" t="str">
        <f>+IFERROR(IF(Tabla2[[#This Row],[FECHA CESE/BAJA]]="","No Aplica",IF(AND(MONTH(Tabla2[[#This Row],[FECHA CESE/BAJA]])=MONTH(TODAY()-30),YEAR(Tabla2[[#This Row],[FECHA CESE/BAJA]])=YEAR(TODAY())),MONTH(TODAY()-30)&amp;"-"&amp;YEAR(TODAY()),"Borrar")),"No aplica")</f>
        <v>No Aplica</v>
      </c>
      <c r="AD1288" t="str">
        <f>+IFERROR(IF(Tabla2[[#This Row],[FECHA INICIO DE LABORES EN OBRA]]="","No Aplica",IF(AND(MONTH(Tabla2[[#This Row],[FECHA INICIO DE LABORES EN OBRA]])=MONTH(TODAY()-30),YEAR(Tabla2[[#This Row],[FECHA INICIO DE LABORES EN OBRA]])=YEAR(TODAY())),MONTH(TODAY()-30)&amp;"-"&amp;YEAR(TODAY()),"No Aplica")),"No Aplica")</f>
        <v>No Aplica</v>
      </c>
    </row>
    <row r="1289" spans="1:30" x14ac:dyDescent="0.25">
      <c r="A1289" s="13" t="s">
        <v>5929</v>
      </c>
      <c r="B1289" s="15" t="s">
        <v>5930</v>
      </c>
      <c r="C1289" s="15" t="s">
        <v>5930</v>
      </c>
      <c r="D1289" s="15" t="s">
        <v>6002</v>
      </c>
      <c r="E1289" s="15" t="s">
        <v>6003</v>
      </c>
      <c r="F1289" s="39">
        <v>31185</v>
      </c>
      <c r="G1289" s="15">
        <v>2</v>
      </c>
      <c r="H1289" s="15" t="s">
        <v>2197</v>
      </c>
      <c r="I1289" s="15" t="s">
        <v>3476</v>
      </c>
      <c r="J1289" s="15" t="s">
        <v>6004</v>
      </c>
      <c r="K1289" s="15" t="s">
        <v>6005</v>
      </c>
      <c r="L1289" s="40" t="s">
        <v>6</v>
      </c>
      <c r="M1289" s="39"/>
      <c r="N1289" s="41" t="s">
        <v>2063</v>
      </c>
      <c r="O1289" s="39">
        <v>42784</v>
      </c>
      <c r="P1289" s="40">
        <v>1</v>
      </c>
      <c r="Q1289" s="40">
        <v>4</v>
      </c>
      <c r="R1289" s="40" t="str">
        <f>IFERROR(VLOOKUP(Tabla2[[#This Row],[CONTRATISTA PRNCIPAL]],Hoja1!$L$5:$M$9,2,FALSE),"CJV")</f>
        <v>CJV</v>
      </c>
      <c r="S1289" s="40" t="str">
        <f>IF(Tabla2[[#This Row],[EMPRESA]]=Tabla2[[#This Row],[CONTRATISTA PRNCIPAL]],"Principal","Secundaria")</f>
        <v>Principal</v>
      </c>
      <c r="T1289" s="42">
        <f>IFERROR(1/COUNTIF(Tabla2[CONTRATISTA PRNCIPAL],Tabla2[[#This Row],[CONTRATISTA PRNCIPAL]]),0)</f>
        <v>0.00641025641025641</v>
      </c>
      <c r="U1289" s="43">
        <f>IF(((TODAY()-Tabla2[[#This Row],[FECHA NACIMIENTO]])/365)&lt;18,"Corregir", IF(((TODAY()-Tabla2[[#This Row],[FECHA NACIMIENTO]])/365)&gt;80, "Corregir",ROUNDDOWN(((TODAY()-Tabla2[[#This Row],[FECHA NACIMIENTO]])/365),0)))</f>
        <v>38</v>
      </c>
      <c r="V12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89" s="44" t="str">
        <f>+IF(Tabla2[[#This Row],[Edad]]="Corregir","Corregir","Ok")</f>
        <v>Ok</v>
      </c>
      <c r="X1289" s="42" t="str">
        <f>+IFERROR(VLOOKUP(Tabla2[[#This Row],[DISTRITO SEGÚN DNI]],Hoja1!$A$2:$B$32,2,FALSE),"No")</f>
        <v>No</v>
      </c>
      <c r="Y1289" s="42" t="str">
        <f>IF(OR(LOWER(Tabla2[[#This Row],[GENERO]])="masculino", LOWER(Tabla2[[#This Row],[GENERO]])="femenino"),"OK","Corregir")</f>
        <v>OK</v>
      </c>
      <c r="Z1289" s="42" t="str">
        <f>+IF(Tabla2[[#This Row],[Nro. DNI / CE]]="","Corregir",IF(LEN(Tabla2[[#This Row],[Nro. DNI / CE]])&gt;=8,"OK","Corregir"))</f>
        <v>OK</v>
      </c>
      <c r="AA1289" s="42">
        <f>COUNTIF(Tabla2[APELLIDOS Y NOMBRES],Tabla2[[#This Row],[APELLIDOS Y NOMBRES]])</f>
        <v>1</v>
      </c>
      <c r="AB1289" s="42">
        <f>IF(Tabla2[[#This Row],[Trabajador]]&gt;1,1/Tabla2[[#This Row],[Trabajador]],Tabla2[[#This Row],[Trabajador]])</f>
        <v>1</v>
      </c>
      <c r="AC1289" t="str">
        <f>+IFERROR(IF(Tabla2[[#This Row],[FECHA CESE/BAJA]]="","No Aplica",IF(AND(MONTH(Tabla2[[#This Row],[FECHA CESE/BAJA]])=MONTH(TODAY()-30),YEAR(Tabla2[[#This Row],[FECHA CESE/BAJA]])=YEAR(TODAY())),MONTH(TODAY()-30)&amp;"-"&amp;YEAR(TODAY()),"Borrar")),"No aplica")</f>
        <v>No Aplica</v>
      </c>
      <c r="AD1289" t="str">
        <f>+IFERROR(IF(Tabla2[[#This Row],[FECHA INICIO DE LABORES EN OBRA]]="","No Aplica",IF(AND(MONTH(Tabla2[[#This Row],[FECHA INICIO DE LABORES EN OBRA]])=MONTH(TODAY()-30),YEAR(Tabla2[[#This Row],[FECHA INICIO DE LABORES EN OBRA]])=YEAR(TODAY())),MONTH(TODAY()-30)&amp;"-"&amp;YEAR(TODAY()),"No Aplica")),"No Aplica")</f>
        <v>No Aplica</v>
      </c>
    </row>
    <row r="1290" spans="1:30" x14ac:dyDescent="0.25">
      <c r="A1290" s="13" t="s">
        <v>5929</v>
      </c>
      <c r="B1290" s="15" t="s">
        <v>5930</v>
      </c>
      <c r="C1290" s="15" t="s">
        <v>5930</v>
      </c>
      <c r="D1290" s="15" t="s">
        <v>6006</v>
      </c>
      <c r="E1290" s="15" t="s">
        <v>6007</v>
      </c>
      <c r="F1290" s="39">
        <v>32085</v>
      </c>
      <c r="G1290" s="15">
        <v>2</v>
      </c>
      <c r="H1290" s="15" t="s">
        <v>2197</v>
      </c>
      <c r="I1290" s="15" t="s">
        <v>3584</v>
      </c>
      <c r="J1290" s="15" t="s">
        <v>6008</v>
      </c>
      <c r="K1290" s="15" t="s">
        <v>3955</v>
      </c>
      <c r="L1290" s="40" t="s">
        <v>6</v>
      </c>
      <c r="M1290" s="39"/>
      <c r="N1290" s="41" t="s">
        <v>2063</v>
      </c>
      <c r="O1290" s="39">
        <v>43444</v>
      </c>
      <c r="P1290" s="40">
        <v>1</v>
      </c>
      <c r="Q1290" s="40">
        <v>4</v>
      </c>
      <c r="R1290" s="40" t="str">
        <f>IFERROR(VLOOKUP(Tabla2[[#This Row],[CONTRATISTA PRNCIPAL]],Hoja1!$L$5:$M$9,2,FALSE),"CJV")</f>
        <v>CJV</v>
      </c>
      <c r="S1290" s="40" t="str">
        <f>IF(Tabla2[[#This Row],[EMPRESA]]=Tabla2[[#This Row],[CONTRATISTA PRNCIPAL]],"Principal","Secundaria")</f>
        <v>Principal</v>
      </c>
      <c r="T1290" s="42">
        <f>IFERROR(1/COUNTIF(Tabla2[CONTRATISTA PRNCIPAL],Tabla2[[#This Row],[CONTRATISTA PRNCIPAL]]),0)</f>
        <v>0.00641025641025641</v>
      </c>
      <c r="U1290" s="43">
        <f>IF(((TODAY()-Tabla2[[#This Row],[FECHA NACIMIENTO]])/365)&lt;18,"Corregir", IF(((TODAY()-Tabla2[[#This Row],[FECHA NACIMIENTO]])/365)&gt;80, "Corregir",ROUNDDOWN(((TODAY()-Tabla2[[#This Row],[FECHA NACIMIENTO]])/365),0)))</f>
        <v>35</v>
      </c>
      <c r="V12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90" s="44" t="str">
        <f>+IF(Tabla2[[#This Row],[Edad]]="Corregir","Corregir","Ok")</f>
        <v>Ok</v>
      </c>
      <c r="X1290" s="42" t="str">
        <f>+IFERROR(VLOOKUP(Tabla2[[#This Row],[DISTRITO SEGÚN DNI]],Hoja1!$A$2:$B$32,2,FALSE),"No")</f>
        <v>No</v>
      </c>
      <c r="Y1290" s="42" t="str">
        <f>IF(OR(LOWER(Tabla2[[#This Row],[GENERO]])="masculino", LOWER(Tabla2[[#This Row],[GENERO]])="femenino"),"OK","Corregir")</f>
        <v>OK</v>
      </c>
      <c r="Z1290" s="42" t="str">
        <f>+IF(Tabla2[[#This Row],[Nro. DNI / CE]]="","Corregir",IF(LEN(Tabla2[[#This Row],[Nro. DNI / CE]])&gt;=8,"OK","Corregir"))</f>
        <v>OK</v>
      </c>
      <c r="AA1290" s="42">
        <f>COUNTIF(Tabla2[APELLIDOS Y NOMBRES],Tabla2[[#This Row],[APELLIDOS Y NOMBRES]])</f>
        <v>1</v>
      </c>
      <c r="AB1290" s="42">
        <f>IF(Tabla2[[#This Row],[Trabajador]]&gt;1,1/Tabla2[[#This Row],[Trabajador]],Tabla2[[#This Row],[Trabajador]])</f>
        <v>1</v>
      </c>
      <c r="AC1290" t="str">
        <f>+IFERROR(IF(Tabla2[[#This Row],[FECHA CESE/BAJA]]="","No Aplica",IF(AND(MONTH(Tabla2[[#This Row],[FECHA CESE/BAJA]])=MONTH(TODAY()-30),YEAR(Tabla2[[#This Row],[FECHA CESE/BAJA]])=YEAR(TODAY())),MONTH(TODAY()-30)&amp;"-"&amp;YEAR(TODAY()),"Borrar")),"No aplica")</f>
        <v>No Aplica</v>
      </c>
      <c r="AD1290" t="str">
        <f>+IFERROR(IF(Tabla2[[#This Row],[FECHA INICIO DE LABORES EN OBRA]]="","No Aplica",IF(AND(MONTH(Tabla2[[#This Row],[FECHA INICIO DE LABORES EN OBRA]])=MONTH(TODAY()-30),YEAR(Tabla2[[#This Row],[FECHA INICIO DE LABORES EN OBRA]])=YEAR(TODAY())),MONTH(TODAY()-30)&amp;"-"&amp;YEAR(TODAY()),"No Aplica")),"No Aplica")</f>
        <v>No Aplica</v>
      </c>
    </row>
    <row r="1291" spans="1:30" x14ac:dyDescent="0.25">
      <c r="A1291" s="13" t="s">
        <v>5929</v>
      </c>
      <c r="B1291" s="15" t="s">
        <v>5930</v>
      </c>
      <c r="C1291" s="15" t="s">
        <v>5930</v>
      </c>
      <c r="D1291" s="15" t="s">
        <v>1851</v>
      </c>
      <c r="E1291" s="15" t="s">
        <v>1852</v>
      </c>
      <c r="F1291" s="39">
        <v>26700</v>
      </c>
      <c r="G1291" s="15">
        <v>2</v>
      </c>
      <c r="H1291" s="15" t="s">
        <v>2197</v>
      </c>
      <c r="I1291" s="15" t="s">
        <v>5946</v>
      </c>
      <c r="J1291" s="15" t="s">
        <v>6009</v>
      </c>
      <c r="K1291" s="15" t="s">
        <v>2030</v>
      </c>
      <c r="L1291" s="40" t="s">
        <v>6</v>
      </c>
      <c r="M1291" s="39"/>
      <c r="N1291" s="41" t="s">
        <v>2063</v>
      </c>
      <c r="O1291" s="39">
        <v>44893</v>
      </c>
      <c r="P1291" s="40">
        <v>1</v>
      </c>
      <c r="Q1291" s="40">
        <v>4</v>
      </c>
      <c r="R1291" s="40" t="str">
        <f>IFERROR(VLOOKUP(Tabla2[[#This Row],[CONTRATISTA PRNCIPAL]],Hoja1!$L$5:$M$9,2,FALSE),"CJV")</f>
        <v>CJV</v>
      </c>
      <c r="S1291" s="40" t="str">
        <f>IF(Tabla2[[#This Row],[EMPRESA]]=Tabla2[[#This Row],[CONTRATISTA PRNCIPAL]],"Principal","Secundaria")</f>
        <v>Principal</v>
      </c>
      <c r="T1291" s="42">
        <f>IFERROR(1/COUNTIF(Tabla2[CONTRATISTA PRNCIPAL],Tabla2[[#This Row],[CONTRATISTA PRNCIPAL]]),0)</f>
        <v>0.00641025641025641</v>
      </c>
      <c r="U1291" s="43">
        <f>IF(((TODAY()-Tabla2[[#This Row],[FECHA NACIMIENTO]])/365)&lt;18,"Corregir", IF(((TODAY()-Tabla2[[#This Row],[FECHA NACIMIENTO]])/365)&gt;80, "Corregir",ROUNDDOWN(((TODAY()-Tabla2[[#This Row],[FECHA NACIMIENTO]])/365),0)))</f>
        <v>50</v>
      </c>
      <c r="V12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291" s="44" t="str">
        <f>+IF(Tabla2[[#This Row],[Edad]]="Corregir","Corregir","Ok")</f>
        <v>Ok</v>
      </c>
      <c r="X1291" s="42" t="str">
        <f>+IFERROR(VLOOKUP(Tabla2[[#This Row],[DISTRITO SEGÚN DNI]],Hoja1!$A$2:$B$32,2,FALSE),"No")</f>
        <v>CALLAO</v>
      </c>
      <c r="Y1291" s="42" t="str">
        <f>IF(OR(LOWER(Tabla2[[#This Row],[GENERO]])="masculino", LOWER(Tabla2[[#This Row],[GENERO]])="femenino"),"OK","Corregir")</f>
        <v>OK</v>
      </c>
      <c r="Z1291" s="42" t="str">
        <f>+IF(Tabla2[[#This Row],[Nro. DNI / CE]]="","Corregir",IF(LEN(Tabla2[[#This Row],[Nro. DNI / CE]])&gt;=8,"OK","Corregir"))</f>
        <v>OK</v>
      </c>
      <c r="AA1291" s="42">
        <f>COUNTIF(Tabla2[APELLIDOS Y NOMBRES],Tabla2[[#This Row],[APELLIDOS Y NOMBRES]])</f>
        <v>1</v>
      </c>
      <c r="AB1291" s="42">
        <f>IF(Tabla2[[#This Row],[Trabajador]]&gt;1,1/Tabla2[[#This Row],[Trabajador]],Tabla2[[#This Row],[Trabajador]])</f>
        <v>1</v>
      </c>
      <c r="AC1291" t="str">
        <f>+IFERROR(IF(Tabla2[[#This Row],[FECHA CESE/BAJA]]="","No Aplica",IF(AND(MONTH(Tabla2[[#This Row],[FECHA CESE/BAJA]])=MONTH(TODAY()-30),YEAR(Tabla2[[#This Row],[FECHA CESE/BAJA]])=YEAR(TODAY())),MONTH(TODAY()-30)&amp;"-"&amp;YEAR(TODAY()),"Borrar")),"No aplica")</f>
        <v>No Aplica</v>
      </c>
      <c r="AD1291" t="str">
        <f>+IFERROR(IF(Tabla2[[#This Row],[FECHA INICIO DE LABORES EN OBRA]]="","No Aplica",IF(AND(MONTH(Tabla2[[#This Row],[FECHA INICIO DE LABORES EN OBRA]])=MONTH(TODAY()-30),YEAR(Tabla2[[#This Row],[FECHA INICIO DE LABORES EN OBRA]])=YEAR(TODAY())),MONTH(TODAY()-30)&amp;"-"&amp;YEAR(TODAY()),"No Aplica")),"No Aplica")</f>
        <v>No Aplica</v>
      </c>
    </row>
    <row r="1292" spans="1:30" x14ac:dyDescent="0.25">
      <c r="A1292" s="13" t="s">
        <v>5929</v>
      </c>
      <c r="B1292" s="15" t="s">
        <v>5930</v>
      </c>
      <c r="C1292" s="15" t="s">
        <v>5930</v>
      </c>
      <c r="D1292" s="15" t="s">
        <v>6010</v>
      </c>
      <c r="E1292" s="15" t="s">
        <v>6011</v>
      </c>
      <c r="F1292" s="39">
        <v>28873</v>
      </c>
      <c r="G1292" s="15">
        <v>2</v>
      </c>
      <c r="H1292" s="15" t="s">
        <v>2197</v>
      </c>
      <c r="I1292" s="15" t="s">
        <v>5946</v>
      </c>
      <c r="J1292" s="15" t="s">
        <v>6012</v>
      </c>
      <c r="K1292" s="15" t="s">
        <v>2190</v>
      </c>
      <c r="L1292" s="40" t="s">
        <v>6</v>
      </c>
      <c r="M1292" s="39"/>
      <c r="N1292" s="41" t="s">
        <v>2063</v>
      </c>
      <c r="O1292" s="39">
        <v>44896</v>
      </c>
      <c r="P1292" s="40">
        <v>1</v>
      </c>
      <c r="Q1292" s="40">
        <v>4</v>
      </c>
      <c r="R1292" s="40" t="str">
        <f>IFERROR(VLOOKUP(Tabla2[[#This Row],[CONTRATISTA PRNCIPAL]],Hoja1!$L$5:$M$9,2,FALSE),"CJV")</f>
        <v>CJV</v>
      </c>
      <c r="S1292" s="40" t="str">
        <f>IF(Tabla2[[#This Row],[EMPRESA]]=Tabla2[[#This Row],[CONTRATISTA PRNCIPAL]],"Principal","Secundaria")</f>
        <v>Principal</v>
      </c>
      <c r="T1292" s="42">
        <f>IFERROR(1/COUNTIF(Tabla2[CONTRATISTA PRNCIPAL],Tabla2[[#This Row],[CONTRATISTA PRNCIPAL]]),0)</f>
        <v>0.00641025641025641</v>
      </c>
      <c r="U1292" s="43">
        <f>IF(((TODAY()-Tabla2[[#This Row],[FECHA NACIMIENTO]])/365)&lt;18,"Corregir", IF(((TODAY()-Tabla2[[#This Row],[FECHA NACIMIENTO]])/365)&gt;80, "Corregir",ROUNDDOWN(((TODAY()-Tabla2[[#This Row],[FECHA NACIMIENTO]])/365),0)))</f>
        <v>44</v>
      </c>
      <c r="V12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92" s="44" t="str">
        <f>+IF(Tabla2[[#This Row],[Edad]]="Corregir","Corregir","Ok")</f>
        <v>Ok</v>
      </c>
      <c r="X1292" s="42" t="str">
        <f>+IFERROR(VLOOKUP(Tabla2[[#This Row],[DISTRITO SEGÚN DNI]],Hoja1!$A$2:$B$32,2,FALSE),"No")</f>
        <v>No</v>
      </c>
      <c r="Y1292" s="42" t="str">
        <f>IF(OR(LOWER(Tabla2[[#This Row],[GENERO]])="masculino", LOWER(Tabla2[[#This Row],[GENERO]])="femenino"),"OK","Corregir")</f>
        <v>OK</v>
      </c>
      <c r="Z1292" s="42" t="str">
        <f>+IF(Tabla2[[#This Row],[Nro. DNI / CE]]="","Corregir",IF(LEN(Tabla2[[#This Row],[Nro. DNI / CE]])&gt;=8,"OK","Corregir"))</f>
        <v>OK</v>
      </c>
      <c r="AA1292" s="42">
        <f>COUNTIF(Tabla2[APELLIDOS Y NOMBRES],Tabla2[[#This Row],[APELLIDOS Y NOMBRES]])</f>
        <v>1</v>
      </c>
      <c r="AB1292" s="42">
        <f>IF(Tabla2[[#This Row],[Trabajador]]&gt;1,1/Tabla2[[#This Row],[Trabajador]],Tabla2[[#This Row],[Trabajador]])</f>
        <v>1</v>
      </c>
      <c r="AC1292" t="str">
        <f>+IFERROR(IF(Tabla2[[#This Row],[FECHA CESE/BAJA]]="","No Aplica",IF(AND(MONTH(Tabla2[[#This Row],[FECHA CESE/BAJA]])=MONTH(TODAY()-30),YEAR(Tabla2[[#This Row],[FECHA CESE/BAJA]])=YEAR(TODAY())),MONTH(TODAY()-30)&amp;"-"&amp;YEAR(TODAY()),"Borrar")),"No aplica")</f>
        <v>No Aplica</v>
      </c>
      <c r="AD1292" t="str">
        <f>+IFERROR(IF(Tabla2[[#This Row],[FECHA INICIO DE LABORES EN OBRA]]="","No Aplica",IF(AND(MONTH(Tabla2[[#This Row],[FECHA INICIO DE LABORES EN OBRA]])=MONTH(TODAY()-30),YEAR(Tabla2[[#This Row],[FECHA INICIO DE LABORES EN OBRA]])=YEAR(TODAY())),MONTH(TODAY()-30)&amp;"-"&amp;YEAR(TODAY()),"No Aplica")),"No Aplica")</f>
        <v>No Aplica</v>
      </c>
    </row>
    <row r="1293" spans="1:30" x14ac:dyDescent="0.25">
      <c r="A1293" s="13" t="s">
        <v>5929</v>
      </c>
      <c r="B1293" s="15" t="s">
        <v>5930</v>
      </c>
      <c r="C1293" s="15" t="s">
        <v>5930</v>
      </c>
      <c r="D1293" s="15" t="s">
        <v>813</v>
      </c>
      <c r="E1293" s="15" t="s">
        <v>814</v>
      </c>
      <c r="F1293" s="39">
        <v>34478</v>
      </c>
      <c r="G1293" s="15">
        <v>2</v>
      </c>
      <c r="H1293" s="15" t="s">
        <v>2317</v>
      </c>
      <c r="I1293" s="15" t="s">
        <v>2060</v>
      </c>
      <c r="J1293" s="15" t="s">
        <v>6013</v>
      </c>
      <c r="K1293" s="15" t="s">
        <v>17</v>
      </c>
      <c r="L1293" s="40" t="s">
        <v>6</v>
      </c>
      <c r="M1293" s="39"/>
      <c r="N1293" s="41" t="s">
        <v>2063</v>
      </c>
      <c r="O1293" s="39">
        <v>44204</v>
      </c>
      <c r="P1293" s="40">
        <v>1</v>
      </c>
      <c r="Q1293" s="40">
        <v>4</v>
      </c>
      <c r="R1293" s="40" t="str">
        <f>IFERROR(VLOOKUP(Tabla2[[#This Row],[CONTRATISTA PRNCIPAL]],Hoja1!$L$5:$M$9,2,FALSE),"CJV")</f>
        <v>CJV</v>
      </c>
      <c r="S1293" s="40" t="str">
        <f>IF(Tabla2[[#This Row],[EMPRESA]]=Tabla2[[#This Row],[CONTRATISTA PRNCIPAL]],"Principal","Secundaria")</f>
        <v>Principal</v>
      </c>
      <c r="T1293" s="42">
        <f>IFERROR(1/COUNTIF(Tabla2[CONTRATISTA PRNCIPAL],Tabla2[[#This Row],[CONTRATISTA PRNCIPAL]]),0)</f>
        <v>0.00641025641025641</v>
      </c>
      <c r="U1293" s="43">
        <f>IF(((TODAY()-Tabla2[[#This Row],[FECHA NACIMIENTO]])/365)&lt;18,"Corregir", IF(((TODAY()-Tabla2[[#This Row],[FECHA NACIMIENTO]])/365)&gt;80, "Corregir",ROUNDDOWN(((TODAY()-Tabla2[[#This Row],[FECHA NACIMIENTO]])/365),0)))</f>
        <v>29</v>
      </c>
      <c r="V12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93" s="44" t="str">
        <f>+IF(Tabla2[[#This Row],[Edad]]="Corregir","Corregir","Ok")</f>
        <v>Ok</v>
      </c>
      <c r="X1293" s="42" t="str">
        <f>+IFERROR(VLOOKUP(Tabla2[[#This Row],[DISTRITO SEGÚN DNI]],Hoja1!$A$2:$B$32,2,FALSE),"No")</f>
        <v>ATE</v>
      </c>
      <c r="Y1293" s="42" t="str">
        <f>IF(OR(LOWER(Tabla2[[#This Row],[GENERO]])="masculino", LOWER(Tabla2[[#This Row],[GENERO]])="femenino"),"OK","Corregir")</f>
        <v>OK</v>
      </c>
      <c r="Z1293" s="42" t="str">
        <f>+IF(Tabla2[[#This Row],[Nro. DNI / CE]]="","Corregir",IF(LEN(Tabla2[[#This Row],[Nro. DNI / CE]])&gt;=8,"OK","Corregir"))</f>
        <v>OK</v>
      </c>
      <c r="AA1293" s="42">
        <f>COUNTIF(Tabla2[APELLIDOS Y NOMBRES],Tabla2[[#This Row],[APELLIDOS Y NOMBRES]])</f>
        <v>1</v>
      </c>
      <c r="AB1293" s="42">
        <f>IF(Tabla2[[#This Row],[Trabajador]]&gt;1,1/Tabla2[[#This Row],[Trabajador]],Tabla2[[#This Row],[Trabajador]])</f>
        <v>1</v>
      </c>
      <c r="AC1293" t="str">
        <f>+IFERROR(IF(Tabla2[[#This Row],[FECHA CESE/BAJA]]="","No Aplica",IF(AND(MONTH(Tabla2[[#This Row],[FECHA CESE/BAJA]])=MONTH(TODAY()-30),YEAR(Tabla2[[#This Row],[FECHA CESE/BAJA]])=YEAR(TODAY())),MONTH(TODAY()-30)&amp;"-"&amp;YEAR(TODAY()),"Borrar")),"No aplica")</f>
        <v>No Aplica</v>
      </c>
      <c r="AD1293" t="str">
        <f>+IFERROR(IF(Tabla2[[#This Row],[FECHA INICIO DE LABORES EN OBRA]]="","No Aplica",IF(AND(MONTH(Tabla2[[#This Row],[FECHA INICIO DE LABORES EN OBRA]])=MONTH(TODAY()-30),YEAR(Tabla2[[#This Row],[FECHA INICIO DE LABORES EN OBRA]])=YEAR(TODAY())),MONTH(TODAY()-30)&amp;"-"&amp;YEAR(TODAY()),"No Aplica")),"No Aplica")</f>
        <v>No Aplica</v>
      </c>
    </row>
    <row r="1294" spans="1:30" x14ac:dyDescent="0.25">
      <c r="A1294" s="13" t="s">
        <v>5929</v>
      </c>
      <c r="B1294" s="15" t="s">
        <v>5930</v>
      </c>
      <c r="C1294" s="15" t="s">
        <v>5930</v>
      </c>
      <c r="D1294" s="15" t="s">
        <v>1853</v>
      </c>
      <c r="E1294" s="15" t="s">
        <v>1854</v>
      </c>
      <c r="F1294" s="39">
        <v>34125</v>
      </c>
      <c r="G1294" s="15">
        <v>2</v>
      </c>
      <c r="H1294" s="15" t="s">
        <v>2751</v>
      </c>
      <c r="I1294" s="15" t="s">
        <v>5953</v>
      </c>
      <c r="J1294" s="15" t="s">
        <v>6014</v>
      </c>
      <c r="K1294" s="15" t="s">
        <v>27</v>
      </c>
      <c r="L1294" s="40" t="s">
        <v>6</v>
      </c>
      <c r="M1294" s="39"/>
      <c r="N1294" s="41" t="s">
        <v>2063</v>
      </c>
      <c r="O1294" s="39">
        <v>45037</v>
      </c>
      <c r="P1294" s="40">
        <v>1</v>
      </c>
      <c r="Q1294" s="40">
        <v>4</v>
      </c>
      <c r="R1294" s="40" t="str">
        <f>IFERROR(VLOOKUP(Tabla2[[#This Row],[CONTRATISTA PRNCIPAL]],Hoja1!$L$5:$M$9,2,FALSE),"CJV")</f>
        <v>CJV</v>
      </c>
      <c r="S1294" s="40" t="str">
        <f>IF(Tabla2[[#This Row],[EMPRESA]]=Tabla2[[#This Row],[CONTRATISTA PRNCIPAL]],"Principal","Secundaria")</f>
        <v>Principal</v>
      </c>
      <c r="T1294" s="42">
        <f>IFERROR(1/COUNTIF(Tabla2[CONTRATISTA PRNCIPAL],Tabla2[[#This Row],[CONTRATISTA PRNCIPAL]]),0)</f>
        <v>0.00641025641025641</v>
      </c>
      <c r="U1294" s="43">
        <f>IF(((TODAY()-Tabla2[[#This Row],[FECHA NACIMIENTO]])/365)&lt;18,"Corregir", IF(((TODAY()-Tabla2[[#This Row],[FECHA NACIMIENTO]])/365)&gt;80, "Corregir",ROUNDDOWN(((TODAY()-Tabla2[[#This Row],[FECHA NACIMIENTO]])/365),0)))</f>
        <v>30</v>
      </c>
      <c r="V12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94" s="44" t="str">
        <f>+IF(Tabla2[[#This Row],[Edad]]="Corregir","Corregir","Ok")</f>
        <v>Ok</v>
      </c>
      <c r="X1294" s="42" t="str">
        <f>+IFERROR(VLOOKUP(Tabla2[[#This Row],[DISTRITO SEGÚN DNI]],Hoja1!$A$2:$B$32,2,FALSE),"No")</f>
        <v>CALLAO</v>
      </c>
      <c r="Y1294" s="42" t="str">
        <f>IF(OR(LOWER(Tabla2[[#This Row],[GENERO]])="masculino", LOWER(Tabla2[[#This Row],[GENERO]])="femenino"),"OK","Corregir")</f>
        <v>OK</v>
      </c>
      <c r="Z1294" s="42" t="str">
        <f>+IF(Tabla2[[#This Row],[Nro. DNI / CE]]="","Corregir",IF(LEN(Tabla2[[#This Row],[Nro. DNI / CE]])&gt;=8,"OK","Corregir"))</f>
        <v>OK</v>
      </c>
      <c r="AA1294" s="42">
        <f>COUNTIF(Tabla2[APELLIDOS Y NOMBRES],Tabla2[[#This Row],[APELLIDOS Y NOMBRES]])</f>
        <v>1</v>
      </c>
      <c r="AB1294" s="42">
        <f>IF(Tabla2[[#This Row],[Trabajador]]&gt;1,1/Tabla2[[#This Row],[Trabajador]],Tabla2[[#This Row],[Trabajador]])</f>
        <v>1</v>
      </c>
      <c r="AC1294" t="str">
        <f>+IFERROR(IF(Tabla2[[#This Row],[FECHA CESE/BAJA]]="","No Aplica",IF(AND(MONTH(Tabla2[[#This Row],[FECHA CESE/BAJA]])=MONTH(TODAY()-30),YEAR(Tabla2[[#This Row],[FECHA CESE/BAJA]])=YEAR(TODAY())),MONTH(TODAY()-30)&amp;"-"&amp;YEAR(TODAY()),"Borrar")),"No aplica")</f>
        <v>No Aplica</v>
      </c>
      <c r="AD1294" t="str">
        <f>+IFERROR(IF(Tabla2[[#This Row],[FECHA INICIO DE LABORES EN OBRA]]="","No Aplica",IF(AND(MONTH(Tabla2[[#This Row],[FECHA INICIO DE LABORES EN OBRA]])=MONTH(TODAY()-30),YEAR(Tabla2[[#This Row],[FECHA INICIO DE LABORES EN OBRA]])=YEAR(TODAY())),MONTH(TODAY()-30)&amp;"-"&amp;YEAR(TODAY()),"No Aplica")),"No Aplica")</f>
        <v>No Aplica</v>
      </c>
    </row>
    <row r="1295" spans="1:30" x14ac:dyDescent="0.25">
      <c r="A1295" s="13" t="s">
        <v>5929</v>
      </c>
      <c r="B1295" s="15" t="s">
        <v>5930</v>
      </c>
      <c r="C1295" s="15" t="s">
        <v>5930</v>
      </c>
      <c r="D1295" s="15" t="s">
        <v>6015</v>
      </c>
      <c r="E1295" s="15" t="s">
        <v>6016</v>
      </c>
      <c r="F1295" s="39">
        <v>23411</v>
      </c>
      <c r="G1295" s="15">
        <v>2</v>
      </c>
      <c r="H1295" s="15" t="s">
        <v>2197</v>
      </c>
      <c r="I1295" s="15" t="s">
        <v>6017</v>
      </c>
      <c r="J1295" s="15" t="s">
        <v>6018</v>
      </c>
      <c r="K1295" s="15" t="s">
        <v>2190</v>
      </c>
      <c r="L1295" s="40" t="s">
        <v>6</v>
      </c>
      <c r="M1295" s="39"/>
      <c r="N1295" s="41" t="s">
        <v>2063</v>
      </c>
      <c r="O1295" s="39">
        <v>43868</v>
      </c>
      <c r="P1295" s="40">
        <v>1</v>
      </c>
      <c r="Q1295" s="40">
        <v>4</v>
      </c>
      <c r="R1295" s="40" t="str">
        <f>IFERROR(VLOOKUP(Tabla2[[#This Row],[CONTRATISTA PRNCIPAL]],Hoja1!$L$5:$M$9,2,FALSE),"CJV")</f>
        <v>CJV</v>
      </c>
      <c r="S1295" s="40" t="str">
        <f>IF(Tabla2[[#This Row],[EMPRESA]]=Tabla2[[#This Row],[CONTRATISTA PRNCIPAL]],"Principal","Secundaria")</f>
        <v>Principal</v>
      </c>
      <c r="T1295" s="42">
        <f>IFERROR(1/COUNTIF(Tabla2[CONTRATISTA PRNCIPAL],Tabla2[[#This Row],[CONTRATISTA PRNCIPAL]]),0)</f>
        <v>0.00641025641025641</v>
      </c>
      <c r="U1295" s="43">
        <f>IF(((TODAY()-Tabla2[[#This Row],[FECHA NACIMIENTO]])/365)&lt;18,"Corregir", IF(((TODAY()-Tabla2[[#This Row],[FECHA NACIMIENTO]])/365)&gt;80, "Corregir",ROUNDDOWN(((TODAY()-Tabla2[[#This Row],[FECHA NACIMIENTO]])/365),0)))</f>
        <v>59</v>
      </c>
      <c r="V12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295" s="44" t="str">
        <f>+IF(Tabla2[[#This Row],[Edad]]="Corregir","Corregir","Ok")</f>
        <v>Ok</v>
      </c>
      <c r="X1295" s="42" t="str">
        <f>+IFERROR(VLOOKUP(Tabla2[[#This Row],[DISTRITO SEGÚN DNI]],Hoja1!$A$2:$B$32,2,FALSE),"No")</f>
        <v>No</v>
      </c>
      <c r="Y1295" s="42" t="str">
        <f>IF(OR(LOWER(Tabla2[[#This Row],[GENERO]])="masculino", LOWER(Tabla2[[#This Row],[GENERO]])="femenino"),"OK","Corregir")</f>
        <v>OK</v>
      </c>
      <c r="Z1295" s="42" t="str">
        <f>+IF(Tabla2[[#This Row],[Nro. DNI / CE]]="","Corregir",IF(LEN(Tabla2[[#This Row],[Nro. DNI / CE]])&gt;=8,"OK","Corregir"))</f>
        <v>OK</v>
      </c>
      <c r="AA1295" s="42">
        <f>COUNTIF(Tabla2[APELLIDOS Y NOMBRES],Tabla2[[#This Row],[APELLIDOS Y NOMBRES]])</f>
        <v>1</v>
      </c>
      <c r="AB1295" s="42">
        <f>IF(Tabla2[[#This Row],[Trabajador]]&gt;1,1/Tabla2[[#This Row],[Trabajador]],Tabla2[[#This Row],[Trabajador]])</f>
        <v>1</v>
      </c>
      <c r="AC1295" t="str">
        <f>+IFERROR(IF(Tabla2[[#This Row],[FECHA CESE/BAJA]]="","No Aplica",IF(AND(MONTH(Tabla2[[#This Row],[FECHA CESE/BAJA]])=MONTH(TODAY()-30),YEAR(Tabla2[[#This Row],[FECHA CESE/BAJA]])=YEAR(TODAY())),MONTH(TODAY()-30)&amp;"-"&amp;YEAR(TODAY()),"Borrar")),"No aplica")</f>
        <v>No Aplica</v>
      </c>
      <c r="AD1295" t="str">
        <f>+IFERROR(IF(Tabla2[[#This Row],[FECHA INICIO DE LABORES EN OBRA]]="","No Aplica",IF(AND(MONTH(Tabla2[[#This Row],[FECHA INICIO DE LABORES EN OBRA]])=MONTH(TODAY()-30),YEAR(Tabla2[[#This Row],[FECHA INICIO DE LABORES EN OBRA]])=YEAR(TODAY())),MONTH(TODAY()-30)&amp;"-"&amp;YEAR(TODAY()),"No Aplica")),"No Aplica")</f>
        <v>No Aplica</v>
      </c>
    </row>
    <row r="1296" spans="1:30" x14ac:dyDescent="0.25">
      <c r="A1296" s="13" t="s">
        <v>5929</v>
      </c>
      <c r="B1296" s="15" t="s">
        <v>5930</v>
      </c>
      <c r="C1296" s="15" t="s">
        <v>5930</v>
      </c>
      <c r="D1296" s="15" t="s">
        <v>6019</v>
      </c>
      <c r="E1296" s="15" t="s">
        <v>6020</v>
      </c>
      <c r="F1296" s="39">
        <v>35461</v>
      </c>
      <c r="G1296" s="15">
        <v>2</v>
      </c>
      <c r="H1296" s="15" t="s">
        <v>2197</v>
      </c>
      <c r="I1296" s="15" t="s">
        <v>5946</v>
      </c>
      <c r="J1296" s="15" t="s">
        <v>6021</v>
      </c>
      <c r="K1296" s="15" t="s">
        <v>2190</v>
      </c>
      <c r="L1296" s="40" t="s">
        <v>6</v>
      </c>
      <c r="M1296" s="39"/>
      <c r="N1296" s="41" t="s">
        <v>2063</v>
      </c>
      <c r="O1296" s="39">
        <v>44893</v>
      </c>
      <c r="P1296" s="40">
        <v>1</v>
      </c>
      <c r="Q1296" s="40">
        <v>4</v>
      </c>
      <c r="R1296" s="40" t="str">
        <f>IFERROR(VLOOKUP(Tabla2[[#This Row],[CONTRATISTA PRNCIPAL]],Hoja1!$L$5:$M$9,2,FALSE),"CJV")</f>
        <v>CJV</v>
      </c>
      <c r="S1296" s="40" t="str">
        <f>IF(Tabla2[[#This Row],[EMPRESA]]=Tabla2[[#This Row],[CONTRATISTA PRNCIPAL]],"Principal","Secundaria")</f>
        <v>Principal</v>
      </c>
      <c r="T1296" s="42">
        <f>IFERROR(1/COUNTIF(Tabla2[CONTRATISTA PRNCIPAL],Tabla2[[#This Row],[CONTRATISTA PRNCIPAL]]),0)</f>
        <v>0.00641025641025641</v>
      </c>
      <c r="U1296" s="43">
        <f>IF(((TODAY()-Tabla2[[#This Row],[FECHA NACIMIENTO]])/365)&lt;18,"Corregir", IF(((TODAY()-Tabla2[[#This Row],[FECHA NACIMIENTO]])/365)&gt;80, "Corregir",ROUNDDOWN(((TODAY()-Tabla2[[#This Row],[FECHA NACIMIENTO]])/365),0)))</f>
        <v>26</v>
      </c>
      <c r="V12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296" s="44" t="str">
        <f>+IF(Tabla2[[#This Row],[Edad]]="Corregir","Corregir","Ok")</f>
        <v>Ok</v>
      </c>
      <c r="X1296" s="42" t="str">
        <f>+IFERROR(VLOOKUP(Tabla2[[#This Row],[DISTRITO SEGÚN DNI]],Hoja1!$A$2:$B$32,2,FALSE),"No")</f>
        <v>No</v>
      </c>
      <c r="Y1296" s="42" t="str">
        <f>IF(OR(LOWER(Tabla2[[#This Row],[GENERO]])="masculino", LOWER(Tabla2[[#This Row],[GENERO]])="femenino"),"OK","Corregir")</f>
        <v>OK</v>
      </c>
      <c r="Z1296" s="42" t="str">
        <f>+IF(Tabla2[[#This Row],[Nro. DNI / CE]]="","Corregir",IF(LEN(Tabla2[[#This Row],[Nro. DNI / CE]])&gt;=8,"OK","Corregir"))</f>
        <v>OK</v>
      </c>
      <c r="AA1296" s="42">
        <f>COUNTIF(Tabla2[APELLIDOS Y NOMBRES],Tabla2[[#This Row],[APELLIDOS Y NOMBRES]])</f>
        <v>1</v>
      </c>
      <c r="AB1296" s="42">
        <f>IF(Tabla2[[#This Row],[Trabajador]]&gt;1,1/Tabla2[[#This Row],[Trabajador]],Tabla2[[#This Row],[Trabajador]])</f>
        <v>1</v>
      </c>
      <c r="AC1296" t="str">
        <f>+IFERROR(IF(Tabla2[[#This Row],[FECHA CESE/BAJA]]="","No Aplica",IF(AND(MONTH(Tabla2[[#This Row],[FECHA CESE/BAJA]])=MONTH(TODAY()-30),YEAR(Tabla2[[#This Row],[FECHA CESE/BAJA]])=YEAR(TODAY())),MONTH(TODAY()-30)&amp;"-"&amp;YEAR(TODAY()),"Borrar")),"No aplica")</f>
        <v>No Aplica</v>
      </c>
      <c r="AD1296" t="str">
        <f>+IFERROR(IF(Tabla2[[#This Row],[FECHA INICIO DE LABORES EN OBRA]]="","No Aplica",IF(AND(MONTH(Tabla2[[#This Row],[FECHA INICIO DE LABORES EN OBRA]])=MONTH(TODAY()-30),YEAR(Tabla2[[#This Row],[FECHA INICIO DE LABORES EN OBRA]])=YEAR(TODAY())),MONTH(TODAY()-30)&amp;"-"&amp;YEAR(TODAY()),"No Aplica")),"No Aplica")</f>
        <v>No Aplica</v>
      </c>
    </row>
    <row r="1297" spans="1:30" x14ac:dyDescent="0.25">
      <c r="A1297" s="13" t="s">
        <v>5929</v>
      </c>
      <c r="B1297" s="15" t="s">
        <v>5930</v>
      </c>
      <c r="C1297" s="15" t="s">
        <v>5930</v>
      </c>
      <c r="D1297" s="15" t="s">
        <v>6022</v>
      </c>
      <c r="E1297" s="15" t="s">
        <v>6023</v>
      </c>
      <c r="F1297" s="39">
        <v>30267</v>
      </c>
      <c r="G1297" s="15">
        <v>2</v>
      </c>
      <c r="H1297" s="15" t="s">
        <v>2197</v>
      </c>
      <c r="I1297" s="15" t="s">
        <v>5933</v>
      </c>
      <c r="J1297" s="15" t="s">
        <v>6024</v>
      </c>
      <c r="K1297" s="15" t="s">
        <v>6025</v>
      </c>
      <c r="L1297" s="40" t="s">
        <v>6</v>
      </c>
      <c r="M1297" s="39"/>
      <c r="N1297" s="41" t="s">
        <v>2063</v>
      </c>
      <c r="O1297" s="39">
        <v>45086</v>
      </c>
      <c r="P1297" s="40">
        <v>1</v>
      </c>
      <c r="Q1297" s="40">
        <v>4</v>
      </c>
      <c r="R1297" s="40" t="str">
        <f>IFERROR(VLOOKUP(Tabla2[[#This Row],[CONTRATISTA PRNCIPAL]],Hoja1!$L$5:$M$9,2,FALSE),"CJV")</f>
        <v>CJV</v>
      </c>
      <c r="S1297" s="40" t="str">
        <f>IF(Tabla2[[#This Row],[EMPRESA]]=Tabla2[[#This Row],[CONTRATISTA PRNCIPAL]],"Principal","Secundaria")</f>
        <v>Principal</v>
      </c>
      <c r="T1297" s="42">
        <f>IFERROR(1/COUNTIF(Tabla2[CONTRATISTA PRNCIPAL],Tabla2[[#This Row],[CONTRATISTA PRNCIPAL]]),0)</f>
        <v>0.00641025641025641</v>
      </c>
      <c r="U1297" s="43">
        <f>IF(((TODAY()-Tabla2[[#This Row],[FECHA NACIMIENTO]])/365)&lt;18,"Corregir", IF(((TODAY()-Tabla2[[#This Row],[FECHA NACIMIENTO]])/365)&gt;80, "Corregir",ROUNDDOWN(((TODAY()-Tabla2[[#This Row],[FECHA NACIMIENTO]])/365),0)))</f>
        <v>40</v>
      </c>
      <c r="V12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297" s="44" t="str">
        <f>+IF(Tabla2[[#This Row],[Edad]]="Corregir","Corregir","Ok")</f>
        <v>Ok</v>
      </c>
      <c r="X1297" s="42" t="str">
        <f>+IFERROR(VLOOKUP(Tabla2[[#This Row],[DISTRITO SEGÚN DNI]],Hoja1!$A$2:$B$32,2,FALSE),"No")</f>
        <v>No</v>
      </c>
      <c r="Y1297" s="42" t="str">
        <f>IF(OR(LOWER(Tabla2[[#This Row],[GENERO]])="masculino", LOWER(Tabla2[[#This Row],[GENERO]])="femenino"),"OK","Corregir")</f>
        <v>OK</v>
      </c>
      <c r="Z1297" s="42" t="str">
        <f>+IF(Tabla2[[#This Row],[Nro. DNI / CE]]="","Corregir",IF(LEN(Tabla2[[#This Row],[Nro. DNI / CE]])&gt;=8,"OK","Corregir"))</f>
        <v>OK</v>
      </c>
      <c r="AA1297" s="42">
        <f>COUNTIF(Tabla2[APELLIDOS Y NOMBRES],Tabla2[[#This Row],[APELLIDOS Y NOMBRES]])</f>
        <v>1</v>
      </c>
      <c r="AB1297" s="42">
        <f>IF(Tabla2[[#This Row],[Trabajador]]&gt;1,1/Tabla2[[#This Row],[Trabajador]],Tabla2[[#This Row],[Trabajador]])</f>
        <v>1</v>
      </c>
      <c r="AC1297" t="str">
        <f>+IFERROR(IF(Tabla2[[#This Row],[FECHA CESE/BAJA]]="","No Aplica",IF(AND(MONTH(Tabla2[[#This Row],[FECHA CESE/BAJA]])=MONTH(TODAY()-30),YEAR(Tabla2[[#This Row],[FECHA CESE/BAJA]])=YEAR(TODAY())),MONTH(TODAY()-30)&amp;"-"&amp;YEAR(TODAY()),"Borrar")),"No aplica")</f>
        <v>No Aplica</v>
      </c>
      <c r="AD1297" t="str">
        <f>+IFERROR(IF(Tabla2[[#This Row],[FECHA INICIO DE LABORES EN OBRA]]="","No Aplica",IF(AND(MONTH(Tabla2[[#This Row],[FECHA INICIO DE LABORES EN OBRA]])=MONTH(TODAY()-30),YEAR(Tabla2[[#This Row],[FECHA INICIO DE LABORES EN OBRA]])=YEAR(TODAY())),MONTH(TODAY()-30)&amp;"-"&amp;YEAR(TODAY()),"No Aplica")),"No Aplica")</f>
        <v>No Aplica</v>
      </c>
    </row>
    <row r="1298" spans="1:30" x14ac:dyDescent="0.25">
      <c r="A1298" s="13" t="s">
        <v>5929</v>
      </c>
      <c r="B1298" s="15" t="s">
        <v>5930</v>
      </c>
      <c r="C1298" s="15" t="s">
        <v>5930</v>
      </c>
      <c r="D1298" s="15" t="s">
        <v>504</v>
      </c>
      <c r="E1298" s="15" t="s">
        <v>505</v>
      </c>
      <c r="F1298" s="39">
        <v>28950</v>
      </c>
      <c r="G1298" s="15">
        <v>2</v>
      </c>
      <c r="H1298" s="15" t="s">
        <v>2197</v>
      </c>
      <c r="I1298" s="15" t="s">
        <v>5933</v>
      </c>
      <c r="J1298" s="15" t="s">
        <v>6026</v>
      </c>
      <c r="K1298" s="15" t="s">
        <v>2022</v>
      </c>
      <c r="L1298" s="40" t="s">
        <v>6</v>
      </c>
      <c r="M1298" s="39"/>
      <c r="N1298" s="41" t="s">
        <v>2063</v>
      </c>
      <c r="O1298" s="39">
        <v>43525</v>
      </c>
      <c r="P1298" s="40">
        <v>1</v>
      </c>
      <c r="Q1298" s="40">
        <v>4</v>
      </c>
      <c r="R1298" s="40" t="str">
        <f>IFERROR(VLOOKUP(Tabla2[[#This Row],[CONTRATISTA PRNCIPAL]],Hoja1!$L$5:$M$9,2,FALSE),"CJV")</f>
        <v>CJV</v>
      </c>
      <c r="S1298" s="40" t="str">
        <f>IF(Tabla2[[#This Row],[EMPRESA]]=Tabla2[[#This Row],[CONTRATISTA PRNCIPAL]],"Principal","Secundaria")</f>
        <v>Principal</v>
      </c>
      <c r="T1298" s="42">
        <f>IFERROR(1/COUNTIF(Tabla2[CONTRATISTA PRNCIPAL],Tabla2[[#This Row],[CONTRATISTA PRNCIPAL]]),0)</f>
        <v>0.00641025641025641</v>
      </c>
      <c r="U1298" s="43">
        <f>IF(((TODAY()-Tabla2[[#This Row],[FECHA NACIMIENTO]])/365)&lt;18,"Corregir", IF(((TODAY()-Tabla2[[#This Row],[FECHA NACIMIENTO]])/365)&gt;80, "Corregir",ROUNDDOWN(((TODAY()-Tabla2[[#This Row],[FECHA NACIMIENTO]])/365),0)))</f>
        <v>44</v>
      </c>
      <c r="V12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98" s="44" t="str">
        <f>+IF(Tabla2[[#This Row],[Edad]]="Corregir","Corregir","Ok")</f>
        <v>Ok</v>
      </c>
      <c r="X1298" s="42" t="str">
        <f>+IFERROR(VLOOKUP(Tabla2[[#This Row],[DISTRITO SEGÚN DNI]],Hoja1!$A$2:$B$32,2,FALSE),"No")</f>
        <v>CALLAO</v>
      </c>
      <c r="Y1298" s="42" t="str">
        <f>IF(OR(LOWER(Tabla2[[#This Row],[GENERO]])="masculino", LOWER(Tabla2[[#This Row],[GENERO]])="femenino"),"OK","Corregir")</f>
        <v>OK</v>
      </c>
      <c r="Z1298" s="42" t="str">
        <f>+IF(Tabla2[[#This Row],[Nro. DNI / CE]]="","Corregir",IF(LEN(Tabla2[[#This Row],[Nro. DNI / CE]])&gt;=8,"OK","Corregir"))</f>
        <v>OK</v>
      </c>
      <c r="AA1298" s="42">
        <f>COUNTIF(Tabla2[APELLIDOS Y NOMBRES],Tabla2[[#This Row],[APELLIDOS Y NOMBRES]])</f>
        <v>1</v>
      </c>
      <c r="AB1298" s="42">
        <f>IF(Tabla2[[#This Row],[Trabajador]]&gt;1,1/Tabla2[[#This Row],[Trabajador]],Tabla2[[#This Row],[Trabajador]])</f>
        <v>1</v>
      </c>
      <c r="AC1298" t="str">
        <f>+IFERROR(IF(Tabla2[[#This Row],[FECHA CESE/BAJA]]="","No Aplica",IF(AND(MONTH(Tabla2[[#This Row],[FECHA CESE/BAJA]])=MONTH(TODAY()-30),YEAR(Tabla2[[#This Row],[FECHA CESE/BAJA]])=YEAR(TODAY())),MONTH(TODAY()-30)&amp;"-"&amp;YEAR(TODAY()),"Borrar")),"No aplica")</f>
        <v>No Aplica</v>
      </c>
      <c r="AD1298" t="str">
        <f>+IFERROR(IF(Tabla2[[#This Row],[FECHA INICIO DE LABORES EN OBRA]]="","No Aplica",IF(AND(MONTH(Tabla2[[#This Row],[FECHA INICIO DE LABORES EN OBRA]])=MONTH(TODAY()-30),YEAR(Tabla2[[#This Row],[FECHA INICIO DE LABORES EN OBRA]])=YEAR(TODAY())),MONTH(TODAY()-30)&amp;"-"&amp;YEAR(TODAY()),"No Aplica")),"No Aplica")</f>
        <v>No Aplica</v>
      </c>
    </row>
    <row r="1299" spans="1:30" x14ac:dyDescent="0.25">
      <c r="A1299" s="13" t="s">
        <v>5929</v>
      </c>
      <c r="B1299" s="15" t="s">
        <v>5930</v>
      </c>
      <c r="C1299" s="15" t="s">
        <v>5930</v>
      </c>
      <c r="D1299" s="15" t="s">
        <v>6027</v>
      </c>
      <c r="E1299" s="15" t="s">
        <v>6028</v>
      </c>
      <c r="F1299" s="39">
        <v>26999</v>
      </c>
      <c r="G1299" s="15">
        <v>2</v>
      </c>
      <c r="H1299" s="15" t="s">
        <v>2197</v>
      </c>
      <c r="I1299" s="15" t="s">
        <v>5933</v>
      </c>
      <c r="J1299" s="15" t="s">
        <v>6009</v>
      </c>
      <c r="K1299" s="15" t="s">
        <v>2294</v>
      </c>
      <c r="L1299" s="40" t="s">
        <v>6</v>
      </c>
      <c r="M1299" s="39"/>
      <c r="N1299" s="41" t="s">
        <v>2063</v>
      </c>
      <c r="O1299" s="39">
        <v>45086</v>
      </c>
      <c r="P1299" s="40">
        <v>1</v>
      </c>
      <c r="Q1299" s="40">
        <v>4</v>
      </c>
      <c r="R1299" s="40" t="str">
        <f>IFERROR(VLOOKUP(Tabla2[[#This Row],[CONTRATISTA PRNCIPAL]],Hoja1!$L$5:$M$9,2,FALSE),"CJV")</f>
        <v>CJV</v>
      </c>
      <c r="S1299" s="40" t="str">
        <f>IF(Tabla2[[#This Row],[EMPRESA]]=Tabla2[[#This Row],[CONTRATISTA PRNCIPAL]],"Principal","Secundaria")</f>
        <v>Principal</v>
      </c>
      <c r="T1299" s="42">
        <f>IFERROR(1/COUNTIF(Tabla2[CONTRATISTA PRNCIPAL],Tabla2[[#This Row],[CONTRATISTA PRNCIPAL]]),0)</f>
        <v>0.00641025641025641</v>
      </c>
      <c r="U1299" s="43">
        <f>IF(((TODAY()-Tabla2[[#This Row],[FECHA NACIMIENTO]])/365)&lt;18,"Corregir", IF(((TODAY()-Tabla2[[#This Row],[FECHA NACIMIENTO]])/365)&gt;80, "Corregir",ROUNDDOWN(((TODAY()-Tabla2[[#This Row],[FECHA NACIMIENTO]])/365),0)))</f>
        <v>49</v>
      </c>
      <c r="V12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299" s="44" t="str">
        <f>+IF(Tabla2[[#This Row],[Edad]]="Corregir","Corregir","Ok")</f>
        <v>Ok</v>
      </c>
      <c r="X1299" s="42" t="str">
        <f>+IFERROR(VLOOKUP(Tabla2[[#This Row],[DISTRITO SEGÚN DNI]],Hoja1!$A$2:$B$32,2,FALSE),"No")</f>
        <v>No</v>
      </c>
      <c r="Y1299" s="42" t="str">
        <f>IF(OR(LOWER(Tabla2[[#This Row],[GENERO]])="masculino", LOWER(Tabla2[[#This Row],[GENERO]])="femenino"),"OK","Corregir")</f>
        <v>OK</v>
      </c>
      <c r="Z1299" s="42" t="str">
        <f>+IF(Tabla2[[#This Row],[Nro. DNI / CE]]="","Corregir",IF(LEN(Tabla2[[#This Row],[Nro. DNI / CE]])&gt;=8,"OK","Corregir"))</f>
        <v>OK</v>
      </c>
      <c r="AA1299" s="42">
        <f>COUNTIF(Tabla2[APELLIDOS Y NOMBRES],Tabla2[[#This Row],[APELLIDOS Y NOMBRES]])</f>
        <v>1</v>
      </c>
      <c r="AB1299" s="42">
        <f>IF(Tabla2[[#This Row],[Trabajador]]&gt;1,1/Tabla2[[#This Row],[Trabajador]],Tabla2[[#This Row],[Trabajador]])</f>
        <v>1</v>
      </c>
      <c r="AC1299" t="str">
        <f>+IFERROR(IF(Tabla2[[#This Row],[FECHA CESE/BAJA]]="","No Aplica",IF(AND(MONTH(Tabla2[[#This Row],[FECHA CESE/BAJA]])=MONTH(TODAY()-30),YEAR(Tabla2[[#This Row],[FECHA CESE/BAJA]])=YEAR(TODAY())),MONTH(TODAY()-30)&amp;"-"&amp;YEAR(TODAY()),"Borrar")),"No aplica")</f>
        <v>No Aplica</v>
      </c>
      <c r="AD1299" t="str">
        <f>+IFERROR(IF(Tabla2[[#This Row],[FECHA INICIO DE LABORES EN OBRA]]="","No Aplica",IF(AND(MONTH(Tabla2[[#This Row],[FECHA INICIO DE LABORES EN OBRA]])=MONTH(TODAY()-30),YEAR(Tabla2[[#This Row],[FECHA INICIO DE LABORES EN OBRA]])=YEAR(TODAY())),MONTH(TODAY()-30)&amp;"-"&amp;YEAR(TODAY()),"No Aplica")),"No Aplica")</f>
        <v>No Aplica</v>
      </c>
    </row>
    <row r="1300" spans="1:30" x14ac:dyDescent="0.25">
      <c r="A1300" s="13" t="s">
        <v>5929</v>
      </c>
      <c r="B1300" s="15" t="s">
        <v>5930</v>
      </c>
      <c r="C1300" s="15" t="s">
        <v>5930</v>
      </c>
      <c r="D1300" s="15" t="s">
        <v>6029</v>
      </c>
      <c r="E1300" s="15" t="s">
        <v>6030</v>
      </c>
      <c r="F1300" s="39">
        <v>35662</v>
      </c>
      <c r="G1300" s="15">
        <v>2</v>
      </c>
      <c r="H1300" s="15" t="s">
        <v>2197</v>
      </c>
      <c r="I1300" s="15" t="s">
        <v>5946</v>
      </c>
      <c r="J1300" s="15" t="s">
        <v>6031</v>
      </c>
      <c r="K1300" s="15" t="s">
        <v>2242</v>
      </c>
      <c r="L1300" s="40" t="s">
        <v>6</v>
      </c>
      <c r="M1300" s="39"/>
      <c r="N1300" s="41" t="s">
        <v>2063</v>
      </c>
      <c r="O1300" s="39">
        <v>45001</v>
      </c>
      <c r="P1300" s="40">
        <v>1</v>
      </c>
      <c r="Q1300" s="40">
        <v>4</v>
      </c>
      <c r="R1300" s="40" t="str">
        <f>IFERROR(VLOOKUP(Tabla2[[#This Row],[CONTRATISTA PRNCIPAL]],Hoja1!$L$5:$M$9,2,FALSE),"CJV")</f>
        <v>CJV</v>
      </c>
      <c r="S1300" s="40" t="str">
        <f>IF(Tabla2[[#This Row],[EMPRESA]]=Tabla2[[#This Row],[CONTRATISTA PRNCIPAL]],"Principal","Secundaria")</f>
        <v>Principal</v>
      </c>
      <c r="T1300" s="42">
        <f>IFERROR(1/COUNTIF(Tabla2[CONTRATISTA PRNCIPAL],Tabla2[[#This Row],[CONTRATISTA PRNCIPAL]]),0)</f>
        <v>0.00641025641025641</v>
      </c>
      <c r="U1300" s="43">
        <f>IF(((TODAY()-Tabla2[[#This Row],[FECHA NACIMIENTO]])/365)&lt;18,"Corregir", IF(((TODAY()-Tabla2[[#This Row],[FECHA NACIMIENTO]])/365)&gt;80, "Corregir",ROUNDDOWN(((TODAY()-Tabla2[[#This Row],[FECHA NACIMIENTO]])/365),0)))</f>
        <v>26</v>
      </c>
      <c r="V13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00" s="44" t="str">
        <f>+IF(Tabla2[[#This Row],[Edad]]="Corregir","Corregir","Ok")</f>
        <v>Ok</v>
      </c>
      <c r="X1300" s="42" t="str">
        <f>+IFERROR(VLOOKUP(Tabla2[[#This Row],[DISTRITO SEGÚN DNI]],Hoja1!$A$2:$B$32,2,FALSE),"No")</f>
        <v>No</v>
      </c>
      <c r="Y1300" s="42" t="str">
        <f>IF(OR(LOWER(Tabla2[[#This Row],[GENERO]])="masculino", LOWER(Tabla2[[#This Row],[GENERO]])="femenino"),"OK","Corregir")</f>
        <v>OK</v>
      </c>
      <c r="Z1300" s="42" t="str">
        <f>+IF(Tabla2[[#This Row],[Nro. DNI / CE]]="","Corregir",IF(LEN(Tabla2[[#This Row],[Nro. DNI / CE]])&gt;=8,"OK","Corregir"))</f>
        <v>OK</v>
      </c>
      <c r="AA1300" s="42">
        <f>COUNTIF(Tabla2[APELLIDOS Y NOMBRES],Tabla2[[#This Row],[APELLIDOS Y NOMBRES]])</f>
        <v>1</v>
      </c>
      <c r="AB1300" s="42">
        <f>IF(Tabla2[[#This Row],[Trabajador]]&gt;1,1/Tabla2[[#This Row],[Trabajador]],Tabla2[[#This Row],[Trabajador]])</f>
        <v>1</v>
      </c>
      <c r="AC1300" t="str">
        <f>+IFERROR(IF(Tabla2[[#This Row],[FECHA CESE/BAJA]]="","No Aplica",IF(AND(MONTH(Tabla2[[#This Row],[FECHA CESE/BAJA]])=MONTH(TODAY()-30),YEAR(Tabla2[[#This Row],[FECHA CESE/BAJA]])=YEAR(TODAY())),MONTH(TODAY()-30)&amp;"-"&amp;YEAR(TODAY()),"Borrar")),"No aplica")</f>
        <v>No Aplica</v>
      </c>
      <c r="AD1300" t="str">
        <f>+IFERROR(IF(Tabla2[[#This Row],[FECHA INICIO DE LABORES EN OBRA]]="","No Aplica",IF(AND(MONTH(Tabla2[[#This Row],[FECHA INICIO DE LABORES EN OBRA]])=MONTH(TODAY()-30),YEAR(Tabla2[[#This Row],[FECHA INICIO DE LABORES EN OBRA]])=YEAR(TODAY())),MONTH(TODAY()-30)&amp;"-"&amp;YEAR(TODAY()),"No Aplica")),"No Aplica")</f>
        <v>No Aplica</v>
      </c>
    </row>
    <row r="1301" spans="1:30" x14ac:dyDescent="0.25">
      <c r="A1301" s="13" t="s">
        <v>5929</v>
      </c>
      <c r="B1301" s="15" t="s">
        <v>5930</v>
      </c>
      <c r="C1301" s="15" t="s">
        <v>5930</v>
      </c>
      <c r="D1301" s="15" t="s">
        <v>701</v>
      </c>
      <c r="E1301" s="15" t="s">
        <v>702</v>
      </c>
      <c r="F1301" s="39">
        <v>32699</v>
      </c>
      <c r="G1301" s="15">
        <v>2</v>
      </c>
      <c r="H1301" s="15" t="s">
        <v>2197</v>
      </c>
      <c r="I1301" s="15" t="s">
        <v>5933</v>
      </c>
      <c r="J1301" s="15" t="s">
        <v>6032</v>
      </c>
      <c r="K1301" s="15" t="s">
        <v>2022</v>
      </c>
      <c r="L1301" s="40" t="s">
        <v>6</v>
      </c>
      <c r="M1301" s="39"/>
      <c r="N1301" s="41" t="s">
        <v>2063</v>
      </c>
      <c r="O1301" s="39">
        <v>42590</v>
      </c>
      <c r="P1301" s="40">
        <v>1</v>
      </c>
      <c r="Q1301" s="40">
        <v>4</v>
      </c>
      <c r="R1301" s="40" t="str">
        <f>IFERROR(VLOOKUP(Tabla2[[#This Row],[CONTRATISTA PRNCIPAL]],Hoja1!$L$5:$M$9,2,FALSE),"CJV")</f>
        <v>CJV</v>
      </c>
      <c r="S1301" s="40" t="str">
        <f>IF(Tabla2[[#This Row],[EMPRESA]]=Tabla2[[#This Row],[CONTRATISTA PRNCIPAL]],"Principal","Secundaria")</f>
        <v>Principal</v>
      </c>
      <c r="T1301" s="42">
        <f>IFERROR(1/COUNTIF(Tabla2[CONTRATISTA PRNCIPAL],Tabla2[[#This Row],[CONTRATISTA PRNCIPAL]]),0)</f>
        <v>0.00641025641025641</v>
      </c>
      <c r="U1301" s="43">
        <f>IF(((TODAY()-Tabla2[[#This Row],[FECHA NACIMIENTO]])/365)&lt;18,"Corregir", IF(((TODAY()-Tabla2[[#This Row],[FECHA NACIMIENTO]])/365)&gt;80, "Corregir",ROUNDDOWN(((TODAY()-Tabla2[[#This Row],[FECHA NACIMIENTO]])/365),0)))</f>
        <v>34</v>
      </c>
      <c r="V13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01" s="44" t="str">
        <f>+IF(Tabla2[[#This Row],[Edad]]="Corregir","Corregir","Ok")</f>
        <v>Ok</v>
      </c>
      <c r="X1301" s="42" t="str">
        <f>+IFERROR(VLOOKUP(Tabla2[[#This Row],[DISTRITO SEGÚN DNI]],Hoja1!$A$2:$B$32,2,FALSE),"No")</f>
        <v>CALLAO</v>
      </c>
      <c r="Y1301" s="42" t="str">
        <f>IF(OR(LOWER(Tabla2[[#This Row],[GENERO]])="masculino", LOWER(Tabla2[[#This Row],[GENERO]])="femenino"),"OK","Corregir")</f>
        <v>OK</v>
      </c>
      <c r="Z1301" s="42" t="str">
        <f>+IF(Tabla2[[#This Row],[Nro. DNI / CE]]="","Corregir",IF(LEN(Tabla2[[#This Row],[Nro. DNI / CE]])&gt;=8,"OK","Corregir"))</f>
        <v>OK</v>
      </c>
      <c r="AA1301" s="42">
        <f>COUNTIF(Tabla2[APELLIDOS Y NOMBRES],Tabla2[[#This Row],[APELLIDOS Y NOMBRES]])</f>
        <v>1</v>
      </c>
      <c r="AB1301" s="42">
        <f>IF(Tabla2[[#This Row],[Trabajador]]&gt;1,1/Tabla2[[#This Row],[Trabajador]],Tabla2[[#This Row],[Trabajador]])</f>
        <v>1</v>
      </c>
      <c r="AC1301" t="str">
        <f>+IFERROR(IF(Tabla2[[#This Row],[FECHA CESE/BAJA]]="","No Aplica",IF(AND(MONTH(Tabla2[[#This Row],[FECHA CESE/BAJA]])=MONTH(TODAY()-30),YEAR(Tabla2[[#This Row],[FECHA CESE/BAJA]])=YEAR(TODAY())),MONTH(TODAY()-30)&amp;"-"&amp;YEAR(TODAY()),"Borrar")),"No aplica")</f>
        <v>No Aplica</v>
      </c>
      <c r="AD1301" t="str">
        <f>+IFERROR(IF(Tabla2[[#This Row],[FECHA INICIO DE LABORES EN OBRA]]="","No Aplica",IF(AND(MONTH(Tabla2[[#This Row],[FECHA INICIO DE LABORES EN OBRA]])=MONTH(TODAY()-30),YEAR(Tabla2[[#This Row],[FECHA INICIO DE LABORES EN OBRA]])=YEAR(TODAY())),MONTH(TODAY()-30)&amp;"-"&amp;YEAR(TODAY()),"No Aplica")),"No Aplica")</f>
        <v>No Aplica</v>
      </c>
    </row>
    <row r="1302" spans="1:30" x14ac:dyDescent="0.25">
      <c r="A1302" s="13" t="s">
        <v>5929</v>
      </c>
      <c r="B1302" s="15" t="s">
        <v>5930</v>
      </c>
      <c r="C1302" s="15" t="s">
        <v>5930</v>
      </c>
      <c r="D1302" s="15" t="s">
        <v>1855</v>
      </c>
      <c r="E1302" s="15" t="s">
        <v>1856</v>
      </c>
      <c r="F1302" s="39">
        <v>34159</v>
      </c>
      <c r="G1302" s="15">
        <v>2</v>
      </c>
      <c r="H1302" s="15" t="s">
        <v>2197</v>
      </c>
      <c r="I1302" s="15" t="s">
        <v>5946</v>
      </c>
      <c r="J1302" s="15" t="s">
        <v>6033</v>
      </c>
      <c r="K1302" s="15" t="s">
        <v>32</v>
      </c>
      <c r="L1302" s="40" t="s">
        <v>6</v>
      </c>
      <c r="M1302" s="39"/>
      <c r="N1302" s="41" t="s">
        <v>2063</v>
      </c>
      <c r="O1302" s="39">
        <v>44893</v>
      </c>
      <c r="P1302" s="40">
        <v>1</v>
      </c>
      <c r="Q1302" s="40">
        <v>4</v>
      </c>
      <c r="R1302" s="40" t="str">
        <f>IFERROR(VLOOKUP(Tabla2[[#This Row],[CONTRATISTA PRNCIPAL]],Hoja1!$L$5:$M$9,2,FALSE),"CJV")</f>
        <v>CJV</v>
      </c>
      <c r="S1302" s="40" t="str">
        <f>IF(Tabla2[[#This Row],[EMPRESA]]=Tabla2[[#This Row],[CONTRATISTA PRNCIPAL]],"Principal","Secundaria")</f>
        <v>Principal</v>
      </c>
      <c r="T1302" s="42">
        <f>IFERROR(1/COUNTIF(Tabla2[CONTRATISTA PRNCIPAL],Tabla2[[#This Row],[CONTRATISTA PRNCIPAL]]),0)</f>
        <v>0.00641025641025641</v>
      </c>
      <c r="U1302" s="43">
        <f>IF(((TODAY()-Tabla2[[#This Row],[FECHA NACIMIENTO]])/365)&lt;18,"Corregir", IF(((TODAY()-Tabla2[[#This Row],[FECHA NACIMIENTO]])/365)&gt;80, "Corregir",ROUNDDOWN(((TODAY()-Tabla2[[#This Row],[FECHA NACIMIENTO]])/365),0)))</f>
        <v>30</v>
      </c>
      <c r="V13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02" s="44" t="str">
        <f>+IF(Tabla2[[#This Row],[Edad]]="Corregir","Corregir","Ok")</f>
        <v>Ok</v>
      </c>
      <c r="X1302" s="42" t="str">
        <f>+IFERROR(VLOOKUP(Tabla2[[#This Row],[DISTRITO SEGÚN DNI]],Hoja1!$A$2:$B$32,2,FALSE),"No")</f>
        <v>LA VICTORIA</v>
      </c>
      <c r="Y1302" s="42" t="str">
        <f>IF(OR(LOWER(Tabla2[[#This Row],[GENERO]])="masculino", LOWER(Tabla2[[#This Row],[GENERO]])="femenino"),"OK","Corregir")</f>
        <v>OK</v>
      </c>
      <c r="Z1302" s="42" t="str">
        <f>+IF(Tabla2[[#This Row],[Nro. DNI / CE]]="","Corregir",IF(LEN(Tabla2[[#This Row],[Nro. DNI / CE]])&gt;=8,"OK","Corregir"))</f>
        <v>OK</v>
      </c>
      <c r="AA1302" s="42">
        <f>COUNTIF(Tabla2[APELLIDOS Y NOMBRES],Tabla2[[#This Row],[APELLIDOS Y NOMBRES]])</f>
        <v>1</v>
      </c>
      <c r="AB1302" s="42">
        <f>IF(Tabla2[[#This Row],[Trabajador]]&gt;1,1/Tabla2[[#This Row],[Trabajador]],Tabla2[[#This Row],[Trabajador]])</f>
        <v>1</v>
      </c>
      <c r="AC1302" t="str">
        <f>+IFERROR(IF(Tabla2[[#This Row],[FECHA CESE/BAJA]]="","No Aplica",IF(AND(MONTH(Tabla2[[#This Row],[FECHA CESE/BAJA]])=MONTH(TODAY()-30),YEAR(Tabla2[[#This Row],[FECHA CESE/BAJA]])=YEAR(TODAY())),MONTH(TODAY()-30)&amp;"-"&amp;YEAR(TODAY()),"Borrar")),"No aplica")</f>
        <v>No Aplica</v>
      </c>
      <c r="AD1302" t="str">
        <f>+IFERROR(IF(Tabla2[[#This Row],[FECHA INICIO DE LABORES EN OBRA]]="","No Aplica",IF(AND(MONTH(Tabla2[[#This Row],[FECHA INICIO DE LABORES EN OBRA]])=MONTH(TODAY()-30),YEAR(Tabla2[[#This Row],[FECHA INICIO DE LABORES EN OBRA]])=YEAR(TODAY())),MONTH(TODAY()-30)&amp;"-"&amp;YEAR(TODAY()),"No Aplica")),"No Aplica")</f>
        <v>No Aplica</v>
      </c>
    </row>
    <row r="1303" spans="1:30" x14ac:dyDescent="0.25">
      <c r="A1303" s="13" t="s">
        <v>5929</v>
      </c>
      <c r="B1303" s="15" t="s">
        <v>5930</v>
      </c>
      <c r="C1303" s="15" t="s">
        <v>5930</v>
      </c>
      <c r="D1303" s="15" t="s">
        <v>6034</v>
      </c>
      <c r="E1303" s="15" t="s">
        <v>6035</v>
      </c>
      <c r="F1303" s="39">
        <v>35496</v>
      </c>
      <c r="G1303" s="15">
        <v>2</v>
      </c>
      <c r="H1303" s="15" t="s">
        <v>2197</v>
      </c>
      <c r="I1303" s="15" t="s">
        <v>5946</v>
      </c>
      <c r="J1303" s="15" t="s">
        <v>6036</v>
      </c>
      <c r="K1303" s="15" t="s">
        <v>4258</v>
      </c>
      <c r="L1303" s="40" t="s">
        <v>6</v>
      </c>
      <c r="M1303" s="39"/>
      <c r="N1303" s="41" t="s">
        <v>2063</v>
      </c>
      <c r="O1303" s="39">
        <v>44893</v>
      </c>
      <c r="P1303" s="40">
        <v>1</v>
      </c>
      <c r="Q1303" s="40">
        <v>4</v>
      </c>
      <c r="R1303" s="40" t="str">
        <f>IFERROR(VLOOKUP(Tabla2[[#This Row],[CONTRATISTA PRNCIPAL]],Hoja1!$L$5:$M$9,2,FALSE),"CJV")</f>
        <v>CJV</v>
      </c>
      <c r="S1303" s="40" t="str">
        <f>IF(Tabla2[[#This Row],[EMPRESA]]=Tabla2[[#This Row],[CONTRATISTA PRNCIPAL]],"Principal","Secundaria")</f>
        <v>Principal</v>
      </c>
      <c r="T1303" s="42">
        <f>IFERROR(1/COUNTIF(Tabla2[CONTRATISTA PRNCIPAL],Tabla2[[#This Row],[CONTRATISTA PRNCIPAL]]),0)</f>
        <v>0.00641025641025641</v>
      </c>
      <c r="U1303" s="43">
        <f>IF(((TODAY()-Tabla2[[#This Row],[FECHA NACIMIENTO]])/365)&lt;18,"Corregir", IF(((TODAY()-Tabla2[[#This Row],[FECHA NACIMIENTO]])/365)&gt;80, "Corregir",ROUNDDOWN(((TODAY()-Tabla2[[#This Row],[FECHA NACIMIENTO]])/365),0)))</f>
        <v>26</v>
      </c>
      <c r="V13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03" s="44" t="str">
        <f>+IF(Tabla2[[#This Row],[Edad]]="Corregir","Corregir","Ok")</f>
        <v>Ok</v>
      </c>
      <c r="X1303" s="42" t="str">
        <f>+IFERROR(VLOOKUP(Tabla2[[#This Row],[DISTRITO SEGÚN DNI]],Hoja1!$A$2:$B$32,2,FALSE),"No")</f>
        <v>No</v>
      </c>
      <c r="Y1303" s="42" t="str">
        <f>IF(OR(LOWER(Tabla2[[#This Row],[GENERO]])="masculino", LOWER(Tabla2[[#This Row],[GENERO]])="femenino"),"OK","Corregir")</f>
        <v>OK</v>
      </c>
      <c r="Z1303" s="42" t="str">
        <f>+IF(Tabla2[[#This Row],[Nro. DNI / CE]]="","Corregir",IF(LEN(Tabla2[[#This Row],[Nro. DNI / CE]])&gt;=8,"OK","Corregir"))</f>
        <v>OK</v>
      </c>
      <c r="AA1303" s="42">
        <f>COUNTIF(Tabla2[APELLIDOS Y NOMBRES],Tabla2[[#This Row],[APELLIDOS Y NOMBRES]])</f>
        <v>1</v>
      </c>
      <c r="AB1303" s="42">
        <f>IF(Tabla2[[#This Row],[Trabajador]]&gt;1,1/Tabla2[[#This Row],[Trabajador]],Tabla2[[#This Row],[Trabajador]])</f>
        <v>1</v>
      </c>
      <c r="AC1303" t="str">
        <f>+IFERROR(IF(Tabla2[[#This Row],[FECHA CESE/BAJA]]="","No Aplica",IF(AND(MONTH(Tabla2[[#This Row],[FECHA CESE/BAJA]])=MONTH(TODAY()-30),YEAR(Tabla2[[#This Row],[FECHA CESE/BAJA]])=YEAR(TODAY())),MONTH(TODAY()-30)&amp;"-"&amp;YEAR(TODAY()),"Borrar")),"No aplica")</f>
        <v>No Aplica</v>
      </c>
      <c r="AD1303" t="str">
        <f>+IFERROR(IF(Tabla2[[#This Row],[FECHA INICIO DE LABORES EN OBRA]]="","No Aplica",IF(AND(MONTH(Tabla2[[#This Row],[FECHA INICIO DE LABORES EN OBRA]])=MONTH(TODAY()-30),YEAR(Tabla2[[#This Row],[FECHA INICIO DE LABORES EN OBRA]])=YEAR(TODAY())),MONTH(TODAY()-30)&amp;"-"&amp;YEAR(TODAY()),"No Aplica")),"No Aplica")</f>
        <v>No Aplica</v>
      </c>
    </row>
    <row r="1304" spans="1:30" x14ac:dyDescent="0.25">
      <c r="A1304" s="13" t="s">
        <v>5929</v>
      </c>
      <c r="B1304" s="15" t="s">
        <v>5930</v>
      </c>
      <c r="C1304" s="15" t="s">
        <v>5930</v>
      </c>
      <c r="D1304" s="15" t="s">
        <v>6037</v>
      </c>
      <c r="E1304" s="15" t="s">
        <v>6038</v>
      </c>
      <c r="F1304" s="39">
        <v>32544</v>
      </c>
      <c r="G1304" s="15">
        <v>2</v>
      </c>
      <c r="H1304" s="15" t="s">
        <v>2197</v>
      </c>
      <c r="I1304" s="15" t="s">
        <v>5933</v>
      </c>
      <c r="J1304" s="15" t="s">
        <v>6039</v>
      </c>
      <c r="K1304" s="15" t="s">
        <v>2272</v>
      </c>
      <c r="L1304" s="40" t="s">
        <v>6</v>
      </c>
      <c r="M1304" s="39"/>
      <c r="N1304" s="41" t="s">
        <v>2063</v>
      </c>
      <c r="O1304" s="39">
        <v>43846</v>
      </c>
      <c r="P1304" s="40">
        <v>1</v>
      </c>
      <c r="Q1304" s="40">
        <v>4</v>
      </c>
      <c r="R1304" s="40" t="str">
        <f>IFERROR(VLOOKUP(Tabla2[[#This Row],[CONTRATISTA PRNCIPAL]],Hoja1!$L$5:$M$9,2,FALSE),"CJV")</f>
        <v>CJV</v>
      </c>
      <c r="S1304" s="40" t="str">
        <f>IF(Tabla2[[#This Row],[EMPRESA]]=Tabla2[[#This Row],[CONTRATISTA PRNCIPAL]],"Principal","Secundaria")</f>
        <v>Principal</v>
      </c>
      <c r="T1304" s="42">
        <f>IFERROR(1/COUNTIF(Tabla2[CONTRATISTA PRNCIPAL],Tabla2[[#This Row],[CONTRATISTA PRNCIPAL]]),0)</f>
        <v>0.00641025641025641</v>
      </c>
      <c r="U1304" s="43">
        <f>IF(((TODAY()-Tabla2[[#This Row],[FECHA NACIMIENTO]])/365)&lt;18,"Corregir", IF(((TODAY()-Tabla2[[#This Row],[FECHA NACIMIENTO]])/365)&gt;80, "Corregir",ROUNDDOWN(((TODAY()-Tabla2[[#This Row],[FECHA NACIMIENTO]])/365),0)))</f>
        <v>34</v>
      </c>
      <c r="V13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04" s="44" t="str">
        <f>+IF(Tabla2[[#This Row],[Edad]]="Corregir","Corregir","Ok")</f>
        <v>Ok</v>
      </c>
      <c r="X1304" s="42" t="str">
        <f>+IFERROR(VLOOKUP(Tabla2[[#This Row],[DISTRITO SEGÚN DNI]],Hoja1!$A$2:$B$32,2,FALSE),"No")</f>
        <v>No</v>
      </c>
      <c r="Y1304" s="42" t="str">
        <f>IF(OR(LOWER(Tabla2[[#This Row],[GENERO]])="masculino", LOWER(Tabla2[[#This Row],[GENERO]])="femenino"),"OK","Corregir")</f>
        <v>OK</v>
      </c>
      <c r="Z1304" s="42" t="str">
        <f>+IF(Tabla2[[#This Row],[Nro. DNI / CE]]="","Corregir",IF(LEN(Tabla2[[#This Row],[Nro. DNI / CE]])&gt;=8,"OK","Corregir"))</f>
        <v>OK</v>
      </c>
      <c r="AA1304" s="42">
        <f>COUNTIF(Tabla2[APELLIDOS Y NOMBRES],Tabla2[[#This Row],[APELLIDOS Y NOMBRES]])</f>
        <v>1</v>
      </c>
      <c r="AB1304" s="42">
        <f>IF(Tabla2[[#This Row],[Trabajador]]&gt;1,1/Tabla2[[#This Row],[Trabajador]],Tabla2[[#This Row],[Trabajador]])</f>
        <v>1</v>
      </c>
      <c r="AC1304" t="str">
        <f>+IFERROR(IF(Tabla2[[#This Row],[FECHA CESE/BAJA]]="","No Aplica",IF(AND(MONTH(Tabla2[[#This Row],[FECHA CESE/BAJA]])=MONTH(TODAY()-30),YEAR(Tabla2[[#This Row],[FECHA CESE/BAJA]])=YEAR(TODAY())),MONTH(TODAY()-30)&amp;"-"&amp;YEAR(TODAY()),"Borrar")),"No aplica")</f>
        <v>No Aplica</v>
      </c>
      <c r="AD1304" t="str">
        <f>+IFERROR(IF(Tabla2[[#This Row],[FECHA INICIO DE LABORES EN OBRA]]="","No Aplica",IF(AND(MONTH(Tabla2[[#This Row],[FECHA INICIO DE LABORES EN OBRA]])=MONTH(TODAY()-30),YEAR(Tabla2[[#This Row],[FECHA INICIO DE LABORES EN OBRA]])=YEAR(TODAY())),MONTH(TODAY()-30)&amp;"-"&amp;YEAR(TODAY()),"No Aplica")),"No Aplica")</f>
        <v>No Aplica</v>
      </c>
    </row>
    <row r="1305" spans="1:30" x14ac:dyDescent="0.25">
      <c r="A1305" s="13" t="s">
        <v>5929</v>
      </c>
      <c r="B1305" s="15" t="s">
        <v>5930</v>
      </c>
      <c r="C1305" s="15" t="s">
        <v>5930</v>
      </c>
      <c r="D1305" s="15" t="s">
        <v>6040</v>
      </c>
      <c r="E1305" s="15" t="s">
        <v>6041</v>
      </c>
      <c r="F1305" s="39">
        <v>32676</v>
      </c>
      <c r="G1305" s="15">
        <v>2</v>
      </c>
      <c r="H1305" s="15" t="s">
        <v>2197</v>
      </c>
      <c r="I1305" s="15" t="s">
        <v>5946</v>
      </c>
      <c r="J1305" s="15" t="s">
        <v>6042</v>
      </c>
      <c r="K1305" s="15" t="s">
        <v>2190</v>
      </c>
      <c r="L1305" s="40" t="s">
        <v>6</v>
      </c>
      <c r="M1305" s="39"/>
      <c r="N1305" s="41" t="s">
        <v>2063</v>
      </c>
      <c r="O1305" s="39">
        <v>45007</v>
      </c>
      <c r="P1305" s="40">
        <v>1</v>
      </c>
      <c r="Q1305" s="40">
        <v>4</v>
      </c>
      <c r="R1305" s="40" t="str">
        <f>IFERROR(VLOOKUP(Tabla2[[#This Row],[CONTRATISTA PRNCIPAL]],Hoja1!$L$5:$M$9,2,FALSE),"CJV")</f>
        <v>CJV</v>
      </c>
      <c r="S1305" s="40" t="str">
        <f>IF(Tabla2[[#This Row],[EMPRESA]]=Tabla2[[#This Row],[CONTRATISTA PRNCIPAL]],"Principal","Secundaria")</f>
        <v>Principal</v>
      </c>
      <c r="T1305" s="42">
        <f>IFERROR(1/COUNTIF(Tabla2[CONTRATISTA PRNCIPAL],Tabla2[[#This Row],[CONTRATISTA PRNCIPAL]]),0)</f>
        <v>0.00641025641025641</v>
      </c>
      <c r="U1305" s="43">
        <f>IF(((TODAY()-Tabla2[[#This Row],[FECHA NACIMIENTO]])/365)&lt;18,"Corregir", IF(((TODAY()-Tabla2[[#This Row],[FECHA NACIMIENTO]])/365)&gt;80, "Corregir",ROUNDDOWN(((TODAY()-Tabla2[[#This Row],[FECHA NACIMIENTO]])/365),0)))</f>
        <v>34</v>
      </c>
      <c r="V13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05" s="44" t="str">
        <f>+IF(Tabla2[[#This Row],[Edad]]="Corregir","Corregir","Ok")</f>
        <v>Ok</v>
      </c>
      <c r="X1305" s="42" t="str">
        <f>+IFERROR(VLOOKUP(Tabla2[[#This Row],[DISTRITO SEGÚN DNI]],Hoja1!$A$2:$B$32,2,FALSE),"No")</f>
        <v>No</v>
      </c>
      <c r="Y1305" s="42" t="str">
        <f>IF(OR(LOWER(Tabla2[[#This Row],[GENERO]])="masculino", LOWER(Tabla2[[#This Row],[GENERO]])="femenino"),"OK","Corregir")</f>
        <v>OK</v>
      </c>
      <c r="Z1305" s="42" t="str">
        <f>+IF(Tabla2[[#This Row],[Nro. DNI / CE]]="","Corregir",IF(LEN(Tabla2[[#This Row],[Nro. DNI / CE]])&gt;=8,"OK","Corregir"))</f>
        <v>OK</v>
      </c>
      <c r="AA1305" s="42">
        <f>COUNTIF(Tabla2[APELLIDOS Y NOMBRES],Tabla2[[#This Row],[APELLIDOS Y NOMBRES]])</f>
        <v>1</v>
      </c>
      <c r="AB1305" s="42">
        <f>IF(Tabla2[[#This Row],[Trabajador]]&gt;1,1/Tabla2[[#This Row],[Trabajador]],Tabla2[[#This Row],[Trabajador]])</f>
        <v>1</v>
      </c>
      <c r="AC1305" t="str">
        <f>+IFERROR(IF(Tabla2[[#This Row],[FECHA CESE/BAJA]]="","No Aplica",IF(AND(MONTH(Tabla2[[#This Row],[FECHA CESE/BAJA]])=MONTH(TODAY()-30),YEAR(Tabla2[[#This Row],[FECHA CESE/BAJA]])=YEAR(TODAY())),MONTH(TODAY()-30)&amp;"-"&amp;YEAR(TODAY()),"Borrar")),"No aplica")</f>
        <v>No Aplica</v>
      </c>
      <c r="AD1305" t="str">
        <f>+IFERROR(IF(Tabla2[[#This Row],[FECHA INICIO DE LABORES EN OBRA]]="","No Aplica",IF(AND(MONTH(Tabla2[[#This Row],[FECHA INICIO DE LABORES EN OBRA]])=MONTH(TODAY()-30),YEAR(Tabla2[[#This Row],[FECHA INICIO DE LABORES EN OBRA]])=YEAR(TODAY())),MONTH(TODAY()-30)&amp;"-"&amp;YEAR(TODAY()),"No Aplica")),"No Aplica")</f>
        <v>No Aplica</v>
      </c>
    </row>
    <row r="1306" spans="1:30" x14ac:dyDescent="0.25">
      <c r="A1306" s="13" t="s">
        <v>5929</v>
      </c>
      <c r="B1306" s="15" t="s">
        <v>5930</v>
      </c>
      <c r="C1306" s="15" t="s">
        <v>5930</v>
      </c>
      <c r="D1306" s="15" t="s">
        <v>6043</v>
      </c>
      <c r="E1306" s="15" t="s">
        <v>6044</v>
      </c>
      <c r="F1306" s="39">
        <v>35164</v>
      </c>
      <c r="G1306" s="15">
        <v>2</v>
      </c>
      <c r="H1306" s="15" t="s">
        <v>2197</v>
      </c>
      <c r="I1306" s="15" t="s">
        <v>3584</v>
      </c>
      <c r="J1306" s="15" t="s">
        <v>6045</v>
      </c>
      <c r="K1306" s="15" t="s">
        <v>2182</v>
      </c>
      <c r="L1306" s="40" t="s">
        <v>6</v>
      </c>
      <c r="M1306" s="39"/>
      <c r="N1306" s="41" t="s">
        <v>2063</v>
      </c>
      <c r="O1306" s="39">
        <v>44747</v>
      </c>
      <c r="P1306" s="40">
        <v>1</v>
      </c>
      <c r="Q1306" s="40">
        <v>4</v>
      </c>
      <c r="R1306" s="40" t="str">
        <f>IFERROR(VLOOKUP(Tabla2[[#This Row],[CONTRATISTA PRNCIPAL]],Hoja1!$L$5:$M$9,2,FALSE),"CJV")</f>
        <v>CJV</v>
      </c>
      <c r="S1306" s="40" t="str">
        <f>IF(Tabla2[[#This Row],[EMPRESA]]=Tabla2[[#This Row],[CONTRATISTA PRNCIPAL]],"Principal","Secundaria")</f>
        <v>Principal</v>
      </c>
      <c r="T1306" s="42">
        <f>IFERROR(1/COUNTIF(Tabla2[CONTRATISTA PRNCIPAL],Tabla2[[#This Row],[CONTRATISTA PRNCIPAL]]),0)</f>
        <v>0.00641025641025641</v>
      </c>
      <c r="U1306" s="43">
        <f>IF(((TODAY()-Tabla2[[#This Row],[FECHA NACIMIENTO]])/365)&lt;18,"Corregir", IF(((TODAY()-Tabla2[[#This Row],[FECHA NACIMIENTO]])/365)&gt;80, "Corregir",ROUNDDOWN(((TODAY()-Tabla2[[#This Row],[FECHA NACIMIENTO]])/365),0)))</f>
        <v>27</v>
      </c>
      <c r="V13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06" s="44" t="str">
        <f>+IF(Tabla2[[#This Row],[Edad]]="Corregir","Corregir","Ok")</f>
        <v>Ok</v>
      </c>
      <c r="X1306" s="42" t="str">
        <f>+IFERROR(VLOOKUP(Tabla2[[#This Row],[DISTRITO SEGÚN DNI]],Hoja1!$A$2:$B$32,2,FALSE),"No")</f>
        <v>No</v>
      </c>
      <c r="Y1306" s="42" t="str">
        <f>IF(OR(LOWER(Tabla2[[#This Row],[GENERO]])="masculino", LOWER(Tabla2[[#This Row],[GENERO]])="femenino"),"OK","Corregir")</f>
        <v>OK</v>
      </c>
      <c r="Z1306" s="42" t="str">
        <f>+IF(Tabla2[[#This Row],[Nro. DNI / CE]]="","Corregir",IF(LEN(Tabla2[[#This Row],[Nro. DNI / CE]])&gt;=8,"OK","Corregir"))</f>
        <v>OK</v>
      </c>
      <c r="AA1306" s="42">
        <f>COUNTIF(Tabla2[APELLIDOS Y NOMBRES],Tabla2[[#This Row],[APELLIDOS Y NOMBRES]])</f>
        <v>1</v>
      </c>
      <c r="AB1306" s="42">
        <f>IF(Tabla2[[#This Row],[Trabajador]]&gt;1,1/Tabla2[[#This Row],[Trabajador]],Tabla2[[#This Row],[Trabajador]])</f>
        <v>1</v>
      </c>
      <c r="AC1306" t="str">
        <f>+IFERROR(IF(Tabla2[[#This Row],[FECHA CESE/BAJA]]="","No Aplica",IF(AND(MONTH(Tabla2[[#This Row],[FECHA CESE/BAJA]])=MONTH(TODAY()-30),YEAR(Tabla2[[#This Row],[FECHA CESE/BAJA]])=YEAR(TODAY())),MONTH(TODAY()-30)&amp;"-"&amp;YEAR(TODAY()),"Borrar")),"No aplica")</f>
        <v>No Aplica</v>
      </c>
      <c r="AD1306" t="str">
        <f>+IFERROR(IF(Tabla2[[#This Row],[FECHA INICIO DE LABORES EN OBRA]]="","No Aplica",IF(AND(MONTH(Tabla2[[#This Row],[FECHA INICIO DE LABORES EN OBRA]])=MONTH(TODAY()-30),YEAR(Tabla2[[#This Row],[FECHA INICIO DE LABORES EN OBRA]])=YEAR(TODAY())),MONTH(TODAY()-30)&amp;"-"&amp;YEAR(TODAY()),"No Aplica")),"No Aplica")</f>
        <v>No Aplica</v>
      </c>
    </row>
    <row r="1307" spans="1:30" x14ac:dyDescent="0.25">
      <c r="A1307" s="13" t="s">
        <v>5929</v>
      </c>
      <c r="B1307" s="15" t="s">
        <v>5930</v>
      </c>
      <c r="C1307" s="15" t="s">
        <v>5930</v>
      </c>
      <c r="D1307" s="15" t="s">
        <v>6046</v>
      </c>
      <c r="E1307" s="15" t="s">
        <v>6047</v>
      </c>
      <c r="F1307" s="39">
        <v>31374</v>
      </c>
      <c r="G1307" s="15">
        <v>2</v>
      </c>
      <c r="H1307" s="15" t="s">
        <v>2197</v>
      </c>
      <c r="I1307" s="15" t="s">
        <v>5946</v>
      </c>
      <c r="J1307" s="15" t="s">
        <v>6048</v>
      </c>
      <c r="K1307" s="15" t="s">
        <v>2645</v>
      </c>
      <c r="L1307" s="40" t="s">
        <v>6</v>
      </c>
      <c r="M1307" s="39"/>
      <c r="N1307" s="41" t="s">
        <v>2063</v>
      </c>
      <c r="O1307" s="39">
        <v>44734</v>
      </c>
      <c r="P1307" s="40">
        <v>1</v>
      </c>
      <c r="Q1307" s="40">
        <v>4</v>
      </c>
      <c r="R1307" s="40" t="str">
        <f>IFERROR(VLOOKUP(Tabla2[[#This Row],[CONTRATISTA PRNCIPAL]],Hoja1!$L$5:$M$9,2,FALSE),"CJV")</f>
        <v>CJV</v>
      </c>
      <c r="S1307" s="40" t="str">
        <f>IF(Tabla2[[#This Row],[EMPRESA]]=Tabla2[[#This Row],[CONTRATISTA PRNCIPAL]],"Principal","Secundaria")</f>
        <v>Principal</v>
      </c>
      <c r="T1307" s="42">
        <f>IFERROR(1/COUNTIF(Tabla2[CONTRATISTA PRNCIPAL],Tabla2[[#This Row],[CONTRATISTA PRNCIPAL]]),0)</f>
        <v>0.00641025641025641</v>
      </c>
      <c r="U1307" s="43">
        <f>IF(((TODAY()-Tabla2[[#This Row],[FECHA NACIMIENTO]])/365)&lt;18,"Corregir", IF(((TODAY()-Tabla2[[#This Row],[FECHA NACIMIENTO]])/365)&gt;80, "Corregir",ROUNDDOWN(((TODAY()-Tabla2[[#This Row],[FECHA NACIMIENTO]])/365),0)))</f>
        <v>37</v>
      </c>
      <c r="V13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07" s="44" t="str">
        <f>+IF(Tabla2[[#This Row],[Edad]]="Corregir","Corregir","Ok")</f>
        <v>Ok</v>
      </c>
      <c r="X1307" s="42" t="str">
        <f>+IFERROR(VLOOKUP(Tabla2[[#This Row],[DISTRITO SEGÚN DNI]],Hoja1!$A$2:$B$32,2,FALSE),"No")</f>
        <v>No</v>
      </c>
      <c r="Y1307" s="42" t="str">
        <f>IF(OR(LOWER(Tabla2[[#This Row],[GENERO]])="masculino", LOWER(Tabla2[[#This Row],[GENERO]])="femenino"),"OK","Corregir")</f>
        <v>OK</v>
      </c>
      <c r="Z1307" s="42" t="str">
        <f>+IF(Tabla2[[#This Row],[Nro. DNI / CE]]="","Corregir",IF(LEN(Tabla2[[#This Row],[Nro. DNI / CE]])&gt;=8,"OK","Corregir"))</f>
        <v>OK</v>
      </c>
      <c r="AA1307" s="42">
        <f>COUNTIF(Tabla2[APELLIDOS Y NOMBRES],Tabla2[[#This Row],[APELLIDOS Y NOMBRES]])</f>
        <v>1</v>
      </c>
      <c r="AB1307" s="42">
        <f>IF(Tabla2[[#This Row],[Trabajador]]&gt;1,1/Tabla2[[#This Row],[Trabajador]],Tabla2[[#This Row],[Trabajador]])</f>
        <v>1</v>
      </c>
      <c r="AC1307" t="str">
        <f>+IFERROR(IF(Tabla2[[#This Row],[FECHA CESE/BAJA]]="","No Aplica",IF(AND(MONTH(Tabla2[[#This Row],[FECHA CESE/BAJA]])=MONTH(TODAY()-30),YEAR(Tabla2[[#This Row],[FECHA CESE/BAJA]])=YEAR(TODAY())),MONTH(TODAY()-30)&amp;"-"&amp;YEAR(TODAY()),"Borrar")),"No aplica")</f>
        <v>No Aplica</v>
      </c>
      <c r="AD1307" t="str">
        <f>+IFERROR(IF(Tabla2[[#This Row],[FECHA INICIO DE LABORES EN OBRA]]="","No Aplica",IF(AND(MONTH(Tabla2[[#This Row],[FECHA INICIO DE LABORES EN OBRA]])=MONTH(TODAY()-30),YEAR(Tabla2[[#This Row],[FECHA INICIO DE LABORES EN OBRA]])=YEAR(TODAY())),MONTH(TODAY()-30)&amp;"-"&amp;YEAR(TODAY()),"No Aplica")),"No Aplica")</f>
        <v>No Aplica</v>
      </c>
    </row>
    <row r="1308" spans="1:30" x14ac:dyDescent="0.25">
      <c r="A1308" s="13" t="s">
        <v>5929</v>
      </c>
      <c r="B1308" s="15" t="s">
        <v>5930</v>
      </c>
      <c r="C1308" s="15" t="s">
        <v>5930</v>
      </c>
      <c r="D1308" s="15" t="s">
        <v>6049</v>
      </c>
      <c r="E1308" s="15" t="s">
        <v>6050</v>
      </c>
      <c r="F1308" s="39">
        <v>34240</v>
      </c>
      <c r="G1308" s="15">
        <v>2</v>
      </c>
      <c r="H1308" s="15" t="s">
        <v>2197</v>
      </c>
      <c r="I1308" s="15" t="s">
        <v>5933</v>
      </c>
      <c r="J1308" s="15" t="s">
        <v>6051</v>
      </c>
      <c r="K1308" s="15" t="s">
        <v>2182</v>
      </c>
      <c r="L1308" s="40" t="s">
        <v>6</v>
      </c>
      <c r="M1308" s="39"/>
      <c r="N1308" s="41" t="s">
        <v>2063</v>
      </c>
      <c r="O1308" s="39">
        <v>43396</v>
      </c>
      <c r="P1308" s="40">
        <v>1</v>
      </c>
      <c r="Q1308" s="40">
        <v>4</v>
      </c>
      <c r="R1308" s="40" t="str">
        <f>IFERROR(VLOOKUP(Tabla2[[#This Row],[CONTRATISTA PRNCIPAL]],Hoja1!$L$5:$M$9,2,FALSE),"CJV")</f>
        <v>CJV</v>
      </c>
      <c r="S1308" s="40" t="str">
        <f>IF(Tabla2[[#This Row],[EMPRESA]]=Tabla2[[#This Row],[CONTRATISTA PRNCIPAL]],"Principal","Secundaria")</f>
        <v>Principal</v>
      </c>
      <c r="T1308" s="42">
        <f>IFERROR(1/COUNTIF(Tabla2[CONTRATISTA PRNCIPAL],Tabla2[[#This Row],[CONTRATISTA PRNCIPAL]]),0)</f>
        <v>0.00641025641025641</v>
      </c>
      <c r="U1308" s="43">
        <f>IF(((TODAY()-Tabla2[[#This Row],[FECHA NACIMIENTO]])/365)&lt;18,"Corregir", IF(((TODAY()-Tabla2[[#This Row],[FECHA NACIMIENTO]])/365)&gt;80, "Corregir",ROUNDDOWN(((TODAY()-Tabla2[[#This Row],[FECHA NACIMIENTO]])/365),0)))</f>
        <v>30</v>
      </c>
      <c r="V13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08" s="44" t="str">
        <f>+IF(Tabla2[[#This Row],[Edad]]="Corregir","Corregir","Ok")</f>
        <v>Ok</v>
      </c>
      <c r="X1308" s="42" t="str">
        <f>+IFERROR(VLOOKUP(Tabla2[[#This Row],[DISTRITO SEGÚN DNI]],Hoja1!$A$2:$B$32,2,FALSE),"No")</f>
        <v>No</v>
      </c>
      <c r="Y1308" s="42" t="str">
        <f>IF(OR(LOWER(Tabla2[[#This Row],[GENERO]])="masculino", LOWER(Tabla2[[#This Row],[GENERO]])="femenino"),"OK","Corregir")</f>
        <v>OK</v>
      </c>
      <c r="Z1308" s="42" t="str">
        <f>+IF(Tabla2[[#This Row],[Nro. DNI / CE]]="","Corregir",IF(LEN(Tabla2[[#This Row],[Nro. DNI / CE]])&gt;=8,"OK","Corregir"))</f>
        <v>OK</v>
      </c>
      <c r="AA1308" s="42">
        <f>COUNTIF(Tabla2[APELLIDOS Y NOMBRES],Tabla2[[#This Row],[APELLIDOS Y NOMBRES]])</f>
        <v>1</v>
      </c>
      <c r="AB1308" s="42">
        <f>IF(Tabla2[[#This Row],[Trabajador]]&gt;1,1/Tabla2[[#This Row],[Trabajador]],Tabla2[[#This Row],[Trabajador]])</f>
        <v>1</v>
      </c>
      <c r="AC1308" t="str">
        <f>+IFERROR(IF(Tabla2[[#This Row],[FECHA CESE/BAJA]]="","No Aplica",IF(AND(MONTH(Tabla2[[#This Row],[FECHA CESE/BAJA]])=MONTH(TODAY()-30),YEAR(Tabla2[[#This Row],[FECHA CESE/BAJA]])=YEAR(TODAY())),MONTH(TODAY()-30)&amp;"-"&amp;YEAR(TODAY()),"Borrar")),"No aplica")</f>
        <v>No Aplica</v>
      </c>
      <c r="AD1308" t="str">
        <f>+IFERROR(IF(Tabla2[[#This Row],[FECHA INICIO DE LABORES EN OBRA]]="","No Aplica",IF(AND(MONTH(Tabla2[[#This Row],[FECHA INICIO DE LABORES EN OBRA]])=MONTH(TODAY()-30),YEAR(Tabla2[[#This Row],[FECHA INICIO DE LABORES EN OBRA]])=YEAR(TODAY())),MONTH(TODAY()-30)&amp;"-"&amp;YEAR(TODAY()),"No Aplica")),"No Aplica")</f>
        <v>No Aplica</v>
      </c>
    </row>
    <row r="1309" spans="1:30" x14ac:dyDescent="0.25">
      <c r="A1309" s="13" t="s">
        <v>5929</v>
      </c>
      <c r="B1309" s="15" t="s">
        <v>5930</v>
      </c>
      <c r="C1309" s="15" t="s">
        <v>5930</v>
      </c>
      <c r="D1309" s="15" t="s">
        <v>6052</v>
      </c>
      <c r="E1309" s="15" t="s">
        <v>6053</v>
      </c>
      <c r="F1309" s="39">
        <v>33934</v>
      </c>
      <c r="G1309" s="15">
        <v>2</v>
      </c>
      <c r="H1309" s="15" t="s">
        <v>2317</v>
      </c>
      <c r="I1309" s="15" t="s">
        <v>6017</v>
      </c>
      <c r="J1309" s="15" t="s">
        <v>6054</v>
      </c>
      <c r="K1309" s="15" t="s">
        <v>2182</v>
      </c>
      <c r="L1309" s="40" t="s">
        <v>6</v>
      </c>
      <c r="M1309" s="39"/>
      <c r="N1309" s="41" t="s">
        <v>2063</v>
      </c>
      <c r="O1309" s="39">
        <v>43899</v>
      </c>
      <c r="P1309" s="40">
        <v>1</v>
      </c>
      <c r="Q1309" s="40">
        <v>4</v>
      </c>
      <c r="R1309" s="40" t="str">
        <f>IFERROR(VLOOKUP(Tabla2[[#This Row],[CONTRATISTA PRNCIPAL]],Hoja1!$L$5:$M$9,2,FALSE),"CJV")</f>
        <v>CJV</v>
      </c>
      <c r="S1309" s="40" t="str">
        <f>IF(Tabla2[[#This Row],[EMPRESA]]=Tabla2[[#This Row],[CONTRATISTA PRNCIPAL]],"Principal","Secundaria")</f>
        <v>Principal</v>
      </c>
      <c r="T1309" s="42">
        <f>IFERROR(1/COUNTIF(Tabla2[CONTRATISTA PRNCIPAL],Tabla2[[#This Row],[CONTRATISTA PRNCIPAL]]),0)</f>
        <v>0.00641025641025641</v>
      </c>
      <c r="U1309" s="43">
        <f>IF(((TODAY()-Tabla2[[#This Row],[FECHA NACIMIENTO]])/365)&lt;18,"Corregir", IF(((TODAY()-Tabla2[[#This Row],[FECHA NACIMIENTO]])/365)&gt;80, "Corregir",ROUNDDOWN(((TODAY()-Tabla2[[#This Row],[FECHA NACIMIENTO]])/365),0)))</f>
        <v>30</v>
      </c>
      <c r="V13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09" s="44" t="str">
        <f>+IF(Tabla2[[#This Row],[Edad]]="Corregir","Corregir","Ok")</f>
        <v>Ok</v>
      </c>
      <c r="X1309" s="42" t="str">
        <f>+IFERROR(VLOOKUP(Tabla2[[#This Row],[DISTRITO SEGÚN DNI]],Hoja1!$A$2:$B$32,2,FALSE),"No")</f>
        <v>No</v>
      </c>
      <c r="Y1309" s="42" t="str">
        <f>IF(OR(LOWER(Tabla2[[#This Row],[GENERO]])="masculino", LOWER(Tabla2[[#This Row],[GENERO]])="femenino"),"OK","Corregir")</f>
        <v>OK</v>
      </c>
      <c r="Z1309" s="42" t="str">
        <f>+IF(Tabla2[[#This Row],[Nro. DNI / CE]]="","Corregir",IF(LEN(Tabla2[[#This Row],[Nro. DNI / CE]])&gt;=8,"OK","Corregir"))</f>
        <v>OK</v>
      </c>
      <c r="AA1309" s="42">
        <f>COUNTIF(Tabla2[APELLIDOS Y NOMBRES],Tabla2[[#This Row],[APELLIDOS Y NOMBRES]])</f>
        <v>1</v>
      </c>
      <c r="AB1309" s="42">
        <f>IF(Tabla2[[#This Row],[Trabajador]]&gt;1,1/Tabla2[[#This Row],[Trabajador]],Tabla2[[#This Row],[Trabajador]])</f>
        <v>1</v>
      </c>
      <c r="AC1309" t="str">
        <f>+IFERROR(IF(Tabla2[[#This Row],[FECHA CESE/BAJA]]="","No Aplica",IF(AND(MONTH(Tabla2[[#This Row],[FECHA CESE/BAJA]])=MONTH(TODAY()-30),YEAR(Tabla2[[#This Row],[FECHA CESE/BAJA]])=YEAR(TODAY())),MONTH(TODAY()-30)&amp;"-"&amp;YEAR(TODAY()),"Borrar")),"No aplica")</f>
        <v>No Aplica</v>
      </c>
      <c r="AD1309" t="str">
        <f>+IFERROR(IF(Tabla2[[#This Row],[FECHA INICIO DE LABORES EN OBRA]]="","No Aplica",IF(AND(MONTH(Tabla2[[#This Row],[FECHA INICIO DE LABORES EN OBRA]])=MONTH(TODAY()-30),YEAR(Tabla2[[#This Row],[FECHA INICIO DE LABORES EN OBRA]])=YEAR(TODAY())),MONTH(TODAY()-30)&amp;"-"&amp;YEAR(TODAY()),"No Aplica")),"No Aplica")</f>
        <v>No Aplica</v>
      </c>
    </row>
    <row r="1310" spans="1:30" x14ac:dyDescent="0.25">
      <c r="A1310" s="13" t="s">
        <v>5929</v>
      </c>
      <c r="B1310" s="15" t="s">
        <v>5930</v>
      </c>
      <c r="C1310" s="15" t="s">
        <v>5930</v>
      </c>
      <c r="D1310" s="15" t="s">
        <v>6055</v>
      </c>
      <c r="E1310" s="15" t="s">
        <v>6056</v>
      </c>
      <c r="F1310" s="39">
        <v>35112</v>
      </c>
      <c r="G1310" s="15">
        <v>2</v>
      </c>
      <c r="H1310" s="15" t="s">
        <v>2197</v>
      </c>
      <c r="I1310" s="15" t="s">
        <v>5946</v>
      </c>
      <c r="J1310" s="15" t="s">
        <v>6057</v>
      </c>
      <c r="K1310" s="15" t="s">
        <v>2284</v>
      </c>
      <c r="L1310" s="40" t="s">
        <v>6</v>
      </c>
      <c r="M1310" s="39"/>
      <c r="N1310" s="41" t="s">
        <v>2063</v>
      </c>
      <c r="O1310" s="39">
        <v>44740</v>
      </c>
      <c r="P1310" s="40">
        <v>1</v>
      </c>
      <c r="Q1310" s="40">
        <v>4</v>
      </c>
      <c r="R1310" s="40" t="str">
        <f>IFERROR(VLOOKUP(Tabla2[[#This Row],[CONTRATISTA PRNCIPAL]],Hoja1!$L$5:$M$9,2,FALSE),"CJV")</f>
        <v>CJV</v>
      </c>
      <c r="S1310" s="40" t="str">
        <f>IF(Tabla2[[#This Row],[EMPRESA]]=Tabla2[[#This Row],[CONTRATISTA PRNCIPAL]],"Principal","Secundaria")</f>
        <v>Principal</v>
      </c>
      <c r="T1310" s="42">
        <f>IFERROR(1/COUNTIF(Tabla2[CONTRATISTA PRNCIPAL],Tabla2[[#This Row],[CONTRATISTA PRNCIPAL]]),0)</f>
        <v>0.00641025641025641</v>
      </c>
      <c r="U1310" s="43">
        <f>IF(((TODAY()-Tabla2[[#This Row],[FECHA NACIMIENTO]])/365)&lt;18,"Corregir", IF(((TODAY()-Tabla2[[#This Row],[FECHA NACIMIENTO]])/365)&gt;80, "Corregir",ROUNDDOWN(((TODAY()-Tabla2[[#This Row],[FECHA NACIMIENTO]])/365),0)))</f>
        <v>27</v>
      </c>
      <c r="V13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10" s="44" t="str">
        <f>+IF(Tabla2[[#This Row],[Edad]]="Corregir","Corregir","Ok")</f>
        <v>Ok</v>
      </c>
      <c r="X1310" s="42" t="str">
        <f>+IFERROR(VLOOKUP(Tabla2[[#This Row],[DISTRITO SEGÚN DNI]],Hoja1!$A$2:$B$32,2,FALSE),"No")</f>
        <v>No</v>
      </c>
      <c r="Y1310" s="42" t="str">
        <f>IF(OR(LOWER(Tabla2[[#This Row],[GENERO]])="masculino", LOWER(Tabla2[[#This Row],[GENERO]])="femenino"),"OK","Corregir")</f>
        <v>OK</v>
      </c>
      <c r="Z1310" s="42" t="str">
        <f>+IF(Tabla2[[#This Row],[Nro. DNI / CE]]="","Corregir",IF(LEN(Tabla2[[#This Row],[Nro. DNI / CE]])&gt;=8,"OK","Corregir"))</f>
        <v>OK</v>
      </c>
      <c r="AA1310" s="42">
        <f>COUNTIF(Tabla2[APELLIDOS Y NOMBRES],Tabla2[[#This Row],[APELLIDOS Y NOMBRES]])</f>
        <v>1</v>
      </c>
      <c r="AB1310" s="42">
        <f>IF(Tabla2[[#This Row],[Trabajador]]&gt;1,1/Tabla2[[#This Row],[Trabajador]],Tabla2[[#This Row],[Trabajador]])</f>
        <v>1</v>
      </c>
      <c r="AC1310" t="str">
        <f>+IFERROR(IF(Tabla2[[#This Row],[FECHA CESE/BAJA]]="","No Aplica",IF(AND(MONTH(Tabla2[[#This Row],[FECHA CESE/BAJA]])=MONTH(TODAY()-30),YEAR(Tabla2[[#This Row],[FECHA CESE/BAJA]])=YEAR(TODAY())),MONTH(TODAY()-30)&amp;"-"&amp;YEAR(TODAY()),"Borrar")),"No aplica")</f>
        <v>No Aplica</v>
      </c>
      <c r="AD1310" t="str">
        <f>+IFERROR(IF(Tabla2[[#This Row],[FECHA INICIO DE LABORES EN OBRA]]="","No Aplica",IF(AND(MONTH(Tabla2[[#This Row],[FECHA INICIO DE LABORES EN OBRA]])=MONTH(TODAY()-30),YEAR(Tabla2[[#This Row],[FECHA INICIO DE LABORES EN OBRA]])=YEAR(TODAY())),MONTH(TODAY()-30)&amp;"-"&amp;YEAR(TODAY()),"No Aplica")),"No Aplica")</f>
        <v>No Aplica</v>
      </c>
    </row>
    <row r="1311" spans="1:30" x14ac:dyDescent="0.25">
      <c r="A1311" s="13" t="s">
        <v>5929</v>
      </c>
      <c r="B1311" s="15" t="s">
        <v>5930</v>
      </c>
      <c r="C1311" s="15" t="s">
        <v>5930</v>
      </c>
      <c r="D1311" s="15" t="s">
        <v>6058</v>
      </c>
      <c r="E1311" s="15" t="s">
        <v>6059</v>
      </c>
      <c r="F1311" s="39">
        <v>34579</v>
      </c>
      <c r="G1311" s="15">
        <v>2</v>
      </c>
      <c r="H1311" s="15" t="s">
        <v>2317</v>
      </c>
      <c r="I1311" s="15" t="s">
        <v>5946</v>
      </c>
      <c r="J1311" s="15" t="s">
        <v>6060</v>
      </c>
      <c r="K1311" s="15" t="s">
        <v>2284</v>
      </c>
      <c r="L1311" s="40" t="s">
        <v>6</v>
      </c>
      <c r="M1311" s="39"/>
      <c r="N1311" s="41" t="s">
        <v>2063</v>
      </c>
      <c r="O1311" s="39">
        <v>44740</v>
      </c>
      <c r="P1311" s="40">
        <v>1</v>
      </c>
      <c r="Q1311" s="40">
        <v>4</v>
      </c>
      <c r="R1311" s="40" t="str">
        <f>IFERROR(VLOOKUP(Tabla2[[#This Row],[CONTRATISTA PRNCIPAL]],Hoja1!$L$5:$M$9,2,FALSE),"CJV")</f>
        <v>CJV</v>
      </c>
      <c r="S1311" s="40" t="str">
        <f>IF(Tabla2[[#This Row],[EMPRESA]]=Tabla2[[#This Row],[CONTRATISTA PRNCIPAL]],"Principal","Secundaria")</f>
        <v>Principal</v>
      </c>
      <c r="T1311" s="42">
        <f>IFERROR(1/COUNTIF(Tabla2[CONTRATISTA PRNCIPAL],Tabla2[[#This Row],[CONTRATISTA PRNCIPAL]]),0)</f>
        <v>0.00641025641025641</v>
      </c>
      <c r="U1311" s="43">
        <f>IF(((TODAY()-Tabla2[[#This Row],[FECHA NACIMIENTO]])/365)&lt;18,"Corregir", IF(((TODAY()-Tabla2[[#This Row],[FECHA NACIMIENTO]])/365)&gt;80, "Corregir",ROUNDDOWN(((TODAY()-Tabla2[[#This Row],[FECHA NACIMIENTO]])/365),0)))</f>
        <v>29</v>
      </c>
      <c r="V13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11" s="44" t="str">
        <f>+IF(Tabla2[[#This Row],[Edad]]="Corregir","Corregir","Ok")</f>
        <v>Ok</v>
      </c>
      <c r="X1311" s="42" t="str">
        <f>+IFERROR(VLOOKUP(Tabla2[[#This Row],[DISTRITO SEGÚN DNI]],Hoja1!$A$2:$B$32,2,FALSE),"No")</f>
        <v>No</v>
      </c>
      <c r="Y1311" s="42" t="str">
        <f>IF(OR(LOWER(Tabla2[[#This Row],[GENERO]])="masculino", LOWER(Tabla2[[#This Row],[GENERO]])="femenino"),"OK","Corregir")</f>
        <v>OK</v>
      </c>
      <c r="Z1311" s="42" t="str">
        <f>+IF(Tabla2[[#This Row],[Nro. DNI / CE]]="","Corregir",IF(LEN(Tabla2[[#This Row],[Nro. DNI / CE]])&gt;=8,"OK","Corregir"))</f>
        <v>OK</v>
      </c>
      <c r="AA1311" s="42">
        <f>COUNTIF(Tabla2[APELLIDOS Y NOMBRES],Tabla2[[#This Row],[APELLIDOS Y NOMBRES]])</f>
        <v>1</v>
      </c>
      <c r="AB1311" s="42">
        <f>IF(Tabla2[[#This Row],[Trabajador]]&gt;1,1/Tabla2[[#This Row],[Trabajador]],Tabla2[[#This Row],[Trabajador]])</f>
        <v>1</v>
      </c>
      <c r="AC1311" t="str">
        <f>+IFERROR(IF(Tabla2[[#This Row],[FECHA CESE/BAJA]]="","No Aplica",IF(AND(MONTH(Tabla2[[#This Row],[FECHA CESE/BAJA]])=MONTH(TODAY()-30),YEAR(Tabla2[[#This Row],[FECHA CESE/BAJA]])=YEAR(TODAY())),MONTH(TODAY()-30)&amp;"-"&amp;YEAR(TODAY()),"Borrar")),"No aplica")</f>
        <v>No Aplica</v>
      </c>
      <c r="AD1311" t="str">
        <f>+IFERROR(IF(Tabla2[[#This Row],[FECHA INICIO DE LABORES EN OBRA]]="","No Aplica",IF(AND(MONTH(Tabla2[[#This Row],[FECHA INICIO DE LABORES EN OBRA]])=MONTH(TODAY()-30),YEAR(Tabla2[[#This Row],[FECHA INICIO DE LABORES EN OBRA]])=YEAR(TODAY())),MONTH(TODAY()-30)&amp;"-"&amp;YEAR(TODAY()),"No Aplica")),"No Aplica")</f>
        <v>No Aplica</v>
      </c>
    </row>
    <row r="1312" spans="1:30" x14ac:dyDescent="0.25">
      <c r="A1312" s="13" t="s">
        <v>5929</v>
      </c>
      <c r="B1312" s="15" t="s">
        <v>5930</v>
      </c>
      <c r="C1312" s="15" t="s">
        <v>5930</v>
      </c>
      <c r="D1312" s="15" t="s">
        <v>6061</v>
      </c>
      <c r="E1312" s="15" t="s">
        <v>6062</v>
      </c>
      <c r="F1312" s="39">
        <v>33827</v>
      </c>
      <c r="G1312" s="15">
        <v>2</v>
      </c>
      <c r="H1312" s="15" t="s">
        <v>2197</v>
      </c>
      <c r="I1312" s="15" t="s">
        <v>5946</v>
      </c>
      <c r="J1312" s="15" t="s">
        <v>6063</v>
      </c>
      <c r="K1312" s="15" t="s">
        <v>2211</v>
      </c>
      <c r="L1312" s="40" t="s">
        <v>6</v>
      </c>
      <c r="M1312" s="39"/>
      <c r="N1312" s="41" t="s">
        <v>2063</v>
      </c>
      <c r="O1312" s="39">
        <v>45001</v>
      </c>
      <c r="P1312" s="40">
        <v>1</v>
      </c>
      <c r="Q1312" s="40">
        <v>4</v>
      </c>
      <c r="R1312" s="40" t="str">
        <f>IFERROR(VLOOKUP(Tabla2[[#This Row],[CONTRATISTA PRNCIPAL]],Hoja1!$L$5:$M$9,2,FALSE),"CJV")</f>
        <v>CJV</v>
      </c>
      <c r="S1312" s="40" t="str">
        <f>IF(Tabla2[[#This Row],[EMPRESA]]=Tabla2[[#This Row],[CONTRATISTA PRNCIPAL]],"Principal","Secundaria")</f>
        <v>Principal</v>
      </c>
      <c r="T1312" s="42">
        <f>IFERROR(1/COUNTIF(Tabla2[CONTRATISTA PRNCIPAL],Tabla2[[#This Row],[CONTRATISTA PRNCIPAL]]),0)</f>
        <v>0.00641025641025641</v>
      </c>
      <c r="U1312" s="43">
        <f>IF(((TODAY()-Tabla2[[#This Row],[FECHA NACIMIENTO]])/365)&lt;18,"Corregir", IF(((TODAY()-Tabla2[[#This Row],[FECHA NACIMIENTO]])/365)&gt;80, "Corregir",ROUNDDOWN(((TODAY()-Tabla2[[#This Row],[FECHA NACIMIENTO]])/365),0)))</f>
        <v>31</v>
      </c>
      <c r="V13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12" s="44" t="str">
        <f>+IF(Tabla2[[#This Row],[Edad]]="Corregir","Corregir","Ok")</f>
        <v>Ok</v>
      </c>
      <c r="X1312" s="42" t="str">
        <f>+IFERROR(VLOOKUP(Tabla2[[#This Row],[DISTRITO SEGÚN DNI]],Hoja1!$A$2:$B$32,2,FALSE),"No")</f>
        <v>No</v>
      </c>
      <c r="Y1312" s="42" t="str">
        <f>IF(OR(LOWER(Tabla2[[#This Row],[GENERO]])="masculino", LOWER(Tabla2[[#This Row],[GENERO]])="femenino"),"OK","Corregir")</f>
        <v>OK</v>
      </c>
      <c r="Z1312" s="42" t="str">
        <f>+IF(Tabla2[[#This Row],[Nro. DNI / CE]]="","Corregir",IF(LEN(Tabla2[[#This Row],[Nro. DNI / CE]])&gt;=8,"OK","Corregir"))</f>
        <v>OK</v>
      </c>
      <c r="AA1312" s="42">
        <f>COUNTIF(Tabla2[APELLIDOS Y NOMBRES],Tabla2[[#This Row],[APELLIDOS Y NOMBRES]])</f>
        <v>1</v>
      </c>
      <c r="AB1312" s="42">
        <f>IF(Tabla2[[#This Row],[Trabajador]]&gt;1,1/Tabla2[[#This Row],[Trabajador]],Tabla2[[#This Row],[Trabajador]])</f>
        <v>1</v>
      </c>
      <c r="AC1312" t="str">
        <f>+IFERROR(IF(Tabla2[[#This Row],[FECHA CESE/BAJA]]="","No Aplica",IF(AND(MONTH(Tabla2[[#This Row],[FECHA CESE/BAJA]])=MONTH(TODAY()-30),YEAR(Tabla2[[#This Row],[FECHA CESE/BAJA]])=YEAR(TODAY())),MONTH(TODAY()-30)&amp;"-"&amp;YEAR(TODAY()),"Borrar")),"No aplica")</f>
        <v>No Aplica</v>
      </c>
      <c r="AD1312" t="str">
        <f>+IFERROR(IF(Tabla2[[#This Row],[FECHA INICIO DE LABORES EN OBRA]]="","No Aplica",IF(AND(MONTH(Tabla2[[#This Row],[FECHA INICIO DE LABORES EN OBRA]])=MONTH(TODAY()-30),YEAR(Tabla2[[#This Row],[FECHA INICIO DE LABORES EN OBRA]])=YEAR(TODAY())),MONTH(TODAY()-30)&amp;"-"&amp;YEAR(TODAY()),"No Aplica")),"No Aplica")</f>
        <v>No Aplica</v>
      </c>
    </row>
    <row r="1313" spans="1:30" x14ac:dyDescent="0.25">
      <c r="A1313" s="13" t="s">
        <v>5929</v>
      </c>
      <c r="B1313" s="15" t="s">
        <v>5930</v>
      </c>
      <c r="C1313" s="15" t="s">
        <v>5930</v>
      </c>
      <c r="D1313" s="15" t="s">
        <v>6064</v>
      </c>
      <c r="E1313" s="15" t="s">
        <v>6065</v>
      </c>
      <c r="F1313" s="39">
        <v>30410</v>
      </c>
      <c r="G1313" s="15">
        <v>2</v>
      </c>
      <c r="H1313" s="15" t="s">
        <v>2197</v>
      </c>
      <c r="I1313" s="15" t="s">
        <v>5946</v>
      </c>
      <c r="J1313" s="15" t="s">
        <v>6066</v>
      </c>
      <c r="K1313" s="15" t="s">
        <v>2182</v>
      </c>
      <c r="L1313" s="40" t="s">
        <v>6</v>
      </c>
      <c r="M1313" s="39"/>
      <c r="N1313" s="41" t="s">
        <v>2063</v>
      </c>
      <c r="O1313" s="39">
        <v>45007</v>
      </c>
      <c r="P1313" s="40">
        <v>1</v>
      </c>
      <c r="Q1313" s="40">
        <v>4</v>
      </c>
      <c r="R1313" s="40" t="str">
        <f>IFERROR(VLOOKUP(Tabla2[[#This Row],[CONTRATISTA PRNCIPAL]],Hoja1!$L$5:$M$9,2,FALSE),"CJV")</f>
        <v>CJV</v>
      </c>
      <c r="S1313" s="40" t="str">
        <f>IF(Tabla2[[#This Row],[EMPRESA]]=Tabla2[[#This Row],[CONTRATISTA PRNCIPAL]],"Principal","Secundaria")</f>
        <v>Principal</v>
      </c>
      <c r="T1313" s="42">
        <f>IFERROR(1/COUNTIF(Tabla2[CONTRATISTA PRNCIPAL],Tabla2[[#This Row],[CONTRATISTA PRNCIPAL]]),0)</f>
        <v>0.00641025641025641</v>
      </c>
      <c r="U1313" s="43">
        <f>IF(((TODAY()-Tabla2[[#This Row],[FECHA NACIMIENTO]])/365)&lt;18,"Corregir", IF(((TODAY()-Tabla2[[#This Row],[FECHA NACIMIENTO]])/365)&gt;80, "Corregir",ROUNDDOWN(((TODAY()-Tabla2[[#This Row],[FECHA NACIMIENTO]])/365),0)))</f>
        <v>40</v>
      </c>
      <c r="V13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13" s="44" t="str">
        <f>+IF(Tabla2[[#This Row],[Edad]]="Corregir","Corregir","Ok")</f>
        <v>Ok</v>
      </c>
      <c r="X1313" s="42" t="str">
        <f>+IFERROR(VLOOKUP(Tabla2[[#This Row],[DISTRITO SEGÚN DNI]],Hoja1!$A$2:$B$32,2,FALSE),"No")</f>
        <v>No</v>
      </c>
      <c r="Y1313" s="42" t="str">
        <f>IF(OR(LOWER(Tabla2[[#This Row],[GENERO]])="masculino", LOWER(Tabla2[[#This Row],[GENERO]])="femenino"),"OK","Corregir")</f>
        <v>OK</v>
      </c>
      <c r="Z1313" s="42" t="str">
        <f>+IF(Tabla2[[#This Row],[Nro. DNI / CE]]="","Corregir",IF(LEN(Tabla2[[#This Row],[Nro. DNI / CE]])&gt;=8,"OK","Corregir"))</f>
        <v>OK</v>
      </c>
      <c r="AA1313" s="42">
        <f>COUNTIF(Tabla2[APELLIDOS Y NOMBRES],Tabla2[[#This Row],[APELLIDOS Y NOMBRES]])</f>
        <v>1</v>
      </c>
      <c r="AB1313" s="42">
        <f>IF(Tabla2[[#This Row],[Trabajador]]&gt;1,1/Tabla2[[#This Row],[Trabajador]],Tabla2[[#This Row],[Trabajador]])</f>
        <v>1</v>
      </c>
      <c r="AC1313" t="str">
        <f>+IFERROR(IF(Tabla2[[#This Row],[FECHA CESE/BAJA]]="","No Aplica",IF(AND(MONTH(Tabla2[[#This Row],[FECHA CESE/BAJA]])=MONTH(TODAY()-30),YEAR(Tabla2[[#This Row],[FECHA CESE/BAJA]])=YEAR(TODAY())),MONTH(TODAY()-30)&amp;"-"&amp;YEAR(TODAY()),"Borrar")),"No aplica")</f>
        <v>No Aplica</v>
      </c>
      <c r="AD1313" t="str">
        <f>+IFERROR(IF(Tabla2[[#This Row],[FECHA INICIO DE LABORES EN OBRA]]="","No Aplica",IF(AND(MONTH(Tabla2[[#This Row],[FECHA INICIO DE LABORES EN OBRA]])=MONTH(TODAY()-30),YEAR(Tabla2[[#This Row],[FECHA INICIO DE LABORES EN OBRA]])=YEAR(TODAY())),MONTH(TODAY()-30)&amp;"-"&amp;YEAR(TODAY()),"No Aplica")),"No Aplica")</f>
        <v>No Aplica</v>
      </c>
    </row>
    <row r="1314" spans="1:30" x14ac:dyDescent="0.25">
      <c r="A1314" s="13" t="s">
        <v>5929</v>
      </c>
      <c r="B1314" s="15" t="s">
        <v>5930</v>
      </c>
      <c r="C1314" s="15" t="s">
        <v>5930</v>
      </c>
      <c r="D1314" s="15" t="s">
        <v>1857</v>
      </c>
      <c r="E1314" s="15" t="s">
        <v>1858</v>
      </c>
      <c r="F1314" s="39">
        <v>28141</v>
      </c>
      <c r="G1314" s="15">
        <v>2</v>
      </c>
      <c r="H1314" s="15" t="s">
        <v>2197</v>
      </c>
      <c r="I1314" s="15" t="s">
        <v>5933</v>
      </c>
      <c r="J1314" s="15" t="s">
        <v>6067</v>
      </c>
      <c r="K1314" s="15" t="s">
        <v>27</v>
      </c>
      <c r="L1314" s="40" t="s">
        <v>6</v>
      </c>
      <c r="M1314" s="39"/>
      <c r="N1314" s="41" t="s">
        <v>2063</v>
      </c>
      <c r="O1314" s="39">
        <v>45016</v>
      </c>
      <c r="P1314" s="40">
        <v>1</v>
      </c>
      <c r="Q1314" s="40">
        <v>4</v>
      </c>
      <c r="R1314" s="40" t="str">
        <f>IFERROR(VLOOKUP(Tabla2[[#This Row],[CONTRATISTA PRNCIPAL]],Hoja1!$L$5:$M$9,2,FALSE),"CJV")</f>
        <v>CJV</v>
      </c>
      <c r="S1314" s="40" t="str">
        <f>IF(Tabla2[[#This Row],[EMPRESA]]=Tabla2[[#This Row],[CONTRATISTA PRNCIPAL]],"Principal","Secundaria")</f>
        <v>Principal</v>
      </c>
      <c r="T1314" s="42">
        <f>IFERROR(1/COUNTIF(Tabla2[CONTRATISTA PRNCIPAL],Tabla2[[#This Row],[CONTRATISTA PRNCIPAL]]),0)</f>
        <v>0.00641025641025641</v>
      </c>
      <c r="U1314" s="43">
        <f>IF(((TODAY()-Tabla2[[#This Row],[FECHA NACIMIENTO]])/365)&lt;18,"Corregir", IF(((TODAY()-Tabla2[[#This Row],[FECHA NACIMIENTO]])/365)&gt;80, "Corregir",ROUNDDOWN(((TODAY()-Tabla2[[#This Row],[FECHA NACIMIENTO]])/365),0)))</f>
        <v>46</v>
      </c>
      <c r="V13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14" s="44" t="str">
        <f>+IF(Tabla2[[#This Row],[Edad]]="Corregir","Corregir","Ok")</f>
        <v>Ok</v>
      </c>
      <c r="X1314" s="42" t="str">
        <f>+IFERROR(VLOOKUP(Tabla2[[#This Row],[DISTRITO SEGÚN DNI]],Hoja1!$A$2:$B$32,2,FALSE),"No")</f>
        <v>CALLAO</v>
      </c>
      <c r="Y1314" s="42" t="str">
        <f>IF(OR(LOWER(Tabla2[[#This Row],[GENERO]])="masculino", LOWER(Tabla2[[#This Row],[GENERO]])="femenino"),"OK","Corregir")</f>
        <v>OK</v>
      </c>
      <c r="Z1314" s="42" t="str">
        <f>+IF(Tabla2[[#This Row],[Nro. DNI / CE]]="","Corregir",IF(LEN(Tabla2[[#This Row],[Nro. DNI / CE]])&gt;=8,"OK","Corregir"))</f>
        <v>OK</v>
      </c>
      <c r="AA1314" s="42">
        <f>COUNTIF(Tabla2[APELLIDOS Y NOMBRES],Tabla2[[#This Row],[APELLIDOS Y NOMBRES]])</f>
        <v>1</v>
      </c>
      <c r="AB1314" s="42">
        <f>IF(Tabla2[[#This Row],[Trabajador]]&gt;1,1/Tabla2[[#This Row],[Trabajador]],Tabla2[[#This Row],[Trabajador]])</f>
        <v>1</v>
      </c>
      <c r="AC1314" t="str">
        <f>+IFERROR(IF(Tabla2[[#This Row],[FECHA CESE/BAJA]]="","No Aplica",IF(AND(MONTH(Tabla2[[#This Row],[FECHA CESE/BAJA]])=MONTH(TODAY()-30),YEAR(Tabla2[[#This Row],[FECHA CESE/BAJA]])=YEAR(TODAY())),MONTH(TODAY()-30)&amp;"-"&amp;YEAR(TODAY()),"Borrar")),"No aplica")</f>
        <v>No Aplica</v>
      </c>
      <c r="AD1314" t="str">
        <f>+IFERROR(IF(Tabla2[[#This Row],[FECHA INICIO DE LABORES EN OBRA]]="","No Aplica",IF(AND(MONTH(Tabla2[[#This Row],[FECHA INICIO DE LABORES EN OBRA]])=MONTH(TODAY()-30),YEAR(Tabla2[[#This Row],[FECHA INICIO DE LABORES EN OBRA]])=YEAR(TODAY())),MONTH(TODAY()-30)&amp;"-"&amp;YEAR(TODAY()),"No Aplica")),"No Aplica")</f>
        <v>No Aplica</v>
      </c>
    </row>
    <row r="1315" spans="1:30" x14ac:dyDescent="0.25">
      <c r="A1315" s="13" t="s">
        <v>5929</v>
      </c>
      <c r="B1315" s="15" t="s">
        <v>5930</v>
      </c>
      <c r="C1315" s="15" t="s">
        <v>5930</v>
      </c>
      <c r="D1315" s="15" t="s">
        <v>6068</v>
      </c>
      <c r="E1315" s="15" t="s">
        <v>6069</v>
      </c>
      <c r="F1315" s="39">
        <v>32433</v>
      </c>
      <c r="G1315" s="15">
        <v>2</v>
      </c>
      <c r="H1315" s="15" t="s">
        <v>2317</v>
      </c>
      <c r="I1315" s="15" t="s">
        <v>5946</v>
      </c>
      <c r="J1315" s="15" t="s">
        <v>6070</v>
      </c>
      <c r="K1315" s="15" t="s">
        <v>2190</v>
      </c>
      <c r="L1315" s="40" t="s">
        <v>6</v>
      </c>
      <c r="M1315" s="39"/>
      <c r="N1315" s="41" t="s">
        <v>2063</v>
      </c>
      <c r="O1315" s="39">
        <v>44893</v>
      </c>
      <c r="P1315" s="40">
        <v>1</v>
      </c>
      <c r="Q1315" s="40">
        <v>4</v>
      </c>
      <c r="R1315" s="40" t="str">
        <f>IFERROR(VLOOKUP(Tabla2[[#This Row],[CONTRATISTA PRNCIPAL]],Hoja1!$L$5:$M$9,2,FALSE),"CJV")</f>
        <v>CJV</v>
      </c>
      <c r="S1315" s="40" t="str">
        <f>IF(Tabla2[[#This Row],[EMPRESA]]=Tabla2[[#This Row],[CONTRATISTA PRNCIPAL]],"Principal","Secundaria")</f>
        <v>Principal</v>
      </c>
      <c r="T1315" s="42">
        <f>IFERROR(1/COUNTIF(Tabla2[CONTRATISTA PRNCIPAL],Tabla2[[#This Row],[CONTRATISTA PRNCIPAL]]),0)</f>
        <v>0.00641025641025641</v>
      </c>
      <c r="U1315" s="43">
        <f>IF(((TODAY()-Tabla2[[#This Row],[FECHA NACIMIENTO]])/365)&lt;18,"Corregir", IF(((TODAY()-Tabla2[[#This Row],[FECHA NACIMIENTO]])/365)&gt;80, "Corregir",ROUNDDOWN(((TODAY()-Tabla2[[#This Row],[FECHA NACIMIENTO]])/365),0)))</f>
        <v>34</v>
      </c>
      <c r="V13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15" s="44" t="str">
        <f>+IF(Tabla2[[#This Row],[Edad]]="Corregir","Corregir","Ok")</f>
        <v>Ok</v>
      </c>
      <c r="X1315" s="42" t="str">
        <f>+IFERROR(VLOOKUP(Tabla2[[#This Row],[DISTRITO SEGÚN DNI]],Hoja1!$A$2:$B$32,2,FALSE),"No")</f>
        <v>No</v>
      </c>
      <c r="Y1315" s="42" t="str">
        <f>IF(OR(LOWER(Tabla2[[#This Row],[GENERO]])="masculino", LOWER(Tabla2[[#This Row],[GENERO]])="femenino"),"OK","Corregir")</f>
        <v>OK</v>
      </c>
      <c r="Z1315" s="42" t="str">
        <f>+IF(Tabla2[[#This Row],[Nro. DNI / CE]]="","Corregir",IF(LEN(Tabla2[[#This Row],[Nro. DNI / CE]])&gt;=8,"OK","Corregir"))</f>
        <v>OK</v>
      </c>
      <c r="AA1315" s="42">
        <f>COUNTIF(Tabla2[APELLIDOS Y NOMBRES],Tabla2[[#This Row],[APELLIDOS Y NOMBRES]])</f>
        <v>1</v>
      </c>
      <c r="AB1315" s="42">
        <f>IF(Tabla2[[#This Row],[Trabajador]]&gt;1,1/Tabla2[[#This Row],[Trabajador]],Tabla2[[#This Row],[Trabajador]])</f>
        <v>1</v>
      </c>
      <c r="AC1315" t="str">
        <f>+IFERROR(IF(Tabla2[[#This Row],[FECHA CESE/BAJA]]="","No Aplica",IF(AND(MONTH(Tabla2[[#This Row],[FECHA CESE/BAJA]])=MONTH(TODAY()-30),YEAR(Tabla2[[#This Row],[FECHA CESE/BAJA]])=YEAR(TODAY())),MONTH(TODAY()-30)&amp;"-"&amp;YEAR(TODAY()),"Borrar")),"No aplica")</f>
        <v>No Aplica</v>
      </c>
      <c r="AD1315" t="str">
        <f>+IFERROR(IF(Tabla2[[#This Row],[FECHA INICIO DE LABORES EN OBRA]]="","No Aplica",IF(AND(MONTH(Tabla2[[#This Row],[FECHA INICIO DE LABORES EN OBRA]])=MONTH(TODAY()-30),YEAR(Tabla2[[#This Row],[FECHA INICIO DE LABORES EN OBRA]])=YEAR(TODAY())),MONTH(TODAY()-30)&amp;"-"&amp;YEAR(TODAY()),"No Aplica")),"No Aplica")</f>
        <v>No Aplica</v>
      </c>
    </row>
    <row r="1316" spans="1:30" x14ac:dyDescent="0.25">
      <c r="A1316" s="13" t="s">
        <v>5929</v>
      </c>
      <c r="B1316" s="15" t="s">
        <v>5930</v>
      </c>
      <c r="C1316" s="15" t="s">
        <v>5930</v>
      </c>
      <c r="D1316" s="15" t="s">
        <v>6071</v>
      </c>
      <c r="E1316" s="15" t="s">
        <v>6072</v>
      </c>
      <c r="F1316" s="39">
        <v>30948</v>
      </c>
      <c r="G1316" s="15">
        <v>2</v>
      </c>
      <c r="H1316" s="15" t="s">
        <v>2192</v>
      </c>
      <c r="I1316" s="15" t="s">
        <v>3584</v>
      </c>
      <c r="J1316" s="15" t="s">
        <v>6073</v>
      </c>
      <c r="K1316" s="15" t="s">
        <v>3703</v>
      </c>
      <c r="L1316" s="40" t="s">
        <v>6</v>
      </c>
      <c r="M1316" s="39"/>
      <c r="N1316" s="41" t="s">
        <v>2063</v>
      </c>
      <c r="O1316" s="39">
        <v>43511</v>
      </c>
      <c r="P1316" s="40">
        <v>1</v>
      </c>
      <c r="Q1316" s="40">
        <v>4</v>
      </c>
      <c r="R1316" s="40" t="str">
        <f>IFERROR(VLOOKUP(Tabla2[[#This Row],[CONTRATISTA PRNCIPAL]],Hoja1!$L$5:$M$9,2,FALSE),"CJV")</f>
        <v>CJV</v>
      </c>
      <c r="S1316" s="40" t="str">
        <f>IF(Tabla2[[#This Row],[EMPRESA]]=Tabla2[[#This Row],[CONTRATISTA PRNCIPAL]],"Principal","Secundaria")</f>
        <v>Principal</v>
      </c>
      <c r="T1316" s="42">
        <f>IFERROR(1/COUNTIF(Tabla2[CONTRATISTA PRNCIPAL],Tabla2[[#This Row],[CONTRATISTA PRNCIPAL]]),0)</f>
        <v>0.00641025641025641</v>
      </c>
      <c r="U1316" s="43">
        <f>IF(((TODAY()-Tabla2[[#This Row],[FECHA NACIMIENTO]])/365)&lt;18,"Corregir", IF(((TODAY()-Tabla2[[#This Row],[FECHA NACIMIENTO]])/365)&gt;80, "Corregir",ROUNDDOWN(((TODAY()-Tabla2[[#This Row],[FECHA NACIMIENTO]])/365),0)))</f>
        <v>39</v>
      </c>
      <c r="V13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16" s="44" t="str">
        <f>+IF(Tabla2[[#This Row],[Edad]]="Corregir","Corregir","Ok")</f>
        <v>Ok</v>
      </c>
      <c r="X1316" s="42" t="str">
        <f>+IFERROR(VLOOKUP(Tabla2[[#This Row],[DISTRITO SEGÚN DNI]],Hoja1!$A$2:$B$32,2,FALSE),"No")</f>
        <v>No</v>
      </c>
      <c r="Y1316" s="42" t="str">
        <f>IF(OR(LOWER(Tabla2[[#This Row],[GENERO]])="masculino", LOWER(Tabla2[[#This Row],[GENERO]])="femenino"),"OK","Corregir")</f>
        <v>OK</v>
      </c>
      <c r="Z1316" s="42" t="str">
        <f>+IF(Tabla2[[#This Row],[Nro. DNI / CE]]="","Corregir",IF(LEN(Tabla2[[#This Row],[Nro. DNI / CE]])&gt;=8,"OK","Corregir"))</f>
        <v>OK</v>
      </c>
      <c r="AA1316" s="42">
        <f>COUNTIF(Tabla2[APELLIDOS Y NOMBRES],Tabla2[[#This Row],[APELLIDOS Y NOMBRES]])</f>
        <v>1</v>
      </c>
      <c r="AB1316" s="42">
        <f>IF(Tabla2[[#This Row],[Trabajador]]&gt;1,1/Tabla2[[#This Row],[Trabajador]],Tabla2[[#This Row],[Trabajador]])</f>
        <v>1</v>
      </c>
      <c r="AC1316" t="str">
        <f>+IFERROR(IF(Tabla2[[#This Row],[FECHA CESE/BAJA]]="","No Aplica",IF(AND(MONTH(Tabla2[[#This Row],[FECHA CESE/BAJA]])=MONTH(TODAY()-30),YEAR(Tabla2[[#This Row],[FECHA CESE/BAJA]])=YEAR(TODAY())),MONTH(TODAY()-30)&amp;"-"&amp;YEAR(TODAY()),"Borrar")),"No aplica")</f>
        <v>No Aplica</v>
      </c>
      <c r="AD1316" t="str">
        <f>+IFERROR(IF(Tabla2[[#This Row],[FECHA INICIO DE LABORES EN OBRA]]="","No Aplica",IF(AND(MONTH(Tabla2[[#This Row],[FECHA INICIO DE LABORES EN OBRA]])=MONTH(TODAY()-30),YEAR(Tabla2[[#This Row],[FECHA INICIO DE LABORES EN OBRA]])=YEAR(TODAY())),MONTH(TODAY()-30)&amp;"-"&amp;YEAR(TODAY()),"No Aplica")),"No Aplica")</f>
        <v>No Aplica</v>
      </c>
    </row>
    <row r="1317" spans="1:30" x14ac:dyDescent="0.25">
      <c r="A1317" s="13" t="s">
        <v>5929</v>
      </c>
      <c r="B1317" s="15" t="s">
        <v>5930</v>
      </c>
      <c r="C1317" s="15" t="s">
        <v>5930</v>
      </c>
      <c r="D1317" s="15" t="s">
        <v>6074</v>
      </c>
      <c r="E1317" s="15" t="s">
        <v>6075</v>
      </c>
      <c r="F1317" s="39">
        <v>31543</v>
      </c>
      <c r="G1317" s="15">
        <v>2</v>
      </c>
      <c r="H1317" s="15" t="s">
        <v>2197</v>
      </c>
      <c r="I1317" s="15" t="s">
        <v>3584</v>
      </c>
      <c r="J1317" s="15" t="s">
        <v>6076</v>
      </c>
      <c r="K1317" s="15" t="s">
        <v>2182</v>
      </c>
      <c r="L1317" s="40" t="s">
        <v>6</v>
      </c>
      <c r="M1317" s="39"/>
      <c r="N1317" s="41" t="s">
        <v>2063</v>
      </c>
      <c r="O1317" s="39">
        <v>43530</v>
      </c>
      <c r="P1317" s="40">
        <v>1</v>
      </c>
      <c r="Q1317" s="40">
        <v>4</v>
      </c>
      <c r="R1317" s="40" t="str">
        <f>IFERROR(VLOOKUP(Tabla2[[#This Row],[CONTRATISTA PRNCIPAL]],Hoja1!$L$5:$M$9,2,FALSE),"CJV")</f>
        <v>CJV</v>
      </c>
      <c r="S1317" s="40" t="str">
        <f>IF(Tabla2[[#This Row],[EMPRESA]]=Tabla2[[#This Row],[CONTRATISTA PRNCIPAL]],"Principal","Secundaria")</f>
        <v>Principal</v>
      </c>
      <c r="T1317" s="42">
        <f>IFERROR(1/COUNTIF(Tabla2[CONTRATISTA PRNCIPAL],Tabla2[[#This Row],[CONTRATISTA PRNCIPAL]]),0)</f>
        <v>0.00641025641025641</v>
      </c>
      <c r="U1317" s="43">
        <f>IF(((TODAY()-Tabla2[[#This Row],[FECHA NACIMIENTO]])/365)&lt;18,"Corregir", IF(((TODAY()-Tabla2[[#This Row],[FECHA NACIMIENTO]])/365)&gt;80, "Corregir",ROUNDDOWN(((TODAY()-Tabla2[[#This Row],[FECHA NACIMIENTO]])/365),0)))</f>
        <v>37</v>
      </c>
      <c r="V13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17" s="44" t="str">
        <f>+IF(Tabla2[[#This Row],[Edad]]="Corregir","Corregir","Ok")</f>
        <v>Ok</v>
      </c>
      <c r="X1317" s="42" t="str">
        <f>+IFERROR(VLOOKUP(Tabla2[[#This Row],[DISTRITO SEGÚN DNI]],Hoja1!$A$2:$B$32,2,FALSE),"No")</f>
        <v>No</v>
      </c>
      <c r="Y1317" s="42" t="str">
        <f>IF(OR(LOWER(Tabla2[[#This Row],[GENERO]])="masculino", LOWER(Tabla2[[#This Row],[GENERO]])="femenino"),"OK","Corregir")</f>
        <v>OK</v>
      </c>
      <c r="Z1317" s="42" t="str">
        <f>+IF(Tabla2[[#This Row],[Nro. DNI / CE]]="","Corregir",IF(LEN(Tabla2[[#This Row],[Nro. DNI / CE]])&gt;=8,"OK","Corregir"))</f>
        <v>OK</v>
      </c>
      <c r="AA1317" s="42">
        <f>COUNTIF(Tabla2[APELLIDOS Y NOMBRES],Tabla2[[#This Row],[APELLIDOS Y NOMBRES]])</f>
        <v>1</v>
      </c>
      <c r="AB1317" s="42">
        <f>IF(Tabla2[[#This Row],[Trabajador]]&gt;1,1/Tabla2[[#This Row],[Trabajador]],Tabla2[[#This Row],[Trabajador]])</f>
        <v>1</v>
      </c>
      <c r="AC1317" t="str">
        <f>+IFERROR(IF(Tabla2[[#This Row],[FECHA CESE/BAJA]]="","No Aplica",IF(AND(MONTH(Tabla2[[#This Row],[FECHA CESE/BAJA]])=MONTH(TODAY()-30),YEAR(Tabla2[[#This Row],[FECHA CESE/BAJA]])=YEAR(TODAY())),MONTH(TODAY()-30)&amp;"-"&amp;YEAR(TODAY()),"Borrar")),"No aplica")</f>
        <v>No Aplica</v>
      </c>
      <c r="AD1317" t="str">
        <f>+IFERROR(IF(Tabla2[[#This Row],[FECHA INICIO DE LABORES EN OBRA]]="","No Aplica",IF(AND(MONTH(Tabla2[[#This Row],[FECHA INICIO DE LABORES EN OBRA]])=MONTH(TODAY()-30),YEAR(Tabla2[[#This Row],[FECHA INICIO DE LABORES EN OBRA]])=YEAR(TODAY())),MONTH(TODAY()-30)&amp;"-"&amp;YEAR(TODAY()),"No Aplica")),"No Aplica")</f>
        <v>No Aplica</v>
      </c>
    </row>
    <row r="1318" spans="1:30" x14ac:dyDescent="0.25">
      <c r="A1318" s="13" t="s">
        <v>5929</v>
      </c>
      <c r="B1318" s="15" t="s">
        <v>5930</v>
      </c>
      <c r="C1318" s="15" t="s">
        <v>5930</v>
      </c>
      <c r="D1318" s="15" t="s">
        <v>6077</v>
      </c>
      <c r="E1318" s="15" t="s">
        <v>6078</v>
      </c>
      <c r="F1318" s="39">
        <v>28837</v>
      </c>
      <c r="G1318" s="15">
        <v>2</v>
      </c>
      <c r="H1318" s="15" t="s">
        <v>2197</v>
      </c>
      <c r="I1318" s="15" t="s">
        <v>5946</v>
      </c>
      <c r="J1318" s="15" t="s">
        <v>6079</v>
      </c>
      <c r="K1318" s="15" t="s">
        <v>2182</v>
      </c>
      <c r="L1318" s="40" t="s">
        <v>6</v>
      </c>
      <c r="M1318" s="39"/>
      <c r="N1318" s="41" t="s">
        <v>2063</v>
      </c>
      <c r="O1318" s="39">
        <v>44896</v>
      </c>
      <c r="P1318" s="40">
        <v>1</v>
      </c>
      <c r="Q1318" s="40">
        <v>4</v>
      </c>
      <c r="R1318" s="40" t="str">
        <f>IFERROR(VLOOKUP(Tabla2[[#This Row],[CONTRATISTA PRNCIPAL]],Hoja1!$L$5:$M$9,2,FALSE),"CJV")</f>
        <v>CJV</v>
      </c>
      <c r="S1318" s="40" t="str">
        <f>IF(Tabla2[[#This Row],[EMPRESA]]=Tabla2[[#This Row],[CONTRATISTA PRNCIPAL]],"Principal","Secundaria")</f>
        <v>Principal</v>
      </c>
      <c r="T1318" s="42">
        <f>IFERROR(1/COUNTIF(Tabla2[CONTRATISTA PRNCIPAL],Tabla2[[#This Row],[CONTRATISTA PRNCIPAL]]),0)</f>
        <v>0.00641025641025641</v>
      </c>
      <c r="U1318" s="43">
        <f>IF(((TODAY()-Tabla2[[#This Row],[FECHA NACIMIENTO]])/365)&lt;18,"Corregir", IF(((TODAY()-Tabla2[[#This Row],[FECHA NACIMIENTO]])/365)&gt;80, "Corregir",ROUNDDOWN(((TODAY()-Tabla2[[#This Row],[FECHA NACIMIENTO]])/365),0)))</f>
        <v>44</v>
      </c>
      <c r="V13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18" s="44" t="str">
        <f>+IF(Tabla2[[#This Row],[Edad]]="Corregir","Corregir","Ok")</f>
        <v>Ok</v>
      </c>
      <c r="X1318" s="42" t="str">
        <f>+IFERROR(VLOOKUP(Tabla2[[#This Row],[DISTRITO SEGÚN DNI]],Hoja1!$A$2:$B$32,2,FALSE),"No")</f>
        <v>No</v>
      </c>
      <c r="Y1318" s="42" t="str">
        <f>IF(OR(LOWER(Tabla2[[#This Row],[GENERO]])="masculino", LOWER(Tabla2[[#This Row],[GENERO]])="femenino"),"OK","Corregir")</f>
        <v>OK</v>
      </c>
      <c r="Z1318" s="42" t="str">
        <f>+IF(Tabla2[[#This Row],[Nro. DNI / CE]]="","Corregir",IF(LEN(Tabla2[[#This Row],[Nro. DNI / CE]])&gt;=8,"OK","Corregir"))</f>
        <v>OK</v>
      </c>
      <c r="AA1318" s="42">
        <f>COUNTIF(Tabla2[APELLIDOS Y NOMBRES],Tabla2[[#This Row],[APELLIDOS Y NOMBRES]])</f>
        <v>1</v>
      </c>
      <c r="AB1318" s="42">
        <f>IF(Tabla2[[#This Row],[Trabajador]]&gt;1,1/Tabla2[[#This Row],[Trabajador]],Tabla2[[#This Row],[Trabajador]])</f>
        <v>1</v>
      </c>
      <c r="AC1318" t="str">
        <f>+IFERROR(IF(Tabla2[[#This Row],[FECHA CESE/BAJA]]="","No Aplica",IF(AND(MONTH(Tabla2[[#This Row],[FECHA CESE/BAJA]])=MONTH(TODAY()-30),YEAR(Tabla2[[#This Row],[FECHA CESE/BAJA]])=YEAR(TODAY())),MONTH(TODAY()-30)&amp;"-"&amp;YEAR(TODAY()),"Borrar")),"No aplica")</f>
        <v>No Aplica</v>
      </c>
      <c r="AD1318" t="str">
        <f>+IFERROR(IF(Tabla2[[#This Row],[FECHA INICIO DE LABORES EN OBRA]]="","No Aplica",IF(AND(MONTH(Tabla2[[#This Row],[FECHA INICIO DE LABORES EN OBRA]])=MONTH(TODAY()-30),YEAR(Tabla2[[#This Row],[FECHA INICIO DE LABORES EN OBRA]])=YEAR(TODAY())),MONTH(TODAY()-30)&amp;"-"&amp;YEAR(TODAY()),"No Aplica")),"No Aplica")</f>
        <v>No Aplica</v>
      </c>
    </row>
    <row r="1319" spans="1:30" x14ac:dyDescent="0.25">
      <c r="A1319" s="13" t="s">
        <v>5929</v>
      </c>
      <c r="B1319" s="15" t="s">
        <v>5930</v>
      </c>
      <c r="C1319" s="15" t="s">
        <v>5930</v>
      </c>
      <c r="D1319" s="15" t="s">
        <v>6080</v>
      </c>
      <c r="E1319" s="15" t="s">
        <v>6081</v>
      </c>
      <c r="F1319" s="39">
        <v>34230</v>
      </c>
      <c r="G1319" s="15">
        <v>2</v>
      </c>
      <c r="H1319" s="15" t="s">
        <v>2197</v>
      </c>
      <c r="I1319" s="15" t="s">
        <v>5946</v>
      </c>
      <c r="J1319" s="15" t="s">
        <v>5979</v>
      </c>
      <c r="K1319" s="15" t="s">
        <v>4274</v>
      </c>
      <c r="L1319" s="40" t="s">
        <v>6</v>
      </c>
      <c r="M1319" s="39"/>
      <c r="N1319" s="41" t="s">
        <v>2063</v>
      </c>
      <c r="O1319" s="39">
        <v>44896</v>
      </c>
      <c r="P1319" s="40">
        <v>1</v>
      </c>
      <c r="Q1319" s="40">
        <v>4</v>
      </c>
      <c r="R1319" s="40" t="str">
        <f>IFERROR(VLOOKUP(Tabla2[[#This Row],[CONTRATISTA PRNCIPAL]],Hoja1!$L$5:$M$9,2,FALSE),"CJV")</f>
        <v>CJV</v>
      </c>
      <c r="S1319" s="40" t="str">
        <f>IF(Tabla2[[#This Row],[EMPRESA]]=Tabla2[[#This Row],[CONTRATISTA PRNCIPAL]],"Principal","Secundaria")</f>
        <v>Principal</v>
      </c>
      <c r="T1319" s="42">
        <f>IFERROR(1/COUNTIF(Tabla2[CONTRATISTA PRNCIPAL],Tabla2[[#This Row],[CONTRATISTA PRNCIPAL]]),0)</f>
        <v>0.00641025641025641</v>
      </c>
      <c r="U1319" s="43">
        <f>IF(((TODAY()-Tabla2[[#This Row],[FECHA NACIMIENTO]])/365)&lt;18,"Corregir", IF(((TODAY()-Tabla2[[#This Row],[FECHA NACIMIENTO]])/365)&gt;80, "Corregir",ROUNDDOWN(((TODAY()-Tabla2[[#This Row],[FECHA NACIMIENTO]])/365),0)))</f>
        <v>30</v>
      </c>
      <c r="V13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19" s="44" t="str">
        <f>+IF(Tabla2[[#This Row],[Edad]]="Corregir","Corregir","Ok")</f>
        <v>Ok</v>
      </c>
      <c r="X1319" s="42" t="str">
        <f>+IFERROR(VLOOKUP(Tabla2[[#This Row],[DISTRITO SEGÚN DNI]],Hoja1!$A$2:$B$32,2,FALSE),"No")</f>
        <v>No</v>
      </c>
      <c r="Y1319" s="42" t="str">
        <f>IF(OR(LOWER(Tabla2[[#This Row],[GENERO]])="masculino", LOWER(Tabla2[[#This Row],[GENERO]])="femenino"),"OK","Corregir")</f>
        <v>OK</v>
      </c>
      <c r="Z1319" s="42" t="str">
        <f>+IF(Tabla2[[#This Row],[Nro. DNI / CE]]="","Corregir",IF(LEN(Tabla2[[#This Row],[Nro. DNI / CE]])&gt;=8,"OK","Corregir"))</f>
        <v>OK</v>
      </c>
      <c r="AA1319" s="42">
        <f>COUNTIF(Tabla2[APELLIDOS Y NOMBRES],Tabla2[[#This Row],[APELLIDOS Y NOMBRES]])</f>
        <v>1</v>
      </c>
      <c r="AB1319" s="42">
        <f>IF(Tabla2[[#This Row],[Trabajador]]&gt;1,1/Tabla2[[#This Row],[Trabajador]],Tabla2[[#This Row],[Trabajador]])</f>
        <v>1</v>
      </c>
      <c r="AC1319" t="str">
        <f>+IFERROR(IF(Tabla2[[#This Row],[FECHA CESE/BAJA]]="","No Aplica",IF(AND(MONTH(Tabla2[[#This Row],[FECHA CESE/BAJA]])=MONTH(TODAY()-30),YEAR(Tabla2[[#This Row],[FECHA CESE/BAJA]])=YEAR(TODAY())),MONTH(TODAY()-30)&amp;"-"&amp;YEAR(TODAY()),"Borrar")),"No aplica")</f>
        <v>No Aplica</v>
      </c>
      <c r="AD1319" t="str">
        <f>+IFERROR(IF(Tabla2[[#This Row],[FECHA INICIO DE LABORES EN OBRA]]="","No Aplica",IF(AND(MONTH(Tabla2[[#This Row],[FECHA INICIO DE LABORES EN OBRA]])=MONTH(TODAY()-30),YEAR(Tabla2[[#This Row],[FECHA INICIO DE LABORES EN OBRA]])=YEAR(TODAY())),MONTH(TODAY()-30)&amp;"-"&amp;YEAR(TODAY()),"No Aplica")),"No Aplica")</f>
        <v>No Aplica</v>
      </c>
    </row>
    <row r="1320" spans="1:30" x14ac:dyDescent="0.25">
      <c r="A1320" s="13" t="s">
        <v>5929</v>
      </c>
      <c r="B1320" s="15" t="s">
        <v>5930</v>
      </c>
      <c r="C1320" s="15" t="s">
        <v>5930</v>
      </c>
      <c r="D1320" s="15" t="s">
        <v>857</v>
      </c>
      <c r="E1320" s="15" t="s">
        <v>858</v>
      </c>
      <c r="F1320" s="39">
        <v>34812</v>
      </c>
      <c r="G1320" s="15">
        <v>2</v>
      </c>
      <c r="H1320" s="15" t="s">
        <v>2751</v>
      </c>
      <c r="I1320" s="15" t="s">
        <v>5946</v>
      </c>
      <c r="J1320" s="15" t="s">
        <v>6082</v>
      </c>
      <c r="K1320" s="15" t="s">
        <v>2022</v>
      </c>
      <c r="L1320" s="40" t="s">
        <v>6</v>
      </c>
      <c r="M1320" s="39"/>
      <c r="N1320" s="41" t="s">
        <v>2063</v>
      </c>
      <c r="O1320" s="39">
        <v>44945</v>
      </c>
      <c r="P1320" s="40">
        <v>1</v>
      </c>
      <c r="Q1320" s="40">
        <v>4</v>
      </c>
      <c r="R1320" s="40" t="str">
        <f>IFERROR(VLOOKUP(Tabla2[[#This Row],[CONTRATISTA PRNCIPAL]],Hoja1!$L$5:$M$9,2,FALSE),"CJV")</f>
        <v>CJV</v>
      </c>
      <c r="S1320" s="40" t="str">
        <f>IF(Tabla2[[#This Row],[EMPRESA]]=Tabla2[[#This Row],[CONTRATISTA PRNCIPAL]],"Principal","Secundaria")</f>
        <v>Principal</v>
      </c>
      <c r="T1320" s="42">
        <f>IFERROR(1/COUNTIF(Tabla2[CONTRATISTA PRNCIPAL],Tabla2[[#This Row],[CONTRATISTA PRNCIPAL]]),0)</f>
        <v>0.00641025641025641</v>
      </c>
      <c r="U1320" s="43">
        <f>IF(((TODAY()-Tabla2[[#This Row],[FECHA NACIMIENTO]])/365)&lt;18,"Corregir", IF(((TODAY()-Tabla2[[#This Row],[FECHA NACIMIENTO]])/365)&gt;80, "Corregir",ROUNDDOWN(((TODAY()-Tabla2[[#This Row],[FECHA NACIMIENTO]])/365),0)))</f>
        <v>28</v>
      </c>
      <c r="V13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20" s="44" t="str">
        <f>+IF(Tabla2[[#This Row],[Edad]]="Corregir","Corregir","Ok")</f>
        <v>Ok</v>
      </c>
      <c r="X1320" s="42" t="str">
        <f>+IFERROR(VLOOKUP(Tabla2[[#This Row],[DISTRITO SEGÚN DNI]],Hoja1!$A$2:$B$32,2,FALSE),"No")</f>
        <v>CALLAO</v>
      </c>
      <c r="Y1320" s="42" t="str">
        <f>IF(OR(LOWER(Tabla2[[#This Row],[GENERO]])="masculino", LOWER(Tabla2[[#This Row],[GENERO]])="femenino"),"OK","Corregir")</f>
        <v>OK</v>
      </c>
      <c r="Z1320" s="42" t="str">
        <f>+IF(Tabla2[[#This Row],[Nro. DNI / CE]]="","Corregir",IF(LEN(Tabla2[[#This Row],[Nro. DNI / CE]])&gt;=8,"OK","Corregir"))</f>
        <v>OK</v>
      </c>
      <c r="AA1320" s="42">
        <f>COUNTIF(Tabla2[APELLIDOS Y NOMBRES],Tabla2[[#This Row],[APELLIDOS Y NOMBRES]])</f>
        <v>1</v>
      </c>
      <c r="AB1320" s="42">
        <f>IF(Tabla2[[#This Row],[Trabajador]]&gt;1,1/Tabla2[[#This Row],[Trabajador]],Tabla2[[#This Row],[Trabajador]])</f>
        <v>1</v>
      </c>
      <c r="AC1320" t="str">
        <f>+IFERROR(IF(Tabla2[[#This Row],[FECHA CESE/BAJA]]="","No Aplica",IF(AND(MONTH(Tabla2[[#This Row],[FECHA CESE/BAJA]])=MONTH(TODAY()-30),YEAR(Tabla2[[#This Row],[FECHA CESE/BAJA]])=YEAR(TODAY())),MONTH(TODAY()-30)&amp;"-"&amp;YEAR(TODAY()),"Borrar")),"No aplica")</f>
        <v>No Aplica</v>
      </c>
      <c r="AD1320" t="str">
        <f>+IFERROR(IF(Tabla2[[#This Row],[FECHA INICIO DE LABORES EN OBRA]]="","No Aplica",IF(AND(MONTH(Tabla2[[#This Row],[FECHA INICIO DE LABORES EN OBRA]])=MONTH(TODAY()-30),YEAR(Tabla2[[#This Row],[FECHA INICIO DE LABORES EN OBRA]])=YEAR(TODAY())),MONTH(TODAY()-30)&amp;"-"&amp;YEAR(TODAY()),"No Aplica")),"No Aplica")</f>
        <v>No Aplica</v>
      </c>
    </row>
    <row r="1321" spans="1:30" x14ac:dyDescent="0.25">
      <c r="A1321" s="13" t="s">
        <v>5929</v>
      </c>
      <c r="B1321" s="15" t="s">
        <v>5930</v>
      </c>
      <c r="C1321" s="15" t="s">
        <v>5930</v>
      </c>
      <c r="D1321" s="15" t="s">
        <v>1859</v>
      </c>
      <c r="E1321" s="15" t="s">
        <v>1860</v>
      </c>
      <c r="F1321" s="39">
        <v>34125</v>
      </c>
      <c r="G1321" s="15">
        <v>2</v>
      </c>
      <c r="H1321" s="15" t="s">
        <v>2197</v>
      </c>
      <c r="I1321" s="15" t="s">
        <v>5953</v>
      </c>
      <c r="J1321" s="15" t="s">
        <v>6014</v>
      </c>
      <c r="K1321" s="15" t="s">
        <v>27</v>
      </c>
      <c r="L1321" s="40" t="s">
        <v>6</v>
      </c>
      <c r="M1321" s="39"/>
      <c r="N1321" s="41" t="s">
        <v>2063</v>
      </c>
      <c r="O1321" s="39">
        <v>45049</v>
      </c>
      <c r="P1321" s="40">
        <v>1</v>
      </c>
      <c r="Q1321" s="40">
        <v>4</v>
      </c>
      <c r="R1321" s="40" t="str">
        <f>IFERROR(VLOOKUP(Tabla2[[#This Row],[CONTRATISTA PRNCIPAL]],Hoja1!$L$5:$M$9,2,FALSE),"CJV")</f>
        <v>CJV</v>
      </c>
      <c r="S1321" s="40" t="str">
        <f>IF(Tabla2[[#This Row],[EMPRESA]]=Tabla2[[#This Row],[CONTRATISTA PRNCIPAL]],"Principal","Secundaria")</f>
        <v>Principal</v>
      </c>
      <c r="T1321" s="42">
        <f>IFERROR(1/COUNTIF(Tabla2[CONTRATISTA PRNCIPAL],Tabla2[[#This Row],[CONTRATISTA PRNCIPAL]]),0)</f>
        <v>0.00641025641025641</v>
      </c>
      <c r="U1321" s="43">
        <f>IF(((TODAY()-Tabla2[[#This Row],[FECHA NACIMIENTO]])/365)&lt;18,"Corregir", IF(((TODAY()-Tabla2[[#This Row],[FECHA NACIMIENTO]])/365)&gt;80, "Corregir",ROUNDDOWN(((TODAY()-Tabla2[[#This Row],[FECHA NACIMIENTO]])/365),0)))</f>
        <v>30</v>
      </c>
      <c r="V13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21" s="44" t="str">
        <f>+IF(Tabla2[[#This Row],[Edad]]="Corregir","Corregir","Ok")</f>
        <v>Ok</v>
      </c>
      <c r="X1321" s="42" t="str">
        <f>+IFERROR(VLOOKUP(Tabla2[[#This Row],[DISTRITO SEGÚN DNI]],Hoja1!$A$2:$B$32,2,FALSE),"No")</f>
        <v>CALLAO</v>
      </c>
      <c r="Y1321" s="42" t="str">
        <f>IF(OR(LOWER(Tabla2[[#This Row],[GENERO]])="masculino", LOWER(Tabla2[[#This Row],[GENERO]])="femenino"),"OK","Corregir")</f>
        <v>OK</v>
      </c>
      <c r="Z1321" s="42" t="str">
        <f>+IF(Tabla2[[#This Row],[Nro. DNI / CE]]="","Corregir",IF(LEN(Tabla2[[#This Row],[Nro. DNI / CE]])&gt;=8,"OK","Corregir"))</f>
        <v>OK</v>
      </c>
      <c r="AA1321" s="42">
        <f>COUNTIF(Tabla2[APELLIDOS Y NOMBRES],Tabla2[[#This Row],[APELLIDOS Y NOMBRES]])</f>
        <v>1</v>
      </c>
      <c r="AB1321" s="42">
        <f>IF(Tabla2[[#This Row],[Trabajador]]&gt;1,1/Tabla2[[#This Row],[Trabajador]],Tabla2[[#This Row],[Trabajador]])</f>
        <v>1</v>
      </c>
      <c r="AC1321" t="str">
        <f>+IFERROR(IF(Tabla2[[#This Row],[FECHA CESE/BAJA]]="","No Aplica",IF(AND(MONTH(Tabla2[[#This Row],[FECHA CESE/BAJA]])=MONTH(TODAY()-30),YEAR(Tabla2[[#This Row],[FECHA CESE/BAJA]])=YEAR(TODAY())),MONTH(TODAY()-30)&amp;"-"&amp;YEAR(TODAY()),"Borrar")),"No aplica")</f>
        <v>No Aplica</v>
      </c>
      <c r="AD1321" t="str">
        <f>+IFERROR(IF(Tabla2[[#This Row],[FECHA INICIO DE LABORES EN OBRA]]="","No Aplica",IF(AND(MONTH(Tabla2[[#This Row],[FECHA INICIO DE LABORES EN OBRA]])=MONTH(TODAY()-30),YEAR(Tabla2[[#This Row],[FECHA INICIO DE LABORES EN OBRA]])=YEAR(TODAY())),MONTH(TODAY()-30)&amp;"-"&amp;YEAR(TODAY()),"No Aplica")),"No Aplica")</f>
        <v>No Aplica</v>
      </c>
    </row>
    <row r="1322" spans="1:30" x14ac:dyDescent="0.25">
      <c r="A1322" s="13" t="s">
        <v>5929</v>
      </c>
      <c r="B1322" s="15" t="s">
        <v>5930</v>
      </c>
      <c r="C1322" s="15" t="s">
        <v>5930</v>
      </c>
      <c r="D1322" s="15" t="s">
        <v>6083</v>
      </c>
      <c r="E1322" s="15" t="s">
        <v>6084</v>
      </c>
      <c r="F1322" s="39">
        <v>32449</v>
      </c>
      <c r="G1322" s="15">
        <v>2</v>
      </c>
      <c r="H1322" s="15" t="s">
        <v>2192</v>
      </c>
      <c r="I1322" s="15" t="s">
        <v>5946</v>
      </c>
      <c r="J1322" s="15" t="s">
        <v>6085</v>
      </c>
      <c r="K1322" s="15" t="s">
        <v>2182</v>
      </c>
      <c r="L1322" s="40" t="s">
        <v>6</v>
      </c>
      <c r="M1322" s="39"/>
      <c r="N1322" s="41" t="s">
        <v>2063</v>
      </c>
      <c r="O1322" s="39">
        <v>44945</v>
      </c>
      <c r="P1322" s="40">
        <v>1</v>
      </c>
      <c r="Q1322" s="40">
        <v>4</v>
      </c>
      <c r="R1322" s="40" t="str">
        <f>IFERROR(VLOOKUP(Tabla2[[#This Row],[CONTRATISTA PRNCIPAL]],Hoja1!$L$5:$M$9,2,FALSE),"CJV")</f>
        <v>CJV</v>
      </c>
      <c r="S1322" s="40" t="str">
        <f>IF(Tabla2[[#This Row],[EMPRESA]]=Tabla2[[#This Row],[CONTRATISTA PRNCIPAL]],"Principal","Secundaria")</f>
        <v>Principal</v>
      </c>
      <c r="T1322" s="42">
        <f>IFERROR(1/COUNTIF(Tabla2[CONTRATISTA PRNCIPAL],Tabla2[[#This Row],[CONTRATISTA PRNCIPAL]]),0)</f>
        <v>0.00641025641025641</v>
      </c>
      <c r="U1322" s="43">
        <f>IF(((TODAY()-Tabla2[[#This Row],[FECHA NACIMIENTO]])/365)&lt;18,"Corregir", IF(((TODAY()-Tabla2[[#This Row],[FECHA NACIMIENTO]])/365)&gt;80, "Corregir",ROUNDDOWN(((TODAY()-Tabla2[[#This Row],[FECHA NACIMIENTO]])/365),0)))</f>
        <v>34</v>
      </c>
      <c r="V13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22" s="44" t="str">
        <f>+IF(Tabla2[[#This Row],[Edad]]="Corregir","Corregir","Ok")</f>
        <v>Ok</v>
      </c>
      <c r="X1322" s="42" t="str">
        <f>+IFERROR(VLOOKUP(Tabla2[[#This Row],[DISTRITO SEGÚN DNI]],Hoja1!$A$2:$B$32,2,FALSE),"No")</f>
        <v>No</v>
      </c>
      <c r="Y1322" s="42" t="str">
        <f>IF(OR(LOWER(Tabla2[[#This Row],[GENERO]])="masculino", LOWER(Tabla2[[#This Row],[GENERO]])="femenino"),"OK","Corregir")</f>
        <v>OK</v>
      </c>
      <c r="Z1322" s="42" t="str">
        <f>+IF(Tabla2[[#This Row],[Nro. DNI / CE]]="","Corregir",IF(LEN(Tabla2[[#This Row],[Nro. DNI / CE]])&gt;=8,"OK","Corregir"))</f>
        <v>OK</v>
      </c>
      <c r="AA1322" s="42">
        <f>COUNTIF(Tabla2[APELLIDOS Y NOMBRES],Tabla2[[#This Row],[APELLIDOS Y NOMBRES]])</f>
        <v>1</v>
      </c>
      <c r="AB1322" s="42">
        <f>IF(Tabla2[[#This Row],[Trabajador]]&gt;1,1/Tabla2[[#This Row],[Trabajador]],Tabla2[[#This Row],[Trabajador]])</f>
        <v>1</v>
      </c>
      <c r="AC1322" t="str">
        <f>+IFERROR(IF(Tabla2[[#This Row],[FECHA CESE/BAJA]]="","No Aplica",IF(AND(MONTH(Tabla2[[#This Row],[FECHA CESE/BAJA]])=MONTH(TODAY()-30),YEAR(Tabla2[[#This Row],[FECHA CESE/BAJA]])=YEAR(TODAY())),MONTH(TODAY()-30)&amp;"-"&amp;YEAR(TODAY()),"Borrar")),"No aplica")</f>
        <v>No Aplica</v>
      </c>
      <c r="AD1322" t="str">
        <f>+IFERROR(IF(Tabla2[[#This Row],[FECHA INICIO DE LABORES EN OBRA]]="","No Aplica",IF(AND(MONTH(Tabla2[[#This Row],[FECHA INICIO DE LABORES EN OBRA]])=MONTH(TODAY()-30),YEAR(Tabla2[[#This Row],[FECHA INICIO DE LABORES EN OBRA]])=YEAR(TODAY())),MONTH(TODAY()-30)&amp;"-"&amp;YEAR(TODAY()),"No Aplica")),"No Aplica")</f>
        <v>No Aplica</v>
      </c>
    </row>
    <row r="1323" spans="1:30" x14ac:dyDescent="0.25">
      <c r="A1323" s="13" t="s">
        <v>5929</v>
      </c>
      <c r="B1323" s="15" t="s">
        <v>5930</v>
      </c>
      <c r="C1323" s="15" t="s">
        <v>5930</v>
      </c>
      <c r="D1323" s="15" t="s">
        <v>950</v>
      </c>
      <c r="E1323" s="15" t="s">
        <v>951</v>
      </c>
      <c r="F1323" s="39">
        <v>35161</v>
      </c>
      <c r="G1323" s="15">
        <v>2</v>
      </c>
      <c r="H1323" s="15" t="s">
        <v>2197</v>
      </c>
      <c r="I1323" s="15" t="s">
        <v>5933</v>
      </c>
      <c r="J1323" s="15" t="s">
        <v>6086</v>
      </c>
      <c r="K1323" s="15" t="s">
        <v>27</v>
      </c>
      <c r="L1323" s="40" t="s">
        <v>6</v>
      </c>
      <c r="M1323" s="39"/>
      <c r="N1323" s="41" t="s">
        <v>2063</v>
      </c>
      <c r="O1323" s="39">
        <v>45086</v>
      </c>
      <c r="P1323" s="40">
        <v>1</v>
      </c>
      <c r="Q1323" s="40">
        <v>4</v>
      </c>
      <c r="R1323" s="40" t="str">
        <f>IFERROR(VLOOKUP(Tabla2[[#This Row],[CONTRATISTA PRNCIPAL]],Hoja1!$L$5:$M$9,2,FALSE),"CJV")</f>
        <v>CJV</v>
      </c>
      <c r="S1323" s="40" t="str">
        <f>IF(Tabla2[[#This Row],[EMPRESA]]=Tabla2[[#This Row],[CONTRATISTA PRNCIPAL]],"Principal","Secundaria")</f>
        <v>Principal</v>
      </c>
      <c r="T1323" s="42">
        <f>IFERROR(1/COUNTIF(Tabla2[CONTRATISTA PRNCIPAL],Tabla2[[#This Row],[CONTRATISTA PRNCIPAL]]),0)</f>
        <v>0.00641025641025641</v>
      </c>
      <c r="U1323" s="43">
        <f>IF(((TODAY()-Tabla2[[#This Row],[FECHA NACIMIENTO]])/365)&lt;18,"Corregir", IF(((TODAY()-Tabla2[[#This Row],[FECHA NACIMIENTO]])/365)&gt;80, "Corregir",ROUNDDOWN(((TODAY()-Tabla2[[#This Row],[FECHA NACIMIENTO]])/365),0)))</f>
        <v>27</v>
      </c>
      <c r="V13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23" s="44" t="str">
        <f>+IF(Tabla2[[#This Row],[Edad]]="Corregir","Corregir","Ok")</f>
        <v>Ok</v>
      </c>
      <c r="X1323" s="42" t="str">
        <f>+IFERROR(VLOOKUP(Tabla2[[#This Row],[DISTRITO SEGÚN DNI]],Hoja1!$A$2:$B$32,2,FALSE),"No")</f>
        <v>CALLAO</v>
      </c>
      <c r="Y1323" s="42" t="str">
        <f>IF(OR(LOWER(Tabla2[[#This Row],[GENERO]])="masculino", LOWER(Tabla2[[#This Row],[GENERO]])="femenino"),"OK","Corregir")</f>
        <v>OK</v>
      </c>
      <c r="Z1323" s="42" t="str">
        <f>+IF(Tabla2[[#This Row],[Nro. DNI / CE]]="","Corregir",IF(LEN(Tabla2[[#This Row],[Nro. DNI / CE]])&gt;=8,"OK","Corregir"))</f>
        <v>OK</v>
      </c>
      <c r="AA1323" s="42">
        <f>COUNTIF(Tabla2[APELLIDOS Y NOMBRES],Tabla2[[#This Row],[APELLIDOS Y NOMBRES]])</f>
        <v>1</v>
      </c>
      <c r="AB1323" s="42">
        <f>IF(Tabla2[[#This Row],[Trabajador]]&gt;1,1/Tabla2[[#This Row],[Trabajador]],Tabla2[[#This Row],[Trabajador]])</f>
        <v>1</v>
      </c>
      <c r="AC1323" t="str">
        <f>+IFERROR(IF(Tabla2[[#This Row],[FECHA CESE/BAJA]]="","No Aplica",IF(AND(MONTH(Tabla2[[#This Row],[FECHA CESE/BAJA]])=MONTH(TODAY()-30),YEAR(Tabla2[[#This Row],[FECHA CESE/BAJA]])=YEAR(TODAY())),MONTH(TODAY()-30)&amp;"-"&amp;YEAR(TODAY()),"Borrar")),"No aplica")</f>
        <v>No Aplica</v>
      </c>
      <c r="AD1323" t="str">
        <f>+IFERROR(IF(Tabla2[[#This Row],[FECHA INICIO DE LABORES EN OBRA]]="","No Aplica",IF(AND(MONTH(Tabla2[[#This Row],[FECHA INICIO DE LABORES EN OBRA]])=MONTH(TODAY()-30),YEAR(Tabla2[[#This Row],[FECHA INICIO DE LABORES EN OBRA]])=YEAR(TODAY())),MONTH(TODAY()-30)&amp;"-"&amp;YEAR(TODAY()),"No Aplica")),"No Aplica")</f>
        <v>No Aplica</v>
      </c>
    </row>
    <row r="1324" spans="1:30" x14ac:dyDescent="0.25">
      <c r="A1324" s="13" t="s">
        <v>5929</v>
      </c>
      <c r="B1324" s="15" t="s">
        <v>5930</v>
      </c>
      <c r="C1324" s="15" t="s">
        <v>5930</v>
      </c>
      <c r="D1324" s="15" t="s">
        <v>6087</v>
      </c>
      <c r="E1324" s="15" t="s">
        <v>6088</v>
      </c>
      <c r="F1324" s="39">
        <v>30381</v>
      </c>
      <c r="G1324" s="15">
        <v>2</v>
      </c>
      <c r="H1324" s="15" t="s">
        <v>2197</v>
      </c>
      <c r="I1324" s="15" t="s">
        <v>5933</v>
      </c>
      <c r="J1324" s="15" t="s">
        <v>6089</v>
      </c>
      <c r="K1324" s="15" t="s">
        <v>2200</v>
      </c>
      <c r="L1324" s="40" t="s">
        <v>6</v>
      </c>
      <c r="M1324" s="39"/>
      <c r="N1324" s="41" t="s">
        <v>2063</v>
      </c>
      <c r="O1324" s="39">
        <v>45086</v>
      </c>
      <c r="P1324" s="40">
        <v>1</v>
      </c>
      <c r="Q1324" s="40">
        <v>4</v>
      </c>
      <c r="R1324" s="40" t="str">
        <f>IFERROR(VLOOKUP(Tabla2[[#This Row],[CONTRATISTA PRNCIPAL]],Hoja1!$L$5:$M$9,2,FALSE),"CJV")</f>
        <v>CJV</v>
      </c>
      <c r="S1324" s="40" t="str">
        <f>IF(Tabla2[[#This Row],[EMPRESA]]=Tabla2[[#This Row],[CONTRATISTA PRNCIPAL]],"Principal","Secundaria")</f>
        <v>Principal</v>
      </c>
      <c r="T1324" s="42">
        <f>IFERROR(1/COUNTIF(Tabla2[CONTRATISTA PRNCIPAL],Tabla2[[#This Row],[CONTRATISTA PRNCIPAL]]),0)</f>
        <v>0.00641025641025641</v>
      </c>
      <c r="U1324" s="43">
        <f>IF(((TODAY()-Tabla2[[#This Row],[FECHA NACIMIENTO]])/365)&lt;18,"Corregir", IF(((TODAY()-Tabla2[[#This Row],[FECHA NACIMIENTO]])/365)&gt;80, "Corregir",ROUNDDOWN(((TODAY()-Tabla2[[#This Row],[FECHA NACIMIENTO]])/365),0)))</f>
        <v>40</v>
      </c>
      <c r="V13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24" s="44" t="str">
        <f>+IF(Tabla2[[#This Row],[Edad]]="Corregir","Corregir","Ok")</f>
        <v>Ok</v>
      </c>
      <c r="X1324" s="42" t="str">
        <f>+IFERROR(VLOOKUP(Tabla2[[#This Row],[DISTRITO SEGÚN DNI]],Hoja1!$A$2:$B$32,2,FALSE),"No")</f>
        <v>No</v>
      </c>
      <c r="Y1324" s="42" t="str">
        <f>IF(OR(LOWER(Tabla2[[#This Row],[GENERO]])="masculino", LOWER(Tabla2[[#This Row],[GENERO]])="femenino"),"OK","Corregir")</f>
        <v>OK</v>
      </c>
      <c r="Z1324" s="42" t="str">
        <f>+IF(Tabla2[[#This Row],[Nro. DNI / CE]]="","Corregir",IF(LEN(Tabla2[[#This Row],[Nro. DNI / CE]])&gt;=8,"OK","Corregir"))</f>
        <v>OK</v>
      </c>
      <c r="AA1324" s="42">
        <f>COUNTIF(Tabla2[APELLIDOS Y NOMBRES],Tabla2[[#This Row],[APELLIDOS Y NOMBRES]])</f>
        <v>1</v>
      </c>
      <c r="AB1324" s="42">
        <f>IF(Tabla2[[#This Row],[Trabajador]]&gt;1,1/Tabla2[[#This Row],[Trabajador]],Tabla2[[#This Row],[Trabajador]])</f>
        <v>1</v>
      </c>
      <c r="AC1324" t="str">
        <f>+IFERROR(IF(Tabla2[[#This Row],[FECHA CESE/BAJA]]="","No Aplica",IF(AND(MONTH(Tabla2[[#This Row],[FECHA CESE/BAJA]])=MONTH(TODAY()-30),YEAR(Tabla2[[#This Row],[FECHA CESE/BAJA]])=YEAR(TODAY())),MONTH(TODAY()-30)&amp;"-"&amp;YEAR(TODAY()),"Borrar")),"No aplica")</f>
        <v>No Aplica</v>
      </c>
      <c r="AD1324" t="str">
        <f>+IFERROR(IF(Tabla2[[#This Row],[FECHA INICIO DE LABORES EN OBRA]]="","No Aplica",IF(AND(MONTH(Tabla2[[#This Row],[FECHA INICIO DE LABORES EN OBRA]])=MONTH(TODAY()-30),YEAR(Tabla2[[#This Row],[FECHA INICIO DE LABORES EN OBRA]])=YEAR(TODAY())),MONTH(TODAY()-30)&amp;"-"&amp;YEAR(TODAY()),"No Aplica")),"No Aplica")</f>
        <v>No Aplica</v>
      </c>
    </row>
    <row r="1325" spans="1:30" x14ac:dyDescent="0.25">
      <c r="A1325" s="13" t="s">
        <v>5929</v>
      </c>
      <c r="B1325" s="15" t="s">
        <v>5930</v>
      </c>
      <c r="C1325" s="15" t="s">
        <v>5930</v>
      </c>
      <c r="D1325" s="15">
        <v>42016041</v>
      </c>
      <c r="E1325" s="15" t="s">
        <v>6090</v>
      </c>
      <c r="F1325" s="39">
        <v>30501</v>
      </c>
      <c r="G1325" s="15">
        <v>2</v>
      </c>
      <c r="H1325" s="15" t="s">
        <v>2197</v>
      </c>
      <c r="I1325" s="15" t="s">
        <v>5946</v>
      </c>
      <c r="J1325" s="15" t="s">
        <v>6091</v>
      </c>
      <c r="K1325" s="15" t="s">
        <v>2190</v>
      </c>
      <c r="L1325" s="40" t="s">
        <v>6</v>
      </c>
      <c r="M1325" s="39"/>
      <c r="N1325" s="41" t="s">
        <v>2063</v>
      </c>
      <c r="O1325" s="39">
        <v>45001</v>
      </c>
      <c r="P1325" s="40">
        <v>1</v>
      </c>
      <c r="Q1325" s="40">
        <v>4</v>
      </c>
      <c r="R1325" s="40" t="str">
        <f>IFERROR(VLOOKUP(Tabla2[[#This Row],[CONTRATISTA PRNCIPAL]],Hoja1!$L$5:$M$9,2,FALSE),"CJV")</f>
        <v>CJV</v>
      </c>
      <c r="S1325" s="40" t="str">
        <f>IF(Tabla2[[#This Row],[EMPRESA]]=Tabla2[[#This Row],[CONTRATISTA PRNCIPAL]],"Principal","Secundaria")</f>
        <v>Principal</v>
      </c>
      <c r="T1325" s="42">
        <f>IFERROR(1/COUNTIF(Tabla2[CONTRATISTA PRNCIPAL],Tabla2[[#This Row],[CONTRATISTA PRNCIPAL]]),0)</f>
        <v>0.00641025641025641</v>
      </c>
      <c r="U1325" s="43">
        <f>IF(((TODAY()-Tabla2[[#This Row],[FECHA NACIMIENTO]])/365)&lt;18,"Corregir", IF(((TODAY()-Tabla2[[#This Row],[FECHA NACIMIENTO]])/365)&gt;80, "Corregir",ROUNDDOWN(((TODAY()-Tabla2[[#This Row],[FECHA NACIMIENTO]])/365),0)))</f>
        <v>40</v>
      </c>
      <c r="V13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25" s="44" t="str">
        <f>+IF(Tabla2[[#This Row],[Edad]]="Corregir","Corregir","Ok")</f>
        <v>Ok</v>
      </c>
      <c r="X1325" s="42" t="str">
        <f>+IFERROR(VLOOKUP(Tabla2[[#This Row],[DISTRITO SEGÚN DNI]],Hoja1!$A$2:$B$32,2,FALSE),"No")</f>
        <v>No</v>
      </c>
      <c r="Y1325" s="42" t="str">
        <f>IF(OR(LOWER(Tabla2[[#This Row],[GENERO]])="masculino", LOWER(Tabla2[[#This Row],[GENERO]])="femenino"),"OK","Corregir")</f>
        <v>OK</v>
      </c>
      <c r="Z1325" s="42" t="str">
        <f>+IF(Tabla2[[#This Row],[Nro. DNI / CE]]="","Corregir",IF(LEN(Tabla2[[#This Row],[Nro. DNI / CE]])&gt;=8,"OK","Corregir"))</f>
        <v>OK</v>
      </c>
      <c r="AA1325" s="42">
        <f>COUNTIF(Tabla2[APELLIDOS Y NOMBRES],Tabla2[[#This Row],[APELLIDOS Y NOMBRES]])</f>
        <v>1</v>
      </c>
      <c r="AB1325" s="42">
        <f>IF(Tabla2[[#This Row],[Trabajador]]&gt;1,1/Tabla2[[#This Row],[Trabajador]],Tabla2[[#This Row],[Trabajador]])</f>
        <v>1</v>
      </c>
      <c r="AC1325" t="str">
        <f>+IFERROR(IF(Tabla2[[#This Row],[FECHA CESE/BAJA]]="","No Aplica",IF(AND(MONTH(Tabla2[[#This Row],[FECHA CESE/BAJA]])=MONTH(TODAY()-30),YEAR(Tabla2[[#This Row],[FECHA CESE/BAJA]])=YEAR(TODAY())),MONTH(TODAY()-30)&amp;"-"&amp;YEAR(TODAY()),"Borrar")),"No aplica")</f>
        <v>No Aplica</v>
      </c>
      <c r="AD1325" t="str">
        <f>+IFERROR(IF(Tabla2[[#This Row],[FECHA INICIO DE LABORES EN OBRA]]="","No Aplica",IF(AND(MONTH(Tabla2[[#This Row],[FECHA INICIO DE LABORES EN OBRA]])=MONTH(TODAY()-30),YEAR(Tabla2[[#This Row],[FECHA INICIO DE LABORES EN OBRA]])=YEAR(TODAY())),MONTH(TODAY()-30)&amp;"-"&amp;YEAR(TODAY()),"No Aplica")),"No Aplica")</f>
        <v>No Aplica</v>
      </c>
    </row>
    <row r="1326" spans="1:30" x14ac:dyDescent="0.25">
      <c r="A1326" s="13" t="s">
        <v>5929</v>
      </c>
      <c r="B1326" s="15" t="s">
        <v>5930</v>
      </c>
      <c r="C1326" s="15" t="s">
        <v>5930</v>
      </c>
      <c r="D1326" s="15" t="s">
        <v>6092</v>
      </c>
      <c r="E1326" s="15" t="s">
        <v>6093</v>
      </c>
      <c r="F1326" s="39">
        <v>30479</v>
      </c>
      <c r="G1326" s="15">
        <v>2</v>
      </c>
      <c r="H1326" s="15" t="s">
        <v>2197</v>
      </c>
      <c r="I1326" s="15" t="s">
        <v>5933</v>
      </c>
      <c r="J1326" s="15" t="s">
        <v>6094</v>
      </c>
      <c r="K1326" s="15" t="s">
        <v>2200</v>
      </c>
      <c r="L1326" s="40" t="s">
        <v>6</v>
      </c>
      <c r="M1326" s="39"/>
      <c r="N1326" s="41" t="s">
        <v>2063</v>
      </c>
      <c r="O1326" s="39">
        <v>45078</v>
      </c>
      <c r="P1326" s="40">
        <v>1</v>
      </c>
      <c r="Q1326" s="40">
        <v>4</v>
      </c>
      <c r="R1326" s="40" t="str">
        <f>IFERROR(VLOOKUP(Tabla2[[#This Row],[CONTRATISTA PRNCIPAL]],Hoja1!$L$5:$M$9,2,FALSE),"CJV")</f>
        <v>CJV</v>
      </c>
      <c r="S1326" s="40" t="str">
        <f>IF(Tabla2[[#This Row],[EMPRESA]]=Tabla2[[#This Row],[CONTRATISTA PRNCIPAL]],"Principal","Secundaria")</f>
        <v>Principal</v>
      </c>
      <c r="T1326" s="42">
        <f>IFERROR(1/COUNTIF(Tabla2[CONTRATISTA PRNCIPAL],Tabla2[[#This Row],[CONTRATISTA PRNCIPAL]]),0)</f>
        <v>0.00641025641025641</v>
      </c>
      <c r="U1326" s="43">
        <f>IF(((TODAY()-Tabla2[[#This Row],[FECHA NACIMIENTO]])/365)&lt;18,"Corregir", IF(((TODAY()-Tabla2[[#This Row],[FECHA NACIMIENTO]])/365)&gt;80, "Corregir",ROUNDDOWN(((TODAY()-Tabla2[[#This Row],[FECHA NACIMIENTO]])/365),0)))</f>
        <v>40</v>
      </c>
      <c r="V13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26" s="44" t="str">
        <f>+IF(Tabla2[[#This Row],[Edad]]="Corregir","Corregir","Ok")</f>
        <v>Ok</v>
      </c>
      <c r="X1326" s="42" t="str">
        <f>+IFERROR(VLOOKUP(Tabla2[[#This Row],[DISTRITO SEGÚN DNI]],Hoja1!$A$2:$B$32,2,FALSE),"No")</f>
        <v>No</v>
      </c>
      <c r="Y1326" s="42" t="str">
        <f>IF(OR(LOWER(Tabla2[[#This Row],[GENERO]])="masculino", LOWER(Tabla2[[#This Row],[GENERO]])="femenino"),"OK","Corregir")</f>
        <v>OK</v>
      </c>
      <c r="Z1326" s="42" t="str">
        <f>+IF(Tabla2[[#This Row],[Nro. DNI / CE]]="","Corregir",IF(LEN(Tabla2[[#This Row],[Nro. DNI / CE]])&gt;=8,"OK","Corregir"))</f>
        <v>OK</v>
      </c>
      <c r="AA1326" s="42">
        <f>COUNTIF(Tabla2[APELLIDOS Y NOMBRES],Tabla2[[#This Row],[APELLIDOS Y NOMBRES]])</f>
        <v>1</v>
      </c>
      <c r="AB1326" s="42">
        <f>IF(Tabla2[[#This Row],[Trabajador]]&gt;1,1/Tabla2[[#This Row],[Trabajador]],Tabla2[[#This Row],[Trabajador]])</f>
        <v>1</v>
      </c>
      <c r="AC1326" t="str">
        <f>+IFERROR(IF(Tabla2[[#This Row],[FECHA CESE/BAJA]]="","No Aplica",IF(AND(MONTH(Tabla2[[#This Row],[FECHA CESE/BAJA]])=MONTH(TODAY()-30),YEAR(Tabla2[[#This Row],[FECHA CESE/BAJA]])=YEAR(TODAY())),MONTH(TODAY()-30)&amp;"-"&amp;YEAR(TODAY()),"Borrar")),"No aplica")</f>
        <v>No Aplica</v>
      </c>
      <c r="AD1326" t="str">
        <f>+IFERROR(IF(Tabla2[[#This Row],[FECHA INICIO DE LABORES EN OBRA]]="","No Aplica",IF(AND(MONTH(Tabla2[[#This Row],[FECHA INICIO DE LABORES EN OBRA]])=MONTH(TODAY()-30),YEAR(Tabla2[[#This Row],[FECHA INICIO DE LABORES EN OBRA]])=YEAR(TODAY())),MONTH(TODAY()-30)&amp;"-"&amp;YEAR(TODAY()),"No Aplica")),"No Aplica")</f>
        <v>No Aplica</v>
      </c>
    </row>
    <row r="1327" spans="1:30" x14ac:dyDescent="0.25">
      <c r="A1327" s="13" t="s">
        <v>5929</v>
      </c>
      <c r="B1327" s="15" t="s">
        <v>5930</v>
      </c>
      <c r="C1327" s="15" t="s">
        <v>5930</v>
      </c>
      <c r="D1327" s="15" t="s">
        <v>1861</v>
      </c>
      <c r="E1327" s="15" t="s">
        <v>1862</v>
      </c>
      <c r="F1327" s="39">
        <v>28812</v>
      </c>
      <c r="G1327" s="15">
        <v>2</v>
      </c>
      <c r="H1327" s="15" t="s">
        <v>2197</v>
      </c>
      <c r="I1327" s="15" t="s">
        <v>5946</v>
      </c>
      <c r="J1327" s="15" t="s">
        <v>6095</v>
      </c>
      <c r="K1327" s="15" t="s">
        <v>27</v>
      </c>
      <c r="L1327" s="40" t="s">
        <v>6</v>
      </c>
      <c r="M1327" s="39"/>
      <c r="N1327" s="41" t="s">
        <v>2063</v>
      </c>
      <c r="O1327" s="39">
        <v>44896</v>
      </c>
      <c r="P1327" s="40">
        <v>1</v>
      </c>
      <c r="Q1327" s="40">
        <v>4</v>
      </c>
      <c r="R1327" s="40" t="str">
        <f>IFERROR(VLOOKUP(Tabla2[[#This Row],[CONTRATISTA PRNCIPAL]],Hoja1!$L$5:$M$9,2,FALSE),"CJV")</f>
        <v>CJV</v>
      </c>
      <c r="S1327" s="40" t="str">
        <f>IF(Tabla2[[#This Row],[EMPRESA]]=Tabla2[[#This Row],[CONTRATISTA PRNCIPAL]],"Principal","Secundaria")</f>
        <v>Principal</v>
      </c>
      <c r="T1327" s="42">
        <f>IFERROR(1/COUNTIF(Tabla2[CONTRATISTA PRNCIPAL],Tabla2[[#This Row],[CONTRATISTA PRNCIPAL]]),0)</f>
        <v>0.00641025641025641</v>
      </c>
      <c r="U1327" s="43">
        <f>IF(((TODAY()-Tabla2[[#This Row],[FECHA NACIMIENTO]])/365)&lt;18,"Corregir", IF(((TODAY()-Tabla2[[#This Row],[FECHA NACIMIENTO]])/365)&gt;80, "Corregir",ROUNDDOWN(((TODAY()-Tabla2[[#This Row],[FECHA NACIMIENTO]])/365),0)))</f>
        <v>44</v>
      </c>
      <c r="V13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27" s="44" t="str">
        <f>+IF(Tabla2[[#This Row],[Edad]]="Corregir","Corregir","Ok")</f>
        <v>Ok</v>
      </c>
      <c r="X1327" s="42" t="str">
        <f>+IFERROR(VLOOKUP(Tabla2[[#This Row],[DISTRITO SEGÚN DNI]],Hoja1!$A$2:$B$32,2,FALSE),"No")</f>
        <v>CALLAO</v>
      </c>
      <c r="Y1327" s="42" t="str">
        <f>IF(OR(LOWER(Tabla2[[#This Row],[GENERO]])="masculino", LOWER(Tabla2[[#This Row],[GENERO]])="femenino"),"OK","Corregir")</f>
        <v>OK</v>
      </c>
      <c r="Z1327" s="42" t="str">
        <f>+IF(Tabla2[[#This Row],[Nro. DNI / CE]]="","Corregir",IF(LEN(Tabla2[[#This Row],[Nro. DNI / CE]])&gt;=8,"OK","Corregir"))</f>
        <v>OK</v>
      </c>
      <c r="AA1327" s="42">
        <f>COUNTIF(Tabla2[APELLIDOS Y NOMBRES],Tabla2[[#This Row],[APELLIDOS Y NOMBRES]])</f>
        <v>1</v>
      </c>
      <c r="AB1327" s="42">
        <f>IF(Tabla2[[#This Row],[Trabajador]]&gt;1,1/Tabla2[[#This Row],[Trabajador]],Tabla2[[#This Row],[Trabajador]])</f>
        <v>1</v>
      </c>
      <c r="AC1327" t="str">
        <f>+IFERROR(IF(Tabla2[[#This Row],[FECHA CESE/BAJA]]="","No Aplica",IF(AND(MONTH(Tabla2[[#This Row],[FECHA CESE/BAJA]])=MONTH(TODAY()-30),YEAR(Tabla2[[#This Row],[FECHA CESE/BAJA]])=YEAR(TODAY())),MONTH(TODAY()-30)&amp;"-"&amp;YEAR(TODAY()),"Borrar")),"No aplica")</f>
        <v>No Aplica</v>
      </c>
      <c r="AD1327" t="str">
        <f>+IFERROR(IF(Tabla2[[#This Row],[FECHA INICIO DE LABORES EN OBRA]]="","No Aplica",IF(AND(MONTH(Tabla2[[#This Row],[FECHA INICIO DE LABORES EN OBRA]])=MONTH(TODAY()-30),YEAR(Tabla2[[#This Row],[FECHA INICIO DE LABORES EN OBRA]])=YEAR(TODAY())),MONTH(TODAY()-30)&amp;"-"&amp;YEAR(TODAY()),"No Aplica")),"No Aplica")</f>
        <v>No Aplica</v>
      </c>
    </row>
    <row r="1328" spans="1:30" x14ac:dyDescent="0.25">
      <c r="A1328" s="13" t="s">
        <v>5929</v>
      </c>
      <c r="B1328" s="15" t="s">
        <v>5930</v>
      </c>
      <c r="C1328" s="15" t="s">
        <v>5930</v>
      </c>
      <c r="D1328" s="15" t="s">
        <v>6096</v>
      </c>
      <c r="E1328" s="15" t="s">
        <v>6097</v>
      </c>
      <c r="F1328" s="39">
        <v>29989</v>
      </c>
      <c r="G1328" s="15">
        <v>2</v>
      </c>
      <c r="H1328" s="15" t="s">
        <v>2197</v>
      </c>
      <c r="I1328" s="15" t="s">
        <v>5946</v>
      </c>
      <c r="J1328" s="15" t="s">
        <v>6098</v>
      </c>
      <c r="K1328" s="15" t="s">
        <v>6099</v>
      </c>
      <c r="L1328" s="40" t="s">
        <v>6</v>
      </c>
      <c r="M1328" s="39"/>
      <c r="N1328" s="41" t="s">
        <v>2063</v>
      </c>
      <c r="O1328" s="39">
        <v>44896</v>
      </c>
      <c r="P1328" s="40">
        <v>1</v>
      </c>
      <c r="Q1328" s="40">
        <v>4</v>
      </c>
      <c r="R1328" s="40" t="str">
        <f>IFERROR(VLOOKUP(Tabla2[[#This Row],[CONTRATISTA PRNCIPAL]],Hoja1!$L$5:$M$9,2,FALSE),"CJV")</f>
        <v>CJV</v>
      </c>
      <c r="S1328" s="40" t="str">
        <f>IF(Tabla2[[#This Row],[EMPRESA]]=Tabla2[[#This Row],[CONTRATISTA PRNCIPAL]],"Principal","Secundaria")</f>
        <v>Principal</v>
      </c>
      <c r="T1328" s="42">
        <f>IFERROR(1/COUNTIF(Tabla2[CONTRATISTA PRNCIPAL],Tabla2[[#This Row],[CONTRATISTA PRNCIPAL]]),0)</f>
        <v>0.00641025641025641</v>
      </c>
      <c r="U1328" s="43">
        <f>IF(((TODAY()-Tabla2[[#This Row],[FECHA NACIMIENTO]])/365)&lt;18,"Corregir", IF(((TODAY()-Tabla2[[#This Row],[FECHA NACIMIENTO]])/365)&gt;80, "Corregir",ROUNDDOWN(((TODAY()-Tabla2[[#This Row],[FECHA NACIMIENTO]])/365),0)))</f>
        <v>41</v>
      </c>
      <c r="V13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28" s="44" t="str">
        <f>+IF(Tabla2[[#This Row],[Edad]]="Corregir","Corregir","Ok")</f>
        <v>Ok</v>
      </c>
      <c r="X1328" s="42" t="str">
        <f>+IFERROR(VLOOKUP(Tabla2[[#This Row],[DISTRITO SEGÚN DNI]],Hoja1!$A$2:$B$32,2,FALSE),"No")</f>
        <v>No</v>
      </c>
      <c r="Y1328" s="42" t="str">
        <f>IF(OR(LOWER(Tabla2[[#This Row],[GENERO]])="masculino", LOWER(Tabla2[[#This Row],[GENERO]])="femenino"),"OK","Corregir")</f>
        <v>OK</v>
      </c>
      <c r="Z1328" s="42" t="str">
        <f>+IF(Tabla2[[#This Row],[Nro. DNI / CE]]="","Corregir",IF(LEN(Tabla2[[#This Row],[Nro. DNI / CE]])&gt;=8,"OK","Corregir"))</f>
        <v>OK</v>
      </c>
      <c r="AA1328" s="42">
        <f>COUNTIF(Tabla2[APELLIDOS Y NOMBRES],Tabla2[[#This Row],[APELLIDOS Y NOMBRES]])</f>
        <v>1</v>
      </c>
      <c r="AB1328" s="42">
        <f>IF(Tabla2[[#This Row],[Trabajador]]&gt;1,1/Tabla2[[#This Row],[Trabajador]],Tabla2[[#This Row],[Trabajador]])</f>
        <v>1</v>
      </c>
      <c r="AC1328" t="str">
        <f>+IFERROR(IF(Tabla2[[#This Row],[FECHA CESE/BAJA]]="","No Aplica",IF(AND(MONTH(Tabla2[[#This Row],[FECHA CESE/BAJA]])=MONTH(TODAY()-30),YEAR(Tabla2[[#This Row],[FECHA CESE/BAJA]])=YEAR(TODAY())),MONTH(TODAY()-30)&amp;"-"&amp;YEAR(TODAY()),"Borrar")),"No aplica")</f>
        <v>No Aplica</v>
      </c>
      <c r="AD1328" t="str">
        <f>+IFERROR(IF(Tabla2[[#This Row],[FECHA INICIO DE LABORES EN OBRA]]="","No Aplica",IF(AND(MONTH(Tabla2[[#This Row],[FECHA INICIO DE LABORES EN OBRA]])=MONTH(TODAY()-30),YEAR(Tabla2[[#This Row],[FECHA INICIO DE LABORES EN OBRA]])=YEAR(TODAY())),MONTH(TODAY()-30)&amp;"-"&amp;YEAR(TODAY()),"No Aplica")),"No Aplica")</f>
        <v>No Aplica</v>
      </c>
    </row>
    <row r="1329" spans="1:30" x14ac:dyDescent="0.25">
      <c r="A1329" s="13" t="s">
        <v>5929</v>
      </c>
      <c r="B1329" s="15" t="s">
        <v>5930</v>
      </c>
      <c r="C1329" s="15" t="s">
        <v>5930</v>
      </c>
      <c r="D1329" s="15" t="s">
        <v>1863</v>
      </c>
      <c r="E1329" s="15" t="s">
        <v>1864</v>
      </c>
      <c r="F1329" s="39">
        <v>28471</v>
      </c>
      <c r="G1329" s="15">
        <v>2</v>
      </c>
      <c r="H1329" s="15" t="s">
        <v>2197</v>
      </c>
      <c r="I1329" s="15" t="s">
        <v>5933</v>
      </c>
      <c r="J1329" s="15" t="s">
        <v>6067</v>
      </c>
      <c r="K1329" s="15" t="s">
        <v>27</v>
      </c>
      <c r="L1329" s="40" t="s">
        <v>6</v>
      </c>
      <c r="M1329" s="39"/>
      <c r="N1329" s="41" t="s">
        <v>2063</v>
      </c>
      <c r="O1329" s="39">
        <v>45029</v>
      </c>
      <c r="P1329" s="40">
        <v>1</v>
      </c>
      <c r="Q1329" s="40">
        <v>4</v>
      </c>
      <c r="R1329" s="40" t="str">
        <f>IFERROR(VLOOKUP(Tabla2[[#This Row],[CONTRATISTA PRNCIPAL]],Hoja1!$L$5:$M$9,2,FALSE),"CJV")</f>
        <v>CJV</v>
      </c>
      <c r="S1329" s="40" t="str">
        <f>IF(Tabla2[[#This Row],[EMPRESA]]=Tabla2[[#This Row],[CONTRATISTA PRNCIPAL]],"Principal","Secundaria")</f>
        <v>Principal</v>
      </c>
      <c r="T1329" s="42">
        <f>IFERROR(1/COUNTIF(Tabla2[CONTRATISTA PRNCIPAL],Tabla2[[#This Row],[CONTRATISTA PRNCIPAL]]),0)</f>
        <v>0.00641025641025641</v>
      </c>
      <c r="U1329" s="43">
        <f>IF(((TODAY()-Tabla2[[#This Row],[FECHA NACIMIENTO]])/365)&lt;18,"Corregir", IF(((TODAY()-Tabla2[[#This Row],[FECHA NACIMIENTO]])/365)&gt;80, "Corregir",ROUNDDOWN(((TODAY()-Tabla2[[#This Row],[FECHA NACIMIENTO]])/365),0)))</f>
        <v>45</v>
      </c>
      <c r="V13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29" s="44" t="str">
        <f>+IF(Tabla2[[#This Row],[Edad]]="Corregir","Corregir","Ok")</f>
        <v>Ok</v>
      </c>
      <c r="X1329" s="42" t="str">
        <f>+IFERROR(VLOOKUP(Tabla2[[#This Row],[DISTRITO SEGÚN DNI]],Hoja1!$A$2:$B$32,2,FALSE),"No")</f>
        <v>CALLAO</v>
      </c>
      <c r="Y1329" s="42" t="str">
        <f>IF(OR(LOWER(Tabla2[[#This Row],[GENERO]])="masculino", LOWER(Tabla2[[#This Row],[GENERO]])="femenino"),"OK","Corregir")</f>
        <v>OK</v>
      </c>
      <c r="Z1329" s="42" t="str">
        <f>+IF(Tabla2[[#This Row],[Nro. DNI / CE]]="","Corregir",IF(LEN(Tabla2[[#This Row],[Nro. DNI / CE]])&gt;=8,"OK","Corregir"))</f>
        <v>OK</v>
      </c>
      <c r="AA1329" s="42">
        <f>COUNTIF(Tabla2[APELLIDOS Y NOMBRES],Tabla2[[#This Row],[APELLIDOS Y NOMBRES]])</f>
        <v>1</v>
      </c>
      <c r="AB1329" s="42">
        <f>IF(Tabla2[[#This Row],[Trabajador]]&gt;1,1/Tabla2[[#This Row],[Trabajador]],Tabla2[[#This Row],[Trabajador]])</f>
        <v>1</v>
      </c>
      <c r="AC1329" t="str">
        <f>+IFERROR(IF(Tabla2[[#This Row],[FECHA CESE/BAJA]]="","No Aplica",IF(AND(MONTH(Tabla2[[#This Row],[FECHA CESE/BAJA]])=MONTH(TODAY()-30),YEAR(Tabla2[[#This Row],[FECHA CESE/BAJA]])=YEAR(TODAY())),MONTH(TODAY()-30)&amp;"-"&amp;YEAR(TODAY()),"Borrar")),"No aplica")</f>
        <v>No Aplica</v>
      </c>
      <c r="AD1329" t="str">
        <f>+IFERROR(IF(Tabla2[[#This Row],[FECHA INICIO DE LABORES EN OBRA]]="","No Aplica",IF(AND(MONTH(Tabla2[[#This Row],[FECHA INICIO DE LABORES EN OBRA]])=MONTH(TODAY()-30),YEAR(Tabla2[[#This Row],[FECHA INICIO DE LABORES EN OBRA]])=YEAR(TODAY())),MONTH(TODAY()-30)&amp;"-"&amp;YEAR(TODAY()),"No Aplica")),"No Aplica")</f>
        <v>No Aplica</v>
      </c>
    </row>
    <row r="1330" spans="1:30" x14ac:dyDescent="0.25">
      <c r="A1330" s="13" t="s">
        <v>5929</v>
      </c>
      <c r="B1330" s="15" t="s">
        <v>5930</v>
      </c>
      <c r="C1330" s="15" t="s">
        <v>5930</v>
      </c>
      <c r="D1330" s="15" t="s">
        <v>6100</v>
      </c>
      <c r="E1330" s="15" t="s">
        <v>6101</v>
      </c>
      <c r="F1330" s="39">
        <v>31926</v>
      </c>
      <c r="G1330" s="15">
        <v>2</v>
      </c>
      <c r="H1330" s="15" t="s">
        <v>2197</v>
      </c>
      <c r="I1330" s="15" t="s">
        <v>6017</v>
      </c>
      <c r="J1330" s="15" t="s">
        <v>6102</v>
      </c>
      <c r="K1330" s="15" t="s">
        <v>2641</v>
      </c>
      <c r="L1330" s="40" t="s">
        <v>6</v>
      </c>
      <c r="M1330" s="39"/>
      <c r="N1330" s="41" t="s">
        <v>2063</v>
      </c>
      <c r="O1330" s="39">
        <v>43396</v>
      </c>
      <c r="P1330" s="40">
        <v>1</v>
      </c>
      <c r="Q1330" s="40">
        <v>4</v>
      </c>
      <c r="R1330" s="40" t="str">
        <f>IFERROR(VLOOKUP(Tabla2[[#This Row],[CONTRATISTA PRNCIPAL]],Hoja1!$L$5:$M$9,2,FALSE),"CJV")</f>
        <v>CJV</v>
      </c>
      <c r="S1330" s="40" t="str">
        <f>IF(Tabla2[[#This Row],[EMPRESA]]=Tabla2[[#This Row],[CONTRATISTA PRNCIPAL]],"Principal","Secundaria")</f>
        <v>Principal</v>
      </c>
      <c r="T1330" s="42">
        <f>IFERROR(1/COUNTIF(Tabla2[CONTRATISTA PRNCIPAL],Tabla2[[#This Row],[CONTRATISTA PRNCIPAL]]),0)</f>
        <v>0.00641025641025641</v>
      </c>
      <c r="U1330" s="43">
        <f>IF(((TODAY()-Tabla2[[#This Row],[FECHA NACIMIENTO]])/365)&lt;18,"Corregir", IF(((TODAY()-Tabla2[[#This Row],[FECHA NACIMIENTO]])/365)&gt;80, "Corregir",ROUNDDOWN(((TODAY()-Tabla2[[#This Row],[FECHA NACIMIENTO]])/365),0)))</f>
        <v>36</v>
      </c>
      <c r="V13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0" s="44" t="str">
        <f>+IF(Tabla2[[#This Row],[Edad]]="Corregir","Corregir","Ok")</f>
        <v>Ok</v>
      </c>
      <c r="X1330" s="42" t="str">
        <f>+IFERROR(VLOOKUP(Tabla2[[#This Row],[DISTRITO SEGÚN DNI]],Hoja1!$A$2:$B$32,2,FALSE),"No")</f>
        <v>No</v>
      </c>
      <c r="Y1330" s="42" t="str">
        <f>IF(OR(LOWER(Tabla2[[#This Row],[GENERO]])="masculino", LOWER(Tabla2[[#This Row],[GENERO]])="femenino"),"OK","Corregir")</f>
        <v>OK</v>
      </c>
      <c r="Z1330" s="42" t="str">
        <f>+IF(Tabla2[[#This Row],[Nro. DNI / CE]]="","Corregir",IF(LEN(Tabla2[[#This Row],[Nro. DNI / CE]])&gt;=8,"OK","Corregir"))</f>
        <v>OK</v>
      </c>
      <c r="AA1330" s="42">
        <f>COUNTIF(Tabla2[APELLIDOS Y NOMBRES],Tabla2[[#This Row],[APELLIDOS Y NOMBRES]])</f>
        <v>1</v>
      </c>
      <c r="AB1330" s="42">
        <f>IF(Tabla2[[#This Row],[Trabajador]]&gt;1,1/Tabla2[[#This Row],[Trabajador]],Tabla2[[#This Row],[Trabajador]])</f>
        <v>1</v>
      </c>
      <c r="AC1330" t="str">
        <f>+IFERROR(IF(Tabla2[[#This Row],[FECHA CESE/BAJA]]="","No Aplica",IF(AND(MONTH(Tabla2[[#This Row],[FECHA CESE/BAJA]])=MONTH(TODAY()-30),YEAR(Tabla2[[#This Row],[FECHA CESE/BAJA]])=YEAR(TODAY())),MONTH(TODAY()-30)&amp;"-"&amp;YEAR(TODAY()),"Borrar")),"No aplica")</f>
        <v>No Aplica</v>
      </c>
      <c r="AD1330" t="str">
        <f>+IFERROR(IF(Tabla2[[#This Row],[FECHA INICIO DE LABORES EN OBRA]]="","No Aplica",IF(AND(MONTH(Tabla2[[#This Row],[FECHA INICIO DE LABORES EN OBRA]])=MONTH(TODAY()-30),YEAR(Tabla2[[#This Row],[FECHA INICIO DE LABORES EN OBRA]])=YEAR(TODAY())),MONTH(TODAY()-30)&amp;"-"&amp;YEAR(TODAY()),"No Aplica")),"No Aplica")</f>
        <v>No Aplica</v>
      </c>
    </row>
    <row r="1331" spans="1:30" x14ac:dyDescent="0.25">
      <c r="A1331" s="13" t="s">
        <v>5929</v>
      </c>
      <c r="B1331" s="15" t="s">
        <v>5930</v>
      </c>
      <c r="C1331" s="15" t="s">
        <v>5930</v>
      </c>
      <c r="D1331" s="15" t="s">
        <v>673</v>
      </c>
      <c r="E1331" s="15" t="s">
        <v>674</v>
      </c>
      <c r="F1331" s="39">
        <v>32020</v>
      </c>
      <c r="G1331" s="15">
        <v>2</v>
      </c>
      <c r="H1331" s="15" t="s">
        <v>2197</v>
      </c>
      <c r="I1331" s="15" t="s">
        <v>5946</v>
      </c>
      <c r="J1331" s="15" t="s">
        <v>6103</v>
      </c>
      <c r="K1331" s="15" t="s">
        <v>17</v>
      </c>
      <c r="L1331" s="40" t="s">
        <v>6</v>
      </c>
      <c r="M1331" s="39"/>
      <c r="N1331" s="41" t="s">
        <v>2063</v>
      </c>
      <c r="O1331" s="39">
        <v>44740</v>
      </c>
      <c r="P1331" s="40">
        <v>1</v>
      </c>
      <c r="Q1331" s="40">
        <v>4</v>
      </c>
      <c r="R1331" s="40" t="str">
        <f>IFERROR(VLOOKUP(Tabla2[[#This Row],[CONTRATISTA PRNCIPAL]],Hoja1!$L$5:$M$9,2,FALSE),"CJV")</f>
        <v>CJV</v>
      </c>
      <c r="S1331" s="40" t="str">
        <f>IF(Tabla2[[#This Row],[EMPRESA]]=Tabla2[[#This Row],[CONTRATISTA PRNCIPAL]],"Principal","Secundaria")</f>
        <v>Principal</v>
      </c>
      <c r="T1331" s="42">
        <f>IFERROR(1/COUNTIF(Tabla2[CONTRATISTA PRNCIPAL],Tabla2[[#This Row],[CONTRATISTA PRNCIPAL]]),0)</f>
        <v>0.00641025641025641</v>
      </c>
      <c r="U1331" s="43">
        <f>IF(((TODAY()-Tabla2[[#This Row],[FECHA NACIMIENTO]])/365)&lt;18,"Corregir", IF(((TODAY()-Tabla2[[#This Row],[FECHA NACIMIENTO]])/365)&gt;80, "Corregir",ROUNDDOWN(((TODAY()-Tabla2[[#This Row],[FECHA NACIMIENTO]])/365),0)))</f>
        <v>36</v>
      </c>
      <c r="V13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1" s="44" t="str">
        <f>+IF(Tabla2[[#This Row],[Edad]]="Corregir","Corregir","Ok")</f>
        <v>Ok</v>
      </c>
      <c r="X1331" s="42" t="str">
        <f>+IFERROR(VLOOKUP(Tabla2[[#This Row],[DISTRITO SEGÚN DNI]],Hoja1!$A$2:$B$32,2,FALSE),"No")</f>
        <v>ATE</v>
      </c>
      <c r="Y1331" s="42" t="str">
        <f>IF(OR(LOWER(Tabla2[[#This Row],[GENERO]])="masculino", LOWER(Tabla2[[#This Row],[GENERO]])="femenino"),"OK","Corregir")</f>
        <v>OK</v>
      </c>
      <c r="Z1331" s="42" t="str">
        <f>+IF(Tabla2[[#This Row],[Nro. DNI / CE]]="","Corregir",IF(LEN(Tabla2[[#This Row],[Nro. DNI / CE]])&gt;=8,"OK","Corregir"))</f>
        <v>OK</v>
      </c>
      <c r="AA1331" s="42">
        <f>COUNTIF(Tabla2[APELLIDOS Y NOMBRES],Tabla2[[#This Row],[APELLIDOS Y NOMBRES]])</f>
        <v>1</v>
      </c>
      <c r="AB1331" s="42">
        <f>IF(Tabla2[[#This Row],[Trabajador]]&gt;1,1/Tabla2[[#This Row],[Trabajador]],Tabla2[[#This Row],[Trabajador]])</f>
        <v>1</v>
      </c>
      <c r="AC1331" t="str">
        <f>+IFERROR(IF(Tabla2[[#This Row],[FECHA CESE/BAJA]]="","No Aplica",IF(AND(MONTH(Tabla2[[#This Row],[FECHA CESE/BAJA]])=MONTH(TODAY()-30),YEAR(Tabla2[[#This Row],[FECHA CESE/BAJA]])=YEAR(TODAY())),MONTH(TODAY()-30)&amp;"-"&amp;YEAR(TODAY()),"Borrar")),"No aplica")</f>
        <v>No Aplica</v>
      </c>
      <c r="AD1331" t="str">
        <f>+IFERROR(IF(Tabla2[[#This Row],[FECHA INICIO DE LABORES EN OBRA]]="","No Aplica",IF(AND(MONTH(Tabla2[[#This Row],[FECHA INICIO DE LABORES EN OBRA]])=MONTH(TODAY()-30),YEAR(Tabla2[[#This Row],[FECHA INICIO DE LABORES EN OBRA]])=YEAR(TODAY())),MONTH(TODAY()-30)&amp;"-"&amp;YEAR(TODAY()),"No Aplica")),"No Aplica")</f>
        <v>No Aplica</v>
      </c>
    </row>
    <row r="1332" spans="1:30" x14ac:dyDescent="0.25">
      <c r="A1332" s="13" t="s">
        <v>5929</v>
      </c>
      <c r="B1332" s="15" t="s">
        <v>5930</v>
      </c>
      <c r="C1332" s="15" t="s">
        <v>5930</v>
      </c>
      <c r="D1332" s="15" t="s">
        <v>6104</v>
      </c>
      <c r="E1332" s="15" t="s">
        <v>6105</v>
      </c>
      <c r="F1332" s="39">
        <v>31546</v>
      </c>
      <c r="G1332" s="15">
        <v>2</v>
      </c>
      <c r="H1332" s="15" t="s">
        <v>2197</v>
      </c>
      <c r="I1332" s="15" t="s">
        <v>5946</v>
      </c>
      <c r="J1332" s="15" t="s">
        <v>6106</v>
      </c>
      <c r="K1332" s="15" t="s">
        <v>4274</v>
      </c>
      <c r="L1332" s="40" t="s">
        <v>6</v>
      </c>
      <c r="M1332" s="39"/>
      <c r="N1332" s="41" t="s">
        <v>2063</v>
      </c>
      <c r="O1332" s="39">
        <v>45013</v>
      </c>
      <c r="P1332" s="40">
        <v>1</v>
      </c>
      <c r="Q1332" s="40">
        <v>4</v>
      </c>
      <c r="R1332" s="40" t="str">
        <f>IFERROR(VLOOKUP(Tabla2[[#This Row],[CONTRATISTA PRNCIPAL]],Hoja1!$L$5:$M$9,2,FALSE),"CJV")</f>
        <v>CJV</v>
      </c>
      <c r="S1332" s="40" t="str">
        <f>IF(Tabla2[[#This Row],[EMPRESA]]=Tabla2[[#This Row],[CONTRATISTA PRNCIPAL]],"Principal","Secundaria")</f>
        <v>Principal</v>
      </c>
      <c r="T1332" s="42">
        <f>IFERROR(1/COUNTIF(Tabla2[CONTRATISTA PRNCIPAL],Tabla2[[#This Row],[CONTRATISTA PRNCIPAL]]),0)</f>
        <v>0.00641025641025641</v>
      </c>
      <c r="U1332" s="43">
        <f>IF(((TODAY()-Tabla2[[#This Row],[FECHA NACIMIENTO]])/365)&lt;18,"Corregir", IF(((TODAY()-Tabla2[[#This Row],[FECHA NACIMIENTO]])/365)&gt;80, "Corregir",ROUNDDOWN(((TODAY()-Tabla2[[#This Row],[FECHA NACIMIENTO]])/365),0)))</f>
        <v>37</v>
      </c>
      <c r="V13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2" s="44" t="str">
        <f>+IF(Tabla2[[#This Row],[Edad]]="Corregir","Corregir","Ok")</f>
        <v>Ok</v>
      </c>
      <c r="X1332" s="42" t="str">
        <f>+IFERROR(VLOOKUP(Tabla2[[#This Row],[DISTRITO SEGÚN DNI]],Hoja1!$A$2:$B$32,2,FALSE),"No")</f>
        <v>No</v>
      </c>
      <c r="Y1332" s="42" t="str">
        <f>IF(OR(LOWER(Tabla2[[#This Row],[GENERO]])="masculino", LOWER(Tabla2[[#This Row],[GENERO]])="femenino"),"OK","Corregir")</f>
        <v>OK</v>
      </c>
      <c r="Z1332" s="42" t="str">
        <f>+IF(Tabla2[[#This Row],[Nro. DNI / CE]]="","Corregir",IF(LEN(Tabla2[[#This Row],[Nro. DNI / CE]])&gt;=8,"OK","Corregir"))</f>
        <v>OK</v>
      </c>
      <c r="AA1332" s="42">
        <f>COUNTIF(Tabla2[APELLIDOS Y NOMBRES],Tabla2[[#This Row],[APELLIDOS Y NOMBRES]])</f>
        <v>1</v>
      </c>
      <c r="AB1332" s="42">
        <f>IF(Tabla2[[#This Row],[Trabajador]]&gt;1,1/Tabla2[[#This Row],[Trabajador]],Tabla2[[#This Row],[Trabajador]])</f>
        <v>1</v>
      </c>
      <c r="AC1332" t="str">
        <f>+IFERROR(IF(Tabla2[[#This Row],[FECHA CESE/BAJA]]="","No Aplica",IF(AND(MONTH(Tabla2[[#This Row],[FECHA CESE/BAJA]])=MONTH(TODAY()-30),YEAR(Tabla2[[#This Row],[FECHA CESE/BAJA]])=YEAR(TODAY())),MONTH(TODAY()-30)&amp;"-"&amp;YEAR(TODAY()),"Borrar")),"No aplica")</f>
        <v>No Aplica</v>
      </c>
      <c r="AD1332" t="str">
        <f>+IFERROR(IF(Tabla2[[#This Row],[FECHA INICIO DE LABORES EN OBRA]]="","No Aplica",IF(AND(MONTH(Tabla2[[#This Row],[FECHA INICIO DE LABORES EN OBRA]])=MONTH(TODAY()-30),YEAR(Tabla2[[#This Row],[FECHA INICIO DE LABORES EN OBRA]])=YEAR(TODAY())),MONTH(TODAY()-30)&amp;"-"&amp;YEAR(TODAY()),"No Aplica")),"No Aplica")</f>
        <v>No Aplica</v>
      </c>
    </row>
    <row r="1333" spans="1:30" x14ac:dyDescent="0.25">
      <c r="A1333" s="13" t="s">
        <v>5929</v>
      </c>
      <c r="B1333" s="15" t="s">
        <v>5930</v>
      </c>
      <c r="C1333" s="15" t="s">
        <v>5930</v>
      </c>
      <c r="D1333" s="15" t="s">
        <v>6107</v>
      </c>
      <c r="E1333" s="15" t="s">
        <v>6108</v>
      </c>
      <c r="F1333" s="39">
        <v>32703</v>
      </c>
      <c r="G1333" s="15">
        <v>2</v>
      </c>
      <c r="H1333" s="15" t="s">
        <v>2197</v>
      </c>
      <c r="I1333" s="15" t="s">
        <v>5946</v>
      </c>
      <c r="J1333" s="15" t="s">
        <v>6070</v>
      </c>
      <c r="K1333" s="15" t="s">
        <v>2190</v>
      </c>
      <c r="L1333" s="40" t="s">
        <v>6</v>
      </c>
      <c r="M1333" s="39"/>
      <c r="N1333" s="41" t="s">
        <v>2063</v>
      </c>
      <c r="O1333" s="39">
        <v>44896</v>
      </c>
      <c r="P1333" s="40">
        <v>1</v>
      </c>
      <c r="Q1333" s="40">
        <v>4</v>
      </c>
      <c r="R1333" s="40" t="str">
        <f>IFERROR(VLOOKUP(Tabla2[[#This Row],[CONTRATISTA PRNCIPAL]],Hoja1!$L$5:$M$9,2,FALSE),"CJV")</f>
        <v>CJV</v>
      </c>
      <c r="S1333" s="40" t="str">
        <f>IF(Tabla2[[#This Row],[EMPRESA]]=Tabla2[[#This Row],[CONTRATISTA PRNCIPAL]],"Principal","Secundaria")</f>
        <v>Principal</v>
      </c>
      <c r="T1333" s="42">
        <f>IFERROR(1/COUNTIF(Tabla2[CONTRATISTA PRNCIPAL],Tabla2[[#This Row],[CONTRATISTA PRNCIPAL]]),0)</f>
        <v>0.00641025641025641</v>
      </c>
      <c r="U1333" s="43">
        <f>IF(((TODAY()-Tabla2[[#This Row],[FECHA NACIMIENTO]])/365)&lt;18,"Corregir", IF(((TODAY()-Tabla2[[#This Row],[FECHA NACIMIENTO]])/365)&gt;80, "Corregir",ROUNDDOWN(((TODAY()-Tabla2[[#This Row],[FECHA NACIMIENTO]])/365),0)))</f>
        <v>34</v>
      </c>
      <c r="V13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3" s="44" t="str">
        <f>+IF(Tabla2[[#This Row],[Edad]]="Corregir","Corregir","Ok")</f>
        <v>Ok</v>
      </c>
      <c r="X1333" s="42" t="str">
        <f>+IFERROR(VLOOKUP(Tabla2[[#This Row],[DISTRITO SEGÚN DNI]],Hoja1!$A$2:$B$32,2,FALSE),"No")</f>
        <v>No</v>
      </c>
      <c r="Y1333" s="42" t="str">
        <f>IF(OR(LOWER(Tabla2[[#This Row],[GENERO]])="masculino", LOWER(Tabla2[[#This Row],[GENERO]])="femenino"),"OK","Corregir")</f>
        <v>OK</v>
      </c>
      <c r="Z1333" s="42" t="str">
        <f>+IF(Tabla2[[#This Row],[Nro. DNI / CE]]="","Corregir",IF(LEN(Tabla2[[#This Row],[Nro. DNI / CE]])&gt;=8,"OK","Corregir"))</f>
        <v>OK</v>
      </c>
      <c r="AA1333" s="42">
        <f>COUNTIF(Tabla2[APELLIDOS Y NOMBRES],Tabla2[[#This Row],[APELLIDOS Y NOMBRES]])</f>
        <v>1</v>
      </c>
      <c r="AB1333" s="42">
        <f>IF(Tabla2[[#This Row],[Trabajador]]&gt;1,1/Tabla2[[#This Row],[Trabajador]],Tabla2[[#This Row],[Trabajador]])</f>
        <v>1</v>
      </c>
      <c r="AC1333" t="str">
        <f>+IFERROR(IF(Tabla2[[#This Row],[FECHA CESE/BAJA]]="","No Aplica",IF(AND(MONTH(Tabla2[[#This Row],[FECHA CESE/BAJA]])=MONTH(TODAY()-30),YEAR(Tabla2[[#This Row],[FECHA CESE/BAJA]])=YEAR(TODAY())),MONTH(TODAY()-30)&amp;"-"&amp;YEAR(TODAY()),"Borrar")),"No aplica")</f>
        <v>No Aplica</v>
      </c>
      <c r="AD1333" t="str">
        <f>+IFERROR(IF(Tabla2[[#This Row],[FECHA INICIO DE LABORES EN OBRA]]="","No Aplica",IF(AND(MONTH(Tabla2[[#This Row],[FECHA INICIO DE LABORES EN OBRA]])=MONTH(TODAY()-30),YEAR(Tabla2[[#This Row],[FECHA INICIO DE LABORES EN OBRA]])=YEAR(TODAY())),MONTH(TODAY()-30)&amp;"-"&amp;YEAR(TODAY()),"No Aplica")),"No Aplica")</f>
        <v>No Aplica</v>
      </c>
    </row>
    <row r="1334" spans="1:30" x14ac:dyDescent="0.25">
      <c r="A1334" s="13" t="s">
        <v>5929</v>
      </c>
      <c r="B1334" s="15" t="s">
        <v>5930</v>
      </c>
      <c r="C1334" s="15" t="s">
        <v>5930</v>
      </c>
      <c r="D1334" s="15" t="s">
        <v>1865</v>
      </c>
      <c r="E1334" s="15" t="s">
        <v>1866</v>
      </c>
      <c r="F1334" s="39">
        <v>31752</v>
      </c>
      <c r="G1334" s="15">
        <v>2</v>
      </c>
      <c r="H1334" s="15" t="s">
        <v>2197</v>
      </c>
      <c r="I1334" s="15" t="s">
        <v>5933</v>
      </c>
      <c r="J1334" s="15" t="s">
        <v>6089</v>
      </c>
      <c r="K1334" s="15" t="s">
        <v>2037</v>
      </c>
      <c r="L1334" s="40" t="s">
        <v>6</v>
      </c>
      <c r="M1334" s="39"/>
      <c r="N1334" s="41" t="s">
        <v>2063</v>
      </c>
      <c r="O1334" s="39">
        <v>45016</v>
      </c>
      <c r="P1334" s="40">
        <v>1</v>
      </c>
      <c r="Q1334" s="40">
        <v>4</v>
      </c>
      <c r="R1334" s="40" t="str">
        <f>IFERROR(VLOOKUP(Tabla2[[#This Row],[CONTRATISTA PRNCIPAL]],Hoja1!$L$5:$M$9,2,FALSE),"CJV")</f>
        <v>CJV</v>
      </c>
      <c r="S1334" s="40" t="str">
        <f>IF(Tabla2[[#This Row],[EMPRESA]]=Tabla2[[#This Row],[CONTRATISTA PRNCIPAL]],"Principal","Secundaria")</f>
        <v>Principal</v>
      </c>
      <c r="T1334" s="42">
        <f>IFERROR(1/COUNTIF(Tabla2[CONTRATISTA PRNCIPAL],Tabla2[[#This Row],[CONTRATISTA PRNCIPAL]]),0)</f>
        <v>0.00641025641025641</v>
      </c>
      <c r="U1334" s="43">
        <f>IF(((TODAY()-Tabla2[[#This Row],[FECHA NACIMIENTO]])/365)&lt;18,"Corregir", IF(((TODAY()-Tabla2[[#This Row],[FECHA NACIMIENTO]])/365)&gt;80, "Corregir",ROUNDDOWN(((TODAY()-Tabla2[[#This Row],[FECHA NACIMIENTO]])/365),0)))</f>
        <v>36</v>
      </c>
      <c r="V13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4" s="44" t="str">
        <f>+IF(Tabla2[[#This Row],[Edad]]="Corregir","Corregir","Ok")</f>
        <v>Ok</v>
      </c>
      <c r="X1334" s="42" t="str">
        <f>+IFERROR(VLOOKUP(Tabla2[[#This Row],[DISTRITO SEGÚN DNI]],Hoja1!$A$2:$B$32,2,FALSE),"No")</f>
        <v>SAN LUIS </v>
      </c>
      <c r="Y1334" s="42" t="str">
        <f>IF(OR(LOWER(Tabla2[[#This Row],[GENERO]])="masculino", LOWER(Tabla2[[#This Row],[GENERO]])="femenino"),"OK","Corregir")</f>
        <v>OK</v>
      </c>
      <c r="Z1334" s="42" t="str">
        <f>+IF(Tabla2[[#This Row],[Nro. DNI / CE]]="","Corregir",IF(LEN(Tabla2[[#This Row],[Nro. DNI / CE]])&gt;=8,"OK","Corregir"))</f>
        <v>OK</v>
      </c>
      <c r="AA1334" s="42">
        <f>COUNTIF(Tabla2[APELLIDOS Y NOMBRES],Tabla2[[#This Row],[APELLIDOS Y NOMBRES]])</f>
        <v>1</v>
      </c>
      <c r="AB1334" s="42">
        <f>IF(Tabla2[[#This Row],[Trabajador]]&gt;1,1/Tabla2[[#This Row],[Trabajador]],Tabla2[[#This Row],[Trabajador]])</f>
        <v>1</v>
      </c>
      <c r="AC1334" t="str">
        <f>+IFERROR(IF(Tabla2[[#This Row],[FECHA CESE/BAJA]]="","No Aplica",IF(AND(MONTH(Tabla2[[#This Row],[FECHA CESE/BAJA]])=MONTH(TODAY()-30),YEAR(Tabla2[[#This Row],[FECHA CESE/BAJA]])=YEAR(TODAY())),MONTH(TODAY()-30)&amp;"-"&amp;YEAR(TODAY()),"Borrar")),"No aplica")</f>
        <v>No Aplica</v>
      </c>
      <c r="AD1334" t="str">
        <f>+IFERROR(IF(Tabla2[[#This Row],[FECHA INICIO DE LABORES EN OBRA]]="","No Aplica",IF(AND(MONTH(Tabla2[[#This Row],[FECHA INICIO DE LABORES EN OBRA]])=MONTH(TODAY()-30),YEAR(Tabla2[[#This Row],[FECHA INICIO DE LABORES EN OBRA]])=YEAR(TODAY())),MONTH(TODAY()-30)&amp;"-"&amp;YEAR(TODAY()),"No Aplica")),"No Aplica")</f>
        <v>No Aplica</v>
      </c>
    </row>
    <row r="1335" spans="1:30" x14ac:dyDescent="0.25">
      <c r="A1335" s="13" t="s">
        <v>5929</v>
      </c>
      <c r="B1335" s="15" t="s">
        <v>5930</v>
      </c>
      <c r="C1335" s="15" t="s">
        <v>5930</v>
      </c>
      <c r="D1335" s="15" t="s">
        <v>6109</v>
      </c>
      <c r="E1335" s="15" t="s">
        <v>6110</v>
      </c>
      <c r="F1335" s="39">
        <v>32378</v>
      </c>
      <c r="G1335" s="15">
        <v>2</v>
      </c>
      <c r="H1335" s="15" t="s">
        <v>2317</v>
      </c>
      <c r="I1335" s="15" t="s">
        <v>5933</v>
      </c>
      <c r="J1335" s="15" t="s">
        <v>6036</v>
      </c>
      <c r="K1335" s="15" t="s">
        <v>2200</v>
      </c>
      <c r="L1335" s="40" t="s">
        <v>6</v>
      </c>
      <c r="M1335" s="39"/>
      <c r="N1335" s="41" t="s">
        <v>2063</v>
      </c>
      <c r="O1335" s="39">
        <v>45086</v>
      </c>
      <c r="P1335" s="40">
        <v>1</v>
      </c>
      <c r="Q1335" s="40">
        <v>4</v>
      </c>
      <c r="R1335" s="40" t="str">
        <f>IFERROR(VLOOKUP(Tabla2[[#This Row],[CONTRATISTA PRNCIPAL]],Hoja1!$L$5:$M$9,2,FALSE),"CJV")</f>
        <v>CJV</v>
      </c>
      <c r="S1335" s="40" t="str">
        <f>IF(Tabla2[[#This Row],[EMPRESA]]=Tabla2[[#This Row],[CONTRATISTA PRNCIPAL]],"Principal","Secundaria")</f>
        <v>Principal</v>
      </c>
      <c r="T1335" s="42">
        <f>IFERROR(1/COUNTIF(Tabla2[CONTRATISTA PRNCIPAL],Tabla2[[#This Row],[CONTRATISTA PRNCIPAL]]),0)</f>
        <v>0.00641025641025641</v>
      </c>
      <c r="U1335" s="43">
        <f>IF(((TODAY()-Tabla2[[#This Row],[FECHA NACIMIENTO]])/365)&lt;18,"Corregir", IF(((TODAY()-Tabla2[[#This Row],[FECHA NACIMIENTO]])/365)&gt;80, "Corregir",ROUNDDOWN(((TODAY()-Tabla2[[#This Row],[FECHA NACIMIENTO]])/365),0)))</f>
        <v>35</v>
      </c>
      <c r="V13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5" s="44" t="str">
        <f>+IF(Tabla2[[#This Row],[Edad]]="Corregir","Corregir","Ok")</f>
        <v>Ok</v>
      </c>
      <c r="X1335" s="42" t="str">
        <f>+IFERROR(VLOOKUP(Tabla2[[#This Row],[DISTRITO SEGÚN DNI]],Hoja1!$A$2:$B$32,2,FALSE),"No")</f>
        <v>No</v>
      </c>
      <c r="Y1335" s="42" t="str">
        <f>IF(OR(LOWER(Tabla2[[#This Row],[GENERO]])="masculino", LOWER(Tabla2[[#This Row],[GENERO]])="femenino"),"OK","Corregir")</f>
        <v>OK</v>
      </c>
      <c r="Z1335" s="42" t="str">
        <f>+IF(Tabla2[[#This Row],[Nro. DNI / CE]]="","Corregir",IF(LEN(Tabla2[[#This Row],[Nro. DNI / CE]])&gt;=8,"OK","Corregir"))</f>
        <v>OK</v>
      </c>
      <c r="AA1335" s="42">
        <f>COUNTIF(Tabla2[APELLIDOS Y NOMBRES],Tabla2[[#This Row],[APELLIDOS Y NOMBRES]])</f>
        <v>1</v>
      </c>
      <c r="AB1335" s="42">
        <f>IF(Tabla2[[#This Row],[Trabajador]]&gt;1,1/Tabla2[[#This Row],[Trabajador]],Tabla2[[#This Row],[Trabajador]])</f>
        <v>1</v>
      </c>
      <c r="AC1335" t="str">
        <f>+IFERROR(IF(Tabla2[[#This Row],[FECHA CESE/BAJA]]="","No Aplica",IF(AND(MONTH(Tabla2[[#This Row],[FECHA CESE/BAJA]])=MONTH(TODAY()-30),YEAR(Tabla2[[#This Row],[FECHA CESE/BAJA]])=YEAR(TODAY())),MONTH(TODAY()-30)&amp;"-"&amp;YEAR(TODAY()),"Borrar")),"No aplica")</f>
        <v>No Aplica</v>
      </c>
      <c r="AD1335" t="str">
        <f>+IFERROR(IF(Tabla2[[#This Row],[FECHA INICIO DE LABORES EN OBRA]]="","No Aplica",IF(AND(MONTH(Tabla2[[#This Row],[FECHA INICIO DE LABORES EN OBRA]])=MONTH(TODAY()-30),YEAR(Tabla2[[#This Row],[FECHA INICIO DE LABORES EN OBRA]])=YEAR(TODAY())),MONTH(TODAY()-30)&amp;"-"&amp;YEAR(TODAY()),"No Aplica")),"No Aplica")</f>
        <v>No Aplica</v>
      </c>
    </row>
    <row r="1336" spans="1:30" x14ac:dyDescent="0.25">
      <c r="A1336" s="13" t="s">
        <v>5929</v>
      </c>
      <c r="B1336" s="15" t="s">
        <v>5930</v>
      </c>
      <c r="C1336" s="15" t="s">
        <v>5930</v>
      </c>
      <c r="D1336" s="15" t="s">
        <v>6111</v>
      </c>
      <c r="E1336" s="15" t="s">
        <v>6112</v>
      </c>
      <c r="F1336" s="39">
        <v>30502</v>
      </c>
      <c r="G1336" s="15">
        <v>2</v>
      </c>
      <c r="H1336" s="15" t="s">
        <v>2197</v>
      </c>
      <c r="I1336" s="15" t="s">
        <v>5933</v>
      </c>
      <c r="J1336" s="15" t="s">
        <v>6066</v>
      </c>
      <c r="K1336" s="15" t="s">
        <v>6025</v>
      </c>
      <c r="L1336" s="40" t="s">
        <v>6</v>
      </c>
      <c r="M1336" s="39"/>
      <c r="N1336" s="41" t="s">
        <v>2063</v>
      </c>
      <c r="O1336" s="39">
        <v>45078</v>
      </c>
      <c r="P1336" s="40">
        <v>1</v>
      </c>
      <c r="Q1336" s="40">
        <v>4</v>
      </c>
      <c r="R1336" s="40" t="str">
        <f>IFERROR(VLOOKUP(Tabla2[[#This Row],[CONTRATISTA PRNCIPAL]],Hoja1!$L$5:$M$9,2,FALSE),"CJV")</f>
        <v>CJV</v>
      </c>
      <c r="S1336" s="40" t="str">
        <f>IF(Tabla2[[#This Row],[EMPRESA]]=Tabla2[[#This Row],[CONTRATISTA PRNCIPAL]],"Principal","Secundaria")</f>
        <v>Principal</v>
      </c>
      <c r="T1336" s="42">
        <f>IFERROR(1/COUNTIF(Tabla2[CONTRATISTA PRNCIPAL],Tabla2[[#This Row],[CONTRATISTA PRNCIPAL]]),0)</f>
        <v>0.00641025641025641</v>
      </c>
      <c r="U1336" s="43">
        <f>IF(((TODAY()-Tabla2[[#This Row],[FECHA NACIMIENTO]])/365)&lt;18,"Corregir", IF(((TODAY()-Tabla2[[#This Row],[FECHA NACIMIENTO]])/365)&gt;80, "Corregir",ROUNDDOWN(((TODAY()-Tabla2[[#This Row],[FECHA NACIMIENTO]])/365),0)))</f>
        <v>40</v>
      </c>
      <c r="V13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6" s="44" t="str">
        <f>+IF(Tabla2[[#This Row],[Edad]]="Corregir","Corregir","Ok")</f>
        <v>Ok</v>
      </c>
      <c r="X1336" s="42" t="str">
        <f>+IFERROR(VLOOKUP(Tabla2[[#This Row],[DISTRITO SEGÚN DNI]],Hoja1!$A$2:$B$32,2,FALSE),"No")</f>
        <v>No</v>
      </c>
      <c r="Y1336" s="42" t="str">
        <f>IF(OR(LOWER(Tabla2[[#This Row],[GENERO]])="masculino", LOWER(Tabla2[[#This Row],[GENERO]])="femenino"),"OK","Corregir")</f>
        <v>OK</v>
      </c>
      <c r="Z1336" s="42" t="str">
        <f>+IF(Tabla2[[#This Row],[Nro. DNI / CE]]="","Corregir",IF(LEN(Tabla2[[#This Row],[Nro. DNI / CE]])&gt;=8,"OK","Corregir"))</f>
        <v>OK</v>
      </c>
      <c r="AA1336" s="42">
        <f>COUNTIF(Tabla2[APELLIDOS Y NOMBRES],Tabla2[[#This Row],[APELLIDOS Y NOMBRES]])</f>
        <v>1</v>
      </c>
      <c r="AB1336" s="42">
        <f>IF(Tabla2[[#This Row],[Trabajador]]&gt;1,1/Tabla2[[#This Row],[Trabajador]],Tabla2[[#This Row],[Trabajador]])</f>
        <v>1</v>
      </c>
      <c r="AC1336" t="str">
        <f>+IFERROR(IF(Tabla2[[#This Row],[FECHA CESE/BAJA]]="","No Aplica",IF(AND(MONTH(Tabla2[[#This Row],[FECHA CESE/BAJA]])=MONTH(TODAY()-30),YEAR(Tabla2[[#This Row],[FECHA CESE/BAJA]])=YEAR(TODAY())),MONTH(TODAY()-30)&amp;"-"&amp;YEAR(TODAY()),"Borrar")),"No aplica")</f>
        <v>No Aplica</v>
      </c>
      <c r="AD1336" t="str">
        <f>+IFERROR(IF(Tabla2[[#This Row],[FECHA INICIO DE LABORES EN OBRA]]="","No Aplica",IF(AND(MONTH(Tabla2[[#This Row],[FECHA INICIO DE LABORES EN OBRA]])=MONTH(TODAY()-30),YEAR(Tabla2[[#This Row],[FECHA INICIO DE LABORES EN OBRA]])=YEAR(TODAY())),MONTH(TODAY()-30)&amp;"-"&amp;YEAR(TODAY()),"No Aplica")),"No Aplica")</f>
        <v>No Aplica</v>
      </c>
    </row>
    <row r="1337" spans="1:30" x14ac:dyDescent="0.25">
      <c r="A1337" s="13" t="s">
        <v>5929</v>
      </c>
      <c r="B1337" s="15" t="s">
        <v>5930</v>
      </c>
      <c r="C1337" s="15" t="s">
        <v>5930</v>
      </c>
      <c r="D1337" s="15" t="s">
        <v>6113</v>
      </c>
      <c r="E1337" s="15" t="s">
        <v>6114</v>
      </c>
      <c r="F1337" s="39">
        <v>33536</v>
      </c>
      <c r="G1337" s="15">
        <v>1</v>
      </c>
      <c r="H1337" s="15" t="s">
        <v>6115</v>
      </c>
      <c r="I1337" s="15" t="s">
        <v>6017</v>
      </c>
      <c r="J1337" s="15" t="s">
        <v>6116</v>
      </c>
      <c r="K1337" s="15" t="s">
        <v>2190</v>
      </c>
      <c r="L1337" s="40" t="s">
        <v>6</v>
      </c>
      <c r="M1337" s="39"/>
      <c r="N1337" s="41" t="s">
        <v>2063</v>
      </c>
      <c r="O1337" s="39">
        <v>42697</v>
      </c>
      <c r="P1337" s="40">
        <v>1</v>
      </c>
      <c r="Q1337" s="40">
        <v>4</v>
      </c>
      <c r="R1337" s="40" t="str">
        <f>IFERROR(VLOOKUP(Tabla2[[#This Row],[CONTRATISTA PRNCIPAL]],Hoja1!$L$5:$M$9,2,FALSE),"CJV")</f>
        <v>CJV</v>
      </c>
      <c r="S1337" s="40" t="str">
        <f>IF(Tabla2[[#This Row],[EMPRESA]]=Tabla2[[#This Row],[CONTRATISTA PRNCIPAL]],"Principal","Secundaria")</f>
        <v>Principal</v>
      </c>
      <c r="T1337" s="42">
        <f>IFERROR(1/COUNTIF(Tabla2[CONTRATISTA PRNCIPAL],Tabla2[[#This Row],[CONTRATISTA PRNCIPAL]]),0)</f>
        <v>0.00641025641025641</v>
      </c>
      <c r="U1337" s="43">
        <f>IF(((TODAY()-Tabla2[[#This Row],[FECHA NACIMIENTO]])/365)&lt;18,"Corregir", IF(((TODAY()-Tabla2[[#This Row],[FECHA NACIMIENTO]])/365)&gt;80, "Corregir",ROUNDDOWN(((TODAY()-Tabla2[[#This Row],[FECHA NACIMIENTO]])/365),0)))</f>
        <v>31</v>
      </c>
      <c r="V13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37" s="44" t="str">
        <f>+IF(Tabla2[[#This Row],[Edad]]="Corregir","Corregir","Ok")</f>
        <v>Ok</v>
      </c>
      <c r="X1337" s="42" t="str">
        <f>+IFERROR(VLOOKUP(Tabla2[[#This Row],[DISTRITO SEGÚN DNI]],Hoja1!$A$2:$B$32,2,FALSE),"No")</f>
        <v>No</v>
      </c>
      <c r="Y1337" s="42" t="str">
        <f>IF(OR(LOWER(Tabla2[[#This Row],[GENERO]])="masculino", LOWER(Tabla2[[#This Row],[GENERO]])="femenino"),"OK","Corregir")</f>
        <v>OK</v>
      </c>
      <c r="Z1337" s="42" t="str">
        <f>+IF(Tabla2[[#This Row],[Nro. DNI / CE]]="","Corregir",IF(LEN(Tabla2[[#This Row],[Nro. DNI / CE]])&gt;=8,"OK","Corregir"))</f>
        <v>OK</v>
      </c>
      <c r="AA1337" s="42">
        <f>COUNTIF(Tabla2[APELLIDOS Y NOMBRES],Tabla2[[#This Row],[APELLIDOS Y NOMBRES]])</f>
        <v>1</v>
      </c>
      <c r="AB1337" s="42">
        <f>IF(Tabla2[[#This Row],[Trabajador]]&gt;1,1/Tabla2[[#This Row],[Trabajador]],Tabla2[[#This Row],[Trabajador]])</f>
        <v>1</v>
      </c>
      <c r="AC1337" t="str">
        <f>+IFERROR(IF(Tabla2[[#This Row],[FECHA CESE/BAJA]]="","No Aplica",IF(AND(MONTH(Tabla2[[#This Row],[FECHA CESE/BAJA]])=MONTH(TODAY()-30),YEAR(Tabla2[[#This Row],[FECHA CESE/BAJA]])=YEAR(TODAY())),MONTH(TODAY()-30)&amp;"-"&amp;YEAR(TODAY()),"Borrar")),"No aplica")</f>
        <v>No Aplica</v>
      </c>
      <c r="AD1337" t="str">
        <f>+IFERROR(IF(Tabla2[[#This Row],[FECHA INICIO DE LABORES EN OBRA]]="","No Aplica",IF(AND(MONTH(Tabla2[[#This Row],[FECHA INICIO DE LABORES EN OBRA]])=MONTH(TODAY()-30),YEAR(Tabla2[[#This Row],[FECHA INICIO DE LABORES EN OBRA]])=YEAR(TODAY())),MONTH(TODAY()-30)&amp;"-"&amp;YEAR(TODAY()),"No Aplica")),"No Aplica")</f>
        <v>No Aplica</v>
      </c>
    </row>
    <row r="1338" spans="1:30" x14ac:dyDescent="0.25">
      <c r="A1338" s="13" t="s">
        <v>5929</v>
      </c>
      <c r="B1338" s="15" t="s">
        <v>5930</v>
      </c>
      <c r="C1338" s="15" t="s">
        <v>5930</v>
      </c>
      <c r="D1338" s="15" t="s">
        <v>566</v>
      </c>
      <c r="E1338" s="15" t="s">
        <v>567</v>
      </c>
      <c r="F1338" s="39">
        <v>30921</v>
      </c>
      <c r="G1338" s="15">
        <v>2</v>
      </c>
      <c r="H1338" s="15" t="s">
        <v>2192</v>
      </c>
      <c r="I1338" s="15" t="s">
        <v>6017</v>
      </c>
      <c r="J1338" s="15" t="s">
        <v>6117</v>
      </c>
      <c r="K1338" s="15" t="s">
        <v>2022</v>
      </c>
      <c r="L1338" s="40" t="s">
        <v>6</v>
      </c>
      <c r="M1338" s="39"/>
      <c r="N1338" s="41" t="s">
        <v>2063</v>
      </c>
      <c r="O1338" s="39">
        <v>43535</v>
      </c>
      <c r="P1338" s="40">
        <v>1</v>
      </c>
      <c r="Q1338" s="40">
        <v>4</v>
      </c>
      <c r="R1338" s="40" t="str">
        <f>IFERROR(VLOOKUP(Tabla2[[#This Row],[CONTRATISTA PRNCIPAL]],Hoja1!$L$5:$M$9,2,FALSE),"CJV")</f>
        <v>CJV</v>
      </c>
      <c r="S1338" s="40" t="str">
        <f>IF(Tabla2[[#This Row],[EMPRESA]]=Tabla2[[#This Row],[CONTRATISTA PRNCIPAL]],"Principal","Secundaria")</f>
        <v>Principal</v>
      </c>
      <c r="T1338" s="42">
        <f>IFERROR(1/COUNTIF(Tabla2[CONTRATISTA PRNCIPAL],Tabla2[[#This Row],[CONTRATISTA PRNCIPAL]]),0)</f>
        <v>0.00641025641025641</v>
      </c>
      <c r="U1338" s="43">
        <f>IF(((TODAY()-Tabla2[[#This Row],[FECHA NACIMIENTO]])/365)&lt;18,"Corregir", IF(((TODAY()-Tabla2[[#This Row],[FECHA NACIMIENTO]])/365)&gt;80, "Corregir",ROUNDDOWN(((TODAY()-Tabla2[[#This Row],[FECHA NACIMIENTO]])/365),0)))</f>
        <v>39</v>
      </c>
      <c r="V13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8" s="44" t="str">
        <f>+IF(Tabla2[[#This Row],[Edad]]="Corregir","Corregir","Ok")</f>
        <v>Ok</v>
      </c>
      <c r="X1338" s="42" t="str">
        <f>+IFERROR(VLOOKUP(Tabla2[[#This Row],[DISTRITO SEGÚN DNI]],Hoja1!$A$2:$B$32,2,FALSE),"No")</f>
        <v>CALLAO</v>
      </c>
      <c r="Y1338" s="42" t="str">
        <f>IF(OR(LOWER(Tabla2[[#This Row],[GENERO]])="masculino", LOWER(Tabla2[[#This Row],[GENERO]])="femenino"),"OK","Corregir")</f>
        <v>OK</v>
      </c>
      <c r="Z1338" s="42" t="str">
        <f>+IF(Tabla2[[#This Row],[Nro. DNI / CE]]="","Corregir",IF(LEN(Tabla2[[#This Row],[Nro. DNI / CE]])&gt;=8,"OK","Corregir"))</f>
        <v>OK</v>
      </c>
      <c r="AA1338" s="42">
        <f>COUNTIF(Tabla2[APELLIDOS Y NOMBRES],Tabla2[[#This Row],[APELLIDOS Y NOMBRES]])</f>
        <v>1</v>
      </c>
      <c r="AB1338" s="42">
        <f>IF(Tabla2[[#This Row],[Trabajador]]&gt;1,1/Tabla2[[#This Row],[Trabajador]],Tabla2[[#This Row],[Trabajador]])</f>
        <v>1</v>
      </c>
      <c r="AC1338" t="str">
        <f>+IFERROR(IF(Tabla2[[#This Row],[FECHA CESE/BAJA]]="","No Aplica",IF(AND(MONTH(Tabla2[[#This Row],[FECHA CESE/BAJA]])=MONTH(TODAY()-30),YEAR(Tabla2[[#This Row],[FECHA CESE/BAJA]])=YEAR(TODAY())),MONTH(TODAY()-30)&amp;"-"&amp;YEAR(TODAY()),"Borrar")),"No aplica")</f>
        <v>No Aplica</v>
      </c>
      <c r="AD1338" t="str">
        <f>+IFERROR(IF(Tabla2[[#This Row],[FECHA INICIO DE LABORES EN OBRA]]="","No Aplica",IF(AND(MONTH(Tabla2[[#This Row],[FECHA INICIO DE LABORES EN OBRA]])=MONTH(TODAY()-30),YEAR(Tabla2[[#This Row],[FECHA INICIO DE LABORES EN OBRA]])=YEAR(TODAY())),MONTH(TODAY()-30)&amp;"-"&amp;YEAR(TODAY()),"No Aplica")),"No Aplica")</f>
        <v>No Aplica</v>
      </c>
    </row>
    <row r="1339" spans="1:30" x14ac:dyDescent="0.25">
      <c r="A1339" s="13" t="s">
        <v>5929</v>
      </c>
      <c r="B1339" s="15" t="s">
        <v>5930</v>
      </c>
      <c r="C1339" s="15" t="s">
        <v>5930</v>
      </c>
      <c r="D1339" s="15" t="s">
        <v>1867</v>
      </c>
      <c r="E1339" s="15" t="s">
        <v>1868</v>
      </c>
      <c r="F1339" s="39">
        <v>32759</v>
      </c>
      <c r="G1339" s="15">
        <v>2</v>
      </c>
      <c r="H1339" s="15" t="s">
        <v>2197</v>
      </c>
      <c r="I1339" s="15" t="s">
        <v>5933</v>
      </c>
      <c r="J1339" s="15" t="s">
        <v>6091</v>
      </c>
      <c r="K1339" s="15" t="s">
        <v>2022</v>
      </c>
      <c r="L1339" s="40" t="s">
        <v>6</v>
      </c>
      <c r="M1339" s="39"/>
      <c r="N1339" s="41" t="s">
        <v>2063</v>
      </c>
      <c r="O1339" s="39">
        <v>45078</v>
      </c>
      <c r="P1339" s="40">
        <v>1</v>
      </c>
      <c r="Q1339" s="40">
        <v>4</v>
      </c>
      <c r="R1339" s="40" t="str">
        <f>IFERROR(VLOOKUP(Tabla2[[#This Row],[CONTRATISTA PRNCIPAL]],Hoja1!$L$5:$M$9,2,FALSE),"CJV")</f>
        <v>CJV</v>
      </c>
      <c r="S1339" s="40" t="str">
        <f>IF(Tabla2[[#This Row],[EMPRESA]]=Tabla2[[#This Row],[CONTRATISTA PRNCIPAL]],"Principal","Secundaria")</f>
        <v>Principal</v>
      </c>
      <c r="T1339" s="42">
        <f>IFERROR(1/COUNTIF(Tabla2[CONTRATISTA PRNCIPAL],Tabla2[[#This Row],[CONTRATISTA PRNCIPAL]]),0)</f>
        <v>0.00641025641025641</v>
      </c>
      <c r="U1339" s="43">
        <f>IF(((TODAY()-Tabla2[[#This Row],[FECHA NACIMIENTO]])/365)&lt;18,"Corregir", IF(((TODAY()-Tabla2[[#This Row],[FECHA NACIMIENTO]])/365)&gt;80, "Corregir",ROUNDDOWN(((TODAY()-Tabla2[[#This Row],[FECHA NACIMIENTO]])/365),0)))</f>
        <v>34</v>
      </c>
      <c r="V13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39" s="44" t="str">
        <f>+IF(Tabla2[[#This Row],[Edad]]="Corregir","Corregir","Ok")</f>
        <v>Ok</v>
      </c>
      <c r="X1339" s="42" t="str">
        <f>+IFERROR(VLOOKUP(Tabla2[[#This Row],[DISTRITO SEGÚN DNI]],Hoja1!$A$2:$B$32,2,FALSE),"No")</f>
        <v>CALLAO</v>
      </c>
      <c r="Y1339" s="42" t="str">
        <f>IF(OR(LOWER(Tabla2[[#This Row],[GENERO]])="masculino", LOWER(Tabla2[[#This Row],[GENERO]])="femenino"),"OK","Corregir")</f>
        <v>OK</v>
      </c>
      <c r="Z1339" s="42" t="str">
        <f>+IF(Tabla2[[#This Row],[Nro. DNI / CE]]="","Corregir",IF(LEN(Tabla2[[#This Row],[Nro. DNI / CE]])&gt;=8,"OK","Corregir"))</f>
        <v>OK</v>
      </c>
      <c r="AA1339" s="42">
        <f>COUNTIF(Tabla2[APELLIDOS Y NOMBRES],Tabla2[[#This Row],[APELLIDOS Y NOMBRES]])</f>
        <v>1</v>
      </c>
      <c r="AB1339" s="42">
        <f>IF(Tabla2[[#This Row],[Trabajador]]&gt;1,1/Tabla2[[#This Row],[Trabajador]],Tabla2[[#This Row],[Trabajador]])</f>
        <v>1</v>
      </c>
      <c r="AC1339" t="str">
        <f>+IFERROR(IF(Tabla2[[#This Row],[FECHA CESE/BAJA]]="","No Aplica",IF(AND(MONTH(Tabla2[[#This Row],[FECHA CESE/BAJA]])=MONTH(TODAY()-30),YEAR(Tabla2[[#This Row],[FECHA CESE/BAJA]])=YEAR(TODAY())),MONTH(TODAY()-30)&amp;"-"&amp;YEAR(TODAY()),"Borrar")),"No aplica")</f>
        <v>No Aplica</v>
      </c>
      <c r="AD1339" t="str">
        <f>+IFERROR(IF(Tabla2[[#This Row],[FECHA INICIO DE LABORES EN OBRA]]="","No Aplica",IF(AND(MONTH(Tabla2[[#This Row],[FECHA INICIO DE LABORES EN OBRA]])=MONTH(TODAY()-30),YEAR(Tabla2[[#This Row],[FECHA INICIO DE LABORES EN OBRA]])=YEAR(TODAY())),MONTH(TODAY()-30)&amp;"-"&amp;YEAR(TODAY()),"No Aplica")),"No Aplica")</f>
        <v>No Aplica</v>
      </c>
    </row>
    <row r="1340" spans="1:30" x14ac:dyDescent="0.25">
      <c r="A1340" s="13" t="s">
        <v>5929</v>
      </c>
      <c r="B1340" s="15" t="s">
        <v>5930</v>
      </c>
      <c r="C1340" s="15" t="s">
        <v>5930</v>
      </c>
      <c r="D1340" s="15">
        <v>44351203</v>
      </c>
      <c r="E1340" s="15" t="s">
        <v>6118</v>
      </c>
      <c r="F1340" s="39">
        <v>32449</v>
      </c>
      <c r="G1340" s="15">
        <v>2</v>
      </c>
      <c r="H1340" s="15" t="s">
        <v>2197</v>
      </c>
      <c r="I1340" s="15" t="s">
        <v>2060</v>
      </c>
      <c r="J1340" s="15" t="s">
        <v>6119</v>
      </c>
      <c r="K1340" s="15" t="s">
        <v>2445</v>
      </c>
      <c r="L1340" s="40" t="s">
        <v>6</v>
      </c>
      <c r="M1340" s="39"/>
      <c r="N1340" s="41" t="s">
        <v>2063</v>
      </c>
      <c r="O1340" s="39">
        <v>44951</v>
      </c>
      <c r="P1340" s="40">
        <v>1</v>
      </c>
      <c r="Q1340" s="40">
        <v>4</v>
      </c>
      <c r="R1340" s="40" t="str">
        <f>IFERROR(VLOOKUP(Tabla2[[#This Row],[CONTRATISTA PRNCIPAL]],Hoja1!$L$5:$M$9,2,FALSE),"CJV")</f>
        <v>CJV</v>
      </c>
      <c r="S1340" s="40" t="str">
        <f>IF(Tabla2[[#This Row],[EMPRESA]]=Tabla2[[#This Row],[CONTRATISTA PRNCIPAL]],"Principal","Secundaria")</f>
        <v>Principal</v>
      </c>
      <c r="T1340" s="42">
        <f>IFERROR(1/COUNTIF(Tabla2[CONTRATISTA PRNCIPAL],Tabla2[[#This Row],[CONTRATISTA PRNCIPAL]]),0)</f>
        <v>0.00641025641025641</v>
      </c>
      <c r="U1340" s="43">
        <f>IF(((TODAY()-Tabla2[[#This Row],[FECHA NACIMIENTO]])/365)&lt;18,"Corregir", IF(((TODAY()-Tabla2[[#This Row],[FECHA NACIMIENTO]])/365)&gt;80, "Corregir",ROUNDDOWN(((TODAY()-Tabla2[[#This Row],[FECHA NACIMIENTO]])/365),0)))</f>
        <v>34</v>
      </c>
      <c r="V13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40" s="44" t="str">
        <f>+IF(Tabla2[[#This Row],[Edad]]="Corregir","Corregir","Ok")</f>
        <v>Ok</v>
      </c>
      <c r="X1340" s="42" t="str">
        <f>+IFERROR(VLOOKUP(Tabla2[[#This Row],[DISTRITO SEGÚN DNI]],Hoja1!$A$2:$B$32,2,FALSE),"No")</f>
        <v>No</v>
      </c>
      <c r="Y1340" s="42" t="str">
        <f>IF(OR(LOWER(Tabla2[[#This Row],[GENERO]])="masculino", LOWER(Tabla2[[#This Row],[GENERO]])="femenino"),"OK","Corregir")</f>
        <v>OK</v>
      </c>
      <c r="Z1340" s="42" t="str">
        <f>+IF(Tabla2[[#This Row],[Nro. DNI / CE]]="","Corregir",IF(LEN(Tabla2[[#This Row],[Nro. DNI / CE]])&gt;=8,"OK","Corregir"))</f>
        <v>OK</v>
      </c>
      <c r="AA1340" s="42">
        <f>COUNTIF(Tabla2[APELLIDOS Y NOMBRES],Tabla2[[#This Row],[APELLIDOS Y NOMBRES]])</f>
        <v>1</v>
      </c>
      <c r="AB1340" s="42">
        <f>IF(Tabla2[[#This Row],[Trabajador]]&gt;1,1/Tabla2[[#This Row],[Trabajador]],Tabla2[[#This Row],[Trabajador]])</f>
        <v>1</v>
      </c>
      <c r="AC1340" t="str">
        <f>+IFERROR(IF(Tabla2[[#This Row],[FECHA CESE/BAJA]]="","No Aplica",IF(AND(MONTH(Tabla2[[#This Row],[FECHA CESE/BAJA]])=MONTH(TODAY()-30),YEAR(Tabla2[[#This Row],[FECHA CESE/BAJA]])=YEAR(TODAY())),MONTH(TODAY()-30)&amp;"-"&amp;YEAR(TODAY()),"Borrar")),"No aplica")</f>
        <v>No Aplica</v>
      </c>
      <c r="AD1340" t="str">
        <f>+IFERROR(IF(Tabla2[[#This Row],[FECHA INICIO DE LABORES EN OBRA]]="","No Aplica",IF(AND(MONTH(Tabla2[[#This Row],[FECHA INICIO DE LABORES EN OBRA]])=MONTH(TODAY()-30),YEAR(Tabla2[[#This Row],[FECHA INICIO DE LABORES EN OBRA]])=YEAR(TODAY())),MONTH(TODAY()-30)&amp;"-"&amp;YEAR(TODAY()),"No Aplica")),"No Aplica")</f>
        <v>No Aplica</v>
      </c>
    </row>
    <row r="1341" spans="1:30" x14ac:dyDescent="0.25">
      <c r="A1341" s="13" t="s">
        <v>5929</v>
      </c>
      <c r="B1341" s="15" t="s">
        <v>5930</v>
      </c>
      <c r="C1341" s="15" t="s">
        <v>5930</v>
      </c>
      <c r="D1341" s="15">
        <v>48476124</v>
      </c>
      <c r="E1341" s="15" t="s">
        <v>6120</v>
      </c>
      <c r="F1341" s="39">
        <v>34452</v>
      </c>
      <c r="G1341" s="15">
        <v>2</v>
      </c>
      <c r="H1341" s="15" t="s">
        <v>2197</v>
      </c>
      <c r="I1341" s="15" t="s">
        <v>2060</v>
      </c>
      <c r="J1341" s="15" t="s">
        <v>6121</v>
      </c>
      <c r="K1341" s="15" t="s">
        <v>2190</v>
      </c>
      <c r="L1341" s="40" t="s">
        <v>6</v>
      </c>
      <c r="M1341" s="39"/>
      <c r="N1341" s="41" t="s">
        <v>2063</v>
      </c>
      <c r="O1341" s="39">
        <v>44883</v>
      </c>
      <c r="P1341" s="40">
        <v>1</v>
      </c>
      <c r="Q1341" s="40">
        <v>4</v>
      </c>
      <c r="R1341" s="40" t="str">
        <f>IFERROR(VLOOKUP(Tabla2[[#This Row],[CONTRATISTA PRNCIPAL]],Hoja1!$L$5:$M$9,2,FALSE),"CJV")</f>
        <v>CJV</v>
      </c>
      <c r="S1341" s="40" t="str">
        <f>IF(Tabla2[[#This Row],[EMPRESA]]=Tabla2[[#This Row],[CONTRATISTA PRNCIPAL]],"Principal","Secundaria")</f>
        <v>Principal</v>
      </c>
      <c r="T1341" s="42">
        <f>IFERROR(1/COUNTIF(Tabla2[CONTRATISTA PRNCIPAL],Tabla2[[#This Row],[CONTRATISTA PRNCIPAL]]),0)</f>
        <v>0.00641025641025641</v>
      </c>
      <c r="U1341" s="43">
        <f>IF(((TODAY()-Tabla2[[#This Row],[FECHA NACIMIENTO]])/365)&lt;18,"Corregir", IF(((TODAY()-Tabla2[[#This Row],[FECHA NACIMIENTO]])/365)&gt;80, "Corregir",ROUNDDOWN(((TODAY()-Tabla2[[#This Row],[FECHA NACIMIENTO]])/365),0)))</f>
        <v>29</v>
      </c>
      <c r="V13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41" s="44" t="str">
        <f>+IF(Tabla2[[#This Row],[Edad]]="Corregir","Corregir","Ok")</f>
        <v>Ok</v>
      </c>
      <c r="X1341" s="42" t="str">
        <f>+IFERROR(VLOOKUP(Tabla2[[#This Row],[DISTRITO SEGÚN DNI]],Hoja1!$A$2:$B$32,2,FALSE),"No")</f>
        <v>No</v>
      </c>
      <c r="Y1341" s="42" t="str">
        <f>IF(OR(LOWER(Tabla2[[#This Row],[GENERO]])="masculino", LOWER(Tabla2[[#This Row],[GENERO]])="femenino"),"OK","Corregir")</f>
        <v>OK</v>
      </c>
      <c r="Z1341" s="42" t="str">
        <f>+IF(Tabla2[[#This Row],[Nro. DNI / CE]]="","Corregir",IF(LEN(Tabla2[[#This Row],[Nro. DNI / CE]])&gt;=8,"OK","Corregir"))</f>
        <v>OK</v>
      </c>
      <c r="AA1341" s="42">
        <f>COUNTIF(Tabla2[APELLIDOS Y NOMBRES],Tabla2[[#This Row],[APELLIDOS Y NOMBRES]])</f>
        <v>1</v>
      </c>
      <c r="AB1341" s="42">
        <f>IF(Tabla2[[#This Row],[Trabajador]]&gt;1,1/Tabla2[[#This Row],[Trabajador]],Tabla2[[#This Row],[Trabajador]])</f>
        <v>1</v>
      </c>
      <c r="AC1341" t="str">
        <f>+IFERROR(IF(Tabla2[[#This Row],[FECHA CESE/BAJA]]="","No Aplica",IF(AND(MONTH(Tabla2[[#This Row],[FECHA CESE/BAJA]])=MONTH(TODAY()-30),YEAR(Tabla2[[#This Row],[FECHA CESE/BAJA]])=YEAR(TODAY())),MONTH(TODAY()-30)&amp;"-"&amp;YEAR(TODAY()),"Borrar")),"No aplica")</f>
        <v>No Aplica</v>
      </c>
      <c r="AD1341" t="str">
        <f>+IFERROR(IF(Tabla2[[#This Row],[FECHA INICIO DE LABORES EN OBRA]]="","No Aplica",IF(AND(MONTH(Tabla2[[#This Row],[FECHA INICIO DE LABORES EN OBRA]])=MONTH(TODAY()-30),YEAR(Tabla2[[#This Row],[FECHA INICIO DE LABORES EN OBRA]])=YEAR(TODAY())),MONTH(TODAY()-30)&amp;"-"&amp;YEAR(TODAY()),"No Aplica")),"No Aplica")</f>
        <v>No Aplica</v>
      </c>
    </row>
    <row r="1342" spans="1:30" x14ac:dyDescent="0.25">
      <c r="A1342" s="13" t="s">
        <v>5929</v>
      </c>
      <c r="B1342" s="15" t="s">
        <v>5930</v>
      </c>
      <c r="C1342" s="15" t="s">
        <v>5930</v>
      </c>
      <c r="D1342" s="15" t="s">
        <v>1869</v>
      </c>
      <c r="E1342" s="15" t="s">
        <v>1870</v>
      </c>
      <c r="F1342" s="39">
        <v>30809</v>
      </c>
      <c r="G1342" s="15">
        <v>1</v>
      </c>
      <c r="H1342" s="15" t="s">
        <v>6115</v>
      </c>
      <c r="I1342" s="15" t="s">
        <v>3584</v>
      </c>
      <c r="J1342" s="15" t="s">
        <v>6122</v>
      </c>
      <c r="K1342" s="15" t="s">
        <v>34</v>
      </c>
      <c r="L1342" s="40" t="s">
        <v>6</v>
      </c>
      <c r="M1342" s="39"/>
      <c r="N1342" s="41" t="s">
        <v>2063</v>
      </c>
      <c r="O1342" s="39">
        <v>43752</v>
      </c>
      <c r="P1342" s="40">
        <v>1</v>
      </c>
      <c r="Q1342" s="40">
        <v>4</v>
      </c>
      <c r="R1342" s="40" t="str">
        <f>IFERROR(VLOOKUP(Tabla2[[#This Row],[CONTRATISTA PRNCIPAL]],Hoja1!$L$5:$M$9,2,FALSE),"CJV")</f>
        <v>CJV</v>
      </c>
      <c r="S1342" s="40" t="str">
        <f>IF(Tabla2[[#This Row],[EMPRESA]]=Tabla2[[#This Row],[CONTRATISTA PRNCIPAL]],"Principal","Secundaria")</f>
        <v>Principal</v>
      </c>
      <c r="T1342" s="42">
        <f>IFERROR(1/COUNTIF(Tabla2[CONTRATISTA PRNCIPAL],Tabla2[[#This Row],[CONTRATISTA PRNCIPAL]]),0)</f>
        <v>0.00641025641025641</v>
      </c>
      <c r="U1342" s="43">
        <f>IF(((TODAY()-Tabla2[[#This Row],[FECHA NACIMIENTO]])/365)&lt;18,"Corregir", IF(((TODAY()-Tabla2[[#This Row],[FECHA NACIMIENTO]])/365)&gt;80, "Corregir",ROUNDDOWN(((TODAY()-Tabla2[[#This Row],[FECHA NACIMIENTO]])/365),0)))</f>
        <v>39</v>
      </c>
      <c r="V13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42" s="44" t="str">
        <f>+IF(Tabla2[[#This Row],[Edad]]="Corregir","Corregir","Ok")</f>
        <v>Ok</v>
      </c>
      <c r="X1342" s="42" t="str">
        <f>+IFERROR(VLOOKUP(Tabla2[[#This Row],[DISTRITO SEGÚN DNI]],Hoja1!$A$2:$B$32,2,FALSE),"No")</f>
        <v>SANTA ANITA</v>
      </c>
      <c r="Y1342" s="42" t="str">
        <f>IF(OR(LOWER(Tabla2[[#This Row],[GENERO]])="masculino", LOWER(Tabla2[[#This Row],[GENERO]])="femenino"),"OK","Corregir")</f>
        <v>OK</v>
      </c>
      <c r="Z1342" s="42" t="str">
        <f>+IF(Tabla2[[#This Row],[Nro. DNI / CE]]="","Corregir",IF(LEN(Tabla2[[#This Row],[Nro. DNI / CE]])&gt;=8,"OK","Corregir"))</f>
        <v>OK</v>
      </c>
      <c r="AA1342" s="42">
        <f>COUNTIF(Tabla2[APELLIDOS Y NOMBRES],Tabla2[[#This Row],[APELLIDOS Y NOMBRES]])</f>
        <v>1</v>
      </c>
      <c r="AB1342" s="42">
        <f>IF(Tabla2[[#This Row],[Trabajador]]&gt;1,1/Tabla2[[#This Row],[Trabajador]],Tabla2[[#This Row],[Trabajador]])</f>
        <v>1</v>
      </c>
      <c r="AC1342" t="str">
        <f>+IFERROR(IF(Tabla2[[#This Row],[FECHA CESE/BAJA]]="","No Aplica",IF(AND(MONTH(Tabla2[[#This Row],[FECHA CESE/BAJA]])=MONTH(TODAY()-30),YEAR(Tabla2[[#This Row],[FECHA CESE/BAJA]])=YEAR(TODAY())),MONTH(TODAY()-30)&amp;"-"&amp;YEAR(TODAY()),"Borrar")),"No aplica")</f>
        <v>No Aplica</v>
      </c>
      <c r="AD1342" t="str">
        <f>+IFERROR(IF(Tabla2[[#This Row],[FECHA INICIO DE LABORES EN OBRA]]="","No Aplica",IF(AND(MONTH(Tabla2[[#This Row],[FECHA INICIO DE LABORES EN OBRA]])=MONTH(TODAY()-30),YEAR(Tabla2[[#This Row],[FECHA INICIO DE LABORES EN OBRA]])=YEAR(TODAY())),MONTH(TODAY()-30)&amp;"-"&amp;YEAR(TODAY()),"No Aplica")),"No Aplica")</f>
        <v>No Aplica</v>
      </c>
    </row>
    <row r="1343" spans="1:30" x14ac:dyDescent="0.25">
      <c r="A1343" s="13" t="s">
        <v>5929</v>
      </c>
      <c r="B1343" s="15" t="s">
        <v>5930</v>
      </c>
      <c r="C1343" s="15" t="s">
        <v>5930</v>
      </c>
      <c r="D1343" s="15" t="s">
        <v>1871</v>
      </c>
      <c r="E1343" s="15" t="s">
        <v>1872</v>
      </c>
      <c r="F1343" s="39">
        <v>31257</v>
      </c>
      <c r="G1343" s="15">
        <v>2</v>
      </c>
      <c r="H1343" s="15" t="s">
        <v>2197</v>
      </c>
      <c r="I1343" s="15" t="s">
        <v>5993</v>
      </c>
      <c r="J1343" s="15" t="s">
        <v>6123</v>
      </c>
      <c r="K1343" s="15" t="s">
        <v>17</v>
      </c>
      <c r="L1343" s="40" t="s">
        <v>6</v>
      </c>
      <c r="M1343" s="39"/>
      <c r="N1343" s="41" t="s">
        <v>2063</v>
      </c>
      <c r="O1343" s="39">
        <v>44379</v>
      </c>
      <c r="P1343" s="40">
        <v>1</v>
      </c>
      <c r="Q1343" s="40">
        <v>4</v>
      </c>
      <c r="R1343" s="40" t="str">
        <f>IFERROR(VLOOKUP(Tabla2[[#This Row],[CONTRATISTA PRNCIPAL]],Hoja1!$L$5:$M$9,2,FALSE),"CJV")</f>
        <v>CJV</v>
      </c>
      <c r="S1343" s="40" t="str">
        <f>IF(Tabla2[[#This Row],[EMPRESA]]=Tabla2[[#This Row],[CONTRATISTA PRNCIPAL]],"Principal","Secundaria")</f>
        <v>Principal</v>
      </c>
      <c r="T1343" s="42">
        <f>IFERROR(1/COUNTIF(Tabla2[CONTRATISTA PRNCIPAL],Tabla2[[#This Row],[CONTRATISTA PRNCIPAL]]),0)</f>
        <v>0.00641025641025641</v>
      </c>
      <c r="U1343" s="43">
        <f>IF(((TODAY()-Tabla2[[#This Row],[FECHA NACIMIENTO]])/365)&lt;18,"Corregir", IF(((TODAY()-Tabla2[[#This Row],[FECHA NACIMIENTO]])/365)&gt;80, "Corregir",ROUNDDOWN(((TODAY()-Tabla2[[#This Row],[FECHA NACIMIENTO]])/365),0)))</f>
        <v>38</v>
      </c>
      <c r="V13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43" s="44" t="str">
        <f>+IF(Tabla2[[#This Row],[Edad]]="Corregir","Corregir","Ok")</f>
        <v>Ok</v>
      </c>
      <c r="X1343" s="42" t="str">
        <f>+IFERROR(VLOOKUP(Tabla2[[#This Row],[DISTRITO SEGÚN DNI]],Hoja1!$A$2:$B$32,2,FALSE),"No")</f>
        <v>ATE</v>
      </c>
      <c r="Y1343" s="42" t="str">
        <f>IF(OR(LOWER(Tabla2[[#This Row],[GENERO]])="masculino", LOWER(Tabla2[[#This Row],[GENERO]])="femenino"),"OK","Corregir")</f>
        <v>OK</v>
      </c>
      <c r="Z1343" s="42" t="str">
        <f>+IF(Tabla2[[#This Row],[Nro. DNI / CE]]="","Corregir",IF(LEN(Tabla2[[#This Row],[Nro. DNI / CE]])&gt;=8,"OK","Corregir"))</f>
        <v>OK</v>
      </c>
      <c r="AA1343" s="42">
        <f>COUNTIF(Tabla2[APELLIDOS Y NOMBRES],Tabla2[[#This Row],[APELLIDOS Y NOMBRES]])</f>
        <v>1</v>
      </c>
      <c r="AB1343" s="42">
        <f>IF(Tabla2[[#This Row],[Trabajador]]&gt;1,1/Tabla2[[#This Row],[Trabajador]],Tabla2[[#This Row],[Trabajador]])</f>
        <v>1</v>
      </c>
      <c r="AC1343" t="str">
        <f>+IFERROR(IF(Tabla2[[#This Row],[FECHA CESE/BAJA]]="","No Aplica",IF(AND(MONTH(Tabla2[[#This Row],[FECHA CESE/BAJA]])=MONTH(TODAY()-30),YEAR(Tabla2[[#This Row],[FECHA CESE/BAJA]])=YEAR(TODAY())),MONTH(TODAY()-30)&amp;"-"&amp;YEAR(TODAY()),"Borrar")),"No aplica")</f>
        <v>No Aplica</v>
      </c>
      <c r="AD1343" t="str">
        <f>+IFERROR(IF(Tabla2[[#This Row],[FECHA INICIO DE LABORES EN OBRA]]="","No Aplica",IF(AND(MONTH(Tabla2[[#This Row],[FECHA INICIO DE LABORES EN OBRA]])=MONTH(TODAY()-30),YEAR(Tabla2[[#This Row],[FECHA INICIO DE LABORES EN OBRA]])=YEAR(TODAY())),MONTH(TODAY()-30)&amp;"-"&amp;YEAR(TODAY()),"No Aplica")),"No Aplica")</f>
        <v>No Aplica</v>
      </c>
    </row>
    <row r="1344" spans="1:30" x14ac:dyDescent="0.25">
      <c r="A1344" s="13" t="s">
        <v>5929</v>
      </c>
      <c r="B1344" s="15" t="s">
        <v>5930</v>
      </c>
      <c r="C1344" s="15" t="s">
        <v>5930</v>
      </c>
      <c r="D1344" s="15" t="s">
        <v>1873</v>
      </c>
      <c r="E1344" s="15" t="s">
        <v>1874</v>
      </c>
      <c r="F1344" s="39">
        <v>29274</v>
      </c>
      <c r="G1344" s="15">
        <v>2</v>
      </c>
      <c r="H1344" s="15" t="s">
        <v>2197</v>
      </c>
      <c r="I1344" s="15" t="s">
        <v>5946</v>
      </c>
      <c r="J1344" s="15" t="s">
        <v>6124</v>
      </c>
      <c r="K1344" s="15" t="s">
        <v>27</v>
      </c>
      <c r="L1344" s="40" t="s">
        <v>6</v>
      </c>
      <c r="M1344" s="39"/>
      <c r="N1344" s="41" t="s">
        <v>2063</v>
      </c>
      <c r="O1344" s="39">
        <v>45013</v>
      </c>
      <c r="P1344" s="40">
        <v>1</v>
      </c>
      <c r="Q1344" s="40">
        <v>4</v>
      </c>
      <c r="R1344" s="40" t="str">
        <f>IFERROR(VLOOKUP(Tabla2[[#This Row],[CONTRATISTA PRNCIPAL]],Hoja1!$L$5:$M$9,2,FALSE),"CJV")</f>
        <v>CJV</v>
      </c>
      <c r="S1344" s="40" t="str">
        <f>IF(Tabla2[[#This Row],[EMPRESA]]=Tabla2[[#This Row],[CONTRATISTA PRNCIPAL]],"Principal","Secundaria")</f>
        <v>Principal</v>
      </c>
      <c r="T1344" s="42">
        <f>IFERROR(1/COUNTIF(Tabla2[CONTRATISTA PRNCIPAL],Tabla2[[#This Row],[CONTRATISTA PRNCIPAL]]),0)</f>
        <v>0.00641025641025641</v>
      </c>
      <c r="U1344" s="43">
        <f>IF(((TODAY()-Tabla2[[#This Row],[FECHA NACIMIENTO]])/365)&lt;18,"Corregir", IF(((TODAY()-Tabla2[[#This Row],[FECHA NACIMIENTO]])/365)&gt;80, "Corregir",ROUNDDOWN(((TODAY()-Tabla2[[#This Row],[FECHA NACIMIENTO]])/365),0)))</f>
        <v>43</v>
      </c>
      <c r="V13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44" s="44" t="str">
        <f>+IF(Tabla2[[#This Row],[Edad]]="Corregir","Corregir","Ok")</f>
        <v>Ok</v>
      </c>
      <c r="X1344" s="42" t="str">
        <f>+IFERROR(VLOOKUP(Tabla2[[#This Row],[DISTRITO SEGÚN DNI]],Hoja1!$A$2:$B$32,2,FALSE),"No")</f>
        <v>CALLAO</v>
      </c>
      <c r="Y1344" s="42" t="str">
        <f>IF(OR(LOWER(Tabla2[[#This Row],[GENERO]])="masculino", LOWER(Tabla2[[#This Row],[GENERO]])="femenino"),"OK","Corregir")</f>
        <v>OK</v>
      </c>
      <c r="Z1344" s="42" t="str">
        <f>+IF(Tabla2[[#This Row],[Nro. DNI / CE]]="","Corregir",IF(LEN(Tabla2[[#This Row],[Nro. DNI / CE]])&gt;=8,"OK","Corregir"))</f>
        <v>OK</v>
      </c>
      <c r="AA1344" s="42">
        <f>COUNTIF(Tabla2[APELLIDOS Y NOMBRES],Tabla2[[#This Row],[APELLIDOS Y NOMBRES]])</f>
        <v>1</v>
      </c>
      <c r="AB1344" s="42">
        <f>IF(Tabla2[[#This Row],[Trabajador]]&gt;1,1/Tabla2[[#This Row],[Trabajador]],Tabla2[[#This Row],[Trabajador]])</f>
        <v>1</v>
      </c>
      <c r="AC1344" t="str">
        <f>+IFERROR(IF(Tabla2[[#This Row],[FECHA CESE/BAJA]]="","No Aplica",IF(AND(MONTH(Tabla2[[#This Row],[FECHA CESE/BAJA]])=MONTH(TODAY()-30),YEAR(Tabla2[[#This Row],[FECHA CESE/BAJA]])=YEAR(TODAY())),MONTH(TODAY()-30)&amp;"-"&amp;YEAR(TODAY()),"Borrar")),"No aplica")</f>
        <v>No Aplica</v>
      </c>
      <c r="AD1344" t="str">
        <f>+IFERROR(IF(Tabla2[[#This Row],[FECHA INICIO DE LABORES EN OBRA]]="","No Aplica",IF(AND(MONTH(Tabla2[[#This Row],[FECHA INICIO DE LABORES EN OBRA]])=MONTH(TODAY()-30),YEAR(Tabla2[[#This Row],[FECHA INICIO DE LABORES EN OBRA]])=YEAR(TODAY())),MONTH(TODAY()-30)&amp;"-"&amp;YEAR(TODAY()),"No Aplica")),"No Aplica")</f>
        <v>No Aplica</v>
      </c>
    </row>
    <row r="1345" spans="1:30" x14ac:dyDescent="0.25">
      <c r="A1345" s="13" t="s">
        <v>5929</v>
      </c>
      <c r="B1345" s="15" t="s">
        <v>5930</v>
      </c>
      <c r="C1345" s="15" t="s">
        <v>5930</v>
      </c>
      <c r="D1345" s="15">
        <v>44417973</v>
      </c>
      <c r="E1345" s="15" t="s">
        <v>6125</v>
      </c>
      <c r="F1345" s="39">
        <v>31861</v>
      </c>
      <c r="G1345" s="15">
        <v>2</v>
      </c>
      <c r="H1345" s="15" t="s">
        <v>2197</v>
      </c>
      <c r="I1345" s="15" t="s">
        <v>5946</v>
      </c>
      <c r="J1345" s="15" t="s">
        <v>6094</v>
      </c>
      <c r="K1345" s="15" t="s">
        <v>3078</v>
      </c>
      <c r="L1345" s="40" t="s">
        <v>6</v>
      </c>
      <c r="M1345" s="39"/>
      <c r="N1345" s="41" t="s">
        <v>2063</v>
      </c>
      <c r="O1345" s="39">
        <v>45001</v>
      </c>
      <c r="P1345" s="40">
        <v>1</v>
      </c>
      <c r="Q1345" s="40">
        <v>4</v>
      </c>
      <c r="R1345" s="40" t="str">
        <f>IFERROR(VLOOKUP(Tabla2[[#This Row],[CONTRATISTA PRNCIPAL]],Hoja1!$L$5:$M$9,2,FALSE),"CJV")</f>
        <v>CJV</v>
      </c>
      <c r="S1345" s="40" t="str">
        <f>IF(Tabla2[[#This Row],[EMPRESA]]=Tabla2[[#This Row],[CONTRATISTA PRNCIPAL]],"Principal","Secundaria")</f>
        <v>Principal</v>
      </c>
      <c r="T1345" s="42">
        <f>IFERROR(1/COUNTIF(Tabla2[CONTRATISTA PRNCIPAL],Tabla2[[#This Row],[CONTRATISTA PRNCIPAL]]),0)</f>
        <v>0.00641025641025641</v>
      </c>
      <c r="U1345" s="43">
        <f>IF(((TODAY()-Tabla2[[#This Row],[FECHA NACIMIENTO]])/365)&lt;18,"Corregir", IF(((TODAY()-Tabla2[[#This Row],[FECHA NACIMIENTO]])/365)&gt;80, "Corregir",ROUNDDOWN(((TODAY()-Tabla2[[#This Row],[FECHA NACIMIENTO]])/365),0)))</f>
        <v>36</v>
      </c>
      <c r="V13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45" s="44" t="str">
        <f>+IF(Tabla2[[#This Row],[Edad]]="Corregir","Corregir","Ok")</f>
        <v>Ok</v>
      </c>
      <c r="X1345" s="42" t="str">
        <f>+IFERROR(VLOOKUP(Tabla2[[#This Row],[DISTRITO SEGÚN DNI]],Hoja1!$A$2:$B$32,2,FALSE),"No")</f>
        <v>No</v>
      </c>
      <c r="Y1345" s="42" t="str">
        <f>IF(OR(LOWER(Tabla2[[#This Row],[GENERO]])="masculino", LOWER(Tabla2[[#This Row],[GENERO]])="femenino"),"OK","Corregir")</f>
        <v>OK</v>
      </c>
      <c r="Z1345" s="42" t="str">
        <f>+IF(Tabla2[[#This Row],[Nro. DNI / CE]]="","Corregir",IF(LEN(Tabla2[[#This Row],[Nro. DNI / CE]])&gt;=8,"OK","Corregir"))</f>
        <v>OK</v>
      </c>
      <c r="AA1345" s="42">
        <f>COUNTIF(Tabla2[APELLIDOS Y NOMBRES],Tabla2[[#This Row],[APELLIDOS Y NOMBRES]])</f>
        <v>1</v>
      </c>
      <c r="AB1345" s="42">
        <f>IF(Tabla2[[#This Row],[Trabajador]]&gt;1,1/Tabla2[[#This Row],[Trabajador]],Tabla2[[#This Row],[Trabajador]])</f>
        <v>1</v>
      </c>
      <c r="AC1345" t="str">
        <f>+IFERROR(IF(Tabla2[[#This Row],[FECHA CESE/BAJA]]="","No Aplica",IF(AND(MONTH(Tabla2[[#This Row],[FECHA CESE/BAJA]])=MONTH(TODAY()-30),YEAR(Tabla2[[#This Row],[FECHA CESE/BAJA]])=YEAR(TODAY())),MONTH(TODAY()-30)&amp;"-"&amp;YEAR(TODAY()),"Borrar")),"No aplica")</f>
        <v>No Aplica</v>
      </c>
      <c r="AD1345" t="str">
        <f>+IFERROR(IF(Tabla2[[#This Row],[FECHA INICIO DE LABORES EN OBRA]]="","No Aplica",IF(AND(MONTH(Tabla2[[#This Row],[FECHA INICIO DE LABORES EN OBRA]])=MONTH(TODAY()-30),YEAR(Tabla2[[#This Row],[FECHA INICIO DE LABORES EN OBRA]])=YEAR(TODAY())),MONTH(TODAY()-30)&amp;"-"&amp;YEAR(TODAY()),"No Aplica")),"No Aplica")</f>
        <v>No Aplica</v>
      </c>
    </row>
    <row r="1346" spans="1:30" x14ac:dyDescent="0.25">
      <c r="A1346" s="13" t="s">
        <v>5929</v>
      </c>
      <c r="B1346" s="15" t="s">
        <v>5930</v>
      </c>
      <c r="C1346" s="15" t="s">
        <v>5930</v>
      </c>
      <c r="D1346" s="15" t="s">
        <v>6126</v>
      </c>
      <c r="E1346" s="15" t="s">
        <v>6127</v>
      </c>
      <c r="F1346" s="39">
        <v>30156</v>
      </c>
      <c r="G1346" s="15">
        <v>2</v>
      </c>
      <c r="H1346" s="15" t="s">
        <v>2197</v>
      </c>
      <c r="I1346" s="15" t="s">
        <v>3584</v>
      </c>
      <c r="J1346" s="15" t="s">
        <v>6128</v>
      </c>
      <c r="K1346" s="15" t="s">
        <v>2267</v>
      </c>
      <c r="L1346" s="40" t="s">
        <v>6</v>
      </c>
      <c r="M1346" s="39"/>
      <c r="N1346" s="41" t="s">
        <v>2063</v>
      </c>
      <c r="O1346" s="39">
        <v>43549</v>
      </c>
      <c r="P1346" s="40">
        <v>1</v>
      </c>
      <c r="Q1346" s="40">
        <v>4</v>
      </c>
      <c r="R1346" s="40" t="str">
        <f>IFERROR(VLOOKUP(Tabla2[[#This Row],[CONTRATISTA PRNCIPAL]],Hoja1!$L$5:$M$9,2,FALSE),"CJV")</f>
        <v>CJV</v>
      </c>
      <c r="S1346" s="40" t="str">
        <f>IF(Tabla2[[#This Row],[EMPRESA]]=Tabla2[[#This Row],[CONTRATISTA PRNCIPAL]],"Principal","Secundaria")</f>
        <v>Principal</v>
      </c>
      <c r="T1346" s="42">
        <f>IFERROR(1/COUNTIF(Tabla2[CONTRATISTA PRNCIPAL],Tabla2[[#This Row],[CONTRATISTA PRNCIPAL]]),0)</f>
        <v>0.00641025641025641</v>
      </c>
      <c r="U1346" s="43">
        <f>IF(((TODAY()-Tabla2[[#This Row],[FECHA NACIMIENTO]])/365)&lt;18,"Corregir", IF(((TODAY()-Tabla2[[#This Row],[FECHA NACIMIENTO]])/365)&gt;80, "Corregir",ROUNDDOWN(((TODAY()-Tabla2[[#This Row],[FECHA NACIMIENTO]])/365),0)))</f>
        <v>41</v>
      </c>
      <c r="V13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46" s="44" t="str">
        <f>+IF(Tabla2[[#This Row],[Edad]]="Corregir","Corregir","Ok")</f>
        <v>Ok</v>
      </c>
      <c r="X1346" s="42" t="str">
        <f>+IFERROR(VLOOKUP(Tabla2[[#This Row],[DISTRITO SEGÚN DNI]],Hoja1!$A$2:$B$32,2,FALSE),"No")</f>
        <v>No</v>
      </c>
      <c r="Y1346" s="42" t="str">
        <f>IF(OR(LOWER(Tabla2[[#This Row],[GENERO]])="masculino", LOWER(Tabla2[[#This Row],[GENERO]])="femenino"),"OK","Corregir")</f>
        <v>OK</v>
      </c>
      <c r="Z1346" s="42" t="str">
        <f>+IF(Tabla2[[#This Row],[Nro. DNI / CE]]="","Corregir",IF(LEN(Tabla2[[#This Row],[Nro. DNI / CE]])&gt;=8,"OK","Corregir"))</f>
        <v>OK</v>
      </c>
      <c r="AA1346" s="42">
        <f>COUNTIF(Tabla2[APELLIDOS Y NOMBRES],Tabla2[[#This Row],[APELLIDOS Y NOMBRES]])</f>
        <v>1</v>
      </c>
      <c r="AB1346" s="42">
        <f>IF(Tabla2[[#This Row],[Trabajador]]&gt;1,1/Tabla2[[#This Row],[Trabajador]],Tabla2[[#This Row],[Trabajador]])</f>
        <v>1</v>
      </c>
      <c r="AC1346" t="str">
        <f>+IFERROR(IF(Tabla2[[#This Row],[FECHA CESE/BAJA]]="","No Aplica",IF(AND(MONTH(Tabla2[[#This Row],[FECHA CESE/BAJA]])=MONTH(TODAY()-30),YEAR(Tabla2[[#This Row],[FECHA CESE/BAJA]])=YEAR(TODAY())),MONTH(TODAY()-30)&amp;"-"&amp;YEAR(TODAY()),"Borrar")),"No aplica")</f>
        <v>No Aplica</v>
      </c>
      <c r="AD1346" t="str">
        <f>+IFERROR(IF(Tabla2[[#This Row],[FECHA INICIO DE LABORES EN OBRA]]="","No Aplica",IF(AND(MONTH(Tabla2[[#This Row],[FECHA INICIO DE LABORES EN OBRA]])=MONTH(TODAY()-30),YEAR(Tabla2[[#This Row],[FECHA INICIO DE LABORES EN OBRA]])=YEAR(TODAY())),MONTH(TODAY()-30)&amp;"-"&amp;YEAR(TODAY()),"No Aplica")),"No Aplica")</f>
        <v>No Aplica</v>
      </c>
    </row>
    <row r="1347" spans="1:30" x14ac:dyDescent="0.25">
      <c r="A1347" s="13" t="s">
        <v>5929</v>
      </c>
      <c r="B1347" s="15" t="s">
        <v>5930</v>
      </c>
      <c r="C1347" s="15" t="s">
        <v>5930</v>
      </c>
      <c r="D1347" s="15">
        <v>42855999</v>
      </c>
      <c r="E1347" s="15" t="s">
        <v>1875</v>
      </c>
      <c r="F1347" s="39">
        <v>30705</v>
      </c>
      <c r="G1347" s="15">
        <v>2</v>
      </c>
      <c r="H1347" s="15" t="s">
        <v>2197</v>
      </c>
      <c r="I1347" s="15" t="s">
        <v>5946</v>
      </c>
      <c r="J1347" s="15" t="s">
        <v>6129</v>
      </c>
      <c r="K1347" s="15" t="s">
        <v>26</v>
      </c>
      <c r="L1347" s="40" t="s">
        <v>6</v>
      </c>
      <c r="M1347" s="39"/>
      <c r="N1347" s="41" t="s">
        <v>2063</v>
      </c>
      <c r="O1347" s="39">
        <v>45001</v>
      </c>
      <c r="P1347" s="40">
        <v>1</v>
      </c>
      <c r="Q1347" s="40">
        <v>4</v>
      </c>
      <c r="R1347" s="40" t="str">
        <f>IFERROR(VLOOKUP(Tabla2[[#This Row],[CONTRATISTA PRNCIPAL]],Hoja1!$L$5:$M$9,2,FALSE),"CJV")</f>
        <v>CJV</v>
      </c>
      <c r="S1347" s="40" t="str">
        <f>IF(Tabla2[[#This Row],[EMPRESA]]=Tabla2[[#This Row],[CONTRATISTA PRNCIPAL]],"Principal","Secundaria")</f>
        <v>Principal</v>
      </c>
      <c r="T1347" s="42">
        <f>IFERROR(1/COUNTIF(Tabla2[CONTRATISTA PRNCIPAL],Tabla2[[#This Row],[CONTRATISTA PRNCIPAL]]),0)</f>
        <v>0.00641025641025641</v>
      </c>
      <c r="U1347" s="43">
        <f>IF(((TODAY()-Tabla2[[#This Row],[FECHA NACIMIENTO]])/365)&lt;18,"Corregir", IF(((TODAY()-Tabla2[[#This Row],[FECHA NACIMIENTO]])/365)&gt;80, "Corregir",ROUNDDOWN(((TODAY()-Tabla2[[#This Row],[FECHA NACIMIENTO]])/365),0)))</f>
        <v>39</v>
      </c>
      <c r="V13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47" s="44" t="str">
        <f>+IF(Tabla2[[#This Row],[Edad]]="Corregir","Corregir","Ok")</f>
        <v>Ok</v>
      </c>
      <c r="X1347" s="42" t="str">
        <f>+IFERROR(VLOOKUP(Tabla2[[#This Row],[DISTRITO SEGÚN DNI]],Hoja1!$A$2:$B$32,2,FALSE),"No")</f>
        <v>EL AGUSTINO</v>
      </c>
      <c r="Y1347" s="42" t="str">
        <f>IF(OR(LOWER(Tabla2[[#This Row],[GENERO]])="masculino", LOWER(Tabla2[[#This Row],[GENERO]])="femenino"),"OK","Corregir")</f>
        <v>OK</v>
      </c>
      <c r="Z1347" s="42" t="str">
        <f>+IF(Tabla2[[#This Row],[Nro. DNI / CE]]="","Corregir",IF(LEN(Tabla2[[#This Row],[Nro. DNI / CE]])&gt;=8,"OK","Corregir"))</f>
        <v>OK</v>
      </c>
      <c r="AA1347" s="42">
        <f>COUNTIF(Tabla2[APELLIDOS Y NOMBRES],Tabla2[[#This Row],[APELLIDOS Y NOMBRES]])</f>
        <v>1</v>
      </c>
      <c r="AB1347" s="42">
        <f>IF(Tabla2[[#This Row],[Trabajador]]&gt;1,1/Tabla2[[#This Row],[Trabajador]],Tabla2[[#This Row],[Trabajador]])</f>
        <v>1</v>
      </c>
      <c r="AC1347" t="str">
        <f>+IFERROR(IF(Tabla2[[#This Row],[FECHA CESE/BAJA]]="","No Aplica",IF(AND(MONTH(Tabla2[[#This Row],[FECHA CESE/BAJA]])=MONTH(TODAY()-30),YEAR(Tabla2[[#This Row],[FECHA CESE/BAJA]])=YEAR(TODAY())),MONTH(TODAY()-30)&amp;"-"&amp;YEAR(TODAY()),"Borrar")),"No aplica")</f>
        <v>No Aplica</v>
      </c>
      <c r="AD1347" t="str">
        <f>+IFERROR(IF(Tabla2[[#This Row],[FECHA INICIO DE LABORES EN OBRA]]="","No Aplica",IF(AND(MONTH(Tabla2[[#This Row],[FECHA INICIO DE LABORES EN OBRA]])=MONTH(TODAY()-30),YEAR(Tabla2[[#This Row],[FECHA INICIO DE LABORES EN OBRA]])=YEAR(TODAY())),MONTH(TODAY()-30)&amp;"-"&amp;YEAR(TODAY()),"No Aplica")),"No Aplica")</f>
        <v>No Aplica</v>
      </c>
    </row>
    <row r="1348" spans="1:30" x14ac:dyDescent="0.25">
      <c r="A1348" s="13" t="s">
        <v>5929</v>
      </c>
      <c r="B1348" s="15" t="s">
        <v>5930</v>
      </c>
      <c r="C1348" s="15" t="s">
        <v>5930</v>
      </c>
      <c r="D1348" s="15" t="s">
        <v>6130</v>
      </c>
      <c r="E1348" s="15" t="s">
        <v>6131</v>
      </c>
      <c r="F1348" s="39">
        <v>30994</v>
      </c>
      <c r="G1348" s="15">
        <v>2</v>
      </c>
      <c r="H1348" s="15" t="s">
        <v>2197</v>
      </c>
      <c r="I1348" s="15" t="s">
        <v>5946</v>
      </c>
      <c r="J1348" s="15" t="s">
        <v>6021</v>
      </c>
      <c r="K1348" s="15" t="s">
        <v>2190</v>
      </c>
      <c r="L1348" s="40" t="s">
        <v>6</v>
      </c>
      <c r="M1348" s="39"/>
      <c r="N1348" s="41" t="s">
        <v>2063</v>
      </c>
      <c r="O1348" s="39">
        <v>44896</v>
      </c>
      <c r="P1348" s="40">
        <v>1</v>
      </c>
      <c r="Q1348" s="40">
        <v>4</v>
      </c>
      <c r="R1348" s="40" t="str">
        <f>IFERROR(VLOOKUP(Tabla2[[#This Row],[CONTRATISTA PRNCIPAL]],Hoja1!$L$5:$M$9,2,FALSE),"CJV")</f>
        <v>CJV</v>
      </c>
      <c r="S1348" s="40" t="str">
        <f>IF(Tabla2[[#This Row],[EMPRESA]]=Tabla2[[#This Row],[CONTRATISTA PRNCIPAL]],"Principal","Secundaria")</f>
        <v>Principal</v>
      </c>
      <c r="T1348" s="42">
        <f>IFERROR(1/COUNTIF(Tabla2[CONTRATISTA PRNCIPAL],Tabla2[[#This Row],[CONTRATISTA PRNCIPAL]]),0)</f>
        <v>0.00641025641025641</v>
      </c>
      <c r="U1348" s="43">
        <f>IF(((TODAY()-Tabla2[[#This Row],[FECHA NACIMIENTO]])/365)&lt;18,"Corregir", IF(((TODAY()-Tabla2[[#This Row],[FECHA NACIMIENTO]])/365)&gt;80, "Corregir",ROUNDDOWN(((TODAY()-Tabla2[[#This Row],[FECHA NACIMIENTO]])/365),0)))</f>
        <v>38</v>
      </c>
      <c r="V13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48" s="44" t="str">
        <f>+IF(Tabla2[[#This Row],[Edad]]="Corregir","Corregir","Ok")</f>
        <v>Ok</v>
      </c>
      <c r="X1348" s="42" t="str">
        <f>+IFERROR(VLOOKUP(Tabla2[[#This Row],[DISTRITO SEGÚN DNI]],Hoja1!$A$2:$B$32,2,FALSE),"No")</f>
        <v>No</v>
      </c>
      <c r="Y1348" s="42" t="str">
        <f>IF(OR(LOWER(Tabla2[[#This Row],[GENERO]])="masculino", LOWER(Tabla2[[#This Row],[GENERO]])="femenino"),"OK","Corregir")</f>
        <v>OK</v>
      </c>
      <c r="Z1348" s="42" t="str">
        <f>+IF(Tabla2[[#This Row],[Nro. DNI / CE]]="","Corregir",IF(LEN(Tabla2[[#This Row],[Nro. DNI / CE]])&gt;=8,"OK","Corregir"))</f>
        <v>OK</v>
      </c>
      <c r="AA1348" s="42">
        <f>COUNTIF(Tabla2[APELLIDOS Y NOMBRES],Tabla2[[#This Row],[APELLIDOS Y NOMBRES]])</f>
        <v>1</v>
      </c>
      <c r="AB1348" s="42">
        <f>IF(Tabla2[[#This Row],[Trabajador]]&gt;1,1/Tabla2[[#This Row],[Trabajador]],Tabla2[[#This Row],[Trabajador]])</f>
        <v>1</v>
      </c>
      <c r="AC1348" t="str">
        <f>+IFERROR(IF(Tabla2[[#This Row],[FECHA CESE/BAJA]]="","No Aplica",IF(AND(MONTH(Tabla2[[#This Row],[FECHA CESE/BAJA]])=MONTH(TODAY()-30),YEAR(Tabla2[[#This Row],[FECHA CESE/BAJA]])=YEAR(TODAY())),MONTH(TODAY()-30)&amp;"-"&amp;YEAR(TODAY()),"Borrar")),"No aplica")</f>
        <v>No Aplica</v>
      </c>
      <c r="AD1348" t="str">
        <f>+IFERROR(IF(Tabla2[[#This Row],[FECHA INICIO DE LABORES EN OBRA]]="","No Aplica",IF(AND(MONTH(Tabla2[[#This Row],[FECHA INICIO DE LABORES EN OBRA]])=MONTH(TODAY()-30),YEAR(Tabla2[[#This Row],[FECHA INICIO DE LABORES EN OBRA]])=YEAR(TODAY())),MONTH(TODAY()-30)&amp;"-"&amp;YEAR(TODAY()),"No Aplica")),"No Aplica")</f>
        <v>No Aplica</v>
      </c>
    </row>
    <row r="1349" spans="1:30" x14ac:dyDescent="0.25">
      <c r="A1349" s="13" t="s">
        <v>5929</v>
      </c>
      <c r="B1349" s="15" t="s">
        <v>5930</v>
      </c>
      <c r="C1349" s="15" t="s">
        <v>5930</v>
      </c>
      <c r="D1349" s="15" t="s">
        <v>351</v>
      </c>
      <c r="E1349" s="15" t="s">
        <v>352</v>
      </c>
      <c r="F1349" s="39">
        <v>27307</v>
      </c>
      <c r="G1349" s="15">
        <v>2</v>
      </c>
      <c r="H1349" s="15" t="s">
        <v>2317</v>
      </c>
      <c r="I1349" s="15" t="s">
        <v>6017</v>
      </c>
      <c r="J1349" s="15" t="s">
        <v>6128</v>
      </c>
      <c r="K1349" s="15" t="s">
        <v>34</v>
      </c>
      <c r="L1349" s="40" t="s">
        <v>6</v>
      </c>
      <c r="M1349" s="39"/>
      <c r="N1349" s="41" t="s">
        <v>2063</v>
      </c>
      <c r="O1349" s="39">
        <v>43613</v>
      </c>
      <c r="P1349" s="40">
        <v>1</v>
      </c>
      <c r="Q1349" s="40">
        <v>4</v>
      </c>
      <c r="R1349" s="40" t="str">
        <f>IFERROR(VLOOKUP(Tabla2[[#This Row],[CONTRATISTA PRNCIPAL]],Hoja1!$L$5:$M$9,2,FALSE),"CJV")</f>
        <v>CJV</v>
      </c>
      <c r="S1349" s="40" t="str">
        <f>IF(Tabla2[[#This Row],[EMPRESA]]=Tabla2[[#This Row],[CONTRATISTA PRNCIPAL]],"Principal","Secundaria")</f>
        <v>Principal</v>
      </c>
      <c r="T1349" s="42">
        <f>IFERROR(1/COUNTIF(Tabla2[CONTRATISTA PRNCIPAL],Tabla2[[#This Row],[CONTRATISTA PRNCIPAL]]),0)</f>
        <v>0.00641025641025641</v>
      </c>
      <c r="U1349" s="43">
        <f>IF(((TODAY()-Tabla2[[#This Row],[FECHA NACIMIENTO]])/365)&lt;18,"Corregir", IF(((TODAY()-Tabla2[[#This Row],[FECHA NACIMIENTO]])/365)&gt;80, "Corregir",ROUNDDOWN(((TODAY()-Tabla2[[#This Row],[FECHA NACIMIENTO]])/365),0)))</f>
        <v>49</v>
      </c>
      <c r="V13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49" s="44" t="str">
        <f>+IF(Tabla2[[#This Row],[Edad]]="Corregir","Corregir","Ok")</f>
        <v>Ok</v>
      </c>
      <c r="X1349" s="42" t="str">
        <f>+IFERROR(VLOOKUP(Tabla2[[#This Row],[DISTRITO SEGÚN DNI]],Hoja1!$A$2:$B$32,2,FALSE),"No")</f>
        <v>SANTA ANITA</v>
      </c>
      <c r="Y1349" s="42" t="str">
        <f>IF(OR(LOWER(Tabla2[[#This Row],[GENERO]])="masculino", LOWER(Tabla2[[#This Row],[GENERO]])="femenino"),"OK","Corregir")</f>
        <v>OK</v>
      </c>
      <c r="Z1349" s="42" t="str">
        <f>+IF(Tabla2[[#This Row],[Nro. DNI / CE]]="","Corregir",IF(LEN(Tabla2[[#This Row],[Nro. DNI / CE]])&gt;=8,"OK","Corregir"))</f>
        <v>OK</v>
      </c>
      <c r="AA1349" s="42">
        <f>COUNTIF(Tabla2[APELLIDOS Y NOMBRES],Tabla2[[#This Row],[APELLIDOS Y NOMBRES]])</f>
        <v>1</v>
      </c>
      <c r="AB1349" s="42">
        <f>IF(Tabla2[[#This Row],[Trabajador]]&gt;1,1/Tabla2[[#This Row],[Trabajador]],Tabla2[[#This Row],[Trabajador]])</f>
        <v>1</v>
      </c>
      <c r="AC1349" t="str">
        <f>+IFERROR(IF(Tabla2[[#This Row],[FECHA CESE/BAJA]]="","No Aplica",IF(AND(MONTH(Tabla2[[#This Row],[FECHA CESE/BAJA]])=MONTH(TODAY()-30),YEAR(Tabla2[[#This Row],[FECHA CESE/BAJA]])=YEAR(TODAY())),MONTH(TODAY()-30)&amp;"-"&amp;YEAR(TODAY()),"Borrar")),"No aplica")</f>
        <v>No Aplica</v>
      </c>
      <c r="AD1349" t="str">
        <f>+IFERROR(IF(Tabla2[[#This Row],[FECHA INICIO DE LABORES EN OBRA]]="","No Aplica",IF(AND(MONTH(Tabla2[[#This Row],[FECHA INICIO DE LABORES EN OBRA]])=MONTH(TODAY()-30),YEAR(Tabla2[[#This Row],[FECHA INICIO DE LABORES EN OBRA]])=YEAR(TODAY())),MONTH(TODAY()-30)&amp;"-"&amp;YEAR(TODAY()),"No Aplica")),"No Aplica")</f>
        <v>No Aplica</v>
      </c>
    </row>
    <row r="1350" spans="1:30" x14ac:dyDescent="0.25">
      <c r="A1350" s="13" t="s">
        <v>5929</v>
      </c>
      <c r="B1350" s="15" t="s">
        <v>5930</v>
      </c>
      <c r="C1350" s="15" t="s">
        <v>5930</v>
      </c>
      <c r="D1350" s="15" t="s">
        <v>1876</v>
      </c>
      <c r="E1350" s="15" t="s">
        <v>1877</v>
      </c>
      <c r="F1350" s="39">
        <v>31976</v>
      </c>
      <c r="G1350" s="15">
        <v>2</v>
      </c>
      <c r="H1350" s="15" t="s">
        <v>2197</v>
      </c>
      <c r="I1350" s="15" t="s">
        <v>6017</v>
      </c>
      <c r="J1350" s="15" t="s">
        <v>6132</v>
      </c>
      <c r="K1350" s="15" t="s">
        <v>34</v>
      </c>
      <c r="L1350" s="40" t="s">
        <v>6</v>
      </c>
      <c r="M1350" s="39"/>
      <c r="N1350" s="41" t="s">
        <v>2063</v>
      </c>
      <c r="O1350" s="39">
        <v>43694</v>
      </c>
      <c r="P1350" s="40">
        <v>1</v>
      </c>
      <c r="Q1350" s="40">
        <v>4</v>
      </c>
      <c r="R1350" s="40" t="str">
        <f>IFERROR(VLOOKUP(Tabla2[[#This Row],[CONTRATISTA PRNCIPAL]],Hoja1!$L$5:$M$9,2,FALSE),"CJV")</f>
        <v>CJV</v>
      </c>
      <c r="S1350" s="40" t="str">
        <f>IF(Tabla2[[#This Row],[EMPRESA]]=Tabla2[[#This Row],[CONTRATISTA PRNCIPAL]],"Principal","Secundaria")</f>
        <v>Principal</v>
      </c>
      <c r="T1350" s="42">
        <f>IFERROR(1/COUNTIF(Tabla2[CONTRATISTA PRNCIPAL],Tabla2[[#This Row],[CONTRATISTA PRNCIPAL]]),0)</f>
        <v>0.00641025641025641</v>
      </c>
      <c r="U1350" s="43">
        <f>IF(((TODAY()-Tabla2[[#This Row],[FECHA NACIMIENTO]])/365)&lt;18,"Corregir", IF(((TODAY()-Tabla2[[#This Row],[FECHA NACIMIENTO]])/365)&gt;80, "Corregir",ROUNDDOWN(((TODAY()-Tabla2[[#This Row],[FECHA NACIMIENTO]])/365),0)))</f>
        <v>36</v>
      </c>
      <c r="V13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50" s="44" t="str">
        <f>+IF(Tabla2[[#This Row],[Edad]]="Corregir","Corregir","Ok")</f>
        <v>Ok</v>
      </c>
      <c r="X1350" s="42" t="str">
        <f>+IFERROR(VLOOKUP(Tabla2[[#This Row],[DISTRITO SEGÚN DNI]],Hoja1!$A$2:$B$32,2,FALSE),"No")</f>
        <v>SANTA ANITA</v>
      </c>
      <c r="Y1350" s="42" t="str">
        <f>IF(OR(LOWER(Tabla2[[#This Row],[GENERO]])="masculino", LOWER(Tabla2[[#This Row],[GENERO]])="femenino"),"OK","Corregir")</f>
        <v>OK</v>
      </c>
      <c r="Z1350" s="42" t="str">
        <f>+IF(Tabla2[[#This Row],[Nro. DNI / CE]]="","Corregir",IF(LEN(Tabla2[[#This Row],[Nro. DNI / CE]])&gt;=8,"OK","Corregir"))</f>
        <v>OK</v>
      </c>
      <c r="AA1350" s="42">
        <f>COUNTIF(Tabla2[APELLIDOS Y NOMBRES],Tabla2[[#This Row],[APELLIDOS Y NOMBRES]])</f>
        <v>1</v>
      </c>
      <c r="AB1350" s="42">
        <f>IF(Tabla2[[#This Row],[Trabajador]]&gt;1,1/Tabla2[[#This Row],[Trabajador]],Tabla2[[#This Row],[Trabajador]])</f>
        <v>1</v>
      </c>
      <c r="AC1350" t="str">
        <f>+IFERROR(IF(Tabla2[[#This Row],[FECHA CESE/BAJA]]="","No Aplica",IF(AND(MONTH(Tabla2[[#This Row],[FECHA CESE/BAJA]])=MONTH(TODAY()-30),YEAR(Tabla2[[#This Row],[FECHA CESE/BAJA]])=YEAR(TODAY())),MONTH(TODAY()-30)&amp;"-"&amp;YEAR(TODAY()),"Borrar")),"No aplica")</f>
        <v>No Aplica</v>
      </c>
      <c r="AD1350" t="str">
        <f>+IFERROR(IF(Tabla2[[#This Row],[FECHA INICIO DE LABORES EN OBRA]]="","No Aplica",IF(AND(MONTH(Tabla2[[#This Row],[FECHA INICIO DE LABORES EN OBRA]])=MONTH(TODAY()-30),YEAR(Tabla2[[#This Row],[FECHA INICIO DE LABORES EN OBRA]])=YEAR(TODAY())),MONTH(TODAY()-30)&amp;"-"&amp;YEAR(TODAY()),"No Aplica")),"No Aplica")</f>
        <v>No Aplica</v>
      </c>
    </row>
    <row r="1351" spans="1:30" x14ac:dyDescent="0.25">
      <c r="A1351" s="13" t="s">
        <v>5929</v>
      </c>
      <c r="B1351" s="15" t="s">
        <v>5930</v>
      </c>
      <c r="C1351" s="15" t="s">
        <v>5930</v>
      </c>
      <c r="D1351" s="15">
        <v>47197208</v>
      </c>
      <c r="E1351" s="15" t="s">
        <v>6133</v>
      </c>
      <c r="F1351" s="39">
        <v>33489</v>
      </c>
      <c r="G1351" s="15">
        <v>2</v>
      </c>
      <c r="H1351" s="15" t="s">
        <v>2197</v>
      </c>
      <c r="I1351" s="15" t="s">
        <v>5946</v>
      </c>
      <c r="J1351" s="15" t="s">
        <v>6134</v>
      </c>
      <c r="K1351" s="15" t="s">
        <v>2232</v>
      </c>
      <c r="L1351" s="40" t="s">
        <v>6</v>
      </c>
      <c r="M1351" s="39"/>
      <c r="N1351" s="41" t="s">
        <v>2063</v>
      </c>
      <c r="O1351" s="39">
        <v>44740</v>
      </c>
      <c r="P1351" s="40">
        <v>1</v>
      </c>
      <c r="Q1351" s="40">
        <v>4</v>
      </c>
      <c r="R1351" s="40" t="str">
        <f>IFERROR(VLOOKUP(Tabla2[[#This Row],[CONTRATISTA PRNCIPAL]],Hoja1!$L$5:$M$9,2,FALSE),"CJV")</f>
        <v>CJV</v>
      </c>
      <c r="S1351" s="40" t="str">
        <f>IF(Tabla2[[#This Row],[EMPRESA]]=Tabla2[[#This Row],[CONTRATISTA PRNCIPAL]],"Principal","Secundaria")</f>
        <v>Principal</v>
      </c>
      <c r="T1351" s="42">
        <f>IFERROR(1/COUNTIF(Tabla2[CONTRATISTA PRNCIPAL],Tabla2[[#This Row],[CONTRATISTA PRNCIPAL]]),0)</f>
        <v>0.00641025641025641</v>
      </c>
      <c r="U1351" s="43">
        <f>IF(((TODAY()-Tabla2[[#This Row],[FECHA NACIMIENTO]])/365)&lt;18,"Corregir", IF(((TODAY()-Tabla2[[#This Row],[FECHA NACIMIENTO]])/365)&gt;80, "Corregir",ROUNDDOWN(((TODAY()-Tabla2[[#This Row],[FECHA NACIMIENTO]])/365),0)))</f>
        <v>32</v>
      </c>
      <c r="V13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51" s="44" t="str">
        <f>+IF(Tabla2[[#This Row],[Edad]]="Corregir","Corregir","Ok")</f>
        <v>Ok</v>
      </c>
      <c r="X1351" s="42" t="str">
        <f>+IFERROR(VLOOKUP(Tabla2[[#This Row],[DISTRITO SEGÚN DNI]],Hoja1!$A$2:$B$32,2,FALSE),"No")</f>
        <v>No</v>
      </c>
      <c r="Y1351" s="42" t="str">
        <f>IF(OR(LOWER(Tabla2[[#This Row],[GENERO]])="masculino", LOWER(Tabla2[[#This Row],[GENERO]])="femenino"),"OK","Corregir")</f>
        <v>OK</v>
      </c>
      <c r="Z1351" s="42" t="str">
        <f>+IF(Tabla2[[#This Row],[Nro. DNI / CE]]="","Corregir",IF(LEN(Tabla2[[#This Row],[Nro. DNI / CE]])&gt;=8,"OK","Corregir"))</f>
        <v>OK</v>
      </c>
      <c r="AA1351" s="42">
        <f>COUNTIF(Tabla2[APELLIDOS Y NOMBRES],Tabla2[[#This Row],[APELLIDOS Y NOMBRES]])</f>
        <v>1</v>
      </c>
      <c r="AB1351" s="42">
        <f>IF(Tabla2[[#This Row],[Trabajador]]&gt;1,1/Tabla2[[#This Row],[Trabajador]],Tabla2[[#This Row],[Trabajador]])</f>
        <v>1</v>
      </c>
      <c r="AC1351" t="str">
        <f>+IFERROR(IF(Tabla2[[#This Row],[FECHA CESE/BAJA]]="","No Aplica",IF(AND(MONTH(Tabla2[[#This Row],[FECHA CESE/BAJA]])=MONTH(TODAY()-30),YEAR(Tabla2[[#This Row],[FECHA CESE/BAJA]])=YEAR(TODAY())),MONTH(TODAY()-30)&amp;"-"&amp;YEAR(TODAY()),"Borrar")),"No aplica")</f>
        <v>No Aplica</v>
      </c>
      <c r="AD1351" t="str">
        <f>+IFERROR(IF(Tabla2[[#This Row],[FECHA INICIO DE LABORES EN OBRA]]="","No Aplica",IF(AND(MONTH(Tabla2[[#This Row],[FECHA INICIO DE LABORES EN OBRA]])=MONTH(TODAY()-30),YEAR(Tabla2[[#This Row],[FECHA INICIO DE LABORES EN OBRA]])=YEAR(TODAY())),MONTH(TODAY()-30)&amp;"-"&amp;YEAR(TODAY()),"No Aplica")),"No Aplica")</f>
        <v>No Aplica</v>
      </c>
    </row>
    <row r="1352" spans="1:30" x14ac:dyDescent="0.25">
      <c r="A1352" s="13" t="s">
        <v>5929</v>
      </c>
      <c r="B1352" s="15" t="s">
        <v>5930</v>
      </c>
      <c r="C1352" s="15" t="s">
        <v>5930</v>
      </c>
      <c r="D1352" s="15" t="s">
        <v>6135</v>
      </c>
      <c r="E1352" s="15" t="s">
        <v>6136</v>
      </c>
      <c r="F1352" s="39">
        <v>29846</v>
      </c>
      <c r="G1352" s="15">
        <v>2</v>
      </c>
      <c r="H1352" s="15" t="s">
        <v>2197</v>
      </c>
      <c r="I1352" s="15" t="s">
        <v>3476</v>
      </c>
      <c r="J1352" s="15" t="s">
        <v>6137</v>
      </c>
      <c r="K1352" s="15" t="s">
        <v>2529</v>
      </c>
      <c r="L1352" s="40" t="s">
        <v>6</v>
      </c>
      <c r="M1352" s="39"/>
      <c r="N1352" s="41" t="s">
        <v>2063</v>
      </c>
      <c r="O1352" s="39">
        <v>43696</v>
      </c>
      <c r="P1352" s="40">
        <v>1</v>
      </c>
      <c r="Q1352" s="40">
        <v>4</v>
      </c>
      <c r="R1352" s="40" t="str">
        <f>IFERROR(VLOOKUP(Tabla2[[#This Row],[CONTRATISTA PRNCIPAL]],Hoja1!$L$5:$M$9,2,FALSE),"CJV")</f>
        <v>CJV</v>
      </c>
      <c r="S1352" s="40" t="str">
        <f>IF(Tabla2[[#This Row],[EMPRESA]]=Tabla2[[#This Row],[CONTRATISTA PRNCIPAL]],"Principal","Secundaria")</f>
        <v>Principal</v>
      </c>
      <c r="T1352" s="42">
        <f>IFERROR(1/COUNTIF(Tabla2[CONTRATISTA PRNCIPAL],Tabla2[[#This Row],[CONTRATISTA PRNCIPAL]]),0)</f>
        <v>0.00641025641025641</v>
      </c>
      <c r="U1352" s="43">
        <f>IF(((TODAY()-Tabla2[[#This Row],[FECHA NACIMIENTO]])/365)&lt;18,"Corregir", IF(((TODAY()-Tabla2[[#This Row],[FECHA NACIMIENTO]])/365)&gt;80, "Corregir",ROUNDDOWN(((TODAY()-Tabla2[[#This Row],[FECHA NACIMIENTO]])/365),0)))</f>
        <v>42</v>
      </c>
      <c r="V13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52" s="44" t="str">
        <f>+IF(Tabla2[[#This Row],[Edad]]="Corregir","Corregir","Ok")</f>
        <v>Ok</v>
      </c>
      <c r="X1352" s="42" t="str">
        <f>+IFERROR(VLOOKUP(Tabla2[[#This Row],[DISTRITO SEGÚN DNI]],Hoja1!$A$2:$B$32,2,FALSE),"No")</f>
        <v>No</v>
      </c>
      <c r="Y1352" s="42" t="str">
        <f>IF(OR(LOWER(Tabla2[[#This Row],[GENERO]])="masculino", LOWER(Tabla2[[#This Row],[GENERO]])="femenino"),"OK","Corregir")</f>
        <v>OK</v>
      </c>
      <c r="Z1352" s="42" t="str">
        <f>+IF(Tabla2[[#This Row],[Nro. DNI / CE]]="","Corregir",IF(LEN(Tabla2[[#This Row],[Nro. DNI / CE]])&gt;=8,"OK","Corregir"))</f>
        <v>OK</v>
      </c>
      <c r="AA1352" s="42">
        <f>COUNTIF(Tabla2[APELLIDOS Y NOMBRES],Tabla2[[#This Row],[APELLIDOS Y NOMBRES]])</f>
        <v>1</v>
      </c>
      <c r="AB1352" s="42">
        <f>IF(Tabla2[[#This Row],[Trabajador]]&gt;1,1/Tabla2[[#This Row],[Trabajador]],Tabla2[[#This Row],[Trabajador]])</f>
        <v>1</v>
      </c>
      <c r="AC1352" t="str">
        <f>+IFERROR(IF(Tabla2[[#This Row],[FECHA CESE/BAJA]]="","No Aplica",IF(AND(MONTH(Tabla2[[#This Row],[FECHA CESE/BAJA]])=MONTH(TODAY()-30),YEAR(Tabla2[[#This Row],[FECHA CESE/BAJA]])=YEAR(TODAY())),MONTH(TODAY()-30)&amp;"-"&amp;YEAR(TODAY()),"Borrar")),"No aplica")</f>
        <v>No Aplica</v>
      </c>
      <c r="AD1352" t="str">
        <f>+IFERROR(IF(Tabla2[[#This Row],[FECHA INICIO DE LABORES EN OBRA]]="","No Aplica",IF(AND(MONTH(Tabla2[[#This Row],[FECHA INICIO DE LABORES EN OBRA]])=MONTH(TODAY()-30),YEAR(Tabla2[[#This Row],[FECHA INICIO DE LABORES EN OBRA]])=YEAR(TODAY())),MONTH(TODAY()-30)&amp;"-"&amp;YEAR(TODAY()),"No Aplica")),"No Aplica")</f>
        <v>No Aplica</v>
      </c>
    </row>
    <row r="1353" spans="1:30" x14ac:dyDescent="0.25">
      <c r="A1353" s="13" t="s">
        <v>5929</v>
      </c>
      <c r="B1353" s="15" t="s">
        <v>5930</v>
      </c>
      <c r="C1353" s="15" t="s">
        <v>5930</v>
      </c>
      <c r="D1353" s="15" t="s">
        <v>6138</v>
      </c>
      <c r="E1353" s="15" t="s">
        <v>6139</v>
      </c>
      <c r="F1353" s="39">
        <v>33003</v>
      </c>
      <c r="G1353" s="15">
        <v>2</v>
      </c>
      <c r="H1353" s="15" t="s">
        <v>2197</v>
      </c>
      <c r="I1353" s="15" t="s">
        <v>2060</v>
      </c>
      <c r="J1353" s="15" t="s">
        <v>6140</v>
      </c>
      <c r="K1353" s="15" t="s">
        <v>2529</v>
      </c>
      <c r="L1353" s="40" t="s">
        <v>6</v>
      </c>
      <c r="M1353" s="39"/>
      <c r="N1353" s="41" t="s">
        <v>2063</v>
      </c>
      <c r="O1353" s="39">
        <v>43524</v>
      </c>
      <c r="P1353" s="40">
        <v>1</v>
      </c>
      <c r="Q1353" s="40">
        <v>4</v>
      </c>
      <c r="R1353" s="40" t="str">
        <f>IFERROR(VLOOKUP(Tabla2[[#This Row],[CONTRATISTA PRNCIPAL]],Hoja1!$L$5:$M$9,2,FALSE),"CJV")</f>
        <v>CJV</v>
      </c>
      <c r="S1353" s="40" t="str">
        <f>IF(Tabla2[[#This Row],[EMPRESA]]=Tabla2[[#This Row],[CONTRATISTA PRNCIPAL]],"Principal","Secundaria")</f>
        <v>Principal</v>
      </c>
      <c r="T1353" s="42">
        <f>IFERROR(1/COUNTIF(Tabla2[CONTRATISTA PRNCIPAL],Tabla2[[#This Row],[CONTRATISTA PRNCIPAL]]),0)</f>
        <v>0.00641025641025641</v>
      </c>
      <c r="U1353" s="43">
        <f>IF(((TODAY()-Tabla2[[#This Row],[FECHA NACIMIENTO]])/365)&lt;18,"Corregir", IF(((TODAY()-Tabla2[[#This Row],[FECHA NACIMIENTO]])/365)&gt;80, "Corregir",ROUNDDOWN(((TODAY()-Tabla2[[#This Row],[FECHA NACIMIENTO]])/365),0)))</f>
        <v>33</v>
      </c>
      <c r="V13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53" s="44" t="str">
        <f>+IF(Tabla2[[#This Row],[Edad]]="Corregir","Corregir","Ok")</f>
        <v>Ok</v>
      </c>
      <c r="X1353" s="42" t="str">
        <f>+IFERROR(VLOOKUP(Tabla2[[#This Row],[DISTRITO SEGÚN DNI]],Hoja1!$A$2:$B$32,2,FALSE),"No")</f>
        <v>No</v>
      </c>
      <c r="Y1353" s="42" t="str">
        <f>IF(OR(LOWER(Tabla2[[#This Row],[GENERO]])="masculino", LOWER(Tabla2[[#This Row],[GENERO]])="femenino"),"OK","Corregir")</f>
        <v>OK</v>
      </c>
      <c r="Z1353" s="42" t="str">
        <f>+IF(Tabla2[[#This Row],[Nro. DNI / CE]]="","Corregir",IF(LEN(Tabla2[[#This Row],[Nro. DNI / CE]])&gt;=8,"OK","Corregir"))</f>
        <v>OK</v>
      </c>
      <c r="AA1353" s="42">
        <f>COUNTIF(Tabla2[APELLIDOS Y NOMBRES],Tabla2[[#This Row],[APELLIDOS Y NOMBRES]])</f>
        <v>1</v>
      </c>
      <c r="AB1353" s="42">
        <f>IF(Tabla2[[#This Row],[Trabajador]]&gt;1,1/Tabla2[[#This Row],[Trabajador]],Tabla2[[#This Row],[Trabajador]])</f>
        <v>1</v>
      </c>
      <c r="AC1353" t="str">
        <f>+IFERROR(IF(Tabla2[[#This Row],[FECHA CESE/BAJA]]="","No Aplica",IF(AND(MONTH(Tabla2[[#This Row],[FECHA CESE/BAJA]])=MONTH(TODAY()-30),YEAR(Tabla2[[#This Row],[FECHA CESE/BAJA]])=YEAR(TODAY())),MONTH(TODAY()-30)&amp;"-"&amp;YEAR(TODAY()),"Borrar")),"No aplica")</f>
        <v>No Aplica</v>
      </c>
      <c r="AD1353" t="str">
        <f>+IFERROR(IF(Tabla2[[#This Row],[FECHA INICIO DE LABORES EN OBRA]]="","No Aplica",IF(AND(MONTH(Tabla2[[#This Row],[FECHA INICIO DE LABORES EN OBRA]])=MONTH(TODAY()-30),YEAR(Tabla2[[#This Row],[FECHA INICIO DE LABORES EN OBRA]])=YEAR(TODAY())),MONTH(TODAY()-30)&amp;"-"&amp;YEAR(TODAY()),"No Aplica")),"No Aplica")</f>
        <v>No Aplica</v>
      </c>
    </row>
    <row r="1354" spans="1:30" x14ac:dyDescent="0.25">
      <c r="A1354" s="13" t="s">
        <v>5929</v>
      </c>
      <c r="B1354" s="15" t="s">
        <v>5930</v>
      </c>
      <c r="C1354" s="15" t="s">
        <v>5930</v>
      </c>
      <c r="D1354" s="15" t="s">
        <v>6141</v>
      </c>
      <c r="E1354" s="15" t="s">
        <v>6142</v>
      </c>
      <c r="F1354" s="39">
        <v>31474</v>
      </c>
      <c r="G1354" s="15">
        <v>2</v>
      </c>
      <c r="H1354" s="15" t="s">
        <v>2197</v>
      </c>
      <c r="I1354" s="15" t="s">
        <v>3584</v>
      </c>
      <c r="J1354" s="15" t="s">
        <v>6143</v>
      </c>
      <c r="K1354" s="15" t="s">
        <v>2529</v>
      </c>
      <c r="L1354" s="40" t="s">
        <v>6</v>
      </c>
      <c r="M1354" s="39"/>
      <c r="N1354" s="41" t="s">
        <v>2063</v>
      </c>
      <c r="O1354" s="39">
        <v>44750</v>
      </c>
      <c r="P1354" s="40">
        <v>1</v>
      </c>
      <c r="Q1354" s="40">
        <v>4</v>
      </c>
      <c r="R1354" s="40" t="str">
        <f>IFERROR(VLOOKUP(Tabla2[[#This Row],[CONTRATISTA PRNCIPAL]],Hoja1!$L$5:$M$9,2,FALSE),"CJV")</f>
        <v>CJV</v>
      </c>
      <c r="S1354" s="40" t="str">
        <f>IF(Tabla2[[#This Row],[EMPRESA]]=Tabla2[[#This Row],[CONTRATISTA PRNCIPAL]],"Principal","Secundaria")</f>
        <v>Principal</v>
      </c>
      <c r="T1354" s="42">
        <f>IFERROR(1/COUNTIF(Tabla2[CONTRATISTA PRNCIPAL],Tabla2[[#This Row],[CONTRATISTA PRNCIPAL]]),0)</f>
        <v>0.00641025641025641</v>
      </c>
      <c r="U1354" s="43">
        <f>IF(((TODAY()-Tabla2[[#This Row],[FECHA NACIMIENTO]])/365)&lt;18,"Corregir", IF(((TODAY()-Tabla2[[#This Row],[FECHA NACIMIENTO]])/365)&gt;80, "Corregir",ROUNDDOWN(((TODAY()-Tabla2[[#This Row],[FECHA NACIMIENTO]])/365),0)))</f>
        <v>37</v>
      </c>
      <c r="V13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54" s="44" t="str">
        <f>+IF(Tabla2[[#This Row],[Edad]]="Corregir","Corregir","Ok")</f>
        <v>Ok</v>
      </c>
      <c r="X1354" s="42" t="str">
        <f>+IFERROR(VLOOKUP(Tabla2[[#This Row],[DISTRITO SEGÚN DNI]],Hoja1!$A$2:$B$32,2,FALSE),"No")</f>
        <v>No</v>
      </c>
      <c r="Y1354" s="42" t="str">
        <f>IF(OR(LOWER(Tabla2[[#This Row],[GENERO]])="masculino", LOWER(Tabla2[[#This Row],[GENERO]])="femenino"),"OK","Corregir")</f>
        <v>OK</v>
      </c>
      <c r="Z1354" s="42" t="str">
        <f>+IF(Tabla2[[#This Row],[Nro. DNI / CE]]="","Corregir",IF(LEN(Tabla2[[#This Row],[Nro. DNI / CE]])&gt;=8,"OK","Corregir"))</f>
        <v>OK</v>
      </c>
      <c r="AA1354" s="42">
        <f>COUNTIF(Tabla2[APELLIDOS Y NOMBRES],Tabla2[[#This Row],[APELLIDOS Y NOMBRES]])</f>
        <v>1</v>
      </c>
      <c r="AB1354" s="42">
        <f>IF(Tabla2[[#This Row],[Trabajador]]&gt;1,1/Tabla2[[#This Row],[Trabajador]],Tabla2[[#This Row],[Trabajador]])</f>
        <v>1</v>
      </c>
      <c r="AC1354" t="str">
        <f>+IFERROR(IF(Tabla2[[#This Row],[FECHA CESE/BAJA]]="","No Aplica",IF(AND(MONTH(Tabla2[[#This Row],[FECHA CESE/BAJA]])=MONTH(TODAY()-30),YEAR(Tabla2[[#This Row],[FECHA CESE/BAJA]])=YEAR(TODAY())),MONTH(TODAY()-30)&amp;"-"&amp;YEAR(TODAY()),"Borrar")),"No aplica")</f>
        <v>No Aplica</v>
      </c>
      <c r="AD1354" t="str">
        <f>+IFERROR(IF(Tabla2[[#This Row],[FECHA INICIO DE LABORES EN OBRA]]="","No Aplica",IF(AND(MONTH(Tabla2[[#This Row],[FECHA INICIO DE LABORES EN OBRA]])=MONTH(TODAY()-30),YEAR(Tabla2[[#This Row],[FECHA INICIO DE LABORES EN OBRA]])=YEAR(TODAY())),MONTH(TODAY()-30)&amp;"-"&amp;YEAR(TODAY()),"No Aplica")),"No Aplica")</f>
        <v>No Aplica</v>
      </c>
    </row>
    <row r="1355" spans="1:30" x14ac:dyDescent="0.25">
      <c r="A1355" s="13" t="s">
        <v>5929</v>
      </c>
      <c r="B1355" s="15" t="s">
        <v>5930</v>
      </c>
      <c r="C1355" s="15" t="s">
        <v>5930</v>
      </c>
      <c r="D1355" s="15" t="s">
        <v>6144</v>
      </c>
      <c r="E1355" s="15" t="s">
        <v>6145</v>
      </c>
      <c r="F1355" s="39">
        <v>34333</v>
      </c>
      <c r="G1355" s="15">
        <v>2</v>
      </c>
      <c r="H1355" s="15" t="s">
        <v>2197</v>
      </c>
      <c r="I1355" s="15" t="s">
        <v>5946</v>
      </c>
      <c r="J1355" s="15" t="s">
        <v>6146</v>
      </c>
      <c r="K1355" s="15" t="s">
        <v>2267</v>
      </c>
      <c r="L1355" s="40" t="s">
        <v>6</v>
      </c>
      <c r="M1355" s="39"/>
      <c r="N1355" s="41" t="s">
        <v>2063</v>
      </c>
      <c r="O1355" s="39">
        <v>45013</v>
      </c>
      <c r="P1355" s="40">
        <v>1</v>
      </c>
      <c r="Q1355" s="40">
        <v>4</v>
      </c>
      <c r="R1355" s="40" t="str">
        <f>IFERROR(VLOOKUP(Tabla2[[#This Row],[CONTRATISTA PRNCIPAL]],Hoja1!$L$5:$M$9,2,FALSE),"CJV")</f>
        <v>CJV</v>
      </c>
      <c r="S1355" s="40" t="str">
        <f>IF(Tabla2[[#This Row],[EMPRESA]]=Tabla2[[#This Row],[CONTRATISTA PRNCIPAL]],"Principal","Secundaria")</f>
        <v>Principal</v>
      </c>
      <c r="T1355" s="42">
        <f>IFERROR(1/COUNTIF(Tabla2[CONTRATISTA PRNCIPAL],Tabla2[[#This Row],[CONTRATISTA PRNCIPAL]]),0)</f>
        <v>0.00641025641025641</v>
      </c>
      <c r="U1355" s="43">
        <f>IF(((TODAY()-Tabla2[[#This Row],[FECHA NACIMIENTO]])/365)&lt;18,"Corregir", IF(((TODAY()-Tabla2[[#This Row],[FECHA NACIMIENTO]])/365)&gt;80, "Corregir",ROUNDDOWN(((TODAY()-Tabla2[[#This Row],[FECHA NACIMIENTO]])/365),0)))</f>
        <v>29</v>
      </c>
      <c r="V13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55" s="44" t="str">
        <f>+IF(Tabla2[[#This Row],[Edad]]="Corregir","Corregir","Ok")</f>
        <v>Ok</v>
      </c>
      <c r="X1355" s="42" t="str">
        <f>+IFERROR(VLOOKUP(Tabla2[[#This Row],[DISTRITO SEGÚN DNI]],Hoja1!$A$2:$B$32,2,FALSE),"No")</f>
        <v>No</v>
      </c>
      <c r="Y1355" s="42" t="str">
        <f>IF(OR(LOWER(Tabla2[[#This Row],[GENERO]])="masculino", LOWER(Tabla2[[#This Row],[GENERO]])="femenino"),"OK","Corregir")</f>
        <v>OK</v>
      </c>
      <c r="Z1355" s="42" t="str">
        <f>+IF(Tabla2[[#This Row],[Nro. DNI / CE]]="","Corregir",IF(LEN(Tabla2[[#This Row],[Nro. DNI / CE]])&gt;=8,"OK","Corregir"))</f>
        <v>OK</v>
      </c>
      <c r="AA1355" s="42">
        <f>COUNTIF(Tabla2[APELLIDOS Y NOMBRES],Tabla2[[#This Row],[APELLIDOS Y NOMBRES]])</f>
        <v>1</v>
      </c>
      <c r="AB1355" s="42">
        <f>IF(Tabla2[[#This Row],[Trabajador]]&gt;1,1/Tabla2[[#This Row],[Trabajador]],Tabla2[[#This Row],[Trabajador]])</f>
        <v>1</v>
      </c>
      <c r="AC1355" t="str">
        <f>+IFERROR(IF(Tabla2[[#This Row],[FECHA CESE/BAJA]]="","No Aplica",IF(AND(MONTH(Tabla2[[#This Row],[FECHA CESE/BAJA]])=MONTH(TODAY()-30),YEAR(Tabla2[[#This Row],[FECHA CESE/BAJA]])=YEAR(TODAY())),MONTH(TODAY()-30)&amp;"-"&amp;YEAR(TODAY()),"Borrar")),"No aplica")</f>
        <v>No Aplica</v>
      </c>
      <c r="AD1355" t="str">
        <f>+IFERROR(IF(Tabla2[[#This Row],[FECHA INICIO DE LABORES EN OBRA]]="","No Aplica",IF(AND(MONTH(Tabla2[[#This Row],[FECHA INICIO DE LABORES EN OBRA]])=MONTH(TODAY()-30),YEAR(Tabla2[[#This Row],[FECHA INICIO DE LABORES EN OBRA]])=YEAR(TODAY())),MONTH(TODAY()-30)&amp;"-"&amp;YEAR(TODAY()),"No Aplica")),"No Aplica")</f>
        <v>No Aplica</v>
      </c>
    </row>
    <row r="1356" spans="1:30" x14ac:dyDescent="0.25">
      <c r="A1356" s="13" t="s">
        <v>5929</v>
      </c>
      <c r="B1356" s="15" t="s">
        <v>5930</v>
      </c>
      <c r="C1356" s="15" t="s">
        <v>5930</v>
      </c>
      <c r="D1356" s="15" t="s">
        <v>1878</v>
      </c>
      <c r="E1356" s="15" t="s">
        <v>1879</v>
      </c>
      <c r="F1356" s="39">
        <v>32310</v>
      </c>
      <c r="G1356" s="15">
        <v>2</v>
      </c>
      <c r="H1356" s="15" t="s">
        <v>2197</v>
      </c>
      <c r="I1356" s="15" t="s">
        <v>5946</v>
      </c>
      <c r="J1356" s="15" t="s">
        <v>6033</v>
      </c>
      <c r="K1356" s="15" t="s">
        <v>32</v>
      </c>
      <c r="L1356" s="40" t="s">
        <v>6</v>
      </c>
      <c r="M1356" s="39"/>
      <c r="N1356" s="41" t="s">
        <v>2063</v>
      </c>
      <c r="O1356" s="39">
        <v>44896</v>
      </c>
      <c r="P1356" s="40">
        <v>1</v>
      </c>
      <c r="Q1356" s="40">
        <v>4</v>
      </c>
      <c r="R1356" s="40" t="str">
        <f>IFERROR(VLOOKUP(Tabla2[[#This Row],[CONTRATISTA PRNCIPAL]],Hoja1!$L$5:$M$9,2,FALSE),"CJV")</f>
        <v>CJV</v>
      </c>
      <c r="S1356" s="40" t="str">
        <f>IF(Tabla2[[#This Row],[EMPRESA]]=Tabla2[[#This Row],[CONTRATISTA PRNCIPAL]],"Principal","Secundaria")</f>
        <v>Principal</v>
      </c>
      <c r="T1356" s="42">
        <f>IFERROR(1/COUNTIF(Tabla2[CONTRATISTA PRNCIPAL],Tabla2[[#This Row],[CONTRATISTA PRNCIPAL]]),0)</f>
        <v>0.00641025641025641</v>
      </c>
      <c r="U1356" s="43">
        <f>IF(((TODAY()-Tabla2[[#This Row],[FECHA NACIMIENTO]])/365)&lt;18,"Corregir", IF(((TODAY()-Tabla2[[#This Row],[FECHA NACIMIENTO]])/365)&gt;80, "Corregir",ROUNDDOWN(((TODAY()-Tabla2[[#This Row],[FECHA NACIMIENTO]])/365),0)))</f>
        <v>35</v>
      </c>
      <c r="V13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56" s="44" t="str">
        <f>+IF(Tabla2[[#This Row],[Edad]]="Corregir","Corregir","Ok")</f>
        <v>Ok</v>
      </c>
      <c r="X1356" s="42" t="str">
        <f>+IFERROR(VLOOKUP(Tabla2[[#This Row],[DISTRITO SEGÚN DNI]],Hoja1!$A$2:$B$32,2,FALSE),"No")</f>
        <v>LA VICTORIA</v>
      </c>
      <c r="Y1356" s="42" t="str">
        <f>IF(OR(LOWER(Tabla2[[#This Row],[GENERO]])="masculino", LOWER(Tabla2[[#This Row],[GENERO]])="femenino"),"OK","Corregir")</f>
        <v>OK</v>
      </c>
      <c r="Z1356" s="42" t="str">
        <f>+IF(Tabla2[[#This Row],[Nro. DNI / CE]]="","Corregir",IF(LEN(Tabla2[[#This Row],[Nro. DNI / CE]])&gt;=8,"OK","Corregir"))</f>
        <v>OK</v>
      </c>
      <c r="AA1356" s="42">
        <f>COUNTIF(Tabla2[APELLIDOS Y NOMBRES],Tabla2[[#This Row],[APELLIDOS Y NOMBRES]])</f>
        <v>1</v>
      </c>
      <c r="AB1356" s="42">
        <f>IF(Tabla2[[#This Row],[Trabajador]]&gt;1,1/Tabla2[[#This Row],[Trabajador]],Tabla2[[#This Row],[Trabajador]])</f>
        <v>1</v>
      </c>
      <c r="AC1356" t="str">
        <f>+IFERROR(IF(Tabla2[[#This Row],[FECHA CESE/BAJA]]="","No Aplica",IF(AND(MONTH(Tabla2[[#This Row],[FECHA CESE/BAJA]])=MONTH(TODAY()-30),YEAR(Tabla2[[#This Row],[FECHA CESE/BAJA]])=YEAR(TODAY())),MONTH(TODAY()-30)&amp;"-"&amp;YEAR(TODAY()),"Borrar")),"No aplica")</f>
        <v>No Aplica</v>
      </c>
      <c r="AD1356" t="str">
        <f>+IFERROR(IF(Tabla2[[#This Row],[FECHA INICIO DE LABORES EN OBRA]]="","No Aplica",IF(AND(MONTH(Tabla2[[#This Row],[FECHA INICIO DE LABORES EN OBRA]])=MONTH(TODAY()-30),YEAR(Tabla2[[#This Row],[FECHA INICIO DE LABORES EN OBRA]])=YEAR(TODAY())),MONTH(TODAY()-30)&amp;"-"&amp;YEAR(TODAY()),"No Aplica")),"No Aplica")</f>
        <v>No Aplica</v>
      </c>
    </row>
    <row r="1357" spans="1:30" x14ac:dyDescent="0.25">
      <c r="A1357" s="13" t="s">
        <v>5929</v>
      </c>
      <c r="B1357" s="15" t="s">
        <v>5930</v>
      </c>
      <c r="C1357" s="15" t="s">
        <v>5930</v>
      </c>
      <c r="D1357" s="15" t="s">
        <v>6147</v>
      </c>
      <c r="E1357" s="15" t="s">
        <v>6148</v>
      </c>
      <c r="F1357" s="39">
        <v>34919</v>
      </c>
      <c r="G1357" s="15">
        <v>1</v>
      </c>
      <c r="H1357" s="15" t="s">
        <v>6149</v>
      </c>
      <c r="I1357" s="15" t="s">
        <v>2060</v>
      </c>
      <c r="J1357" s="15" t="s">
        <v>6150</v>
      </c>
      <c r="K1357" s="15" t="s">
        <v>2641</v>
      </c>
      <c r="L1357" s="40" t="s">
        <v>6</v>
      </c>
      <c r="M1357" s="39"/>
      <c r="N1357" s="41" t="s">
        <v>2063</v>
      </c>
      <c r="O1357" s="39">
        <v>42590</v>
      </c>
      <c r="P1357" s="40">
        <v>1</v>
      </c>
      <c r="Q1357" s="40">
        <v>4</v>
      </c>
      <c r="R1357" s="40" t="str">
        <f>IFERROR(VLOOKUP(Tabla2[[#This Row],[CONTRATISTA PRNCIPAL]],Hoja1!$L$5:$M$9,2,FALSE),"CJV")</f>
        <v>CJV</v>
      </c>
      <c r="S1357" s="40" t="str">
        <f>IF(Tabla2[[#This Row],[EMPRESA]]=Tabla2[[#This Row],[CONTRATISTA PRNCIPAL]],"Principal","Secundaria")</f>
        <v>Principal</v>
      </c>
      <c r="T1357" s="42">
        <f>IFERROR(1/COUNTIF(Tabla2[CONTRATISTA PRNCIPAL],Tabla2[[#This Row],[CONTRATISTA PRNCIPAL]]),0)</f>
        <v>0.00641025641025641</v>
      </c>
      <c r="U1357" s="43">
        <f>IF(((TODAY()-Tabla2[[#This Row],[FECHA NACIMIENTO]])/365)&lt;18,"Corregir", IF(((TODAY()-Tabla2[[#This Row],[FECHA NACIMIENTO]])/365)&gt;80, "Corregir",ROUNDDOWN(((TODAY()-Tabla2[[#This Row],[FECHA NACIMIENTO]])/365),0)))</f>
        <v>28</v>
      </c>
      <c r="V13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57" s="44" t="str">
        <f>+IF(Tabla2[[#This Row],[Edad]]="Corregir","Corregir","Ok")</f>
        <v>Ok</v>
      </c>
      <c r="X1357" s="42" t="str">
        <f>+IFERROR(VLOOKUP(Tabla2[[#This Row],[DISTRITO SEGÚN DNI]],Hoja1!$A$2:$B$32,2,FALSE),"No")</f>
        <v>No</v>
      </c>
      <c r="Y1357" s="42" t="str">
        <f>IF(OR(LOWER(Tabla2[[#This Row],[GENERO]])="masculino", LOWER(Tabla2[[#This Row],[GENERO]])="femenino"),"OK","Corregir")</f>
        <v>OK</v>
      </c>
      <c r="Z1357" s="42" t="str">
        <f>+IF(Tabla2[[#This Row],[Nro. DNI / CE]]="","Corregir",IF(LEN(Tabla2[[#This Row],[Nro. DNI / CE]])&gt;=8,"OK","Corregir"))</f>
        <v>OK</v>
      </c>
      <c r="AA1357" s="42">
        <f>COUNTIF(Tabla2[APELLIDOS Y NOMBRES],Tabla2[[#This Row],[APELLIDOS Y NOMBRES]])</f>
        <v>1</v>
      </c>
      <c r="AB1357" s="42">
        <f>IF(Tabla2[[#This Row],[Trabajador]]&gt;1,1/Tabla2[[#This Row],[Trabajador]],Tabla2[[#This Row],[Trabajador]])</f>
        <v>1</v>
      </c>
      <c r="AC1357" t="str">
        <f>+IFERROR(IF(Tabla2[[#This Row],[FECHA CESE/BAJA]]="","No Aplica",IF(AND(MONTH(Tabla2[[#This Row],[FECHA CESE/BAJA]])=MONTH(TODAY()-30),YEAR(Tabla2[[#This Row],[FECHA CESE/BAJA]])=YEAR(TODAY())),MONTH(TODAY()-30)&amp;"-"&amp;YEAR(TODAY()),"Borrar")),"No aplica")</f>
        <v>No Aplica</v>
      </c>
      <c r="AD1357" t="str">
        <f>+IFERROR(IF(Tabla2[[#This Row],[FECHA INICIO DE LABORES EN OBRA]]="","No Aplica",IF(AND(MONTH(Tabla2[[#This Row],[FECHA INICIO DE LABORES EN OBRA]])=MONTH(TODAY()-30),YEAR(Tabla2[[#This Row],[FECHA INICIO DE LABORES EN OBRA]])=YEAR(TODAY())),MONTH(TODAY()-30)&amp;"-"&amp;YEAR(TODAY()),"No Aplica")),"No Aplica")</f>
        <v>No Aplica</v>
      </c>
    </row>
    <row r="1358" spans="1:30" x14ac:dyDescent="0.25">
      <c r="A1358" s="13" t="s">
        <v>5929</v>
      </c>
      <c r="B1358" s="15" t="s">
        <v>5930</v>
      </c>
      <c r="C1358" s="15" t="s">
        <v>5930</v>
      </c>
      <c r="D1358" s="15" t="s">
        <v>6151</v>
      </c>
      <c r="E1358" s="15" t="s">
        <v>6152</v>
      </c>
      <c r="F1358" s="39">
        <v>33229</v>
      </c>
      <c r="G1358" s="15">
        <v>2</v>
      </c>
      <c r="H1358" s="15" t="s">
        <v>2197</v>
      </c>
      <c r="I1358" s="15" t="s">
        <v>5933</v>
      </c>
      <c r="J1358" s="15" t="s">
        <v>6042</v>
      </c>
      <c r="K1358" s="15" t="s">
        <v>2182</v>
      </c>
      <c r="L1358" s="40" t="s">
        <v>6</v>
      </c>
      <c r="M1358" s="39"/>
      <c r="N1358" s="41" t="s">
        <v>2063</v>
      </c>
      <c r="O1358" s="39">
        <v>45078</v>
      </c>
      <c r="P1358" s="40">
        <v>1</v>
      </c>
      <c r="Q1358" s="40">
        <v>4</v>
      </c>
      <c r="R1358" s="40" t="str">
        <f>IFERROR(VLOOKUP(Tabla2[[#This Row],[CONTRATISTA PRNCIPAL]],Hoja1!$L$5:$M$9,2,FALSE),"CJV")</f>
        <v>CJV</v>
      </c>
      <c r="S1358" s="40" t="str">
        <f>IF(Tabla2[[#This Row],[EMPRESA]]=Tabla2[[#This Row],[CONTRATISTA PRNCIPAL]],"Principal","Secundaria")</f>
        <v>Principal</v>
      </c>
      <c r="T1358" s="42">
        <f>IFERROR(1/COUNTIF(Tabla2[CONTRATISTA PRNCIPAL],Tabla2[[#This Row],[CONTRATISTA PRNCIPAL]]),0)</f>
        <v>0.00641025641025641</v>
      </c>
      <c r="U1358" s="43">
        <f>IF(((TODAY()-Tabla2[[#This Row],[FECHA NACIMIENTO]])/365)&lt;18,"Corregir", IF(((TODAY()-Tabla2[[#This Row],[FECHA NACIMIENTO]])/365)&gt;80, "Corregir",ROUNDDOWN(((TODAY()-Tabla2[[#This Row],[FECHA NACIMIENTO]])/365),0)))</f>
        <v>32</v>
      </c>
      <c r="V13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58" s="44" t="str">
        <f>+IF(Tabla2[[#This Row],[Edad]]="Corregir","Corregir","Ok")</f>
        <v>Ok</v>
      </c>
      <c r="X1358" s="42" t="str">
        <f>+IFERROR(VLOOKUP(Tabla2[[#This Row],[DISTRITO SEGÚN DNI]],Hoja1!$A$2:$B$32,2,FALSE),"No")</f>
        <v>No</v>
      </c>
      <c r="Y1358" s="42" t="str">
        <f>IF(OR(LOWER(Tabla2[[#This Row],[GENERO]])="masculino", LOWER(Tabla2[[#This Row],[GENERO]])="femenino"),"OK","Corregir")</f>
        <v>OK</v>
      </c>
      <c r="Z1358" s="42" t="str">
        <f>+IF(Tabla2[[#This Row],[Nro. DNI / CE]]="","Corregir",IF(LEN(Tabla2[[#This Row],[Nro. DNI / CE]])&gt;=8,"OK","Corregir"))</f>
        <v>OK</v>
      </c>
      <c r="AA1358" s="42">
        <f>COUNTIF(Tabla2[APELLIDOS Y NOMBRES],Tabla2[[#This Row],[APELLIDOS Y NOMBRES]])</f>
        <v>1</v>
      </c>
      <c r="AB1358" s="42">
        <f>IF(Tabla2[[#This Row],[Trabajador]]&gt;1,1/Tabla2[[#This Row],[Trabajador]],Tabla2[[#This Row],[Trabajador]])</f>
        <v>1</v>
      </c>
      <c r="AC1358" t="str">
        <f>+IFERROR(IF(Tabla2[[#This Row],[FECHA CESE/BAJA]]="","No Aplica",IF(AND(MONTH(Tabla2[[#This Row],[FECHA CESE/BAJA]])=MONTH(TODAY()-30),YEAR(Tabla2[[#This Row],[FECHA CESE/BAJA]])=YEAR(TODAY())),MONTH(TODAY()-30)&amp;"-"&amp;YEAR(TODAY()),"Borrar")),"No aplica")</f>
        <v>No Aplica</v>
      </c>
      <c r="AD1358" t="str">
        <f>+IFERROR(IF(Tabla2[[#This Row],[FECHA INICIO DE LABORES EN OBRA]]="","No Aplica",IF(AND(MONTH(Tabla2[[#This Row],[FECHA INICIO DE LABORES EN OBRA]])=MONTH(TODAY()-30),YEAR(Tabla2[[#This Row],[FECHA INICIO DE LABORES EN OBRA]])=YEAR(TODAY())),MONTH(TODAY()-30)&amp;"-"&amp;YEAR(TODAY()),"No Aplica")),"No Aplica")</f>
        <v>No Aplica</v>
      </c>
    </row>
    <row r="1359" spans="1:30" x14ac:dyDescent="0.25">
      <c r="A1359" s="13" t="s">
        <v>5929</v>
      </c>
      <c r="B1359" s="15" t="s">
        <v>5930</v>
      </c>
      <c r="C1359" s="15" t="s">
        <v>5930</v>
      </c>
      <c r="D1359" s="15" t="s">
        <v>1880</v>
      </c>
      <c r="E1359" s="15" t="s">
        <v>1881</v>
      </c>
      <c r="F1359" s="39">
        <v>27381</v>
      </c>
      <c r="G1359" s="15">
        <v>1</v>
      </c>
      <c r="H1359" s="15" t="s">
        <v>6115</v>
      </c>
      <c r="I1359" s="15" t="s">
        <v>5946</v>
      </c>
      <c r="J1359" s="15" t="s">
        <v>6153</v>
      </c>
      <c r="K1359" s="15" t="s">
        <v>27</v>
      </c>
      <c r="L1359" s="40" t="s">
        <v>6</v>
      </c>
      <c r="M1359" s="39"/>
      <c r="N1359" s="41" t="s">
        <v>2063</v>
      </c>
      <c r="O1359" s="39">
        <v>45013</v>
      </c>
      <c r="P1359" s="40">
        <v>1</v>
      </c>
      <c r="Q1359" s="40">
        <v>4</v>
      </c>
      <c r="R1359" s="40" t="str">
        <f>IFERROR(VLOOKUP(Tabla2[[#This Row],[CONTRATISTA PRNCIPAL]],Hoja1!$L$5:$M$9,2,FALSE),"CJV")</f>
        <v>CJV</v>
      </c>
      <c r="S1359" s="40" t="str">
        <f>IF(Tabla2[[#This Row],[EMPRESA]]=Tabla2[[#This Row],[CONTRATISTA PRNCIPAL]],"Principal","Secundaria")</f>
        <v>Principal</v>
      </c>
      <c r="T1359" s="42">
        <f>IFERROR(1/COUNTIF(Tabla2[CONTRATISTA PRNCIPAL],Tabla2[[#This Row],[CONTRATISTA PRNCIPAL]]),0)</f>
        <v>0.00641025641025641</v>
      </c>
      <c r="U1359" s="43">
        <f>IF(((TODAY()-Tabla2[[#This Row],[FECHA NACIMIENTO]])/365)&lt;18,"Corregir", IF(((TODAY()-Tabla2[[#This Row],[FECHA NACIMIENTO]])/365)&gt;80, "Corregir",ROUNDDOWN(((TODAY()-Tabla2[[#This Row],[FECHA NACIMIENTO]])/365),0)))</f>
        <v>48</v>
      </c>
      <c r="V13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59" s="44" t="str">
        <f>+IF(Tabla2[[#This Row],[Edad]]="Corregir","Corregir","Ok")</f>
        <v>Ok</v>
      </c>
      <c r="X1359" s="42" t="str">
        <f>+IFERROR(VLOOKUP(Tabla2[[#This Row],[DISTRITO SEGÚN DNI]],Hoja1!$A$2:$B$32,2,FALSE),"No")</f>
        <v>CALLAO</v>
      </c>
      <c r="Y1359" s="42" t="str">
        <f>IF(OR(LOWER(Tabla2[[#This Row],[GENERO]])="masculino", LOWER(Tabla2[[#This Row],[GENERO]])="femenino"),"OK","Corregir")</f>
        <v>OK</v>
      </c>
      <c r="Z1359" s="42" t="str">
        <f>+IF(Tabla2[[#This Row],[Nro. DNI / CE]]="","Corregir",IF(LEN(Tabla2[[#This Row],[Nro. DNI / CE]])&gt;=8,"OK","Corregir"))</f>
        <v>OK</v>
      </c>
      <c r="AA1359" s="42">
        <f>COUNTIF(Tabla2[APELLIDOS Y NOMBRES],Tabla2[[#This Row],[APELLIDOS Y NOMBRES]])</f>
        <v>1</v>
      </c>
      <c r="AB1359" s="42">
        <f>IF(Tabla2[[#This Row],[Trabajador]]&gt;1,1/Tabla2[[#This Row],[Trabajador]],Tabla2[[#This Row],[Trabajador]])</f>
        <v>1</v>
      </c>
      <c r="AC1359" t="str">
        <f>+IFERROR(IF(Tabla2[[#This Row],[FECHA CESE/BAJA]]="","No Aplica",IF(AND(MONTH(Tabla2[[#This Row],[FECHA CESE/BAJA]])=MONTH(TODAY()-30),YEAR(Tabla2[[#This Row],[FECHA CESE/BAJA]])=YEAR(TODAY())),MONTH(TODAY()-30)&amp;"-"&amp;YEAR(TODAY()),"Borrar")),"No aplica")</f>
        <v>No Aplica</v>
      </c>
      <c r="AD1359" t="str">
        <f>+IFERROR(IF(Tabla2[[#This Row],[FECHA INICIO DE LABORES EN OBRA]]="","No Aplica",IF(AND(MONTH(Tabla2[[#This Row],[FECHA INICIO DE LABORES EN OBRA]])=MONTH(TODAY()-30),YEAR(Tabla2[[#This Row],[FECHA INICIO DE LABORES EN OBRA]])=YEAR(TODAY())),MONTH(TODAY()-30)&amp;"-"&amp;YEAR(TODAY()),"No Aplica")),"No Aplica")</f>
        <v>No Aplica</v>
      </c>
    </row>
    <row r="1360" spans="1:30" x14ac:dyDescent="0.25">
      <c r="A1360" s="13" t="s">
        <v>5929</v>
      </c>
      <c r="B1360" s="15" t="s">
        <v>5930</v>
      </c>
      <c r="C1360" s="15" t="s">
        <v>5930</v>
      </c>
      <c r="D1360" s="15" t="s">
        <v>6154</v>
      </c>
      <c r="E1360" s="15" t="s">
        <v>6155</v>
      </c>
      <c r="F1360" s="39">
        <v>33015</v>
      </c>
      <c r="G1360" s="15">
        <v>2</v>
      </c>
      <c r="H1360" s="15" t="s">
        <v>2197</v>
      </c>
      <c r="I1360" s="15" t="s">
        <v>2060</v>
      </c>
      <c r="J1360" s="15" t="s">
        <v>6156</v>
      </c>
      <c r="K1360" s="15" t="s">
        <v>2272</v>
      </c>
      <c r="L1360" s="40" t="s">
        <v>6</v>
      </c>
      <c r="M1360" s="39"/>
      <c r="N1360" s="41" t="s">
        <v>2063</v>
      </c>
      <c r="O1360" s="39">
        <v>44883</v>
      </c>
      <c r="P1360" s="40">
        <v>1</v>
      </c>
      <c r="Q1360" s="40">
        <v>4</v>
      </c>
      <c r="R1360" s="40" t="str">
        <f>IFERROR(VLOOKUP(Tabla2[[#This Row],[CONTRATISTA PRNCIPAL]],Hoja1!$L$5:$M$9,2,FALSE),"CJV")</f>
        <v>CJV</v>
      </c>
      <c r="S1360" s="40" t="str">
        <f>IF(Tabla2[[#This Row],[EMPRESA]]=Tabla2[[#This Row],[CONTRATISTA PRNCIPAL]],"Principal","Secundaria")</f>
        <v>Principal</v>
      </c>
      <c r="T1360" s="42">
        <f>IFERROR(1/COUNTIF(Tabla2[CONTRATISTA PRNCIPAL],Tabla2[[#This Row],[CONTRATISTA PRNCIPAL]]),0)</f>
        <v>0.00641025641025641</v>
      </c>
      <c r="U1360" s="43">
        <f>IF(((TODAY()-Tabla2[[#This Row],[FECHA NACIMIENTO]])/365)&lt;18,"Corregir", IF(((TODAY()-Tabla2[[#This Row],[FECHA NACIMIENTO]])/365)&gt;80, "Corregir",ROUNDDOWN(((TODAY()-Tabla2[[#This Row],[FECHA NACIMIENTO]])/365),0)))</f>
        <v>33</v>
      </c>
      <c r="V13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60" s="44" t="str">
        <f>+IF(Tabla2[[#This Row],[Edad]]="Corregir","Corregir","Ok")</f>
        <v>Ok</v>
      </c>
      <c r="X1360" s="42" t="str">
        <f>+IFERROR(VLOOKUP(Tabla2[[#This Row],[DISTRITO SEGÚN DNI]],Hoja1!$A$2:$B$32,2,FALSE),"No")</f>
        <v>No</v>
      </c>
      <c r="Y1360" s="42" t="str">
        <f>IF(OR(LOWER(Tabla2[[#This Row],[GENERO]])="masculino", LOWER(Tabla2[[#This Row],[GENERO]])="femenino"),"OK","Corregir")</f>
        <v>OK</v>
      </c>
      <c r="Z1360" s="42" t="str">
        <f>+IF(Tabla2[[#This Row],[Nro. DNI / CE]]="","Corregir",IF(LEN(Tabla2[[#This Row],[Nro. DNI / CE]])&gt;=8,"OK","Corregir"))</f>
        <v>OK</v>
      </c>
      <c r="AA1360" s="42">
        <f>COUNTIF(Tabla2[APELLIDOS Y NOMBRES],Tabla2[[#This Row],[APELLIDOS Y NOMBRES]])</f>
        <v>1</v>
      </c>
      <c r="AB1360" s="42">
        <f>IF(Tabla2[[#This Row],[Trabajador]]&gt;1,1/Tabla2[[#This Row],[Trabajador]],Tabla2[[#This Row],[Trabajador]])</f>
        <v>1</v>
      </c>
      <c r="AC1360" t="str">
        <f>+IFERROR(IF(Tabla2[[#This Row],[FECHA CESE/BAJA]]="","No Aplica",IF(AND(MONTH(Tabla2[[#This Row],[FECHA CESE/BAJA]])=MONTH(TODAY()-30),YEAR(Tabla2[[#This Row],[FECHA CESE/BAJA]])=YEAR(TODAY())),MONTH(TODAY()-30)&amp;"-"&amp;YEAR(TODAY()),"Borrar")),"No aplica")</f>
        <v>No Aplica</v>
      </c>
      <c r="AD1360" t="str">
        <f>+IFERROR(IF(Tabla2[[#This Row],[FECHA INICIO DE LABORES EN OBRA]]="","No Aplica",IF(AND(MONTH(Tabla2[[#This Row],[FECHA INICIO DE LABORES EN OBRA]])=MONTH(TODAY()-30),YEAR(Tabla2[[#This Row],[FECHA INICIO DE LABORES EN OBRA]])=YEAR(TODAY())),MONTH(TODAY()-30)&amp;"-"&amp;YEAR(TODAY()),"No Aplica")),"No Aplica")</f>
        <v>No Aplica</v>
      </c>
    </row>
    <row r="1361" spans="1:30" x14ac:dyDescent="0.25">
      <c r="A1361" s="13" t="s">
        <v>5929</v>
      </c>
      <c r="B1361" s="15" t="s">
        <v>5930</v>
      </c>
      <c r="C1361" s="15" t="s">
        <v>5930</v>
      </c>
      <c r="D1361" s="15" t="s">
        <v>1882</v>
      </c>
      <c r="E1361" s="15" t="s">
        <v>1883</v>
      </c>
      <c r="F1361" s="39">
        <v>26249</v>
      </c>
      <c r="G1361" s="15">
        <v>2</v>
      </c>
      <c r="H1361" s="15" t="s">
        <v>2197</v>
      </c>
      <c r="I1361" s="15" t="s">
        <v>5946</v>
      </c>
      <c r="J1361" s="15" t="s">
        <v>6157</v>
      </c>
      <c r="K1361" s="15" t="s">
        <v>32</v>
      </c>
      <c r="L1361" s="40" t="s">
        <v>6</v>
      </c>
      <c r="M1361" s="39"/>
      <c r="N1361" s="41" t="s">
        <v>2063</v>
      </c>
      <c r="O1361" s="39">
        <v>45013</v>
      </c>
      <c r="P1361" s="40">
        <v>1</v>
      </c>
      <c r="Q1361" s="40">
        <v>4</v>
      </c>
      <c r="R1361" s="40" t="str">
        <f>IFERROR(VLOOKUP(Tabla2[[#This Row],[CONTRATISTA PRNCIPAL]],Hoja1!$L$5:$M$9,2,FALSE),"CJV")</f>
        <v>CJV</v>
      </c>
      <c r="S1361" s="40" t="str">
        <f>IF(Tabla2[[#This Row],[EMPRESA]]=Tabla2[[#This Row],[CONTRATISTA PRNCIPAL]],"Principal","Secundaria")</f>
        <v>Principal</v>
      </c>
      <c r="T1361" s="42">
        <f>IFERROR(1/COUNTIF(Tabla2[CONTRATISTA PRNCIPAL],Tabla2[[#This Row],[CONTRATISTA PRNCIPAL]]),0)</f>
        <v>0.00641025641025641</v>
      </c>
      <c r="U1361" s="43">
        <f>IF(((TODAY()-Tabla2[[#This Row],[FECHA NACIMIENTO]])/365)&lt;18,"Corregir", IF(((TODAY()-Tabla2[[#This Row],[FECHA NACIMIENTO]])/365)&gt;80, "Corregir",ROUNDDOWN(((TODAY()-Tabla2[[#This Row],[FECHA NACIMIENTO]])/365),0)))</f>
        <v>51</v>
      </c>
      <c r="V13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61" s="44" t="str">
        <f>+IF(Tabla2[[#This Row],[Edad]]="Corregir","Corregir","Ok")</f>
        <v>Ok</v>
      </c>
      <c r="X1361" s="42" t="str">
        <f>+IFERROR(VLOOKUP(Tabla2[[#This Row],[DISTRITO SEGÚN DNI]],Hoja1!$A$2:$B$32,2,FALSE),"No")</f>
        <v>LA VICTORIA</v>
      </c>
      <c r="Y1361" s="42" t="str">
        <f>IF(OR(LOWER(Tabla2[[#This Row],[GENERO]])="masculino", LOWER(Tabla2[[#This Row],[GENERO]])="femenino"),"OK","Corregir")</f>
        <v>OK</v>
      </c>
      <c r="Z1361" s="42" t="str">
        <f>+IF(Tabla2[[#This Row],[Nro. DNI / CE]]="","Corregir",IF(LEN(Tabla2[[#This Row],[Nro. DNI / CE]])&gt;=8,"OK","Corregir"))</f>
        <v>OK</v>
      </c>
      <c r="AA1361" s="42">
        <f>COUNTIF(Tabla2[APELLIDOS Y NOMBRES],Tabla2[[#This Row],[APELLIDOS Y NOMBRES]])</f>
        <v>1</v>
      </c>
      <c r="AB1361" s="42">
        <f>IF(Tabla2[[#This Row],[Trabajador]]&gt;1,1/Tabla2[[#This Row],[Trabajador]],Tabla2[[#This Row],[Trabajador]])</f>
        <v>1</v>
      </c>
      <c r="AC1361" t="str">
        <f>+IFERROR(IF(Tabla2[[#This Row],[FECHA CESE/BAJA]]="","No Aplica",IF(AND(MONTH(Tabla2[[#This Row],[FECHA CESE/BAJA]])=MONTH(TODAY()-30),YEAR(Tabla2[[#This Row],[FECHA CESE/BAJA]])=YEAR(TODAY())),MONTH(TODAY()-30)&amp;"-"&amp;YEAR(TODAY()),"Borrar")),"No aplica")</f>
        <v>No Aplica</v>
      </c>
      <c r="AD1361" t="str">
        <f>+IFERROR(IF(Tabla2[[#This Row],[FECHA INICIO DE LABORES EN OBRA]]="","No Aplica",IF(AND(MONTH(Tabla2[[#This Row],[FECHA INICIO DE LABORES EN OBRA]])=MONTH(TODAY()-30),YEAR(Tabla2[[#This Row],[FECHA INICIO DE LABORES EN OBRA]])=YEAR(TODAY())),MONTH(TODAY()-30)&amp;"-"&amp;YEAR(TODAY()),"No Aplica")),"No Aplica")</f>
        <v>No Aplica</v>
      </c>
    </row>
    <row r="1362" spans="1:30" x14ac:dyDescent="0.25">
      <c r="A1362" s="13" t="s">
        <v>5929</v>
      </c>
      <c r="B1362" s="15" t="s">
        <v>5930</v>
      </c>
      <c r="C1362" s="15" t="s">
        <v>5930</v>
      </c>
      <c r="D1362" s="15" t="s">
        <v>6158</v>
      </c>
      <c r="E1362" s="15" t="s">
        <v>6159</v>
      </c>
      <c r="F1362" s="39">
        <v>30313</v>
      </c>
      <c r="G1362" s="15">
        <v>2</v>
      </c>
      <c r="H1362" s="15" t="s">
        <v>2192</v>
      </c>
      <c r="I1362" s="15" t="s">
        <v>5946</v>
      </c>
      <c r="J1362" s="15" t="s">
        <v>6036</v>
      </c>
      <c r="K1362" s="15" t="s">
        <v>4258</v>
      </c>
      <c r="L1362" s="40" t="s">
        <v>6</v>
      </c>
      <c r="M1362" s="39"/>
      <c r="N1362" s="41" t="s">
        <v>2063</v>
      </c>
      <c r="O1362" s="39">
        <v>44901</v>
      </c>
      <c r="P1362" s="40">
        <v>1</v>
      </c>
      <c r="Q1362" s="40">
        <v>4</v>
      </c>
      <c r="R1362" s="40" t="str">
        <f>IFERROR(VLOOKUP(Tabla2[[#This Row],[CONTRATISTA PRNCIPAL]],Hoja1!$L$5:$M$9,2,FALSE),"CJV")</f>
        <v>CJV</v>
      </c>
      <c r="S1362" s="40" t="str">
        <f>IF(Tabla2[[#This Row],[EMPRESA]]=Tabla2[[#This Row],[CONTRATISTA PRNCIPAL]],"Principal","Secundaria")</f>
        <v>Principal</v>
      </c>
      <c r="T1362" s="42">
        <f>IFERROR(1/COUNTIF(Tabla2[CONTRATISTA PRNCIPAL],Tabla2[[#This Row],[CONTRATISTA PRNCIPAL]]),0)</f>
        <v>0.00641025641025641</v>
      </c>
      <c r="U1362" s="43">
        <f>IF(((TODAY()-Tabla2[[#This Row],[FECHA NACIMIENTO]])/365)&lt;18,"Corregir", IF(((TODAY()-Tabla2[[#This Row],[FECHA NACIMIENTO]])/365)&gt;80, "Corregir",ROUNDDOWN(((TODAY()-Tabla2[[#This Row],[FECHA NACIMIENTO]])/365),0)))</f>
        <v>40</v>
      </c>
      <c r="V13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62" s="44" t="str">
        <f>+IF(Tabla2[[#This Row],[Edad]]="Corregir","Corregir","Ok")</f>
        <v>Ok</v>
      </c>
      <c r="X1362" s="42" t="str">
        <f>+IFERROR(VLOOKUP(Tabla2[[#This Row],[DISTRITO SEGÚN DNI]],Hoja1!$A$2:$B$32,2,FALSE),"No")</f>
        <v>No</v>
      </c>
      <c r="Y1362" s="42" t="str">
        <f>IF(OR(LOWER(Tabla2[[#This Row],[GENERO]])="masculino", LOWER(Tabla2[[#This Row],[GENERO]])="femenino"),"OK","Corregir")</f>
        <v>OK</v>
      </c>
      <c r="Z1362" s="42" t="str">
        <f>+IF(Tabla2[[#This Row],[Nro. DNI / CE]]="","Corregir",IF(LEN(Tabla2[[#This Row],[Nro. DNI / CE]])&gt;=8,"OK","Corregir"))</f>
        <v>OK</v>
      </c>
      <c r="AA1362" s="42">
        <f>COUNTIF(Tabla2[APELLIDOS Y NOMBRES],Tabla2[[#This Row],[APELLIDOS Y NOMBRES]])</f>
        <v>1</v>
      </c>
      <c r="AB1362" s="42">
        <f>IF(Tabla2[[#This Row],[Trabajador]]&gt;1,1/Tabla2[[#This Row],[Trabajador]],Tabla2[[#This Row],[Trabajador]])</f>
        <v>1</v>
      </c>
      <c r="AC1362" t="str">
        <f>+IFERROR(IF(Tabla2[[#This Row],[FECHA CESE/BAJA]]="","No Aplica",IF(AND(MONTH(Tabla2[[#This Row],[FECHA CESE/BAJA]])=MONTH(TODAY()-30),YEAR(Tabla2[[#This Row],[FECHA CESE/BAJA]])=YEAR(TODAY())),MONTH(TODAY()-30)&amp;"-"&amp;YEAR(TODAY()),"Borrar")),"No aplica")</f>
        <v>No Aplica</v>
      </c>
      <c r="AD1362" t="str">
        <f>+IFERROR(IF(Tabla2[[#This Row],[FECHA INICIO DE LABORES EN OBRA]]="","No Aplica",IF(AND(MONTH(Tabla2[[#This Row],[FECHA INICIO DE LABORES EN OBRA]])=MONTH(TODAY()-30),YEAR(Tabla2[[#This Row],[FECHA INICIO DE LABORES EN OBRA]])=YEAR(TODAY())),MONTH(TODAY()-30)&amp;"-"&amp;YEAR(TODAY()),"No Aplica")),"No Aplica")</f>
        <v>No Aplica</v>
      </c>
    </row>
    <row r="1363" spans="1:30" x14ac:dyDescent="0.25">
      <c r="A1363" s="13" t="s">
        <v>5929</v>
      </c>
      <c r="B1363" s="15" t="s">
        <v>5930</v>
      </c>
      <c r="C1363" s="15" t="s">
        <v>5930</v>
      </c>
      <c r="D1363" s="15" t="s">
        <v>6160</v>
      </c>
      <c r="E1363" s="15" t="s">
        <v>6161</v>
      </c>
      <c r="F1363" s="39">
        <v>28527</v>
      </c>
      <c r="G1363" s="15">
        <v>2</v>
      </c>
      <c r="H1363" s="15" t="s">
        <v>2197</v>
      </c>
      <c r="I1363" s="15" t="s">
        <v>5946</v>
      </c>
      <c r="J1363" s="15" t="s">
        <v>6086</v>
      </c>
      <c r="K1363" s="15" t="s">
        <v>6162</v>
      </c>
      <c r="L1363" s="40" t="s">
        <v>6</v>
      </c>
      <c r="M1363" s="39"/>
      <c r="N1363" s="41" t="s">
        <v>2063</v>
      </c>
      <c r="O1363" s="39">
        <v>44740</v>
      </c>
      <c r="P1363" s="40">
        <v>1</v>
      </c>
      <c r="Q1363" s="40">
        <v>4</v>
      </c>
      <c r="R1363" s="40" t="str">
        <f>IFERROR(VLOOKUP(Tabla2[[#This Row],[CONTRATISTA PRNCIPAL]],Hoja1!$L$5:$M$9,2,FALSE),"CJV")</f>
        <v>CJV</v>
      </c>
      <c r="S1363" s="40" t="str">
        <f>IF(Tabla2[[#This Row],[EMPRESA]]=Tabla2[[#This Row],[CONTRATISTA PRNCIPAL]],"Principal","Secundaria")</f>
        <v>Principal</v>
      </c>
      <c r="T1363" s="42">
        <f>IFERROR(1/COUNTIF(Tabla2[CONTRATISTA PRNCIPAL],Tabla2[[#This Row],[CONTRATISTA PRNCIPAL]]),0)</f>
        <v>0.00641025641025641</v>
      </c>
      <c r="U1363" s="43">
        <f>IF(((TODAY()-Tabla2[[#This Row],[FECHA NACIMIENTO]])/365)&lt;18,"Corregir", IF(((TODAY()-Tabla2[[#This Row],[FECHA NACIMIENTO]])/365)&gt;80, "Corregir",ROUNDDOWN(((TODAY()-Tabla2[[#This Row],[FECHA NACIMIENTO]])/365),0)))</f>
        <v>45</v>
      </c>
      <c r="V13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63" s="44" t="str">
        <f>+IF(Tabla2[[#This Row],[Edad]]="Corregir","Corregir","Ok")</f>
        <v>Ok</v>
      </c>
      <c r="X1363" s="42" t="str">
        <f>+IFERROR(VLOOKUP(Tabla2[[#This Row],[DISTRITO SEGÚN DNI]],Hoja1!$A$2:$B$32,2,FALSE),"No")</f>
        <v>No</v>
      </c>
      <c r="Y1363" s="42" t="str">
        <f>IF(OR(LOWER(Tabla2[[#This Row],[GENERO]])="masculino", LOWER(Tabla2[[#This Row],[GENERO]])="femenino"),"OK","Corregir")</f>
        <v>OK</v>
      </c>
      <c r="Z1363" s="42" t="str">
        <f>+IF(Tabla2[[#This Row],[Nro. DNI / CE]]="","Corregir",IF(LEN(Tabla2[[#This Row],[Nro. DNI / CE]])&gt;=8,"OK","Corregir"))</f>
        <v>OK</v>
      </c>
      <c r="AA1363" s="42">
        <f>COUNTIF(Tabla2[APELLIDOS Y NOMBRES],Tabla2[[#This Row],[APELLIDOS Y NOMBRES]])</f>
        <v>1</v>
      </c>
      <c r="AB1363" s="42">
        <f>IF(Tabla2[[#This Row],[Trabajador]]&gt;1,1/Tabla2[[#This Row],[Trabajador]],Tabla2[[#This Row],[Trabajador]])</f>
        <v>1</v>
      </c>
      <c r="AC1363" t="str">
        <f>+IFERROR(IF(Tabla2[[#This Row],[FECHA CESE/BAJA]]="","No Aplica",IF(AND(MONTH(Tabla2[[#This Row],[FECHA CESE/BAJA]])=MONTH(TODAY()-30),YEAR(Tabla2[[#This Row],[FECHA CESE/BAJA]])=YEAR(TODAY())),MONTH(TODAY()-30)&amp;"-"&amp;YEAR(TODAY()),"Borrar")),"No aplica")</f>
        <v>No Aplica</v>
      </c>
      <c r="AD1363" t="str">
        <f>+IFERROR(IF(Tabla2[[#This Row],[FECHA INICIO DE LABORES EN OBRA]]="","No Aplica",IF(AND(MONTH(Tabla2[[#This Row],[FECHA INICIO DE LABORES EN OBRA]])=MONTH(TODAY()-30),YEAR(Tabla2[[#This Row],[FECHA INICIO DE LABORES EN OBRA]])=YEAR(TODAY())),MONTH(TODAY()-30)&amp;"-"&amp;YEAR(TODAY()),"No Aplica")),"No Aplica")</f>
        <v>No Aplica</v>
      </c>
    </row>
    <row r="1364" spans="1:30" x14ac:dyDescent="0.25">
      <c r="A1364" s="13" t="s">
        <v>5929</v>
      </c>
      <c r="B1364" s="15" t="s">
        <v>5930</v>
      </c>
      <c r="C1364" s="15" t="s">
        <v>5930</v>
      </c>
      <c r="D1364" s="15" t="s">
        <v>6163</v>
      </c>
      <c r="E1364" s="15" t="s">
        <v>6164</v>
      </c>
      <c r="F1364" s="39">
        <v>34493</v>
      </c>
      <c r="G1364" s="15">
        <v>2</v>
      </c>
      <c r="H1364" s="15" t="s">
        <v>2317</v>
      </c>
      <c r="I1364" s="15" t="s">
        <v>5946</v>
      </c>
      <c r="J1364" s="15" t="s">
        <v>6165</v>
      </c>
      <c r="K1364" s="15" t="s">
        <v>6166</v>
      </c>
      <c r="L1364" s="40" t="s">
        <v>6</v>
      </c>
      <c r="M1364" s="39"/>
      <c r="N1364" s="41" t="s">
        <v>2063</v>
      </c>
      <c r="O1364" s="39">
        <v>45008</v>
      </c>
      <c r="P1364" s="40">
        <v>1</v>
      </c>
      <c r="Q1364" s="40">
        <v>4</v>
      </c>
      <c r="R1364" s="40" t="str">
        <f>IFERROR(VLOOKUP(Tabla2[[#This Row],[CONTRATISTA PRNCIPAL]],Hoja1!$L$5:$M$9,2,FALSE),"CJV")</f>
        <v>CJV</v>
      </c>
      <c r="S1364" s="40" t="str">
        <f>IF(Tabla2[[#This Row],[EMPRESA]]=Tabla2[[#This Row],[CONTRATISTA PRNCIPAL]],"Principal","Secundaria")</f>
        <v>Principal</v>
      </c>
      <c r="T1364" s="42">
        <f>IFERROR(1/COUNTIF(Tabla2[CONTRATISTA PRNCIPAL],Tabla2[[#This Row],[CONTRATISTA PRNCIPAL]]),0)</f>
        <v>0.00641025641025641</v>
      </c>
      <c r="U1364" s="43">
        <f>IF(((TODAY()-Tabla2[[#This Row],[FECHA NACIMIENTO]])/365)&lt;18,"Corregir", IF(((TODAY()-Tabla2[[#This Row],[FECHA NACIMIENTO]])/365)&gt;80, "Corregir",ROUNDDOWN(((TODAY()-Tabla2[[#This Row],[FECHA NACIMIENTO]])/365),0)))</f>
        <v>29</v>
      </c>
      <c r="V13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64" s="44" t="str">
        <f>+IF(Tabla2[[#This Row],[Edad]]="Corregir","Corregir","Ok")</f>
        <v>Ok</v>
      </c>
      <c r="X1364" s="42" t="str">
        <f>+IFERROR(VLOOKUP(Tabla2[[#This Row],[DISTRITO SEGÚN DNI]],Hoja1!$A$2:$B$32,2,FALSE),"No")</f>
        <v>No</v>
      </c>
      <c r="Y1364" s="42" t="str">
        <f>IF(OR(LOWER(Tabla2[[#This Row],[GENERO]])="masculino", LOWER(Tabla2[[#This Row],[GENERO]])="femenino"),"OK","Corregir")</f>
        <v>OK</v>
      </c>
      <c r="Z1364" s="42" t="str">
        <f>+IF(Tabla2[[#This Row],[Nro. DNI / CE]]="","Corregir",IF(LEN(Tabla2[[#This Row],[Nro. DNI / CE]])&gt;=8,"OK","Corregir"))</f>
        <v>OK</v>
      </c>
      <c r="AA1364" s="42">
        <f>COUNTIF(Tabla2[APELLIDOS Y NOMBRES],Tabla2[[#This Row],[APELLIDOS Y NOMBRES]])</f>
        <v>1</v>
      </c>
      <c r="AB1364" s="42">
        <f>IF(Tabla2[[#This Row],[Trabajador]]&gt;1,1/Tabla2[[#This Row],[Trabajador]],Tabla2[[#This Row],[Trabajador]])</f>
        <v>1</v>
      </c>
      <c r="AC1364" t="str">
        <f>+IFERROR(IF(Tabla2[[#This Row],[FECHA CESE/BAJA]]="","No Aplica",IF(AND(MONTH(Tabla2[[#This Row],[FECHA CESE/BAJA]])=MONTH(TODAY()-30),YEAR(Tabla2[[#This Row],[FECHA CESE/BAJA]])=YEAR(TODAY())),MONTH(TODAY()-30)&amp;"-"&amp;YEAR(TODAY()),"Borrar")),"No aplica")</f>
        <v>No Aplica</v>
      </c>
      <c r="AD1364" t="str">
        <f>+IFERROR(IF(Tabla2[[#This Row],[FECHA INICIO DE LABORES EN OBRA]]="","No Aplica",IF(AND(MONTH(Tabla2[[#This Row],[FECHA INICIO DE LABORES EN OBRA]])=MONTH(TODAY()-30),YEAR(Tabla2[[#This Row],[FECHA INICIO DE LABORES EN OBRA]])=YEAR(TODAY())),MONTH(TODAY()-30)&amp;"-"&amp;YEAR(TODAY()),"No Aplica")),"No Aplica")</f>
        <v>No Aplica</v>
      </c>
    </row>
    <row r="1365" spans="1:30" x14ac:dyDescent="0.25">
      <c r="A1365" s="13" t="s">
        <v>5929</v>
      </c>
      <c r="B1365" s="15" t="s">
        <v>5930</v>
      </c>
      <c r="C1365" s="15" t="s">
        <v>5930</v>
      </c>
      <c r="D1365" s="15" t="s">
        <v>1884</v>
      </c>
      <c r="E1365" s="15" t="s">
        <v>1885</v>
      </c>
      <c r="F1365" s="39">
        <v>34859</v>
      </c>
      <c r="G1365" s="15">
        <v>2</v>
      </c>
      <c r="H1365" s="15" t="s">
        <v>2197</v>
      </c>
      <c r="I1365" s="15" t="s">
        <v>5946</v>
      </c>
      <c r="J1365" s="15" t="s">
        <v>6009</v>
      </c>
      <c r="K1365" s="15" t="s">
        <v>2030</v>
      </c>
      <c r="L1365" s="40" t="s">
        <v>6</v>
      </c>
      <c r="M1365" s="39"/>
      <c r="N1365" s="41" t="s">
        <v>2063</v>
      </c>
      <c r="O1365" s="39">
        <v>44896</v>
      </c>
      <c r="P1365" s="40">
        <v>1</v>
      </c>
      <c r="Q1365" s="40">
        <v>4</v>
      </c>
      <c r="R1365" s="40" t="str">
        <f>IFERROR(VLOOKUP(Tabla2[[#This Row],[CONTRATISTA PRNCIPAL]],Hoja1!$L$5:$M$9,2,FALSE),"CJV")</f>
        <v>CJV</v>
      </c>
      <c r="S1365" s="40" t="str">
        <f>IF(Tabla2[[#This Row],[EMPRESA]]=Tabla2[[#This Row],[CONTRATISTA PRNCIPAL]],"Principal","Secundaria")</f>
        <v>Principal</v>
      </c>
      <c r="T1365" s="42">
        <f>IFERROR(1/COUNTIF(Tabla2[CONTRATISTA PRNCIPAL],Tabla2[[#This Row],[CONTRATISTA PRNCIPAL]]),0)</f>
        <v>0.00641025641025641</v>
      </c>
      <c r="U1365" s="43">
        <f>IF(((TODAY()-Tabla2[[#This Row],[FECHA NACIMIENTO]])/365)&lt;18,"Corregir", IF(((TODAY()-Tabla2[[#This Row],[FECHA NACIMIENTO]])/365)&gt;80, "Corregir",ROUNDDOWN(((TODAY()-Tabla2[[#This Row],[FECHA NACIMIENTO]])/365),0)))</f>
        <v>28</v>
      </c>
      <c r="V13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65" s="44" t="str">
        <f>+IF(Tabla2[[#This Row],[Edad]]="Corregir","Corregir","Ok")</f>
        <v>Ok</v>
      </c>
      <c r="X1365" s="42" t="str">
        <f>+IFERROR(VLOOKUP(Tabla2[[#This Row],[DISTRITO SEGÚN DNI]],Hoja1!$A$2:$B$32,2,FALSE),"No")</f>
        <v>CALLAO</v>
      </c>
      <c r="Y1365" s="42" t="str">
        <f>IF(OR(LOWER(Tabla2[[#This Row],[GENERO]])="masculino", LOWER(Tabla2[[#This Row],[GENERO]])="femenino"),"OK","Corregir")</f>
        <v>OK</v>
      </c>
      <c r="Z1365" s="42" t="str">
        <f>+IF(Tabla2[[#This Row],[Nro. DNI / CE]]="","Corregir",IF(LEN(Tabla2[[#This Row],[Nro. DNI / CE]])&gt;=8,"OK","Corregir"))</f>
        <v>OK</v>
      </c>
      <c r="AA1365" s="42">
        <f>COUNTIF(Tabla2[APELLIDOS Y NOMBRES],Tabla2[[#This Row],[APELLIDOS Y NOMBRES]])</f>
        <v>1</v>
      </c>
      <c r="AB1365" s="42">
        <f>IF(Tabla2[[#This Row],[Trabajador]]&gt;1,1/Tabla2[[#This Row],[Trabajador]],Tabla2[[#This Row],[Trabajador]])</f>
        <v>1</v>
      </c>
      <c r="AC1365" t="str">
        <f>+IFERROR(IF(Tabla2[[#This Row],[FECHA CESE/BAJA]]="","No Aplica",IF(AND(MONTH(Tabla2[[#This Row],[FECHA CESE/BAJA]])=MONTH(TODAY()-30),YEAR(Tabla2[[#This Row],[FECHA CESE/BAJA]])=YEAR(TODAY())),MONTH(TODAY()-30)&amp;"-"&amp;YEAR(TODAY()),"Borrar")),"No aplica")</f>
        <v>No Aplica</v>
      </c>
      <c r="AD1365" t="str">
        <f>+IFERROR(IF(Tabla2[[#This Row],[FECHA INICIO DE LABORES EN OBRA]]="","No Aplica",IF(AND(MONTH(Tabla2[[#This Row],[FECHA INICIO DE LABORES EN OBRA]])=MONTH(TODAY()-30),YEAR(Tabla2[[#This Row],[FECHA INICIO DE LABORES EN OBRA]])=YEAR(TODAY())),MONTH(TODAY()-30)&amp;"-"&amp;YEAR(TODAY()),"No Aplica")),"No Aplica")</f>
        <v>No Aplica</v>
      </c>
    </row>
    <row r="1366" spans="1:30" x14ac:dyDescent="0.25">
      <c r="A1366" s="13" t="s">
        <v>5929</v>
      </c>
      <c r="B1366" s="15" t="s">
        <v>5930</v>
      </c>
      <c r="C1366" s="15" t="s">
        <v>5930</v>
      </c>
      <c r="D1366" s="15" t="s">
        <v>1886</v>
      </c>
      <c r="E1366" s="15" t="s">
        <v>1887</v>
      </c>
      <c r="F1366" s="39">
        <v>36078</v>
      </c>
      <c r="G1366" s="15">
        <v>2</v>
      </c>
      <c r="H1366" s="15" t="s">
        <v>2197</v>
      </c>
      <c r="I1366" s="15" t="s">
        <v>5933</v>
      </c>
      <c r="J1366" s="15" t="s">
        <v>6089</v>
      </c>
      <c r="K1366" s="15" t="s">
        <v>2037</v>
      </c>
      <c r="L1366" s="40" t="s">
        <v>6</v>
      </c>
      <c r="M1366" s="39"/>
      <c r="N1366" s="41" t="s">
        <v>2063</v>
      </c>
      <c r="O1366" s="39">
        <v>45029</v>
      </c>
      <c r="P1366" s="40">
        <v>1</v>
      </c>
      <c r="Q1366" s="40">
        <v>4</v>
      </c>
      <c r="R1366" s="40" t="str">
        <f>IFERROR(VLOOKUP(Tabla2[[#This Row],[CONTRATISTA PRNCIPAL]],Hoja1!$L$5:$M$9,2,FALSE),"CJV")</f>
        <v>CJV</v>
      </c>
      <c r="S1366" s="40" t="str">
        <f>IF(Tabla2[[#This Row],[EMPRESA]]=Tabla2[[#This Row],[CONTRATISTA PRNCIPAL]],"Principal","Secundaria")</f>
        <v>Principal</v>
      </c>
      <c r="T1366" s="42">
        <f>IFERROR(1/COUNTIF(Tabla2[CONTRATISTA PRNCIPAL],Tabla2[[#This Row],[CONTRATISTA PRNCIPAL]]),0)</f>
        <v>0.00641025641025641</v>
      </c>
      <c r="U1366" s="43">
        <f>IF(((TODAY()-Tabla2[[#This Row],[FECHA NACIMIENTO]])/365)&lt;18,"Corregir", IF(((TODAY()-Tabla2[[#This Row],[FECHA NACIMIENTO]])/365)&gt;80, "Corregir",ROUNDDOWN(((TODAY()-Tabla2[[#This Row],[FECHA NACIMIENTO]])/365),0)))</f>
        <v>24</v>
      </c>
      <c r="V13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66" s="44" t="str">
        <f>+IF(Tabla2[[#This Row],[Edad]]="Corregir","Corregir","Ok")</f>
        <v>Ok</v>
      </c>
      <c r="X1366" s="42" t="str">
        <f>+IFERROR(VLOOKUP(Tabla2[[#This Row],[DISTRITO SEGÚN DNI]],Hoja1!$A$2:$B$32,2,FALSE),"No")</f>
        <v>SAN LUIS </v>
      </c>
      <c r="Y1366" s="42" t="str">
        <f>IF(OR(LOWER(Tabla2[[#This Row],[GENERO]])="masculino", LOWER(Tabla2[[#This Row],[GENERO]])="femenino"),"OK","Corregir")</f>
        <v>OK</v>
      </c>
      <c r="Z1366" s="42" t="str">
        <f>+IF(Tabla2[[#This Row],[Nro. DNI / CE]]="","Corregir",IF(LEN(Tabla2[[#This Row],[Nro. DNI / CE]])&gt;=8,"OK","Corregir"))</f>
        <v>OK</v>
      </c>
      <c r="AA1366" s="42">
        <f>COUNTIF(Tabla2[APELLIDOS Y NOMBRES],Tabla2[[#This Row],[APELLIDOS Y NOMBRES]])</f>
        <v>1</v>
      </c>
      <c r="AB1366" s="42">
        <f>IF(Tabla2[[#This Row],[Trabajador]]&gt;1,1/Tabla2[[#This Row],[Trabajador]],Tabla2[[#This Row],[Trabajador]])</f>
        <v>1</v>
      </c>
      <c r="AC1366" t="str">
        <f>+IFERROR(IF(Tabla2[[#This Row],[FECHA CESE/BAJA]]="","No Aplica",IF(AND(MONTH(Tabla2[[#This Row],[FECHA CESE/BAJA]])=MONTH(TODAY()-30),YEAR(Tabla2[[#This Row],[FECHA CESE/BAJA]])=YEAR(TODAY())),MONTH(TODAY()-30)&amp;"-"&amp;YEAR(TODAY()),"Borrar")),"No aplica")</f>
        <v>No Aplica</v>
      </c>
      <c r="AD1366" t="str">
        <f>+IFERROR(IF(Tabla2[[#This Row],[FECHA INICIO DE LABORES EN OBRA]]="","No Aplica",IF(AND(MONTH(Tabla2[[#This Row],[FECHA INICIO DE LABORES EN OBRA]])=MONTH(TODAY()-30),YEAR(Tabla2[[#This Row],[FECHA INICIO DE LABORES EN OBRA]])=YEAR(TODAY())),MONTH(TODAY()-30)&amp;"-"&amp;YEAR(TODAY()),"No Aplica")),"No Aplica")</f>
        <v>No Aplica</v>
      </c>
    </row>
    <row r="1367" spans="1:30" x14ac:dyDescent="0.25">
      <c r="A1367" s="13" t="s">
        <v>5929</v>
      </c>
      <c r="B1367" s="15" t="s">
        <v>5930</v>
      </c>
      <c r="C1367" s="15" t="s">
        <v>5930</v>
      </c>
      <c r="D1367" s="15" t="s">
        <v>6167</v>
      </c>
      <c r="E1367" s="15" t="s">
        <v>6168</v>
      </c>
      <c r="F1367" s="39">
        <v>36812</v>
      </c>
      <c r="G1367" s="15">
        <v>2</v>
      </c>
      <c r="H1367" s="15" t="s">
        <v>2317</v>
      </c>
      <c r="I1367" s="15" t="s">
        <v>5933</v>
      </c>
      <c r="J1367" s="15" t="s">
        <v>6169</v>
      </c>
      <c r="K1367" s="15" t="s">
        <v>2200</v>
      </c>
      <c r="L1367" s="40" t="s">
        <v>6</v>
      </c>
      <c r="M1367" s="39"/>
      <c r="N1367" s="41" t="s">
        <v>2063</v>
      </c>
      <c r="O1367" s="39">
        <v>45086</v>
      </c>
      <c r="P1367" s="40">
        <v>1</v>
      </c>
      <c r="Q1367" s="40">
        <v>4</v>
      </c>
      <c r="R1367" s="40" t="str">
        <f>IFERROR(VLOOKUP(Tabla2[[#This Row],[CONTRATISTA PRNCIPAL]],Hoja1!$L$5:$M$9,2,FALSE),"CJV")</f>
        <v>CJV</v>
      </c>
      <c r="S1367" s="40" t="str">
        <f>IF(Tabla2[[#This Row],[EMPRESA]]=Tabla2[[#This Row],[CONTRATISTA PRNCIPAL]],"Principal","Secundaria")</f>
        <v>Principal</v>
      </c>
      <c r="T1367" s="42">
        <f>IFERROR(1/COUNTIF(Tabla2[CONTRATISTA PRNCIPAL],Tabla2[[#This Row],[CONTRATISTA PRNCIPAL]]),0)</f>
        <v>0.00641025641025641</v>
      </c>
      <c r="U1367" s="43">
        <f>IF(((TODAY()-Tabla2[[#This Row],[FECHA NACIMIENTO]])/365)&lt;18,"Corregir", IF(((TODAY()-Tabla2[[#This Row],[FECHA NACIMIENTO]])/365)&gt;80, "Corregir",ROUNDDOWN(((TODAY()-Tabla2[[#This Row],[FECHA NACIMIENTO]])/365),0)))</f>
        <v>22</v>
      </c>
      <c r="V13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367" s="44" t="str">
        <f>+IF(Tabla2[[#This Row],[Edad]]="Corregir","Corregir","Ok")</f>
        <v>Ok</v>
      </c>
      <c r="X1367" s="42" t="str">
        <f>+IFERROR(VLOOKUP(Tabla2[[#This Row],[DISTRITO SEGÚN DNI]],Hoja1!$A$2:$B$32,2,FALSE),"No")</f>
        <v>No</v>
      </c>
      <c r="Y1367" s="42" t="str">
        <f>IF(OR(LOWER(Tabla2[[#This Row],[GENERO]])="masculino", LOWER(Tabla2[[#This Row],[GENERO]])="femenino"),"OK","Corregir")</f>
        <v>OK</v>
      </c>
      <c r="Z1367" s="42" t="str">
        <f>+IF(Tabla2[[#This Row],[Nro. DNI / CE]]="","Corregir",IF(LEN(Tabla2[[#This Row],[Nro. DNI / CE]])&gt;=8,"OK","Corregir"))</f>
        <v>OK</v>
      </c>
      <c r="AA1367" s="42">
        <f>COUNTIF(Tabla2[APELLIDOS Y NOMBRES],Tabla2[[#This Row],[APELLIDOS Y NOMBRES]])</f>
        <v>1</v>
      </c>
      <c r="AB1367" s="42">
        <f>IF(Tabla2[[#This Row],[Trabajador]]&gt;1,1/Tabla2[[#This Row],[Trabajador]],Tabla2[[#This Row],[Trabajador]])</f>
        <v>1</v>
      </c>
      <c r="AC1367" t="str">
        <f>+IFERROR(IF(Tabla2[[#This Row],[FECHA CESE/BAJA]]="","No Aplica",IF(AND(MONTH(Tabla2[[#This Row],[FECHA CESE/BAJA]])=MONTH(TODAY()-30),YEAR(Tabla2[[#This Row],[FECHA CESE/BAJA]])=YEAR(TODAY())),MONTH(TODAY()-30)&amp;"-"&amp;YEAR(TODAY()),"Borrar")),"No aplica")</f>
        <v>No Aplica</v>
      </c>
      <c r="AD1367" t="str">
        <f>+IFERROR(IF(Tabla2[[#This Row],[FECHA INICIO DE LABORES EN OBRA]]="","No Aplica",IF(AND(MONTH(Tabla2[[#This Row],[FECHA INICIO DE LABORES EN OBRA]])=MONTH(TODAY()-30),YEAR(Tabla2[[#This Row],[FECHA INICIO DE LABORES EN OBRA]])=YEAR(TODAY())),MONTH(TODAY()-30)&amp;"-"&amp;YEAR(TODAY()),"No Aplica")),"No Aplica")</f>
        <v>No Aplica</v>
      </c>
    </row>
    <row r="1368" spans="1:30" x14ac:dyDescent="0.25">
      <c r="A1368" s="13" t="s">
        <v>5929</v>
      </c>
      <c r="B1368" s="15" t="s">
        <v>5930</v>
      </c>
      <c r="C1368" s="15" t="s">
        <v>5930</v>
      </c>
      <c r="D1368" s="15" t="s">
        <v>6170</v>
      </c>
      <c r="E1368" s="15" t="s">
        <v>6171</v>
      </c>
      <c r="F1368" s="39">
        <v>26928</v>
      </c>
      <c r="G1368" s="15">
        <v>1</v>
      </c>
      <c r="H1368" s="15" t="s">
        <v>6115</v>
      </c>
      <c r="I1368" s="15" t="s">
        <v>5946</v>
      </c>
      <c r="J1368" s="15" t="s">
        <v>6001</v>
      </c>
      <c r="K1368" s="15" t="s">
        <v>2174</v>
      </c>
      <c r="L1368" s="40" t="s">
        <v>6</v>
      </c>
      <c r="M1368" s="39"/>
      <c r="N1368" s="41" t="s">
        <v>2063</v>
      </c>
      <c r="O1368" s="39">
        <v>45013</v>
      </c>
      <c r="P1368" s="40">
        <v>1</v>
      </c>
      <c r="Q1368" s="40">
        <v>4</v>
      </c>
      <c r="R1368" s="40" t="str">
        <f>IFERROR(VLOOKUP(Tabla2[[#This Row],[CONTRATISTA PRNCIPAL]],Hoja1!$L$5:$M$9,2,FALSE),"CJV")</f>
        <v>CJV</v>
      </c>
      <c r="S1368" s="40" t="str">
        <f>IF(Tabla2[[#This Row],[EMPRESA]]=Tabla2[[#This Row],[CONTRATISTA PRNCIPAL]],"Principal","Secundaria")</f>
        <v>Principal</v>
      </c>
      <c r="T1368" s="42">
        <f>IFERROR(1/COUNTIF(Tabla2[CONTRATISTA PRNCIPAL],Tabla2[[#This Row],[CONTRATISTA PRNCIPAL]]),0)</f>
        <v>0.00641025641025641</v>
      </c>
      <c r="U1368" s="43">
        <f>IF(((TODAY()-Tabla2[[#This Row],[FECHA NACIMIENTO]])/365)&lt;18,"Corregir", IF(((TODAY()-Tabla2[[#This Row],[FECHA NACIMIENTO]])/365)&gt;80, "Corregir",ROUNDDOWN(((TODAY()-Tabla2[[#This Row],[FECHA NACIMIENTO]])/365),0)))</f>
        <v>50</v>
      </c>
      <c r="V13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68" s="44" t="str">
        <f>+IF(Tabla2[[#This Row],[Edad]]="Corregir","Corregir","Ok")</f>
        <v>Ok</v>
      </c>
      <c r="X1368" s="42" t="str">
        <f>+IFERROR(VLOOKUP(Tabla2[[#This Row],[DISTRITO SEGÚN DNI]],Hoja1!$A$2:$B$32,2,FALSE),"No")</f>
        <v>No</v>
      </c>
      <c r="Y1368" s="42" t="str">
        <f>IF(OR(LOWER(Tabla2[[#This Row],[GENERO]])="masculino", LOWER(Tabla2[[#This Row],[GENERO]])="femenino"),"OK","Corregir")</f>
        <v>OK</v>
      </c>
      <c r="Z1368" s="42" t="str">
        <f>+IF(Tabla2[[#This Row],[Nro. DNI / CE]]="","Corregir",IF(LEN(Tabla2[[#This Row],[Nro. DNI / CE]])&gt;=8,"OK","Corregir"))</f>
        <v>OK</v>
      </c>
      <c r="AA1368" s="42">
        <f>COUNTIF(Tabla2[APELLIDOS Y NOMBRES],Tabla2[[#This Row],[APELLIDOS Y NOMBRES]])</f>
        <v>1</v>
      </c>
      <c r="AB1368" s="42">
        <f>IF(Tabla2[[#This Row],[Trabajador]]&gt;1,1/Tabla2[[#This Row],[Trabajador]],Tabla2[[#This Row],[Trabajador]])</f>
        <v>1</v>
      </c>
      <c r="AC1368" t="str">
        <f>+IFERROR(IF(Tabla2[[#This Row],[FECHA CESE/BAJA]]="","No Aplica",IF(AND(MONTH(Tabla2[[#This Row],[FECHA CESE/BAJA]])=MONTH(TODAY()-30),YEAR(Tabla2[[#This Row],[FECHA CESE/BAJA]])=YEAR(TODAY())),MONTH(TODAY()-30)&amp;"-"&amp;YEAR(TODAY()),"Borrar")),"No aplica")</f>
        <v>No Aplica</v>
      </c>
      <c r="AD1368" t="str">
        <f>+IFERROR(IF(Tabla2[[#This Row],[FECHA INICIO DE LABORES EN OBRA]]="","No Aplica",IF(AND(MONTH(Tabla2[[#This Row],[FECHA INICIO DE LABORES EN OBRA]])=MONTH(TODAY()-30),YEAR(Tabla2[[#This Row],[FECHA INICIO DE LABORES EN OBRA]])=YEAR(TODAY())),MONTH(TODAY()-30)&amp;"-"&amp;YEAR(TODAY()),"No Aplica")),"No Aplica")</f>
        <v>No Aplica</v>
      </c>
    </row>
    <row r="1369" spans="1:30" x14ac:dyDescent="0.25">
      <c r="A1369" s="13" t="s">
        <v>5929</v>
      </c>
      <c r="B1369" s="15" t="s">
        <v>5930</v>
      </c>
      <c r="C1369" s="15" t="s">
        <v>5930</v>
      </c>
      <c r="D1369" s="15" t="s">
        <v>6172</v>
      </c>
      <c r="E1369" s="15" t="s">
        <v>6173</v>
      </c>
      <c r="F1369" s="39">
        <v>32748</v>
      </c>
      <c r="G1369" s="15">
        <v>2</v>
      </c>
      <c r="H1369" s="15" t="s">
        <v>2197</v>
      </c>
      <c r="I1369" s="15" t="s">
        <v>3584</v>
      </c>
      <c r="J1369" s="15" t="s">
        <v>6024</v>
      </c>
      <c r="K1369" s="15" t="s">
        <v>2641</v>
      </c>
      <c r="L1369" s="40" t="s">
        <v>6</v>
      </c>
      <c r="M1369" s="39"/>
      <c r="N1369" s="41" t="s">
        <v>2063</v>
      </c>
      <c r="O1369" s="39">
        <v>43038</v>
      </c>
      <c r="P1369" s="40">
        <v>1</v>
      </c>
      <c r="Q1369" s="40">
        <v>4</v>
      </c>
      <c r="R1369" s="40" t="str">
        <f>IFERROR(VLOOKUP(Tabla2[[#This Row],[CONTRATISTA PRNCIPAL]],Hoja1!$L$5:$M$9,2,FALSE),"CJV")</f>
        <v>CJV</v>
      </c>
      <c r="S1369" s="40" t="str">
        <f>IF(Tabla2[[#This Row],[EMPRESA]]=Tabla2[[#This Row],[CONTRATISTA PRNCIPAL]],"Principal","Secundaria")</f>
        <v>Principal</v>
      </c>
      <c r="T1369" s="42">
        <f>IFERROR(1/COUNTIF(Tabla2[CONTRATISTA PRNCIPAL],Tabla2[[#This Row],[CONTRATISTA PRNCIPAL]]),0)</f>
        <v>0.00641025641025641</v>
      </c>
      <c r="U1369" s="43">
        <f>IF(((TODAY()-Tabla2[[#This Row],[FECHA NACIMIENTO]])/365)&lt;18,"Corregir", IF(((TODAY()-Tabla2[[#This Row],[FECHA NACIMIENTO]])/365)&gt;80, "Corregir",ROUNDDOWN(((TODAY()-Tabla2[[#This Row],[FECHA NACIMIENTO]])/365),0)))</f>
        <v>34</v>
      </c>
      <c r="V13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69" s="44" t="str">
        <f>+IF(Tabla2[[#This Row],[Edad]]="Corregir","Corregir","Ok")</f>
        <v>Ok</v>
      </c>
      <c r="X1369" s="42" t="str">
        <f>+IFERROR(VLOOKUP(Tabla2[[#This Row],[DISTRITO SEGÚN DNI]],Hoja1!$A$2:$B$32,2,FALSE),"No")</f>
        <v>No</v>
      </c>
      <c r="Y1369" s="42" t="str">
        <f>IF(OR(LOWER(Tabla2[[#This Row],[GENERO]])="masculino", LOWER(Tabla2[[#This Row],[GENERO]])="femenino"),"OK","Corregir")</f>
        <v>OK</v>
      </c>
      <c r="Z1369" s="42" t="str">
        <f>+IF(Tabla2[[#This Row],[Nro. DNI / CE]]="","Corregir",IF(LEN(Tabla2[[#This Row],[Nro. DNI / CE]])&gt;=8,"OK","Corregir"))</f>
        <v>OK</v>
      </c>
      <c r="AA1369" s="42">
        <f>COUNTIF(Tabla2[APELLIDOS Y NOMBRES],Tabla2[[#This Row],[APELLIDOS Y NOMBRES]])</f>
        <v>1</v>
      </c>
      <c r="AB1369" s="42">
        <f>IF(Tabla2[[#This Row],[Trabajador]]&gt;1,1/Tabla2[[#This Row],[Trabajador]],Tabla2[[#This Row],[Trabajador]])</f>
        <v>1</v>
      </c>
      <c r="AC1369" t="str">
        <f>+IFERROR(IF(Tabla2[[#This Row],[FECHA CESE/BAJA]]="","No Aplica",IF(AND(MONTH(Tabla2[[#This Row],[FECHA CESE/BAJA]])=MONTH(TODAY()-30),YEAR(Tabla2[[#This Row],[FECHA CESE/BAJA]])=YEAR(TODAY())),MONTH(TODAY()-30)&amp;"-"&amp;YEAR(TODAY()),"Borrar")),"No aplica")</f>
        <v>No Aplica</v>
      </c>
      <c r="AD1369" t="str">
        <f>+IFERROR(IF(Tabla2[[#This Row],[FECHA INICIO DE LABORES EN OBRA]]="","No Aplica",IF(AND(MONTH(Tabla2[[#This Row],[FECHA INICIO DE LABORES EN OBRA]])=MONTH(TODAY()-30),YEAR(Tabla2[[#This Row],[FECHA INICIO DE LABORES EN OBRA]])=YEAR(TODAY())),MONTH(TODAY()-30)&amp;"-"&amp;YEAR(TODAY()),"No Aplica")),"No Aplica")</f>
        <v>No Aplica</v>
      </c>
    </row>
    <row r="1370" spans="1:30" x14ac:dyDescent="0.25">
      <c r="A1370" s="13" t="s">
        <v>5929</v>
      </c>
      <c r="B1370" s="15" t="s">
        <v>5930</v>
      </c>
      <c r="C1370" s="15" t="s">
        <v>5930</v>
      </c>
      <c r="D1370" s="15" t="s">
        <v>876</v>
      </c>
      <c r="E1370" s="15" t="s">
        <v>877</v>
      </c>
      <c r="F1370" s="39">
        <v>34605</v>
      </c>
      <c r="G1370" s="15">
        <v>1</v>
      </c>
      <c r="H1370" s="15" t="s">
        <v>6115</v>
      </c>
      <c r="I1370" s="15" t="s">
        <v>3584</v>
      </c>
      <c r="J1370" s="15" t="s">
        <v>6174</v>
      </c>
      <c r="K1370" s="15" t="s">
        <v>27</v>
      </c>
      <c r="L1370" s="40" t="s">
        <v>6</v>
      </c>
      <c r="M1370" s="39"/>
      <c r="N1370" s="41" t="s">
        <v>2063</v>
      </c>
      <c r="O1370" s="39">
        <v>42787</v>
      </c>
      <c r="P1370" s="40">
        <v>1</v>
      </c>
      <c r="Q1370" s="40">
        <v>4</v>
      </c>
      <c r="R1370" s="40" t="str">
        <f>IFERROR(VLOOKUP(Tabla2[[#This Row],[CONTRATISTA PRNCIPAL]],Hoja1!$L$5:$M$9,2,FALSE),"CJV")</f>
        <v>CJV</v>
      </c>
      <c r="S1370" s="40" t="str">
        <f>IF(Tabla2[[#This Row],[EMPRESA]]=Tabla2[[#This Row],[CONTRATISTA PRNCIPAL]],"Principal","Secundaria")</f>
        <v>Principal</v>
      </c>
      <c r="T1370" s="42">
        <f>IFERROR(1/COUNTIF(Tabla2[CONTRATISTA PRNCIPAL],Tabla2[[#This Row],[CONTRATISTA PRNCIPAL]]),0)</f>
        <v>0.00641025641025641</v>
      </c>
      <c r="U1370" s="43">
        <f>IF(((TODAY()-Tabla2[[#This Row],[FECHA NACIMIENTO]])/365)&lt;18,"Corregir", IF(((TODAY()-Tabla2[[#This Row],[FECHA NACIMIENTO]])/365)&gt;80, "Corregir",ROUNDDOWN(((TODAY()-Tabla2[[#This Row],[FECHA NACIMIENTO]])/365),0)))</f>
        <v>29</v>
      </c>
      <c r="V13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70" s="44" t="str">
        <f>+IF(Tabla2[[#This Row],[Edad]]="Corregir","Corregir","Ok")</f>
        <v>Ok</v>
      </c>
      <c r="X1370" s="42" t="str">
        <f>+IFERROR(VLOOKUP(Tabla2[[#This Row],[DISTRITO SEGÚN DNI]],Hoja1!$A$2:$B$32,2,FALSE),"No")</f>
        <v>CALLAO</v>
      </c>
      <c r="Y1370" s="42" t="str">
        <f>IF(OR(LOWER(Tabla2[[#This Row],[GENERO]])="masculino", LOWER(Tabla2[[#This Row],[GENERO]])="femenino"),"OK","Corregir")</f>
        <v>OK</v>
      </c>
      <c r="Z1370" s="42" t="str">
        <f>+IF(Tabla2[[#This Row],[Nro. DNI / CE]]="","Corregir",IF(LEN(Tabla2[[#This Row],[Nro. DNI / CE]])&gt;=8,"OK","Corregir"))</f>
        <v>OK</v>
      </c>
      <c r="AA1370" s="42">
        <f>COUNTIF(Tabla2[APELLIDOS Y NOMBRES],Tabla2[[#This Row],[APELLIDOS Y NOMBRES]])</f>
        <v>1</v>
      </c>
      <c r="AB1370" s="42">
        <f>IF(Tabla2[[#This Row],[Trabajador]]&gt;1,1/Tabla2[[#This Row],[Trabajador]],Tabla2[[#This Row],[Trabajador]])</f>
        <v>1</v>
      </c>
      <c r="AC1370" t="str">
        <f>+IFERROR(IF(Tabla2[[#This Row],[FECHA CESE/BAJA]]="","No Aplica",IF(AND(MONTH(Tabla2[[#This Row],[FECHA CESE/BAJA]])=MONTH(TODAY()-30),YEAR(Tabla2[[#This Row],[FECHA CESE/BAJA]])=YEAR(TODAY())),MONTH(TODAY()-30)&amp;"-"&amp;YEAR(TODAY()),"Borrar")),"No aplica")</f>
        <v>No Aplica</v>
      </c>
      <c r="AD1370" t="str">
        <f>+IFERROR(IF(Tabla2[[#This Row],[FECHA INICIO DE LABORES EN OBRA]]="","No Aplica",IF(AND(MONTH(Tabla2[[#This Row],[FECHA INICIO DE LABORES EN OBRA]])=MONTH(TODAY()-30),YEAR(Tabla2[[#This Row],[FECHA INICIO DE LABORES EN OBRA]])=YEAR(TODAY())),MONTH(TODAY()-30)&amp;"-"&amp;YEAR(TODAY()),"No Aplica")),"No Aplica")</f>
        <v>No Aplica</v>
      </c>
    </row>
    <row r="1371" spans="1:30" x14ac:dyDescent="0.25">
      <c r="A1371" s="13" t="s">
        <v>5929</v>
      </c>
      <c r="B1371" s="15" t="s">
        <v>5930</v>
      </c>
      <c r="C1371" s="15" t="s">
        <v>5930</v>
      </c>
      <c r="D1371" s="15" t="s">
        <v>6175</v>
      </c>
      <c r="E1371" s="15" t="s">
        <v>6176</v>
      </c>
      <c r="F1371" s="39">
        <v>24367</v>
      </c>
      <c r="G1371" s="15">
        <v>2</v>
      </c>
      <c r="H1371" s="15" t="s">
        <v>2197</v>
      </c>
      <c r="I1371" s="15" t="s">
        <v>3584</v>
      </c>
      <c r="J1371" s="15" t="s">
        <v>6177</v>
      </c>
      <c r="K1371" s="15" t="s">
        <v>4274</v>
      </c>
      <c r="L1371" s="40" t="s">
        <v>6</v>
      </c>
      <c r="M1371" s="39"/>
      <c r="N1371" s="41" t="s">
        <v>2063</v>
      </c>
      <c r="O1371" s="39">
        <v>43530</v>
      </c>
      <c r="P1371" s="40">
        <v>1</v>
      </c>
      <c r="Q1371" s="40">
        <v>4</v>
      </c>
      <c r="R1371" s="40" t="str">
        <f>IFERROR(VLOOKUP(Tabla2[[#This Row],[CONTRATISTA PRNCIPAL]],Hoja1!$L$5:$M$9,2,FALSE),"CJV")</f>
        <v>CJV</v>
      </c>
      <c r="S1371" s="40" t="str">
        <f>IF(Tabla2[[#This Row],[EMPRESA]]=Tabla2[[#This Row],[CONTRATISTA PRNCIPAL]],"Principal","Secundaria")</f>
        <v>Principal</v>
      </c>
      <c r="T1371" s="42">
        <f>IFERROR(1/COUNTIF(Tabla2[CONTRATISTA PRNCIPAL],Tabla2[[#This Row],[CONTRATISTA PRNCIPAL]]),0)</f>
        <v>0.00641025641025641</v>
      </c>
      <c r="U1371" s="43">
        <f>IF(((TODAY()-Tabla2[[#This Row],[FECHA NACIMIENTO]])/365)&lt;18,"Corregir", IF(((TODAY()-Tabla2[[#This Row],[FECHA NACIMIENTO]])/365)&gt;80, "Corregir",ROUNDDOWN(((TODAY()-Tabla2[[#This Row],[FECHA NACIMIENTO]])/365),0)))</f>
        <v>57</v>
      </c>
      <c r="V13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71" s="44" t="str">
        <f>+IF(Tabla2[[#This Row],[Edad]]="Corregir","Corregir","Ok")</f>
        <v>Ok</v>
      </c>
      <c r="X1371" s="42" t="str">
        <f>+IFERROR(VLOOKUP(Tabla2[[#This Row],[DISTRITO SEGÚN DNI]],Hoja1!$A$2:$B$32,2,FALSE),"No")</f>
        <v>No</v>
      </c>
      <c r="Y1371" s="42" t="str">
        <f>IF(OR(LOWER(Tabla2[[#This Row],[GENERO]])="masculino", LOWER(Tabla2[[#This Row],[GENERO]])="femenino"),"OK","Corregir")</f>
        <v>OK</v>
      </c>
      <c r="Z1371" s="42" t="str">
        <f>+IF(Tabla2[[#This Row],[Nro. DNI / CE]]="","Corregir",IF(LEN(Tabla2[[#This Row],[Nro. DNI / CE]])&gt;=8,"OK","Corregir"))</f>
        <v>OK</v>
      </c>
      <c r="AA1371" s="42">
        <f>COUNTIF(Tabla2[APELLIDOS Y NOMBRES],Tabla2[[#This Row],[APELLIDOS Y NOMBRES]])</f>
        <v>1</v>
      </c>
      <c r="AB1371" s="42">
        <f>IF(Tabla2[[#This Row],[Trabajador]]&gt;1,1/Tabla2[[#This Row],[Trabajador]],Tabla2[[#This Row],[Trabajador]])</f>
        <v>1</v>
      </c>
      <c r="AC1371" t="str">
        <f>+IFERROR(IF(Tabla2[[#This Row],[FECHA CESE/BAJA]]="","No Aplica",IF(AND(MONTH(Tabla2[[#This Row],[FECHA CESE/BAJA]])=MONTH(TODAY()-30),YEAR(Tabla2[[#This Row],[FECHA CESE/BAJA]])=YEAR(TODAY())),MONTH(TODAY()-30)&amp;"-"&amp;YEAR(TODAY()),"Borrar")),"No aplica")</f>
        <v>No Aplica</v>
      </c>
      <c r="AD1371" t="str">
        <f>+IFERROR(IF(Tabla2[[#This Row],[FECHA INICIO DE LABORES EN OBRA]]="","No Aplica",IF(AND(MONTH(Tabla2[[#This Row],[FECHA INICIO DE LABORES EN OBRA]])=MONTH(TODAY()-30),YEAR(Tabla2[[#This Row],[FECHA INICIO DE LABORES EN OBRA]])=YEAR(TODAY())),MONTH(TODAY()-30)&amp;"-"&amp;YEAR(TODAY()),"No Aplica")),"No Aplica")</f>
        <v>No Aplica</v>
      </c>
    </row>
    <row r="1372" spans="1:30" x14ac:dyDescent="0.25">
      <c r="A1372" s="13" t="s">
        <v>5929</v>
      </c>
      <c r="B1372" s="15" t="s">
        <v>5930</v>
      </c>
      <c r="C1372" s="15" t="s">
        <v>5930</v>
      </c>
      <c r="D1372" s="15" t="s">
        <v>1888</v>
      </c>
      <c r="E1372" s="15" t="s">
        <v>1889</v>
      </c>
      <c r="F1372" s="39">
        <v>28906</v>
      </c>
      <c r="G1372" s="15">
        <v>2</v>
      </c>
      <c r="H1372" s="15" t="s">
        <v>2197</v>
      </c>
      <c r="I1372" s="15" t="s">
        <v>5946</v>
      </c>
      <c r="J1372" s="15" t="s">
        <v>6178</v>
      </c>
      <c r="K1372" s="15" t="s">
        <v>2030</v>
      </c>
      <c r="L1372" s="40" t="s">
        <v>6</v>
      </c>
      <c r="M1372" s="39"/>
      <c r="N1372" s="41" t="s">
        <v>2063</v>
      </c>
      <c r="O1372" s="39">
        <v>44896</v>
      </c>
      <c r="P1372" s="40">
        <v>1</v>
      </c>
      <c r="Q1372" s="40">
        <v>4</v>
      </c>
      <c r="R1372" s="40" t="str">
        <f>IFERROR(VLOOKUP(Tabla2[[#This Row],[CONTRATISTA PRNCIPAL]],Hoja1!$L$5:$M$9,2,FALSE),"CJV")</f>
        <v>CJV</v>
      </c>
      <c r="S1372" s="40" t="str">
        <f>IF(Tabla2[[#This Row],[EMPRESA]]=Tabla2[[#This Row],[CONTRATISTA PRNCIPAL]],"Principal","Secundaria")</f>
        <v>Principal</v>
      </c>
      <c r="T1372" s="42">
        <f>IFERROR(1/COUNTIF(Tabla2[CONTRATISTA PRNCIPAL],Tabla2[[#This Row],[CONTRATISTA PRNCIPAL]]),0)</f>
        <v>0.00641025641025641</v>
      </c>
      <c r="U1372" s="43">
        <f>IF(((TODAY()-Tabla2[[#This Row],[FECHA NACIMIENTO]])/365)&lt;18,"Corregir", IF(((TODAY()-Tabla2[[#This Row],[FECHA NACIMIENTO]])/365)&gt;80, "Corregir",ROUNDDOWN(((TODAY()-Tabla2[[#This Row],[FECHA NACIMIENTO]])/365),0)))</f>
        <v>44</v>
      </c>
      <c r="V13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72" s="44" t="str">
        <f>+IF(Tabla2[[#This Row],[Edad]]="Corregir","Corregir","Ok")</f>
        <v>Ok</v>
      </c>
      <c r="X1372" s="42" t="str">
        <f>+IFERROR(VLOOKUP(Tabla2[[#This Row],[DISTRITO SEGÚN DNI]],Hoja1!$A$2:$B$32,2,FALSE),"No")</f>
        <v>CALLAO</v>
      </c>
      <c r="Y1372" s="42" t="str">
        <f>IF(OR(LOWER(Tabla2[[#This Row],[GENERO]])="masculino", LOWER(Tabla2[[#This Row],[GENERO]])="femenino"),"OK","Corregir")</f>
        <v>OK</v>
      </c>
      <c r="Z1372" s="42" t="str">
        <f>+IF(Tabla2[[#This Row],[Nro. DNI / CE]]="","Corregir",IF(LEN(Tabla2[[#This Row],[Nro. DNI / CE]])&gt;=8,"OK","Corregir"))</f>
        <v>OK</v>
      </c>
      <c r="AA1372" s="42">
        <f>COUNTIF(Tabla2[APELLIDOS Y NOMBRES],Tabla2[[#This Row],[APELLIDOS Y NOMBRES]])</f>
        <v>1</v>
      </c>
      <c r="AB1372" s="42">
        <f>IF(Tabla2[[#This Row],[Trabajador]]&gt;1,1/Tabla2[[#This Row],[Trabajador]],Tabla2[[#This Row],[Trabajador]])</f>
        <v>1</v>
      </c>
      <c r="AC1372" t="str">
        <f>+IFERROR(IF(Tabla2[[#This Row],[FECHA CESE/BAJA]]="","No Aplica",IF(AND(MONTH(Tabla2[[#This Row],[FECHA CESE/BAJA]])=MONTH(TODAY()-30),YEAR(Tabla2[[#This Row],[FECHA CESE/BAJA]])=YEAR(TODAY())),MONTH(TODAY()-30)&amp;"-"&amp;YEAR(TODAY()),"Borrar")),"No aplica")</f>
        <v>No Aplica</v>
      </c>
      <c r="AD1372" t="str">
        <f>+IFERROR(IF(Tabla2[[#This Row],[FECHA INICIO DE LABORES EN OBRA]]="","No Aplica",IF(AND(MONTH(Tabla2[[#This Row],[FECHA INICIO DE LABORES EN OBRA]])=MONTH(TODAY()-30),YEAR(Tabla2[[#This Row],[FECHA INICIO DE LABORES EN OBRA]])=YEAR(TODAY())),MONTH(TODAY()-30)&amp;"-"&amp;YEAR(TODAY()),"No Aplica")),"No Aplica")</f>
        <v>No Aplica</v>
      </c>
    </row>
    <row r="1373" spans="1:30" x14ac:dyDescent="0.25">
      <c r="A1373" s="13" t="s">
        <v>5929</v>
      </c>
      <c r="B1373" s="15" t="s">
        <v>5930</v>
      </c>
      <c r="C1373" s="15" t="s">
        <v>5930</v>
      </c>
      <c r="D1373" s="15" t="s">
        <v>635</v>
      </c>
      <c r="E1373" s="15" t="s">
        <v>636</v>
      </c>
      <c r="F1373" s="39">
        <v>31809</v>
      </c>
      <c r="G1373" s="15">
        <v>2</v>
      </c>
      <c r="H1373" s="15" t="s">
        <v>2197</v>
      </c>
      <c r="I1373" s="15" t="s">
        <v>5946</v>
      </c>
      <c r="J1373" s="15" t="s">
        <v>6179</v>
      </c>
      <c r="K1373" s="15" t="s">
        <v>17</v>
      </c>
      <c r="L1373" s="40" t="s">
        <v>6</v>
      </c>
      <c r="M1373" s="39"/>
      <c r="N1373" s="41" t="s">
        <v>2063</v>
      </c>
      <c r="O1373" s="39">
        <v>44740</v>
      </c>
      <c r="P1373" s="40">
        <v>1</v>
      </c>
      <c r="Q1373" s="40">
        <v>4</v>
      </c>
      <c r="R1373" s="40" t="str">
        <f>IFERROR(VLOOKUP(Tabla2[[#This Row],[CONTRATISTA PRNCIPAL]],Hoja1!$L$5:$M$9,2,FALSE),"CJV")</f>
        <v>CJV</v>
      </c>
      <c r="S1373" s="40" t="str">
        <f>IF(Tabla2[[#This Row],[EMPRESA]]=Tabla2[[#This Row],[CONTRATISTA PRNCIPAL]],"Principal","Secundaria")</f>
        <v>Principal</v>
      </c>
      <c r="T1373" s="42">
        <f>IFERROR(1/COUNTIF(Tabla2[CONTRATISTA PRNCIPAL],Tabla2[[#This Row],[CONTRATISTA PRNCIPAL]]),0)</f>
        <v>0.00641025641025641</v>
      </c>
      <c r="U1373" s="43">
        <f>IF(((TODAY()-Tabla2[[#This Row],[FECHA NACIMIENTO]])/365)&lt;18,"Corregir", IF(((TODAY()-Tabla2[[#This Row],[FECHA NACIMIENTO]])/365)&gt;80, "Corregir",ROUNDDOWN(((TODAY()-Tabla2[[#This Row],[FECHA NACIMIENTO]])/365),0)))</f>
        <v>36</v>
      </c>
      <c r="V13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73" s="44" t="str">
        <f>+IF(Tabla2[[#This Row],[Edad]]="Corregir","Corregir","Ok")</f>
        <v>Ok</v>
      </c>
      <c r="X1373" s="42" t="str">
        <f>+IFERROR(VLOOKUP(Tabla2[[#This Row],[DISTRITO SEGÚN DNI]],Hoja1!$A$2:$B$32,2,FALSE),"No")</f>
        <v>ATE</v>
      </c>
      <c r="Y1373" s="42" t="str">
        <f>IF(OR(LOWER(Tabla2[[#This Row],[GENERO]])="masculino", LOWER(Tabla2[[#This Row],[GENERO]])="femenino"),"OK","Corregir")</f>
        <v>OK</v>
      </c>
      <c r="Z1373" s="42" t="str">
        <f>+IF(Tabla2[[#This Row],[Nro. DNI / CE]]="","Corregir",IF(LEN(Tabla2[[#This Row],[Nro. DNI / CE]])&gt;=8,"OK","Corregir"))</f>
        <v>OK</v>
      </c>
      <c r="AA1373" s="42">
        <f>COUNTIF(Tabla2[APELLIDOS Y NOMBRES],Tabla2[[#This Row],[APELLIDOS Y NOMBRES]])</f>
        <v>1</v>
      </c>
      <c r="AB1373" s="42">
        <f>IF(Tabla2[[#This Row],[Trabajador]]&gt;1,1/Tabla2[[#This Row],[Trabajador]],Tabla2[[#This Row],[Trabajador]])</f>
        <v>1</v>
      </c>
      <c r="AC1373" t="str">
        <f>+IFERROR(IF(Tabla2[[#This Row],[FECHA CESE/BAJA]]="","No Aplica",IF(AND(MONTH(Tabla2[[#This Row],[FECHA CESE/BAJA]])=MONTH(TODAY()-30),YEAR(Tabla2[[#This Row],[FECHA CESE/BAJA]])=YEAR(TODAY())),MONTH(TODAY()-30)&amp;"-"&amp;YEAR(TODAY()),"Borrar")),"No aplica")</f>
        <v>No Aplica</v>
      </c>
      <c r="AD1373" t="str">
        <f>+IFERROR(IF(Tabla2[[#This Row],[FECHA INICIO DE LABORES EN OBRA]]="","No Aplica",IF(AND(MONTH(Tabla2[[#This Row],[FECHA INICIO DE LABORES EN OBRA]])=MONTH(TODAY()-30),YEAR(Tabla2[[#This Row],[FECHA INICIO DE LABORES EN OBRA]])=YEAR(TODAY())),MONTH(TODAY()-30)&amp;"-"&amp;YEAR(TODAY()),"No Aplica")),"No Aplica")</f>
        <v>No Aplica</v>
      </c>
    </row>
    <row r="1374" spans="1:30" x14ac:dyDescent="0.25">
      <c r="A1374" s="13" t="s">
        <v>5929</v>
      </c>
      <c r="B1374" s="15" t="s">
        <v>5930</v>
      </c>
      <c r="C1374" s="15" t="s">
        <v>5930</v>
      </c>
      <c r="D1374" s="15" t="s">
        <v>6180</v>
      </c>
      <c r="E1374" s="15" t="s">
        <v>6181</v>
      </c>
      <c r="F1374" s="39">
        <v>31305</v>
      </c>
      <c r="G1374" s="15">
        <v>2</v>
      </c>
      <c r="H1374" s="15" t="s">
        <v>2197</v>
      </c>
      <c r="I1374" s="15" t="s">
        <v>5946</v>
      </c>
      <c r="J1374" s="15" t="s">
        <v>6146</v>
      </c>
      <c r="K1374" s="15" t="s">
        <v>2182</v>
      </c>
      <c r="L1374" s="40" t="s">
        <v>6</v>
      </c>
      <c r="M1374" s="39"/>
      <c r="N1374" s="41" t="s">
        <v>2063</v>
      </c>
      <c r="O1374" s="39">
        <v>45008</v>
      </c>
      <c r="P1374" s="40">
        <v>1</v>
      </c>
      <c r="Q1374" s="40">
        <v>4</v>
      </c>
      <c r="R1374" s="40" t="str">
        <f>IFERROR(VLOOKUP(Tabla2[[#This Row],[CONTRATISTA PRNCIPAL]],Hoja1!$L$5:$M$9,2,FALSE),"CJV")</f>
        <v>CJV</v>
      </c>
      <c r="S1374" s="40" t="str">
        <f>IF(Tabla2[[#This Row],[EMPRESA]]=Tabla2[[#This Row],[CONTRATISTA PRNCIPAL]],"Principal","Secundaria")</f>
        <v>Principal</v>
      </c>
      <c r="T1374" s="42">
        <f>IFERROR(1/COUNTIF(Tabla2[CONTRATISTA PRNCIPAL],Tabla2[[#This Row],[CONTRATISTA PRNCIPAL]]),0)</f>
        <v>0.00641025641025641</v>
      </c>
      <c r="U1374" s="43">
        <f>IF(((TODAY()-Tabla2[[#This Row],[FECHA NACIMIENTO]])/365)&lt;18,"Corregir", IF(((TODAY()-Tabla2[[#This Row],[FECHA NACIMIENTO]])/365)&gt;80, "Corregir",ROUNDDOWN(((TODAY()-Tabla2[[#This Row],[FECHA NACIMIENTO]])/365),0)))</f>
        <v>38</v>
      </c>
      <c r="V13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74" s="44" t="str">
        <f>+IF(Tabla2[[#This Row],[Edad]]="Corregir","Corregir","Ok")</f>
        <v>Ok</v>
      </c>
      <c r="X1374" s="42" t="str">
        <f>+IFERROR(VLOOKUP(Tabla2[[#This Row],[DISTRITO SEGÚN DNI]],Hoja1!$A$2:$B$32,2,FALSE),"No")</f>
        <v>No</v>
      </c>
      <c r="Y1374" s="42" t="str">
        <f>IF(OR(LOWER(Tabla2[[#This Row],[GENERO]])="masculino", LOWER(Tabla2[[#This Row],[GENERO]])="femenino"),"OK","Corregir")</f>
        <v>OK</v>
      </c>
      <c r="Z1374" s="42" t="str">
        <f>+IF(Tabla2[[#This Row],[Nro. DNI / CE]]="","Corregir",IF(LEN(Tabla2[[#This Row],[Nro. DNI / CE]])&gt;=8,"OK","Corregir"))</f>
        <v>OK</v>
      </c>
      <c r="AA1374" s="42">
        <f>COUNTIF(Tabla2[APELLIDOS Y NOMBRES],Tabla2[[#This Row],[APELLIDOS Y NOMBRES]])</f>
        <v>1</v>
      </c>
      <c r="AB1374" s="42">
        <f>IF(Tabla2[[#This Row],[Trabajador]]&gt;1,1/Tabla2[[#This Row],[Trabajador]],Tabla2[[#This Row],[Trabajador]])</f>
        <v>1</v>
      </c>
      <c r="AC1374" t="str">
        <f>+IFERROR(IF(Tabla2[[#This Row],[FECHA CESE/BAJA]]="","No Aplica",IF(AND(MONTH(Tabla2[[#This Row],[FECHA CESE/BAJA]])=MONTH(TODAY()-30),YEAR(Tabla2[[#This Row],[FECHA CESE/BAJA]])=YEAR(TODAY())),MONTH(TODAY()-30)&amp;"-"&amp;YEAR(TODAY()),"Borrar")),"No aplica")</f>
        <v>No Aplica</v>
      </c>
      <c r="AD1374" t="str">
        <f>+IFERROR(IF(Tabla2[[#This Row],[FECHA INICIO DE LABORES EN OBRA]]="","No Aplica",IF(AND(MONTH(Tabla2[[#This Row],[FECHA INICIO DE LABORES EN OBRA]])=MONTH(TODAY()-30),YEAR(Tabla2[[#This Row],[FECHA INICIO DE LABORES EN OBRA]])=YEAR(TODAY())),MONTH(TODAY()-30)&amp;"-"&amp;YEAR(TODAY()),"No Aplica")),"No Aplica")</f>
        <v>No Aplica</v>
      </c>
    </row>
    <row r="1375" spans="1:30" x14ac:dyDescent="0.25">
      <c r="A1375" s="13" t="s">
        <v>5929</v>
      </c>
      <c r="B1375" s="15" t="s">
        <v>5930</v>
      </c>
      <c r="C1375" s="15" t="s">
        <v>5930</v>
      </c>
      <c r="D1375" s="15" t="s">
        <v>6182</v>
      </c>
      <c r="E1375" s="15" t="s">
        <v>6183</v>
      </c>
      <c r="F1375" s="39">
        <v>30858</v>
      </c>
      <c r="G1375" s="15">
        <v>2</v>
      </c>
      <c r="H1375" s="15" t="s">
        <v>2197</v>
      </c>
      <c r="I1375" s="15" t="s">
        <v>5933</v>
      </c>
      <c r="J1375" s="15" t="s">
        <v>6174</v>
      </c>
      <c r="K1375" s="15" t="s">
        <v>2182</v>
      </c>
      <c r="L1375" s="40" t="s">
        <v>6</v>
      </c>
      <c r="M1375" s="39"/>
      <c r="N1375" s="41" t="s">
        <v>2063</v>
      </c>
      <c r="O1375" s="39">
        <v>45086</v>
      </c>
      <c r="P1375" s="40">
        <v>1</v>
      </c>
      <c r="Q1375" s="40">
        <v>4</v>
      </c>
      <c r="R1375" s="40" t="str">
        <f>IFERROR(VLOOKUP(Tabla2[[#This Row],[CONTRATISTA PRNCIPAL]],Hoja1!$L$5:$M$9,2,FALSE),"CJV")</f>
        <v>CJV</v>
      </c>
      <c r="S1375" s="40" t="str">
        <f>IF(Tabla2[[#This Row],[EMPRESA]]=Tabla2[[#This Row],[CONTRATISTA PRNCIPAL]],"Principal","Secundaria")</f>
        <v>Principal</v>
      </c>
      <c r="T1375" s="42">
        <f>IFERROR(1/COUNTIF(Tabla2[CONTRATISTA PRNCIPAL],Tabla2[[#This Row],[CONTRATISTA PRNCIPAL]]),0)</f>
        <v>0.00641025641025641</v>
      </c>
      <c r="U1375" s="43">
        <f>IF(((TODAY()-Tabla2[[#This Row],[FECHA NACIMIENTO]])/365)&lt;18,"Corregir", IF(((TODAY()-Tabla2[[#This Row],[FECHA NACIMIENTO]])/365)&gt;80, "Corregir",ROUNDDOWN(((TODAY()-Tabla2[[#This Row],[FECHA NACIMIENTO]])/365),0)))</f>
        <v>39</v>
      </c>
      <c r="V13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75" s="44" t="str">
        <f>+IF(Tabla2[[#This Row],[Edad]]="Corregir","Corregir","Ok")</f>
        <v>Ok</v>
      </c>
      <c r="X1375" s="42" t="str">
        <f>+IFERROR(VLOOKUP(Tabla2[[#This Row],[DISTRITO SEGÚN DNI]],Hoja1!$A$2:$B$32,2,FALSE),"No")</f>
        <v>No</v>
      </c>
      <c r="Y1375" s="42" t="str">
        <f>IF(OR(LOWER(Tabla2[[#This Row],[GENERO]])="masculino", LOWER(Tabla2[[#This Row],[GENERO]])="femenino"),"OK","Corregir")</f>
        <v>OK</v>
      </c>
      <c r="Z1375" s="42" t="str">
        <f>+IF(Tabla2[[#This Row],[Nro. DNI / CE]]="","Corregir",IF(LEN(Tabla2[[#This Row],[Nro. DNI / CE]])&gt;=8,"OK","Corregir"))</f>
        <v>OK</v>
      </c>
      <c r="AA1375" s="42">
        <f>COUNTIF(Tabla2[APELLIDOS Y NOMBRES],Tabla2[[#This Row],[APELLIDOS Y NOMBRES]])</f>
        <v>1</v>
      </c>
      <c r="AB1375" s="42">
        <f>IF(Tabla2[[#This Row],[Trabajador]]&gt;1,1/Tabla2[[#This Row],[Trabajador]],Tabla2[[#This Row],[Trabajador]])</f>
        <v>1</v>
      </c>
      <c r="AC1375" t="str">
        <f>+IFERROR(IF(Tabla2[[#This Row],[FECHA CESE/BAJA]]="","No Aplica",IF(AND(MONTH(Tabla2[[#This Row],[FECHA CESE/BAJA]])=MONTH(TODAY()-30),YEAR(Tabla2[[#This Row],[FECHA CESE/BAJA]])=YEAR(TODAY())),MONTH(TODAY()-30)&amp;"-"&amp;YEAR(TODAY()),"Borrar")),"No aplica")</f>
        <v>No Aplica</v>
      </c>
      <c r="AD1375" t="str">
        <f>+IFERROR(IF(Tabla2[[#This Row],[FECHA INICIO DE LABORES EN OBRA]]="","No Aplica",IF(AND(MONTH(Tabla2[[#This Row],[FECHA INICIO DE LABORES EN OBRA]])=MONTH(TODAY()-30),YEAR(Tabla2[[#This Row],[FECHA INICIO DE LABORES EN OBRA]])=YEAR(TODAY())),MONTH(TODAY()-30)&amp;"-"&amp;YEAR(TODAY()),"No Aplica")),"No Aplica")</f>
        <v>No Aplica</v>
      </c>
    </row>
    <row r="1376" spans="1:30" x14ac:dyDescent="0.25">
      <c r="A1376" s="13" t="s">
        <v>5929</v>
      </c>
      <c r="B1376" s="15" t="s">
        <v>5930</v>
      </c>
      <c r="C1376" s="15" t="s">
        <v>5930</v>
      </c>
      <c r="D1376" s="15" t="s">
        <v>6184</v>
      </c>
      <c r="E1376" s="15" t="s">
        <v>6185</v>
      </c>
      <c r="F1376" s="39">
        <v>33451</v>
      </c>
      <c r="G1376" s="15">
        <v>2</v>
      </c>
      <c r="H1376" s="15" t="s">
        <v>2751</v>
      </c>
      <c r="I1376" s="15" t="s">
        <v>2060</v>
      </c>
      <c r="J1376" s="15" t="s">
        <v>6070</v>
      </c>
      <c r="K1376" s="15" t="s">
        <v>2190</v>
      </c>
      <c r="L1376" s="40" t="s">
        <v>6</v>
      </c>
      <c r="M1376" s="39"/>
      <c r="N1376" s="41" t="s">
        <v>2063</v>
      </c>
      <c r="O1376" s="39">
        <v>44923</v>
      </c>
      <c r="P1376" s="40">
        <v>1</v>
      </c>
      <c r="Q1376" s="40">
        <v>4</v>
      </c>
      <c r="R1376" s="40" t="str">
        <f>IFERROR(VLOOKUP(Tabla2[[#This Row],[CONTRATISTA PRNCIPAL]],Hoja1!$L$5:$M$9,2,FALSE),"CJV")</f>
        <v>CJV</v>
      </c>
      <c r="S1376" s="40" t="str">
        <f>IF(Tabla2[[#This Row],[EMPRESA]]=Tabla2[[#This Row],[CONTRATISTA PRNCIPAL]],"Principal","Secundaria")</f>
        <v>Principal</v>
      </c>
      <c r="T1376" s="42">
        <f>IFERROR(1/COUNTIF(Tabla2[CONTRATISTA PRNCIPAL],Tabla2[[#This Row],[CONTRATISTA PRNCIPAL]]),0)</f>
        <v>0.00641025641025641</v>
      </c>
      <c r="U1376" s="43">
        <f>IF(((TODAY()-Tabla2[[#This Row],[FECHA NACIMIENTO]])/365)&lt;18,"Corregir", IF(((TODAY()-Tabla2[[#This Row],[FECHA NACIMIENTO]])/365)&gt;80, "Corregir",ROUNDDOWN(((TODAY()-Tabla2[[#This Row],[FECHA NACIMIENTO]])/365),0)))</f>
        <v>32</v>
      </c>
      <c r="V13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76" s="44" t="str">
        <f>+IF(Tabla2[[#This Row],[Edad]]="Corregir","Corregir","Ok")</f>
        <v>Ok</v>
      </c>
      <c r="X1376" s="42" t="str">
        <f>+IFERROR(VLOOKUP(Tabla2[[#This Row],[DISTRITO SEGÚN DNI]],Hoja1!$A$2:$B$32,2,FALSE),"No")</f>
        <v>No</v>
      </c>
      <c r="Y1376" s="42" t="str">
        <f>IF(OR(LOWER(Tabla2[[#This Row],[GENERO]])="masculino", LOWER(Tabla2[[#This Row],[GENERO]])="femenino"),"OK","Corregir")</f>
        <v>OK</v>
      </c>
      <c r="Z1376" s="42" t="str">
        <f>+IF(Tabla2[[#This Row],[Nro. DNI / CE]]="","Corregir",IF(LEN(Tabla2[[#This Row],[Nro. DNI / CE]])&gt;=8,"OK","Corregir"))</f>
        <v>OK</v>
      </c>
      <c r="AA1376" s="42">
        <f>COUNTIF(Tabla2[APELLIDOS Y NOMBRES],Tabla2[[#This Row],[APELLIDOS Y NOMBRES]])</f>
        <v>1</v>
      </c>
      <c r="AB1376" s="42">
        <f>IF(Tabla2[[#This Row],[Trabajador]]&gt;1,1/Tabla2[[#This Row],[Trabajador]],Tabla2[[#This Row],[Trabajador]])</f>
        <v>1</v>
      </c>
      <c r="AC1376" t="str">
        <f>+IFERROR(IF(Tabla2[[#This Row],[FECHA CESE/BAJA]]="","No Aplica",IF(AND(MONTH(Tabla2[[#This Row],[FECHA CESE/BAJA]])=MONTH(TODAY()-30),YEAR(Tabla2[[#This Row],[FECHA CESE/BAJA]])=YEAR(TODAY())),MONTH(TODAY()-30)&amp;"-"&amp;YEAR(TODAY()),"Borrar")),"No aplica")</f>
        <v>No Aplica</v>
      </c>
      <c r="AD1376" t="str">
        <f>+IFERROR(IF(Tabla2[[#This Row],[FECHA INICIO DE LABORES EN OBRA]]="","No Aplica",IF(AND(MONTH(Tabla2[[#This Row],[FECHA INICIO DE LABORES EN OBRA]])=MONTH(TODAY()-30),YEAR(Tabla2[[#This Row],[FECHA INICIO DE LABORES EN OBRA]])=YEAR(TODAY())),MONTH(TODAY()-30)&amp;"-"&amp;YEAR(TODAY()),"No Aplica")),"No Aplica")</f>
        <v>No Aplica</v>
      </c>
    </row>
    <row r="1377" spans="1:30" x14ac:dyDescent="0.25">
      <c r="A1377" s="13" t="s">
        <v>5929</v>
      </c>
      <c r="B1377" s="15" t="s">
        <v>5930</v>
      </c>
      <c r="C1377" s="15" t="s">
        <v>5930</v>
      </c>
      <c r="D1377" s="15" t="s">
        <v>6186</v>
      </c>
      <c r="E1377" s="15" t="s">
        <v>6187</v>
      </c>
      <c r="F1377" s="39">
        <v>34275</v>
      </c>
      <c r="G1377" s="15">
        <v>2</v>
      </c>
      <c r="H1377" s="15" t="s">
        <v>2197</v>
      </c>
      <c r="I1377" s="15" t="s">
        <v>5933</v>
      </c>
      <c r="J1377" s="15" t="s">
        <v>6188</v>
      </c>
      <c r="K1377" s="15" t="s">
        <v>2294</v>
      </c>
      <c r="L1377" s="40" t="s">
        <v>6</v>
      </c>
      <c r="M1377" s="39"/>
      <c r="N1377" s="41" t="s">
        <v>2063</v>
      </c>
      <c r="O1377" s="39">
        <v>45078</v>
      </c>
      <c r="P1377" s="40">
        <v>1</v>
      </c>
      <c r="Q1377" s="40">
        <v>4</v>
      </c>
      <c r="R1377" s="40" t="str">
        <f>IFERROR(VLOOKUP(Tabla2[[#This Row],[CONTRATISTA PRNCIPAL]],Hoja1!$L$5:$M$9,2,FALSE),"CJV")</f>
        <v>CJV</v>
      </c>
      <c r="S1377" s="40" t="str">
        <f>IF(Tabla2[[#This Row],[EMPRESA]]=Tabla2[[#This Row],[CONTRATISTA PRNCIPAL]],"Principal","Secundaria")</f>
        <v>Principal</v>
      </c>
      <c r="T1377" s="42">
        <f>IFERROR(1/COUNTIF(Tabla2[CONTRATISTA PRNCIPAL],Tabla2[[#This Row],[CONTRATISTA PRNCIPAL]]),0)</f>
        <v>0.00641025641025641</v>
      </c>
      <c r="U1377" s="43">
        <f>IF(((TODAY()-Tabla2[[#This Row],[FECHA NACIMIENTO]])/365)&lt;18,"Corregir", IF(((TODAY()-Tabla2[[#This Row],[FECHA NACIMIENTO]])/365)&gt;80, "Corregir",ROUNDDOWN(((TODAY()-Tabla2[[#This Row],[FECHA NACIMIENTO]])/365),0)))</f>
        <v>29</v>
      </c>
      <c r="V13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77" s="44" t="str">
        <f>+IF(Tabla2[[#This Row],[Edad]]="Corregir","Corregir","Ok")</f>
        <v>Ok</v>
      </c>
      <c r="X1377" s="42" t="str">
        <f>+IFERROR(VLOOKUP(Tabla2[[#This Row],[DISTRITO SEGÚN DNI]],Hoja1!$A$2:$B$32,2,FALSE),"No")</f>
        <v>No</v>
      </c>
      <c r="Y1377" s="42" t="str">
        <f>IF(OR(LOWER(Tabla2[[#This Row],[GENERO]])="masculino", LOWER(Tabla2[[#This Row],[GENERO]])="femenino"),"OK","Corregir")</f>
        <v>OK</v>
      </c>
      <c r="Z1377" s="42" t="str">
        <f>+IF(Tabla2[[#This Row],[Nro. DNI / CE]]="","Corregir",IF(LEN(Tabla2[[#This Row],[Nro. DNI / CE]])&gt;=8,"OK","Corregir"))</f>
        <v>OK</v>
      </c>
      <c r="AA1377" s="42">
        <f>COUNTIF(Tabla2[APELLIDOS Y NOMBRES],Tabla2[[#This Row],[APELLIDOS Y NOMBRES]])</f>
        <v>1</v>
      </c>
      <c r="AB1377" s="42">
        <f>IF(Tabla2[[#This Row],[Trabajador]]&gt;1,1/Tabla2[[#This Row],[Trabajador]],Tabla2[[#This Row],[Trabajador]])</f>
        <v>1</v>
      </c>
      <c r="AC1377" t="str">
        <f>+IFERROR(IF(Tabla2[[#This Row],[FECHA CESE/BAJA]]="","No Aplica",IF(AND(MONTH(Tabla2[[#This Row],[FECHA CESE/BAJA]])=MONTH(TODAY()-30),YEAR(Tabla2[[#This Row],[FECHA CESE/BAJA]])=YEAR(TODAY())),MONTH(TODAY()-30)&amp;"-"&amp;YEAR(TODAY()),"Borrar")),"No aplica")</f>
        <v>No Aplica</v>
      </c>
      <c r="AD1377" t="str">
        <f>+IFERROR(IF(Tabla2[[#This Row],[FECHA INICIO DE LABORES EN OBRA]]="","No Aplica",IF(AND(MONTH(Tabla2[[#This Row],[FECHA INICIO DE LABORES EN OBRA]])=MONTH(TODAY()-30),YEAR(Tabla2[[#This Row],[FECHA INICIO DE LABORES EN OBRA]])=YEAR(TODAY())),MONTH(TODAY()-30)&amp;"-"&amp;YEAR(TODAY()),"No Aplica")),"No Aplica")</f>
        <v>No Aplica</v>
      </c>
    </row>
    <row r="1378" spans="1:30" x14ac:dyDescent="0.25">
      <c r="A1378" s="13" t="s">
        <v>5929</v>
      </c>
      <c r="B1378" s="15" t="s">
        <v>5930</v>
      </c>
      <c r="C1378" s="15" t="s">
        <v>5930</v>
      </c>
      <c r="D1378" s="15" t="s">
        <v>1890</v>
      </c>
      <c r="E1378" s="15" t="s">
        <v>1891</v>
      </c>
      <c r="F1378" s="39">
        <v>33971</v>
      </c>
      <c r="G1378" s="15">
        <v>2</v>
      </c>
      <c r="H1378" s="15" t="s">
        <v>2197</v>
      </c>
      <c r="I1378" s="15" t="s">
        <v>5946</v>
      </c>
      <c r="J1378" s="15" t="s">
        <v>6178</v>
      </c>
      <c r="K1378" s="15" t="s">
        <v>2030</v>
      </c>
      <c r="L1378" s="40" t="s">
        <v>6</v>
      </c>
      <c r="M1378" s="39"/>
      <c r="N1378" s="41" t="s">
        <v>2063</v>
      </c>
      <c r="O1378" s="39">
        <v>44893</v>
      </c>
      <c r="P1378" s="40">
        <v>1</v>
      </c>
      <c r="Q1378" s="40">
        <v>4</v>
      </c>
      <c r="R1378" s="40" t="str">
        <f>IFERROR(VLOOKUP(Tabla2[[#This Row],[CONTRATISTA PRNCIPAL]],Hoja1!$L$5:$M$9,2,FALSE),"CJV")</f>
        <v>CJV</v>
      </c>
      <c r="S1378" s="40" t="str">
        <f>IF(Tabla2[[#This Row],[EMPRESA]]=Tabla2[[#This Row],[CONTRATISTA PRNCIPAL]],"Principal","Secundaria")</f>
        <v>Principal</v>
      </c>
      <c r="T1378" s="42">
        <f>IFERROR(1/COUNTIF(Tabla2[CONTRATISTA PRNCIPAL],Tabla2[[#This Row],[CONTRATISTA PRNCIPAL]]),0)</f>
        <v>0.00641025641025641</v>
      </c>
      <c r="U1378" s="43">
        <f>IF(((TODAY()-Tabla2[[#This Row],[FECHA NACIMIENTO]])/365)&lt;18,"Corregir", IF(((TODAY()-Tabla2[[#This Row],[FECHA NACIMIENTO]])/365)&gt;80, "Corregir",ROUNDDOWN(((TODAY()-Tabla2[[#This Row],[FECHA NACIMIENTO]])/365),0)))</f>
        <v>30</v>
      </c>
      <c r="V13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78" s="44" t="str">
        <f>+IF(Tabla2[[#This Row],[Edad]]="Corregir","Corregir","Ok")</f>
        <v>Ok</v>
      </c>
      <c r="X1378" s="42" t="str">
        <f>+IFERROR(VLOOKUP(Tabla2[[#This Row],[DISTRITO SEGÚN DNI]],Hoja1!$A$2:$B$32,2,FALSE),"No")</f>
        <v>CALLAO</v>
      </c>
      <c r="Y1378" s="42" t="str">
        <f>IF(OR(LOWER(Tabla2[[#This Row],[GENERO]])="masculino", LOWER(Tabla2[[#This Row],[GENERO]])="femenino"),"OK","Corregir")</f>
        <v>OK</v>
      </c>
      <c r="Z1378" s="42" t="str">
        <f>+IF(Tabla2[[#This Row],[Nro. DNI / CE]]="","Corregir",IF(LEN(Tabla2[[#This Row],[Nro. DNI / CE]])&gt;=8,"OK","Corregir"))</f>
        <v>OK</v>
      </c>
      <c r="AA1378" s="42">
        <f>COUNTIF(Tabla2[APELLIDOS Y NOMBRES],Tabla2[[#This Row],[APELLIDOS Y NOMBRES]])</f>
        <v>1</v>
      </c>
      <c r="AB1378" s="42">
        <f>IF(Tabla2[[#This Row],[Trabajador]]&gt;1,1/Tabla2[[#This Row],[Trabajador]],Tabla2[[#This Row],[Trabajador]])</f>
        <v>1</v>
      </c>
      <c r="AC1378" t="str">
        <f>+IFERROR(IF(Tabla2[[#This Row],[FECHA CESE/BAJA]]="","No Aplica",IF(AND(MONTH(Tabla2[[#This Row],[FECHA CESE/BAJA]])=MONTH(TODAY()-30),YEAR(Tabla2[[#This Row],[FECHA CESE/BAJA]])=YEAR(TODAY())),MONTH(TODAY()-30)&amp;"-"&amp;YEAR(TODAY()),"Borrar")),"No aplica")</f>
        <v>No Aplica</v>
      </c>
      <c r="AD1378" t="str">
        <f>+IFERROR(IF(Tabla2[[#This Row],[FECHA INICIO DE LABORES EN OBRA]]="","No Aplica",IF(AND(MONTH(Tabla2[[#This Row],[FECHA INICIO DE LABORES EN OBRA]])=MONTH(TODAY()-30),YEAR(Tabla2[[#This Row],[FECHA INICIO DE LABORES EN OBRA]])=YEAR(TODAY())),MONTH(TODAY()-30)&amp;"-"&amp;YEAR(TODAY()),"No Aplica")),"No Aplica")</f>
        <v>No Aplica</v>
      </c>
    </row>
    <row r="1379" spans="1:30" x14ac:dyDescent="0.25">
      <c r="A1379" s="13" t="s">
        <v>5929</v>
      </c>
      <c r="B1379" s="15" t="s">
        <v>5930</v>
      </c>
      <c r="C1379" s="15" t="s">
        <v>5930</v>
      </c>
      <c r="D1379" s="15" t="s">
        <v>874</v>
      </c>
      <c r="E1379" s="15" t="s">
        <v>875</v>
      </c>
      <c r="F1379" s="39">
        <v>36477</v>
      </c>
      <c r="G1379" s="15">
        <v>2</v>
      </c>
      <c r="H1379" s="15" t="s">
        <v>2317</v>
      </c>
      <c r="I1379" s="15" t="s">
        <v>5946</v>
      </c>
      <c r="J1379" s="15" t="s">
        <v>6095</v>
      </c>
      <c r="K1379" s="15" t="s">
        <v>27</v>
      </c>
      <c r="L1379" s="40" t="s">
        <v>6</v>
      </c>
      <c r="M1379" s="39"/>
      <c r="N1379" s="41" t="s">
        <v>2063</v>
      </c>
      <c r="O1379" s="39">
        <v>44734</v>
      </c>
      <c r="P1379" s="40">
        <v>1</v>
      </c>
      <c r="Q1379" s="40">
        <v>4</v>
      </c>
      <c r="R1379" s="40" t="str">
        <f>IFERROR(VLOOKUP(Tabla2[[#This Row],[CONTRATISTA PRNCIPAL]],Hoja1!$L$5:$M$9,2,FALSE),"CJV")</f>
        <v>CJV</v>
      </c>
      <c r="S1379" s="40" t="str">
        <f>IF(Tabla2[[#This Row],[EMPRESA]]=Tabla2[[#This Row],[CONTRATISTA PRNCIPAL]],"Principal","Secundaria")</f>
        <v>Principal</v>
      </c>
      <c r="T1379" s="42">
        <f>IFERROR(1/COUNTIF(Tabla2[CONTRATISTA PRNCIPAL],Tabla2[[#This Row],[CONTRATISTA PRNCIPAL]]),0)</f>
        <v>0.00641025641025641</v>
      </c>
      <c r="U1379" s="43">
        <f>IF(((TODAY()-Tabla2[[#This Row],[FECHA NACIMIENTO]])/365)&lt;18,"Corregir", IF(((TODAY()-Tabla2[[#This Row],[FECHA NACIMIENTO]])/365)&gt;80, "Corregir",ROUNDDOWN(((TODAY()-Tabla2[[#This Row],[FECHA NACIMIENTO]])/365),0)))</f>
        <v>23</v>
      </c>
      <c r="V13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379" s="44" t="str">
        <f>+IF(Tabla2[[#This Row],[Edad]]="Corregir","Corregir","Ok")</f>
        <v>Ok</v>
      </c>
      <c r="X1379" s="42" t="str">
        <f>+IFERROR(VLOOKUP(Tabla2[[#This Row],[DISTRITO SEGÚN DNI]],Hoja1!$A$2:$B$32,2,FALSE),"No")</f>
        <v>CALLAO</v>
      </c>
      <c r="Y1379" s="42" t="str">
        <f>IF(OR(LOWER(Tabla2[[#This Row],[GENERO]])="masculino", LOWER(Tabla2[[#This Row],[GENERO]])="femenino"),"OK","Corregir")</f>
        <v>OK</v>
      </c>
      <c r="Z1379" s="42" t="str">
        <f>+IF(Tabla2[[#This Row],[Nro. DNI / CE]]="","Corregir",IF(LEN(Tabla2[[#This Row],[Nro. DNI / CE]])&gt;=8,"OK","Corregir"))</f>
        <v>OK</v>
      </c>
      <c r="AA1379" s="42">
        <f>COUNTIF(Tabla2[APELLIDOS Y NOMBRES],Tabla2[[#This Row],[APELLIDOS Y NOMBRES]])</f>
        <v>1</v>
      </c>
      <c r="AB1379" s="42">
        <f>IF(Tabla2[[#This Row],[Trabajador]]&gt;1,1/Tabla2[[#This Row],[Trabajador]],Tabla2[[#This Row],[Trabajador]])</f>
        <v>1</v>
      </c>
      <c r="AC1379" t="str">
        <f>+IFERROR(IF(Tabla2[[#This Row],[FECHA CESE/BAJA]]="","No Aplica",IF(AND(MONTH(Tabla2[[#This Row],[FECHA CESE/BAJA]])=MONTH(TODAY()-30),YEAR(Tabla2[[#This Row],[FECHA CESE/BAJA]])=YEAR(TODAY())),MONTH(TODAY()-30)&amp;"-"&amp;YEAR(TODAY()),"Borrar")),"No aplica")</f>
        <v>No Aplica</v>
      </c>
      <c r="AD1379" t="str">
        <f>+IFERROR(IF(Tabla2[[#This Row],[FECHA INICIO DE LABORES EN OBRA]]="","No Aplica",IF(AND(MONTH(Tabla2[[#This Row],[FECHA INICIO DE LABORES EN OBRA]])=MONTH(TODAY()-30),YEAR(Tabla2[[#This Row],[FECHA INICIO DE LABORES EN OBRA]])=YEAR(TODAY())),MONTH(TODAY()-30)&amp;"-"&amp;YEAR(TODAY()),"No Aplica")),"No Aplica")</f>
        <v>No Aplica</v>
      </c>
    </row>
    <row r="1380" spans="1:30" x14ac:dyDescent="0.25">
      <c r="A1380" s="13" t="s">
        <v>5929</v>
      </c>
      <c r="B1380" s="15" t="s">
        <v>5930</v>
      </c>
      <c r="C1380" s="15" t="s">
        <v>5930</v>
      </c>
      <c r="D1380" s="15" t="s">
        <v>6189</v>
      </c>
      <c r="E1380" s="15" t="s">
        <v>6190</v>
      </c>
      <c r="F1380" s="39">
        <v>30679</v>
      </c>
      <c r="G1380" s="15">
        <v>2</v>
      </c>
      <c r="H1380" s="15" t="s">
        <v>2197</v>
      </c>
      <c r="I1380" s="15" t="s">
        <v>5946</v>
      </c>
      <c r="J1380" s="15" t="s">
        <v>6191</v>
      </c>
      <c r="K1380" s="15" t="s">
        <v>2242</v>
      </c>
      <c r="L1380" s="40" t="s">
        <v>6</v>
      </c>
      <c r="M1380" s="39"/>
      <c r="N1380" s="41" t="s">
        <v>2063</v>
      </c>
      <c r="O1380" s="39">
        <v>45008</v>
      </c>
      <c r="P1380" s="40">
        <v>1</v>
      </c>
      <c r="Q1380" s="40">
        <v>4</v>
      </c>
      <c r="R1380" s="40" t="str">
        <f>IFERROR(VLOOKUP(Tabla2[[#This Row],[CONTRATISTA PRNCIPAL]],Hoja1!$L$5:$M$9,2,FALSE),"CJV")</f>
        <v>CJV</v>
      </c>
      <c r="S1380" s="40" t="str">
        <f>IF(Tabla2[[#This Row],[EMPRESA]]=Tabla2[[#This Row],[CONTRATISTA PRNCIPAL]],"Principal","Secundaria")</f>
        <v>Principal</v>
      </c>
      <c r="T1380" s="42">
        <f>IFERROR(1/COUNTIF(Tabla2[CONTRATISTA PRNCIPAL],Tabla2[[#This Row],[CONTRATISTA PRNCIPAL]]),0)</f>
        <v>0.00641025641025641</v>
      </c>
      <c r="U1380" s="43">
        <f>IF(((TODAY()-Tabla2[[#This Row],[FECHA NACIMIENTO]])/365)&lt;18,"Corregir", IF(((TODAY()-Tabla2[[#This Row],[FECHA NACIMIENTO]])/365)&gt;80, "Corregir",ROUNDDOWN(((TODAY()-Tabla2[[#This Row],[FECHA NACIMIENTO]])/365),0)))</f>
        <v>39</v>
      </c>
      <c r="V13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80" s="44" t="str">
        <f>+IF(Tabla2[[#This Row],[Edad]]="Corregir","Corregir","Ok")</f>
        <v>Ok</v>
      </c>
      <c r="X1380" s="42" t="str">
        <f>+IFERROR(VLOOKUP(Tabla2[[#This Row],[DISTRITO SEGÚN DNI]],Hoja1!$A$2:$B$32,2,FALSE),"No")</f>
        <v>No</v>
      </c>
      <c r="Y1380" s="42" t="str">
        <f>IF(OR(LOWER(Tabla2[[#This Row],[GENERO]])="masculino", LOWER(Tabla2[[#This Row],[GENERO]])="femenino"),"OK","Corregir")</f>
        <v>OK</v>
      </c>
      <c r="Z1380" s="42" t="str">
        <f>+IF(Tabla2[[#This Row],[Nro. DNI / CE]]="","Corregir",IF(LEN(Tabla2[[#This Row],[Nro. DNI / CE]])&gt;=8,"OK","Corregir"))</f>
        <v>OK</v>
      </c>
      <c r="AA1380" s="42">
        <f>COUNTIF(Tabla2[APELLIDOS Y NOMBRES],Tabla2[[#This Row],[APELLIDOS Y NOMBRES]])</f>
        <v>1</v>
      </c>
      <c r="AB1380" s="42">
        <f>IF(Tabla2[[#This Row],[Trabajador]]&gt;1,1/Tabla2[[#This Row],[Trabajador]],Tabla2[[#This Row],[Trabajador]])</f>
        <v>1</v>
      </c>
      <c r="AC1380" t="str">
        <f>+IFERROR(IF(Tabla2[[#This Row],[FECHA CESE/BAJA]]="","No Aplica",IF(AND(MONTH(Tabla2[[#This Row],[FECHA CESE/BAJA]])=MONTH(TODAY()-30),YEAR(Tabla2[[#This Row],[FECHA CESE/BAJA]])=YEAR(TODAY())),MONTH(TODAY()-30)&amp;"-"&amp;YEAR(TODAY()),"Borrar")),"No aplica")</f>
        <v>No Aplica</v>
      </c>
      <c r="AD1380" t="str">
        <f>+IFERROR(IF(Tabla2[[#This Row],[FECHA INICIO DE LABORES EN OBRA]]="","No Aplica",IF(AND(MONTH(Tabla2[[#This Row],[FECHA INICIO DE LABORES EN OBRA]])=MONTH(TODAY()-30),YEAR(Tabla2[[#This Row],[FECHA INICIO DE LABORES EN OBRA]])=YEAR(TODAY())),MONTH(TODAY()-30)&amp;"-"&amp;YEAR(TODAY()),"No Aplica")),"No Aplica")</f>
        <v>No Aplica</v>
      </c>
    </row>
    <row r="1381" spans="1:30" x14ac:dyDescent="0.25">
      <c r="A1381" s="13" t="s">
        <v>5929</v>
      </c>
      <c r="B1381" s="15" t="s">
        <v>5930</v>
      </c>
      <c r="C1381" s="15" t="s">
        <v>5930</v>
      </c>
      <c r="D1381" s="15">
        <v>40242547</v>
      </c>
      <c r="E1381" s="15" t="s">
        <v>6192</v>
      </c>
      <c r="F1381" s="39">
        <v>28150</v>
      </c>
      <c r="G1381" s="15">
        <v>2</v>
      </c>
      <c r="H1381" s="15" t="s">
        <v>2197</v>
      </c>
      <c r="I1381" s="15" t="s">
        <v>2060</v>
      </c>
      <c r="J1381" s="15" t="s">
        <v>6193</v>
      </c>
      <c r="K1381" s="15" t="s">
        <v>2237</v>
      </c>
      <c r="L1381" s="40" t="s">
        <v>6</v>
      </c>
      <c r="M1381" s="39"/>
      <c r="N1381" s="41" t="s">
        <v>2063</v>
      </c>
      <c r="O1381" s="39">
        <v>44880</v>
      </c>
      <c r="P1381" s="40">
        <v>1</v>
      </c>
      <c r="Q1381" s="40">
        <v>4</v>
      </c>
      <c r="R1381" s="40" t="str">
        <f>IFERROR(VLOOKUP(Tabla2[[#This Row],[CONTRATISTA PRNCIPAL]],Hoja1!$L$5:$M$9,2,FALSE),"CJV")</f>
        <v>CJV</v>
      </c>
      <c r="S1381" s="40" t="str">
        <f>IF(Tabla2[[#This Row],[EMPRESA]]=Tabla2[[#This Row],[CONTRATISTA PRNCIPAL]],"Principal","Secundaria")</f>
        <v>Principal</v>
      </c>
      <c r="T1381" s="42">
        <f>IFERROR(1/COUNTIF(Tabla2[CONTRATISTA PRNCIPAL],Tabla2[[#This Row],[CONTRATISTA PRNCIPAL]]),0)</f>
        <v>0.00641025641025641</v>
      </c>
      <c r="U1381" s="43">
        <f>IF(((TODAY()-Tabla2[[#This Row],[FECHA NACIMIENTO]])/365)&lt;18,"Corregir", IF(((TODAY()-Tabla2[[#This Row],[FECHA NACIMIENTO]])/365)&gt;80, "Corregir",ROUNDDOWN(((TODAY()-Tabla2[[#This Row],[FECHA NACIMIENTO]])/365),0)))</f>
        <v>46</v>
      </c>
      <c r="V13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81" s="44" t="str">
        <f>+IF(Tabla2[[#This Row],[Edad]]="Corregir","Corregir","Ok")</f>
        <v>Ok</v>
      </c>
      <c r="X1381" s="42" t="str">
        <f>+IFERROR(VLOOKUP(Tabla2[[#This Row],[DISTRITO SEGÚN DNI]],Hoja1!$A$2:$B$32,2,FALSE),"No")</f>
        <v>No</v>
      </c>
      <c r="Y1381" s="42" t="str">
        <f>IF(OR(LOWER(Tabla2[[#This Row],[GENERO]])="masculino", LOWER(Tabla2[[#This Row],[GENERO]])="femenino"),"OK","Corregir")</f>
        <v>OK</v>
      </c>
      <c r="Z1381" s="42" t="str">
        <f>+IF(Tabla2[[#This Row],[Nro. DNI / CE]]="","Corregir",IF(LEN(Tabla2[[#This Row],[Nro. DNI / CE]])&gt;=8,"OK","Corregir"))</f>
        <v>OK</v>
      </c>
      <c r="AA1381" s="42">
        <f>COUNTIF(Tabla2[APELLIDOS Y NOMBRES],Tabla2[[#This Row],[APELLIDOS Y NOMBRES]])</f>
        <v>1</v>
      </c>
      <c r="AB1381" s="42">
        <f>IF(Tabla2[[#This Row],[Trabajador]]&gt;1,1/Tabla2[[#This Row],[Trabajador]],Tabla2[[#This Row],[Trabajador]])</f>
        <v>1</v>
      </c>
      <c r="AC1381" t="str">
        <f>+IFERROR(IF(Tabla2[[#This Row],[FECHA CESE/BAJA]]="","No Aplica",IF(AND(MONTH(Tabla2[[#This Row],[FECHA CESE/BAJA]])=MONTH(TODAY()-30),YEAR(Tabla2[[#This Row],[FECHA CESE/BAJA]])=YEAR(TODAY())),MONTH(TODAY()-30)&amp;"-"&amp;YEAR(TODAY()),"Borrar")),"No aplica")</f>
        <v>No Aplica</v>
      </c>
      <c r="AD1381" t="str">
        <f>+IFERROR(IF(Tabla2[[#This Row],[FECHA INICIO DE LABORES EN OBRA]]="","No Aplica",IF(AND(MONTH(Tabla2[[#This Row],[FECHA INICIO DE LABORES EN OBRA]])=MONTH(TODAY()-30),YEAR(Tabla2[[#This Row],[FECHA INICIO DE LABORES EN OBRA]])=YEAR(TODAY())),MONTH(TODAY()-30)&amp;"-"&amp;YEAR(TODAY()),"No Aplica")),"No Aplica")</f>
        <v>No Aplica</v>
      </c>
    </row>
    <row r="1382" spans="1:30" x14ac:dyDescent="0.25">
      <c r="A1382" s="13" t="s">
        <v>5929</v>
      </c>
      <c r="B1382" s="15" t="s">
        <v>5930</v>
      </c>
      <c r="C1382" s="15" t="s">
        <v>5930</v>
      </c>
      <c r="D1382" s="15" t="s">
        <v>6194</v>
      </c>
      <c r="E1382" s="15" t="s">
        <v>6195</v>
      </c>
      <c r="F1382" s="39">
        <v>26618</v>
      </c>
      <c r="G1382" s="15">
        <v>2</v>
      </c>
      <c r="H1382" s="15" t="s">
        <v>2197</v>
      </c>
      <c r="I1382" s="15" t="s">
        <v>5933</v>
      </c>
      <c r="J1382" s="15" t="s">
        <v>6188</v>
      </c>
      <c r="K1382" s="15" t="s">
        <v>2200</v>
      </c>
      <c r="L1382" s="40" t="s">
        <v>6</v>
      </c>
      <c r="M1382" s="39"/>
      <c r="N1382" s="41" t="s">
        <v>2063</v>
      </c>
      <c r="O1382" s="39">
        <v>45086</v>
      </c>
      <c r="P1382" s="40">
        <v>1</v>
      </c>
      <c r="Q1382" s="40">
        <v>4</v>
      </c>
      <c r="R1382" s="40" t="str">
        <f>IFERROR(VLOOKUP(Tabla2[[#This Row],[CONTRATISTA PRNCIPAL]],Hoja1!$L$5:$M$9,2,FALSE),"CJV")</f>
        <v>CJV</v>
      </c>
      <c r="S1382" s="40" t="str">
        <f>IF(Tabla2[[#This Row],[EMPRESA]]=Tabla2[[#This Row],[CONTRATISTA PRNCIPAL]],"Principal","Secundaria")</f>
        <v>Principal</v>
      </c>
      <c r="T1382" s="42">
        <f>IFERROR(1/COUNTIF(Tabla2[CONTRATISTA PRNCIPAL],Tabla2[[#This Row],[CONTRATISTA PRNCIPAL]]),0)</f>
        <v>0.00641025641025641</v>
      </c>
      <c r="U1382" s="43">
        <f>IF(((TODAY()-Tabla2[[#This Row],[FECHA NACIMIENTO]])/365)&lt;18,"Corregir", IF(((TODAY()-Tabla2[[#This Row],[FECHA NACIMIENTO]])/365)&gt;80, "Corregir",ROUNDDOWN(((TODAY()-Tabla2[[#This Row],[FECHA NACIMIENTO]])/365),0)))</f>
        <v>50</v>
      </c>
      <c r="V13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82" s="44" t="str">
        <f>+IF(Tabla2[[#This Row],[Edad]]="Corregir","Corregir","Ok")</f>
        <v>Ok</v>
      </c>
      <c r="X1382" s="42" t="str">
        <f>+IFERROR(VLOOKUP(Tabla2[[#This Row],[DISTRITO SEGÚN DNI]],Hoja1!$A$2:$B$32,2,FALSE),"No")</f>
        <v>No</v>
      </c>
      <c r="Y1382" s="42" t="str">
        <f>IF(OR(LOWER(Tabla2[[#This Row],[GENERO]])="masculino", LOWER(Tabla2[[#This Row],[GENERO]])="femenino"),"OK","Corregir")</f>
        <v>OK</v>
      </c>
      <c r="Z1382" s="42" t="str">
        <f>+IF(Tabla2[[#This Row],[Nro. DNI / CE]]="","Corregir",IF(LEN(Tabla2[[#This Row],[Nro. DNI / CE]])&gt;=8,"OK","Corregir"))</f>
        <v>OK</v>
      </c>
      <c r="AA1382" s="42">
        <f>COUNTIF(Tabla2[APELLIDOS Y NOMBRES],Tabla2[[#This Row],[APELLIDOS Y NOMBRES]])</f>
        <v>1</v>
      </c>
      <c r="AB1382" s="42">
        <f>IF(Tabla2[[#This Row],[Trabajador]]&gt;1,1/Tabla2[[#This Row],[Trabajador]],Tabla2[[#This Row],[Trabajador]])</f>
        <v>1</v>
      </c>
      <c r="AC1382" t="str">
        <f>+IFERROR(IF(Tabla2[[#This Row],[FECHA CESE/BAJA]]="","No Aplica",IF(AND(MONTH(Tabla2[[#This Row],[FECHA CESE/BAJA]])=MONTH(TODAY()-30),YEAR(Tabla2[[#This Row],[FECHA CESE/BAJA]])=YEAR(TODAY())),MONTH(TODAY()-30)&amp;"-"&amp;YEAR(TODAY()),"Borrar")),"No aplica")</f>
        <v>No Aplica</v>
      </c>
      <c r="AD1382" t="str">
        <f>+IFERROR(IF(Tabla2[[#This Row],[FECHA INICIO DE LABORES EN OBRA]]="","No Aplica",IF(AND(MONTH(Tabla2[[#This Row],[FECHA INICIO DE LABORES EN OBRA]])=MONTH(TODAY()-30),YEAR(Tabla2[[#This Row],[FECHA INICIO DE LABORES EN OBRA]])=YEAR(TODAY())),MONTH(TODAY()-30)&amp;"-"&amp;YEAR(TODAY()),"No Aplica")),"No Aplica")</f>
        <v>No Aplica</v>
      </c>
    </row>
    <row r="1383" spans="1:30" x14ac:dyDescent="0.25">
      <c r="A1383" s="13" t="s">
        <v>5929</v>
      </c>
      <c r="B1383" s="15" t="s">
        <v>5930</v>
      </c>
      <c r="C1383" s="15" t="s">
        <v>5930</v>
      </c>
      <c r="D1383" s="15">
        <v>41853373</v>
      </c>
      <c r="E1383" s="15" t="s">
        <v>6196</v>
      </c>
      <c r="F1383" s="39">
        <v>34478</v>
      </c>
      <c r="G1383" s="15">
        <v>1</v>
      </c>
      <c r="H1383" s="15" t="s">
        <v>3123</v>
      </c>
      <c r="I1383" s="15" t="s">
        <v>2060</v>
      </c>
      <c r="J1383" s="15" t="s">
        <v>6197</v>
      </c>
      <c r="K1383" s="15" t="s">
        <v>2237</v>
      </c>
      <c r="L1383" s="40" t="s">
        <v>6</v>
      </c>
      <c r="M1383" s="39"/>
      <c r="N1383" s="41" t="s">
        <v>2063</v>
      </c>
      <c r="O1383" s="39">
        <v>44951</v>
      </c>
      <c r="P1383" s="40">
        <v>1</v>
      </c>
      <c r="Q1383" s="40">
        <v>4</v>
      </c>
      <c r="R1383" s="40" t="str">
        <f>IFERROR(VLOOKUP(Tabla2[[#This Row],[CONTRATISTA PRNCIPAL]],Hoja1!$L$5:$M$9,2,FALSE),"CJV")</f>
        <v>CJV</v>
      </c>
      <c r="S1383" s="40" t="str">
        <f>IF(Tabla2[[#This Row],[EMPRESA]]=Tabla2[[#This Row],[CONTRATISTA PRNCIPAL]],"Principal","Secundaria")</f>
        <v>Principal</v>
      </c>
      <c r="T1383" s="42">
        <f>IFERROR(1/COUNTIF(Tabla2[CONTRATISTA PRNCIPAL],Tabla2[[#This Row],[CONTRATISTA PRNCIPAL]]),0)</f>
        <v>0.00641025641025641</v>
      </c>
      <c r="U1383" s="43">
        <f>IF(((TODAY()-Tabla2[[#This Row],[FECHA NACIMIENTO]])/365)&lt;18,"Corregir", IF(((TODAY()-Tabla2[[#This Row],[FECHA NACIMIENTO]])/365)&gt;80, "Corregir",ROUNDDOWN(((TODAY()-Tabla2[[#This Row],[FECHA NACIMIENTO]])/365),0)))</f>
        <v>29</v>
      </c>
      <c r="V13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83" s="44" t="str">
        <f>+IF(Tabla2[[#This Row],[Edad]]="Corregir","Corregir","Ok")</f>
        <v>Ok</v>
      </c>
      <c r="X1383" s="42" t="str">
        <f>+IFERROR(VLOOKUP(Tabla2[[#This Row],[DISTRITO SEGÚN DNI]],Hoja1!$A$2:$B$32,2,FALSE),"No")</f>
        <v>No</v>
      </c>
      <c r="Y1383" s="42" t="str">
        <f>IF(OR(LOWER(Tabla2[[#This Row],[GENERO]])="masculino", LOWER(Tabla2[[#This Row],[GENERO]])="femenino"),"OK","Corregir")</f>
        <v>OK</v>
      </c>
      <c r="Z1383" s="42" t="str">
        <f>+IF(Tabla2[[#This Row],[Nro. DNI / CE]]="","Corregir",IF(LEN(Tabla2[[#This Row],[Nro. DNI / CE]])&gt;=8,"OK","Corregir"))</f>
        <v>OK</v>
      </c>
      <c r="AA1383" s="42">
        <f>COUNTIF(Tabla2[APELLIDOS Y NOMBRES],Tabla2[[#This Row],[APELLIDOS Y NOMBRES]])</f>
        <v>1</v>
      </c>
      <c r="AB1383" s="42">
        <f>IF(Tabla2[[#This Row],[Trabajador]]&gt;1,1/Tabla2[[#This Row],[Trabajador]],Tabla2[[#This Row],[Trabajador]])</f>
        <v>1</v>
      </c>
      <c r="AC1383" t="str">
        <f>+IFERROR(IF(Tabla2[[#This Row],[FECHA CESE/BAJA]]="","No Aplica",IF(AND(MONTH(Tabla2[[#This Row],[FECHA CESE/BAJA]])=MONTH(TODAY()-30),YEAR(Tabla2[[#This Row],[FECHA CESE/BAJA]])=YEAR(TODAY())),MONTH(TODAY()-30)&amp;"-"&amp;YEAR(TODAY()),"Borrar")),"No aplica")</f>
        <v>No Aplica</v>
      </c>
      <c r="AD1383" t="str">
        <f>+IFERROR(IF(Tabla2[[#This Row],[FECHA INICIO DE LABORES EN OBRA]]="","No Aplica",IF(AND(MONTH(Tabla2[[#This Row],[FECHA INICIO DE LABORES EN OBRA]])=MONTH(TODAY()-30),YEAR(Tabla2[[#This Row],[FECHA INICIO DE LABORES EN OBRA]])=YEAR(TODAY())),MONTH(TODAY()-30)&amp;"-"&amp;YEAR(TODAY()),"No Aplica")),"No Aplica")</f>
        <v>No Aplica</v>
      </c>
    </row>
    <row r="1384" spans="1:30" x14ac:dyDescent="0.25">
      <c r="A1384" s="13" t="s">
        <v>5929</v>
      </c>
      <c r="B1384" s="15" t="s">
        <v>5930</v>
      </c>
      <c r="C1384" s="15" t="s">
        <v>5930</v>
      </c>
      <c r="D1384" s="15" t="s">
        <v>6198</v>
      </c>
      <c r="E1384" s="15" t="s">
        <v>6199</v>
      </c>
      <c r="F1384" s="39">
        <v>27208</v>
      </c>
      <c r="G1384" s="15">
        <v>2</v>
      </c>
      <c r="H1384" s="15" t="s">
        <v>2197</v>
      </c>
      <c r="I1384" s="15" t="s">
        <v>2060</v>
      </c>
      <c r="J1384" s="15" t="s">
        <v>6200</v>
      </c>
      <c r="K1384" s="15" t="s">
        <v>2237</v>
      </c>
      <c r="L1384" s="40" t="s">
        <v>6</v>
      </c>
      <c r="M1384" s="39"/>
      <c r="N1384" s="41" t="s">
        <v>2063</v>
      </c>
      <c r="O1384" s="39">
        <v>43613</v>
      </c>
      <c r="P1384" s="40">
        <v>1</v>
      </c>
      <c r="Q1384" s="40">
        <v>4</v>
      </c>
      <c r="R1384" s="40" t="str">
        <f>IFERROR(VLOOKUP(Tabla2[[#This Row],[CONTRATISTA PRNCIPAL]],Hoja1!$L$5:$M$9,2,FALSE),"CJV")</f>
        <v>CJV</v>
      </c>
      <c r="S1384" s="40" t="str">
        <f>IF(Tabla2[[#This Row],[EMPRESA]]=Tabla2[[#This Row],[CONTRATISTA PRNCIPAL]],"Principal","Secundaria")</f>
        <v>Principal</v>
      </c>
      <c r="T1384" s="42">
        <f>IFERROR(1/COUNTIF(Tabla2[CONTRATISTA PRNCIPAL],Tabla2[[#This Row],[CONTRATISTA PRNCIPAL]]),0)</f>
        <v>0.00641025641025641</v>
      </c>
      <c r="U1384" s="43">
        <f>IF(((TODAY()-Tabla2[[#This Row],[FECHA NACIMIENTO]])/365)&lt;18,"Corregir", IF(((TODAY()-Tabla2[[#This Row],[FECHA NACIMIENTO]])/365)&gt;80, "Corregir",ROUNDDOWN(((TODAY()-Tabla2[[#This Row],[FECHA NACIMIENTO]])/365),0)))</f>
        <v>49</v>
      </c>
      <c r="V13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84" s="44" t="str">
        <f>+IF(Tabla2[[#This Row],[Edad]]="Corregir","Corregir","Ok")</f>
        <v>Ok</v>
      </c>
      <c r="X1384" s="42" t="str">
        <f>+IFERROR(VLOOKUP(Tabla2[[#This Row],[DISTRITO SEGÚN DNI]],Hoja1!$A$2:$B$32,2,FALSE),"No")</f>
        <v>No</v>
      </c>
      <c r="Y1384" s="42" t="str">
        <f>IF(OR(LOWER(Tabla2[[#This Row],[GENERO]])="masculino", LOWER(Tabla2[[#This Row],[GENERO]])="femenino"),"OK","Corregir")</f>
        <v>OK</v>
      </c>
      <c r="Z1384" s="42" t="str">
        <f>+IF(Tabla2[[#This Row],[Nro. DNI / CE]]="","Corregir",IF(LEN(Tabla2[[#This Row],[Nro. DNI / CE]])&gt;=8,"OK","Corregir"))</f>
        <v>OK</v>
      </c>
      <c r="AA1384" s="42">
        <f>COUNTIF(Tabla2[APELLIDOS Y NOMBRES],Tabla2[[#This Row],[APELLIDOS Y NOMBRES]])</f>
        <v>1</v>
      </c>
      <c r="AB1384" s="42">
        <f>IF(Tabla2[[#This Row],[Trabajador]]&gt;1,1/Tabla2[[#This Row],[Trabajador]],Tabla2[[#This Row],[Trabajador]])</f>
        <v>1</v>
      </c>
      <c r="AC1384" t="str">
        <f>+IFERROR(IF(Tabla2[[#This Row],[FECHA CESE/BAJA]]="","No Aplica",IF(AND(MONTH(Tabla2[[#This Row],[FECHA CESE/BAJA]])=MONTH(TODAY()-30),YEAR(Tabla2[[#This Row],[FECHA CESE/BAJA]])=YEAR(TODAY())),MONTH(TODAY()-30)&amp;"-"&amp;YEAR(TODAY()),"Borrar")),"No aplica")</f>
        <v>No Aplica</v>
      </c>
      <c r="AD1384" t="str">
        <f>+IFERROR(IF(Tabla2[[#This Row],[FECHA INICIO DE LABORES EN OBRA]]="","No Aplica",IF(AND(MONTH(Tabla2[[#This Row],[FECHA INICIO DE LABORES EN OBRA]])=MONTH(TODAY()-30),YEAR(Tabla2[[#This Row],[FECHA INICIO DE LABORES EN OBRA]])=YEAR(TODAY())),MONTH(TODAY()-30)&amp;"-"&amp;YEAR(TODAY()),"No Aplica")),"No Aplica")</f>
        <v>No Aplica</v>
      </c>
    </row>
    <row r="1385" spans="1:30" x14ac:dyDescent="0.25">
      <c r="A1385" s="13" t="s">
        <v>5929</v>
      </c>
      <c r="B1385" s="15" t="s">
        <v>5930</v>
      </c>
      <c r="C1385" s="15" t="s">
        <v>5930</v>
      </c>
      <c r="D1385" s="15" t="s">
        <v>6201</v>
      </c>
      <c r="E1385" s="15" t="s">
        <v>6202</v>
      </c>
      <c r="F1385" s="39">
        <v>26368</v>
      </c>
      <c r="G1385" s="15">
        <v>1</v>
      </c>
      <c r="H1385" s="15" t="s">
        <v>6115</v>
      </c>
      <c r="I1385" s="15" t="s">
        <v>2060</v>
      </c>
      <c r="J1385" s="15" t="s">
        <v>6203</v>
      </c>
      <c r="K1385" s="15" t="s">
        <v>2237</v>
      </c>
      <c r="L1385" s="40" t="s">
        <v>6</v>
      </c>
      <c r="M1385" s="39"/>
      <c r="N1385" s="41" t="s">
        <v>2063</v>
      </c>
      <c r="O1385" s="39">
        <v>43437</v>
      </c>
      <c r="P1385" s="40">
        <v>1</v>
      </c>
      <c r="Q1385" s="40">
        <v>4</v>
      </c>
      <c r="R1385" s="40" t="str">
        <f>IFERROR(VLOOKUP(Tabla2[[#This Row],[CONTRATISTA PRNCIPAL]],Hoja1!$L$5:$M$9,2,FALSE),"CJV")</f>
        <v>CJV</v>
      </c>
      <c r="S1385" s="40" t="str">
        <f>IF(Tabla2[[#This Row],[EMPRESA]]=Tabla2[[#This Row],[CONTRATISTA PRNCIPAL]],"Principal","Secundaria")</f>
        <v>Principal</v>
      </c>
      <c r="T1385" s="42">
        <f>IFERROR(1/COUNTIF(Tabla2[CONTRATISTA PRNCIPAL],Tabla2[[#This Row],[CONTRATISTA PRNCIPAL]]),0)</f>
        <v>0.00641025641025641</v>
      </c>
      <c r="U1385" s="43">
        <f>IF(((TODAY()-Tabla2[[#This Row],[FECHA NACIMIENTO]])/365)&lt;18,"Corregir", IF(((TODAY()-Tabla2[[#This Row],[FECHA NACIMIENTO]])/365)&gt;80, "Corregir",ROUNDDOWN(((TODAY()-Tabla2[[#This Row],[FECHA NACIMIENTO]])/365),0)))</f>
        <v>51</v>
      </c>
      <c r="V13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85" s="44" t="str">
        <f>+IF(Tabla2[[#This Row],[Edad]]="Corregir","Corregir","Ok")</f>
        <v>Ok</v>
      </c>
      <c r="X1385" s="42" t="str">
        <f>+IFERROR(VLOOKUP(Tabla2[[#This Row],[DISTRITO SEGÚN DNI]],Hoja1!$A$2:$B$32,2,FALSE),"No")</f>
        <v>No</v>
      </c>
      <c r="Y1385" s="42" t="str">
        <f>IF(OR(LOWER(Tabla2[[#This Row],[GENERO]])="masculino", LOWER(Tabla2[[#This Row],[GENERO]])="femenino"),"OK","Corregir")</f>
        <v>OK</v>
      </c>
      <c r="Z1385" s="42" t="str">
        <f>+IF(Tabla2[[#This Row],[Nro. DNI / CE]]="","Corregir",IF(LEN(Tabla2[[#This Row],[Nro. DNI / CE]])&gt;=8,"OK","Corregir"))</f>
        <v>OK</v>
      </c>
      <c r="AA1385" s="42">
        <f>COUNTIF(Tabla2[APELLIDOS Y NOMBRES],Tabla2[[#This Row],[APELLIDOS Y NOMBRES]])</f>
        <v>1</v>
      </c>
      <c r="AB1385" s="42">
        <f>IF(Tabla2[[#This Row],[Trabajador]]&gt;1,1/Tabla2[[#This Row],[Trabajador]],Tabla2[[#This Row],[Trabajador]])</f>
        <v>1</v>
      </c>
      <c r="AC1385" t="str">
        <f>+IFERROR(IF(Tabla2[[#This Row],[FECHA CESE/BAJA]]="","No Aplica",IF(AND(MONTH(Tabla2[[#This Row],[FECHA CESE/BAJA]])=MONTH(TODAY()-30),YEAR(Tabla2[[#This Row],[FECHA CESE/BAJA]])=YEAR(TODAY())),MONTH(TODAY()-30)&amp;"-"&amp;YEAR(TODAY()),"Borrar")),"No aplica")</f>
        <v>No Aplica</v>
      </c>
      <c r="AD1385" t="str">
        <f>+IFERROR(IF(Tabla2[[#This Row],[FECHA INICIO DE LABORES EN OBRA]]="","No Aplica",IF(AND(MONTH(Tabla2[[#This Row],[FECHA INICIO DE LABORES EN OBRA]])=MONTH(TODAY()-30),YEAR(Tabla2[[#This Row],[FECHA INICIO DE LABORES EN OBRA]])=YEAR(TODAY())),MONTH(TODAY()-30)&amp;"-"&amp;YEAR(TODAY()),"No Aplica")),"No Aplica")</f>
        <v>No Aplica</v>
      </c>
    </row>
    <row r="1386" spans="1:30" x14ac:dyDescent="0.25">
      <c r="A1386" s="13" t="s">
        <v>5929</v>
      </c>
      <c r="B1386" s="15" t="s">
        <v>5930</v>
      </c>
      <c r="C1386" s="15" t="s">
        <v>5930</v>
      </c>
      <c r="D1386" s="15" t="s">
        <v>6204</v>
      </c>
      <c r="E1386" s="15" t="s">
        <v>6205</v>
      </c>
      <c r="F1386" s="39">
        <v>25751</v>
      </c>
      <c r="G1386" s="15">
        <v>2</v>
      </c>
      <c r="H1386" s="15" t="s">
        <v>2197</v>
      </c>
      <c r="I1386" s="15" t="s">
        <v>5946</v>
      </c>
      <c r="J1386" s="15" t="s">
        <v>6206</v>
      </c>
      <c r="K1386" s="15" t="s">
        <v>2174</v>
      </c>
      <c r="L1386" s="40" t="s">
        <v>6</v>
      </c>
      <c r="M1386" s="39"/>
      <c r="N1386" s="41" t="s">
        <v>2063</v>
      </c>
      <c r="O1386" s="39">
        <v>45013</v>
      </c>
      <c r="P1386" s="40">
        <v>1</v>
      </c>
      <c r="Q1386" s="40">
        <v>4</v>
      </c>
      <c r="R1386" s="40" t="str">
        <f>IFERROR(VLOOKUP(Tabla2[[#This Row],[CONTRATISTA PRNCIPAL]],Hoja1!$L$5:$M$9,2,FALSE),"CJV")</f>
        <v>CJV</v>
      </c>
      <c r="S1386" s="40" t="str">
        <f>IF(Tabla2[[#This Row],[EMPRESA]]=Tabla2[[#This Row],[CONTRATISTA PRNCIPAL]],"Principal","Secundaria")</f>
        <v>Principal</v>
      </c>
      <c r="T1386" s="42">
        <f>IFERROR(1/COUNTIF(Tabla2[CONTRATISTA PRNCIPAL],Tabla2[[#This Row],[CONTRATISTA PRNCIPAL]]),0)</f>
        <v>0.00641025641025641</v>
      </c>
      <c r="U1386" s="43">
        <f>IF(((TODAY()-Tabla2[[#This Row],[FECHA NACIMIENTO]])/365)&lt;18,"Corregir", IF(((TODAY()-Tabla2[[#This Row],[FECHA NACIMIENTO]])/365)&gt;80, "Corregir",ROUNDDOWN(((TODAY()-Tabla2[[#This Row],[FECHA NACIMIENTO]])/365),0)))</f>
        <v>53</v>
      </c>
      <c r="V13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86" s="44" t="str">
        <f>+IF(Tabla2[[#This Row],[Edad]]="Corregir","Corregir","Ok")</f>
        <v>Ok</v>
      </c>
      <c r="X1386" s="42" t="str">
        <f>+IFERROR(VLOOKUP(Tabla2[[#This Row],[DISTRITO SEGÚN DNI]],Hoja1!$A$2:$B$32,2,FALSE),"No")</f>
        <v>No</v>
      </c>
      <c r="Y1386" s="42" t="str">
        <f>IF(OR(LOWER(Tabla2[[#This Row],[GENERO]])="masculino", LOWER(Tabla2[[#This Row],[GENERO]])="femenino"),"OK","Corregir")</f>
        <v>OK</v>
      </c>
      <c r="Z1386" s="42" t="str">
        <f>+IF(Tabla2[[#This Row],[Nro. DNI / CE]]="","Corregir",IF(LEN(Tabla2[[#This Row],[Nro. DNI / CE]])&gt;=8,"OK","Corregir"))</f>
        <v>OK</v>
      </c>
      <c r="AA1386" s="42">
        <f>COUNTIF(Tabla2[APELLIDOS Y NOMBRES],Tabla2[[#This Row],[APELLIDOS Y NOMBRES]])</f>
        <v>1</v>
      </c>
      <c r="AB1386" s="42">
        <f>IF(Tabla2[[#This Row],[Trabajador]]&gt;1,1/Tabla2[[#This Row],[Trabajador]],Tabla2[[#This Row],[Trabajador]])</f>
        <v>1</v>
      </c>
      <c r="AC1386" t="str">
        <f>+IFERROR(IF(Tabla2[[#This Row],[FECHA CESE/BAJA]]="","No Aplica",IF(AND(MONTH(Tabla2[[#This Row],[FECHA CESE/BAJA]])=MONTH(TODAY()-30),YEAR(Tabla2[[#This Row],[FECHA CESE/BAJA]])=YEAR(TODAY())),MONTH(TODAY()-30)&amp;"-"&amp;YEAR(TODAY()),"Borrar")),"No aplica")</f>
        <v>No Aplica</v>
      </c>
      <c r="AD1386" t="str">
        <f>+IFERROR(IF(Tabla2[[#This Row],[FECHA INICIO DE LABORES EN OBRA]]="","No Aplica",IF(AND(MONTH(Tabla2[[#This Row],[FECHA INICIO DE LABORES EN OBRA]])=MONTH(TODAY()-30),YEAR(Tabla2[[#This Row],[FECHA INICIO DE LABORES EN OBRA]])=YEAR(TODAY())),MONTH(TODAY()-30)&amp;"-"&amp;YEAR(TODAY()),"No Aplica")),"No Aplica")</f>
        <v>No Aplica</v>
      </c>
    </row>
    <row r="1387" spans="1:30" x14ac:dyDescent="0.25">
      <c r="A1387" s="13" t="s">
        <v>5929</v>
      </c>
      <c r="B1387" s="15" t="s">
        <v>5930</v>
      </c>
      <c r="C1387" s="15" t="s">
        <v>5930</v>
      </c>
      <c r="D1387" s="15" t="s">
        <v>299</v>
      </c>
      <c r="E1387" s="15" t="s">
        <v>300</v>
      </c>
      <c r="F1387" s="39">
        <v>24302</v>
      </c>
      <c r="G1387" s="15">
        <v>2</v>
      </c>
      <c r="H1387" s="15" t="s">
        <v>2197</v>
      </c>
      <c r="I1387" s="15" t="s">
        <v>6017</v>
      </c>
      <c r="J1387" s="15" t="s">
        <v>6207</v>
      </c>
      <c r="K1387" s="15" t="s">
        <v>27</v>
      </c>
      <c r="L1387" s="40" t="s">
        <v>6</v>
      </c>
      <c r="M1387" s="39"/>
      <c r="N1387" s="41" t="s">
        <v>2063</v>
      </c>
      <c r="O1387" s="39">
        <v>43532</v>
      </c>
      <c r="P1387" s="40">
        <v>1</v>
      </c>
      <c r="Q1387" s="40">
        <v>4</v>
      </c>
      <c r="R1387" s="40" t="str">
        <f>IFERROR(VLOOKUP(Tabla2[[#This Row],[CONTRATISTA PRNCIPAL]],Hoja1!$L$5:$M$9,2,FALSE),"CJV")</f>
        <v>CJV</v>
      </c>
      <c r="S1387" s="40" t="str">
        <f>IF(Tabla2[[#This Row],[EMPRESA]]=Tabla2[[#This Row],[CONTRATISTA PRNCIPAL]],"Principal","Secundaria")</f>
        <v>Principal</v>
      </c>
      <c r="T1387" s="42">
        <f>IFERROR(1/COUNTIF(Tabla2[CONTRATISTA PRNCIPAL],Tabla2[[#This Row],[CONTRATISTA PRNCIPAL]]),0)</f>
        <v>0.00641025641025641</v>
      </c>
      <c r="U1387" s="43">
        <f>IF(((TODAY()-Tabla2[[#This Row],[FECHA NACIMIENTO]])/365)&lt;18,"Corregir", IF(((TODAY()-Tabla2[[#This Row],[FECHA NACIMIENTO]])/365)&gt;80, "Corregir",ROUNDDOWN(((TODAY()-Tabla2[[#This Row],[FECHA NACIMIENTO]])/365),0)))</f>
        <v>57</v>
      </c>
      <c r="V13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87" s="44" t="str">
        <f>+IF(Tabla2[[#This Row],[Edad]]="Corregir","Corregir","Ok")</f>
        <v>Ok</v>
      </c>
      <c r="X1387" s="42" t="str">
        <f>+IFERROR(VLOOKUP(Tabla2[[#This Row],[DISTRITO SEGÚN DNI]],Hoja1!$A$2:$B$32,2,FALSE),"No")</f>
        <v>CALLAO</v>
      </c>
      <c r="Y1387" s="42" t="str">
        <f>IF(OR(LOWER(Tabla2[[#This Row],[GENERO]])="masculino", LOWER(Tabla2[[#This Row],[GENERO]])="femenino"),"OK","Corregir")</f>
        <v>OK</v>
      </c>
      <c r="Z1387" s="42" t="str">
        <f>+IF(Tabla2[[#This Row],[Nro. DNI / CE]]="","Corregir",IF(LEN(Tabla2[[#This Row],[Nro. DNI / CE]])&gt;=8,"OK","Corregir"))</f>
        <v>OK</v>
      </c>
      <c r="AA1387" s="42">
        <f>COUNTIF(Tabla2[APELLIDOS Y NOMBRES],Tabla2[[#This Row],[APELLIDOS Y NOMBRES]])</f>
        <v>1</v>
      </c>
      <c r="AB1387" s="42">
        <f>IF(Tabla2[[#This Row],[Trabajador]]&gt;1,1/Tabla2[[#This Row],[Trabajador]],Tabla2[[#This Row],[Trabajador]])</f>
        <v>1</v>
      </c>
      <c r="AC1387" t="str">
        <f>+IFERROR(IF(Tabla2[[#This Row],[FECHA CESE/BAJA]]="","No Aplica",IF(AND(MONTH(Tabla2[[#This Row],[FECHA CESE/BAJA]])=MONTH(TODAY()-30),YEAR(Tabla2[[#This Row],[FECHA CESE/BAJA]])=YEAR(TODAY())),MONTH(TODAY()-30)&amp;"-"&amp;YEAR(TODAY()),"Borrar")),"No aplica")</f>
        <v>No Aplica</v>
      </c>
      <c r="AD1387" t="str">
        <f>+IFERROR(IF(Tabla2[[#This Row],[FECHA INICIO DE LABORES EN OBRA]]="","No Aplica",IF(AND(MONTH(Tabla2[[#This Row],[FECHA INICIO DE LABORES EN OBRA]])=MONTH(TODAY()-30),YEAR(Tabla2[[#This Row],[FECHA INICIO DE LABORES EN OBRA]])=YEAR(TODAY())),MONTH(TODAY()-30)&amp;"-"&amp;YEAR(TODAY()),"No Aplica")),"No Aplica")</f>
        <v>No Aplica</v>
      </c>
    </row>
    <row r="1388" spans="1:30" x14ac:dyDescent="0.25">
      <c r="A1388" s="13" t="s">
        <v>5929</v>
      </c>
      <c r="B1388" s="15" t="s">
        <v>5930</v>
      </c>
      <c r="C1388" s="15" t="s">
        <v>5930</v>
      </c>
      <c r="D1388" s="15" t="s">
        <v>6208</v>
      </c>
      <c r="E1388" s="15" t="s">
        <v>6209</v>
      </c>
      <c r="F1388" s="39">
        <v>30400</v>
      </c>
      <c r="G1388" s="15">
        <v>2</v>
      </c>
      <c r="H1388" s="15" t="s">
        <v>2197</v>
      </c>
      <c r="I1388" s="15" t="s">
        <v>5953</v>
      </c>
      <c r="J1388" s="15" t="s">
        <v>6066</v>
      </c>
      <c r="K1388" s="15" t="s">
        <v>2182</v>
      </c>
      <c r="L1388" s="40" t="s">
        <v>6</v>
      </c>
      <c r="M1388" s="39"/>
      <c r="N1388" s="41" t="s">
        <v>2063</v>
      </c>
      <c r="O1388" s="39">
        <v>45086</v>
      </c>
      <c r="P1388" s="40">
        <v>1</v>
      </c>
      <c r="Q1388" s="40">
        <v>4</v>
      </c>
      <c r="R1388" s="40" t="str">
        <f>IFERROR(VLOOKUP(Tabla2[[#This Row],[CONTRATISTA PRNCIPAL]],Hoja1!$L$5:$M$9,2,FALSE),"CJV")</f>
        <v>CJV</v>
      </c>
      <c r="S1388" s="40" t="str">
        <f>IF(Tabla2[[#This Row],[EMPRESA]]=Tabla2[[#This Row],[CONTRATISTA PRNCIPAL]],"Principal","Secundaria")</f>
        <v>Principal</v>
      </c>
      <c r="T1388" s="42">
        <f>IFERROR(1/COUNTIF(Tabla2[CONTRATISTA PRNCIPAL],Tabla2[[#This Row],[CONTRATISTA PRNCIPAL]]),0)</f>
        <v>0.00641025641025641</v>
      </c>
      <c r="U1388" s="43">
        <f>IF(((TODAY()-Tabla2[[#This Row],[FECHA NACIMIENTO]])/365)&lt;18,"Corregir", IF(((TODAY()-Tabla2[[#This Row],[FECHA NACIMIENTO]])/365)&gt;80, "Corregir",ROUNDDOWN(((TODAY()-Tabla2[[#This Row],[FECHA NACIMIENTO]])/365),0)))</f>
        <v>40</v>
      </c>
      <c r="V13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88" s="44" t="str">
        <f>+IF(Tabla2[[#This Row],[Edad]]="Corregir","Corregir","Ok")</f>
        <v>Ok</v>
      </c>
      <c r="X1388" s="42" t="str">
        <f>+IFERROR(VLOOKUP(Tabla2[[#This Row],[DISTRITO SEGÚN DNI]],Hoja1!$A$2:$B$32,2,FALSE),"No")</f>
        <v>No</v>
      </c>
      <c r="Y1388" s="42" t="str">
        <f>IF(OR(LOWER(Tabla2[[#This Row],[GENERO]])="masculino", LOWER(Tabla2[[#This Row],[GENERO]])="femenino"),"OK","Corregir")</f>
        <v>OK</v>
      </c>
      <c r="Z1388" s="42" t="str">
        <f>+IF(Tabla2[[#This Row],[Nro. DNI / CE]]="","Corregir",IF(LEN(Tabla2[[#This Row],[Nro. DNI / CE]])&gt;=8,"OK","Corregir"))</f>
        <v>OK</v>
      </c>
      <c r="AA1388" s="42">
        <f>COUNTIF(Tabla2[APELLIDOS Y NOMBRES],Tabla2[[#This Row],[APELLIDOS Y NOMBRES]])</f>
        <v>1</v>
      </c>
      <c r="AB1388" s="42">
        <f>IF(Tabla2[[#This Row],[Trabajador]]&gt;1,1/Tabla2[[#This Row],[Trabajador]],Tabla2[[#This Row],[Trabajador]])</f>
        <v>1</v>
      </c>
      <c r="AC1388" t="str">
        <f>+IFERROR(IF(Tabla2[[#This Row],[FECHA CESE/BAJA]]="","No Aplica",IF(AND(MONTH(Tabla2[[#This Row],[FECHA CESE/BAJA]])=MONTH(TODAY()-30),YEAR(Tabla2[[#This Row],[FECHA CESE/BAJA]])=YEAR(TODAY())),MONTH(TODAY()-30)&amp;"-"&amp;YEAR(TODAY()),"Borrar")),"No aplica")</f>
        <v>No Aplica</v>
      </c>
      <c r="AD1388" t="str">
        <f>+IFERROR(IF(Tabla2[[#This Row],[FECHA INICIO DE LABORES EN OBRA]]="","No Aplica",IF(AND(MONTH(Tabla2[[#This Row],[FECHA INICIO DE LABORES EN OBRA]])=MONTH(TODAY()-30),YEAR(Tabla2[[#This Row],[FECHA INICIO DE LABORES EN OBRA]])=YEAR(TODAY())),MONTH(TODAY()-30)&amp;"-"&amp;YEAR(TODAY()),"No Aplica")),"No Aplica")</f>
        <v>No Aplica</v>
      </c>
    </row>
    <row r="1389" spans="1:30" x14ac:dyDescent="0.25">
      <c r="A1389" s="13" t="s">
        <v>5929</v>
      </c>
      <c r="B1389" s="15" t="s">
        <v>5930</v>
      </c>
      <c r="C1389" s="15" t="s">
        <v>5930</v>
      </c>
      <c r="D1389" s="15" t="s">
        <v>6210</v>
      </c>
      <c r="E1389" s="15" t="s">
        <v>6211</v>
      </c>
      <c r="F1389" s="39">
        <v>28346</v>
      </c>
      <c r="G1389" s="15">
        <v>2</v>
      </c>
      <c r="H1389" s="15" t="s">
        <v>2192</v>
      </c>
      <c r="I1389" s="15" t="s">
        <v>5946</v>
      </c>
      <c r="J1389" s="15" t="s">
        <v>6212</v>
      </c>
      <c r="K1389" s="15" t="s">
        <v>4274</v>
      </c>
      <c r="L1389" s="40" t="s">
        <v>6</v>
      </c>
      <c r="M1389" s="39"/>
      <c r="N1389" s="41" t="s">
        <v>2063</v>
      </c>
      <c r="O1389" s="39">
        <v>44896</v>
      </c>
      <c r="P1389" s="40">
        <v>1</v>
      </c>
      <c r="Q1389" s="40">
        <v>4</v>
      </c>
      <c r="R1389" s="40" t="str">
        <f>IFERROR(VLOOKUP(Tabla2[[#This Row],[CONTRATISTA PRNCIPAL]],Hoja1!$L$5:$M$9,2,FALSE),"CJV")</f>
        <v>CJV</v>
      </c>
      <c r="S1389" s="40" t="str">
        <f>IF(Tabla2[[#This Row],[EMPRESA]]=Tabla2[[#This Row],[CONTRATISTA PRNCIPAL]],"Principal","Secundaria")</f>
        <v>Principal</v>
      </c>
      <c r="T1389" s="42">
        <f>IFERROR(1/COUNTIF(Tabla2[CONTRATISTA PRNCIPAL],Tabla2[[#This Row],[CONTRATISTA PRNCIPAL]]),0)</f>
        <v>0.00641025641025641</v>
      </c>
      <c r="U1389" s="43">
        <f>IF(((TODAY()-Tabla2[[#This Row],[FECHA NACIMIENTO]])/365)&lt;18,"Corregir", IF(((TODAY()-Tabla2[[#This Row],[FECHA NACIMIENTO]])/365)&gt;80, "Corregir",ROUNDDOWN(((TODAY()-Tabla2[[#This Row],[FECHA NACIMIENTO]])/365),0)))</f>
        <v>46</v>
      </c>
      <c r="V13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89" s="44" t="str">
        <f>+IF(Tabla2[[#This Row],[Edad]]="Corregir","Corregir","Ok")</f>
        <v>Ok</v>
      </c>
      <c r="X1389" s="42" t="str">
        <f>+IFERROR(VLOOKUP(Tabla2[[#This Row],[DISTRITO SEGÚN DNI]],Hoja1!$A$2:$B$32,2,FALSE),"No")</f>
        <v>No</v>
      </c>
      <c r="Y1389" s="42" t="str">
        <f>IF(OR(LOWER(Tabla2[[#This Row],[GENERO]])="masculino", LOWER(Tabla2[[#This Row],[GENERO]])="femenino"),"OK","Corregir")</f>
        <v>OK</v>
      </c>
      <c r="Z1389" s="42" t="str">
        <f>+IF(Tabla2[[#This Row],[Nro. DNI / CE]]="","Corregir",IF(LEN(Tabla2[[#This Row],[Nro. DNI / CE]])&gt;=8,"OK","Corregir"))</f>
        <v>OK</v>
      </c>
      <c r="AA1389" s="42">
        <f>COUNTIF(Tabla2[APELLIDOS Y NOMBRES],Tabla2[[#This Row],[APELLIDOS Y NOMBRES]])</f>
        <v>1</v>
      </c>
      <c r="AB1389" s="42">
        <f>IF(Tabla2[[#This Row],[Trabajador]]&gt;1,1/Tabla2[[#This Row],[Trabajador]],Tabla2[[#This Row],[Trabajador]])</f>
        <v>1</v>
      </c>
      <c r="AC1389" t="str">
        <f>+IFERROR(IF(Tabla2[[#This Row],[FECHA CESE/BAJA]]="","No Aplica",IF(AND(MONTH(Tabla2[[#This Row],[FECHA CESE/BAJA]])=MONTH(TODAY()-30),YEAR(Tabla2[[#This Row],[FECHA CESE/BAJA]])=YEAR(TODAY())),MONTH(TODAY()-30)&amp;"-"&amp;YEAR(TODAY()),"Borrar")),"No aplica")</f>
        <v>No Aplica</v>
      </c>
      <c r="AD1389" t="str">
        <f>+IFERROR(IF(Tabla2[[#This Row],[FECHA INICIO DE LABORES EN OBRA]]="","No Aplica",IF(AND(MONTH(Tabla2[[#This Row],[FECHA INICIO DE LABORES EN OBRA]])=MONTH(TODAY()-30),YEAR(Tabla2[[#This Row],[FECHA INICIO DE LABORES EN OBRA]])=YEAR(TODAY())),MONTH(TODAY()-30)&amp;"-"&amp;YEAR(TODAY()),"No Aplica")),"No Aplica")</f>
        <v>No Aplica</v>
      </c>
    </row>
    <row r="1390" spans="1:30" x14ac:dyDescent="0.25">
      <c r="A1390" s="13" t="s">
        <v>5929</v>
      </c>
      <c r="B1390" s="15" t="s">
        <v>5930</v>
      </c>
      <c r="C1390" s="15" t="s">
        <v>5930</v>
      </c>
      <c r="D1390" s="15" t="s">
        <v>6213</v>
      </c>
      <c r="E1390" s="15" t="s">
        <v>6214</v>
      </c>
      <c r="F1390" s="39">
        <v>32154</v>
      </c>
      <c r="G1390" s="15">
        <v>2</v>
      </c>
      <c r="H1390" s="15" t="s">
        <v>2197</v>
      </c>
      <c r="I1390" s="15" t="s">
        <v>5933</v>
      </c>
      <c r="J1390" s="15" t="s">
        <v>5982</v>
      </c>
      <c r="K1390" s="15" t="s">
        <v>2515</v>
      </c>
      <c r="L1390" s="40" t="s">
        <v>6</v>
      </c>
      <c r="M1390" s="39"/>
      <c r="N1390" s="41" t="s">
        <v>2063</v>
      </c>
      <c r="O1390" s="39">
        <v>45029</v>
      </c>
      <c r="P1390" s="40">
        <v>1</v>
      </c>
      <c r="Q1390" s="40">
        <v>4</v>
      </c>
      <c r="R1390" s="40" t="str">
        <f>IFERROR(VLOOKUP(Tabla2[[#This Row],[CONTRATISTA PRNCIPAL]],Hoja1!$L$5:$M$9,2,FALSE),"CJV")</f>
        <v>CJV</v>
      </c>
      <c r="S1390" s="40" t="str">
        <f>IF(Tabla2[[#This Row],[EMPRESA]]=Tabla2[[#This Row],[CONTRATISTA PRNCIPAL]],"Principal","Secundaria")</f>
        <v>Principal</v>
      </c>
      <c r="T1390" s="42">
        <f>IFERROR(1/COUNTIF(Tabla2[CONTRATISTA PRNCIPAL],Tabla2[[#This Row],[CONTRATISTA PRNCIPAL]]),0)</f>
        <v>0.00641025641025641</v>
      </c>
      <c r="U1390" s="43">
        <f>IF(((TODAY()-Tabla2[[#This Row],[FECHA NACIMIENTO]])/365)&lt;18,"Corregir", IF(((TODAY()-Tabla2[[#This Row],[FECHA NACIMIENTO]])/365)&gt;80, "Corregir",ROUNDDOWN(((TODAY()-Tabla2[[#This Row],[FECHA NACIMIENTO]])/365),0)))</f>
        <v>35</v>
      </c>
      <c r="V13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90" s="44" t="str">
        <f>+IF(Tabla2[[#This Row],[Edad]]="Corregir","Corregir","Ok")</f>
        <v>Ok</v>
      </c>
      <c r="X1390" s="42" t="str">
        <f>+IFERROR(VLOOKUP(Tabla2[[#This Row],[DISTRITO SEGÚN DNI]],Hoja1!$A$2:$B$32,2,FALSE),"No")</f>
        <v>No</v>
      </c>
      <c r="Y1390" s="42" t="str">
        <f>IF(OR(LOWER(Tabla2[[#This Row],[GENERO]])="masculino", LOWER(Tabla2[[#This Row],[GENERO]])="femenino"),"OK","Corregir")</f>
        <v>OK</v>
      </c>
      <c r="Z1390" s="42" t="str">
        <f>+IF(Tabla2[[#This Row],[Nro. DNI / CE]]="","Corregir",IF(LEN(Tabla2[[#This Row],[Nro. DNI / CE]])&gt;=8,"OK","Corregir"))</f>
        <v>OK</v>
      </c>
      <c r="AA1390" s="42">
        <f>COUNTIF(Tabla2[APELLIDOS Y NOMBRES],Tabla2[[#This Row],[APELLIDOS Y NOMBRES]])</f>
        <v>1</v>
      </c>
      <c r="AB1390" s="42">
        <f>IF(Tabla2[[#This Row],[Trabajador]]&gt;1,1/Tabla2[[#This Row],[Trabajador]],Tabla2[[#This Row],[Trabajador]])</f>
        <v>1</v>
      </c>
      <c r="AC1390" t="str">
        <f>+IFERROR(IF(Tabla2[[#This Row],[FECHA CESE/BAJA]]="","No Aplica",IF(AND(MONTH(Tabla2[[#This Row],[FECHA CESE/BAJA]])=MONTH(TODAY()-30),YEAR(Tabla2[[#This Row],[FECHA CESE/BAJA]])=YEAR(TODAY())),MONTH(TODAY()-30)&amp;"-"&amp;YEAR(TODAY()),"Borrar")),"No aplica")</f>
        <v>No Aplica</v>
      </c>
      <c r="AD1390" t="str">
        <f>+IFERROR(IF(Tabla2[[#This Row],[FECHA INICIO DE LABORES EN OBRA]]="","No Aplica",IF(AND(MONTH(Tabla2[[#This Row],[FECHA INICIO DE LABORES EN OBRA]])=MONTH(TODAY()-30),YEAR(Tabla2[[#This Row],[FECHA INICIO DE LABORES EN OBRA]])=YEAR(TODAY())),MONTH(TODAY()-30)&amp;"-"&amp;YEAR(TODAY()),"No Aplica")),"No Aplica")</f>
        <v>No Aplica</v>
      </c>
    </row>
    <row r="1391" spans="1:30" x14ac:dyDescent="0.25">
      <c r="A1391" s="13" t="s">
        <v>5929</v>
      </c>
      <c r="B1391" s="15" t="s">
        <v>5930</v>
      </c>
      <c r="C1391" s="15" t="s">
        <v>5930</v>
      </c>
      <c r="D1391" s="15" t="s">
        <v>6215</v>
      </c>
      <c r="E1391" s="15" t="s">
        <v>6216</v>
      </c>
      <c r="F1391" s="39">
        <v>33740</v>
      </c>
      <c r="G1391" s="15">
        <v>2</v>
      </c>
      <c r="H1391" s="15" t="s">
        <v>2197</v>
      </c>
      <c r="I1391" s="15" t="s">
        <v>5933</v>
      </c>
      <c r="J1391" s="15" t="s">
        <v>6031</v>
      </c>
      <c r="K1391" s="15" t="s">
        <v>6217</v>
      </c>
      <c r="L1391" s="40" t="s">
        <v>6</v>
      </c>
      <c r="M1391" s="39"/>
      <c r="N1391" s="41" t="s">
        <v>2063</v>
      </c>
      <c r="O1391" s="39">
        <v>45086</v>
      </c>
      <c r="P1391" s="40">
        <v>1</v>
      </c>
      <c r="Q1391" s="40">
        <v>4</v>
      </c>
      <c r="R1391" s="40" t="str">
        <f>IFERROR(VLOOKUP(Tabla2[[#This Row],[CONTRATISTA PRNCIPAL]],Hoja1!$L$5:$M$9,2,FALSE),"CJV")</f>
        <v>CJV</v>
      </c>
      <c r="S1391" s="40" t="str">
        <f>IF(Tabla2[[#This Row],[EMPRESA]]=Tabla2[[#This Row],[CONTRATISTA PRNCIPAL]],"Principal","Secundaria")</f>
        <v>Principal</v>
      </c>
      <c r="T1391" s="42">
        <f>IFERROR(1/COUNTIF(Tabla2[CONTRATISTA PRNCIPAL],Tabla2[[#This Row],[CONTRATISTA PRNCIPAL]]),0)</f>
        <v>0.00641025641025641</v>
      </c>
      <c r="U1391" s="43">
        <f>IF(((TODAY()-Tabla2[[#This Row],[FECHA NACIMIENTO]])/365)&lt;18,"Corregir", IF(((TODAY()-Tabla2[[#This Row],[FECHA NACIMIENTO]])/365)&gt;80, "Corregir",ROUNDDOWN(((TODAY()-Tabla2[[#This Row],[FECHA NACIMIENTO]])/365),0)))</f>
        <v>31</v>
      </c>
      <c r="V13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391" s="44" t="str">
        <f>+IF(Tabla2[[#This Row],[Edad]]="Corregir","Corregir","Ok")</f>
        <v>Ok</v>
      </c>
      <c r="X1391" s="42" t="str">
        <f>+IFERROR(VLOOKUP(Tabla2[[#This Row],[DISTRITO SEGÚN DNI]],Hoja1!$A$2:$B$32,2,FALSE),"No")</f>
        <v>No</v>
      </c>
      <c r="Y1391" s="42" t="str">
        <f>IF(OR(LOWER(Tabla2[[#This Row],[GENERO]])="masculino", LOWER(Tabla2[[#This Row],[GENERO]])="femenino"),"OK","Corregir")</f>
        <v>OK</v>
      </c>
      <c r="Z1391" s="42" t="str">
        <f>+IF(Tabla2[[#This Row],[Nro. DNI / CE]]="","Corregir",IF(LEN(Tabla2[[#This Row],[Nro. DNI / CE]])&gt;=8,"OK","Corregir"))</f>
        <v>OK</v>
      </c>
      <c r="AA1391" s="42">
        <f>COUNTIF(Tabla2[APELLIDOS Y NOMBRES],Tabla2[[#This Row],[APELLIDOS Y NOMBRES]])</f>
        <v>1</v>
      </c>
      <c r="AB1391" s="42">
        <f>IF(Tabla2[[#This Row],[Trabajador]]&gt;1,1/Tabla2[[#This Row],[Trabajador]],Tabla2[[#This Row],[Trabajador]])</f>
        <v>1</v>
      </c>
      <c r="AC1391" t="str">
        <f>+IFERROR(IF(Tabla2[[#This Row],[FECHA CESE/BAJA]]="","No Aplica",IF(AND(MONTH(Tabla2[[#This Row],[FECHA CESE/BAJA]])=MONTH(TODAY()-30),YEAR(Tabla2[[#This Row],[FECHA CESE/BAJA]])=YEAR(TODAY())),MONTH(TODAY()-30)&amp;"-"&amp;YEAR(TODAY()),"Borrar")),"No aplica")</f>
        <v>No Aplica</v>
      </c>
      <c r="AD1391" t="str">
        <f>+IFERROR(IF(Tabla2[[#This Row],[FECHA INICIO DE LABORES EN OBRA]]="","No Aplica",IF(AND(MONTH(Tabla2[[#This Row],[FECHA INICIO DE LABORES EN OBRA]])=MONTH(TODAY()-30),YEAR(Tabla2[[#This Row],[FECHA INICIO DE LABORES EN OBRA]])=YEAR(TODAY())),MONTH(TODAY()-30)&amp;"-"&amp;YEAR(TODAY()),"No Aplica")),"No Aplica")</f>
        <v>No Aplica</v>
      </c>
    </row>
    <row r="1392" spans="1:30" x14ac:dyDescent="0.25">
      <c r="A1392" s="13" t="s">
        <v>5929</v>
      </c>
      <c r="B1392" s="15" t="s">
        <v>5930</v>
      </c>
      <c r="C1392" s="15" t="s">
        <v>5930</v>
      </c>
      <c r="D1392" s="15" t="s">
        <v>6218</v>
      </c>
      <c r="E1392" s="15" t="s">
        <v>6219</v>
      </c>
      <c r="F1392" s="39">
        <v>32487</v>
      </c>
      <c r="G1392" s="15">
        <v>2</v>
      </c>
      <c r="H1392" s="15" t="s">
        <v>2751</v>
      </c>
      <c r="I1392" s="15" t="s">
        <v>5933</v>
      </c>
      <c r="J1392" s="15" t="s">
        <v>6063</v>
      </c>
      <c r="K1392" s="15" t="s">
        <v>2200</v>
      </c>
      <c r="L1392" s="40" t="s">
        <v>6</v>
      </c>
      <c r="M1392" s="39"/>
      <c r="N1392" s="41" t="s">
        <v>2063</v>
      </c>
      <c r="O1392" s="39">
        <v>45078</v>
      </c>
      <c r="P1392" s="40">
        <v>1</v>
      </c>
      <c r="Q1392" s="40">
        <v>4</v>
      </c>
      <c r="R1392" s="40" t="str">
        <f>IFERROR(VLOOKUP(Tabla2[[#This Row],[CONTRATISTA PRNCIPAL]],Hoja1!$L$5:$M$9,2,FALSE),"CJV")</f>
        <v>CJV</v>
      </c>
      <c r="S1392" s="40" t="str">
        <f>IF(Tabla2[[#This Row],[EMPRESA]]=Tabla2[[#This Row],[CONTRATISTA PRNCIPAL]],"Principal","Secundaria")</f>
        <v>Principal</v>
      </c>
      <c r="T1392" s="42">
        <f>IFERROR(1/COUNTIF(Tabla2[CONTRATISTA PRNCIPAL],Tabla2[[#This Row],[CONTRATISTA PRNCIPAL]]),0)</f>
        <v>0.00641025641025641</v>
      </c>
      <c r="U1392" s="43">
        <f>IF(((TODAY()-Tabla2[[#This Row],[FECHA NACIMIENTO]])/365)&lt;18,"Corregir", IF(((TODAY()-Tabla2[[#This Row],[FECHA NACIMIENTO]])/365)&gt;80, "Corregir",ROUNDDOWN(((TODAY()-Tabla2[[#This Row],[FECHA NACIMIENTO]])/365),0)))</f>
        <v>34</v>
      </c>
      <c r="V13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92" s="44" t="str">
        <f>+IF(Tabla2[[#This Row],[Edad]]="Corregir","Corregir","Ok")</f>
        <v>Ok</v>
      </c>
      <c r="X1392" s="42" t="str">
        <f>+IFERROR(VLOOKUP(Tabla2[[#This Row],[DISTRITO SEGÚN DNI]],Hoja1!$A$2:$B$32,2,FALSE),"No")</f>
        <v>No</v>
      </c>
      <c r="Y1392" s="42" t="str">
        <f>IF(OR(LOWER(Tabla2[[#This Row],[GENERO]])="masculino", LOWER(Tabla2[[#This Row],[GENERO]])="femenino"),"OK","Corregir")</f>
        <v>OK</v>
      </c>
      <c r="Z1392" s="42" t="str">
        <f>+IF(Tabla2[[#This Row],[Nro. DNI / CE]]="","Corregir",IF(LEN(Tabla2[[#This Row],[Nro. DNI / CE]])&gt;=8,"OK","Corregir"))</f>
        <v>OK</v>
      </c>
      <c r="AA1392" s="42">
        <f>COUNTIF(Tabla2[APELLIDOS Y NOMBRES],Tabla2[[#This Row],[APELLIDOS Y NOMBRES]])</f>
        <v>1</v>
      </c>
      <c r="AB1392" s="42">
        <f>IF(Tabla2[[#This Row],[Trabajador]]&gt;1,1/Tabla2[[#This Row],[Trabajador]],Tabla2[[#This Row],[Trabajador]])</f>
        <v>1</v>
      </c>
      <c r="AC1392" t="str">
        <f>+IFERROR(IF(Tabla2[[#This Row],[FECHA CESE/BAJA]]="","No Aplica",IF(AND(MONTH(Tabla2[[#This Row],[FECHA CESE/BAJA]])=MONTH(TODAY()-30),YEAR(Tabla2[[#This Row],[FECHA CESE/BAJA]])=YEAR(TODAY())),MONTH(TODAY()-30)&amp;"-"&amp;YEAR(TODAY()),"Borrar")),"No aplica")</f>
        <v>No Aplica</v>
      </c>
      <c r="AD1392" t="str">
        <f>+IFERROR(IF(Tabla2[[#This Row],[FECHA INICIO DE LABORES EN OBRA]]="","No Aplica",IF(AND(MONTH(Tabla2[[#This Row],[FECHA INICIO DE LABORES EN OBRA]])=MONTH(TODAY()-30),YEAR(Tabla2[[#This Row],[FECHA INICIO DE LABORES EN OBRA]])=YEAR(TODAY())),MONTH(TODAY()-30)&amp;"-"&amp;YEAR(TODAY()),"No Aplica")),"No Aplica")</f>
        <v>No Aplica</v>
      </c>
    </row>
    <row r="1393" spans="1:30" x14ac:dyDescent="0.25">
      <c r="A1393" s="13" t="s">
        <v>5929</v>
      </c>
      <c r="B1393" s="15" t="s">
        <v>5930</v>
      </c>
      <c r="C1393" s="15" t="s">
        <v>5930</v>
      </c>
      <c r="D1393" s="15" t="s">
        <v>1892</v>
      </c>
      <c r="E1393" s="15" t="s">
        <v>1893</v>
      </c>
      <c r="F1393" s="39">
        <v>32309</v>
      </c>
      <c r="G1393" s="15">
        <v>2</v>
      </c>
      <c r="H1393" s="15" t="s">
        <v>2197</v>
      </c>
      <c r="I1393" s="15" t="s">
        <v>5933</v>
      </c>
      <c r="J1393" s="15" t="s">
        <v>6031</v>
      </c>
      <c r="K1393" s="15" t="s">
        <v>27</v>
      </c>
      <c r="L1393" s="40" t="s">
        <v>6</v>
      </c>
      <c r="M1393" s="39"/>
      <c r="N1393" s="41" t="s">
        <v>2063</v>
      </c>
      <c r="O1393" s="39">
        <v>45078</v>
      </c>
      <c r="P1393" s="40">
        <v>1</v>
      </c>
      <c r="Q1393" s="40">
        <v>4</v>
      </c>
      <c r="R1393" s="40" t="str">
        <f>IFERROR(VLOOKUP(Tabla2[[#This Row],[CONTRATISTA PRNCIPAL]],Hoja1!$L$5:$M$9,2,FALSE),"CJV")</f>
        <v>CJV</v>
      </c>
      <c r="S1393" s="40" t="str">
        <f>IF(Tabla2[[#This Row],[EMPRESA]]=Tabla2[[#This Row],[CONTRATISTA PRNCIPAL]],"Principal","Secundaria")</f>
        <v>Principal</v>
      </c>
      <c r="T1393" s="42">
        <f>IFERROR(1/COUNTIF(Tabla2[CONTRATISTA PRNCIPAL],Tabla2[[#This Row],[CONTRATISTA PRNCIPAL]]),0)</f>
        <v>0.00641025641025641</v>
      </c>
      <c r="U1393" s="43">
        <f>IF(((TODAY()-Tabla2[[#This Row],[FECHA NACIMIENTO]])/365)&lt;18,"Corregir", IF(((TODAY()-Tabla2[[#This Row],[FECHA NACIMIENTO]])/365)&gt;80, "Corregir",ROUNDDOWN(((TODAY()-Tabla2[[#This Row],[FECHA NACIMIENTO]])/365),0)))</f>
        <v>35</v>
      </c>
      <c r="V13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93" s="44" t="str">
        <f>+IF(Tabla2[[#This Row],[Edad]]="Corregir","Corregir","Ok")</f>
        <v>Ok</v>
      </c>
      <c r="X1393" s="42" t="str">
        <f>+IFERROR(VLOOKUP(Tabla2[[#This Row],[DISTRITO SEGÚN DNI]],Hoja1!$A$2:$B$32,2,FALSE),"No")</f>
        <v>CALLAO</v>
      </c>
      <c r="Y1393" s="42" t="str">
        <f>IF(OR(LOWER(Tabla2[[#This Row],[GENERO]])="masculino", LOWER(Tabla2[[#This Row],[GENERO]])="femenino"),"OK","Corregir")</f>
        <v>OK</v>
      </c>
      <c r="Z1393" s="42" t="str">
        <f>+IF(Tabla2[[#This Row],[Nro. DNI / CE]]="","Corregir",IF(LEN(Tabla2[[#This Row],[Nro. DNI / CE]])&gt;=8,"OK","Corregir"))</f>
        <v>OK</v>
      </c>
      <c r="AA1393" s="42">
        <f>COUNTIF(Tabla2[APELLIDOS Y NOMBRES],Tabla2[[#This Row],[APELLIDOS Y NOMBRES]])</f>
        <v>1</v>
      </c>
      <c r="AB1393" s="42">
        <f>IF(Tabla2[[#This Row],[Trabajador]]&gt;1,1/Tabla2[[#This Row],[Trabajador]],Tabla2[[#This Row],[Trabajador]])</f>
        <v>1</v>
      </c>
      <c r="AC1393" t="str">
        <f>+IFERROR(IF(Tabla2[[#This Row],[FECHA CESE/BAJA]]="","No Aplica",IF(AND(MONTH(Tabla2[[#This Row],[FECHA CESE/BAJA]])=MONTH(TODAY()-30),YEAR(Tabla2[[#This Row],[FECHA CESE/BAJA]])=YEAR(TODAY())),MONTH(TODAY()-30)&amp;"-"&amp;YEAR(TODAY()),"Borrar")),"No aplica")</f>
        <v>No Aplica</v>
      </c>
      <c r="AD1393" t="str">
        <f>+IFERROR(IF(Tabla2[[#This Row],[FECHA INICIO DE LABORES EN OBRA]]="","No Aplica",IF(AND(MONTH(Tabla2[[#This Row],[FECHA INICIO DE LABORES EN OBRA]])=MONTH(TODAY()-30),YEAR(Tabla2[[#This Row],[FECHA INICIO DE LABORES EN OBRA]])=YEAR(TODAY())),MONTH(TODAY()-30)&amp;"-"&amp;YEAR(TODAY()),"No Aplica")),"No Aplica")</f>
        <v>No Aplica</v>
      </c>
    </row>
    <row r="1394" spans="1:30" x14ac:dyDescent="0.25">
      <c r="A1394" s="13" t="s">
        <v>5929</v>
      </c>
      <c r="B1394" s="15" t="s">
        <v>5930</v>
      </c>
      <c r="C1394" s="15" t="s">
        <v>5930</v>
      </c>
      <c r="D1394" s="15" t="s">
        <v>6220</v>
      </c>
      <c r="E1394" s="15" t="s">
        <v>6221</v>
      </c>
      <c r="F1394" s="39">
        <v>31845</v>
      </c>
      <c r="G1394" s="15">
        <v>2</v>
      </c>
      <c r="H1394" s="15" t="s">
        <v>2197</v>
      </c>
      <c r="I1394" s="15" t="s">
        <v>5946</v>
      </c>
      <c r="J1394" s="15" t="s">
        <v>6036</v>
      </c>
      <c r="K1394" s="15" t="s">
        <v>4258</v>
      </c>
      <c r="L1394" s="40" t="s">
        <v>6</v>
      </c>
      <c r="M1394" s="39"/>
      <c r="N1394" s="41" t="s">
        <v>2063</v>
      </c>
      <c r="O1394" s="39">
        <v>44896</v>
      </c>
      <c r="P1394" s="40">
        <v>1</v>
      </c>
      <c r="Q1394" s="40">
        <v>4</v>
      </c>
      <c r="R1394" s="40" t="str">
        <f>IFERROR(VLOOKUP(Tabla2[[#This Row],[CONTRATISTA PRNCIPAL]],Hoja1!$L$5:$M$9,2,FALSE),"CJV")</f>
        <v>CJV</v>
      </c>
      <c r="S1394" s="40" t="str">
        <f>IF(Tabla2[[#This Row],[EMPRESA]]=Tabla2[[#This Row],[CONTRATISTA PRNCIPAL]],"Principal","Secundaria")</f>
        <v>Principal</v>
      </c>
      <c r="T1394" s="42">
        <f>IFERROR(1/COUNTIF(Tabla2[CONTRATISTA PRNCIPAL],Tabla2[[#This Row],[CONTRATISTA PRNCIPAL]]),0)</f>
        <v>0.00641025641025641</v>
      </c>
      <c r="U1394" s="43">
        <f>IF(((TODAY()-Tabla2[[#This Row],[FECHA NACIMIENTO]])/365)&lt;18,"Corregir", IF(((TODAY()-Tabla2[[#This Row],[FECHA NACIMIENTO]])/365)&gt;80, "Corregir",ROUNDDOWN(((TODAY()-Tabla2[[#This Row],[FECHA NACIMIENTO]])/365),0)))</f>
        <v>36</v>
      </c>
      <c r="V13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94" s="44" t="str">
        <f>+IF(Tabla2[[#This Row],[Edad]]="Corregir","Corregir","Ok")</f>
        <v>Ok</v>
      </c>
      <c r="X1394" s="42" t="str">
        <f>+IFERROR(VLOOKUP(Tabla2[[#This Row],[DISTRITO SEGÚN DNI]],Hoja1!$A$2:$B$32,2,FALSE),"No")</f>
        <v>No</v>
      </c>
      <c r="Y1394" s="42" t="str">
        <f>IF(OR(LOWER(Tabla2[[#This Row],[GENERO]])="masculino", LOWER(Tabla2[[#This Row],[GENERO]])="femenino"),"OK","Corregir")</f>
        <v>OK</v>
      </c>
      <c r="Z1394" s="42" t="str">
        <f>+IF(Tabla2[[#This Row],[Nro. DNI / CE]]="","Corregir",IF(LEN(Tabla2[[#This Row],[Nro. DNI / CE]])&gt;=8,"OK","Corregir"))</f>
        <v>OK</v>
      </c>
      <c r="AA1394" s="42">
        <f>COUNTIF(Tabla2[APELLIDOS Y NOMBRES],Tabla2[[#This Row],[APELLIDOS Y NOMBRES]])</f>
        <v>1</v>
      </c>
      <c r="AB1394" s="42">
        <f>IF(Tabla2[[#This Row],[Trabajador]]&gt;1,1/Tabla2[[#This Row],[Trabajador]],Tabla2[[#This Row],[Trabajador]])</f>
        <v>1</v>
      </c>
      <c r="AC1394" t="str">
        <f>+IFERROR(IF(Tabla2[[#This Row],[FECHA CESE/BAJA]]="","No Aplica",IF(AND(MONTH(Tabla2[[#This Row],[FECHA CESE/BAJA]])=MONTH(TODAY()-30),YEAR(Tabla2[[#This Row],[FECHA CESE/BAJA]])=YEAR(TODAY())),MONTH(TODAY()-30)&amp;"-"&amp;YEAR(TODAY()),"Borrar")),"No aplica")</f>
        <v>No Aplica</v>
      </c>
      <c r="AD1394" t="str">
        <f>+IFERROR(IF(Tabla2[[#This Row],[FECHA INICIO DE LABORES EN OBRA]]="","No Aplica",IF(AND(MONTH(Tabla2[[#This Row],[FECHA INICIO DE LABORES EN OBRA]])=MONTH(TODAY()-30),YEAR(Tabla2[[#This Row],[FECHA INICIO DE LABORES EN OBRA]])=YEAR(TODAY())),MONTH(TODAY()-30)&amp;"-"&amp;YEAR(TODAY()),"No Aplica")),"No Aplica")</f>
        <v>No Aplica</v>
      </c>
    </row>
    <row r="1395" spans="1:30" x14ac:dyDescent="0.25">
      <c r="A1395" s="13" t="s">
        <v>5929</v>
      </c>
      <c r="B1395" s="15" t="s">
        <v>5930</v>
      </c>
      <c r="C1395" s="15" t="s">
        <v>5930</v>
      </c>
      <c r="D1395" s="15" t="s">
        <v>6222</v>
      </c>
      <c r="E1395" s="15" t="s">
        <v>6223</v>
      </c>
      <c r="F1395" s="39">
        <v>27211</v>
      </c>
      <c r="G1395" s="15">
        <v>2</v>
      </c>
      <c r="H1395" s="15" t="s">
        <v>2197</v>
      </c>
      <c r="I1395" s="15" t="s">
        <v>5946</v>
      </c>
      <c r="J1395" s="15" t="s">
        <v>6212</v>
      </c>
      <c r="K1395" s="15" t="s">
        <v>4274</v>
      </c>
      <c r="L1395" s="40" t="s">
        <v>6</v>
      </c>
      <c r="M1395" s="39"/>
      <c r="N1395" s="41" t="s">
        <v>2063</v>
      </c>
      <c r="O1395" s="39">
        <v>45007</v>
      </c>
      <c r="P1395" s="40">
        <v>1</v>
      </c>
      <c r="Q1395" s="40">
        <v>4</v>
      </c>
      <c r="R1395" s="40" t="str">
        <f>IFERROR(VLOOKUP(Tabla2[[#This Row],[CONTRATISTA PRNCIPAL]],Hoja1!$L$5:$M$9,2,FALSE),"CJV")</f>
        <v>CJV</v>
      </c>
      <c r="S1395" s="40" t="str">
        <f>IF(Tabla2[[#This Row],[EMPRESA]]=Tabla2[[#This Row],[CONTRATISTA PRNCIPAL]],"Principal","Secundaria")</f>
        <v>Principal</v>
      </c>
      <c r="T1395" s="42">
        <f>IFERROR(1/COUNTIF(Tabla2[CONTRATISTA PRNCIPAL],Tabla2[[#This Row],[CONTRATISTA PRNCIPAL]]),0)</f>
        <v>0.00641025641025641</v>
      </c>
      <c r="U1395" s="43">
        <f>IF(((TODAY()-Tabla2[[#This Row],[FECHA NACIMIENTO]])/365)&lt;18,"Corregir", IF(((TODAY()-Tabla2[[#This Row],[FECHA NACIMIENTO]])/365)&gt;80, "Corregir",ROUNDDOWN(((TODAY()-Tabla2[[#This Row],[FECHA NACIMIENTO]])/365),0)))</f>
        <v>49</v>
      </c>
      <c r="V13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95" s="44" t="str">
        <f>+IF(Tabla2[[#This Row],[Edad]]="Corregir","Corregir","Ok")</f>
        <v>Ok</v>
      </c>
      <c r="X1395" s="42" t="str">
        <f>+IFERROR(VLOOKUP(Tabla2[[#This Row],[DISTRITO SEGÚN DNI]],Hoja1!$A$2:$B$32,2,FALSE),"No")</f>
        <v>No</v>
      </c>
      <c r="Y1395" s="42" t="str">
        <f>IF(OR(LOWER(Tabla2[[#This Row],[GENERO]])="masculino", LOWER(Tabla2[[#This Row],[GENERO]])="femenino"),"OK","Corregir")</f>
        <v>OK</v>
      </c>
      <c r="Z1395" s="42" t="str">
        <f>+IF(Tabla2[[#This Row],[Nro. DNI / CE]]="","Corregir",IF(LEN(Tabla2[[#This Row],[Nro. DNI / CE]])&gt;=8,"OK","Corregir"))</f>
        <v>OK</v>
      </c>
      <c r="AA1395" s="42">
        <f>COUNTIF(Tabla2[APELLIDOS Y NOMBRES],Tabla2[[#This Row],[APELLIDOS Y NOMBRES]])</f>
        <v>1</v>
      </c>
      <c r="AB1395" s="42">
        <f>IF(Tabla2[[#This Row],[Trabajador]]&gt;1,1/Tabla2[[#This Row],[Trabajador]],Tabla2[[#This Row],[Trabajador]])</f>
        <v>1</v>
      </c>
      <c r="AC1395" t="str">
        <f>+IFERROR(IF(Tabla2[[#This Row],[FECHA CESE/BAJA]]="","No Aplica",IF(AND(MONTH(Tabla2[[#This Row],[FECHA CESE/BAJA]])=MONTH(TODAY()-30),YEAR(Tabla2[[#This Row],[FECHA CESE/BAJA]])=YEAR(TODAY())),MONTH(TODAY()-30)&amp;"-"&amp;YEAR(TODAY()),"Borrar")),"No aplica")</f>
        <v>No Aplica</v>
      </c>
      <c r="AD1395" t="str">
        <f>+IFERROR(IF(Tabla2[[#This Row],[FECHA INICIO DE LABORES EN OBRA]]="","No Aplica",IF(AND(MONTH(Tabla2[[#This Row],[FECHA INICIO DE LABORES EN OBRA]])=MONTH(TODAY()-30),YEAR(Tabla2[[#This Row],[FECHA INICIO DE LABORES EN OBRA]])=YEAR(TODAY())),MONTH(TODAY()-30)&amp;"-"&amp;YEAR(TODAY()),"No Aplica")),"No Aplica")</f>
        <v>No Aplica</v>
      </c>
    </row>
    <row r="1396" spans="1:30" x14ac:dyDescent="0.25">
      <c r="A1396" s="13" t="s">
        <v>5929</v>
      </c>
      <c r="B1396" s="15" t="s">
        <v>5930</v>
      </c>
      <c r="C1396" s="15" t="s">
        <v>5930</v>
      </c>
      <c r="D1396" s="15" t="s">
        <v>6224</v>
      </c>
      <c r="E1396" s="15" t="s">
        <v>6225</v>
      </c>
      <c r="F1396" s="39">
        <v>29309</v>
      </c>
      <c r="G1396" s="15">
        <v>2</v>
      </c>
      <c r="H1396" s="15" t="s">
        <v>2197</v>
      </c>
      <c r="I1396" s="15" t="s">
        <v>5946</v>
      </c>
      <c r="J1396" s="15" t="s">
        <v>6226</v>
      </c>
      <c r="K1396" s="15" t="s">
        <v>2645</v>
      </c>
      <c r="L1396" s="40" t="s">
        <v>6</v>
      </c>
      <c r="M1396" s="39"/>
      <c r="N1396" s="41" t="s">
        <v>2063</v>
      </c>
      <c r="O1396" s="39">
        <v>45092</v>
      </c>
      <c r="P1396" s="40">
        <v>1</v>
      </c>
      <c r="Q1396" s="40">
        <v>4</v>
      </c>
      <c r="R1396" s="40" t="str">
        <f>IFERROR(VLOOKUP(Tabla2[[#This Row],[CONTRATISTA PRNCIPAL]],Hoja1!$L$5:$M$9,2,FALSE),"CJV")</f>
        <v>CJV</v>
      </c>
      <c r="S1396" s="40" t="str">
        <f>IF(Tabla2[[#This Row],[EMPRESA]]=Tabla2[[#This Row],[CONTRATISTA PRNCIPAL]],"Principal","Secundaria")</f>
        <v>Principal</v>
      </c>
      <c r="T1396" s="42">
        <f>IFERROR(1/COUNTIF(Tabla2[CONTRATISTA PRNCIPAL],Tabla2[[#This Row],[CONTRATISTA PRNCIPAL]]),0)</f>
        <v>0.00641025641025641</v>
      </c>
      <c r="U1396" s="43">
        <f>IF(((TODAY()-Tabla2[[#This Row],[FECHA NACIMIENTO]])/365)&lt;18,"Corregir", IF(((TODAY()-Tabla2[[#This Row],[FECHA NACIMIENTO]])/365)&gt;80, "Corregir",ROUNDDOWN(((TODAY()-Tabla2[[#This Row],[FECHA NACIMIENTO]])/365),0)))</f>
        <v>43</v>
      </c>
      <c r="V13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396" s="44" t="str">
        <f>+IF(Tabla2[[#This Row],[Edad]]="Corregir","Corregir","Ok")</f>
        <v>Ok</v>
      </c>
      <c r="X1396" s="42" t="str">
        <f>+IFERROR(VLOOKUP(Tabla2[[#This Row],[DISTRITO SEGÚN DNI]],Hoja1!$A$2:$B$32,2,FALSE),"No")</f>
        <v>No</v>
      </c>
      <c r="Y1396" s="42" t="str">
        <f>IF(OR(LOWER(Tabla2[[#This Row],[GENERO]])="masculino", LOWER(Tabla2[[#This Row],[GENERO]])="femenino"),"OK","Corregir")</f>
        <v>OK</v>
      </c>
      <c r="Z1396" s="42" t="str">
        <f>+IF(Tabla2[[#This Row],[Nro. DNI / CE]]="","Corregir",IF(LEN(Tabla2[[#This Row],[Nro. DNI / CE]])&gt;=8,"OK","Corregir"))</f>
        <v>OK</v>
      </c>
      <c r="AA1396" s="42">
        <f>COUNTIF(Tabla2[APELLIDOS Y NOMBRES],Tabla2[[#This Row],[APELLIDOS Y NOMBRES]])</f>
        <v>1</v>
      </c>
      <c r="AB1396" s="42">
        <f>IF(Tabla2[[#This Row],[Trabajador]]&gt;1,1/Tabla2[[#This Row],[Trabajador]],Tabla2[[#This Row],[Trabajador]])</f>
        <v>1</v>
      </c>
      <c r="AC1396" t="str">
        <f>+IFERROR(IF(Tabla2[[#This Row],[FECHA CESE/BAJA]]="","No Aplica",IF(AND(MONTH(Tabla2[[#This Row],[FECHA CESE/BAJA]])=MONTH(TODAY()-30),YEAR(Tabla2[[#This Row],[FECHA CESE/BAJA]])=YEAR(TODAY())),MONTH(TODAY()-30)&amp;"-"&amp;YEAR(TODAY()),"Borrar")),"No aplica")</f>
        <v>No Aplica</v>
      </c>
      <c r="AD1396" t="str">
        <f>+IFERROR(IF(Tabla2[[#This Row],[FECHA INICIO DE LABORES EN OBRA]]="","No Aplica",IF(AND(MONTH(Tabla2[[#This Row],[FECHA INICIO DE LABORES EN OBRA]])=MONTH(TODAY()-30),YEAR(Tabla2[[#This Row],[FECHA INICIO DE LABORES EN OBRA]])=YEAR(TODAY())),MONTH(TODAY()-30)&amp;"-"&amp;YEAR(TODAY()),"No Aplica")),"No Aplica")</f>
        <v>No Aplica</v>
      </c>
    </row>
    <row r="1397" spans="1:30" x14ac:dyDescent="0.25">
      <c r="A1397" s="13" t="s">
        <v>5929</v>
      </c>
      <c r="B1397" s="15" t="s">
        <v>5930</v>
      </c>
      <c r="C1397" s="15" t="s">
        <v>5930</v>
      </c>
      <c r="D1397" s="15" t="s">
        <v>6227</v>
      </c>
      <c r="E1397" s="15" t="s">
        <v>6228</v>
      </c>
      <c r="F1397" s="39">
        <v>24912</v>
      </c>
      <c r="G1397" s="15">
        <v>2</v>
      </c>
      <c r="H1397" s="15" t="s">
        <v>2751</v>
      </c>
      <c r="I1397" s="15" t="s">
        <v>5946</v>
      </c>
      <c r="J1397" s="15" t="s">
        <v>6229</v>
      </c>
      <c r="K1397" s="15" t="s">
        <v>2200</v>
      </c>
      <c r="L1397" s="40" t="s">
        <v>6</v>
      </c>
      <c r="M1397" s="39"/>
      <c r="N1397" s="41" t="s">
        <v>2063</v>
      </c>
      <c r="O1397" s="39">
        <v>45092</v>
      </c>
      <c r="P1397" s="40">
        <v>1</v>
      </c>
      <c r="Q1397" s="40">
        <v>4</v>
      </c>
      <c r="R1397" s="40" t="str">
        <f>IFERROR(VLOOKUP(Tabla2[[#This Row],[CONTRATISTA PRNCIPAL]],Hoja1!$L$5:$M$9,2,FALSE),"CJV")</f>
        <v>CJV</v>
      </c>
      <c r="S1397" s="40" t="str">
        <f>IF(Tabla2[[#This Row],[EMPRESA]]=Tabla2[[#This Row],[CONTRATISTA PRNCIPAL]],"Principal","Secundaria")</f>
        <v>Principal</v>
      </c>
      <c r="T1397" s="42">
        <f>IFERROR(1/COUNTIF(Tabla2[CONTRATISTA PRNCIPAL],Tabla2[[#This Row],[CONTRATISTA PRNCIPAL]]),0)</f>
        <v>0.00641025641025641</v>
      </c>
      <c r="U1397" s="43">
        <f>IF(((TODAY()-Tabla2[[#This Row],[FECHA NACIMIENTO]])/365)&lt;18,"Corregir", IF(((TODAY()-Tabla2[[#This Row],[FECHA NACIMIENTO]])/365)&gt;80, "Corregir",ROUNDDOWN(((TODAY()-Tabla2[[#This Row],[FECHA NACIMIENTO]])/365),0)))</f>
        <v>55</v>
      </c>
      <c r="V13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397" s="44" t="str">
        <f>+IF(Tabla2[[#This Row],[Edad]]="Corregir","Corregir","Ok")</f>
        <v>Ok</v>
      </c>
      <c r="X1397" s="42" t="str">
        <f>+IFERROR(VLOOKUP(Tabla2[[#This Row],[DISTRITO SEGÚN DNI]],Hoja1!$A$2:$B$32,2,FALSE),"No")</f>
        <v>No</v>
      </c>
      <c r="Y1397" s="42" t="str">
        <f>IF(OR(LOWER(Tabla2[[#This Row],[GENERO]])="masculino", LOWER(Tabla2[[#This Row],[GENERO]])="femenino"),"OK","Corregir")</f>
        <v>OK</v>
      </c>
      <c r="Z1397" s="42" t="str">
        <f>+IF(Tabla2[[#This Row],[Nro. DNI / CE]]="","Corregir",IF(LEN(Tabla2[[#This Row],[Nro. DNI / CE]])&gt;=8,"OK","Corregir"))</f>
        <v>OK</v>
      </c>
      <c r="AA1397" s="42">
        <f>COUNTIF(Tabla2[APELLIDOS Y NOMBRES],Tabla2[[#This Row],[APELLIDOS Y NOMBRES]])</f>
        <v>1</v>
      </c>
      <c r="AB1397" s="42">
        <f>IF(Tabla2[[#This Row],[Trabajador]]&gt;1,1/Tabla2[[#This Row],[Trabajador]],Tabla2[[#This Row],[Trabajador]])</f>
        <v>1</v>
      </c>
      <c r="AC1397" t="str">
        <f>+IFERROR(IF(Tabla2[[#This Row],[FECHA CESE/BAJA]]="","No Aplica",IF(AND(MONTH(Tabla2[[#This Row],[FECHA CESE/BAJA]])=MONTH(TODAY()-30),YEAR(Tabla2[[#This Row],[FECHA CESE/BAJA]])=YEAR(TODAY())),MONTH(TODAY()-30)&amp;"-"&amp;YEAR(TODAY()),"Borrar")),"No aplica")</f>
        <v>No Aplica</v>
      </c>
      <c r="AD1397" t="str">
        <f>+IFERROR(IF(Tabla2[[#This Row],[FECHA INICIO DE LABORES EN OBRA]]="","No Aplica",IF(AND(MONTH(Tabla2[[#This Row],[FECHA INICIO DE LABORES EN OBRA]])=MONTH(TODAY()-30),YEAR(Tabla2[[#This Row],[FECHA INICIO DE LABORES EN OBRA]])=YEAR(TODAY())),MONTH(TODAY()-30)&amp;"-"&amp;YEAR(TODAY()),"No Aplica")),"No Aplica")</f>
        <v>No Aplica</v>
      </c>
    </row>
    <row r="1398" spans="1:30" x14ac:dyDescent="0.25">
      <c r="A1398" s="13" t="s">
        <v>5929</v>
      </c>
      <c r="B1398" s="15" t="s">
        <v>5930</v>
      </c>
      <c r="C1398" s="15" t="s">
        <v>5930</v>
      </c>
      <c r="D1398" s="15" t="s">
        <v>6230</v>
      </c>
      <c r="E1398" s="15" t="s">
        <v>6231</v>
      </c>
      <c r="F1398" s="39">
        <v>30821</v>
      </c>
      <c r="G1398" s="15">
        <v>1</v>
      </c>
      <c r="H1398" s="15" t="s">
        <v>6232</v>
      </c>
      <c r="I1398" s="15" t="s">
        <v>6233</v>
      </c>
      <c r="J1398" s="15" t="s">
        <v>6234</v>
      </c>
      <c r="K1398" s="15" t="s">
        <v>6235</v>
      </c>
      <c r="L1398" s="40" t="s">
        <v>6</v>
      </c>
      <c r="M1398" s="39"/>
      <c r="N1398" s="41" t="s">
        <v>2063</v>
      </c>
      <c r="O1398" s="39">
        <v>45103</v>
      </c>
      <c r="P1398" s="40">
        <v>1</v>
      </c>
      <c r="Q1398" s="40">
        <v>4</v>
      </c>
      <c r="R1398" s="40" t="str">
        <f>IFERROR(VLOOKUP(Tabla2[[#This Row],[CONTRATISTA PRNCIPAL]],Hoja1!$L$5:$M$9,2,FALSE),"CJV")</f>
        <v>CJV</v>
      </c>
      <c r="S1398" s="40" t="str">
        <f>IF(Tabla2[[#This Row],[EMPRESA]]=Tabla2[[#This Row],[CONTRATISTA PRNCIPAL]],"Principal","Secundaria")</f>
        <v>Principal</v>
      </c>
      <c r="T1398" s="42">
        <f>IFERROR(1/COUNTIF(Tabla2[CONTRATISTA PRNCIPAL],Tabla2[[#This Row],[CONTRATISTA PRNCIPAL]]),0)</f>
        <v>0.00641025641025641</v>
      </c>
      <c r="U1398" s="43">
        <f>IF(((TODAY()-Tabla2[[#This Row],[FECHA NACIMIENTO]])/365)&lt;18,"Corregir", IF(((TODAY()-Tabla2[[#This Row],[FECHA NACIMIENTO]])/365)&gt;80, "Corregir",ROUNDDOWN(((TODAY()-Tabla2[[#This Row],[FECHA NACIMIENTO]])/365),0)))</f>
        <v>39</v>
      </c>
      <c r="V13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98" s="44" t="str">
        <f>+IF(Tabla2[[#This Row],[Edad]]="Corregir","Corregir","Ok")</f>
        <v>Ok</v>
      </c>
      <c r="X1398" s="42" t="str">
        <f>+IFERROR(VLOOKUP(Tabla2[[#This Row],[DISTRITO SEGÚN DNI]],Hoja1!$A$2:$B$32,2,FALSE),"No")</f>
        <v>No</v>
      </c>
      <c r="Y1398" s="42" t="str">
        <f>IF(OR(LOWER(Tabla2[[#This Row],[GENERO]])="masculino", LOWER(Tabla2[[#This Row],[GENERO]])="femenino"),"OK","Corregir")</f>
        <v>OK</v>
      </c>
      <c r="Z1398" s="42" t="str">
        <f>+IF(Tabla2[[#This Row],[Nro. DNI / CE]]="","Corregir",IF(LEN(Tabla2[[#This Row],[Nro. DNI / CE]])&gt;=8,"OK","Corregir"))</f>
        <v>OK</v>
      </c>
      <c r="AA1398" s="42">
        <f>COUNTIF(Tabla2[APELLIDOS Y NOMBRES],Tabla2[[#This Row],[APELLIDOS Y NOMBRES]])</f>
        <v>1</v>
      </c>
      <c r="AB1398" s="42">
        <f>IF(Tabla2[[#This Row],[Trabajador]]&gt;1,1/Tabla2[[#This Row],[Trabajador]],Tabla2[[#This Row],[Trabajador]])</f>
        <v>1</v>
      </c>
      <c r="AC1398" t="str">
        <f>+IFERROR(IF(Tabla2[[#This Row],[FECHA CESE/BAJA]]="","No Aplica",IF(AND(MONTH(Tabla2[[#This Row],[FECHA CESE/BAJA]])=MONTH(TODAY()-30),YEAR(Tabla2[[#This Row],[FECHA CESE/BAJA]])=YEAR(TODAY())),MONTH(TODAY()-30)&amp;"-"&amp;YEAR(TODAY()),"Borrar")),"No aplica")</f>
        <v>No Aplica</v>
      </c>
      <c r="AD1398" t="str">
        <f>+IFERROR(IF(Tabla2[[#This Row],[FECHA INICIO DE LABORES EN OBRA]]="","No Aplica",IF(AND(MONTH(Tabla2[[#This Row],[FECHA INICIO DE LABORES EN OBRA]])=MONTH(TODAY()-30),YEAR(Tabla2[[#This Row],[FECHA INICIO DE LABORES EN OBRA]])=YEAR(TODAY())),MONTH(TODAY()-30)&amp;"-"&amp;YEAR(TODAY()),"No Aplica")),"No Aplica")</f>
        <v>No Aplica</v>
      </c>
    </row>
    <row r="1399" spans="1:30" x14ac:dyDescent="0.25">
      <c r="A1399" s="13" t="s">
        <v>5929</v>
      </c>
      <c r="B1399" s="15" t="s">
        <v>5930</v>
      </c>
      <c r="C1399" s="15" t="s">
        <v>5930</v>
      </c>
      <c r="D1399" s="15" t="s">
        <v>6236</v>
      </c>
      <c r="E1399" s="15" t="s">
        <v>6237</v>
      </c>
      <c r="F1399" s="39">
        <v>32547</v>
      </c>
      <c r="G1399" s="15">
        <v>2</v>
      </c>
      <c r="H1399" s="15" t="s">
        <v>2751</v>
      </c>
      <c r="I1399" s="15" t="s">
        <v>6233</v>
      </c>
      <c r="J1399" s="15" t="s">
        <v>6238</v>
      </c>
      <c r="K1399" s="15" t="s">
        <v>2174</v>
      </c>
      <c r="L1399" s="40" t="s">
        <v>6</v>
      </c>
      <c r="M1399" s="39"/>
      <c r="N1399" s="41" t="s">
        <v>2063</v>
      </c>
      <c r="O1399" s="39">
        <v>45103</v>
      </c>
      <c r="P1399" s="40">
        <v>1</v>
      </c>
      <c r="Q1399" s="40">
        <v>4</v>
      </c>
      <c r="R1399" s="40" t="str">
        <f>IFERROR(VLOOKUP(Tabla2[[#This Row],[CONTRATISTA PRNCIPAL]],Hoja1!$L$5:$M$9,2,FALSE),"CJV")</f>
        <v>CJV</v>
      </c>
      <c r="S1399" s="40" t="str">
        <f>IF(Tabla2[[#This Row],[EMPRESA]]=Tabla2[[#This Row],[CONTRATISTA PRNCIPAL]],"Principal","Secundaria")</f>
        <v>Principal</v>
      </c>
      <c r="T1399" s="42">
        <f>IFERROR(1/COUNTIF(Tabla2[CONTRATISTA PRNCIPAL],Tabla2[[#This Row],[CONTRATISTA PRNCIPAL]]),0)</f>
        <v>0.00641025641025641</v>
      </c>
      <c r="U1399" s="43">
        <f>IF(((TODAY()-Tabla2[[#This Row],[FECHA NACIMIENTO]])/365)&lt;18,"Corregir", IF(((TODAY()-Tabla2[[#This Row],[FECHA NACIMIENTO]])/365)&gt;80, "Corregir",ROUNDDOWN(((TODAY()-Tabla2[[#This Row],[FECHA NACIMIENTO]])/365),0)))</f>
        <v>34</v>
      </c>
      <c r="V13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399" s="44" t="str">
        <f>+IF(Tabla2[[#This Row],[Edad]]="Corregir","Corregir","Ok")</f>
        <v>Ok</v>
      </c>
      <c r="X1399" s="42" t="str">
        <f>+IFERROR(VLOOKUP(Tabla2[[#This Row],[DISTRITO SEGÚN DNI]],Hoja1!$A$2:$B$32,2,FALSE),"No")</f>
        <v>No</v>
      </c>
      <c r="Y1399" s="42" t="str">
        <f>IF(OR(LOWER(Tabla2[[#This Row],[GENERO]])="masculino", LOWER(Tabla2[[#This Row],[GENERO]])="femenino"),"OK","Corregir")</f>
        <v>OK</v>
      </c>
      <c r="Z1399" s="42" t="str">
        <f>+IF(Tabla2[[#This Row],[Nro. DNI / CE]]="","Corregir",IF(LEN(Tabla2[[#This Row],[Nro. DNI / CE]])&gt;=8,"OK","Corregir"))</f>
        <v>OK</v>
      </c>
      <c r="AA1399" s="42">
        <f>COUNTIF(Tabla2[APELLIDOS Y NOMBRES],Tabla2[[#This Row],[APELLIDOS Y NOMBRES]])</f>
        <v>1</v>
      </c>
      <c r="AB1399" s="42">
        <f>IF(Tabla2[[#This Row],[Trabajador]]&gt;1,1/Tabla2[[#This Row],[Trabajador]],Tabla2[[#This Row],[Trabajador]])</f>
        <v>1</v>
      </c>
      <c r="AC1399" t="str">
        <f>+IFERROR(IF(Tabla2[[#This Row],[FECHA CESE/BAJA]]="","No Aplica",IF(AND(MONTH(Tabla2[[#This Row],[FECHA CESE/BAJA]])=MONTH(TODAY()-30),YEAR(Tabla2[[#This Row],[FECHA CESE/BAJA]])=YEAR(TODAY())),MONTH(TODAY()-30)&amp;"-"&amp;YEAR(TODAY()),"Borrar")),"No aplica")</f>
        <v>No Aplica</v>
      </c>
      <c r="AD1399" t="str">
        <f>+IFERROR(IF(Tabla2[[#This Row],[FECHA INICIO DE LABORES EN OBRA]]="","No Aplica",IF(AND(MONTH(Tabla2[[#This Row],[FECHA INICIO DE LABORES EN OBRA]])=MONTH(TODAY()-30),YEAR(Tabla2[[#This Row],[FECHA INICIO DE LABORES EN OBRA]])=YEAR(TODAY())),MONTH(TODAY()-30)&amp;"-"&amp;YEAR(TODAY()),"No Aplica")),"No Aplica")</f>
        <v>No Aplica</v>
      </c>
    </row>
    <row r="1400" spans="1:30" x14ac:dyDescent="0.25">
      <c r="A1400" s="13" t="s">
        <v>5929</v>
      </c>
      <c r="B1400" s="15" t="s">
        <v>5930</v>
      </c>
      <c r="C1400" s="15" t="s">
        <v>5930</v>
      </c>
      <c r="D1400" s="15" t="s">
        <v>1894</v>
      </c>
      <c r="E1400" s="15" t="s">
        <v>1895</v>
      </c>
      <c r="F1400" s="39">
        <v>26351</v>
      </c>
      <c r="G1400" s="15">
        <v>2</v>
      </c>
      <c r="H1400" s="15" t="s">
        <v>2751</v>
      </c>
      <c r="I1400" s="15" t="s">
        <v>6233</v>
      </c>
      <c r="J1400" s="15" t="s">
        <v>6239</v>
      </c>
      <c r="K1400" s="15" t="s">
        <v>27</v>
      </c>
      <c r="L1400" s="40" t="s">
        <v>6</v>
      </c>
      <c r="M1400" s="39"/>
      <c r="N1400" s="41" t="s">
        <v>2063</v>
      </c>
      <c r="O1400" s="39">
        <v>45103</v>
      </c>
      <c r="P1400" s="40">
        <v>1</v>
      </c>
      <c r="Q1400" s="40">
        <v>4</v>
      </c>
      <c r="R1400" s="40" t="str">
        <f>IFERROR(VLOOKUP(Tabla2[[#This Row],[CONTRATISTA PRNCIPAL]],Hoja1!$L$5:$M$9,2,FALSE),"CJV")</f>
        <v>CJV</v>
      </c>
      <c r="S1400" s="40" t="str">
        <f>IF(Tabla2[[#This Row],[EMPRESA]]=Tabla2[[#This Row],[CONTRATISTA PRNCIPAL]],"Principal","Secundaria")</f>
        <v>Principal</v>
      </c>
      <c r="T1400" s="42">
        <f>IFERROR(1/COUNTIF(Tabla2[CONTRATISTA PRNCIPAL],Tabla2[[#This Row],[CONTRATISTA PRNCIPAL]]),0)</f>
        <v>0.00641025641025641</v>
      </c>
      <c r="U1400" s="43">
        <f>IF(((TODAY()-Tabla2[[#This Row],[FECHA NACIMIENTO]])/365)&lt;18,"Corregir", IF(((TODAY()-Tabla2[[#This Row],[FECHA NACIMIENTO]])/365)&gt;80, "Corregir",ROUNDDOWN(((TODAY()-Tabla2[[#This Row],[FECHA NACIMIENTO]])/365),0)))</f>
        <v>51</v>
      </c>
      <c r="V14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00" s="44" t="str">
        <f>+IF(Tabla2[[#This Row],[Edad]]="Corregir","Corregir","Ok")</f>
        <v>Ok</v>
      </c>
      <c r="X1400" s="42" t="str">
        <f>+IFERROR(VLOOKUP(Tabla2[[#This Row],[DISTRITO SEGÚN DNI]],Hoja1!$A$2:$B$32,2,FALSE),"No")</f>
        <v>CALLAO</v>
      </c>
      <c r="Y1400" s="42" t="str">
        <f>IF(OR(LOWER(Tabla2[[#This Row],[GENERO]])="masculino", LOWER(Tabla2[[#This Row],[GENERO]])="femenino"),"OK","Corregir")</f>
        <v>OK</v>
      </c>
      <c r="Z1400" s="42" t="str">
        <f>+IF(Tabla2[[#This Row],[Nro. DNI / CE]]="","Corregir",IF(LEN(Tabla2[[#This Row],[Nro. DNI / CE]])&gt;=8,"OK","Corregir"))</f>
        <v>OK</v>
      </c>
      <c r="AA1400" s="42">
        <f>COUNTIF(Tabla2[APELLIDOS Y NOMBRES],Tabla2[[#This Row],[APELLIDOS Y NOMBRES]])</f>
        <v>1</v>
      </c>
      <c r="AB1400" s="42">
        <f>IF(Tabla2[[#This Row],[Trabajador]]&gt;1,1/Tabla2[[#This Row],[Trabajador]],Tabla2[[#This Row],[Trabajador]])</f>
        <v>1</v>
      </c>
      <c r="AC1400" t="str">
        <f>+IFERROR(IF(Tabla2[[#This Row],[FECHA CESE/BAJA]]="","No Aplica",IF(AND(MONTH(Tabla2[[#This Row],[FECHA CESE/BAJA]])=MONTH(TODAY()-30),YEAR(Tabla2[[#This Row],[FECHA CESE/BAJA]])=YEAR(TODAY())),MONTH(TODAY()-30)&amp;"-"&amp;YEAR(TODAY()),"Borrar")),"No aplica")</f>
        <v>No Aplica</v>
      </c>
      <c r="AD1400" t="str">
        <f>+IFERROR(IF(Tabla2[[#This Row],[FECHA INICIO DE LABORES EN OBRA]]="","No Aplica",IF(AND(MONTH(Tabla2[[#This Row],[FECHA INICIO DE LABORES EN OBRA]])=MONTH(TODAY()-30),YEAR(Tabla2[[#This Row],[FECHA INICIO DE LABORES EN OBRA]])=YEAR(TODAY())),MONTH(TODAY()-30)&amp;"-"&amp;YEAR(TODAY()),"No Aplica")),"No Aplica")</f>
        <v>No Aplica</v>
      </c>
    </row>
    <row r="1401" spans="1:30" x14ac:dyDescent="0.25">
      <c r="A1401" s="13" t="s">
        <v>5929</v>
      </c>
      <c r="B1401" s="15" t="s">
        <v>5930</v>
      </c>
      <c r="C1401" s="15" t="s">
        <v>5930</v>
      </c>
      <c r="D1401" s="15" t="s">
        <v>1896</v>
      </c>
      <c r="E1401" s="15" t="s">
        <v>1897</v>
      </c>
      <c r="F1401" s="39">
        <v>26572</v>
      </c>
      <c r="G1401" s="15">
        <v>2</v>
      </c>
      <c r="H1401" s="15" t="s">
        <v>2751</v>
      </c>
      <c r="I1401" s="15" t="s">
        <v>6233</v>
      </c>
      <c r="J1401" s="15" t="s">
        <v>6240</v>
      </c>
      <c r="K1401" s="15" t="s">
        <v>27</v>
      </c>
      <c r="L1401" s="40" t="s">
        <v>6</v>
      </c>
      <c r="M1401" s="39"/>
      <c r="N1401" s="41" t="s">
        <v>2063</v>
      </c>
      <c r="O1401" s="39">
        <v>45103</v>
      </c>
      <c r="P1401" s="40">
        <v>1</v>
      </c>
      <c r="Q1401" s="40">
        <v>4</v>
      </c>
      <c r="R1401" s="40" t="str">
        <f>IFERROR(VLOOKUP(Tabla2[[#This Row],[CONTRATISTA PRNCIPAL]],Hoja1!$L$5:$M$9,2,FALSE),"CJV")</f>
        <v>CJV</v>
      </c>
      <c r="S1401" s="40" t="str">
        <f>IF(Tabla2[[#This Row],[EMPRESA]]=Tabla2[[#This Row],[CONTRATISTA PRNCIPAL]],"Principal","Secundaria")</f>
        <v>Principal</v>
      </c>
      <c r="T1401" s="42">
        <f>IFERROR(1/COUNTIF(Tabla2[CONTRATISTA PRNCIPAL],Tabla2[[#This Row],[CONTRATISTA PRNCIPAL]]),0)</f>
        <v>0.00641025641025641</v>
      </c>
      <c r="U1401" s="43">
        <f>IF(((TODAY()-Tabla2[[#This Row],[FECHA NACIMIENTO]])/365)&lt;18,"Corregir", IF(((TODAY()-Tabla2[[#This Row],[FECHA NACIMIENTO]])/365)&gt;80, "Corregir",ROUNDDOWN(((TODAY()-Tabla2[[#This Row],[FECHA NACIMIENTO]])/365),0)))</f>
        <v>51</v>
      </c>
      <c r="V14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01" s="44" t="str">
        <f>+IF(Tabla2[[#This Row],[Edad]]="Corregir","Corregir","Ok")</f>
        <v>Ok</v>
      </c>
      <c r="X1401" s="42" t="str">
        <f>+IFERROR(VLOOKUP(Tabla2[[#This Row],[DISTRITO SEGÚN DNI]],Hoja1!$A$2:$B$32,2,FALSE),"No")</f>
        <v>CALLAO</v>
      </c>
      <c r="Y1401" s="42" t="str">
        <f>IF(OR(LOWER(Tabla2[[#This Row],[GENERO]])="masculino", LOWER(Tabla2[[#This Row],[GENERO]])="femenino"),"OK","Corregir")</f>
        <v>OK</v>
      </c>
      <c r="Z1401" s="42" t="str">
        <f>+IF(Tabla2[[#This Row],[Nro. DNI / CE]]="","Corregir",IF(LEN(Tabla2[[#This Row],[Nro. DNI / CE]])&gt;=8,"OK","Corregir"))</f>
        <v>OK</v>
      </c>
      <c r="AA1401" s="42">
        <f>COUNTIF(Tabla2[APELLIDOS Y NOMBRES],Tabla2[[#This Row],[APELLIDOS Y NOMBRES]])</f>
        <v>1</v>
      </c>
      <c r="AB1401" s="42">
        <f>IF(Tabla2[[#This Row],[Trabajador]]&gt;1,1/Tabla2[[#This Row],[Trabajador]],Tabla2[[#This Row],[Trabajador]])</f>
        <v>1</v>
      </c>
      <c r="AC1401" t="str">
        <f>+IFERROR(IF(Tabla2[[#This Row],[FECHA CESE/BAJA]]="","No Aplica",IF(AND(MONTH(Tabla2[[#This Row],[FECHA CESE/BAJA]])=MONTH(TODAY()-30),YEAR(Tabla2[[#This Row],[FECHA CESE/BAJA]])=YEAR(TODAY())),MONTH(TODAY()-30)&amp;"-"&amp;YEAR(TODAY()),"Borrar")),"No aplica")</f>
        <v>No Aplica</v>
      </c>
      <c r="AD1401" t="str">
        <f>+IFERROR(IF(Tabla2[[#This Row],[FECHA INICIO DE LABORES EN OBRA]]="","No Aplica",IF(AND(MONTH(Tabla2[[#This Row],[FECHA INICIO DE LABORES EN OBRA]])=MONTH(TODAY()-30),YEAR(Tabla2[[#This Row],[FECHA INICIO DE LABORES EN OBRA]])=YEAR(TODAY())),MONTH(TODAY()-30)&amp;"-"&amp;YEAR(TODAY()),"No Aplica")),"No Aplica")</f>
        <v>No Aplica</v>
      </c>
    </row>
    <row r="1402" spans="1:30" x14ac:dyDescent="0.25">
      <c r="A1402" s="13" t="s">
        <v>5929</v>
      </c>
      <c r="B1402" s="15" t="s">
        <v>5930</v>
      </c>
      <c r="C1402" s="15" t="s">
        <v>5930</v>
      </c>
      <c r="D1402" s="15" t="s">
        <v>1898</v>
      </c>
      <c r="E1402" s="15" t="s">
        <v>1899</v>
      </c>
      <c r="F1402" s="39">
        <v>33945</v>
      </c>
      <c r="G1402" s="15">
        <v>2</v>
      </c>
      <c r="H1402" s="15" t="s">
        <v>2751</v>
      </c>
      <c r="I1402" s="15" t="s">
        <v>5933</v>
      </c>
      <c r="J1402" s="15" t="s">
        <v>6241</v>
      </c>
      <c r="K1402" s="15" t="s">
        <v>27</v>
      </c>
      <c r="L1402" s="40" t="s">
        <v>6</v>
      </c>
      <c r="M1402" s="39"/>
      <c r="N1402" s="41" t="s">
        <v>2063</v>
      </c>
      <c r="O1402" s="39">
        <v>45111</v>
      </c>
      <c r="P1402" s="40">
        <v>1</v>
      </c>
      <c r="Q1402" s="40">
        <v>4</v>
      </c>
      <c r="R1402" s="40" t="str">
        <f>IFERROR(VLOOKUP(Tabla2[[#This Row],[CONTRATISTA PRNCIPAL]],Hoja1!$L$5:$M$9,2,FALSE),"CJV")</f>
        <v>CJV</v>
      </c>
      <c r="S1402" s="40" t="str">
        <f>IF(Tabla2[[#This Row],[EMPRESA]]=Tabla2[[#This Row],[CONTRATISTA PRNCIPAL]],"Principal","Secundaria")</f>
        <v>Principal</v>
      </c>
      <c r="T1402" s="42">
        <f>IFERROR(1/COUNTIF(Tabla2[CONTRATISTA PRNCIPAL],Tabla2[[#This Row],[CONTRATISTA PRNCIPAL]]),0)</f>
        <v>0.00641025641025641</v>
      </c>
      <c r="U1402" s="43">
        <f>IF(((TODAY()-Tabla2[[#This Row],[FECHA NACIMIENTO]])/365)&lt;18,"Corregir", IF(((TODAY()-Tabla2[[#This Row],[FECHA NACIMIENTO]])/365)&gt;80, "Corregir",ROUNDDOWN(((TODAY()-Tabla2[[#This Row],[FECHA NACIMIENTO]])/365),0)))</f>
        <v>30</v>
      </c>
      <c r="V14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02" s="44" t="str">
        <f>+IF(Tabla2[[#This Row],[Edad]]="Corregir","Corregir","Ok")</f>
        <v>Ok</v>
      </c>
      <c r="X1402" s="42" t="str">
        <f>+IFERROR(VLOOKUP(Tabla2[[#This Row],[DISTRITO SEGÚN DNI]],Hoja1!$A$2:$B$32,2,FALSE),"No")</f>
        <v>CALLAO</v>
      </c>
      <c r="Y1402" s="42" t="str">
        <f>IF(OR(LOWER(Tabla2[[#This Row],[GENERO]])="masculino", LOWER(Tabla2[[#This Row],[GENERO]])="femenino"),"OK","Corregir")</f>
        <v>OK</v>
      </c>
      <c r="Z1402" s="42" t="str">
        <f>+IF(Tabla2[[#This Row],[Nro. DNI / CE]]="","Corregir",IF(LEN(Tabla2[[#This Row],[Nro. DNI / CE]])&gt;=8,"OK","Corregir"))</f>
        <v>OK</v>
      </c>
      <c r="AA1402" s="42">
        <f>COUNTIF(Tabla2[APELLIDOS Y NOMBRES],Tabla2[[#This Row],[APELLIDOS Y NOMBRES]])</f>
        <v>1</v>
      </c>
      <c r="AB1402" s="42">
        <f>IF(Tabla2[[#This Row],[Trabajador]]&gt;1,1/Tabla2[[#This Row],[Trabajador]],Tabla2[[#This Row],[Trabajador]])</f>
        <v>1</v>
      </c>
      <c r="AC1402" t="str">
        <f>+IFERROR(IF(Tabla2[[#This Row],[FECHA CESE/BAJA]]="","No Aplica",IF(AND(MONTH(Tabla2[[#This Row],[FECHA CESE/BAJA]])=MONTH(TODAY()-30),YEAR(Tabla2[[#This Row],[FECHA CESE/BAJA]])=YEAR(TODAY())),MONTH(TODAY()-30)&amp;"-"&amp;YEAR(TODAY()),"Borrar")),"No aplica")</f>
        <v>No Aplica</v>
      </c>
      <c r="AD1402" t="str">
        <f>+IFERROR(IF(Tabla2[[#This Row],[FECHA INICIO DE LABORES EN OBRA]]="","No Aplica",IF(AND(MONTH(Tabla2[[#This Row],[FECHA INICIO DE LABORES EN OBRA]])=MONTH(TODAY()-30),YEAR(Tabla2[[#This Row],[FECHA INICIO DE LABORES EN OBRA]])=YEAR(TODAY())),MONTH(TODAY()-30)&amp;"-"&amp;YEAR(TODAY()),"No Aplica")),"No Aplica")</f>
        <v>No Aplica</v>
      </c>
    </row>
    <row r="1403" spans="1:30" x14ac:dyDescent="0.25">
      <c r="A1403" s="13" t="s">
        <v>5929</v>
      </c>
      <c r="B1403" s="15" t="s">
        <v>5930</v>
      </c>
      <c r="C1403" s="15" t="s">
        <v>5930</v>
      </c>
      <c r="D1403" s="15" t="s">
        <v>6242</v>
      </c>
      <c r="E1403" s="15" t="s">
        <v>6243</v>
      </c>
      <c r="F1403" s="39">
        <v>34262</v>
      </c>
      <c r="G1403" s="15">
        <v>2</v>
      </c>
      <c r="H1403" s="15" t="s">
        <v>2317</v>
      </c>
      <c r="I1403" s="15" t="s">
        <v>5933</v>
      </c>
      <c r="J1403" s="15" t="s">
        <v>6244</v>
      </c>
      <c r="K1403" s="15" t="s">
        <v>6245</v>
      </c>
      <c r="L1403" s="40" t="s">
        <v>6</v>
      </c>
      <c r="M1403" s="39"/>
      <c r="N1403" s="41" t="s">
        <v>2063</v>
      </c>
      <c r="O1403" s="39">
        <v>45114</v>
      </c>
      <c r="P1403" s="40">
        <v>1</v>
      </c>
      <c r="Q1403" s="40">
        <v>4</v>
      </c>
      <c r="R1403" s="40" t="str">
        <f>IFERROR(VLOOKUP(Tabla2[[#This Row],[CONTRATISTA PRNCIPAL]],Hoja1!$L$5:$M$9,2,FALSE),"CJV")</f>
        <v>CJV</v>
      </c>
      <c r="S1403" s="40" t="str">
        <f>IF(Tabla2[[#This Row],[EMPRESA]]=Tabla2[[#This Row],[CONTRATISTA PRNCIPAL]],"Principal","Secundaria")</f>
        <v>Principal</v>
      </c>
      <c r="T1403" s="42">
        <f>IFERROR(1/COUNTIF(Tabla2[CONTRATISTA PRNCIPAL],Tabla2[[#This Row],[CONTRATISTA PRNCIPAL]]),0)</f>
        <v>0.00641025641025641</v>
      </c>
      <c r="U1403" s="43">
        <f>IF(((TODAY()-Tabla2[[#This Row],[FECHA NACIMIENTO]])/365)&lt;18,"Corregir", IF(((TODAY()-Tabla2[[#This Row],[FECHA NACIMIENTO]])/365)&gt;80, "Corregir",ROUNDDOWN(((TODAY()-Tabla2[[#This Row],[FECHA NACIMIENTO]])/365),0)))</f>
        <v>29</v>
      </c>
      <c r="V14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03" s="44" t="str">
        <f>+IF(Tabla2[[#This Row],[Edad]]="Corregir","Corregir","Ok")</f>
        <v>Ok</v>
      </c>
      <c r="X1403" s="42" t="str">
        <f>+IFERROR(VLOOKUP(Tabla2[[#This Row],[DISTRITO SEGÚN DNI]],Hoja1!$A$2:$B$32,2,FALSE),"No")</f>
        <v>No</v>
      </c>
      <c r="Y1403" s="42" t="str">
        <f>IF(OR(LOWER(Tabla2[[#This Row],[GENERO]])="masculino", LOWER(Tabla2[[#This Row],[GENERO]])="femenino"),"OK","Corregir")</f>
        <v>OK</v>
      </c>
      <c r="Z1403" s="42" t="str">
        <f>+IF(Tabla2[[#This Row],[Nro. DNI / CE]]="","Corregir",IF(LEN(Tabla2[[#This Row],[Nro. DNI / CE]])&gt;=8,"OK","Corregir"))</f>
        <v>OK</v>
      </c>
      <c r="AA1403" s="42">
        <f>COUNTIF(Tabla2[APELLIDOS Y NOMBRES],Tabla2[[#This Row],[APELLIDOS Y NOMBRES]])</f>
        <v>1</v>
      </c>
      <c r="AB1403" s="42">
        <f>IF(Tabla2[[#This Row],[Trabajador]]&gt;1,1/Tabla2[[#This Row],[Trabajador]],Tabla2[[#This Row],[Trabajador]])</f>
        <v>1</v>
      </c>
      <c r="AC1403" t="str">
        <f>+IFERROR(IF(Tabla2[[#This Row],[FECHA CESE/BAJA]]="","No Aplica",IF(AND(MONTH(Tabla2[[#This Row],[FECHA CESE/BAJA]])=MONTH(TODAY()-30),YEAR(Tabla2[[#This Row],[FECHA CESE/BAJA]])=YEAR(TODAY())),MONTH(TODAY()-30)&amp;"-"&amp;YEAR(TODAY()),"Borrar")),"No aplica")</f>
        <v>No Aplica</v>
      </c>
      <c r="AD1403" t="str">
        <f>+IFERROR(IF(Tabla2[[#This Row],[FECHA INICIO DE LABORES EN OBRA]]="","No Aplica",IF(AND(MONTH(Tabla2[[#This Row],[FECHA INICIO DE LABORES EN OBRA]])=MONTH(TODAY()-30),YEAR(Tabla2[[#This Row],[FECHA INICIO DE LABORES EN OBRA]])=YEAR(TODAY())),MONTH(TODAY()-30)&amp;"-"&amp;YEAR(TODAY()),"No Aplica")),"No Aplica")</f>
        <v>No Aplica</v>
      </c>
    </row>
    <row r="1404" spans="1:30" x14ac:dyDescent="0.25">
      <c r="A1404" s="13" t="s">
        <v>5929</v>
      </c>
      <c r="B1404" s="15" t="s">
        <v>5930</v>
      </c>
      <c r="C1404" s="15" t="s">
        <v>5930</v>
      </c>
      <c r="D1404" s="15" t="s">
        <v>1900</v>
      </c>
      <c r="E1404" s="15" t="s">
        <v>1901</v>
      </c>
      <c r="F1404" s="39">
        <v>32129</v>
      </c>
      <c r="G1404" s="15">
        <v>2</v>
      </c>
      <c r="H1404" s="15" t="s">
        <v>2192</v>
      </c>
      <c r="I1404" s="15" t="s">
        <v>6233</v>
      </c>
      <c r="J1404" s="15" t="s">
        <v>6246</v>
      </c>
      <c r="K1404" s="15" t="s">
        <v>27</v>
      </c>
      <c r="L1404" s="40" t="s">
        <v>6</v>
      </c>
      <c r="M1404" s="39"/>
      <c r="N1404" s="41" t="s">
        <v>2063</v>
      </c>
      <c r="O1404" s="39">
        <v>45120</v>
      </c>
      <c r="P1404" s="40">
        <v>1</v>
      </c>
      <c r="Q1404" s="40">
        <v>4</v>
      </c>
      <c r="R1404" s="40" t="str">
        <f>IFERROR(VLOOKUP(Tabla2[[#This Row],[CONTRATISTA PRNCIPAL]],Hoja1!$L$5:$M$9,2,FALSE),"CJV")</f>
        <v>CJV</v>
      </c>
      <c r="S1404" s="40" t="str">
        <f>IF(Tabla2[[#This Row],[EMPRESA]]=Tabla2[[#This Row],[CONTRATISTA PRNCIPAL]],"Principal","Secundaria")</f>
        <v>Principal</v>
      </c>
      <c r="T1404" s="42">
        <f>IFERROR(1/COUNTIF(Tabla2[CONTRATISTA PRNCIPAL],Tabla2[[#This Row],[CONTRATISTA PRNCIPAL]]),0)</f>
        <v>0.00641025641025641</v>
      </c>
      <c r="U1404" s="43">
        <f>IF(((TODAY()-Tabla2[[#This Row],[FECHA NACIMIENTO]])/365)&lt;18,"Corregir", IF(((TODAY()-Tabla2[[#This Row],[FECHA NACIMIENTO]])/365)&gt;80, "Corregir",ROUNDDOWN(((TODAY()-Tabla2[[#This Row],[FECHA NACIMIENTO]])/365),0)))</f>
        <v>35</v>
      </c>
      <c r="V14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04" s="44" t="str">
        <f>+IF(Tabla2[[#This Row],[Edad]]="Corregir","Corregir","Ok")</f>
        <v>Ok</v>
      </c>
      <c r="X1404" s="42" t="str">
        <f>+IFERROR(VLOOKUP(Tabla2[[#This Row],[DISTRITO SEGÚN DNI]],Hoja1!$A$2:$B$32,2,FALSE),"No")</f>
        <v>CALLAO</v>
      </c>
      <c r="Y1404" s="42" t="str">
        <f>IF(OR(LOWER(Tabla2[[#This Row],[GENERO]])="masculino", LOWER(Tabla2[[#This Row],[GENERO]])="femenino"),"OK","Corregir")</f>
        <v>OK</v>
      </c>
      <c r="Z1404" s="42" t="str">
        <f>+IF(Tabla2[[#This Row],[Nro. DNI / CE]]="","Corregir",IF(LEN(Tabla2[[#This Row],[Nro. DNI / CE]])&gt;=8,"OK","Corregir"))</f>
        <v>OK</v>
      </c>
      <c r="AA1404" s="42">
        <f>COUNTIF(Tabla2[APELLIDOS Y NOMBRES],Tabla2[[#This Row],[APELLIDOS Y NOMBRES]])</f>
        <v>1</v>
      </c>
      <c r="AB1404" s="42">
        <f>IF(Tabla2[[#This Row],[Trabajador]]&gt;1,1/Tabla2[[#This Row],[Trabajador]],Tabla2[[#This Row],[Trabajador]])</f>
        <v>1</v>
      </c>
      <c r="AC1404" t="str">
        <f>+IFERROR(IF(Tabla2[[#This Row],[FECHA CESE/BAJA]]="","No Aplica",IF(AND(MONTH(Tabla2[[#This Row],[FECHA CESE/BAJA]])=MONTH(TODAY()-30),YEAR(Tabla2[[#This Row],[FECHA CESE/BAJA]])=YEAR(TODAY())),MONTH(TODAY()-30)&amp;"-"&amp;YEAR(TODAY()),"Borrar")),"No aplica")</f>
        <v>No Aplica</v>
      </c>
      <c r="AD1404" t="str">
        <f>+IFERROR(IF(Tabla2[[#This Row],[FECHA INICIO DE LABORES EN OBRA]]="","No Aplica",IF(AND(MONTH(Tabla2[[#This Row],[FECHA INICIO DE LABORES EN OBRA]])=MONTH(TODAY()-30),YEAR(Tabla2[[#This Row],[FECHA INICIO DE LABORES EN OBRA]])=YEAR(TODAY())),MONTH(TODAY()-30)&amp;"-"&amp;YEAR(TODAY()),"No Aplica")),"No Aplica")</f>
        <v>No Aplica</v>
      </c>
    </row>
    <row r="1405" spans="1:30" x14ac:dyDescent="0.25">
      <c r="A1405" s="13" t="s">
        <v>5929</v>
      </c>
      <c r="B1405" s="15" t="s">
        <v>5930</v>
      </c>
      <c r="C1405" s="15" t="s">
        <v>5930</v>
      </c>
      <c r="D1405" s="15" t="s">
        <v>6247</v>
      </c>
      <c r="E1405" s="15" t="s">
        <v>6248</v>
      </c>
      <c r="F1405" s="39">
        <v>34620</v>
      </c>
      <c r="G1405" s="15">
        <v>2</v>
      </c>
      <c r="H1405" s="15" t="s">
        <v>2751</v>
      </c>
      <c r="I1405" s="15" t="s">
        <v>5933</v>
      </c>
      <c r="J1405" s="15" t="s">
        <v>6249</v>
      </c>
      <c r="K1405" s="15" t="s">
        <v>2200</v>
      </c>
      <c r="L1405" s="40" t="s">
        <v>6</v>
      </c>
      <c r="M1405" s="39"/>
      <c r="N1405" s="41" t="s">
        <v>2063</v>
      </c>
      <c r="O1405" s="39">
        <v>45120</v>
      </c>
      <c r="P1405" s="40">
        <v>1</v>
      </c>
      <c r="Q1405" s="40">
        <v>4</v>
      </c>
      <c r="R1405" s="40" t="str">
        <f>IFERROR(VLOOKUP(Tabla2[[#This Row],[CONTRATISTA PRNCIPAL]],Hoja1!$L$5:$M$9,2,FALSE),"CJV")</f>
        <v>CJV</v>
      </c>
      <c r="S1405" s="40" t="str">
        <f>IF(Tabla2[[#This Row],[EMPRESA]]=Tabla2[[#This Row],[CONTRATISTA PRNCIPAL]],"Principal","Secundaria")</f>
        <v>Principal</v>
      </c>
      <c r="T1405" s="42">
        <f>IFERROR(1/COUNTIF(Tabla2[CONTRATISTA PRNCIPAL],Tabla2[[#This Row],[CONTRATISTA PRNCIPAL]]),0)</f>
        <v>0.00641025641025641</v>
      </c>
      <c r="U1405" s="43">
        <f>IF(((TODAY()-Tabla2[[#This Row],[FECHA NACIMIENTO]])/365)&lt;18,"Corregir", IF(((TODAY()-Tabla2[[#This Row],[FECHA NACIMIENTO]])/365)&gt;80, "Corregir",ROUNDDOWN(((TODAY()-Tabla2[[#This Row],[FECHA NACIMIENTO]])/365),0)))</f>
        <v>28</v>
      </c>
      <c r="V14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05" s="44" t="str">
        <f>+IF(Tabla2[[#This Row],[Edad]]="Corregir","Corregir","Ok")</f>
        <v>Ok</v>
      </c>
      <c r="X1405" s="42" t="str">
        <f>+IFERROR(VLOOKUP(Tabla2[[#This Row],[DISTRITO SEGÚN DNI]],Hoja1!$A$2:$B$32,2,FALSE),"No")</f>
        <v>No</v>
      </c>
      <c r="Y1405" s="42" t="str">
        <f>IF(OR(LOWER(Tabla2[[#This Row],[GENERO]])="masculino", LOWER(Tabla2[[#This Row],[GENERO]])="femenino"),"OK","Corregir")</f>
        <v>OK</v>
      </c>
      <c r="Z1405" s="42" t="str">
        <f>+IF(Tabla2[[#This Row],[Nro. DNI / CE]]="","Corregir",IF(LEN(Tabla2[[#This Row],[Nro. DNI / CE]])&gt;=8,"OK","Corregir"))</f>
        <v>OK</v>
      </c>
      <c r="AA1405" s="42">
        <f>COUNTIF(Tabla2[APELLIDOS Y NOMBRES],Tabla2[[#This Row],[APELLIDOS Y NOMBRES]])</f>
        <v>1</v>
      </c>
      <c r="AB1405" s="42">
        <f>IF(Tabla2[[#This Row],[Trabajador]]&gt;1,1/Tabla2[[#This Row],[Trabajador]],Tabla2[[#This Row],[Trabajador]])</f>
        <v>1</v>
      </c>
      <c r="AC1405" t="str">
        <f>+IFERROR(IF(Tabla2[[#This Row],[FECHA CESE/BAJA]]="","No Aplica",IF(AND(MONTH(Tabla2[[#This Row],[FECHA CESE/BAJA]])=MONTH(TODAY()-30),YEAR(Tabla2[[#This Row],[FECHA CESE/BAJA]])=YEAR(TODAY())),MONTH(TODAY()-30)&amp;"-"&amp;YEAR(TODAY()),"Borrar")),"No aplica")</f>
        <v>No Aplica</v>
      </c>
      <c r="AD1405" t="str">
        <f>+IFERROR(IF(Tabla2[[#This Row],[FECHA INICIO DE LABORES EN OBRA]]="","No Aplica",IF(AND(MONTH(Tabla2[[#This Row],[FECHA INICIO DE LABORES EN OBRA]])=MONTH(TODAY()-30),YEAR(Tabla2[[#This Row],[FECHA INICIO DE LABORES EN OBRA]])=YEAR(TODAY())),MONTH(TODAY()-30)&amp;"-"&amp;YEAR(TODAY()),"No Aplica")),"No Aplica")</f>
        <v>No Aplica</v>
      </c>
    </row>
    <row r="1406" spans="1:30" x14ac:dyDescent="0.25">
      <c r="A1406" s="13" t="s">
        <v>5929</v>
      </c>
      <c r="B1406" s="15" t="s">
        <v>5930</v>
      </c>
      <c r="C1406" s="15" t="s">
        <v>5930</v>
      </c>
      <c r="D1406" s="15" t="s">
        <v>1902</v>
      </c>
      <c r="E1406" s="15" t="s">
        <v>1903</v>
      </c>
      <c r="F1406" s="39">
        <v>38107</v>
      </c>
      <c r="G1406" s="15">
        <v>2</v>
      </c>
      <c r="H1406" s="15" t="s">
        <v>2751</v>
      </c>
      <c r="I1406" s="15" t="s">
        <v>6233</v>
      </c>
      <c r="J1406" s="15" t="s">
        <v>6250</v>
      </c>
      <c r="K1406" s="15" t="s">
        <v>17</v>
      </c>
      <c r="L1406" s="40" t="s">
        <v>6</v>
      </c>
      <c r="M1406" s="39"/>
      <c r="N1406" s="41" t="s">
        <v>2063</v>
      </c>
      <c r="O1406" s="39">
        <v>45132</v>
      </c>
      <c r="P1406" s="40">
        <v>1</v>
      </c>
      <c r="Q1406" s="40">
        <v>4</v>
      </c>
      <c r="R1406" s="40" t="str">
        <f>IFERROR(VLOOKUP(Tabla2[[#This Row],[CONTRATISTA PRNCIPAL]],Hoja1!$L$5:$M$9,2,FALSE),"CJV")</f>
        <v>CJV</v>
      </c>
      <c r="S1406" s="40" t="str">
        <f>IF(Tabla2[[#This Row],[EMPRESA]]=Tabla2[[#This Row],[CONTRATISTA PRNCIPAL]],"Principal","Secundaria")</f>
        <v>Principal</v>
      </c>
      <c r="T1406" s="42">
        <f>IFERROR(1/COUNTIF(Tabla2[CONTRATISTA PRNCIPAL],Tabla2[[#This Row],[CONTRATISTA PRNCIPAL]]),0)</f>
        <v>0.00641025641025641</v>
      </c>
      <c r="U1406" s="43">
        <f>IF(((TODAY()-Tabla2[[#This Row],[FECHA NACIMIENTO]])/365)&lt;18,"Corregir", IF(((TODAY()-Tabla2[[#This Row],[FECHA NACIMIENTO]])/365)&gt;80, "Corregir",ROUNDDOWN(((TODAY()-Tabla2[[#This Row],[FECHA NACIMIENTO]])/365),0)))</f>
        <v>19</v>
      </c>
      <c r="V14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406" s="44" t="str">
        <f>+IF(Tabla2[[#This Row],[Edad]]="Corregir","Corregir","Ok")</f>
        <v>Ok</v>
      </c>
      <c r="X1406" s="42" t="str">
        <f>+IFERROR(VLOOKUP(Tabla2[[#This Row],[DISTRITO SEGÚN DNI]],Hoja1!$A$2:$B$32,2,FALSE),"No")</f>
        <v>ATE</v>
      </c>
      <c r="Y1406" s="42" t="str">
        <f>IF(OR(LOWER(Tabla2[[#This Row],[GENERO]])="masculino", LOWER(Tabla2[[#This Row],[GENERO]])="femenino"),"OK","Corregir")</f>
        <v>OK</v>
      </c>
      <c r="Z1406" s="42" t="str">
        <f>+IF(Tabla2[[#This Row],[Nro. DNI / CE]]="","Corregir",IF(LEN(Tabla2[[#This Row],[Nro. DNI / CE]])&gt;=8,"OK","Corregir"))</f>
        <v>OK</v>
      </c>
      <c r="AA1406" s="42">
        <f>COUNTIF(Tabla2[APELLIDOS Y NOMBRES],Tabla2[[#This Row],[APELLIDOS Y NOMBRES]])</f>
        <v>1</v>
      </c>
      <c r="AB1406" s="42">
        <f>IF(Tabla2[[#This Row],[Trabajador]]&gt;1,1/Tabla2[[#This Row],[Trabajador]],Tabla2[[#This Row],[Trabajador]])</f>
        <v>1</v>
      </c>
      <c r="AC1406" t="str">
        <f>+IFERROR(IF(Tabla2[[#This Row],[FECHA CESE/BAJA]]="","No Aplica",IF(AND(MONTH(Tabla2[[#This Row],[FECHA CESE/BAJA]])=MONTH(TODAY()-30),YEAR(Tabla2[[#This Row],[FECHA CESE/BAJA]])=YEAR(TODAY())),MONTH(TODAY()-30)&amp;"-"&amp;YEAR(TODAY()),"Borrar")),"No aplica")</f>
        <v>No Aplica</v>
      </c>
      <c r="AD1406" t="str">
        <f>+IFERROR(IF(Tabla2[[#This Row],[FECHA INICIO DE LABORES EN OBRA]]="","No Aplica",IF(AND(MONTH(Tabla2[[#This Row],[FECHA INICIO DE LABORES EN OBRA]])=MONTH(TODAY()-30),YEAR(Tabla2[[#This Row],[FECHA INICIO DE LABORES EN OBRA]])=YEAR(TODAY())),MONTH(TODAY()-30)&amp;"-"&amp;YEAR(TODAY()),"No Aplica")),"No Aplica")</f>
        <v>No Aplica</v>
      </c>
    </row>
    <row r="1407" spans="1:30" x14ac:dyDescent="0.25">
      <c r="A1407" s="13" t="s">
        <v>5929</v>
      </c>
      <c r="B1407" s="15" t="s">
        <v>5930</v>
      </c>
      <c r="C1407" s="15" t="s">
        <v>5930</v>
      </c>
      <c r="D1407" s="15" t="s">
        <v>6251</v>
      </c>
      <c r="E1407" s="15" t="s">
        <v>6252</v>
      </c>
      <c r="F1407" s="39">
        <v>32204</v>
      </c>
      <c r="G1407" s="15">
        <v>2</v>
      </c>
      <c r="H1407" s="15" t="s">
        <v>2197</v>
      </c>
      <c r="I1407" s="15" t="s">
        <v>6233</v>
      </c>
      <c r="J1407" s="15" t="s">
        <v>6253</v>
      </c>
      <c r="K1407" s="15" t="s">
        <v>6254</v>
      </c>
      <c r="L1407" s="40" t="s">
        <v>6</v>
      </c>
      <c r="M1407" s="39"/>
      <c r="N1407" s="41" t="s">
        <v>2063</v>
      </c>
      <c r="O1407" s="39">
        <v>45132</v>
      </c>
      <c r="P1407" s="40">
        <v>1</v>
      </c>
      <c r="Q1407" s="40">
        <v>4</v>
      </c>
      <c r="R1407" s="40" t="str">
        <f>IFERROR(VLOOKUP(Tabla2[[#This Row],[CONTRATISTA PRNCIPAL]],Hoja1!$L$5:$M$9,2,FALSE),"CJV")</f>
        <v>CJV</v>
      </c>
      <c r="S1407" s="40" t="str">
        <f>IF(Tabla2[[#This Row],[EMPRESA]]=Tabla2[[#This Row],[CONTRATISTA PRNCIPAL]],"Principal","Secundaria")</f>
        <v>Principal</v>
      </c>
      <c r="T1407" s="42">
        <f>IFERROR(1/COUNTIF(Tabla2[CONTRATISTA PRNCIPAL],Tabla2[[#This Row],[CONTRATISTA PRNCIPAL]]),0)</f>
        <v>0.00641025641025641</v>
      </c>
      <c r="U1407" s="43">
        <f>IF(((TODAY()-Tabla2[[#This Row],[FECHA NACIMIENTO]])/365)&lt;18,"Corregir", IF(((TODAY()-Tabla2[[#This Row],[FECHA NACIMIENTO]])/365)&gt;80, "Corregir",ROUNDDOWN(((TODAY()-Tabla2[[#This Row],[FECHA NACIMIENTO]])/365),0)))</f>
        <v>35</v>
      </c>
      <c r="V14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07" s="44" t="str">
        <f>+IF(Tabla2[[#This Row],[Edad]]="Corregir","Corregir","Ok")</f>
        <v>Ok</v>
      </c>
      <c r="X1407" s="42" t="str">
        <f>+IFERROR(VLOOKUP(Tabla2[[#This Row],[DISTRITO SEGÚN DNI]],Hoja1!$A$2:$B$32,2,FALSE),"No")</f>
        <v>No</v>
      </c>
      <c r="Y1407" s="42" t="str">
        <f>IF(OR(LOWER(Tabla2[[#This Row],[GENERO]])="masculino", LOWER(Tabla2[[#This Row],[GENERO]])="femenino"),"OK","Corregir")</f>
        <v>OK</v>
      </c>
      <c r="Z1407" s="42" t="str">
        <f>+IF(Tabla2[[#This Row],[Nro. DNI / CE]]="","Corregir",IF(LEN(Tabla2[[#This Row],[Nro. DNI / CE]])&gt;=8,"OK","Corregir"))</f>
        <v>OK</v>
      </c>
      <c r="AA1407" s="42">
        <f>COUNTIF(Tabla2[APELLIDOS Y NOMBRES],Tabla2[[#This Row],[APELLIDOS Y NOMBRES]])</f>
        <v>1</v>
      </c>
      <c r="AB1407" s="42">
        <f>IF(Tabla2[[#This Row],[Trabajador]]&gt;1,1/Tabla2[[#This Row],[Trabajador]],Tabla2[[#This Row],[Trabajador]])</f>
        <v>1</v>
      </c>
      <c r="AC1407" t="str">
        <f>+IFERROR(IF(Tabla2[[#This Row],[FECHA CESE/BAJA]]="","No Aplica",IF(AND(MONTH(Tabla2[[#This Row],[FECHA CESE/BAJA]])=MONTH(TODAY()-30),YEAR(Tabla2[[#This Row],[FECHA CESE/BAJA]])=YEAR(TODAY())),MONTH(TODAY()-30)&amp;"-"&amp;YEAR(TODAY()),"Borrar")),"No aplica")</f>
        <v>No Aplica</v>
      </c>
      <c r="AD1407" t="str">
        <f>+IFERROR(IF(Tabla2[[#This Row],[FECHA INICIO DE LABORES EN OBRA]]="","No Aplica",IF(AND(MONTH(Tabla2[[#This Row],[FECHA INICIO DE LABORES EN OBRA]])=MONTH(TODAY()-30),YEAR(Tabla2[[#This Row],[FECHA INICIO DE LABORES EN OBRA]])=YEAR(TODAY())),MONTH(TODAY()-30)&amp;"-"&amp;YEAR(TODAY()),"No Aplica")),"No Aplica")</f>
        <v>No Aplica</v>
      </c>
    </row>
    <row r="1408" spans="1:30" x14ac:dyDescent="0.25">
      <c r="A1408" s="13" t="s">
        <v>6255</v>
      </c>
      <c r="B1408" s="15" t="s">
        <v>6256</v>
      </c>
      <c r="C1408" s="15" t="s">
        <v>5930</v>
      </c>
      <c r="D1408" s="15">
        <v>17448068</v>
      </c>
      <c r="E1408" s="15" t="s">
        <v>55</v>
      </c>
      <c r="F1408" s="39">
        <v>27811</v>
      </c>
      <c r="G1408" s="15">
        <v>1</v>
      </c>
      <c r="H1408" s="15" t="s">
        <v>2197</v>
      </c>
      <c r="I1408" s="15" t="s">
        <v>6017</v>
      </c>
      <c r="J1408" s="15" t="s">
        <v>6257</v>
      </c>
      <c r="K1408" s="15" t="s">
        <v>27</v>
      </c>
      <c r="L1408" s="40" t="s">
        <v>6</v>
      </c>
      <c r="M1408" s="39"/>
      <c r="N1408" s="41" t="s">
        <v>2063</v>
      </c>
      <c r="O1408" s="39">
        <v>45008</v>
      </c>
      <c r="P1408" s="40">
        <v>1</v>
      </c>
      <c r="Q1408" s="40">
        <v>4</v>
      </c>
      <c r="R1408" s="40" t="str">
        <f>IFERROR(VLOOKUP(Tabla2[[#This Row],[CONTRATISTA PRNCIPAL]],Hoja1!$L$5:$M$9,2,FALSE),"CJV")</f>
        <v>CJV</v>
      </c>
      <c r="S1408" s="40" t="str">
        <f>IF(Tabla2[[#This Row],[EMPRESA]]=Tabla2[[#This Row],[CONTRATISTA PRNCIPAL]],"Principal","Secundaria")</f>
        <v>Secundaria</v>
      </c>
      <c r="T1408" s="42">
        <f>IFERROR(1/COUNTIF(Tabla2[CONTRATISTA PRNCIPAL],Tabla2[[#This Row],[CONTRATISTA PRNCIPAL]]),0)</f>
        <v>0.00641025641025641</v>
      </c>
      <c r="U1408" s="43">
        <f>IF(((TODAY()-Tabla2[[#This Row],[FECHA NACIMIENTO]])/365)&lt;18,"Corregir", IF(((TODAY()-Tabla2[[#This Row],[FECHA NACIMIENTO]])/365)&gt;80, "Corregir",ROUNDDOWN(((TODAY()-Tabla2[[#This Row],[FECHA NACIMIENTO]])/365),0)))</f>
        <v>47</v>
      </c>
      <c r="V14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08" s="44" t="str">
        <f>+IF(Tabla2[[#This Row],[Edad]]="Corregir","Corregir","Ok")</f>
        <v>Ok</v>
      </c>
      <c r="X1408" s="42" t="str">
        <f>+IFERROR(VLOOKUP(Tabla2[[#This Row],[DISTRITO SEGÚN DNI]],Hoja1!$A$2:$B$32,2,FALSE),"No")</f>
        <v>CALLAO</v>
      </c>
      <c r="Y1408" s="42" t="str">
        <f>IF(OR(LOWER(Tabla2[[#This Row],[GENERO]])="masculino", LOWER(Tabla2[[#This Row],[GENERO]])="femenino"),"OK","Corregir")</f>
        <v>OK</v>
      </c>
      <c r="Z1408" s="42" t="str">
        <f>+IF(Tabla2[[#This Row],[Nro. DNI / CE]]="","Corregir",IF(LEN(Tabla2[[#This Row],[Nro. DNI / CE]])&gt;=8,"OK","Corregir"))</f>
        <v>OK</v>
      </c>
      <c r="AA1408" s="42">
        <f>COUNTIF(Tabla2[APELLIDOS Y NOMBRES],Tabla2[[#This Row],[APELLIDOS Y NOMBRES]])</f>
        <v>1</v>
      </c>
      <c r="AB1408" s="42">
        <f>IF(Tabla2[[#This Row],[Trabajador]]&gt;1,1/Tabla2[[#This Row],[Trabajador]],Tabla2[[#This Row],[Trabajador]])</f>
        <v>1</v>
      </c>
      <c r="AC1408" t="str">
        <f>+IFERROR(IF(Tabla2[[#This Row],[FECHA CESE/BAJA]]="","No Aplica",IF(AND(MONTH(Tabla2[[#This Row],[FECHA CESE/BAJA]])=MONTH(TODAY()-30),YEAR(Tabla2[[#This Row],[FECHA CESE/BAJA]])=YEAR(TODAY())),MONTH(TODAY()-30)&amp;"-"&amp;YEAR(TODAY()),"Borrar")),"No aplica")</f>
        <v>No Aplica</v>
      </c>
      <c r="AD1408" t="str">
        <f>+IFERROR(IF(Tabla2[[#This Row],[FECHA INICIO DE LABORES EN OBRA]]="","No Aplica",IF(AND(MONTH(Tabla2[[#This Row],[FECHA INICIO DE LABORES EN OBRA]])=MONTH(TODAY()-30),YEAR(Tabla2[[#This Row],[FECHA INICIO DE LABORES EN OBRA]])=YEAR(TODAY())),MONTH(TODAY()-30)&amp;"-"&amp;YEAR(TODAY()),"No Aplica")),"No Aplica")</f>
        <v>No Aplica</v>
      </c>
    </row>
    <row r="1409" spans="1:30" x14ac:dyDescent="0.25">
      <c r="A1409" s="13" t="s">
        <v>6255</v>
      </c>
      <c r="B1409" s="15" t="s">
        <v>6256</v>
      </c>
      <c r="C1409" s="15" t="s">
        <v>5930</v>
      </c>
      <c r="D1409" s="15">
        <v>44422531</v>
      </c>
      <c r="E1409" s="15" t="s">
        <v>129</v>
      </c>
      <c r="F1409" s="39">
        <v>31984</v>
      </c>
      <c r="G1409" s="15">
        <v>1</v>
      </c>
      <c r="H1409" s="15" t="s">
        <v>3032</v>
      </c>
      <c r="I1409" s="15" t="s">
        <v>6017</v>
      </c>
      <c r="J1409" s="15" t="s">
        <v>6257</v>
      </c>
      <c r="K1409" s="15" t="s">
        <v>27</v>
      </c>
      <c r="L1409" s="40" t="s">
        <v>6</v>
      </c>
      <c r="M1409" s="39"/>
      <c r="N1409" s="41" t="s">
        <v>2063</v>
      </c>
      <c r="O1409" s="39">
        <v>43221</v>
      </c>
      <c r="P1409" s="40">
        <v>1</v>
      </c>
      <c r="Q1409" s="40">
        <v>1</v>
      </c>
      <c r="R1409" s="40" t="str">
        <f>IFERROR(VLOOKUP(Tabla2[[#This Row],[CONTRATISTA PRNCIPAL]],Hoja1!$L$5:$M$9,2,FALSE),"CJV")</f>
        <v>CJV</v>
      </c>
      <c r="S1409" s="40" t="str">
        <f>IF(Tabla2[[#This Row],[EMPRESA]]=Tabla2[[#This Row],[CONTRATISTA PRNCIPAL]],"Principal","Secundaria")</f>
        <v>Secundaria</v>
      </c>
      <c r="T1409" s="42">
        <f>IFERROR(1/COUNTIF(Tabla2[CONTRATISTA PRNCIPAL],Tabla2[[#This Row],[CONTRATISTA PRNCIPAL]]),0)</f>
        <v>0.00641025641025641</v>
      </c>
      <c r="U1409" s="43">
        <f>IF(((TODAY()-Tabla2[[#This Row],[FECHA NACIMIENTO]])/365)&lt;18,"Corregir", IF(((TODAY()-Tabla2[[#This Row],[FECHA NACIMIENTO]])/365)&gt;80, "Corregir",ROUNDDOWN(((TODAY()-Tabla2[[#This Row],[FECHA NACIMIENTO]])/365),0)))</f>
        <v>36</v>
      </c>
      <c r="V14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09" s="44" t="str">
        <f>+IF(Tabla2[[#This Row],[Edad]]="Corregir","Corregir","Ok")</f>
        <v>Ok</v>
      </c>
      <c r="X1409" s="42" t="str">
        <f>+IFERROR(VLOOKUP(Tabla2[[#This Row],[DISTRITO SEGÚN DNI]],Hoja1!$A$2:$B$32,2,FALSE),"No")</f>
        <v>CALLAO</v>
      </c>
      <c r="Y1409" s="42" t="str">
        <f>IF(OR(LOWER(Tabla2[[#This Row],[GENERO]])="masculino", LOWER(Tabla2[[#This Row],[GENERO]])="femenino"),"OK","Corregir")</f>
        <v>OK</v>
      </c>
      <c r="Z1409" s="42" t="str">
        <f>+IF(Tabla2[[#This Row],[Nro. DNI / CE]]="","Corregir",IF(LEN(Tabla2[[#This Row],[Nro. DNI / CE]])&gt;=8,"OK","Corregir"))</f>
        <v>OK</v>
      </c>
      <c r="AA1409" s="42">
        <f>COUNTIF(Tabla2[APELLIDOS Y NOMBRES],Tabla2[[#This Row],[APELLIDOS Y NOMBRES]])</f>
        <v>1</v>
      </c>
      <c r="AB1409" s="42">
        <f>IF(Tabla2[[#This Row],[Trabajador]]&gt;1,1/Tabla2[[#This Row],[Trabajador]],Tabla2[[#This Row],[Trabajador]])</f>
        <v>1</v>
      </c>
      <c r="AC1409" t="str">
        <f>+IFERROR(IF(Tabla2[[#This Row],[FECHA CESE/BAJA]]="","No Aplica",IF(AND(MONTH(Tabla2[[#This Row],[FECHA CESE/BAJA]])=MONTH(TODAY()-30),YEAR(Tabla2[[#This Row],[FECHA CESE/BAJA]])=YEAR(TODAY())),MONTH(TODAY()-30)&amp;"-"&amp;YEAR(TODAY()),"Borrar")),"No aplica")</f>
        <v>No Aplica</v>
      </c>
      <c r="AD1409" t="str">
        <f>+IFERROR(IF(Tabla2[[#This Row],[FECHA INICIO DE LABORES EN OBRA]]="","No Aplica",IF(AND(MONTH(Tabla2[[#This Row],[FECHA INICIO DE LABORES EN OBRA]])=MONTH(TODAY()-30),YEAR(Tabla2[[#This Row],[FECHA INICIO DE LABORES EN OBRA]])=YEAR(TODAY())),MONTH(TODAY()-30)&amp;"-"&amp;YEAR(TODAY()),"No Aplica")),"No Aplica")</f>
        <v>No Aplica</v>
      </c>
    </row>
    <row r="1410" spans="1:30" x14ac:dyDescent="0.25">
      <c r="A1410" s="13" t="s">
        <v>6255</v>
      </c>
      <c r="B1410" s="15" t="s">
        <v>6256</v>
      </c>
      <c r="C1410" s="15" t="s">
        <v>5930</v>
      </c>
      <c r="D1410" s="15" t="s">
        <v>6258</v>
      </c>
      <c r="E1410" s="15" t="s">
        <v>6259</v>
      </c>
      <c r="F1410" s="39">
        <v>32308</v>
      </c>
      <c r="G1410" s="15">
        <v>1</v>
      </c>
      <c r="H1410" s="15" t="s">
        <v>2668</v>
      </c>
      <c r="I1410" s="15" t="s">
        <v>3584</v>
      </c>
      <c r="J1410" s="15" t="s">
        <v>6260</v>
      </c>
      <c r="K1410" s="15" t="s">
        <v>2182</v>
      </c>
      <c r="L1410" s="40" t="s">
        <v>6</v>
      </c>
      <c r="M1410" s="39"/>
      <c r="N1410" s="41" t="s">
        <v>2063</v>
      </c>
      <c r="O1410" s="39">
        <v>44516</v>
      </c>
      <c r="P1410" s="40">
        <v>1</v>
      </c>
      <c r="Q1410" s="40">
        <v>1</v>
      </c>
      <c r="R1410" s="40" t="str">
        <f>IFERROR(VLOOKUP(Tabla2[[#This Row],[CONTRATISTA PRNCIPAL]],Hoja1!$L$5:$M$9,2,FALSE),"CJV")</f>
        <v>CJV</v>
      </c>
      <c r="S1410" s="40" t="str">
        <f>IF(Tabla2[[#This Row],[EMPRESA]]=Tabla2[[#This Row],[CONTRATISTA PRNCIPAL]],"Principal","Secundaria")</f>
        <v>Secundaria</v>
      </c>
      <c r="T1410" s="42">
        <f>IFERROR(1/COUNTIF(Tabla2[CONTRATISTA PRNCIPAL],Tabla2[[#This Row],[CONTRATISTA PRNCIPAL]]),0)</f>
        <v>0.00641025641025641</v>
      </c>
      <c r="U1410" s="43">
        <f>IF(((TODAY()-Tabla2[[#This Row],[FECHA NACIMIENTO]])/365)&lt;18,"Corregir", IF(((TODAY()-Tabla2[[#This Row],[FECHA NACIMIENTO]])/365)&gt;80, "Corregir",ROUNDDOWN(((TODAY()-Tabla2[[#This Row],[FECHA NACIMIENTO]])/365),0)))</f>
        <v>35</v>
      </c>
      <c r="V14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10" s="44" t="str">
        <f>+IF(Tabla2[[#This Row],[Edad]]="Corregir","Corregir","Ok")</f>
        <v>Ok</v>
      </c>
      <c r="X1410" s="42" t="str">
        <f>+IFERROR(VLOOKUP(Tabla2[[#This Row],[DISTRITO SEGÚN DNI]],Hoja1!$A$2:$B$32,2,FALSE),"No")</f>
        <v>No</v>
      </c>
      <c r="Y1410" s="42" t="str">
        <f>IF(OR(LOWER(Tabla2[[#This Row],[GENERO]])="masculino", LOWER(Tabla2[[#This Row],[GENERO]])="femenino"),"OK","Corregir")</f>
        <v>OK</v>
      </c>
      <c r="Z1410" s="42" t="str">
        <f>+IF(Tabla2[[#This Row],[Nro. DNI / CE]]="","Corregir",IF(LEN(Tabla2[[#This Row],[Nro. DNI / CE]])&gt;=8,"OK","Corregir"))</f>
        <v>OK</v>
      </c>
      <c r="AA1410" s="42">
        <f>COUNTIF(Tabla2[APELLIDOS Y NOMBRES],Tabla2[[#This Row],[APELLIDOS Y NOMBRES]])</f>
        <v>1</v>
      </c>
      <c r="AB1410" s="42">
        <f>IF(Tabla2[[#This Row],[Trabajador]]&gt;1,1/Tabla2[[#This Row],[Trabajador]],Tabla2[[#This Row],[Trabajador]])</f>
        <v>1</v>
      </c>
      <c r="AC1410" t="str">
        <f>+IFERROR(IF(Tabla2[[#This Row],[FECHA CESE/BAJA]]="","No Aplica",IF(AND(MONTH(Tabla2[[#This Row],[FECHA CESE/BAJA]])=MONTH(TODAY()-30),YEAR(Tabla2[[#This Row],[FECHA CESE/BAJA]])=YEAR(TODAY())),MONTH(TODAY()-30)&amp;"-"&amp;YEAR(TODAY()),"Borrar")),"No aplica")</f>
        <v>No Aplica</v>
      </c>
      <c r="AD1410" t="str">
        <f>+IFERROR(IF(Tabla2[[#This Row],[FECHA INICIO DE LABORES EN OBRA]]="","No Aplica",IF(AND(MONTH(Tabla2[[#This Row],[FECHA INICIO DE LABORES EN OBRA]])=MONTH(TODAY()-30),YEAR(Tabla2[[#This Row],[FECHA INICIO DE LABORES EN OBRA]])=YEAR(TODAY())),MONTH(TODAY()-30)&amp;"-"&amp;YEAR(TODAY()),"No Aplica")),"No Aplica")</f>
        <v>No Aplica</v>
      </c>
    </row>
    <row r="1411" spans="1:30" x14ac:dyDescent="0.25">
      <c r="A1411" s="13" t="s">
        <v>6255</v>
      </c>
      <c r="B1411" s="15" t="s">
        <v>6256</v>
      </c>
      <c r="C1411" s="15" t="s">
        <v>5930</v>
      </c>
      <c r="D1411" s="15" t="s">
        <v>6261</v>
      </c>
      <c r="E1411" s="15" t="s">
        <v>6262</v>
      </c>
      <c r="F1411" s="39">
        <v>33007</v>
      </c>
      <c r="G1411" s="15">
        <v>1</v>
      </c>
      <c r="H1411" s="15" t="s">
        <v>6263</v>
      </c>
      <c r="I1411" s="15" t="s">
        <v>5953</v>
      </c>
      <c r="J1411" s="15" t="s">
        <v>6264</v>
      </c>
      <c r="K1411" s="15" t="s">
        <v>6254</v>
      </c>
      <c r="L1411" s="40" t="s">
        <v>6</v>
      </c>
      <c r="M1411" s="39"/>
      <c r="N1411" s="41" t="s">
        <v>2063</v>
      </c>
      <c r="O1411" s="39">
        <v>45037</v>
      </c>
      <c r="P1411" s="40">
        <v>1</v>
      </c>
      <c r="Q1411" s="40">
        <v>1</v>
      </c>
      <c r="R1411" s="40" t="str">
        <f>IFERROR(VLOOKUP(Tabla2[[#This Row],[CONTRATISTA PRNCIPAL]],Hoja1!$L$5:$M$9,2,FALSE),"CJV")</f>
        <v>CJV</v>
      </c>
      <c r="S1411" s="40" t="str">
        <f>IF(Tabla2[[#This Row],[EMPRESA]]=Tabla2[[#This Row],[CONTRATISTA PRNCIPAL]],"Principal","Secundaria")</f>
        <v>Secundaria</v>
      </c>
      <c r="T1411" s="42">
        <f>IFERROR(1/COUNTIF(Tabla2[CONTRATISTA PRNCIPAL],Tabla2[[#This Row],[CONTRATISTA PRNCIPAL]]),0)</f>
        <v>0.00641025641025641</v>
      </c>
      <c r="U1411" s="43">
        <f>IF(((TODAY()-Tabla2[[#This Row],[FECHA NACIMIENTO]])/365)&lt;18,"Corregir", IF(((TODAY()-Tabla2[[#This Row],[FECHA NACIMIENTO]])/365)&gt;80, "Corregir",ROUNDDOWN(((TODAY()-Tabla2[[#This Row],[FECHA NACIMIENTO]])/365),0)))</f>
        <v>33</v>
      </c>
      <c r="V14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11" s="44" t="str">
        <f>+IF(Tabla2[[#This Row],[Edad]]="Corregir","Corregir","Ok")</f>
        <v>Ok</v>
      </c>
      <c r="X1411" s="42" t="str">
        <f>+IFERROR(VLOOKUP(Tabla2[[#This Row],[DISTRITO SEGÚN DNI]],Hoja1!$A$2:$B$32,2,FALSE),"No")</f>
        <v>No</v>
      </c>
      <c r="Y1411" s="42" t="str">
        <f>IF(OR(LOWER(Tabla2[[#This Row],[GENERO]])="masculino", LOWER(Tabla2[[#This Row],[GENERO]])="femenino"),"OK","Corregir")</f>
        <v>OK</v>
      </c>
      <c r="Z1411" s="42" t="str">
        <f>+IF(Tabla2[[#This Row],[Nro. DNI / CE]]="","Corregir",IF(LEN(Tabla2[[#This Row],[Nro. DNI / CE]])&gt;=8,"OK","Corregir"))</f>
        <v>OK</v>
      </c>
      <c r="AA1411" s="42">
        <f>COUNTIF(Tabla2[APELLIDOS Y NOMBRES],Tabla2[[#This Row],[APELLIDOS Y NOMBRES]])</f>
        <v>1</v>
      </c>
      <c r="AB1411" s="42">
        <f>IF(Tabla2[[#This Row],[Trabajador]]&gt;1,1/Tabla2[[#This Row],[Trabajador]],Tabla2[[#This Row],[Trabajador]])</f>
        <v>1</v>
      </c>
      <c r="AC1411" t="str">
        <f>+IFERROR(IF(Tabla2[[#This Row],[FECHA CESE/BAJA]]="","No Aplica",IF(AND(MONTH(Tabla2[[#This Row],[FECHA CESE/BAJA]])=MONTH(TODAY()-30),YEAR(Tabla2[[#This Row],[FECHA CESE/BAJA]])=YEAR(TODAY())),MONTH(TODAY()-30)&amp;"-"&amp;YEAR(TODAY()),"Borrar")),"No aplica")</f>
        <v>No Aplica</v>
      </c>
      <c r="AD1411" t="str">
        <f>+IFERROR(IF(Tabla2[[#This Row],[FECHA INICIO DE LABORES EN OBRA]]="","No Aplica",IF(AND(MONTH(Tabla2[[#This Row],[FECHA INICIO DE LABORES EN OBRA]])=MONTH(TODAY()-30),YEAR(Tabla2[[#This Row],[FECHA INICIO DE LABORES EN OBRA]])=YEAR(TODAY())),MONTH(TODAY()-30)&amp;"-"&amp;YEAR(TODAY()),"No Aplica")),"No Aplica")</f>
        <v>No Aplica</v>
      </c>
    </row>
    <row r="1412" spans="1:30" x14ac:dyDescent="0.25">
      <c r="A1412" s="13" t="s">
        <v>6255</v>
      </c>
      <c r="B1412" s="15" t="s">
        <v>6256</v>
      </c>
      <c r="C1412" s="15" t="s">
        <v>5930</v>
      </c>
      <c r="D1412" s="15" t="s">
        <v>6265</v>
      </c>
      <c r="E1412" s="15" t="s">
        <v>6266</v>
      </c>
      <c r="F1412" s="39">
        <v>34090</v>
      </c>
      <c r="G1412" s="15">
        <v>1</v>
      </c>
      <c r="H1412" s="15" t="s">
        <v>2668</v>
      </c>
      <c r="I1412" s="15" t="s">
        <v>3473</v>
      </c>
      <c r="J1412" s="15" t="s">
        <v>6267</v>
      </c>
      <c r="K1412" s="15" t="s">
        <v>6254</v>
      </c>
      <c r="L1412" s="40" t="s">
        <v>6</v>
      </c>
      <c r="M1412" s="39"/>
      <c r="N1412" s="41" t="s">
        <v>2063</v>
      </c>
      <c r="O1412" s="39">
        <v>44964</v>
      </c>
      <c r="P1412" s="40">
        <v>1</v>
      </c>
      <c r="Q1412" s="40">
        <v>1</v>
      </c>
      <c r="R1412" s="40" t="str">
        <f>IFERROR(VLOOKUP(Tabla2[[#This Row],[CONTRATISTA PRNCIPAL]],Hoja1!$L$5:$M$9,2,FALSE),"CJV")</f>
        <v>CJV</v>
      </c>
      <c r="S1412" s="40" t="str">
        <f>IF(Tabla2[[#This Row],[EMPRESA]]=Tabla2[[#This Row],[CONTRATISTA PRNCIPAL]],"Principal","Secundaria")</f>
        <v>Secundaria</v>
      </c>
      <c r="T1412" s="42">
        <f>IFERROR(1/COUNTIF(Tabla2[CONTRATISTA PRNCIPAL],Tabla2[[#This Row],[CONTRATISTA PRNCIPAL]]),0)</f>
        <v>0.00641025641025641</v>
      </c>
      <c r="U1412" s="43">
        <f>IF(((TODAY()-Tabla2[[#This Row],[FECHA NACIMIENTO]])/365)&lt;18,"Corregir", IF(((TODAY()-Tabla2[[#This Row],[FECHA NACIMIENTO]])/365)&gt;80, "Corregir",ROUNDDOWN(((TODAY()-Tabla2[[#This Row],[FECHA NACIMIENTO]])/365),0)))</f>
        <v>30</v>
      </c>
      <c r="V14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12" s="44" t="str">
        <f>+IF(Tabla2[[#This Row],[Edad]]="Corregir","Corregir","Ok")</f>
        <v>Ok</v>
      </c>
      <c r="X1412" s="42" t="str">
        <f>+IFERROR(VLOOKUP(Tabla2[[#This Row],[DISTRITO SEGÚN DNI]],Hoja1!$A$2:$B$32,2,FALSE),"No")</f>
        <v>No</v>
      </c>
      <c r="Y1412" s="42" t="str">
        <f>IF(OR(LOWER(Tabla2[[#This Row],[GENERO]])="masculino", LOWER(Tabla2[[#This Row],[GENERO]])="femenino"),"OK","Corregir")</f>
        <v>OK</v>
      </c>
      <c r="Z1412" s="42" t="str">
        <f>+IF(Tabla2[[#This Row],[Nro. DNI / CE]]="","Corregir",IF(LEN(Tabla2[[#This Row],[Nro. DNI / CE]])&gt;=8,"OK","Corregir"))</f>
        <v>OK</v>
      </c>
      <c r="AA1412" s="42">
        <f>COUNTIF(Tabla2[APELLIDOS Y NOMBRES],Tabla2[[#This Row],[APELLIDOS Y NOMBRES]])</f>
        <v>1</v>
      </c>
      <c r="AB1412" s="42">
        <f>IF(Tabla2[[#This Row],[Trabajador]]&gt;1,1/Tabla2[[#This Row],[Trabajador]],Tabla2[[#This Row],[Trabajador]])</f>
        <v>1</v>
      </c>
      <c r="AC1412" t="str">
        <f>+IFERROR(IF(Tabla2[[#This Row],[FECHA CESE/BAJA]]="","No Aplica",IF(AND(MONTH(Tabla2[[#This Row],[FECHA CESE/BAJA]])=MONTH(TODAY()-30),YEAR(Tabla2[[#This Row],[FECHA CESE/BAJA]])=YEAR(TODAY())),MONTH(TODAY()-30)&amp;"-"&amp;YEAR(TODAY()),"Borrar")),"No aplica")</f>
        <v>No Aplica</v>
      </c>
      <c r="AD1412" t="str">
        <f>+IFERROR(IF(Tabla2[[#This Row],[FECHA INICIO DE LABORES EN OBRA]]="","No Aplica",IF(AND(MONTH(Tabla2[[#This Row],[FECHA INICIO DE LABORES EN OBRA]])=MONTH(TODAY()-30),YEAR(Tabla2[[#This Row],[FECHA INICIO DE LABORES EN OBRA]])=YEAR(TODAY())),MONTH(TODAY()-30)&amp;"-"&amp;YEAR(TODAY()),"No Aplica")),"No Aplica")</f>
        <v>No Aplica</v>
      </c>
    </row>
    <row r="1413" spans="1:30" x14ac:dyDescent="0.25">
      <c r="A1413" s="13" t="s">
        <v>6255</v>
      </c>
      <c r="B1413" s="15" t="s">
        <v>6256</v>
      </c>
      <c r="C1413" s="15" t="s">
        <v>5930</v>
      </c>
      <c r="D1413" s="15" t="s">
        <v>6268</v>
      </c>
      <c r="E1413" s="15" t="s">
        <v>6269</v>
      </c>
      <c r="F1413" s="39">
        <v>32630</v>
      </c>
      <c r="G1413" s="15">
        <v>1</v>
      </c>
      <c r="H1413" s="15" t="s">
        <v>3032</v>
      </c>
      <c r="I1413" s="15" t="s">
        <v>2060</v>
      </c>
      <c r="J1413" s="15" t="s">
        <v>6270</v>
      </c>
      <c r="K1413" s="15" t="s">
        <v>6254</v>
      </c>
      <c r="L1413" s="40" t="s">
        <v>6</v>
      </c>
      <c r="M1413" s="39"/>
      <c r="N1413" s="41" t="s">
        <v>2063</v>
      </c>
      <c r="O1413" s="39">
        <v>43200</v>
      </c>
      <c r="P1413" s="40">
        <v>1</v>
      </c>
      <c r="Q1413" s="40">
        <v>1</v>
      </c>
      <c r="R1413" s="40" t="str">
        <f>IFERROR(VLOOKUP(Tabla2[[#This Row],[CONTRATISTA PRNCIPAL]],Hoja1!$L$5:$M$9,2,FALSE),"CJV")</f>
        <v>CJV</v>
      </c>
      <c r="S1413" s="40" t="str">
        <f>IF(Tabla2[[#This Row],[EMPRESA]]=Tabla2[[#This Row],[CONTRATISTA PRNCIPAL]],"Principal","Secundaria")</f>
        <v>Secundaria</v>
      </c>
      <c r="T1413" s="42">
        <f>IFERROR(1/COUNTIF(Tabla2[CONTRATISTA PRNCIPAL],Tabla2[[#This Row],[CONTRATISTA PRNCIPAL]]),0)</f>
        <v>0.00641025641025641</v>
      </c>
      <c r="U1413" s="43">
        <f>IF(((TODAY()-Tabla2[[#This Row],[FECHA NACIMIENTO]])/365)&lt;18,"Corregir", IF(((TODAY()-Tabla2[[#This Row],[FECHA NACIMIENTO]])/365)&gt;80, "Corregir",ROUNDDOWN(((TODAY()-Tabla2[[#This Row],[FECHA NACIMIENTO]])/365),0)))</f>
        <v>34</v>
      </c>
      <c r="V14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13" s="44" t="str">
        <f>+IF(Tabla2[[#This Row],[Edad]]="Corregir","Corregir","Ok")</f>
        <v>Ok</v>
      </c>
      <c r="X1413" s="42" t="str">
        <f>+IFERROR(VLOOKUP(Tabla2[[#This Row],[DISTRITO SEGÚN DNI]],Hoja1!$A$2:$B$32,2,FALSE),"No")</f>
        <v>No</v>
      </c>
      <c r="Y1413" s="42" t="str">
        <f>IF(OR(LOWER(Tabla2[[#This Row],[GENERO]])="masculino", LOWER(Tabla2[[#This Row],[GENERO]])="femenino"),"OK","Corregir")</f>
        <v>OK</v>
      </c>
      <c r="Z1413" s="42" t="str">
        <f>+IF(Tabla2[[#This Row],[Nro. DNI / CE]]="","Corregir",IF(LEN(Tabla2[[#This Row],[Nro. DNI / CE]])&gt;=8,"OK","Corregir"))</f>
        <v>OK</v>
      </c>
      <c r="AA1413" s="42">
        <f>COUNTIF(Tabla2[APELLIDOS Y NOMBRES],Tabla2[[#This Row],[APELLIDOS Y NOMBRES]])</f>
        <v>1</v>
      </c>
      <c r="AB1413" s="42">
        <f>IF(Tabla2[[#This Row],[Trabajador]]&gt;1,1/Tabla2[[#This Row],[Trabajador]],Tabla2[[#This Row],[Trabajador]])</f>
        <v>1</v>
      </c>
      <c r="AC1413" t="str">
        <f>+IFERROR(IF(Tabla2[[#This Row],[FECHA CESE/BAJA]]="","No Aplica",IF(AND(MONTH(Tabla2[[#This Row],[FECHA CESE/BAJA]])=MONTH(TODAY()-30),YEAR(Tabla2[[#This Row],[FECHA CESE/BAJA]])=YEAR(TODAY())),MONTH(TODAY()-30)&amp;"-"&amp;YEAR(TODAY()),"Borrar")),"No aplica")</f>
        <v>No Aplica</v>
      </c>
      <c r="AD1413" t="str">
        <f>+IFERROR(IF(Tabla2[[#This Row],[FECHA INICIO DE LABORES EN OBRA]]="","No Aplica",IF(AND(MONTH(Tabla2[[#This Row],[FECHA INICIO DE LABORES EN OBRA]])=MONTH(TODAY()-30),YEAR(Tabla2[[#This Row],[FECHA INICIO DE LABORES EN OBRA]])=YEAR(TODAY())),MONTH(TODAY()-30)&amp;"-"&amp;YEAR(TODAY()),"No Aplica")),"No Aplica")</f>
        <v>No Aplica</v>
      </c>
    </row>
    <row r="1414" spans="1:30" x14ac:dyDescent="0.25">
      <c r="A1414" s="13" t="s">
        <v>6255</v>
      </c>
      <c r="B1414" s="15" t="s">
        <v>6256</v>
      </c>
      <c r="C1414" s="15" t="s">
        <v>5930</v>
      </c>
      <c r="D1414" s="15" t="s">
        <v>6271</v>
      </c>
      <c r="E1414" s="15" t="s">
        <v>6272</v>
      </c>
      <c r="F1414" s="39">
        <v>25642</v>
      </c>
      <c r="G1414" s="15">
        <v>1</v>
      </c>
      <c r="H1414" s="15" t="s">
        <v>3032</v>
      </c>
      <c r="I1414" s="15" t="s">
        <v>2060</v>
      </c>
      <c r="J1414" s="15" t="s">
        <v>6273</v>
      </c>
      <c r="K1414" s="15" t="s">
        <v>2182</v>
      </c>
      <c r="L1414" s="40" t="s">
        <v>6</v>
      </c>
      <c r="M1414" s="39"/>
      <c r="N1414" s="41" t="s">
        <v>2063</v>
      </c>
      <c r="O1414" s="39">
        <v>43200</v>
      </c>
      <c r="P1414" s="40">
        <v>1</v>
      </c>
      <c r="Q1414" s="40">
        <v>1</v>
      </c>
      <c r="R1414" s="40" t="str">
        <f>IFERROR(VLOOKUP(Tabla2[[#This Row],[CONTRATISTA PRNCIPAL]],Hoja1!$L$5:$M$9,2,FALSE),"CJV")</f>
        <v>CJV</v>
      </c>
      <c r="S1414" s="40" t="str">
        <f>IF(Tabla2[[#This Row],[EMPRESA]]=Tabla2[[#This Row],[CONTRATISTA PRNCIPAL]],"Principal","Secundaria")</f>
        <v>Secundaria</v>
      </c>
      <c r="T1414" s="42">
        <f>IFERROR(1/COUNTIF(Tabla2[CONTRATISTA PRNCIPAL],Tabla2[[#This Row],[CONTRATISTA PRNCIPAL]]),0)</f>
        <v>0.00641025641025641</v>
      </c>
      <c r="U1414" s="43">
        <f>IF(((TODAY()-Tabla2[[#This Row],[FECHA NACIMIENTO]])/365)&lt;18,"Corregir", IF(((TODAY()-Tabla2[[#This Row],[FECHA NACIMIENTO]])/365)&gt;80, "Corregir",ROUNDDOWN(((TODAY()-Tabla2[[#This Row],[FECHA NACIMIENTO]])/365),0)))</f>
        <v>53</v>
      </c>
      <c r="V14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14" s="44" t="str">
        <f>+IF(Tabla2[[#This Row],[Edad]]="Corregir","Corregir","Ok")</f>
        <v>Ok</v>
      </c>
      <c r="X1414" s="42" t="str">
        <f>+IFERROR(VLOOKUP(Tabla2[[#This Row],[DISTRITO SEGÚN DNI]],Hoja1!$A$2:$B$32,2,FALSE),"No")</f>
        <v>No</v>
      </c>
      <c r="Y1414" s="42" t="str">
        <f>IF(OR(LOWER(Tabla2[[#This Row],[GENERO]])="masculino", LOWER(Tabla2[[#This Row],[GENERO]])="femenino"),"OK","Corregir")</f>
        <v>OK</v>
      </c>
      <c r="Z1414" s="42" t="str">
        <f>+IF(Tabla2[[#This Row],[Nro. DNI / CE]]="","Corregir",IF(LEN(Tabla2[[#This Row],[Nro. DNI / CE]])&gt;=8,"OK","Corregir"))</f>
        <v>OK</v>
      </c>
      <c r="AA1414" s="42">
        <f>COUNTIF(Tabla2[APELLIDOS Y NOMBRES],Tabla2[[#This Row],[APELLIDOS Y NOMBRES]])</f>
        <v>1</v>
      </c>
      <c r="AB1414" s="42">
        <f>IF(Tabla2[[#This Row],[Trabajador]]&gt;1,1/Tabla2[[#This Row],[Trabajador]],Tabla2[[#This Row],[Trabajador]])</f>
        <v>1</v>
      </c>
      <c r="AC1414" t="str">
        <f>+IFERROR(IF(Tabla2[[#This Row],[FECHA CESE/BAJA]]="","No Aplica",IF(AND(MONTH(Tabla2[[#This Row],[FECHA CESE/BAJA]])=MONTH(TODAY()-30),YEAR(Tabla2[[#This Row],[FECHA CESE/BAJA]])=YEAR(TODAY())),MONTH(TODAY()-30)&amp;"-"&amp;YEAR(TODAY()),"Borrar")),"No aplica")</f>
        <v>No Aplica</v>
      </c>
      <c r="AD1414" t="str">
        <f>+IFERROR(IF(Tabla2[[#This Row],[FECHA INICIO DE LABORES EN OBRA]]="","No Aplica",IF(AND(MONTH(Tabla2[[#This Row],[FECHA INICIO DE LABORES EN OBRA]])=MONTH(TODAY()-30),YEAR(Tabla2[[#This Row],[FECHA INICIO DE LABORES EN OBRA]])=YEAR(TODAY())),MONTH(TODAY()-30)&amp;"-"&amp;YEAR(TODAY()),"No Aplica")),"No Aplica")</f>
        <v>No Aplica</v>
      </c>
    </row>
    <row r="1415" spans="1:30" x14ac:dyDescent="0.25">
      <c r="A1415" s="13" t="s">
        <v>6255</v>
      </c>
      <c r="B1415" s="15" t="s">
        <v>6256</v>
      </c>
      <c r="C1415" s="15" t="s">
        <v>5930</v>
      </c>
      <c r="D1415" s="15" t="s">
        <v>6274</v>
      </c>
      <c r="E1415" s="15" t="s">
        <v>6275</v>
      </c>
      <c r="F1415" s="39">
        <v>33917</v>
      </c>
      <c r="G1415" s="15">
        <v>1</v>
      </c>
      <c r="H1415" s="15" t="s">
        <v>2668</v>
      </c>
      <c r="I1415" s="15" t="s">
        <v>5933</v>
      </c>
      <c r="J1415" s="15" t="s">
        <v>6276</v>
      </c>
      <c r="K1415" s="15" t="s">
        <v>2182</v>
      </c>
      <c r="L1415" s="40" t="s">
        <v>6</v>
      </c>
      <c r="M1415" s="39"/>
      <c r="N1415" s="41" t="s">
        <v>2063</v>
      </c>
      <c r="O1415" s="39">
        <v>45082</v>
      </c>
      <c r="P1415" s="40">
        <v>1</v>
      </c>
      <c r="Q1415" s="40">
        <v>1</v>
      </c>
      <c r="R1415" s="40" t="str">
        <f>IFERROR(VLOOKUP(Tabla2[[#This Row],[CONTRATISTA PRNCIPAL]],Hoja1!$L$5:$M$9,2,FALSE),"CJV")</f>
        <v>CJV</v>
      </c>
      <c r="S1415" s="40" t="str">
        <f>IF(Tabla2[[#This Row],[EMPRESA]]=Tabla2[[#This Row],[CONTRATISTA PRNCIPAL]],"Principal","Secundaria")</f>
        <v>Secundaria</v>
      </c>
      <c r="T1415" s="42">
        <f>IFERROR(1/COUNTIF(Tabla2[CONTRATISTA PRNCIPAL],Tabla2[[#This Row],[CONTRATISTA PRNCIPAL]]),0)</f>
        <v>0.00641025641025641</v>
      </c>
      <c r="U1415" s="43">
        <f>IF(((TODAY()-Tabla2[[#This Row],[FECHA NACIMIENTO]])/365)&lt;18,"Corregir", IF(((TODAY()-Tabla2[[#This Row],[FECHA NACIMIENTO]])/365)&gt;80, "Corregir",ROUNDDOWN(((TODAY()-Tabla2[[#This Row],[FECHA NACIMIENTO]])/365),0)))</f>
        <v>30</v>
      </c>
      <c r="V14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15" s="44" t="str">
        <f>+IF(Tabla2[[#This Row],[Edad]]="Corregir","Corregir","Ok")</f>
        <v>Ok</v>
      </c>
      <c r="X1415" s="42" t="str">
        <f>+IFERROR(VLOOKUP(Tabla2[[#This Row],[DISTRITO SEGÚN DNI]],Hoja1!$A$2:$B$32,2,FALSE),"No")</f>
        <v>No</v>
      </c>
      <c r="Y1415" s="42" t="str">
        <f>IF(OR(LOWER(Tabla2[[#This Row],[GENERO]])="masculino", LOWER(Tabla2[[#This Row],[GENERO]])="femenino"),"OK","Corregir")</f>
        <v>OK</v>
      </c>
      <c r="Z1415" s="42" t="str">
        <f>+IF(Tabla2[[#This Row],[Nro. DNI / CE]]="","Corregir",IF(LEN(Tabla2[[#This Row],[Nro. DNI / CE]])&gt;=8,"OK","Corregir"))</f>
        <v>OK</v>
      </c>
      <c r="AA1415" s="42">
        <f>COUNTIF(Tabla2[APELLIDOS Y NOMBRES],Tabla2[[#This Row],[APELLIDOS Y NOMBRES]])</f>
        <v>1</v>
      </c>
      <c r="AB1415" s="42">
        <f>IF(Tabla2[[#This Row],[Trabajador]]&gt;1,1/Tabla2[[#This Row],[Trabajador]],Tabla2[[#This Row],[Trabajador]])</f>
        <v>1</v>
      </c>
      <c r="AC1415" t="str">
        <f>+IFERROR(IF(Tabla2[[#This Row],[FECHA CESE/BAJA]]="","No Aplica",IF(AND(MONTH(Tabla2[[#This Row],[FECHA CESE/BAJA]])=MONTH(TODAY()-30),YEAR(Tabla2[[#This Row],[FECHA CESE/BAJA]])=YEAR(TODAY())),MONTH(TODAY()-30)&amp;"-"&amp;YEAR(TODAY()),"Borrar")),"No aplica")</f>
        <v>No Aplica</v>
      </c>
      <c r="AD1415" t="str">
        <f>+IFERROR(IF(Tabla2[[#This Row],[FECHA INICIO DE LABORES EN OBRA]]="","No Aplica",IF(AND(MONTH(Tabla2[[#This Row],[FECHA INICIO DE LABORES EN OBRA]])=MONTH(TODAY()-30),YEAR(Tabla2[[#This Row],[FECHA INICIO DE LABORES EN OBRA]])=YEAR(TODAY())),MONTH(TODAY()-30)&amp;"-"&amp;YEAR(TODAY()),"No Aplica")),"No Aplica")</f>
        <v>No Aplica</v>
      </c>
    </row>
    <row r="1416" spans="1:30" x14ac:dyDescent="0.25">
      <c r="A1416" s="13" t="s">
        <v>6255</v>
      </c>
      <c r="B1416" s="15" t="s">
        <v>6256</v>
      </c>
      <c r="C1416" s="15" t="s">
        <v>5930</v>
      </c>
      <c r="D1416" s="15" t="s">
        <v>343</v>
      </c>
      <c r="E1416" s="15" t="s">
        <v>344</v>
      </c>
      <c r="F1416" s="39">
        <v>27431</v>
      </c>
      <c r="G1416" s="15">
        <v>1</v>
      </c>
      <c r="H1416" s="15" t="s">
        <v>3032</v>
      </c>
      <c r="I1416" s="15" t="s">
        <v>5953</v>
      </c>
      <c r="J1416" s="15" t="s">
        <v>6067</v>
      </c>
      <c r="K1416" s="15" t="s">
        <v>27</v>
      </c>
      <c r="L1416" s="40" t="s">
        <v>6</v>
      </c>
      <c r="M1416" s="39"/>
      <c r="N1416" s="41" t="s">
        <v>2063</v>
      </c>
      <c r="O1416" s="39">
        <v>45037</v>
      </c>
      <c r="P1416" s="40">
        <v>1</v>
      </c>
      <c r="Q1416" s="40">
        <v>1</v>
      </c>
      <c r="R1416" s="40" t="str">
        <f>IFERROR(VLOOKUP(Tabla2[[#This Row],[CONTRATISTA PRNCIPAL]],Hoja1!$L$5:$M$9,2,FALSE),"CJV")</f>
        <v>CJV</v>
      </c>
      <c r="S1416" s="40" t="str">
        <f>IF(Tabla2[[#This Row],[EMPRESA]]=Tabla2[[#This Row],[CONTRATISTA PRNCIPAL]],"Principal","Secundaria")</f>
        <v>Secundaria</v>
      </c>
      <c r="T1416" s="42">
        <f>IFERROR(1/COUNTIF(Tabla2[CONTRATISTA PRNCIPAL],Tabla2[[#This Row],[CONTRATISTA PRNCIPAL]]),0)</f>
        <v>0.00641025641025641</v>
      </c>
      <c r="U1416" s="43">
        <f>IF(((TODAY()-Tabla2[[#This Row],[FECHA NACIMIENTO]])/365)&lt;18,"Corregir", IF(((TODAY()-Tabla2[[#This Row],[FECHA NACIMIENTO]])/365)&gt;80, "Corregir",ROUNDDOWN(((TODAY()-Tabla2[[#This Row],[FECHA NACIMIENTO]])/365),0)))</f>
        <v>48</v>
      </c>
      <c r="V14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16" s="44" t="str">
        <f>+IF(Tabla2[[#This Row],[Edad]]="Corregir","Corregir","Ok")</f>
        <v>Ok</v>
      </c>
      <c r="X1416" s="42" t="str">
        <f>+IFERROR(VLOOKUP(Tabla2[[#This Row],[DISTRITO SEGÚN DNI]],Hoja1!$A$2:$B$32,2,FALSE),"No")</f>
        <v>CALLAO</v>
      </c>
      <c r="Y1416" s="42" t="str">
        <f>IF(OR(LOWER(Tabla2[[#This Row],[GENERO]])="masculino", LOWER(Tabla2[[#This Row],[GENERO]])="femenino"),"OK","Corregir")</f>
        <v>OK</v>
      </c>
      <c r="Z1416" s="42" t="str">
        <f>+IF(Tabla2[[#This Row],[Nro. DNI / CE]]="","Corregir",IF(LEN(Tabla2[[#This Row],[Nro. DNI / CE]])&gt;=8,"OK","Corregir"))</f>
        <v>OK</v>
      </c>
      <c r="AA1416" s="42">
        <f>COUNTIF(Tabla2[APELLIDOS Y NOMBRES],Tabla2[[#This Row],[APELLIDOS Y NOMBRES]])</f>
        <v>1</v>
      </c>
      <c r="AB1416" s="42">
        <f>IF(Tabla2[[#This Row],[Trabajador]]&gt;1,1/Tabla2[[#This Row],[Trabajador]],Tabla2[[#This Row],[Trabajador]])</f>
        <v>1</v>
      </c>
      <c r="AC1416" t="str">
        <f>+IFERROR(IF(Tabla2[[#This Row],[FECHA CESE/BAJA]]="","No Aplica",IF(AND(MONTH(Tabla2[[#This Row],[FECHA CESE/BAJA]])=MONTH(TODAY()-30),YEAR(Tabla2[[#This Row],[FECHA CESE/BAJA]])=YEAR(TODAY())),MONTH(TODAY()-30)&amp;"-"&amp;YEAR(TODAY()),"Borrar")),"No aplica")</f>
        <v>No Aplica</v>
      </c>
      <c r="AD1416" t="str">
        <f>+IFERROR(IF(Tabla2[[#This Row],[FECHA INICIO DE LABORES EN OBRA]]="","No Aplica",IF(AND(MONTH(Tabla2[[#This Row],[FECHA INICIO DE LABORES EN OBRA]])=MONTH(TODAY()-30),YEAR(Tabla2[[#This Row],[FECHA INICIO DE LABORES EN OBRA]])=YEAR(TODAY())),MONTH(TODAY()-30)&amp;"-"&amp;YEAR(TODAY()),"No Aplica")),"No Aplica")</f>
        <v>No Aplica</v>
      </c>
    </row>
    <row r="1417" spans="1:30" x14ac:dyDescent="0.25">
      <c r="A1417" s="13" t="s">
        <v>6255</v>
      </c>
      <c r="B1417" s="15" t="s">
        <v>6256</v>
      </c>
      <c r="C1417" s="15" t="s">
        <v>5930</v>
      </c>
      <c r="D1417" s="15" t="s">
        <v>6277</v>
      </c>
      <c r="E1417" s="15" t="s">
        <v>6278</v>
      </c>
      <c r="F1417" s="39">
        <v>29907</v>
      </c>
      <c r="G1417" s="15">
        <v>1</v>
      </c>
      <c r="H1417" s="15" t="s">
        <v>3032</v>
      </c>
      <c r="I1417" s="15" t="s">
        <v>5953</v>
      </c>
      <c r="J1417" s="15" t="s">
        <v>5982</v>
      </c>
      <c r="K1417" s="15" t="s">
        <v>2515</v>
      </c>
      <c r="L1417" s="40" t="s">
        <v>6</v>
      </c>
      <c r="M1417" s="39"/>
      <c r="N1417" s="41" t="s">
        <v>2063</v>
      </c>
      <c r="O1417" s="39">
        <v>45037</v>
      </c>
      <c r="P1417" s="40">
        <v>1</v>
      </c>
      <c r="Q1417" s="40">
        <v>1</v>
      </c>
      <c r="R1417" s="40" t="str">
        <f>IFERROR(VLOOKUP(Tabla2[[#This Row],[CONTRATISTA PRNCIPAL]],Hoja1!$L$5:$M$9,2,FALSE),"CJV")</f>
        <v>CJV</v>
      </c>
      <c r="S1417" s="40" t="str">
        <f>IF(Tabla2[[#This Row],[EMPRESA]]=Tabla2[[#This Row],[CONTRATISTA PRNCIPAL]],"Principal","Secundaria")</f>
        <v>Secundaria</v>
      </c>
      <c r="T1417" s="42">
        <f>IFERROR(1/COUNTIF(Tabla2[CONTRATISTA PRNCIPAL],Tabla2[[#This Row],[CONTRATISTA PRNCIPAL]]),0)</f>
        <v>0.00641025641025641</v>
      </c>
      <c r="U1417" s="43">
        <f>IF(((TODAY()-Tabla2[[#This Row],[FECHA NACIMIENTO]])/365)&lt;18,"Corregir", IF(((TODAY()-Tabla2[[#This Row],[FECHA NACIMIENTO]])/365)&gt;80, "Corregir",ROUNDDOWN(((TODAY()-Tabla2[[#This Row],[FECHA NACIMIENTO]])/365),0)))</f>
        <v>41</v>
      </c>
      <c r="V14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17" s="44" t="str">
        <f>+IF(Tabla2[[#This Row],[Edad]]="Corregir","Corregir","Ok")</f>
        <v>Ok</v>
      </c>
      <c r="X1417" s="42" t="str">
        <f>+IFERROR(VLOOKUP(Tabla2[[#This Row],[DISTRITO SEGÚN DNI]],Hoja1!$A$2:$B$32,2,FALSE),"No")</f>
        <v>No</v>
      </c>
      <c r="Y1417" s="42" t="str">
        <f>IF(OR(LOWER(Tabla2[[#This Row],[GENERO]])="masculino", LOWER(Tabla2[[#This Row],[GENERO]])="femenino"),"OK","Corregir")</f>
        <v>OK</v>
      </c>
      <c r="Z1417" s="42" t="str">
        <f>+IF(Tabla2[[#This Row],[Nro. DNI / CE]]="","Corregir",IF(LEN(Tabla2[[#This Row],[Nro. DNI / CE]])&gt;=8,"OK","Corregir"))</f>
        <v>OK</v>
      </c>
      <c r="AA1417" s="42">
        <f>COUNTIF(Tabla2[APELLIDOS Y NOMBRES],Tabla2[[#This Row],[APELLIDOS Y NOMBRES]])</f>
        <v>1</v>
      </c>
      <c r="AB1417" s="42">
        <f>IF(Tabla2[[#This Row],[Trabajador]]&gt;1,1/Tabla2[[#This Row],[Trabajador]],Tabla2[[#This Row],[Trabajador]])</f>
        <v>1</v>
      </c>
      <c r="AC1417" t="str">
        <f>+IFERROR(IF(Tabla2[[#This Row],[FECHA CESE/BAJA]]="","No Aplica",IF(AND(MONTH(Tabla2[[#This Row],[FECHA CESE/BAJA]])=MONTH(TODAY()-30),YEAR(Tabla2[[#This Row],[FECHA CESE/BAJA]])=YEAR(TODAY())),MONTH(TODAY()-30)&amp;"-"&amp;YEAR(TODAY()),"Borrar")),"No aplica")</f>
        <v>No Aplica</v>
      </c>
      <c r="AD1417" t="str">
        <f>+IFERROR(IF(Tabla2[[#This Row],[FECHA INICIO DE LABORES EN OBRA]]="","No Aplica",IF(AND(MONTH(Tabla2[[#This Row],[FECHA INICIO DE LABORES EN OBRA]])=MONTH(TODAY()-30),YEAR(Tabla2[[#This Row],[FECHA INICIO DE LABORES EN OBRA]])=YEAR(TODAY())),MONTH(TODAY()-30)&amp;"-"&amp;YEAR(TODAY()),"No Aplica")),"No Aplica")</f>
        <v>No Aplica</v>
      </c>
    </row>
    <row r="1418" spans="1:30" x14ac:dyDescent="0.25">
      <c r="A1418" s="13" t="s">
        <v>6255</v>
      </c>
      <c r="B1418" s="15" t="s">
        <v>6256</v>
      </c>
      <c r="C1418" s="15" t="s">
        <v>5930</v>
      </c>
      <c r="D1418" s="15">
        <v>25426854</v>
      </c>
      <c r="E1418" s="15" t="s">
        <v>6279</v>
      </c>
      <c r="F1418" s="39">
        <v>29356</v>
      </c>
      <c r="G1418" s="15">
        <v>1</v>
      </c>
      <c r="H1418" s="15" t="s">
        <v>2668</v>
      </c>
      <c r="I1418" s="15" t="s">
        <v>5946</v>
      </c>
      <c r="J1418" s="15" t="s">
        <v>6067</v>
      </c>
      <c r="K1418" s="15" t="s">
        <v>2200</v>
      </c>
      <c r="L1418" s="40" t="s">
        <v>6</v>
      </c>
      <c r="M1418" s="39"/>
      <c r="N1418" s="41" t="s">
        <v>2063</v>
      </c>
      <c r="O1418" s="39">
        <v>44951</v>
      </c>
      <c r="P1418" s="40">
        <v>1</v>
      </c>
      <c r="Q1418" s="40">
        <v>1</v>
      </c>
      <c r="R1418" s="40" t="str">
        <f>IFERROR(VLOOKUP(Tabla2[[#This Row],[CONTRATISTA PRNCIPAL]],Hoja1!$L$5:$M$9,2,FALSE),"CJV")</f>
        <v>CJV</v>
      </c>
      <c r="S1418" s="40" t="str">
        <f>IF(Tabla2[[#This Row],[EMPRESA]]=Tabla2[[#This Row],[CONTRATISTA PRNCIPAL]],"Principal","Secundaria")</f>
        <v>Secundaria</v>
      </c>
      <c r="T1418" s="42">
        <f>IFERROR(1/COUNTIF(Tabla2[CONTRATISTA PRNCIPAL],Tabla2[[#This Row],[CONTRATISTA PRNCIPAL]]),0)</f>
        <v>0.00641025641025641</v>
      </c>
      <c r="U1418" s="43">
        <f>IF(((TODAY()-Tabla2[[#This Row],[FECHA NACIMIENTO]])/365)&lt;18,"Corregir", IF(((TODAY()-Tabla2[[#This Row],[FECHA NACIMIENTO]])/365)&gt;80, "Corregir",ROUNDDOWN(((TODAY()-Tabla2[[#This Row],[FECHA NACIMIENTO]])/365),0)))</f>
        <v>43</v>
      </c>
      <c r="V14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18" s="44" t="str">
        <f>+IF(Tabla2[[#This Row],[Edad]]="Corregir","Corregir","Ok")</f>
        <v>Ok</v>
      </c>
      <c r="X1418" s="42" t="str">
        <f>+IFERROR(VLOOKUP(Tabla2[[#This Row],[DISTRITO SEGÚN DNI]],Hoja1!$A$2:$B$32,2,FALSE),"No")</f>
        <v>No</v>
      </c>
      <c r="Y1418" s="42" t="str">
        <f>IF(OR(LOWER(Tabla2[[#This Row],[GENERO]])="masculino", LOWER(Tabla2[[#This Row],[GENERO]])="femenino"),"OK","Corregir")</f>
        <v>OK</v>
      </c>
      <c r="Z1418" s="42" t="str">
        <f>+IF(Tabla2[[#This Row],[Nro. DNI / CE]]="","Corregir",IF(LEN(Tabla2[[#This Row],[Nro. DNI / CE]])&gt;=8,"OK","Corregir"))</f>
        <v>OK</v>
      </c>
      <c r="AA1418" s="42">
        <f>COUNTIF(Tabla2[APELLIDOS Y NOMBRES],Tabla2[[#This Row],[APELLIDOS Y NOMBRES]])</f>
        <v>1</v>
      </c>
      <c r="AB1418" s="42">
        <f>IF(Tabla2[[#This Row],[Trabajador]]&gt;1,1/Tabla2[[#This Row],[Trabajador]],Tabla2[[#This Row],[Trabajador]])</f>
        <v>1</v>
      </c>
      <c r="AC1418" t="str">
        <f>+IFERROR(IF(Tabla2[[#This Row],[FECHA CESE/BAJA]]="","No Aplica",IF(AND(MONTH(Tabla2[[#This Row],[FECHA CESE/BAJA]])=MONTH(TODAY()-30),YEAR(Tabla2[[#This Row],[FECHA CESE/BAJA]])=YEAR(TODAY())),MONTH(TODAY()-30)&amp;"-"&amp;YEAR(TODAY()),"Borrar")),"No aplica")</f>
        <v>No Aplica</v>
      </c>
      <c r="AD1418" t="str">
        <f>+IFERROR(IF(Tabla2[[#This Row],[FECHA INICIO DE LABORES EN OBRA]]="","No Aplica",IF(AND(MONTH(Tabla2[[#This Row],[FECHA INICIO DE LABORES EN OBRA]])=MONTH(TODAY()-30),YEAR(Tabla2[[#This Row],[FECHA INICIO DE LABORES EN OBRA]])=YEAR(TODAY())),MONTH(TODAY()-30)&amp;"-"&amp;YEAR(TODAY()),"No Aplica")),"No Aplica")</f>
        <v>No Aplica</v>
      </c>
    </row>
    <row r="1419" spans="1:30" x14ac:dyDescent="0.25">
      <c r="A1419" s="13" t="s">
        <v>6280</v>
      </c>
      <c r="B1419" s="15" t="s">
        <v>6281</v>
      </c>
      <c r="C1419" s="15" t="s">
        <v>6281</v>
      </c>
      <c r="D1419" s="15">
        <v>44343380</v>
      </c>
      <c r="E1419" s="15" t="s">
        <v>6282</v>
      </c>
      <c r="F1419" s="39">
        <v>30052</v>
      </c>
      <c r="G1419" s="15">
        <v>1</v>
      </c>
      <c r="H1419" s="15" t="s">
        <v>5690</v>
      </c>
      <c r="I1419" s="15" t="s">
        <v>6283</v>
      </c>
      <c r="J1419" s="15" t="s">
        <v>6284</v>
      </c>
      <c r="K1419" s="15" t="s">
        <v>2645</v>
      </c>
      <c r="L1419" s="40" t="s">
        <v>5</v>
      </c>
      <c r="M1419" s="39"/>
      <c r="N1419" s="41" t="s">
        <v>2687</v>
      </c>
      <c r="O1419" s="39">
        <v>43993</v>
      </c>
      <c r="P1419" s="40">
        <v>1</v>
      </c>
      <c r="Q1419" s="40">
        <v>1</v>
      </c>
      <c r="R1419" s="40" t="str">
        <f>IFERROR(VLOOKUP(Tabla2[[#This Row],[CONTRATISTA PRNCIPAL]],Hoja1!$L$5:$M$9,2,FALSE),"CJV")</f>
        <v>CJV</v>
      </c>
      <c r="S1419" s="40" t="str">
        <f>IF(Tabla2[[#This Row],[EMPRESA]]=Tabla2[[#This Row],[CONTRATISTA PRNCIPAL]],"Principal","Secundaria")</f>
        <v>Principal</v>
      </c>
      <c r="T1419" s="42">
        <f>IFERROR(1/COUNTIF(Tabla2[CONTRATISTA PRNCIPAL],Tabla2[[#This Row],[CONTRATISTA PRNCIPAL]]),0)</f>
        <v>0.021739130434782608</v>
      </c>
      <c r="U1419" s="43">
        <f>IF(((TODAY()-Tabla2[[#This Row],[FECHA NACIMIENTO]])/365)&lt;18,"Corregir", IF(((TODAY()-Tabla2[[#This Row],[FECHA NACIMIENTO]])/365)&gt;80, "Corregir",ROUNDDOWN(((TODAY()-Tabla2[[#This Row],[FECHA NACIMIENTO]])/365),0)))</f>
        <v>41</v>
      </c>
      <c r="V14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19" s="44" t="str">
        <f>+IF(Tabla2[[#This Row],[Edad]]="Corregir","Corregir","Ok")</f>
        <v>Ok</v>
      </c>
      <c r="X1419" s="42" t="str">
        <f>+IFERROR(VLOOKUP(Tabla2[[#This Row],[DISTRITO SEGÚN DNI]],Hoja1!$A$2:$B$32,2,FALSE),"No")</f>
        <v>No</v>
      </c>
      <c r="Y1419" s="42" t="str">
        <f>IF(OR(LOWER(Tabla2[[#This Row],[GENERO]])="masculino", LOWER(Tabla2[[#This Row],[GENERO]])="femenino"),"OK","Corregir")</f>
        <v>OK</v>
      </c>
      <c r="Z1419" s="42" t="str">
        <f>+IF(Tabla2[[#This Row],[Nro. DNI / CE]]="","Corregir",IF(LEN(Tabla2[[#This Row],[Nro. DNI / CE]])&gt;=8,"OK","Corregir"))</f>
        <v>OK</v>
      </c>
      <c r="AA1419" s="42">
        <f>COUNTIF(Tabla2[APELLIDOS Y NOMBRES],Tabla2[[#This Row],[APELLIDOS Y NOMBRES]])</f>
        <v>1</v>
      </c>
      <c r="AB1419" s="42">
        <f>IF(Tabla2[[#This Row],[Trabajador]]&gt;1,1/Tabla2[[#This Row],[Trabajador]],Tabla2[[#This Row],[Trabajador]])</f>
        <v>1</v>
      </c>
      <c r="AC1419" t="str">
        <f>+IFERROR(IF(Tabla2[[#This Row],[FECHA CESE/BAJA]]="","No Aplica",IF(AND(MONTH(Tabla2[[#This Row],[FECHA CESE/BAJA]])=MONTH(TODAY()-30),YEAR(Tabla2[[#This Row],[FECHA CESE/BAJA]])=YEAR(TODAY())),MONTH(TODAY()-30)&amp;"-"&amp;YEAR(TODAY()),"Borrar")),"No aplica")</f>
        <v>No Aplica</v>
      </c>
      <c r="AD1419" t="str">
        <f>+IFERROR(IF(Tabla2[[#This Row],[FECHA INICIO DE LABORES EN OBRA]]="","No Aplica",IF(AND(MONTH(Tabla2[[#This Row],[FECHA INICIO DE LABORES EN OBRA]])=MONTH(TODAY()-30),YEAR(Tabla2[[#This Row],[FECHA INICIO DE LABORES EN OBRA]])=YEAR(TODAY())),MONTH(TODAY()-30)&amp;"-"&amp;YEAR(TODAY()),"No Aplica")),"No Aplica")</f>
        <v>No Aplica</v>
      </c>
    </row>
    <row r="1420" spans="1:30" x14ac:dyDescent="0.25">
      <c r="A1420" s="13" t="s">
        <v>6280</v>
      </c>
      <c r="B1420" s="15" t="s">
        <v>6281</v>
      </c>
      <c r="C1420" s="15" t="s">
        <v>6281</v>
      </c>
      <c r="D1420" s="15">
        <v>41918219</v>
      </c>
      <c r="E1420" s="15" t="s">
        <v>90</v>
      </c>
      <c r="F1420" s="39">
        <v>30535</v>
      </c>
      <c r="G1420" s="15">
        <v>1</v>
      </c>
      <c r="H1420" s="15" t="s">
        <v>5690</v>
      </c>
      <c r="I1420" s="15" t="s">
        <v>6285</v>
      </c>
      <c r="J1420" s="15" t="s">
        <v>6286</v>
      </c>
      <c r="K1420" s="15" t="s">
        <v>27</v>
      </c>
      <c r="L1420" s="40" t="s">
        <v>5</v>
      </c>
      <c r="M1420" s="39"/>
      <c r="N1420" s="41" t="s">
        <v>2687</v>
      </c>
      <c r="O1420" s="39">
        <v>43995</v>
      </c>
      <c r="P1420" s="40">
        <v>1</v>
      </c>
      <c r="Q1420" s="40">
        <v>1</v>
      </c>
      <c r="R1420" s="40" t="str">
        <f>IFERROR(VLOOKUP(Tabla2[[#This Row],[CONTRATISTA PRNCIPAL]],Hoja1!$L$5:$M$9,2,FALSE),"CJV")</f>
        <v>CJV</v>
      </c>
      <c r="S1420" s="40" t="str">
        <f>IF(Tabla2[[#This Row],[EMPRESA]]=Tabla2[[#This Row],[CONTRATISTA PRNCIPAL]],"Principal","Secundaria")</f>
        <v>Principal</v>
      </c>
      <c r="T1420" s="42">
        <f>IFERROR(1/COUNTIF(Tabla2[CONTRATISTA PRNCIPAL],Tabla2[[#This Row],[CONTRATISTA PRNCIPAL]]),0)</f>
        <v>0.021739130434782608</v>
      </c>
      <c r="U1420" s="43">
        <f>IF(((TODAY()-Tabla2[[#This Row],[FECHA NACIMIENTO]])/365)&lt;18,"Corregir", IF(((TODAY()-Tabla2[[#This Row],[FECHA NACIMIENTO]])/365)&gt;80, "Corregir",ROUNDDOWN(((TODAY()-Tabla2[[#This Row],[FECHA NACIMIENTO]])/365),0)))</f>
        <v>40</v>
      </c>
      <c r="V14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20" s="44" t="str">
        <f>+IF(Tabla2[[#This Row],[Edad]]="Corregir","Corregir","Ok")</f>
        <v>Ok</v>
      </c>
      <c r="X1420" s="42" t="str">
        <f>+IFERROR(VLOOKUP(Tabla2[[#This Row],[DISTRITO SEGÚN DNI]],Hoja1!$A$2:$B$32,2,FALSE),"No")</f>
        <v>CALLAO</v>
      </c>
      <c r="Y1420" s="42" t="str">
        <f>IF(OR(LOWER(Tabla2[[#This Row],[GENERO]])="masculino", LOWER(Tabla2[[#This Row],[GENERO]])="femenino"),"OK","Corregir")</f>
        <v>OK</v>
      </c>
      <c r="Z1420" s="42" t="str">
        <f>+IF(Tabla2[[#This Row],[Nro. DNI / CE]]="","Corregir",IF(LEN(Tabla2[[#This Row],[Nro. DNI / CE]])&gt;=8,"OK","Corregir"))</f>
        <v>OK</v>
      </c>
      <c r="AA1420" s="42">
        <f>COUNTIF(Tabla2[APELLIDOS Y NOMBRES],Tabla2[[#This Row],[APELLIDOS Y NOMBRES]])</f>
        <v>1</v>
      </c>
      <c r="AB1420" s="42">
        <f>IF(Tabla2[[#This Row],[Trabajador]]&gt;1,1/Tabla2[[#This Row],[Trabajador]],Tabla2[[#This Row],[Trabajador]])</f>
        <v>1</v>
      </c>
      <c r="AC1420" t="str">
        <f>+IFERROR(IF(Tabla2[[#This Row],[FECHA CESE/BAJA]]="","No Aplica",IF(AND(MONTH(Tabla2[[#This Row],[FECHA CESE/BAJA]])=MONTH(TODAY()-30),YEAR(Tabla2[[#This Row],[FECHA CESE/BAJA]])=YEAR(TODAY())),MONTH(TODAY()-30)&amp;"-"&amp;YEAR(TODAY()),"Borrar")),"No aplica")</f>
        <v>No Aplica</v>
      </c>
      <c r="AD1420" t="str">
        <f>+IFERROR(IF(Tabla2[[#This Row],[FECHA INICIO DE LABORES EN OBRA]]="","No Aplica",IF(AND(MONTH(Tabla2[[#This Row],[FECHA INICIO DE LABORES EN OBRA]])=MONTH(TODAY()-30),YEAR(Tabla2[[#This Row],[FECHA INICIO DE LABORES EN OBRA]])=YEAR(TODAY())),MONTH(TODAY()-30)&amp;"-"&amp;YEAR(TODAY()),"No Aplica")),"No Aplica")</f>
        <v>No Aplica</v>
      </c>
    </row>
    <row r="1421" spans="1:30" x14ac:dyDescent="0.25">
      <c r="A1421" s="13" t="s">
        <v>6280</v>
      </c>
      <c r="B1421" s="15" t="s">
        <v>6281</v>
      </c>
      <c r="C1421" s="15" t="s">
        <v>6281</v>
      </c>
      <c r="D1421" s="15" t="s">
        <v>6287</v>
      </c>
      <c r="E1421" s="15" t="s">
        <v>6288</v>
      </c>
      <c r="F1421" s="39">
        <v>25076</v>
      </c>
      <c r="G1421" s="15">
        <v>1</v>
      </c>
      <c r="H1421" s="15" t="s">
        <v>5690</v>
      </c>
      <c r="I1421" s="15" t="s">
        <v>6283</v>
      </c>
      <c r="J1421" s="15" t="s">
        <v>6289</v>
      </c>
      <c r="K1421" s="15" t="s">
        <v>2237</v>
      </c>
      <c r="L1421" s="40" t="s">
        <v>6</v>
      </c>
      <c r="M1421" s="39"/>
      <c r="N1421" s="41" t="s">
        <v>2687</v>
      </c>
      <c r="O1421" s="39">
        <v>43998</v>
      </c>
      <c r="P1421" s="40">
        <v>1</v>
      </c>
      <c r="Q1421" s="40">
        <v>1</v>
      </c>
      <c r="R1421" s="40" t="str">
        <f>IFERROR(VLOOKUP(Tabla2[[#This Row],[CONTRATISTA PRNCIPAL]],Hoja1!$L$5:$M$9,2,FALSE),"CJV")</f>
        <v>CJV</v>
      </c>
      <c r="S1421" s="40" t="str">
        <f>IF(Tabla2[[#This Row],[EMPRESA]]=Tabla2[[#This Row],[CONTRATISTA PRNCIPAL]],"Principal","Secundaria")</f>
        <v>Principal</v>
      </c>
      <c r="T1421" s="42">
        <f>IFERROR(1/COUNTIF(Tabla2[CONTRATISTA PRNCIPAL],Tabla2[[#This Row],[CONTRATISTA PRNCIPAL]]),0)</f>
        <v>0.021739130434782608</v>
      </c>
      <c r="U1421" s="43">
        <f>IF(((TODAY()-Tabla2[[#This Row],[FECHA NACIMIENTO]])/365)&lt;18,"Corregir", IF(((TODAY()-Tabla2[[#This Row],[FECHA NACIMIENTO]])/365)&gt;80, "Corregir",ROUNDDOWN(((TODAY()-Tabla2[[#This Row],[FECHA NACIMIENTO]])/365),0)))</f>
        <v>55</v>
      </c>
      <c r="V14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21" s="44" t="str">
        <f>+IF(Tabla2[[#This Row],[Edad]]="Corregir","Corregir","Ok")</f>
        <v>Ok</v>
      </c>
      <c r="X1421" s="42" t="str">
        <f>+IFERROR(VLOOKUP(Tabla2[[#This Row],[DISTRITO SEGÚN DNI]],Hoja1!$A$2:$B$32,2,FALSE),"No")</f>
        <v>No</v>
      </c>
      <c r="Y1421" s="42" t="str">
        <f>IF(OR(LOWER(Tabla2[[#This Row],[GENERO]])="masculino", LOWER(Tabla2[[#This Row],[GENERO]])="femenino"),"OK","Corregir")</f>
        <v>OK</v>
      </c>
      <c r="Z1421" s="42" t="str">
        <f>+IF(Tabla2[[#This Row],[Nro. DNI / CE]]="","Corregir",IF(LEN(Tabla2[[#This Row],[Nro. DNI / CE]])&gt;=8,"OK","Corregir"))</f>
        <v>OK</v>
      </c>
      <c r="AA1421" s="42">
        <f>COUNTIF(Tabla2[APELLIDOS Y NOMBRES],Tabla2[[#This Row],[APELLIDOS Y NOMBRES]])</f>
        <v>1</v>
      </c>
      <c r="AB1421" s="42">
        <f>IF(Tabla2[[#This Row],[Trabajador]]&gt;1,1/Tabla2[[#This Row],[Trabajador]],Tabla2[[#This Row],[Trabajador]])</f>
        <v>1</v>
      </c>
      <c r="AC1421" t="str">
        <f>+IFERROR(IF(Tabla2[[#This Row],[FECHA CESE/BAJA]]="","No Aplica",IF(AND(MONTH(Tabla2[[#This Row],[FECHA CESE/BAJA]])=MONTH(TODAY()-30),YEAR(Tabla2[[#This Row],[FECHA CESE/BAJA]])=YEAR(TODAY())),MONTH(TODAY()-30)&amp;"-"&amp;YEAR(TODAY()),"Borrar")),"No aplica")</f>
        <v>No Aplica</v>
      </c>
      <c r="AD1421" t="str">
        <f>+IFERROR(IF(Tabla2[[#This Row],[FECHA INICIO DE LABORES EN OBRA]]="","No Aplica",IF(AND(MONTH(Tabla2[[#This Row],[FECHA INICIO DE LABORES EN OBRA]])=MONTH(TODAY()-30),YEAR(Tabla2[[#This Row],[FECHA INICIO DE LABORES EN OBRA]])=YEAR(TODAY())),MONTH(TODAY()-30)&amp;"-"&amp;YEAR(TODAY()),"No Aplica")),"No Aplica")</f>
        <v>No Aplica</v>
      </c>
    </row>
    <row r="1422" spans="1:30" x14ac:dyDescent="0.25">
      <c r="A1422" s="13" t="s">
        <v>6280</v>
      </c>
      <c r="B1422" s="15" t="s">
        <v>6281</v>
      </c>
      <c r="C1422" s="15" t="s">
        <v>6281</v>
      </c>
      <c r="D1422" s="15">
        <v>25854992</v>
      </c>
      <c r="E1422" s="15" t="s">
        <v>66</v>
      </c>
      <c r="F1422" s="39">
        <v>28499</v>
      </c>
      <c r="G1422" s="15">
        <v>1</v>
      </c>
      <c r="H1422" s="15" t="s">
        <v>5690</v>
      </c>
      <c r="I1422" s="15" t="s">
        <v>4476</v>
      </c>
      <c r="J1422" s="15" t="s">
        <v>6290</v>
      </c>
      <c r="K1422" s="15" t="s">
        <v>27</v>
      </c>
      <c r="L1422" s="40" t="s">
        <v>5</v>
      </c>
      <c r="M1422" s="39"/>
      <c r="N1422" s="41" t="s">
        <v>2687</v>
      </c>
      <c r="O1422" s="39">
        <v>43998</v>
      </c>
      <c r="P1422" s="40">
        <v>1</v>
      </c>
      <c r="Q1422" s="40">
        <v>1</v>
      </c>
      <c r="R1422" s="40" t="str">
        <f>IFERROR(VLOOKUP(Tabla2[[#This Row],[CONTRATISTA PRNCIPAL]],Hoja1!$L$5:$M$9,2,FALSE),"CJV")</f>
        <v>CJV</v>
      </c>
      <c r="S1422" s="40" t="str">
        <f>IF(Tabla2[[#This Row],[EMPRESA]]=Tabla2[[#This Row],[CONTRATISTA PRNCIPAL]],"Principal","Secundaria")</f>
        <v>Principal</v>
      </c>
      <c r="T1422" s="42">
        <f>IFERROR(1/COUNTIF(Tabla2[CONTRATISTA PRNCIPAL],Tabla2[[#This Row],[CONTRATISTA PRNCIPAL]]),0)</f>
        <v>0.021739130434782608</v>
      </c>
      <c r="U1422" s="43">
        <f>IF(((TODAY()-Tabla2[[#This Row],[FECHA NACIMIENTO]])/365)&lt;18,"Corregir", IF(((TODAY()-Tabla2[[#This Row],[FECHA NACIMIENTO]])/365)&gt;80, "Corregir",ROUNDDOWN(((TODAY()-Tabla2[[#This Row],[FECHA NACIMIENTO]])/365),0)))</f>
        <v>45</v>
      </c>
      <c r="V14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22" s="44" t="str">
        <f>+IF(Tabla2[[#This Row],[Edad]]="Corregir","Corregir","Ok")</f>
        <v>Ok</v>
      </c>
      <c r="X1422" s="42" t="str">
        <f>+IFERROR(VLOOKUP(Tabla2[[#This Row],[DISTRITO SEGÚN DNI]],Hoja1!$A$2:$B$32,2,FALSE),"No")</f>
        <v>CALLAO</v>
      </c>
      <c r="Y1422" s="42" t="str">
        <f>IF(OR(LOWER(Tabla2[[#This Row],[GENERO]])="masculino", LOWER(Tabla2[[#This Row],[GENERO]])="femenino"),"OK","Corregir")</f>
        <v>OK</v>
      </c>
      <c r="Z1422" s="42" t="str">
        <f>+IF(Tabla2[[#This Row],[Nro. DNI / CE]]="","Corregir",IF(LEN(Tabla2[[#This Row],[Nro. DNI / CE]])&gt;=8,"OK","Corregir"))</f>
        <v>OK</v>
      </c>
      <c r="AA1422" s="42">
        <f>COUNTIF(Tabla2[APELLIDOS Y NOMBRES],Tabla2[[#This Row],[APELLIDOS Y NOMBRES]])</f>
        <v>1</v>
      </c>
      <c r="AB1422" s="42">
        <f>IF(Tabla2[[#This Row],[Trabajador]]&gt;1,1/Tabla2[[#This Row],[Trabajador]],Tabla2[[#This Row],[Trabajador]])</f>
        <v>1</v>
      </c>
      <c r="AC1422" t="str">
        <f>+IFERROR(IF(Tabla2[[#This Row],[FECHA CESE/BAJA]]="","No Aplica",IF(AND(MONTH(Tabla2[[#This Row],[FECHA CESE/BAJA]])=MONTH(TODAY()-30),YEAR(Tabla2[[#This Row],[FECHA CESE/BAJA]])=YEAR(TODAY())),MONTH(TODAY()-30)&amp;"-"&amp;YEAR(TODAY()),"Borrar")),"No aplica")</f>
        <v>No Aplica</v>
      </c>
      <c r="AD1422" t="str">
        <f>+IFERROR(IF(Tabla2[[#This Row],[FECHA INICIO DE LABORES EN OBRA]]="","No Aplica",IF(AND(MONTH(Tabla2[[#This Row],[FECHA INICIO DE LABORES EN OBRA]])=MONTH(TODAY()-30),YEAR(Tabla2[[#This Row],[FECHA INICIO DE LABORES EN OBRA]])=YEAR(TODAY())),MONTH(TODAY()-30)&amp;"-"&amp;YEAR(TODAY()),"No Aplica")),"No Aplica")</f>
        <v>No Aplica</v>
      </c>
    </row>
    <row r="1423" spans="1:30" x14ac:dyDescent="0.25">
      <c r="A1423" s="13" t="s">
        <v>6280</v>
      </c>
      <c r="B1423" s="15" t="s">
        <v>6281</v>
      </c>
      <c r="C1423" s="15" t="s">
        <v>6281</v>
      </c>
      <c r="D1423" s="15" t="s">
        <v>6291</v>
      </c>
      <c r="E1423" s="15" t="s">
        <v>6292</v>
      </c>
      <c r="F1423" s="39">
        <v>25122</v>
      </c>
      <c r="G1423" s="15">
        <v>1</v>
      </c>
      <c r="H1423" s="15" t="s">
        <v>5690</v>
      </c>
      <c r="I1423" s="15" t="s">
        <v>6293</v>
      </c>
      <c r="J1423" s="15" t="s">
        <v>6294</v>
      </c>
      <c r="K1423" s="15" t="s">
        <v>2182</v>
      </c>
      <c r="L1423" s="40" t="s">
        <v>5</v>
      </c>
      <c r="M1423" s="39"/>
      <c r="N1423" s="41" t="s">
        <v>2687</v>
      </c>
      <c r="O1423" s="39">
        <v>43998</v>
      </c>
      <c r="P1423" s="40">
        <v>1</v>
      </c>
      <c r="Q1423" s="40">
        <v>1</v>
      </c>
      <c r="R1423" s="40" t="str">
        <f>IFERROR(VLOOKUP(Tabla2[[#This Row],[CONTRATISTA PRNCIPAL]],Hoja1!$L$5:$M$9,2,FALSE),"CJV")</f>
        <v>CJV</v>
      </c>
      <c r="S1423" s="40" t="str">
        <f>IF(Tabla2[[#This Row],[EMPRESA]]=Tabla2[[#This Row],[CONTRATISTA PRNCIPAL]],"Principal","Secundaria")</f>
        <v>Principal</v>
      </c>
      <c r="T1423" s="42">
        <f>IFERROR(1/COUNTIF(Tabla2[CONTRATISTA PRNCIPAL],Tabla2[[#This Row],[CONTRATISTA PRNCIPAL]]),0)</f>
        <v>0.021739130434782608</v>
      </c>
      <c r="U1423" s="43">
        <f>IF(((TODAY()-Tabla2[[#This Row],[FECHA NACIMIENTO]])/365)&lt;18,"Corregir", IF(((TODAY()-Tabla2[[#This Row],[FECHA NACIMIENTO]])/365)&gt;80, "Corregir",ROUNDDOWN(((TODAY()-Tabla2[[#This Row],[FECHA NACIMIENTO]])/365),0)))</f>
        <v>55</v>
      </c>
      <c r="V14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23" s="44" t="str">
        <f>+IF(Tabla2[[#This Row],[Edad]]="Corregir","Corregir","Ok")</f>
        <v>Ok</v>
      </c>
      <c r="X1423" s="42" t="str">
        <f>+IFERROR(VLOOKUP(Tabla2[[#This Row],[DISTRITO SEGÚN DNI]],Hoja1!$A$2:$B$32,2,FALSE),"No")</f>
        <v>No</v>
      </c>
      <c r="Y1423" s="42" t="str">
        <f>IF(OR(LOWER(Tabla2[[#This Row],[GENERO]])="masculino", LOWER(Tabla2[[#This Row],[GENERO]])="femenino"),"OK","Corregir")</f>
        <v>OK</v>
      </c>
      <c r="Z1423" s="42" t="str">
        <f>+IF(Tabla2[[#This Row],[Nro. DNI / CE]]="","Corregir",IF(LEN(Tabla2[[#This Row],[Nro. DNI / CE]])&gt;=8,"OK","Corregir"))</f>
        <v>OK</v>
      </c>
      <c r="AA1423" s="42">
        <f>COUNTIF(Tabla2[APELLIDOS Y NOMBRES],Tabla2[[#This Row],[APELLIDOS Y NOMBRES]])</f>
        <v>1</v>
      </c>
      <c r="AB1423" s="42">
        <f>IF(Tabla2[[#This Row],[Trabajador]]&gt;1,1/Tabla2[[#This Row],[Trabajador]],Tabla2[[#This Row],[Trabajador]])</f>
        <v>1</v>
      </c>
      <c r="AC1423" t="str">
        <f>+IFERROR(IF(Tabla2[[#This Row],[FECHA CESE/BAJA]]="","No Aplica",IF(AND(MONTH(Tabla2[[#This Row],[FECHA CESE/BAJA]])=MONTH(TODAY()-30),YEAR(Tabla2[[#This Row],[FECHA CESE/BAJA]])=YEAR(TODAY())),MONTH(TODAY()-30)&amp;"-"&amp;YEAR(TODAY()),"Borrar")),"No aplica")</f>
        <v>No Aplica</v>
      </c>
      <c r="AD1423" t="str">
        <f>+IFERROR(IF(Tabla2[[#This Row],[FECHA INICIO DE LABORES EN OBRA]]="","No Aplica",IF(AND(MONTH(Tabla2[[#This Row],[FECHA INICIO DE LABORES EN OBRA]])=MONTH(TODAY()-30),YEAR(Tabla2[[#This Row],[FECHA INICIO DE LABORES EN OBRA]])=YEAR(TODAY())),MONTH(TODAY()-30)&amp;"-"&amp;YEAR(TODAY()),"No Aplica")),"No Aplica")</f>
        <v>No Aplica</v>
      </c>
    </row>
    <row r="1424" spans="1:30" x14ac:dyDescent="0.25">
      <c r="A1424" s="13" t="s">
        <v>6280</v>
      </c>
      <c r="B1424" s="15" t="s">
        <v>6281</v>
      </c>
      <c r="C1424" s="15" t="s">
        <v>6281</v>
      </c>
      <c r="D1424" s="15">
        <v>10791717</v>
      </c>
      <c r="E1424" s="15" t="s">
        <v>6295</v>
      </c>
      <c r="F1424" s="39">
        <v>28709</v>
      </c>
      <c r="G1424" s="15">
        <v>1</v>
      </c>
      <c r="H1424" s="15" t="s">
        <v>5690</v>
      </c>
      <c r="I1424" s="15" t="s">
        <v>6296</v>
      </c>
      <c r="J1424" s="15" t="s">
        <v>6297</v>
      </c>
      <c r="K1424" s="15" t="s">
        <v>2182</v>
      </c>
      <c r="L1424" s="40" t="s">
        <v>5</v>
      </c>
      <c r="M1424" s="39"/>
      <c r="N1424" s="41" t="s">
        <v>2687</v>
      </c>
      <c r="O1424" s="39">
        <v>43998</v>
      </c>
      <c r="P1424" s="40">
        <v>1</v>
      </c>
      <c r="Q1424" s="40">
        <v>1</v>
      </c>
      <c r="R1424" s="40" t="str">
        <f>IFERROR(VLOOKUP(Tabla2[[#This Row],[CONTRATISTA PRNCIPAL]],Hoja1!$L$5:$M$9,2,FALSE),"CJV")</f>
        <v>CJV</v>
      </c>
      <c r="S1424" s="40" t="str">
        <f>IF(Tabla2[[#This Row],[EMPRESA]]=Tabla2[[#This Row],[CONTRATISTA PRNCIPAL]],"Principal","Secundaria")</f>
        <v>Principal</v>
      </c>
      <c r="T1424" s="42">
        <f>IFERROR(1/COUNTIF(Tabla2[CONTRATISTA PRNCIPAL],Tabla2[[#This Row],[CONTRATISTA PRNCIPAL]]),0)</f>
        <v>0.021739130434782608</v>
      </c>
      <c r="U1424" s="43">
        <f>IF(((TODAY()-Tabla2[[#This Row],[FECHA NACIMIENTO]])/365)&lt;18,"Corregir", IF(((TODAY()-Tabla2[[#This Row],[FECHA NACIMIENTO]])/365)&gt;80, "Corregir",ROUNDDOWN(((TODAY()-Tabla2[[#This Row],[FECHA NACIMIENTO]])/365),0)))</f>
        <v>45</v>
      </c>
      <c r="V14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24" s="44" t="str">
        <f>+IF(Tabla2[[#This Row],[Edad]]="Corregir","Corregir","Ok")</f>
        <v>Ok</v>
      </c>
      <c r="X1424" s="42" t="str">
        <f>+IFERROR(VLOOKUP(Tabla2[[#This Row],[DISTRITO SEGÚN DNI]],Hoja1!$A$2:$B$32,2,FALSE),"No")</f>
        <v>No</v>
      </c>
      <c r="Y1424" s="42" t="str">
        <f>IF(OR(LOWER(Tabla2[[#This Row],[GENERO]])="masculino", LOWER(Tabla2[[#This Row],[GENERO]])="femenino"),"OK","Corregir")</f>
        <v>OK</v>
      </c>
      <c r="Z1424" s="42" t="str">
        <f>+IF(Tabla2[[#This Row],[Nro. DNI / CE]]="","Corregir",IF(LEN(Tabla2[[#This Row],[Nro. DNI / CE]])&gt;=8,"OK","Corregir"))</f>
        <v>OK</v>
      </c>
      <c r="AA1424" s="42">
        <f>COUNTIF(Tabla2[APELLIDOS Y NOMBRES],Tabla2[[#This Row],[APELLIDOS Y NOMBRES]])</f>
        <v>1</v>
      </c>
      <c r="AB1424" s="42">
        <f>IF(Tabla2[[#This Row],[Trabajador]]&gt;1,1/Tabla2[[#This Row],[Trabajador]],Tabla2[[#This Row],[Trabajador]])</f>
        <v>1</v>
      </c>
      <c r="AC1424" t="str">
        <f>+IFERROR(IF(Tabla2[[#This Row],[FECHA CESE/BAJA]]="","No Aplica",IF(AND(MONTH(Tabla2[[#This Row],[FECHA CESE/BAJA]])=MONTH(TODAY()-30),YEAR(Tabla2[[#This Row],[FECHA CESE/BAJA]])=YEAR(TODAY())),MONTH(TODAY()-30)&amp;"-"&amp;YEAR(TODAY()),"Borrar")),"No aplica")</f>
        <v>No Aplica</v>
      </c>
      <c r="AD1424" t="str">
        <f>+IFERROR(IF(Tabla2[[#This Row],[FECHA INICIO DE LABORES EN OBRA]]="","No Aplica",IF(AND(MONTH(Tabla2[[#This Row],[FECHA INICIO DE LABORES EN OBRA]])=MONTH(TODAY()-30),YEAR(Tabla2[[#This Row],[FECHA INICIO DE LABORES EN OBRA]])=YEAR(TODAY())),MONTH(TODAY()-30)&amp;"-"&amp;YEAR(TODAY()),"No Aplica")),"No Aplica")</f>
        <v>No Aplica</v>
      </c>
    </row>
    <row r="1425" ht="15" customHeight="1" spans="1:30" x14ac:dyDescent="0.25">
      <c r="A1425" s="13" t="s">
        <v>6280</v>
      </c>
      <c r="B1425" s="15" t="s">
        <v>6281</v>
      </c>
      <c r="C1425" s="15" t="s">
        <v>6281</v>
      </c>
      <c r="D1425" s="15">
        <v>47643733</v>
      </c>
      <c r="E1425" s="15" t="s">
        <v>166</v>
      </c>
      <c r="F1425" s="39">
        <v>33938</v>
      </c>
      <c r="G1425" s="15">
        <v>1</v>
      </c>
      <c r="H1425" s="15" t="s">
        <v>5690</v>
      </c>
      <c r="I1425" s="15" t="s">
        <v>6298</v>
      </c>
      <c r="J1425" s="15" t="s">
        <v>6299</v>
      </c>
      <c r="K1425" s="15" t="s">
        <v>34</v>
      </c>
      <c r="L1425" s="40" t="s">
        <v>5</v>
      </c>
      <c r="M1425" s="39"/>
      <c r="N1425" s="41" t="s">
        <v>2687</v>
      </c>
      <c r="O1425" s="39">
        <v>44015</v>
      </c>
      <c r="P1425" s="40">
        <v>1</v>
      </c>
      <c r="Q1425" s="40">
        <v>1</v>
      </c>
      <c r="R1425" s="40" t="str">
        <f>IFERROR(VLOOKUP(Tabla2[[#This Row],[CONTRATISTA PRNCIPAL]],Hoja1!$L$5:$M$9,2,FALSE),"CJV")</f>
        <v>CJV</v>
      </c>
      <c r="S1425" s="40" t="str">
        <f>IF(Tabla2[[#This Row],[EMPRESA]]=Tabla2[[#This Row],[CONTRATISTA PRNCIPAL]],"Principal","Secundaria")</f>
        <v>Principal</v>
      </c>
      <c r="T1425" s="42">
        <f>IFERROR(1/COUNTIF(Tabla2[CONTRATISTA PRNCIPAL],Tabla2[[#This Row],[CONTRATISTA PRNCIPAL]]),0)</f>
        <v>0.021739130434782608</v>
      </c>
      <c r="U1425" s="43">
        <f>IF(((TODAY()-Tabla2[[#This Row],[FECHA NACIMIENTO]])/365)&lt;18,"Corregir", IF(((TODAY()-Tabla2[[#This Row],[FECHA NACIMIENTO]])/365)&gt;80, "Corregir",ROUNDDOWN(((TODAY()-Tabla2[[#This Row],[FECHA NACIMIENTO]])/365),0)))</f>
        <v>30</v>
      </c>
      <c r="V14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25" s="44" t="str">
        <f>+IF(Tabla2[[#This Row],[Edad]]="Corregir","Corregir","Ok")</f>
        <v>Ok</v>
      </c>
      <c r="X1425" s="42" t="str">
        <f>+IFERROR(VLOOKUP(Tabla2[[#This Row],[DISTRITO SEGÚN DNI]],Hoja1!$A$2:$B$32,2,FALSE),"No")</f>
        <v>SANTA ANITA</v>
      </c>
      <c r="Y1425" s="42" t="str">
        <f>IF(OR(LOWER(Tabla2[[#This Row],[GENERO]])="masculino", LOWER(Tabla2[[#This Row],[GENERO]])="femenino"),"OK","Corregir")</f>
        <v>OK</v>
      </c>
      <c r="Z1425" s="42" t="str">
        <f>+IF(Tabla2[[#This Row],[Nro. DNI / CE]]="","Corregir",IF(LEN(Tabla2[[#This Row],[Nro. DNI / CE]])&gt;=8,"OK","Corregir"))</f>
        <v>OK</v>
      </c>
      <c r="AA1425" s="42">
        <f>COUNTIF(Tabla2[APELLIDOS Y NOMBRES],Tabla2[[#This Row],[APELLIDOS Y NOMBRES]])</f>
        <v>1</v>
      </c>
      <c r="AB1425" s="42">
        <f>IF(Tabla2[[#This Row],[Trabajador]]&gt;1,1/Tabla2[[#This Row],[Trabajador]],Tabla2[[#This Row],[Trabajador]])</f>
        <v>1</v>
      </c>
      <c r="AC1425" t="str">
        <f>+IFERROR(IF(Tabla2[[#This Row],[FECHA CESE/BAJA]]="","No Aplica",IF(AND(MONTH(Tabla2[[#This Row],[FECHA CESE/BAJA]])=MONTH(TODAY()-30),YEAR(Tabla2[[#This Row],[FECHA CESE/BAJA]])=YEAR(TODAY())),MONTH(TODAY()-30)&amp;"-"&amp;YEAR(TODAY()),"Borrar")),"No aplica")</f>
        <v>No Aplica</v>
      </c>
      <c r="AD1425" t="str">
        <f>+IFERROR(IF(Tabla2[[#This Row],[FECHA INICIO DE LABORES EN OBRA]]="","No Aplica",IF(AND(MONTH(Tabla2[[#This Row],[FECHA INICIO DE LABORES EN OBRA]])=MONTH(TODAY()-30),YEAR(Tabla2[[#This Row],[FECHA INICIO DE LABORES EN OBRA]])=YEAR(TODAY())),MONTH(TODAY()-30)&amp;"-"&amp;YEAR(TODAY()),"No Aplica")),"No Aplica")</f>
        <v>No Aplica</v>
      </c>
    </row>
    <row r="1426" ht="15" customHeight="1" spans="1:30" x14ac:dyDescent="0.25">
      <c r="A1426" s="13" t="s">
        <v>6280</v>
      </c>
      <c r="B1426" s="15" t="s">
        <v>6281</v>
      </c>
      <c r="C1426" s="15" t="s">
        <v>6281</v>
      </c>
      <c r="D1426" s="15">
        <v>44180637</v>
      </c>
      <c r="E1426" s="15" t="s">
        <v>6300</v>
      </c>
      <c r="F1426" s="39">
        <v>28707</v>
      </c>
      <c r="G1426" s="15">
        <v>1</v>
      </c>
      <c r="H1426" s="15" t="s">
        <v>5690</v>
      </c>
      <c r="I1426" s="15" t="s">
        <v>2209</v>
      </c>
      <c r="J1426" s="15" t="s">
        <v>6301</v>
      </c>
      <c r="K1426" s="15" t="s">
        <v>6302</v>
      </c>
      <c r="L1426" s="40" t="s">
        <v>5</v>
      </c>
      <c r="M1426" s="39"/>
      <c r="N1426" s="41" t="s">
        <v>2687</v>
      </c>
      <c r="O1426" s="39">
        <v>44042</v>
      </c>
      <c r="P1426" s="40">
        <v>1</v>
      </c>
      <c r="Q1426" s="40">
        <v>1</v>
      </c>
      <c r="R1426" s="40" t="str">
        <f>IFERROR(VLOOKUP(Tabla2[[#This Row],[CONTRATISTA PRNCIPAL]],Hoja1!$L$5:$M$9,2,FALSE),"CJV")</f>
        <v>CJV</v>
      </c>
      <c r="S1426" s="40" t="str">
        <f>IF(Tabla2[[#This Row],[EMPRESA]]=Tabla2[[#This Row],[CONTRATISTA PRNCIPAL]],"Principal","Secundaria")</f>
        <v>Principal</v>
      </c>
      <c r="T1426" s="42">
        <f>IFERROR(1/COUNTIF(Tabla2[CONTRATISTA PRNCIPAL],Tabla2[[#This Row],[CONTRATISTA PRNCIPAL]]),0)</f>
        <v>0.021739130434782608</v>
      </c>
      <c r="U1426" s="43">
        <f>IF(((TODAY()-Tabla2[[#This Row],[FECHA NACIMIENTO]])/365)&lt;18,"Corregir", IF(((TODAY()-Tabla2[[#This Row],[FECHA NACIMIENTO]])/365)&gt;80, "Corregir",ROUNDDOWN(((TODAY()-Tabla2[[#This Row],[FECHA NACIMIENTO]])/365),0)))</f>
        <v>45</v>
      </c>
      <c r="V14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26" s="44" t="str">
        <f>+IF(Tabla2[[#This Row],[Edad]]="Corregir","Corregir","Ok")</f>
        <v>Ok</v>
      </c>
      <c r="X1426" s="42" t="str">
        <f>+IFERROR(VLOOKUP(Tabla2[[#This Row],[DISTRITO SEGÚN DNI]],Hoja1!$A$2:$B$32,2,FALSE),"No")</f>
        <v>No</v>
      </c>
      <c r="Y1426" s="42" t="str">
        <f>IF(OR(LOWER(Tabla2[[#This Row],[GENERO]])="masculino", LOWER(Tabla2[[#This Row],[GENERO]])="femenino"),"OK","Corregir")</f>
        <v>OK</v>
      </c>
      <c r="Z1426" s="42" t="str">
        <f>+IF(Tabla2[[#This Row],[Nro. DNI / CE]]="","Corregir",IF(LEN(Tabla2[[#This Row],[Nro. DNI / CE]])&gt;=8,"OK","Corregir"))</f>
        <v>OK</v>
      </c>
      <c r="AA1426" s="42">
        <f>COUNTIF(Tabla2[APELLIDOS Y NOMBRES],Tabla2[[#This Row],[APELLIDOS Y NOMBRES]])</f>
        <v>1</v>
      </c>
      <c r="AB1426" s="42">
        <f>IF(Tabla2[[#This Row],[Trabajador]]&gt;1,1/Tabla2[[#This Row],[Trabajador]],Tabla2[[#This Row],[Trabajador]])</f>
        <v>1</v>
      </c>
      <c r="AC1426" t="str">
        <f>+IFERROR(IF(Tabla2[[#This Row],[FECHA CESE/BAJA]]="","No Aplica",IF(AND(MONTH(Tabla2[[#This Row],[FECHA CESE/BAJA]])=MONTH(TODAY()-30),YEAR(Tabla2[[#This Row],[FECHA CESE/BAJA]])=YEAR(TODAY())),MONTH(TODAY()-30)&amp;"-"&amp;YEAR(TODAY()),"Borrar")),"No aplica")</f>
        <v>No Aplica</v>
      </c>
      <c r="AD1426" t="str">
        <f>+IFERROR(IF(Tabla2[[#This Row],[FECHA INICIO DE LABORES EN OBRA]]="","No Aplica",IF(AND(MONTH(Tabla2[[#This Row],[FECHA INICIO DE LABORES EN OBRA]])=MONTH(TODAY()-30),YEAR(Tabla2[[#This Row],[FECHA INICIO DE LABORES EN OBRA]])=YEAR(TODAY())),MONTH(TODAY()-30)&amp;"-"&amp;YEAR(TODAY()),"No Aplica")),"No Aplica")</f>
        <v>No Aplica</v>
      </c>
    </row>
    <row r="1427" ht="15" customHeight="1" spans="1:30" x14ac:dyDescent="0.25">
      <c r="A1427" s="13" t="s">
        <v>6280</v>
      </c>
      <c r="B1427" s="15" t="s">
        <v>6281</v>
      </c>
      <c r="C1427" s="15" t="s">
        <v>6281</v>
      </c>
      <c r="D1427" s="15" t="s">
        <v>6303</v>
      </c>
      <c r="E1427" s="15" t="s">
        <v>6304</v>
      </c>
      <c r="F1427" s="39">
        <v>25257</v>
      </c>
      <c r="G1427" s="15">
        <v>1</v>
      </c>
      <c r="H1427" s="15" t="s">
        <v>5690</v>
      </c>
      <c r="I1427" s="15" t="s">
        <v>6305</v>
      </c>
      <c r="J1427" s="15" t="s">
        <v>6306</v>
      </c>
      <c r="K1427" s="15" t="s">
        <v>2445</v>
      </c>
      <c r="L1427" s="40" t="s">
        <v>5</v>
      </c>
      <c r="M1427" s="39"/>
      <c r="N1427" s="41" t="s">
        <v>2687</v>
      </c>
      <c r="O1427" s="39">
        <v>44053</v>
      </c>
      <c r="P1427" s="40">
        <v>1</v>
      </c>
      <c r="Q1427" s="40">
        <v>1</v>
      </c>
      <c r="R1427" s="40" t="str">
        <f>IFERROR(VLOOKUP(Tabla2[[#This Row],[CONTRATISTA PRNCIPAL]],Hoja1!$L$5:$M$9,2,FALSE),"CJV")</f>
        <v>CJV</v>
      </c>
      <c r="S1427" s="40" t="str">
        <f>IF(Tabla2[[#This Row],[EMPRESA]]=Tabla2[[#This Row],[CONTRATISTA PRNCIPAL]],"Principal","Secundaria")</f>
        <v>Principal</v>
      </c>
      <c r="T1427" s="42">
        <f>IFERROR(1/COUNTIF(Tabla2[CONTRATISTA PRNCIPAL],Tabla2[[#This Row],[CONTRATISTA PRNCIPAL]]),0)</f>
        <v>0.021739130434782608</v>
      </c>
      <c r="U1427" s="43">
        <f>IF(((TODAY()-Tabla2[[#This Row],[FECHA NACIMIENTO]])/365)&lt;18,"Corregir", IF(((TODAY()-Tabla2[[#This Row],[FECHA NACIMIENTO]])/365)&gt;80, "Corregir",ROUNDDOWN(((TODAY()-Tabla2[[#This Row],[FECHA NACIMIENTO]])/365),0)))</f>
        <v>54</v>
      </c>
      <c r="V14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27" s="44" t="str">
        <f>+IF(Tabla2[[#This Row],[Edad]]="Corregir","Corregir","Ok")</f>
        <v>Ok</v>
      </c>
      <c r="X1427" s="42" t="str">
        <f>+IFERROR(VLOOKUP(Tabla2[[#This Row],[DISTRITO SEGÚN DNI]],Hoja1!$A$2:$B$32,2,FALSE),"No")</f>
        <v>No</v>
      </c>
      <c r="Y1427" s="42" t="str">
        <f>IF(OR(LOWER(Tabla2[[#This Row],[GENERO]])="masculino", LOWER(Tabla2[[#This Row],[GENERO]])="femenino"),"OK","Corregir")</f>
        <v>OK</v>
      </c>
      <c r="Z1427" s="42" t="str">
        <f>+IF(Tabla2[[#This Row],[Nro. DNI / CE]]="","Corregir",IF(LEN(Tabla2[[#This Row],[Nro. DNI / CE]])&gt;=8,"OK","Corregir"))</f>
        <v>OK</v>
      </c>
      <c r="AA1427" s="42">
        <f>COUNTIF(Tabla2[APELLIDOS Y NOMBRES],Tabla2[[#This Row],[APELLIDOS Y NOMBRES]])</f>
        <v>1</v>
      </c>
      <c r="AB1427" s="42">
        <f>IF(Tabla2[[#This Row],[Trabajador]]&gt;1,1/Tabla2[[#This Row],[Trabajador]],Tabla2[[#This Row],[Trabajador]])</f>
        <v>1</v>
      </c>
      <c r="AC1427" t="str">
        <f>+IFERROR(IF(Tabla2[[#This Row],[FECHA CESE/BAJA]]="","No Aplica",IF(AND(MONTH(Tabla2[[#This Row],[FECHA CESE/BAJA]])=MONTH(TODAY()-30),YEAR(Tabla2[[#This Row],[FECHA CESE/BAJA]])=YEAR(TODAY())),MONTH(TODAY()-30)&amp;"-"&amp;YEAR(TODAY()),"Borrar")),"No aplica")</f>
        <v>No Aplica</v>
      </c>
      <c r="AD1427" t="str">
        <f>+IFERROR(IF(Tabla2[[#This Row],[FECHA INICIO DE LABORES EN OBRA]]="","No Aplica",IF(AND(MONTH(Tabla2[[#This Row],[FECHA INICIO DE LABORES EN OBRA]])=MONTH(TODAY()-30),YEAR(Tabla2[[#This Row],[FECHA INICIO DE LABORES EN OBRA]])=YEAR(TODAY())),MONTH(TODAY()-30)&amp;"-"&amp;YEAR(TODAY()),"No Aplica")),"No Aplica")</f>
        <v>No Aplica</v>
      </c>
    </row>
    <row r="1428" ht="15" customHeight="1" spans="1:30" x14ac:dyDescent="0.25">
      <c r="A1428" s="13" t="s">
        <v>6280</v>
      </c>
      <c r="B1428" s="15" t="s">
        <v>6281</v>
      </c>
      <c r="C1428" s="15" t="s">
        <v>6281</v>
      </c>
      <c r="D1428" s="15" t="s">
        <v>6307</v>
      </c>
      <c r="E1428" s="15" t="s">
        <v>6308</v>
      </c>
      <c r="F1428" s="39">
        <v>30722</v>
      </c>
      <c r="G1428" s="15">
        <v>1</v>
      </c>
      <c r="H1428" s="15" t="s">
        <v>5690</v>
      </c>
      <c r="I1428" s="15" t="s">
        <v>6293</v>
      </c>
      <c r="J1428" s="15" t="s">
        <v>6309</v>
      </c>
      <c r="K1428" s="15" t="s">
        <v>2445</v>
      </c>
      <c r="L1428" s="40" t="s">
        <v>5</v>
      </c>
      <c r="M1428" s="39"/>
      <c r="N1428" s="41" t="s">
        <v>2687</v>
      </c>
      <c r="O1428" s="39">
        <v>44070</v>
      </c>
      <c r="P1428" s="40">
        <v>1</v>
      </c>
      <c r="Q1428" s="40">
        <v>1</v>
      </c>
      <c r="R1428" s="40" t="str">
        <f>IFERROR(VLOOKUP(Tabla2[[#This Row],[CONTRATISTA PRNCIPAL]],Hoja1!$L$5:$M$9,2,FALSE),"CJV")</f>
        <v>CJV</v>
      </c>
      <c r="S1428" s="40" t="str">
        <f>IF(Tabla2[[#This Row],[EMPRESA]]=Tabla2[[#This Row],[CONTRATISTA PRNCIPAL]],"Principal","Secundaria")</f>
        <v>Principal</v>
      </c>
      <c r="T1428" s="42">
        <f>IFERROR(1/COUNTIF(Tabla2[CONTRATISTA PRNCIPAL],Tabla2[[#This Row],[CONTRATISTA PRNCIPAL]]),0)</f>
        <v>0.021739130434782608</v>
      </c>
      <c r="U1428" s="43">
        <f>IF(((TODAY()-Tabla2[[#This Row],[FECHA NACIMIENTO]])/365)&lt;18,"Corregir", IF(((TODAY()-Tabla2[[#This Row],[FECHA NACIMIENTO]])/365)&gt;80, "Corregir",ROUNDDOWN(((TODAY()-Tabla2[[#This Row],[FECHA NACIMIENTO]])/365),0)))</f>
        <v>39</v>
      </c>
      <c r="V14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28" s="44" t="str">
        <f>+IF(Tabla2[[#This Row],[Edad]]="Corregir","Corregir","Ok")</f>
        <v>Ok</v>
      </c>
      <c r="X1428" s="42" t="str">
        <f>+IFERROR(VLOOKUP(Tabla2[[#This Row],[DISTRITO SEGÚN DNI]],Hoja1!$A$2:$B$32,2,FALSE),"No")</f>
        <v>No</v>
      </c>
      <c r="Y1428" s="42" t="str">
        <f>IF(OR(LOWER(Tabla2[[#This Row],[GENERO]])="masculino", LOWER(Tabla2[[#This Row],[GENERO]])="femenino"),"OK","Corregir")</f>
        <v>OK</v>
      </c>
      <c r="Z1428" s="42" t="str">
        <f>+IF(Tabla2[[#This Row],[Nro. DNI / CE]]="","Corregir",IF(LEN(Tabla2[[#This Row],[Nro. DNI / CE]])&gt;=8,"OK","Corregir"))</f>
        <v>OK</v>
      </c>
      <c r="AA1428" s="42">
        <f>COUNTIF(Tabla2[APELLIDOS Y NOMBRES],Tabla2[[#This Row],[APELLIDOS Y NOMBRES]])</f>
        <v>1</v>
      </c>
      <c r="AB1428" s="42">
        <f>IF(Tabla2[[#This Row],[Trabajador]]&gt;1,1/Tabla2[[#This Row],[Trabajador]],Tabla2[[#This Row],[Trabajador]])</f>
        <v>1</v>
      </c>
      <c r="AC1428" t="str">
        <f>+IFERROR(IF(Tabla2[[#This Row],[FECHA CESE/BAJA]]="","No Aplica",IF(AND(MONTH(Tabla2[[#This Row],[FECHA CESE/BAJA]])=MONTH(TODAY()-30),YEAR(Tabla2[[#This Row],[FECHA CESE/BAJA]])=YEAR(TODAY())),MONTH(TODAY()-30)&amp;"-"&amp;YEAR(TODAY()),"Borrar")),"No aplica")</f>
        <v>No Aplica</v>
      </c>
      <c r="AD1428" t="str">
        <f>+IFERROR(IF(Tabla2[[#This Row],[FECHA INICIO DE LABORES EN OBRA]]="","No Aplica",IF(AND(MONTH(Tabla2[[#This Row],[FECHA INICIO DE LABORES EN OBRA]])=MONTH(TODAY()-30),YEAR(Tabla2[[#This Row],[FECHA INICIO DE LABORES EN OBRA]])=YEAR(TODAY())),MONTH(TODAY()-30)&amp;"-"&amp;YEAR(TODAY()),"No Aplica")),"No Aplica")</f>
        <v>No Aplica</v>
      </c>
    </row>
    <row r="1429" ht="15" customHeight="1" spans="1:30" x14ac:dyDescent="0.25">
      <c r="A1429" s="13" t="s">
        <v>6280</v>
      </c>
      <c r="B1429" s="15" t="s">
        <v>6281</v>
      </c>
      <c r="C1429" s="15" t="s">
        <v>6281</v>
      </c>
      <c r="D1429" s="15" t="s">
        <v>811</v>
      </c>
      <c r="E1429" s="15" t="s">
        <v>812</v>
      </c>
      <c r="F1429" s="39">
        <v>33528</v>
      </c>
      <c r="G1429" s="15">
        <v>1</v>
      </c>
      <c r="H1429" s="15" t="s">
        <v>5690</v>
      </c>
      <c r="I1429" s="15" t="s">
        <v>6310</v>
      </c>
      <c r="J1429" s="15" t="s">
        <v>6311</v>
      </c>
      <c r="K1429" s="15" t="s">
        <v>17</v>
      </c>
      <c r="L1429" s="40" t="s">
        <v>5</v>
      </c>
      <c r="M1429" s="39"/>
      <c r="N1429" s="41" t="s">
        <v>2687</v>
      </c>
      <c r="O1429" s="39">
        <v>44095</v>
      </c>
      <c r="P1429" s="40">
        <v>3</v>
      </c>
      <c r="Q1429" s="40">
        <v>1</v>
      </c>
      <c r="R1429" s="40" t="str">
        <f>IFERROR(VLOOKUP(Tabla2[[#This Row],[CONTRATISTA PRNCIPAL]],Hoja1!$L$5:$M$9,2,FALSE),"CJV")</f>
        <v>CJV</v>
      </c>
      <c r="S1429" s="40" t="str">
        <f>IF(Tabla2[[#This Row],[EMPRESA]]=Tabla2[[#This Row],[CONTRATISTA PRNCIPAL]],"Principal","Secundaria")</f>
        <v>Principal</v>
      </c>
      <c r="T1429" s="42">
        <f>IFERROR(1/COUNTIF(Tabla2[CONTRATISTA PRNCIPAL],Tabla2[[#This Row],[CONTRATISTA PRNCIPAL]]),0)</f>
        <v>0.021739130434782608</v>
      </c>
      <c r="U1429" s="43">
        <f>IF(((TODAY()-Tabla2[[#This Row],[FECHA NACIMIENTO]])/365)&lt;18,"Corregir", IF(((TODAY()-Tabla2[[#This Row],[FECHA NACIMIENTO]])/365)&gt;80, "Corregir",ROUNDDOWN(((TODAY()-Tabla2[[#This Row],[FECHA NACIMIENTO]])/365),0)))</f>
        <v>31</v>
      </c>
      <c r="V14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29" s="44" t="str">
        <f>+IF(Tabla2[[#This Row],[Edad]]="Corregir","Corregir","Ok")</f>
        <v>Ok</v>
      </c>
      <c r="X1429" s="42" t="str">
        <f>+IFERROR(VLOOKUP(Tabla2[[#This Row],[DISTRITO SEGÚN DNI]],Hoja1!$A$2:$B$32,2,FALSE),"No")</f>
        <v>ATE</v>
      </c>
      <c r="Y1429" s="42" t="str">
        <f>IF(OR(LOWER(Tabla2[[#This Row],[GENERO]])="masculino", LOWER(Tabla2[[#This Row],[GENERO]])="femenino"),"OK","Corregir")</f>
        <v>OK</v>
      </c>
      <c r="Z1429" s="42" t="str">
        <f>+IF(Tabla2[[#This Row],[Nro. DNI / CE]]="","Corregir",IF(LEN(Tabla2[[#This Row],[Nro. DNI / CE]])&gt;=8,"OK","Corregir"))</f>
        <v>OK</v>
      </c>
      <c r="AA1429" s="42">
        <f>COUNTIF(Tabla2[APELLIDOS Y NOMBRES],Tabla2[[#This Row],[APELLIDOS Y NOMBRES]])</f>
        <v>1</v>
      </c>
      <c r="AB1429" s="42">
        <f>IF(Tabla2[[#This Row],[Trabajador]]&gt;1,1/Tabla2[[#This Row],[Trabajador]],Tabla2[[#This Row],[Trabajador]])</f>
        <v>1</v>
      </c>
      <c r="AC1429" t="str">
        <f>+IFERROR(IF(Tabla2[[#This Row],[FECHA CESE/BAJA]]="","No Aplica",IF(AND(MONTH(Tabla2[[#This Row],[FECHA CESE/BAJA]])=MONTH(TODAY()-30),YEAR(Tabla2[[#This Row],[FECHA CESE/BAJA]])=YEAR(TODAY())),MONTH(TODAY()-30)&amp;"-"&amp;YEAR(TODAY()),"Borrar")),"No aplica")</f>
        <v>No Aplica</v>
      </c>
      <c r="AD1429" t="str">
        <f>+IFERROR(IF(Tabla2[[#This Row],[FECHA INICIO DE LABORES EN OBRA]]="","No Aplica",IF(AND(MONTH(Tabla2[[#This Row],[FECHA INICIO DE LABORES EN OBRA]])=MONTH(TODAY()-30),YEAR(Tabla2[[#This Row],[FECHA INICIO DE LABORES EN OBRA]])=YEAR(TODAY())),MONTH(TODAY()-30)&amp;"-"&amp;YEAR(TODAY()),"No Aplica")),"No Aplica")</f>
        <v>No Aplica</v>
      </c>
    </row>
    <row r="1430" ht="15" customHeight="1" spans="1:30" x14ac:dyDescent="0.25">
      <c r="A1430" s="13" t="s">
        <v>6280</v>
      </c>
      <c r="B1430" s="15" t="s">
        <v>6281</v>
      </c>
      <c r="C1430" s="15" t="s">
        <v>6281</v>
      </c>
      <c r="D1430" s="15" t="s">
        <v>618</v>
      </c>
      <c r="E1430" s="15" t="s">
        <v>619</v>
      </c>
      <c r="F1430" s="39">
        <v>31650</v>
      </c>
      <c r="G1430" s="15">
        <v>1</v>
      </c>
      <c r="H1430" s="15" t="s">
        <v>5690</v>
      </c>
      <c r="I1430" s="15" t="s">
        <v>6293</v>
      </c>
      <c r="J1430" s="15" t="s">
        <v>6312</v>
      </c>
      <c r="K1430" s="15" t="s">
        <v>34</v>
      </c>
      <c r="L1430" s="40" t="s">
        <v>5</v>
      </c>
      <c r="M1430" s="39"/>
      <c r="N1430" s="41" t="s">
        <v>2687</v>
      </c>
      <c r="O1430" s="39">
        <v>44102</v>
      </c>
      <c r="P1430" s="40">
        <v>1</v>
      </c>
      <c r="Q1430" s="40">
        <v>1</v>
      </c>
      <c r="R1430" s="40" t="str">
        <f>IFERROR(VLOOKUP(Tabla2[[#This Row],[CONTRATISTA PRNCIPAL]],Hoja1!$L$5:$M$9,2,FALSE),"CJV")</f>
        <v>CJV</v>
      </c>
      <c r="S1430" s="40" t="str">
        <f>IF(Tabla2[[#This Row],[EMPRESA]]=Tabla2[[#This Row],[CONTRATISTA PRNCIPAL]],"Principal","Secundaria")</f>
        <v>Principal</v>
      </c>
      <c r="T1430" s="42">
        <f>IFERROR(1/COUNTIF(Tabla2[CONTRATISTA PRNCIPAL],Tabla2[[#This Row],[CONTRATISTA PRNCIPAL]]),0)</f>
        <v>0.021739130434782608</v>
      </c>
      <c r="U1430" s="43">
        <f>IF(((TODAY()-Tabla2[[#This Row],[FECHA NACIMIENTO]])/365)&lt;18,"Corregir", IF(((TODAY()-Tabla2[[#This Row],[FECHA NACIMIENTO]])/365)&gt;80, "Corregir",ROUNDDOWN(((TODAY()-Tabla2[[#This Row],[FECHA NACIMIENTO]])/365),0)))</f>
        <v>37</v>
      </c>
      <c r="V14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30" s="44" t="str">
        <f>+IF(Tabla2[[#This Row],[Edad]]="Corregir","Corregir","Ok")</f>
        <v>Ok</v>
      </c>
      <c r="X1430" s="42" t="str">
        <f>+IFERROR(VLOOKUP(Tabla2[[#This Row],[DISTRITO SEGÚN DNI]],Hoja1!$A$2:$B$32,2,FALSE),"No")</f>
        <v>SANTA ANITA</v>
      </c>
      <c r="Y1430" s="42" t="str">
        <f>IF(OR(LOWER(Tabla2[[#This Row],[GENERO]])="masculino", LOWER(Tabla2[[#This Row],[GENERO]])="femenino"),"OK","Corregir")</f>
        <v>OK</v>
      </c>
      <c r="Z1430" s="42" t="str">
        <f>+IF(Tabla2[[#This Row],[Nro. DNI / CE]]="","Corregir",IF(LEN(Tabla2[[#This Row],[Nro. DNI / CE]])&gt;=8,"OK","Corregir"))</f>
        <v>OK</v>
      </c>
      <c r="AA1430" s="42">
        <f>COUNTIF(Tabla2[APELLIDOS Y NOMBRES],Tabla2[[#This Row],[APELLIDOS Y NOMBRES]])</f>
        <v>1</v>
      </c>
      <c r="AB1430" s="42">
        <f>IF(Tabla2[[#This Row],[Trabajador]]&gt;1,1/Tabla2[[#This Row],[Trabajador]],Tabla2[[#This Row],[Trabajador]])</f>
        <v>1</v>
      </c>
      <c r="AC1430" t="str">
        <f>+IFERROR(IF(Tabla2[[#This Row],[FECHA CESE/BAJA]]="","No Aplica",IF(AND(MONTH(Tabla2[[#This Row],[FECHA CESE/BAJA]])=MONTH(TODAY()-30),YEAR(Tabla2[[#This Row],[FECHA CESE/BAJA]])=YEAR(TODAY())),MONTH(TODAY()-30)&amp;"-"&amp;YEAR(TODAY()),"Borrar")),"No aplica")</f>
        <v>No Aplica</v>
      </c>
      <c r="AD1430" t="str">
        <f>+IFERROR(IF(Tabla2[[#This Row],[FECHA INICIO DE LABORES EN OBRA]]="","No Aplica",IF(AND(MONTH(Tabla2[[#This Row],[FECHA INICIO DE LABORES EN OBRA]])=MONTH(TODAY()-30),YEAR(Tabla2[[#This Row],[FECHA INICIO DE LABORES EN OBRA]])=YEAR(TODAY())),MONTH(TODAY()-30)&amp;"-"&amp;YEAR(TODAY()),"No Aplica")),"No Aplica")</f>
        <v>No Aplica</v>
      </c>
    </row>
    <row r="1431" ht="15" customHeight="1" spans="1:30" x14ac:dyDescent="0.25">
      <c r="A1431" s="13" t="s">
        <v>6280</v>
      </c>
      <c r="B1431" s="15" t="s">
        <v>6281</v>
      </c>
      <c r="C1431" s="15" t="s">
        <v>6281</v>
      </c>
      <c r="D1431" s="15" t="s">
        <v>6313</v>
      </c>
      <c r="E1431" s="15" t="s">
        <v>6314</v>
      </c>
      <c r="F1431" s="39">
        <v>24226</v>
      </c>
      <c r="G1431" s="15">
        <v>1</v>
      </c>
      <c r="H1431" s="15" t="s">
        <v>5690</v>
      </c>
      <c r="I1431" s="15" t="s">
        <v>6315</v>
      </c>
      <c r="J1431" s="15" t="s">
        <v>6316</v>
      </c>
      <c r="K1431" s="15" t="s">
        <v>6302</v>
      </c>
      <c r="L1431" s="40" t="s">
        <v>5</v>
      </c>
      <c r="M1431" s="39"/>
      <c r="N1431" s="41" t="s">
        <v>2687</v>
      </c>
      <c r="O1431" s="39">
        <v>44163</v>
      </c>
      <c r="P1431" s="40">
        <v>1</v>
      </c>
      <c r="Q1431" s="40">
        <v>1</v>
      </c>
      <c r="R1431" s="40" t="str">
        <f>IFERROR(VLOOKUP(Tabla2[[#This Row],[CONTRATISTA PRNCIPAL]],Hoja1!$L$5:$M$9,2,FALSE),"CJV")</f>
        <v>CJV</v>
      </c>
      <c r="S1431" s="40" t="str">
        <f>IF(Tabla2[[#This Row],[EMPRESA]]=Tabla2[[#This Row],[CONTRATISTA PRNCIPAL]],"Principal","Secundaria")</f>
        <v>Principal</v>
      </c>
      <c r="T1431" s="42">
        <f>IFERROR(1/COUNTIF(Tabla2[CONTRATISTA PRNCIPAL],Tabla2[[#This Row],[CONTRATISTA PRNCIPAL]]),0)</f>
        <v>0.021739130434782608</v>
      </c>
      <c r="U1431" s="43">
        <f>IF(((TODAY()-Tabla2[[#This Row],[FECHA NACIMIENTO]])/365)&lt;18,"Corregir", IF(((TODAY()-Tabla2[[#This Row],[FECHA NACIMIENTO]])/365)&gt;80, "Corregir",ROUNDDOWN(((TODAY()-Tabla2[[#This Row],[FECHA NACIMIENTO]])/365),0)))</f>
        <v>57</v>
      </c>
      <c r="V14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31" s="44" t="str">
        <f>+IF(Tabla2[[#This Row],[Edad]]="Corregir","Corregir","Ok")</f>
        <v>Ok</v>
      </c>
      <c r="X1431" s="42" t="str">
        <f>+IFERROR(VLOOKUP(Tabla2[[#This Row],[DISTRITO SEGÚN DNI]],Hoja1!$A$2:$B$32,2,FALSE),"No")</f>
        <v>No</v>
      </c>
      <c r="Y1431" s="42" t="str">
        <f>IF(OR(LOWER(Tabla2[[#This Row],[GENERO]])="masculino", LOWER(Tabla2[[#This Row],[GENERO]])="femenino"),"OK","Corregir")</f>
        <v>OK</v>
      </c>
      <c r="Z1431" s="42" t="str">
        <f>+IF(Tabla2[[#This Row],[Nro. DNI / CE]]="","Corregir",IF(LEN(Tabla2[[#This Row],[Nro. DNI / CE]])&gt;=8,"OK","Corregir"))</f>
        <v>OK</v>
      </c>
      <c r="AA1431" s="42">
        <f>COUNTIF(Tabla2[APELLIDOS Y NOMBRES],Tabla2[[#This Row],[APELLIDOS Y NOMBRES]])</f>
        <v>1</v>
      </c>
      <c r="AB1431" s="42">
        <f>IF(Tabla2[[#This Row],[Trabajador]]&gt;1,1/Tabla2[[#This Row],[Trabajador]],Tabla2[[#This Row],[Trabajador]])</f>
        <v>1</v>
      </c>
      <c r="AC1431" t="str">
        <f>+IFERROR(IF(Tabla2[[#This Row],[FECHA CESE/BAJA]]="","No Aplica",IF(AND(MONTH(Tabla2[[#This Row],[FECHA CESE/BAJA]])=MONTH(TODAY()-30),YEAR(Tabla2[[#This Row],[FECHA CESE/BAJA]])=YEAR(TODAY())),MONTH(TODAY()-30)&amp;"-"&amp;YEAR(TODAY()),"Borrar")),"No aplica")</f>
        <v>No Aplica</v>
      </c>
      <c r="AD1431" t="str">
        <f>+IFERROR(IF(Tabla2[[#This Row],[FECHA INICIO DE LABORES EN OBRA]]="","No Aplica",IF(AND(MONTH(Tabla2[[#This Row],[FECHA INICIO DE LABORES EN OBRA]])=MONTH(TODAY()-30),YEAR(Tabla2[[#This Row],[FECHA INICIO DE LABORES EN OBRA]])=YEAR(TODAY())),MONTH(TODAY()-30)&amp;"-"&amp;YEAR(TODAY()),"No Aplica")),"No Aplica")</f>
        <v>No Aplica</v>
      </c>
    </row>
    <row r="1432" ht="15" customHeight="1" spans="1:30" x14ac:dyDescent="0.25">
      <c r="A1432" s="13" t="s">
        <v>6280</v>
      </c>
      <c r="B1432" s="15" t="s">
        <v>6281</v>
      </c>
      <c r="C1432" s="15" t="s">
        <v>6281</v>
      </c>
      <c r="D1432" s="15" t="s">
        <v>6317</v>
      </c>
      <c r="E1432" s="15" t="s">
        <v>6318</v>
      </c>
      <c r="F1432" s="39">
        <v>29620</v>
      </c>
      <c r="G1432" s="15">
        <v>1</v>
      </c>
      <c r="H1432" s="15" t="s">
        <v>5690</v>
      </c>
      <c r="I1432" s="15" t="s">
        <v>6283</v>
      </c>
      <c r="J1432" s="15" t="s">
        <v>6319</v>
      </c>
      <c r="K1432" s="15" t="s">
        <v>2641</v>
      </c>
      <c r="L1432" s="40" t="s">
        <v>5</v>
      </c>
      <c r="M1432" s="39"/>
      <c r="N1432" s="41" t="s">
        <v>2687</v>
      </c>
      <c r="O1432" s="39">
        <v>44265</v>
      </c>
      <c r="P1432" s="40">
        <v>1</v>
      </c>
      <c r="Q1432" s="40">
        <v>1</v>
      </c>
      <c r="R1432" s="40" t="str">
        <f>IFERROR(VLOOKUP(Tabla2[[#This Row],[CONTRATISTA PRNCIPAL]],Hoja1!$L$5:$M$9,2,FALSE),"CJV")</f>
        <v>CJV</v>
      </c>
      <c r="S1432" s="40" t="str">
        <f>IF(Tabla2[[#This Row],[EMPRESA]]=Tabla2[[#This Row],[CONTRATISTA PRNCIPAL]],"Principal","Secundaria")</f>
        <v>Principal</v>
      </c>
      <c r="T1432" s="42">
        <f>IFERROR(1/COUNTIF(Tabla2[CONTRATISTA PRNCIPAL],Tabla2[[#This Row],[CONTRATISTA PRNCIPAL]]),0)</f>
        <v>0.021739130434782608</v>
      </c>
      <c r="U1432" s="43">
        <f>IF(((TODAY()-Tabla2[[#This Row],[FECHA NACIMIENTO]])/365)&lt;18,"Corregir", IF(((TODAY()-Tabla2[[#This Row],[FECHA NACIMIENTO]])/365)&gt;80, "Corregir",ROUNDDOWN(((TODAY()-Tabla2[[#This Row],[FECHA NACIMIENTO]])/365),0)))</f>
        <v>42</v>
      </c>
      <c r="V14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32" s="44" t="str">
        <f>+IF(Tabla2[[#This Row],[Edad]]="Corregir","Corregir","Ok")</f>
        <v>Ok</v>
      </c>
      <c r="X1432" s="42" t="str">
        <f>+IFERROR(VLOOKUP(Tabla2[[#This Row],[DISTRITO SEGÚN DNI]],Hoja1!$A$2:$B$32,2,FALSE),"No")</f>
        <v>No</v>
      </c>
      <c r="Y1432" s="42" t="str">
        <f>IF(OR(LOWER(Tabla2[[#This Row],[GENERO]])="masculino", LOWER(Tabla2[[#This Row],[GENERO]])="femenino"),"OK","Corregir")</f>
        <v>OK</v>
      </c>
      <c r="Z1432" s="42" t="str">
        <f>+IF(Tabla2[[#This Row],[Nro. DNI / CE]]="","Corregir",IF(LEN(Tabla2[[#This Row],[Nro. DNI / CE]])&gt;=8,"OK","Corregir"))</f>
        <v>OK</v>
      </c>
      <c r="AA1432" s="42">
        <f>COUNTIF(Tabla2[APELLIDOS Y NOMBRES],Tabla2[[#This Row],[APELLIDOS Y NOMBRES]])</f>
        <v>1</v>
      </c>
      <c r="AB1432" s="42">
        <f>IF(Tabla2[[#This Row],[Trabajador]]&gt;1,1/Tabla2[[#This Row],[Trabajador]],Tabla2[[#This Row],[Trabajador]])</f>
        <v>1</v>
      </c>
      <c r="AC1432" t="str">
        <f>+IFERROR(IF(Tabla2[[#This Row],[FECHA CESE/BAJA]]="","No Aplica",IF(AND(MONTH(Tabla2[[#This Row],[FECHA CESE/BAJA]])=MONTH(TODAY()-30),YEAR(Tabla2[[#This Row],[FECHA CESE/BAJA]])=YEAR(TODAY())),MONTH(TODAY()-30)&amp;"-"&amp;YEAR(TODAY()),"Borrar")),"No aplica")</f>
        <v>No Aplica</v>
      </c>
      <c r="AD1432" t="str">
        <f>+IFERROR(IF(Tabla2[[#This Row],[FECHA INICIO DE LABORES EN OBRA]]="","No Aplica",IF(AND(MONTH(Tabla2[[#This Row],[FECHA INICIO DE LABORES EN OBRA]])=MONTH(TODAY()-30),YEAR(Tabla2[[#This Row],[FECHA INICIO DE LABORES EN OBRA]])=YEAR(TODAY())),MONTH(TODAY()-30)&amp;"-"&amp;YEAR(TODAY()),"No Aplica")),"No Aplica")</f>
        <v>No Aplica</v>
      </c>
    </row>
    <row r="1433" ht="15" customHeight="1" spans="1:30" x14ac:dyDescent="0.25">
      <c r="A1433" s="13" t="s">
        <v>6280</v>
      </c>
      <c r="B1433" s="15" t="s">
        <v>6281</v>
      </c>
      <c r="C1433" s="15" t="s">
        <v>6281</v>
      </c>
      <c r="D1433" s="15">
        <v>41800209</v>
      </c>
      <c r="E1433" s="15" t="s">
        <v>87</v>
      </c>
      <c r="F1433" s="39">
        <v>29471</v>
      </c>
      <c r="G1433" s="15">
        <v>1</v>
      </c>
      <c r="H1433" s="15" t="s">
        <v>5690</v>
      </c>
      <c r="I1433" s="15" t="s">
        <v>6320</v>
      </c>
      <c r="J1433" s="15" t="s">
        <v>6321</v>
      </c>
      <c r="K1433" s="15" t="s">
        <v>27</v>
      </c>
      <c r="L1433" s="40" t="s">
        <v>5</v>
      </c>
      <c r="M1433" s="39"/>
      <c r="N1433" s="41" t="s">
        <v>2687</v>
      </c>
      <c r="O1433" s="39" t="s">
        <v>88</v>
      </c>
      <c r="P1433" s="40">
        <v>1</v>
      </c>
      <c r="Q1433" s="40">
        <v>1</v>
      </c>
      <c r="R1433" s="40" t="str">
        <f>IFERROR(VLOOKUP(Tabla2[[#This Row],[CONTRATISTA PRNCIPAL]],Hoja1!$L$5:$M$9,2,FALSE),"CJV")</f>
        <v>CJV</v>
      </c>
      <c r="S1433" s="40" t="str">
        <f>IF(Tabla2[[#This Row],[EMPRESA]]=Tabla2[[#This Row],[CONTRATISTA PRNCIPAL]],"Principal","Secundaria")</f>
        <v>Principal</v>
      </c>
      <c r="T1433" s="42">
        <f>IFERROR(1/COUNTIF(Tabla2[CONTRATISTA PRNCIPAL],Tabla2[[#This Row],[CONTRATISTA PRNCIPAL]]),0)</f>
        <v>0.021739130434782608</v>
      </c>
      <c r="U1433" s="43">
        <f>IF(((TODAY()-Tabla2[[#This Row],[FECHA NACIMIENTO]])/365)&lt;18,"Corregir", IF(((TODAY()-Tabla2[[#This Row],[FECHA NACIMIENTO]])/365)&gt;80, "Corregir",ROUNDDOWN(((TODAY()-Tabla2[[#This Row],[FECHA NACIMIENTO]])/365),0)))</f>
        <v>43</v>
      </c>
      <c r="V14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33" s="44" t="str">
        <f>+IF(Tabla2[[#This Row],[Edad]]="Corregir","Corregir","Ok")</f>
        <v>Ok</v>
      </c>
      <c r="X1433" s="42" t="str">
        <f>+IFERROR(VLOOKUP(Tabla2[[#This Row],[DISTRITO SEGÚN DNI]],Hoja1!$A$2:$B$32,2,FALSE),"No")</f>
        <v>CALLAO</v>
      </c>
      <c r="Y1433" s="42" t="str">
        <f>IF(OR(LOWER(Tabla2[[#This Row],[GENERO]])="masculino", LOWER(Tabla2[[#This Row],[GENERO]])="femenino"),"OK","Corregir")</f>
        <v>OK</v>
      </c>
      <c r="Z1433" s="42" t="str">
        <f>+IF(Tabla2[[#This Row],[Nro. DNI / CE]]="","Corregir",IF(LEN(Tabla2[[#This Row],[Nro. DNI / CE]])&gt;=8,"OK","Corregir"))</f>
        <v>OK</v>
      </c>
      <c r="AA1433" s="42">
        <f>COUNTIF(Tabla2[APELLIDOS Y NOMBRES],Tabla2[[#This Row],[APELLIDOS Y NOMBRES]])</f>
        <v>1</v>
      </c>
      <c r="AB1433" s="42">
        <f>IF(Tabla2[[#This Row],[Trabajador]]&gt;1,1/Tabla2[[#This Row],[Trabajador]],Tabla2[[#This Row],[Trabajador]])</f>
        <v>1</v>
      </c>
      <c r="AC1433" t="str">
        <f>+IFERROR(IF(Tabla2[[#This Row],[FECHA CESE/BAJA]]="","No Aplica",IF(AND(MONTH(Tabla2[[#This Row],[FECHA CESE/BAJA]])=MONTH(TODAY()-30),YEAR(Tabla2[[#This Row],[FECHA CESE/BAJA]])=YEAR(TODAY())),MONTH(TODAY()-30)&amp;"-"&amp;YEAR(TODAY()),"Borrar")),"No aplica")</f>
        <v>No Aplica</v>
      </c>
      <c r="AD1433" t="str">
        <f>+IFERROR(IF(Tabla2[[#This Row],[FECHA INICIO DE LABORES EN OBRA]]="","No Aplica",IF(AND(MONTH(Tabla2[[#This Row],[FECHA INICIO DE LABORES EN OBRA]])=MONTH(TODAY()-30),YEAR(Tabla2[[#This Row],[FECHA INICIO DE LABORES EN OBRA]])=YEAR(TODAY())),MONTH(TODAY()-30)&amp;"-"&amp;YEAR(TODAY()),"No Aplica")),"No Aplica")</f>
        <v>No Aplica</v>
      </c>
    </row>
    <row r="1434" ht="15" customHeight="1" spans="1:30" x14ac:dyDescent="0.25">
      <c r="A1434" s="13" t="s">
        <v>6280</v>
      </c>
      <c r="B1434" s="15" t="s">
        <v>6281</v>
      </c>
      <c r="C1434" s="15" t="s">
        <v>6281</v>
      </c>
      <c r="D1434" s="15" t="s">
        <v>359</v>
      </c>
      <c r="E1434" s="15" t="s">
        <v>360</v>
      </c>
      <c r="F1434" s="39">
        <v>27299</v>
      </c>
      <c r="G1434" s="15">
        <v>1</v>
      </c>
      <c r="H1434" s="15" t="s">
        <v>5690</v>
      </c>
      <c r="I1434" s="15" t="s">
        <v>6296</v>
      </c>
      <c r="J1434" s="15" t="s">
        <v>6322</v>
      </c>
      <c r="K1434" s="15" t="s">
        <v>17</v>
      </c>
      <c r="L1434" s="40" t="s">
        <v>5</v>
      </c>
      <c r="M1434" s="39"/>
      <c r="N1434" s="41" t="s">
        <v>2687</v>
      </c>
      <c r="O1434" s="39">
        <v>44335</v>
      </c>
      <c r="P1434" s="40">
        <v>1</v>
      </c>
      <c r="Q1434" s="40">
        <v>1</v>
      </c>
      <c r="R1434" s="40" t="str">
        <f>IFERROR(VLOOKUP(Tabla2[[#This Row],[CONTRATISTA PRNCIPAL]],Hoja1!$L$5:$M$9,2,FALSE),"CJV")</f>
        <v>CJV</v>
      </c>
      <c r="S1434" s="40" t="str">
        <f>IF(Tabla2[[#This Row],[EMPRESA]]=Tabla2[[#This Row],[CONTRATISTA PRNCIPAL]],"Principal","Secundaria")</f>
        <v>Principal</v>
      </c>
      <c r="T1434" s="42">
        <f>IFERROR(1/COUNTIF(Tabla2[CONTRATISTA PRNCIPAL],Tabla2[[#This Row],[CONTRATISTA PRNCIPAL]]),0)</f>
        <v>0.021739130434782608</v>
      </c>
      <c r="U1434" s="43">
        <f>IF(((TODAY()-Tabla2[[#This Row],[FECHA NACIMIENTO]])/365)&lt;18,"Corregir", IF(((TODAY()-Tabla2[[#This Row],[FECHA NACIMIENTO]])/365)&gt;80, "Corregir",ROUNDDOWN(((TODAY()-Tabla2[[#This Row],[FECHA NACIMIENTO]])/365),0)))</f>
        <v>49</v>
      </c>
      <c r="V14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34" s="44" t="str">
        <f>+IF(Tabla2[[#This Row],[Edad]]="Corregir","Corregir","Ok")</f>
        <v>Ok</v>
      </c>
      <c r="X1434" s="42" t="str">
        <f>+IFERROR(VLOOKUP(Tabla2[[#This Row],[DISTRITO SEGÚN DNI]],Hoja1!$A$2:$B$32,2,FALSE),"No")</f>
        <v>ATE</v>
      </c>
      <c r="Y1434" s="42" t="str">
        <f>IF(OR(LOWER(Tabla2[[#This Row],[GENERO]])="masculino", LOWER(Tabla2[[#This Row],[GENERO]])="femenino"),"OK","Corregir")</f>
        <v>OK</v>
      </c>
      <c r="Z1434" s="42" t="str">
        <f>+IF(Tabla2[[#This Row],[Nro. DNI / CE]]="","Corregir",IF(LEN(Tabla2[[#This Row],[Nro. DNI / CE]])&gt;=8,"OK","Corregir"))</f>
        <v>OK</v>
      </c>
      <c r="AA1434" s="42">
        <f>COUNTIF(Tabla2[APELLIDOS Y NOMBRES],Tabla2[[#This Row],[APELLIDOS Y NOMBRES]])</f>
        <v>1</v>
      </c>
      <c r="AB1434" s="42">
        <f>IF(Tabla2[[#This Row],[Trabajador]]&gt;1,1/Tabla2[[#This Row],[Trabajador]],Tabla2[[#This Row],[Trabajador]])</f>
        <v>1</v>
      </c>
      <c r="AC1434" t="str">
        <f>+IFERROR(IF(Tabla2[[#This Row],[FECHA CESE/BAJA]]="","No Aplica",IF(AND(MONTH(Tabla2[[#This Row],[FECHA CESE/BAJA]])=MONTH(TODAY()-30),YEAR(Tabla2[[#This Row],[FECHA CESE/BAJA]])=YEAR(TODAY())),MONTH(TODAY()-30)&amp;"-"&amp;YEAR(TODAY()),"Borrar")),"No aplica")</f>
        <v>No Aplica</v>
      </c>
      <c r="AD1434" t="str">
        <f>+IFERROR(IF(Tabla2[[#This Row],[FECHA INICIO DE LABORES EN OBRA]]="","No Aplica",IF(AND(MONTH(Tabla2[[#This Row],[FECHA INICIO DE LABORES EN OBRA]])=MONTH(TODAY()-30),YEAR(Tabla2[[#This Row],[FECHA INICIO DE LABORES EN OBRA]])=YEAR(TODAY())),MONTH(TODAY()-30)&amp;"-"&amp;YEAR(TODAY()),"No Aplica")),"No Aplica")</f>
        <v>No Aplica</v>
      </c>
    </row>
    <row r="1435" ht="15" customHeight="1" spans="1:30" x14ac:dyDescent="0.25">
      <c r="A1435" s="13" t="s">
        <v>6280</v>
      </c>
      <c r="B1435" s="15" t="s">
        <v>6281</v>
      </c>
      <c r="C1435" s="15" t="s">
        <v>6281</v>
      </c>
      <c r="D1435" s="15">
        <v>42674663</v>
      </c>
      <c r="E1435" s="15" t="s">
        <v>99</v>
      </c>
      <c r="F1435" s="39">
        <v>29732</v>
      </c>
      <c r="G1435" s="15">
        <v>1</v>
      </c>
      <c r="H1435" s="15" t="s">
        <v>5690</v>
      </c>
      <c r="I1435" s="15" t="s">
        <v>6323</v>
      </c>
      <c r="J1435" s="15" t="s">
        <v>6324</v>
      </c>
      <c r="K1435" s="15" t="s">
        <v>27</v>
      </c>
      <c r="L1435" s="40" t="s">
        <v>5</v>
      </c>
      <c r="M1435" s="39"/>
      <c r="N1435" s="41" t="s">
        <v>2687</v>
      </c>
      <c r="O1435" s="39">
        <v>44379</v>
      </c>
      <c r="P1435" s="40">
        <v>1</v>
      </c>
      <c r="Q1435" s="40">
        <v>1</v>
      </c>
      <c r="R1435" s="40" t="str">
        <f>IFERROR(VLOOKUP(Tabla2[[#This Row],[CONTRATISTA PRNCIPAL]],Hoja1!$L$5:$M$9,2,FALSE),"CJV")</f>
        <v>CJV</v>
      </c>
      <c r="S1435" s="40" t="str">
        <f>IF(Tabla2[[#This Row],[EMPRESA]]=Tabla2[[#This Row],[CONTRATISTA PRNCIPAL]],"Principal","Secundaria")</f>
        <v>Principal</v>
      </c>
      <c r="T1435" s="42">
        <f>IFERROR(1/COUNTIF(Tabla2[CONTRATISTA PRNCIPAL],Tabla2[[#This Row],[CONTRATISTA PRNCIPAL]]),0)</f>
        <v>0.021739130434782608</v>
      </c>
      <c r="U1435" s="43">
        <f>IF(((TODAY()-Tabla2[[#This Row],[FECHA NACIMIENTO]])/365)&lt;18,"Corregir", IF(((TODAY()-Tabla2[[#This Row],[FECHA NACIMIENTO]])/365)&gt;80, "Corregir",ROUNDDOWN(((TODAY()-Tabla2[[#This Row],[FECHA NACIMIENTO]])/365),0)))</f>
        <v>42</v>
      </c>
      <c r="V14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35" s="44" t="str">
        <f>+IF(Tabla2[[#This Row],[Edad]]="Corregir","Corregir","Ok")</f>
        <v>Ok</v>
      </c>
      <c r="X1435" s="42" t="str">
        <f>+IFERROR(VLOOKUP(Tabla2[[#This Row],[DISTRITO SEGÚN DNI]],Hoja1!$A$2:$B$32,2,FALSE),"No")</f>
        <v>CALLAO</v>
      </c>
      <c r="Y1435" s="42" t="str">
        <f>IF(OR(LOWER(Tabla2[[#This Row],[GENERO]])="masculino", LOWER(Tabla2[[#This Row],[GENERO]])="femenino"),"OK","Corregir")</f>
        <v>OK</v>
      </c>
      <c r="Z1435" s="42" t="str">
        <f>+IF(Tabla2[[#This Row],[Nro. DNI / CE]]="","Corregir",IF(LEN(Tabla2[[#This Row],[Nro. DNI / CE]])&gt;=8,"OK","Corregir"))</f>
        <v>OK</v>
      </c>
      <c r="AA1435" s="42">
        <f>COUNTIF(Tabla2[APELLIDOS Y NOMBRES],Tabla2[[#This Row],[APELLIDOS Y NOMBRES]])</f>
        <v>1</v>
      </c>
      <c r="AB1435" s="42">
        <f>IF(Tabla2[[#This Row],[Trabajador]]&gt;1,1/Tabla2[[#This Row],[Trabajador]],Tabla2[[#This Row],[Trabajador]])</f>
        <v>1</v>
      </c>
      <c r="AC1435" t="str">
        <f>+IFERROR(IF(Tabla2[[#This Row],[FECHA CESE/BAJA]]="","No Aplica",IF(AND(MONTH(Tabla2[[#This Row],[FECHA CESE/BAJA]])=MONTH(TODAY()-30),YEAR(Tabla2[[#This Row],[FECHA CESE/BAJA]])=YEAR(TODAY())),MONTH(TODAY()-30)&amp;"-"&amp;YEAR(TODAY()),"Borrar")),"No aplica")</f>
        <v>No Aplica</v>
      </c>
      <c r="AD1435" t="str">
        <f>+IFERROR(IF(Tabla2[[#This Row],[FECHA INICIO DE LABORES EN OBRA]]="","No Aplica",IF(AND(MONTH(Tabla2[[#This Row],[FECHA INICIO DE LABORES EN OBRA]])=MONTH(TODAY()-30),YEAR(Tabla2[[#This Row],[FECHA INICIO DE LABORES EN OBRA]])=YEAR(TODAY())),MONTH(TODAY()-30)&amp;"-"&amp;YEAR(TODAY()),"No Aplica")),"No Aplica")</f>
        <v>No Aplica</v>
      </c>
    </row>
    <row r="1436" ht="15" customHeight="1" spans="1:30" x14ac:dyDescent="0.25">
      <c r="A1436" s="13" t="s">
        <v>6280</v>
      </c>
      <c r="B1436" s="15" t="s">
        <v>6281</v>
      </c>
      <c r="C1436" s="15" t="s">
        <v>6281</v>
      </c>
      <c r="D1436" s="15">
        <v>80241666</v>
      </c>
      <c r="E1436" s="15" t="s">
        <v>230</v>
      </c>
      <c r="F1436" s="39">
        <v>28023</v>
      </c>
      <c r="G1436" s="15">
        <v>1</v>
      </c>
      <c r="H1436" s="15" t="s">
        <v>5690</v>
      </c>
      <c r="I1436" s="15" t="s">
        <v>6325</v>
      </c>
      <c r="J1436" s="15" t="s">
        <v>6326</v>
      </c>
      <c r="K1436" s="15" t="s">
        <v>27</v>
      </c>
      <c r="L1436" s="40" t="s">
        <v>5</v>
      </c>
      <c r="M1436" s="39"/>
      <c r="N1436" s="41" t="s">
        <v>2687</v>
      </c>
      <c r="O1436" s="39">
        <v>43993</v>
      </c>
      <c r="P1436" s="40">
        <v>1</v>
      </c>
      <c r="Q1436" s="40">
        <v>1</v>
      </c>
      <c r="R1436" s="40" t="str">
        <f>IFERROR(VLOOKUP(Tabla2[[#This Row],[CONTRATISTA PRNCIPAL]],Hoja1!$L$5:$M$9,2,FALSE),"CJV")</f>
        <v>CJV</v>
      </c>
      <c r="S1436" s="40" t="str">
        <f>IF(Tabla2[[#This Row],[EMPRESA]]=Tabla2[[#This Row],[CONTRATISTA PRNCIPAL]],"Principal","Secundaria")</f>
        <v>Principal</v>
      </c>
      <c r="T1436" s="42">
        <f>IFERROR(1/COUNTIF(Tabla2[CONTRATISTA PRNCIPAL],Tabla2[[#This Row],[CONTRATISTA PRNCIPAL]]),0)</f>
        <v>0.021739130434782608</v>
      </c>
      <c r="U1436" s="43">
        <f>IF(((TODAY()-Tabla2[[#This Row],[FECHA NACIMIENTO]])/365)&lt;18,"Corregir", IF(((TODAY()-Tabla2[[#This Row],[FECHA NACIMIENTO]])/365)&gt;80, "Corregir",ROUNDDOWN(((TODAY()-Tabla2[[#This Row],[FECHA NACIMIENTO]])/365),0)))</f>
        <v>47</v>
      </c>
      <c r="V14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36" s="44" t="str">
        <f>+IF(Tabla2[[#This Row],[Edad]]="Corregir","Corregir","Ok")</f>
        <v>Ok</v>
      </c>
      <c r="X1436" s="42" t="str">
        <f>+IFERROR(VLOOKUP(Tabla2[[#This Row],[DISTRITO SEGÚN DNI]],Hoja1!$A$2:$B$32,2,FALSE),"No")</f>
        <v>CALLAO</v>
      </c>
      <c r="Y1436" s="42" t="str">
        <f>IF(OR(LOWER(Tabla2[[#This Row],[GENERO]])="masculino", LOWER(Tabla2[[#This Row],[GENERO]])="femenino"),"OK","Corregir")</f>
        <v>OK</v>
      </c>
      <c r="Z1436" s="42" t="str">
        <f>+IF(Tabla2[[#This Row],[Nro. DNI / CE]]="","Corregir",IF(LEN(Tabla2[[#This Row],[Nro. DNI / CE]])&gt;=8,"OK","Corregir"))</f>
        <v>OK</v>
      </c>
      <c r="AA1436" s="42">
        <f>COUNTIF(Tabla2[APELLIDOS Y NOMBRES],Tabla2[[#This Row],[APELLIDOS Y NOMBRES]])</f>
        <v>1</v>
      </c>
      <c r="AB1436" s="42">
        <f>IF(Tabla2[[#This Row],[Trabajador]]&gt;1,1/Tabla2[[#This Row],[Trabajador]],Tabla2[[#This Row],[Trabajador]])</f>
        <v>1</v>
      </c>
      <c r="AC1436" t="str">
        <f>+IFERROR(IF(Tabla2[[#This Row],[FECHA CESE/BAJA]]="","No Aplica",IF(AND(MONTH(Tabla2[[#This Row],[FECHA CESE/BAJA]])=MONTH(TODAY()-30),YEAR(Tabla2[[#This Row],[FECHA CESE/BAJA]])=YEAR(TODAY())),MONTH(TODAY()-30)&amp;"-"&amp;YEAR(TODAY()),"Borrar")),"No aplica")</f>
        <v>No Aplica</v>
      </c>
      <c r="AD1436" t="str">
        <f>+IFERROR(IF(Tabla2[[#This Row],[FECHA INICIO DE LABORES EN OBRA]]="","No Aplica",IF(AND(MONTH(Tabla2[[#This Row],[FECHA INICIO DE LABORES EN OBRA]])=MONTH(TODAY()-30),YEAR(Tabla2[[#This Row],[FECHA INICIO DE LABORES EN OBRA]])=YEAR(TODAY())),MONTH(TODAY()-30)&amp;"-"&amp;YEAR(TODAY()),"No Aplica")),"No Aplica")</f>
        <v>No Aplica</v>
      </c>
    </row>
    <row r="1437" ht="15" customHeight="1" spans="1:30" x14ac:dyDescent="0.25">
      <c r="A1437" s="13" t="s">
        <v>6280</v>
      </c>
      <c r="B1437" s="15" t="s">
        <v>6281</v>
      </c>
      <c r="C1437" s="15" t="s">
        <v>6281</v>
      </c>
      <c r="D1437" s="15">
        <v>10804650</v>
      </c>
      <c r="E1437" s="15" t="s">
        <v>6327</v>
      </c>
      <c r="F1437" s="39">
        <v>24875</v>
      </c>
      <c r="G1437" s="15">
        <v>1</v>
      </c>
      <c r="H1437" s="15" t="s">
        <v>5690</v>
      </c>
      <c r="I1437" s="15" t="s">
        <v>2209</v>
      </c>
      <c r="J1437" s="15" t="s">
        <v>6328</v>
      </c>
      <c r="K1437" s="15" t="s">
        <v>6302</v>
      </c>
      <c r="L1437" s="40" t="s">
        <v>5</v>
      </c>
      <c r="M1437" s="39"/>
      <c r="N1437" s="41" t="s">
        <v>2687</v>
      </c>
      <c r="O1437" s="39">
        <v>43995</v>
      </c>
      <c r="P1437" s="40">
        <v>1</v>
      </c>
      <c r="Q1437" s="40">
        <v>1</v>
      </c>
      <c r="R1437" s="40" t="str">
        <f>IFERROR(VLOOKUP(Tabla2[[#This Row],[CONTRATISTA PRNCIPAL]],Hoja1!$L$5:$M$9,2,FALSE),"CJV")</f>
        <v>CJV</v>
      </c>
      <c r="S1437" s="40" t="str">
        <f>IF(Tabla2[[#This Row],[EMPRESA]]=Tabla2[[#This Row],[CONTRATISTA PRNCIPAL]],"Principal","Secundaria")</f>
        <v>Principal</v>
      </c>
      <c r="T1437" s="42">
        <f>IFERROR(1/COUNTIF(Tabla2[CONTRATISTA PRNCIPAL],Tabla2[[#This Row],[CONTRATISTA PRNCIPAL]]),0)</f>
        <v>0.021739130434782608</v>
      </c>
      <c r="U1437" s="43">
        <f>IF(((TODAY()-Tabla2[[#This Row],[FECHA NACIMIENTO]])/365)&lt;18,"Corregir", IF(((TODAY()-Tabla2[[#This Row],[FECHA NACIMIENTO]])/365)&gt;80, "Corregir",ROUNDDOWN(((TODAY()-Tabla2[[#This Row],[FECHA NACIMIENTO]])/365),0)))</f>
        <v>55</v>
      </c>
      <c r="V14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37" s="44" t="str">
        <f>+IF(Tabla2[[#This Row],[Edad]]="Corregir","Corregir","Ok")</f>
        <v>Ok</v>
      </c>
      <c r="X1437" s="42" t="str">
        <f>+IFERROR(VLOOKUP(Tabla2[[#This Row],[DISTRITO SEGÚN DNI]],Hoja1!$A$2:$B$32,2,FALSE),"No")</f>
        <v>No</v>
      </c>
      <c r="Y1437" s="42" t="str">
        <f>IF(OR(LOWER(Tabla2[[#This Row],[GENERO]])="masculino", LOWER(Tabla2[[#This Row],[GENERO]])="femenino"),"OK","Corregir")</f>
        <v>OK</v>
      </c>
      <c r="Z1437" s="42" t="str">
        <f>+IF(Tabla2[[#This Row],[Nro. DNI / CE]]="","Corregir",IF(LEN(Tabla2[[#This Row],[Nro. DNI / CE]])&gt;=8,"OK","Corregir"))</f>
        <v>OK</v>
      </c>
      <c r="AA1437" s="42">
        <f>COUNTIF(Tabla2[APELLIDOS Y NOMBRES],Tabla2[[#This Row],[APELLIDOS Y NOMBRES]])</f>
        <v>1</v>
      </c>
      <c r="AB1437" s="42">
        <f>IF(Tabla2[[#This Row],[Trabajador]]&gt;1,1/Tabla2[[#This Row],[Trabajador]],Tabla2[[#This Row],[Trabajador]])</f>
        <v>1</v>
      </c>
      <c r="AC1437" t="str">
        <f>+IFERROR(IF(Tabla2[[#This Row],[FECHA CESE/BAJA]]="","No Aplica",IF(AND(MONTH(Tabla2[[#This Row],[FECHA CESE/BAJA]])=MONTH(TODAY()-30),YEAR(Tabla2[[#This Row],[FECHA CESE/BAJA]])=YEAR(TODAY())),MONTH(TODAY()-30)&amp;"-"&amp;YEAR(TODAY()),"Borrar")),"No aplica")</f>
        <v>No Aplica</v>
      </c>
      <c r="AD1437" t="str">
        <f>+IFERROR(IF(Tabla2[[#This Row],[FECHA INICIO DE LABORES EN OBRA]]="","No Aplica",IF(AND(MONTH(Tabla2[[#This Row],[FECHA INICIO DE LABORES EN OBRA]])=MONTH(TODAY()-30),YEAR(Tabla2[[#This Row],[FECHA INICIO DE LABORES EN OBRA]])=YEAR(TODAY())),MONTH(TODAY()-30)&amp;"-"&amp;YEAR(TODAY()),"No Aplica")),"No Aplica")</f>
        <v>No Aplica</v>
      </c>
    </row>
    <row r="1438" ht="15" customHeight="1" spans="1:30" x14ac:dyDescent="0.25">
      <c r="A1438" s="13" t="s">
        <v>6280</v>
      </c>
      <c r="B1438" s="15" t="s">
        <v>6281</v>
      </c>
      <c r="C1438" s="15" t="s">
        <v>6281</v>
      </c>
      <c r="D1438" s="15">
        <v>48725678</v>
      </c>
      <c r="E1438" s="15" t="s">
        <v>175</v>
      </c>
      <c r="F1438" s="39">
        <v>33723</v>
      </c>
      <c r="G1438" s="15">
        <v>1</v>
      </c>
      <c r="H1438" s="15" t="s">
        <v>5690</v>
      </c>
      <c r="I1438" s="15" t="s">
        <v>6298</v>
      </c>
      <c r="J1438" s="15" t="s">
        <v>6329</v>
      </c>
      <c r="K1438" s="15" t="s">
        <v>26</v>
      </c>
      <c r="L1438" s="40" t="s">
        <v>5</v>
      </c>
      <c r="M1438" s="39"/>
      <c r="N1438" s="41" t="s">
        <v>2687</v>
      </c>
      <c r="O1438" s="39">
        <v>44600</v>
      </c>
      <c r="P1438" s="40">
        <v>1</v>
      </c>
      <c r="Q1438" s="40">
        <v>1</v>
      </c>
      <c r="R1438" s="40" t="str">
        <f>IFERROR(VLOOKUP(Tabla2[[#This Row],[CONTRATISTA PRNCIPAL]],Hoja1!$L$5:$M$9,2,FALSE),"CJV")</f>
        <v>CJV</v>
      </c>
      <c r="S1438" s="40" t="str">
        <f>IF(Tabla2[[#This Row],[EMPRESA]]=Tabla2[[#This Row],[CONTRATISTA PRNCIPAL]],"Principal","Secundaria")</f>
        <v>Principal</v>
      </c>
      <c r="T1438" s="42">
        <f>IFERROR(1/COUNTIF(Tabla2[CONTRATISTA PRNCIPAL],Tabla2[[#This Row],[CONTRATISTA PRNCIPAL]]),0)</f>
        <v>0.021739130434782608</v>
      </c>
      <c r="U1438" s="43">
        <f>IF(((TODAY()-Tabla2[[#This Row],[FECHA NACIMIENTO]])/365)&lt;18,"Corregir", IF(((TODAY()-Tabla2[[#This Row],[FECHA NACIMIENTO]])/365)&gt;80, "Corregir",ROUNDDOWN(((TODAY()-Tabla2[[#This Row],[FECHA NACIMIENTO]])/365),0)))</f>
        <v>31</v>
      </c>
      <c r="V14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38" s="44" t="str">
        <f>+IF(Tabla2[[#This Row],[Edad]]="Corregir","Corregir","Ok")</f>
        <v>Ok</v>
      </c>
      <c r="X1438" s="42" t="str">
        <f>+IFERROR(VLOOKUP(Tabla2[[#This Row],[DISTRITO SEGÚN DNI]],Hoja1!$A$2:$B$32,2,FALSE),"No")</f>
        <v>EL AGUSTINO</v>
      </c>
      <c r="Y1438" s="42" t="str">
        <f>IF(OR(LOWER(Tabla2[[#This Row],[GENERO]])="masculino", LOWER(Tabla2[[#This Row],[GENERO]])="femenino"),"OK","Corregir")</f>
        <v>OK</v>
      </c>
      <c r="Z1438" s="42" t="str">
        <f>+IF(Tabla2[[#This Row],[Nro. DNI / CE]]="","Corregir",IF(LEN(Tabla2[[#This Row],[Nro. DNI / CE]])&gt;=8,"OK","Corregir"))</f>
        <v>OK</v>
      </c>
      <c r="AA1438" s="42">
        <f>COUNTIF(Tabla2[APELLIDOS Y NOMBRES],Tabla2[[#This Row],[APELLIDOS Y NOMBRES]])</f>
        <v>1</v>
      </c>
      <c r="AB1438" s="42">
        <f>IF(Tabla2[[#This Row],[Trabajador]]&gt;1,1/Tabla2[[#This Row],[Trabajador]],Tabla2[[#This Row],[Trabajador]])</f>
        <v>1</v>
      </c>
      <c r="AC1438" t="str">
        <f>+IFERROR(IF(Tabla2[[#This Row],[FECHA CESE/BAJA]]="","No Aplica",IF(AND(MONTH(Tabla2[[#This Row],[FECHA CESE/BAJA]])=MONTH(TODAY()-30),YEAR(Tabla2[[#This Row],[FECHA CESE/BAJA]])=YEAR(TODAY())),MONTH(TODAY()-30)&amp;"-"&amp;YEAR(TODAY()),"Borrar")),"No aplica")</f>
        <v>No Aplica</v>
      </c>
      <c r="AD1438" t="str">
        <f>+IFERROR(IF(Tabla2[[#This Row],[FECHA INICIO DE LABORES EN OBRA]]="","No Aplica",IF(AND(MONTH(Tabla2[[#This Row],[FECHA INICIO DE LABORES EN OBRA]])=MONTH(TODAY()-30),YEAR(Tabla2[[#This Row],[FECHA INICIO DE LABORES EN OBRA]])=YEAR(TODAY())),MONTH(TODAY()-30)&amp;"-"&amp;YEAR(TODAY()),"No Aplica")),"No Aplica")</f>
        <v>No Aplica</v>
      </c>
    </row>
    <row r="1439" ht="15" customHeight="1" spans="1:30" x14ac:dyDescent="0.25">
      <c r="A1439" s="13" t="s">
        <v>6280</v>
      </c>
      <c r="B1439" s="15" t="s">
        <v>6281</v>
      </c>
      <c r="C1439" s="15" t="s">
        <v>6281</v>
      </c>
      <c r="D1439" s="15">
        <v>10510921</v>
      </c>
      <c r="E1439" s="15" t="s">
        <v>6330</v>
      </c>
      <c r="F1439" s="39">
        <v>28024</v>
      </c>
      <c r="G1439" s="15">
        <v>1</v>
      </c>
      <c r="H1439" s="15" t="s">
        <v>5690</v>
      </c>
      <c r="I1439" s="15" t="s">
        <v>6331</v>
      </c>
      <c r="J1439" s="15" t="s">
        <v>6332</v>
      </c>
      <c r="K1439" s="15" t="s">
        <v>2284</v>
      </c>
      <c r="L1439" s="40" t="s">
        <v>5</v>
      </c>
      <c r="M1439" s="39"/>
      <c r="N1439" s="41" t="s">
        <v>2687</v>
      </c>
      <c r="O1439" s="39">
        <v>44600</v>
      </c>
      <c r="P1439" s="40">
        <v>3</v>
      </c>
      <c r="Q1439" s="40">
        <v>1</v>
      </c>
      <c r="R1439" s="40" t="str">
        <f>IFERROR(VLOOKUP(Tabla2[[#This Row],[CONTRATISTA PRNCIPAL]],Hoja1!$L$5:$M$9,2,FALSE),"CJV")</f>
        <v>CJV</v>
      </c>
      <c r="S1439" s="40" t="str">
        <f>IF(Tabla2[[#This Row],[EMPRESA]]=Tabla2[[#This Row],[CONTRATISTA PRNCIPAL]],"Principal","Secundaria")</f>
        <v>Principal</v>
      </c>
      <c r="T1439" s="42">
        <f>IFERROR(1/COUNTIF(Tabla2[CONTRATISTA PRNCIPAL],Tabla2[[#This Row],[CONTRATISTA PRNCIPAL]]),0)</f>
        <v>0.021739130434782608</v>
      </c>
      <c r="U1439" s="43">
        <f>IF(((TODAY()-Tabla2[[#This Row],[FECHA NACIMIENTO]])/365)&lt;18,"Corregir", IF(((TODAY()-Tabla2[[#This Row],[FECHA NACIMIENTO]])/365)&gt;80, "Corregir",ROUNDDOWN(((TODAY()-Tabla2[[#This Row],[FECHA NACIMIENTO]])/365),0)))</f>
        <v>47</v>
      </c>
      <c r="V14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39" s="44" t="str">
        <f>+IF(Tabla2[[#This Row],[Edad]]="Corregir","Corregir","Ok")</f>
        <v>Ok</v>
      </c>
      <c r="X1439" s="42" t="str">
        <f>+IFERROR(VLOOKUP(Tabla2[[#This Row],[DISTRITO SEGÚN DNI]],Hoja1!$A$2:$B$32,2,FALSE),"No")</f>
        <v>No</v>
      </c>
      <c r="Y1439" s="42" t="str">
        <f>IF(OR(LOWER(Tabla2[[#This Row],[GENERO]])="masculino", LOWER(Tabla2[[#This Row],[GENERO]])="femenino"),"OK","Corregir")</f>
        <v>OK</v>
      </c>
      <c r="Z1439" s="42" t="str">
        <f>+IF(Tabla2[[#This Row],[Nro. DNI / CE]]="","Corregir",IF(LEN(Tabla2[[#This Row],[Nro. DNI / CE]])&gt;=8,"OK","Corregir"))</f>
        <v>OK</v>
      </c>
      <c r="AA1439" s="42">
        <f>COUNTIF(Tabla2[APELLIDOS Y NOMBRES],Tabla2[[#This Row],[APELLIDOS Y NOMBRES]])</f>
        <v>1</v>
      </c>
      <c r="AB1439" s="42">
        <f>IF(Tabla2[[#This Row],[Trabajador]]&gt;1,1/Tabla2[[#This Row],[Trabajador]],Tabla2[[#This Row],[Trabajador]])</f>
        <v>1</v>
      </c>
      <c r="AC1439" t="str">
        <f>+IFERROR(IF(Tabla2[[#This Row],[FECHA CESE/BAJA]]="","No Aplica",IF(AND(MONTH(Tabla2[[#This Row],[FECHA CESE/BAJA]])=MONTH(TODAY()-30),YEAR(Tabla2[[#This Row],[FECHA CESE/BAJA]])=YEAR(TODAY())),MONTH(TODAY()-30)&amp;"-"&amp;YEAR(TODAY()),"Borrar")),"No aplica")</f>
        <v>No Aplica</v>
      </c>
      <c r="AD1439" t="str">
        <f>+IFERROR(IF(Tabla2[[#This Row],[FECHA INICIO DE LABORES EN OBRA]]="","No Aplica",IF(AND(MONTH(Tabla2[[#This Row],[FECHA INICIO DE LABORES EN OBRA]])=MONTH(TODAY()-30),YEAR(Tabla2[[#This Row],[FECHA INICIO DE LABORES EN OBRA]])=YEAR(TODAY())),MONTH(TODAY()-30)&amp;"-"&amp;YEAR(TODAY()),"No Aplica")),"No Aplica")</f>
        <v>No Aplica</v>
      </c>
    </row>
    <row r="1440" ht="15" customHeight="1" spans="1:30" x14ac:dyDescent="0.25">
      <c r="A1440" s="13" t="s">
        <v>6280</v>
      </c>
      <c r="B1440" s="15" t="s">
        <v>6281</v>
      </c>
      <c r="C1440" s="15" t="s">
        <v>6281</v>
      </c>
      <c r="D1440" s="15">
        <v>10705727</v>
      </c>
      <c r="E1440" s="15" t="s">
        <v>6333</v>
      </c>
      <c r="F1440" s="39">
        <v>25602</v>
      </c>
      <c r="G1440" s="15">
        <v>1</v>
      </c>
      <c r="H1440" s="15" t="s">
        <v>5690</v>
      </c>
      <c r="I1440" s="15" t="s">
        <v>6334</v>
      </c>
      <c r="J1440" s="15" t="s">
        <v>6335</v>
      </c>
      <c r="K1440" s="15" t="s">
        <v>2190</v>
      </c>
      <c r="L1440" s="40" t="s">
        <v>5</v>
      </c>
      <c r="M1440" s="39"/>
      <c r="N1440" s="41" t="s">
        <v>2687</v>
      </c>
      <c r="O1440" s="39">
        <v>44565</v>
      </c>
      <c r="P1440" s="40">
        <v>3</v>
      </c>
      <c r="Q1440" s="40">
        <v>1</v>
      </c>
      <c r="R1440" s="40" t="str">
        <f>IFERROR(VLOOKUP(Tabla2[[#This Row],[CONTRATISTA PRNCIPAL]],Hoja1!$L$5:$M$9,2,FALSE),"CJV")</f>
        <v>CJV</v>
      </c>
      <c r="S1440" s="40" t="str">
        <f>IF(Tabla2[[#This Row],[EMPRESA]]=Tabla2[[#This Row],[CONTRATISTA PRNCIPAL]],"Principal","Secundaria")</f>
        <v>Principal</v>
      </c>
      <c r="T1440" s="42">
        <f>IFERROR(1/COUNTIF(Tabla2[CONTRATISTA PRNCIPAL],Tabla2[[#This Row],[CONTRATISTA PRNCIPAL]]),0)</f>
        <v>0.021739130434782608</v>
      </c>
      <c r="U1440" s="43">
        <f>IF(((TODAY()-Tabla2[[#This Row],[FECHA NACIMIENTO]])/365)&lt;18,"Corregir", IF(((TODAY()-Tabla2[[#This Row],[FECHA NACIMIENTO]])/365)&gt;80, "Corregir",ROUNDDOWN(((TODAY()-Tabla2[[#This Row],[FECHA NACIMIENTO]])/365),0)))</f>
        <v>53</v>
      </c>
      <c r="V14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40" s="44" t="str">
        <f>+IF(Tabla2[[#This Row],[Edad]]="Corregir","Corregir","Ok")</f>
        <v>Ok</v>
      </c>
      <c r="X1440" s="42" t="str">
        <f>+IFERROR(VLOOKUP(Tabla2[[#This Row],[DISTRITO SEGÚN DNI]],Hoja1!$A$2:$B$32,2,FALSE),"No")</f>
        <v>No</v>
      </c>
      <c r="Y1440" s="42" t="str">
        <f>IF(OR(LOWER(Tabla2[[#This Row],[GENERO]])="masculino", LOWER(Tabla2[[#This Row],[GENERO]])="femenino"),"OK","Corregir")</f>
        <v>OK</v>
      </c>
      <c r="Z1440" s="42" t="str">
        <f>+IF(Tabla2[[#This Row],[Nro. DNI / CE]]="","Corregir",IF(LEN(Tabla2[[#This Row],[Nro. DNI / CE]])&gt;=8,"OK","Corregir"))</f>
        <v>OK</v>
      </c>
      <c r="AA1440" s="42">
        <f>COUNTIF(Tabla2[APELLIDOS Y NOMBRES],Tabla2[[#This Row],[APELLIDOS Y NOMBRES]])</f>
        <v>1</v>
      </c>
      <c r="AB1440" s="42">
        <f>IF(Tabla2[[#This Row],[Trabajador]]&gt;1,1/Tabla2[[#This Row],[Trabajador]],Tabla2[[#This Row],[Trabajador]])</f>
        <v>1</v>
      </c>
      <c r="AC1440" t="str">
        <f>+IFERROR(IF(Tabla2[[#This Row],[FECHA CESE/BAJA]]="","No Aplica",IF(AND(MONTH(Tabla2[[#This Row],[FECHA CESE/BAJA]])=MONTH(TODAY()-30),YEAR(Tabla2[[#This Row],[FECHA CESE/BAJA]])=YEAR(TODAY())),MONTH(TODAY()-30)&amp;"-"&amp;YEAR(TODAY()),"Borrar")),"No aplica")</f>
        <v>No Aplica</v>
      </c>
      <c r="AD1440" t="str">
        <f>+IFERROR(IF(Tabla2[[#This Row],[FECHA INICIO DE LABORES EN OBRA]]="","No Aplica",IF(AND(MONTH(Tabla2[[#This Row],[FECHA INICIO DE LABORES EN OBRA]])=MONTH(TODAY()-30),YEAR(Tabla2[[#This Row],[FECHA INICIO DE LABORES EN OBRA]])=YEAR(TODAY())),MONTH(TODAY()-30)&amp;"-"&amp;YEAR(TODAY()),"No Aplica")),"No Aplica")</f>
        <v>No Aplica</v>
      </c>
    </row>
    <row r="1441" ht="15" customHeight="1" spans="1:30" x14ac:dyDescent="0.25">
      <c r="A1441" s="13" t="s">
        <v>6280</v>
      </c>
      <c r="B1441" s="15" t="s">
        <v>6281</v>
      </c>
      <c r="C1441" s="15" t="s">
        <v>6281</v>
      </c>
      <c r="D1441" s="15">
        <v>42664972</v>
      </c>
      <c r="E1441" s="15" t="s">
        <v>98</v>
      </c>
      <c r="F1441" s="39">
        <v>30898</v>
      </c>
      <c r="G1441" s="15">
        <v>1</v>
      </c>
      <c r="H1441" s="15" t="s">
        <v>5690</v>
      </c>
      <c r="I1441" s="15" t="s">
        <v>6283</v>
      </c>
      <c r="J1441" s="15" t="s">
        <v>6336</v>
      </c>
      <c r="K1441" s="15" t="s">
        <v>27</v>
      </c>
      <c r="L1441" s="40" t="s">
        <v>5</v>
      </c>
      <c r="M1441" s="39"/>
      <c r="N1441" s="41" t="s">
        <v>2687</v>
      </c>
      <c r="O1441" s="39">
        <v>44649</v>
      </c>
      <c r="P1441" s="40">
        <v>1</v>
      </c>
      <c r="Q1441" s="40">
        <v>1</v>
      </c>
      <c r="R1441" s="40" t="str">
        <f>IFERROR(VLOOKUP(Tabla2[[#This Row],[CONTRATISTA PRNCIPAL]],Hoja1!$L$5:$M$9,2,FALSE),"CJV")</f>
        <v>CJV</v>
      </c>
      <c r="S1441" s="40" t="str">
        <f>IF(Tabla2[[#This Row],[EMPRESA]]=Tabla2[[#This Row],[CONTRATISTA PRNCIPAL]],"Principal","Secundaria")</f>
        <v>Principal</v>
      </c>
      <c r="T1441" s="42">
        <f>IFERROR(1/COUNTIF(Tabla2[CONTRATISTA PRNCIPAL],Tabla2[[#This Row],[CONTRATISTA PRNCIPAL]]),0)</f>
        <v>0.021739130434782608</v>
      </c>
      <c r="U1441" s="43">
        <f>IF(((TODAY()-Tabla2[[#This Row],[FECHA NACIMIENTO]])/365)&lt;18,"Corregir", IF(((TODAY()-Tabla2[[#This Row],[FECHA NACIMIENTO]])/365)&gt;80, "Corregir",ROUNDDOWN(((TODAY()-Tabla2[[#This Row],[FECHA NACIMIENTO]])/365),0)))</f>
        <v>39</v>
      </c>
      <c r="V14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41" s="44" t="str">
        <f>+IF(Tabla2[[#This Row],[Edad]]="Corregir","Corregir","Ok")</f>
        <v>Ok</v>
      </c>
      <c r="X1441" s="42" t="str">
        <f>+IFERROR(VLOOKUP(Tabla2[[#This Row],[DISTRITO SEGÚN DNI]],Hoja1!$A$2:$B$32,2,FALSE),"No")</f>
        <v>CALLAO</v>
      </c>
      <c r="Y1441" s="42" t="str">
        <f>IF(OR(LOWER(Tabla2[[#This Row],[GENERO]])="masculino", LOWER(Tabla2[[#This Row],[GENERO]])="femenino"),"OK","Corregir")</f>
        <v>OK</v>
      </c>
      <c r="Z1441" s="42" t="str">
        <f>+IF(Tabla2[[#This Row],[Nro. DNI / CE]]="","Corregir",IF(LEN(Tabla2[[#This Row],[Nro. DNI / CE]])&gt;=8,"OK","Corregir"))</f>
        <v>OK</v>
      </c>
      <c r="AA1441" s="42">
        <f>COUNTIF(Tabla2[APELLIDOS Y NOMBRES],Tabla2[[#This Row],[APELLIDOS Y NOMBRES]])</f>
        <v>1</v>
      </c>
      <c r="AB1441" s="42">
        <f>IF(Tabla2[[#This Row],[Trabajador]]&gt;1,1/Tabla2[[#This Row],[Trabajador]],Tabla2[[#This Row],[Trabajador]])</f>
        <v>1</v>
      </c>
      <c r="AC1441" t="str">
        <f>+IFERROR(IF(Tabla2[[#This Row],[FECHA CESE/BAJA]]="","No Aplica",IF(AND(MONTH(Tabla2[[#This Row],[FECHA CESE/BAJA]])=MONTH(TODAY()-30),YEAR(Tabla2[[#This Row],[FECHA CESE/BAJA]])=YEAR(TODAY())),MONTH(TODAY()-30)&amp;"-"&amp;YEAR(TODAY()),"Borrar")),"No aplica")</f>
        <v>No Aplica</v>
      </c>
      <c r="AD1441" t="str">
        <f>+IFERROR(IF(Tabla2[[#This Row],[FECHA INICIO DE LABORES EN OBRA]]="","No Aplica",IF(AND(MONTH(Tabla2[[#This Row],[FECHA INICIO DE LABORES EN OBRA]])=MONTH(TODAY()-30),YEAR(Tabla2[[#This Row],[FECHA INICIO DE LABORES EN OBRA]])=YEAR(TODAY())),MONTH(TODAY()-30)&amp;"-"&amp;YEAR(TODAY()),"No Aplica")),"No Aplica")</f>
        <v>No Aplica</v>
      </c>
    </row>
    <row r="1442" ht="15" customHeight="1" spans="1:30" x14ac:dyDescent="0.25">
      <c r="A1442" s="13" t="s">
        <v>6280</v>
      </c>
      <c r="B1442" s="15" t="s">
        <v>6281</v>
      </c>
      <c r="C1442" s="15" t="s">
        <v>6281</v>
      </c>
      <c r="D1442" s="15">
        <v>70848644</v>
      </c>
      <c r="E1442" s="15" t="s">
        <v>6337</v>
      </c>
      <c r="F1442" s="39">
        <v>34940</v>
      </c>
      <c r="G1442" s="15">
        <v>1</v>
      </c>
      <c r="H1442" s="15" t="s">
        <v>2541</v>
      </c>
      <c r="I1442" s="15" t="s">
        <v>6283</v>
      </c>
      <c r="J1442" s="15" t="s">
        <v>6338</v>
      </c>
      <c r="K1442" s="15" t="s">
        <v>2182</v>
      </c>
      <c r="L1442" s="40" t="s">
        <v>6</v>
      </c>
      <c r="M1442" s="39"/>
      <c r="N1442" s="41" t="s">
        <v>2687</v>
      </c>
      <c r="O1442" s="39">
        <v>44682</v>
      </c>
      <c r="P1442" s="40">
        <v>3</v>
      </c>
      <c r="Q1442" s="40">
        <v>1</v>
      </c>
      <c r="R1442" s="40" t="str">
        <f>IFERROR(VLOOKUP(Tabla2[[#This Row],[CONTRATISTA PRNCIPAL]],Hoja1!$L$5:$M$9,2,FALSE),"CJV")</f>
        <v>CJV</v>
      </c>
      <c r="S1442" s="40" t="str">
        <f>IF(Tabla2[[#This Row],[EMPRESA]]=Tabla2[[#This Row],[CONTRATISTA PRNCIPAL]],"Principal","Secundaria")</f>
        <v>Principal</v>
      </c>
      <c r="T1442" s="42">
        <f>IFERROR(1/COUNTIF(Tabla2[CONTRATISTA PRNCIPAL],Tabla2[[#This Row],[CONTRATISTA PRNCIPAL]]),0)</f>
        <v>0.021739130434782608</v>
      </c>
      <c r="U1442" s="43">
        <f>IF(((TODAY()-Tabla2[[#This Row],[FECHA NACIMIENTO]])/365)&lt;18,"Corregir", IF(((TODAY()-Tabla2[[#This Row],[FECHA NACIMIENTO]])/365)&gt;80, "Corregir",ROUNDDOWN(((TODAY()-Tabla2[[#This Row],[FECHA NACIMIENTO]])/365),0)))</f>
        <v>28</v>
      </c>
      <c r="V14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42" s="44" t="str">
        <f>+IF(Tabla2[[#This Row],[Edad]]="Corregir","Corregir","Ok")</f>
        <v>Ok</v>
      </c>
      <c r="X1442" s="42" t="str">
        <f>+IFERROR(VLOOKUP(Tabla2[[#This Row],[DISTRITO SEGÚN DNI]],Hoja1!$A$2:$B$32,2,FALSE),"No")</f>
        <v>No</v>
      </c>
      <c r="Y1442" s="42" t="str">
        <f>IF(OR(LOWER(Tabla2[[#This Row],[GENERO]])="masculino", LOWER(Tabla2[[#This Row],[GENERO]])="femenino"),"OK","Corregir")</f>
        <v>OK</v>
      </c>
      <c r="Z1442" s="42" t="str">
        <f>+IF(Tabla2[[#This Row],[Nro. DNI / CE]]="","Corregir",IF(LEN(Tabla2[[#This Row],[Nro. DNI / CE]])&gt;=8,"OK","Corregir"))</f>
        <v>OK</v>
      </c>
      <c r="AA1442" s="42">
        <f>COUNTIF(Tabla2[APELLIDOS Y NOMBRES],Tabla2[[#This Row],[APELLIDOS Y NOMBRES]])</f>
        <v>1</v>
      </c>
      <c r="AB1442" s="42">
        <f>IF(Tabla2[[#This Row],[Trabajador]]&gt;1,1/Tabla2[[#This Row],[Trabajador]],Tabla2[[#This Row],[Trabajador]])</f>
        <v>1</v>
      </c>
      <c r="AC1442" t="str">
        <f>+IFERROR(IF(Tabla2[[#This Row],[FECHA CESE/BAJA]]="","No Aplica",IF(AND(MONTH(Tabla2[[#This Row],[FECHA CESE/BAJA]])=MONTH(TODAY()-30),YEAR(Tabla2[[#This Row],[FECHA CESE/BAJA]])=YEAR(TODAY())),MONTH(TODAY()-30)&amp;"-"&amp;YEAR(TODAY()),"Borrar")),"No aplica")</f>
        <v>No Aplica</v>
      </c>
      <c r="AD1442" t="str">
        <f>+IFERROR(IF(Tabla2[[#This Row],[FECHA INICIO DE LABORES EN OBRA]]="","No Aplica",IF(AND(MONTH(Tabla2[[#This Row],[FECHA INICIO DE LABORES EN OBRA]])=MONTH(TODAY()-30),YEAR(Tabla2[[#This Row],[FECHA INICIO DE LABORES EN OBRA]])=YEAR(TODAY())),MONTH(TODAY()-30)&amp;"-"&amp;YEAR(TODAY()),"No Aplica")),"No Aplica")</f>
        <v>No Aplica</v>
      </c>
    </row>
    <row r="1443" ht="15" customHeight="1" spans="1:30" x14ac:dyDescent="0.25">
      <c r="A1443" s="13" t="s">
        <v>6280</v>
      </c>
      <c r="B1443" s="15" t="s">
        <v>6281</v>
      </c>
      <c r="C1443" s="15" t="s">
        <v>6281</v>
      </c>
      <c r="D1443" s="15">
        <v>47621496</v>
      </c>
      <c r="E1443" s="15" t="s">
        <v>165</v>
      </c>
      <c r="F1443" s="39">
        <v>33591</v>
      </c>
      <c r="G1443" s="15">
        <v>1</v>
      </c>
      <c r="H1443" s="15" t="s">
        <v>5690</v>
      </c>
      <c r="I1443" s="15" t="s">
        <v>6310</v>
      </c>
      <c r="J1443" s="15" t="s">
        <v>6339</v>
      </c>
      <c r="K1443" s="15" t="s">
        <v>17</v>
      </c>
      <c r="L1443" s="40" t="s">
        <v>5</v>
      </c>
      <c r="M1443" s="39"/>
      <c r="N1443" s="41" t="s">
        <v>2687</v>
      </c>
      <c r="O1443" s="39">
        <v>44735</v>
      </c>
      <c r="P1443" s="40">
        <v>3</v>
      </c>
      <c r="Q1443" s="40">
        <v>1</v>
      </c>
      <c r="R1443" s="40" t="str">
        <f>IFERROR(VLOOKUP(Tabla2[[#This Row],[CONTRATISTA PRNCIPAL]],Hoja1!$L$5:$M$9,2,FALSE),"CJV")</f>
        <v>CJV</v>
      </c>
      <c r="S1443" s="40" t="str">
        <f>IF(Tabla2[[#This Row],[EMPRESA]]=Tabla2[[#This Row],[CONTRATISTA PRNCIPAL]],"Principal","Secundaria")</f>
        <v>Principal</v>
      </c>
      <c r="T1443" s="42">
        <f>IFERROR(1/COUNTIF(Tabla2[CONTRATISTA PRNCIPAL],Tabla2[[#This Row],[CONTRATISTA PRNCIPAL]]),0)</f>
        <v>0.021739130434782608</v>
      </c>
      <c r="U1443" s="43">
        <f>IF(((TODAY()-Tabla2[[#This Row],[FECHA NACIMIENTO]])/365)&lt;18,"Corregir", IF(((TODAY()-Tabla2[[#This Row],[FECHA NACIMIENTO]])/365)&gt;80, "Corregir",ROUNDDOWN(((TODAY()-Tabla2[[#This Row],[FECHA NACIMIENTO]])/365),0)))</f>
        <v>31</v>
      </c>
      <c r="V14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43" s="44" t="str">
        <f>+IF(Tabla2[[#This Row],[Edad]]="Corregir","Corregir","Ok")</f>
        <v>Ok</v>
      </c>
      <c r="X1443" s="42" t="str">
        <f>+IFERROR(VLOOKUP(Tabla2[[#This Row],[DISTRITO SEGÚN DNI]],Hoja1!$A$2:$B$32,2,FALSE),"No")</f>
        <v>ATE</v>
      </c>
      <c r="Y1443" s="42" t="str">
        <f>IF(OR(LOWER(Tabla2[[#This Row],[GENERO]])="masculino", LOWER(Tabla2[[#This Row],[GENERO]])="femenino"),"OK","Corregir")</f>
        <v>OK</v>
      </c>
      <c r="Z1443" s="42" t="str">
        <f>+IF(Tabla2[[#This Row],[Nro. DNI / CE]]="","Corregir",IF(LEN(Tabla2[[#This Row],[Nro. DNI / CE]])&gt;=8,"OK","Corregir"))</f>
        <v>OK</v>
      </c>
      <c r="AA1443" s="42">
        <f>COUNTIF(Tabla2[APELLIDOS Y NOMBRES],Tabla2[[#This Row],[APELLIDOS Y NOMBRES]])</f>
        <v>1</v>
      </c>
      <c r="AB1443" s="42">
        <f>IF(Tabla2[[#This Row],[Trabajador]]&gt;1,1/Tabla2[[#This Row],[Trabajador]],Tabla2[[#This Row],[Trabajador]])</f>
        <v>1</v>
      </c>
      <c r="AC1443" t="str">
        <f>+IFERROR(IF(Tabla2[[#This Row],[FECHA CESE/BAJA]]="","No Aplica",IF(AND(MONTH(Tabla2[[#This Row],[FECHA CESE/BAJA]])=MONTH(TODAY()-30),YEAR(Tabla2[[#This Row],[FECHA CESE/BAJA]])=YEAR(TODAY())),MONTH(TODAY()-30)&amp;"-"&amp;YEAR(TODAY()),"Borrar")),"No aplica")</f>
        <v>No Aplica</v>
      </c>
      <c r="AD1443" t="str">
        <f>+IFERROR(IF(Tabla2[[#This Row],[FECHA INICIO DE LABORES EN OBRA]]="","No Aplica",IF(AND(MONTH(Tabla2[[#This Row],[FECHA INICIO DE LABORES EN OBRA]])=MONTH(TODAY()-30),YEAR(Tabla2[[#This Row],[FECHA INICIO DE LABORES EN OBRA]])=YEAR(TODAY())),MONTH(TODAY()-30)&amp;"-"&amp;YEAR(TODAY()),"No Aplica")),"No Aplica")</f>
        <v>No Aplica</v>
      </c>
    </row>
    <row r="1444" ht="15" customHeight="1" spans="1:30" x14ac:dyDescent="0.25">
      <c r="A1444" s="13" t="s">
        <v>6280</v>
      </c>
      <c r="B1444" s="15" t="s">
        <v>6281</v>
      </c>
      <c r="C1444" s="15" t="s">
        <v>6281</v>
      </c>
      <c r="D1444" s="15" t="s">
        <v>313</v>
      </c>
      <c r="E1444" s="15" t="s">
        <v>314</v>
      </c>
      <c r="F1444" s="39">
        <v>23954</v>
      </c>
      <c r="G1444" s="15">
        <v>1</v>
      </c>
      <c r="H1444" s="15" t="s">
        <v>5690</v>
      </c>
      <c r="I1444" s="15" t="s">
        <v>6340</v>
      </c>
      <c r="J1444" s="15" t="s">
        <v>6341</v>
      </c>
      <c r="K1444" s="15" t="s">
        <v>34</v>
      </c>
      <c r="L1444" s="40" t="s">
        <v>5</v>
      </c>
      <c r="M1444" s="39"/>
      <c r="N1444" s="41" t="s">
        <v>2687</v>
      </c>
      <c r="O1444" s="39">
        <v>44740</v>
      </c>
      <c r="P1444" s="40">
        <v>1</v>
      </c>
      <c r="Q1444" s="40">
        <v>1</v>
      </c>
      <c r="R1444" s="40" t="str">
        <f>IFERROR(VLOOKUP(Tabla2[[#This Row],[CONTRATISTA PRNCIPAL]],Hoja1!$L$5:$M$9,2,FALSE),"CJV")</f>
        <v>CJV</v>
      </c>
      <c r="S1444" s="40" t="str">
        <f>IF(Tabla2[[#This Row],[EMPRESA]]=Tabla2[[#This Row],[CONTRATISTA PRNCIPAL]],"Principal","Secundaria")</f>
        <v>Principal</v>
      </c>
      <c r="T1444" s="42">
        <f>IFERROR(1/COUNTIF(Tabla2[CONTRATISTA PRNCIPAL],Tabla2[[#This Row],[CONTRATISTA PRNCIPAL]]),0)</f>
        <v>0.021739130434782608</v>
      </c>
      <c r="U1444" s="43">
        <f>IF(((TODAY()-Tabla2[[#This Row],[FECHA NACIMIENTO]])/365)&lt;18,"Corregir", IF(((TODAY()-Tabla2[[#This Row],[FECHA NACIMIENTO]])/365)&gt;80, "Corregir",ROUNDDOWN(((TODAY()-Tabla2[[#This Row],[FECHA NACIMIENTO]])/365),0)))</f>
        <v>58</v>
      </c>
      <c r="V14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44" s="44" t="str">
        <f>+IF(Tabla2[[#This Row],[Edad]]="Corregir","Corregir","Ok")</f>
        <v>Ok</v>
      </c>
      <c r="X1444" s="42" t="str">
        <f>+IFERROR(VLOOKUP(Tabla2[[#This Row],[DISTRITO SEGÚN DNI]],Hoja1!$A$2:$B$32,2,FALSE),"No")</f>
        <v>SANTA ANITA</v>
      </c>
      <c r="Y1444" s="42" t="str">
        <f>IF(OR(LOWER(Tabla2[[#This Row],[GENERO]])="masculino", LOWER(Tabla2[[#This Row],[GENERO]])="femenino"),"OK","Corregir")</f>
        <v>OK</v>
      </c>
      <c r="Z1444" s="42" t="str">
        <f>+IF(Tabla2[[#This Row],[Nro. DNI / CE]]="","Corregir",IF(LEN(Tabla2[[#This Row],[Nro. DNI / CE]])&gt;=8,"OK","Corregir"))</f>
        <v>OK</v>
      </c>
      <c r="AA1444" s="42">
        <f>COUNTIF(Tabla2[APELLIDOS Y NOMBRES],Tabla2[[#This Row],[APELLIDOS Y NOMBRES]])</f>
        <v>1</v>
      </c>
      <c r="AB1444" s="42">
        <f>IF(Tabla2[[#This Row],[Trabajador]]&gt;1,1/Tabla2[[#This Row],[Trabajador]],Tabla2[[#This Row],[Trabajador]])</f>
        <v>1</v>
      </c>
      <c r="AC1444" t="str">
        <f>+IFERROR(IF(Tabla2[[#This Row],[FECHA CESE/BAJA]]="","No Aplica",IF(AND(MONTH(Tabla2[[#This Row],[FECHA CESE/BAJA]])=MONTH(TODAY()-30),YEAR(Tabla2[[#This Row],[FECHA CESE/BAJA]])=YEAR(TODAY())),MONTH(TODAY()-30)&amp;"-"&amp;YEAR(TODAY()),"Borrar")),"No aplica")</f>
        <v>No Aplica</v>
      </c>
      <c r="AD1444" t="str">
        <f>+IFERROR(IF(Tabla2[[#This Row],[FECHA INICIO DE LABORES EN OBRA]]="","No Aplica",IF(AND(MONTH(Tabla2[[#This Row],[FECHA INICIO DE LABORES EN OBRA]])=MONTH(TODAY()-30),YEAR(Tabla2[[#This Row],[FECHA INICIO DE LABORES EN OBRA]])=YEAR(TODAY())),MONTH(TODAY()-30)&amp;"-"&amp;YEAR(TODAY()),"No Aplica")),"No Aplica")</f>
        <v>No Aplica</v>
      </c>
    </row>
    <row r="1445" ht="15" customHeight="1" spans="1:30" x14ac:dyDescent="0.25">
      <c r="A1445" s="13" t="s">
        <v>6280</v>
      </c>
      <c r="B1445" s="15" t="s">
        <v>6281</v>
      </c>
      <c r="C1445" s="15" t="s">
        <v>6281</v>
      </c>
      <c r="D1445" s="15" t="s">
        <v>6342</v>
      </c>
      <c r="E1445" s="15" t="s">
        <v>6343</v>
      </c>
      <c r="F1445" s="39">
        <v>24272</v>
      </c>
      <c r="G1445" s="15">
        <v>1</v>
      </c>
      <c r="H1445" s="15" t="s">
        <v>5690</v>
      </c>
      <c r="I1445" s="15" t="s">
        <v>6344</v>
      </c>
      <c r="J1445" s="15" t="s">
        <v>6345</v>
      </c>
      <c r="K1445" s="15" t="s">
        <v>6346</v>
      </c>
      <c r="L1445" s="40" t="s">
        <v>5</v>
      </c>
      <c r="M1445" s="39"/>
      <c r="N1445" s="41" t="s">
        <v>2687</v>
      </c>
      <c r="O1445" s="39">
        <v>44733</v>
      </c>
      <c r="P1445" s="40">
        <v>1</v>
      </c>
      <c r="Q1445" s="40">
        <v>1</v>
      </c>
      <c r="R1445" s="40" t="str">
        <f>IFERROR(VLOOKUP(Tabla2[[#This Row],[CONTRATISTA PRNCIPAL]],Hoja1!$L$5:$M$9,2,FALSE),"CJV")</f>
        <v>CJV</v>
      </c>
      <c r="S1445" s="40" t="str">
        <f>IF(Tabla2[[#This Row],[EMPRESA]]=Tabla2[[#This Row],[CONTRATISTA PRNCIPAL]],"Principal","Secundaria")</f>
        <v>Principal</v>
      </c>
      <c r="T1445" s="42">
        <f>IFERROR(1/COUNTIF(Tabla2[CONTRATISTA PRNCIPAL],Tabla2[[#This Row],[CONTRATISTA PRNCIPAL]]),0)</f>
        <v>0.021739130434782608</v>
      </c>
      <c r="U1445" s="43">
        <f>IF(((TODAY()-Tabla2[[#This Row],[FECHA NACIMIENTO]])/365)&lt;18,"Corregir", IF(((TODAY()-Tabla2[[#This Row],[FECHA NACIMIENTO]])/365)&gt;80, "Corregir",ROUNDDOWN(((TODAY()-Tabla2[[#This Row],[FECHA NACIMIENTO]])/365),0)))</f>
        <v>57</v>
      </c>
      <c r="V14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45" s="44" t="str">
        <f>+IF(Tabla2[[#This Row],[Edad]]="Corregir","Corregir","Ok")</f>
        <v>Ok</v>
      </c>
      <c r="X1445" s="42" t="str">
        <f>+IFERROR(VLOOKUP(Tabla2[[#This Row],[DISTRITO SEGÚN DNI]],Hoja1!$A$2:$B$32,2,FALSE),"No")</f>
        <v>No</v>
      </c>
      <c r="Y1445" s="42" t="str">
        <f>IF(OR(LOWER(Tabla2[[#This Row],[GENERO]])="masculino", LOWER(Tabla2[[#This Row],[GENERO]])="femenino"),"OK","Corregir")</f>
        <v>OK</v>
      </c>
      <c r="Z1445" s="42" t="str">
        <f>+IF(Tabla2[[#This Row],[Nro. DNI / CE]]="","Corregir",IF(LEN(Tabla2[[#This Row],[Nro. DNI / CE]])&gt;=8,"OK","Corregir"))</f>
        <v>OK</v>
      </c>
      <c r="AA1445" s="42">
        <f>COUNTIF(Tabla2[APELLIDOS Y NOMBRES],Tabla2[[#This Row],[APELLIDOS Y NOMBRES]])</f>
        <v>1</v>
      </c>
      <c r="AB1445" s="42">
        <f>IF(Tabla2[[#This Row],[Trabajador]]&gt;1,1/Tabla2[[#This Row],[Trabajador]],Tabla2[[#This Row],[Trabajador]])</f>
        <v>1</v>
      </c>
      <c r="AC1445" t="str">
        <f>+IFERROR(IF(Tabla2[[#This Row],[FECHA CESE/BAJA]]="","No Aplica",IF(AND(MONTH(Tabla2[[#This Row],[FECHA CESE/BAJA]])=MONTH(TODAY()-30),YEAR(Tabla2[[#This Row],[FECHA CESE/BAJA]])=YEAR(TODAY())),MONTH(TODAY()-30)&amp;"-"&amp;YEAR(TODAY()),"Borrar")),"No aplica")</f>
        <v>No Aplica</v>
      </c>
      <c r="AD1445" t="str">
        <f>+IFERROR(IF(Tabla2[[#This Row],[FECHA INICIO DE LABORES EN OBRA]]="","No Aplica",IF(AND(MONTH(Tabla2[[#This Row],[FECHA INICIO DE LABORES EN OBRA]])=MONTH(TODAY()-30),YEAR(Tabla2[[#This Row],[FECHA INICIO DE LABORES EN OBRA]])=YEAR(TODAY())),MONTH(TODAY()-30)&amp;"-"&amp;YEAR(TODAY()),"No Aplica")),"No Aplica")</f>
        <v>No Aplica</v>
      </c>
    </row>
    <row r="1446" ht="15" customHeight="1" spans="1:30" x14ac:dyDescent="0.25">
      <c r="A1446" s="13" t="s">
        <v>6280</v>
      </c>
      <c r="B1446" s="15" t="s">
        <v>6281</v>
      </c>
      <c r="C1446" s="15" t="s">
        <v>6281</v>
      </c>
      <c r="D1446" s="15" t="s">
        <v>6347</v>
      </c>
      <c r="E1446" s="15" t="s">
        <v>6348</v>
      </c>
      <c r="F1446" s="39">
        <v>29790</v>
      </c>
      <c r="G1446" s="15">
        <v>1</v>
      </c>
      <c r="H1446" s="15" t="s">
        <v>5690</v>
      </c>
      <c r="I1446" s="15" t="s">
        <v>6298</v>
      </c>
      <c r="J1446" s="15" t="s">
        <v>6349</v>
      </c>
      <c r="K1446" s="15" t="s">
        <v>6350</v>
      </c>
      <c r="L1446" s="40" t="s">
        <v>5</v>
      </c>
      <c r="M1446" s="39"/>
      <c r="N1446" s="41" t="s">
        <v>2687</v>
      </c>
      <c r="O1446" s="39">
        <v>44774</v>
      </c>
      <c r="P1446" s="40">
        <v>1</v>
      </c>
      <c r="Q1446" s="40">
        <v>1</v>
      </c>
      <c r="R1446" s="40" t="str">
        <f>IFERROR(VLOOKUP(Tabla2[[#This Row],[CONTRATISTA PRNCIPAL]],Hoja1!$L$5:$M$9,2,FALSE),"CJV")</f>
        <v>CJV</v>
      </c>
      <c r="S1446" s="40" t="str">
        <f>IF(Tabla2[[#This Row],[EMPRESA]]=Tabla2[[#This Row],[CONTRATISTA PRNCIPAL]],"Principal","Secundaria")</f>
        <v>Principal</v>
      </c>
      <c r="T1446" s="42">
        <f>IFERROR(1/COUNTIF(Tabla2[CONTRATISTA PRNCIPAL],Tabla2[[#This Row],[CONTRATISTA PRNCIPAL]]),0)</f>
        <v>0.021739130434782608</v>
      </c>
      <c r="U1446" s="43">
        <f>IF(((TODAY()-Tabla2[[#This Row],[FECHA NACIMIENTO]])/365)&lt;18,"Corregir", IF(((TODAY()-Tabla2[[#This Row],[FECHA NACIMIENTO]])/365)&gt;80, "Corregir",ROUNDDOWN(((TODAY()-Tabla2[[#This Row],[FECHA NACIMIENTO]])/365),0)))</f>
        <v>42</v>
      </c>
      <c r="V14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46" s="44" t="str">
        <f>+IF(Tabla2[[#This Row],[Edad]]="Corregir","Corregir","Ok")</f>
        <v>Ok</v>
      </c>
      <c r="X1446" s="42" t="str">
        <f>+IFERROR(VLOOKUP(Tabla2[[#This Row],[DISTRITO SEGÚN DNI]],Hoja1!$A$2:$B$32,2,FALSE),"No")</f>
        <v>No</v>
      </c>
      <c r="Y1446" s="42" t="str">
        <f>IF(OR(LOWER(Tabla2[[#This Row],[GENERO]])="masculino", LOWER(Tabla2[[#This Row],[GENERO]])="femenino"),"OK","Corregir")</f>
        <v>OK</v>
      </c>
      <c r="Z1446" s="42" t="str">
        <f>+IF(Tabla2[[#This Row],[Nro. DNI / CE]]="","Corregir",IF(LEN(Tabla2[[#This Row],[Nro. DNI / CE]])&gt;=8,"OK","Corregir"))</f>
        <v>OK</v>
      </c>
      <c r="AA1446" s="42">
        <f>COUNTIF(Tabla2[APELLIDOS Y NOMBRES],Tabla2[[#This Row],[APELLIDOS Y NOMBRES]])</f>
        <v>1</v>
      </c>
      <c r="AB1446" s="42">
        <f>IF(Tabla2[[#This Row],[Trabajador]]&gt;1,1/Tabla2[[#This Row],[Trabajador]],Tabla2[[#This Row],[Trabajador]])</f>
        <v>1</v>
      </c>
      <c r="AC1446" t="str">
        <f>+IFERROR(IF(Tabla2[[#This Row],[FECHA CESE/BAJA]]="","No Aplica",IF(AND(MONTH(Tabla2[[#This Row],[FECHA CESE/BAJA]])=MONTH(TODAY()-30),YEAR(Tabla2[[#This Row],[FECHA CESE/BAJA]])=YEAR(TODAY())),MONTH(TODAY()-30)&amp;"-"&amp;YEAR(TODAY()),"Borrar")),"No aplica")</f>
        <v>No Aplica</v>
      </c>
      <c r="AD1446" t="str">
        <f>+IFERROR(IF(Tabla2[[#This Row],[FECHA INICIO DE LABORES EN OBRA]]="","No Aplica",IF(AND(MONTH(Tabla2[[#This Row],[FECHA INICIO DE LABORES EN OBRA]])=MONTH(TODAY()-30),YEAR(Tabla2[[#This Row],[FECHA INICIO DE LABORES EN OBRA]])=YEAR(TODAY())),MONTH(TODAY()-30)&amp;"-"&amp;YEAR(TODAY()),"No Aplica")),"No Aplica")</f>
        <v>No Aplica</v>
      </c>
    </row>
    <row r="1447" ht="15" customHeight="1" spans="1:30" x14ac:dyDescent="0.25">
      <c r="A1447" s="13" t="s">
        <v>6280</v>
      </c>
      <c r="B1447" s="15" t="s">
        <v>6281</v>
      </c>
      <c r="C1447" s="15" t="s">
        <v>6281</v>
      </c>
      <c r="D1447" s="15">
        <v>41190172</v>
      </c>
      <c r="E1447" s="15" t="s">
        <v>6351</v>
      </c>
      <c r="F1447" s="39">
        <v>30054</v>
      </c>
      <c r="G1447" s="15">
        <v>1</v>
      </c>
      <c r="H1447" s="15" t="s">
        <v>5690</v>
      </c>
      <c r="I1447" s="15" t="s">
        <v>6334</v>
      </c>
      <c r="J1447" s="15" t="s">
        <v>6352</v>
      </c>
      <c r="K1447" s="15" t="s">
        <v>2162</v>
      </c>
      <c r="L1447" s="40" t="s">
        <v>5</v>
      </c>
      <c r="M1447" s="39"/>
      <c r="N1447" s="41" t="s">
        <v>2687</v>
      </c>
      <c r="O1447" s="39">
        <v>44735</v>
      </c>
      <c r="P1447" s="40">
        <v>1</v>
      </c>
      <c r="Q1447" s="40">
        <v>1</v>
      </c>
      <c r="R1447" s="40" t="str">
        <f>IFERROR(VLOOKUP(Tabla2[[#This Row],[CONTRATISTA PRNCIPAL]],Hoja1!$L$5:$M$9,2,FALSE),"CJV")</f>
        <v>CJV</v>
      </c>
      <c r="S1447" s="40" t="str">
        <f>IF(Tabla2[[#This Row],[EMPRESA]]=Tabla2[[#This Row],[CONTRATISTA PRNCIPAL]],"Principal","Secundaria")</f>
        <v>Principal</v>
      </c>
      <c r="T1447" s="42">
        <f>IFERROR(1/COUNTIF(Tabla2[CONTRATISTA PRNCIPAL],Tabla2[[#This Row],[CONTRATISTA PRNCIPAL]]),0)</f>
        <v>0.021739130434782608</v>
      </c>
      <c r="U1447" s="43">
        <f>IF(((TODAY()-Tabla2[[#This Row],[FECHA NACIMIENTO]])/365)&lt;18,"Corregir", IF(((TODAY()-Tabla2[[#This Row],[FECHA NACIMIENTO]])/365)&gt;80, "Corregir",ROUNDDOWN(((TODAY()-Tabla2[[#This Row],[FECHA NACIMIENTO]])/365),0)))</f>
        <v>41</v>
      </c>
      <c r="V14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47" s="44" t="str">
        <f>+IF(Tabla2[[#This Row],[Edad]]="Corregir","Corregir","Ok")</f>
        <v>Ok</v>
      </c>
      <c r="X1447" s="42" t="str">
        <f>+IFERROR(VLOOKUP(Tabla2[[#This Row],[DISTRITO SEGÚN DNI]],Hoja1!$A$2:$B$32,2,FALSE),"No")</f>
        <v>No</v>
      </c>
      <c r="Y1447" s="42" t="str">
        <f>IF(OR(LOWER(Tabla2[[#This Row],[GENERO]])="masculino", LOWER(Tabla2[[#This Row],[GENERO]])="femenino"),"OK","Corregir")</f>
        <v>OK</v>
      </c>
      <c r="Z1447" s="42" t="str">
        <f>+IF(Tabla2[[#This Row],[Nro. DNI / CE]]="","Corregir",IF(LEN(Tabla2[[#This Row],[Nro. DNI / CE]])&gt;=8,"OK","Corregir"))</f>
        <v>OK</v>
      </c>
      <c r="AA1447" s="42">
        <f>COUNTIF(Tabla2[APELLIDOS Y NOMBRES],Tabla2[[#This Row],[APELLIDOS Y NOMBRES]])</f>
        <v>1</v>
      </c>
      <c r="AB1447" s="42">
        <f>IF(Tabla2[[#This Row],[Trabajador]]&gt;1,1/Tabla2[[#This Row],[Trabajador]],Tabla2[[#This Row],[Trabajador]])</f>
        <v>1</v>
      </c>
      <c r="AC1447" t="str">
        <f>+IFERROR(IF(Tabla2[[#This Row],[FECHA CESE/BAJA]]="","No Aplica",IF(AND(MONTH(Tabla2[[#This Row],[FECHA CESE/BAJA]])=MONTH(TODAY()-30),YEAR(Tabla2[[#This Row],[FECHA CESE/BAJA]])=YEAR(TODAY())),MONTH(TODAY()-30)&amp;"-"&amp;YEAR(TODAY()),"Borrar")),"No aplica")</f>
        <v>No Aplica</v>
      </c>
      <c r="AD1447" t="str">
        <f>+IFERROR(IF(Tabla2[[#This Row],[FECHA INICIO DE LABORES EN OBRA]]="","No Aplica",IF(AND(MONTH(Tabla2[[#This Row],[FECHA INICIO DE LABORES EN OBRA]])=MONTH(TODAY()-30),YEAR(Tabla2[[#This Row],[FECHA INICIO DE LABORES EN OBRA]])=YEAR(TODAY())),MONTH(TODAY()-30)&amp;"-"&amp;YEAR(TODAY()),"No Aplica")),"No Aplica")</f>
        <v>No Aplica</v>
      </c>
    </row>
    <row r="1448" ht="15" customHeight="1" spans="1:30" x14ac:dyDescent="0.25">
      <c r="A1448" s="13" t="s">
        <v>6280</v>
      </c>
      <c r="B1448" s="15" t="s">
        <v>6281</v>
      </c>
      <c r="C1448" s="15" t="s">
        <v>6281</v>
      </c>
      <c r="D1448" s="15">
        <v>44251704</v>
      </c>
      <c r="E1448" s="15" t="s">
        <v>124</v>
      </c>
      <c r="F1448" s="39">
        <v>31868</v>
      </c>
      <c r="G1448" s="15">
        <v>1</v>
      </c>
      <c r="H1448" s="15" t="s">
        <v>5690</v>
      </c>
      <c r="I1448" s="15" t="s">
        <v>6353</v>
      </c>
      <c r="J1448" s="15" t="s">
        <v>6354</v>
      </c>
      <c r="K1448" s="15" t="s">
        <v>2017</v>
      </c>
      <c r="L1448" s="40" t="s">
        <v>5</v>
      </c>
      <c r="M1448" s="39"/>
      <c r="N1448" s="41" t="s">
        <v>2687</v>
      </c>
      <c r="O1448" s="39">
        <v>44453</v>
      </c>
      <c r="P1448" s="40">
        <v>3</v>
      </c>
      <c r="Q1448" s="40">
        <v>1</v>
      </c>
      <c r="R1448" s="40" t="str">
        <f>IFERROR(VLOOKUP(Tabla2[[#This Row],[CONTRATISTA PRNCIPAL]],Hoja1!$L$5:$M$9,2,FALSE),"CJV")</f>
        <v>CJV</v>
      </c>
      <c r="S1448" s="40" t="str">
        <f>IF(Tabla2[[#This Row],[EMPRESA]]=Tabla2[[#This Row],[CONTRATISTA PRNCIPAL]],"Principal","Secundaria")</f>
        <v>Principal</v>
      </c>
      <c r="T1448" s="42">
        <f>IFERROR(1/COUNTIF(Tabla2[CONTRATISTA PRNCIPAL],Tabla2[[#This Row],[CONTRATISTA PRNCIPAL]]),0)</f>
        <v>0.021739130434782608</v>
      </c>
      <c r="U1448" s="43">
        <f>IF(((TODAY()-Tabla2[[#This Row],[FECHA NACIMIENTO]])/365)&lt;18,"Corregir", IF(((TODAY()-Tabla2[[#This Row],[FECHA NACIMIENTO]])/365)&gt;80, "Corregir",ROUNDDOWN(((TODAY()-Tabla2[[#This Row],[FECHA NACIMIENTO]])/365),0)))</f>
        <v>36</v>
      </c>
      <c r="V14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48" s="44" t="str">
        <f>+IF(Tabla2[[#This Row],[Edad]]="Corregir","Corregir","Ok")</f>
        <v>Ok</v>
      </c>
      <c r="X1448" s="42" t="str">
        <f>+IFERROR(VLOOKUP(Tabla2[[#This Row],[DISTRITO SEGÚN DNI]],Hoja1!$A$2:$B$32,2,FALSE),"No")</f>
        <v>SANTA ANITA</v>
      </c>
      <c r="Y1448" s="42" t="str">
        <f>IF(OR(LOWER(Tabla2[[#This Row],[GENERO]])="masculino", LOWER(Tabla2[[#This Row],[GENERO]])="femenino"),"OK","Corregir")</f>
        <v>OK</v>
      </c>
      <c r="Z1448" s="42" t="str">
        <f>+IF(Tabla2[[#This Row],[Nro. DNI / CE]]="","Corregir",IF(LEN(Tabla2[[#This Row],[Nro. DNI / CE]])&gt;=8,"OK","Corregir"))</f>
        <v>OK</v>
      </c>
      <c r="AA1448" s="42">
        <f>COUNTIF(Tabla2[APELLIDOS Y NOMBRES],Tabla2[[#This Row],[APELLIDOS Y NOMBRES]])</f>
        <v>1</v>
      </c>
      <c r="AB1448" s="42">
        <f>IF(Tabla2[[#This Row],[Trabajador]]&gt;1,1/Tabla2[[#This Row],[Trabajador]],Tabla2[[#This Row],[Trabajador]])</f>
        <v>1</v>
      </c>
      <c r="AC1448" t="str">
        <f>+IFERROR(IF(Tabla2[[#This Row],[FECHA CESE/BAJA]]="","No Aplica",IF(AND(MONTH(Tabla2[[#This Row],[FECHA CESE/BAJA]])=MONTH(TODAY()-30),YEAR(Tabla2[[#This Row],[FECHA CESE/BAJA]])=YEAR(TODAY())),MONTH(TODAY()-30)&amp;"-"&amp;YEAR(TODAY()),"Borrar")),"No aplica")</f>
        <v>No Aplica</v>
      </c>
      <c r="AD1448" t="str">
        <f>+IFERROR(IF(Tabla2[[#This Row],[FECHA INICIO DE LABORES EN OBRA]]="","No Aplica",IF(AND(MONTH(Tabla2[[#This Row],[FECHA INICIO DE LABORES EN OBRA]])=MONTH(TODAY()-30),YEAR(Tabla2[[#This Row],[FECHA INICIO DE LABORES EN OBRA]])=YEAR(TODAY())),MONTH(TODAY()-30)&amp;"-"&amp;YEAR(TODAY()),"No Aplica")),"No Aplica")</f>
        <v>No Aplica</v>
      </c>
    </row>
    <row r="1449" ht="15" customHeight="1" spans="1:30" x14ac:dyDescent="0.25">
      <c r="A1449" s="13" t="s">
        <v>6280</v>
      </c>
      <c r="B1449" s="15" t="s">
        <v>6281</v>
      </c>
      <c r="C1449" s="15" t="s">
        <v>6281</v>
      </c>
      <c r="D1449" s="15" t="s">
        <v>1016</v>
      </c>
      <c r="E1449" s="15" t="s">
        <v>1017</v>
      </c>
      <c r="F1449" s="39">
        <v>35363</v>
      </c>
      <c r="G1449" s="15">
        <v>1</v>
      </c>
      <c r="H1449" s="15" t="s">
        <v>5690</v>
      </c>
      <c r="I1449" s="15" t="s">
        <v>6283</v>
      </c>
      <c r="J1449" s="15" t="s">
        <v>6355</v>
      </c>
      <c r="K1449" s="15" t="s">
        <v>27</v>
      </c>
      <c r="L1449" s="40" t="s">
        <v>5</v>
      </c>
      <c r="M1449" s="39"/>
      <c r="N1449" s="41" t="s">
        <v>2687</v>
      </c>
      <c r="O1449" s="39">
        <v>44840</v>
      </c>
      <c r="P1449" s="40">
        <v>1</v>
      </c>
      <c r="Q1449" s="40">
        <v>1</v>
      </c>
      <c r="R1449" s="40" t="str">
        <f>IFERROR(VLOOKUP(Tabla2[[#This Row],[CONTRATISTA PRNCIPAL]],Hoja1!$L$5:$M$9,2,FALSE),"CJV")</f>
        <v>CJV</v>
      </c>
      <c r="S1449" s="40" t="str">
        <f>IF(Tabla2[[#This Row],[EMPRESA]]=Tabla2[[#This Row],[CONTRATISTA PRNCIPAL]],"Principal","Secundaria")</f>
        <v>Principal</v>
      </c>
      <c r="T1449" s="42">
        <f>IFERROR(1/COUNTIF(Tabla2[CONTRATISTA PRNCIPAL],Tabla2[[#This Row],[CONTRATISTA PRNCIPAL]]),0)</f>
        <v>0.021739130434782608</v>
      </c>
      <c r="U1449" s="43">
        <f>IF(((TODAY()-Tabla2[[#This Row],[FECHA NACIMIENTO]])/365)&lt;18,"Corregir", IF(((TODAY()-Tabla2[[#This Row],[FECHA NACIMIENTO]])/365)&gt;80, "Corregir",ROUNDDOWN(((TODAY()-Tabla2[[#This Row],[FECHA NACIMIENTO]])/365),0)))</f>
        <v>26</v>
      </c>
      <c r="V14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49" s="44" t="str">
        <f>+IF(Tabla2[[#This Row],[Edad]]="Corregir","Corregir","Ok")</f>
        <v>Ok</v>
      </c>
      <c r="X1449" s="42" t="str">
        <f>+IFERROR(VLOOKUP(Tabla2[[#This Row],[DISTRITO SEGÚN DNI]],Hoja1!$A$2:$B$32,2,FALSE),"No")</f>
        <v>CALLAO</v>
      </c>
      <c r="Y1449" s="42" t="str">
        <f>IF(OR(LOWER(Tabla2[[#This Row],[GENERO]])="masculino", LOWER(Tabla2[[#This Row],[GENERO]])="femenino"),"OK","Corregir")</f>
        <v>OK</v>
      </c>
      <c r="Z1449" s="42" t="str">
        <f>+IF(Tabla2[[#This Row],[Nro. DNI / CE]]="","Corregir",IF(LEN(Tabla2[[#This Row],[Nro. DNI / CE]])&gt;=8,"OK","Corregir"))</f>
        <v>OK</v>
      </c>
      <c r="AA1449" s="42">
        <f>COUNTIF(Tabla2[APELLIDOS Y NOMBRES],Tabla2[[#This Row],[APELLIDOS Y NOMBRES]])</f>
        <v>1</v>
      </c>
      <c r="AB1449" s="42">
        <f>IF(Tabla2[[#This Row],[Trabajador]]&gt;1,1/Tabla2[[#This Row],[Trabajador]],Tabla2[[#This Row],[Trabajador]])</f>
        <v>1</v>
      </c>
      <c r="AC1449" t="str">
        <f>+IFERROR(IF(Tabla2[[#This Row],[FECHA CESE/BAJA]]="","No Aplica",IF(AND(MONTH(Tabla2[[#This Row],[FECHA CESE/BAJA]])=MONTH(TODAY()-30),YEAR(Tabla2[[#This Row],[FECHA CESE/BAJA]])=YEAR(TODAY())),MONTH(TODAY()-30)&amp;"-"&amp;YEAR(TODAY()),"Borrar")),"No aplica")</f>
        <v>No Aplica</v>
      </c>
      <c r="AD1449" t="str">
        <f>+IFERROR(IF(Tabla2[[#This Row],[FECHA INICIO DE LABORES EN OBRA]]="","No Aplica",IF(AND(MONTH(Tabla2[[#This Row],[FECHA INICIO DE LABORES EN OBRA]])=MONTH(TODAY()-30),YEAR(Tabla2[[#This Row],[FECHA INICIO DE LABORES EN OBRA]])=YEAR(TODAY())),MONTH(TODAY()-30)&amp;"-"&amp;YEAR(TODAY()),"No Aplica")),"No Aplica")</f>
        <v>No Aplica</v>
      </c>
    </row>
    <row r="1450" ht="15" customHeight="1" spans="1:30" x14ac:dyDescent="0.25">
      <c r="A1450" s="13" t="s">
        <v>6280</v>
      </c>
      <c r="B1450" s="15" t="s">
        <v>6281</v>
      </c>
      <c r="C1450" s="15" t="s">
        <v>6281</v>
      </c>
      <c r="D1450" s="15" t="s">
        <v>6356</v>
      </c>
      <c r="E1450" s="15" t="s">
        <v>6357</v>
      </c>
      <c r="F1450" s="39">
        <v>33891</v>
      </c>
      <c r="G1450" s="15">
        <v>1</v>
      </c>
      <c r="H1450" s="15" t="s">
        <v>2541</v>
      </c>
      <c r="I1450" s="15" t="s">
        <v>6293</v>
      </c>
      <c r="J1450" s="15" t="s">
        <v>6358</v>
      </c>
      <c r="K1450" s="15" t="s">
        <v>2182</v>
      </c>
      <c r="L1450" s="40" t="s">
        <v>6</v>
      </c>
      <c r="M1450" s="39"/>
      <c r="N1450" s="41" t="s">
        <v>2687</v>
      </c>
      <c r="O1450" s="39">
        <v>44838</v>
      </c>
      <c r="P1450" s="40">
        <v>1</v>
      </c>
      <c r="Q1450" s="40">
        <v>1</v>
      </c>
      <c r="R1450" s="40" t="str">
        <f>IFERROR(VLOOKUP(Tabla2[[#This Row],[CONTRATISTA PRNCIPAL]],Hoja1!$L$5:$M$9,2,FALSE),"CJV")</f>
        <v>CJV</v>
      </c>
      <c r="S1450" s="40" t="str">
        <f>IF(Tabla2[[#This Row],[EMPRESA]]=Tabla2[[#This Row],[CONTRATISTA PRNCIPAL]],"Principal","Secundaria")</f>
        <v>Principal</v>
      </c>
      <c r="T1450" s="42">
        <f>IFERROR(1/COUNTIF(Tabla2[CONTRATISTA PRNCIPAL],Tabla2[[#This Row],[CONTRATISTA PRNCIPAL]]),0)</f>
        <v>0.021739130434782608</v>
      </c>
      <c r="U1450" s="43">
        <f>IF(((TODAY()-Tabla2[[#This Row],[FECHA NACIMIENTO]])/365)&lt;18,"Corregir", IF(((TODAY()-Tabla2[[#This Row],[FECHA NACIMIENTO]])/365)&gt;80, "Corregir",ROUNDDOWN(((TODAY()-Tabla2[[#This Row],[FECHA NACIMIENTO]])/365),0)))</f>
        <v>30</v>
      </c>
      <c r="V14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50" s="44" t="str">
        <f>+IF(Tabla2[[#This Row],[Edad]]="Corregir","Corregir","Ok")</f>
        <v>Ok</v>
      </c>
      <c r="X1450" s="42" t="str">
        <f>+IFERROR(VLOOKUP(Tabla2[[#This Row],[DISTRITO SEGÚN DNI]],Hoja1!$A$2:$B$32,2,FALSE),"No")</f>
        <v>No</v>
      </c>
      <c r="Y1450" s="42" t="str">
        <f>IF(OR(LOWER(Tabla2[[#This Row],[GENERO]])="masculino", LOWER(Tabla2[[#This Row],[GENERO]])="femenino"),"OK","Corregir")</f>
        <v>OK</v>
      </c>
      <c r="Z1450" s="42" t="str">
        <f>+IF(Tabla2[[#This Row],[Nro. DNI / CE]]="","Corregir",IF(LEN(Tabla2[[#This Row],[Nro. DNI / CE]])&gt;=8,"OK","Corregir"))</f>
        <v>OK</v>
      </c>
      <c r="AA1450" s="42">
        <f>COUNTIF(Tabla2[APELLIDOS Y NOMBRES],Tabla2[[#This Row],[APELLIDOS Y NOMBRES]])</f>
        <v>1</v>
      </c>
      <c r="AB1450" s="42">
        <f>IF(Tabla2[[#This Row],[Trabajador]]&gt;1,1/Tabla2[[#This Row],[Trabajador]],Tabla2[[#This Row],[Trabajador]])</f>
        <v>1</v>
      </c>
      <c r="AC1450" t="str">
        <f>+IFERROR(IF(Tabla2[[#This Row],[FECHA CESE/BAJA]]="","No Aplica",IF(AND(MONTH(Tabla2[[#This Row],[FECHA CESE/BAJA]])=MONTH(TODAY()-30),YEAR(Tabla2[[#This Row],[FECHA CESE/BAJA]])=YEAR(TODAY())),MONTH(TODAY()-30)&amp;"-"&amp;YEAR(TODAY()),"Borrar")),"No aplica")</f>
        <v>No Aplica</v>
      </c>
      <c r="AD1450" t="str">
        <f>+IFERROR(IF(Tabla2[[#This Row],[FECHA INICIO DE LABORES EN OBRA]]="","No Aplica",IF(AND(MONTH(Tabla2[[#This Row],[FECHA INICIO DE LABORES EN OBRA]])=MONTH(TODAY()-30),YEAR(Tabla2[[#This Row],[FECHA INICIO DE LABORES EN OBRA]])=YEAR(TODAY())),MONTH(TODAY()-30)&amp;"-"&amp;YEAR(TODAY()),"No Aplica")),"No Aplica")</f>
        <v>No Aplica</v>
      </c>
    </row>
    <row r="1451" ht="15" customHeight="1" spans="1:30" x14ac:dyDescent="0.25">
      <c r="A1451" s="13" t="s">
        <v>6280</v>
      </c>
      <c r="B1451" s="15" t="s">
        <v>6281</v>
      </c>
      <c r="C1451" s="15" t="s">
        <v>6281</v>
      </c>
      <c r="D1451" s="15" t="s">
        <v>6359</v>
      </c>
      <c r="E1451" s="15" t="s">
        <v>6360</v>
      </c>
      <c r="F1451" s="39">
        <v>31932</v>
      </c>
      <c r="G1451" s="15">
        <v>1</v>
      </c>
      <c r="H1451" s="15" t="s">
        <v>5690</v>
      </c>
      <c r="I1451" s="15" t="s">
        <v>6283</v>
      </c>
      <c r="J1451" s="15" t="s">
        <v>6361</v>
      </c>
      <c r="K1451" s="15" t="s">
        <v>2272</v>
      </c>
      <c r="L1451" s="40" t="s">
        <v>5</v>
      </c>
      <c r="M1451" s="39"/>
      <c r="N1451" s="41" t="s">
        <v>2687</v>
      </c>
      <c r="O1451" s="39">
        <v>44869</v>
      </c>
      <c r="P1451" s="40">
        <v>1</v>
      </c>
      <c r="Q1451" s="40">
        <v>1</v>
      </c>
      <c r="R1451" s="40" t="str">
        <f>IFERROR(VLOOKUP(Tabla2[[#This Row],[CONTRATISTA PRNCIPAL]],Hoja1!$L$5:$M$9,2,FALSE),"CJV")</f>
        <v>CJV</v>
      </c>
      <c r="S1451" s="40" t="str">
        <f>IF(Tabla2[[#This Row],[EMPRESA]]=Tabla2[[#This Row],[CONTRATISTA PRNCIPAL]],"Principal","Secundaria")</f>
        <v>Principal</v>
      </c>
      <c r="T1451" s="42">
        <f>IFERROR(1/COUNTIF(Tabla2[CONTRATISTA PRNCIPAL],Tabla2[[#This Row],[CONTRATISTA PRNCIPAL]]),0)</f>
        <v>0.021739130434782608</v>
      </c>
      <c r="U1451" s="43">
        <f>IF(((TODAY()-Tabla2[[#This Row],[FECHA NACIMIENTO]])/365)&lt;18,"Corregir", IF(((TODAY()-Tabla2[[#This Row],[FECHA NACIMIENTO]])/365)&gt;80, "Corregir",ROUNDDOWN(((TODAY()-Tabla2[[#This Row],[FECHA NACIMIENTO]])/365),0)))</f>
        <v>36</v>
      </c>
      <c r="V14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51" s="44" t="str">
        <f>+IF(Tabla2[[#This Row],[Edad]]="Corregir","Corregir","Ok")</f>
        <v>Ok</v>
      </c>
      <c r="X1451" s="42" t="str">
        <f>+IFERROR(VLOOKUP(Tabla2[[#This Row],[DISTRITO SEGÚN DNI]],Hoja1!$A$2:$B$32,2,FALSE),"No")</f>
        <v>No</v>
      </c>
      <c r="Y1451" s="42" t="str">
        <f>IF(OR(LOWER(Tabla2[[#This Row],[GENERO]])="masculino", LOWER(Tabla2[[#This Row],[GENERO]])="femenino"),"OK","Corregir")</f>
        <v>OK</v>
      </c>
      <c r="Z1451" s="42" t="str">
        <f>+IF(Tabla2[[#This Row],[Nro. DNI / CE]]="","Corregir",IF(LEN(Tabla2[[#This Row],[Nro. DNI / CE]])&gt;=8,"OK","Corregir"))</f>
        <v>OK</v>
      </c>
      <c r="AA1451" s="42">
        <f>COUNTIF(Tabla2[APELLIDOS Y NOMBRES],Tabla2[[#This Row],[APELLIDOS Y NOMBRES]])</f>
        <v>1</v>
      </c>
      <c r="AB1451" s="42">
        <f>IF(Tabla2[[#This Row],[Trabajador]]&gt;1,1/Tabla2[[#This Row],[Trabajador]],Tabla2[[#This Row],[Trabajador]])</f>
        <v>1</v>
      </c>
      <c r="AC1451" t="str">
        <f>+IFERROR(IF(Tabla2[[#This Row],[FECHA CESE/BAJA]]="","No Aplica",IF(AND(MONTH(Tabla2[[#This Row],[FECHA CESE/BAJA]])=MONTH(TODAY()-30),YEAR(Tabla2[[#This Row],[FECHA CESE/BAJA]])=YEAR(TODAY())),MONTH(TODAY()-30)&amp;"-"&amp;YEAR(TODAY()),"Borrar")),"No aplica")</f>
        <v>No Aplica</v>
      </c>
      <c r="AD1451" t="str">
        <f>+IFERROR(IF(Tabla2[[#This Row],[FECHA INICIO DE LABORES EN OBRA]]="","No Aplica",IF(AND(MONTH(Tabla2[[#This Row],[FECHA INICIO DE LABORES EN OBRA]])=MONTH(TODAY()-30),YEAR(Tabla2[[#This Row],[FECHA INICIO DE LABORES EN OBRA]])=YEAR(TODAY())),MONTH(TODAY()-30)&amp;"-"&amp;YEAR(TODAY()),"No Aplica")),"No Aplica")</f>
        <v>No Aplica</v>
      </c>
    </row>
    <row r="1452" ht="15" customHeight="1" spans="1:30" x14ac:dyDescent="0.25">
      <c r="A1452" s="13" t="s">
        <v>6280</v>
      </c>
      <c r="B1452" s="15" t="s">
        <v>6281</v>
      </c>
      <c r="C1452" s="15" t="s">
        <v>6281</v>
      </c>
      <c r="D1452" s="15" t="s">
        <v>1030</v>
      </c>
      <c r="E1452" s="15" t="s">
        <v>1031</v>
      </c>
      <c r="F1452" s="39">
        <v>27271</v>
      </c>
      <c r="G1452" s="15">
        <v>1</v>
      </c>
      <c r="H1452" s="15" t="s">
        <v>5690</v>
      </c>
      <c r="I1452" s="15" t="s">
        <v>6293</v>
      </c>
      <c r="J1452" s="15" t="s">
        <v>6362</v>
      </c>
      <c r="K1452" s="15" t="s">
        <v>26</v>
      </c>
      <c r="L1452" s="40" t="s">
        <v>6</v>
      </c>
      <c r="M1452" s="39"/>
      <c r="N1452" s="41" t="s">
        <v>2687</v>
      </c>
      <c r="O1452" s="39">
        <v>44925</v>
      </c>
      <c r="P1452" s="40">
        <v>1</v>
      </c>
      <c r="Q1452" s="40">
        <v>1</v>
      </c>
      <c r="R1452" s="40" t="str">
        <f>IFERROR(VLOOKUP(Tabla2[[#This Row],[CONTRATISTA PRNCIPAL]],Hoja1!$L$5:$M$9,2,FALSE),"CJV")</f>
        <v>CJV</v>
      </c>
      <c r="S1452" s="40" t="str">
        <f>IF(Tabla2[[#This Row],[EMPRESA]]=Tabla2[[#This Row],[CONTRATISTA PRNCIPAL]],"Principal","Secundaria")</f>
        <v>Principal</v>
      </c>
      <c r="T1452" s="42">
        <f>IFERROR(1/COUNTIF(Tabla2[CONTRATISTA PRNCIPAL],Tabla2[[#This Row],[CONTRATISTA PRNCIPAL]]),0)</f>
        <v>0.021739130434782608</v>
      </c>
      <c r="U1452" s="43">
        <f>IF(((TODAY()-Tabla2[[#This Row],[FECHA NACIMIENTO]])/365)&lt;18,"Corregir", IF(((TODAY()-Tabla2[[#This Row],[FECHA NACIMIENTO]])/365)&gt;80, "Corregir",ROUNDDOWN(((TODAY()-Tabla2[[#This Row],[FECHA NACIMIENTO]])/365),0)))</f>
        <v>49</v>
      </c>
      <c r="V14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52" s="44" t="str">
        <f>+IF(Tabla2[[#This Row],[Edad]]="Corregir","Corregir","Ok")</f>
        <v>Ok</v>
      </c>
      <c r="X1452" s="42" t="str">
        <f>+IFERROR(VLOOKUP(Tabla2[[#This Row],[DISTRITO SEGÚN DNI]],Hoja1!$A$2:$B$32,2,FALSE),"No")</f>
        <v>EL AGUSTINO</v>
      </c>
      <c r="Y1452" s="42" t="str">
        <f>IF(OR(LOWER(Tabla2[[#This Row],[GENERO]])="masculino", LOWER(Tabla2[[#This Row],[GENERO]])="femenino"),"OK","Corregir")</f>
        <v>OK</v>
      </c>
      <c r="Z1452" s="42" t="str">
        <f>+IF(Tabla2[[#This Row],[Nro. DNI / CE]]="","Corregir",IF(LEN(Tabla2[[#This Row],[Nro. DNI / CE]])&gt;=8,"OK","Corregir"))</f>
        <v>OK</v>
      </c>
      <c r="AA1452" s="42">
        <f>COUNTIF(Tabla2[APELLIDOS Y NOMBRES],Tabla2[[#This Row],[APELLIDOS Y NOMBRES]])</f>
        <v>1</v>
      </c>
      <c r="AB1452" s="42">
        <f>IF(Tabla2[[#This Row],[Trabajador]]&gt;1,1/Tabla2[[#This Row],[Trabajador]],Tabla2[[#This Row],[Trabajador]])</f>
        <v>1</v>
      </c>
      <c r="AC1452" t="str">
        <f>+IFERROR(IF(Tabla2[[#This Row],[FECHA CESE/BAJA]]="","No Aplica",IF(AND(MONTH(Tabla2[[#This Row],[FECHA CESE/BAJA]])=MONTH(TODAY()-30),YEAR(Tabla2[[#This Row],[FECHA CESE/BAJA]])=YEAR(TODAY())),MONTH(TODAY()-30)&amp;"-"&amp;YEAR(TODAY()),"Borrar")),"No aplica")</f>
        <v>No Aplica</v>
      </c>
      <c r="AD1452" t="str">
        <f>+IFERROR(IF(Tabla2[[#This Row],[FECHA INICIO DE LABORES EN OBRA]]="","No Aplica",IF(AND(MONTH(Tabla2[[#This Row],[FECHA INICIO DE LABORES EN OBRA]])=MONTH(TODAY()-30),YEAR(Tabla2[[#This Row],[FECHA INICIO DE LABORES EN OBRA]])=YEAR(TODAY())),MONTH(TODAY()-30)&amp;"-"&amp;YEAR(TODAY()),"No Aplica")),"No Aplica")</f>
        <v>No Aplica</v>
      </c>
    </row>
    <row r="1453" ht="15" customHeight="1" spans="1:30" x14ac:dyDescent="0.25">
      <c r="A1453" s="13" t="s">
        <v>6280</v>
      </c>
      <c r="B1453" s="15" t="s">
        <v>6281</v>
      </c>
      <c r="C1453" s="15" t="s">
        <v>6281</v>
      </c>
      <c r="D1453" s="15" t="s">
        <v>930</v>
      </c>
      <c r="E1453" s="15" t="s">
        <v>931</v>
      </c>
      <c r="F1453" s="39">
        <v>37812</v>
      </c>
      <c r="G1453" s="15">
        <v>1</v>
      </c>
      <c r="H1453" s="15" t="s">
        <v>5690</v>
      </c>
      <c r="I1453" s="15" t="s">
        <v>6283</v>
      </c>
      <c r="J1453" s="15" t="s">
        <v>6363</v>
      </c>
      <c r="K1453" s="15" t="s">
        <v>27</v>
      </c>
      <c r="L1453" s="40" t="s">
        <v>5</v>
      </c>
      <c r="M1453" s="39"/>
      <c r="N1453" s="41" t="s">
        <v>2687</v>
      </c>
      <c r="O1453" s="39">
        <v>44972</v>
      </c>
      <c r="P1453" s="40">
        <v>1</v>
      </c>
      <c r="Q1453" s="40">
        <v>1</v>
      </c>
      <c r="R1453" s="40" t="str">
        <f>IFERROR(VLOOKUP(Tabla2[[#This Row],[CONTRATISTA PRNCIPAL]],Hoja1!$L$5:$M$9,2,FALSE),"CJV")</f>
        <v>CJV</v>
      </c>
      <c r="S1453" s="40" t="str">
        <f>IF(Tabla2[[#This Row],[EMPRESA]]=Tabla2[[#This Row],[CONTRATISTA PRNCIPAL]],"Principal","Secundaria")</f>
        <v>Principal</v>
      </c>
      <c r="T1453" s="42">
        <f>IFERROR(1/COUNTIF(Tabla2[CONTRATISTA PRNCIPAL],Tabla2[[#This Row],[CONTRATISTA PRNCIPAL]]),0)</f>
        <v>0.021739130434782608</v>
      </c>
      <c r="U1453" s="43">
        <f>IF(((TODAY()-Tabla2[[#This Row],[FECHA NACIMIENTO]])/365)&lt;18,"Corregir", IF(((TODAY()-Tabla2[[#This Row],[FECHA NACIMIENTO]])/365)&gt;80, "Corregir",ROUNDDOWN(((TODAY()-Tabla2[[#This Row],[FECHA NACIMIENTO]])/365),0)))</f>
        <v>20</v>
      </c>
      <c r="V14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453" s="44" t="str">
        <f>+IF(Tabla2[[#This Row],[Edad]]="Corregir","Corregir","Ok")</f>
        <v>Ok</v>
      </c>
      <c r="X1453" s="42" t="str">
        <f>+IFERROR(VLOOKUP(Tabla2[[#This Row],[DISTRITO SEGÚN DNI]],Hoja1!$A$2:$B$32,2,FALSE),"No")</f>
        <v>CALLAO</v>
      </c>
      <c r="Y1453" s="42" t="str">
        <f>IF(OR(LOWER(Tabla2[[#This Row],[GENERO]])="masculino", LOWER(Tabla2[[#This Row],[GENERO]])="femenino"),"OK","Corregir")</f>
        <v>OK</v>
      </c>
      <c r="Z1453" s="42" t="str">
        <f>+IF(Tabla2[[#This Row],[Nro. DNI / CE]]="","Corregir",IF(LEN(Tabla2[[#This Row],[Nro. DNI / CE]])&gt;=8,"OK","Corregir"))</f>
        <v>OK</v>
      </c>
      <c r="AA1453" s="42">
        <f>COUNTIF(Tabla2[APELLIDOS Y NOMBRES],Tabla2[[#This Row],[APELLIDOS Y NOMBRES]])</f>
        <v>1</v>
      </c>
      <c r="AB1453" s="42">
        <f>IF(Tabla2[[#This Row],[Trabajador]]&gt;1,1/Tabla2[[#This Row],[Trabajador]],Tabla2[[#This Row],[Trabajador]])</f>
        <v>1</v>
      </c>
      <c r="AC1453" t="str">
        <f>+IFERROR(IF(Tabla2[[#This Row],[FECHA CESE/BAJA]]="","No Aplica",IF(AND(MONTH(Tabla2[[#This Row],[FECHA CESE/BAJA]])=MONTH(TODAY()-30),YEAR(Tabla2[[#This Row],[FECHA CESE/BAJA]])=YEAR(TODAY())),MONTH(TODAY()-30)&amp;"-"&amp;YEAR(TODAY()),"Borrar")),"No aplica")</f>
        <v>No Aplica</v>
      </c>
      <c r="AD1453" t="str">
        <f>+IFERROR(IF(Tabla2[[#This Row],[FECHA INICIO DE LABORES EN OBRA]]="","No Aplica",IF(AND(MONTH(Tabla2[[#This Row],[FECHA INICIO DE LABORES EN OBRA]])=MONTH(TODAY()-30),YEAR(Tabla2[[#This Row],[FECHA INICIO DE LABORES EN OBRA]])=YEAR(TODAY())),MONTH(TODAY()-30)&amp;"-"&amp;YEAR(TODAY()),"No Aplica")),"No Aplica")</f>
        <v>No Aplica</v>
      </c>
    </row>
    <row r="1454" ht="15" customHeight="1" spans="1:30" x14ac:dyDescent="0.25">
      <c r="A1454" s="13" t="s">
        <v>6280</v>
      </c>
      <c r="B1454" s="15" t="s">
        <v>6281</v>
      </c>
      <c r="C1454" s="15" t="s">
        <v>6281</v>
      </c>
      <c r="D1454" s="15" t="s">
        <v>958</v>
      </c>
      <c r="E1454" s="15" t="s">
        <v>959</v>
      </c>
      <c r="F1454" s="39">
        <v>36987</v>
      </c>
      <c r="G1454" s="15">
        <v>1</v>
      </c>
      <c r="H1454" s="15" t="s">
        <v>5690</v>
      </c>
      <c r="I1454" s="15" t="s">
        <v>6364</v>
      </c>
      <c r="J1454" s="15" t="s">
        <v>6365</v>
      </c>
      <c r="K1454" s="15" t="s">
        <v>27</v>
      </c>
      <c r="L1454" s="40" t="s">
        <v>5</v>
      </c>
      <c r="M1454" s="39"/>
      <c r="N1454" s="41" t="s">
        <v>2687</v>
      </c>
      <c r="O1454" s="39">
        <v>44988</v>
      </c>
      <c r="P1454" s="40">
        <v>1</v>
      </c>
      <c r="Q1454" s="40">
        <v>1</v>
      </c>
      <c r="R1454" s="40" t="str">
        <f>IFERROR(VLOOKUP(Tabla2[[#This Row],[CONTRATISTA PRNCIPAL]],Hoja1!$L$5:$M$9,2,FALSE),"CJV")</f>
        <v>CJV</v>
      </c>
      <c r="S1454" s="40" t="str">
        <f>IF(Tabla2[[#This Row],[EMPRESA]]=Tabla2[[#This Row],[CONTRATISTA PRNCIPAL]],"Principal","Secundaria")</f>
        <v>Principal</v>
      </c>
      <c r="T1454" s="42">
        <f>IFERROR(1/COUNTIF(Tabla2[CONTRATISTA PRNCIPAL],Tabla2[[#This Row],[CONTRATISTA PRNCIPAL]]),0)</f>
        <v>0.021739130434782608</v>
      </c>
      <c r="U1454" s="43">
        <f>IF(((TODAY()-Tabla2[[#This Row],[FECHA NACIMIENTO]])/365)&lt;18,"Corregir", IF(((TODAY()-Tabla2[[#This Row],[FECHA NACIMIENTO]])/365)&gt;80, "Corregir",ROUNDDOWN(((TODAY()-Tabla2[[#This Row],[FECHA NACIMIENTO]])/365),0)))</f>
        <v>22</v>
      </c>
      <c r="V14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454" s="44" t="str">
        <f>+IF(Tabla2[[#This Row],[Edad]]="Corregir","Corregir","Ok")</f>
        <v>Ok</v>
      </c>
      <c r="X1454" s="42" t="str">
        <f>+IFERROR(VLOOKUP(Tabla2[[#This Row],[DISTRITO SEGÚN DNI]],Hoja1!$A$2:$B$32,2,FALSE),"No")</f>
        <v>CALLAO</v>
      </c>
      <c r="Y1454" s="42" t="str">
        <f>IF(OR(LOWER(Tabla2[[#This Row],[GENERO]])="masculino", LOWER(Tabla2[[#This Row],[GENERO]])="femenino"),"OK","Corregir")</f>
        <v>OK</v>
      </c>
      <c r="Z1454" s="42" t="str">
        <f>+IF(Tabla2[[#This Row],[Nro. DNI / CE]]="","Corregir",IF(LEN(Tabla2[[#This Row],[Nro. DNI / CE]])&gt;=8,"OK","Corregir"))</f>
        <v>OK</v>
      </c>
      <c r="AA1454" s="42">
        <f>COUNTIF(Tabla2[APELLIDOS Y NOMBRES],Tabla2[[#This Row],[APELLIDOS Y NOMBRES]])</f>
        <v>1</v>
      </c>
      <c r="AB1454" s="42">
        <f>IF(Tabla2[[#This Row],[Trabajador]]&gt;1,1/Tabla2[[#This Row],[Trabajador]],Tabla2[[#This Row],[Trabajador]])</f>
        <v>1</v>
      </c>
      <c r="AC1454" t="str">
        <f>+IFERROR(IF(Tabla2[[#This Row],[FECHA CESE/BAJA]]="","No Aplica",IF(AND(MONTH(Tabla2[[#This Row],[FECHA CESE/BAJA]])=MONTH(TODAY()-30),YEAR(Tabla2[[#This Row],[FECHA CESE/BAJA]])=YEAR(TODAY())),MONTH(TODAY()-30)&amp;"-"&amp;YEAR(TODAY()),"Borrar")),"No aplica")</f>
        <v>No Aplica</v>
      </c>
      <c r="AD1454" t="str">
        <f>+IFERROR(IF(Tabla2[[#This Row],[FECHA INICIO DE LABORES EN OBRA]]="","No Aplica",IF(AND(MONTH(Tabla2[[#This Row],[FECHA INICIO DE LABORES EN OBRA]])=MONTH(TODAY()-30),YEAR(Tabla2[[#This Row],[FECHA INICIO DE LABORES EN OBRA]])=YEAR(TODAY())),MONTH(TODAY()-30)&amp;"-"&amp;YEAR(TODAY()),"No Aplica")),"No Aplica")</f>
        <v>No Aplica</v>
      </c>
    </row>
    <row r="1455" ht="15" customHeight="1" spans="1:30" x14ac:dyDescent="0.25">
      <c r="A1455" s="13" t="s">
        <v>6280</v>
      </c>
      <c r="B1455" s="15" t="s">
        <v>6281</v>
      </c>
      <c r="C1455" s="15" t="s">
        <v>6281</v>
      </c>
      <c r="D1455" s="15" t="s">
        <v>6366</v>
      </c>
      <c r="E1455" s="15" t="s">
        <v>6367</v>
      </c>
      <c r="F1455" s="39">
        <v>33899</v>
      </c>
      <c r="G1455" s="15">
        <v>1</v>
      </c>
      <c r="H1455" s="15" t="s">
        <v>5690</v>
      </c>
      <c r="I1455" s="15" t="s">
        <v>2193</v>
      </c>
      <c r="J1455" s="15" t="s">
        <v>6368</v>
      </c>
      <c r="K1455" s="15" t="s">
        <v>2272</v>
      </c>
      <c r="L1455" s="40" t="s">
        <v>5</v>
      </c>
      <c r="M1455" s="39"/>
      <c r="N1455" s="41" t="s">
        <v>2687</v>
      </c>
      <c r="O1455" s="39">
        <v>45006</v>
      </c>
      <c r="P1455" s="40">
        <v>1</v>
      </c>
      <c r="Q1455" s="40">
        <v>1</v>
      </c>
      <c r="R1455" s="40" t="str">
        <f>IFERROR(VLOOKUP(Tabla2[[#This Row],[CONTRATISTA PRNCIPAL]],Hoja1!$L$5:$M$9,2,FALSE),"CJV")</f>
        <v>CJV</v>
      </c>
      <c r="S1455" s="40" t="str">
        <f>IF(Tabla2[[#This Row],[EMPRESA]]=Tabla2[[#This Row],[CONTRATISTA PRNCIPAL]],"Principal","Secundaria")</f>
        <v>Principal</v>
      </c>
      <c r="T1455" s="42">
        <f>IFERROR(1/COUNTIF(Tabla2[CONTRATISTA PRNCIPAL],Tabla2[[#This Row],[CONTRATISTA PRNCIPAL]]),0)</f>
        <v>0.021739130434782608</v>
      </c>
      <c r="U1455" s="43">
        <f>IF(((TODAY()-Tabla2[[#This Row],[FECHA NACIMIENTO]])/365)&lt;18,"Corregir", IF(((TODAY()-Tabla2[[#This Row],[FECHA NACIMIENTO]])/365)&gt;80, "Corregir",ROUNDDOWN(((TODAY()-Tabla2[[#This Row],[FECHA NACIMIENTO]])/365),0)))</f>
        <v>30</v>
      </c>
      <c r="V14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55" s="44" t="str">
        <f>+IF(Tabla2[[#This Row],[Edad]]="Corregir","Corregir","Ok")</f>
        <v>Ok</v>
      </c>
      <c r="X1455" s="42" t="str">
        <f>+IFERROR(VLOOKUP(Tabla2[[#This Row],[DISTRITO SEGÚN DNI]],Hoja1!$A$2:$B$32,2,FALSE),"No")</f>
        <v>No</v>
      </c>
      <c r="Y1455" s="42" t="str">
        <f>IF(OR(LOWER(Tabla2[[#This Row],[GENERO]])="masculino", LOWER(Tabla2[[#This Row],[GENERO]])="femenino"),"OK","Corregir")</f>
        <v>OK</v>
      </c>
      <c r="Z1455" s="42" t="str">
        <f>+IF(Tabla2[[#This Row],[Nro. DNI / CE]]="","Corregir",IF(LEN(Tabla2[[#This Row],[Nro. DNI / CE]])&gt;=8,"OK","Corregir"))</f>
        <v>OK</v>
      </c>
      <c r="AA1455" s="42">
        <f>COUNTIF(Tabla2[APELLIDOS Y NOMBRES],Tabla2[[#This Row],[APELLIDOS Y NOMBRES]])</f>
        <v>1</v>
      </c>
      <c r="AB1455" s="42">
        <f>IF(Tabla2[[#This Row],[Trabajador]]&gt;1,1/Tabla2[[#This Row],[Trabajador]],Tabla2[[#This Row],[Trabajador]])</f>
        <v>1</v>
      </c>
      <c r="AC1455" t="str">
        <f>+IFERROR(IF(Tabla2[[#This Row],[FECHA CESE/BAJA]]="","No Aplica",IF(AND(MONTH(Tabla2[[#This Row],[FECHA CESE/BAJA]])=MONTH(TODAY()-30),YEAR(Tabla2[[#This Row],[FECHA CESE/BAJA]])=YEAR(TODAY())),MONTH(TODAY()-30)&amp;"-"&amp;YEAR(TODAY()),"Borrar")),"No aplica")</f>
        <v>No Aplica</v>
      </c>
      <c r="AD1455" t="str">
        <f>+IFERROR(IF(Tabla2[[#This Row],[FECHA INICIO DE LABORES EN OBRA]]="","No Aplica",IF(AND(MONTH(Tabla2[[#This Row],[FECHA INICIO DE LABORES EN OBRA]])=MONTH(TODAY()-30),YEAR(Tabla2[[#This Row],[FECHA INICIO DE LABORES EN OBRA]])=YEAR(TODAY())),MONTH(TODAY()-30)&amp;"-"&amp;YEAR(TODAY()),"No Aplica")),"No Aplica")</f>
        <v>No Aplica</v>
      </c>
    </row>
    <row r="1456" ht="15" customHeight="1" spans="1:30" x14ac:dyDescent="0.25">
      <c r="A1456" s="13" t="s">
        <v>6280</v>
      </c>
      <c r="B1456" s="15" t="s">
        <v>6281</v>
      </c>
      <c r="C1456" s="15" t="s">
        <v>6281</v>
      </c>
      <c r="D1456" s="15" t="s">
        <v>459</v>
      </c>
      <c r="E1456" s="15" t="s">
        <v>460</v>
      </c>
      <c r="F1456" s="39">
        <v>28760</v>
      </c>
      <c r="G1456" s="15">
        <v>1</v>
      </c>
      <c r="H1456" s="15" t="s">
        <v>5690</v>
      </c>
      <c r="I1456" s="15" t="s">
        <v>6364</v>
      </c>
      <c r="J1456" s="15" t="s">
        <v>6369</v>
      </c>
      <c r="K1456" s="15" t="s">
        <v>27</v>
      </c>
      <c r="L1456" s="40" t="s">
        <v>6</v>
      </c>
      <c r="M1456" s="39"/>
      <c r="N1456" s="41" t="s">
        <v>2687</v>
      </c>
      <c r="O1456" s="39">
        <v>45028</v>
      </c>
      <c r="P1456" s="40">
        <v>1</v>
      </c>
      <c r="Q1456" s="40">
        <v>1</v>
      </c>
      <c r="R1456" s="40" t="str">
        <f>IFERROR(VLOOKUP(Tabla2[[#This Row],[CONTRATISTA PRNCIPAL]],Hoja1!$L$5:$M$9,2,FALSE),"CJV")</f>
        <v>CJV</v>
      </c>
      <c r="S1456" s="40" t="str">
        <f>IF(Tabla2[[#This Row],[EMPRESA]]=Tabla2[[#This Row],[CONTRATISTA PRNCIPAL]],"Principal","Secundaria")</f>
        <v>Principal</v>
      </c>
      <c r="T1456" s="42">
        <f>IFERROR(1/COUNTIF(Tabla2[CONTRATISTA PRNCIPAL],Tabla2[[#This Row],[CONTRATISTA PRNCIPAL]]),0)</f>
        <v>0.021739130434782608</v>
      </c>
      <c r="U1456" s="43">
        <f>IF(((TODAY()-Tabla2[[#This Row],[FECHA NACIMIENTO]])/365)&lt;18,"Corregir", IF(((TODAY()-Tabla2[[#This Row],[FECHA NACIMIENTO]])/365)&gt;80, "Corregir",ROUNDDOWN(((TODAY()-Tabla2[[#This Row],[FECHA NACIMIENTO]])/365),0)))</f>
        <v>45</v>
      </c>
      <c r="V14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56" s="44" t="str">
        <f>+IF(Tabla2[[#This Row],[Edad]]="Corregir","Corregir","Ok")</f>
        <v>Ok</v>
      </c>
      <c r="X1456" s="42" t="str">
        <f>+IFERROR(VLOOKUP(Tabla2[[#This Row],[DISTRITO SEGÚN DNI]],Hoja1!$A$2:$B$32,2,FALSE),"No")</f>
        <v>CALLAO</v>
      </c>
      <c r="Y1456" s="42" t="str">
        <f>IF(OR(LOWER(Tabla2[[#This Row],[GENERO]])="masculino", LOWER(Tabla2[[#This Row],[GENERO]])="femenino"),"OK","Corregir")</f>
        <v>OK</v>
      </c>
      <c r="Z1456" s="42" t="str">
        <f>+IF(Tabla2[[#This Row],[Nro. DNI / CE]]="","Corregir",IF(LEN(Tabla2[[#This Row],[Nro. DNI / CE]])&gt;=8,"OK","Corregir"))</f>
        <v>OK</v>
      </c>
      <c r="AA1456" s="42">
        <f>COUNTIF(Tabla2[APELLIDOS Y NOMBRES],Tabla2[[#This Row],[APELLIDOS Y NOMBRES]])</f>
        <v>1</v>
      </c>
      <c r="AB1456" s="42">
        <f>IF(Tabla2[[#This Row],[Trabajador]]&gt;1,1/Tabla2[[#This Row],[Trabajador]],Tabla2[[#This Row],[Trabajador]])</f>
        <v>1</v>
      </c>
      <c r="AC1456" t="str">
        <f>+IFERROR(IF(Tabla2[[#This Row],[FECHA CESE/BAJA]]="","No Aplica",IF(AND(MONTH(Tabla2[[#This Row],[FECHA CESE/BAJA]])=MONTH(TODAY()-30),YEAR(Tabla2[[#This Row],[FECHA CESE/BAJA]])=YEAR(TODAY())),MONTH(TODAY()-30)&amp;"-"&amp;YEAR(TODAY()),"Borrar")),"No aplica")</f>
        <v>No Aplica</v>
      </c>
      <c r="AD1456" t="str">
        <f>+IFERROR(IF(Tabla2[[#This Row],[FECHA INICIO DE LABORES EN OBRA]]="","No Aplica",IF(AND(MONTH(Tabla2[[#This Row],[FECHA INICIO DE LABORES EN OBRA]])=MONTH(TODAY()-30),YEAR(Tabla2[[#This Row],[FECHA INICIO DE LABORES EN OBRA]])=YEAR(TODAY())),MONTH(TODAY()-30)&amp;"-"&amp;YEAR(TODAY()),"No Aplica")),"No Aplica")</f>
        <v>No Aplica</v>
      </c>
    </row>
    <row r="1457" ht="15" customHeight="1" spans="1:30" x14ac:dyDescent="0.25">
      <c r="A1457" s="13" t="s">
        <v>6280</v>
      </c>
      <c r="B1457" s="15" t="s">
        <v>6281</v>
      </c>
      <c r="C1457" s="15" t="s">
        <v>6281</v>
      </c>
      <c r="D1457" s="15" t="s">
        <v>467</v>
      </c>
      <c r="E1457" s="15" t="s">
        <v>468</v>
      </c>
      <c r="F1457" s="39">
        <v>29064</v>
      </c>
      <c r="G1457" s="15">
        <v>1</v>
      </c>
      <c r="H1457" s="15" t="s">
        <v>5690</v>
      </c>
      <c r="I1457" s="15" t="s">
        <v>6283</v>
      </c>
      <c r="J1457" s="15" t="s">
        <v>6370</v>
      </c>
      <c r="K1457" s="15" t="s">
        <v>2214</v>
      </c>
      <c r="L1457" s="40" t="s">
        <v>6</v>
      </c>
      <c r="M1457" s="39"/>
      <c r="N1457" s="41" t="s">
        <v>2687</v>
      </c>
      <c r="O1457" s="39">
        <v>45033</v>
      </c>
      <c r="P1457" s="40">
        <v>1</v>
      </c>
      <c r="Q1457" s="40">
        <v>1</v>
      </c>
      <c r="R1457" s="40" t="str">
        <f>IFERROR(VLOOKUP(Tabla2[[#This Row],[CONTRATISTA PRNCIPAL]],Hoja1!$L$5:$M$9,2,FALSE),"CJV")</f>
        <v>CJV</v>
      </c>
      <c r="S1457" s="40" t="str">
        <f>IF(Tabla2[[#This Row],[EMPRESA]]=Tabla2[[#This Row],[CONTRATISTA PRNCIPAL]],"Principal","Secundaria")</f>
        <v>Principal</v>
      </c>
      <c r="T1457" s="42">
        <f>IFERROR(1/COUNTIF(Tabla2[CONTRATISTA PRNCIPAL],Tabla2[[#This Row],[CONTRATISTA PRNCIPAL]]),0)</f>
        <v>0.021739130434782608</v>
      </c>
      <c r="U1457" s="43">
        <f>IF(((TODAY()-Tabla2[[#This Row],[FECHA NACIMIENTO]])/365)&lt;18,"Corregir", IF(((TODAY()-Tabla2[[#This Row],[FECHA NACIMIENTO]])/365)&gt;80, "Corregir",ROUNDDOWN(((TODAY()-Tabla2[[#This Row],[FECHA NACIMIENTO]])/365),0)))</f>
        <v>44</v>
      </c>
      <c r="V14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57" s="44" t="str">
        <f>+IF(Tabla2[[#This Row],[Edad]]="Corregir","Corregir","Ok")</f>
        <v>Ok</v>
      </c>
      <c r="X1457" s="42" t="str">
        <f>+IFERROR(VLOOKUP(Tabla2[[#This Row],[DISTRITO SEGÚN DNI]],Hoja1!$A$2:$B$32,2,FALSE),"No")</f>
        <v>CALLAO</v>
      </c>
      <c r="Y1457" s="42" t="str">
        <f>IF(OR(LOWER(Tabla2[[#This Row],[GENERO]])="masculino", LOWER(Tabla2[[#This Row],[GENERO]])="femenino"),"OK","Corregir")</f>
        <v>OK</v>
      </c>
      <c r="Z1457" s="42" t="str">
        <f>+IF(Tabla2[[#This Row],[Nro. DNI / CE]]="","Corregir",IF(LEN(Tabla2[[#This Row],[Nro. DNI / CE]])&gt;=8,"OK","Corregir"))</f>
        <v>OK</v>
      </c>
      <c r="AA1457" s="42">
        <f>COUNTIF(Tabla2[APELLIDOS Y NOMBRES],Tabla2[[#This Row],[APELLIDOS Y NOMBRES]])</f>
        <v>1</v>
      </c>
      <c r="AB1457" s="42">
        <f>IF(Tabla2[[#This Row],[Trabajador]]&gt;1,1/Tabla2[[#This Row],[Trabajador]],Tabla2[[#This Row],[Trabajador]])</f>
        <v>1</v>
      </c>
      <c r="AC1457" t="str">
        <f>+IFERROR(IF(Tabla2[[#This Row],[FECHA CESE/BAJA]]="","No Aplica",IF(AND(MONTH(Tabla2[[#This Row],[FECHA CESE/BAJA]])=MONTH(TODAY()-30),YEAR(Tabla2[[#This Row],[FECHA CESE/BAJA]])=YEAR(TODAY())),MONTH(TODAY()-30)&amp;"-"&amp;YEAR(TODAY()),"Borrar")),"No aplica")</f>
        <v>No Aplica</v>
      </c>
      <c r="AD1457" t="str">
        <f>+IFERROR(IF(Tabla2[[#This Row],[FECHA INICIO DE LABORES EN OBRA]]="","No Aplica",IF(AND(MONTH(Tabla2[[#This Row],[FECHA INICIO DE LABORES EN OBRA]])=MONTH(TODAY()-30),YEAR(Tabla2[[#This Row],[FECHA INICIO DE LABORES EN OBRA]])=YEAR(TODAY())),MONTH(TODAY()-30)&amp;"-"&amp;YEAR(TODAY()),"No Aplica")),"No Aplica")</f>
        <v>No Aplica</v>
      </c>
    </row>
    <row r="1458" ht="15" customHeight="1" spans="1:30" x14ac:dyDescent="0.25">
      <c r="A1458" s="13" t="s">
        <v>6280</v>
      </c>
      <c r="B1458" s="15" t="s">
        <v>6281</v>
      </c>
      <c r="C1458" s="15" t="s">
        <v>6281</v>
      </c>
      <c r="D1458" s="15" t="s">
        <v>1018</v>
      </c>
      <c r="E1458" s="15" t="s">
        <v>1019</v>
      </c>
      <c r="F1458" s="39">
        <v>37615</v>
      </c>
      <c r="G1458" s="15">
        <v>1</v>
      </c>
      <c r="H1458" s="15" t="s">
        <v>5690</v>
      </c>
      <c r="I1458" s="15" t="s">
        <v>2341</v>
      </c>
      <c r="J1458" s="15" t="s">
        <v>6365</v>
      </c>
      <c r="K1458" s="15" t="s">
        <v>27</v>
      </c>
      <c r="L1458" s="40" t="s">
        <v>5</v>
      </c>
      <c r="M1458" s="39"/>
      <c r="N1458" s="41" t="s">
        <v>2687</v>
      </c>
      <c r="O1458" s="39">
        <v>45043</v>
      </c>
      <c r="P1458" s="40">
        <v>1</v>
      </c>
      <c r="Q1458" s="40">
        <v>1</v>
      </c>
      <c r="R1458" s="40" t="str">
        <f>IFERROR(VLOOKUP(Tabla2[[#This Row],[CONTRATISTA PRNCIPAL]],Hoja1!$L$5:$M$9,2,FALSE),"CJV")</f>
        <v>CJV</v>
      </c>
      <c r="S1458" s="40" t="str">
        <f>IF(Tabla2[[#This Row],[EMPRESA]]=Tabla2[[#This Row],[CONTRATISTA PRNCIPAL]],"Principal","Secundaria")</f>
        <v>Principal</v>
      </c>
      <c r="T1458" s="42">
        <f>IFERROR(1/COUNTIF(Tabla2[CONTRATISTA PRNCIPAL],Tabla2[[#This Row],[CONTRATISTA PRNCIPAL]]),0)</f>
        <v>0.021739130434782608</v>
      </c>
      <c r="U1458" s="43">
        <f>IF(((TODAY()-Tabla2[[#This Row],[FECHA NACIMIENTO]])/365)&lt;18,"Corregir", IF(((TODAY()-Tabla2[[#This Row],[FECHA NACIMIENTO]])/365)&gt;80, "Corregir",ROUNDDOWN(((TODAY()-Tabla2[[#This Row],[FECHA NACIMIENTO]])/365),0)))</f>
        <v>20</v>
      </c>
      <c r="V14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458" s="44" t="str">
        <f>+IF(Tabla2[[#This Row],[Edad]]="Corregir","Corregir","Ok")</f>
        <v>Ok</v>
      </c>
      <c r="X1458" s="42" t="str">
        <f>+IFERROR(VLOOKUP(Tabla2[[#This Row],[DISTRITO SEGÚN DNI]],Hoja1!$A$2:$B$32,2,FALSE),"No")</f>
        <v>CALLAO</v>
      </c>
      <c r="Y1458" s="42" t="str">
        <f>IF(OR(LOWER(Tabla2[[#This Row],[GENERO]])="masculino", LOWER(Tabla2[[#This Row],[GENERO]])="femenino"),"OK","Corregir")</f>
        <v>OK</v>
      </c>
      <c r="Z1458" s="42" t="str">
        <f>+IF(Tabla2[[#This Row],[Nro. DNI / CE]]="","Corregir",IF(LEN(Tabla2[[#This Row],[Nro. DNI / CE]])&gt;=8,"OK","Corregir"))</f>
        <v>OK</v>
      </c>
      <c r="AA1458" s="42">
        <f>COUNTIF(Tabla2[APELLIDOS Y NOMBRES],Tabla2[[#This Row],[APELLIDOS Y NOMBRES]])</f>
        <v>1</v>
      </c>
      <c r="AB1458" s="42">
        <f>IF(Tabla2[[#This Row],[Trabajador]]&gt;1,1/Tabla2[[#This Row],[Trabajador]],Tabla2[[#This Row],[Trabajador]])</f>
        <v>1</v>
      </c>
      <c r="AC1458" t="str">
        <f>+IFERROR(IF(Tabla2[[#This Row],[FECHA CESE/BAJA]]="","No Aplica",IF(AND(MONTH(Tabla2[[#This Row],[FECHA CESE/BAJA]])=MONTH(TODAY()-30),YEAR(Tabla2[[#This Row],[FECHA CESE/BAJA]])=YEAR(TODAY())),MONTH(TODAY()-30)&amp;"-"&amp;YEAR(TODAY()),"Borrar")),"No aplica")</f>
        <v>No Aplica</v>
      </c>
      <c r="AD1458" t="str">
        <f>+IFERROR(IF(Tabla2[[#This Row],[FECHA INICIO DE LABORES EN OBRA]]="","No Aplica",IF(AND(MONTH(Tabla2[[#This Row],[FECHA INICIO DE LABORES EN OBRA]])=MONTH(TODAY()-30),YEAR(Tabla2[[#This Row],[FECHA INICIO DE LABORES EN OBRA]])=YEAR(TODAY())),MONTH(TODAY()-30)&amp;"-"&amp;YEAR(TODAY()),"No Aplica")),"No Aplica")</f>
        <v>No Aplica</v>
      </c>
    </row>
    <row r="1459" ht="15" customHeight="1" spans="1:30" x14ac:dyDescent="0.25">
      <c r="A1459" s="13" t="s">
        <v>6280</v>
      </c>
      <c r="B1459" s="15" t="s">
        <v>6281</v>
      </c>
      <c r="C1459" s="15" t="s">
        <v>6281</v>
      </c>
      <c r="D1459" s="15" t="s">
        <v>886</v>
      </c>
      <c r="E1459" s="15" t="s">
        <v>887</v>
      </c>
      <c r="F1459" s="39">
        <v>36244</v>
      </c>
      <c r="G1459" s="15">
        <v>1</v>
      </c>
      <c r="H1459" s="15" t="s">
        <v>2541</v>
      </c>
      <c r="I1459" s="15" t="s">
        <v>6293</v>
      </c>
      <c r="J1459" s="15" t="s">
        <v>6371</v>
      </c>
      <c r="K1459" s="15" t="s">
        <v>17</v>
      </c>
      <c r="L1459" s="40" t="s">
        <v>6</v>
      </c>
      <c r="M1459" s="39"/>
      <c r="N1459" s="41" t="s">
        <v>2687</v>
      </c>
      <c r="O1459" s="39">
        <v>45063</v>
      </c>
      <c r="P1459" s="40">
        <v>1</v>
      </c>
      <c r="Q1459" s="40">
        <v>1</v>
      </c>
      <c r="R1459" s="40" t="str">
        <f>IFERROR(VLOOKUP(Tabla2[[#This Row],[CONTRATISTA PRNCIPAL]],Hoja1!$L$5:$M$9,2,FALSE),"CJV")</f>
        <v>CJV</v>
      </c>
      <c r="S1459" s="40" t="str">
        <f>IF(Tabla2[[#This Row],[EMPRESA]]=Tabla2[[#This Row],[CONTRATISTA PRNCIPAL]],"Principal","Secundaria")</f>
        <v>Principal</v>
      </c>
      <c r="T1459" s="42">
        <f>IFERROR(1/COUNTIF(Tabla2[CONTRATISTA PRNCIPAL],Tabla2[[#This Row],[CONTRATISTA PRNCIPAL]]),0)</f>
        <v>0.021739130434782608</v>
      </c>
      <c r="U1459" s="43">
        <f>IF(((TODAY()-Tabla2[[#This Row],[FECHA NACIMIENTO]])/365)&lt;18,"Corregir", IF(((TODAY()-Tabla2[[#This Row],[FECHA NACIMIENTO]])/365)&gt;80, "Corregir",ROUNDDOWN(((TODAY()-Tabla2[[#This Row],[FECHA NACIMIENTO]])/365),0)))</f>
        <v>24</v>
      </c>
      <c r="V14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59" s="44" t="str">
        <f>+IF(Tabla2[[#This Row],[Edad]]="Corregir","Corregir","Ok")</f>
        <v>Ok</v>
      </c>
      <c r="X1459" s="42" t="str">
        <f>+IFERROR(VLOOKUP(Tabla2[[#This Row],[DISTRITO SEGÚN DNI]],Hoja1!$A$2:$B$32,2,FALSE),"No")</f>
        <v>ATE</v>
      </c>
      <c r="Y1459" s="42" t="str">
        <f>IF(OR(LOWER(Tabla2[[#This Row],[GENERO]])="masculino", LOWER(Tabla2[[#This Row],[GENERO]])="femenino"),"OK","Corregir")</f>
        <v>OK</v>
      </c>
      <c r="Z1459" s="42" t="str">
        <f>+IF(Tabla2[[#This Row],[Nro. DNI / CE]]="","Corregir",IF(LEN(Tabla2[[#This Row],[Nro. DNI / CE]])&gt;=8,"OK","Corregir"))</f>
        <v>OK</v>
      </c>
      <c r="AA1459" s="42">
        <f>COUNTIF(Tabla2[APELLIDOS Y NOMBRES],Tabla2[[#This Row],[APELLIDOS Y NOMBRES]])</f>
        <v>1</v>
      </c>
      <c r="AB1459" s="42">
        <f>IF(Tabla2[[#This Row],[Trabajador]]&gt;1,1/Tabla2[[#This Row],[Trabajador]],Tabla2[[#This Row],[Trabajador]])</f>
        <v>1</v>
      </c>
      <c r="AC1459" t="str">
        <f>+IFERROR(IF(Tabla2[[#This Row],[FECHA CESE/BAJA]]="","No Aplica",IF(AND(MONTH(Tabla2[[#This Row],[FECHA CESE/BAJA]])=MONTH(TODAY()-30),YEAR(Tabla2[[#This Row],[FECHA CESE/BAJA]])=YEAR(TODAY())),MONTH(TODAY()-30)&amp;"-"&amp;YEAR(TODAY()),"Borrar")),"No aplica")</f>
        <v>No Aplica</v>
      </c>
      <c r="AD1459" t="str">
        <f>+IFERROR(IF(Tabla2[[#This Row],[FECHA INICIO DE LABORES EN OBRA]]="","No Aplica",IF(AND(MONTH(Tabla2[[#This Row],[FECHA INICIO DE LABORES EN OBRA]])=MONTH(TODAY()-30),YEAR(Tabla2[[#This Row],[FECHA INICIO DE LABORES EN OBRA]])=YEAR(TODAY())),MONTH(TODAY()-30)&amp;"-"&amp;YEAR(TODAY()),"No Aplica")),"No Aplica")</f>
        <v>No Aplica</v>
      </c>
    </row>
    <row r="1460" ht="15" customHeight="1" spans="1:30" x14ac:dyDescent="0.25">
      <c r="A1460" s="13" t="s">
        <v>6280</v>
      </c>
      <c r="B1460" s="15" t="s">
        <v>6281</v>
      </c>
      <c r="C1460" s="15" t="s">
        <v>6281</v>
      </c>
      <c r="D1460" s="15" t="s">
        <v>6372</v>
      </c>
      <c r="E1460" s="15" t="s">
        <v>6373</v>
      </c>
      <c r="F1460" s="39">
        <v>26288</v>
      </c>
      <c r="G1460" s="15">
        <v>1</v>
      </c>
      <c r="H1460" s="15" t="s">
        <v>5690</v>
      </c>
      <c r="I1460" s="15" t="s">
        <v>6293</v>
      </c>
      <c r="J1460" s="15" t="s">
        <v>6374</v>
      </c>
      <c r="K1460" s="15" t="s">
        <v>2162</v>
      </c>
      <c r="L1460" s="40" t="s">
        <v>6</v>
      </c>
      <c r="M1460" s="39"/>
      <c r="N1460" s="41" t="s">
        <v>2687</v>
      </c>
      <c r="O1460" s="39">
        <v>45066</v>
      </c>
      <c r="P1460" s="40">
        <v>1</v>
      </c>
      <c r="Q1460" s="40">
        <v>1</v>
      </c>
      <c r="R1460" s="40" t="str">
        <f>IFERROR(VLOOKUP(Tabla2[[#This Row],[CONTRATISTA PRNCIPAL]],Hoja1!$L$5:$M$9,2,FALSE),"CJV")</f>
        <v>CJV</v>
      </c>
      <c r="S1460" s="40" t="str">
        <f>IF(Tabla2[[#This Row],[EMPRESA]]=Tabla2[[#This Row],[CONTRATISTA PRNCIPAL]],"Principal","Secundaria")</f>
        <v>Principal</v>
      </c>
      <c r="T1460" s="42">
        <f>IFERROR(1/COUNTIF(Tabla2[CONTRATISTA PRNCIPAL],Tabla2[[#This Row],[CONTRATISTA PRNCIPAL]]),0)</f>
        <v>0.021739130434782608</v>
      </c>
      <c r="U1460" s="43">
        <f>IF(((TODAY()-Tabla2[[#This Row],[FECHA NACIMIENTO]])/365)&lt;18,"Corregir", IF(((TODAY()-Tabla2[[#This Row],[FECHA NACIMIENTO]])/365)&gt;80, "Corregir",ROUNDDOWN(((TODAY()-Tabla2[[#This Row],[FECHA NACIMIENTO]])/365),0)))</f>
        <v>51</v>
      </c>
      <c r="V14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60" s="44" t="str">
        <f>+IF(Tabla2[[#This Row],[Edad]]="Corregir","Corregir","Ok")</f>
        <v>Ok</v>
      </c>
      <c r="X1460" s="42" t="str">
        <f>+IFERROR(VLOOKUP(Tabla2[[#This Row],[DISTRITO SEGÚN DNI]],Hoja1!$A$2:$B$32,2,FALSE),"No")</f>
        <v>No</v>
      </c>
      <c r="Y1460" s="42" t="str">
        <f>IF(OR(LOWER(Tabla2[[#This Row],[GENERO]])="masculino", LOWER(Tabla2[[#This Row],[GENERO]])="femenino"),"OK","Corregir")</f>
        <v>OK</v>
      </c>
      <c r="Z1460" s="42" t="str">
        <f>+IF(Tabla2[[#This Row],[Nro. DNI / CE]]="","Corregir",IF(LEN(Tabla2[[#This Row],[Nro. DNI / CE]])&gt;=8,"OK","Corregir"))</f>
        <v>OK</v>
      </c>
      <c r="AA1460" s="42">
        <f>COUNTIF(Tabla2[APELLIDOS Y NOMBRES],Tabla2[[#This Row],[APELLIDOS Y NOMBRES]])</f>
        <v>1</v>
      </c>
      <c r="AB1460" s="42">
        <f>IF(Tabla2[[#This Row],[Trabajador]]&gt;1,1/Tabla2[[#This Row],[Trabajador]],Tabla2[[#This Row],[Trabajador]])</f>
        <v>1</v>
      </c>
      <c r="AC1460" t="str">
        <f>+IFERROR(IF(Tabla2[[#This Row],[FECHA CESE/BAJA]]="","No Aplica",IF(AND(MONTH(Tabla2[[#This Row],[FECHA CESE/BAJA]])=MONTH(TODAY()-30),YEAR(Tabla2[[#This Row],[FECHA CESE/BAJA]])=YEAR(TODAY())),MONTH(TODAY()-30)&amp;"-"&amp;YEAR(TODAY()),"Borrar")),"No aplica")</f>
        <v>No Aplica</v>
      </c>
      <c r="AD1460" t="str">
        <f>+IFERROR(IF(Tabla2[[#This Row],[FECHA INICIO DE LABORES EN OBRA]]="","No Aplica",IF(AND(MONTH(Tabla2[[#This Row],[FECHA INICIO DE LABORES EN OBRA]])=MONTH(TODAY()-30),YEAR(Tabla2[[#This Row],[FECHA INICIO DE LABORES EN OBRA]])=YEAR(TODAY())),MONTH(TODAY()-30)&amp;"-"&amp;YEAR(TODAY()),"No Aplica")),"No Aplica")</f>
        <v>No Aplica</v>
      </c>
    </row>
    <row r="1461" ht="15" customHeight="1" spans="1:30" x14ac:dyDescent="0.25">
      <c r="A1461" s="13" t="s">
        <v>6280</v>
      </c>
      <c r="B1461" s="15" t="s">
        <v>6281</v>
      </c>
      <c r="C1461" s="15" t="s">
        <v>6281</v>
      </c>
      <c r="D1461" s="15" t="s">
        <v>1085</v>
      </c>
      <c r="E1461" s="15" t="s">
        <v>1086</v>
      </c>
      <c r="F1461" s="39">
        <v>29027</v>
      </c>
      <c r="G1461" s="15">
        <v>1</v>
      </c>
      <c r="H1461" s="15" t="s">
        <v>5690</v>
      </c>
      <c r="I1461" s="15" t="s">
        <v>2193</v>
      </c>
      <c r="J1461" s="15" t="s">
        <v>6375</v>
      </c>
      <c r="K1461" s="15" t="s">
        <v>2027</v>
      </c>
      <c r="L1461" s="40" t="s">
        <v>5</v>
      </c>
      <c r="M1461" s="39"/>
      <c r="N1461" s="41" t="s">
        <v>2687</v>
      </c>
      <c r="O1461" s="39">
        <v>45091</v>
      </c>
      <c r="P1461" s="40">
        <v>1</v>
      </c>
      <c r="Q1461" s="40">
        <v>1</v>
      </c>
      <c r="R1461" s="40" t="str">
        <f>IFERROR(VLOOKUP(Tabla2[[#This Row],[CONTRATISTA PRNCIPAL]],Hoja1!$L$5:$M$9,2,FALSE),"CJV")</f>
        <v>CJV</v>
      </c>
      <c r="S1461" s="40" t="str">
        <f>IF(Tabla2[[#This Row],[EMPRESA]]=Tabla2[[#This Row],[CONTRATISTA PRNCIPAL]],"Principal","Secundaria")</f>
        <v>Principal</v>
      </c>
      <c r="T1461" s="42">
        <f>IFERROR(1/COUNTIF(Tabla2[CONTRATISTA PRNCIPAL],Tabla2[[#This Row],[CONTRATISTA PRNCIPAL]]),0)</f>
        <v>0.021739130434782608</v>
      </c>
      <c r="U1461" s="43">
        <f>IF(((TODAY()-Tabla2[[#This Row],[FECHA NACIMIENTO]])/365)&lt;18,"Corregir", IF(((TODAY()-Tabla2[[#This Row],[FECHA NACIMIENTO]])/365)&gt;80, "Corregir",ROUNDDOWN(((TODAY()-Tabla2[[#This Row],[FECHA NACIMIENTO]])/365),0)))</f>
        <v>44</v>
      </c>
      <c r="V14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61" s="44" t="str">
        <f>+IF(Tabla2[[#This Row],[Edad]]="Corregir","Corregir","Ok")</f>
        <v>Ok</v>
      </c>
      <c r="X1461" s="42" t="str">
        <f>+IFERROR(VLOOKUP(Tabla2[[#This Row],[DISTRITO SEGÚN DNI]],Hoja1!$A$2:$B$32,2,FALSE),"No")</f>
        <v>CALLAO</v>
      </c>
      <c r="Y1461" s="42" t="str">
        <f>IF(OR(LOWER(Tabla2[[#This Row],[GENERO]])="masculino", LOWER(Tabla2[[#This Row],[GENERO]])="femenino"),"OK","Corregir")</f>
        <v>OK</v>
      </c>
      <c r="Z1461" s="42" t="str">
        <f>+IF(Tabla2[[#This Row],[Nro. DNI / CE]]="","Corregir",IF(LEN(Tabla2[[#This Row],[Nro. DNI / CE]])&gt;=8,"OK","Corregir"))</f>
        <v>OK</v>
      </c>
      <c r="AA1461" s="42">
        <f>COUNTIF(Tabla2[APELLIDOS Y NOMBRES],Tabla2[[#This Row],[APELLIDOS Y NOMBRES]])</f>
        <v>1</v>
      </c>
      <c r="AB1461" s="42">
        <f>IF(Tabla2[[#This Row],[Trabajador]]&gt;1,1/Tabla2[[#This Row],[Trabajador]],Tabla2[[#This Row],[Trabajador]])</f>
        <v>1</v>
      </c>
      <c r="AC1461" t="str">
        <f>+IFERROR(IF(Tabla2[[#This Row],[FECHA CESE/BAJA]]="","No Aplica",IF(AND(MONTH(Tabla2[[#This Row],[FECHA CESE/BAJA]])=MONTH(TODAY()-30),YEAR(Tabla2[[#This Row],[FECHA CESE/BAJA]])=YEAR(TODAY())),MONTH(TODAY()-30)&amp;"-"&amp;YEAR(TODAY()),"Borrar")),"No aplica")</f>
        <v>No Aplica</v>
      </c>
      <c r="AD1461" t="str">
        <f>+IFERROR(IF(Tabla2[[#This Row],[FECHA INICIO DE LABORES EN OBRA]]="","No Aplica",IF(AND(MONTH(Tabla2[[#This Row],[FECHA INICIO DE LABORES EN OBRA]])=MONTH(TODAY()-30),YEAR(Tabla2[[#This Row],[FECHA INICIO DE LABORES EN OBRA]])=YEAR(TODAY())),MONTH(TODAY()-30)&amp;"-"&amp;YEAR(TODAY()),"No Aplica")),"No Aplica")</f>
        <v>No Aplica</v>
      </c>
    </row>
    <row r="1462" ht="15" customHeight="1" spans="1:30" x14ac:dyDescent="0.25">
      <c r="A1462" s="13" t="s">
        <v>6280</v>
      </c>
      <c r="B1462" s="15" t="s">
        <v>6281</v>
      </c>
      <c r="C1462" s="15" t="s">
        <v>6281</v>
      </c>
      <c r="D1462" s="15" t="s">
        <v>1087</v>
      </c>
      <c r="E1462" s="15" t="s">
        <v>1088</v>
      </c>
      <c r="F1462" s="39">
        <v>32587</v>
      </c>
      <c r="G1462" s="15">
        <v>1</v>
      </c>
      <c r="H1462" s="15" t="s">
        <v>5690</v>
      </c>
      <c r="I1462" s="15" t="s">
        <v>2193</v>
      </c>
      <c r="J1462" s="15" t="s">
        <v>6376</v>
      </c>
      <c r="K1462" s="15" t="s">
        <v>27</v>
      </c>
      <c r="L1462" s="40" t="s">
        <v>5</v>
      </c>
      <c r="M1462" s="39"/>
      <c r="N1462" s="41" t="s">
        <v>2687</v>
      </c>
      <c r="O1462" s="39">
        <v>45091</v>
      </c>
      <c r="P1462" s="40">
        <v>1</v>
      </c>
      <c r="Q1462" s="40">
        <v>1</v>
      </c>
      <c r="R1462" s="40" t="str">
        <f>IFERROR(VLOOKUP(Tabla2[[#This Row],[CONTRATISTA PRNCIPAL]],Hoja1!$L$5:$M$9,2,FALSE),"CJV")</f>
        <v>CJV</v>
      </c>
      <c r="S1462" s="40" t="str">
        <f>IF(Tabla2[[#This Row],[EMPRESA]]=Tabla2[[#This Row],[CONTRATISTA PRNCIPAL]],"Principal","Secundaria")</f>
        <v>Principal</v>
      </c>
      <c r="T1462" s="42">
        <f>IFERROR(1/COUNTIF(Tabla2[CONTRATISTA PRNCIPAL],Tabla2[[#This Row],[CONTRATISTA PRNCIPAL]]),0)</f>
        <v>0.021739130434782608</v>
      </c>
      <c r="U1462" s="43">
        <f>IF(((TODAY()-Tabla2[[#This Row],[FECHA NACIMIENTO]])/365)&lt;18,"Corregir", IF(((TODAY()-Tabla2[[#This Row],[FECHA NACIMIENTO]])/365)&gt;80, "Corregir",ROUNDDOWN(((TODAY()-Tabla2[[#This Row],[FECHA NACIMIENTO]])/365),0)))</f>
        <v>34</v>
      </c>
      <c r="V14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62" s="44" t="str">
        <f>+IF(Tabla2[[#This Row],[Edad]]="Corregir","Corregir","Ok")</f>
        <v>Ok</v>
      </c>
      <c r="X1462" s="42" t="str">
        <f>+IFERROR(VLOOKUP(Tabla2[[#This Row],[DISTRITO SEGÚN DNI]],Hoja1!$A$2:$B$32,2,FALSE),"No")</f>
        <v>CALLAO</v>
      </c>
      <c r="Y1462" s="42" t="str">
        <f>IF(OR(LOWER(Tabla2[[#This Row],[GENERO]])="masculino", LOWER(Tabla2[[#This Row],[GENERO]])="femenino"),"OK","Corregir")</f>
        <v>OK</v>
      </c>
      <c r="Z1462" s="42" t="str">
        <f>+IF(Tabla2[[#This Row],[Nro. DNI / CE]]="","Corregir",IF(LEN(Tabla2[[#This Row],[Nro. DNI / CE]])&gt;=8,"OK","Corregir"))</f>
        <v>OK</v>
      </c>
      <c r="AA1462" s="42">
        <f>COUNTIF(Tabla2[APELLIDOS Y NOMBRES],Tabla2[[#This Row],[APELLIDOS Y NOMBRES]])</f>
        <v>1</v>
      </c>
      <c r="AB1462" s="42">
        <f>IF(Tabla2[[#This Row],[Trabajador]]&gt;1,1/Tabla2[[#This Row],[Trabajador]],Tabla2[[#This Row],[Trabajador]])</f>
        <v>1</v>
      </c>
      <c r="AC1462" t="str">
        <f>+IFERROR(IF(Tabla2[[#This Row],[FECHA CESE/BAJA]]="","No Aplica",IF(AND(MONTH(Tabla2[[#This Row],[FECHA CESE/BAJA]])=MONTH(TODAY()-30),YEAR(Tabla2[[#This Row],[FECHA CESE/BAJA]])=YEAR(TODAY())),MONTH(TODAY()-30)&amp;"-"&amp;YEAR(TODAY()),"Borrar")),"No aplica")</f>
        <v>No Aplica</v>
      </c>
      <c r="AD1462" t="str">
        <f>+IFERROR(IF(Tabla2[[#This Row],[FECHA INICIO DE LABORES EN OBRA]]="","No Aplica",IF(AND(MONTH(Tabla2[[#This Row],[FECHA INICIO DE LABORES EN OBRA]])=MONTH(TODAY()-30),YEAR(Tabla2[[#This Row],[FECHA INICIO DE LABORES EN OBRA]])=YEAR(TODAY())),MONTH(TODAY()-30)&amp;"-"&amp;YEAR(TODAY()),"No Aplica")),"No Aplica")</f>
        <v>No Aplica</v>
      </c>
    </row>
    <row r="1463" ht="15" customHeight="1" spans="1:30" x14ac:dyDescent="0.25">
      <c r="A1463" s="13" t="s">
        <v>6280</v>
      </c>
      <c r="B1463" s="15" t="s">
        <v>6281</v>
      </c>
      <c r="C1463" s="15" t="s">
        <v>6281</v>
      </c>
      <c r="D1463" s="15">
        <v>41495294</v>
      </c>
      <c r="E1463" s="15" t="s">
        <v>6377</v>
      </c>
      <c r="F1463" s="39">
        <v>30182</v>
      </c>
      <c r="G1463" s="15">
        <v>1</v>
      </c>
      <c r="H1463" s="15" t="s">
        <v>5690</v>
      </c>
      <c r="I1463" s="15" t="s">
        <v>2193</v>
      </c>
      <c r="J1463" s="15" t="s">
        <v>6378</v>
      </c>
      <c r="K1463" s="15" t="s">
        <v>2200</v>
      </c>
      <c r="L1463" s="40" t="s">
        <v>5</v>
      </c>
      <c r="M1463" s="39"/>
      <c r="N1463" s="41" t="s">
        <v>2687</v>
      </c>
      <c r="O1463" s="39">
        <v>45104</v>
      </c>
      <c r="P1463" s="40">
        <v>1</v>
      </c>
      <c r="Q1463" s="40">
        <v>1</v>
      </c>
      <c r="R1463" s="40" t="str">
        <f>IFERROR(VLOOKUP(Tabla2[[#This Row],[CONTRATISTA PRNCIPAL]],Hoja1!$L$5:$M$9,2,FALSE),"CJV")</f>
        <v>CJV</v>
      </c>
      <c r="S1463" s="40" t="str">
        <f>IF(Tabla2[[#This Row],[EMPRESA]]=Tabla2[[#This Row],[CONTRATISTA PRNCIPAL]],"Principal","Secundaria")</f>
        <v>Principal</v>
      </c>
      <c r="T1463" s="42">
        <f>IFERROR(1/COUNTIF(Tabla2[CONTRATISTA PRNCIPAL],Tabla2[[#This Row],[CONTRATISTA PRNCIPAL]]),0)</f>
        <v>0.021739130434782608</v>
      </c>
      <c r="U1463" s="43">
        <f>IF(((TODAY()-Tabla2[[#This Row],[FECHA NACIMIENTO]])/365)&lt;18,"Corregir", IF(((TODAY()-Tabla2[[#This Row],[FECHA NACIMIENTO]])/365)&gt;80, "Corregir",ROUNDDOWN(((TODAY()-Tabla2[[#This Row],[FECHA NACIMIENTO]])/365),0)))</f>
        <v>41</v>
      </c>
      <c r="V14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63" s="44" t="str">
        <f>+IF(Tabla2[[#This Row],[Edad]]="Corregir","Corregir","Ok")</f>
        <v>Ok</v>
      </c>
      <c r="X1463" s="42" t="str">
        <f>+IFERROR(VLOOKUP(Tabla2[[#This Row],[DISTRITO SEGÚN DNI]],Hoja1!$A$2:$B$32,2,FALSE),"No")</f>
        <v>No</v>
      </c>
      <c r="Y1463" s="42" t="str">
        <f>IF(OR(LOWER(Tabla2[[#This Row],[GENERO]])="masculino", LOWER(Tabla2[[#This Row],[GENERO]])="femenino"),"OK","Corregir")</f>
        <v>OK</v>
      </c>
      <c r="Z1463" s="42" t="str">
        <f>+IF(Tabla2[[#This Row],[Nro. DNI / CE]]="","Corregir",IF(LEN(Tabla2[[#This Row],[Nro. DNI / CE]])&gt;=8,"OK","Corregir"))</f>
        <v>OK</v>
      </c>
      <c r="AA1463" s="42">
        <f>COUNTIF(Tabla2[APELLIDOS Y NOMBRES],Tabla2[[#This Row],[APELLIDOS Y NOMBRES]])</f>
        <v>1</v>
      </c>
      <c r="AB1463" s="42">
        <f>IF(Tabla2[[#This Row],[Trabajador]]&gt;1,1/Tabla2[[#This Row],[Trabajador]],Tabla2[[#This Row],[Trabajador]])</f>
        <v>1</v>
      </c>
      <c r="AC1463" t="str">
        <f>+IFERROR(IF(Tabla2[[#This Row],[FECHA CESE/BAJA]]="","No Aplica",IF(AND(MONTH(Tabla2[[#This Row],[FECHA CESE/BAJA]])=MONTH(TODAY()-30),YEAR(Tabla2[[#This Row],[FECHA CESE/BAJA]])=YEAR(TODAY())),MONTH(TODAY()-30)&amp;"-"&amp;YEAR(TODAY()),"Borrar")),"No aplica")</f>
        <v>No Aplica</v>
      </c>
      <c r="AD1463" t="str">
        <f>+IFERROR(IF(Tabla2[[#This Row],[FECHA INICIO DE LABORES EN OBRA]]="","No Aplica",IF(AND(MONTH(Tabla2[[#This Row],[FECHA INICIO DE LABORES EN OBRA]])=MONTH(TODAY()-30),YEAR(Tabla2[[#This Row],[FECHA INICIO DE LABORES EN OBRA]])=YEAR(TODAY())),MONTH(TODAY()-30)&amp;"-"&amp;YEAR(TODAY()),"No Aplica")),"No Aplica")</f>
        <v>No Aplica</v>
      </c>
    </row>
    <row r="1464" ht="15" customHeight="1" spans="1:30" x14ac:dyDescent="0.25">
      <c r="A1464" s="13" t="s">
        <v>6280</v>
      </c>
      <c r="B1464" s="15" t="s">
        <v>6281</v>
      </c>
      <c r="C1464" s="15" t="s">
        <v>6281</v>
      </c>
      <c r="D1464" s="15" t="s">
        <v>6379</v>
      </c>
      <c r="E1464" s="15" t="s">
        <v>6380</v>
      </c>
      <c r="F1464" s="39">
        <v>29482</v>
      </c>
      <c r="G1464" s="15">
        <v>1</v>
      </c>
      <c r="H1464" s="15" t="s">
        <v>5690</v>
      </c>
      <c r="I1464" s="15" t="s">
        <v>5946</v>
      </c>
      <c r="J1464" s="15" t="s">
        <v>6381</v>
      </c>
      <c r="K1464" s="15" t="s">
        <v>2641</v>
      </c>
      <c r="L1464" s="40" t="s">
        <v>5</v>
      </c>
      <c r="M1464" s="39"/>
      <c r="N1464" s="41" t="s">
        <v>2687</v>
      </c>
      <c r="O1464" s="39">
        <v>45127</v>
      </c>
      <c r="P1464" s="40">
        <v>1</v>
      </c>
      <c r="Q1464" s="40">
        <v>1</v>
      </c>
      <c r="R1464" s="40" t="str">
        <f>IFERROR(VLOOKUP(Tabla2[[#This Row],[CONTRATISTA PRNCIPAL]],Hoja1!$L$5:$M$9,2,FALSE),"CJV")</f>
        <v>CJV</v>
      </c>
      <c r="S1464" s="40" t="str">
        <f>IF(Tabla2[[#This Row],[EMPRESA]]=Tabla2[[#This Row],[CONTRATISTA PRNCIPAL]],"Principal","Secundaria")</f>
        <v>Principal</v>
      </c>
      <c r="T1464" s="42">
        <f>IFERROR(1/COUNTIF(Tabla2[CONTRATISTA PRNCIPAL],Tabla2[[#This Row],[CONTRATISTA PRNCIPAL]]),0)</f>
        <v>0.021739130434782608</v>
      </c>
      <c r="U1464" s="43">
        <f>IF(((TODAY()-Tabla2[[#This Row],[FECHA NACIMIENTO]])/365)&lt;18,"Corregir", IF(((TODAY()-Tabla2[[#This Row],[FECHA NACIMIENTO]])/365)&gt;80, "Corregir",ROUNDDOWN(((TODAY()-Tabla2[[#This Row],[FECHA NACIMIENTO]])/365),0)))</f>
        <v>43</v>
      </c>
      <c r="V14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64" s="44" t="str">
        <f>+IF(Tabla2[[#This Row],[Edad]]="Corregir","Corregir","Ok")</f>
        <v>Ok</v>
      </c>
      <c r="X1464" s="42" t="str">
        <f>+IFERROR(VLOOKUP(Tabla2[[#This Row],[DISTRITO SEGÚN DNI]],Hoja1!$A$2:$B$32,2,FALSE),"No")</f>
        <v>No</v>
      </c>
      <c r="Y1464" s="42" t="str">
        <f>IF(OR(LOWER(Tabla2[[#This Row],[GENERO]])="masculino", LOWER(Tabla2[[#This Row],[GENERO]])="femenino"),"OK","Corregir")</f>
        <v>OK</v>
      </c>
      <c r="Z1464" s="42" t="str">
        <f>+IF(Tabla2[[#This Row],[Nro. DNI / CE]]="","Corregir",IF(LEN(Tabla2[[#This Row],[Nro. DNI / CE]])&gt;=8,"OK","Corregir"))</f>
        <v>OK</v>
      </c>
      <c r="AA1464" s="42">
        <f>COUNTIF(Tabla2[APELLIDOS Y NOMBRES],Tabla2[[#This Row],[APELLIDOS Y NOMBRES]])</f>
        <v>1</v>
      </c>
      <c r="AB1464" s="42">
        <f>IF(Tabla2[[#This Row],[Trabajador]]&gt;1,1/Tabla2[[#This Row],[Trabajador]],Tabla2[[#This Row],[Trabajador]])</f>
        <v>1</v>
      </c>
      <c r="AC1464" t="str">
        <f>+IFERROR(IF(Tabla2[[#This Row],[FECHA CESE/BAJA]]="","No Aplica",IF(AND(MONTH(Tabla2[[#This Row],[FECHA CESE/BAJA]])=MONTH(TODAY()-30),YEAR(Tabla2[[#This Row],[FECHA CESE/BAJA]])=YEAR(TODAY())),MONTH(TODAY()-30)&amp;"-"&amp;YEAR(TODAY()),"Borrar")),"No aplica")</f>
        <v>No Aplica</v>
      </c>
      <c r="AD1464" t="str">
        <f>+IFERROR(IF(Tabla2[[#This Row],[FECHA INICIO DE LABORES EN OBRA]]="","No Aplica",IF(AND(MONTH(Tabla2[[#This Row],[FECHA INICIO DE LABORES EN OBRA]])=MONTH(TODAY()-30),YEAR(Tabla2[[#This Row],[FECHA INICIO DE LABORES EN OBRA]])=YEAR(TODAY())),MONTH(TODAY()-30)&amp;"-"&amp;YEAR(TODAY()),"No Aplica")),"No Aplica")</f>
        <v>No Aplica</v>
      </c>
    </row>
    <row r="1465" ht="15" customHeight="1" spans="1:30" x14ac:dyDescent="0.25">
      <c r="A1465" s="13">
        <v>20602487751</v>
      </c>
      <c r="B1465" s="15" t="s">
        <v>6382</v>
      </c>
      <c r="C1465" s="15" t="s">
        <v>6382</v>
      </c>
      <c r="D1465" s="15" t="s">
        <v>6383</v>
      </c>
      <c r="E1465" s="15" t="s">
        <v>6384</v>
      </c>
      <c r="F1465" s="39">
        <v>33081</v>
      </c>
      <c r="G1465" s="15">
        <v>1</v>
      </c>
      <c r="H1465" s="15" t="s">
        <v>3653</v>
      </c>
      <c r="I1465" s="15" t="s">
        <v>6385</v>
      </c>
      <c r="J1465" s="15" t="s">
        <v>6386</v>
      </c>
      <c r="K1465" s="15" t="s">
        <v>2113</v>
      </c>
      <c r="L1465" s="40" t="s">
        <v>5</v>
      </c>
      <c r="M1465" s="39"/>
      <c r="N1465" s="41" t="s">
        <v>2687</v>
      </c>
      <c r="O1465" s="39">
        <v>44841</v>
      </c>
      <c r="P1465" s="40">
        <v>1</v>
      </c>
      <c r="Q1465" s="40">
        <v>1</v>
      </c>
      <c r="R1465" s="40" t="str">
        <f>IFERROR(VLOOKUP(Tabla2[[#This Row],[CONTRATISTA PRNCIPAL]],Hoja1!$L$5:$M$9,2,FALSE),"CJV")</f>
        <v>CJV</v>
      </c>
      <c r="S1465" s="40" t="str">
        <f>IF(Tabla2[[#This Row],[EMPRESA]]=Tabla2[[#This Row],[CONTRATISTA PRNCIPAL]],"Principal","Secundaria")</f>
        <v>Principal</v>
      </c>
      <c r="T1465" s="42">
        <f>IFERROR(1/COUNTIF(Tabla2[CONTRATISTA PRNCIPAL],Tabla2[[#This Row],[CONTRATISTA PRNCIPAL]]),0)</f>
        <v>0.1111111111111111</v>
      </c>
      <c r="U1465" s="43">
        <f>IF(((TODAY()-Tabla2[[#This Row],[FECHA NACIMIENTO]])/365)&lt;18,"Corregir", IF(((TODAY()-Tabla2[[#This Row],[FECHA NACIMIENTO]])/365)&gt;80, "Corregir",ROUNDDOWN(((TODAY()-Tabla2[[#This Row],[FECHA NACIMIENTO]])/365),0)))</f>
        <v>33</v>
      </c>
      <c r="V14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65" s="44" t="str">
        <f>+IF(Tabla2[[#This Row],[Edad]]="Corregir","Corregir","Ok")</f>
        <v>Ok</v>
      </c>
      <c r="X1465" s="42" t="str">
        <f>+IFERROR(VLOOKUP(Tabla2[[#This Row],[DISTRITO SEGÚN DNI]],Hoja1!$A$2:$B$32,2,FALSE),"No")</f>
        <v>No</v>
      </c>
      <c r="Y1465" s="42" t="str">
        <f>IF(OR(LOWER(Tabla2[[#This Row],[GENERO]])="masculino", LOWER(Tabla2[[#This Row],[GENERO]])="femenino"),"OK","Corregir")</f>
        <v>OK</v>
      </c>
      <c r="Z1465" s="42" t="str">
        <f>+IF(Tabla2[[#This Row],[Nro. DNI / CE]]="","Corregir",IF(LEN(Tabla2[[#This Row],[Nro. DNI / CE]])&gt;=8,"OK","Corregir"))</f>
        <v>OK</v>
      </c>
      <c r="AA1465" s="42">
        <f>COUNTIF(Tabla2[APELLIDOS Y NOMBRES],Tabla2[[#This Row],[APELLIDOS Y NOMBRES]])</f>
        <v>1</v>
      </c>
      <c r="AB1465" s="42">
        <f>IF(Tabla2[[#This Row],[Trabajador]]&gt;1,1/Tabla2[[#This Row],[Trabajador]],Tabla2[[#This Row],[Trabajador]])</f>
        <v>1</v>
      </c>
      <c r="AC1465" t="str">
        <f>+IFERROR(IF(Tabla2[[#This Row],[FECHA CESE/BAJA]]="","No Aplica",IF(AND(MONTH(Tabla2[[#This Row],[FECHA CESE/BAJA]])=MONTH(TODAY()-30),YEAR(Tabla2[[#This Row],[FECHA CESE/BAJA]])=YEAR(TODAY())),MONTH(TODAY()-30)&amp;"-"&amp;YEAR(TODAY()),"Borrar")),"No aplica")</f>
        <v>No Aplica</v>
      </c>
      <c r="AD1465" t="str">
        <f>+IFERROR(IF(Tabla2[[#This Row],[FECHA INICIO DE LABORES EN OBRA]]="","No Aplica",IF(AND(MONTH(Tabla2[[#This Row],[FECHA INICIO DE LABORES EN OBRA]])=MONTH(TODAY()-30),YEAR(Tabla2[[#This Row],[FECHA INICIO DE LABORES EN OBRA]])=YEAR(TODAY())),MONTH(TODAY()-30)&amp;"-"&amp;YEAR(TODAY()),"No Aplica")),"No Aplica")</f>
        <v>No Aplica</v>
      </c>
    </row>
    <row r="1466" ht="15" customHeight="1" spans="1:30" x14ac:dyDescent="0.25">
      <c r="A1466" s="13">
        <v>20602487751</v>
      </c>
      <c r="B1466" s="15" t="s">
        <v>6382</v>
      </c>
      <c r="C1466" s="15" t="s">
        <v>6382</v>
      </c>
      <c r="D1466" s="15" t="s">
        <v>6387</v>
      </c>
      <c r="E1466" s="15" t="s">
        <v>6388</v>
      </c>
      <c r="F1466" s="39">
        <v>26932</v>
      </c>
      <c r="G1466" s="15">
        <v>1</v>
      </c>
      <c r="H1466" s="15" t="s">
        <v>6389</v>
      </c>
      <c r="I1466" s="15" t="s">
        <v>6385</v>
      </c>
      <c r="J1466" s="15" t="s">
        <v>6390</v>
      </c>
      <c r="K1466" s="15" t="s">
        <v>2799</v>
      </c>
      <c r="L1466" s="40" t="s">
        <v>6</v>
      </c>
      <c r="M1466" s="39"/>
      <c r="N1466" s="41" t="s">
        <v>2687</v>
      </c>
      <c r="O1466" s="39">
        <v>44671</v>
      </c>
      <c r="P1466" s="40">
        <v>1</v>
      </c>
      <c r="Q1466" s="40">
        <v>1</v>
      </c>
      <c r="R1466" s="40" t="str">
        <f>IFERROR(VLOOKUP(Tabla2[[#This Row],[CONTRATISTA PRNCIPAL]],Hoja1!$L$5:$M$9,2,FALSE),"CJV")</f>
        <v>CJV</v>
      </c>
      <c r="S1466" s="40" t="str">
        <f>IF(Tabla2[[#This Row],[EMPRESA]]=Tabla2[[#This Row],[CONTRATISTA PRNCIPAL]],"Principal","Secundaria")</f>
        <v>Principal</v>
      </c>
      <c r="T1466" s="42">
        <f>IFERROR(1/COUNTIF(Tabla2[CONTRATISTA PRNCIPAL],Tabla2[[#This Row],[CONTRATISTA PRNCIPAL]]),0)</f>
        <v>0.1111111111111111</v>
      </c>
      <c r="U1466" s="43">
        <f>IF(((TODAY()-Tabla2[[#This Row],[FECHA NACIMIENTO]])/365)&lt;18,"Corregir", IF(((TODAY()-Tabla2[[#This Row],[FECHA NACIMIENTO]])/365)&gt;80, "Corregir",ROUNDDOWN(((TODAY()-Tabla2[[#This Row],[FECHA NACIMIENTO]])/365),0)))</f>
        <v>50</v>
      </c>
      <c r="V14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66" s="44" t="str">
        <f>+IF(Tabla2[[#This Row],[Edad]]="Corregir","Corregir","Ok")</f>
        <v>Ok</v>
      </c>
      <c r="X1466" s="42" t="str">
        <f>+IFERROR(VLOOKUP(Tabla2[[#This Row],[DISTRITO SEGÚN DNI]],Hoja1!$A$2:$B$32,2,FALSE),"No")</f>
        <v>No</v>
      </c>
      <c r="Y1466" s="42" t="str">
        <f>IF(OR(LOWER(Tabla2[[#This Row],[GENERO]])="masculino", LOWER(Tabla2[[#This Row],[GENERO]])="femenino"),"OK","Corregir")</f>
        <v>OK</v>
      </c>
      <c r="Z1466" s="42" t="str">
        <f>+IF(Tabla2[[#This Row],[Nro. DNI / CE]]="","Corregir",IF(LEN(Tabla2[[#This Row],[Nro. DNI / CE]])&gt;=8,"OK","Corregir"))</f>
        <v>OK</v>
      </c>
      <c r="AA1466" s="42">
        <f>COUNTIF(Tabla2[APELLIDOS Y NOMBRES],Tabla2[[#This Row],[APELLIDOS Y NOMBRES]])</f>
        <v>1</v>
      </c>
      <c r="AB1466" s="42">
        <f>IF(Tabla2[[#This Row],[Trabajador]]&gt;1,1/Tabla2[[#This Row],[Trabajador]],Tabla2[[#This Row],[Trabajador]])</f>
        <v>1</v>
      </c>
      <c r="AC1466" t="str">
        <f>+IFERROR(IF(Tabla2[[#This Row],[FECHA CESE/BAJA]]="","No Aplica",IF(AND(MONTH(Tabla2[[#This Row],[FECHA CESE/BAJA]])=MONTH(TODAY()-30),YEAR(Tabla2[[#This Row],[FECHA CESE/BAJA]])=YEAR(TODAY())),MONTH(TODAY()-30)&amp;"-"&amp;YEAR(TODAY()),"Borrar")),"No aplica")</f>
        <v>No Aplica</v>
      </c>
      <c r="AD1466" t="str">
        <f>+IFERROR(IF(Tabla2[[#This Row],[FECHA INICIO DE LABORES EN OBRA]]="","No Aplica",IF(AND(MONTH(Tabla2[[#This Row],[FECHA INICIO DE LABORES EN OBRA]])=MONTH(TODAY()-30),YEAR(Tabla2[[#This Row],[FECHA INICIO DE LABORES EN OBRA]])=YEAR(TODAY())),MONTH(TODAY()-30)&amp;"-"&amp;YEAR(TODAY()),"No Aplica")),"No Aplica")</f>
        <v>No Aplica</v>
      </c>
    </row>
    <row r="1467" ht="15" customHeight="1" spans="1:30" x14ac:dyDescent="0.25">
      <c r="A1467" s="13">
        <v>20602487751</v>
      </c>
      <c r="B1467" s="15" t="s">
        <v>6382</v>
      </c>
      <c r="C1467" s="15" t="s">
        <v>6382</v>
      </c>
      <c r="D1467" s="15" t="s">
        <v>6391</v>
      </c>
      <c r="E1467" s="15" t="s">
        <v>6392</v>
      </c>
      <c r="F1467" s="39">
        <v>31032</v>
      </c>
      <c r="G1467" s="15">
        <v>2</v>
      </c>
      <c r="H1467" s="15" t="s">
        <v>6393</v>
      </c>
      <c r="I1467" s="15" t="s">
        <v>6385</v>
      </c>
      <c r="J1467" s="15" t="s">
        <v>6394</v>
      </c>
      <c r="K1467" s="15" t="s">
        <v>2799</v>
      </c>
      <c r="L1467" s="40" t="s">
        <v>6</v>
      </c>
      <c r="M1467" s="39"/>
      <c r="N1467" s="41" t="s">
        <v>2687</v>
      </c>
      <c r="O1467" s="39">
        <v>44671</v>
      </c>
      <c r="P1467" s="40">
        <v>1</v>
      </c>
      <c r="Q1467" s="40">
        <v>4</v>
      </c>
      <c r="R1467" s="40" t="str">
        <f>IFERROR(VLOOKUP(Tabla2[[#This Row],[CONTRATISTA PRNCIPAL]],Hoja1!$L$5:$M$9,2,FALSE),"CJV")</f>
        <v>CJV</v>
      </c>
      <c r="S1467" s="40" t="str">
        <f>IF(Tabla2[[#This Row],[EMPRESA]]=Tabla2[[#This Row],[CONTRATISTA PRNCIPAL]],"Principal","Secundaria")</f>
        <v>Principal</v>
      </c>
      <c r="T1467" s="42">
        <f>IFERROR(1/COUNTIF(Tabla2[CONTRATISTA PRNCIPAL],Tabla2[[#This Row],[CONTRATISTA PRNCIPAL]]),0)</f>
        <v>0.1111111111111111</v>
      </c>
      <c r="U1467" s="43">
        <f>IF(((TODAY()-Tabla2[[#This Row],[FECHA NACIMIENTO]])/365)&lt;18,"Corregir", IF(((TODAY()-Tabla2[[#This Row],[FECHA NACIMIENTO]])/365)&gt;80, "Corregir",ROUNDDOWN(((TODAY()-Tabla2[[#This Row],[FECHA NACIMIENTO]])/365),0)))</f>
        <v>38</v>
      </c>
      <c r="V14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67" s="44" t="str">
        <f>+IF(Tabla2[[#This Row],[Edad]]="Corregir","Corregir","Ok")</f>
        <v>Ok</v>
      </c>
      <c r="X1467" s="42" t="str">
        <f>+IFERROR(VLOOKUP(Tabla2[[#This Row],[DISTRITO SEGÚN DNI]],Hoja1!$A$2:$B$32,2,FALSE),"No")</f>
        <v>No</v>
      </c>
      <c r="Y1467" s="42" t="str">
        <f>IF(OR(LOWER(Tabla2[[#This Row],[GENERO]])="masculino", LOWER(Tabla2[[#This Row],[GENERO]])="femenino"),"OK","Corregir")</f>
        <v>OK</v>
      </c>
      <c r="Z1467" s="42" t="str">
        <f>+IF(Tabla2[[#This Row],[Nro. DNI / CE]]="","Corregir",IF(LEN(Tabla2[[#This Row],[Nro. DNI / CE]])&gt;=8,"OK","Corregir"))</f>
        <v>OK</v>
      </c>
      <c r="AA1467" s="42">
        <f>COUNTIF(Tabla2[APELLIDOS Y NOMBRES],Tabla2[[#This Row],[APELLIDOS Y NOMBRES]])</f>
        <v>1</v>
      </c>
      <c r="AB1467" s="42">
        <f>IF(Tabla2[[#This Row],[Trabajador]]&gt;1,1/Tabla2[[#This Row],[Trabajador]],Tabla2[[#This Row],[Trabajador]])</f>
        <v>1</v>
      </c>
      <c r="AC1467" t="str">
        <f>+IFERROR(IF(Tabla2[[#This Row],[FECHA CESE/BAJA]]="","No Aplica",IF(AND(MONTH(Tabla2[[#This Row],[FECHA CESE/BAJA]])=MONTH(TODAY()-30),YEAR(Tabla2[[#This Row],[FECHA CESE/BAJA]])=YEAR(TODAY())),MONTH(TODAY()-30)&amp;"-"&amp;YEAR(TODAY()),"Borrar")),"No aplica")</f>
        <v>No Aplica</v>
      </c>
      <c r="AD1467" t="str">
        <f>+IFERROR(IF(Tabla2[[#This Row],[FECHA INICIO DE LABORES EN OBRA]]="","No Aplica",IF(AND(MONTH(Tabla2[[#This Row],[FECHA INICIO DE LABORES EN OBRA]])=MONTH(TODAY()-30),YEAR(Tabla2[[#This Row],[FECHA INICIO DE LABORES EN OBRA]])=YEAR(TODAY())),MONTH(TODAY()-30)&amp;"-"&amp;YEAR(TODAY()),"No Aplica")),"No Aplica")</f>
        <v>No Aplica</v>
      </c>
    </row>
    <row r="1468" ht="15" customHeight="1" spans="1:30" x14ac:dyDescent="0.25">
      <c r="A1468" s="13">
        <v>20602487751</v>
      </c>
      <c r="B1468" s="15" t="s">
        <v>6382</v>
      </c>
      <c r="C1468" s="15" t="s">
        <v>6382</v>
      </c>
      <c r="D1468" s="15" t="s">
        <v>6395</v>
      </c>
      <c r="E1468" s="15" t="s">
        <v>6396</v>
      </c>
      <c r="F1468" s="39">
        <v>28978</v>
      </c>
      <c r="G1468" s="15">
        <v>2</v>
      </c>
      <c r="H1468" s="15" t="s">
        <v>6397</v>
      </c>
      <c r="I1468" s="15" t="s">
        <v>6385</v>
      </c>
      <c r="J1468" s="15" t="s">
        <v>6398</v>
      </c>
      <c r="K1468" s="15" t="s">
        <v>2108</v>
      </c>
      <c r="L1468" s="40" t="s">
        <v>6</v>
      </c>
      <c r="M1468" s="39"/>
      <c r="N1468" s="41" t="s">
        <v>6399</v>
      </c>
      <c r="O1468" s="39">
        <v>44790</v>
      </c>
      <c r="P1468" s="40">
        <v>1</v>
      </c>
      <c r="Q1468" s="40">
        <v>4</v>
      </c>
      <c r="R1468" s="40" t="str">
        <f>IFERROR(VLOOKUP(Tabla2[[#This Row],[CONTRATISTA PRNCIPAL]],Hoja1!$L$5:$M$9,2,FALSE),"CJV")</f>
        <v>CJV</v>
      </c>
      <c r="S1468" s="40" t="str">
        <f>IF(Tabla2[[#This Row],[EMPRESA]]=Tabla2[[#This Row],[CONTRATISTA PRNCIPAL]],"Principal","Secundaria")</f>
        <v>Principal</v>
      </c>
      <c r="T1468" s="42">
        <f>IFERROR(1/COUNTIF(Tabla2[CONTRATISTA PRNCIPAL],Tabla2[[#This Row],[CONTRATISTA PRNCIPAL]]),0)</f>
        <v>0.1111111111111111</v>
      </c>
      <c r="U1468" s="43">
        <f>IF(((TODAY()-Tabla2[[#This Row],[FECHA NACIMIENTO]])/365)&lt;18,"Corregir", IF(((TODAY()-Tabla2[[#This Row],[FECHA NACIMIENTO]])/365)&gt;80, "Corregir",ROUNDDOWN(((TODAY()-Tabla2[[#This Row],[FECHA NACIMIENTO]])/365),0)))</f>
        <v>44</v>
      </c>
      <c r="V14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68" s="44" t="str">
        <f>+IF(Tabla2[[#This Row],[Edad]]="Corregir","Corregir","Ok")</f>
        <v>Ok</v>
      </c>
      <c r="X1468" s="42" t="str">
        <f>+IFERROR(VLOOKUP(Tabla2[[#This Row],[DISTRITO SEGÚN DNI]],Hoja1!$A$2:$B$32,2,FALSE),"No")</f>
        <v>No</v>
      </c>
      <c r="Y1468" s="42" t="str">
        <f>IF(OR(LOWER(Tabla2[[#This Row],[GENERO]])="masculino", LOWER(Tabla2[[#This Row],[GENERO]])="femenino"),"OK","Corregir")</f>
        <v>OK</v>
      </c>
      <c r="Z1468" s="42" t="str">
        <f>+IF(Tabla2[[#This Row],[Nro. DNI / CE]]="","Corregir",IF(LEN(Tabla2[[#This Row],[Nro. DNI / CE]])&gt;=8,"OK","Corregir"))</f>
        <v>OK</v>
      </c>
      <c r="AA1468" s="42">
        <f>COUNTIF(Tabla2[APELLIDOS Y NOMBRES],Tabla2[[#This Row],[APELLIDOS Y NOMBRES]])</f>
        <v>1</v>
      </c>
      <c r="AB1468" s="42">
        <f>IF(Tabla2[[#This Row],[Trabajador]]&gt;1,1/Tabla2[[#This Row],[Trabajador]],Tabla2[[#This Row],[Trabajador]])</f>
        <v>1</v>
      </c>
      <c r="AC1468" t="str">
        <f>+IFERROR(IF(Tabla2[[#This Row],[FECHA CESE/BAJA]]="","No Aplica",IF(AND(MONTH(Tabla2[[#This Row],[FECHA CESE/BAJA]])=MONTH(TODAY()-30),YEAR(Tabla2[[#This Row],[FECHA CESE/BAJA]])=YEAR(TODAY())),MONTH(TODAY()-30)&amp;"-"&amp;YEAR(TODAY()),"Borrar")),"No aplica")</f>
        <v>No Aplica</v>
      </c>
      <c r="AD1468" t="str">
        <f>+IFERROR(IF(Tabla2[[#This Row],[FECHA INICIO DE LABORES EN OBRA]]="","No Aplica",IF(AND(MONTH(Tabla2[[#This Row],[FECHA INICIO DE LABORES EN OBRA]])=MONTH(TODAY()-30),YEAR(Tabla2[[#This Row],[FECHA INICIO DE LABORES EN OBRA]])=YEAR(TODAY())),MONTH(TODAY()-30)&amp;"-"&amp;YEAR(TODAY()),"No Aplica")),"No Aplica")</f>
        <v>No Aplica</v>
      </c>
    </row>
    <row r="1469" spans="1:30" x14ac:dyDescent="0.25">
      <c r="A1469" s="13">
        <v>20602487751</v>
      </c>
      <c r="B1469" s="15" t="s">
        <v>6382</v>
      </c>
      <c r="C1469" s="15" t="s">
        <v>6382</v>
      </c>
      <c r="D1469" s="15" t="s">
        <v>6400</v>
      </c>
      <c r="E1469" s="15" t="s">
        <v>6401</v>
      </c>
      <c r="F1469" s="39">
        <v>24219</v>
      </c>
      <c r="G1469" s="15">
        <v>2</v>
      </c>
      <c r="H1469" s="15" t="s">
        <v>6397</v>
      </c>
      <c r="I1469" s="15" t="s">
        <v>6385</v>
      </c>
      <c r="J1469" s="15" t="s">
        <v>6402</v>
      </c>
      <c r="K1469" s="15" t="s">
        <v>2799</v>
      </c>
      <c r="L1469" s="40" t="s">
        <v>6</v>
      </c>
      <c r="M1469" s="39"/>
      <c r="N1469" s="41" t="s">
        <v>2687</v>
      </c>
      <c r="O1469" s="39">
        <v>45125</v>
      </c>
      <c r="P1469" s="40">
        <v>1</v>
      </c>
      <c r="Q1469" s="40">
        <v>4</v>
      </c>
      <c r="R1469" s="40" t="str">
        <f>IFERROR(VLOOKUP(Tabla2[[#This Row],[CONTRATISTA PRNCIPAL]],Hoja1!$L$5:$M$9,2,FALSE),"CJV")</f>
        <v>CJV</v>
      </c>
      <c r="S1469" s="40" t="str">
        <f>IF(Tabla2[[#This Row],[EMPRESA]]=Tabla2[[#This Row],[CONTRATISTA PRNCIPAL]],"Principal","Secundaria")</f>
        <v>Principal</v>
      </c>
      <c r="T1469" s="42">
        <f>IFERROR(1/COUNTIF(Tabla2[CONTRATISTA PRNCIPAL],Tabla2[[#This Row],[CONTRATISTA PRNCIPAL]]),0)</f>
        <v>0.1111111111111111</v>
      </c>
      <c r="U1469" s="43">
        <f>IF(((TODAY()-Tabla2[[#This Row],[FECHA NACIMIENTO]])/365)&lt;18,"Corregir", IF(((TODAY()-Tabla2[[#This Row],[FECHA NACIMIENTO]])/365)&gt;80, "Corregir",ROUNDDOWN(((TODAY()-Tabla2[[#This Row],[FECHA NACIMIENTO]])/365),0)))</f>
        <v>57</v>
      </c>
      <c r="V14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69" s="44" t="str">
        <f>+IF(Tabla2[[#This Row],[Edad]]="Corregir","Corregir","Ok")</f>
        <v>Ok</v>
      </c>
      <c r="X1469" s="42" t="str">
        <f>+IFERROR(VLOOKUP(Tabla2[[#This Row],[DISTRITO SEGÚN DNI]],Hoja1!$A$2:$B$32,2,FALSE),"No")</f>
        <v>No</v>
      </c>
      <c r="Y1469" s="42" t="str">
        <f>IF(OR(LOWER(Tabla2[[#This Row],[GENERO]])="masculino", LOWER(Tabla2[[#This Row],[GENERO]])="femenino"),"OK","Corregir")</f>
        <v>OK</v>
      </c>
      <c r="Z1469" s="42" t="str">
        <f>+IF(Tabla2[[#This Row],[Nro. DNI / CE]]="","Corregir",IF(LEN(Tabla2[[#This Row],[Nro. DNI / CE]])&gt;=8,"OK","Corregir"))</f>
        <v>OK</v>
      </c>
      <c r="AA1469" s="42">
        <f>COUNTIF(Tabla2[APELLIDOS Y NOMBRES],Tabla2[[#This Row],[APELLIDOS Y NOMBRES]])</f>
        <v>1</v>
      </c>
      <c r="AB1469" s="42">
        <f>IF(Tabla2[[#This Row],[Trabajador]]&gt;1,1/Tabla2[[#This Row],[Trabajador]],Tabla2[[#This Row],[Trabajador]])</f>
        <v>1</v>
      </c>
      <c r="AC1469" t="str">
        <f>+IFERROR(IF(Tabla2[[#This Row],[FECHA CESE/BAJA]]="","No Aplica",IF(AND(MONTH(Tabla2[[#This Row],[FECHA CESE/BAJA]])=MONTH(TODAY()-30),YEAR(Tabla2[[#This Row],[FECHA CESE/BAJA]])=YEAR(TODAY())),MONTH(TODAY()-30)&amp;"-"&amp;YEAR(TODAY()),"Borrar")),"No aplica")</f>
        <v>No Aplica</v>
      </c>
      <c r="AD1469" t="str">
        <f>+IFERROR(IF(Tabla2[[#This Row],[FECHA INICIO DE LABORES EN OBRA]]="","No Aplica",IF(AND(MONTH(Tabla2[[#This Row],[FECHA INICIO DE LABORES EN OBRA]])=MONTH(TODAY()-30),YEAR(Tabla2[[#This Row],[FECHA INICIO DE LABORES EN OBRA]])=YEAR(TODAY())),MONTH(TODAY()-30)&amp;"-"&amp;YEAR(TODAY()),"No Aplica")),"No Aplica")</f>
        <v>No Aplica</v>
      </c>
    </row>
    <row r="1470" spans="1:30" x14ac:dyDescent="0.25">
      <c r="A1470" s="13">
        <v>20602487751</v>
      </c>
      <c r="B1470" s="15" t="s">
        <v>6382</v>
      </c>
      <c r="C1470" s="15" t="s">
        <v>6382</v>
      </c>
      <c r="D1470" s="15" t="s">
        <v>6403</v>
      </c>
      <c r="E1470" s="15" t="s">
        <v>6404</v>
      </c>
      <c r="F1470" s="39">
        <v>24088</v>
      </c>
      <c r="G1470" s="15">
        <v>2</v>
      </c>
      <c r="H1470" s="15" t="s">
        <v>6397</v>
      </c>
      <c r="I1470" s="15" t="s">
        <v>6385</v>
      </c>
      <c r="J1470" s="15" t="s">
        <v>6405</v>
      </c>
      <c r="K1470" s="15" t="s">
        <v>6406</v>
      </c>
      <c r="L1470" s="40" t="s">
        <v>6</v>
      </c>
      <c r="M1470" s="39"/>
      <c r="N1470" s="41" t="s">
        <v>2687</v>
      </c>
      <c r="O1470" s="39">
        <v>45166</v>
      </c>
      <c r="P1470" s="40">
        <v>1</v>
      </c>
      <c r="Q1470" s="40">
        <v>4</v>
      </c>
      <c r="R1470" s="40" t="str">
        <f>IFERROR(VLOOKUP(Tabla2[[#This Row],[CONTRATISTA PRNCIPAL]],Hoja1!$L$5:$M$9,2,FALSE),"CJV")</f>
        <v>CJV</v>
      </c>
      <c r="S1470" s="40" t="str">
        <f>IF(Tabla2[[#This Row],[EMPRESA]]=Tabla2[[#This Row],[CONTRATISTA PRNCIPAL]],"Principal","Secundaria")</f>
        <v>Principal</v>
      </c>
      <c r="T1470" s="42">
        <f>IFERROR(1/COUNTIF(Tabla2[CONTRATISTA PRNCIPAL],Tabla2[[#This Row],[CONTRATISTA PRNCIPAL]]),0)</f>
        <v>0.1111111111111111</v>
      </c>
      <c r="U1470" s="43">
        <f>IF(((TODAY()-Tabla2[[#This Row],[FECHA NACIMIENTO]])/365)&lt;18,"Corregir", IF(((TODAY()-Tabla2[[#This Row],[FECHA NACIMIENTO]])/365)&gt;80, "Corregir",ROUNDDOWN(((TODAY()-Tabla2[[#This Row],[FECHA NACIMIENTO]])/365),0)))</f>
        <v>57</v>
      </c>
      <c r="V14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70" s="44" t="str">
        <f>+IF(Tabla2[[#This Row],[Edad]]="Corregir","Corregir","Ok")</f>
        <v>Ok</v>
      </c>
      <c r="X1470" s="42" t="str">
        <f>+IFERROR(VLOOKUP(Tabla2[[#This Row],[DISTRITO SEGÚN DNI]],Hoja1!$A$2:$B$32,2,FALSE),"No")</f>
        <v>No</v>
      </c>
      <c r="Y1470" s="42" t="str">
        <f>IF(OR(LOWER(Tabla2[[#This Row],[GENERO]])="masculino", LOWER(Tabla2[[#This Row],[GENERO]])="femenino"),"OK","Corregir")</f>
        <v>OK</v>
      </c>
      <c r="Z1470" s="42" t="str">
        <f>+IF(Tabla2[[#This Row],[Nro. DNI / CE]]="","Corregir",IF(LEN(Tabla2[[#This Row],[Nro. DNI / CE]])&gt;=8,"OK","Corregir"))</f>
        <v>OK</v>
      </c>
      <c r="AA1470" s="42">
        <f>COUNTIF(Tabla2[APELLIDOS Y NOMBRES],Tabla2[[#This Row],[APELLIDOS Y NOMBRES]])</f>
        <v>1</v>
      </c>
      <c r="AB1470" s="42">
        <f>IF(Tabla2[[#This Row],[Trabajador]]&gt;1,1/Tabla2[[#This Row],[Trabajador]],Tabla2[[#This Row],[Trabajador]])</f>
        <v>1</v>
      </c>
      <c r="AC1470" t="str">
        <f>+IFERROR(IF(Tabla2[[#This Row],[FECHA CESE/BAJA]]="","No Aplica",IF(AND(MONTH(Tabla2[[#This Row],[FECHA CESE/BAJA]])=MONTH(TODAY()-30),YEAR(Tabla2[[#This Row],[FECHA CESE/BAJA]])=YEAR(TODAY())),MONTH(TODAY()-30)&amp;"-"&amp;YEAR(TODAY()),"Borrar")),"No aplica")</f>
        <v>No Aplica</v>
      </c>
      <c r="AD1470" t="str">
        <f>+IFERROR(IF(Tabla2[[#This Row],[FECHA INICIO DE LABORES EN OBRA]]="","No Aplica",IF(AND(MONTH(Tabla2[[#This Row],[FECHA INICIO DE LABORES EN OBRA]])=MONTH(TODAY()-30),YEAR(Tabla2[[#This Row],[FECHA INICIO DE LABORES EN OBRA]])=YEAR(TODAY())),MONTH(TODAY()-30)&amp;"-"&amp;YEAR(TODAY()),"No Aplica")),"No Aplica")</f>
        <v>8-2023</v>
      </c>
    </row>
    <row r="1471" spans="1:30" x14ac:dyDescent="0.25">
      <c r="A1471" s="13">
        <v>20602487751</v>
      </c>
      <c r="B1471" s="15" t="s">
        <v>6382</v>
      </c>
      <c r="C1471" s="15" t="s">
        <v>6382</v>
      </c>
      <c r="D1471" s="15" t="s">
        <v>6407</v>
      </c>
      <c r="E1471" s="15" t="s">
        <v>6408</v>
      </c>
      <c r="F1471" s="39">
        <v>33994</v>
      </c>
      <c r="G1471" s="15">
        <v>2</v>
      </c>
      <c r="H1471" s="15" t="s">
        <v>6397</v>
      </c>
      <c r="I1471" s="15" t="s">
        <v>6385</v>
      </c>
      <c r="J1471" s="15" t="s">
        <v>6409</v>
      </c>
      <c r="K1471" s="15" t="s">
        <v>6410</v>
      </c>
      <c r="L1471" s="40" t="s">
        <v>6</v>
      </c>
      <c r="M1471" s="39"/>
      <c r="N1471" s="41" t="s">
        <v>2687</v>
      </c>
      <c r="O1471" s="39">
        <v>45166</v>
      </c>
      <c r="P1471" s="40">
        <v>1</v>
      </c>
      <c r="Q1471" s="40">
        <v>4</v>
      </c>
      <c r="R1471" s="40" t="str">
        <f>IFERROR(VLOOKUP(Tabla2[[#This Row],[CONTRATISTA PRNCIPAL]],Hoja1!$L$5:$M$9,2,FALSE),"CJV")</f>
        <v>CJV</v>
      </c>
      <c r="S1471" s="40" t="str">
        <f>IF(Tabla2[[#This Row],[EMPRESA]]=Tabla2[[#This Row],[CONTRATISTA PRNCIPAL]],"Principal","Secundaria")</f>
        <v>Principal</v>
      </c>
      <c r="T1471" s="42">
        <f>IFERROR(1/COUNTIF(Tabla2[CONTRATISTA PRNCIPAL],Tabla2[[#This Row],[CONTRATISTA PRNCIPAL]]),0)</f>
        <v>0.1111111111111111</v>
      </c>
      <c r="U1471" s="43">
        <f>IF(((TODAY()-Tabla2[[#This Row],[FECHA NACIMIENTO]])/365)&lt;18,"Corregir", IF(((TODAY()-Tabla2[[#This Row],[FECHA NACIMIENTO]])/365)&gt;80, "Corregir",ROUNDDOWN(((TODAY()-Tabla2[[#This Row],[FECHA NACIMIENTO]])/365),0)))</f>
        <v>30</v>
      </c>
      <c r="V14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71" s="44" t="str">
        <f>+IF(Tabla2[[#This Row],[Edad]]="Corregir","Corregir","Ok")</f>
        <v>Ok</v>
      </c>
      <c r="X1471" s="42" t="str">
        <f>+IFERROR(VLOOKUP(Tabla2[[#This Row],[DISTRITO SEGÚN DNI]],Hoja1!$A$2:$B$32,2,FALSE),"No")</f>
        <v>No</v>
      </c>
      <c r="Y1471" s="42" t="str">
        <f>IF(OR(LOWER(Tabla2[[#This Row],[GENERO]])="masculino", LOWER(Tabla2[[#This Row],[GENERO]])="femenino"),"OK","Corregir")</f>
        <v>OK</v>
      </c>
      <c r="Z1471" s="42" t="str">
        <f>+IF(Tabla2[[#This Row],[Nro. DNI / CE]]="","Corregir",IF(LEN(Tabla2[[#This Row],[Nro. DNI / CE]])&gt;=8,"OK","Corregir"))</f>
        <v>OK</v>
      </c>
      <c r="AA1471" s="42">
        <f>COUNTIF(Tabla2[APELLIDOS Y NOMBRES],Tabla2[[#This Row],[APELLIDOS Y NOMBRES]])</f>
        <v>1</v>
      </c>
      <c r="AB1471" s="42">
        <f>IF(Tabla2[[#This Row],[Trabajador]]&gt;1,1/Tabla2[[#This Row],[Trabajador]],Tabla2[[#This Row],[Trabajador]])</f>
        <v>1</v>
      </c>
      <c r="AC1471" t="str">
        <f>+IFERROR(IF(Tabla2[[#This Row],[FECHA CESE/BAJA]]="","No Aplica",IF(AND(MONTH(Tabla2[[#This Row],[FECHA CESE/BAJA]])=MONTH(TODAY()-30),YEAR(Tabla2[[#This Row],[FECHA CESE/BAJA]])=YEAR(TODAY())),MONTH(TODAY()-30)&amp;"-"&amp;YEAR(TODAY()),"Borrar")),"No aplica")</f>
        <v>No Aplica</v>
      </c>
      <c r="AD1471" t="str">
        <f>+IFERROR(IF(Tabla2[[#This Row],[FECHA INICIO DE LABORES EN OBRA]]="","No Aplica",IF(AND(MONTH(Tabla2[[#This Row],[FECHA INICIO DE LABORES EN OBRA]])=MONTH(TODAY()-30),YEAR(Tabla2[[#This Row],[FECHA INICIO DE LABORES EN OBRA]])=YEAR(TODAY())),MONTH(TODAY()-30)&amp;"-"&amp;YEAR(TODAY()),"No Aplica")),"No Aplica")</f>
        <v>8-2023</v>
      </c>
    </row>
    <row r="1472" spans="1:30" x14ac:dyDescent="0.25">
      <c r="A1472" s="13">
        <v>20602487751</v>
      </c>
      <c r="B1472" s="15" t="s">
        <v>6382</v>
      </c>
      <c r="C1472" s="15" t="s">
        <v>6382</v>
      </c>
      <c r="D1472" s="15" t="s">
        <v>6411</v>
      </c>
      <c r="E1472" s="15" t="s">
        <v>6412</v>
      </c>
      <c r="F1472" s="39">
        <v>33840</v>
      </c>
      <c r="G1472" s="15">
        <v>1</v>
      </c>
      <c r="H1472" s="15" t="s">
        <v>6413</v>
      </c>
      <c r="I1472" s="15" t="s">
        <v>6385</v>
      </c>
      <c r="J1472" s="15" t="s">
        <v>6414</v>
      </c>
      <c r="K1472" s="15" t="s">
        <v>6415</v>
      </c>
      <c r="L1472" s="40" t="s">
        <v>6</v>
      </c>
      <c r="M1472" s="39"/>
      <c r="N1472" s="41" t="s">
        <v>2687</v>
      </c>
      <c r="O1472" s="39">
        <v>45148</v>
      </c>
      <c r="P1472" s="40">
        <v>1</v>
      </c>
      <c r="Q1472" s="40">
        <v>1</v>
      </c>
      <c r="R1472" s="40" t="str">
        <f>IFERROR(VLOOKUP(Tabla2[[#This Row],[CONTRATISTA PRNCIPAL]],Hoja1!$L$5:$M$9,2,FALSE),"CJV")</f>
        <v>CJV</v>
      </c>
      <c r="S1472" s="40" t="str">
        <f>IF(Tabla2[[#This Row],[EMPRESA]]=Tabla2[[#This Row],[CONTRATISTA PRNCIPAL]],"Principal","Secundaria")</f>
        <v>Principal</v>
      </c>
      <c r="T1472" s="42">
        <f>IFERROR(1/COUNTIF(Tabla2[CONTRATISTA PRNCIPAL],Tabla2[[#This Row],[CONTRATISTA PRNCIPAL]]),0)</f>
        <v>0.1111111111111111</v>
      </c>
      <c r="U1472" s="43">
        <f>IF(((TODAY()-Tabla2[[#This Row],[FECHA NACIMIENTO]])/365)&lt;18,"Corregir", IF(((TODAY()-Tabla2[[#This Row],[FECHA NACIMIENTO]])/365)&gt;80, "Corregir",ROUNDDOWN(((TODAY()-Tabla2[[#This Row],[FECHA NACIMIENTO]])/365),0)))</f>
        <v>31</v>
      </c>
      <c r="V14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72" s="44" t="str">
        <f>+IF(Tabla2[[#This Row],[Edad]]="Corregir","Corregir","Ok")</f>
        <v>Ok</v>
      </c>
      <c r="X1472" s="42" t="str">
        <f>+IFERROR(VLOOKUP(Tabla2[[#This Row],[DISTRITO SEGÚN DNI]],Hoja1!$A$2:$B$32,2,FALSE),"No")</f>
        <v>No</v>
      </c>
      <c r="Y1472" s="42" t="str">
        <f>IF(OR(LOWER(Tabla2[[#This Row],[GENERO]])="masculino", LOWER(Tabla2[[#This Row],[GENERO]])="femenino"),"OK","Corregir")</f>
        <v>OK</v>
      </c>
      <c r="Z1472" s="42" t="str">
        <f>+IF(Tabla2[[#This Row],[Nro. DNI / CE]]="","Corregir",IF(LEN(Tabla2[[#This Row],[Nro. DNI / CE]])&gt;=8,"OK","Corregir"))</f>
        <v>OK</v>
      </c>
      <c r="AA1472" s="42">
        <f>COUNTIF(Tabla2[APELLIDOS Y NOMBRES],Tabla2[[#This Row],[APELLIDOS Y NOMBRES]])</f>
        <v>1</v>
      </c>
      <c r="AB1472" s="42">
        <f>IF(Tabla2[[#This Row],[Trabajador]]&gt;1,1/Tabla2[[#This Row],[Trabajador]],Tabla2[[#This Row],[Trabajador]])</f>
        <v>1</v>
      </c>
      <c r="AC1472" t="str">
        <f>+IFERROR(IF(Tabla2[[#This Row],[FECHA CESE/BAJA]]="","No Aplica",IF(AND(MONTH(Tabla2[[#This Row],[FECHA CESE/BAJA]])=MONTH(TODAY()-30),YEAR(Tabla2[[#This Row],[FECHA CESE/BAJA]])=YEAR(TODAY())),MONTH(TODAY()-30)&amp;"-"&amp;YEAR(TODAY()),"Borrar")),"No aplica")</f>
        <v>No Aplica</v>
      </c>
      <c r="AD1472" t="str">
        <f>+IFERROR(IF(Tabla2[[#This Row],[FECHA INICIO DE LABORES EN OBRA]]="","No Aplica",IF(AND(MONTH(Tabla2[[#This Row],[FECHA INICIO DE LABORES EN OBRA]])=MONTH(TODAY()-30),YEAR(Tabla2[[#This Row],[FECHA INICIO DE LABORES EN OBRA]])=YEAR(TODAY())),MONTH(TODAY()-30)&amp;"-"&amp;YEAR(TODAY()),"No Aplica")),"No Aplica")</f>
        <v>8-2023</v>
      </c>
    </row>
    <row r="1473" spans="1:30" x14ac:dyDescent="0.25">
      <c r="A1473" s="13">
        <v>20602487751</v>
      </c>
      <c r="B1473" s="15" t="s">
        <v>6382</v>
      </c>
      <c r="C1473" s="15" t="s">
        <v>6382</v>
      </c>
      <c r="D1473" s="15">
        <v>43065739</v>
      </c>
      <c r="E1473" s="15" t="s">
        <v>1632</v>
      </c>
      <c r="F1473" s="39">
        <v>31235</v>
      </c>
      <c r="G1473" s="15">
        <v>2</v>
      </c>
      <c r="H1473" s="15" t="s">
        <v>6397</v>
      </c>
      <c r="I1473" s="15" t="s">
        <v>6385</v>
      </c>
      <c r="J1473" s="15" t="s">
        <v>6416</v>
      </c>
      <c r="K1473" s="15" t="s">
        <v>2036</v>
      </c>
      <c r="L1473" s="40" t="s">
        <v>6</v>
      </c>
      <c r="M1473" s="39"/>
      <c r="N1473" s="41" t="s">
        <v>2687</v>
      </c>
      <c r="O1473" s="39">
        <v>45166</v>
      </c>
      <c r="P1473" s="40">
        <v>1</v>
      </c>
      <c r="Q1473" s="40">
        <v>4</v>
      </c>
      <c r="R1473" s="40" t="str">
        <f>IFERROR(VLOOKUP(Tabla2[[#This Row],[CONTRATISTA PRNCIPAL]],Hoja1!$L$5:$M$9,2,FALSE),"CJV")</f>
        <v>CJV</v>
      </c>
      <c r="S1473" s="40" t="str">
        <f>IF(Tabla2[[#This Row],[EMPRESA]]=Tabla2[[#This Row],[CONTRATISTA PRNCIPAL]],"Principal","Secundaria")</f>
        <v>Principal</v>
      </c>
      <c r="T1473" s="42">
        <f>IFERROR(1/COUNTIF(Tabla2[CONTRATISTA PRNCIPAL],Tabla2[[#This Row],[CONTRATISTA PRNCIPAL]]),0)</f>
        <v>0.1111111111111111</v>
      </c>
      <c r="U1473" s="43">
        <f>IF(((TODAY()-Tabla2[[#This Row],[FECHA NACIMIENTO]])/365)&lt;18,"Corregir", IF(((TODAY()-Tabla2[[#This Row],[FECHA NACIMIENTO]])/365)&gt;80, "Corregir",ROUNDDOWN(((TODAY()-Tabla2[[#This Row],[FECHA NACIMIENTO]])/365),0)))</f>
        <v>38</v>
      </c>
      <c r="V14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73" s="44" t="str">
        <f>+IF(Tabla2[[#This Row],[Edad]]="Corregir","Corregir","Ok")</f>
        <v>Ok</v>
      </c>
      <c r="X1473" s="42" t="str">
        <f>+IFERROR(VLOOKUP(Tabla2[[#This Row],[DISTRITO SEGÚN DNI]],Hoja1!$A$2:$B$32,2,FALSE),"No")</f>
        <v>CALLAO</v>
      </c>
      <c r="Y1473" s="42" t="str">
        <f>IF(OR(LOWER(Tabla2[[#This Row],[GENERO]])="masculino", LOWER(Tabla2[[#This Row],[GENERO]])="femenino"),"OK","Corregir")</f>
        <v>OK</v>
      </c>
      <c r="Z1473" s="42" t="str">
        <f>+IF(Tabla2[[#This Row],[Nro. DNI / CE]]="","Corregir",IF(LEN(Tabla2[[#This Row],[Nro. DNI / CE]])&gt;=8,"OK","Corregir"))</f>
        <v>OK</v>
      </c>
      <c r="AA1473" s="42">
        <f>COUNTIF(Tabla2[APELLIDOS Y NOMBRES],Tabla2[[#This Row],[APELLIDOS Y NOMBRES]])</f>
        <v>1</v>
      </c>
      <c r="AB1473" s="42">
        <f>IF(Tabla2[[#This Row],[Trabajador]]&gt;1,1/Tabla2[[#This Row],[Trabajador]],Tabla2[[#This Row],[Trabajador]])</f>
        <v>1</v>
      </c>
      <c r="AC1473" t="str">
        <f>+IFERROR(IF(Tabla2[[#This Row],[FECHA CESE/BAJA]]="","No Aplica",IF(AND(MONTH(Tabla2[[#This Row],[FECHA CESE/BAJA]])=MONTH(TODAY()-30),YEAR(Tabla2[[#This Row],[FECHA CESE/BAJA]])=YEAR(TODAY())),MONTH(TODAY()-30)&amp;"-"&amp;YEAR(TODAY()),"Borrar")),"No aplica")</f>
        <v>No Aplica</v>
      </c>
      <c r="AD1473" t="str">
        <f>+IFERROR(IF(Tabla2[[#This Row],[FECHA INICIO DE LABORES EN OBRA]]="","No Aplica",IF(AND(MONTH(Tabla2[[#This Row],[FECHA INICIO DE LABORES EN OBRA]])=MONTH(TODAY()-30),YEAR(Tabla2[[#This Row],[FECHA INICIO DE LABORES EN OBRA]])=YEAR(TODAY())),MONTH(TODAY()-30)&amp;"-"&amp;YEAR(TODAY()),"No Aplica")),"No Aplica")</f>
        <v>8-2023</v>
      </c>
    </row>
    <row r="1474" spans="1:30" x14ac:dyDescent="0.25">
      <c r="A1474" s="13" t="s">
        <v>6417</v>
      </c>
      <c r="B1474" s="15" t="s">
        <v>6418</v>
      </c>
      <c r="C1474" s="15" t="s">
        <v>6418</v>
      </c>
      <c r="D1474" s="15" t="s">
        <v>896</v>
      </c>
      <c r="E1474" s="15" t="s">
        <v>897</v>
      </c>
      <c r="F1474" s="39">
        <v>34310</v>
      </c>
      <c r="G1474" s="15">
        <v>1</v>
      </c>
      <c r="H1474" s="15" t="s">
        <v>6419</v>
      </c>
      <c r="I1474" s="15" t="s">
        <v>6420</v>
      </c>
      <c r="J1474" s="15" t="s">
        <v>6421</v>
      </c>
      <c r="K1474" s="15" t="s">
        <v>2023</v>
      </c>
      <c r="L1474" s="40" t="s">
        <v>6</v>
      </c>
      <c r="M1474" s="39">
        <v>45139</v>
      </c>
      <c r="N1474" s="41" t="s">
        <v>2098</v>
      </c>
      <c r="O1474" s="39">
        <v>44532</v>
      </c>
      <c r="P1474" s="40">
        <v>2</v>
      </c>
      <c r="Q1474" s="40">
        <v>1</v>
      </c>
      <c r="R1474" s="40" t="str">
        <f>IFERROR(VLOOKUP(Tabla2[[#This Row],[CONTRATISTA PRNCIPAL]],Hoja1!$L$5:$M$9,2,FALSE),"CJV")</f>
        <v>CJV</v>
      </c>
      <c r="S1474" s="40" t="str">
        <f>IF(Tabla2[[#This Row],[EMPRESA]]=Tabla2[[#This Row],[CONTRATISTA PRNCIPAL]],"Principal","Secundaria")</f>
        <v>Principal</v>
      </c>
      <c r="T1474" s="42">
        <f>IFERROR(1/COUNTIF(Tabla2[CONTRATISTA PRNCIPAL],Tabla2[[#This Row],[CONTRATISTA PRNCIPAL]]),0)</f>
        <v>0.03571428571428571</v>
      </c>
      <c r="U1474" s="43">
        <f>IF(((TODAY()-Tabla2[[#This Row],[FECHA NACIMIENTO]])/365)&lt;18,"Corregir", IF(((TODAY()-Tabla2[[#This Row],[FECHA NACIMIENTO]])/365)&gt;80, "Corregir",ROUNDDOWN(((TODAY()-Tabla2[[#This Row],[FECHA NACIMIENTO]])/365),0)))</f>
        <v>29</v>
      </c>
      <c r="V14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74" s="44" t="str">
        <f>+IF(Tabla2[[#This Row],[Edad]]="Corregir","Corregir","Ok")</f>
        <v>Ok</v>
      </c>
      <c r="X1474" s="42" t="str">
        <f>+IFERROR(VLOOKUP(Tabla2[[#This Row],[DISTRITO SEGÚN DNI]],Hoja1!$A$2:$B$32,2,FALSE),"No")</f>
        <v>CALLAO</v>
      </c>
      <c r="Y1474" s="42" t="str">
        <f>IF(OR(LOWER(Tabla2[[#This Row],[GENERO]])="masculino", LOWER(Tabla2[[#This Row],[GENERO]])="femenino"),"OK","Corregir")</f>
        <v>OK</v>
      </c>
      <c r="Z1474" s="42" t="str">
        <f>+IF(Tabla2[[#This Row],[Nro. DNI / CE]]="","Corregir",IF(LEN(Tabla2[[#This Row],[Nro. DNI / CE]])&gt;=8,"OK","Corregir"))</f>
        <v>OK</v>
      </c>
      <c r="AA1474" s="42">
        <f>COUNTIF(Tabla2[APELLIDOS Y NOMBRES],Tabla2[[#This Row],[APELLIDOS Y NOMBRES]])</f>
        <v>1</v>
      </c>
      <c r="AB1474" s="42">
        <f>IF(Tabla2[[#This Row],[Trabajador]]&gt;1,1/Tabla2[[#This Row],[Trabajador]],Tabla2[[#This Row],[Trabajador]])</f>
        <v>1</v>
      </c>
      <c r="AC1474" t="str">
        <f>+IFERROR(IF(Tabla2[[#This Row],[FECHA CESE/BAJA]]="","No Aplica",IF(AND(MONTH(Tabla2[[#This Row],[FECHA CESE/BAJA]])=MONTH(TODAY()-30),YEAR(Tabla2[[#This Row],[FECHA CESE/BAJA]])=YEAR(TODAY())),MONTH(TODAY()-30)&amp;"-"&amp;YEAR(TODAY()),"Borrar")),"No aplica")</f>
        <v>8-2023</v>
      </c>
      <c r="AD1474" t="str">
        <f>+IFERROR(IF(Tabla2[[#This Row],[FECHA INICIO DE LABORES EN OBRA]]="","No Aplica",IF(AND(MONTH(Tabla2[[#This Row],[FECHA INICIO DE LABORES EN OBRA]])=MONTH(TODAY()-30),YEAR(Tabla2[[#This Row],[FECHA INICIO DE LABORES EN OBRA]])=YEAR(TODAY())),MONTH(TODAY()-30)&amp;"-"&amp;YEAR(TODAY()),"No Aplica")),"No Aplica")</f>
        <v>No Aplica</v>
      </c>
    </row>
    <row r="1475" spans="1:30" x14ac:dyDescent="0.25">
      <c r="A1475" s="13" t="s">
        <v>6417</v>
      </c>
      <c r="B1475" s="15" t="s">
        <v>6418</v>
      </c>
      <c r="C1475" s="15" t="s">
        <v>6418</v>
      </c>
      <c r="D1475" s="15">
        <v>45208074</v>
      </c>
      <c r="E1475" s="15" t="s">
        <v>6422</v>
      </c>
      <c r="F1475" s="39">
        <v>30268</v>
      </c>
      <c r="G1475" s="15">
        <v>1</v>
      </c>
      <c r="H1475" s="15" t="s">
        <v>6423</v>
      </c>
      <c r="I1475" s="15" t="s">
        <v>6424</v>
      </c>
      <c r="J1475" s="15" t="s">
        <v>6425</v>
      </c>
      <c r="K1475" s="15" t="s">
        <v>4022</v>
      </c>
      <c r="L1475" s="40" t="s">
        <v>6</v>
      </c>
      <c r="M1475" s="39"/>
      <c r="N1475" s="41" t="s">
        <v>2098</v>
      </c>
      <c r="O1475" s="39">
        <v>44587</v>
      </c>
      <c r="P1475" s="40">
        <v>1</v>
      </c>
      <c r="Q1475" s="40">
        <v>1</v>
      </c>
      <c r="R1475" s="40" t="str">
        <f>IFERROR(VLOOKUP(Tabla2[[#This Row],[CONTRATISTA PRNCIPAL]],Hoja1!$L$5:$M$9,2,FALSE),"CJV")</f>
        <v>CJV</v>
      </c>
      <c r="S1475" s="40" t="str">
        <f>IF(Tabla2[[#This Row],[EMPRESA]]=Tabla2[[#This Row],[CONTRATISTA PRNCIPAL]],"Principal","Secundaria")</f>
        <v>Principal</v>
      </c>
      <c r="T1475" s="42">
        <f>IFERROR(1/COUNTIF(Tabla2[CONTRATISTA PRNCIPAL],Tabla2[[#This Row],[CONTRATISTA PRNCIPAL]]),0)</f>
        <v>0.03571428571428571</v>
      </c>
      <c r="U1475" s="43">
        <f>IF(((TODAY()-Tabla2[[#This Row],[FECHA NACIMIENTO]])/365)&lt;18,"Corregir", IF(((TODAY()-Tabla2[[#This Row],[FECHA NACIMIENTO]])/365)&gt;80, "Corregir",ROUNDDOWN(((TODAY()-Tabla2[[#This Row],[FECHA NACIMIENTO]])/365),0)))</f>
        <v>40</v>
      </c>
      <c r="V14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75" s="44" t="str">
        <f>+IF(Tabla2[[#This Row],[Edad]]="Corregir","Corregir","Ok")</f>
        <v>Ok</v>
      </c>
      <c r="X1475" s="42" t="str">
        <f>+IFERROR(VLOOKUP(Tabla2[[#This Row],[DISTRITO SEGÚN DNI]],Hoja1!$A$2:$B$32,2,FALSE),"No")</f>
        <v>No</v>
      </c>
      <c r="Y1475" s="42" t="str">
        <f>IF(OR(LOWER(Tabla2[[#This Row],[GENERO]])="masculino", LOWER(Tabla2[[#This Row],[GENERO]])="femenino"),"OK","Corregir")</f>
        <v>OK</v>
      </c>
      <c r="Z1475" s="42" t="str">
        <f>+IF(Tabla2[[#This Row],[Nro. DNI / CE]]="","Corregir",IF(LEN(Tabla2[[#This Row],[Nro. DNI / CE]])&gt;=8,"OK","Corregir"))</f>
        <v>OK</v>
      </c>
      <c r="AA1475" s="42">
        <f>COUNTIF(Tabla2[APELLIDOS Y NOMBRES],Tabla2[[#This Row],[APELLIDOS Y NOMBRES]])</f>
        <v>1</v>
      </c>
      <c r="AB1475" s="42">
        <f>IF(Tabla2[[#This Row],[Trabajador]]&gt;1,1/Tabla2[[#This Row],[Trabajador]],Tabla2[[#This Row],[Trabajador]])</f>
        <v>1</v>
      </c>
      <c r="AC1475" t="str">
        <f>+IFERROR(IF(Tabla2[[#This Row],[FECHA CESE/BAJA]]="","No Aplica",IF(AND(MONTH(Tabla2[[#This Row],[FECHA CESE/BAJA]])=MONTH(TODAY()-30),YEAR(Tabla2[[#This Row],[FECHA CESE/BAJA]])=YEAR(TODAY())),MONTH(TODAY()-30)&amp;"-"&amp;YEAR(TODAY()),"Borrar")),"No aplica")</f>
        <v>No Aplica</v>
      </c>
      <c r="AD1475" t="str">
        <f>+IFERROR(IF(Tabla2[[#This Row],[FECHA INICIO DE LABORES EN OBRA]]="","No Aplica",IF(AND(MONTH(Tabla2[[#This Row],[FECHA INICIO DE LABORES EN OBRA]])=MONTH(TODAY()-30),YEAR(Tabla2[[#This Row],[FECHA INICIO DE LABORES EN OBRA]])=YEAR(TODAY())),MONTH(TODAY()-30)&amp;"-"&amp;YEAR(TODAY()),"No Aplica")),"No Aplica")</f>
        <v>No Aplica</v>
      </c>
    </row>
    <row r="1476" spans="1:30" x14ac:dyDescent="0.25">
      <c r="A1476" s="13" t="s">
        <v>6417</v>
      </c>
      <c r="B1476" s="15" t="s">
        <v>6418</v>
      </c>
      <c r="C1476" s="15" t="s">
        <v>6418</v>
      </c>
      <c r="D1476" s="15" t="s">
        <v>6426</v>
      </c>
      <c r="E1476" s="15" t="s">
        <v>6427</v>
      </c>
      <c r="F1476" s="39">
        <v>26219</v>
      </c>
      <c r="G1476" s="15">
        <v>1</v>
      </c>
      <c r="H1476" s="15" t="s">
        <v>6428</v>
      </c>
      <c r="I1476" s="15" t="s">
        <v>6424</v>
      </c>
      <c r="J1476" s="15" t="s">
        <v>6429</v>
      </c>
      <c r="K1476" s="15" t="s">
        <v>6430</v>
      </c>
      <c r="L1476" s="40" t="s">
        <v>6</v>
      </c>
      <c r="M1476" s="39"/>
      <c r="N1476" s="41" t="s">
        <v>2098</v>
      </c>
      <c r="O1476" s="39">
        <v>44013</v>
      </c>
      <c r="P1476" s="40">
        <v>1</v>
      </c>
      <c r="Q1476" s="40">
        <v>1</v>
      </c>
      <c r="R1476" s="40" t="str">
        <f>IFERROR(VLOOKUP(Tabla2[[#This Row],[CONTRATISTA PRNCIPAL]],Hoja1!$L$5:$M$9,2,FALSE),"CJV")</f>
        <v>CJV</v>
      </c>
      <c r="S1476" s="40" t="str">
        <f>IF(Tabla2[[#This Row],[EMPRESA]]=Tabla2[[#This Row],[CONTRATISTA PRNCIPAL]],"Principal","Secundaria")</f>
        <v>Principal</v>
      </c>
      <c r="T1476" s="42">
        <f>IFERROR(1/COUNTIF(Tabla2[CONTRATISTA PRNCIPAL],Tabla2[[#This Row],[CONTRATISTA PRNCIPAL]]),0)</f>
        <v>0.03571428571428571</v>
      </c>
      <c r="U1476" s="43">
        <f>IF(((TODAY()-Tabla2[[#This Row],[FECHA NACIMIENTO]])/365)&lt;18,"Corregir", IF(((TODAY()-Tabla2[[#This Row],[FECHA NACIMIENTO]])/365)&gt;80, "Corregir",ROUNDDOWN(((TODAY()-Tabla2[[#This Row],[FECHA NACIMIENTO]])/365),0)))</f>
        <v>52</v>
      </c>
      <c r="V14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76" s="44" t="str">
        <f>+IF(Tabla2[[#This Row],[Edad]]="Corregir","Corregir","Ok")</f>
        <v>Ok</v>
      </c>
      <c r="X1476" s="42" t="str">
        <f>+IFERROR(VLOOKUP(Tabla2[[#This Row],[DISTRITO SEGÚN DNI]],Hoja1!$A$2:$B$32,2,FALSE),"No")</f>
        <v>No</v>
      </c>
      <c r="Y1476" s="42" t="str">
        <f>IF(OR(LOWER(Tabla2[[#This Row],[GENERO]])="masculino", LOWER(Tabla2[[#This Row],[GENERO]])="femenino"),"OK","Corregir")</f>
        <v>OK</v>
      </c>
      <c r="Z1476" s="42" t="str">
        <f>+IF(Tabla2[[#This Row],[Nro. DNI / CE]]="","Corregir",IF(LEN(Tabla2[[#This Row],[Nro. DNI / CE]])&gt;=8,"OK","Corregir"))</f>
        <v>OK</v>
      </c>
      <c r="AA1476" s="42">
        <f>COUNTIF(Tabla2[APELLIDOS Y NOMBRES],Tabla2[[#This Row],[APELLIDOS Y NOMBRES]])</f>
        <v>1</v>
      </c>
      <c r="AB1476" s="42">
        <f>IF(Tabla2[[#This Row],[Trabajador]]&gt;1,1/Tabla2[[#This Row],[Trabajador]],Tabla2[[#This Row],[Trabajador]])</f>
        <v>1</v>
      </c>
      <c r="AC1476" t="str">
        <f>+IFERROR(IF(Tabla2[[#This Row],[FECHA CESE/BAJA]]="","No Aplica",IF(AND(MONTH(Tabla2[[#This Row],[FECHA CESE/BAJA]])=MONTH(TODAY()-30),YEAR(Tabla2[[#This Row],[FECHA CESE/BAJA]])=YEAR(TODAY())),MONTH(TODAY()-30)&amp;"-"&amp;YEAR(TODAY()),"Borrar")),"No aplica")</f>
        <v>No Aplica</v>
      </c>
      <c r="AD1476" t="str">
        <f>+IFERROR(IF(Tabla2[[#This Row],[FECHA INICIO DE LABORES EN OBRA]]="","No Aplica",IF(AND(MONTH(Tabla2[[#This Row],[FECHA INICIO DE LABORES EN OBRA]])=MONTH(TODAY()-30),YEAR(Tabla2[[#This Row],[FECHA INICIO DE LABORES EN OBRA]])=YEAR(TODAY())),MONTH(TODAY()-30)&amp;"-"&amp;YEAR(TODAY()),"No Aplica")),"No Aplica")</f>
        <v>No Aplica</v>
      </c>
    </row>
    <row r="1477" spans="1:30" x14ac:dyDescent="0.25">
      <c r="A1477" s="13" t="s">
        <v>6417</v>
      </c>
      <c r="B1477" s="15" t="s">
        <v>6418</v>
      </c>
      <c r="C1477" s="15" t="s">
        <v>6418</v>
      </c>
      <c r="D1477" s="15" t="s">
        <v>596</v>
      </c>
      <c r="E1477" s="15" t="s">
        <v>597</v>
      </c>
      <c r="F1477" s="39">
        <v>29746</v>
      </c>
      <c r="G1477" s="15">
        <v>1</v>
      </c>
      <c r="H1477" s="15" t="s">
        <v>6419</v>
      </c>
      <c r="I1477" s="15" t="s">
        <v>6424</v>
      </c>
      <c r="J1477" s="15" t="s">
        <v>6431</v>
      </c>
      <c r="K1477" s="15" t="s">
        <v>2023</v>
      </c>
      <c r="L1477" s="40" t="s">
        <v>6</v>
      </c>
      <c r="M1477" s="39"/>
      <c r="N1477" s="41" t="s">
        <v>2098</v>
      </c>
      <c r="O1477" s="39">
        <v>43857</v>
      </c>
      <c r="P1477" s="40">
        <v>1</v>
      </c>
      <c r="Q1477" s="40">
        <v>1</v>
      </c>
      <c r="R1477" s="40" t="str">
        <f>IFERROR(VLOOKUP(Tabla2[[#This Row],[CONTRATISTA PRNCIPAL]],Hoja1!$L$5:$M$9,2,FALSE),"CJV")</f>
        <v>CJV</v>
      </c>
      <c r="S1477" s="40" t="str">
        <f>IF(Tabla2[[#This Row],[EMPRESA]]=Tabla2[[#This Row],[CONTRATISTA PRNCIPAL]],"Principal","Secundaria")</f>
        <v>Principal</v>
      </c>
      <c r="T1477" s="42">
        <f>IFERROR(1/COUNTIF(Tabla2[CONTRATISTA PRNCIPAL],Tabla2[[#This Row],[CONTRATISTA PRNCIPAL]]),0)</f>
        <v>0.03571428571428571</v>
      </c>
      <c r="U1477" s="43">
        <f>IF(((TODAY()-Tabla2[[#This Row],[FECHA NACIMIENTO]])/365)&lt;18,"Corregir", IF(((TODAY()-Tabla2[[#This Row],[FECHA NACIMIENTO]])/365)&gt;80, "Corregir",ROUNDDOWN(((TODAY()-Tabla2[[#This Row],[FECHA NACIMIENTO]])/365),0)))</f>
        <v>42</v>
      </c>
      <c r="V14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77" s="44" t="str">
        <f>+IF(Tabla2[[#This Row],[Edad]]="Corregir","Corregir","Ok")</f>
        <v>Ok</v>
      </c>
      <c r="X1477" s="42" t="str">
        <f>+IFERROR(VLOOKUP(Tabla2[[#This Row],[DISTRITO SEGÚN DNI]],Hoja1!$A$2:$B$32,2,FALSE),"No")</f>
        <v>CALLAO</v>
      </c>
      <c r="Y1477" s="42" t="str">
        <f>IF(OR(LOWER(Tabla2[[#This Row],[GENERO]])="masculino", LOWER(Tabla2[[#This Row],[GENERO]])="femenino"),"OK","Corregir")</f>
        <v>OK</v>
      </c>
      <c r="Z1477" s="42" t="str">
        <f>+IF(Tabla2[[#This Row],[Nro. DNI / CE]]="","Corregir",IF(LEN(Tabla2[[#This Row],[Nro. DNI / CE]])&gt;=8,"OK","Corregir"))</f>
        <v>OK</v>
      </c>
      <c r="AA1477" s="42">
        <f>COUNTIF(Tabla2[APELLIDOS Y NOMBRES],Tabla2[[#This Row],[APELLIDOS Y NOMBRES]])</f>
        <v>1</v>
      </c>
      <c r="AB1477" s="42">
        <f>IF(Tabla2[[#This Row],[Trabajador]]&gt;1,1/Tabla2[[#This Row],[Trabajador]],Tabla2[[#This Row],[Trabajador]])</f>
        <v>1</v>
      </c>
      <c r="AC1477" t="str">
        <f>+IFERROR(IF(Tabla2[[#This Row],[FECHA CESE/BAJA]]="","No Aplica",IF(AND(MONTH(Tabla2[[#This Row],[FECHA CESE/BAJA]])=MONTH(TODAY()-30),YEAR(Tabla2[[#This Row],[FECHA CESE/BAJA]])=YEAR(TODAY())),MONTH(TODAY()-30)&amp;"-"&amp;YEAR(TODAY()),"Borrar")),"No aplica")</f>
        <v>No Aplica</v>
      </c>
      <c r="AD1477" t="str">
        <f>+IFERROR(IF(Tabla2[[#This Row],[FECHA INICIO DE LABORES EN OBRA]]="","No Aplica",IF(AND(MONTH(Tabla2[[#This Row],[FECHA INICIO DE LABORES EN OBRA]])=MONTH(TODAY()-30),YEAR(Tabla2[[#This Row],[FECHA INICIO DE LABORES EN OBRA]])=YEAR(TODAY())),MONTH(TODAY()-30)&amp;"-"&amp;YEAR(TODAY()),"No Aplica")),"No Aplica")</f>
        <v>No Aplica</v>
      </c>
    </row>
    <row r="1478" spans="1:30" x14ac:dyDescent="0.25">
      <c r="A1478" s="13" t="s">
        <v>6417</v>
      </c>
      <c r="B1478" s="15" t="s">
        <v>6418</v>
      </c>
      <c r="C1478" s="15" t="s">
        <v>6418</v>
      </c>
      <c r="D1478" s="15" t="s">
        <v>6432</v>
      </c>
      <c r="E1478" s="15" t="s">
        <v>6433</v>
      </c>
      <c r="F1478" s="39">
        <v>33770</v>
      </c>
      <c r="G1478" s="15">
        <v>1</v>
      </c>
      <c r="H1478" s="15" t="s">
        <v>6434</v>
      </c>
      <c r="I1478" s="15" t="s">
        <v>6424</v>
      </c>
      <c r="J1478" s="15" t="s">
        <v>6435</v>
      </c>
      <c r="K1478" s="15" t="s">
        <v>2645</v>
      </c>
      <c r="L1478" s="40" t="s">
        <v>6</v>
      </c>
      <c r="M1478" s="39"/>
      <c r="N1478" s="41" t="s">
        <v>2098</v>
      </c>
      <c r="O1478" s="39">
        <v>44337</v>
      </c>
      <c r="P1478" s="40">
        <v>1</v>
      </c>
      <c r="Q1478" s="40">
        <v>1</v>
      </c>
      <c r="R1478" s="40" t="str">
        <f>IFERROR(VLOOKUP(Tabla2[[#This Row],[CONTRATISTA PRNCIPAL]],Hoja1!$L$5:$M$9,2,FALSE),"CJV")</f>
        <v>CJV</v>
      </c>
      <c r="S1478" s="40" t="str">
        <f>IF(Tabla2[[#This Row],[EMPRESA]]=Tabla2[[#This Row],[CONTRATISTA PRNCIPAL]],"Principal","Secundaria")</f>
        <v>Principal</v>
      </c>
      <c r="T1478" s="42">
        <f>IFERROR(1/COUNTIF(Tabla2[CONTRATISTA PRNCIPAL],Tabla2[[#This Row],[CONTRATISTA PRNCIPAL]]),0)</f>
        <v>0.03571428571428571</v>
      </c>
      <c r="U1478" s="43">
        <f>IF(((TODAY()-Tabla2[[#This Row],[FECHA NACIMIENTO]])/365)&lt;18,"Corregir", IF(((TODAY()-Tabla2[[#This Row],[FECHA NACIMIENTO]])/365)&gt;80, "Corregir",ROUNDDOWN(((TODAY()-Tabla2[[#This Row],[FECHA NACIMIENTO]])/365),0)))</f>
        <v>31</v>
      </c>
      <c r="V14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78" s="44" t="str">
        <f>+IF(Tabla2[[#This Row],[Edad]]="Corregir","Corregir","Ok")</f>
        <v>Ok</v>
      </c>
      <c r="X1478" s="42" t="str">
        <f>+IFERROR(VLOOKUP(Tabla2[[#This Row],[DISTRITO SEGÚN DNI]],Hoja1!$A$2:$B$32,2,FALSE),"No")</f>
        <v>No</v>
      </c>
      <c r="Y1478" s="42" t="str">
        <f>IF(OR(LOWER(Tabla2[[#This Row],[GENERO]])="masculino", LOWER(Tabla2[[#This Row],[GENERO]])="femenino"),"OK","Corregir")</f>
        <v>OK</v>
      </c>
      <c r="Z1478" s="42" t="str">
        <f>+IF(Tabla2[[#This Row],[Nro. DNI / CE]]="","Corregir",IF(LEN(Tabla2[[#This Row],[Nro. DNI / CE]])&gt;=8,"OK","Corregir"))</f>
        <v>OK</v>
      </c>
      <c r="AA1478" s="42">
        <f>COUNTIF(Tabla2[APELLIDOS Y NOMBRES],Tabla2[[#This Row],[APELLIDOS Y NOMBRES]])</f>
        <v>1</v>
      </c>
      <c r="AB1478" s="42">
        <f>IF(Tabla2[[#This Row],[Trabajador]]&gt;1,1/Tabla2[[#This Row],[Trabajador]],Tabla2[[#This Row],[Trabajador]])</f>
        <v>1</v>
      </c>
      <c r="AC1478" t="str">
        <f>+IFERROR(IF(Tabla2[[#This Row],[FECHA CESE/BAJA]]="","No Aplica",IF(AND(MONTH(Tabla2[[#This Row],[FECHA CESE/BAJA]])=MONTH(TODAY()-30),YEAR(Tabla2[[#This Row],[FECHA CESE/BAJA]])=YEAR(TODAY())),MONTH(TODAY()-30)&amp;"-"&amp;YEAR(TODAY()),"Borrar")),"No aplica")</f>
        <v>No Aplica</v>
      </c>
      <c r="AD1478" t="str">
        <f>+IFERROR(IF(Tabla2[[#This Row],[FECHA INICIO DE LABORES EN OBRA]]="","No Aplica",IF(AND(MONTH(Tabla2[[#This Row],[FECHA INICIO DE LABORES EN OBRA]])=MONTH(TODAY()-30),YEAR(Tabla2[[#This Row],[FECHA INICIO DE LABORES EN OBRA]])=YEAR(TODAY())),MONTH(TODAY()-30)&amp;"-"&amp;YEAR(TODAY()),"No Aplica")),"No Aplica")</f>
        <v>No Aplica</v>
      </c>
    </row>
    <row r="1479" spans="1:30" x14ac:dyDescent="0.25">
      <c r="A1479" s="13" t="s">
        <v>6417</v>
      </c>
      <c r="B1479" s="15" t="s">
        <v>6418</v>
      </c>
      <c r="C1479" s="15" t="s">
        <v>6418</v>
      </c>
      <c r="D1479" s="15" t="s">
        <v>6436</v>
      </c>
      <c r="E1479" s="15" t="s">
        <v>6437</v>
      </c>
      <c r="F1479" s="39">
        <v>30316</v>
      </c>
      <c r="G1479" s="15">
        <v>1</v>
      </c>
      <c r="H1479" s="15" t="s">
        <v>3324</v>
      </c>
      <c r="I1479" s="15" t="s">
        <v>6424</v>
      </c>
      <c r="J1479" s="15" t="s">
        <v>6438</v>
      </c>
      <c r="K1479" s="15" t="s">
        <v>2843</v>
      </c>
      <c r="L1479" s="40" t="s">
        <v>5</v>
      </c>
      <c r="M1479" s="39"/>
      <c r="N1479" s="41" t="s">
        <v>2098</v>
      </c>
      <c r="O1479" s="39">
        <v>44013</v>
      </c>
      <c r="P1479" s="40">
        <v>1</v>
      </c>
      <c r="Q1479" s="40">
        <v>1</v>
      </c>
      <c r="R1479" s="40" t="str">
        <f>IFERROR(VLOOKUP(Tabla2[[#This Row],[CONTRATISTA PRNCIPAL]],Hoja1!$L$5:$M$9,2,FALSE),"CJV")</f>
        <v>CJV</v>
      </c>
      <c r="S1479" s="40" t="str">
        <f>IF(Tabla2[[#This Row],[EMPRESA]]=Tabla2[[#This Row],[CONTRATISTA PRNCIPAL]],"Principal","Secundaria")</f>
        <v>Principal</v>
      </c>
      <c r="T1479" s="42">
        <f>IFERROR(1/COUNTIF(Tabla2[CONTRATISTA PRNCIPAL],Tabla2[[#This Row],[CONTRATISTA PRNCIPAL]]),0)</f>
        <v>0.03571428571428571</v>
      </c>
      <c r="U1479" s="43">
        <f>IF(((TODAY()-Tabla2[[#This Row],[FECHA NACIMIENTO]])/365)&lt;18,"Corregir", IF(((TODAY()-Tabla2[[#This Row],[FECHA NACIMIENTO]])/365)&gt;80, "Corregir",ROUNDDOWN(((TODAY()-Tabla2[[#This Row],[FECHA NACIMIENTO]])/365),0)))</f>
        <v>40</v>
      </c>
      <c r="V14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79" s="44" t="str">
        <f>+IF(Tabla2[[#This Row],[Edad]]="Corregir","Corregir","Ok")</f>
        <v>Ok</v>
      </c>
      <c r="X1479" s="42" t="str">
        <f>+IFERROR(VLOOKUP(Tabla2[[#This Row],[DISTRITO SEGÚN DNI]],Hoja1!$A$2:$B$32,2,FALSE),"No")</f>
        <v>No</v>
      </c>
      <c r="Y1479" s="42" t="str">
        <f>IF(OR(LOWER(Tabla2[[#This Row],[GENERO]])="masculino", LOWER(Tabla2[[#This Row],[GENERO]])="femenino"),"OK","Corregir")</f>
        <v>OK</v>
      </c>
      <c r="Z1479" s="42" t="str">
        <f>+IF(Tabla2[[#This Row],[Nro. DNI / CE]]="","Corregir",IF(LEN(Tabla2[[#This Row],[Nro. DNI / CE]])&gt;=8,"OK","Corregir"))</f>
        <v>OK</v>
      </c>
      <c r="AA1479" s="42">
        <f>COUNTIF(Tabla2[APELLIDOS Y NOMBRES],Tabla2[[#This Row],[APELLIDOS Y NOMBRES]])</f>
        <v>1</v>
      </c>
      <c r="AB1479" s="42">
        <f>IF(Tabla2[[#This Row],[Trabajador]]&gt;1,1/Tabla2[[#This Row],[Trabajador]],Tabla2[[#This Row],[Trabajador]])</f>
        <v>1</v>
      </c>
      <c r="AC1479" t="str">
        <f>+IFERROR(IF(Tabla2[[#This Row],[FECHA CESE/BAJA]]="","No Aplica",IF(AND(MONTH(Tabla2[[#This Row],[FECHA CESE/BAJA]])=MONTH(TODAY()-30),YEAR(Tabla2[[#This Row],[FECHA CESE/BAJA]])=YEAR(TODAY())),MONTH(TODAY()-30)&amp;"-"&amp;YEAR(TODAY()),"Borrar")),"No aplica")</f>
        <v>No Aplica</v>
      </c>
      <c r="AD1479" t="str">
        <f>+IFERROR(IF(Tabla2[[#This Row],[FECHA INICIO DE LABORES EN OBRA]]="","No Aplica",IF(AND(MONTH(Tabla2[[#This Row],[FECHA INICIO DE LABORES EN OBRA]])=MONTH(TODAY()-30),YEAR(Tabla2[[#This Row],[FECHA INICIO DE LABORES EN OBRA]])=YEAR(TODAY())),MONTH(TODAY()-30)&amp;"-"&amp;YEAR(TODAY()),"No Aplica")),"No Aplica")</f>
        <v>No Aplica</v>
      </c>
    </row>
    <row r="1480" spans="1:30" x14ac:dyDescent="0.25">
      <c r="A1480" s="13" t="s">
        <v>6417</v>
      </c>
      <c r="B1480" s="15" t="s">
        <v>6418</v>
      </c>
      <c r="C1480" s="15" t="s">
        <v>6418</v>
      </c>
      <c r="D1480" s="15" t="s">
        <v>477</v>
      </c>
      <c r="E1480" s="15" t="s">
        <v>478</v>
      </c>
      <c r="F1480" s="39">
        <v>29240</v>
      </c>
      <c r="G1480" s="15">
        <v>1</v>
      </c>
      <c r="H1480" s="15" t="s">
        <v>6439</v>
      </c>
      <c r="I1480" s="15" t="s">
        <v>6440</v>
      </c>
      <c r="J1480" s="15" t="s">
        <v>6441</v>
      </c>
      <c r="K1480" s="15" t="s">
        <v>3264</v>
      </c>
      <c r="L1480" s="40" t="s">
        <v>6</v>
      </c>
      <c r="M1480" s="39"/>
      <c r="N1480" s="41" t="s">
        <v>2098</v>
      </c>
      <c r="O1480" s="39">
        <v>44013</v>
      </c>
      <c r="P1480" s="40">
        <v>1</v>
      </c>
      <c r="Q1480" s="40">
        <v>1</v>
      </c>
      <c r="R1480" s="40" t="str">
        <f>IFERROR(VLOOKUP(Tabla2[[#This Row],[CONTRATISTA PRNCIPAL]],Hoja1!$L$5:$M$9,2,FALSE),"CJV")</f>
        <v>CJV</v>
      </c>
      <c r="S1480" s="40" t="str">
        <f>IF(Tabla2[[#This Row],[EMPRESA]]=Tabla2[[#This Row],[CONTRATISTA PRNCIPAL]],"Principal","Secundaria")</f>
        <v>Principal</v>
      </c>
      <c r="T1480" s="42">
        <f>IFERROR(1/COUNTIF(Tabla2[CONTRATISTA PRNCIPAL],Tabla2[[#This Row],[CONTRATISTA PRNCIPAL]]),0)</f>
        <v>0.03571428571428571</v>
      </c>
      <c r="U1480" s="43">
        <f>IF(((TODAY()-Tabla2[[#This Row],[FECHA NACIMIENTO]])/365)&lt;18,"Corregir", IF(((TODAY()-Tabla2[[#This Row],[FECHA NACIMIENTO]])/365)&gt;80, "Corregir",ROUNDDOWN(((TODAY()-Tabla2[[#This Row],[FECHA NACIMIENTO]])/365),0)))</f>
        <v>43</v>
      </c>
      <c r="V14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80" s="44" t="str">
        <f>+IF(Tabla2[[#This Row],[Edad]]="Corregir","Corregir","Ok")</f>
        <v>Ok</v>
      </c>
      <c r="X1480" s="42" t="str">
        <f>+IFERROR(VLOOKUP(Tabla2[[#This Row],[DISTRITO SEGÚN DNI]],Hoja1!$A$2:$B$32,2,FALSE),"No")</f>
        <v>EL AGUSTINO</v>
      </c>
      <c r="Y1480" s="42" t="str">
        <f>IF(OR(LOWER(Tabla2[[#This Row],[GENERO]])="masculino", LOWER(Tabla2[[#This Row],[GENERO]])="femenino"),"OK","Corregir")</f>
        <v>OK</v>
      </c>
      <c r="Z1480" s="42" t="str">
        <f>+IF(Tabla2[[#This Row],[Nro. DNI / CE]]="","Corregir",IF(LEN(Tabla2[[#This Row],[Nro. DNI / CE]])&gt;=8,"OK","Corregir"))</f>
        <v>OK</v>
      </c>
      <c r="AA1480" s="42">
        <f>COUNTIF(Tabla2[APELLIDOS Y NOMBRES],Tabla2[[#This Row],[APELLIDOS Y NOMBRES]])</f>
        <v>1</v>
      </c>
      <c r="AB1480" s="42">
        <f>IF(Tabla2[[#This Row],[Trabajador]]&gt;1,1/Tabla2[[#This Row],[Trabajador]],Tabla2[[#This Row],[Trabajador]])</f>
        <v>1</v>
      </c>
      <c r="AC1480" t="str">
        <f>+IFERROR(IF(Tabla2[[#This Row],[FECHA CESE/BAJA]]="","No Aplica",IF(AND(MONTH(Tabla2[[#This Row],[FECHA CESE/BAJA]])=MONTH(TODAY()-30),YEAR(Tabla2[[#This Row],[FECHA CESE/BAJA]])=YEAR(TODAY())),MONTH(TODAY()-30)&amp;"-"&amp;YEAR(TODAY()),"Borrar")),"No aplica")</f>
        <v>No Aplica</v>
      </c>
      <c r="AD1480" t="str">
        <f>+IFERROR(IF(Tabla2[[#This Row],[FECHA INICIO DE LABORES EN OBRA]]="","No Aplica",IF(AND(MONTH(Tabla2[[#This Row],[FECHA INICIO DE LABORES EN OBRA]])=MONTH(TODAY()-30),YEAR(Tabla2[[#This Row],[FECHA INICIO DE LABORES EN OBRA]])=YEAR(TODAY())),MONTH(TODAY()-30)&amp;"-"&amp;YEAR(TODAY()),"No Aplica")),"No Aplica")</f>
        <v>No Aplica</v>
      </c>
    </row>
    <row r="1481" spans="1:30" x14ac:dyDescent="0.25">
      <c r="A1481" s="13" t="s">
        <v>6417</v>
      </c>
      <c r="B1481" s="15" t="s">
        <v>6418</v>
      </c>
      <c r="C1481" s="15" t="s">
        <v>6418</v>
      </c>
      <c r="D1481" s="15">
        <v>40274593</v>
      </c>
      <c r="E1481" s="15" t="s">
        <v>72</v>
      </c>
      <c r="F1481" s="39">
        <v>29058</v>
      </c>
      <c r="G1481" s="15">
        <v>1</v>
      </c>
      <c r="H1481" s="15" t="s">
        <v>6419</v>
      </c>
      <c r="I1481" s="15" t="s">
        <v>6424</v>
      </c>
      <c r="J1481" s="15" t="s">
        <v>6442</v>
      </c>
      <c r="K1481" s="15" t="s">
        <v>17</v>
      </c>
      <c r="L1481" s="40" t="s">
        <v>6</v>
      </c>
      <c r="M1481" s="39"/>
      <c r="N1481" s="41" t="s">
        <v>2098</v>
      </c>
      <c r="O1481" s="39">
        <v>44333</v>
      </c>
      <c r="P1481" s="40">
        <v>1</v>
      </c>
      <c r="Q1481" s="40">
        <v>1</v>
      </c>
      <c r="R1481" s="40" t="str">
        <f>IFERROR(VLOOKUP(Tabla2[[#This Row],[CONTRATISTA PRNCIPAL]],Hoja1!$L$5:$M$9,2,FALSE),"CJV")</f>
        <v>CJV</v>
      </c>
      <c r="S1481" s="40" t="str">
        <f>IF(Tabla2[[#This Row],[EMPRESA]]=Tabla2[[#This Row],[CONTRATISTA PRNCIPAL]],"Principal","Secundaria")</f>
        <v>Principal</v>
      </c>
      <c r="T1481" s="42">
        <f>IFERROR(1/COUNTIF(Tabla2[CONTRATISTA PRNCIPAL],Tabla2[[#This Row],[CONTRATISTA PRNCIPAL]]),0)</f>
        <v>0.03571428571428571</v>
      </c>
      <c r="U1481" s="43">
        <f>IF(((TODAY()-Tabla2[[#This Row],[FECHA NACIMIENTO]])/365)&lt;18,"Corregir", IF(((TODAY()-Tabla2[[#This Row],[FECHA NACIMIENTO]])/365)&gt;80, "Corregir",ROUNDDOWN(((TODAY()-Tabla2[[#This Row],[FECHA NACIMIENTO]])/365),0)))</f>
        <v>44</v>
      </c>
      <c r="V14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81" s="44" t="str">
        <f>+IF(Tabla2[[#This Row],[Edad]]="Corregir","Corregir","Ok")</f>
        <v>Ok</v>
      </c>
      <c r="X1481" s="42" t="str">
        <f>+IFERROR(VLOOKUP(Tabla2[[#This Row],[DISTRITO SEGÚN DNI]],Hoja1!$A$2:$B$32,2,FALSE),"No")</f>
        <v>ATE</v>
      </c>
      <c r="Y1481" s="42" t="str">
        <f>IF(OR(LOWER(Tabla2[[#This Row],[GENERO]])="masculino", LOWER(Tabla2[[#This Row],[GENERO]])="femenino"),"OK","Corregir")</f>
        <v>OK</v>
      </c>
      <c r="Z1481" s="42" t="str">
        <f>+IF(Tabla2[[#This Row],[Nro. DNI / CE]]="","Corregir",IF(LEN(Tabla2[[#This Row],[Nro. DNI / CE]])&gt;=8,"OK","Corregir"))</f>
        <v>OK</v>
      </c>
      <c r="AA1481" s="42">
        <f>COUNTIF(Tabla2[APELLIDOS Y NOMBRES],Tabla2[[#This Row],[APELLIDOS Y NOMBRES]])</f>
        <v>1</v>
      </c>
      <c r="AB1481" s="42">
        <f>IF(Tabla2[[#This Row],[Trabajador]]&gt;1,1/Tabla2[[#This Row],[Trabajador]],Tabla2[[#This Row],[Trabajador]])</f>
        <v>1</v>
      </c>
      <c r="AC1481" t="str">
        <f>+IFERROR(IF(Tabla2[[#This Row],[FECHA CESE/BAJA]]="","No Aplica",IF(AND(MONTH(Tabla2[[#This Row],[FECHA CESE/BAJA]])=MONTH(TODAY()-30),YEAR(Tabla2[[#This Row],[FECHA CESE/BAJA]])=YEAR(TODAY())),MONTH(TODAY()-30)&amp;"-"&amp;YEAR(TODAY()),"Borrar")),"No aplica")</f>
        <v>No Aplica</v>
      </c>
      <c r="AD1481" t="str">
        <f>+IFERROR(IF(Tabla2[[#This Row],[FECHA INICIO DE LABORES EN OBRA]]="","No Aplica",IF(AND(MONTH(Tabla2[[#This Row],[FECHA INICIO DE LABORES EN OBRA]])=MONTH(TODAY()-30),YEAR(Tabla2[[#This Row],[FECHA INICIO DE LABORES EN OBRA]])=YEAR(TODAY())),MONTH(TODAY()-30)&amp;"-"&amp;YEAR(TODAY()),"No Aplica")),"No Aplica")</f>
        <v>No Aplica</v>
      </c>
    </row>
    <row r="1482" spans="1:30" x14ac:dyDescent="0.25">
      <c r="A1482" s="13" t="s">
        <v>6417</v>
      </c>
      <c r="B1482" s="15" t="s">
        <v>6418</v>
      </c>
      <c r="C1482" s="15" t="s">
        <v>6418</v>
      </c>
      <c r="D1482" s="15" t="s">
        <v>6443</v>
      </c>
      <c r="E1482" s="15" t="s">
        <v>6444</v>
      </c>
      <c r="F1482" s="39">
        <v>31888</v>
      </c>
      <c r="G1482" s="15">
        <v>1</v>
      </c>
      <c r="H1482" s="15" t="s">
        <v>6423</v>
      </c>
      <c r="I1482" s="15" t="s">
        <v>6424</v>
      </c>
      <c r="J1482" s="15" t="s">
        <v>6445</v>
      </c>
      <c r="K1482" s="15" t="s">
        <v>2843</v>
      </c>
      <c r="L1482" s="40" t="s">
        <v>6</v>
      </c>
      <c r="M1482" s="39"/>
      <c r="N1482" s="41" t="s">
        <v>2098</v>
      </c>
      <c r="O1482" s="39">
        <v>44200</v>
      </c>
      <c r="P1482" s="40">
        <v>1</v>
      </c>
      <c r="Q1482" s="40">
        <v>1</v>
      </c>
      <c r="R1482" s="40" t="str">
        <f>IFERROR(VLOOKUP(Tabla2[[#This Row],[CONTRATISTA PRNCIPAL]],Hoja1!$L$5:$M$9,2,FALSE),"CJV")</f>
        <v>CJV</v>
      </c>
      <c r="S1482" s="40" t="str">
        <f>IF(Tabla2[[#This Row],[EMPRESA]]=Tabla2[[#This Row],[CONTRATISTA PRNCIPAL]],"Principal","Secundaria")</f>
        <v>Principal</v>
      </c>
      <c r="T1482" s="42">
        <f>IFERROR(1/COUNTIF(Tabla2[CONTRATISTA PRNCIPAL],Tabla2[[#This Row],[CONTRATISTA PRNCIPAL]]),0)</f>
        <v>0.03571428571428571</v>
      </c>
      <c r="U1482" s="43">
        <f>IF(((TODAY()-Tabla2[[#This Row],[FECHA NACIMIENTO]])/365)&lt;18,"Corregir", IF(((TODAY()-Tabla2[[#This Row],[FECHA NACIMIENTO]])/365)&gt;80, "Corregir",ROUNDDOWN(((TODAY()-Tabla2[[#This Row],[FECHA NACIMIENTO]])/365),0)))</f>
        <v>36</v>
      </c>
      <c r="V14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82" s="44" t="str">
        <f>+IF(Tabla2[[#This Row],[Edad]]="Corregir","Corregir","Ok")</f>
        <v>Ok</v>
      </c>
      <c r="X1482" s="42" t="str">
        <f>+IFERROR(VLOOKUP(Tabla2[[#This Row],[DISTRITO SEGÚN DNI]],Hoja1!$A$2:$B$32,2,FALSE),"No")</f>
        <v>No</v>
      </c>
      <c r="Y1482" s="42" t="str">
        <f>IF(OR(LOWER(Tabla2[[#This Row],[GENERO]])="masculino", LOWER(Tabla2[[#This Row],[GENERO]])="femenino"),"OK","Corregir")</f>
        <v>OK</v>
      </c>
      <c r="Z1482" s="42" t="str">
        <f>+IF(Tabla2[[#This Row],[Nro. DNI / CE]]="","Corregir",IF(LEN(Tabla2[[#This Row],[Nro. DNI / CE]])&gt;=8,"OK","Corregir"))</f>
        <v>OK</v>
      </c>
      <c r="AA1482" s="42">
        <f>COUNTIF(Tabla2[APELLIDOS Y NOMBRES],Tabla2[[#This Row],[APELLIDOS Y NOMBRES]])</f>
        <v>1</v>
      </c>
      <c r="AB1482" s="42">
        <f>IF(Tabla2[[#This Row],[Trabajador]]&gt;1,1/Tabla2[[#This Row],[Trabajador]],Tabla2[[#This Row],[Trabajador]])</f>
        <v>1</v>
      </c>
      <c r="AC1482" t="str">
        <f>+IFERROR(IF(Tabla2[[#This Row],[FECHA CESE/BAJA]]="","No Aplica",IF(AND(MONTH(Tabla2[[#This Row],[FECHA CESE/BAJA]])=MONTH(TODAY()-30),YEAR(Tabla2[[#This Row],[FECHA CESE/BAJA]])=YEAR(TODAY())),MONTH(TODAY()-30)&amp;"-"&amp;YEAR(TODAY()),"Borrar")),"No aplica")</f>
        <v>No Aplica</v>
      </c>
      <c r="AD1482" t="str">
        <f>+IFERROR(IF(Tabla2[[#This Row],[FECHA INICIO DE LABORES EN OBRA]]="","No Aplica",IF(AND(MONTH(Tabla2[[#This Row],[FECHA INICIO DE LABORES EN OBRA]])=MONTH(TODAY()-30),YEAR(Tabla2[[#This Row],[FECHA INICIO DE LABORES EN OBRA]])=YEAR(TODAY())),MONTH(TODAY()-30)&amp;"-"&amp;YEAR(TODAY()),"No Aplica")),"No Aplica")</f>
        <v>No Aplica</v>
      </c>
    </row>
    <row r="1483" spans="1:30" x14ac:dyDescent="0.25">
      <c r="A1483" s="13" t="s">
        <v>6417</v>
      </c>
      <c r="B1483" s="15" t="s">
        <v>6418</v>
      </c>
      <c r="C1483" s="15" t="s">
        <v>6418</v>
      </c>
      <c r="D1483" s="15" t="s">
        <v>6446</v>
      </c>
      <c r="E1483" s="15" t="s">
        <v>6447</v>
      </c>
      <c r="F1483" s="39">
        <v>28661</v>
      </c>
      <c r="G1483" s="15">
        <v>1</v>
      </c>
      <c r="H1483" s="15" t="s">
        <v>6419</v>
      </c>
      <c r="I1483" s="15" t="s">
        <v>6440</v>
      </c>
      <c r="J1483" s="15" t="s">
        <v>6448</v>
      </c>
      <c r="K1483" s="15" t="s">
        <v>6449</v>
      </c>
      <c r="L1483" s="40" t="s">
        <v>6</v>
      </c>
      <c r="M1483" s="39"/>
      <c r="N1483" s="41" t="s">
        <v>2098</v>
      </c>
      <c r="O1483" s="39">
        <v>44319</v>
      </c>
      <c r="P1483" s="40">
        <v>1</v>
      </c>
      <c r="Q1483" s="40">
        <v>1</v>
      </c>
      <c r="R1483" s="40" t="str">
        <f>IFERROR(VLOOKUP(Tabla2[[#This Row],[CONTRATISTA PRNCIPAL]],Hoja1!$L$5:$M$9,2,FALSE),"CJV")</f>
        <v>CJV</v>
      </c>
      <c r="S1483" s="40" t="str">
        <f>IF(Tabla2[[#This Row],[EMPRESA]]=Tabla2[[#This Row],[CONTRATISTA PRNCIPAL]],"Principal","Secundaria")</f>
        <v>Principal</v>
      </c>
      <c r="T1483" s="42">
        <f>IFERROR(1/COUNTIF(Tabla2[CONTRATISTA PRNCIPAL],Tabla2[[#This Row],[CONTRATISTA PRNCIPAL]]),0)</f>
        <v>0.03571428571428571</v>
      </c>
      <c r="U1483" s="43">
        <f>IF(((TODAY()-Tabla2[[#This Row],[FECHA NACIMIENTO]])/365)&lt;18,"Corregir", IF(((TODAY()-Tabla2[[#This Row],[FECHA NACIMIENTO]])/365)&gt;80, "Corregir",ROUNDDOWN(((TODAY()-Tabla2[[#This Row],[FECHA NACIMIENTO]])/365),0)))</f>
        <v>45</v>
      </c>
      <c r="V14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83" s="44" t="str">
        <f>+IF(Tabla2[[#This Row],[Edad]]="Corregir","Corregir","Ok")</f>
        <v>Ok</v>
      </c>
      <c r="X1483" s="42" t="str">
        <f>+IFERROR(VLOOKUP(Tabla2[[#This Row],[DISTRITO SEGÚN DNI]],Hoja1!$A$2:$B$32,2,FALSE),"No")</f>
        <v>No</v>
      </c>
      <c r="Y1483" s="42" t="str">
        <f>IF(OR(LOWER(Tabla2[[#This Row],[GENERO]])="masculino", LOWER(Tabla2[[#This Row],[GENERO]])="femenino"),"OK","Corregir")</f>
        <v>OK</v>
      </c>
      <c r="Z1483" s="42" t="str">
        <f>+IF(Tabla2[[#This Row],[Nro. DNI / CE]]="","Corregir",IF(LEN(Tabla2[[#This Row],[Nro. DNI / CE]])&gt;=8,"OK","Corregir"))</f>
        <v>OK</v>
      </c>
      <c r="AA1483" s="42">
        <f>COUNTIF(Tabla2[APELLIDOS Y NOMBRES],Tabla2[[#This Row],[APELLIDOS Y NOMBRES]])</f>
        <v>1</v>
      </c>
      <c r="AB1483" s="42">
        <f>IF(Tabla2[[#This Row],[Trabajador]]&gt;1,1/Tabla2[[#This Row],[Trabajador]],Tabla2[[#This Row],[Trabajador]])</f>
        <v>1</v>
      </c>
      <c r="AC1483" t="str">
        <f>+IFERROR(IF(Tabla2[[#This Row],[FECHA CESE/BAJA]]="","No Aplica",IF(AND(MONTH(Tabla2[[#This Row],[FECHA CESE/BAJA]])=MONTH(TODAY()-30),YEAR(Tabla2[[#This Row],[FECHA CESE/BAJA]])=YEAR(TODAY())),MONTH(TODAY()-30)&amp;"-"&amp;YEAR(TODAY()),"Borrar")),"No aplica")</f>
        <v>No Aplica</v>
      </c>
      <c r="AD1483" t="str">
        <f>+IFERROR(IF(Tabla2[[#This Row],[FECHA INICIO DE LABORES EN OBRA]]="","No Aplica",IF(AND(MONTH(Tabla2[[#This Row],[FECHA INICIO DE LABORES EN OBRA]])=MONTH(TODAY()-30),YEAR(Tabla2[[#This Row],[FECHA INICIO DE LABORES EN OBRA]])=YEAR(TODAY())),MONTH(TODAY()-30)&amp;"-"&amp;YEAR(TODAY()),"No Aplica")),"No Aplica")</f>
        <v>No Aplica</v>
      </c>
    </row>
    <row r="1484" spans="1:30" x14ac:dyDescent="0.25">
      <c r="A1484" s="13" t="s">
        <v>6417</v>
      </c>
      <c r="B1484" s="15" t="s">
        <v>6418</v>
      </c>
      <c r="C1484" s="15" t="s">
        <v>6418</v>
      </c>
      <c r="D1484" s="15" t="s">
        <v>6450</v>
      </c>
      <c r="E1484" s="15" t="s">
        <v>6451</v>
      </c>
      <c r="F1484" s="39">
        <v>34369</v>
      </c>
      <c r="G1484" s="15">
        <v>1</v>
      </c>
      <c r="H1484" s="15" t="s">
        <v>6419</v>
      </c>
      <c r="I1484" s="15" t="s">
        <v>6424</v>
      </c>
      <c r="J1484" s="15" t="s">
        <v>6452</v>
      </c>
      <c r="K1484" s="15" t="s">
        <v>2182</v>
      </c>
      <c r="L1484" s="40" t="s">
        <v>6</v>
      </c>
      <c r="M1484" s="39"/>
      <c r="N1484" s="41" t="s">
        <v>2098</v>
      </c>
      <c r="O1484" s="39">
        <v>44333</v>
      </c>
      <c r="P1484" s="40">
        <v>1</v>
      </c>
      <c r="Q1484" s="40">
        <v>1</v>
      </c>
      <c r="R1484" s="40" t="str">
        <f>IFERROR(VLOOKUP(Tabla2[[#This Row],[CONTRATISTA PRNCIPAL]],Hoja1!$L$5:$M$9,2,FALSE),"CJV")</f>
        <v>CJV</v>
      </c>
      <c r="S1484" s="40" t="str">
        <f>IF(Tabla2[[#This Row],[EMPRESA]]=Tabla2[[#This Row],[CONTRATISTA PRNCIPAL]],"Principal","Secundaria")</f>
        <v>Principal</v>
      </c>
      <c r="T1484" s="42">
        <f>IFERROR(1/COUNTIF(Tabla2[CONTRATISTA PRNCIPAL],Tabla2[[#This Row],[CONTRATISTA PRNCIPAL]]),0)</f>
        <v>0.03571428571428571</v>
      </c>
      <c r="U1484" s="43">
        <f>IF(((TODAY()-Tabla2[[#This Row],[FECHA NACIMIENTO]])/365)&lt;18,"Corregir", IF(((TODAY()-Tabla2[[#This Row],[FECHA NACIMIENTO]])/365)&gt;80, "Corregir",ROUNDDOWN(((TODAY()-Tabla2[[#This Row],[FECHA NACIMIENTO]])/365),0)))</f>
        <v>29</v>
      </c>
      <c r="V14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84" s="44" t="str">
        <f>+IF(Tabla2[[#This Row],[Edad]]="Corregir","Corregir","Ok")</f>
        <v>Ok</v>
      </c>
      <c r="X1484" s="42" t="str">
        <f>+IFERROR(VLOOKUP(Tabla2[[#This Row],[DISTRITO SEGÚN DNI]],Hoja1!$A$2:$B$32,2,FALSE),"No")</f>
        <v>No</v>
      </c>
      <c r="Y1484" s="42" t="str">
        <f>IF(OR(LOWER(Tabla2[[#This Row],[GENERO]])="masculino", LOWER(Tabla2[[#This Row],[GENERO]])="femenino"),"OK","Corregir")</f>
        <v>OK</v>
      </c>
      <c r="Z1484" s="42" t="str">
        <f>+IF(Tabla2[[#This Row],[Nro. DNI / CE]]="","Corregir",IF(LEN(Tabla2[[#This Row],[Nro. DNI / CE]])&gt;=8,"OK","Corregir"))</f>
        <v>OK</v>
      </c>
      <c r="AA1484" s="42">
        <f>COUNTIF(Tabla2[APELLIDOS Y NOMBRES],Tabla2[[#This Row],[APELLIDOS Y NOMBRES]])</f>
        <v>1</v>
      </c>
      <c r="AB1484" s="42">
        <f>IF(Tabla2[[#This Row],[Trabajador]]&gt;1,1/Tabla2[[#This Row],[Trabajador]],Tabla2[[#This Row],[Trabajador]])</f>
        <v>1</v>
      </c>
      <c r="AC1484" t="str">
        <f>+IFERROR(IF(Tabla2[[#This Row],[FECHA CESE/BAJA]]="","No Aplica",IF(AND(MONTH(Tabla2[[#This Row],[FECHA CESE/BAJA]])=MONTH(TODAY()-30),YEAR(Tabla2[[#This Row],[FECHA CESE/BAJA]])=YEAR(TODAY())),MONTH(TODAY()-30)&amp;"-"&amp;YEAR(TODAY()),"Borrar")),"No aplica")</f>
        <v>No Aplica</v>
      </c>
      <c r="AD1484" t="str">
        <f>+IFERROR(IF(Tabla2[[#This Row],[FECHA INICIO DE LABORES EN OBRA]]="","No Aplica",IF(AND(MONTH(Tabla2[[#This Row],[FECHA INICIO DE LABORES EN OBRA]])=MONTH(TODAY()-30),YEAR(Tabla2[[#This Row],[FECHA INICIO DE LABORES EN OBRA]])=YEAR(TODAY())),MONTH(TODAY()-30)&amp;"-"&amp;YEAR(TODAY()),"No Aplica")),"No Aplica")</f>
        <v>No Aplica</v>
      </c>
    </row>
    <row r="1485" spans="1:30" x14ac:dyDescent="0.25">
      <c r="A1485" s="13" t="s">
        <v>6417</v>
      </c>
      <c r="B1485" s="15" t="s">
        <v>6418</v>
      </c>
      <c r="C1485" s="15" t="s">
        <v>6418</v>
      </c>
      <c r="D1485" s="15" t="s">
        <v>6453</v>
      </c>
      <c r="E1485" s="15" t="s">
        <v>6454</v>
      </c>
      <c r="F1485" s="39">
        <v>25276</v>
      </c>
      <c r="G1485" s="15">
        <v>1</v>
      </c>
      <c r="H1485" s="15" t="s">
        <v>6419</v>
      </c>
      <c r="I1485" s="15" t="s">
        <v>6424</v>
      </c>
      <c r="J1485" s="15" t="s">
        <v>6455</v>
      </c>
      <c r="K1485" s="15" t="s">
        <v>2272</v>
      </c>
      <c r="L1485" s="40" t="s">
        <v>6</v>
      </c>
      <c r="M1485" s="39"/>
      <c r="N1485" s="41" t="s">
        <v>2098</v>
      </c>
      <c r="O1485" s="39">
        <v>44200</v>
      </c>
      <c r="P1485" s="40">
        <v>1</v>
      </c>
      <c r="Q1485" s="40">
        <v>1</v>
      </c>
      <c r="R1485" s="40" t="str">
        <f>IFERROR(VLOOKUP(Tabla2[[#This Row],[CONTRATISTA PRNCIPAL]],Hoja1!$L$5:$M$9,2,FALSE),"CJV")</f>
        <v>CJV</v>
      </c>
      <c r="S1485" s="40" t="str">
        <f>IF(Tabla2[[#This Row],[EMPRESA]]=Tabla2[[#This Row],[CONTRATISTA PRNCIPAL]],"Principal","Secundaria")</f>
        <v>Principal</v>
      </c>
      <c r="T1485" s="42">
        <f>IFERROR(1/COUNTIF(Tabla2[CONTRATISTA PRNCIPAL],Tabla2[[#This Row],[CONTRATISTA PRNCIPAL]]),0)</f>
        <v>0.03571428571428571</v>
      </c>
      <c r="U1485" s="43">
        <f>IF(((TODAY()-Tabla2[[#This Row],[FECHA NACIMIENTO]])/365)&lt;18,"Corregir", IF(((TODAY()-Tabla2[[#This Row],[FECHA NACIMIENTO]])/365)&gt;80, "Corregir",ROUNDDOWN(((TODAY()-Tabla2[[#This Row],[FECHA NACIMIENTO]])/365),0)))</f>
        <v>54</v>
      </c>
      <c r="V14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85" s="44" t="str">
        <f>+IF(Tabla2[[#This Row],[Edad]]="Corregir","Corregir","Ok")</f>
        <v>Ok</v>
      </c>
      <c r="X1485" s="42" t="str">
        <f>+IFERROR(VLOOKUP(Tabla2[[#This Row],[DISTRITO SEGÚN DNI]],Hoja1!$A$2:$B$32,2,FALSE),"No")</f>
        <v>No</v>
      </c>
      <c r="Y1485" s="42" t="str">
        <f>IF(OR(LOWER(Tabla2[[#This Row],[GENERO]])="masculino", LOWER(Tabla2[[#This Row],[GENERO]])="femenino"),"OK","Corregir")</f>
        <v>OK</v>
      </c>
      <c r="Z1485" s="42" t="str">
        <f>+IF(Tabla2[[#This Row],[Nro. DNI / CE]]="","Corregir",IF(LEN(Tabla2[[#This Row],[Nro. DNI / CE]])&gt;=8,"OK","Corregir"))</f>
        <v>OK</v>
      </c>
      <c r="AA1485" s="42">
        <f>COUNTIF(Tabla2[APELLIDOS Y NOMBRES],Tabla2[[#This Row],[APELLIDOS Y NOMBRES]])</f>
        <v>1</v>
      </c>
      <c r="AB1485" s="42">
        <f>IF(Tabla2[[#This Row],[Trabajador]]&gt;1,1/Tabla2[[#This Row],[Trabajador]],Tabla2[[#This Row],[Trabajador]])</f>
        <v>1</v>
      </c>
      <c r="AC1485" t="str">
        <f>+IFERROR(IF(Tabla2[[#This Row],[FECHA CESE/BAJA]]="","No Aplica",IF(AND(MONTH(Tabla2[[#This Row],[FECHA CESE/BAJA]])=MONTH(TODAY()-30),YEAR(Tabla2[[#This Row],[FECHA CESE/BAJA]])=YEAR(TODAY())),MONTH(TODAY()-30)&amp;"-"&amp;YEAR(TODAY()),"Borrar")),"No aplica")</f>
        <v>No Aplica</v>
      </c>
      <c r="AD1485" t="str">
        <f>+IFERROR(IF(Tabla2[[#This Row],[FECHA INICIO DE LABORES EN OBRA]]="","No Aplica",IF(AND(MONTH(Tabla2[[#This Row],[FECHA INICIO DE LABORES EN OBRA]])=MONTH(TODAY()-30),YEAR(Tabla2[[#This Row],[FECHA INICIO DE LABORES EN OBRA]])=YEAR(TODAY())),MONTH(TODAY()-30)&amp;"-"&amp;YEAR(TODAY()),"No Aplica")),"No Aplica")</f>
        <v>No Aplica</v>
      </c>
    </row>
    <row r="1486" spans="1:30" x14ac:dyDescent="0.25">
      <c r="A1486" s="13" t="s">
        <v>6417</v>
      </c>
      <c r="B1486" s="15" t="s">
        <v>6418</v>
      </c>
      <c r="C1486" s="15" t="s">
        <v>6418</v>
      </c>
      <c r="D1486" s="15" t="s">
        <v>6456</v>
      </c>
      <c r="E1486" s="15" t="s">
        <v>6457</v>
      </c>
      <c r="F1486" s="39">
        <v>29393</v>
      </c>
      <c r="G1486" s="15">
        <v>1</v>
      </c>
      <c r="H1486" s="15" t="s">
        <v>6419</v>
      </c>
      <c r="I1486" s="15" t="s">
        <v>6424</v>
      </c>
      <c r="J1486" s="15" t="s">
        <v>6458</v>
      </c>
      <c r="K1486" s="15" t="s">
        <v>2182</v>
      </c>
      <c r="L1486" s="40" t="s">
        <v>6</v>
      </c>
      <c r="M1486" s="39"/>
      <c r="N1486" s="41" t="s">
        <v>2098</v>
      </c>
      <c r="O1486" s="39">
        <v>44200</v>
      </c>
      <c r="P1486" s="40">
        <v>1</v>
      </c>
      <c r="Q1486" s="40">
        <v>1</v>
      </c>
      <c r="R1486" s="40" t="str">
        <f>IFERROR(VLOOKUP(Tabla2[[#This Row],[CONTRATISTA PRNCIPAL]],Hoja1!$L$5:$M$9,2,FALSE),"CJV")</f>
        <v>CJV</v>
      </c>
      <c r="S1486" s="40" t="str">
        <f>IF(Tabla2[[#This Row],[EMPRESA]]=Tabla2[[#This Row],[CONTRATISTA PRNCIPAL]],"Principal","Secundaria")</f>
        <v>Principal</v>
      </c>
      <c r="T1486" s="42">
        <f>IFERROR(1/COUNTIF(Tabla2[CONTRATISTA PRNCIPAL],Tabla2[[#This Row],[CONTRATISTA PRNCIPAL]]),0)</f>
        <v>0.03571428571428571</v>
      </c>
      <c r="U1486" s="43">
        <f>IF(((TODAY()-Tabla2[[#This Row],[FECHA NACIMIENTO]])/365)&lt;18,"Corregir", IF(((TODAY()-Tabla2[[#This Row],[FECHA NACIMIENTO]])/365)&gt;80, "Corregir",ROUNDDOWN(((TODAY()-Tabla2[[#This Row],[FECHA NACIMIENTO]])/365),0)))</f>
        <v>43</v>
      </c>
      <c r="V14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86" s="44" t="str">
        <f>+IF(Tabla2[[#This Row],[Edad]]="Corregir","Corregir","Ok")</f>
        <v>Ok</v>
      </c>
      <c r="X1486" s="42" t="str">
        <f>+IFERROR(VLOOKUP(Tabla2[[#This Row],[DISTRITO SEGÚN DNI]],Hoja1!$A$2:$B$32,2,FALSE),"No")</f>
        <v>No</v>
      </c>
      <c r="Y1486" s="42" t="str">
        <f>IF(OR(LOWER(Tabla2[[#This Row],[GENERO]])="masculino", LOWER(Tabla2[[#This Row],[GENERO]])="femenino"),"OK","Corregir")</f>
        <v>OK</v>
      </c>
      <c r="Z1486" s="42" t="str">
        <f>+IF(Tabla2[[#This Row],[Nro. DNI / CE]]="","Corregir",IF(LEN(Tabla2[[#This Row],[Nro. DNI / CE]])&gt;=8,"OK","Corregir"))</f>
        <v>OK</v>
      </c>
      <c r="AA1486" s="42">
        <f>COUNTIF(Tabla2[APELLIDOS Y NOMBRES],Tabla2[[#This Row],[APELLIDOS Y NOMBRES]])</f>
        <v>1</v>
      </c>
      <c r="AB1486" s="42">
        <f>IF(Tabla2[[#This Row],[Trabajador]]&gt;1,1/Tabla2[[#This Row],[Trabajador]],Tabla2[[#This Row],[Trabajador]])</f>
        <v>1</v>
      </c>
      <c r="AC1486" t="str">
        <f>+IFERROR(IF(Tabla2[[#This Row],[FECHA CESE/BAJA]]="","No Aplica",IF(AND(MONTH(Tabla2[[#This Row],[FECHA CESE/BAJA]])=MONTH(TODAY()-30),YEAR(Tabla2[[#This Row],[FECHA CESE/BAJA]])=YEAR(TODAY())),MONTH(TODAY()-30)&amp;"-"&amp;YEAR(TODAY()),"Borrar")),"No aplica")</f>
        <v>No Aplica</v>
      </c>
      <c r="AD1486" t="str">
        <f>+IFERROR(IF(Tabla2[[#This Row],[FECHA INICIO DE LABORES EN OBRA]]="","No Aplica",IF(AND(MONTH(Tabla2[[#This Row],[FECHA INICIO DE LABORES EN OBRA]])=MONTH(TODAY()-30),YEAR(Tabla2[[#This Row],[FECHA INICIO DE LABORES EN OBRA]])=YEAR(TODAY())),MONTH(TODAY()-30)&amp;"-"&amp;YEAR(TODAY()),"No Aplica")),"No Aplica")</f>
        <v>No Aplica</v>
      </c>
    </row>
    <row r="1487" spans="1:30" x14ac:dyDescent="0.25">
      <c r="A1487" s="13" t="s">
        <v>6417</v>
      </c>
      <c r="B1487" s="15" t="s">
        <v>6418</v>
      </c>
      <c r="C1487" s="15" t="s">
        <v>6418</v>
      </c>
      <c r="D1487" s="15">
        <v>10455487</v>
      </c>
      <c r="E1487" s="15" t="s">
        <v>6459</v>
      </c>
      <c r="F1487" s="39">
        <v>27022</v>
      </c>
      <c r="G1487" s="15">
        <v>1</v>
      </c>
      <c r="H1487" s="15" t="s">
        <v>6423</v>
      </c>
      <c r="I1487" s="15" t="s">
        <v>6424</v>
      </c>
      <c r="J1487" s="15" t="s">
        <v>6460</v>
      </c>
      <c r="K1487" s="15" t="s">
        <v>2190</v>
      </c>
      <c r="L1487" s="40" t="s">
        <v>6</v>
      </c>
      <c r="M1487" s="39"/>
      <c r="N1487" s="41" t="s">
        <v>2098</v>
      </c>
      <c r="O1487" s="39">
        <v>44340</v>
      </c>
      <c r="P1487" s="40">
        <v>1</v>
      </c>
      <c r="Q1487" s="40">
        <v>1</v>
      </c>
      <c r="R1487" s="40" t="str">
        <f>IFERROR(VLOOKUP(Tabla2[[#This Row],[CONTRATISTA PRNCIPAL]],Hoja1!$L$5:$M$9,2,FALSE),"CJV")</f>
        <v>CJV</v>
      </c>
      <c r="S1487" s="40" t="str">
        <f>IF(Tabla2[[#This Row],[EMPRESA]]=Tabla2[[#This Row],[CONTRATISTA PRNCIPAL]],"Principal","Secundaria")</f>
        <v>Principal</v>
      </c>
      <c r="T1487" s="42">
        <f>IFERROR(1/COUNTIF(Tabla2[CONTRATISTA PRNCIPAL],Tabla2[[#This Row],[CONTRATISTA PRNCIPAL]]),0)</f>
        <v>0.03571428571428571</v>
      </c>
      <c r="U1487" s="43">
        <f>IF(((TODAY()-Tabla2[[#This Row],[FECHA NACIMIENTO]])/365)&lt;18,"Corregir", IF(((TODAY()-Tabla2[[#This Row],[FECHA NACIMIENTO]])/365)&gt;80, "Corregir",ROUNDDOWN(((TODAY()-Tabla2[[#This Row],[FECHA NACIMIENTO]])/365),0)))</f>
        <v>49</v>
      </c>
      <c r="V14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87" s="44" t="str">
        <f>+IF(Tabla2[[#This Row],[Edad]]="Corregir","Corregir","Ok")</f>
        <v>Ok</v>
      </c>
      <c r="X1487" s="42" t="str">
        <f>+IFERROR(VLOOKUP(Tabla2[[#This Row],[DISTRITO SEGÚN DNI]],Hoja1!$A$2:$B$32,2,FALSE),"No")</f>
        <v>No</v>
      </c>
      <c r="Y1487" s="42" t="str">
        <f>IF(OR(LOWER(Tabla2[[#This Row],[GENERO]])="masculino", LOWER(Tabla2[[#This Row],[GENERO]])="femenino"),"OK","Corregir")</f>
        <v>OK</v>
      </c>
      <c r="Z1487" s="42" t="str">
        <f>+IF(Tabla2[[#This Row],[Nro. DNI / CE]]="","Corregir",IF(LEN(Tabla2[[#This Row],[Nro. DNI / CE]])&gt;=8,"OK","Corregir"))</f>
        <v>OK</v>
      </c>
      <c r="AA1487" s="42">
        <f>COUNTIF(Tabla2[APELLIDOS Y NOMBRES],Tabla2[[#This Row],[APELLIDOS Y NOMBRES]])</f>
        <v>1</v>
      </c>
      <c r="AB1487" s="42">
        <f>IF(Tabla2[[#This Row],[Trabajador]]&gt;1,1/Tabla2[[#This Row],[Trabajador]],Tabla2[[#This Row],[Trabajador]])</f>
        <v>1</v>
      </c>
      <c r="AC1487" t="str">
        <f>+IFERROR(IF(Tabla2[[#This Row],[FECHA CESE/BAJA]]="","No Aplica",IF(AND(MONTH(Tabla2[[#This Row],[FECHA CESE/BAJA]])=MONTH(TODAY()-30),YEAR(Tabla2[[#This Row],[FECHA CESE/BAJA]])=YEAR(TODAY())),MONTH(TODAY()-30)&amp;"-"&amp;YEAR(TODAY()),"Borrar")),"No aplica")</f>
        <v>No Aplica</v>
      </c>
      <c r="AD1487" t="str">
        <f>+IFERROR(IF(Tabla2[[#This Row],[FECHA INICIO DE LABORES EN OBRA]]="","No Aplica",IF(AND(MONTH(Tabla2[[#This Row],[FECHA INICIO DE LABORES EN OBRA]])=MONTH(TODAY()-30),YEAR(Tabla2[[#This Row],[FECHA INICIO DE LABORES EN OBRA]])=YEAR(TODAY())),MONTH(TODAY()-30)&amp;"-"&amp;YEAR(TODAY()),"No Aplica")),"No Aplica")</f>
        <v>No Aplica</v>
      </c>
    </row>
    <row r="1488" spans="1:30" x14ac:dyDescent="0.25">
      <c r="A1488" s="13" t="s">
        <v>6417</v>
      </c>
      <c r="B1488" s="15" t="s">
        <v>6418</v>
      </c>
      <c r="C1488" s="15" t="s">
        <v>6418</v>
      </c>
      <c r="D1488" s="15" t="s">
        <v>6461</v>
      </c>
      <c r="E1488" s="15" t="s">
        <v>6462</v>
      </c>
      <c r="F1488" s="39">
        <v>23784</v>
      </c>
      <c r="G1488" s="15">
        <v>1</v>
      </c>
      <c r="H1488" s="15" t="s">
        <v>6419</v>
      </c>
      <c r="I1488" s="15" t="s">
        <v>6424</v>
      </c>
      <c r="J1488" s="15" t="s">
        <v>6463</v>
      </c>
      <c r="K1488" s="15" t="s">
        <v>2190</v>
      </c>
      <c r="L1488" s="40" t="s">
        <v>6</v>
      </c>
      <c r="M1488" s="39"/>
      <c r="N1488" s="41" t="s">
        <v>2114</v>
      </c>
      <c r="O1488" s="39">
        <v>44586</v>
      </c>
      <c r="P1488" s="40">
        <v>1</v>
      </c>
      <c r="Q1488" s="40">
        <v>1</v>
      </c>
      <c r="R1488" s="40" t="str">
        <f>IFERROR(VLOOKUP(Tabla2[[#This Row],[CONTRATISTA PRNCIPAL]],Hoja1!$L$5:$M$9,2,FALSE),"CJV")</f>
        <v>CJV</v>
      </c>
      <c r="S1488" s="40" t="str">
        <f>IF(Tabla2[[#This Row],[EMPRESA]]=Tabla2[[#This Row],[CONTRATISTA PRNCIPAL]],"Principal","Secundaria")</f>
        <v>Principal</v>
      </c>
      <c r="T1488" s="42">
        <f>IFERROR(1/COUNTIF(Tabla2[CONTRATISTA PRNCIPAL],Tabla2[[#This Row],[CONTRATISTA PRNCIPAL]]),0)</f>
        <v>0.03571428571428571</v>
      </c>
      <c r="U1488" s="43">
        <f>IF(((TODAY()-Tabla2[[#This Row],[FECHA NACIMIENTO]])/365)&lt;18,"Corregir", IF(((TODAY()-Tabla2[[#This Row],[FECHA NACIMIENTO]])/365)&gt;80, "Corregir",ROUNDDOWN(((TODAY()-Tabla2[[#This Row],[FECHA NACIMIENTO]])/365),0)))</f>
        <v>58</v>
      </c>
      <c r="V14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88" s="44" t="str">
        <f>+IF(Tabla2[[#This Row],[Edad]]="Corregir","Corregir","Ok")</f>
        <v>Ok</v>
      </c>
      <c r="X1488" s="42" t="str">
        <f>+IFERROR(VLOOKUP(Tabla2[[#This Row],[DISTRITO SEGÚN DNI]],Hoja1!$A$2:$B$32,2,FALSE),"No")</f>
        <v>No</v>
      </c>
      <c r="Y1488" s="42" t="str">
        <f>IF(OR(LOWER(Tabla2[[#This Row],[GENERO]])="masculino", LOWER(Tabla2[[#This Row],[GENERO]])="femenino"),"OK","Corregir")</f>
        <v>OK</v>
      </c>
      <c r="Z1488" s="42" t="str">
        <f>+IF(Tabla2[[#This Row],[Nro. DNI / CE]]="","Corregir",IF(LEN(Tabla2[[#This Row],[Nro. DNI / CE]])&gt;=8,"OK","Corregir"))</f>
        <v>OK</v>
      </c>
      <c r="AA1488" s="42">
        <f>COUNTIF(Tabla2[APELLIDOS Y NOMBRES],Tabla2[[#This Row],[APELLIDOS Y NOMBRES]])</f>
        <v>1</v>
      </c>
      <c r="AB1488" s="42">
        <f>IF(Tabla2[[#This Row],[Trabajador]]&gt;1,1/Tabla2[[#This Row],[Trabajador]],Tabla2[[#This Row],[Trabajador]])</f>
        <v>1</v>
      </c>
      <c r="AC1488" t="str">
        <f>+IFERROR(IF(Tabla2[[#This Row],[FECHA CESE/BAJA]]="","No Aplica",IF(AND(MONTH(Tabla2[[#This Row],[FECHA CESE/BAJA]])=MONTH(TODAY()-30),YEAR(Tabla2[[#This Row],[FECHA CESE/BAJA]])=YEAR(TODAY())),MONTH(TODAY()-30)&amp;"-"&amp;YEAR(TODAY()),"Borrar")),"No aplica")</f>
        <v>No Aplica</v>
      </c>
      <c r="AD1488" t="str">
        <f>+IFERROR(IF(Tabla2[[#This Row],[FECHA INICIO DE LABORES EN OBRA]]="","No Aplica",IF(AND(MONTH(Tabla2[[#This Row],[FECHA INICIO DE LABORES EN OBRA]])=MONTH(TODAY()-30),YEAR(Tabla2[[#This Row],[FECHA INICIO DE LABORES EN OBRA]])=YEAR(TODAY())),MONTH(TODAY()-30)&amp;"-"&amp;YEAR(TODAY()),"No Aplica")),"No Aplica")</f>
        <v>No Aplica</v>
      </c>
    </row>
    <row r="1489" spans="1:30" x14ac:dyDescent="0.25">
      <c r="A1489" s="13" t="s">
        <v>6417</v>
      </c>
      <c r="B1489" s="15" t="s">
        <v>6418</v>
      </c>
      <c r="C1489" s="15" t="s">
        <v>6418</v>
      </c>
      <c r="D1489" s="15" t="s">
        <v>6464</v>
      </c>
      <c r="E1489" s="15" t="s">
        <v>6465</v>
      </c>
      <c r="F1489" s="39">
        <v>33216</v>
      </c>
      <c r="G1489" s="15">
        <v>1</v>
      </c>
      <c r="H1489" s="15" t="s">
        <v>6428</v>
      </c>
      <c r="I1489" s="15" t="s">
        <v>6424</v>
      </c>
      <c r="J1489" s="15" t="s">
        <v>6466</v>
      </c>
      <c r="K1489" s="15" t="s">
        <v>2162</v>
      </c>
      <c r="L1489" s="40" t="s">
        <v>6</v>
      </c>
      <c r="M1489" s="39"/>
      <c r="N1489" s="41" t="s">
        <v>2098</v>
      </c>
      <c r="O1489" s="39">
        <v>44634</v>
      </c>
      <c r="P1489" s="40">
        <v>1</v>
      </c>
      <c r="Q1489" s="40">
        <v>1</v>
      </c>
      <c r="R1489" s="40" t="str">
        <f>IFERROR(VLOOKUP(Tabla2[[#This Row],[CONTRATISTA PRNCIPAL]],Hoja1!$L$5:$M$9,2,FALSE),"CJV")</f>
        <v>CJV</v>
      </c>
      <c r="S1489" s="40" t="str">
        <f>IF(Tabla2[[#This Row],[EMPRESA]]=Tabla2[[#This Row],[CONTRATISTA PRNCIPAL]],"Principal","Secundaria")</f>
        <v>Principal</v>
      </c>
      <c r="T1489" s="42">
        <f>IFERROR(1/COUNTIF(Tabla2[CONTRATISTA PRNCIPAL],Tabla2[[#This Row],[CONTRATISTA PRNCIPAL]]),0)</f>
        <v>0.03571428571428571</v>
      </c>
      <c r="U1489" s="43">
        <f>IF(((TODAY()-Tabla2[[#This Row],[FECHA NACIMIENTO]])/365)&lt;18,"Corregir", IF(((TODAY()-Tabla2[[#This Row],[FECHA NACIMIENTO]])/365)&gt;80, "Corregir",ROUNDDOWN(((TODAY()-Tabla2[[#This Row],[FECHA NACIMIENTO]])/365),0)))</f>
        <v>32</v>
      </c>
      <c r="V14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89" s="44" t="str">
        <f>+IF(Tabla2[[#This Row],[Edad]]="Corregir","Corregir","Ok")</f>
        <v>Ok</v>
      </c>
      <c r="X1489" s="42" t="str">
        <f>+IFERROR(VLOOKUP(Tabla2[[#This Row],[DISTRITO SEGÚN DNI]],Hoja1!$A$2:$B$32,2,FALSE),"No")</f>
        <v>No</v>
      </c>
      <c r="Y1489" s="42" t="str">
        <f>IF(OR(LOWER(Tabla2[[#This Row],[GENERO]])="masculino", LOWER(Tabla2[[#This Row],[GENERO]])="femenino"),"OK","Corregir")</f>
        <v>OK</v>
      </c>
      <c r="Z1489" s="42" t="str">
        <f>+IF(Tabla2[[#This Row],[Nro. DNI / CE]]="","Corregir",IF(LEN(Tabla2[[#This Row],[Nro. DNI / CE]])&gt;=8,"OK","Corregir"))</f>
        <v>OK</v>
      </c>
      <c r="AA1489" s="42">
        <f>COUNTIF(Tabla2[APELLIDOS Y NOMBRES],Tabla2[[#This Row],[APELLIDOS Y NOMBRES]])</f>
        <v>1</v>
      </c>
      <c r="AB1489" s="42">
        <f>IF(Tabla2[[#This Row],[Trabajador]]&gt;1,1/Tabla2[[#This Row],[Trabajador]],Tabla2[[#This Row],[Trabajador]])</f>
        <v>1</v>
      </c>
      <c r="AC1489" t="str">
        <f>+IFERROR(IF(Tabla2[[#This Row],[FECHA CESE/BAJA]]="","No Aplica",IF(AND(MONTH(Tabla2[[#This Row],[FECHA CESE/BAJA]])=MONTH(TODAY()-30),YEAR(Tabla2[[#This Row],[FECHA CESE/BAJA]])=YEAR(TODAY())),MONTH(TODAY()-30)&amp;"-"&amp;YEAR(TODAY()),"Borrar")),"No aplica")</f>
        <v>No Aplica</v>
      </c>
      <c r="AD1489" t="str">
        <f>+IFERROR(IF(Tabla2[[#This Row],[FECHA INICIO DE LABORES EN OBRA]]="","No Aplica",IF(AND(MONTH(Tabla2[[#This Row],[FECHA INICIO DE LABORES EN OBRA]])=MONTH(TODAY()-30),YEAR(Tabla2[[#This Row],[FECHA INICIO DE LABORES EN OBRA]])=YEAR(TODAY())),MONTH(TODAY()-30)&amp;"-"&amp;YEAR(TODAY()),"No Aplica")),"No Aplica")</f>
        <v>No Aplica</v>
      </c>
    </row>
    <row r="1490" spans="1:30" x14ac:dyDescent="0.25">
      <c r="A1490" s="13" t="s">
        <v>6417</v>
      </c>
      <c r="B1490" s="15" t="s">
        <v>6418</v>
      </c>
      <c r="C1490" s="15" t="s">
        <v>6418</v>
      </c>
      <c r="D1490" s="15" t="s">
        <v>6467</v>
      </c>
      <c r="E1490" s="15" t="s">
        <v>6468</v>
      </c>
      <c r="F1490" s="39">
        <v>25648</v>
      </c>
      <c r="G1490" s="15">
        <v>1</v>
      </c>
      <c r="H1490" s="15" t="s">
        <v>2281</v>
      </c>
      <c r="I1490" s="15" t="s">
        <v>6424</v>
      </c>
      <c r="J1490" s="15" t="s">
        <v>6469</v>
      </c>
      <c r="K1490" s="15" t="s">
        <v>2174</v>
      </c>
      <c r="L1490" s="40" t="s">
        <v>6</v>
      </c>
      <c r="M1490" s="39"/>
      <c r="N1490" s="41" t="s">
        <v>2098</v>
      </c>
      <c r="O1490" s="39">
        <v>44865</v>
      </c>
      <c r="P1490" s="40">
        <v>1</v>
      </c>
      <c r="Q1490" s="40">
        <v>1</v>
      </c>
      <c r="R1490" s="40" t="str">
        <f>IFERROR(VLOOKUP(Tabla2[[#This Row],[CONTRATISTA PRNCIPAL]],Hoja1!$L$5:$M$9,2,FALSE),"CJV")</f>
        <v>CJV</v>
      </c>
      <c r="S1490" s="40" t="str">
        <f>IF(Tabla2[[#This Row],[EMPRESA]]=Tabla2[[#This Row],[CONTRATISTA PRNCIPAL]],"Principal","Secundaria")</f>
        <v>Principal</v>
      </c>
      <c r="T1490" s="42">
        <f>IFERROR(1/COUNTIF(Tabla2[CONTRATISTA PRNCIPAL],Tabla2[[#This Row],[CONTRATISTA PRNCIPAL]]),0)</f>
        <v>0.03571428571428571</v>
      </c>
      <c r="U1490" s="43">
        <f>IF(((TODAY()-Tabla2[[#This Row],[FECHA NACIMIENTO]])/365)&lt;18,"Corregir", IF(((TODAY()-Tabla2[[#This Row],[FECHA NACIMIENTO]])/365)&gt;80, "Corregir",ROUNDDOWN(((TODAY()-Tabla2[[#This Row],[FECHA NACIMIENTO]])/365),0)))</f>
        <v>53</v>
      </c>
      <c r="V14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490" s="44" t="str">
        <f>+IF(Tabla2[[#This Row],[Edad]]="Corregir","Corregir","Ok")</f>
        <v>Ok</v>
      </c>
      <c r="X1490" s="42" t="str">
        <f>+IFERROR(VLOOKUP(Tabla2[[#This Row],[DISTRITO SEGÚN DNI]],Hoja1!$A$2:$B$32,2,FALSE),"No")</f>
        <v>No</v>
      </c>
      <c r="Y1490" s="42" t="str">
        <f>IF(OR(LOWER(Tabla2[[#This Row],[GENERO]])="masculino", LOWER(Tabla2[[#This Row],[GENERO]])="femenino"),"OK","Corregir")</f>
        <v>OK</v>
      </c>
      <c r="Z1490" s="42" t="str">
        <f>+IF(Tabla2[[#This Row],[Nro. DNI / CE]]="","Corregir",IF(LEN(Tabla2[[#This Row],[Nro. DNI / CE]])&gt;=8,"OK","Corregir"))</f>
        <v>OK</v>
      </c>
      <c r="AA1490" s="42">
        <f>COUNTIF(Tabla2[APELLIDOS Y NOMBRES],Tabla2[[#This Row],[APELLIDOS Y NOMBRES]])</f>
        <v>1</v>
      </c>
      <c r="AB1490" s="42">
        <f>IF(Tabla2[[#This Row],[Trabajador]]&gt;1,1/Tabla2[[#This Row],[Trabajador]],Tabla2[[#This Row],[Trabajador]])</f>
        <v>1</v>
      </c>
      <c r="AC1490" t="str">
        <f>+IFERROR(IF(Tabla2[[#This Row],[FECHA CESE/BAJA]]="","No Aplica",IF(AND(MONTH(Tabla2[[#This Row],[FECHA CESE/BAJA]])=MONTH(TODAY()-30),YEAR(Tabla2[[#This Row],[FECHA CESE/BAJA]])=YEAR(TODAY())),MONTH(TODAY()-30)&amp;"-"&amp;YEAR(TODAY()),"Borrar")),"No aplica")</f>
        <v>No Aplica</v>
      </c>
      <c r="AD1490" t="str">
        <f>+IFERROR(IF(Tabla2[[#This Row],[FECHA INICIO DE LABORES EN OBRA]]="","No Aplica",IF(AND(MONTH(Tabla2[[#This Row],[FECHA INICIO DE LABORES EN OBRA]])=MONTH(TODAY()-30),YEAR(Tabla2[[#This Row],[FECHA INICIO DE LABORES EN OBRA]])=YEAR(TODAY())),MONTH(TODAY()-30)&amp;"-"&amp;YEAR(TODAY()),"No Aplica")),"No Aplica")</f>
        <v>No Aplica</v>
      </c>
    </row>
    <row r="1491" spans="1:30" x14ac:dyDescent="0.25">
      <c r="A1491" s="13" t="s">
        <v>6417</v>
      </c>
      <c r="B1491" s="15" t="s">
        <v>6418</v>
      </c>
      <c r="C1491" s="15" t="s">
        <v>6418</v>
      </c>
      <c r="D1491" s="15" t="s">
        <v>6470</v>
      </c>
      <c r="E1491" s="15" t="s">
        <v>6471</v>
      </c>
      <c r="F1491" s="39">
        <v>30336</v>
      </c>
      <c r="G1491" s="15">
        <v>1</v>
      </c>
      <c r="H1491" s="15" t="s">
        <v>3032</v>
      </c>
      <c r="I1491" s="15" t="s">
        <v>6424</v>
      </c>
      <c r="J1491" s="15" t="s">
        <v>6472</v>
      </c>
      <c r="K1491" s="15" t="s">
        <v>4274</v>
      </c>
      <c r="L1491" s="40" t="s">
        <v>6</v>
      </c>
      <c r="M1491" s="39"/>
      <c r="N1491" s="41" t="s">
        <v>2098</v>
      </c>
      <c r="O1491" s="39">
        <v>44890</v>
      </c>
      <c r="P1491" s="40">
        <v>1</v>
      </c>
      <c r="Q1491" s="40">
        <v>1</v>
      </c>
      <c r="R1491" s="40" t="str">
        <f>IFERROR(VLOOKUP(Tabla2[[#This Row],[CONTRATISTA PRNCIPAL]],Hoja1!$L$5:$M$9,2,FALSE),"CJV")</f>
        <v>CJV</v>
      </c>
      <c r="S1491" s="40" t="str">
        <f>IF(Tabla2[[#This Row],[EMPRESA]]=Tabla2[[#This Row],[CONTRATISTA PRNCIPAL]],"Principal","Secundaria")</f>
        <v>Principal</v>
      </c>
      <c r="T1491" s="42">
        <f>IFERROR(1/COUNTIF(Tabla2[CONTRATISTA PRNCIPAL],Tabla2[[#This Row],[CONTRATISTA PRNCIPAL]]),0)</f>
        <v>0.03571428571428571</v>
      </c>
      <c r="U1491" s="43">
        <f>IF(((TODAY()-Tabla2[[#This Row],[FECHA NACIMIENTO]])/365)&lt;18,"Corregir", IF(((TODAY()-Tabla2[[#This Row],[FECHA NACIMIENTO]])/365)&gt;80, "Corregir",ROUNDDOWN(((TODAY()-Tabla2[[#This Row],[FECHA NACIMIENTO]])/365),0)))</f>
        <v>40</v>
      </c>
      <c r="V14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91" s="44" t="str">
        <f>+IF(Tabla2[[#This Row],[Edad]]="Corregir","Corregir","Ok")</f>
        <v>Ok</v>
      </c>
      <c r="X1491" s="42" t="str">
        <f>+IFERROR(VLOOKUP(Tabla2[[#This Row],[DISTRITO SEGÚN DNI]],Hoja1!$A$2:$B$32,2,FALSE),"No")</f>
        <v>No</v>
      </c>
      <c r="Y1491" s="42" t="str">
        <f>IF(OR(LOWER(Tabla2[[#This Row],[GENERO]])="masculino", LOWER(Tabla2[[#This Row],[GENERO]])="femenino"),"OK","Corregir")</f>
        <v>OK</v>
      </c>
      <c r="Z1491" s="42" t="str">
        <f>+IF(Tabla2[[#This Row],[Nro. DNI / CE]]="","Corregir",IF(LEN(Tabla2[[#This Row],[Nro. DNI / CE]])&gt;=8,"OK","Corregir"))</f>
        <v>OK</v>
      </c>
      <c r="AA1491" s="42">
        <f>COUNTIF(Tabla2[APELLIDOS Y NOMBRES],Tabla2[[#This Row],[APELLIDOS Y NOMBRES]])</f>
        <v>1</v>
      </c>
      <c r="AB1491" s="42">
        <f>IF(Tabla2[[#This Row],[Trabajador]]&gt;1,1/Tabla2[[#This Row],[Trabajador]],Tabla2[[#This Row],[Trabajador]])</f>
        <v>1</v>
      </c>
      <c r="AC1491" t="str">
        <f>+IFERROR(IF(Tabla2[[#This Row],[FECHA CESE/BAJA]]="","No Aplica",IF(AND(MONTH(Tabla2[[#This Row],[FECHA CESE/BAJA]])=MONTH(TODAY()-30),YEAR(Tabla2[[#This Row],[FECHA CESE/BAJA]])=YEAR(TODAY())),MONTH(TODAY()-30)&amp;"-"&amp;YEAR(TODAY()),"Borrar")),"No aplica")</f>
        <v>No Aplica</v>
      </c>
      <c r="AD1491" t="str">
        <f>+IFERROR(IF(Tabla2[[#This Row],[FECHA INICIO DE LABORES EN OBRA]]="","No Aplica",IF(AND(MONTH(Tabla2[[#This Row],[FECHA INICIO DE LABORES EN OBRA]])=MONTH(TODAY()-30),YEAR(Tabla2[[#This Row],[FECHA INICIO DE LABORES EN OBRA]])=YEAR(TODAY())),MONTH(TODAY()-30)&amp;"-"&amp;YEAR(TODAY()),"No Aplica")),"No Aplica")</f>
        <v>No Aplica</v>
      </c>
    </row>
    <row r="1492" spans="1:30" x14ac:dyDescent="0.25">
      <c r="A1492" s="13" t="s">
        <v>6417</v>
      </c>
      <c r="B1492" s="15" t="s">
        <v>6418</v>
      </c>
      <c r="C1492" s="15" t="s">
        <v>6418</v>
      </c>
      <c r="D1492" s="15" t="s">
        <v>6473</v>
      </c>
      <c r="E1492" s="15" t="s">
        <v>6474</v>
      </c>
      <c r="F1492" s="39">
        <v>31852</v>
      </c>
      <c r="G1492" s="15">
        <v>1</v>
      </c>
      <c r="H1492" s="15" t="s">
        <v>6439</v>
      </c>
      <c r="I1492" s="15" t="s">
        <v>6424</v>
      </c>
      <c r="J1492" s="15" t="s">
        <v>6475</v>
      </c>
      <c r="K1492" s="15" t="s">
        <v>6476</v>
      </c>
      <c r="L1492" s="40" t="s">
        <v>6</v>
      </c>
      <c r="M1492" s="39"/>
      <c r="N1492" s="41" t="s">
        <v>2098</v>
      </c>
      <c r="O1492" s="39">
        <v>44973</v>
      </c>
      <c r="P1492" s="40">
        <v>1</v>
      </c>
      <c r="Q1492" s="40">
        <v>1</v>
      </c>
      <c r="R1492" s="40" t="str">
        <f>IFERROR(VLOOKUP(Tabla2[[#This Row],[CONTRATISTA PRNCIPAL]],Hoja1!$L$5:$M$9,2,FALSE),"CJV")</f>
        <v>CJV</v>
      </c>
      <c r="S1492" s="40" t="str">
        <f>IF(Tabla2[[#This Row],[EMPRESA]]=Tabla2[[#This Row],[CONTRATISTA PRNCIPAL]],"Principal","Secundaria")</f>
        <v>Principal</v>
      </c>
      <c r="T1492" s="42">
        <f>IFERROR(1/COUNTIF(Tabla2[CONTRATISTA PRNCIPAL],Tabla2[[#This Row],[CONTRATISTA PRNCIPAL]]),0)</f>
        <v>0.03571428571428571</v>
      </c>
      <c r="U1492" s="43">
        <f>IF(((TODAY()-Tabla2[[#This Row],[FECHA NACIMIENTO]])/365)&lt;18,"Corregir", IF(((TODAY()-Tabla2[[#This Row],[FECHA NACIMIENTO]])/365)&gt;80, "Corregir",ROUNDDOWN(((TODAY()-Tabla2[[#This Row],[FECHA NACIMIENTO]])/365),0)))</f>
        <v>36</v>
      </c>
      <c r="V14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92" s="44" t="str">
        <f>+IF(Tabla2[[#This Row],[Edad]]="Corregir","Corregir","Ok")</f>
        <v>Ok</v>
      </c>
      <c r="X1492" s="42" t="str">
        <f>+IFERROR(VLOOKUP(Tabla2[[#This Row],[DISTRITO SEGÚN DNI]],Hoja1!$A$2:$B$32,2,FALSE),"No")</f>
        <v>No</v>
      </c>
      <c r="Y1492" s="42" t="str">
        <f>IF(OR(LOWER(Tabla2[[#This Row],[GENERO]])="masculino", LOWER(Tabla2[[#This Row],[GENERO]])="femenino"),"OK","Corregir")</f>
        <v>OK</v>
      </c>
      <c r="Z1492" s="42" t="str">
        <f>+IF(Tabla2[[#This Row],[Nro. DNI / CE]]="","Corregir",IF(LEN(Tabla2[[#This Row],[Nro. DNI / CE]])&gt;=8,"OK","Corregir"))</f>
        <v>OK</v>
      </c>
      <c r="AA1492" s="42">
        <f>COUNTIF(Tabla2[APELLIDOS Y NOMBRES],Tabla2[[#This Row],[APELLIDOS Y NOMBRES]])</f>
        <v>1</v>
      </c>
      <c r="AB1492" s="42">
        <f>IF(Tabla2[[#This Row],[Trabajador]]&gt;1,1/Tabla2[[#This Row],[Trabajador]],Tabla2[[#This Row],[Trabajador]])</f>
        <v>1</v>
      </c>
      <c r="AC1492" t="str">
        <f>+IFERROR(IF(Tabla2[[#This Row],[FECHA CESE/BAJA]]="","No Aplica",IF(AND(MONTH(Tabla2[[#This Row],[FECHA CESE/BAJA]])=MONTH(TODAY()-30),YEAR(Tabla2[[#This Row],[FECHA CESE/BAJA]])=YEAR(TODAY())),MONTH(TODAY()-30)&amp;"-"&amp;YEAR(TODAY()),"Borrar")),"No aplica")</f>
        <v>No Aplica</v>
      </c>
      <c r="AD1492" t="str">
        <f>+IFERROR(IF(Tabla2[[#This Row],[FECHA INICIO DE LABORES EN OBRA]]="","No Aplica",IF(AND(MONTH(Tabla2[[#This Row],[FECHA INICIO DE LABORES EN OBRA]])=MONTH(TODAY()-30),YEAR(Tabla2[[#This Row],[FECHA INICIO DE LABORES EN OBRA]])=YEAR(TODAY())),MONTH(TODAY()-30)&amp;"-"&amp;YEAR(TODAY()),"No Aplica")),"No Aplica")</f>
        <v>No Aplica</v>
      </c>
    </row>
    <row r="1493" spans="1:30" x14ac:dyDescent="0.25">
      <c r="A1493" s="13" t="s">
        <v>6417</v>
      </c>
      <c r="B1493" s="15" t="s">
        <v>6418</v>
      </c>
      <c r="C1493" s="15" t="s">
        <v>6418</v>
      </c>
      <c r="D1493" s="15" t="s">
        <v>6477</v>
      </c>
      <c r="E1493" s="15" t="s">
        <v>6478</v>
      </c>
      <c r="F1493" s="39">
        <v>35069</v>
      </c>
      <c r="G1493" s="15">
        <v>1</v>
      </c>
      <c r="H1493" s="15" t="s">
        <v>6439</v>
      </c>
      <c r="I1493" s="15" t="s">
        <v>6424</v>
      </c>
      <c r="J1493" s="15" t="s">
        <v>6479</v>
      </c>
      <c r="K1493" s="15" t="s">
        <v>6476</v>
      </c>
      <c r="L1493" s="40" t="s">
        <v>6</v>
      </c>
      <c r="M1493" s="39"/>
      <c r="N1493" s="41" t="s">
        <v>2098</v>
      </c>
      <c r="O1493" s="39">
        <v>44973</v>
      </c>
      <c r="P1493" s="40">
        <v>1</v>
      </c>
      <c r="Q1493" s="40">
        <v>1</v>
      </c>
      <c r="R1493" s="40" t="str">
        <f>IFERROR(VLOOKUP(Tabla2[[#This Row],[CONTRATISTA PRNCIPAL]],Hoja1!$L$5:$M$9,2,FALSE),"CJV")</f>
        <v>CJV</v>
      </c>
      <c r="S1493" s="40" t="str">
        <f>IF(Tabla2[[#This Row],[EMPRESA]]=Tabla2[[#This Row],[CONTRATISTA PRNCIPAL]],"Principal","Secundaria")</f>
        <v>Principal</v>
      </c>
      <c r="T1493" s="42">
        <f>IFERROR(1/COUNTIF(Tabla2[CONTRATISTA PRNCIPAL],Tabla2[[#This Row],[CONTRATISTA PRNCIPAL]]),0)</f>
        <v>0.03571428571428571</v>
      </c>
      <c r="U1493" s="43">
        <f>IF(((TODAY()-Tabla2[[#This Row],[FECHA NACIMIENTO]])/365)&lt;18,"Corregir", IF(((TODAY()-Tabla2[[#This Row],[FECHA NACIMIENTO]])/365)&gt;80, "Corregir",ROUNDDOWN(((TODAY()-Tabla2[[#This Row],[FECHA NACIMIENTO]])/365),0)))</f>
        <v>27</v>
      </c>
      <c r="V14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93" s="44" t="str">
        <f>+IF(Tabla2[[#This Row],[Edad]]="Corregir","Corregir","Ok")</f>
        <v>Ok</v>
      </c>
      <c r="X1493" s="42" t="str">
        <f>+IFERROR(VLOOKUP(Tabla2[[#This Row],[DISTRITO SEGÚN DNI]],Hoja1!$A$2:$B$32,2,FALSE),"No")</f>
        <v>No</v>
      </c>
      <c r="Y1493" s="42" t="str">
        <f>IF(OR(LOWER(Tabla2[[#This Row],[GENERO]])="masculino", LOWER(Tabla2[[#This Row],[GENERO]])="femenino"),"OK","Corregir")</f>
        <v>OK</v>
      </c>
      <c r="Z1493" s="42" t="str">
        <f>+IF(Tabla2[[#This Row],[Nro. DNI / CE]]="","Corregir",IF(LEN(Tabla2[[#This Row],[Nro. DNI / CE]])&gt;=8,"OK","Corregir"))</f>
        <v>OK</v>
      </c>
      <c r="AA1493" s="42">
        <f>COUNTIF(Tabla2[APELLIDOS Y NOMBRES],Tabla2[[#This Row],[APELLIDOS Y NOMBRES]])</f>
        <v>1</v>
      </c>
      <c r="AB1493" s="42">
        <f>IF(Tabla2[[#This Row],[Trabajador]]&gt;1,1/Tabla2[[#This Row],[Trabajador]],Tabla2[[#This Row],[Trabajador]])</f>
        <v>1</v>
      </c>
      <c r="AC1493" t="str">
        <f>+IFERROR(IF(Tabla2[[#This Row],[FECHA CESE/BAJA]]="","No Aplica",IF(AND(MONTH(Tabla2[[#This Row],[FECHA CESE/BAJA]])=MONTH(TODAY()-30),YEAR(Tabla2[[#This Row],[FECHA CESE/BAJA]])=YEAR(TODAY())),MONTH(TODAY()-30)&amp;"-"&amp;YEAR(TODAY()),"Borrar")),"No aplica")</f>
        <v>No Aplica</v>
      </c>
      <c r="AD1493" t="str">
        <f>+IFERROR(IF(Tabla2[[#This Row],[FECHA INICIO DE LABORES EN OBRA]]="","No Aplica",IF(AND(MONTH(Tabla2[[#This Row],[FECHA INICIO DE LABORES EN OBRA]])=MONTH(TODAY()-30),YEAR(Tabla2[[#This Row],[FECHA INICIO DE LABORES EN OBRA]])=YEAR(TODAY())),MONTH(TODAY()-30)&amp;"-"&amp;YEAR(TODAY()),"No Aplica")),"No Aplica")</f>
        <v>No Aplica</v>
      </c>
    </row>
    <row r="1494" spans="1:30" x14ac:dyDescent="0.25">
      <c r="A1494" s="13" t="s">
        <v>6417</v>
      </c>
      <c r="B1494" s="15" t="s">
        <v>6418</v>
      </c>
      <c r="C1494" s="15" t="s">
        <v>6418</v>
      </c>
      <c r="D1494" s="15" t="s">
        <v>6480</v>
      </c>
      <c r="E1494" s="15" t="s">
        <v>6481</v>
      </c>
      <c r="F1494" s="39" t="s">
        <v>6482</v>
      </c>
      <c r="G1494" s="15">
        <v>1</v>
      </c>
      <c r="H1494" s="15" t="s">
        <v>6439</v>
      </c>
      <c r="I1494" s="15" t="s">
        <v>6424</v>
      </c>
      <c r="J1494" s="15" t="s">
        <v>6483</v>
      </c>
      <c r="K1494" s="15" t="s">
        <v>2242</v>
      </c>
      <c r="L1494" s="40" t="s">
        <v>6</v>
      </c>
      <c r="M1494" s="39"/>
      <c r="N1494" s="41" t="s">
        <v>2098</v>
      </c>
      <c r="O1494" s="39">
        <v>44973</v>
      </c>
      <c r="P1494" s="40">
        <v>1</v>
      </c>
      <c r="Q1494" s="40">
        <v>1</v>
      </c>
      <c r="R1494" s="40" t="str">
        <f>IFERROR(VLOOKUP(Tabla2[[#This Row],[CONTRATISTA PRNCIPAL]],Hoja1!$L$5:$M$9,2,FALSE),"CJV")</f>
        <v>CJV</v>
      </c>
      <c r="S1494" s="40" t="str">
        <f>IF(Tabla2[[#This Row],[EMPRESA]]=Tabla2[[#This Row],[CONTRATISTA PRNCIPAL]],"Principal","Secundaria")</f>
        <v>Principal</v>
      </c>
      <c r="T1494" s="42">
        <f>IFERROR(1/COUNTIF(Tabla2[CONTRATISTA PRNCIPAL],Tabla2[[#This Row],[CONTRATISTA PRNCIPAL]]),0)</f>
        <v>0.03571428571428571</v>
      </c>
      <c r="U1494" s="43">
        <f>IF(((TODAY()-Tabla2[[#This Row],[FECHA NACIMIENTO]])/365)&lt;18,"Corregir", IF(((TODAY()-Tabla2[[#This Row],[FECHA NACIMIENTO]])/365)&gt;80, "Corregir",ROUNDDOWN(((TODAY()-Tabla2[[#This Row],[FECHA NACIMIENTO]])/365),0)))</f>
        <v>35</v>
      </c>
      <c r="V14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94" s="44" t="str">
        <f>+IF(Tabla2[[#This Row],[Edad]]="Corregir","Corregir","Ok")</f>
        <v>Ok</v>
      </c>
      <c r="X1494" s="42" t="str">
        <f>+IFERROR(VLOOKUP(Tabla2[[#This Row],[DISTRITO SEGÚN DNI]],Hoja1!$A$2:$B$32,2,FALSE),"No")</f>
        <v>No</v>
      </c>
      <c r="Y1494" s="42" t="str">
        <f>IF(OR(LOWER(Tabla2[[#This Row],[GENERO]])="masculino", LOWER(Tabla2[[#This Row],[GENERO]])="femenino"),"OK","Corregir")</f>
        <v>OK</v>
      </c>
      <c r="Z1494" s="42" t="str">
        <f>+IF(Tabla2[[#This Row],[Nro. DNI / CE]]="","Corregir",IF(LEN(Tabla2[[#This Row],[Nro. DNI / CE]])&gt;=8,"OK","Corregir"))</f>
        <v>OK</v>
      </c>
      <c r="AA1494" s="42">
        <f>COUNTIF(Tabla2[APELLIDOS Y NOMBRES],Tabla2[[#This Row],[APELLIDOS Y NOMBRES]])</f>
        <v>1</v>
      </c>
      <c r="AB1494" s="42">
        <f>IF(Tabla2[[#This Row],[Trabajador]]&gt;1,1/Tabla2[[#This Row],[Trabajador]],Tabla2[[#This Row],[Trabajador]])</f>
        <v>1</v>
      </c>
      <c r="AC1494" t="str">
        <f>+IFERROR(IF(Tabla2[[#This Row],[FECHA CESE/BAJA]]="","No Aplica",IF(AND(MONTH(Tabla2[[#This Row],[FECHA CESE/BAJA]])=MONTH(TODAY()-30),YEAR(Tabla2[[#This Row],[FECHA CESE/BAJA]])=YEAR(TODAY())),MONTH(TODAY()-30)&amp;"-"&amp;YEAR(TODAY()),"Borrar")),"No aplica")</f>
        <v>No Aplica</v>
      </c>
      <c r="AD1494" t="str">
        <f>+IFERROR(IF(Tabla2[[#This Row],[FECHA INICIO DE LABORES EN OBRA]]="","No Aplica",IF(AND(MONTH(Tabla2[[#This Row],[FECHA INICIO DE LABORES EN OBRA]])=MONTH(TODAY()-30),YEAR(Tabla2[[#This Row],[FECHA INICIO DE LABORES EN OBRA]])=YEAR(TODAY())),MONTH(TODAY()-30)&amp;"-"&amp;YEAR(TODAY()),"No Aplica")),"No Aplica")</f>
        <v>No Aplica</v>
      </c>
    </row>
    <row r="1495" spans="1:30" x14ac:dyDescent="0.25">
      <c r="A1495" s="13" t="s">
        <v>6417</v>
      </c>
      <c r="B1495" s="15" t="s">
        <v>6418</v>
      </c>
      <c r="C1495" s="15" t="s">
        <v>6418</v>
      </c>
      <c r="D1495" s="15" t="s">
        <v>6484</v>
      </c>
      <c r="E1495" s="15" t="s">
        <v>6485</v>
      </c>
      <c r="F1495" s="39" t="s">
        <v>6486</v>
      </c>
      <c r="G1495" s="15">
        <v>1</v>
      </c>
      <c r="H1495" s="15" t="s">
        <v>6439</v>
      </c>
      <c r="I1495" s="15" t="s">
        <v>6424</v>
      </c>
      <c r="J1495" s="15" t="s">
        <v>6487</v>
      </c>
      <c r="K1495" s="15" t="s">
        <v>2190</v>
      </c>
      <c r="L1495" s="40" t="s">
        <v>6</v>
      </c>
      <c r="M1495" s="39"/>
      <c r="N1495" s="41" t="s">
        <v>2098</v>
      </c>
      <c r="O1495" s="39">
        <v>44973</v>
      </c>
      <c r="P1495" s="40">
        <v>1</v>
      </c>
      <c r="Q1495" s="40">
        <v>1</v>
      </c>
      <c r="R1495" s="40" t="str">
        <f>IFERROR(VLOOKUP(Tabla2[[#This Row],[CONTRATISTA PRNCIPAL]],Hoja1!$L$5:$M$9,2,FALSE),"CJV")</f>
        <v>CJV</v>
      </c>
      <c r="S1495" s="40" t="str">
        <f>IF(Tabla2[[#This Row],[EMPRESA]]=Tabla2[[#This Row],[CONTRATISTA PRNCIPAL]],"Principal","Secundaria")</f>
        <v>Principal</v>
      </c>
      <c r="T1495" s="42">
        <f>IFERROR(1/COUNTIF(Tabla2[CONTRATISTA PRNCIPAL],Tabla2[[#This Row],[CONTRATISTA PRNCIPAL]]),0)</f>
        <v>0.03571428571428571</v>
      </c>
      <c r="U1495" s="43">
        <f>IF(((TODAY()-Tabla2[[#This Row],[FECHA NACIMIENTO]])/365)&lt;18,"Corregir", IF(((TODAY()-Tabla2[[#This Row],[FECHA NACIMIENTO]])/365)&gt;80, "Corregir",ROUNDDOWN(((TODAY()-Tabla2[[#This Row],[FECHA NACIMIENTO]])/365),0)))</f>
        <v>31</v>
      </c>
      <c r="V14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95" s="44" t="str">
        <f>+IF(Tabla2[[#This Row],[Edad]]="Corregir","Corregir","Ok")</f>
        <v>Ok</v>
      </c>
      <c r="X1495" s="42" t="str">
        <f>+IFERROR(VLOOKUP(Tabla2[[#This Row],[DISTRITO SEGÚN DNI]],Hoja1!$A$2:$B$32,2,FALSE),"No")</f>
        <v>No</v>
      </c>
      <c r="Y1495" s="42" t="str">
        <f>IF(OR(LOWER(Tabla2[[#This Row],[GENERO]])="masculino", LOWER(Tabla2[[#This Row],[GENERO]])="femenino"),"OK","Corregir")</f>
        <v>OK</v>
      </c>
      <c r="Z1495" s="42" t="str">
        <f>+IF(Tabla2[[#This Row],[Nro. DNI / CE]]="","Corregir",IF(LEN(Tabla2[[#This Row],[Nro. DNI / CE]])&gt;=8,"OK","Corregir"))</f>
        <v>OK</v>
      </c>
      <c r="AA1495" s="42">
        <f>COUNTIF(Tabla2[APELLIDOS Y NOMBRES],Tabla2[[#This Row],[APELLIDOS Y NOMBRES]])</f>
        <v>1</v>
      </c>
      <c r="AB1495" s="42">
        <f>IF(Tabla2[[#This Row],[Trabajador]]&gt;1,1/Tabla2[[#This Row],[Trabajador]],Tabla2[[#This Row],[Trabajador]])</f>
        <v>1</v>
      </c>
      <c r="AC1495" t="str">
        <f>+IFERROR(IF(Tabla2[[#This Row],[FECHA CESE/BAJA]]="","No Aplica",IF(AND(MONTH(Tabla2[[#This Row],[FECHA CESE/BAJA]])=MONTH(TODAY()-30),YEAR(Tabla2[[#This Row],[FECHA CESE/BAJA]])=YEAR(TODAY())),MONTH(TODAY()-30)&amp;"-"&amp;YEAR(TODAY()),"Borrar")),"No aplica")</f>
        <v>No Aplica</v>
      </c>
      <c r="AD1495" t="str">
        <f>+IFERROR(IF(Tabla2[[#This Row],[FECHA INICIO DE LABORES EN OBRA]]="","No Aplica",IF(AND(MONTH(Tabla2[[#This Row],[FECHA INICIO DE LABORES EN OBRA]])=MONTH(TODAY()-30),YEAR(Tabla2[[#This Row],[FECHA INICIO DE LABORES EN OBRA]])=YEAR(TODAY())),MONTH(TODAY()-30)&amp;"-"&amp;YEAR(TODAY()),"No Aplica")),"No Aplica")</f>
        <v>No Aplica</v>
      </c>
    </row>
    <row r="1496" spans="1:30" x14ac:dyDescent="0.25">
      <c r="A1496" s="13" t="s">
        <v>6417</v>
      </c>
      <c r="B1496" s="15" t="s">
        <v>6418</v>
      </c>
      <c r="C1496" s="15" t="s">
        <v>6418</v>
      </c>
      <c r="D1496" s="15" t="s">
        <v>6488</v>
      </c>
      <c r="E1496" s="15" t="s">
        <v>6489</v>
      </c>
      <c r="F1496" s="39">
        <v>33885</v>
      </c>
      <c r="G1496" s="15">
        <v>1</v>
      </c>
      <c r="H1496" s="15" t="s">
        <v>3324</v>
      </c>
      <c r="I1496" s="15" t="s">
        <v>6424</v>
      </c>
      <c r="J1496" s="15" t="s">
        <v>6490</v>
      </c>
      <c r="K1496" s="15" t="s">
        <v>3569</v>
      </c>
      <c r="L1496" s="40" t="s">
        <v>6</v>
      </c>
      <c r="M1496" s="39"/>
      <c r="N1496" s="41" t="s">
        <v>2098</v>
      </c>
      <c r="O1496" s="39">
        <v>45042</v>
      </c>
      <c r="P1496" s="40">
        <v>1</v>
      </c>
      <c r="Q1496" s="40">
        <v>1</v>
      </c>
      <c r="R1496" s="40" t="str">
        <f>IFERROR(VLOOKUP(Tabla2[[#This Row],[CONTRATISTA PRNCIPAL]],Hoja1!$L$5:$M$9,2,FALSE),"CJV")</f>
        <v>CJV</v>
      </c>
      <c r="S1496" s="40" t="str">
        <f>IF(Tabla2[[#This Row],[EMPRESA]]=Tabla2[[#This Row],[CONTRATISTA PRNCIPAL]],"Principal","Secundaria")</f>
        <v>Principal</v>
      </c>
      <c r="T1496" s="42">
        <f>IFERROR(1/COUNTIF(Tabla2[CONTRATISTA PRNCIPAL],Tabla2[[#This Row],[CONTRATISTA PRNCIPAL]]),0)</f>
        <v>0.03571428571428571</v>
      </c>
      <c r="U1496" s="43">
        <f>IF(((TODAY()-Tabla2[[#This Row],[FECHA NACIMIENTO]])/365)&lt;18,"Corregir", IF(((TODAY()-Tabla2[[#This Row],[FECHA NACIMIENTO]])/365)&gt;80, "Corregir",ROUNDDOWN(((TODAY()-Tabla2[[#This Row],[FECHA NACIMIENTO]])/365),0)))</f>
        <v>30</v>
      </c>
      <c r="V14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96" s="44" t="str">
        <f>+IF(Tabla2[[#This Row],[Edad]]="Corregir","Corregir","Ok")</f>
        <v>Ok</v>
      </c>
      <c r="X1496" s="42" t="str">
        <f>+IFERROR(VLOOKUP(Tabla2[[#This Row],[DISTRITO SEGÚN DNI]],Hoja1!$A$2:$B$32,2,FALSE),"No")</f>
        <v>No</v>
      </c>
      <c r="Y1496" s="42" t="str">
        <f>IF(OR(LOWER(Tabla2[[#This Row],[GENERO]])="masculino", LOWER(Tabla2[[#This Row],[GENERO]])="femenino"),"OK","Corregir")</f>
        <v>OK</v>
      </c>
      <c r="Z1496" s="42" t="str">
        <f>+IF(Tabla2[[#This Row],[Nro. DNI / CE]]="","Corregir",IF(LEN(Tabla2[[#This Row],[Nro. DNI / CE]])&gt;=8,"OK","Corregir"))</f>
        <v>OK</v>
      </c>
      <c r="AA1496" s="42">
        <f>COUNTIF(Tabla2[APELLIDOS Y NOMBRES],Tabla2[[#This Row],[APELLIDOS Y NOMBRES]])</f>
        <v>1</v>
      </c>
      <c r="AB1496" s="42">
        <f>IF(Tabla2[[#This Row],[Trabajador]]&gt;1,1/Tabla2[[#This Row],[Trabajador]],Tabla2[[#This Row],[Trabajador]])</f>
        <v>1</v>
      </c>
      <c r="AC1496" t="str">
        <f>+IFERROR(IF(Tabla2[[#This Row],[FECHA CESE/BAJA]]="","No Aplica",IF(AND(MONTH(Tabla2[[#This Row],[FECHA CESE/BAJA]])=MONTH(TODAY()-30),YEAR(Tabla2[[#This Row],[FECHA CESE/BAJA]])=YEAR(TODAY())),MONTH(TODAY()-30)&amp;"-"&amp;YEAR(TODAY()),"Borrar")),"No aplica")</f>
        <v>No Aplica</v>
      </c>
      <c r="AD1496" t="str">
        <f>+IFERROR(IF(Tabla2[[#This Row],[FECHA INICIO DE LABORES EN OBRA]]="","No Aplica",IF(AND(MONTH(Tabla2[[#This Row],[FECHA INICIO DE LABORES EN OBRA]])=MONTH(TODAY()-30),YEAR(Tabla2[[#This Row],[FECHA INICIO DE LABORES EN OBRA]])=YEAR(TODAY())),MONTH(TODAY()-30)&amp;"-"&amp;YEAR(TODAY()),"No Aplica")),"No Aplica")</f>
        <v>No Aplica</v>
      </c>
    </row>
    <row r="1497" spans="1:30" x14ac:dyDescent="0.25">
      <c r="A1497" s="13" t="s">
        <v>6417</v>
      </c>
      <c r="B1497" s="15" t="s">
        <v>6418</v>
      </c>
      <c r="C1497" s="15" t="s">
        <v>6418</v>
      </c>
      <c r="D1497" s="15" t="s">
        <v>6491</v>
      </c>
      <c r="E1497" s="15" t="s">
        <v>6492</v>
      </c>
      <c r="F1497" s="39">
        <v>31486</v>
      </c>
      <c r="G1497" s="15">
        <v>1</v>
      </c>
      <c r="H1497" s="15" t="s">
        <v>2281</v>
      </c>
      <c r="I1497" s="15" t="s">
        <v>6493</v>
      </c>
      <c r="J1497" s="15" t="s">
        <v>6494</v>
      </c>
      <c r="K1497" s="15" t="s">
        <v>2267</v>
      </c>
      <c r="L1497" s="40" t="s">
        <v>6</v>
      </c>
      <c r="M1497" s="39"/>
      <c r="N1497" s="41" t="s">
        <v>2098</v>
      </c>
      <c r="O1497" s="39">
        <v>45061</v>
      </c>
      <c r="P1497" s="40">
        <v>1</v>
      </c>
      <c r="Q1497" s="40">
        <v>1</v>
      </c>
      <c r="R1497" s="40" t="str">
        <f>IFERROR(VLOOKUP(Tabla2[[#This Row],[CONTRATISTA PRNCIPAL]],Hoja1!$L$5:$M$9,2,FALSE),"CJV")</f>
        <v>CJV</v>
      </c>
      <c r="S1497" s="40" t="str">
        <f>IF(Tabla2[[#This Row],[EMPRESA]]=Tabla2[[#This Row],[CONTRATISTA PRNCIPAL]],"Principal","Secundaria")</f>
        <v>Principal</v>
      </c>
      <c r="T1497" s="42">
        <f>IFERROR(1/COUNTIF(Tabla2[CONTRATISTA PRNCIPAL],Tabla2[[#This Row],[CONTRATISTA PRNCIPAL]]),0)</f>
        <v>0.03571428571428571</v>
      </c>
      <c r="U1497" s="43">
        <f>IF(((TODAY()-Tabla2[[#This Row],[FECHA NACIMIENTO]])/365)&lt;18,"Corregir", IF(((TODAY()-Tabla2[[#This Row],[FECHA NACIMIENTO]])/365)&gt;80, "Corregir",ROUNDDOWN(((TODAY()-Tabla2[[#This Row],[FECHA NACIMIENTO]])/365),0)))</f>
        <v>37</v>
      </c>
      <c r="V14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497" s="44" t="str">
        <f>+IF(Tabla2[[#This Row],[Edad]]="Corregir","Corregir","Ok")</f>
        <v>Ok</v>
      </c>
      <c r="X1497" s="42" t="str">
        <f>+IFERROR(VLOOKUP(Tabla2[[#This Row],[DISTRITO SEGÚN DNI]],Hoja1!$A$2:$B$32,2,FALSE),"No")</f>
        <v>No</v>
      </c>
      <c r="Y1497" s="42" t="str">
        <f>IF(OR(LOWER(Tabla2[[#This Row],[GENERO]])="masculino", LOWER(Tabla2[[#This Row],[GENERO]])="femenino"),"OK","Corregir")</f>
        <v>OK</v>
      </c>
      <c r="Z1497" s="42" t="str">
        <f>+IF(Tabla2[[#This Row],[Nro. DNI / CE]]="","Corregir",IF(LEN(Tabla2[[#This Row],[Nro. DNI / CE]])&gt;=8,"OK","Corregir"))</f>
        <v>OK</v>
      </c>
      <c r="AA1497" s="42">
        <f>COUNTIF(Tabla2[APELLIDOS Y NOMBRES],Tabla2[[#This Row],[APELLIDOS Y NOMBRES]])</f>
        <v>1</v>
      </c>
      <c r="AB1497" s="42">
        <f>IF(Tabla2[[#This Row],[Trabajador]]&gt;1,1/Tabla2[[#This Row],[Trabajador]],Tabla2[[#This Row],[Trabajador]])</f>
        <v>1</v>
      </c>
      <c r="AC1497" t="str">
        <f>+IFERROR(IF(Tabla2[[#This Row],[FECHA CESE/BAJA]]="","No Aplica",IF(AND(MONTH(Tabla2[[#This Row],[FECHA CESE/BAJA]])=MONTH(TODAY()-30),YEAR(Tabla2[[#This Row],[FECHA CESE/BAJA]])=YEAR(TODAY())),MONTH(TODAY()-30)&amp;"-"&amp;YEAR(TODAY()),"Borrar")),"No aplica")</f>
        <v>No Aplica</v>
      </c>
      <c r="AD1497" t="str">
        <f>+IFERROR(IF(Tabla2[[#This Row],[FECHA INICIO DE LABORES EN OBRA]]="","No Aplica",IF(AND(MONTH(Tabla2[[#This Row],[FECHA INICIO DE LABORES EN OBRA]])=MONTH(TODAY()-30),YEAR(Tabla2[[#This Row],[FECHA INICIO DE LABORES EN OBRA]])=YEAR(TODAY())),MONTH(TODAY()-30)&amp;"-"&amp;YEAR(TODAY()),"No Aplica")),"No Aplica")</f>
        <v>No Aplica</v>
      </c>
    </row>
    <row r="1498" ht="16.5" customHeight="1" spans="1:30" x14ac:dyDescent="0.25">
      <c r="A1498" s="13" t="s">
        <v>6417</v>
      </c>
      <c r="B1498" s="15" t="s">
        <v>6418</v>
      </c>
      <c r="C1498" s="15" t="s">
        <v>6418</v>
      </c>
      <c r="D1498" s="15" t="s">
        <v>6495</v>
      </c>
      <c r="E1498" s="15" t="s">
        <v>6496</v>
      </c>
      <c r="F1498" s="39">
        <v>35198</v>
      </c>
      <c r="G1498" s="15">
        <v>1</v>
      </c>
      <c r="H1498" s="15" t="s">
        <v>6497</v>
      </c>
      <c r="I1498" s="15" t="s">
        <v>6420</v>
      </c>
      <c r="J1498" s="15" t="s">
        <v>6498</v>
      </c>
      <c r="K1498" s="15" t="s">
        <v>2182</v>
      </c>
      <c r="L1498" s="40" t="s">
        <v>6</v>
      </c>
      <c r="M1498" s="39"/>
      <c r="N1498" s="41" t="s">
        <v>2098</v>
      </c>
      <c r="O1498" s="39">
        <v>45097</v>
      </c>
      <c r="P1498" s="40">
        <v>1</v>
      </c>
      <c r="Q1498" s="40">
        <v>1</v>
      </c>
      <c r="R1498" s="40" t="str">
        <f>IFERROR(VLOOKUP(Tabla2[[#This Row],[CONTRATISTA PRNCIPAL]],Hoja1!$L$5:$M$9,2,FALSE),"CJV")</f>
        <v>CJV</v>
      </c>
      <c r="S1498" s="40" t="str">
        <f>IF(Tabla2[[#This Row],[EMPRESA]]=Tabla2[[#This Row],[CONTRATISTA PRNCIPAL]],"Principal","Secundaria")</f>
        <v>Principal</v>
      </c>
      <c r="T1498" s="42">
        <f>IFERROR(1/COUNTIF(Tabla2[CONTRATISTA PRNCIPAL],Tabla2[[#This Row],[CONTRATISTA PRNCIPAL]]),0)</f>
        <v>0.03571428571428571</v>
      </c>
      <c r="U1498" s="43">
        <f>IF(((TODAY()-Tabla2[[#This Row],[FECHA NACIMIENTO]])/365)&lt;18,"Corregir", IF(((TODAY()-Tabla2[[#This Row],[FECHA NACIMIENTO]])/365)&gt;80, "Corregir",ROUNDDOWN(((TODAY()-Tabla2[[#This Row],[FECHA NACIMIENTO]])/365),0)))</f>
        <v>27</v>
      </c>
      <c r="V14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498" s="44" t="str">
        <f>+IF(Tabla2[[#This Row],[Edad]]="Corregir","Corregir","Ok")</f>
        <v>Ok</v>
      </c>
      <c r="X1498" s="42" t="str">
        <f>+IFERROR(VLOOKUP(Tabla2[[#This Row],[DISTRITO SEGÚN DNI]],Hoja1!$A$2:$B$32,2,FALSE),"No")</f>
        <v>No</v>
      </c>
      <c r="Y1498" s="42" t="str">
        <f>IF(OR(LOWER(Tabla2[[#This Row],[GENERO]])="masculino", LOWER(Tabla2[[#This Row],[GENERO]])="femenino"),"OK","Corregir")</f>
        <v>OK</v>
      </c>
      <c r="Z1498" s="42" t="str">
        <f>+IF(Tabla2[[#This Row],[Nro. DNI / CE]]="","Corregir",IF(LEN(Tabla2[[#This Row],[Nro. DNI / CE]])&gt;=8,"OK","Corregir"))</f>
        <v>OK</v>
      </c>
      <c r="AA1498" s="42">
        <f>COUNTIF(Tabla2[APELLIDOS Y NOMBRES],Tabla2[[#This Row],[APELLIDOS Y NOMBRES]])</f>
        <v>1</v>
      </c>
      <c r="AB1498" s="42">
        <f>IF(Tabla2[[#This Row],[Trabajador]]&gt;1,1/Tabla2[[#This Row],[Trabajador]],Tabla2[[#This Row],[Trabajador]])</f>
        <v>1</v>
      </c>
      <c r="AC1498" t="str">
        <f>+IFERROR(IF(Tabla2[[#This Row],[FECHA CESE/BAJA]]="","No Aplica",IF(AND(MONTH(Tabla2[[#This Row],[FECHA CESE/BAJA]])=MONTH(TODAY()-30),YEAR(Tabla2[[#This Row],[FECHA CESE/BAJA]])=YEAR(TODAY())),MONTH(TODAY()-30)&amp;"-"&amp;YEAR(TODAY()),"Borrar")),"No aplica")</f>
        <v>No Aplica</v>
      </c>
      <c r="AD1498" t="str">
        <f>+IFERROR(IF(Tabla2[[#This Row],[FECHA INICIO DE LABORES EN OBRA]]="","No Aplica",IF(AND(MONTH(Tabla2[[#This Row],[FECHA INICIO DE LABORES EN OBRA]])=MONTH(TODAY()-30),YEAR(Tabla2[[#This Row],[FECHA INICIO DE LABORES EN OBRA]])=YEAR(TODAY())),MONTH(TODAY()-30)&amp;"-"&amp;YEAR(TODAY()),"No Aplica")),"No Aplica")</f>
        <v>No Aplica</v>
      </c>
    </row>
    <row r="1499" ht="16.5" customHeight="1" spans="1:30" x14ac:dyDescent="0.25">
      <c r="A1499" s="13" t="s">
        <v>6417</v>
      </c>
      <c r="B1499" s="15" t="s">
        <v>6418</v>
      </c>
      <c r="C1499" s="15" t="s">
        <v>6418</v>
      </c>
      <c r="D1499" s="15" t="s">
        <v>6499</v>
      </c>
      <c r="E1499" s="15" t="s">
        <v>6500</v>
      </c>
      <c r="F1499" s="39">
        <v>27311</v>
      </c>
      <c r="G1499" s="15">
        <v>1</v>
      </c>
      <c r="H1499" s="15" t="s">
        <v>6501</v>
      </c>
      <c r="I1499" s="15" t="s">
        <v>6502</v>
      </c>
      <c r="J1499" s="15" t="s">
        <v>6503</v>
      </c>
      <c r="K1499" s="15" t="s">
        <v>2294</v>
      </c>
      <c r="L1499" s="40" t="s">
        <v>6</v>
      </c>
      <c r="M1499" s="39"/>
      <c r="N1499" s="41" t="s">
        <v>2098</v>
      </c>
      <c r="O1499" s="39">
        <v>45097</v>
      </c>
      <c r="P1499" s="40">
        <v>1</v>
      </c>
      <c r="Q1499" s="40">
        <v>1</v>
      </c>
      <c r="R1499" s="40" t="str">
        <f>IFERROR(VLOOKUP(Tabla2[[#This Row],[CONTRATISTA PRNCIPAL]],Hoja1!$L$5:$M$9,2,FALSE),"CJV")</f>
        <v>CJV</v>
      </c>
      <c r="S1499" s="40" t="str">
        <f>IF(Tabla2[[#This Row],[EMPRESA]]=Tabla2[[#This Row],[CONTRATISTA PRNCIPAL]],"Principal","Secundaria")</f>
        <v>Principal</v>
      </c>
      <c r="T1499" s="42">
        <f>IFERROR(1/COUNTIF(Tabla2[CONTRATISTA PRNCIPAL],Tabla2[[#This Row],[CONTRATISTA PRNCIPAL]]),0)</f>
        <v>0.03571428571428571</v>
      </c>
      <c r="U1499" s="43">
        <f>IF(((TODAY()-Tabla2[[#This Row],[FECHA NACIMIENTO]])/365)&lt;18,"Corregir", IF(((TODAY()-Tabla2[[#This Row],[FECHA NACIMIENTO]])/365)&gt;80, "Corregir",ROUNDDOWN(((TODAY()-Tabla2[[#This Row],[FECHA NACIMIENTO]])/365),0)))</f>
        <v>49</v>
      </c>
      <c r="V14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499" s="44" t="str">
        <f>+IF(Tabla2[[#This Row],[Edad]]="Corregir","Corregir","Ok")</f>
        <v>Ok</v>
      </c>
      <c r="X1499" s="42" t="str">
        <f>+IFERROR(VLOOKUP(Tabla2[[#This Row],[DISTRITO SEGÚN DNI]],Hoja1!$A$2:$B$32,2,FALSE),"No")</f>
        <v>No</v>
      </c>
      <c r="Y1499" s="42" t="str">
        <f>IF(OR(LOWER(Tabla2[[#This Row],[GENERO]])="masculino", LOWER(Tabla2[[#This Row],[GENERO]])="femenino"),"OK","Corregir")</f>
        <v>OK</v>
      </c>
      <c r="Z1499" s="42" t="str">
        <f>+IF(Tabla2[[#This Row],[Nro. DNI / CE]]="","Corregir",IF(LEN(Tabla2[[#This Row],[Nro. DNI / CE]])&gt;=8,"OK","Corregir"))</f>
        <v>OK</v>
      </c>
      <c r="AA1499" s="42">
        <f>COUNTIF(Tabla2[APELLIDOS Y NOMBRES],Tabla2[[#This Row],[APELLIDOS Y NOMBRES]])</f>
        <v>1</v>
      </c>
      <c r="AB1499" s="42">
        <f>IF(Tabla2[[#This Row],[Trabajador]]&gt;1,1/Tabla2[[#This Row],[Trabajador]],Tabla2[[#This Row],[Trabajador]])</f>
        <v>1</v>
      </c>
      <c r="AC1499" t="str">
        <f>+IFERROR(IF(Tabla2[[#This Row],[FECHA CESE/BAJA]]="","No Aplica",IF(AND(MONTH(Tabla2[[#This Row],[FECHA CESE/BAJA]])=MONTH(TODAY()-30),YEAR(Tabla2[[#This Row],[FECHA CESE/BAJA]])=YEAR(TODAY())),MONTH(TODAY()-30)&amp;"-"&amp;YEAR(TODAY()),"Borrar")),"No aplica")</f>
        <v>No Aplica</v>
      </c>
      <c r="AD1499" t="str">
        <f>+IFERROR(IF(Tabla2[[#This Row],[FECHA INICIO DE LABORES EN OBRA]]="","No Aplica",IF(AND(MONTH(Tabla2[[#This Row],[FECHA INICIO DE LABORES EN OBRA]])=MONTH(TODAY()-30),YEAR(Tabla2[[#This Row],[FECHA INICIO DE LABORES EN OBRA]])=YEAR(TODAY())),MONTH(TODAY()-30)&amp;"-"&amp;YEAR(TODAY()),"No Aplica")),"No Aplica")</f>
        <v>No Aplica</v>
      </c>
    </row>
    <row r="1500" ht="16.5" customHeight="1" spans="1:30" x14ac:dyDescent="0.25">
      <c r="A1500" s="13" t="s">
        <v>6417</v>
      </c>
      <c r="B1500" s="15" t="s">
        <v>6418</v>
      </c>
      <c r="C1500" s="15" t="s">
        <v>6418</v>
      </c>
      <c r="D1500" s="15" t="s">
        <v>6504</v>
      </c>
      <c r="E1500" s="15" t="s">
        <v>6505</v>
      </c>
      <c r="F1500" s="39">
        <v>31824</v>
      </c>
      <c r="G1500" s="15">
        <v>2</v>
      </c>
      <c r="H1500" s="15" t="s">
        <v>2751</v>
      </c>
      <c r="I1500" s="15" t="s">
        <v>6424</v>
      </c>
      <c r="J1500" s="15" t="s">
        <v>6506</v>
      </c>
      <c r="K1500" s="15" t="s">
        <v>2182</v>
      </c>
      <c r="L1500" s="40" t="s">
        <v>6</v>
      </c>
      <c r="M1500" s="39"/>
      <c r="N1500" s="41" t="s">
        <v>2098</v>
      </c>
      <c r="O1500" s="39">
        <v>45110</v>
      </c>
      <c r="P1500" s="40">
        <v>1</v>
      </c>
      <c r="Q1500" s="40">
        <v>4</v>
      </c>
      <c r="R1500" s="40" t="str">
        <f>IFERROR(VLOOKUP(Tabla2[[#This Row],[CONTRATISTA PRNCIPAL]],Hoja1!$L$5:$M$9,2,FALSE),"CJV")</f>
        <v>CJV</v>
      </c>
      <c r="S1500" s="40" t="str">
        <f>IF(Tabla2[[#This Row],[EMPRESA]]=Tabla2[[#This Row],[CONTRATISTA PRNCIPAL]],"Principal","Secundaria")</f>
        <v>Principal</v>
      </c>
      <c r="T1500" s="42">
        <f>IFERROR(1/COUNTIF(Tabla2[CONTRATISTA PRNCIPAL],Tabla2[[#This Row],[CONTRATISTA PRNCIPAL]]),0)</f>
        <v>0.03571428571428571</v>
      </c>
      <c r="U1500" s="43">
        <f>IF(((TODAY()-Tabla2[[#This Row],[FECHA NACIMIENTO]])/365)&lt;18,"Corregir", IF(((TODAY()-Tabla2[[#This Row],[FECHA NACIMIENTO]])/365)&gt;80, "Corregir",ROUNDDOWN(((TODAY()-Tabla2[[#This Row],[FECHA NACIMIENTO]])/365),0)))</f>
        <v>36</v>
      </c>
      <c r="V15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00" s="44" t="str">
        <f>+IF(Tabla2[[#This Row],[Edad]]="Corregir","Corregir","Ok")</f>
        <v>Ok</v>
      </c>
      <c r="X1500" s="42" t="str">
        <f>+IFERROR(VLOOKUP(Tabla2[[#This Row],[DISTRITO SEGÚN DNI]],Hoja1!$A$2:$B$32,2,FALSE),"No")</f>
        <v>No</v>
      </c>
      <c r="Y1500" s="42" t="str">
        <f>IF(OR(LOWER(Tabla2[[#This Row],[GENERO]])="masculino", LOWER(Tabla2[[#This Row],[GENERO]])="femenino"),"OK","Corregir")</f>
        <v>OK</v>
      </c>
      <c r="Z1500" s="42" t="str">
        <f>+IF(Tabla2[[#This Row],[Nro. DNI / CE]]="","Corregir",IF(LEN(Tabla2[[#This Row],[Nro. DNI / CE]])&gt;=8,"OK","Corregir"))</f>
        <v>OK</v>
      </c>
      <c r="AA1500" s="42">
        <f>COUNTIF(Tabla2[APELLIDOS Y NOMBRES],Tabla2[[#This Row],[APELLIDOS Y NOMBRES]])</f>
        <v>1</v>
      </c>
      <c r="AB1500" s="42">
        <f>IF(Tabla2[[#This Row],[Trabajador]]&gt;1,1/Tabla2[[#This Row],[Trabajador]],Tabla2[[#This Row],[Trabajador]])</f>
        <v>1</v>
      </c>
      <c r="AC1500" t="str">
        <f>+IFERROR(IF(Tabla2[[#This Row],[FECHA CESE/BAJA]]="","No Aplica",IF(AND(MONTH(Tabla2[[#This Row],[FECHA CESE/BAJA]])=MONTH(TODAY()-30),YEAR(Tabla2[[#This Row],[FECHA CESE/BAJA]])=YEAR(TODAY())),MONTH(TODAY()-30)&amp;"-"&amp;YEAR(TODAY()),"Borrar")),"No aplica")</f>
        <v>No Aplica</v>
      </c>
      <c r="AD1500" t="str">
        <f>+IFERROR(IF(Tabla2[[#This Row],[FECHA INICIO DE LABORES EN OBRA]]="","No Aplica",IF(AND(MONTH(Tabla2[[#This Row],[FECHA INICIO DE LABORES EN OBRA]])=MONTH(TODAY()-30),YEAR(Tabla2[[#This Row],[FECHA INICIO DE LABORES EN OBRA]])=YEAR(TODAY())),MONTH(TODAY()-30)&amp;"-"&amp;YEAR(TODAY()),"No Aplica")),"No Aplica")</f>
        <v>No Aplica</v>
      </c>
    </row>
    <row r="1501" ht="16.5" customHeight="1" spans="1:30" x14ac:dyDescent="0.25">
      <c r="A1501" s="13" t="s">
        <v>6417</v>
      </c>
      <c r="B1501" s="15" t="s">
        <v>6418</v>
      </c>
      <c r="C1501" s="15" t="s">
        <v>6418</v>
      </c>
      <c r="D1501" s="15" t="s">
        <v>6507</v>
      </c>
      <c r="E1501" s="15" t="s">
        <v>6508</v>
      </c>
      <c r="F1501" s="39">
        <v>31813</v>
      </c>
      <c r="G1501" s="15">
        <v>1</v>
      </c>
      <c r="H1501" s="15" t="s">
        <v>3324</v>
      </c>
      <c r="I1501" s="15" t="s">
        <v>6424</v>
      </c>
      <c r="J1501" s="15" t="s">
        <v>6509</v>
      </c>
      <c r="K1501" s="15" t="s">
        <v>6510</v>
      </c>
      <c r="L1501" s="40" t="s">
        <v>6</v>
      </c>
      <c r="M1501" s="39"/>
      <c r="N1501" s="41" t="s">
        <v>2098</v>
      </c>
      <c r="O1501" s="39">
        <v>45118</v>
      </c>
      <c r="P1501" s="40">
        <v>1</v>
      </c>
      <c r="Q1501" s="40">
        <v>1</v>
      </c>
      <c r="R1501" s="40" t="str">
        <f>IFERROR(VLOOKUP(Tabla2[[#This Row],[CONTRATISTA PRNCIPAL]],Hoja1!$L$5:$M$9,2,FALSE),"CJV")</f>
        <v>CJV</v>
      </c>
      <c r="S1501" s="40" t="str">
        <f>IF(Tabla2[[#This Row],[EMPRESA]]=Tabla2[[#This Row],[CONTRATISTA PRNCIPAL]],"Principal","Secundaria")</f>
        <v>Principal</v>
      </c>
      <c r="T1501" s="42">
        <f>IFERROR(1/COUNTIF(Tabla2[CONTRATISTA PRNCIPAL],Tabla2[[#This Row],[CONTRATISTA PRNCIPAL]]),0)</f>
        <v>0.03571428571428571</v>
      </c>
      <c r="U1501" s="43">
        <f>IF(((TODAY()-Tabla2[[#This Row],[FECHA NACIMIENTO]])/365)&lt;18,"Corregir", IF(((TODAY()-Tabla2[[#This Row],[FECHA NACIMIENTO]])/365)&gt;80, "Corregir",ROUNDDOWN(((TODAY()-Tabla2[[#This Row],[FECHA NACIMIENTO]])/365),0)))</f>
        <v>36</v>
      </c>
      <c r="V15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01" s="44" t="str">
        <f>+IF(Tabla2[[#This Row],[Edad]]="Corregir","Corregir","Ok")</f>
        <v>Ok</v>
      </c>
      <c r="X1501" s="42" t="str">
        <f>+IFERROR(VLOOKUP(Tabla2[[#This Row],[DISTRITO SEGÚN DNI]],Hoja1!$A$2:$B$32,2,FALSE),"No")</f>
        <v>No</v>
      </c>
      <c r="Y1501" s="42" t="str">
        <f>IF(OR(LOWER(Tabla2[[#This Row],[GENERO]])="masculino", LOWER(Tabla2[[#This Row],[GENERO]])="femenino"),"OK","Corregir")</f>
        <v>OK</v>
      </c>
      <c r="Z1501" s="42" t="str">
        <f>+IF(Tabla2[[#This Row],[Nro. DNI / CE]]="","Corregir",IF(LEN(Tabla2[[#This Row],[Nro. DNI / CE]])&gt;=8,"OK","Corregir"))</f>
        <v>OK</v>
      </c>
      <c r="AA1501" s="42">
        <f>COUNTIF(Tabla2[APELLIDOS Y NOMBRES],Tabla2[[#This Row],[APELLIDOS Y NOMBRES]])</f>
        <v>1</v>
      </c>
      <c r="AB1501" s="42">
        <f>IF(Tabla2[[#This Row],[Trabajador]]&gt;1,1/Tabla2[[#This Row],[Trabajador]],Tabla2[[#This Row],[Trabajador]])</f>
        <v>1</v>
      </c>
      <c r="AC1501" t="str">
        <f>+IFERROR(IF(Tabla2[[#This Row],[FECHA CESE/BAJA]]="","No Aplica",IF(AND(MONTH(Tabla2[[#This Row],[FECHA CESE/BAJA]])=MONTH(TODAY()-30),YEAR(Tabla2[[#This Row],[FECHA CESE/BAJA]])=YEAR(TODAY())),MONTH(TODAY()-30)&amp;"-"&amp;YEAR(TODAY()),"Borrar")),"No aplica")</f>
        <v>No Aplica</v>
      </c>
      <c r="AD1501" t="str">
        <f>+IFERROR(IF(Tabla2[[#This Row],[FECHA INICIO DE LABORES EN OBRA]]="","No Aplica",IF(AND(MONTH(Tabla2[[#This Row],[FECHA INICIO DE LABORES EN OBRA]])=MONTH(TODAY()-30),YEAR(Tabla2[[#This Row],[FECHA INICIO DE LABORES EN OBRA]])=YEAR(TODAY())),MONTH(TODAY()-30)&amp;"-"&amp;YEAR(TODAY()),"No Aplica")),"No Aplica")</f>
        <v>No Aplica</v>
      </c>
    </row>
    <row r="1502" ht="16.5" customHeight="1" spans="1:30" x14ac:dyDescent="0.25">
      <c r="A1502" s="13" t="s">
        <v>6511</v>
      </c>
      <c r="B1502" s="15" t="s">
        <v>6512</v>
      </c>
      <c r="C1502" s="15" t="s">
        <v>6512</v>
      </c>
      <c r="D1502" s="15" t="s">
        <v>6513</v>
      </c>
      <c r="E1502" s="15" t="s">
        <v>6514</v>
      </c>
      <c r="F1502" s="39">
        <v>27403</v>
      </c>
      <c r="G1502" s="15">
        <v>3</v>
      </c>
      <c r="H1502" s="15" t="s">
        <v>6515</v>
      </c>
      <c r="I1502" s="15" t="s">
        <v>6516</v>
      </c>
      <c r="J1502" s="15" t="s">
        <v>6517</v>
      </c>
      <c r="K1502" s="15" t="s">
        <v>2126</v>
      </c>
      <c r="L1502" s="40" t="s">
        <v>6</v>
      </c>
      <c r="M1502" s="39"/>
      <c r="N1502" s="41" t="s">
        <v>2687</v>
      </c>
      <c r="O1502" s="39">
        <v>44057</v>
      </c>
      <c r="P1502" s="40">
        <v>1</v>
      </c>
      <c r="Q1502" s="40">
        <v>2</v>
      </c>
      <c r="R1502" s="40" t="str">
        <f>IFERROR(VLOOKUP(Tabla2[[#This Row],[CONTRATISTA PRNCIPAL]],Hoja1!$L$5:$M$9,2,FALSE),"CJV")</f>
        <v>CJV</v>
      </c>
      <c r="S1502" s="40" t="str">
        <f>IF(Tabla2[[#This Row],[EMPRESA]]=Tabla2[[#This Row],[CONTRATISTA PRNCIPAL]],"Principal","Secundaria")</f>
        <v>Principal</v>
      </c>
      <c r="T1502" s="42">
        <f>IFERROR(1/COUNTIF(Tabla2[CONTRATISTA PRNCIPAL],Tabla2[[#This Row],[CONTRATISTA PRNCIPAL]]),0)</f>
        <v>0.05555555555555555</v>
      </c>
      <c r="U1502" s="43">
        <f>IF(((TODAY()-Tabla2[[#This Row],[FECHA NACIMIENTO]])/365)&lt;18,"Corregir", IF(((TODAY()-Tabla2[[#This Row],[FECHA NACIMIENTO]])/365)&gt;80, "Corregir",ROUNDDOWN(((TODAY()-Tabla2[[#This Row],[FECHA NACIMIENTO]])/365),0)))</f>
        <v>48</v>
      </c>
      <c r="V15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02" s="44" t="str">
        <f>+IF(Tabla2[[#This Row],[Edad]]="Corregir","Corregir","Ok")</f>
        <v>Ok</v>
      </c>
      <c r="X1502" s="42" t="str">
        <f>+IFERROR(VLOOKUP(Tabla2[[#This Row],[DISTRITO SEGÚN DNI]],Hoja1!$A$2:$B$32,2,FALSE),"No")</f>
        <v>No</v>
      </c>
      <c r="Y1502" s="42" t="str">
        <f>IF(OR(LOWER(Tabla2[[#This Row],[GENERO]])="masculino", LOWER(Tabla2[[#This Row],[GENERO]])="femenino"),"OK","Corregir")</f>
        <v>OK</v>
      </c>
      <c r="Z1502" s="42" t="str">
        <f>+IF(Tabla2[[#This Row],[Nro. DNI / CE]]="","Corregir",IF(LEN(Tabla2[[#This Row],[Nro. DNI / CE]])&gt;=8,"OK","Corregir"))</f>
        <v>OK</v>
      </c>
      <c r="AA1502" s="42">
        <f>COUNTIF(Tabla2[APELLIDOS Y NOMBRES],Tabla2[[#This Row],[APELLIDOS Y NOMBRES]])</f>
        <v>1</v>
      </c>
      <c r="AB1502" s="42">
        <f>IF(Tabla2[[#This Row],[Trabajador]]&gt;1,1/Tabla2[[#This Row],[Trabajador]],Tabla2[[#This Row],[Trabajador]])</f>
        <v>1</v>
      </c>
      <c r="AC1502" t="str">
        <f>+IFERROR(IF(Tabla2[[#This Row],[FECHA CESE/BAJA]]="","No Aplica",IF(AND(MONTH(Tabla2[[#This Row],[FECHA CESE/BAJA]])=MONTH(TODAY()-30),YEAR(Tabla2[[#This Row],[FECHA CESE/BAJA]])=YEAR(TODAY())),MONTH(TODAY()-30)&amp;"-"&amp;YEAR(TODAY()),"Borrar")),"No aplica")</f>
        <v>No Aplica</v>
      </c>
      <c r="AD1502" t="str">
        <f>+IFERROR(IF(Tabla2[[#This Row],[FECHA INICIO DE LABORES EN OBRA]]="","No Aplica",IF(AND(MONTH(Tabla2[[#This Row],[FECHA INICIO DE LABORES EN OBRA]])=MONTH(TODAY()-30),YEAR(Tabla2[[#This Row],[FECHA INICIO DE LABORES EN OBRA]])=YEAR(TODAY())),MONTH(TODAY()-30)&amp;"-"&amp;YEAR(TODAY()),"No Aplica")),"No Aplica")</f>
        <v>No Aplica</v>
      </c>
    </row>
    <row r="1503" ht="16.5" customHeight="1" spans="1:30" x14ac:dyDescent="0.25">
      <c r="A1503" s="13" t="s">
        <v>6511</v>
      </c>
      <c r="B1503" s="15" t="s">
        <v>6512</v>
      </c>
      <c r="C1503" s="15" t="s">
        <v>6512</v>
      </c>
      <c r="D1503" s="15" t="s">
        <v>1930</v>
      </c>
      <c r="E1503" s="15" t="s">
        <v>1931</v>
      </c>
      <c r="F1503" s="39">
        <v>28078</v>
      </c>
      <c r="G1503" s="15">
        <v>3</v>
      </c>
      <c r="H1503" s="15" t="s">
        <v>6515</v>
      </c>
      <c r="I1503" s="15" t="s">
        <v>6516</v>
      </c>
      <c r="J1503" s="15" t="s">
        <v>6518</v>
      </c>
      <c r="K1503" s="15" t="s">
        <v>3264</v>
      </c>
      <c r="L1503" s="40" t="s">
        <v>6</v>
      </c>
      <c r="M1503" s="39"/>
      <c r="N1503" s="41" t="s">
        <v>2687</v>
      </c>
      <c r="O1503" s="39">
        <v>44053</v>
      </c>
      <c r="P1503" s="40">
        <v>1</v>
      </c>
      <c r="Q1503" s="40">
        <v>2</v>
      </c>
      <c r="R1503" s="40" t="str">
        <f>IFERROR(VLOOKUP(Tabla2[[#This Row],[CONTRATISTA PRNCIPAL]],Hoja1!$L$5:$M$9,2,FALSE),"CJV")</f>
        <v>CJV</v>
      </c>
      <c r="S1503" s="40" t="str">
        <f>IF(Tabla2[[#This Row],[EMPRESA]]=Tabla2[[#This Row],[CONTRATISTA PRNCIPAL]],"Principal","Secundaria")</f>
        <v>Principal</v>
      </c>
      <c r="T1503" s="42">
        <f>IFERROR(1/COUNTIF(Tabla2[CONTRATISTA PRNCIPAL],Tabla2[[#This Row],[CONTRATISTA PRNCIPAL]]),0)</f>
        <v>0.05555555555555555</v>
      </c>
      <c r="U1503" s="43">
        <f>IF(((TODAY()-Tabla2[[#This Row],[FECHA NACIMIENTO]])/365)&lt;18,"Corregir", IF(((TODAY()-Tabla2[[#This Row],[FECHA NACIMIENTO]])/365)&gt;80, "Corregir",ROUNDDOWN(((TODAY()-Tabla2[[#This Row],[FECHA NACIMIENTO]])/365),0)))</f>
        <v>46</v>
      </c>
      <c r="V15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03" s="44" t="str">
        <f>+IF(Tabla2[[#This Row],[Edad]]="Corregir","Corregir","Ok")</f>
        <v>Ok</v>
      </c>
      <c r="X1503" s="42" t="str">
        <f>+IFERROR(VLOOKUP(Tabla2[[#This Row],[DISTRITO SEGÚN DNI]],Hoja1!$A$2:$B$32,2,FALSE),"No")</f>
        <v>EL AGUSTINO</v>
      </c>
      <c r="Y1503" s="42" t="str">
        <f>IF(OR(LOWER(Tabla2[[#This Row],[GENERO]])="masculino", LOWER(Tabla2[[#This Row],[GENERO]])="femenino"),"OK","Corregir")</f>
        <v>OK</v>
      </c>
      <c r="Z1503" s="42" t="str">
        <f>+IF(Tabla2[[#This Row],[Nro. DNI / CE]]="","Corregir",IF(LEN(Tabla2[[#This Row],[Nro. DNI / CE]])&gt;=8,"OK","Corregir"))</f>
        <v>OK</v>
      </c>
      <c r="AA1503" s="42">
        <f>COUNTIF(Tabla2[APELLIDOS Y NOMBRES],Tabla2[[#This Row],[APELLIDOS Y NOMBRES]])</f>
        <v>1</v>
      </c>
      <c r="AB1503" s="42">
        <f>IF(Tabla2[[#This Row],[Trabajador]]&gt;1,1/Tabla2[[#This Row],[Trabajador]],Tabla2[[#This Row],[Trabajador]])</f>
        <v>1</v>
      </c>
      <c r="AC1503" t="str">
        <f>+IFERROR(IF(Tabla2[[#This Row],[FECHA CESE/BAJA]]="","No Aplica",IF(AND(MONTH(Tabla2[[#This Row],[FECHA CESE/BAJA]])=MONTH(TODAY()-30),YEAR(Tabla2[[#This Row],[FECHA CESE/BAJA]])=YEAR(TODAY())),MONTH(TODAY()-30)&amp;"-"&amp;YEAR(TODAY()),"Borrar")),"No aplica")</f>
        <v>No Aplica</v>
      </c>
      <c r="AD1503" t="str">
        <f>+IFERROR(IF(Tabla2[[#This Row],[FECHA INICIO DE LABORES EN OBRA]]="","No Aplica",IF(AND(MONTH(Tabla2[[#This Row],[FECHA INICIO DE LABORES EN OBRA]])=MONTH(TODAY()-30),YEAR(Tabla2[[#This Row],[FECHA INICIO DE LABORES EN OBRA]])=YEAR(TODAY())),MONTH(TODAY()-30)&amp;"-"&amp;YEAR(TODAY()),"No Aplica")),"No Aplica")</f>
        <v>No Aplica</v>
      </c>
    </row>
    <row r="1504" ht="16.5" customHeight="1" spans="1:30" x14ac:dyDescent="0.25">
      <c r="A1504" s="13" t="s">
        <v>6511</v>
      </c>
      <c r="B1504" s="15" t="s">
        <v>6512</v>
      </c>
      <c r="C1504" s="15" t="s">
        <v>6512</v>
      </c>
      <c r="D1504" s="15" t="s">
        <v>6519</v>
      </c>
      <c r="E1504" s="15" t="s">
        <v>6520</v>
      </c>
      <c r="F1504" s="39">
        <v>32230</v>
      </c>
      <c r="G1504" s="15">
        <v>3</v>
      </c>
      <c r="H1504" s="15" t="s">
        <v>3238</v>
      </c>
      <c r="I1504" s="15" t="s">
        <v>6516</v>
      </c>
      <c r="J1504" s="15" t="s">
        <v>6521</v>
      </c>
      <c r="K1504" s="15" t="s">
        <v>2071</v>
      </c>
      <c r="L1504" s="40" t="s">
        <v>6</v>
      </c>
      <c r="M1504" s="39"/>
      <c r="N1504" s="41" t="s">
        <v>2687</v>
      </c>
      <c r="O1504" s="39">
        <v>44057</v>
      </c>
      <c r="P1504" s="40">
        <v>1</v>
      </c>
      <c r="Q1504" s="40">
        <v>2</v>
      </c>
      <c r="R1504" s="40" t="str">
        <f>IFERROR(VLOOKUP(Tabla2[[#This Row],[CONTRATISTA PRNCIPAL]],Hoja1!$L$5:$M$9,2,FALSE),"CJV")</f>
        <v>CJV</v>
      </c>
      <c r="S1504" s="40" t="str">
        <f>IF(Tabla2[[#This Row],[EMPRESA]]=Tabla2[[#This Row],[CONTRATISTA PRNCIPAL]],"Principal","Secundaria")</f>
        <v>Principal</v>
      </c>
      <c r="T1504" s="42">
        <f>IFERROR(1/COUNTIF(Tabla2[CONTRATISTA PRNCIPAL],Tabla2[[#This Row],[CONTRATISTA PRNCIPAL]]),0)</f>
        <v>0.05555555555555555</v>
      </c>
      <c r="U1504" s="43">
        <f>IF(((TODAY()-Tabla2[[#This Row],[FECHA NACIMIENTO]])/365)&lt;18,"Corregir", IF(((TODAY()-Tabla2[[#This Row],[FECHA NACIMIENTO]])/365)&gt;80, "Corregir",ROUNDDOWN(((TODAY()-Tabla2[[#This Row],[FECHA NACIMIENTO]])/365),0)))</f>
        <v>35</v>
      </c>
      <c r="V15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04" s="44" t="str">
        <f>+IF(Tabla2[[#This Row],[Edad]]="Corregir","Corregir","Ok")</f>
        <v>Ok</v>
      </c>
      <c r="X1504" s="42" t="str">
        <f>+IFERROR(VLOOKUP(Tabla2[[#This Row],[DISTRITO SEGÚN DNI]],Hoja1!$A$2:$B$32,2,FALSE),"No")</f>
        <v>No</v>
      </c>
      <c r="Y1504" s="42" t="str">
        <f>IF(OR(LOWER(Tabla2[[#This Row],[GENERO]])="masculino", LOWER(Tabla2[[#This Row],[GENERO]])="femenino"),"OK","Corregir")</f>
        <v>OK</v>
      </c>
      <c r="Z1504" s="42" t="str">
        <f>+IF(Tabla2[[#This Row],[Nro. DNI / CE]]="","Corregir",IF(LEN(Tabla2[[#This Row],[Nro. DNI / CE]])&gt;=8,"OK","Corregir"))</f>
        <v>OK</v>
      </c>
      <c r="AA1504" s="42">
        <f>COUNTIF(Tabla2[APELLIDOS Y NOMBRES],Tabla2[[#This Row],[APELLIDOS Y NOMBRES]])</f>
        <v>1</v>
      </c>
      <c r="AB1504" s="42">
        <f>IF(Tabla2[[#This Row],[Trabajador]]&gt;1,1/Tabla2[[#This Row],[Trabajador]],Tabla2[[#This Row],[Trabajador]])</f>
        <v>1</v>
      </c>
      <c r="AC1504" t="str">
        <f>+IFERROR(IF(Tabla2[[#This Row],[FECHA CESE/BAJA]]="","No Aplica",IF(AND(MONTH(Tabla2[[#This Row],[FECHA CESE/BAJA]])=MONTH(TODAY()-30),YEAR(Tabla2[[#This Row],[FECHA CESE/BAJA]])=YEAR(TODAY())),MONTH(TODAY()-30)&amp;"-"&amp;YEAR(TODAY()),"Borrar")),"No aplica")</f>
        <v>No Aplica</v>
      </c>
      <c r="AD1504" t="str">
        <f>+IFERROR(IF(Tabla2[[#This Row],[FECHA INICIO DE LABORES EN OBRA]]="","No Aplica",IF(AND(MONTH(Tabla2[[#This Row],[FECHA INICIO DE LABORES EN OBRA]])=MONTH(TODAY()-30),YEAR(Tabla2[[#This Row],[FECHA INICIO DE LABORES EN OBRA]])=YEAR(TODAY())),MONTH(TODAY()-30)&amp;"-"&amp;YEAR(TODAY()),"No Aplica")),"No Aplica")</f>
        <v>No Aplica</v>
      </c>
    </row>
    <row r="1505" ht="16.5" customHeight="1" spans="1:30" x14ac:dyDescent="0.25">
      <c r="A1505" s="13" t="s">
        <v>6511</v>
      </c>
      <c r="B1505" s="15" t="s">
        <v>6512</v>
      </c>
      <c r="C1505" s="15" t="s">
        <v>6512</v>
      </c>
      <c r="D1505" s="15" t="s">
        <v>6522</v>
      </c>
      <c r="E1505" s="15" t="s">
        <v>6523</v>
      </c>
      <c r="F1505" s="39">
        <v>29133</v>
      </c>
      <c r="G1505" s="15">
        <v>3</v>
      </c>
      <c r="H1505" s="15" t="s">
        <v>6515</v>
      </c>
      <c r="I1505" s="15" t="s">
        <v>6516</v>
      </c>
      <c r="J1505" s="15" t="s">
        <v>6524</v>
      </c>
      <c r="K1505" s="15" t="s">
        <v>2071</v>
      </c>
      <c r="L1505" s="40" t="s">
        <v>6</v>
      </c>
      <c r="M1505" s="39"/>
      <c r="N1505" s="41" t="s">
        <v>2687</v>
      </c>
      <c r="O1505" s="39">
        <v>44214</v>
      </c>
      <c r="P1505" s="40">
        <v>1</v>
      </c>
      <c r="Q1505" s="40">
        <v>2</v>
      </c>
      <c r="R1505" s="40" t="str">
        <f>IFERROR(VLOOKUP(Tabla2[[#This Row],[CONTRATISTA PRNCIPAL]],Hoja1!$L$5:$M$9,2,FALSE),"CJV")</f>
        <v>CJV</v>
      </c>
      <c r="S1505" s="40" t="str">
        <f>IF(Tabla2[[#This Row],[EMPRESA]]=Tabla2[[#This Row],[CONTRATISTA PRNCIPAL]],"Principal","Secundaria")</f>
        <v>Principal</v>
      </c>
      <c r="T1505" s="42">
        <f>IFERROR(1/COUNTIF(Tabla2[CONTRATISTA PRNCIPAL],Tabla2[[#This Row],[CONTRATISTA PRNCIPAL]]),0)</f>
        <v>0.05555555555555555</v>
      </c>
      <c r="U1505" s="43">
        <f>IF(((TODAY()-Tabla2[[#This Row],[FECHA NACIMIENTO]])/365)&lt;18,"Corregir", IF(((TODAY()-Tabla2[[#This Row],[FECHA NACIMIENTO]])/365)&gt;80, "Corregir",ROUNDDOWN(((TODAY()-Tabla2[[#This Row],[FECHA NACIMIENTO]])/365),0)))</f>
        <v>44</v>
      </c>
      <c r="V15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05" s="44" t="str">
        <f>+IF(Tabla2[[#This Row],[Edad]]="Corregir","Corregir","Ok")</f>
        <v>Ok</v>
      </c>
      <c r="X1505" s="42" t="str">
        <f>+IFERROR(VLOOKUP(Tabla2[[#This Row],[DISTRITO SEGÚN DNI]],Hoja1!$A$2:$B$32,2,FALSE),"No")</f>
        <v>No</v>
      </c>
      <c r="Y1505" s="42" t="str">
        <f>IF(OR(LOWER(Tabla2[[#This Row],[GENERO]])="masculino", LOWER(Tabla2[[#This Row],[GENERO]])="femenino"),"OK","Corregir")</f>
        <v>OK</v>
      </c>
      <c r="Z1505" s="42" t="str">
        <f>+IF(Tabla2[[#This Row],[Nro. DNI / CE]]="","Corregir",IF(LEN(Tabla2[[#This Row],[Nro. DNI / CE]])&gt;=8,"OK","Corregir"))</f>
        <v>OK</v>
      </c>
      <c r="AA1505" s="42">
        <f>COUNTIF(Tabla2[APELLIDOS Y NOMBRES],Tabla2[[#This Row],[APELLIDOS Y NOMBRES]])</f>
        <v>1</v>
      </c>
      <c r="AB1505" s="42">
        <f>IF(Tabla2[[#This Row],[Trabajador]]&gt;1,1/Tabla2[[#This Row],[Trabajador]],Tabla2[[#This Row],[Trabajador]])</f>
        <v>1</v>
      </c>
      <c r="AC1505" t="str">
        <f>+IFERROR(IF(Tabla2[[#This Row],[FECHA CESE/BAJA]]="","No Aplica",IF(AND(MONTH(Tabla2[[#This Row],[FECHA CESE/BAJA]])=MONTH(TODAY()-30),YEAR(Tabla2[[#This Row],[FECHA CESE/BAJA]])=YEAR(TODAY())),MONTH(TODAY()-30)&amp;"-"&amp;YEAR(TODAY()),"Borrar")),"No aplica")</f>
        <v>No Aplica</v>
      </c>
      <c r="AD1505" t="str">
        <f>+IFERROR(IF(Tabla2[[#This Row],[FECHA INICIO DE LABORES EN OBRA]]="","No Aplica",IF(AND(MONTH(Tabla2[[#This Row],[FECHA INICIO DE LABORES EN OBRA]])=MONTH(TODAY()-30),YEAR(Tabla2[[#This Row],[FECHA INICIO DE LABORES EN OBRA]])=YEAR(TODAY())),MONTH(TODAY()-30)&amp;"-"&amp;YEAR(TODAY()),"No Aplica")),"No Aplica")</f>
        <v>No Aplica</v>
      </c>
    </row>
    <row r="1506" ht="16.5" customHeight="1" spans="1:30" x14ac:dyDescent="0.25">
      <c r="A1506" s="13" t="s">
        <v>6511</v>
      </c>
      <c r="B1506" s="15" t="s">
        <v>6512</v>
      </c>
      <c r="C1506" s="15" t="s">
        <v>6512</v>
      </c>
      <c r="D1506" s="15" t="s">
        <v>6525</v>
      </c>
      <c r="E1506" s="15" t="s">
        <v>6526</v>
      </c>
      <c r="F1506" s="39">
        <v>29399</v>
      </c>
      <c r="G1506" s="15">
        <v>3</v>
      </c>
      <c r="H1506" s="15" t="s">
        <v>3238</v>
      </c>
      <c r="I1506" s="15" t="s">
        <v>6516</v>
      </c>
      <c r="J1506" s="15" t="s">
        <v>6527</v>
      </c>
      <c r="K1506" s="15" t="s">
        <v>6528</v>
      </c>
      <c r="L1506" s="40" t="s">
        <v>6</v>
      </c>
      <c r="M1506" s="39"/>
      <c r="N1506" s="41" t="s">
        <v>2687</v>
      </c>
      <c r="O1506" s="39">
        <v>43775</v>
      </c>
      <c r="P1506" s="40">
        <v>1</v>
      </c>
      <c r="Q1506" s="40">
        <v>2</v>
      </c>
      <c r="R1506" s="40" t="str">
        <f>IFERROR(VLOOKUP(Tabla2[[#This Row],[CONTRATISTA PRNCIPAL]],Hoja1!$L$5:$M$9,2,FALSE),"CJV")</f>
        <v>CJV</v>
      </c>
      <c r="S1506" s="40" t="str">
        <f>IF(Tabla2[[#This Row],[EMPRESA]]=Tabla2[[#This Row],[CONTRATISTA PRNCIPAL]],"Principal","Secundaria")</f>
        <v>Principal</v>
      </c>
      <c r="T1506" s="42">
        <f>IFERROR(1/COUNTIF(Tabla2[CONTRATISTA PRNCIPAL],Tabla2[[#This Row],[CONTRATISTA PRNCIPAL]]),0)</f>
        <v>0.05555555555555555</v>
      </c>
      <c r="U1506" s="43">
        <f>IF(((TODAY()-Tabla2[[#This Row],[FECHA NACIMIENTO]])/365)&lt;18,"Corregir", IF(((TODAY()-Tabla2[[#This Row],[FECHA NACIMIENTO]])/365)&gt;80, "Corregir",ROUNDDOWN(((TODAY()-Tabla2[[#This Row],[FECHA NACIMIENTO]])/365),0)))</f>
        <v>43</v>
      </c>
      <c r="V15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06" s="44" t="str">
        <f>+IF(Tabla2[[#This Row],[Edad]]="Corregir","Corregir","Ok")</f>
        <v>Ok</v>
      </c>
      <c r="X1506" s="42" t="str">
        <f>+IFERROR(VLOOKUP(Tabla2[[#This Row],[DISTRITO SEGÚN DNI]],Hoja1!$A$2:$B$32,2,FALSE),"No")</f>
        <v>No</v>
      </c>
      <c r="Y1506" s="42" t="str">
        <f>IF(OR(LOWER(Tabla2[[#This Row],[GENERO]])="masculino", LOWER(Tabla2[[#This Row],[GENERO]])="femenino"),"OK","Corregir")</f>
        <v>OK</v>
      </c>
      <c r="Z1506" s="42" t="str">
        <f>+IF(Tabla2[[#This Row],[Nro. DNI / CE]]="","Corregir",IF(LEN(Tabla2[[#This Row],[Nro. DNI / CE]])&gt;=8,"OK","Corregir"))</f>
        <v>OK</v>
      </c>
      <c r="AA1506" s="42">
        <f>COUNTIF(Tabla2[APELLIDOS Y NOMBRES],Tabla2[[#This Row],[APELLIDOS Y NOMBRES]])</f>
        <v>1</v>
      </c>
      <c r="AB1506" s="42">
        <f>IF(Tabla2[[#This Row],[Trabajador]]&gt;1,1/Tabla2[[#This Row],[Trabajador]],Tabla2[[#This Row],[Trabajador]])</f>
        <v>1</v>
      </c>
      <c r="AC1506" t="str">
        <f>+IFERROR(IF(Tabla2[[#This Row],[FECHA CESE/BAJA]]="","No Aplica",IF(AND(MONTH(Tabla2[[#This Row],[FECHA CESE/BAJA]])=MONTH(TODAY()-30),YEAR(Tabla2[[#This Row],[FECHA CESE/BAJA]])=YEAR(TODAY())),MONTH(TODAY()-30)&amp;"-"&amp;YEAR(TODAY()),"Borrar")),"No aplica")</f>
        <v>No Aplica</v>
      </c>
      <c r="AD1506" t="str">
        <f>+IFERROR(IF(Tabla2[[#This Row],[FECHA INICIO DE LABORES EN OBRA]]="","No Aplica",IF(AND(MONTH(Tabla2[[#This Row],[FECHA INICIO DE LABORES EN OBRA]])=MONTH(TODAY()-30),YEAR(Tabla2[[#This Row],[FECHA INICIO DE LABORES EN OBRA]])=YEAR(TODAY())),MONTH(TODAY()-30)&amp;"-"&amp;YEAR(TODAY()),"No Aplica")),"No Aplica")</f>
        <v>No Aplica</v>
      </c>
    </row>
    <row r="1507" ht="16.5" customHeight="1" spans="1:30" x14ac:dyDescent="0.25">
      <c r="A1507" s="13" t="s">
        <v>6511</v>
      </c>
      <c r="B1507" s="15" t="s">
        <v>6512</v>
      </c>
      <c r="C1507" s="15" t="s">
        <v>6512</v>
      </c>
      <c r="D1507" s="15" t="s">
        <v>6529</v>
      </c>
      <c r="E1507" s="15" t="s">
        <v>6530</v>
      </c>
      <c r="F1507" s="39">
        <v>29497</v>
      </c>
      <c r="G1507" s="15">
        <v>3</v>
      </c>
      <c r="H1507" s="15" t="s">
        <v>6515</v>
      </c>
      <c r="I1507" s="15" t="s">
        <v>6516</v>
      </c>
      <c r="J1507" s="15" t="s">
        <v>6531</v>
      </c>
      <c r="K1507" s="15" t="s">
        <v>2071</v>
      </c>
      <c r="L1507" s="40" t="s">
        <v>6</v>
      </c>
      <c r="M1507" s="39"/>
      <c r="N1507" s="41" t="s">
        <v>2687</v>
      </c>
      <c r="O1507" s="39">
        <v>44062</v>
      </c>
      <c r="P1507" s="40">
        <v>1</v>
      </c>
      <c r="Q1507" s="40">
        <v>2</v>
      </c>
      <c r="R1507" s="40" t="str">
        <f>IFERROR(VLOOKUP(Tabla2[[#This Row],[CONTRATISTA PRNCIPAL]],Hoja1!$L$5:$M$9,2,FALSE),"CJV")</f>
        <v>CJV</v>
      </c>
      <c r="S1507" s="40" t="str">
        <f>IF(Tabla2[[#This Row],[EMPRESA]]=Tabla2[[#This Row],[CONTRATISTA PRNCIPAL]],"Principal","Secundaria")</f>
        <v>Principal</v>
      </c>
      <c r="T1507" s="42">
        <f>IFERROR(1/COUNTIF(Tabla2[CONTRATISTA PRNCIPAL],Tabla2[[#This Row],[CONTRATISTA PRNCIPAL]]),0)</f>
        <v>0.05555555555555555</v>
      </c>
      <c r="U1507" s="43">
        <f>IF(((TODAY()-Tabla2[[#This Row],[FECHA NACIMIENTO]])/365)&lt;18,"Corregir", IF(((TODAY()-Tabla2[[#This Row],[FECHA NACIMIENTO]])/365)&gt;80, "Corregir",ROUNDDOWN(((TODAY()-Tabla2[[#This Row],[FECHA NACIMIENTO]])/365),0)))</f>
        <v>43</v>
      </c>
      <c r="V15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07" s="44" t="str">
        <f>+IF(Tabla2[[#This Row],[Edad]]="Corregir","Corregir","Ok")</f>
        <v>Ok</v>
      </c>
      <c r="X1507" s="42" t="str">
        <f>+IFERROR(VLOOKUP(Tabla2[[#This Row],[DISTRITO SEGÚN DNI]],Hoja1!$A$2:$B$32,2,FALSE),"No")</f>
        <v>No</v>
      </c>
      <c r="Y1507" s="42" t="str">
        <f>IF(OR(LOWER(Tabla2[[#This Row],[GENERO]])="masculino", LOWER(Tabla2[[#This Row],[GENERO]])="femenino"),"OK","Corregir")</f>
        <v>OK</v>
      </c>
      <c r="Z1507" s="42" t="str">
        <f>+IF(Tabla2[[#This Row],[Nro. DNI / CE]]="","Corregir",IF(LEN(Tabla2[[#This Row],[Nro. DNI / CE]])&gt;=8,"OK","Corregir"))</f>
        <v>OK</v>
      </c>
      <c r="AA1507" s="42">
        <f>COUNTIF(Tabla2[APELLIDOS Y NOMBRES],Tabla2[[#This Row],[APELLIDOS Y NOMBRES]])</f>
        <v>1</v>
      </c>
      <c r="AB1507" s="42">
        <f>IF(Tabla2[[#This Row],[Trabajador]]&gt;1,1/Tabla2[[#This Row],[Trabajador]],Tabla2[[#This Row],[Trabajador]])</f>
        <v>1</v>
      </c>
      <c r="AC1507" t="str">
        <f>+IFERROR(IF(Tabla2[[#This Row],[FECHA CESE/BAJA]]="","No Aplica",IF(AND(MONTH(Tabla2[[#This Row],[FECHA CESE/BAJA]])=MONTH(TODAY()-30),YEAR(Tabla2[[#This Row],[FECHA CESE/BAJA]])=YEAR(TODAY())),MONTH(TODAY()-30)&amp;"-"&amp;YEAR(TODAY()),"Borrar")),"No aplica")</f>
        <v>No Aplica</v>
      </c>
      <c r="AD1507" t="str">
        <f>+IFERROR(IF(Tabla2[[#This Row],[FECHA INICIO DE LABORES EN OBRA]]="","No Aplica",IF(AND(MONTH(Tabla2[[#This Row],[FECHA INICIO DE LABORES EN OBRA]])=MONTH(TODAY()-30),YEAR(Tabla2[[#This Row],[FECHA INICIO DE LABORES EN OBRA]])=YEAR(TODAY())),MONTH(TODAY()-30)&amp;"-"&amp;YEAR(TODAY()),"No Aplica")),"No Aplica")</f>
        <v>No Aplica</v>
      </c>
    </row>
    <row r="1508" ht="16.5" customHeight="1" spans="1:30" x14ac:dyDescent="0.25">
      <c r="A1508" s="13" t="s">
        <v>6511</v>
      </c>
      <c r="B1508" s="15" t="s">
        <v>6512</v>
      </c>
      <c r="C1508" s="15" t="s">
        <v>6512</v>
      </c>
      <c r="D1508" s="15" t="s">
        <v>6532</v>
      </c>
      <c r="E1508" s="15" t="s">
        <v>6533</v>
      </c>
      <c r="F1508" s="39">
        <v>25970</v>
      </c>
      <c r="G1508" s="15">
        <v>3</v>
      </c>
      <c r="H1508" s="15" t="s">
        <v>3238</v>
      </c>
      <c r="I1508" s="15" t="s">
        <v>6516</v>
      </c>
      <c r="J1508" s="15" t="s">
        <v>6534</v>
      </c>
      <c r="K1508" s="15" t="s">
        <v>2071</v>
      </c>
      <c r="L1508" s="40" t="s">
        <v>6</v>
      </c>
      <c r="M1508" s="39"/>
      <c r="N1508" s="41" t="s">
        <v>2687</v>
      </c>
      <c r="O1508" s="39">
        <v>44211</v>
      </c>
      <c r="P1508" s="40">
        <v>1</v>
      </c>
      <c r="Q1508" s="40">
        <v>2</v>
      </c>
      <c r="R1508" s="40" t="str">
        <f>IFERROR(VLOOKUP(Tabla2[[#This Row],[CONTRATISTA PRNCIPAL]],Hoja1!$L$5:$M$9,2,FALSE),"CJV")</f>
        <v>CJV</v>
      </c>
      <c r="S1508" s="40" t="str">
        <f>IF(Tabla2[[#This Row],[EMPRESA]]=Tabla2[[#This Row],[CONTRATISTA PRNCIPAL]],"Principal","Secundaria")</f>
        <v>Principal</v>
      </c>
      <c r="T1508" s="42">
        <f>IFERROR(1/COUNTIF(Tabla2[CONTRATISTA PRNCIPAL],Tabla2[[#This Row],[CONTRATISTA PRNCIPAL]]),0)</f>
        <v>0.05555555555555555</v>
      </c>
      <c r="U1508" s="43">
        <f>IF(((TODAY()-Tabla2[[#This Row],[FECHA NACIMIENTO]])/365)&lt;18,"Corregir", IF(((TODAY()-Tabla2[[#This Row],[FECHA NACIMIENTO]])/365)&gt;80, "Corregir",ROUNDDOWN(((TODAY()-Tabla2[[#This Row],[FECHA NACIMIENTO]])/365),0)))</f>
        <v>52</v>
      </c>
      <c r="V15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08" s="44" t="str">
        <f>+IF(Tabla2[[#This Row],[Edad]]="Corregir","Corregir","Ok")</f>
        <v>Ok</v>
      </c>
      <c r="X1508" s="42" t="str">
        <f>+IFERROR(VLOOKUP(Tabla2[[#This Row],[DISTRITO SEGÚN DNI]],Hoja1!$A$2:$B$32,2,FALSE),"No")</f>
        <v>No</v>
      </c>
      <c r="Y1508" s="42" t="str">
        <f>IF(OR(LOWER(Tabla2[[#This Row],[GENERO]])="masculino", LOWER(Tabla2[[#This Row],[GENERO]])="femenino"),"OK","Corregir")</f>
        <v>OK</v>
      </c>
      <c r="Z1508" s="42" t="str">
        <f>+IF(Tabla2[[#This Row],[Nro. DNI / CE]]="","Corregir",IF(LEN(Tabla2[[#This Row],[Nro. DNI / CE]])&gt;=8,"OK","Corregir"))</f>
        <v>OK</v>
      </c>
      <c r="AA1508" s="42">
        <f>COUNTIF(Tabla2[APELLIDOS Y NOMBRES],Tabla2[[#This Row],[APELLIDOS Y NOMBRES]])</f>
        <v>1</v>
      </c>
      <c r="AB1508" s="42">
        <f>IF(Tabla2[[#This Row],[Trabajador]]&gt;1,1/Tabla2[[#This Row],[Trabajador]],Tabla2[[#This Row],[Trabajador]])</f>
        <v>1</v>
      </c>
      <c r="AC1508" t="str">
        <f>+IFERROR(IF(Tabla2[[#This Row],[FECHA CESE/BAJA]]="","No Aplica",IF(AND(MONTH(Tabla2[[#This Row],[FECHA CESE/BAJA]])=MONTH(TODAY()-30),YEAR(Tabla2[[#This Row],[FECHA CESE/BAJA]])=YEAR(TODAY())),MONTH(TODAY()-30)&amp;"-"&amp;YEAR(TODAY()),"Borrar")),"No aplica")</f>
        <v>No Aplica</v>
      </c>
      <c r="AD1508" t="str">
        <f>+IFERROR(IF(Tabla2[[#This Row],[FECHA INICIO DE LABORES EN OBRA]]="","No Aplica",IF(AND(MONTH(Tabla2[[#This Row],[FECHA INICIO DE LABORES EN OBRA]])=MONTH(TODAY()-30),YEAR(Tabla2[[#This Row],[FECHA INICIO DE LABORES EN OBRA]])=YEAR(TODAY())),MONTH(TODAY()-30)&amp;"-"&amp;YEAR(TODAY()),"No Aplica")),"No Aplica")</f>
        <v>No Aplica</v>
      </c>
    </row>
    <row r="1509" ht="16.5" customHeight="1" spans="1:30" x14ac:dyDescent="0.25">
      <c r="A1509" s="13" t="s">
        <v>6511</v>
      </c>
      <c r="B1509" s="15" t="s">
        <v>6512</v>
      </c>
      <c r="C1509" s="15" t="s">
        <v>6512</v>
      </c>
      <c r="D1509" s="15" t="s">
        <v>6535</v>
      </c>
      <c r="E1509" s="15" t="s">
        <v>6536</v>
      </c>
      <c r="F1509" s="39">
        <v>27477</v>
      </c>
      <c r="G1509" s="15">
        <v>1</v>
      </c>
      <c r="H1509" s="15" t="s">
        <v>6537</v>
      </c>
      <c r="I1509" s="15" t="s">
        <v>6516</v>
      </c>
      <c r="J1509" s="15" t="s">
        <v>6538</v>
      </c>
      <c r="K1509" s="15" t="s">
        <v>2722</v>
      </c>
      <c r="L1509" s="40" t="s">
        <v>6</v>
      </c>
      <c r="M1509" s="39"/>
      <c r="N1509" s="41" t="s">
        <v>2687</v>
      </c>
      <c r="O1509" s="39">
        <v>44081</v>
      </c>
      <c r="P1509" s="40">
        <v>1</v>
      </c>
      <c r="Q1509" s="40">
        <v>2</v>
      </c>
      <c r="R1509" s="40" t="str">
        <f>IFERROR(VLOOKUP(Tabla2[[#This Row],[CONTRATISTA PRNCIPAL]],Hoja1!$L$5:$M$9,2,FALSE),"CJV")</f>
        <v>CJV</v>
      </c>
      <c r="S1509" s="40" t="str">
        <f>IF(Tabla2[[#This Row],[EMPRESA]]=Tabla2[[#This Row],[CONTRATISTA PRNCIPAL]],"Principal","Secundaria")</f>
        <v>Principal</v>
      </c>
      <c r="T1509" s="42">
        <f>IFERROR(1/COUNTIF(Tabla2[CONTRATISTA PRNCIPAL],Tabla2[[#This Row],[CONTRATISTA PRNCIPAL]]),0)</f>
        <v>0.05555555555555555</v>
      </c>
      <c r="U1509" s="43">
        <f>IF(((TODAY()-Tabla2[[#This Row],[FECHA NACIMIENTO]])/365)&lt;18,"Corregir", IF(((TODAY()-Tabla2[[#This Row],[FECHA NACIMIENTO]])/365)&gt;80, "Corregir",ROUNDDOWN(((TODAY()-Tabla2[[#This Row],[FECHA NACIMIENTO]])/365),0)))</f>
        <v>48</v>
      </c>
      <c r="V15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09" s="44" t="str">
        <f>+IF(Tabla2[[#This Row],[Edad]]="Corregir","Corregir","Ok")</f>
        <v>Ok</v>
      </c>
      <c r="X1509" s="42" t="str">
        <f>+IFERROR(VLOOKUP(Tabla2[[#This Row],[DISTRITO SEGÚN DNI]],Hoja1!$A$2:$B$32,2,FALSE),"No")</f>
        <v>No</v>
      </c>
      <c r="Y1509" s="42" t="str">
        <f>IF(OR(LOWER(Tabla2[[#This Row],[GENERO]])="masculino", LOWER(Tabla2[[#This Row],[GENERO]])="femenino"),"OK","Corregir")</f>
        <v>OK</v>
      </c>
      <c r="Z1509" s="42" t="str">
        <f>+IF(Tabla2[[#This Row],[Nro. DNI / CE]]="","Corregir",IF(LEN(Tabla2[[#This Row],[Nro. DNI / CE]])&gt;=8,"OK","Corregir"))</f>
        <v>OK</v>
      </c>
      <c r="AA1509" s="42">
        <f>COUNTIF(Tabla2[APELLIDOS Y NOMBRES],Tabla2[[#This Row],[APELLIDOS Y NOMBRES]])</f>
        <v>1</v>
      </c>
      <c r="AB1509" s="42">
        <f>IF(Tabla2[[#This Row],[Trabajador]]&gt;1,1/Tabla2[[#This Row],[Trabajador]],Tabla2[[#This Row],[Trabajador]])</f>
        <v>1</v>
      </c>
      <c r="AC1509" t="str">
        <f>+IFERROR(IF(Tabla2[[#This Row],[FECHA CESE/BAJA]]="","No Aplica",IF(AND(MONTH(Tabla2[[#This Row],[FECHA CESE/BAJA]])=MONTH(TODAY()-30),YEAR(Tabla2[[#This Row],[FECHA CESE/BAJA]])=YEAR(TODAY())),MONTH(TODAY()-30)&amp;"-"&amp;YEAR(TODAY()),"Borrar")),"No aplica")</f>
        <v>No Aplica</v>
      </c>
      <c r="AD1509" t="str">
        <f>+IFERROR(IF(Tabla2[[#This Row],[FECHA INICIO DE LABORES EN OBRA]]="","No Aplica",IF(AND(MONTH(Tabla2[[#This Row],[FECHA INICIO DE LABORES EN OBRA]])=MONTH(TODAY()-30),YEAR(Tabla2[[#This Row],[FECHA INICIO DE LABORES EN OBRA]])=YEAR(TODAY())),MONTH(TODAY()-30)&amp;"-"&amp;YEAR(TODAY()),"No Aplica")),"No Aplica")</f>
        <v>No Aplica</v>
      </c>
    </row>
    <row r="1510" ht="16.5" customHeight="1" spans="1:30" x14ac:dyDescent="0.25">
      <c r="A1510" s="13" t="s">
        <v>6511</v>
      </c>
      <c r="B1510" s="15" t="s">
        <v>6512</v>
      </c>
      <c r="C1510" s="15" t="s">
        <v>6512</v>
      </c>
      <c r="D1510" s="15" t="s">
        <v>6539</v>
      </c>
      <c r="E1510" s="15" t="s">
        <v>6540</v>
      </c>
      <c r="F1510" s="39">
        <v>24739</v>
      </c>
      <c r="G1510" s="15">
        <v>3</v>
      </c>
      <c r="H1510" s="15" t="s">
        <v>6515</v>
      </c>
      <c r="I1510" s="15" t="s">
        <v>6516</v>
      </c>
      <c r="J1510" s="15" t="s">
        <v>6541</v>
      </c>
      <c r="K1510" s="15" t="s">
        <v>2075</v>
      </c>
      <c r="L1510" s="40" t="s">
        <v>6</v>
      </c>
      <c r="M1510" s="39"/>
      <c r="N1510" s="41" t="s">
        <v>2687</v>
      </c>
      <c r="O1510" s="39">
        <v>44057</v>
      </c>
      <c r="P1510" s="40">
        <v>1</v>
      </c>
      <c r="Q1510" s="40">
        <v>2</v>
      </c>
      <c r="R1510" s="40" t="str">
        <f>IFERROR(VLOOKUP(Tabla2[[#This Row],[CONTRATISTA PRNCIPAL]],Hoja1!$L$5:$M$9,2,FALSE),"CJV")</f>
        <v>CJV</v>
      </c>
      <c r="S1510" s="40" t="str">
        <f>IF(Tabla2[[#This Row],[EMPRESA]]=Tabla2[[#This Row],[CONTRATISTA PRNCIPAL]],"Principal","Secundaria")</f>
        <v>Principal</v>
      </c>
      <c r="T1510" s="42">
        <f>IFERROR(1/COUNTIF(Tabla2[CONTRATISTA PRNCIPAL],Tabla2[[#This Row],[CONTRATISTA PRNCIPAL]]),0)</f>
        <v>0.05555555555555555</v>
      </c>
      <c r="U1510" s="43">
        <f>IF(((TODAY()-Tabla2[[#This Row],[FECHA NACIMIENTO]])/365)&lt;18,"Corregir", IF(((TODAY()-Tabla2[[#This Row],[FECHA NACIMIENTO]])/365)&gt;80, "Corregir",ROUNDDOWN(((TODAY()-Tabla2[[#This Row],[FECHA NACIMIENTO]])/365),0)))</f>
        <v>56</v>
      </c>
      <c r="V15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10" s="44" t="str">
        <f>+IF(Tabla2[[#This Row],[Edad]]="Corregir","Corregir","Ok")</f>
        <v>Ok</v>
      </c>
      <c r="X1510" s="42" t="str">
        <f>+IFERROR(VLOOKUP(Tabla2[[#This Row],[DISTRITO SEGÚN DNI]],Hoja1!$A$2:$B$32,2,FALSE),"No")</f>
        <v>No</v>
      </c>
      <c r="Y1510" s="42" t="str">
        <f>IF(OR(LOWER(Tabla2[[#This Row],[GENERO]])="masculino", LOWER(Tabla2[[#This Row],[GENERO]])="femenino"),"OK","Corregir")</f>
        <v>OK</v>
      </c>
      <c r="Z1510" s="42" t="str">
        <f>+IF(Tabla2[[#This Row],[Nro. DNI / CE]]="","Corregir",IF(LEN(Tabla2[[#This Row],[Nro. DNI / CE]])&gt;=8,"OK","Corregir"))</f>
        <v>OK</v>
      </c>
      <c r="AA1510" s="42">
        <f>COUNTIF(Tabla2[APELLIDOS Y NOMBRES],Tabla2[[#This Row],[APELLIDOS Y NOMBRES]])</f>
        <v>1</v>
      </c>
      <c r="AB1510" s="42">
        <f>IF(Tabla2[[#This Row],[Trabajador]]&gt;1,1/Tabla2[[#This Row],[Trabajador]],Tabla2[[#This Row],[Trabajador]])</f>
        <v>1</v>
      </c>
      <c r="AC1510" t="str">
        <f>+IFERROR(IF(Tabla2[[#This Row],[FECHA CESE/BAJA]]="","No Aplica",IF(AND(MONTH(Tabla2[[#This Row],[FECHA CESE/BAJA]])=MONTH(TODAY()-30),YEAR(Tabla2[[#This Row],[FECHA CESE/BAJA]])=YEAR(TODAY())),MONTH(TODAY()-30)&amp;"-"&amp;YEAR(TODAY()),"Borrar")),"No aplica")</f>
        <v>No Aplica</v>
      </c>
      <c r="AD1510" t="str">
        <f>+IFERROR(IF(Tabla2[[#This Row],[FECHA INICIO DE LABORES EN OBRA]]="","No Aplica",IF(AND(MONTH(Tabla2[[#This Row],[FECHA INICIO DE LABORES EN OBRA]])=MONTH(TODAY()-30),YEAR(Tabla2[[#This Row],[FECHA INICIO DE LABORES EN OBRA]])=YEAR(TODAY())),MONTH(TODAY()-30)&amp;"-"&amp;YEAR(TODAY()),"No Aplica")),"No Aplica")</f>
        <v>No Aplica</v>
      </c>
    </row>
    <row r="1511" ht="16.5" customHeight="1" spans="1:30" x14ac:dyDescent="0.25">
      <c r="A1511" s="13" t="s">
        <v>6511</v>
      </c>
      <c r="B1511" s="15" t="s">
        <v>6512</v>
      </c>
      <c r="C1511" s="15" t="s">
        <v>6512</v>
      </c>
      <c r="D1511" s="15" t="s">
        <v>1932</v>
      </c>
      <c r="E1511" s="15" t="s">
        <v>1933</v>
      </c>
      <c r="F1511" s="39">
        <v>30104</v>
      </c>
      <c r="G1511" s="15">
        <v>3</v>
      </c>
      <c r="H1511" s="15" t="s">
        <v>3238</v>
      </c>
      <c r="I1511" s="15" t="s">
        <v>6516</v>
      </c>
      <c r="J1511" s="15" t="s">
        <v>6542</v>
      </c>
      <c r="K1511" s="15" t="s">
        <v>2933</v>
      </c>
      <c r="L1511" s="40" t="s">
        <v>6</v>
      </c>
      <c r="M1511" s="39"/>
      <c r="N1511" s="41" t="s">
        <v>2687</v>
      </c>
      <c r="O1511" s="39">
        <v>44062</v>
      </c>
      <c r="P1511" s="40">
        <v>1</v>
      </c>
      <c r="Q1511" s="40">
        <v>1</v>
      </c>
      <c r="R1511" s="40" t="str">
        <f>IFERROR(VLOOKUP(Tabla2[[#This Row],[CONTRATISTA PRNCIPAL]],Hoja1!$L$5:$M$9,2,FALSE),"CJV")</f>
        <v>CJV</v>
      </c>
      <c r="S1511" s="40" t="str">
        <f>IF(Tabla2[[#This Row],[EMPRESA]]=Tabla2[[#This Row],[CONTRATISTA PRNCIPAL]],"Principal","Secundaria")</f>
        <v>Principal</v>
      </c>
      <c r="T1511" s="42">
        <f>IFERROR(1/COUNTIF(Tabla2[CONTRATISTA PRNCIPAL],Tabla2[[#This Row],[CONTRATISTA PRNCIPAL]]),0)</f>
        <v>0.05555555555555555</v>
      </c>
      <c r="U1511" s="43">
        <f>IF(((TODAY()-Tabla2[[#This Row],[FECHA NACIMIENTO]])/365)&lt;18,"Corregir", IF(((TODAY()-Tabla2[[#This Row],[FECHA NACIMIENTO]])/365)&gt;80, "Corregir",ROUNDDOWN(((TODAY()-Tabla2[[#This Row],[FECHA NACIMIENTO]])/365),0)))</f>
        <v>41</v>
      </c>
      <c r="V15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11" s="44" t="str">
        <f>+IF(Tabla2[[#This Row],[Edad]]="Corregir","Corregir","Ok")</f>
        <v>Ok</v>
      </c>
      <c r="X1511" s="42" t="str">
        <f>+IFERROR(VLOOKUP(Tabla2[[#This Row],[DISTRITO SEGÚN DNI]],Hoja1!$A$2:$B$32,2,FALSE),"No")</f>
        <v>CALLAO</v>
      </c>
      <c r="Y1511" s="42" t="str">
        <f>IF(OR(LOWER(Tabla2[[#This Row],[GENERO]])="masculino", LOWER(Tabla2[[#This Row],[GENERO]])="femenino"),"OK","Corregir")</f>
        <v>OK</v>
      </c>
      <c r="Z1511" s="42" t="str">
        <f>+IF(Tabla2[[#This Row],[Nro. DNI / CE]]="","Corregir",IF(LEN(Tabla2[[#This Row],[Nro. DNI / CE]])&gt;=8,"OK","Corregir"))</f>
        <v>OK</v>
      </c>
      <c r="AA1511" s="42">
        <f>COUNTIF(Tabla2[APELLIDOS Y NOMBRES],Tabla2[[#This Row],[APELLIDOS Y NOMBRES]])</f>
        <v>1</v>
      </c>
      <c r="AB1511" s="42">
        <f>IF(Tabla2[[#This Row],[Trabajador]]&gt;1,1/Tabla2[[#This Row],[Trabajador]],Tabla2[[#This Row],[Trabajador]])</f>
        <v>1</v>
      </c>
      <c r="AC1511" t="str">
        <f>+IFERROR(IF(Tabla2[[#This Row],[FECHA CESE/BAJA]]="","No Aplica",IF(AND(MONTH(Tabla2[[#This Row],[FECHA CESE/BAJA]])=MONTH(TODAY()-30),YEAR(Tabla2[[#This Row],[FECHA CESE/BAJA]])=YEAR(TODAY())),MONTH(TODAY()-30)&amp;"-"&amp;YEAR(TODAY()),"Borrar")),"No aplica")</f>
        <v>No Aplica</v>
      </c>
      <c r="AD1511" t="str">
        <f>+IFERROR(IF(Tabla2[[#This Row],[FECHA INICIO DE LABORES EN OBRA]]="","No Aplica",IF(AND(MONTH(Tabla2[[#This Row],[FECHA INICIO DE LABORES EN OBRA]])=MONTH(TODAY()-30),YEAR(Tabla2[[#This Row],[FECHA INICIO DE LABORES EN OBRA]])=YEAR(TODAY())),MONTH(TODAY()-30)&amp;"-"&amp;YEAR(TODAY()),"No Aplica")),"No Aplica")</f>
        <v>No Aplica</v>
      </c>
    </row>
    <row r="1512" ht="16.5" customHeight="1" spans="1:30" x14ac:dyDescent="0.25">
      <c r="A1512" s="13" t="s">
        <v>6511</v>
      </c>
      <c r="B1512" s="15" t="s">
        <v>6512</v>
      </c>
      <c r="C1512" s="15" t="s">
        <v>6512</v>
      </c>
      <c r="D1512" s="15" t="s">
        <v>1934</v>
      </c>
      <c r="E1512" s="15" t="s">
        <v>1935</v>
      </c>
      <c r="F1512" s="39">
        <v>30965</v>
      </c>
      <c r="G1512" s="15">
        <v>3</v>
      </c>
      <c r="H1512" s="15" t="s">
        <v>6515</v>
      </c>
      <c r="I1512" s="15" t="s">
        <v>6516</v>
      </c>
      <c r="J1512" s="15" t="s">
        <v>6543</v>
      </c>
      <c r="K1512" s="15" t="s">
        <v>2933</v>
      </c>
      <c r="L1512" s="40" t="s">
        <v>6</v>
      </c>
      <c r="M1512" s="39"/>
      <c r="N1512" s="41" t="s">
        <v>2687</v>
      </c>
      <c r="O1512" s="39">
        <v>44214</v>
      </c>
      <c r="P1512" s="40">
        <v>1</v>
      </c>
      <c r="Q1512" s="40">
        <v>1</v>
      </c>
      <c r="R1512" s="40" t="str">
        <f>IFERROR(VLOOKUP(Tabla2[[#This Row],[CONTRATISTA PRNCIPAL]],Hoja1!$L$5:$M$9,2,FALSE),"CJV")</f>
        <v>CJV</v>
      </c>
      <c r="S1512" s="40" t="str">
        <f>IF(Tabla2[[#This Row],[EMPRESA]]=Tabla2[[#This Row],[CONTRATISTA PRNCIPAL]],"Principal","Secundaria")</f>
        <v>Principal</v>
      </c>
      <c r="T1512" s="42">
        <f>IFERROR(1/COUNTIF(Tabla2[CONTRATISTA PRNCIPAL],Tabla2[[#This Row],[CONTRATISTA PRNCIPAL]]),0)</f>
        <v>0.05555555555555555</v>
      </c>
      <c r="U1512" s="43">
        <f>IF(((TODAY()-Tabla2[[#This Row],[FECHA NACIMIENTO]])/365)&lt;18,"Corregir", IF(((TODAY()-Tabla2[[#This Row],[FECHA NACIMIENTO]])/365)&gt;80, "Corregir",ROUNDDOWN(((TODAY()-Tabla2[[#This Row],[FECHA NACIMIENTO]])/365),0)))</f>
        <v>38</v>
      </c>
      <c r="V15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12" s="44" t="str">
        <f>+IF(Tabla2[[#This Row],[Edad]]="Corregir","Corregir","Ok")</f>
        <v>Ok</v>
      </c>
      <c r="X1512" s="42" t="str">
        <f>+IFERROR(VLOOKUP(Tabla2[[#This Row],[DISTRITO SEGÚN DNI]],Hoja1!$A$2:$B$32,2,FALSE),"No")</f>
        <v>CALLAO</v>
      </c>
      <c r="Y1512" s="42" t="str">
        <f>IF(OR(LOWER(Tabla2[[#This Row],[GENERO]])="masculino", LOWER(Tabla2[[#This Row],[GENERO]])="femenino"),"OK","Corregir")</f>
        <v>OK</v>
      </c>
      <c r="Z1512" s="42" t="str">
        <f>+IF(Tabla2[[#This Row],[Nro. DNI / CE]]="","Corregir",IF(LEN(Tabla2[[#This Row],[Nro. DNI / CE]])&gt;=8,"OK","Corregir"))</f>
        <v>OK</v>
      </c>
      <c r="AA1512" s="42">
        <f>COUNTIF(Tabla2[APELLIDOS Y NOMBRES],Tabla2[[#This Row],[APELLIDOS Y NOMBRES]])</f>
        <v>1</v>
      </c>
      <c r="AB1512" s="42">
        <f>IF(Tabla2[[#This Row],[Trabajador]]&gt;1,1/Tabla2[[#This Row],[Trabajador]],Tabla2[[#This Row],[Trabajador]])</f>
        <v>1</v>
      </c>
      <c r="AC1512" t="str">
        <f>+IFERROR(IF(Tabla2[[#This Row],[FECHA CESE/BAJA]]="","No Aplica",IF(AND(MONTH(Tabla2[[#This Row],[FECHA CESE/BAJA]])=MONTH(TODAY()-30),YEAR(Tabla2[[#This Row],[FECHA CESE/BAJA]])=YEAR(TODAY())),MONTH(TODAY()-30)&amp;"-"&amp;YEAR(TODAY()),"Borrar")),"No aplica")</f>
        <v>No Aplica</v>
      </c>
      <c r="AD1512" t="str">
        <f>+IFERROR(IF(Tabla2[[#This Row],[FECHA INICIO DE LABORES EN OBRA]]="","No Aplica",IF(AND(MONTH(Tabla2[[#This Row],[FECHA INICIO DE LABORES EN OBRA]])=MONTH(TODAY()-30),YEAR(Tabla2[[#This Row],[FECHA INICIO DE LABORES EN OBRA]])=YEAR(TODAY())),MONTH(TODAY()-30)&amp;"-"&amp;YEAR(TODAY()),"No Aplica")),"No Aplica")</f>
        <v>No Aplica</v>
      </c>
    </row>
    <row r="1513" ht="16.5" customHeight="1" spans="1:30" x14ac:dyDescent="0.25">
      <c r="A1513" s="13" t="s">
        <v>6511</v>
      </c>
      <c r="B1513" s="15" t="s">
        <v>6512</v>
      </c>
      <c r="C1513" s="15" t="s">
        <v>6512</v>
      </c>
      <c r="D1513" s="15" t="s">
        <v>1936</v>
      </c>
      <c r="E1513" s="15" t="s">
        <v>1937</v>
      </c>
      <c r="F1513" s="39">
        <v>29627</v>
      </c>
      <c r="G1513" s="15">
        <v>3</v>
      </c>
      <c r="H1513" s="15" t="s">
        <v>3238</v>
      </c>
      <c r="I1513" s="15" t="s">
        <v>6516</v>
      </c>
      <c r="J1513" s="15" t="s">
        <v>6544</v>
      </c>
      <c r="K1513" s="15" t="s">
        <v>2802</v>
      </c>
      <c r="L1513" s="40" t="s">
        <v>6</v>
      </c>
      <c r="M1513" s="39"/>
      <c r="N1513" s="41" t="s">
        <v>2687</v>
      </c>
      <c r="O1513" s="39">
        <v>44062</v>
      </c>
      <c r="P1513" s="40">
        <v>1</v>
      </c>
      <c r="Q1513" s="40">
        <v>1</v>
      </c>
      <c r="R1513" s="40" t="str">
        <f>IFERROR(VLOOKUP(Tabla2[[#This Row],[CONTRATISTA PRNCIPAL]],Hoja1!$L$5:$M$9,2,FALSE),"CJV")</f>
        <v>CJV</v>
      </c>
      <c r="S1513" s="40" t="str">
        <f>IF(Tabla2[[#This Row],[EMPRESA]]=Tabla2[[#This Row],[CONTRATISTA PRNCIPAL]],"Principal","Secundaria")</f>
        <v>Principal</v>
      </c>
      <c r="T1513" s="42">
        <f>IFERROR(1/COUNTIF(Tabla2[CONTRATISTA PRNCIPAL],Tabla2[[#This Row],[CONTRATISTA PRNCIPAL]]),0)</f>
        <v>0.05555555555555555</v>
      </c>
      <c r="U1513" s="43">
        <f>IF(((TODAY()-Tabla2[[#This Row],[FECHA NACIMIENTO]])/365)&lt;18,"Corregir", IF(((TODAY()-Tabla2[[#This Row],[FECHA NACIMIENTO]])/365)&gt;80, "Corregir",ROUNDDOWN(((TODAY()-Tabla2[[#This Row],[FECHA NACIMIENTO]])/365),0)))</f>
        <v>42</v>
      </c>
      <c r="V15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13" s="44" t="str">
        <f>+IF(Tabla2[[#This Row],[Edad]]="Corregir","Corregir","Ok")</f>
        <v>Ok</v>
      </c>
      <c r="X1513" s="42" t="str">
        <f>+IFERROR(VLOOKUP(Tabla2[[#This Row],[DISTRITO SEGÚN DNI]],Hoja1!$A$2:$B$32,2,FALSE),"No")</f>
        <v>CALLAO</v>
      </c>
      <c r="Y1513" s="42" t="str">
        <f>IF(OR(LOWER(Tabla2[[#This Row],[GENERO]])="masculino", LOWER(Tabla2[[#This Row],[GENERO]])="femenino"),"OK","Corregir")</f>
        <v>OK</v>
      </c>
      <c r="Z1513" s="42" t="str">
        <f>+IF(Tabla2[[#This Row],[Nro. DNI / CE]]="","Corregir",IF(LEN(Tabla2[[#This Row],[Nro. DNI / CE]])&gt;=8,"OK","Corregir"))</f>
        <v>OK</v>
      </c>
      <c r="AA1513" s="42">
        <f>COUNTIF(Tabla2[APELLIDOS Y NOMBRES],Tabla2[[#This Row],[APELLIDOS Y NOMBRES]])</f>
        <v>1</v>
      </c>
      <c r="AB1513" s="42">
        <f>IF(Tabla2[[#This Row],[Trabajador]]&gt;1,1/Tabla2[[#This Row],[Trabajador]],Tabla2[[#This Row],[Trabajador]])</f>
        <v>1</v>
      </c>
      <c r="AC1513" t="str">
        <f>+IFERROR(IF(Tabla2[[#This Row],[FECHA CESE/BAJA]]="","No Aplica",IF(AND(MONTH(Tabla2[[#This Row],[FECHA CESE/BAJA]])=MONTH(TODAY()-30),YEAR(Tabla2[[#This Row],[FECHA CESE/BAJA]])=YEAR(TODAY())),MONTH(TODAY()-30)&amp;"-"&amp;YEAR(TODAY()),"Borrar")),"No aplica")</f>
        <v>No Aplica</v>
      </c>
      <c r="AD1513" t="str">
        <f>+IFERROR(IF(Tabla2[[#This Row],[FECHA INICIO DE LABORES EN OBRA]]="","No Aplica",IF(AND(MONTH(Tabla2[[#This Row],[FECHA INICIO DE LABORES EN OBRA]])=MONTH(TODAY()-30),YEAR(Tabla2[[#This Row],[FECHA INICIO DE LABORES EN OBRA]])=YEAR(TODAY())),MONTH(TODAY()-30)&amp;"-"&amp;YEAR(TODAY()),"No Aplica")),"No Aplica")</f>
        <v>No Aplica</v>
      </c>
    </row>
    <row r="1514" ht="16.5" customHeight="1" spans="1:30" x14ac:dyDescent="0.25">
      <c r="A1514" s="13" t="s">
        <v>6511</v>
      </c>
      <c r="B1514" s="15" t="s">
        <v>6512</v>
      </c>
      <c r="C1514" s="15" t="s">
        <v>6512</v>
      </c>
      <c r="D1514" s="15" t="s">
        <v>1938</v>
      </c>
      <c r="E1514" s="15" t="s">
        <v>1939</v>
      </c>
      <c r="F1514" s="39">
        <v>27725</v>
      </c>
      <c r="G1514" s="15">
        <v>3</v>
      </c>
      <c r="H1514" s="15" t="s">
        <v>6515</v>
      </c>
      <c r="I1514" s="15" t="s">
        <v>6516</v>
      </c>
      <c r="J1514" s="15" t="s">
        <v>6545</v>
      </c>
      <c r="K1514" s="15" t="s">
        <v>2802</v>
      </c>
      <c r="L1514" s="40" t="s">
        <v>6</v>
      </c>
      <c r="M1514" s="39"/>
      <c r="N1514" s="41" t="s">
        <v>2687</v>
      </c>
      <c r="O1514" s="39">
        <v>44214</v>
      </c>
      <c r="P1514" s="40">
        <v>1</v>
      </c>
      <c r="Q1514" s="40">
        <v>1</v>
      </c>
      <c r="R1514" s="40" t="str">
        <f>IFERROR(VLOOKUP(Tabla2[[#This Row],[CONTRATISTA PRNCIPAL]],Hoja1!$L$5:$M$9,2,FALSE),"CJV")</f>
        <v>CJV</v>
      </c>
      <c r="S1514" s="40" t="str">
        <f>IF(Tabla2[[#This Row],[EMPRESA]]=Tabla2[[#This Row],[CONTRATISTA PRNCIPAL]],"Principal","Secundaria")</f>
        <v>Principal</v>
      </c>
      <c r="T1514" s="42">
        <f>IFERROR(1/COUNTIF(Tabla2[CONTRATISTA PRNCIPAL],Tabla2[[#This Row],[CONTRATISTA PRNCIPAL]]),0)</f>
        <v>0.05555555555555555</v>
      </c>
      <c r="U1514" s="43">
        <f>IF(((TODAY()-Tabla2[[#This Row],[FECHA NACIMIENTO]])/365)&lt;18,"Corregir", IF(((TODAY()-Tabla2[[#This Row],[FECHA NACIMIENTO]])/365)&gt;80, "Corregir",ROUNDDOWN(((TODAY()-Tabla2[[#This Row],[FECHA NACIMIENTO]])/365),0)))</f>
        <v>47</v>
      </c>
      <c r="V15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14" s="44" t="str">
        <f>+IF(Tabla2[[#This Row],[Edad]]="Corregir","Corregir","Ok")</f>
        <v>Ok</v>
      </c>
      <c r="X1514" s="42" t="str">
        <f>+IFERROR(VLOOKUP(Tabla2[[#This Row],[DISTRITO SEGÚN DNI]],Hoja1!$A$2:$B$32,2,FALSE),"No")</f>
        <v>CALLAO</v>
      </c>
      <c r="Y1514" s="42" t="str">
        <f>IF(OR(LOWER(Tabla2[[#This Row],[GENERO]])="masculino", LOWER(Tabla2[[#This Row],[GENERO]])="femenino"),"OK","Corregir")</f>
        <v>OK</v>
      </c>
      <c r="Z1514" s="42" t="str">
        <f>+IF(Tabla2[[#This Row],[Nro. DNI / CE]]="","Corregir",IF(LEN(Tabla2[[#This Row],[Nro. DNI / CE]])&gt;=8,"OK","Corregir"))</f>
        <v>OK</v>
      </c>
      <c r="AA1514" s="42">
        <f>COUNTIF(Tabla2[APELLIDOS Y NOMBRES],Tabla2[[#This Row],[APELLIDOS Y NOMBRES]])</f>
        <v>1</v>
      </c>
      <c r="AB1514" s="42">
        <f>IF(Tabla2[[#This Row],[Trabajador]]&gt;1,1/Tabla2[[#This Row],[Trabajador]],Tabla2[[#This Row],[Trabajador]])</f>
        <v>1</v>
      </c>
      <c r="AC1514" t="str">
        <f>+IFERROR(IF(Tabla2[[#This Row],[FECHA CESE/BAJA]]="","No Aplica",IF(AND(MONTH(Tabla2[[#This Row],[FECHA CESE/BAJA]])=MONTH(TODAY()-30),YEAR(Tabla2[[#This Row],[FECHA CESE/BAJA]])=YEAR(TODAY())),MONTH(TODAY()-30)&amp;"-"&amp;YEAR(TODAY()),"Borrar")),"No aplica")</f>
        <v>No Aplica</v>
      </c>
      <c r="AD1514" t="str">
        <f>+IFERROR(IF(Tabla2[[#This Row],[FECHA INICIO DE LABORES EN OBRA]]="","No Aplica",IF(AND(MONTH(Tabla2[[#This Row],[FECHA INICIO DE LABORES EN OBRA]])=MONTH(TODAY()-30),YEAR(Tabla2[[#This Row],[FECHA INICIO DE LABORES EN OBRA]])=YEAR(TODAY())),MONTH(TODAY()-30)&amp;"-"&amp;YEAR(TODAY()),"No Aplica")),"No Aplica")</f>
        <v>No Aplica</v>
      </c>
    </row>
    <row r="1515" ht="16.5" customHeight="1" spans="1:30" x14ac:dyDescent="0.25">
      <c r="A1515" s="13" t="s">
        <v>6511</v>
      </c>
      <c r="B1515" s="15" t="s">
        <v>6512</v>
      </c>
      <c r="C1515" s="15" t="s">
        <v>6512</v>
      </c>
      <c r="D1515" s="15" t="s">
        <v>1940</v>
      </c>
      <c r="E1515" s="15" t="s">
        <v>1941</v>
      </c>
      <c r="F1515" s="39">
        <v>33397</v>
      </c>
      <c r="G1515" s="15">
        <v>3</v>
      </c>
      <c r="H1515" s="15" t="s">
        <v>3238</v>
      </c>
      <c r="I1515" s="15" t="s">
        <v>6516</v>
      </c>
      <c r="J1515" s="15" t="s">
        <v>6546</v>
      </c>
      <c r="K1515" s="15" t="s">
        <v>2802</v>
      </c>
      <c r="L1515" s="40" t="s">
        <v>6</v>
      </c>
      <c r="M1515" s="39"/>
      <c r="N1515" s="41" t="s">
        <v>2687</v>
      </c>
      <c r="O1515" s="39">
        <v>44214</v>
      </c>
      <c r="P1515" s="40">
        <v>1</v>
      </c>
      <c r="Q1515" s="40">
        <v>1</v>
      </c>
      <c r="R1515" s="40" t="str">
        <f>IFERROR(VLOOKUP(Tabla2[[#This Row],[CONTRATISTA PRNCIPAL]],Hoja1!$L$5:$M$9,2,FALSE),"CJV")</f>
        <v>CJV</v>
      </c>
      <c r="S1515" s="40" t="str">
        <f>IF(Tabla2[[#This Row],[EMPRESA]]=Tabla2[[#This Row],[CONTRATISTA PRNCIPAL]],"Principal","Secundaria")</f>
        <v>Principal</v>
      </c>
      <c r="T1515" s="42">
        <f>IFERROR(1/COUNTIF(Tabla2[CONTRATISTA PRNCIPAL],Tabla2[[#This Row],[CONTRATISTA PRNCIPAL]]),0)</f>
        <v>0.05555555555555555</v>
      </c>
      <c r="U1515" s="43">
        <f>IF(((TODAY()-Tabla2[[#This Row],[FECHA NACIMIENTO]])/365)&lt;18,"Corregir", IF(((TODAY()-Tabla2[[#This Row],[FECHA NACIMIENTO]])/365)&gt;80, "Corregir",ROUNDDOWN(((TODAY()-Tabla2[[#This Row],[FECHA NACIMIENTO]])/365),0)))</f>
        <v>32</v>
      </c>
      <c r="V15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15" s="44" t="str">
        <f>+IF(Tabla2[[#This Row],[Edad]]="Corregir","Corregir","Ok")</f>
        <v>Ok</v>
      </c>
      <c r="X1515" s="42" t="str">
        <f>+IFERROR(VLOOKUP(Tabla2[[#This Row],[DISTRITO SEGÚN DNI]],Hoja1!$A$2:$B$32,2,FALSE),"No")</f>
        <v>CALLAO</v>
      </c>
      <c r="Y1515" s="42" t="str">
        <f>IF(OR(LOWER(Tabla2[[#This Row],[GENERO]])="masculino", LOWER(Tabla2[[#This Row],[GENERO]])="femenino"),"OK","Corregir")</f>
        <v>OK</v>
      </c>
      <c r="Z1515" s="42" t="str">
        <f>+IF(Tabla2[[#This Row],[Nro. DNI / CE]]="","Corregir",IF(LEN(Tabla2[[#This Row],[Nro. DNI / CE]])&gt;=8,"OK","Corregir"))</f>
        <v>OK</v>
      </c>
      <c r="AA1515" s="42">
        <f>COUNTIF(Tabla2[APELLIDOS Y NOMBRES],Tabla2[[#This Row],[APELLIDOS Y NOMBRES]])</f>
        <v>1</v>
      </c>
      <c r="AB1515" s="42">
        <f>IF(Tabla2[[#This Row],[Trabajador]]&gt;1,1/Tabla2[[#This Row],[Trabajador]],Tabla2[[#This Row],[Trabajador]])</f>
        <v>1</v>
      </c>
      <c r="AC1515" t="str">
        <f>+IFERROR(IF(Tabla2[[#This Row],[FECHA CESE/BAJA]]="","No Aplica",IF(AND(MONTH(Tabla2[[#This Row],[FECHA CESE/BAJA]])=MONTH(TODAY()-30),YEAR(Tabla2[[#This Row],[FECHA CESE/BAJA]])=YEAR(TODAY())),MONTH(TODAY()-30)&amp;"-"&amp;YEAR(TODAY()),"Borrar")),"No aplica")</f>
        <v>No Aplica</v>
      </c>
      <c r="AD1515" t="str">
        <f>+IFERROR(IF(Tabla2[[#This Row],[FECHA INICIO DE LABORES EN OBRA]]="","No Aplica",IF(AND(MONTH(Tabla2[[#This Row],[FECHA INICIO DE LABORES EN OBRA]])=MONTH(TODAY()-30),YEAR(Tabla2[[#This Row],[FECHA INICIO DE LABORES EN OBRA]])=YEAR(TODAY())),MONTH(TODAY()-30)&amp;"-"&amp;YEAR(TODAY()),"No Aplica")),"No Aplica")</f>
        <v>No Aplica</v>
      </c>
    </row>
    <row r="1516" ht="16.5" customHeight="1" spans="1:30" x14ac:dyDescent="0.25">
      <c r="A1516" s="13" t="s">
        <v>6511</v>
      </c>
      <c r="B1516" s="15" t="s">
        <v>6512</v>
      </c>
      <c r="C1516" s="15" t="s">
        <v>6512</v>
      </c>
      <c r="D1516" s="15" t="s">
        <v>1942</v>
      </c>
      <c r="E1516" s="15" t="s">
        <v>1943</v>
      </c>
      <c r="F1516" s="39">
        <v>27505</v>
      </c>
      <c r="G1516" s="15">
        <v>3</v>
      </c>
      <c r="H1516" s="15" t="s">
        <v>3238</v>
      </c>
      <c r="I1516" s="15" t="s">
        <v>6516</v>
      </c>
      <c r="J1516" s="15" t="s">
        <v>6547</v>
      </c>
      <c r="K1516" s="15" t="s">
        <v>2802</v>
      </c>
      <c r="L1516" s="40" t="s">
        <v>6</v>
      </c>
      <c r="M1516" s="39"/>
      <c r="N1516" s="41" t="s">
        <v>2687</v>
      </c>
      <c r="O1516" s="39">
        <v>43775</v>
      </c>
      <c r="P1516" s="40">
        <v>1</v>
      </c>
      <c r="Q1516" s="40">
        <v>1</v>
      </c>
      <c r="R1516" s="40" t="str">
        <f>IFERROR(VLOOKUP(Tabla2[[#This Row],[CONTRATISTA PRNCIPAL]],Hoja1!$L$5:$M$9,2,FALSE),"CJV")</f>
        <v>CJV</v>
      </c>
      <c r="S1516" s="40" t="str">
        <f>IF(Tabla2[[#This Row],[EMPRESA]]=Tabla2[[#This Row],[CONTRATISTA PRNCIPAL]],"Principal","Secundaria")</f>
        <v>Principal</v>
      </c>
      <c r="T1516" s="42">
        <f>IFERROR(1/COUNTIF(Tabla2[CONTRATISTA PRNCIPAL],Tabla2[[#This Row],[CONTRATISTA PRNCIPAL]]),0)</f>
        <v>0.05555555555555555</v>
      </c>
      <c r="U1516" s="43">
        <f>IF(((TODAY()-Tabla2[[#This Row],[FECHA NACIMIENTO]])/365)&lt;18,"Corregir", IF(((TODAY()-Tabla2[[#This Row],[FECHA NACIMIENTO]])/365)&gt;80, "Corregir",ROUNDDOWN(((TODAY()-Tabla2[[#This Row],[FECHA NACIMIENTO]])/365),0)))</f>
        <v>48</v>
      </c>
      <c r="V15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16" s="44" t="str">
        <f>+IF(Tabla2[[#This Row],[Edad]]="Corregir","Corregir","Ok")</f>
        <v>Ok</v>
      </c>
      <c r="X1516" s="42" t="str">
        <f>+IFERROR(VLOOKUP(Tabla2[[#This Row],[DISTRITO SEGÚN DNI]],Hoja1!$A$2:$B$32,2,FALSE),"No")</f>
        <v>CALLAO</v>
      </c>
      <c r="Y1516" s="42" t="str">
        <f>IF(OR(LOWER(Tabla2[[#This Row],[GENERO]])="masculino", LOWER(Tabla2[[#This Row],[GENERO]])="femenino"),"OK","Corregir")</f>
        <v>OK</v>
      </c>
      <c r="Z1516" s="42" t="str">
        <f>+IF(Tabla2[[#This Row],[Nro. DNI / CE]]="","Corregir",IF(LEN(Tabla2[[#This Row],[Nro. DNI / CE]])&gt;=8,"OK","Corregir"))</f>
        <v>OK</v>
      </c>
      <c r="AA1516" s="42">
        <f>COUNTIF(Tabla2[APELLIDOS Y NOMBRES],Tabla2[[#This Row],[APELLIDOS Y NOMBRES]])</f>
        <v>1</v>
      </c>
      <c r="AB1516" s="42">
        <f>IF(Tabla2[[#This Row],[Trabajador]]&gt;1,1/Tabla2[[#This Row],[Trabajador]],Tabla2[[#This Row],[Trabajador]])</f>
        <v>1</v>
      </c>
      <c r="AC1516" t="str">
        <f>+IFERROR(IF(Tabla2[[#This Row],[FECHA CESE/BAJA]]="","No Aplica",IF(AND(MONTH(Tabla2[[#This Row],[FECHA CESE/BAJA]])=MONTH(TODAY()-30),YEAR(Tabla2[[#This Row],[FECHA CESE/BAJA]])=YEAR(TODAY())),MONTH(TODAY()-30)&amp;"-"&amp;YEAR(TODAY()),"Borrar")),"No aplica")</f>
        <v>No Aplica</v>
      </c>
      <c r="AD1516" t="str">
        <f>+IFERROR(IF(Tabla2[[#This Row],[FECHA INICIO DE LABORES EN OBRA]]="","No Aplica",IF(AND(MONTH(Tabla2[[#This Row],[FECHA INICIO DE LABORES EN OBRA]])=MONTH(TODAY()-30),YEAR(Tabla2[[#This Row],[FECHA INICIO DE LABORES EN OBRA]])=YEAR(TODAY())),MONTH(TODAY()-30)&amp;"-"&amp;YEAR(TODAY()),"No Aplica")),"No Aplica")</f>
        <v>No Aplica</v>
      </c>
    </row>
    <row r="1517" ht="16.5" customHeight="1" spans="1:30" x14ac:dyDescent="0.25">
      <c r="A1517" s="13" t="s">
        <v>6511</v>
      </c>
      <c r="B1517" s="15" t="s">
        <v>6512</v>
      </c>
      <c r="C1517" s="15" t="s">
        <v>6512</v>
      </c>
      <c r="D1517" s="15">
        <v>41699122</v>
      </c>
      <c r="E1517" s="15" t="s">
        <v>6548</v>
      </c>
      <c r="F1517" s="39">
        <v>30298</v>
      </c>
      <c r="G1517" s="15">
        <v>3</v>
      </c>
      <c r="H1517" s="15" t="s">
        <v>3238</v>
      </c>
      <c r="I1517" s="15" t="s">
        <v>6516</v>
      </c>
      <c r="J1517" s="15" t="s">
        <v>6549</v>
      </c>
      <c r="K1517" s="15" t="s">
        <v>2701</v>
      </c>
      <c r="L1517" s="40" t="s">
        <v>6</v>
      </c>
      <c r="M1517" s="39"/>
      <c r="N1517" s="41" t="s">
        <v>2687</v>
      </c>
      <c r="O1517" s="39">
        <v>44958</v>
      </c>
      <c r="P1517" s="40">
        <v>1</v>
      </c>
      <c r="Q1517" s="40">
        <v>2</v>
      </c>
      <c r="R1517" s="40" t="str">
        <f>IFERROR(VLOOKUP(Tabla2[[#This Row],[CONTRATISTA PRNCIPAL]],Hoja1!$L$5:$M$9,2,FALSE),"CJV")</f>
        <v>CJV</v>
      </c>
      <c r="S1517" s="40" t="str">
        <f>IF(Tabla2[[#This Row],[EMPRESA]]=Tabla2[[#This Row],[CONTRATISTA PRNCIPAL]],"Principal","Secundaria")</f>
        <v>Principal</v>
      </c>
      <c r="T1517" s="42">
        <f>IFERROR(1/COUNTIF(Tabla2[CONTRATISTA PRNCIPAL],Tabla2[[#This Row],[CONTRATISTA PRNCIPAL]]),0)</f>
        <v>0.05555555555555555</v>
      </c>
      <c r="U1517" s="43">
        <f>IF(((TODAY()-Tabla2[[#This Row],[FECHA NACIMIENTO]])/365)&lt;18,"Corregir", IF(((TODAY()-Tabla2[[#This Row],[FECHA NACIMIENTO]])/365)&gt;80, "Corregir",ROUNDDOWN(((TODAY()-Tabla2[[#This Row],[FECHA NACIMIENTO]])/365),0)))</f>
        <v>40</v>
      </c>
      <c r="V15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17" s="44" t="str">
        <f>+IF(Tabla2[[#This Row],[Edad]]="Corregir","Corregir","Ok")</f>
        <v>Ok</v>
      </c>
      <c r="X1517" s="42" t="str">
        <f>+IFERROR(VLOOKUP(Tabla2[[#This Row],[DISTRITO SEGÚN DNI]],Hoja1!$A$2:$B$32,2,FALSE),"No")</f>
        <v>No</v>
      </c>
      <c r="Y1517" s="42" t="str">
        <f>IF(OR(LOWER(Tabla2[[#This Row],[GENERO]])="masculino", LOWER(Tabla2[[#This Row],[GENERO]])="femenino"),"OK","Corregir")</f>
        <v>OK</v>
      </c>
      <c r="Z1517" s="42" t="str">
        <f>+IF(Tabla2[[#This Row],[Nro. DNI / CE]]="","Corregir",IF(LEN(Tabla2[[#This Row],[Nro. DNI / CE]])&gt;=8,"OK","Corregir"))</f>
        <v>OK</v>
      </c>
      <c r="AA1517" s="42">
        <f>COUNTIF(Tabla2[APELLIDOS Y NOMBRES],Tabla2[[#This Row],[APELLIDOS Y NOMBRES]])</f>
        <v>1</v>
      </c>
      <c r="AB1517" s="42">
        <f>IF(Tabla2[[#This Row],[Trabajador]]&gt;1,1/Tabla2[[#This Row],[Trabajador]],Tabla2[[#This Row],[Trabajador]])</f>
        <v>1</v>
      </c>
      <c r="AC1517" t="str">
        <f>+IFERROR(IF(Tabla2[[#This Row],[FECHA CESE/BAJA]]="","No Aplica",IF(AND(MONTH(Tabla2[[#This Row],[FECHA CESE/BAJA]])=MONTH(TODAY()-30),YEAR(Tabla2[[#This Row],[FECHA CESE/BAJA]])=YEAR(TODAY())),MONTH(TODAY()-30)&amp;"-"&amp;YEAR(TODAY()),"Borrar")),"No aplica")</f>
        <v>No Aplica</v>
      </c>
      <c r="AD1517" t="str">
        <f>+IFERROR(IF(Tabla2[[#This Row],[FECHA INICIO DE LABORES EN OBRA]]="","No Aplica",IF(AND(MONTH(Tabla2[[#This Row],[FECHA INICIO DE LABORES EN OBRA]])=MONTH(TODAY()-30),YEAR(Tabla2[[#This Row],[FECHA INICIO DE LABORES EN OBRA]])=YEAR(TODAY())),MONTH(TODAY()-30)&amp;"-"&amp;YEAR(TODAY()),"No Aplica")),"No Aplica")</f>
        <v>No Aplica</v>
      </c>
    </row>
    <row r="1518" ht="16.5" customHeight="1" spans="1:30" x14ac:dyDescent="0.25">
      <c r="A1518" s="13" t="s">
        <v>6511</v>
      </c>
      <c r="B1518" s="15" t="s">
        <v>6512</v>
      </c>
      <c r="C1518" s="15" t="s">
        <v>6512</v>
      </c>
      <c r="D1518" s="15" t="s">
        <v>6550</v>
      </c>
      <c r="E1518" s="15" t="s">
        <v>6551</v>
      </c>
      <c r="F1518" s="39">
        <v>27838</v>
      </c>
      <c r="G1518" s="15">
        <v>3</v>
      </c>
      <c r="H1518" s="15" t="s">
        <v>3238</v>
      </c>
      <c r="I1518" s="15" t="s">
        <v>6516</v>
      </c>
      <c r="J1518" s="15" t="s">
        <v>6552</v>
      </c>
      <c r="K1518" s="15" t="s">
        <v>6528</v>
      </c>
      <c r="L1518" s="40" t="s">
        <v>6</v>
      </c>
      <c r="M1518" s="39"/>
      <c r="N1518" s="41" t="s">
        <v>2687</v>
      </c>
      <c r="O1518" s="39">
        <v>44958</v>
      </c>
      <c r="P1518" s="40">
        <v>1</v>
      </c>
      <c r="Q1518" s="40">
        <v>2</v>
      </c>
      <c r="R1518" s="40" t="str">
        <f>IFERROR(VLOOKUP(Tabla2[[#This Row],[CONTRATISTA PRNCIPAL]],Hoja1!$L$5:$M$9,2,FALSE),"CJV")</f>
        <v>CJV</v>
      </c>
      <c r="S1518" s="40" t="str">
        <f>IF(Tabla2[[#This Row],[EMPRESA]]=Tabla2[[#This Row],[CONTRATISTA PRNCIPAL]],"Principal","Secundaria")</f>
        <v>Principal</v>
      </c>
      <c r="T1518" s="42">
        <f>IFERROR(1/COUNTIF(Tabla2[CONTRATISTA PRNCIPAL],Tabla2[[#This Row],[CONTRATISTA PRNCIPAL]]),0)</f>
        <v>0.05555555555555555</v>
      </c>
      <c r="U1518" s="43">
        <f>IF(((TODAY()-Tabla2[[#This Row],[FECHA NACIMIENTO]])/365)&lt;18,"Corregir", IF(((TODAY()-Tabla2[[#This Row],[FECHA NACIMIENTO]])/365)&gt;80, "Corregir",ROUNDDOWN(((TODAY()-Tabla2[[#This Row],[FECHA NACIMIENTO]])/365),0)))</f>
        <v>47</v>
      </c>
      <c r="V15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18" s="44" t="str">
        <f>+IF(Tabla2[[#This Row],[Edad]]="Corregir","Corregir","Ok")</f>
        <v>Ok</v>
      </c>
      <c r="X1518" s="42" t="str">
        <f>+IFERROR(VLOOKUP(Tabla2[[#This Row],[DISTRITO SEGÚN DNI]],Hoja1!$A$2:$B$32,2,FALSE),"No")</f>
        <v>No</v>
      </c>
      <c r="Y1518" s="42" t="str">
        <f>IF(OR(LOWER(Tabla2[[#This Row],[GENERO]])="masculino", LOWER(Tabla2[[#This Row],[GENERO]])="femenino"),"OK","Corregir")</f>
        <v>OK</v>
      </c>
      <c r="Z1518" s="42" t="str">
        <f>+IF(Tabla2[[#This Row],[Nro. DNI / CE]]="","Corregir",IF(LEN(Tabla2[[#This Row],[Nro. DNI / CE]])&gt;=8,"OK","Corregir"))</f>
        <v>OK</v>
      </c>
      <c r="AA1518" s="42">
        <f>COUNTIF(Tabla2[APELLIDOS Y NOMBRES],Tabla2[[#This Row],[APELLIDOS Y NOMBRES]])</f>
        <v>1</v>
      </c>
      <c r="AB1518" s="42">
        <f>IF(Tabla2[[#This Row],[Trabajador]]&gt;1,1/Tabla2[[#This Row],[Trabajador]],Tabla2[[#This Row],[Trabajador]])</f>
        <v>1</v>
      </c>
      <c r="AC1518" t="str">
        <f>+IFERROR(IF(Tabla2[[#This Row],[FECHA CESE/BAJA]]="","No Aplica",IF(AND(MONTH(Tabla2[[#This Row],[FECHA CESE/BAJA]])=MONTH(TODAY()-30),YEAR(Tabla2[[#This Row],[FECHA CESE/BAJA]])=YEAR(TODAY())),MONTH(TODAY()-30)&amp;"-"&amp;YEAR(TODAY()),"Borrar")),"No aplica")</f>
        <v>No Aplica</v>
      </c>
      <c r="AD1518" t="str">
        <f>+IFERROR(IF(Tabla2[[#This Row],[FECHA INICIO DE LABORES EN OBRA]]="","No Aplica",IF(AND(MONTH(Tabla2[[#This Row],[FECHA INICIO DE LABORES EN OBRA]])=MONTH(TODAY()-30),YEAR(Tabla2[[#This Row],[FECHA INICIO DE LABORES EN OBRA]])=YEAR(TODAY())),MONTH(TODAY()-30)&amp;"-"&amp;YEAR(TODAY()),"No Aplica")),"No Aplica")</f>
        <v>No Aplica</v>
      </c>
    </row>
    <row r="1519" ht="16.5" customHeight="1" spans="1:30" x14ac:dyDescent="0.25">
      <c r="A1519" s="13" t="s">
        <v>6511</v>
      </c>
      <c r="B1519" s="15" t="s">
        <v>6512</v>
      </c>
      <c r="C1519" s="15" t="s">
        <v>6512</v>
      </c>
      <c r="D1519" s="15">
        <v>46617232</v>
      </c>
      <c r="E1519" s="15" t="s">
        <v>1944</v>
      </c>
      <c r="F1519" s="39">
        <v>33198</v>
      </c>
      <c r="G1519" s="15">
        <v>3</v>
      </c>
      <c r="H1519" s="15" t="s">
        <v>3238</v>
      </c>
      <c r="I1519" s="15" t="s">
        <v>6516</v>
      </c>
      <c r="J1519" s="15" t="s">
        <v>6553</v>
      </c>
      <c r="K1519" s="15" t="s">
        <v>2933</v>
      </c>
      <c r="L1519" s="40" t="s">
        <v>6</v>
      </c>
      <c r="M1519" s="39"/>
      <c r="N1519" s="41" t="s">
        <v>2687</v>
      </c>
      <c r="O1519" s="39">
        <v>45036</v>
      </c>
      <c r="P1519" s="40">
        <v>1</v>
      </c>
      <c r="Q1519" s="40">
        <v>1</v>
      </c>
      <c r="R1519" s="40" t="str">
        <f>IFERROR(VLOOKUP(Tabla2[[#This Row],[CONTRATISTA PRNCIPAL]],Hoja1!$L$5:$M$9,2,FALSE),"CJV")</f>
        <v>CJV</v>
      </c>
      <c r="S1519" s="40" t="str">
        <f>IF(Tabla2[[#This Row],[EMPRESA]]=Tabla2[[#This Row],[CONTRATISTA PRNCIPAL]],"Principal","Secundaria")</f>
        <v>Principal</v>
      </c>
      <c r="T1519" s="42">
        <f>IFERROR(1/COUNTIF(Tabla2[CONTRATISTA PRNCIPAL],Tabla2[[#This Row],[CONTRATISTA PRNCIPAL]]),0)</f>
        <v>0.05555555555555555</v>
      </c>
      <c r="U1519" s="43">
        <f>IF(((TODAY()-Tabla2[[#This Row],[FECHA NACIMIENTO]])/365)&lt;18,"Corregir", IF(((TODAY()-Tabla2[[#This Row],[FECHA NACIMIENTO]])/365)&gt;80, "Corregir",ROUNDDOWN(((TODAY()-Tabla2[[#This Row],[FECHA NACIMIENTO]])/365),0)))</f>
        <v>32</v>
      </c>
      <c r="V15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19" s="44" t="str">
        <f>+IF(Tabla2[[#This Row],[Edad]]="Corregir","Corregir","Ok")</f>
        <v>Ok</v>
      </c>
      <c r="X1519" s="42" t="str">
        <f>+IFERROR(VLOOKUP(Tabla2[[#This Row],[DISTRITO SEGÚN DNI]],Hoja1!$A$2:$B$32,2,FALSE),"No")</f>
        <v>CALLAO</v>
      </c>
      <c r="Y1519" s="42" t="str">
        <f>IF(OR(LOWER(Tabla2[[#This Row],[GENERO]])="masculino", LOWER(Tabla2[[#This Row],[GENERO]])="femenino"),"OK","Corregir")</f>
        <v>OK</v>
      </c>
      <c r="Z1519" s="42" t="str">
        <f>+IF(Tabla2[[#This Row],[Nro. DNI / CE]]="","Corregir",IF(LEN(Tabla2[[#This Row],[Nro. DNI / CE]])&gt;=8,"OK","Corregir"))</f>
        <v>OK</v>
      </c>
      <c r="AA1519" s="42">
        <f>COUNTIF(Tabla2[APELLIDOS Y NOMBRES],Tabla2[[#This Row],[APELLIDOS Y NOMBRES]])</f>
        <v>1</v>
      </c>
      <c r="AB1519" s="42">
        <f>IF(Tabla2[[#This Row],[Trabajador]]&gt;1,1/Tabla2[[#This Row],[Trabajador]],Tabla2[[#This Row],[Trabajador]])</f>
        <v>1</v>
      </c>
      <c r="AC1519" t="str">
        <f>+IFERROR(IF(Tabla2[[#This Row],[FECHA CESE/BAJA]]="","No Aplica",IF(AND(MONTH(Tabla2[[#This Row],[FECHA CESE/BAJA]])=MONTH(TODAY()-30),YEAR(Tabla2[[#This Row],[FECHA CESE/BAJA]])=YEAR(TODAY())),MONTH(TODAY()-30)&amp;"-"&amp;YEAR(TODAY()),"Borrar")),"No aplica")</f>
        <v>No Aplica</v>
      </c>
      <c r="AD1519" t="str">
        <f>+IFERROR(IF(Tabla2[[#This Row],[FECHA INICIO DE LABORES EN OBRA]]="","No Aplica",IF(AND(MONTH(Tabla2[[#This Row],[FECHA INICIO DE LABORES EN OBRA]])=MONTH(TODAY()-30),YEAR(Tabla2[[#This Row],[FECHA INICIO DE LABORES EN OBRA]])=YEAR(TODAY())),MONTH(TODAY()-30)&amp;"-"&amp;YEAR(TODAY()),"No Aplica")),"No Aplica")</f>
        <v>No Aplica</v>
      </c>
    </row>
    <row r="1520" ht="16.5" customHeight="1" spans="1:30" x14ac:dyDescent="0.25">
      <c r="A1520" s="13">
        <v>20550487200</v>
      </c>
      <c r="B1520" s="15" t="s">
        <v>6554</v>
      </c>
      <c r="C1520" s="15" t="s">
        <v>6554</v>
      </c>
      <c r="D1520" s="15">
        <v>77281673</v>
      </c>
      <c r="E1520" s="15" t="s">
        <v>223</v>
      </c>
      <c r="F1520" s="39" t="s">
        <v>6555</v>
      </c>
      <c r="G1520" s="15">
        <v>1</v>
      </c>
      <c r="H1520" s="15" t="s">
        <v>6556</v>
      </c>
      <c r="I1520" s="15" t="s">
        <v>6557</v>
      </c>
      <c r="J1520" s="15" t="s">
        <v>6558</v>
      </c>
      <c r="K1520" s="15" t="s">
        <v>22</v>
      </c>
      <c r="L1520" s="40" t="s">
        <v>6</v>
      </c>
      <c r="M1520" s="39"/>
      <c r="N1520" s="41" t="s">
        <v>2098</v>
      </c>
      <c r="O1520" s="39">
        <v>45035</v>
      </c>
      <c r="P1520" s="40">
        <v>1</v>
      </c>
      <c r="Q1520" s="40">
        <v>1</v>
      </c>
      <c r="R1520" s="40" t="str">
        <f>IFERROR(VLOOKUP(Tabla2[[#This Row],[CONTRATISTA PRNCIPAL]],Hoja1!$L$5:$M$9,2,FALSE),"CJV")</f>
        <v>CJV</v>
      </c>
      <c r="S1520" s="40" t="str">
        <f>IF(Tabla2[[#This Row],[EMPRESA]]=Tabla2[[#This Row],[CONTRATISTA PRNCIPAL]],"Principal","Secundaria")</f>
        <v>Principal</v>
      </c>
      <c r="T1520" s="42">
        <f>IFERROR(1/COUNTIF(Tabla2[CONTRATISTA PRNCIPAL],Tabla2[[#This Row],[CONTRATISTA PRNCIPAL]]),0)</f>
        <v>0.0625</v>
      </c>
      <c r="U1520" s="43">
        <f>IF(((TODAY()-Tabla2[[#This Row],[FECHA NACIMIENTO]])/365)&lt;18,"Corregir", IF(((TODAY()-Tabla2[[#This Row],[FECHA NACIMIENTO]])/365)&gt;80, "Corregir",ROUNDDOWN(((TODAY()-Tabla2[[#This Row],[FECHA NACIMIENTO]])/365),0)))</f>
        <v>28</v>
      </c>
      <c r="V15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20" s="44" t="str">
        <f>+IF(Tabla2[[#This Row],[Edad]]="Corregir","Corregir","Ok")</f>
        <v>Ok</v>
      </c>
      <c r="X1520" s="42" t="str">
        <f>+IFERROR(VLOOKUP(Tabla2[[#This Row],[DISTRITO SEGÚN DNI]],Hoja1!$A$2:$B$32,2,FALSE),"No")</f>
        <v>BREÑA</v>
      </c>
      <c r="Y1520" s="42" t="str">
        <f>IF(OR(LOWER(Tabla2[[#This Row],[GENERO]])="masculino", LOWER(Tabla2[[#This Row],[GENERO]])="femenino"),"OK","Corregir")</f>
        <v>OK</v>
      </c>
      <c r="Z1520" s="42" t="str">
        <f>+IF(Tabla2[[#This Row],[Nro. DNI / CE]]="","Corregir",IF(LEN(Tabla2[[#This Row],[Nro. DNI / CE]])&gt;=8,"OK","Corregir"))</f>
        <v>OK</v>
      </c>
      <c r="AA1520" s="42">
        <f>COUNTIF(Tabla2[APELLIDOS Y NOMBRES],Tabla2[[#This Row],[APELLIDOS Y NOMBRES]])</f>
        <v>1</v>
      </c>
      <c r="AB1520" s="42">
        <f>IF(Tabla2[[#This Row],[Trabajador]]&gt;1,1/Tabla2[[#This Row],[Trabajador]],Tabla2[[#This Row],[Trabajador]])</f>
        <v>1</v>
      </c>
      <c r="AC1520" t="str">
        <f>+IFERROR(IF(Tabla2[[#This Row],[FECHA CESE/BAJA]]="","No Aplica",IF(AND(MONTH(Tabla2[[#This Row],[FECHA CESE/BAJA]])=MONTH(TODAY()-30),YEAR(Tabla2[[#This Row],[FECHA CESE/BAJA]])=YEAR(TODAY())),MONTH(TODAY()-30)&amp;"-"&amp;YEAR(TODAY()),"Borrar")),"No aplica")</f>
        <v>No Aplica</v>
      </c>
      <c r="AD1520" t="str">
        <f>+IFERROR(IF(Tabla2[[#This Row],[FECHA INICIO DE LABORES EN OBRA]]="","No Aplica",IF(AND(MONTH(Tabla2[[#This Row],[FECHA INICIO DE LABORES EN OBRA]])=MONTH(TODAY()-30),YEAR(Tabla2[[#This Row],[FECHA INICIO DE LABORES EN OBRA]])=YEAR(TODAY())),MONTH(TODAY()-30)&amp;"-"&amp;YEAR(TODAY()),"No Aplica")),"No Aplica")</f>
        <v>No Aplica</v>
      </c>
    </row>
    <row r="1521" ht="16.5" customHeight="1" spans="1:30" x14ac:dyDescent="0.25">
      <c r="A1521" s="13">
        <v>20550487200</v>
      </c>
      <c r="B1521" s="15" t="s">
        <v>6554</v>
      </c>
      <c r="C1521" s="15" t="s">
        <v>6554</v>
      </c>
      <c r="D1521" s="15">
        <v>71729604</v>
      </c>
      <c r="E1521" s="15" t="s">
        <v>6559</v>
      </c>
      <c r="F1521" s="39">
        <v>37386</v>
      </c>
      <c r="G1521" s="15">
        <v>1</v>
      </c>
      <c r="H1521" s="15" t="s">
        <v>6560</v>
      </c>
      <c r="I1521" s="15" t="s">
        <v>6557</v>
      </c>
      <c r="J1521" s="15" t="s">
        <v>6561</v>
      </c>
      <c r="K1521" s="15" t="s">
        <v>2237</v>
      </c>
      <c r="L1521" s="40" t="s">
        <v>5</v>
      </c>
      <c r="M1521" s="39"/>
      <c r="N1521" s="41" t="s">
        <v>2098</v>
      </c>
      <c r="O1521" s="39">
        <v>45035</v>
      </c>
      <c r="P1521" s="40">
        <v>1</v>
      </c>
      <c r="Q1521" s="40">
        <v>1</v>
      </c>
      <c r="R1521" s="40" t="str">
        <f>IFERROR(VLOOKUP(Tabla2[[#This Row],[CONTRATISTA PRNCIPAL]],Hoja1!$L$5:$M$9,2,FALSE),"CJV")</f>
        <v>CJV</v>
      </c>
      <c r="S1521" s="40" t="str">
        <f>IF(Tabla2[[#This Row],[EMPRESA]]=Tabla2[[#This Row],[CONTRATISTA PRNCIPAL]],"Principal","Secundaria")</f>
        <v>Principal</v>
      </c>
      <c r="T1521" s="42">
        <f>IFERROR(1/COUNTIF(Tabla2[CONTRATISTA PRNCIPAL],Tabla2[[#This Row],[CONTRATISTA PRNCIPAL]]),0)</f>
        <v>0.0625</v>
      </c>
      <c r="U1521" s="43">
        <f>IF(((TODAY()-Tabla2[[#This Row],[FECHA NACIMIENTO]])/365)&lt;18,"Corregir", IF(((TODAY()-Tabla2[[#This Row],[FECHA NACIMIENTO]])/365)&gt;80, "Corregir",ROUNDDOWN(((TODAY()-Tabla2[[#This Row],[FECHA NACIMIENTO]])/365),0)))</f>
        <v>21</v>
      </c>
      <c r="V15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521" s="44" t="str">
        <f>+IF(Tabla2[[#This Row],[Edad]]="Corregir","Corregir","Ok")</f>
        <v>Ok</v>
      </c>
      <c r="X1521" s="42" t="str">
        <f>+IFERROR(VLOOKUP(Tabla2[[#This Row],[DISTRITO SEGÚN DNI]],Hoja1!$A$2:$B$32,2,FALSE),"No")</f>
        <v>No</v>
      </c>
      <c r="Y1521" s="42" t="str">
        <f>IF(OR(LOWER(Tabla2[[#This Row],[GENERO]])="masculino", LOWER(Tabla2[[#This Row],[GENERO]])="femenino"),"OK","Corregir")</f>
        <v>OK</v>
      </c>
      <c r="Z1521" s="42" t="str">
        <f>+IF(Tabla2[[#This Row],[Nro. DNI / CE]]="","Corregir",IF(LEN(Tabla2[[#This Row],[Nro. DNI / CE]])&gt;=8,"OK","Corregir"))</f>
        <v>OK</v>
      </c>
      <c r="AA1521" s="42">
        <f>COUNTIF(Tabla2[APELLIDOS Y NOMBRES],Tabla2[[#This Row],[APELLIDOS Y NOMBRES]])</f>
        <v>1</v>
      </c>
      <c r="AB1521" s="42">
        <f>IF(Tabla2[[#This Row],[Trabajador]]&gt;1,1/Tabla2[[#This Row],[Trabajador]],Tabla2[[#This Row],[Trabajador]])</f>
        <v>1</v>
      </c>
      <c r="AC1521" t="str">
        <f>+IFERROR(IF(Tabla2[[#This Row],[FECHA CESE/BAJA]]="","No Aplica",IF(AND(MONTH(Tabla2[[#This Row],[FECHA CESE/BAJA]])=MONTH(TODAY()-30),YEAR(Tabla2[[#This Row],[FECHA CESE/BAJA]])=YEAR(TODAY())),MONTH(TODAY()-30)&amp;"-"&amp;YEAR(TODAY()),"Borrar")),"No aplica")</f>
        <v>No Aplica</v>
      </c>
      <c r="AD1521" t="str">
        <f>+IFERROR(IF(Tabla2[[#This Row],[FECHA INICIO DE LABORES EN OBRA]]="","No Aplica",IF(AND(MONTH(Tabla2[[#This Row],[FECHA INICIO DE LABORES EN OBRA]])=MONTH(TODAY()-30),YEAR(Tabla2[[#This Row],[FECHA INICIO DE LABORES EN OBRA]])=YEAR(TODAY())),MONTH(TODAY()-30)&amp;"-"&amp;YEAR(TODAY()),"No Aplica")),"No Aplica")</f>
        <v>No Aplica</v>
      </c>
    </row>
    <row r="1522" ht="16.5" customHeight="1" spans="1:30" x14ac:dyDescent="0.25">
      <c r="A1522" s="13">
        <v>20550487200</v>
      </c>
      <c r="B1522" s="15" t="s">
        <v>6554</v>
      </c>
      <c r="C1522" s="15" t="s">
        <v>6554</v>
      </c>
      <c r="D1522" s="15">
        <v>41134159</v>
      </c>
      <c r="E1522" s="15" t="s">
        <v>6562</v>
      </c>
      <c r="F1522" s="39">
        <v>29406</v>
      </c>
      <c r="G1522" s="15">
        <v>1</v>
      </c>
      <c r="H1522" s="15" t="s">
        <v>6563</v>
      </c>
      <c r="I1522" s="15" t="s">
        <v>6557</v>
      </c>
      <c r="J1522" s="15" t="s">
        <v>6564</v>
      </c>
      <c r="K1522" s="15" t="s">
        <v>4274</v>
      </c>
      <c r="L1522" s="40" t="s">
        <v>6</v>
      </c>
      <c r="M1522" s="39"/>
      <c r="N1522" s="41" t="s">
        <v>2098</v>
      </c>
      <c r="O1522" s="39">
        <v>45035</v>
      </c>
      <c r="P1522" s="40">
        <v>1</v>
      </c>
      <c r="Q1522" s="40">
        <v>1</v>
      </c>
      <c r="R1522" s="40" t="str">
        <f>IFERROR(VLOOKUP(Tabla2[[#This Row],[CONTRATISTA PRNCIPAL]],Hoja1!$L$5:$M$9,2,FALSE),"CJV")</f>
        <v>CJV</v>
      </c>
      <c r="S1522" s="40" t="str">
        <f>IF(Tabla2[[#This Row],[EMPRESA]]=Tabla2[[#This Row],[CONTRATISTA PRNCIPAL]],"Principal","Secundaria")</f>
        <v>Principal</v>
      </c>
      <c r="T1522" s="42">
        <f>IFERROR(1/COUNTIF(Tabla2[CONTRATISTA PRNCIPAL],Tabla2[[#This Row],[CONTRATISTA PRNCIPAL]]),0)</f>
        <v>0.0625</v>
      </c>
      <c r="U1522" s="43">
        <f>IF(((TODAY()-Tabla2[[#This Row],[FECHA NACIMIENTO]])/365)&lt;18,"Corregir", IF(((TODAY()-Tabla2[[#This Row],[FECHA NACIMIENTO]])/365)&gt;80, "Corregir",ROUNDDOWN(((TODAY()-Tabla2[[#This Row],[FECHA NACIMIENTO]])/365),0)))</f>
        <v>43</v>
      </c>
      <c r="V15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22" s="44" t="str">
        <f>+IF(Tabla2[[#This Row],[Edad]]="Corregir","Corregir","Ok")</f>
        <v>Ok</v>
      </c>
      <c r="X1522" s="42" t="str">
        <f>+IFERROR(VLOOKUP(Tabla2[[#This Row],[DISTRITO SEGÚN DNI]],Hoja1!$A$2:$B$32,2,FALSE),"No")</f>
        <v>No</v>
      </c>
      <c r="Y1522" s="42" t="str">
        <f>IF(OR(LOWER(Tabla2[[#This Row],[GENERO]])="masculino", LOWER(Tabla2[[#This Row],[GENERO]])="femenino"),"OK","Corregir")</f>
        <v>OK</v>
      </c>
      <c r="Z1522" s="42" t="str">
        <f>+IF(Tabla2[[#This Row],[Nro. DNI / CE]]="","Corregir",IF(LEN(Tabla2[[#This Row],[Nro. DNI / CE]])&gt;=8,"OK","Corregir"))</f>
        <v>OK</v>
      </c>
      <c r="AA1522" s="42">
        <f>COUNTIF(Tabla2[APELLIDOS Y NOMBRES],Tabla2[[#This Row],[APELLIDOS Y NOMBRES]])</f>
        <v>1</v>
      </c>
      <c r="AB1522" s="42">
        <f>IF(Tabla2[[#This Row],[Trabajador]]&gt;1,1/Tabla2[[#This Row],[Trabajador]],Tabla2[[#This Row],[Trabajador]])</f>
        <v>1</v>
      </c>
      <c r="AC1522" t="str">
        <f>+IFERROR(IF(Tabla2[[#This Row],[FECHA CESE/BAJA]]="","No Aplica",IF(AND(MONTH(Tabla2[[#This Row],[FECHA CESE/BAJA]])=MONTH(TODAY()-30),YEAR(Tabla2[[#This Row],[FECHA CESE/BAJA]])=YEAR(TODAY())),MONTH(TODAY()-30)&amp;"-"&amp;YEAR(TODAY()),"Borrar")),"No aplica")</f>
        <v>No Aplica</v>
      </c>
      <c r="AD1522" t="str">
        <f>+IFERROR(IF(Tabla2[[#This Row],[FECHA INICIO DE LABORES EN OBRA]]="","No Aplica",IF(AND(MONTH(Tabla2[[#This Row],[FECHA INICIO DE LABORES EN OBRA]])=MONTH(TODAY()-30),YEAR(Tabla2[[#This Row],[FECHA INICIO DE LABORES EN OBRA]])=YEAR(TODAY())),MONTH(TODAY()-30)&amp;"-"&amp;YEAR(TODAY()),"No Aplica")),"No Aplica")</f>
        <v>No Aplica</v>
      </c>
    </row>
    <row r="1523" ht="16.5" customHeight="1" spans="1:30" x14ac:dyDescent="0.25">
      <c r="A1523" s="13">
        <v>20550487200</v>
      </c>
      <c r="B1523" s="15" t="s">
        <v>6554</v>
      </c>
      <c r="C1523" s="15" t="s">
        <v>6554</v>
      </c>
      <c r="D1523" s="15">
        <v>71234755</v>
      </c>
      <c r="E1523" s="15" t="s">
        <v>6565</v>
      </c>
      <c r="F1523" s="39">
        <v>36743</v>
      </c>
      <c r="G1523" s="15">
        <v>1</v>
      </c>
      <c r="H1523" s="15" t="s">
        <v>6560</v>
      </c>
      <c r="I1523" s="15" t="s">
        <v>6557</v>
      </c>
      <c r="J1523" s="15" t="s">
        <v>6566</v>
      </c>
      <c r="K1523" s="15" t="s">
        <v>4274</v>
      </c>
      <c r="L1523" s="40" t="s">
        <v>6</v>
      </c>
      <c r="M1523" s="39"/>
      <c r="N1523" s="41" t="s">
        <v>2098</v>
      </c>
      <c r="O1523" s="39">
        <v>45035</v>
      </c>
      <c r="P1523" s="40">
        <v>1</v>
      </c>
      <c r="Q1523" s="40">
        <v>1</v>
      </c>
      <c r="R1523" s="40" t="str">
        <f>IFERROR(VLOOKUP(Tabla2[[#This Row],[CONTRATISTA PRNCIPAL]],Hoja1!$L$5:$M$9,2,FALSE),"CJV")</f>
        <v>CJV</v>
      </c>
      <c r="S1523" s="40" t="str">
        <f>IF(Tabla2[[#This Row],[EMPRESA]]=Tabla2[[#This Row],[CONTRATISTA PRNCIPAL]],"Principal","Secundaria")</f>
        <v>Principal</v>
      </c>
      <c r="T1523" s="42">
        <f>IFERROR(1/COUNTIF(Tabla2[CONTRATISTA PRNCIPAL],Tabla2[[#This Row],[CONTRATISTA PRNCIPAL]]),0)</f>
        <v>0.0625</v>
      </c>
      <c r="U1523" s="43">
        <f>IF(((TODAY()-Tabla2[[#This Row],[FECHA NACIMIENTO]])/365)&lt;18,"Corregir", IF(((TODAY()-Tabla2[[#This Row],[FECHA NACIMIENTO]])/365)&gt;80, "Corregir",ROUNDDOWN(((TODAY()-Tabla2[[#This Row],[FECHA NACIMIENTO]])/365),0)))</f>
        <v>23</v>
      </c>
      <c r="V15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523" s="44" t="str">
        <f>+IF(Tabla2[[#This Row],[Edad]]="Corregir","Corregir","Ok")</f>
        <v>Ok</v>
      </c>
      <c r="X1523" s="42" t="str">
        <f>+IFERROR(VLOOKUP(Tabla2[[#This Row],[DISTRITO SEGÚN DNI]],Hoja1!$A$2:$B$32,2,FALSE),"No")</f>
        <v>No</v>
      </c>
      <c r="Y1523" s="42" t="str">
        <f>IF(OR(LOWER(Tabla2[[#This Row],[GENERO]])="masculino", LOWER(Tabla2[[#This Row],[GENERO]])="femenino"),"OK","Corregir")</f>
        <v>OK</v>
      </c>
      <c r="Z1523" s="42" t="str">
        <f>+IF(Tabla2[[#This Row],[Nro. DNI / CE]]="","Corregir",IF(LEN(Tabla2[[#This Row],[Nro. DNI / CE]])&gt;=8,"OK","Corregir"))</f>
        <v>OK</v>
      </c>
      <c r="AA1523" s="42">
        <f>COUNTIF(Tabla2[APELLIDOS Y NOMBRES],Tabla2[[#This Row],[APELLIDOS Y NOMBRES]])</f>
        <v>1</v>
      </c>
      <c r="AB1523" s="42">
        <f>IF(Tabla2[[#This Row],[Trabajador]]&gt;1,1/Tabla2[[#This Row],[Trabajador]],Tabla2[[#This Row],[Trabajador]])</f>
        <v>1</v>
      </c>
      <c r="AC1523" t="str">
        <f>+IFERROR(IF(Tabla2[[#This Row],[FECHA CESE/BAJA]]="","No Aplica",IF(AND(MONTH(Tabla2[[#This Row],[FECHA CESE/BAJA]])=MONTH(TODAY()-30),YEAR(Tabla2[[#This Row],[FECHA CESE/BAJA]])=YEAR(TODAY())),MONTH(TODAY()-30)&amp;"-"&amp;YEAR(TODAY()),"Borrar")),"No aplica")</f>
        <v>No Aplica</v>
      </c>
      <c r="AD1523" t="str">
        <f>+IFERROR(IF(Tabla2[[#This Row],[FECHA INICIO DE LABORES EN OBRA]]="","No Aplica",IF(AND(MONTH(Tabla2[[#This Row],[FECHA INICIO DE LABORES EN OBRA]])=MONTH(TODAY()-30),YEAR(Tabla2[[#This Row],[FECHA INICIO DE LABORES EN OBRA]])=YEAR(TODAY())),MONTH(TODAY()-30)&amp;"-"&amp;YEAR(TODAY()),"No Aplica")),"No Aplica")</f>
        <v>No Aplica</v>
      </c>
    </row>
    <row r="1524" ht="16.5" customHeight="1" spans="1:30" x14ac:dyDescent="0.25">
      <c r="A1524" s="13">
        <v>20550487200</v>
      </c>
      <c r="B1524" s="15" t="s">
        <v>6554</v>
      </c>
      <c r="C1524" s="15" t="s">
        <v>6554</v>
      </c>
      <c r="D1524" s="15">
        <v>60932118</v>
      </c>
      <c r="E1524" s="15" t="s">
        <v>178</v>
      </c>
      <c r="F1524" s="39">
        <v>37209</v>
      </c>
      <c r="G1524" s="15">
        <v>1</v>
      </c>
      <c r="H1524" s="15" t="s">
        <v>6560</v>
      </c>
      <c r="I1524" s="15" t="s">
        <v>6557</v>
      </c>
      <c r="J1524" s="15" t="s">
        <v>6567</v>
      </c>
      <c r="K1524" s="15" t="s">
        <v>32</v>
      </c>
      <c r="L1524" s="40" t="s">
        <v>5</v>
      </c>
      <c r="M1524" s="39"/>
      <c r="N1524" s="41" t="s">
        <v>2098</v>
      </c>
      <c r="O1524" s="39">
        <v>45035</v>
      </c>
      <c r="P1524" s="40">
        <v>1</v>
      </c>
      <c r="Q1524" s="40">
        <v>1</v>
      </c>
      <c r="R1524" s="40" t="str">
        <f>IFERROR(VLOOKUP(Tabla2[[#This Row],[CONTRATISTA PRNCIPAL]],Hoja1!$L$5:$M$9,2,FALSE),"CJV")</f>
        <v>CJV</v>
      </c>
      <c r="S1524" s="40" t="str">
        <f>IF(Tabla2[[#This Row],[EMPRESA]]=Tabla2[[#This Row],[CONTRATISTA PRNCIPAL]],"Principal","Secundaria")</f>
        <v>Principal</v>
      </c>
      <c r="T1524" s="42">
        <f>IFERROR(1/COUNTIF(Tabla2[CONTRATISTA PRNCIPAL],Tabla2[[#This Row],[CONTRATISTA PRNCIPAL]]),0)</f>
        <v>0.0625</v>
      </c>
      <c r="U1524" s="43">
        <f>IF(((TODAY()-Tabla2[[#This Row],[FECHA NACIMIENTO]])/365)&lt;18,"Corregir", IF(((TODAY()-Tabla2[[#This Row],[FECHA NACIMIENTO]])/365)&gt;80, "Corregir",ROUNDDOWN(((TODAY()-Tabla2[[#This Row],[FECHA NACIMIENTO]])/365),0)))</f>
        <v>21</v>
      </c>
      <c r="V15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524" s="44" t="str">
        <f>+IF(Tabla2[[#This Row],[Edad]]="Corregir","Corregir","Ok")</f>
        <v>Ok</v>
      </c>
      <c r="X1524" s="42" t="str">
        <f>+IFERROR(VLOOKUP(Tabla2[[#This Row],[DISTRITO SEGÚN DNI]],Hoja1!$A$2:$B$32,2,FALSE),"No")</f>
        <v>LA VICTORIA</v>
      </c>
      <c r="Y1524" s="42" t="str">
        <f>IF(OR(LOWER(Tabla2[[#This Row],[GENERO]])="masculino", LOWER(Tabla2[[#This Row],[GENERO]])="femenino"),"OK","Corregir")</f>
        <v>OK</v>
      </c>
      <c r="Z1524" s="42" t="str">
        <f>+IF(Tabla2[[#This Row],[Nro. DNI / CE]]="","Corregir",IF(LEN(Tabla2[[#This Row],[Nro. DNI / CE]])&gt;=8,"OK","Corregir"))</f>
        <v>OK</v>
      </c>
      <c r="AA1524" s="42">
        <f>COUNTIF(Tabla2[APELLIDOS Y NOMBRES],Tabla2[[#This Row],[APELLIDOS Y NOMBRES]])</f>
        <v>1</v>
      </c>
      <c r="AB1524" s="42">
        <f>IF(Tabla2[[#This Row],[Trabajador]]&gt;1,1/Tabla2[[#This Row],[Trabajador]],Tabla2[[#This Row],[Trabajador]])</f>
        <v>1</v>
      </c>
      <c r="AC1524" t="str">
        <f>+IFERROR(IF(Tabla2[[#This Row],[FECHA CESE/BAJA]]="","No Aplica",IF(AND(MONTH(Tabla2[[#This Row],[FECHA CESE/BAJA]])=MONTH(TODAY()-30),YEAR(Tabla2[[#This Row],[FECHA CESE/BAJA]])=YEAR(TODAY())),MONTH(TODAY()-30)&amp;"-"&amp;YEAR(TODAY()),"Borrar")),"No aplica")</f>
        <v>No Aplica</v>
      </c>
      <c r="AD1524" t="str">
        <f>+IFERROR(IF(Tabla2[[#This Row],[FECHA INICIO DE LABORES EN OBRA]]="","No Aplica",IF(AND(MONTH(Tabla2[[#This Row],[FECHA INICIO DE LABORES EN OBRA]])=MONTH(TODAY()-30),YEAR(Tabla2[[#This Row],[FECHA INICIO DE LABORES EN OBRA]])=YEAR(TODAY())),MONTH(TODAY()-30)&amp;"-"&amp;YEAR(TODAY()),"No Aplica")),"No Aplica")</f>
        <v>No Aplica</v>
      </c>
    </row>
    <row r="1525" ht="16.5" customHeight="1" spans="1:30" x14ac:dyDescent="0.25">
      <c r="A1525" s="13">
        <v>20550487200</v>
      </c>
      <c r="B1525" s="15" t="s">
        <v>6554</v>
      </c>
      <c r="C1525" s="15" t="s">
        <v>6554</v>
      </c>
      <c r="D1525" s="15">
        <v>71441633</v>
      </c>
      <c r="E1525" s="15" t="s">
        <v>6568</v>
      </c>
      <c r="F1525" s="39">
        <v>36435</v>
      </c>
      <c r="G1525" s="15">
        <v>1</v>
      </c>
      <c r="H1525" s="15" t="s">
        <v>6560</v>
      </c>
      <c r="I1525" s="15" t="s">
        <v>6557</v>
      </c>
      <c r="J1525" s="15" t="s">
        <v>6569</v>
      </c>
      <c r="K1525" s="15" t="s">
        <v>2267</v>
      </c>
      <c r="L1525" s="40" t="s">
        <v>5</v>
      </c>
      <c r="M1525" s="39"/>
      <c r="N1525" s="41" t="s">
        <v>2098</v>
      </c>
      <c r="O1525" s="39">
        <v>45035</v>
      </c>
      <c r="P1525" s="40">
        <v>1</v>
      </c>
      <c r="Q1525" s="40">
        <v>1</v>
      </c>
      <c r="R1525" s="40" t="str">
        <f>IFERROR(VLOOKUP(Tabla2[[#This Row],[CONTRATISTA PRNCIPAL]],Hoja1!$L$5:$M$9,2,FALSE),"CJV")</f>
        <v>CJV</v>
      </c>
      <c r="S1525" s="40" t="str">
        <f>IF(Tabla2[[#This Row],[EMPRESA]]=Tabla2[[#This Row],[CONTRATISTA PRNCIPAL]],"Principal","Secundaria")</f>
        <v>Principal</v>
      </c>
      <c r="T1525" s="42">
        <f>IFERROR(1/COUNTIF(Tabla2[CONTRATISTA PRNCIPAL],Tabla2[[#This Row],[CONTRATISTA PRNCIPAL]]),0)</f>
        <v>0.0625</v>
      </c>
      <c r="U1525" s="43">
        <f>IF(((TODAY()-Tabla2[[#This Row],[FECHA NACIMIENTO]])/365)&lt;18,"Corregir", IF(((TODAY()-Tabla2[[#This Row],[FECHA NACIMIENTO]])/365)&gt;80, "Corregir",ROUNDDOWN(((TODAY()-Tabla2[[#This Row],[FECHA NACIMIENTO]])/365),0)))</f>
        <v>24</v>
      </c>
      <c r="V15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25" s="44" t="str">
        <f>+IF(Tabla2[[#This Row],[Edad]]="Corregir","Corregir","Ok")</f>
        <v>Ok</v>
      </c>
      <c r="X1525" s="42" t="str">
        <f>+IFERROR(VLOOKUP(Tabla2[[#This Row],[DISTRITO SEGÚN DNI]],Hoja1!$A$2:$B$32,2,FALSE),"No")</f>
        <v>No</v>
      </c>
      <c r="Y1525" s="42" t="str">
        <f>IF(OR(LOWER(Tabla2[[#This Row],[GENERO]])="masculino", LOWER(Tabla2[[#This Row],[GENERO]])="femenino"),"OK","Corregir")</f>
        <v>OK</v>
      </c>
      <c r="Z1525" s="42" t="str">
        <f>+IF(Tabla2[[#This Row],[Nro. DNI / CE]]="","Corregir",IF(LEN(Tabla2[[#This Row],[Nro. DNI / CE]])&gt;=8,"OK","Corregir"))</f>
        <v>OK</v>
      </c>
      <c r="AA1525" s="42">
        <f>COUNTIF(Tabla2[APELLIDOS Y NOMBRES],Tabla2[[#This Row],[APELLIDOS Y NOMBRES]])</f>
        <v>1</v>
      </c>
      <c r="AB1525" s="42">
        <f>IF(Tabla2[[#This Row],[Trabajador]]&gt;1,1/Tabla2[[#This Row],[Trabajador]],Tabla2[[#This Row],[Trabajador]])</f>
        <v>1</v>
      </c>
      <c r="AC1525" t="str">
        <f>+IFERROR(IF(Tabla2[[#This Row],[FECHA CESE/BAJA]]="","No Aplica",IF(AND(MONTH(Tabla2[[#This Row],[FECHA CESE/BAJA]])=MONTH(TODAY()-30),YEAR(Tabla2[[#This Row],[FECHA CESE/BAJA]])=YEAR(TODAY())),MONTH(TODAY()-30)&amp;"-"&amp;YEAR(TODAY()),"Borrar")),"No aplica")</f>
        <v>No Aplica</v>
      </c>
      <c r="AD1525" t="str">
        <f>+IFERROR(IF(Tabla2[[#This Row],[FECHA INICIO DE LABORES EN OBRA]]="","No Aplica",IF(AND(MONTH(Tabla2[[#This Row],[FECHA INICIO DE LABORES EN OBRA]])=MONTH(TODAY()-30),YEAR(Tabla2[[#This Row],[FECHA INICIO DE LABORES EN OBRA]])=YEAR(TODAY())),MONTH(TODAY()-30)&amp;"-"&amp;YEAR(TODAY()),"No Aplica")),"No Aplica")</f>
        <v>No Aplica</v>
      </c>
    </row>
    <row r="1526" ht="16.5" customHeight="1" spans="1:30" x14ac:dyDescent="0.25">
      <c r="A1526" s="13">
        <v>20550487200</v>
      </c>
      <c r="B1526" s="15" t="s">
        <v>6554</v>
      </c>
      <c r="C1526" s="15" t="s">
        <v>6554</v>
      </c>
      <c r="D1526" s="15">
        <v>75462557</v>
      </c>
      <c r="E1526" s="15" t="s">
        <v>6570</v>
      </c>
      <c r="F1526" s="39">
        <v>37576</v>
      </c>
      <c r="G1526" s="15">
        <v>1</v>
      </c>
      <c r="H1526" s="15" t="s">
        <v>6560</v>
      </c>
      <c r="I1526" s="15" t="s">
        <v>6557</v>
      </c>
      <c r="J1526" s="15" t="s">
        <v>6571</v>
      </c>
      <c r="K1526" s="15" t="s">
        <v>6572</v>
      </c>
      <c r="L1526" s="40" t="s">
        <v>5</v>
      </c>
      <c r="M1526" s="39"/>
      <c r="N1526" s="41" t="s">
        <v>2098</v>
      </c>
      <c r="O1526" s="39">
        <v>45035</v>
      </c>
      <c r="P1526" s="40">
        <v>1</v>
      </c>
      <c r="Q1526" s="40">
        <v>1</v>
      </c>
      <c r="R1526" s="40" t="str">
        <f>IFERROR(VLOOKUP(Tabla2[[#This Row],[CONTRATISTA PRNCIPAL]],Hoja1!$L$5:$M$9,2,FALSE),"CJV")</f>
        <v>CJV</v>
      </c>
      <c r="S1526" s="40" t="str">
        <f>IF(Tabla2[[#This Row],[EMPRESA]]=Tabla2[[#This Row],[CONTRATISTA PRNCIPAL]],"Principal","Secundaria")</f>
        <v>Principal</v>
      </c>
      <c r="T1526" s="42">
        <f>IFERROR(1/COUNTIF(Tabla2[CONTRATISTA PRNCIPAL],Tabla2[[#This Row],[CONTRATISTA PRNCIPAL]]),0)</f>
        <v>0.0625</v>
      </c>
      <c r="U1526" s="43">
        <f>IF(((TODAY()-Tabla2[[#This Row],[FECHA NACIMIENTO]])/365)&lt;18,"Corregir", IF(((TODAY()-Tabla2[[#This Row],[FECHA NACIMIENTO]])/365)&gt;80, "Corregir",ROUNDDOWN(((TODAY()-Tabla2[[#This Row],[FECHA NACIMIENTO]])/365),0)))</f>
        <v>20</v>
      </c>
      <c r="V15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526" s="44" t="str">
        <f>+IF(Tabla2[[#This Row],[Edad]]="Corregir","Corregir","Ok")</f>
        <v>Ok</v>
      </c>
      <c r="X1526" s="42" t="str">
        <f>+IFERROR(VLOOKUP(Tabla2[[#This Row],[DISTRITO SEGÚN DNI]],Hoja1!$A$2:$B$32,2,FALSE),"No")</f>
        <v>No</v>
      </c>
      <c r="Y1526" s="42" t="str">
        <f>IF(OR(LOWER(Tabla2[[#This Row],[GENERO]])="masculino", LOWER(Tabla2[[#This Row],[GENERO]])="femenino"),"OK","Corregir")</f>
        <v>OK</v>
      </c>
      <c r="Z1526" s="42" t="str">
        <f>+IF(Tabla2[[#This Row],[Nro. DNI / CE]]="","Corregir",IF(LEN(Tabla2[[#This Row],[Nro. DNI / CE]])&gt;=8,"OK","Corregir"))</f>
        <v>OK</v>
      </c>
      <c r="AA1526" s="42">
        <f>COUNTIF(Tabla2[APELLIDOS Y NOMBRES],Tabla2[[#This Row],[APELLIDOS Y NOMBRES]])</f>
        <v>1</v>
      </c>
      <c r="AB1526" s="42">
        <f>IF(Tabla2[[#This Row],[Trabajador]]&gt;1,1/Tabla2[[#This Row],[Trabajador]],Tabla2[[#This Row],[Trabajador]])</f>
        <v>1</v>
      </c>
      <c r="AC1526" t="str">
        <f>+IFERROR(IF(Tabla2[[#This Row],[FECHA CESE/BAJA]]="","No Aplica",IF(AND(MONTH(Tabla2[[#This Row],[FECHA CESE/BAJA]])=MONTH(TODAY()-30),YEAR(Tabla2[[#This Row],[FECHA CESE/BAJA]])=YEAR(TODAY())),MONTH(TODAY()-30)&amp;"-"&amp;YEAR(TODAY()),"Borrar")),"No aplica")</f>
        <v>No Aplica</v>
      </c>
      <c r="AD1526" t="str">
        <f>+IFERROR(IF(Tabla2[[#This Row],[FECHA INICIO DE LABORES EN OBRA]]="","No Aplica",IF(AND(MONTH(Tabla2[[#This Row],[FECHA INICIO DE LABORES EN OBRA]])=MONTH(TODAY()-30),YEAR(Tabla2[[#This Row],[FECHA INICIO DE LABORES EN OBRA]])=YEAR(TODAY())),MONTH(TODAY()-30)&amp;"-"&amp;YEAR(TODAY()),"No Aplica")),"No Aplica")</f>
        <v>No Aplica</v>
      </c>
    </row>
    <row r="1527" ht="16.5" customHeight="1" spans="1:30" x14ac:dyDescent="0.25">
      <c r="A1527" s="13">
        <v>20550487200</v>
      </c>
      <c r="B1527" s="15" t="s">
        <v>6554</v>
      </c>
      <c r="C1527" s="15" t="s">
        <v>6554</v>
      </c>
      <c r="D1527" s="15">
        <v>72217196</v>
      </c>
      <c r="E1527" s="15" t="s">
        <v>6573</v>
      </c>
      <c r="F1527" s="39">
        <v>36342</v>
      </c>
      <c r="G1527" s="15">
        <v>1</v>
      </c>
      <c r="H1527" s="15" t="s">
        <v>6560</v>
      </c>
      <c r="I1527" s="15" t="s">
        <v>6557</v>
      </c>
      <c r="J1527" s="15" t="s">
        <v>6574</v>
      </c>
      <c r="K1527" s="15" t="s">
        <v>2267</v>
      </c>
      <c r="L1527" s="40" t="s">
        <v>6</v>
      </c>
      <c r="M1527" s="39"/>
      <c r="N1527" s="41" t="s">
        <v>2098</v>
      </c>
      <c r="O1527" s="39">
        <v>45035</v>
      </c>
      <c r="P1527" s="40">
        <v>1</v>
      </c>
      <c r="Q1527" s="40">
        <v>1</v>
      </c>
      <c r="R1527" s="40" t="str">
        <f>IFERROR(VLOOKUP(Tabla2[[#This Row],[CONTRATISTA PRNCIPAL]],Hoja1!$L$5:$M$9,2,FALSE),"CJV")</f>
        <v>CJV</v>
      </c>
      <c r="S1527" s="40" t="str">
        <f>IF(Tabla2[[#This Row],[EMPRESA]]=Tabla2[[#This Row],[CONTRATISTA PRNCIPAL]],"Principal","Secundaria")</f>
        <v>Principal</v>
      </c>
      <c r="T1527" s="42">
        <f>IFERROR(1/COUNTIF(Tabla2[CONTRATISTA PRNCIPAL],Tabla2[[#This Row],[CONTRATISTA PRNCIPAL]]),0)</f>
        <v>0.0625</v>
      </c>
      <c r="U1527" s="43">
        <f>IF(((TODAY()-Tabla2[[#This Row],[FECHA NACIMIENTO]])/365)&lt;18,"Corregir", IF(((TODAY()-Tabla2[[#This Row],[FECHA NACIMIENTO]])/365)&gt;80, "Corregir",ROUNDDOWN(((TODAY()-Tabla2[[#This Row],[FECHA NACIMIENTO]])/365),0)))</f>
        <v>24</v>
      </c>
      <c r="V15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27" s="44" t="str">
        <f>+IF(Tabla2[[#This Row],[Edad]]="Corregir","Corregir","Ok")</f>
        <v>Ok</v>
      </c>
      <c r="X1527" s="42" t="str">
        <f>+IFERROR(VLOOKUP(Tabla2[[#This Row],[DISTRITO SEGÚN DNI]],Hoja1!$A$2:$B$32,2,FALSE),"No")</f>
        <v>No</v>
      </c>
      <c r="Y1527" s="42" t="str">
        <f>IF(OR(LOWER(Tabla2[[#This Row],[GENERO]])="masculino", LOWER(Tabla2[[#This Row],[GENERO]])="femenino"),"OK","Corregir")</f>
        <v>OK</v>
      </c>
      <c r="Z1527" s="42" t="str">
        <f>+IF(Tabla2[[#This Row],[Nro. DNI / CE]]="","Corregir",IF(LEN(Tabla2[[#This Row],[Nro. DNI / CE]])&gt;=8,"OK","Corregir"))</f>
        <v>OK</v>
      </c>
      <c r="AA1527" s="42">
        <f>COUNTIF(Tabla2[APELLIDOS Y NOMBRES],Tabla2[[#This Row],[APELLIDOS Y NOMBRES]])</f>
        <v>1</v>
      </c>
      <c r="AB1527" s="42">
        <f>IF(Tabla2[[#This Row],[Trabajador]]&gt;1,1/Tabla2[[#This Row],[Trabajador]],Tabla2[[#This Row],[Trabajador]])</f>
        <v>1</v>
      </c>
      <c r="AC1527" t="str">
        <f>+IFERROR(IF(Tabla2[[#This Row],[FECHA CESE/BAJA]]="","No Aplica",IF(AND(MONTH(Tabla2[[#This Row],[FECHA CESE/BAJA]])=MONTH(TODAY()-30),YEAR(Tabla2[[#This Row],[FECHA CESE/BAJA]])=YEAR(TODAY())),MONTH(TODAY()-30)&amp;"-"&amp;YEAR(TODAY()),"Borrar")),"No aplica")</f>
        <v>No Aplica</v>
      </c>
      <c r="AD1527" t="str">
        <f>+IFERROR(IF(Tabla2[[#This Row],[FECHA INICIO DE LABORES EN OBRA]]="","No Aplica",IF(AND(MONTH(Tabla2[[#This Row],[FECHA INICIO DE LABORES EN OBRA]])=MONTH(TODAY()-30),YEAR(Tabla2[[#This Row],[FECHA INICIO DE LABORES EN OBRA]])=YEAR(TODAY())),MONTH(TODAY()-30)&amp;"-"&amp;YEAR(TODAY()),"No Aplica")),"No Aplica")</f>
        <v>No Aplica</v>
      </c>
    </row>
    <row r="1528" ht="16.5" customHeight="1" spans="1:30" x14ac:dyDescent="0.25">
      <c r="A1528" s="13">
        <v>20550487200</v>
      </c>
      <c r="B1528" s="15" t="s">
        <v>6554</v>
      </c>
      <c r="C1528" s="15" t="s">
        <v>6554</v>
      </c>
      <c r="D1528" s="15">
        <v>75076164</v>
      </c>
      <c r="E1528" s="15" t="s">
        <v>6575</v>
      </c>
      <c r="F1528" s="39">
        <v>35565</v>
      </c>
      <c r="G1528" s="15">
        <v>1</v>
      </c>
      <c r="H1528" s="15" t="s">
        <v>6560</v>
      </c>
      <c r="I1528" s="15" t="s">
        <v>6557</v>
      </c>
      <c r="J1528" s="15" t="s">
        <v>6576</v>
      </c>
      <c r="K1528" s="15" t="s">
        <v>2294</v>
      </c>
      <c r="L1528" s="40" t="s">
        <v>6</v>
      </c>
      <c r="M1528" s="39"/>
      <c r="N1528" s="41" t="s">
        <v>2098</v>
      </c>
      <c r="O1528" s="39">
        <v>45035</v>
      </c>
      <c r="P1528" s="40">
        <v>1</v>
      </c>
      <c r="Q1528" s="40">
        <v>1</v>
      </c>
      <c r="R1528" s="40" t="str">
        <f>IFERROR(VLOOKUP(Tabla2[[#This Row],[CONTRATISTA PRNCIPAL]],Hoja1!$L$5:$M$9,2,FALSE),"CJV")</f>
        <v>CJV</v>
      </c>
      <c r="S1528" s="40" t="str">
        <f>IF(Tabla2[[#This Row],[EMPRESA]]=Tabla2[[#This Row],[CONTRATISTA PRNCIPAL]],"Principal","Secundaria")</f>
        <v>Principal</v>
      </c>
      <c r="T1528" s="42">
        <f>IFERROR(1/COUNTIF(Tabla2[CONTRATISTA PRNCIPAL],Tabla2[[#This Row],[CONTRATISTA PRNCIPAL]]),0)</f>
        <v>0.0625</v>
      </c>
      <c r="U1528" s="43">
        <f>IF(((TODAY()-Tabla2[[#This Row],[FECHA NACIMIENTO]])/365)&lt;18,"Corregir", IF(((TODAY()-Tabla2[[#This Row],[FECHA NACIMIENTO]])/365)&gt;80, "Corregir",ROUNDDOWN(((TODAY()-Tabla2[[#This Row],[FECHA NACIMIENTO]])/365),0)))</f>
        <v>26</v>
      </c>
      <c r="V15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28" s="44" t="str">
        <f>+IF(Tabla2[[#This Row],[Edad]]="Corregir","Corregir","Ok")</f>
        <v>Ok</v>
      </c>
      <c r="X1528" s="42" t="str">
        <f>+IFERROR(VLOOKUP(Tabla2[[#This Row],[DISTRITO SEGÚN DNI]],Hoja1!$A$2:$B$32,2,FALSE),"No")</f>
        <v>No</v>
      </c>
      <c r="Y1528" s="42" t="str">
        <f>IF(OR(LOWER(Tabla2[[#This Row],[GENERO]])="masculino", LOWER(Tabla2[[#This Row],[GENERO]])="femenino"),"OK","Corregir")</f>
        <v>OK</v>
      </c>
      <c r="Z1528" s="42" t="str">
        <f>+IF(Tabla2[[#This Row],[Nro. DNI / CE]]="","Corregir",IF(LEN(Tabla2[[#This Row],[Nro. DNI / CE]])&gt;=8,"OK","Corregir"))</f>
        <v>OK</v>
      </c>
      <c r="AA1528" s="42">
        <f>COUNTIF(Tabla2[APELLIDOS Y NOMBRES],Tabla2[[#This Row],[APELLIDOS Y NOMBRES]])</f>
        <v>1</v>
      </c>
      <c r="AB1528" s="42">
        <f>IF(Tabla2[[#This Row],[Trabajador]]&gt;1,1/Tabla2[[#This Row],[Trabajador]],Tabla2[[#This Row],[Trabajador]])</f>
        <v>1</v>
      </c>
      <c r="AC1528" t="str">
        <f>+IFERROR(IF(Tabla2[[#This Row],[FECHA CESE/BAJA]]="","No Aplica",IF(AND(MONTH(Tabla2[[#This Row],[FECHA CESE/BAJA]])=MONTH(TODAY()-30),YEAR(Tabla2[[#This Row],[FECHA CESE/BAJA]])=YEAR(TODAY())),MONTH(TODAY()-30)&amp;"-"&amp;YEAR(TODAY()),"Borrar")),"No aplica")</f>
        <v>No Aplica</v>
      </c>
      <c r="AD1528" t="str">
        <f>+IFERROR(IF(Tabla2[[#This Row],[FECHA INICIO DE LABORES EN OBRA]]="","No Aplica",IF(AND(MONTH(Tabla2[[#This Row],[FECHA INICIO DE LABORES EN OBRA]])=MONTH(TODAY()-30),YEAR(Tabla2[[#This Row],[FECHA INICIO DE LABORES EN OBRA]])=YEAR(TODAY())),MONTH(TODAY()-30)&amp;"-"&amp;YEAR(TODAY()),"No Aplica")),"No Aplica")</f>
        <v>No Aplica</v>
      </c>
    </row>
    <row r="1529" ht="16.5" customHeight="1" spans="1:30" x14ac:dyDescent="0.25">
      <c r="A1529" s="13">
        <v>20550487200</v>
      </c>
      <c r="B1529" s="15" t="s">
        <v>6554</v>
      </c>
      <c r="C1529" s="15" t="s">
        <v>6554</v>
      </c>
      <c r="D1529" s="15">
        <v>77167397</v>
      </c>
      <c r="E1529" s="15" t="s">
        <v>6577</v>
      </c>
      <c r="F1529" s="39" t="s">
        <v>6578</v>
      </c>
      <c r="G1529" s="15">
        <v>1</v>
      </c>
      <c r="H1529" s="15" t="s">
        <v>6560</v>
      </c>
      <c r="I1529" s="15" t="s">
        <v>6557</v>
      </c>
      <c r="J1529" s="15" t="s">
        <v>6579</v>
      </c>
      <c r="K1529" s="15" t="s">
        <v>2267</v>
      </c>
      <c r="L1529" s="40" t="s">
        <v>6</v>
      </c>
      <c r="M1529" s="39"/>
      <c r="N1529" s="41" t="s">
        <v>2098</v>
      </c>
      <c r="O1529" s="39">
        <v>45035</v>
      </c>
      <c r="P1529" s="40">
        <v>1</v>
      </c>
      <c r="Q1529" s="40">
        <v>1</v>
      </c>
      <c r="R1529" s="40" t="str">
        <f>IFERROR(VLOOKUP(Tabla2[[#This Row],[CONTRATISTA PRNCIPAL]],Hoja1!$L$5:$M$9,2,FALSE),"CJV")</f>
        <v>CJV</v>
      </c>
      <c r="S1529" s="40" t="str">
        <f>IF(Tabla2[[#This Row],[EMPRESA]]=Tabla2[[#This Row],[CONTRATISTA PRNCIPAL]],"Principal","Secundaria")</f>
        <v>Principal</v>
      </c>
      <c r="T1529" s="42">
        <f>IFERROR(1/COUNTIF(Tabla2[CONTRATISTA PRNCIPAL],Tabla2[[#This Row],[CONTRATISTA PRNCIPAL]]),0)</f>
        <v>0.0625</v>
      </c>
      <c r="U1529" s="43">
        <f>IF(((TODAY()-Tabla2[[#This Row],[FECHA NACIMIENTO]])/365)&lt;18,"Corregir", IF(((TODAY()-Tabla2[[#This Row],[FECHA NACIMIENTO]])/365)&gt;80, "Corregir",ROUNDDOWN(((TODAY()-Tabla2[[#This Row],[FECHA NACIMIENTO]])/365),0)))</f>
        <v>22</v>
      </c>
      <c r="V15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529" s="44" t="str">
        <f>+IF(Tabla2[[#This Row],[Edad]]="Corregir","Corregir","Ok")</f>
        <v>Ok</v>
      </c>
      <c r="X1529" s="42" t="str">
        <f>+IFERROR(VLOOKUP(Tabla2[[#This Row],[DISTRITO SEGÚN DNI]],Hoja1!$A$2:$B$32,2,FALSE),"No")</f>
        <v>No</v>
      </c>
      <c r="Y1529" s="42" t="str">
        <f>IF(OR(LOWER(Tabla2[[#This Row],[GENERO]])="masculino", LOWER(Tabla2[[#This Row],[GENERO]])="femenino"),"OK","Corregir")</f>
        <v>OK</v>
      </c>
      <c r="Z1529" s="42" t="str">
        <f>+IF(Tabla2[[#This Row],[Nro. DNI / CE]]="","Corregir",IF(LEN(Tabla2[[#This Row],[Nro. DNI / CE]])&gt;=8,"OK","Corregir"))</f>
        <v>OK</v>
      </c>
      <c r="AA1529" s="42">
        <f>COUNTIF(Tabla2[APELLIDOS Y NOMBRES],Tabla2[[#This Row],[APELLIDOS Y NOMBRES]])</f>
        <v>1</v>
      </c>
      <c r="AB1529" s="42">
        <f>IF(Tabla2[[#This Row],[Trabajador]]&gt;1,1/Tabla2[[#This Row],[Trabajador]],Tabla2[[#This Row],[Trabajador]])</f>
        <v>1</v>
      </c>
      <c r="AC1529" t="str">
        <f>+IFERROR(IF(Tabla2[[#This Row],[FECHA CESE/BAJA]]="","No Aplica",IF(AND(MONTH(Tabla2[[#This Row],[FECHA CESE/BAJA]])=MONTH(TODAY()-30),YEAR(Tabla2[[#This Row],[FECHA CESE/BAJA]])=YEAR(TODAY())),MONTH(TODAY()-30)&amp;"-"&amp;YEAR(TODAY()),"Borrar")),"No aplica")</f>
        <v>No Aplica</v>
      </c>
      <c r="AD1529" t="str">
        <f>+IFERROR(IF(Tabla2[[#This Row],[FECHA INICIO DE LABORES EN OBRA]]="","No Aplica",IF(AND(MONTH(Tabla2[[#This Row],[FECHA INICIO DE LABORES EN OBRA]])=MONTH(TODAY()-30),YEAR(Tabla2[[#This Row],[FECHA INICIO DE LABORES EN OBRA]])=YEAR(TODAY())),MONTH(TODAY()-30)&amp;"-"&amp;YEAR(TODAY()),"No Aplica")),"No Aplica")</f>
        <v>No Aplica</v>
      </c>
    </row>
    <row r="1530" ht="16.5" customHeight="1" spans="1:30" x14ac:dyDescent="0.25">
      <c r="A1530" s="13">
        <v>20550487200</v>
      </c>
      <c r="B1530" s="15" t="s">
        <v>6554</v>
      </c>
      <c r="C1530" s="15" t="s">
        <v>6554</v>
      </c>
      <c r="D1530" s="15">
        <v>75985564</v>
      </c>
      <c r="E1530" s="15" t="s">
        <v>6580</v>
      </c>
      <c r="F1530" s="39">
        <v>35140</v>
      </c>
      <c r="G1530" s="15">
        <v>1</v>
      </c>
      <c r="H1530" s="15" t="s">
        <v>6560</v>
      </c>
      <c r="I1530" s="15" t="s">
        <v>6557</v>
      </c>
      <c r="J1530" s="15" t="s">
        <v>6581</v>
      </c>
      <c r="K1530" s="15" t="s">
        <v>6572</v>
      </c>
      <c r="L1530" s="40" t="s">
        <v>6</v>
      </c>
      <c r="M1530" s="39"/>
      <c r="N1530" s="41" t="s">
        <v>2098</v>
      </c>
      <c r="O1530" s="39">
        <v>45035</v>
      </c>
      <c r="P1530" s="40">
        <v>1</v>
      </c>
      <c r="Q1530" s="40">
        <v>1</v>
      </c>
      <c r="R1530" s="40" t="str">
        <f>IFERROR(VLOOKUP(Tabla2[[#This Row],[CONTRATISTA PRNCIPAL]],Hoja1!$L$5:$M$9,2,FALSE),"CJV")</f>
        <v>CJV</v>
      </c>
      <c r="S1530" s="40" t="str">
        <f>IF(Tabla2[[#This Row],[EMPRESA]]=Tabla2[[#This Row],[CONTRATISTA PRNCIPAL]],"Principal","Secundaria")</f>
        <v>Principal</v>
      </c>
      <c r="T1530" s="42">
        <f>IFERROR(1/COUNTIF(Tabla2[CONTRATISTA PRNCIPAL],Tabla2[[#This Row],[CONTRATISTA PRNCIPAL]]),0)</f>
        <v>0.0625</v>
      </c>
      <c r="U1530" s="43">
        <f>IF(((TODAY()-Tabla2[[#This Row],[FECHA NACIMIENTO]])/365)&lt;18,"Corregir", IF(((TODAY()-Tabla2[[#This Row],[FECHA NACIMIENTO]])/365)&gt;80, "Corregir",ROUNDDOWN(((TODAY()-Tabla2[[#This Row],[FECHA NACIMIENTO]])/365),0)))</f>
        <v>27</v>
      </c>
      <c r="V15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30" s="44" t="str">
        <f>+IF(Tabla2[[#This Row],[Edad]]="Corregir","Corregir","Ok")</f>
        <v>Ok</v>
      </c>
      <c r="X1530" s="42" t="str">
        <f>+IFERROR(VLOOKUP(Tabla2[[#This Row],[DISTRITO SEGÚN DNI]],Hoja1!$A$2:$B$32,2,FALSE),"No")</f>
        <v>No</v>
      </c>
      <c r="Y1530" s="42" t="str">
        <f>IF(OR(LOWER(Tabla2[[#This Row],[GENERO]])="masculino", LOWER(Tabla2[[#This Row],[GENERO]])="femenino"),"OK","Corregir")</f>
        <v>OK</v>
      </c>
      <c r="Z1530" s="42" t="str">
        <f>+IF(Tabla2[[#This Row],[Nro. DNI / CE]]="","Corregir",IF(LEN(Tabla2[[#This Row],[Nro. DNI / CE]])&gt;=8,"OK","Corregir"))</f>
        <v>OK</v>
      </c>
      <c r="AA1530" s="42">
        <f>COUNTIF(Tabla2[APELLIDOS Y NOMBRES],Tabla2[[#This Row],[APELLIDOS Y NOMBRES]])</f>
        <v>1</v>
      </c>
      <c r="AB1530" s="42">
        <f>IF(Tabla2[[#This Row],[Trabajador]]&gt;1,1/Tabla2[[#This Row],[Trabajador]],Tabla2[[#This Row],[Trabajador]])</f>
        <v>1</v>
      </c>
      <c r="AC1530" t="str">
        <f>+IFERROR(IF(Tabla2[[#This Row],[FECHA CESE/BAJA]]="","No Aplica",IF(AND(MONTH(Tabla2[[#This Row],[FECHA CESE/BAJA]])=MONTH(TODAY()-30),YEAR(Tabla2[[#This Row],[FECHA CESE/BAJA]])=YEAR(TODAY())),MONTH(TODAY()-30)&amp;"-"&amp;YEAR(TODAY()),"Borrar")),"No aplica")</f>
        <v>No Aplica</v>
      </c>
      <c r="AD1530" t="str">
        <f>+IFERROR(IF(Tabla2[[#This Row],[FECHA INICIO DE LABORES EN OBRA]]="","No Aplica",IF(AND(MONTH(Tabla2[[#This Row],[FECHA INICIO DE LABORES EN OBRA]])=MONTH(TODAY()-30),YEAR(Tabla2[[#This Row],[FECHA INICIO DE LABORES EN OBRA]])=YEAR(TODAY())),MONTH(TODAY()-30)&amp;"-"&amp;YEAR(TODAY()),"No Aplica")),"No Aplica")</f>
        <v>No Aplica</v>
      </c>
    </row>
    <row r="1531" ht="16.5" customHeight="1" spans="1:30" x14ac:dyDescent="0.25">
      <c r="A1531" s="13">
        <v>20550487200</v>
      </c>
      <c r="B1531" s="15" t="s">
        <v>6554</v>
      </c>
      <c r="C1531" s="15" t="s">
        <v>6554</v>
      </c>
      <c r="D1531" s="15">
        <v>41038120</v>
      </c>
      <c r="E1531" s="15" t="s">
        <v>6582</v>
      </c>
      <c r="F1531" s="39" t="s">
        <v>6583</v>
      </c>
      <c r="G1531" s="15">
        <v>1</v>
      </c>
      <c r="H1531" s="15" t="s">
        <v>6584</v>
      </c>
      <c r="I1531" s="15" t="s">
        <v>6557</v>
      </c>
      <c r="J1531" s="15" t="s">
        <v>6585</v>
      </c>
      <c r="K1531" s="15" t="s">
        <v>6572</v>
      </c>
      <c r="L1531" s="40" t="s">
        <v>6</v>
      </c>
      <c r="M1531" s="39"/>
      <c r="N1531" s="41" t="s">
        <v>2098</v>
      </c>
      <c r="O1531" s="39">
        <v>45035</v>
      </c>
      <c r="P1531" s="40">
        <v>1</v>
      </c>
      <c r="Q1531" s="40">
        <v>1</v>
      </c>
      <c r="R1531" s="40" t="str">
        <f>IFERROR(VLOOKUP(Tabla2[[#This Row],[CONTRATISTA PRNCIPAL]],Hoja1!$L$5:$M$9,2,FALSE),"CJV")</f>
        <v>CJV</v>
      </c>
      <c r="S1531" s="40" t="str">
        <f>IF(Tabla2[[#This Row],[EMPRESA]]=Tabla2[[#This Row],[CONTRATISTA PRNCIPAL]],"Principal","Secundaria")</f>
        <v>Principal</v>
      </c>
      <c r="T1531" s="42">
        <f>IFERROR(1/COUNTIF(Tabla2[CONTRATISTA PRNCIPAL],Tabla2[[#This Row],[CONTRATISTA PRNCIPAL]]),0)</f>
        <v>0.0625</v>
      </c>
      <c r="U1531" s="43">
        <f>IF(((TODAY()-Tabla2[[#This Row],[FECHA NACIMIENTO]])/365)&lt;18,"Corregir", IF(((TODAY()-Tabla2[[#This Row],[FECHA NACIMIENTO]])/365)&gt;80, "Corregir",ROUNDDOWN(((TODAY()-Tabla2[[#This Row],[FECHA NACIMIENTO]])/365),0)))</f>
        <v>42</v>
      </c>
      <c r="V15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31" s="44" t="str">
        <f>+IF(Tabla2[[#This Row],[Edad]]="Corregir","Corregir","Ok")</f>
        <v>Ok</v>
      </c>
      <c r="X1531" s="42" t="str">
        <f>+IFERROR(VLOOKUP(Tabla2[[#This Row],[DISTRITO SEGÚN DNI]],Hoja1!$A$2:$B$32,2,FALSE),"No")</f>
        <v>No</v>
      </c>
      <c r="Y1531" s="42" t="str">
        <f>IF(OR(LOWER(Tabla2[[#This Row],[GENERO]])="masculino", LOWER(Tabla2[[#This Row],[GENERO]])="femenino"),"OK","Corregir")</f>
        <v>OK</v>
      </c>
      <c r="Z1531" s="42" t="str">
        <f>+IF(Tabla2[[#This Row],[Nro. DNI / CE]]="","Corregir",IF(LEN(Tabla2[[#This Row],[Nro. DNI / CE]])&gt;=8,"OK","Corregir"))</f>
        <v>OK</v>
      </c>
      <c r="AA1531" s="42">
        <f>COUNTIF(Tabla2[APELLIDOS Y NOMBRES],Tabla2[[#This Row],[APELLIDOS Y NOMBRES]])</f>
        <v>1</v>
      </c>
      <c r="AB1531" s="42">
        <f>IF(Tabla2[[#This Row],[Trabajador]]&gt;1,1/Tabla2[[#This Row],[Trabajador]],Tabla2[[#This Row],[Trabajador]])</f>
        <v>1</v>
      </c>
      <c r="AC1531" t="str">
        <f>+IFERROR(IF(Tabla2[[#This Row],[FECHA CESE/BAJA]]="","No Aplica",IF(AND(MONTH(Tabla2[[#This Row],[FECHA CESE/BAJA]])=MONTH(TODAY()-30),YEAR(Tabla2[[#This Row],[FECHA CESE/BAJA]])=YEAR(TODAY())),MONTH(TODAY()-30)&amp;"-"&amp;YEAR(TODAY()),"Borrar")),"No aplica")</f>
        <v>No Aplica</v>
      </c>
      <c r="AD1531" t="str">
        <f>+IFERROR(IF(Tabla2[[#This Row],[FECHA INICIO DE LABORES EN OBRA]]="","No Aplica",IF(AND(MONTH(Tabla2[[#This Row],[FECHA INICIO DE LABORES EN OBRA]])=MONTH(TODAY()-30),YEAR(Tabla2[[#This Row],[FECHA INICIO DE LABORES EN OBRA]])=YEAR(TODAY())),MONTH(TODAY()-30)&amp;"-"&amp;YEAR(TODAY()),"No Aplica")),"No Aplica")</f>
        <v>No Aplica</v>
      </c>
    </row>
    <row r="1532" ht="16.5" customHeight="1" spans="1:30" x14ac:dyDescent="0.25">
      <c r="A1532" s="13">
        <v>20550487200</v>
      </c>
      <c r="B1532" s="15" t="s">
        <v>6554</v>
      </c>
      <c r="C1532" s="15" t="s">
        <v>6554</v>
      </c>
      <c r="D1532" s="15">
        <v>76396409</v>
      </c>
      <c r="E1532" s="15" t="s">
        <v>6586</v>
      </c>
      <c r="F1532" s="39">
        <v>37443</v>
      </c>
      <c r="G1532" s="15">
        <v>1</v>
      </c>
      <c r="H1532" s="15" t="s">
        <v>6560</v>
      </c>
      <c r="I1532" s="15" t="s">
        <v>6557</v>
      </c>
      <c r="J1532" s="15" t="s">
        <v>6587</v>
      </c>
      <c r="K1532" s="15" t="s">
        <v>2645</v>
      </c>
      <c r="L1532" s="40" t="s">
        <v>6</v>
      </c>
      <c r="M1532" s="39"/>
      <c r="N1532" s="41" t="s">
        <v>2098</v>
      </c>
      <c r="O1532" s="39">
        <v>45035</v>
      </c>
      <c r="P1532" s="40">
        <v>1</v>
      </c>
      <c r="Q1532" s="40">
        <v>1</v>
      </c>
      <c r="R1532" s="40" t="str">
        <f>IFERROR(VLOOKUP(Tabla2[[#This Row],[CONTRATISTA PRNCIPAL]],Hoja1!$L$5:$M$9,2,FALSE),"CJV")</f>
        <v>CJV</v>
      </c>
      <c r="S1532" s="40" t="str">
        <f>IF(Tabla2[[#This Row],[EMPRESA]]=Tabla2[[#This Row],[CONTRATISTA PRNCIPAL]],"Principal","Secundaria")</f>
        <v>Principal</v>
      </c>
      <c r="T1532" s="42">
        <f>IFERROR(1/COUNTIF(Tabla2[CONTRATISTA PRNCIPAL],Tabla2[[#This Row],[CONTRATISTA PRNCIPAL]]),0)</f>
        <v>0.0625</v>
      </c>
      <c r="U1532" s="43">
        <f>IF(((TODAY()-Tabla2[[#This Row],[FECHA NACIMIENTO]])/365)&lt;18,"Corregir", IF(((TODAY()-Tabla2[[#This Row],[FECHA NACIMIENTO]])/365)&gt;80, "Corregir",ROUNDDOWN(((TODAY()-Tabla2[[#This Row],[FECHA NACIMIENTO]])/365),0)))</f>
        <v>21</v>
      </c>
      <c r="V15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532" s="44" t="str">
        <f>+IF(Tabla2[[#This Row],[Edad]]="Corregir","Corregir","Ok")</f>
        <v>Ok</v>
      </c>
      <c r="X1532" s="42" t="str">
        <f>+IFERROR(VLOOKUP(Tabla2[[#This Row],[DISTRITO SEGÚN DNI]],Hoja1!$A$2:$B$32,2,FALSE),"No")</f>
        <v>No</v>
      </c>
      <c r="Y1532" s="42" t="str">
        <f>IF(OR(LOWER(Tabla2[[#This Row],[GENERO]])="masculino", LOWER(Tabla2[[#This Row],[GENERO]])="femenino"),"OK","Corregir")</f>
        <v>OK</v>
      </c>
      <c r="Z1532" s="42" t="str">
        <f>+IF(Tabla2[[#This Row],[Nro. DNI / CE]]="","Corregir",IF(LEN(Tabla2[[#This Row],[Nro. DNI / CE]])&gt;=8,"OK","Corregir"))</f>
        <v>OK</v>
      </c>
      <c r="AA1532" s="42">
        <f>COUNTIF(Tabla2[APELLIDOS Y NOMBRES],Tabla2[[#This Row],[APELLIDOS Y NOMBRES]])</f>
        <v>1</v>
      </c>
      <c r="AB1532" s="42">
        <f>IF(Tabla2[[#This Row],[Trabajador]]&gt;1,1/Tabla2[[#This Row],[Trabajador]],Tabla2[[#This Row],[Trabajador]])</f>
        <v>1</v>
      </c>
      <c r="AC1532" t="str">
        <f>+IFERROR(IF(Tabla2[[#This Row],[FECHA CESE/BAJA]]="","No Aplica",IF(AND(MONTH(Tabla2[[#This Row],[FECHA CESE/BAJA]])=MONTH(TODAY()-30),YEAR(Tabla2[[#This Row],[FECHA CESE/BAJA]])=YEAR(TODAY())),MONTH(TODAY()-30)&amp;"-"&amp;YEAR(TODAY()),"Borrar")),"No aplica")</f>
        <v>No Aplica</v>
      </c>
      <c r="AD1532" t="str">
        <f>+IFERROR(IF(Tabla2[[#This Row],[FECHA INICIO DE LABORES EN OBRA]]="","No Aplica",IF(AND(MONTH(Tabla2[[#This Row],[FECHA INICIO DE LABORES EN OBRA]])=MONTH(TODAY()-30),YEAR(Tabla2[[#This Row],[FECHA INICIO DE LABORES EN OBRA]])=YEAR(TODAY())),MONTH(TODAY()-30)&amp;"-"&amp;YEAR(TODAY()),"No Aplica")),"No Aplica")</f>
        <v>No Aplica</v>
      </c>
    </row>
    <row r="1533" ht="16.5" customHeight="1" spans="1:30" x14ac:dyDescent="0.25">
      <c r="A1533" s="13">
        <v>20550487200</v>
      </c>
      <c r="B1533" s="15" t="s">
        <v>6554</v>
      </c>
      <c r="C1533" s="15" t="s">
        <v>6554</v>
      </c>
      <c r="D1533" s="15">
        <v>74503368</v>
      </c>
      <c r="E1533" s="15" t="s">
        <v>6588</v>
      </c>
      <c r="F1533" s="39">
        <v>36193</v>
      </c>
      <c r="G1533" s="15">
        <v>1</v>
      </c>
      <c r="H1533" s="15" t="s">
        <v>6584</v>
      </c>
      <c r="I1533" s="15" t="s">
        <v>6557</v>
      </c>
      <c r="J1533" s="15" t="s">
        <v>6589</v>
      </c>
      <c r="K1533" s="15" t="s">
        <v>2237</v>
      </c>
      <c r="L1533" s="40" t="s">
        <v>6</v>
      </c>
      <c r="M1533" s="39"/>
      <c r="N1533" s="41" t="s">
        <v>2098</v>
      </c>
      <c r="O1533" s="39">
        <v>45035</v>
      </c>
      <c r="P1533" s="40">
        <v>1</v>
      </c>
      <c r="Q1533" s="40">
        <v>1</v>
      </c>
      <c r="R1533" s="40" t="str">
        <f>IFERROR(VLOOKUP(Tabla2[[#This Row],[CONTRATISTA PRNCIPAL]],Hoja1!$L$5:$M$9,2,FALSE),"CJV")</f>
        <v>CJV</v>
      </c>
      <c r="S1533" s="40" t="str">
        <f>IF(Tabla2[[#This Row],[EMPRESA]]=Tabla2[[#This Row],[CONTRATISTA PRNCIPAL]],"Principal","Secundaria")</f>
        <v>Principal</v>
      </c>
      <c r="T1533" s="42">
        <f>IFERROR(1/COUNTIF(Tabla2[CONTRATISTA PRNCIPAL],Tabla2[[#This Row],[CONTRATISTA PRNCIPAL]]),0)</f>
        <v>0.0625</v>
      </c>
      <c r="U1533" s="43">
        <f>IF(((TODAY()-Tabla2[[#This Row],[FECHA NACIMIENTO]])/365)&lt;18,"Corregir", IF(((TODAY()-Tabla2[[#This Row],[FECHA NACIMIENTO]])/365)&gt;80, "Corregir",ROUNDDOWN(((TODAY()-Tabla2[[#This Row],[FECHA NACIMIENTO]])/365),0)))</f>
        <v>24</v>
      </c>
      <c r="V15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33" s="44" t="str">
        <f>+IF(Tabla2[[#This Row],[Edad]]="Corregir","Corregir","Ok")</f>
        <v>Ok</v>
      </c>
      <c r="X1533" s="42" t="str">
        <f>+IFERROR(VLOOKUP(Tabla2[[#This Row],[DISTRITO SEGÚN DNI]],Hoja1!$A$2:$B$32,2,FALSE),"No")</f>
        <v>No</v>
      </c>
      <c r="Y1533" s="42" t="str">
        <f>IF(OR(LOWER(Tabla2[[#This Row],[GENERO]])="masculino", LOWER(Tabla2[[#This Row],[GENERO]])="femenino"),"OK","Corregir")</f>
        <v>OK</v>
      </c>
      <c r="Z1533" s="42" t="str">
        <f>+IF(Tabla2[[#This Row],[Nro. DNI / CE]]="","Corregir",IF(LEN(Tabla2[[#This Row],[Nro. DNI / CE]])&gt;=8,"OK","Corregir"))</f>
        <v>OK</v>
      </c>
      <c r="AA1533" s="42">
        <f>COUNTIF(Tabla2[APELLIDOS Y NOMBRES],Tabla2[[#This Row],[APELLIDOS Y NOMBRES]])</f>
        <v>1</v>
      </c>
      <c r="AB1533" s="42">
        <f>IF(Tabla2[[#This Row],[Trabajador]]&gt;1,1/Tabla2[[#This Row],[Trabajador]],Tabla2[[#This Row],[Trabajador]])</f>
        <v>1</v>
      </c>
      <c r="AC1533" t="str">
        <f>+IFERROR(IF(Tabla2[[#This Row],[FECHA CESE/BAJA]]="","No Aplica",IF(AND(MONTH(Tabla2[[#This Row],[FECHA CESE/BAJA]])=MONTH(TODAY()-30),YEAR(Tabla2[[#This Row],[FECHA CESE/BAJA]])=YEAR(TODAY())),MONTH(TODAY()-30)&amp;"-"&amp;YEAR(TODAY()),"Borrar")),"No aplica")</f>
        <v>No Aplica</v>
      </c>
      <c r="AD1533" t="str">
        <f>+IFERROR(IF(Tabla2[[#This Row],[FECHA INICIO DE LABORES EN OBRA]]="","No Aplica",IF(AND(MONTH(Tabla2[[#This Row],[FECHA INICIO DE LABORES EN OBRA]])=MONTH(TODAY()-30),YEAR(Tabla2[[#This Row],[FECHA INICIO DE LABORES EN OBRA]])=YEAR(TODAY())),MONTH(TODAY()-30)&amp;"-"&amp;YEAR(TODAY()),"No Aplica")),"No Aplica")</f>
        <v>No Aplica</v>
      </c>
    </row>
    <row r="1534" ht="16.5" customHeight="1" spans="1:30" x14ac:dyDescent="0.25">
      <c r="A1534" s="13">
        <v>20550487200</v>
      </c>
      <c r="B1534" s="15" t="s">
        <v>6554</v>
      </c>
      <c r="C1534" s="15" t="s">
        <v>6554</v>
      </c>
      <c r="D1534" s="15">
        <v>27991696</v>
      </c>
      <c r="E1534" s="15" t="s">
        <v>6590</v>
      </c>
      <c r="F1534" s="39">
        <v>28307</v>
      </c>
      <c r="G1534" s="15">
        <v>1</v>
      </c>
      <c r="H1534" s="15" t="s">
        <v>6560</v>
      </c>
      <c r="I1534" s="15" t="s">
        <v>6557</v>
      </c>
      <c r="J1534" s="15" t="s">
        <v>6591</v>
      </c>
      <c r="K1534" s="15" t="s">
        <v>2267</v>
      </c>
      <c r="L1534" s="40" t="s">
        <v>6</v>
      </c>
      <c r="M1534" s="39"/>
      <c r="N1534" s="41" t="s">
        <v>2098</v>
      </c>
      <c r="O1534" s="39">
        <v>45035</v>
      </c>
      <c r="P1534" s="40">
        <v>1</v>
      </c>
      <c r="Q1534" s="40">
        <v>1</v>
      </c>
      <c r="R1534" s="40" t="str">
        <f>IFERROR(VLOOKUP(Tabla2[[#This Row],[CONTRATISTA PRNCIPAL]],Hoja1!$L$5:$M$9,2,FALSE),"CJV")</f>
        <v>CJV</v>
      </c>
      <c r="S1534" s="40" t="str">
        <f>IF(Tabla2[[#This Row],[EMPRESA]]=Tabla2[[#This Row],[CONTRATISTA PRNCIPAL]],"Principal","Secundaria")</f>
        <v>Principal</v>
      </c>
      <c r="T1534" s="42">
        <f>IFERROR(1/COUNTIF(Tabla2[CONTRATISTA PRNCIPAL],Tabla2[[#This Row],[CONTRATISTA PRNCIPAL]]),0)</f>
        <v>0.0625</v>
      </c>
      <c r="U1534" s="43">
        <f>IF(((TODAY()-Tabla2[[#This Row],[FECHA NACIMIENTO]])/365)&lt;18,"Corregir", IF(((TODAY()-Tabla2[[#This Row],[FECHA NACIMIENTO]])/365)&gt;80, "Corregir",ROUNDDOWN(((TODAY()-Tabla2[[#This Row],[FECHA NACIMIENTO]])/365),0)))</f>
        <v>46</v>
      </c>
      <c r="V15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34" s="44" t="str">
        <f>+IF(Tabla2[[#This Row],[Edad]]="Corregir","Corregir","Ok")</f>
        <v>Ok</v>
      </c>
      <c r="X1534" s="42" t="str">
        <f>+IFERROR(VLOOKUP(Tabla2[[#This Row],[DISTRITO SEGÚN DNI]],Hoja1!$A$2:$B$32,2,FALSE),"No")</f>
        <v>No</v>
      </c>
      <c r="Y1534" s="42" t="str">
        <f>IF(OR(LOWER(Tabla2[[#This Row],[GENERO]])="masculino", LOWER(Tabla2[[#This Row],[GENERO]])="femenino"),"OK","Corregir")</f>
        <v>OK</v>
      </c>
      <c r="Z1534" s="42" t="str">
        <f>+IF(Tabla2[[#This Row],[Nro. DNI / CE]]="","Corregir",IF(LEN(Tabla2[[#This Row],[Nro. DNI / CE]])&gt;=8,"OK","Corregir"))</f>
        <v>OK</v>
      </c>
      <c r="AA1534" s="42">
        <f>COUNTIF(Tabla2[APELLIDOS Y NOMBRES],Tabla2[[#This Row],[APELLIDOS Y NOMBRES]])</f>
        <v>1</v>
      </c>
      <c r="AB1534" s="42">
        <f>IF(Tabla2[[#This Row],[Trabajador]]&gt;1,1/Tabla2[[#This Row],[Trabajador]],Tabla2[[#This Row],[Trabajador]])</f>
        <v>1</v>
      </c>
      <c r="AC1534" t="str">
        <f>+IFERROR(IF(Tabla2[[#This Row],[FECHA CESE/BAJA]]="","No Aplica",IF(AND(MONTH(Tabla2[[#This Row],[FECHA CESE/BAJA]])=MONTH(TODAY()-30),YEAR(Tabla2[[#This Row],[FECHA CESE/BAJA]])=YEAR(TODAY())),MONTH(TODAY()-30)&amp;"-"&amp;YEAR(TODAY()),"Borrar")),"No aplica")</f>
        <v>No Aplica</v>
      </c>
      <c r="AD1534" t="str">
        <f>+IFERROR(IF(Tabla2[[#This Row],[FECHA INICIO DE LABORES EN OBRA]]="","No Aplica",IF(AND(MONTH(Tabla2[[#This Row],[FECHA INICIO DE LABORES EN OBRA]])=MONTH(TODAY()-30),YEAR(Tabla2[[#This Row],[FECHA INICIO DE LABORES EN OBRA]])=YEAR(TODAY())),MONTH(TODAY()-30)&amp;"-"&amp;YEAR(TODAY()),"No Aplica")),"No Aplica")</f>
        <v>No Aplica</v>
      </c>
    </row>
    <row r="1535" ht="15" customHeight="1" spans="1:30" x14ac:dyDescent="0.25">
      <c r="A1535" s="13">
        <v>20550487200</v>
      </c>
      <c r="B1535" s="15" t="s">
        <v>6554</v>
      </c>
      <c r="C1535" s="15" t="s">
        <v>6554</v>
      </c>
      <c r="D1535" s="15">
        <v>42158878</v>
      </c>
      <c r="E1535" s="15" t="s">
        <v>92</v>
      </c>
      <c r="F1535" s="39">
        <v>30692</v>
      </c>
      <c r="G1535" s="15">
        <v>1</v>
      </c>
      <c r="H1535" s="15" t="s">
        <v>6560</v>
      </c>
      <c r="I1535" s="15" t="s">
        <v>6557</v>
      </c>
      <c r="J1535" s="15" t="s">
        <v>6592</v>
      </c>
      <c r="K1535" s="15" t="s">
        <v>2022</v>
      </c>
      <c r="L1535" s="40" t="s">
        <v>6</v>
      </c>
      <c r="M1535" s="39"/>
      <c r="N1535" s="41" t="s">
        <v>2098</v>
      </c>
      <c r="O1535" s="39">
        <v>45035</v>
      </c>
      <c r="P1535" s="40">
        <v>1</v>
      </c>
      <c r="Q1535" s="40">
        <v>1</v>
      </c>
      <c r="R1535" s="40" t="str">
        <f>IFERROR(VLOOKUP(Tabla2[[#This Row],[CONTRATISTA PRNCIPAL]],Hoja1!$L$5:$M$9,2,FALSE),"CJV")</f>
        <v>CJV</v>
      </c>
      <c r="S1535" s="40" t="str">
        <f>IF(Tabla2[[#This Row],[EMPRESA]]=Tabla2[[#This Row],[CONTRATISTA PRNCIPAL]],"Principal","Secundaria")</f>
        <v>Principal</v>
      </c>
      <c r="T1535" s="42">
        <f>IFERROR(1/COUNTIF(Tabla2[CONTRATISTA PRNCIPAL],Tabla2[[#This Row],[CONTRATISTA PRNCIPAL]]),0)</f>
        <v>0.0625</v>
      </c>
      <c r="U1535" s="43">
        <f>IF(((TODAY()-Tabla2[[#This Row],[FECHA NACIMIENTO]])/365)&lt;18,"Corregir", IF(((TODAY()-Tabla2[[#This Row],[FECHA NACIMIENTO]])/365)&gt;80, "Corregir",ROUNDDOWN(((TODAY()-Tabla2[[#This Row],[FECHA NACIMIENTO]])/365),0)))</f>
        <v>39</v>
      </c>
      <c r="V15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35" s="44" t="str">
        <f>+IF(Tabla2[[#This Row],[Edad]]="Corregir","Corregir","Ok")</f>
        <v>Ok</v>
      </c>
      <c r="X1535" s="42" t="str">
        <f>+IFERROR(VLOOKUP(Tabla2[[#This Row],[DISTRITO SEGÚN DNI]],Hoja1!$A$2:$B$32,2,FALSE),"No")</f>
        <v>CALLAO</v>
      </c>
      <c r="Y1535" s="42" t="str">
        <f>IF(OR(LOWER(Tabla2[[#This Row],[GENERO]])="masculino", LOWER(Tabla2[[#This Row],[GENERO]])="femenino"),"OK","Corregir")</f>
        <v>OK</v>
      </c>
      <c r="Z1535" s="42" t="str">
        <f>+IF(Tabla2[[#This Row],[Nro. DNI / CE]]="","Corregir",IF(LEN(Tabla2[[#This Row],[Nro. DNI / CE]])&gt;=8,"OK","Corregir"))</f>
        <v>OK</v>
      </c>
      <c r="AA1535" s="42">
        <f>COUNTIF(Tabla2[APELLIDOS Y NOMBRES],Tabla2[[#This Row],[APELLIDOS Y NOMBRES]])</f>
        <v>1</v>
      </c>
      <c r="AB1535" s="42">
        <f>IF(Tabla2[[#This Row],[Trabajador]]&gt;1,1/Tabla2[[#This Row],[Trabajador]],Tabla2[[#This Row],[Trabajador]])</f>
        <v>1</v>
      </c>
      <c r="AC1535" t="str">
        <f>+IFERROR(IF(Tabla2[[#This Row],[FECHA CESE/BAJA]]="","No Aplica",IF(AND(MONTH(Tabla2[[#This Row],[FECHA CESE/BAJA]])=MONTH(TODAY()-30),YEAR(Tabla2[[#This Row],[FECHA CESE/BAJA]])=YEAR(TODAY())),MONTH(TODAY()-30)&amp;"-"&amp;YEAR(TODAY()),"Borrar")),"No aplica")</f>
        <v>No Aplica</v>
      </c>
      <c r="AD1535" t="str">
        <f>+IFERROR(IF(Tabla2[[#This Row],[FECHA INICIO DE LABORES EN OBRA]]="","No Aplica",IF(AND(MONTH(Tabla2[[#This Row],[FECHA INICIO DE LABORES EN OBRA]])=MONTH(TODAY()-30),YEAR(Tabla2[[#This Row],[FECHA INICIO DE LABORES EN OBRA]])=YEAR(TODAY())),MONTH(TODAY()-30)&amp;"-"&amp;YEAR(TODAY()),"No Aplica")),"No Aplica")</f>
        <v>No Aplica</v>
      </c>
    </row>
    <row r="1536" ht="15" customHeight="1" spans="1:30" x14ac:dyDescent="0.25">
      <c r="A1536" s="13" t="s">
        <v>6593</v>
      </c>
      <c r="B1536" s="15" t="s">
        <v>6594</v>
      </c>
      <c r="C1536" s="15" t="s">
        <v>6594</v>
      </c>
      <c r="D1536" s="15" t="s">
        <v>6595</v>
      </c>
      <c r="E1536" s="15" t="s">
        <v>6596</v>
      </c>
      <c r="F1536" s="39">
        <v>31736</v>
      </c>
      <c r="G1536" s="15">
        <v>2</v>
      </c>
      <c r="H1536" s="15" t="s">
        <v>6263</v>
      </c>
      <c r="I1536" s="15" t="s">
        <v>6420</v>
      </c>
      <c r="J1536" s="15" t="s">
        <v>6597</v>
      </c>
      <c r="K1536" s="15" t="s">
        <v>2237</v>
      </c>
      <c r="L1536" s="40" t="s">
        <v>6</v>
      </c>
      <c r="M1536" s="39"/>
      <c r="N1536" s="41" t="s">
        <v>6598</v>
      </c>
      <c r="O1536" s="39">
        <v>43333</v>
      </c>
      <c r="P1536" s="40">
        <v>1</v>
      </c>
      <c r="Q1536" s="40">
        <v>4</v>
      </c>
      <c r="R1536" s="40" t="str">
        <f>IFERROR(VLOOKUP(Tabla2[[#This Row],[CONTRATISTA PRNCIPAL]],Hoja1!$L$5:$M$9,2,FALSE),"CJV")</f>
        <v>CJV</v>
      </c>
      <c r="S1536" s="40" t="str">
        <f>IF(Tabla2[[#This Row],[EMPRESA]]=Tabla2[[#This Row],[CONTRATISTA PRNCIPAL]],"Principal","Secundaria")</f>
        <v>Principal</v>
      </c>
      <c r="T1536" s="42">
        <f>IFERROR(1/COUNTIF(Tabla2[CONTRATISTA PRNCIPAL],Tabla2[[#This Row],[CONTRATISTA PRNCIPAL]]),0)</f>
        <v>0.2</v>
      </c>
      <c r="U1536" s="43">
        <f>IF(((TODAY()-Tabla2[[#This Row],[FECHA NACIMIENTO]])/365)&lt;18,"Corregir", IF(((TODAY()-Tabla2[[#This Row],[FECHA NACIMIENTO]])/365)&gt;80, "Corregir",ROUNDDOWN(((TODAY()-Tabla2[[#This Row],[FECHA NACIMIENTO]])/365),0)))</f>
        <v>36</v>
      </c>
      <c r="V15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36" s="44" t="str">
        <f>+IF(Tabla2[[#This Row],[Edad]]="Corregir","Corregir","Ok")</f>
        <v>Ok</v>
      </c>
      <c r="X1536" s="42" t="str">
        <f>+IFERROR(VLOOKUP(Tabla2[[#This Row],[DISTRITO SEGÚN DNI]],Hoja1!$A$2:$B$32,2,FALSE),"No")</f>
        <v>No</v>
      </c>
      <c r="Y1536" s="42" t="str">
        <f>IF(OR(LOWER(Tabla2[[#This Row],[GENERO]])="masculino", LOWER(Tabla2[[#This Row],[GENERO]])="femenino"),"OK","Corregir")</f>
        <v>OK</v>
      </c>
      <c r="Z1536" s="42" t="str">
        <f>+IF(Tabla2[[#This Row],[Nro. DNI / CE]]="","Corregir",IF(LEN(Tabla2[[#This Row],[Nro. DNI / CE]])&gt;=8,"OK","Corregir"))</f>
        <v>OK</v>
      </c>
      <c r="AA1536" s="42">
        <f>COUNTIF(Tabla2[APELLIDOS Y NOMBRES],Tabla2[[#This Row],[APELLIDOS Y NOMBRES]])</f>
        <v>1</v>
      </c>
      <c r="AB1536" s="42">
        <f>IF(Tabla2[[#This Row],[Trabajador]]&gt;1,1/Tabla2[[#This Row],[Trabajador]],Tabla2[[#This Row],[Trabajador]])</f>
        <v>1</v>
      </c>
      <c r="AC1536" t="str">
        <f>+IFERROR(IF(Tabla2[[#This Row],[FECHA CESE/BAJA]]="","No Aplica",IF(AND(MONTH(Tabla2[[#This Row],[FECHA CESE/BAJA]])=MONTH(TODAY()-30),YEAR(Tabla2[[#This Row],[FECHA CESE/BAJA]])=YEAR(TODAY())),MONTH(TODAY()-30)&amp;"-"&amp;YEAR(TODAY()),"Borrar")),"No aplica")</f>
        <v>No Aplica</v>
      </c>
      <c r="AD1536" t="str">
        <f>+IFERROR(IF(Tabla2[[#This Row],[FECHA INICIO DE LABORES EN OBRA]]="","No Aplica",IF(AND(MONTH(Tabla2[[#This Row],[FECHA INICIO DE LABORES EN OBRA]])=MONTH(TODAY()-30),YEAR(Tabla2[[#This Row],[FECHA INICIO DE LABORES EN OBRA]])=YEAR(TODAY())),MONTH(TODAY()-30)&amp;"-"&amp;YEAR(TODAY()),"No Aplica")),"No Aplica")</f>
        <v>No Aplica</v>
      </c>
    </row>
    <row r="1537" ht="15" customHeight="1" spans="1:30" x14ac:dyDescent="0.25">
      <c r="A1537" s="13" t="s">
        <v>6593</v>
      </c>
      <c r="B1537" s="15" t="s">
        <v>6594</v>
      </c>
      <c r="C1537" s="15" t="s">
        <v>6594</v>
      </c>
      <c r="D1537" s="15" t="s">
        <v>1473</v>
      </c>
      <c r="E1537" s="15" t="s">
        <v>1474</v>
      </c>
      <c r="F1537" s="39">
        <v>30055</v>
      </c>
      <c r="G1537" s="15">
        <v>2</v>
      </c>
      <c r="H1537" s="15" t="s">
        <v>6263</v>
      </c>
      <c r="I1537" s="15" t="s">
        <v>6502</v>
      </c>
      <c r="J1537" s="15" t="s">
        <v>6599</v>
      </c>
      <c r="K1537" s="15" t="s">
        <v>27</v>
      </c>
      <c r="L1537" s="40" t="s">
        <v>6</v>
      </c>
      <c r="M1537" s="39"/>
      <c r="N1537" s="41" t="s">
        <v>6598</v>
      </c>
      <c r="O1537" s="39">
        <v>44203</v>
      </c>
      <c r="P1537" s="40">
        <v>1</v>
      </c>
      <c r="Q1537" s="40">
        <v>4</v>
      </c>
      <c r="R1537" s="40" t="str">
        <f>IFERROR(VLOOKUP(Tabla2[[#This Row],[CONTRATISTA PRNCIPAL]],Hoja1!$L$5:$M$9,2,FALSE),"CJV")</f>
        <v>CJV</v>
      </c>
      <c r="S1537" s="40" t="str">
        <f>IF(Tabla2[[#This Row],[EMPRESA]]=Tabla2[[#This Row],[CONTRATISTA PRNCIPAL]],"Principal","Secundaria")</f>
        <v>Principal</v>
      </c>
      <c r="T1537" s="42">
        <f>IFERROR(1/COUNTIF(Tabla2[CONTRATISTA PRNCIPAL],Tabla2[[#This Row],[CONTRATISTA PRNCIPAL]]),0)</f>
        <v>0.2</v>
      </c>
      <c r="U1537" s="43">
        <f>IF(((TODAY()-Tabla2[[#This Row],[FECHA NACIMIENTO]])/365)&lt;18,"Corregir", IF(((TODAY()-Tabla2[[#This Row],[FECHA NACIMIENTO]])/365)&gt;80, "Corregir",ROUNDDOWN(((TODAY()-Tabla2[[#This Row],[FECHA NACIMIENTO]])/365),0)))</f>
        <v>41</v>
      </c>
      <c r="V15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37" s="44" t="str">
        <f>+IF(Tabla2[[#This Row],[Edad]]="Corregir","Corregir","Ok")</f>
        <v>Ok</v>
      </c>
      <c r="X1537" s="42" t="str">
        <f>+IFERROR(VLOOKUP(Tabla2[[#This Row],[DISTRITO SEGÚN DNI]],Hoja1!$A$2:$B$32,2,FALSE),"No")</f>
        <v>CALLAO</v>
      </c>
      <c r="Y1537" s="42" t="str">
        <f>IF(OR(LOWER(Tabla2[[#This Row],[GENERO]])="masculino", LOWER(Tabla2[[#This Row],[GENERO]])="femenino"),"OK","Corregir")</f>
        <v>OK</v>
      </c>
      <c r="Z1537" s="42" t="str">
        <f>+IF(Tabla2[[#This Row],[Nro. DNI / CE]]="","Corregir",IF(LEN(Tabla2[[#This Row],[Nro. DNI / CE]])&gt;=8,"OK","Corregir"))</f>
        <v>OK</v>
      </c>
      <c r="AA1537" s="42">
        <f>COUNTIF(Tabla2[APELLIDOS Y NOMBRES],Tabla2[[#This Row],[APELLIDOS Y NOMBRES]])</f>
        <v>1</v>
      </c>
      <c r="AB1537" s="42">
        <f>IF(Tabla2[[#This Row],[Trabajador]]&gt;1,1/Tabla2[[#This Row],[Trabajador]],Tabla2[[#This Row],[Trabajador]])</f>
        <v>1</v>
      </c>
      <c r="AC1537" t="str">
        <f>+IFERROR(IF(Tabla2[[#This Row],[FECHA CESE/BAJA]]="","No Aplica",IF(AND(MONTH(Tabla2[[#This Row],[FECHA CESE/BAJA]])=MONTH(TODAY()-30),YEAR(Tabla2[[#This Row],[FECHA CESE/BAJA]])=YEAR(TODAY())),MONTH(TODAY()-30)&amp;"-"&amp;YEAR(TODAY()),"Borrar")),"No aplica")</f>
        <v>No Aplica</v>
      </c>
      <c r="AD1537" t="str">
        <f>+IFERROR(IF(Tabla2[[#This Row],[FECHA INICIO DE LABORES EN OBRA]]="","No Aplica",IF(AND(MONTH(Tabla2[[#This Row],[FECHA INICIO DE LABORES EN OBRA]])=MONTH(TODAY()-30),YEAR(Tabla2[[#This Row],[FECHA INICIO DE LABORES EN OBRA]])=YEAR(TODAY())),MONTH(TODAY()-30)&amp;"-"&amp;YEAR(TODAY()),"No Aplica")),"No Aplica")</f>
        <v>No Aplica</v>
      </c>
    </row>
    <row r="1538" ht="15" customHeight="1" spans="1:30" x14ac:dyDescent="0.25">
      <c r="A1538" s="13" t="s">
        <v>6593</v>
      </c>
      <c r="B1538" s="15" t="s">
        <v>6594</v>
      </c>
      <c r="C1538" s="15" t="s">
        <v>6594</v>
      </c>
      <c r="D1538" s="15" t="s">
        <v>6600</v>
      </c>
      <c r="E1538" s="15" t="s">
        <v>6601</v>
      </c>
      <c r="F1538" s="39">
        <v>25528</v>
      </c>
      <c r="G1538" s="15">
        <v>2</v>
      </c>
      <c r="H1538" s="15" t="s">
        <v>3032</v>
      </c>
      <c r="I1538" s="15" t="s">
        <v>6502</v>
      </c>
      <c r="J1538" s="15" t="s">
        <v>6602</v>
      </c>
      <c r="K1538" s="15" t="s">
        <v>3519</v>
      </c>
      <c r="L1538" s="40" t="s">
        <v>6</v>
      </c>
      <c r="M1538" s="39"/>
      <c r="N1538" s="41" t="s">
        <v>6598</v>
      </c>
      <c r="O1538" s="39">
        <v>45075</v>
      </c>
      <c r="P1538" s="40">
        <v>1</v>
      </c>
      <c r="Q1538" s="40">
        <v>4</v>
      </c>
      <c r="R1538" s="40" t="str">
        <f>IFERROR(VLOOKUP(Tabla2[[#This Row],[CONTRATISTA PRNCIPAL]],Hoja1!$L$5:$M$9,2,FALSE),"CJV")</f>
        <v>CJV</v>
      </c>
      <c r="S1538" s="40" t="str">
        <f>IF(Tabla2[[#This Row],[EMPRESA]]=Tabla2[[#This Row],[CONTRATISTA PRNCIPAL]],"Principal","Secundaria")</f>
        <v>Principal</v>
      </c>
      <c r="T1538" s="42">
        <f>IFERROR(1/COUNTIF(Tabla2[CONTRATISTA PRNCIPAL],Tabla2[[#This Row],[CONTRATISTA PRNCIPAL]]),0)</f>
        <v>0.2</v>
      </c>
      <c r="U1538" s="43">
        <f>IF(((TODAY()-Tabla2[[#This Row],[FECHA NACIMIENTO]])/365)&lt;18,"Corregir", IF(((TODAY()-Tabla2[[#This Row],[FECHA NACIMIENTO]])/365)&gt;80, "Corregir",ROUNDDOWN(((TODAY()-Tabla2[[#This Row],[FECHA NACIMIENTO]])/365),0)))</f>
        <v>53</v>
      </c>
      <c r="V15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38" s="44" t="str">
        <f>+IF(Tabla2[[#This Row],[Edad]]="Corregir","Corregir","Ok")</f>
        <v>Ok</v>
      </c>
      <c r="X1538" s="42" t="str">
        <f>+IFERROR(VLOOKUP(Tabla2[[#This Row],[DISTRITO SEGÚN DNI]],Hoja1!$A$2:$B$32,2,FALSE),"No")</f>
        <v>No</v>
      </c>
      <c r="Y1538" s="42" t="str">
        <f>IF(OR(LOWER(Tabla2[[#This Row],[GENERO]])="masculino", LOWER(Tabla2[[#This Row],[GENERO]])="femenino"),"OK","Corregir")</f>
        <v>OK</v>
      </c>
      <c r="Z1538" s="42" t="str">
        <f>+IF(Tabla2[[#This Row],[Nro. DNI / CE]]="","Corregir",IF(LEN(Tabla2[[#This Row],[Nro. DNI / CE]])&gt;=8,"OK","Corregir"))</f>
        <v>OK</v>
      </c>
      <c r="AA1538" s="42">
        <f>COUNTIF(Tabla2[APELLIDOS Y NOMBRES],Tabla2[[#This Row],[APELLIDOS Y NOMBRES]])</f>
        <v>1</v>
      </c>
      <c r="AB1538" s="42">
        <f>IF(Tabla2[[#This Row],[Trabajador]]&gt;1,1/Tabla2[[#This Row],[Trabajador]],Tabla2[[#This Row],[Trabajador]])</f>
        <v>1</v>
      </c>
      <c r="AC1538" t="str">
        <f>+IFERROR(IF(Tabla2[[#This Row],[FECHA CESE/BAJA]]="","No Aplica",IF(AND(MONTH(Tabla2[[#This Row],[FECHA CESE/BAJA]])=MONTH(TODAY()-30),YEAR(Tabla2[[#This Row],[FECHA CESE/BAJA]])=YEAR(TODAY())),MONTH(TODAY()-30)&amp;"-"&amp;YEAR(TODAY()),"Borrar")),"No aplica")</f>
        <v>No Aplica</v>
      </c>
      <c r="AD1538" t="str">
        <f>+IFERROR(IF(Tabla2[[#This Row],[FECHA INICIO DE LABORES EN OBRA]]="","No Aplica",IF(AND(MONTH(Tabla2[[#This Row],[FECHA INICIO DE LABORES EN OBRA]])=MONTH(TODAY()-30),YEAR(Tabla2[[#This Row],[FECHA INICIO DE LABORES EN OBRA]])=YEAR(TODAY())),MONTH(TODAY()-30)&amp;"-"&amp;YEAR(TODAY()),"No Aplica")),"No Aplica")</f>
        <v>No Aplica</v>
      </c>
    </row>
    <row r="1539" ht="15" customHeight="1" spans="1:30" x14ac:dyDescent="0.25">
      <c r="A1539" s="13" t="s">
        <v>6593</v>
      </c>
      <c r="B1539" s="15" t="s">
        <v>6594</v>
      </c>
      <c r="C1539" s="15" t="s">
        <v>6594</v>
      </c>
      <c r="D1539" s="15" t="s">
        <v>6603</v>
      </c>
      <c r="E1539" s="15" t="s">
        <v>6604</v>
      </c>
      <c r="F1539" s="39">
        <v>25848</v>
      </c>
      <c r="G1539" s="15">
        <v>2</v>
      </c>
      <c r="H1539" s="15" t="s">
        <v>3032</v>
      </c>
      <c r="I1539" s="15" t="s">
        <v>6605</v>
      </c>
      <c r="J1539" s="15" t="s">
        <v>6606</v>
      </c>
      <c r="K1539" s="15" t="s">
        <v>3778</v>
      </c>
      <c r="L1539" s="40" t="s">
        <v>6</v>
      </c>
      <c r="M1539" s="39"/>
      <c r="N1539" s="41" t="s">
        <v>6598</v>
      </c>
      <c r="O1539" s="39">
        <v>43312</v>
      </c>
      <c r="P1539" s="40">
        <v>1</v>
      </c>
      <c r="Q1539" s="40">
        <v>4</v>
      </c>
      <c r="R1539" s="40" t="str">
        <f>IFERROR(VLOOKUP(Tabla2[[#This Row],[CONTRATISTA PRNCIPAL]],Hoja1!$L$5:$M$9,2,FALSE),"CJV")</f>
        <v>CJV</v>
      </c>
      <c r="S1539" s="40" t="str">
        <f>IF(Tabla2[[#This Row],[EMPRESA]]=Tabla2[[#This Row],[CONTRATISTA PRNCIPAL]],"Principal","Secundaria")</f>
        <v>Principal</v>
      </c>
      <c r="T1539" s="42">
        <f>IFERROR(1/COUNTIF(Tabla2[CONTRATISTA PRNCIPAL],Tabla2[[#This Row],[CONTRATISTA PRNCIPAL]]),0)</f>
        <v>0.2</v>
      </c>
      <c r="U1539" s="43">
        <f>IF(((TODAY()-Tabla2[[#This Row],[FECHA NACIMIENTO]])/365)&lt;18,"Corregir", IF(((TODAY()-Tabla2[[#This Row],[FECHA NACIMIENTO]])/365)&gt;80, "Corregir",ROUNDDOWN(((TODAY()-Tabla2[[#This Row],[FECHA NACIMIENTO]])/365),0)))</f>
        <v>53</v>
      </c>
      <c r="V15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39" s="44" t="str">
        <f>+IF(Tabla2[[#This Row],[Edad]]="Corregir","Corregir","Ok")</f>
        <v>Ok</v>
      </c>
      <c r="X1539" s="42" t="str">
        <f>+IFERROR(VLOOKUP(Tabla2[[#This Row],[DISTRITO SEGÚN DNI]],Hoja1!$A$2:$B$32,2,FALSE),"No")</f>
        <v>No</v>
      </c>
      <c r="Y1539" s="42" t="str">
        <f>IF(OR(LOWER(Tabla2[[#This Row],[GENERO]])="masculino", LOWER(Tabla2[[#This Row],[GENERO]])="femenino"),"OK","Corregir")</f>
        <v>OK</v>
      </c>
      <c r="Z1539" s="42" t="str">
        <f>+IF(Tabla2[[#This Row],[Nro. DNI / CE]]="","Corregir",IF(LEN(Tabla2[[#This Row],[Nro. DNI / CE]])&gt;=8,"OK","Corregir"))</f>
        <v>OK</v>
      </c>
      <c r="AA1539" s="42">
        <f>COUNTIF(Tabla2[APELLIDOS Y NOMBRES],Tabla2[[#This Row],[APELLIDOS Y NOMBRES]])</f>
        <v>1</v>
      </c>
      <c r="AB1539" s="42">
        <f>IF(Tabla2[[#This Row],[Trabajador]]&gt;1,1/Tabla2[[#This Row],[Trabajador]],Tabla2[[#This Row],[Trabajador]])</f>
        <v>1</v>
      </c>
      <c r="AC1539" t="str">
        <f>+IFERROR(IF(Tabla2[[#This Row],[FECHA CESE/BAJA]]="","No Aplica",IF(AND(MONTH(Tabla2[[#This Row],[FECHA CESE/BAJA]])=MONTH(TODAY()-30),YEAR(Tabla2[[#This Row],[FECHA CESE/BAJA]])=YEAR(TODAY())),MONTH(TODAY()-30)&amp;"-"&amp;YEAR(TODAY()),"Borrar")),"No aplica")</f>
        <v>No Aplica</v>
      </c>
      <c r="AD1539" t="str">
        <f>+IFERROR(IF(Tabla2[[#This Row],[FECHA INICIO DE LABORES EN OBRA]]="","No Aplica",IF(AND(MONTH(Tabla2[[#This Row],[FECHA INICIO DE LABORES EN OBRA]])=MONTH(TODAY()-30),YEAR(Tabla2[[#This Row],[FECHA INICIO DE LABORES EN OBRA]])=YEAR(TODAY())),MONTH(TODAY()-30)&amp;"-"&amp;YEAR(TODAY()),"No Aplica")),"No Aplica")</f>
        <v>No Aplica</v>
      </c>
    </row>
    <row r="1540" ht="15" customHeight="1" spans="1:30" x14ac:dyDescent="0.25">
      <c r="A1540" s="13" t="s">
        <v>6593</v>
      </c>
      <c r="B1540" s="15" t="s">
        <v>6594</v>
      </c>
      <c r="C1540" s="15" t="s">
        <v>6594</v>
      </c>
      <c r="D1540" s="15" t="s">
        <v>6607</v>
      </c>
      <c r="E1540" s="15" t="s">
        <v>6608</v>
      </c>
      <c r="F1540" s="39">
        <v>26380</v>
      </c>
      <c r="G1540" s="15">
        <v>2</v>
      </c>
      <c r="H1540" s="15" t="s">
        <v>6263</v>
      </c>
      <c r="I1540" s="15" t="s">
        <v>6605</v>
      </c>
      <c r="J1540" s="15" t="s">
        <v>6609</v>
      </c>
      <c r="K1540" s="15" t="s">
        <v>2242</v>
      </c>
      <c r="L1540" s="40" t="s">
        <v>6</v>
      </c>
      <c r="M1540" s="39"/>
      <c r="N1540" s="41" t="s">
        <v>6598</v>
      </c>
      <c r="O1540" s="39">
        <v>45089</v>
      </c>
      <c r="P1540" s="40">
        <v>1</v>
      </c>
      <c r="Q1540" s="40">
        <v>4</v>
      </c>
      <c r="R1540" s="40" t="str">
        <f>IFERROR(VLOOKUP(Tabla2[[#This Row],[CONTRATISTA PRNCIPAL]],Hoja1!$L$5:$M$9,2,FALSE),"CJV")</f>
        <v>CJV</v>
      </c>
      <c r="S1540" s="40" t="str">
        <f>IF(Tabla2[[#This Row],[EMPRESA]]=Tabla2[[#This Row],[CONTRATISTA PRNCIPAL]],"Principal","Secundaria")</f>
        <v>Principal</v>
      </c>
      <c r="T1540" s="42">
        <f>IFERROR(1/COUNTIF(Tabla2[CONTRATISTA PRNCIPAL],Tabla2[[#This Row],[CONTRATISTA PRNCIPAL]]),0)</f>
        <v>0.2</v>
      </c>
      <c r="U1540" s="43">
        <f>IF(((TODAY()-Tabla2[[#This Row],[FECHA NACIMIENTO]])/365)&lt;18,"Corregir", IF(((TODAY()-Tabla2[[#This Row],[FECHA NACIMIENTO]])/365)&gt;80, "Corregir",ROUNDDOWN(((TODAY()-Tabla2[[#This Row],[FECHA NACIMIENTO]])/365),0)))</f>
        <v>51</v>
      </c>
      <c r="V15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40" s="44" t="str">
        <f>+IF(Tabla2[[#This Row],[Edad]]="Corregir","Corregir","Ok")</f>
        <v>Ok</v>
      </c>
      <c r="X1540" s="42" t="str">
        <f>+IFERROR(VLOOKUP(Tabla2[[#This Row],[DISTRITO SEGÚN DNI]],Hoja1!$A$2:$B$32,2,FALSE),"No")</f>
        <v>No</v>
      </c>
      <c r="Y1540" s="42" t="str">
        <f>IF(OR(LOWER(Tabla2[[#This Row],[GENERO]])="masculino", LOWER(Tabla2[[#This Row],[GENERO]])="femenino"),"OK","Corregir")</f>
        <v>OK</v>
      </c>
      <c r="Z1540" s="42" t="str">
        <f>+IF(Tabla2[[#This Row],[Nro. DNI / CE]]="","Corregir",IF(LEN(Tabla2[[#This Row],[Nro. DNI / CE]])&gt;=8,"OK","Corregir"))</f>
        <v>OK</v>
      </c>
      <c r="AA1540" s="42">
        <f>COUNTIF(Tabla2[APELLIDOS Y NOMBRES],Tabla2[[#This Row],[APELLIDOS Y NOMBRES]])</f>
        <v>1</v>
      </c>
      <c r="AB1540" s="42">
        <f>IF(Tabla2[[#This Row],[Trabajador]]&gt;1,1/Tabla2[[#This Row],[Trabajador]],Tabla2[[#This Row],[Trabajador]])</f>
        <v>1</v>
      </c>
      <c r="AC1540" t="str">
        <f>+IFERROR(IF(Tabla2[[#This Row],[FECHA CESE/BAJA]]="","No Aplica",IF(AND(MONTH(Tabla2[[#This Row],[FECHA CESE/BAJA]])=MONTH(TODAY()-30),YEAR(Tabla2[[#This Row],[FECHA CESE/BAJA]])=YEAR(TODAY())),MONTH(TODAY()-30)&amp;"-"&amp;YEAR(TODAY()),"Borrar")),"No aplica")</f>
        <v>No Aplica</v>
      </c>
      <c r="AD1540" t="str">
        <f>+IFERROR(IF(Tabla2[[#This Row],[FECHA INICIO DE LABORES EN OBRA]]="","No Aplica",IF(AND(MONTH(Tabla2[[#This Row],[FECHA INICIO DE LABORES EN OBRA]])=MONTH(TODAY()-30),YEAR(Tabla2[[#This Row],[FECHA INICIO DE LABORES EN OBRA]])=YEAR(TODAY())),MONTH(TODAY()-30)&amp;"-"&amp;YEAR(TODAY()),"No Aplica")),"No Aplica")</f>
        <v>No Aplica</v>
      </c>
    </row>
    <row r="1541" ht="15" customHeight="1" spans="1:30" x14ac:dyDescent="0.25">
      <c r="A1541" s="13" t="s">
        <v>6610</v>
      </c>
      <c r="B1541" s="15" t="s">
        <v>6611</v>
      </c>
      <c r="C1541" s="15" t="s">
        <v>6611</v>
      </c>
      <c r="D1541" s="15" t="s">
        <v>6612</v>
      </c>
      <c r="E1541" s="15" t="s">
        <v>6613</v>
      </c>
      <c r="F1541" s="39">
        <v>32242</v>
      </c>
      <c r="G1541" s="15">
        <v>2</v>
      </c>
      <c r="H1541" s="15" t="s">
        <v>3032</v>
      </c>
      <c r="I1541" s="15" t="s">
        <v>6614</v>
      </c>
      <c r="J1541" s="15" t="s">
        <v>6615</v>
      </c>
      <c r="K1541" s="15" t="s">
        <v>2182</v>
      </c>
      <c r="L1541" s="40" t="s">
        <v>6</v>
      </c>
      <c r="M1541" s="39"/>
      <c r="N1541" s="41" t="s">
        <v>6598</v>
      </c>
      <c r="O1541" s="39">
        <v>44280</v>
      </c>
      <c r="P1541" s="40">
        <v>1</v>
      </c>
      <c r="Q1541" s="40">
        <v>4</v>
      </c>
      <c r="R1541" s="40" t="str">
        <f>IFERROR(VLOOKUP(Tabla2[[#This Row],[CONTRATISTA PRNCIPAL]],Hoja1!$L$5:$M$9,2,FALSE),"CJV")</f>
        <v>CJV</v>
      </c>
      <c r="S1541" s="40" t="str">
        <f>IF(Tabla2[[#This Row],[EMPRESA]]=Tabla2[[#This Row],[CONTRATISTA PRNCIPAL]],"Principal","Secundaria")</f>
        <v>Principal</v>
      </c>
      <c r="T1541" s="42">
        <f>IFERROR(1/COUNTIF(Tabla2[CONTRATISTA PRNCIPAL],Tabla2[[#This Row],[CONTRATISTA PRNCIPAL]]),0)</f>
        <v>1</v>
      </c>
      <c r="U1541" s="43">
        <f>IF(((TODAY()-Tabla2[[#This Row],[FECHA NACIMIENTO]])/365)&lt;18,"Corregir", IF(((TODAY()-Tabla2[[#This Row],[FECHA NACIMIENTO]])/365)&gt;80, "Corregir",ROUNDDOWN(((TODAY()-Tabla2[[#This Row],[FECHA NACIMIENTO]])/365),0)))</f>
        <v>35</v>
      </c>
      <c r="V15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41" s="44" t="str">
        <f>+IF(Tabla2[[#This Row],[Edad]]="Corregir","Corregir","Ok")</f>
        <v>Ok</v>
      </c>
      <c r="X1541" s="42" t="str">
        <f>+IFERROR(VLOOKUP(Tabla2[[#This Row],[DISTRITO SEGÚN DNI]],Hoja1!$A$2:$B$32,2,FALSE),"No")</f>
        <v>No</v>
      </c>
      <c r="Y1541" s="42" t="str">
        <f>IF(OR(LOWER(Tabla2[[#This Row],[GENERO]])="masculino", LOWER(Tabla2[[#This Row],[GENERO]])="femenino"),"OK","Corregir")</f>
        <v>OK</v>
      </c>
      <c r="Z1541" s="42" t="str">
        <f>+IF(Tabla2[[#This Row],[Nro. DNI / CE]]="","Corregir",IF(LEN(Tabla2[[#This Row],[Nro. DNI / CE]])&gt;=8,"OK","Corregir"))</f>
        <v>OK</v>
      </c>
      <c r="AA1541" s="42">
        <f>COUNTIF(Tabla2[APELLIDOS Y NOMBRES],Tabla2[[#This Row],[APELLIDOS Y NOMBRES]])</f>
        <v>1</v>
      </c>
      <c r="AB1541" s="42">
        <f>IF(Tabla2[[#This Row],[Trabajador]]&gt;1,1/Tabla2[[#This Row],[Trabajador]],Tabla2[[#This Row],[Trabajador]])</f>
        <v>1</v>
      </c>
      <c r="AC1541" t="str">
        <f>+IFERROR(IF(Tabla2[[#This Row],[FECHA CESE/BAJA]]="","No Aplica",IF(AND(MONTH(Tabla2[[#This Row],[FECHA CESE/BAJA]])=MONTH(TODAY()-30),YEAR(Tabla2[[#This Row],[FECHA CESE/BAJA]])=YEAR(TODAY())),MONTH(TODAY()-30)&amp;"-"&amp;YEAR(TODAY()),"Borrar")),"No aplica")</f>
        <v>No Aplica</v>
      </c>
      <c r="AD1541" t="str">
        <f>+IFERROR(IF(Tabla2[[#This Row],[FECHA INICIO DE LABORES EN OBRA]]="","No Aplica",IF(AND(MONTH(Tabla2[[#This Row],[FECHA INICIO DE LABORES EN OBRA]])=MONTH(TODAY()-30),YEAR(Tabla2[[#This Row],[FECHA INICIO DE LABORES EN OBRA]])=YEAR(TODAY())),MONTH(TODAY()-30)&amp;"-"&amp;YEAR(TODAY()),"No Aplica")),"No Aplica")</f>
        <v>No Aplica</v>
      </c>
    </row>
    <row r="1542" ht="15" customHeight="1" spans="1:30" x14ac:dyDescent="0.25">
      <c r="A1542" s="13">
        <v>20600172531</v>
      </c>
      <c r="B1542" s="15" t="s">
        <v>6616</v>
      </c>
      <c r="C1542" s="15" t="s">
        <v>6616</v>
      </c>
      <c r="D1542" s="15" t="s">
        <v>347</v>
      </c>
      <c r="E1542" s="15" t="s">
        <v>348</v>
      </c>
      <c r="F1542" s="39">
        <v>25317</v>
      </c>
      <c r="G1542" s="15">
        <v>2</v>
      </c>
      <c r="H1542" s="15" t="s">
        <v>2192</v>
      </c>
      <c r="I1542" s="15" t="s">
        <v>6617</v>
      </c>
      <c r="J1542" s="15" t="s">
        <v>6618</v>
      </c>
      <c r="K1542" s="15" t="s">
        <v>17</v>
      </c>
      <c r="L1542" s="40" t="s">
        <v>6</v>
      </c>
      <c r="M1542" s="39">
        <v>45143</v>
      </c>
      <c r="N1542" s="41" t="s">
        <v>2063</v>
      </c>
      <c r="O1542" s="39">
        <v>45068</v>
      </c>
      <c r="P1542" s="40">
        <v>2</v>
      </c>
      <c r="Q1542" s="40">
        <v>4</v>
      </c>
      <c r="R1542" s="40" t="str">
        <f>IFERROR(VLOOKUP(Tabla2[[#This Row],[CONTRATISTA PRNCIPAL]],Hoja1!$L$5:$M$9,2,FALSE),"CJV")</f>
        <v>CJV</v>
      </c>
      <c r="S1542" s="40" t="str">
        <f>IF(Tabla2[[#This Row],[EMPRESA]]=Tabla2[[#This Row],[CONTRATISTA PRNCIPAL]],"Principal","Secundaria")</f>
        <v>Principal</v>
      </c>
      <c r="T1542" s="42">
        <f>IFERROR(1/COUNTIF(Tabla2[CONTRATISTA PRNCIPAL],Tabla2[[#This Row],[CONTRATISTA PRNCIPAL]]),0)</f>
        <v>0.01282051282051282</v>
      </c>
      <c r="U1542" s="43">
        <f>IF(((TODAY()-Tabla2[[#This Row],[FECHA NACIMIENTO]])/365)&lt;18,"Corregir", IF(((TODAY()-Tabla2[[#This Row],[FECHA NACIMIENTO]])/365)&gt;80, "Corregir",ROUNDDOWN(((TODAY()-Tabla2[[#This Row],[FECHA NACIMIENTO]])/365),0)))</f>
        <v>54</v>
      </c>
      <c r="V15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42" s="44" t="str">
        <f>+IF(Tabla2[[#This Row],[Edad]]="Corregir","Corregir","Ok")</f>
        <v>Ok</v>
      </c>
      <c r="X1542" s="42" t="str">
        <f>+IFERROR(VLOOKUP(Tabla2[[#This Row],[DISTRITO SEGÚN DNI]],Hoja1!$A$2:$B$32,2,FALSE),"No")</f>
        <v>ATE</v>
      </c>
      <c r="Y1542" s="42" t="str">
        <f>IF(OR(LOWER(Tabla2[[#This Row],[GENERO]])="masculino", LOWER(Tabla2[[#This Row],[GENERO]])="femenino"),"OK","Corregir")</f>
        <v>OK</v>
      </c>
      <c r="Z1542" s="42" t="str">
        <f>+IF(Tabla2[[#This Row],[Nro. DNI / CE]]="","Corregir",IF(LEN(Tabla2[[#This Row],[Nro. DNI / CE]])&gt;=8,"OK","Corregir"))</f>
        <v>OK</v>
      </c>
      <c r="AA1542" s="42">
        <f>COUNTIF(Tabla2[APELLIDOS Y NOMBRES],Tabla2[[#This Row],[APELLIDOS Y NOMBRES]])</f>
        <v>1</v>
      </c>
      <c r="AB1542" s="42">
        <f>IF(Tabla2[[#This Row],[Trabajador]]&gt;1,1/Tabla2[[#This Row],[Trabajador]],Tabla2[[#This Row],[Trabajador]])</f>
        <v>1</v>
      </c>
      <c r="AC1542" t="str">
        <f>+IFERROR(IF(Tabla2[[#This Row],[FECHA CESE/BAJA]]="","No Aplica",IF(AND(MONTH(Tabla2[[#This Row],[FECHA CESE/BAJA]])=MONTH(TODAY()-30),YEAR(Tabla2[[#This Row],[FECHA CESE/BAJA]])=YEAR(TODAY())),MONTH(TODAY()-30)&amp;"-"&amp;YEAR(TODAY()),"Borrar")),"No aplica")</f>
        <v>8-2023</v>
      </c>
      <c r="AD1542" t="str">
        <f>+IFERROR(IF(Tabla2[[#This Row],[FECHA INICIO DE LABORES EN OBRA]]="","No Aplica",IF(AND(MONTH(Tabla2[[#This Row],[FECHA INICIO DE LABORES EN OBRA]])=MONTH(TODAY()-30),YEAR(Tabla2[[#This Row],[FECHA INICIO DE LABORES EN OBRA]])=YEAR(TODAY())),MONTH(TODAY()-30)&amp;"-"&amp;YEAR(TODAY()),"No Aplica")),"No Aplica")</f>
        <v>No Aplica</v>
      </c>
    </row>
    <row r="1543" ht="15" customHeight="1" spans="1:30" x14ac:dyDescent="0.25">
      <c r="A1543" s="13">
        <v>20600172531</v>
      </c>
      <c r="B1543" s="15" t="s">
        <v>6616</v>
      </c>
      <c r="C1543" s="15" t="s">
        <v>6616</v>
      </c>
      <c r="D1543" s="15" t="s">
        <v>6619</v>
      </c>
      <c r="E1543" s="15" t="s">
        <v>6620</v>
      </c>
      <c r="F1543" s="39">
        <v>35431</v>
      </c>
      <c r="G1543" s="15">
        <v>2</v>
      </c>
      <c r="H1543" s="15" t="s">
        <v>2749</v>
      </c>
      <c r="I1543" s="15" t="s">
        <v>6617</v>
      </c>
      <c r="J1543" s="15" t="s">
        <v>6621</v>
      </c>
      <c r="K1543" s="15" t="s">
        <v>2272</v>
      </c>
      <c r="L1543" s="40" t="s">
        <v>6</v>
      </c>
      <c r="M1543" s="39">
        <v>45157</v>
      </c>
      <c r="N1543" s="41" t="s">
        <v>2063</v>
      </c>
      <c r="O1543" s="39">
        <v>44754</v>
      </c>
      <c r="P1543" s="40">
        <v>2</v>
      </c>
      <c r="Q1543" s="40">
        <v>4</v>
      </c>
      <c r="R1543" s="40" t="str">
        <f>IFERROR(VLOOKUP(Tabla2[[#This Row],[CONTRATISTA PRNCIPAL]],Hoja1!$L$5:$M$9,2,FALSE),"CJV")</f>
        <v>CJV</v>
      </c>
      <c r="S1543" s="40" t="str">
        <f>IF(Tabla2[[#This Row],[EMPRESA]]=Tabla2[[#This Row],[CONTRATISTA PRNCIPAL]],"Principal","Secundaria")</f>
        <v>Principal</v>
      </c>
      <c r="T1543" s="42">
        <f>IFERROR(1/COUNTIF(Tabla2[CONTRATISTA PRNCIPAL],Tabla2[[#This Row],[CONTRATISTA PRNCIPAL]]),0)</f>
        <v>0.01282051282051282</v>
      </c>
      <c r="U1543" s="43">
        <f>IF(((TODAY()-Tabla2[[#This Row],[FECHA NACIMIENTO]])/365)&lt;18,"Corregir", IF(((TODAY()-Tabla2[[#This Row],[FECHA NACIMIENTO]])/365)&gt;80, "Corregir",ROUNDDOWN(((TODAY()-Tabla2[[#This Row],[FECHA NACIMIENTO]])/365),0)))</f>
        <v>26</v>
      </c>
      <c r="V15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43" s="44" t="str">
        <f>+IF(Tabla2[[#This Row],[Edad]]="Corregir","Corregir","Ok")</f>
        <v>Ok</v>
      </c>
      <c r="X1543" s="42" t="str">
        <f>+IFERROR(VLOOKUP(Tabla2[[#This Row],[DISTRITO SEGÚN DNI]],Hoja1!$A$2:$B$32,2,FALSE),"No")</f>
        <v>No</v>
      </c>
      <c r="Y1543" s="42" t="str">
        <f>IF(OR(LOWER(Tabla2[[#This Row],[GENERO]])="masculino", LOWER(Tabla2[[#This Row],[GENERO]])="femenino"),"OK","Corregir")</f>
        <v>OK</v>
      </c>
      <c r="Z1543" s="42" t="str">
        <f>+IF(Tabla2[[#This Row],[Nro. DNI / CE]]="","Corregir",IF(LEN(Tabla2[[#This Row],[Nro. DNI / CE]])&gt;=8,"OK","Corregir"))</f>
        <v>OK</v>
      </c>
      <c r="AA1543" s="42">
        <f>COUNTIF(Tabla2[APELLIDOS Y NOMBRES],Tabla2[[#This Row],[APELLIDOS Y NOMBRES]])</f>
        <v>1</v>
      </c>
      <c r="AB1543" s="42">
        <f>IF(Tabla2[[#This Row],[Trabajador]]&gt;1,1/Tabla2[[#This Row],[Trabajador]],Tabla2[[#This Row],[Trabajador]])</f>
        <v>1</v>
      </c>
      <c r="AC1543" t="str">
        <f>+IFERROR(IF(Tabla2[[#This Row],[FECHA CESE/BAJA]]="","No Aplica",IF(AND(MONTH(Tabla2[[#This Row],[FECHA CESE/BAJA]])=MONTH(TODAY()-30),YEAR(Tabla2[[#This Row],[FECHA CESE/BAJA]])=YEAR(TODAY())),MONTH(TODAY()-30)&amp;"-"&amp;YEAR(TODAY()),"Borrar")),"No aplica")</f>
        <v>8-2023</v>
      </c>
      <c r="AD1543" t="str">
        <f>+IFERROR(IF(Tabla2[[#This Row],[FECHA INICIO DE LABORES EN OBRA]]="","No Aplica",IF(AND(MONTH(Tabla2[[#This Row],[FECHA INICIO DE LABORES EN OBRA]])=MONTH(TODAY()-30),YEAR(Tabla2[[#This Row],[FECHA INICIO DE LABORES EN OBRA]])=YEAR(TODAY())),MONTH(TODAY()-30)&amp;"-"&amp;YEAR(TODAY()),"No Aplica")),"No Aplica")</f>
        <v>No Aplica</v>
      </c>
    </row>
    <row r="1544" ht="15" customHeight="1" spans="1:30" x14ac:dyDescent="0.25">
      <c r="A1544" s="13">
        <v>20600172531</v>
      </c>
      <c r="B1544" s="15" t="s">
        <v>6616</v>
      </c>
      <c r="C1544" s="15" t="s">
        <v>6616</v>
      </c>
      <c r="D1544" s="15" t="s">
        <v>6622</v>
      </c>
      <c r="E1544" s="15" t="s">
        <v>6623</v>
      </c>
      <c r="F1544" s="39">
        <v>24133</v>
      </c>
      <c r="G1544" s="15">
        <v>1</v>
      </c>
      <c r="H1544" s="15" t="s">
        <v>3603</v>
      </c>
      <c r="I1544" s="15" t="s">
        <v>6617</v>
      </c>
      <c r="J1544" s="15" t="s">
        <v>6624</v>
      </c>
      <c r="K1544" s="15" t="s">
        <v>2284</v>
      </c>
      <c r="L1544" s="40" t="s">
        <v>6</v>
      </c>
      <c r="M1544" s="39"/>
      <c r="N1544" s="41" t="s">
        <v>2310</v>
      </c>
      <c r="O1544" s="39">
        <v>42319</v>
      </c>
      <c r="P1544" s="40">
        <v>1</v>
      </c>
      <c r="Q1544" s="40">
        <v>1</v>
      </c>
      <c r="R1544" s="40" t="str">
        <f>IFERROR(VLOOKUP(Tabla2[[#This Row],[CONTRATISTA PRNCIPAL]],Hoja1!$L$5:$M$9,2,FALSE),"CJV")</f>
        <v>CJV</v>
      </c>
      <c r="S1544" s="40" t="str">
        <f>IF(Tabla2[[#This Row],[EMPRESA]]=Tabla2[[#This Row],[CONTRATISTA PRNCIPAL]],"Principal","Secundaria")</f>
        <v>Principal</v>
      </c>
      <c r="T1544" s="42">
        <f>IFERROR(1/COUNTIF(Tabla2[CONTRATISTA PRNCIPAL],Tabla2[[#This Row],[CONTRATISTA PRNCIPAL]]),0)</f>
        <v>0.01282051282051282</v>
      </c>
      <c r="U1544" s="43">
        <f>IF(((TODAY()-Tabla2[[#This Row],[FECHA NACIMIENTO]])/365)&lt;18,"Corregir", IF(((TODAY()-Tabla2[[#This Row],[FECHA NACIMIENTO]])/365)&gt;80, "Corregir",ROUNDDOWN(((TODAY()-Tabla2[[#This Row],[FECHA NACIMIENTO]])/365),0)))</f>
        <v>57</v>
      </c>
      <c r="V15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44" s="44" t="str">
        <f>+IF(Tabla2[[#This Row],[Edad]]="Corregir","Corregir","Ok")</f>
        <v>Ok</v>
      </c>
      <c r="X1544" s="42" t="str">
        <f>+IFERROR(VLOOKUP(Tabla2[[#This Row],[DISTRITO SEGÚN DNI]],Hoja1!$A$2:$B$32,2,FALSE),"No")</f>
        <v>No</v>
      </c>
      <c r="Y1544" s="42" t="str">
        <f>IF(OR(LOWER(Tabla2[[#This Row],[GENERO]])="masculino", LOWER(Tabla2[[#This Row],[GENERO]])="femenino"),"OK","Corregir")</f>
        <v>OK</v>
      </c>
      <c r="Z1544" s="42" t="str">
        <f>+IF(Tabla2[[#This Row],[Nro. DNI / CE]]="","Corregir",IF(LEN(Tabla2[[#This Row],[Nro. DNI / CE]])&gt;=8,"OK","Corregir"))</f>
        <v>OK</v>
      </c>
      <c r="AA1544" s="42">
        <f>COUNTIF(Tabla2[APELLIDOS Y NOMBRES],Tabla2[[#This Row],[APELLIDOS Y NOMBRES]])</f>
        <v>1</v>
      </c>
      <c r="AB1544" s="42">
        <f>IF(Tabla2[[#This Row],[Trabajador]]&gt;1,1/Tabla2[[#This Row],[Trabajador]],Tabla2[[#This Row],[Trabajador]])</f>
        <v>1</v>
      </c>
      <c r="AC1544" t="str">
        <f>+IFERROR(IF(Tabla2[[#This Row],[FECHA CESE/BAJA]]="","No Aplica",IF(AND(MONTH(Tabla2[[#This Row],[FECHA CESE/BAJA]])=MONTH(TODAY()-30),YEAR(Tabla2[[#This Row],[FECHA CESE/BAJA]])=YEAR(TODAY())),MONTH(TODAY()-30)&amp;"-"&amp;YEAR(TODAY()),"Borrar")),"No aplica")</f>
        <v>No Aplica</v>
      </c>
      <c r="AD1544" t="str">
        <f>+IFERROR(IF(Tabla2[[#This Row],[FECHA INICIO DE LABORES EN OBRA]]="","No Aplica",IF(AND(MONTH(Tabla2[[#This Row],[FECHA INICIO DE LABORES EN OBRA]])=MONTH(TODAY()-30),YEAR(Tabla2[[#This Row],[FECHA INICIO DE LABORES EN OBRA]])=YEAR(TODAY())),MONTH(TODAY()-30)&amp;"-"&amp;YEAR(TODAY()),"No Aplica")),"No Aplica")</f>
        <v>No Aplica</v>
      </c>
    </row>
    <row r="1545" ht="15" customHeight="1" spans="1:30" x14ac:dyDescent="0.25">
      <c r="A1545" s="13">
        <v>20600172531</v>
      </c>
      <c r="B1545" s="15" t="s">
        <v>6616</v>
      </c>
      <c r="C1545" s="15" t="s">
        <v>6616</v>
      </c>
      <c r="D1545" s="15" t="s">
        <v>6625</v>
      </c>
      <c r="E1545" s="15" t="s">
        <v>6626</v>
      </c>
      <c r="F1545" s="39">
        <v>34100</v>
      </c>
      <c r="G1545" s="15">
        <v>1</v>
      </c>
      <c r="H1545" s="15" t="s">
        <v>5152</v>
      </c>
      <c r="I1545" s="15" t="s">
        <v>6617</v>
      </c>
      <c r="J1545" s="15" t="s">
        <v>6627</v>
      </c>
      <c r="K1545" s="15" t="s">
        <v>6628</v>
      </c>
      <c r="L1545" s="40" t="s">
        <v>6</v>
      </c>
      <c r="M1545" s="39"/>
      <c r="N1545" s="41" t="s">
        <v>2063</v>
      </c>
      <c r="O1545" s="39">
        <v>43313</v>
      </c>
      <c r="P1545" s="40">
        <v>1</v>
      </c>
      <c r="Q1545" s="40">
        <v>1</v>
      </c>
      <c r="R1545" s="40" t="str">
        <f>IFERROR(VLOOKUP(Tabla2[[#This Row],[CONTRATISTA PRNCIPAL]],Hoja1!$L$5:$M$9,2,FALSE),"CJV")</f>
        <v>CJV</v>
      </c>
      <c r="S1545" s="40" t="str">
        <f>IF(Tabla2[[#This Row],[EMPRESA]]=Tabla2[[#This Row],[CONTRATISTA PRNCIPAL]],"Principal","Secundaria")</f>
        <v>Principal</v>
      </c>
      <c r="T1545" s="42">
        <f>IFERROR(1/COUNTIF(Tabla2[CONTRATISTA PRNCIPAL],Tabla2[[#This Row],[CONTRATISTA PRNCIPAL]]),0)</f>
        <v>0.01282051282051282</v>
      </c>
      <c r="U1545" s="43">
        <f>IF(((TODAY()-Tabla2[[#This Row],[FECHA NACIMIENTO]])/365)&lt;18,"Corregir", IF(((TODAY()-Tabla2[[#This Row],[FECHA NACIMIENTO]])/365)&gt;80, "Corregir",ROUNDDOWN(((TODAY()-Tabla2[[#This Row],[FECHA NACIMIENTO]])/365),0)))</f>
        <v>30</v>
      </c>
      <c r="V15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45" s="44" t="str">
        <f>+IF(Tabla2[[#This Row],[Edad]]="Corregir","Corregir","Ok")</f>
        <v>Ok</v>
      </c>
      <c r="X1545" s="42" t="str">
        <f>+IFERROR(VLOOKUP(Tabla2[[#This Row],[DISTRITO SEGÚN DNI]],Hoja1!$A$2:$B$32,2,FALSE),"No")</f>
        <v>No</v>
      </c>
      <c r="Y1545" s="42" t="str">
        <f>IF(OR(LOWER(Tabla2[[#This Row],[GENERO]])="masculino", LOWER(Tabla2[[#This Row],[GENERO]])="femenino"),"OK","Corregir")</f>
        <v>OK</v>
      </c>
      <c r="Z1545" s="42" t="str">
        <f>+IF(Tabla2[[#This Row],[Nro. DNI / CE]]="","Corregir",IF(LEN(Tabla2[[#This Row],[Nro. DNI / CE]])&gt;=8,"OK","Corregir"))</f>
        <v>OK</v>
      </c>
      <c r="AA1545" s="42">
        <f>COUNTIF(Tabla2[APELLIDOS Y NOMBRES],Tabla2[[#This Row],[APELLIDOS Y NOMBRES]])</f>
        <v>1</v>
      </c>
      <c r="AB1545" s="42">
        <f>IF(Tabla2[[#This Row],[Trabajador]]&gt;1,1/Tabla2[[#This Row],[Trabajador]],Tabla2[[#This Row],[Trabajador]])</f>
        <v>1</v>
      </c>
      <c r="AC1545" t="str">
        <f>+IFERROR(IF(Tabla2[[#This Row],[FECHA CESE/BAJA]]="","No Aplica",IF(AND(MONTH(Tabla2[[#This Row],[FECHA CESE/BAJA]])=MONTH(TODAY()-30),YEAR(Tabla2[[#This Row],[FECHA CESE/BAJA]])=YEAR(TODAY())),MONTH(TODAY()-30)&amp;"-"&amp;YEAR(TODAY()),"Borrar")),"No aplica")</f>
        <v>No Aplica</v>
      </c>
      <c r="AD1545" t="str">
        <f>+IFERROR(IF(Tabla2[[#This Row],[FECHA INICIO DE LABORES EN OBRA]]="","No Aplica",IF(AND(MONTH(Tabla2[[#This Row],[FECHA INICIO DE LABORES EN OBRA]])=MONTH(TODAY()-30),YEAR(Tabla2[[#This Row],[FECHA INICIO DE LABORES EN OBRA]])=YEAR(TODAY())),MONTH(TODAY()-30)&amp;"-"&amp;YEAR(TODAY()),"No Aplica")),"No Aplica")</f>
        <v>No Aplica</v>
      </c>
    </row>
    <row r="1546" ht="15" customHeight="1" spans="1:30" x14ac:dyDescent="0.25">
      <c r="A1546" s="13">
        <v>20600172531</v>
      </c>
      <c r="B1546" s="15" t="s">
        <v>6616</v>
      </c>
      <c r="C1546" s="15" t="s">
        <v>6616</v>
      </c>
      <c r="D1546" s="15" t="s">
        <v>6629</v>
      </c>
      <c r="E1546" s="15" t="s">
        <v>6630</v>
      </c>
      <c r="F1546" s="39">
        <v>28963</v>
      </c>
      <c r="G1546" s="15">
        <v>1</v>
      </c>
      <c r="H1546" s="15" t="s">
        <v>2981</v>
      </c>
      <c r="I1546" s="15" t="s">
        <v>6617</v>
      </c>
      <c r="J1546" s="15" t="s">
        <v>6631</v>
      </c>
      <c r="K1546" s="15" t="s">
        <v>3569</v>
      </c>
      <c r="L1546" s="40" t="s">
        <v>6</v>
      </c>
      <c r="M1546" s="39"/>
      <c r="N1546" s="41" t="s">
        <v>2063</v>
      </c>
      <c r="O1546" s="39">
        <v>43333</v>
      </c>
      <c r="P1546" s="40">
        <v>1</v>
      </c>
      <c r="Q1546" s="40">
        <v>1</v>
      </c>
      <c r="R1546" s="40" t="str">
        <f>IFERROR(VLOOKUP(Tabla2[[#This Row],[CONTRATISTA PRNCIPAL]],Hoja1!$L$5:$M$9,2,FALSE),"CJV")</f>
        <v>CJV</v>
      </c>
      <c r="S1546" s="40" t="str">
        <f>IF(Tabla2[[#This Row],[EMPRESA]]=Tabla2[[#This Row],[CONTRATISTA PRNCIPAL]],"Principal","Secundaria")</f>
        <v>Principal</v>
      </c>
      <c r="T1546" s="42">
        <f>IFERROR(1/COUNTIF(Tabla2[CONTRATISTA PRNCIPAL],Tabla2[[#This Row],[CONTRATISTA PRNCIPAL]]),0)</f>
        <v>0.01282051282051282</v>
      </c>
      <c r="U1546" s="43">
        <f>IF(((TODAY()-Tabla2[[#This Row],[FECHA NACIMIENTO]])/365)&lt;18,"Corregir", IF(((TODAY()-Tabla2[[#This Row],[FECHA NACIMIENTO]])/365)&gt;80, "Corregir",ROUNDDOWN(((TODAY()-Tabla2[[#This Row],[FECHA NACIMIENTO]])/365),0)))</f>
        <v>44</v>
      </c>
      <c r="V15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46" s="44" t="str">
        <f>+IF(Tabla2[[#This Row],[Edad]]="Corregir","Corregir","Ok")</f>
        <v>Ok</v>
      </c>
      <c r="X1546" s="42" t="str">
        <f>+IFERROR(VLOOKUP(Tabla2[[#This Row],[DISTRITO SEGÚN DNI]],Hoja1!$A$2:$B$32,2,FALSE),"No")</f>
        <v>No</v>
      </c>
      <c r="Y1546" s="42" t="str">
        <f>IF(OR(LOWER(Tabla2[[#This Row],[GENERO]])="masculino", LOWER(Tabla2[[#This Row],[GENERO]])="femenino"),"OK","Corregir")</f>
        <v>OK</v>
      </c>
      <c r="Z1546" s="42" t="str">
        <f>+IF(Tabla2[[#This Row],[Nro. DNI / CE]]="","Corregir",IF(LEN(Tabla2[[#This Row],[Nro. DNI / CE]])&gt;=8,"OK","Corregir"))</f>
        <v>OK</v>
      </c>
      <c r="AA1546" s="42">
        <f>COUNTIF(Tabla2[APELLIDOS Y NOMBRES],Tabla2[[#This Row],[APELLIDOS Y NOMBRES]])</f>
        <v>1</v>
      </c>
      <c r="AB1546" s="42">
        <f>IF(Tabla2[[#This Row],[Trabajador]]&gt;1,1/Tabla2[[#This Row],[Trabajador]],Tabla2[[#This Row],[Trabajador]])</f>
        <v>1</v>
      </c>
      <c r="AC1546" t="str">
        <f>+IFERROR(IF(Tabla2[[#This Row],[FECHA CESE/BAJA]]="","No Aplica",IF(AND(MONTH(Tabla2[[#This Row],[FECHA CESE/BAJA]])=MONTH(TODAY()-30),YEAR(Tabla2[[#This Row],[FECHA CESE/BAJA]])=YEAR(TODAY())),MONTH(TODAY()-30)&amp;"-"&amp;YEAR(TODAY()),"Borrar")),"No aplica")</f>
        <v>No Aplica</v>
      </c>
      <c r="AD1546" t="str">
        <f>+IFERROR(IF(Tabla2[[#This Row],[FECHA INICIO DE LABORES EN OBRA]]="","No Aplica",IF(AND(MONTH(Tabla2[[#This Row],[FECHA INICIO DE LABORES EN OBRA]])=MONTH(TODAY()-30),YEAR(Tabla2[[#This Row],[FECHA INICIO DE LABORES EN OBRA]])=YEAR(TODAY())),MONTH(TODAY()-30)&amp;"-"&amp;YEAR(TODAY()),"No Aplica")),"No Aplica")</f>
        <v>No Aplica</v>
      </c>
    </row>
    <row r="1547" ht="15" customHeight="1" spans="1:30" x14ac:dyDescent="0.25">
      <c r="A1547" s="13">
        <v>20600172531</v>
      </c>
      <c r="B1547" s="15" t="s">
        <v>6616</v>
      </c>
      <c r="C1547" s="15" t="s">
        <v>6616</v>
      </c>
      <c r="D1547" s="15" t="s">
        <v>6632</v>
      </c>
      <c r="E1547" s="15" t="s">
        <v>6633</v>
      </c>
      <c r="F1547" s="39">
        <v>31196</v>
      </c>
      <c r="G1547" s="15">
        <v>1</v>
      </c>
      <c r="H1547" s="15" t="s">
        <v>4160</v>
      </c>
      <c r="I1547" s="15" t="s">
        <v>6617</v>
      </c>
      <c r="J1547" s="15" t="s">
        <v>6634</v>
      </c>
      <c r="K1547" s="15" t="s">
        <v>6635</v>
      </c>
      <c r="L1547" s="40" t="s">
        <v>6</v>
      </c>
      <c r="M1547" s="39"/>
      <c r="N1547" s="41" t="s">
        <v>2063</v>
      </c>
      <c r="O1547" s="39">
        <v>43475</v>
      </c>
      <c r="P1547" s="40">
        <v>1</v>
      </c>
      <c r="Q1547" s="40">
        <v>1</v>
      </c>
      <c r="R1547" s="40" t="str">
        <f>IFERROR(VLOOKUP(Tabla2[[#This Row],[CONTRATISTA PRNCIPAL]],Hoja1!$L$5:$M$9,2,FALSE),"CJV")</f>
        <v>CJV</v>
      </c>
      <c r="S1547" s="40" t="str">
        <f>IF(Tabla2[[#This Row],[EMPRESA]]=Tabla2[[#This Row],[CONTRATISTA PRNCIPAL]],"Principal","Secundaria")</f>
        <v>Principal</v>
      </c>
      <c r="T1547" s="42">
        <f>IFERROR(1/COUNTIF(Tabla2[CONTRATISTA PRNCIPAL],Tabla2[[#This Row],[CONTRATISTA PRNCIPAL]]),0)</f>
        <v>0.01282051282051282</v>
      </c>
      <c r="U1547" s="43">
        <f>IF(((TODAY()-Tabla2[[#This Row],[FECHA NACIMIENTO]])/365)&lt;18,"Corregir", IF(((TODAY()-Tabla2[[#This Row],[FECHA NACIMIENTO]])/365)&gt;80, "Corregir",ROUNDDOWN(((TODAY()-Tabla2[[#This Row],[FECHA NACIMIENTO]])/365),0)))</f>
        <v>38</v>
      </c>
      <c r="V15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47" s="44" t="str">
        <f>+IF(Tabla2[[#This Row],[Edad]]="Corregir","Corregir","Ok")</f>
        <v>Ok</v>
      </c>
      <c r="X1547" s="42" t="str">
        <f>+IFERROR(VLOOKUP(Tabla2[[#This Row],[DISTRITO SEGÚN DNI]],Hoja1!$A$2:$B$32,2,FALSE),"No")</f>
        <v>No</v>
      </c>
      <c r="Y1547" s="42" t="str">
        <f>IF(OR(LOWER(Tabla2[[#This Row],[GENERO]])="masculino", LOWER(Tabla2[[#This Row],[GENERO]])="femenino"),"OK","Corregir")</f>
        <v>OK</v>
      </c>
      <c r="Z1547" s="42" t="str">
        <f>+IF(Tabla2[[#This Row],[Nro. DNI / CE]]="","Corregir",IF(LEN(Tabla2[[#This Row],[Nro. DNI / CE]])&gt;=8,"OK","Corregir"))</f>
        <v>OK</v>
      </c>
      <c r="AA1547" s="42">
        <f>COUNTIF(Tabla2[APELLIDOS Y NOMBRES],Tabla2[[#This Row],[APELLIDOS Y NOMBRES]])</f>
        <v>1</v>
      </c>
      <c r="AB1547" s="42">
        <f>IF(Tabla2[[#This Row],[Trabajador]]&gt;1,1/Tabla2[[#This Row],[Trabajador]],Tabla2[[#This Row],[Trabajador]])</f>
        <v>1</v>
      </c>
      <c r="AC1547" t="str">
        <f>+IFERROR(IF(Tabla2[[#This Row],[FECHA CESE/BAJA]]="","No Aplica",IF(AND(MONTH(Tabla2[[#This Row],[FECHA CESE/BAJA]])=MONTH(TODAY()-30),YEAR(Tabla2[[#This Row],[FECHA CESE/BAJA]])=YEAR(TODAY())),MONTH(TODAY()-30)&amp;"-"&amp;YEAR(TODAY()),"Borrar")),"No aplica")</f>
        <v>No Aplica</v>
      </c>
      <c r="AD1547" t="str">
        <f>+IFERROR(IF(Tabla2[[#This Row],[FECHA INICIO DE LABORES EN OBRA]]="","No Aplica",IF(AND(MONTH(Tabla2[[#This Row],[FECHA INICIO DE LABORES EN OBRA]])=MONTH(TODAY()-30),YEAR(Tabla2[[#This Row],[FECHA INICIO DE LABORES EN OBRA]])=YEAR(TODAY())),MONTH(TODAY()-30)&amp;"-"&amp;YEAR(TODAY()),"No Aplica")),"No Aplica")</f>
        <v>No Aplica</v>
      </c>
    </row>
    <row r="1548" ht="15" customHeight="1" spans="1:30" x14ac:dyDescent="0.25">
      <c r="A1548" s="13">
        <v>20600172531</v>
      </c>
      <c r="B1548" s="15" t="s">
        <v>6616</v>
      </c>
      <c r="C1548" s="15" t="s">
        <v>6616</v>
      </c>
      <c r="D1548" s="15" t="s">
        <v>261</v>
      </c>
      <c r="E1548" s="15" t="s">
        <v>262</v>
      </c>
      <c r="F1548" s="39">
        <v>34848</v>
      </c>
      <c r="G1548" s="15">
        <v>2</v>
      </c>
      <c r="H1548" s="15" t="s">
        <v>2281</v>
      </c>
      <c r="I1548" s="15" t="s">
        <v>6617</v>
      </c>
      <c r="J1548" s="15" t="s">
        <v>6636</v>
      </c>
      <c r="K1548" s="15" t="s">
        <v>34</v>
      </c>
      <c r="L1548" s="40" t="s">
        <v>6</v>
      </c>
      <c r="M1548" s="39"/>
      <c r="N1548" s="41" t="s">
        <v>4908</v>
      </c>
      <c r="O1548" s="39">
        <v>43652</v>
      </c>
      <c r="P1548" s="40">
        <v>1</v>
      </c>
      <c r="Q1548" s="40">
        <v>1</v>
      </c>
      <c r="R1548" s="40" t="str">
        <f>IFERROR(VLOOKUP(Tabla2[[#This Row],[CONTRATISTA PRNCIPAL]],Hoja1!$L$5:$M$9,2,FALSE),"CJV")</f>
        <v>CJV</v>
      </c>
      <c r="S1548" s="40" t="str">
        <f>IF(Tabla2[[#This Row],[EMPRESA]]=Tabla2[[#This Row],[CONTRATISTA PRNCIPAL]],"Principal","Secundaria")</f>
        <v>Principal</v>
      </c>
      <c r="T1548" s="42">
        <f>IFERROR(1/COUNTIF(Tabla2[CONTRATISTA PRNCIPAL],Tabla2[[#This Row],[CONTRATISTA PRNCIPAL]]),0)</f>
        <v>0.01282051282051282</v>
      </c>
      <c r="U1548" s="43">
        <f>IF(((TODAY()-Tabla2[[#This Row],[FECHA NACIMIENTO]])/365)&lt;18,"Corregir", IF(((TODAY()-Tabla2[[#This Row],[FECHA NACIMIENTO]])/365)&gt;80, "Corregir",ROUNDDOWN(((TODAY()-Tabla2[[#This Row],[FECHA NACIMIENTO]])/365),0)))</f>
        <v>28</v>
      </c>
      <c r="V15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48" s="44" t="str">
        <f>+IF(Tabla2[[#This Row],[Edad]]="Corregir","Corregir","Ok")</f>
        <v>Ok</v>
      </c>
      <c r="X1548" s="42" t="str">
        <f>+IFERROR(VLOOKUP(Tabla2[[#This Row],[DISTRITO SEGÚN DNI]],Hoja1!$A$2:$B$32,2,FALSE),"No")</f>
        <v>SANTA ANITA</v>
      </c>
      <c r="Y1548" s="42" t="str">
        <f>IF(OR(LOWER(Tabla2[[#This Row],[GENERO]])="masculino", LOWER(Tabla2[[#This Row],[GENERO]])="femenino"),"OK","Corregir")</f>
        <v>OK</v>
      </c>
      <c r="Z1548" s="42" t="str">
        <f>+IF(Tabla2[[#This Row],[Nro. DNI / CE]]="","Corregir",IF(LEN(Tabla2[[#This Row],[Nro. DNI / CE]])&gt;=8,"OK","Corregir"))</f>
        <v>OK</v>
      </c>
      <c r="AA1548" s="42">
        <f>COUNTIF(Tabla2[APELLIDOS Y NOMBRES],Tabla2[[#This Row],[APELLIDOS Y NOMBRES]])</f>
        <v>1</v>
      </c>
      <c r="AB1548" s="42">
        <f>IF(Tabla2[[#This Row],[Trabajador]]&gt;1,1/Tabla2[[#This Row],[Trabajador]],Tabla2[[#This Row],[Trabajador]])</f>
        <v>1</v>
      </c>
      <c r="AC1548" t="str">
        <f>+IFERROR(IF(Tabla2[[#This Row],[FECHA CESE/BAJA]]="","No Aplica",IF(AND(MONTH(Tabla2[[#This Row],[FECHA CESE/BAJA]])=MONTH(TODAY()-30),YEAR(Tabla2[[#This Row],[FECHA CESE/BAJA]])=YEAR(TODAY())),MONTH(TODAY()-30)&amp;"-"&amp;YEAR(TODAY()),"Borrar")),"No aplica")</f>
        <v>No Aplica</v>
      </c>
      <c r="AD1548" t="str">
        <f>+IFERROR(IF(Tabla2[[#This Row],[FECHA INICIO DE LABORES EN OBRA]]="","No Aplica",IF(AND(MONTH(Tabla2[[#This Row],[FECHA INICIO DE LABORES EN OBRA]])=MONTH(TODAY()-30),YEAR(Tabla2[[#This Row],[FECHA INICIO DE LABORES EN OBRA]])=YEAR(TODAY())),MONTH(TODAY()-30)&amp;"-"&amp;YEAR(TODAY()),"No Aplica")),"No Aplica")</f>
        <v>No Aplica</v>
      </c>
    </row>
    <row r="1549" ht="15" customHeight="1" spans="1:30" x14ac:dyDescent="0.25">
      <c r="A1549" s="13">
        <v>20600172531</v>
      </c>
      <c r="B1549" s="15" t="s">
        <v>6616</v>
      </c>
      <c r="C1549" s="15" t="s">
        <v>6616</v>
      </c>
      <c r="D1549" s="15" t="s">
        <v>6637</v>
      </c>
      <c r="E1549" s="15" t="s">
        <v>6638</v>
      </c>
      <c r="F1549" s="39">
        <v>24851</v>
      </c>
      <c r="G1549" s="15">
        <v>2</v>
      </c>
      <c r="H1549" s="15" t="s">
        <v>6639</v>
      </c>
      <c r="I1549" s="15" t="s">
        <v>6617</v>
      </c>
      <c r="J1549" s="15" t="s">
        <v>6640</v>
      </c>
      <c r="K1549" s="15" t="s">
        <v>6641</v>
      </c>
      <c r="L1549" s="40" t="s">
        <v>6</v>
      </c>
      <c r="M1549" s="39"/>
      <c r="N1549" s="41" t="s">
        <v>2063</v>
      </c>
      <c r="O1549" s="39">
        <v>45087</v>
      </c>
      <c r="P1549" s="40">
        <v>1</v>
      </c>
      <c r="Q1549" s="40">
        <v>4</v>
      </c>
      <c r="R1549" s="40" t="str">
        <f>IFERROR(VLOOKUP(Tabla2[[#This Row],[CONTRATISTA PRNCIPAL]],Hoja1!$L$5:$M$9,2,FALSE),"CJV")</f>
        <v>CJV</v>
      </c>
      <c r="S1549" s="40" t="str">
        <f>IF(Tabla2[[#This Row],[EMPRESA]]=Tabla2[[#This Row],[CONTRATISTA PRNCIPAL]],"Principal","Secundaria")</f>
        <v>Principal</v>
      </c>
      <c r="T1549" s="42">
        <f>IFERROR(1/COUNTIF(Tabla2[CONTRATISTA PRNCIPAL],Tabla2[[#This Row],[CONTRATISTA PRNCIPAL]]),0)</f>
        <v>0.01282051282051282</v>
      </c>
      <c r="U1549" s="43">
        <f>IF(((TODAY()-Tabla2[[#This Row],[FECHA NACIMIENTO]])/365)&lt;18,"Corregir", IF(((TODAY()-Tabla2[[#This Row],[FECHA NACIMIENTO]])/365)&gt;80, "Corregir",ROUNDDOWN(((TODAY()-Tabla2[[#This Row],[FECHA NACIMIENTO]])/365),0)))</f>
        <v>55</v>
      </c>
      <c r="V15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49" s="44" t="str">
        <f>+IF(Tabla2[[#This Row],[Edad]]="Corregir","Corregir","Ok")</f>
        <v>Ok</v>
      </c>
      <c r="X1549" s="42" t="str">
        <f>+IFERROR(VLOOKUP(Tabla2[[#This Row],[DISTRITO SEGÚN DNI]],Hoja1!$A$2:$B$32,2,FALSE),"No")</f>
        <v>No</v>
      </c>
      <c r="Y1549" s="42" t="str">
        <f>IF(OR(LOWER(Tabla2[[#This Row],[GENERO]])="masculino", LOWER(Tabla2[[#This Row],[GENERO]])="femenino"),"OK","Corregir")</f>
        <v>OK</v>
      </c>
      <c r="Z1549" s="42" t="str">
        <f>+IF(Tabla2[[#This Row],[Nro. DNI / CE]]="","Corregir",IF(LEN(Tabla2[[#This Row],[Nro. DNI / CE]])&gt;=8,"OK","Corregir"))</f>
        <v>OK</v>
      </c>
      <c r="AA1549" s="42">
        <f>COUNTIF(Tabla2[APELLIDOS Y NOMBRES],Tabla2[[#This Row],[APELLIDOS Y NOMBRES]])</f>
        <v>1</v>
      </c>
      <c r="AB1549" s="42">
        <f>IF(Tabla2[[#This Row],[Trabajador]]&gt;1,1/Tabla2[[#This Row],[Trabajador]],Tabla2[[#This Row],[Trabajador]])</f>
        <v>1</v>
      </c>
      <c r="AC1549" t="str">
        <f>+IFERROR(IF(Tabla2[[#This Row],[FECHA CESE/BAJA]]="","No Aplica",IF(AND(MONTH(Tabla2[[#This Row],[FECHA CESE/BAJA]])=MONTH(TODAY()-30),YEAR(Tabla2[[#This Row],[FECHA CESE/BAJA]])=YEAR(TODAY())),MONTH(TODAY()-30)&amp;"-"&amp;YEAR(TODAY()),"Borrar")),"No aplica")</f>
        <v>No Aplica</v>
      </c>
      <c r="AD1549" t="str">
        <f>+IFERROR(IF(Tabla2[[#This Row],[FECHA INICIO DE LABORES EN OBRA]]="","No Aplica",IF(AND(MONTH(Tabla2[[#This Row],[FECHA INICIO DE LABORES EN OBRA]])=MONTH(TODAY()-30),YEAR(Tabla2[[#This Row],[FECHA INICIO DE LABORES EN OBRA]])=YEAR(TODAY())),MONTH(TODAY()-30)&amp;"-"&amp;YEAR(TODAY()),"No Aplica")),"No Aplica")</f>
        <v>No Aplica</v>
      </c>
    </row>
    <row r="1550" ht="15" customHeight="1" spans="1:30" x14ac:dyDescent="0.25">
      <c r="A1550" s="13">
        <v>20600172531</v>
      </c>
      <c r="B1550" s="15" t="s">
        <v>6616</v>
      </c>
      <c r="C1550" s="15" t="s">
        <v>6616</v>
      </c>
      <c r="D1550" s="15" t="s">
        <v>6642</v>
      </c>
      <c r="E1550" s="15" t="s">
        <v>6643</v>
      </c>
      <c r="F1550" s="39">
        <v>28337</v>
      </c>
      <c r="G1550" s="15">
        <v>2</v>
      </c>
      <c r="H1550" s="15" t="s">
        <v>4365</v>
      </c>
      <c r="I1550" s="15" t="s">
        <v>6617</v>
      </c>
      <c r="J1550" s="15" t="s">
        <v>6644</v>
      </c>
      <c r="K1550" s="15" t="s">
        <v>4483</v>
      </c>
      <c r="L1550" s="40" t="s">
        <v>6</v>
      </c>
      <c r="M1550" s="39"/>
      <c r="N1550" s="41" t="s">
        <v>2063</v>
      </c>
      <c r="O1550" s="39">
        <v>44000</v>
      </c>
      <c r="P1550" s="40">
        <v>1</v>
      </c>
      <c r="Q1550" s="40">
        <v>4</v>
      </c>
      <c r="R1550" s="40" t="str">
        <f>IFERROR(VLOOKUP(Tabla2[[#This Row],[CONTRATISTA PRNCIPAL]],Hoja1!$L$5:$M$9,2,FALSE),"CJV")</f>
        <v>CJV</v>
      </c>
      <c r="S1550" s="40" t="str">
        <f>IF(Tabla2[[#This Row],[EMPRESA]]=Tabla2[[#This Row],[CONTRATISTA PRNCIPAL]],"Principal","Secundaria")</f>
        <v>Principal</v>
      </c>
      <c r="T1550" s="42">
        <f>IFERROR(1/COUNTIF(Tabla2[CONTRATISTA PRNCIPAL],Tabla2[[#This Row],[CONTRATISTA PRNCIPAL]]),0)</f>
        <v>0.01282051282051282</v>
      </c>
      <c r="U1550" s="43">
        <f>IF(((TODAY()-Tabla2[[#This Row],[FECHA NACIMIENTO]])/365)&lt;18,"Corregir", IF(((TODAY()-Tabla2[[#This Row],[FECHA NACIMIENTO]])/365)&gt;80, "Corregir",ROUNDDOWN(((TODAY()-Tabla2[[#This Row],[FECHA NACIMIENTO]])/365),0)))</f>
        <v>46</v>
      </c>
      <c r="V15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50" s="44" t="str">
        <f>+IF(Tabla2[[#This Row],[Edad]]="Corregir","Corregir","Ok")</f>
        <v>Ok</v>
      </c>
      <c r="X1550" s="42" t="str">
        <f>+IFERROR(VLOOKUP(Tabla2[[#This Row],[DISTRITO SEGÚN DNI]],Hoja1!$A$2:$B$32,2,FALSE),"No")</f>
        <v>No</v>
      </c>
      <c r="Y1550" s="42" t="str">
        <f>IF(OR(LOWER(Tabla2[[#This Row],[GENERO]])="masculino", LOWER(Tabla2[[#This Row],[GENERO]])="femenino"),"OK","Corregir")</f>
        <v>OK</v>
      </c>
      <c r="Z1550" s="42" t="str">
        <f>+IF(Tabla2[[#This Row],[Nro. DNI / CE]]="","Corregir",IF(LEN(Tabla2[[#This Row],[Nro. DNI / CE]])&gt;=8,"OK","Corregir"))</f>
        <v>OK</v>
      </c>
      <c r="AA1550" s="42">
        <f>COUNTIF(Tabla2[APELLIDOS Y NOMBRES],Tabla2[[#This Row],[APELLIDOS Y NOMBRES]])</f>
        <v>1</v>
      </c>
      <c r="AB1550" s="42">
        <f>IF(Tabla2[[#This Row],[Trabajador]]&gt;1,1/Tabla2[[#This Row],[Trabajador]],Tabla2[[#This Row],[Trabajador]])</f>
        <v>1</v>
      </c>
      <c r="AC1550" t="str">
        <f>+IFERROR(IF(Tabla2[[#This Row],[FECHA CESE/BAJA]]="","No Aplica",IF(AND(MONTH(Tabla2[[#This Row],[FECHA CESE/BAJA]])=MONTH(TODAY()-30),YEAR(Tabla2[[#This Row],[FECHA CESE/BAJA]])=YEAR(TODAY())),MONTH(TODAY()-30)&amp;"-"&amp;YEAR(TODAY()),"Borrar")),"No aplica")</f>
        <v>No Aplica</v>
      </c>
      <c r="AD1550" t="str">
        <f>+IFERROR(IF(Tabla2[[#This Row],[FECHA INICIO DE LABORES EN OBRA]]="","No Aplica",IF(AND(MONTH(Tabla2[[#This Row],[FECHA INICIO DE LABORES EN OBRA]])=MONTH(TODAY()-30),YEAR(Tabla2[[#This Row],[FECHA INICIO DE LABORES EN OBRA]])=YEAR(TODAY())),MONTH(TODAY()-30)&amp;"-"&amp;YEAR(TODAY()),"No Aplica")),"No Aplica")</f>
        <v>No Aplica</v>
      </c>
    </row>
    <row r="1551" ht="15" customHeight="1" spans="1:30" x14ac:dyDescent="0.25">
      <c r="A1551" s="13">
        <v>20600172531</v>
      </c>
      <c r="B1551" s="15" t="s">
        <v>6616</v>
      </c>
      <c r="C1551" s="15" t="s">
        <v>6616</v>
      </c>
      <c r="D1551" s="15" t="s">
        <v>309</v>
      </c>
      <c r="E1551" s="15" t="s">
        <v>310</v>
      </c>
      <c r="F1551" s="39">
        <v>23241</v>
      </c>
      <c r="G1551" s="15">
        <v>2</v>
      </c>
      <c r="H1551" s="15" t="s">
        <v>3129</v>
      </c>
      <c r="I1551" s="15" t="s">
        <v>6617</v>
      </c>
      <c r="J1551" s="15" t="s">
        <v>6645</v>
      </c>
      <c r="K1551" s="15" t="s">
        <v>26</v>
      </c>
      <c r="L1551" s="40" t="s">
        <v>6</v>
      </c>
      <c r="M1551" s="39"/>
      <c r="N1551" s="41" t="s">
        <v>2063</v>
      </c>
      <c r="O1551" s="39">
        <v>44002</v>
      </c>
      <c r="P1551" s="40">
        <v>1</v>
      </c>
      <c r="Q1551" s="40">
        <v>4</v>
      </c>
      <c r="R1551" s="40" t="str">
        <f>IFERROR(VLOOKUP(Tabla2[[#This Row],[CONTRATISTA PRNCIPAL]],Hoja1!$L$5:$M$9,2,FALSE),"CJV")</f>
        <v>CJV</v>
      </c>
      <c r="S1551" s="40" t="str">
        <f>IF(Tabla2[[#This Row],[EMPRESA]]=Tabla2[[#This Row],[CONTRATISTA PRNCIPAL]],"Principal","Secundaria")</f>
        <v>Principal</v>
      </c>
      <c r="T1551" s="42">
        <f>IFERROR(1/COUNTIF(Tabla2[CONTRATISTA PRNCIPAL],Tabla2[[#This Row],[CONTRATISTA PRNCIPAL]]),0)</f>
        <v>0.01282051282051282</v>
      </c>
      <c r="U1551" s="43">
        <f>IF(((TODAY()-Tabla2[[#This Row],[FECHA NACIMIENTO]])/365)&lt;18,"Corregir", IF(((TODAY()-Tabla2[[#This Row],[FECHA NACIMIENTO]])/365)&gt;80, "Corregir",ROUNDDOWN(((TODAY()-Tabla2[[#This Row],[FECHA NACIMIENTO]])/365),0)))</f>
        <v>60</v>
      </c>
      <c r="V15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551" s="44" t="str">
        <f>+IF(Tabla2[[#This Row],[Edad]]="Corregir","Corregir","Ok")</f>
        <v>Ok</v>
      </c>
      <c r="X1551" s="42" t="str">
        <f>+IFERROR(VLOOKUP(Tabla2[[#This Row],[DISTRITO SEGÚN DNI]],Hoja1!$A$2:$B$32,2,FALSE),"No")</f>
        <v>EL AGUSTINO</v>
      </c>
      <c r="Y1551" s="42" t="str">
        <f>IF(OR(LOWER(Tabla2[[#This Row],[GENERO]])="masculino", LOWER(Tabla2[[#This Row],[GENERO]])="femenino"),"OK","Corregir")</f>
        <v>OK</v>
      </c>
      <c r="Z1551" s="42" t="str">
        <f>+IF(Tabla2[[#This Row],[Nro. DNI / CE]]="","Corregir",IF(LEN(Tabla2[[#This Row],[Nro. DNI / CE]])&gt;=8,"OK","Corregir"))</f>
        <v>OK</v>
      </c>
      <c r="AA1551" s="42">
        <f>COUNTIF(Tabla2[APELLIDOS Y NOMBRES],Tabla2[[#This Row],[APELLIDOS Y NOMBRES]])</f>
        <v>1</v>
      </c>
      <c r="AB1551" s="42">
        <f>IF(Tabla2[[#This Row],[Trabajador]]&gt;1,1/Tabla2[[#This Row],[Trabajador]],Tabla2[[#This Row],[Trabajador]])</f>
        <v>1</v>
      </c>
      <c r="AC1551" t="str">
        <f>+IFERROR(IF(Tabla2[[#This Row],[FECHA CESE/BAJA]]="","No Aplica",IF(AND(MONTH(Tabla2[[#This Row],[FECHA CESE/BAJA]])=MONTH(TODAY()-30),YEAR(Tabla2[[#This Row],[FECHA CESE/BAJA]])=YEAR(TODAY())),MONTH(TODAY()-30)&amp;"-"&amp;YEAR(TODAY()),"Borrar")),"No aplica")</f>
        <v>No Aplica</v>
      </c>
      <c r="AD1551" t="str">
        <f>+IFERROR(IF(Tabla2[[#This Row],[FECHA INICIO DE LABORES EN OBRA]]="","No Aplica",IF(AND(MONTH(Tabla2[[#This Row],[FECHA INICIO DE LABORES EN OBRA]])=MONTH(TODAY()-30),YEAR(Tabla2[[#This Row],[FECHA INICIO DE LABORES EN OBRA]])=YEAR(TODAY())),MONTH(TODAY()-30)&amp;"-"&amp;YEAR(TODAY()),"No Aplica")),"No Aplica")</f>
        <v>No Aplica</v>
      </c>
    </row>
    <row r="1552" ht="15" customHeight="1" spans="1:30" x14ac:dyDescent="0.25">
      <c r="A1552" s="13">
        <v>20600172531</v>
      </c>
      <c r="B1552" s="15" t="s">
        <v>6616</v>
      </c>
      <c r="C1552" s="15" t="s">
        <v>6616</v>
      </c>
      <c r="D1552" s="15" t="s">
        <v>267</v>
      </c>
      <c r="E1552" s="15" t="s">
        <v>268</v>
      </c>
      <c r="F1552" s="39">
        <v>27257</v>
      </c>
      <c r="G1552" s="15">
        <v>2</v>
      </c>
      <c r="H1552" s="15" t="s">
        <v>2746</v>
      </c>
      <c r="I1552" s="15" t="s">
        <v>6617</v>
      </c>
      <c r="J1552" s="15" t="s">
        <v>6636</v>
      </c>
      <c r="K1552" s="15" t="s">
        <v>34</v>
      </c>
      <c r="L1552" s="40" t="s">
        <v>6</v>
      </c>
      <c r="M1552" s="39"/>
      <c r="N1552" s="41" t="s">
        <v>4908</v>
      </c>
      <c r="O1552" s="39">
        <v>44002</v>
      </c>
      <c r="P1552" s="40">
        <v>1</v>
      </c>
      <c r="Q1552" s="40">
        <v>4</v>
      </c>
      <c r="R1552" s="40" t="str">
        <f>IFERROR(VLOOKUP(Tabla2[[#This Row],[CONTRATISTA PRNCIPAL]],Hoja1!$L$5:$M$9,2,FALSE),"CJV")</f>
        <v>CJV</v>
      </c>
      <c r="S1552" s="40" t="str">
        <f>IF(Tabla2[[#This Row],[EMPRESA]]=Tabla2[[#This Row],[CONTRATISTA PRNCIPAL]],"Principal","Secundaria")</f>
        <v>Principal</v>
      </c>
      <c r="T1552" s="42">
        <f>IFERROR(1/COUNTIF(Tabla2[CONTRATISTA PRNCIPAL],Tabla2[[#This Row],[CONTRATISTA PRNCIPAL]]),0)</f>
        <v>0.01282051282051282</v>
      </c>
      <c r="U1552" s="43">
        <f>IF(((TODAY()-Tabla2[[#This Row],[FECHA NACIMIENTO]])/365)&lt;18,"Corregir", IF(((TODAY()-Tabla2[[#This Row],[FECHA NACIMIENTO]])/365)&gt;80, "Corregir",ROUNDDOWN(((TODAY()-Tabla2[[#This Row],[FECHA NACIMIENTO]])/365),0)))</f>
        <v>49</v>
      </c>
      <c r="V15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52" s="44" t="str">
        <f>+IF(Tabla2[[#This Row],[Edad]]="Corregir","Corregir","Ok")</f>
        <v>Ok</v>
      </c>
      <c r="X1552" s="42" t="str">
        <f>+IFERROR(VLOOKUP(Tabla2[[#This Row],[DISTRITO SEGÚN DNI]],Hoja1!$A$2:$B$32,2,FALSE),"No")</f>
        <v>SANTA ANITA</v>
      </c>
      <c r="Y1552" s="42" t="str">
        <f>IF(OR(LOWER(Tabla2[[#This Row],[GENERO]])="masculino", LOWER(Tabla2[[#This Row],[GENERO]])="femenino"),"OK","Corregir")</f>
        <v>OK</v>
      </c>
      <c r="Z1552" s="42" t="str">
        <f>+IF(Tabla2[[#This Row],[Nro. DNI / CE]]="","Corregir",IF(LEN(Tabla2[[#This Row],[Nro. DNI / CE]])&gt;=8,"OK","Corregir"))</f>
        <v>OK</v>
      </c>
      <c r="AA1552" s="42">
        <f>COUNTIF(Tabla2[APELLIDOS Y NOMBRES],Tabla2[[#This Row],[APELLIDOS Y NOMBRES]])</f>
        <v>1</v>
      </c>
      <c r="AB1552" s="42">
        <f>IF(Tabla2[[#This Row],[Trabajador]]&gt;1,1/Tabla2[[#This Row],[Trabajador]],Tabla2[[#This Row],[Trabajador]])</f>
        <v>1</v>
      </c>
      <c r="AC1552" t="str">
        <f>+IFERROR(IF(Tabla2[[#This Row],[FECHA CESE/BAJA]]="","No Aplica",IF(AND(MONTH(Tabla2[[#This Row],[FECHA CESE/BAJA]])=MONTH(TODAY()-30),YEAR(Tabla2[[#This Row],[FECHA CESE/BAJA]])=YEAR(TODAY())),MONTH(TODAY()-30)&amp;"-"&amp;YEAR(TODAY()),"Borrar")),"No aplica")</f>
        <v>No Aplica</v>
      </c>
      <c r="AD1552" t="str">
        <f>+IFERROR(IF(Tabla2[[#This Row],[FECHA INICIO DE LABORES EN OBRA]]="","No Aplica",IF(AND(MONTH(Tabla2[[#This Row],[FECHA INICIO DE LABORES EN OBRA]])=MONTH(TODAY()-30),YEAR(Tabla2[[#This Row],[FECHA INICIO DE LABORES EN OBRA]])=YEAR(TODAY())),MONTH(TODAY()-30)&amp;"-"&amp;YEAR(TODAY()),"No Aplica")),"No Aplica")</f>
        <v>No Aplica</v>
      </c>
    </row>
    <row r="1553" ht="15" customHeight="1" spans="1:30" x14ac:dyDescent="0.25">
      <c r="A1553" s="13">
        <v>20600172531</v>
      </c>
      <c r="B1553" s="15" t="s">
        <v>6616</v>
      </c>
      <c r="C1553" s="15" t="s">
        <v>6616</v>
      </c>
      <c r="D1553" s="15" t="s">
        <v>522</v>
      </c>
      <c r="E1553" s="15" t="s">
        <v>523</v>
      </c>
      <c r="F1553" s="39">
        <v>30275</v>
      </c>
      <c r="G1553" s="15">
        <v>2</v>
      </c>
      <c r="H1553" s="15" t="s">
        <v>3129</v>
      </c>
      <c r="I1553" s="15" t="s">
        <v>6617</v>
      </c>
      <c r="J1553" s="15" t="s">
        <v>6646</v>
      </c>
      <c r="K1553" s="15" t="s">
        <v>2022</v>
      </c>
      <c r="L1553" s="40" t="s">
        <v>6</v>
      </c>
      <c r="M1553" s="39"/>
      <c r="N1553" s="41" t="s">
        <v>2063</v>
      </c>
      <c r="O1553" s="39">
        <v>44004</v>
      </c>
      <c r="P1553" s="40">
        <v>1</v>
      </c>
      <c r="Q1553" s="40">
        <v>4</v>
      </c>
      <c r="R1553" s="40" t="str">
        <f>IFERROR(VLOOKUP(Tabla2[[#This Row],[CONTRATISTA PRNCIPAL]],Hoja1!$L$5:$M$9,2,FALSE),"CJV")</f>
        <v>CJV</v>
      </c>
      <c r="S1553" s="40" t="str">
        <f>IF(Tabla2[[#This Row],[EMPRESA]]=Tabla2[[#This Row],[CONTRATISTA PRNCIPAL]],"Principal","Secundaria")</f>
        <v>Principal</v>
      </c>
      <c r="T1553" s="42">
        <f>IFERROR(1/COUNTIF(Tabla2[CONTRATISTA PRNCIPAL],Tabla2[[#This Row],[CONTRATISTA PRNCIPAL]]),0)</f>
        <v>0.01282051282051282</v>
      </c>
      <c r="U1553" s="43">
        <f>IF(((TODAY()-Tabla2[[#This Row],[FECHA NACIMIENTO]])/365)&lt;18,"Corregir", IF(((TODAY()-Tabla2[[#This Row],[FECHA NACIMIENTO]])/365)&gt;80, "Corregir",ROUNDDOWN(((TODAY()-Tabla2[[#This Row],[FECHA NACIMIENTO]])/365),0)))</f>
        <v>40</v>
      </c>
      <c r="V15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53" s="44" t="str">
        <f>+IF(Tabla2[[#This Row],[Edad]]="Corregir","Corregir","Ok")</f>
        <v>Ok</v>
      </c>
      <c r="X1553" s="42" t="str">
        <f>+IFERROR(VLOOKUP(Tabla2[[#This Row],[DISTRITO SEGÚN DNI]],Hoja1!$A$2:$B$32,2,FALSE),"No")</f>
        <v>CALLAO</v>
      </c>
      <c r="Y1553" s="42" t="str">
        <f>IF(OR(LOWER(Tabla2[[#This Row],[GENERO]])="masculino", LOWER(Tabla2[[#This Row],[GENERO]])="femenino"),"OK","Corregir")</f>
        <v>OK</v>
      </c>
      <c r="Z1553" s="42" t="str">
        <f>+IF(Tabla2[[#This Row],[Nro. DNI / CE]]="","Corregir",IF(LEN(Tabla2[[#This Row],[Nro. DNI / CE]])&gt;=8,"OK","Corregir"))</f>
        <v>OK</v>
      </c>
      <c r="AA1553" s="42">
        <f>COUNTIF(Tabla2[APELLIDOS Y NOMBRES],Tabla2[[#This Row],[APELLIDOS Y NOMBRES]])</f>
        <v>1</v>
      </c>
      <c r="AB1553" s="42">
        <f>IF(Tabla2[[#This Row],[Trabajador]]&gt;1,1/Tabla2[[#This Row],[Trabajador]],Tabla2[[#This Row],[Trabajador]])</f>
        <v>1</v>
      </c>
      <c r="AC1553" t="str">
        <f>+IFERROR(IF(Tabla2[[#This Row],[FECHA CESE/BAJA]]="","No Aplica",IF(AND(MONTH(Tabla2[[#This Row],[FECHA CESE/BAJA]])=MONTH(TODAY()-30),YEAR(Tabla2[[#This Row],[FECHA CESE/BAJA]])=YEAR(TODAY())),MONTH(TODAY()-30)&amp;"-"&amp;YEAR(TODAY()),"Borrar")),"No aplica")</f>
        <v>No Aplica</v>
      </c>
      <c r="AD1553" t="str">
        <f>+IFERROR(IF(Tabla2[[#This Row],[FECHA INICIO DE LABORES EN OBRA]]="","No Aplica",IF(AND(MONTH(Tabla2[[#This Row],[FECHA INICIO DE LABORES EN OBRA]])=MONTH(TODAY()-30),YEAR(Tabla2[[#This Row],[FECHA INICIO DE LABORES EN OBRA]])=YEAR(TODAY())),MONTH(TODAY()-30)&amp;"-"&amp;YEAR(TODAY()),"No Aplica")),"No Aplica")</f>
        <v>No Aplica</v>
      </c>
    </row>
    <row r="1554" ht="15" customHeight="1" spans="1:30" x14ac:dyDescent="0.25">
      <c r="A1554" s="13">
        <v>20600172531</v>
      </c>
      <c r="B1554" s="15" t="s">
        <v>6616</v>
      </c>
      <c r="C1554" s="15" t="s">
        <v>6616</v>
      </c>
      <c r="D1554" s="15" t="s">
        <v>655</v>
      </c>
      <c r="E1554" s="15" t="s">
        <v>656</v>
      </c>
      <c r="F1554" s="39">
        <v>31823</v>
      </c>
      <c r="G1554" s="15">
        <v>2</v>
      </c>
      <c r="H1554" s="15" t="s">
        <v>3803</v>
      </c>
      <c r="I1554" s="15" t="s">
        <v>6617</v>
      </c>
      <c r="J1554" s="15" t="s">
        <v>6647</v>
      </c>
      <c r="K1554" s="15" t="s">
        <v>17</v>
      </c>
      <c r="L1554" s="40" t="s">
        <v>6</v>
      </c>
      <c r="M1554" s="39"/>
      <c r="N1554" s="41" t="s">
        <v>2063</v>
      </c>
      <c r="O1554" s="39">
        <v>44004</v>
      </c>
      <c r="P1554" s="40">
        <v>1</v>
      </c>
      <c r="Q1554" s="40">
        <v>4</v>
      </c>
      <c r="R1554" s="40" t="str">
        <f>IFERROR(VLOOKUP(Tabla2[[#This Row],[CONTRATISTA PRNCIPAL]],Hoja1!$L$5:$M$9,2,FALSE),"CJV")</f>
        <v>CJV</v>
      </c>
      <c r="S1554" s="40" t="str">
        <f>IF(Tabla2[[#This Row],[EMPRESA]]=Tabla2[[#This Row],[CONTRATISTA PRNCIPAL]],"Principal","Secundaria")</f>
        <v>Principal</v>
      </c>
      <c r="T1554" s="42">
        <f>IFERROR(1/COUNTIF(Tabla2[CONTRATISTA PRNCIPAL],Tabla2[[#This Row],[CONTRATISTA PRNCIPAL]]),0)</f>
        <v>0.01282051282051282</v>
      </c>
      <c r="U1554" s="43">
        <f>IF(((TODAY()-Tabla2[[#This Row],[FECHA NACIMIENTO]])/365)&lt;18,"Corregir", IF(((TODAY()-Tabla2[[#This Row],[FECHA NACIMIENTO]])/365)&gt;80, "Corregir",ROUNDDOWN(((TODAY()-Tabla2[[#This Row],[FECHA NACIMIENTO]])/365),0)))</f>
        <v>36</v>
      </c>
      <c r="V15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54" s="44" t="str">
        <f>+IF(Tabla2[[#This Row],[Edad]]="Corregir","Corregir","Ok")</f>
        <v>Ok</v>
      </c>
      <c r="X1554" s="42" t="str">
        <f>+IFERROR(VLOOKUP(Tabla2[[#This Row],[DISTRITO SEGÚN DNI]],Hoja1!$A$2:$B$32,2,FALSE),"No")</f>
        <v>ATE</v>
      </c>
      <c r="Y1554" s="42" t="str">
        <f>IF(OR(LOWER(Tabla2[[#This Row],[GENERO]])="masculino", LOWER(Tabla2[[#This Row],[GENERO]])="femenino"),"OK","Corregir")</f>
        <v>OK</v>
      </c>
      <c r="Z1554" s="42" t="str">
        <f>+IF(Tabla2[[#This Row],[Nro. DNI / CE]]="","Corregir",IF(LEN(Tabla2[[#This Row],[Nro. DNI / CE]])&gt;=8,"OK","Corregir"))</f>
        <v>OK</v>
      </c>
      <c r="AA1554" s="42">
        <f>COUNTIF(Tabla2[APELLIDOS Y NOMBRES],Tabla2[[#This Row],[APELLIDOS Y NOMBRES]])</f>
        <v>1</v>
      </c>
      <c r="AB1554" s="42">
        <f>IF(Tabla2[[#This Row],[Trabajador]]&gt;1,1/Tabla2[[#This Row],[Trabajador]],Tabla2[[#This Row],[Trabajador]])</f>
        <v>1</v>
      </c>
      <c r="AC1554" t="str">
        <f>+IFERROR(IF(Tabla2[[#This Row],[FECHA CESE/BAJA]]="","No Aplica",IF(AND(MONTH(Tabla2[[#This Row],[FECHA CESE/BAJA]])=MONTH(TODAY()-30),YEAR(Tabla2[[#This Row],[FECHA CESE/BAJA]])=YEAR(TODAY())),MONTH(TODAY()-30)&amp;"-"&amp;YEAR(TODAY()),"Borrar")),"No aplica")</f>
        <v>No Aplica</v>
      </c>
      <c r="AD1554" t="str">
        <f>+IFERROR(IF(Tabla2[[#This Row],[FECHA INICIO DE LABORES EN OBRA]]="","No Aplica",IF(AND(MONTH(Tabla2[[#This Row],[FECHA INICIO DE LABORES EN OBRA]])=MONTH(TODAY()-30),YEAR(Tabla2[[#This Row],[FECHA INICIO DE LABORES EN OBRA]])=YEAR(TODAY())),MONTH(TODAY()-30)&amp;"-"&amp;YEAR(TODAY()),"No Aplica")),"No Aplica")</f>
        <v>No Aplica</v>
      </c>
    </row>
    <row r="1555" ht="15" customHeight="1" spans="1:30" x14ac:dyDescent="0.25">
      <c r="A1555" s="13">
        <v>20600172531</v>
      </c>
      <c r="B1555" s="15" t="s">
        <v>6616</v>
      </c>
      <c r="C1555" s="15" t="s">
        <v>6616</v>
      </c>
      <c r="D1555" s="15" t="s">
        <v>6648</v>
      </c>
      <c r="E1555" s="15" t="s">
        <v>6649</v>
      </c>
      <c r="F1555" s="39">
        <v>26870</v>
      </c>
      <c r="G1555" s="15">
        <v>2</v>
      </c>
      <c r="H1555" s="15" t="s">
        <v>2746</v>
      </c>
      <c r="I1555" s="15" t="s">
        <v>6617</v>
      </c>
      <c r="J1555" s="15" t="s">
        <v>6650</v>
      </c>
      <c r="K1555" s="15" t="s">
        <v>6651</v>
      </c>
      <c r="L1555" s="40" t="s">
        <v>6</v>
      </c>
      <c r="M1555" s="39"/>
      <c r="N1555" s="41" t="s">
        <v>2063</v>
      </c>
      <c r="O1555" s="39">
        <v>45000</v>
      </c>
      <c r="P1555" s="40">
        <v>1</v>
      </c>
      <c r="Q1555" s="40">
        <v>4</v>
      </c>
      <c r="R1555" s="40" t="str">
        <f>IFERROR(VLOOKUP(Tabla2[[#This Row],[CONTRATISTA PRNCIPAL]],Hoja1!$L$5:$M$9,2,FALSE),"CJV")</f>
        <v>CJV</v>
      </c>
      <c r="S1555" s="40" t="str">
        <f>IF(Tabla2[[#This Row],[EMPRESA]]=Tabla2[[#This Row],[CONTRATISTA PRNCIPAL]],"Principal","Secundaria")</f>
        <v>Principal</v>
      </c>
      <c r="T1555" s="42">
        <f>IFERROR(1/COUNTIF(Tabla2[CONTRATISTA PRNCIPAL],Tabla2[[#This Row],[CONTRATISTA PRNCIPAL]]),0)</f>
        <v>0.01282051282051282</v>
      </c>
      <c r="U1555" s="43">
        <f>IF(((TODAY()-Tabla2[[#This Row],[FECHA NACIMIENTO]])/365)&lt;18,"Corregir", IF(((TODAY()-Tabla2[[#This Row],[FECHA NACIMIENTO]])/365)&gt;80, "Corregir",ROUNDDOWN(((TODAY()-Tabla2[[#This Row],[FECHA NACIMIENTO]])/365),0)))</f>
        <v>50</v>
      </c>
      <c r="V15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55" s="44" t="str">
        <f>+IF(Tabla2[[#This Row],[Edad]]="Corregir","Corregir","Ok")</f>
        <v>Ok</v>
      </c>
      <c r="X1555" s="42" t="str">
        <f>+IFERROR(VLOOKUP(Tabla2[[#This Row],[DISTRITO SEGÚN DNI]],Hoja1!$A$2:$B$32,2,FALSE),"No")</f>
        <v>No</v>
      </c>
      <c r="Y1555" s="42" t="str">
        <f>IF(OR(LOWER(Tabla2[[#This Row],[GENERO]])="masculino", LOWER(Tabla2[[#This Row],[GENERO]])="femenino"),"OK","Corregir")</f>
        <v>OK</v>
      </c>
      <c r="Z1555" s="42" t="str">
        <f>+IF(Tabla2[[#This Row],[Nro. DNI / CE]]="","Corregir",IF(LEN(Tabla2[[#This Row],[Nro. DNI / CE]])&gt;=8,"OK","Corregir"))</f>
        <v>OK</v>
      </c>
      <c r="AA1555" s="42">
        <f>COUNTIF(Tabla2[APELLIDOS Y NOMBRES],Tabla2[[#This Row],[APELLIDOS Y NOMBRES]])</f>
        <v>1</v>
      </c>
      <c r="AB1555" s="42">
        <f>IF(Tabla2[[#This Row],[Trabajador]]&gt;1,1/Tabla2[[#This Row],[Trabajador]],Tabla2[[#This Row],[Trabajador]])</f>
        <v>1</v>
      </c>
      <c r="AC1555" t="str">
        <f>+IFERROR(IF(Tabla2[[#This Row],[FECHA CESE/BAJA]]="","No Aplica",IF(AND(MONTH(Tabla2[[#This Row],[FECHA CESE/BAJA]])=MONTH(TODAY()-30),YEAR(Tabla2[[#This Row],[FECHA CESE/BAJA]])=YEAR(TODAY())),MONTH(TODAY()-30)&amp;"-"&amp;YEAR(TODAY()),"Borrar")),"No aplica")</f>
        <v>No Aplica</v>
      </c>
      <c r="AD1555" t="str">
        <f>+IFERROR(IF(Tabla2[[#This Row],[FECHA INICIO DE LABORES EN OBRA]]="","No Aplica",IF(AND(MONTH(Tabla2[[#This Row],[FECHA INICIO DE LABORES EN OBRA]])=MONTH(TODAY()-30),YEAR(Tabla2[[#This Row],[FECHA INICIO DE LABORES EN OBRA]])=YEAR(TODAY())),MONTH(TODAY()-30)&amp;"-"&amp;YEAR(TODAY()),"No Aplica")),"No Aplica")</f>
        <v>No Aplica</v>
      </c>
    </row>
    <row r="1556" ht="15" customHeight="1" spans="1:30" x14ac:dyDescent="0.25">
      <c r="A1556" s="13">
        <v>20600172531</v>
      </c>
      <c r="B1556" s="15" t="s">
        <v>6616</v>
      </c>
      <c r="C1556" s="15" t="s">
        <v>6616</v>
      </c>
      <c r="D1556" s="15" t="s">
        <v>331</v>
      </c>
      <c r="E1556" s="15" t="s">
        <v>332</v>
      </c>
      <c r="F1556" s="39">
        <v>24834</v>
      </c>
      <c r="G1556" s="15">
        <v>2</v>
      </c>
      <c r="H1556" s="15" t="s">
        <v>3129</v>
      </c>
      <c r="I1556" s="15" t="s">
        <v>6617</v>
      </c>
      <c r="J1556" s="15" t="s">
        <v>6652</v>
      </c>
      <c r="K1556" s="15" t="s">
        <v>2022</v>
      </c>
      <c r="L1556" s="40" t="s">
        <v>6</v>
      </c>
      <c r="M1556" s="39"/>
      <c r="N1556" s="41" t="s">
        <v>2063</v>
      </c>
      <c r="O1556" s="39">
        <v>44004</v>
      </c>
      <c r="P1556" s="40">
        <v>1</v>
      </c>
      <c r="Q1556" s="40">
        <v>4</v>
      </c>
      <c r="R1556" s="40" t="str">
        <f>IFERROR(VLOOKUP(Tabla2[[#This Row],[CONTRATISTA PRNCIPAL]],Hoja1!$L$5:$M$9,2,FALSE),"CJV")</f>
        <v>CJV</v>
      </c>
      <c r="S1556" s="40" t="str">
        <f>IF(Tabla2[[#This Row],[EMPRESA]]=Tabla2[[#This Row],[CONTRATISTA PRNCIPAL]],"Principal","Secundaria")</f>
        <v>Principal</v>
      </c>
      <c r="T1556" s="42">
        <f>IFERROR(1/COUNTIF(Tabla2[CONTRATISTA PRNCIPAL],Tabla2[[#This Row],[CONTRATISTA PRNCIPAL]]),0)</f>
        <v>0.01282051282051282</v>
      </c>
      <c r="U1556" s="43">
        <f>IF(((TODAY()-Tabla2[[#This Row],[FECHA NACIMIENTO]])/365)&lt;18,"Corregir", IF(((TODAY()-Tabla2[[#This Row],[FECHA NACIMIENTO]])/365)&gt;80, "Corregir",ROUNDDOWN(((TODAY()-Tabla2[[#This Row],[FECHA NACIMIENTO]])/365),0)))</f>
        <v>55</v>
      </c>
      <c r="V15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56" s="44" t="str">
        <f>+IF(Tabla2[[#This Row],[Edad]]="Corregir","Corregir","Ok")</f>
        <v>Ok</v>
      </c>
      <c r="X1556" s="42" t="str">
        <f>+IFERROR(VLOOKUP(Tabla2[[#This Row],[DISTRITO SEGÚN DNI]],Hoja1!$A$2:$B$32,2,FALSE),"No")</f>
        <v>CALLAO</v>
      </c>
      <c r="Y1556" s="42" t="str">
        <f>IF(OR(LOWER(Tabla2[[#This Row],[GENERO]])="masculino", LOWER(Tabla2[[#This Row],[GENERO]])="femenino"),"OK","Corregir")</f>
        <v>OK</v>
      </c>
      <c r="Z1556" s="42" t="str">
        <f>+IF(Tabla2[[#This Row],[Nro. DNI / CE]]="","Corregir",IF(LEN(Tabla2[[#This Row],[Nro. DNI / CE]])&gt;=8,"OK","Corregir"))</f>
        <v>OK</v>
      </c>
      <c r="AA1556" s="42">
        <f>COUNTIF(Tabla2[APELLIDOS Y NOMBRES],Tabla2[[#This Row],[APELLIDOS Y NOMBRES]])</f>
        <v>1</v>
      </c>
      <c r="AB1556" s="42">
        <f>IF(Tabla2[[#This Row],[Trabajador]]&gt;1,1/Tabla2[[#This Row],[Trabajador]],Tabla2[[#This Row],[Trabajador]])</f>
        <v>1</v>
      </c>
      <c r="AC1556" t="str">
        <f>+IFERROR(IF(Tabla2[[#This Row],[FECHA CESE/BAJA]]="","No Aplica",IF(AND(MONTH(Tabla2[[#This Row],[FECHA CESE/BAJA]])=MONTH(TODAY()-30),YEAR(Tabla2[[#This Row],[FECHA CESE/BAJA]])=YEAR(TODAY())),MONTH(TODAY()-30)&amp;"-"&amp;YEAR(TODAY()),"Borrar")),"No aplica")</f>
        <v>No Aplica</v>
      </c>
      <c r="AD1556" t="str">
        <f>+IFERROR(IF(Tabla2[[#This Row],[FECHA INICIO DE LABORES EN OBRA]]="","No Aplica",IF(AND(MONTH(Tabla2[[#This Row],[FECHA INICIO DE LABORES EN OBRA]])=MONTH(TODAY()-30),YEAR(Tabla2[[#This Row],[FECHA INICIO DE LABORES EN OBRA]])=YEAR(TODAY())),MONTH(TODAY()-30)&amp;"-"&amp;YEAR(TODAY()),"No Aplica")),"No Aplica")</f>
        <v>No Aplica</v>
      </c>
    </row>
    <row r="1557" ht="15" customHeight="1" spans="1:30" x14ac:dyDescent="0.25">
      <c r="A1557" s="13">
        <v>20600172531</v>
      </c>
      <c r="B1557" s="15" t="s">
        <v>6616</v>
      </c>
      <c r="C1557" s="15" t="s">
        <v>6616</v>
      </c>
      <c r="D1557" s="15" t="s">
        <v>279</v>
      </c>
      <c r="E1557" s="15" t="s">
        <v>280</v>
      </c>
      <c r="F1557" s="39">
        <v>32483</v>
      </c>
      <c r="G1557" s="15">
        <v>2</v>
      </c>
      <c r="H1557" s="15" t="s">
        <v>2746</v>
      </c>
      <c r="I1557" s="15" t="s">
        <v>6617</v>
      </c>
      <c r="J1557" s="15" t="s">
        <v>6653</v>
      </c>
      <c r="K1557" s="15" t="s">
        <v>34</v>
      </c>
      <c r="L1557" s="40" t="s">
        <v>6</v>
      </c>
      <c r="M1557" s="39"/>
      <c r="N1557" s="41" t="s">
        <v>4908</v>
      </c>
      <c r="O1557" s="39">
        <v>44004</v>
      </c>
      <c r="P1557" s="40">
        <v>1</v>
      </c>
      <c r="Q1557" s="40">
        <v>4</v>
      </c>
      <c r="R1557" s="40" t="str">
        <f>IFERROR(VLOOKUP(Tabla2[[#This Row],[CONTRATISTA PRNCIPAL]],Hoja1!$L$5:$M$9,2,FALSE),"CJV")</f>
        <v>CJV</v>
      </c>
      <c r="S1557" s="40" t="str">
        <f>IF(Tabla2[[#This Row],[EMPRESA]]=Tabla2[[#This Row],[CONTRATISTA PRNCIPAL]],"Principal","Secundaria")</f>
        <v>Principal</v>
      </c>
      <c r="T1557" s="42">
        <f>IFERROR(1/COUNTIF(Tabla2[CONTRATISTA PRNCIPAL],Tabla2[[#This Row],[CONTRATISTA PRNCIPAL]]),0)</f>
        <v>0.01282051282051282</v>
      </c>
      <c r="U1557" s="43">
        <f>IF(((TODAY()-Tabla2[[#This Row],[FECHA NACIMIENTO]])/365)&lt;18,"Corregir", IF(((TODAY()-Tabla2[[#This Row],[FECHA NACIMIENTO]])/365)&gt;80, "Corregir",ROUNDDOWN(((TODAY()-Tabla2[[#This Row],[FECHA NACIMIENTO]])/365),0)))</f>
        <v>34</v>
      </c>
      <c r="V15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57" s="44" t="str">
        <f>+IF(Tabla2[[#This Row],[Edad]]="Corregir","Corregir","Ok")</f>
        <v>Ok</v>
      </c>
      <c r="X1557" s="42" t="str">
        <f>+IFERROR(VLOOKUP(Tabla2[[#This Row],[DISTRITO SEGÚN DNI]],Hoja1!$A$2:$B$32,2,FALSE),"No")</f>
        <v>SANTA ANITA</v>
      </c>
      <c r="Y1557" s="42" t="str">
        <f>IF(OR(LOWER(Tabla2[[#This Row],[GENERO]])="masculino", LOWER(Tabla2[[#This Row],[GENERO]])="femenino"),"OK","Corregir")</f>
        <v>OK</v>
      </c>
      <c r="Z1557" s="42" t="str">
        <f>+IF(Tabla2[[#This Row],[Nro. DNI / CE]]="","Corregir",IF(LEN(Tabla2[[#This Row],[Nro. DNI / CE]])&gt;=8,"OK","Corregir"))</f>
        <v>OK</v>
      </c>
      <c r="AA1557" s="42">
        <f>COUNTIF(Tabla2[APELLIDOS Y NOMBRES],Tabla2[[#This Row],[APELLIDOS Y NOMBRES]])</f>
        <v>1</v>
      </c>
      <c r="AB1557" s="42">
        <f>IF(Tabla2[[#This Row],[Trabajador]]&gt;1,1/Tabla2[[#This Row],[Trabajador]],Tabla2[[#This Row],[Trabajador]])</f>
        <v>1</v>
      </c>
      <c r="AC1557" t="str">
        <f>+IFERROR(IF(Tabla2[[#This Row],[FECHA CESE/BAJA]]="","No Aplica",IF(AND(MONTH(Tabla2[[#This Row],[FECHA CESE/BAJA]])=MONTH(TODAY()-30),YEAR(Tabla2[[#This Row],[FECHA CESE/BAJA]])=YEAR(TODAY())),MONTH(TODAY()-30)&amp;"-"&amp;YEAR(TODAY()),"Borrar")),"No aplica")</f>
        <v>No Aplica</v>
      </c>
      <c r="AD1557" t="str">
        <f>+IFERROR(IF(Tabla2[[#This Row],[FECHA INICIO DE LABORES EN OBRA]]="","No Aplica",IF(AND(MONTH(Tabla2[[#This Row],[FECHA INICIO DE LABORES EN OBRA]])=MONTH(TODAY()-30),YEAR(Tabla2[[#This Row],[FECHA INICIO DE LABORES EN OBRA]])=YEAR(TODAY())),MONTH(TODAY()-30)&amp;"-"&amp;YEAR(TODAY()),"No Aplica")),"No Aplica")</f>
        <v>No Aplica</v>
      </c>
    </row>
    <row r="1558" ht="15" customHeight="1" spans="1:30" x14ac:dyDescent="0.25">
      <c r="A1558" s="13">
        <v>20600172531</v>
      </c>
      <c r="B1558" s="15" t="s">
        <v>6616</v>
      </c>
      <c r="C1558" s="15" t="s">
        <v>6616</v>
      </c>
      <c r="D1558" s="15" t="s">
        <v>6654</v>
      </c>
      <c r="E1558" s="15" t="s">
        <v>6655</v>
      </c>
      <c r="F1558" s="39">
        <v>30987</v>
      </c>
      <c r="G1558" s="15">
        <v>2</v>
      </c>
      <c r="H1558" s="15" t="s">
        <v>3492</v>
      </c>
      <c r="I1558" s="15" t="s">
        <v>6617</v>
      </c>
      <c r="J1558" s="15" t="s">
        <v>6656</v>
      </c>
      <c r="K1558" s="15" t="s">
        <v>2472</v>
      </c>
      <c r="L1558" s="40" t="s">
        <v>6</v>
      </c>
      <c r="M1558" s="39"/>
      <c r="N1558" s="41" t="s">
        <v>2063</v>
      </c>
      <c r="O1558" s="39">
        <v>44004</v>
      </c>
      <c r="P1558" s="40">
        <v>1</v>
      </c>
      <c r="Q1558" s="40">
        <v>4</v>
      </c>
      <c r="R1558" s="40" t="str">
        <f>IFERROR(VLOOKUP(Tabla2[[#This Row],[CONTRATISTA PRNCIPAL]],Hoja1!$L$5:$M$9,2,FALSE),"CJV")</f>
        <v>CJV</v>
      </c>
      <c r="S1558" s="40" t="str">
        <f>IF(Tabla2[[#This Row],[EMPRESA]]=Tabla2[[#This Row],[CONTRATISTA PRNCIPAL]],"Principal","Secundaria")</f>
        <v>Principal</v>
      </c>
      <c r="T1558" s="42">
        <f>IFERROR(1/COUNTIF(Tabla2[CONTRATISTA PRNCIPAL],Tabla2[[#This Row],[CONTRATISTA PRNCIPAL]]),0)</f>
        <v>0.01282051282051282</v>
      </c>
      <c r="U1558" s="43">
        <f>IF(((TODAY()-Tabla2[[#This Row],[FECHA NACIMIENTO]])/365)&lt;18,"Corregir", IF(((TODAY()-Tabla2[[#This Row],[FECHA NACIMIENTO]])/365)&gt;80, "Corregir",ROUNDDOWN(((TODAY()-Tabla2[[#This Row],[FECHA NACIMIENTO]])/365),0)))</f>
        <v>38</v>
      </c>
      <c r="V15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58" s="44" t="str">
        <f>+IF(Tabla2[[#This Row],[Edad]]="Corregir","Corregir","Ok")</f>
        <v>Ok</v>
      </c>
      <c r="X1558" s="42" t="str">
        <f>+IFERROR(VLOOKUP(Tabla2[[#This Row],[DISTRITO SEGÚN DNI]],Hoja1!$A$2:$B$32,2,FALSE),"No")</f>
        <v>No</v>
      </c>
      <c r="Y1558" s="42" t="str">
        <f>IF(OR(LOWER(Tabla2[[#This Row],[GENERO]])="masculino", LOWER(Tabla2[[#This Row],[GENERO]])="femenino"),"OK","Corregir")</f>
        <v>OK</v>
      </c>
      <c r="Z1558" s="42" t="str">
        <f>+IF(Tabla2[[#This Row],[Nro. DNI / CE]]="","Corregir",IF(LEN(Tabla2[[#This Row],[Nro. DNI / CE]])&gt;=8,"OK","Corregir"))</f>
        <v>OK</v>
      </c>
      <c r="AA1558" s="42">
        <f>COUNTIF(Tabla2[APELLIDOS Y NOMBRES],Tabla2[[#This Row],[APELLIDOS Y NOMBRES]])</f>
        <v>1</v>
      </c>
      <c r="AB1558" s="42">
        <f>IF(Tabla2[[#This Row],[Trabajador]]&gt;1,1/Tabla2[[#This Row],[Trabajador]],Tabla2[[#This Row],[Trabajador]])</f>
        <v>1</v>
      </c>
      <c r="AC1558" t="str">
        <f>+IFERROR(IF(Tabla2[[#This Row],[FECHA CESE/BAJA]]="","No Aplica",IF(AND(MONTH(Tabla2[[#This Row],[FECHA CESE/BAJA]])=MONTH(TODAY()-30),YEAR(Tabla2[[#This Row],[FECHA CESE/BAJA]])=YEAR(TODAY())),MONTH(TODAY()-30)&amp;"-"&amp;YEAR(TODAY()),"Borrar")),"No aplica")</f>
        <v>No Aplica</v>
      </c>
      <c r="AD1558" t="str">
        <f>+IFERROR(IF(Tabla2[[#This Row],[FECHA INICIO DE LABORES EN OBRA]]="","No Aplica",IF(AND(MONTH(Tabla2[[#This Row],[FECHA INICIO DE LABORES EN OBRA]])=MONTH(TODAY()-30),YEAR(Tabla2[[#This Row],[FECHA INICIO DE LABORES EN OBRA]])=YEAR(TODAY())),MONTH(TODAY()-30)&amp;"-"&amp;YEAR(TODAY()),"No Aplica")),"No Aplica")</f>
        <v>No Aplica</v>
      </c>
    </row>
    <row r="1559" ht="15" customHeight="1" spans="1:30" x14ac:dyDescent="0.25">
      <c r="A1559" s="13">
        <v>20600172531</v>
      </c>
      <c r="B1559" s="15" t="s">
        <v>6616</v>
      </c>
      <c r="C1559" s="15" t="s">
        <v>6616</v>
      </c>
      <c r="D1559" s="15" t="s">
        <v>6657</v>
      </c>
      <c r="E1559" s="15" t="s">
        <v>6658</v>
      </c>
      <c r="F1559" s="39">
        <v>32847</v>
      </c>
      <c r="G1559" s="15">
        <v>2</v>
      </c>
      <c r="H1559" s="15" t="s">
        <v>3129</v>
      </c>
      <c r="I1559" s="15" t="s">
        <v>6617</v>
      </c>
      <c r="J1559" s="15" t="s">
        <v>6659</v>
      </c>
      <c r="K1559" s="15" t="s">
        <v>2445</v>
      </c>
      <c r="L1559" s="40" t="s">
        <v>6</v>
      </c>
      <c r="M1559" s="39"/>
      <c r="N1559" s="41" t="s">
        <v>2063</v>
      </c>
      <c r="O1559" s="39">
        <v>44005</v>
      </c>
      <c r="P1559" s="40">
        <v>1</v>
      </c>
      <c r="Q1559" s="40">
        <v>4</v>
      </c>
      <c r="R1559" s="40" t="str">
        <f>IFERROR(VLOOKUP(Tabla2[[#This Row],[CONTRATISTA PRNCIPAL]],Hoja1!$L$5:$M$9,2,FALSE),"CJV")</f>
        <v>CJV</v>
      </c>
      <c r="S1559" s="40" t="str">
        <f>IF(Tabla2[[#This Row],[EMPRESA]]=Tabla2[[#This Row],[CONTRATISTA PRNCIPAL]],"Principal","Secundaria")</f>
        <v>Principal</v>
      </c>
      <c r="T1559" s="42">
        <f>IFERROR(1/COUNTIF(Tabla2[CONTRATISTA PRNCIPAL],Tabla2[[#This Row],[CONTRATISTA PRNCIPAL]]),0)</f>
        <v>0.01282051282051282</v>
      </c>
      <c r="U1559" s="43">
        <f>IF(((TODAY()-Tabla2[[#This Row],[FECHA NACIMIENTO]])/365)&lt;18,"Corregir", IF(((TODAY()-Tabla2[[#This Row],[FECHA NACIMIENTO]])/365)&gt;80, "Corregir",ROUNDDOWN(((TODAY()-Tabla2[[#This Row],[FECHA NACIMIENTO]])/365),0)))</f>
        <v>33</v>
      </c>
      <c r="V15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59" s="44" t="str">
        <f>+IF(Tabla2[[#This Row],[Edad]]="Corregir","Corregir","Ok")</f>
        <v>Ok</v>
      </c>
      <c r="X1559" s="42" t="str">
        <f>+IFERROR(VLOOKUP(Tabla2[[#This Row],[DISTRITO SEGÚN DNI]],Hoja1!$A$2:$B$32,2,FALSE),"No")</f>
        <v>No</v>
      </c>
      <c r="Y1559" s="42" t="str">
        <f>IF(OR(LOWER(Tabla2[[#This Row],[GENERO]])="masculino", LOWER(Tabla2[[#This Row],[GENERO]])="femenino"),"OK","Corregir")</f>
        <v>OK</v>
      </c>
      <c r="Z1559" s="42" t="str">
        <f>+IF(Tabla2[[#This Row],[Nro. DNI / CE]]="","Corregir",IF(LEN(Tabla2[[#This Row],[Nro. DNI / CE]])&gt;=8,"OK","Corregir"))</f>
        <v>OK</v>
      </c>
      <c r="AA1559" s="42">
        <f>COUNTIF(Tabla2[APELLIDOS Y NOMBRES],Tabla2[[#This Row],[APELLIDOS Y NOMBRES]])</f>
        <v>1</v>
      </c>
      <c r="AB1559" s="42">
        <f>IF(Tabla2[[#This Row],[Trabajador]]&gt;1,1/Tabla2[[#This Row],[Trabajador]],Tabla2[[#This Row],[Trabajador]])</f>
        <v>1</v>
      </c>
      <c r="AC1559" t="str">
        <f>+IFERROR(IF(Tabla2[[#This Row],[FECHA CESE/BAJA]]="","No Aplica",IF(AND(MONTH(Tabla2[[#This Row],[FECHA CESE/BAJA]])=MONTH(TODAY()-30),YEAR(Tabla2[[#This Row],[FECHA CESE/BAJA]])=YEAR(TODAY())),MONTH(TODAY()-30)&amp;"-"&amp;YEAR(TODAY()),"Borrar")),"No aplica")</f>
        <v>No Aplica</v>
      </c>
      <c r="AD1559" t="str">
        <f>+IFERROR(IF(Tabla2[[#This Row],[FECHA INICIO DE LABORES EN OBRA]]="","No Aplica",IF(AND(MONTH(Tabla2[[#This Row],[FECHA INICIO DE LABORES EN OBRA]])=MONTH(TODAY()-30),YEAR(Tabla2[[#This Row],[FECHA INICIO DE LABORES EN OBRA]])=YEAR(TODAY())),MONTH(TODAY()-30)&amp;"-"&amp;YEAR(TODAY()),"No Aplica")),"No Aplica")</f>
        <v>No Aplica</v>
      </c>
    </row>
    <row r="1560" ht="15" customHeight="1" spans="1:30" x14ac:dyDescent="0.25">
      <c r="A1560" s="13">
        <v>20600172531</v>
      </c>
      <c r="B1560" s="15" t="s">
        <v>6616</v>
      </c>
      <c r="C1560" s="15" t="s">
        <v>6616</v>
      </c>
      <c r="D1560" s="15" t="s">
        <v>6660</v>
      </c>
      <c r="E1560" s="15" t="s">
        <v>6661</v>
      </c>
      <c r="F1560" s="39">
        <v>25620</v>
      </c>
      <c r="G1560" s="15">
        <v>2</v>
      </c>
      <c r="H1560" s="15" t="s">
        <v>2746</v>
      </c>
      <c r="I1560" s="15" t="s">
        <v>6617</v>
      </c>
      <c r="J1560" s="15" t="s">
        <v>6662</v>
      </c>
      <c r="K1560" s="15" t="s">
        <v>6663</v>
      </c>
      <c r="L1560" s="40" t="s">
        <v>6</v>
      </c>
      <c r="M1560" s="39"/>
      <c r="N1560" s="41" t="s">
        <v>2063</v>
      </c>
      <c r="O1560" s="39">
        <v>44007</v>
      </c>
      <c r="P1560" s="40">
        <v>1</v>
      </c>
      <c r="Q1560" s="40">
        <v>4</v>
      </c>
      <c r="R1560" s="40" t="str">
        <f>IFERROR(VLOOKUP(Tabla2[[#This Row],[CONTRATISTA PRNCIPAL]],Hoja1!$L$5:$M$9,2,FALSE),"CJV")</f>
        <v>CJV</v>
      </c>
      <c r="S1560" s="40" t="str">
        <f>IF(Tabla2[[#This Row],[EMPRESA]]=Tabla2[[#This Row],[CONTRATISTA PRNCIPAL]],"Principal","Secundaria")</f>
        <v>Principal</v>
      </c>
      <c r="T1560" s="42">
        <f>IFERROR(1/COUNTIF(Tabla2[CONTRATISTA PRNCIPAL],Tabla2[[#This Row],[CONTRATISTA PRNCIPAL]]),0)</f>
        <v>0.01282051282051282</v>
      </c>
      <c r="U1560" s="43">
        <f>IF(((TODAY()-Tabla2[[#This Row],[FECHA NACIMIENTO]])/365)&lt;18,"Corregir", IF(((TODAY()-Tabla2[[#This Row],[FECHA NACIMIENTO]])/365)&gt;80, "Corregir",ROUNDDOWN(((TODAY()-Tabla2[[#This Row],[FECHA NACIMIENTO]])/365),0)))</f>
        <v>53</v>
      </c>
      <c r="V15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60" s="44" t="str">
        <f>+IF(Tabla2[[#This Row],[Edad]]="Corregir","Corregir","Ok")</f>
        <v>Ok</v>
      </c>
      <c r="X1560" s="42" t="str">
        <f>+IFERROR(VLOOKUP(Tabla2[[#This Row],[DISTRITO SEGÚN DNI]],Hoja1!$A$2:$B$32,2,FALSE),"No")</f>
        <v>No</v>
      </c>
      <c r="Y1560" s="42" t="str">
        <f>IF(OR(LOWER(Tabla2[[#This Row],[GENERO]])="masculino", LOWER(Tabla2[[#This Row],[GENERO]])="femenino"),"OK","Corregir")</f>
        <v>OK</v>
      </c>
      <c r="Z1560" s="42" t="str">
        <f>+IF(Tabla2[[#This Row],[Nro. DNI / CE]]="","Corregir",IF(LEN(Tabla2[[#This Row],[Nro. DNI / CE]])&gt;=8,"OK","Corregir"))</f>
        <v>OK</v>
      </c>
      <c r="AA1560" s="42">
        <f>COUNTIF(Tabla2[APELLIDOS Y NOMBRES],Tabla2[[#This Row],[APELLIDOS Y NOMBRES]])</f>
        <v>1</v>
      </c>
      <c r="AB1560" s="42">
        <f>IF(Tabla2[[#This Row],[Trabajador]]&gt;1,1/Tabla2[[#This Row],[Trabajador]],Tabla2[[#This Row],[Trabajador]])</f>
        <v>1</v>
      </c>
      <c r="AC1560" t="str">
        <f>+IFERROR(IF(Tabla2[[#This Row],[FECHA CESE/BAJA]]="","No Aplica",IF(AND(MONTH(Tabla2[[#This Row],[FECHA CESE/BAJA]])=MONTH(TODAY()-30),YEAR(Tabla2[[#This Row],[FECHA CESE/BAJA]])=YEAR(TODAY())),MONTH(TODAY()-30)&amp;"-"&amp;YEAR(TODAY()),"Borrar")),"No aplica")</f>
        <v>No Aplica</v>
      </c>
      <c r="AD1560" t="str">
        <f>+IFERROR(IF(Tabla2[[#This Row],[FECHA INICIO DE LABORES EN OBRA]]="","No Aplica",IF(AND(MONTH(Tabla2[[#This Row],[FECHA INICIO DE LABORES EN OBRA]])=MONTH(TODAY()-30),YEAR(Tabla2[[#This Row],[FECHA INICIO DE LABORES EN OBRA]])=YEAR(TODAY())),MONTH(TODAY()-30)&amp;"-"&amp;YEAR(TODAY()),"No Aplica")),"No Aplica")</f>
        <v>No Aplica</v>
      </c>
    </row>
    <row r="1561" ht="15" customHeight="1" spans="1:30" x14ac:dyDescent="0.25">
      <c r="A1561" s="13">
        <v>20600172531</v>
      </c>
      <c r="B1561" s="15" t="s">
        <v>6616</v>
      </c>
      <c r="C1561" s="15" t="s">
        <v>6616</v>
      </c>
      <c r="D1561" s="15" t="s">
        <v>6664</v>
      </c>
      <c r="E1561" s="15" t="s">
        <v>6665</v>
      </c>
      <c r="F1561" s="39">
        <v>26302</v>
      </c>
      <c r="G1561" s="15">
        <v>2</v>
      </c>
      <c r="H1561" s="15" t="s">
        <v>3129</v>
      </c>
      <c r="I1561" s="15" t="s">
        <v>6617</v>
      </c>
      <c r="J1561" s="15" t="s">
        <v>6666</v>
      </c>
      <c r="K1561" s="15" t="s">
        <v>2190</v>
      </c>
      <c r="L1561" s="40" t="s">
        <v>6</v>
      </c>
      <c r="M1561" s="39"/>
      <c r="N1561" s="41" t="s">
        <v>2063</v>
      </c>
      <c r="O1561" s="39">
        <v>44013</v>
      </c>
      <c r="P1561" s="40">
        <v>1</v>
      </c>
      <c r="Q1561" s="40">
        <v>4</v>
      </c>
      <c r="R1561" s="40" t="str">
        <f>IFERROR(VLOOKUP(Tabla2[[#This Row],[CONTRATISTA PRNCIPAL]],Hoja1!$L$5:$M$9,2,FALSE),"CJV")</f>
        <v>CJV</v>
      </c>
      <c r="S1561" s="40" t="str">
        <f>IF(Tabla2[[#This Row],[EMPRESA]]=Tabla2[[#This Row],[CONTRATISTA PRNCIPAL]],"Principal","Secundaria")</f>
        <v>Principal</v>
      </c>
      <c r="T1561" s="42">
        <f>IFERROR(1/COUNTIF(Tabla2[CONTRATISTA PRNCIPAL],Tabla2[[#This Row],[CONTRATISTA PRNCIPAL]]),0)</f>
        <v>0.01282051282051282</v>
      </c>
      <c r="U1561" s="43">
        <f>IF(((TODAY()-Tabla2[[#This Row],[FECHA NACIMIENTO]])/365)&lt;18,"Corregir", IF(((TODAY()-Tabla2[[#This Row],[FECHA NACIMIENTO]])/365)&gt;80, "Corregir",ROUNDDOWN(((TODAY()-Tabla2[[#This Row],[FECHA NACIMIENTO]])/365),0)))</f>
        <v>51</v>
      </c>
      <c r="V15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61" s="44" t="str">
        <f>+IF(Tabla2[[#This Row],[Edad]]="Corregir","Corregir","Ok")</f>
        <v>Ok</v>
      </c>
      <c r="X1561" s="42" t="str">
        <f>+IFERROR(VLOOKUP(Tabla2[[#This Row],[DISTRITO SEGÚN DNI]],Hoja1!$A$2:$B$32,2,FALSE),"No")</f>
        <v>No</v>
      </c>
      <c r="Y1561" s="42" t="str">
        <f>IF(OR(LOWER(Tabla2[[#This Row],[GENERO]])="masculino", LOWER(Tabla2[[#This Row],[GENERO]])="femenino"),"OK","Corregir")</f>
        <v>OK</v>
      </c>
      <c r="Z1561" s="42" t="str">
        <f>+IF(Tabla2[[#This Row],[Nro. DNI / CE]]="","Corregir",IF(LEN(Tabla2[[#This Row],[Nro. DNI / CE]])&gt;=8,"OK","Corregir"))</f>
        <v>OK</v>
      </c>
      <c r="AA1561" s="42">
        <f>COUNTIF(Tabla2[APELLIDOS Y NOMBRES],Tabla2[[#This Row],[APELLIDOS Y NOMBRES]])</f>
        <v>1</v>
      </c>
      <c r="AB1561" s="42">
        <f>IF(Tabla2[[#This Row],[Trabajador]]&gt;1,1/Tabla2[[#This Row],[Trabajador]],Tabla2[[#This Row],[Trabajador]])</f>
        <v>1</v>
      </c>
      <c r="AC1561" t="str">
        <f>+IFERROR(IF(Tabla2[[#This Row],[FECHA CESE/BAJA]]="","No Aplica",IF(AND(MONTH(Tabla2[[#This Row],[FECHA CESE/BAJA]])=MONTH(TODAY()-30),YEAR(Tabla2[[#This Row],[FECHA CESE/BAJA]])=YEAR(TODAY())),MONTH(TODAY()-30)&amp;"-"&amp;YEAR(TODAY()),"Borrar")),"No aplica")</f>
        <v>No Aplica</v>
      </c>
      <c r="AD1561" t="str">
        <f>+IFERROR(IF(Tabla2[[#This Row],[FECHA INICIO DE LABORES EN OBRA]]="","No Aplica",IF(AND(MONTH(Tabla2[[#This Row],[FECHA INICIO DE LABORES EN OBRA]])=MONTH(TODAY()-30),YEAR(Tabla2[[#This Row],[FECHA INICIO DE LABORES EN OBRA]])=YEAR(TODAY())),MONTH(TODAY()-30)&amp;"-"&amp;YEAR(TODAY()),"No Aplica")),"No Aplica")</f>
        <v>No Aplica</v>
      </c>
    </row>
    <row r="1562" ht="15" customHeight="1" spans="1:30" x14ac:dyDescent="0.25">
      <c r="A1562" s="13">
        <v>20600172531</v>
      </c>
      <c r="B1562" s="15" t="s">
        <v>6616</v>
      </c>
      <c r="C1562" s="15" t="s">
        <v>6616</v>
      </c>
      <c r="D1562" s="15" t="s">
        <v>6667</v>
      </c>
      <c r="E1562" s="15" t="s">
        <v>6668</v>
      </c>
      <c r="F1562" s="39">
        <v>28228</v>
      </c>
      <c r="G1562" s="15">
        <v>2</v>
      </c>
      <c r="H1562" s="15" t="s">
        <v>3129</v>
      </c>
      <c r="I1562" s="15" t="s">
        <v>6617</v>
      </c>
      <c r="J1562" s="15" t="s">
        <v>6669</v>
      </c>
      <c r="K1562" s="15" t="s">
        <v>2267</v>
      </c>
      <c r="L1562" s="40" t="s">
        <v>6</v>
      </c>
      <c r="M1562" s="39"/>
      <c r="N1562" s="41" t="s">
        <v>2063</v>
      </c>
      <c r="O1562" s="39">
        <v>44013</v>
      </c>
      <c r="P1562" s="40">
        <v>1</v>
      </c>
      <c r="Q1562" s="40">
        <v>4</v>
      </c>
      <c r="R1562" s="40" t="str">
        <f>IFERROR(VLOOKUP(Tabla2[[#This Row],[CONTRATISTA PRNCIPAL]],Hoja1!$L$5:$M$9,2,FALSE),"CJV")</f>
        <v>CJV</v>
      </c>
      <c r="S1562" s="40" t="str">
        <f>IF(Tabla2[[#This Row],[EMPRESA]]=Tabla2[[#This Row],[CONTRATISTA PRNCIPAL]],"Principal","Secundaria")</f>
        <v>Principal</v>
      </c>
      <c r="T1562" s="42">
        <f>IFERROR(1/COUNTIF(Tabla2[CONTRATISTA PRNCIPAL],Tabla2[[#This Row],[CONTRATISTA PRNCIPAL]]),0)</f>
        <v>0.01282051282051282</v>
      </c>
      <c r="U1562" s="43">
        <f>IF(((TODAY()-Tabla2[[#This Row],[FECHA NACIMIENTO]])/365)&lt;18,"Corregir", IF(((TODAY()-Tabla2[[#This Row],[FECHA NACIMIENTO]])/365)&gt;80, "Corregir",ROUNDDOWN(((TODAY()-Tabla2[[#This Row],[FECHA NACIMIENTO]])/365),0)))</f>
        <v>46</v>
      </c>
      <c r="V15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62" s="44" t="str">
        <f>+IF(Tabla2[[#This Row],[Edad]]="Corregir","Corregir","Ok")</f>
        <v>Ok</v>
      </c>
      <c r="X1562" s="42" t="str">
        <f>+IFERROR(VLOOKUP(Tabla2[[#This Row],[DISTRITO SEGÚN DNI]],Hoja1!$A$2:$B$32,2,FALSE),"No")</f>
        <v>No</v>
      </c>
      <c r="Y1562" s="42" t="str">
        <f>IF(OR(LOWER(Tabla2[[#This Row],[GENERO]])="masculino", LOWER(Tabla2[[#This Row],[GENERO]])="femenino"),"OK","Corregir")</f>
        <v>OK</v>
      </c>
      <c r="Z1562" s="42" t="str">
        <f>+IF(Tabla2[[#This Row],[Nro. DNI / CE]]="","Corregir",IF(LEN(Tabla2[[#This Row],[Nro. DNI / CE]])&gt;=8,"OK","Corregir"))</f>
        <v>OK</v>
      </c>
      <c r="AA1562" s="42">
        <f>COUNTIF(Tabla2[APELLIDOS Y NOMBRES],Tabla2[[#This Row],[APELLIDOS Y NOMBRES]])</f>
        <v>1</v>
      </c>
      <c r="AB1562" s="42">
        <f>IF(Tabla2[[#This Row],[Trabajador]]&gt;1,1/Tabla2[[#This Row],[Trabajador]],Tabla2[[#This Row],[Trabajador]])</f>
        <v>1</v>
      </c>
      <c r="AC1562" t="str">
        <f>+IFERROR(IF(Tabla2[[#This Row],[FECHA CESE/BAJA]]="","No Aplica",IF(AND(MONTH(Tabla2[[#This Row],[FECHA CESE/BAJA]])=MONTH(TODAY()-30),YEAR(Tabla2[[#This Row],[FECHA CESE/BAJA]])=YEAR(TODAY())),MONTH(TODAY()-30)&amp;"-"&amp;YEAR(TODAY()),"Borrar")),"No aplica")</f>
        <v>No Aplica</v>
      </c>
      <c r="AD1562" t="str">
        <f>+IFERROR(IF(Tabla2[[#This Row],[FECHA INICIO DE LABORES EN OBRA]]="","No Aplica",IF(AND(MONTH(Tabla2[[#This Row],[FECHA INICIO DE LABORES EN OBRA]])=MONTH(TODAY()-30),YEAR(Tabla2[[#This Row],[FECHA INICIO DE LABORES EN OBRA]])=YEAR(TODAY())),MONTH(TODAY()-30)&amp;"-"&amp;YEAR(TODAY()),"No Aplica")),"No Aplica")</f>
        <v>No Aplica</v>
      </c>
    </row>
    <row r="1563" ht="15" customHeight="1" spans="1:30" x14ac:dyDescent="0.25">
      <c r="A1563" s="13">
        <v>20600172531</v>
      </c>
      <c r="B1563" s="15" t="s">
        <v>6616</v>
      </c>
      <c r="C1563" s="15" t="s">
        <v>6616</v>
      </c>
      <c r="D1563" s="15" t="s">
        <v>397</v>
      </c>
      <c r="E1563" s="15" t="s">
        <v>398</v>
      </c>
      <c r="F1563" s="39">
        <v>26513</v>
      </c>
      <c r="G1563" s="15">
        <v>2</v>
      </c>
      <c r="H1563" s="15" t="s">
        <v>2746</v>
      </c>
      <c r="I1563" s="15" t="s">
        <v>6617</v>
      </c>
      <c r="J1563" s="15" t="s">
        <v>6670</v>
      </c>
      <c r="K1563" s="15" t="s">
        <v>2031</v>
      </c>
      <c r="L1563" s="40" t="s">
        <v>6</v>
      </c>
      <c r="M1563" s="39"/>
      <c r="N1563" s="41" t="s">
        <v>2063</v>
      </c>
      <c r="O1563" s="39">
        <v>44013</v>
      </c>
      <c r="P1563" s="40">
        <v>1</v>
      </c>
      <c r="Q1563" s="40">
        <v>4</v>
      </c>
      <c r="R1563" s="40" t="str">
        <f>IFERROR(VLOOKUP(Tabla2[[#This Row],[CONTRATISTA PRNCIPAL]],Hoja1!$L$5:$M$9,2,FALSE),"CJV")</f>
        <v>CJV</v>
      </c>
      <c r="S1563" s="40" t="str">
        <f>IF(Tabla2[[#This Row],[EMPRESA]]=Tabla2[[#This Row],[CONTRATISTA PRNCIPAL]],"Principal","Secundaria")</f>
        <v>Principal</v>
      </c>
      <c r="T1563" s="42">
        <f>IFERROR(1/COUNTIF(Tabla2[CONTRATISTA PRNCIPAL],Tabla2[[#This Row],[CONTRATISTA PRNCIPAL]]),0)</f>
        <v>0.01282051282051282</v>
      </c>
      <c r="U1563" s="43">
        <f>IF(((TODAY()-Tabla2[[#This Row],[FECHA NACIMIENTO]])/365)&lt;18,"Corregir", IF(((TODAY()-Tabla2[[#This Row],[FECHA NACIMIENTO]])/365)&gt;80, "Corregir",ROUNDDOWN(((TODAY()-Tabla2[[#This Row],[FECHA NACIMIENTO]])/365),0)))</f>
        <v>51</v>
      </c>
      <c r="V15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63" s="44" t="str">
        <f>+IF(Tabla2[[#This Row],[Edad]]="Corregir","Corregir","Ok")</f>
        <v>Ok</v>
      </c>
      <c r="X1563" s="42" t="str">
        <f>+IFERROR(VLOOKUP(Tabla2[[#This Row],[DISTRITO SEGÚN DNI]],Hoja1!$A$2:$B$32,2,FALSE),"No")</f>
        <v>CALLAO</v>
      </c>
      <c r="Y1563" s="42" t="str">
        <f>IF(OR(LOWER(Tabla2[[#This Row],[GENERO]])="masculino", LOWER(Tabla2[[#This Row],[GENERO]])="femenino"),"OK","Corregir")</f>
        <v>OK</v>
      </c>
      <c r="Z1563" s="42" t="str">
        <f>+IF(Tabla2[[#This Row],[Nro. DNI / CE]]="","Corregir",IF(LEN(Tabla2[[#This Row],[Nro. DNI / CE]])&gt;=8,"OK","Corregir"))</f>
        <v>OK</v>
      </c>
      <c r="AA1563" s="42">
        <f>COUNTIF(Tabla2[APELLIDOS Y NOMBRES],Tabla2[[#This Row],[APELLIDOS Y NOMBRES]])</f>
        <v>1</v>
      </c>
      <c r="AB1563" s="42">
        <f>IF(Tabla2[[#This Row],[Trabajador]]&gt;1,1/Tabla2[[#This Row],[Trabajador]],Tabla2[[#This Row],[Trabajador]])</f>
        <v>1</v>
      </c>
      <c r="AC1563" t="str">
        <f>+IFERROR(IF(Tabla2[[#This Row],[FECHA CESE/BAJA]]="","No Aplica",IF(AND(MONTH(Tabla2[[#This Row],[FECHA CESE/BAJA]])=MONTH(TODAY()-30),YEAR(Tabla2[[#This Row],[FECHA CESE/BAJA]])=YEAR(TODAY())),MONTH(TODAY()-30)&amp;"-"&amp;YEAR(TODAY()),"Borrar")),"No aplica")</f>
        <v>No Aplica</v>
      </c>
      <c r="AD1563" t="str">
        <f>+IFERROR(IF(Tabla2[[#This Row],[FECHA INICIO DE LABORES EN OBRA]]="","No Aplica",IF(AND(MONTH(Tabla2[[#This Row],[FECHA INICIO DE LABORES EN OBRA]])=MONTH(TODAY()-30),YEAR(Tabla2[[#This Row],[FECHA INICIO DE LABORES EN OBRA]])=YEAR(TODAY())),MONTH(TODAY()-30)&amp;"-"&amp;YEAR(TODAY()),"No Aplica")),"No Aplica")</f>
        <v>No Aplica</v>
      </c>
    </row>
    <row r="1564" ht="15" customHeight="1" spans="1:30" x14ac:dyDescent="0.25">
      <c r="A1564" s="13">
        <v>20600172531</v>
      </c>
      <c r="B1564" s="15" t="s">
        <v>6616</v>
      </c>
      <c r="C1564" s="15" t="s">
        <v>6616</v>
      </c>
      <c r="D1564" s="15" t="s">
        <v>6671</v>
      </c>
      <c r="E1564" s="15" t="s">
        <v>6672</v>
      </c>
      <c r="F1564" s="39">
        <v>34085</v>
      </c>
      <c r="G1564" s="15">
        <v>2</v>
      </c>
      <c r="H1564" s="15" t="s">
        <v>6673</v>
      </c>
      <c r="I1564" s="15" t="s">
        <v>6617</v>
      </c>
      <c r="J1564" s="15" t="s">
        <v>6674</v>
      </c>
      <c r="K1564" s="15" t="s">
        <v>6675</v>
      </c>
      <c r="L1564" s="40" t="s">
        <v>6</v>
      </c>
      <c r="M1564" s="39"/>
      <c r="N1564" s="41" t="s">
        <v>2063</v>
      </c>
      <c r="O1564" s="39">
        <v>44015</v>
      </c>
      <c r="P1564" s="40">
        <v>1</v>
      </c>
      <c r="Q1564" s="40">
        <v>4</v>
      </c>
      <c r="R1564" s="40" t="str">
        <f>IFERROR(VLOOKUP(Tabla2[[#This Row],[CONTRATISTA PRNCIPAL]],Hoja1!$L$5:$M$9,2,FALSE),"CJV")</f>
        <v>CJV</v>
      </c>
      <c r="S1564" s="40" t="str">
        <f>IF(Tabla2[[#This Row],[EMPRESA]]=Tabla2[[#This Row],[CONTRATISTA PRNCIPAL]],"Principal","Secundaria")</f>
        <v>Principal</v>
      </c>
      <c r="T1564" s="42">
        <f>IFERROR(1/COUNTIF(Tabla2[CONTRATISTA PRNCIPAL],Tabla2[[#This Row],[CONTRATISTA PRNCIPAL]]),0)</f>
        <v>0.01282051282051282</v>
      </c>
      <c r="U1564" s="43">
        <f>IF(((TODAY()-Tabla2[[#This Row],[FECHA NACIMIENTO]])/365)&lt;18,"Corregir", IF(((TODAY()-Tabla2[[#This Row],[FECHA NACIMIENTO]])/365)&gt;80, "Corregir",ROUNDDOWN(((TODAY()-Tabla2[[#This Row],[FECHA NACIMIENTO]])/365),0)))</f>
        <v>30</v>
      </c>
      <c r="V15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64" s="44" t="str">
        <f>+IF(Tabla2[[#This Row],[Edad]]="Corregir","Corregir","Ok")</f>
        <v>Ok</v>
      </c>
      <c r="X1564" s="42" t="str">
        <f>+IFERROR(VLOOKUP(Tabla2[[#This Row],[DISTRITO SEGÚN DNI]],Hoja1!$A$2:$B$32,2,FALSE),"No")</f>
        <v>No</v>
      </c>
      <c r="Y1564" s="42" t="str">
        <f>IF(OR(LOWER(Tabla2[[#This Row],[GENERO]])="masculino", LOWER(Tabla2[[#This Row],[GENERO]])="femenino"),"OK","Corregir")</f>
        <v>OK</v>
      </c>
      <c r="Z1564" s="42" t="str">
        <f>+IF(Tabla2[[#This Row],[Nro. DNI / CE]]="","Corregir",IF(LEN(Tabla2[[#This Row],[Nro. DNI / CE]])&gt;=8,"OK","Corregir"))</f>
        <v>OK</v>
      </c>
      <c r="AA1564" s="42">
        <f>COUNTIF(Tabla2[APELLIDOS Y NOMBRES],Tabla2[[#This Row],[APELLIDOS Y NOMBRES]])</f>
        <v>1</v>
      </c>
      <c r="AB1564" s="42">
        <f>IF(Tabla2[[#This Row],[Trabajador]]&gt;1,1/Tabla2[[#This Row],[Trabajador]],Tabla2[[#This Row],[Trabajador]])</f>
        <v>1</v>
      </c>
      <c r="AC1564" t="str">
        <f>+IFERROR(IF(Tabla2[[#This Row],[FECHA CESE/BAJA]]="","No Aplica",IF(AND(MONTH(Tabla2[[#This Row],[FECHA CESE/BAJA]])=MONTH(TODAY()-30),YEAR(Tabla2[[#This Row],[FECHA CESE/BAJA]])=YEAR(TODAY())),MONTH(TODAY()-30)&amp;"-"&amp;YEAR(TODAY()),"Borrar")),"No aplica")</f>
        <v>No Aplica</v>
      </c>
      <c r="AD1564" t="str">
        <f>+IFERROR(IF(Tabla2[[#This Row],[FECHA INICIO DE LABORES EN OBRA]]="","No Aplica",IF(AND(MONTH(Tabla2[[#This Row],[FECHA INICIO DE LABORES EN OBRA]])=MONTH(TODAY()-30),YEAR(Tabla2[[#This Row],[FECHA INICIO DE LABORES EN OBRA]])=YEAR(TODAY())),MONTH(TODAY()-30)&amp;"-"&amp;YEAR(TODAY()),"No Aplica")),"No Aplica")</f>
        <v>No Aplica</v>
      </c>
    </row>
    <row r="1565" ht="15" customHeight="1" spans="1:30" x14ac:dyDescent="0.25">
      <c r="A1565" s="13">
        <v>20600172531</v>
      </c>
      <c r="B1565" s="15" t="s">
        <v>6616</v>
      </c>
      <c r="C1565" s="15" t="s">
        <v>6616</v>
      </c>
      <c r="D1565" s="15" t="s">
        <v>6676</v>
      </c>
      <c r="E1565" s="15" t="s">
        <v>6677</v>
      </c>
      <c r="F1565" s="39">
        <v>34891</v>
      </c>
      <c r="G1565" s="15">
        <v>1</v>
      </c>
      <c r="H1565" s="15" t="s">
        <v>5152</v>
      </c>
      <c r="I1565" s="15" t="s">
        <v>6617</v>
      </c>
      <c r="J1565" s="15" t="s">
        <v>6678</v>
      </c>
      <c r="K1565" s="15" t="s">
        <v>6679</v>
      </c>
      <c r="L1565" s="40" t="s">
        <v>6</v>
      </c>
      <c r="M1565" s="39"/>
      <c r="N1565" s="41" t="s">
        <v>2063</v>
      </c>
      <c r="O1565" s="39">
        <v>45055</v>
      </c>
      <c r="P1565" s="40">
        <v>1</v>
      </c>
      <c r="Q1565" s="40">
        <v>1</v>
      </c>
      <c r="R1565" s="40" t="str">
        <f>IFERROR(VLOOKUP(Tabla2[[#This Row],[CONTRATISTA PRNCIPAL]],Hoja1!$L$5:$M$9,2,FALSE),"CJV")</f>
        <v>CJV</v>
      </c>
      <c r="S1565" s="40" t="str">
        <f>IF(Tabla2[[#This Row],[EMPRESA]]=Tabla2[[#This Row],[CONTRATISTA PRNCIPAL]],"Principal","Secundaria")</f>
        <v>Principal</v>
      </c>
      <c r="T1565" s="42">
        <f>IFERROR(1/COUNTIF(Tabla2[CONTRATISTA PRNCIPAL],Tabla2[[#This Row],[CONTRATISTA PRNCIPAL]]),0)</f>
        <v>0.01282051282051282</v>
      </c>
      <c r="U1565" s="43">
        <f>IF(((TODAY()-Tabla2[[#This Row],[FECHA NACIMIENTO]])/365)&lt;18,"Corregir", IF(((TODAY()-Tabla2[[#This Row],[FECHA NACIMIENTO]])/365)&gt;80, "Corregir",ROUNDDOWN(((TODAY()-Tabla2[[#This Row],[FECHA NACIMIENTO]])/365),0)))</f>
        <v>28</v>
      </c>
      <c r="V15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65" s="44" t="str">
        <f>+IF(Tabla2[[#This Row],[Edad]]="Corregir","Corregir","Ok")</f>
        <v>Ok</v>
      </c>
      <c r="X1565" s="42" t="str">
        <f>+IFERROR(VLOOKUP(Tabla2[[#This Row],[DISTRITO SEGÚN DNI]],Hoja1!$A$2:$B$32,2,FALSE),"No")</f>
        <v>No</v>
      </c>
      <c r="Y1565" s="42" t="str">
        <f>IF(OR(LOWER(Tabla2[[#This Row],[GENERO]])="masculino", LOWER(Tabla2[[#This Row],[GENERO]])="femenino"),"OK","Corregir")</f>
        <v>OK</v>
      </c>
      <c r="Z1565" s="42" t="str">
        <f>+IF(Tabla2[[#This Row],[Nro. DNI / CE]]="","Corregir",IF(LEN(Tabla2[[#This Row],[Nro. DNI / CE]])&gt;=8,"OK","Corregir"))</f>
        <v>OK</v>
      </c>
      <c r="AA1565" s="42">
        <f>COUNTIF(Tabla2[APELLIDOS Y NOMBRES],Tabla2[[#This Row],[APELLIDOS Y NOMBRES]])</f>
        <v>1</v>
      </c>
      <c r="AB1565" s="42">
        <f>IF(Tabla2[[#This Row],[Trabajador]]&gt;1,1/Tabla2[[#This Row],[Trabajador]],Tabla2[[#This Row],[Trabajador]])</f>
        <v>1</v>
      </c>
      <c r="AC1565" t="str">
        <f>+IFERROR(IF(Tabla2[[#This Row],[FECHA CESE/BAJA]]="","No Aplica",IF(AND(MONTH(Tabla2[[#This Row],[FECHA CESE/BAJA]])=MONTH(TODAY()-30),YEAR(Tabla2[[#This Row],[FECHA CESE/BAJA]])=YEAR(TODAY())),MONTH(TODAY()-30)&amp;"-"&amp;YEAR(TODAY()),"Borrar")),"No aplica")</f>
        <v>No Aplica</v>
      </c>
      <c r="AD1565" t="str">
        <f>+IFERROR(IF(Tabla2[[#This Row],[FECHA INICIO DE LABORES EN OBRA]]="","No Aplica",IF(AND(MONTH(Tabla2[[#This Row],[FECHA INICIO DE LABORES EN OBRA]])=MONTH(TODAY()-30),YEAR(Tabla2[[#This Row],[FECHA INICIO DE LABORES EN OBRA]])=YEAR(TODAY())),MONTH(TODAY()-30)&amp;"-"&amp;YEAR(TODAY()),"No Aplica")),"No Aplica")</f>
        <v>No Aplica</v>
      </c>
    </row>
    <row r="1566" ht="15" customHeight="1" spans="1:30" x14ac:dyDescent="0.25">
      <c r="A1566" s="13">
        <v>20600172531</v>
      </c>
      <c r="B1566" s="15" t="s">
        <v>6616</v>
      </c>
      <c r="C1566" s="15" t="s">
        <v>6616</v>
      </c>
      <c r="D1566" s="15" t="s">
        <v>659</v>
      </c>
      <c r="E1566" s="15" t="s">
        <v>660</v>
      </c>
      <c r="F1566" s="39">
        <v>32054</v>
      </c>
      <c r="G1566" s="15">
        <v>1</v>
      </c>
      <c r="H1566" s="15" t="s">
        <v>3274</v>
      </c>
      <c r="I1566" s="15" t="s">
        <v>6617</v>
      </c>
      <c r="J1566" s="15" t="s">
        <v>6680</v>
      </c>
      <c r="K1566" s="15" t="s">
        <v>27</v>
      </c>
      <c r="L1566" s="40" t="s">
        <v>6</v>
      </c>
      <c r="M1566" s="39"/>
      <c r="N1566" s="41" t="s">
        <v>2063</v>
      </c>
      <c r="O1566" s="39">
        <v>44106</v>
      </c>
      <c r="P1566" s="40">
        <v>1</v>
      </c>
      <c r="Q1566" s="40">
        <v>1</v>
      </c>
      <c r="R1566" s="40" t="str">
        <f>IFERROR(VLOOKUP(Tabla2[[#This Row],[CONTRATISTA PRNCIPAL]],Hoja1!$L$5:$M$9,2,FALSE),"CJV")</f>
        <v>CJV</v>
      </c>
      <c r="S1566" s="40" t="str">
        <f>IF(Tabla2[[#This Row],[EMPRESA]]=Tabla2[[#This Row],[CONTRATISTA PRNCIPAL]],"Principal","Secundaria")</f>
        <v>Principal</v>
      </c>
      <c r="T1566" s="42">
        <f>IFERROR(1/COUNTIF(Tabla2[CONTRATISTA PRNCIPAL],Tabla2[[#This Row],[CONTRATISTA PRNCIPAL]]),0)</f>
        <v>0.01282051282051282</v>
      </c>
      <c r="U1566" s="43">
        <f>IF(((TODAY()-Tabla2[[#This Row],[FECHA NACIMIENTO]])/365)&lt;18,"Corregir", IF(((TODAY()-Tabla2[[#This Row],[FECHA NACIMIENTO]])/365)&gt;80, "Corregir",ROUNDDOWN(((TODAY()-Tabla2[[#This Row],[FECHA NACIMIENTO]])/365),0)))</f>
        <v>36</v>
      </c>
      <c r="V15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66" s="44" t="str">
        <f>+IF(Tabla2[[#This Row],[Edad]]="Corregir","Corregir","Ok")</f>
        <v>Ok</v>
      </c>
      <c r="X1566" s="42" t="str">
        <f>+IFERROR(VLOOKUP(Tabla2[[#This Row],[DISTRITO SEGÚN DNI]],Hoja1!$A$2:$B$32,2,FALSE),"No")</f>
        <v>CALLAO</v>
      </c>
      <c r="Y1566" s="42" t="str">
        <f>IF(OR(LOWER(Tabla2[[#This Row],[GENERO]])="masculino", LOWER(Tabla2[[#This Row],[GENERO]])="femenino"),"OK","Corregir")</f>
        <v>OK</v>
      </c>
      <c r="Z1566" s="42" t="str">
        <f>+IF(Tabla2[[#This Row],[Nro. DNI / CE]]="","Corregir",IF(LEN(Tabla2[[#This Row],[Nro. DNI / CE]])&gt;=8,"OK","Corregir"))</f>
        <v>OK</v>
      </c>
      <c r="AA1566" s="42">
        <f>COUNTIF(Tabla2[APELLIDOS Y NOMBRES],Tabla2[[#This Row],[APELLIDOS Y NOMBRES]])</f>
        <v>1</v>
      </c>
      <c r="AB1566" s="42">
        <f>IF(Tabla2[[#This Row],[Trabajador]]&gt;1,1/Tabla2[[#This Row],[Trabajador]],Tabla2[[#This Row],[Trabajador]])</f>
        <v>1</v>
      </c>
      <c r="AC1566" t="str">
        <f>+IFERROR(IF(Tabla2[[#This Row],[FECHA CESE/BAJA]]="","No Aplica",IF(AND(MONTH(Tabla2[[#This Row],[FECHA CESE/BAJA]])=MONTH(TODAY()-30),YEAR(Tabla2[[#This Row],[FECHA CESE/BAJA]])=YEAR(TODAY())),MONTH(TODAY()-30)&amp;"-"&amp;YEAR(TODAY()),"Borrar")),"No aplica")</f>
        <v>No Aplica</v>
      </c>
      <c r="AD1566" t="str">
        <f>+IFERROR(IF(Tabla2[[#This Row],[FECHA INICIO DE LABORES EN OBRA]]="","No Aplica",IF(AND(MONTH(Tabla2[[#This Row],[FECHA INICIO DE LABORES EN OBRA]])=MONTH(TODAY()-30),YEAR(Tabla2[[#This Row],[FECHA INICIO DE LABORES EN OBRA]])=YEAR(TODAY())),MONTH(TODAY()-30)&amp;"-"&amp;YEAR(TODAY()),"No Aplica")),"No Aplica")</f>
        <v>No Aplica</v>
      </c>
    </row>
    <row r="1567" ht="15" customHeight="1" spans="1:30" x14ac:dyDescent="0.25">
      <c r="A1567" s="13">
        <v>20600172531</v>
      </c>
      <c r="B1567" s="15" t="s">
        <v>6616</v>
      </c>
      <c r="C1567" s="15" t="s">
        <v>6616</v>
      </c>
      <c r="D1567" s="15" t="s">
        <v>6681</v>
      </c>
      <c r="E1567" s="15" t="s">
        <v>6682</v>
      </c>
      <c r="F1567" s="39">
        <v>33341</v>
      </c>
      <c r="G1567" s="15">
        <v>1</v>
      </c>
      <c r="H1567" s="15" t="s">
        <v>3526</v>
      </c>
      <c r="I1567" s="15" t="s">
        <v>6617</v>
      </c>
      <c r="J1567" s="15" t="s">
        <v>6683</v>
      </c>
      <c r="K1567" s="15" t="s">
        <v>2174</v>
      </c>
      <c r="L1567" s="40" t="s">
        <v>6</v>
      </c>
      <c r="M1567" s="39"/>
      <c r="N1567" s="41" t="s">
        <v>2063</v>
      </c>
      <c r="O1567" s="39">
        <v>44033</v>
      </c>
      <c r="P1567" s="40">
        <v>1</v>
      </c>
      <c r="Q1567" s="40">
        <v>1</v>
      </c>
      <c r="R1567" s="40" t="str">
        <f>IFERROR(VLOOKUP(Tabla2[[#This Row],[CONTRATISTA PRNCIPAL]],Hoja1!$L$5:$M$9,2,FALSE),"CJV")</f>
        <v>CJV</v>
      </c>
      <c r="S1567" s="40" t="str">
        <f>IF(Tabla2[[#This Row],[EMPRESA]]=Tabla2[[#This Row],[CONTRATISTA PRNCIPAL]],"Principal","Secundaria")</f>
        <v>Principal</v>
      </c>
      <c r="T1567" s="42">
        <f>IFERROR(1/COUNTIF(Tabla2[CONTRATISTA PRNCIPAL],Tabla2[[#This Row],[CONTRATISTA PRNCIPAL]]),0)</f>
        <v>0.01282051282051282</v>
      </c>
      <c r="U1567" s="43">
        <f>IF(((TODAY()-Tabla2[[#This Row],[FECHA NACIMIENTO]])/365)&lt;18,"Corregir", IF(((TODAY()-Tabla2[[#This Row],[FECHA NACIMIENTO]])/365)&gt;80, "Corregir",ROUNDDOWN(((TODAY()-Tabla2[[#This Row],[FECHA NACIMIENTO]])/365),0)))</f>
        <v>32</v>
      </c>
      <c r="V15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67" s="44" t="str">
        <f>+IF(Tabla2[[#This Row],[Edad]]="Corregir","Corregir","Ok")</f>
        <v>Ok</v>
      </c>
      <c r="X1567" s="42" t="str">
        <f>+IFERROR(VLOOKUP(Tabla2[[#This Row],[DISTRITO SEGÚN DNI]],Hoja1!$A$2:$B$32,2,FALSE),"No")</f>
        <v>No</v>
      </c>
      <c r="Y1567" s="42" t="str">
        <f>IF(OR(LOWER(Tabla2[[#This Row],[GENERO]])="masculino", LOWER(Tabla2[[#This Row],[GENERO]])="femenino"),"OK","Corregir")</f>
        <v>OK</v>
      </c>
      <c r="Z1567" s="42" t="str">
        <f>+IF(Tabla2[[#This Row],[Nro. DNI / CE]]="","Corregir",IF(LEN(Tabla2[[#This Row],[Nro. DNI / CE]])&gt;=8,"OK","Corregir"))</f>
        <v>OK</v>
      </c>
      <c r="AA1567" s="42">
        <f>COUNTIF(Tabla2[APELLIDOS Y NOMBRES],Tabla2[[#This Row],[APELLIDOS Y NOMBRES]])</f>
        <v>1</v>
      </c>
      <c r="AB1567" s="42">
        <f>IF(Tabla2[[#This Row],[Trabajador]]&gt;1,1/Tabla2[[#This Row],[Trabajador]],Tabla2[[#This Row],[Trabajador]])</f>
        <v>1</v>
      </c>
      <c r="AC1567" t="str">
        <f>+IFERROR(IF(Tabla2[[#This Row],[FECHA CESE/BAJA]]="","No Aplica",IF(AND(MONTH(Tabla2[[#This Row],[FECHA CESE/BAJA]])=MONTH(TODAY()-30),YEAR(Tabla2[[#This Row],[FECHA CESE/BAJA]])=YEAR(TODAY())),MONTH(TODAY()-30)&amp;"-"&amp;YEAR(TODAY()),"Borrar")),"No aplica")</f>
        <v>No Aplica</v>
      </c>
      <c r="AD1567" t="str">
        <f>+IFERROR(IF(Tabla2[[#This Row],[FECHA INICIO DE LABORES EN OBRA]]="","No Aplica",IF(AND(MONTH(Tabla2[[#This Row],[FECHA INICIO DE LABORES EN OBRA]])=MONTH(TODAY()-30),YEAR(Tabla2[[#This Row],[FECHA INICIO DE LABORES EN OBRA]])=YEAR(TODAY())),MONTH(TODAY()-30)&amp;"-"&amp;YEAR(TODAY()),"No Aplica")),"No Aplica")</f>
        <v>No Aplica</v>
      </c>
    </row>
    <row r="1568" ht="15" customHeight="1" spans="1:30" x14ac:dyDescent="0.25">
      <c r="A1568" s="13">
        <v>20600172531</v>
      </c>
      <c r="B1568" s="15" t="s">
        <v>6616</v>
      </c>
      <c r="C1568" s="15" t="s">
        <v>6616</v>
      </c>
      <c r="D1568" s="15" t="s">
        <v>6684</v>
      </c>
      <c r="E1568" s="15" t="s">
        <v>6685</v>
      </c>
      <c r="F1568" s="39">
        <v>28357</v>
      </c>
      <c r="G1568" s="15">
        <v>2</v>
      </c>
      <c r="H1568" s="15" t="s">
        <v>2746</v>
      </c>
      <c r="I1568" s="15" t="s">
        <v>6617</v>
      </c>
      <c r="J1568" s="15" t="s">
        <v>6686</v>
      </c>
      <c r="K1568" s="15" t="s">
        <v>2237</v>
      </c>
      <c r="L1568" s="40" t="s">
        <v>6</v>
      </c>
      <c r="M1568" s="39"/>
      <c r="N1568" s="41" t="s">
        <v>2063</v>
      </c>
      <c r="O1568" s="39">
        <v>45033</v>
      </c>
      <c r="P1568" s="40">
        <v>1</v>
      </c>
      <c r="Q1568" s="40">
        <v>4</v>
      </c>
      <c r="R1568" s="40" t="str">
        <f>IFERROR(VLOOKUP(Tabla2[[#This Row],[CONTRATISTA PRNCIPAL]],Hoja1!$L$5:$M$9,2,FALSE),"CJV")</f>
        <v>CJV</v>
      </c>
      <c r="S1568" s="40" t="str">
        <f>IF(Tabla2[[#This Row],[EMPRESA]]=Tabla2[[#This Row],[CONTRATISTA PRNCIPAL]],"Principal","Secundaria")</f>
        <v>Principal</v>
      </c>
      <c r="T1568" s="42">
        <f>IFERROR(1/COUNTIF(Tabla2[CONTRATISTA PRNCIPAL],Tabla2[[#This Row],[CONTRATISTA PRNCIPAL]]),0)</f>
        <v>0.01282051282051282</v>
      </c>
      <c r="U1568" s="43">
        <f>IF(((TODAY()-Tabla2[[#This Row],[FECHA NACIMIENTO]])/365)&lt;18,"Corregir", IF(((TODAY()-Tabla2[[#This Row],[FECHA NACIMIENTO]])/365)&gt;80, "Corregir",ROUNDDOWN(((TODAY()-Tabla2[[#This Row],[FECHA NACIMIENTO]])/365),0)))</f>
        <v>46</v>
      </c>
      <c r="V15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68" s="44" t="str">
        <f>+IF(Tabla2[[#This Row],[Edad]]="Corregir","Corregir","Ok")</f>
        <v>Ok</v>
      </c>
      <c r="X1568" s="42" t="str">
        <f>+IFERROR(VLOOKUP(Tabla2[[#This Row],[DISTRITO SEGÚN DNI]],Hoja1!$A$2:$B$32,2,FALSE),"No")</f>
        <v>No</v>
      </c>
      <c r="Y1568" s="42" t="str">
        <f>IF(OR(LOWER(Tabla2[[#This Row],[GENERO]])="masculino", LOWER(Tabla2[[#This Row],[GENERO]])="femenino"),"OK","Corregir")</f>
        <v>OK</v>
      </c>
      <c r="Z1568" s="42" t="str">
        <f>+IF(Tabla2[[#This Row],[Nro. DNI / CE]]="","Corregir",IF(LEN(Tabla2[[#This Row],[Nro. DNI / CE]])&gt;=8,"OK","Corregir"))</f>
        <v>OK</v>
      </c>
      <c r="AA1568" s="42">
        <f>COUNTIF(Tabla2[APELLIDOS Y NOMBRES],Tabla2[[#This Row],[APELLIDOS Y NOMBRES]])</f>
        <v>1</v>
      </c>
      <c r="AB1568" s="42">
        <f>IF(Tabla2[[#This Row],[Trabajador]]&gt;1,1/Tabla2[[#This Row],[Trabajador]],Tabla2[[#This Row],[Trabajador]])</f>
        <v>1</v>
      </c>
      <c r="AC1568" t="str">
        <f>+IFERROR(IF(Tabla2[[#This Row],[FECHA CESE/BAJA]]="","No Aplica",IF(AND(MONTH(Tabla2[[#This Row],[FECHA CESE/BAJA]])=MONTH(TODAY()-30),YEAR(Tabla2[[#This Row],[FECHA CESE/BAJA]])=YEAR(TODAY())),MONTH(TODAY()-30)&amp;"-"&amp;YEAR(TODAY()),"Borrar")),"No aplica")</f>
        <v>No Aplica</v>
      </c>
      <c r="AD1568" t="str">
        <f>+IFERROR(IF(Tabla2[[#This Row],[FECHA INICIO DE LABORES EN OBRA]]="","No Aplica",IF(AND(MONTH(Tabla2[[#This Row],[FECHA INICIO DE LABORES EN OBRA]])=MONTH(TODAY()-30),YEAR(Tabla2[[#This Row],[FECHA INICIO DE LABORES EN OBRA]])=YEAR(TODAY())),MONTH(TODAY()-30)&amp;"-"&amp;YEAR(TODAY()),"No Aplica")),"No Aplica")</f>
        <v>No Aplica</v>
      </c>
    </row>
    <row r="1569" ht="15" customHeight="1" spans="1:30" x14ac:dyDescent="0.25">
      <c r="A1569" s="13">
        <v>20600172531</v>
      </c>
      <c r="B1569" s="15" t="s">
        <v>6616</v>
      </c>
      <c r="C1569" s="15" t="s">
        <v>6616</v>
      </c>
      <c r="D1569" s="15" t="s">
        <v>6687</v>
      </c>
      <c r="E1569" s="15" t="s">
        <v>6688</v>
      </c>
      <c r="F1569" s="39">
        <v>33608</v>
      </c>
      <c r="G1569" s="15">
        <v>2</v>
      </c>
      <c r="H1569" s="15" t="s">
        <v>4178</v>
      </c>
      <c r="I1569" s="15" t="s">
        <v>6617</v>
      </c>
      <c r="J1569" s="15" t="s">
        <v>6689</v>
      </c>
      <c r="K1569" s="15" t="s">
        <v>2572</v>
      </c>
      <c r="L1569" s="40" t="s">
        <v>6</v>
      </c>
      <c r="M1569" s="39"/>
      <c r="N1569" s="41" t="s">
        <v>2063</v>
      </c>
      <c r="O1569" s="39">
        <v>44534</v>
      </c>
      <c r="P1569" s="40">
        <v>1</v>
      </c>
      <c r="Q1569" s="40">
        <v>1</v>
      </c>
      <c r="R1569" s="40" t="str">
        <f>IFERROR(VLOOKUP(Tabla2[[#This Row],[CONTRATISTA PRNCIPAL]],Hoja1!$L$5:$M$9,2,FALSE),"CJV")</f>
        <v>CJV</v>
      </c>
      <c r="S1569" s="40" t="str">
        <f>IF(Tabla2[[#This Row],[EMPRESA]]=Tabla2[[#This Row],[CONTRATISTA PRNCIPAL]],"Principal","Secundaria")</f>
        <v>Principal</v>
      </c>
      <c r="T1569" s="42">
        <f>IFERROR(1/COUNTIF(Tabla2[CONTRATISTA PRNCIPAL],Tabla2[[#This Row],[CONTRATISTA PRNCIPAL]]),0)</f>
        <v>0.01282051282051282</v>
      </c>
      <c r="U1569" s="43">
        <f>IF(((TODAY()-Tabla2[[#This Row],[FECHA NACIMIENTO]])/365)&lt;18,"Corregir", IF(((TODAY()-Tabla2[[#This Row],[FECHA NACIMIENTO]])/365)&gt;80, "Corregir",ROUNDDOWN(((TODAY()-Tabla2[[#This Row],[FECHA NACIMIENTO]])/365),0)))</f>
        <v>31</v>
      </c>
      <c r="V15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69" s="44" t="str">
        <f>+IF(Tabla2[[#This Row],[Edad]]="Corregir","Corregir","Ok")</f>
        <v>Ok</v>
      </c>
      <c r="X1569" s="42" t="str">
        <f>+IFERROR(VLOOKUP(Tabla2[[#This Row],[DISTRITO SEGÚN DNI]],Hoja1!$A$2:$B$32,2,FALSE),"No")</f>
        <v>No</v>
      </c>
      <c r="Y1569" s="42" t="str">
        <f>IF(OR(LOWER(Tabla2[[#This Row],[GENERO]])="masculino", LOWER(Tabla2[[#This Row],[GENERO]])="femenino"),"OK","Corregir")</f>
        <v>OK</v>
      </c>
      <c r="Z1569" s="42" t="str">
        <f>+IF(Tabla2[[#This Row],[Nro. DNI / CE]]="","Corregir",IF(LEN(Tabla2[[#This Row],[Nro. DNI / CE]])&gt;=8,"OK","Corregir"))</f>
        <v>OK</v>
      </c>
      <c r="AA1569" s="42">
        <f>COUNTIF(Tabla2[APELLIDOS Y NOMBRES],Tabla2[[#This Row],[APELLIDOS Y NOMBRES]])</f>
        <v>1</v>
      </c>
      <c r="AB1569" s="42">
        <f>IF(Tabla2[[#This Row],[Trabajador]]&gt;1,1/Tabla2[[#This Row],[Trabajador]],Tabla2[[#This Row],[Trabajador]])</f>
        <v>1</v>
      </c>
      <c r="AC1569" t="str">
        <f>+IFERROR(IF(Tabla2[[#This Row],[FECHA CESE/BAJA]]="","No Aplica",IF(AND(MONTH(Tabla2[[#This Row],[FECHA CESE/BAJA]])=MONTH(TODAY()-30),YEAR(Tabla2[[#This Row],[FECHA CESE/BAJA]])=YEAR(TODAY())),MONTH(TODAY()-30)&amp;"-"&amp;YEAR(TODAY()),"Borrar")),"No aplica")</f>
        <v>No Aplica</v>
      </c>
      <c r="AD1569" t="str">
        <f>+IFERROR(IF(Tabla2[[#This Row],[FECHA INICIO DE LABORES EN OBRA]]="","No Aplica",IF(AND(MONTH(Tabla2[[#This Row],[FECHA INICIO DE LABORES EN OBRA]])=MONTH(TODAY()-30),YEAR(Tabla2[[#This Row],[FECHA INICIO DE LABORES EN OBRA]])=YEAR(TODAY())),MONTH(TODAY()-30)&amp;"-"&amp;YEAR(TODAY()),"No Aplica")),"No Aplica")</f>
        <v>No Aplica</v>
      </c>
    </row>
    <row r="1570" ht="15" customHeight="1" spans="1:30" x14ac:dyDescent="0.25">
      <c r="A1570" s="13">
        <v>20600172531</v>
      </c>
      <c r="B1570" s="15" t="s">
        <v>6616</v>
      </c>
      <c r="C1570" s="15" t="s">
        <v>6616</v>
      </c>
      <c r="D1570" s="15" t="s">
        <v>255</v>
      </c>
      <c r="E1570" s="15" t="s">
        <v>256</v>
      </c>
      <c r="F1570" s="39">
        <v>33484</v>
      </c>
      <c r="G1570" s="15">
        <v>2</v>
      </c>
      <c r="H1570" s="15" t="s">
        <v>2281</v>
      </c>
      <c r="I1570" s="15" t="s">
        <v>6617</v>
      </c>
      <c r="J1570" s="15" t="s">
        <v>6690</v>
      </c>
      <c r="K1570" s="15" t="s">
        <v>34</v>
      </c>
      <c r="L1570" s="40" t="s">
        <v>6</v>
      </c>
      <c r="M1570" s="39"/>
      <c r="N1570" s="41" t="s">
        <v>4908</v>
      </c>
      <c r="O1570" s="39">
        <v>44562</v>
      </c>
      <c r="P1570" s="40">
        <v>1</v>
      </c>
      <c r="Q1570" s="40">
        <v>1</v>
      </c>
      <c r="R1570" s="40" t="str">
        <f>IFERROR(VLOOKUP(Tabla2[[#This Row],[CONTRATISTA PRNCIPAL]],Hoja1!$L$5:$M$9,2,FALSE),"CJV")</f>
        <v>CJV</v>
      </c>
      <c r="S1570" s="40" t="str">
        <f>IF(Tabla2[[#This Row],[EMPRESA]]=Tabla2[[#This Row],[CONTRATISTA PRNCIPAL]],"Principal","Secundaria")</f>
        <v>Principal</v>
      </c>
      <c r="T1570" s="42">
        <f>IFERROR(1/COUNTIF(Tabla2[CONTRATISTA PRNCIPAL],Tabla2[[#This Row],[CONTRATISTA PRNCIPAL]]),0)</f>
        <v>0.01282051282051282</v>
      </c>
      <c r="U1570" s="43">
        <f>IF(((TODAY()-Tabla2[[#This Row],[FECHA NACIMIENTO]])/365)&lt;18,"Corregir", IF(((TODAY()-Tabla2[[#This Row],[FECHA NACIMIENTO]])/365)&gt;80, "Corregir",ROUNDDOWN(((TODAY()-Tabla2[[#This Row],[FECHA NACIMIENTO]])/365),0)))</f>
        <v>32</v>
      </c>
      <c r="V15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70" s="44" t="str">
        <f>+IF(Tabla2[[#This Row],[Edad]]="Corregir","Corregir","Ok")</f>
        <v>Ok</v>
      </c>
      <c r="X1570" s="42" t="str">
        <f>+IFERROR(VLOOKUP(Tabla2[[#This Row],[DISTRITO SEGÚN DNI]],Hoja1!$A$2:$B$32,2,FALSE),"No")</f>
        <v>SANTA ANITA</v>
      </c>
      <c r="Y1570" s="42" t="str">
        <f>IF(OR(LOWER(Tabla2[[#This Row],[GENERO]])="masculino", LOWER(Tabla2[[#This Row],[GENERO]])="femenino"),"OK","Corregir")</f>
        <v>OK</v>
      </c>
      <c r="Z1570" s="42" t="str">
        <f>+IF(Tabla2[[#This Row],[Nro. DNI / CE]]="","Corregir",IF(LEN(Tabla2[[#This Row],[Nro. DNI / CE]])&gt;=8,"OK","Corregir"))</f>
        <v>OK</v>
      </c>
      <c r="AA1570" s="42">
        <f>COUNTIF(Tabla2[APELLIDOS Y NOMBRES],Tabla2[[#This Row],[APELLIDOS Y NOMBRES]])</f>
        <v>1</v>
      </c>
      <c r="AB1570" s="42">
        <f>IF(Tabla2[[#This Row],[Trabajador]]&gt;1,1/Tabla2[[#This Row],[Trabajador]],Tabla2[[#This Row],[Trabajador]])</f>
        <v>1</v>
      </c>
      <c r="AC1570" t="str">
        <f>+IFERROR(IF(Tabla2[[#This Row],[FECHA CESE/BAJA]]="","No Aplica",IF(AND(MONTH(Tabla2[[#This Row],[FECHA CESE/BAJA]])=MONTH(TODAY()-30),YEAR(Tabla2[[#This Row],[FECHA CESE/BAJA]])=YEAR(TODAY())),MONTH(TODAY()-30)&amp;"-"&amp;YEAR(TODAY()),"Borrar")),"No aplica")</f>
        <v>No Aplica</v>
      </c>
      <c r="AD1570" t="str">
        <f>+IFERROR(IF(Tabla2[[#This Row],[FECHA INICIO DE LABORES EN OBRA]]="","No Aplica",IF(AND(MONTH(Tabla2[[#This Row],[FECHA INICIO DE LABORES EN OBRA]])=MONTH(TODAY()-30),YEAR(Tabla2[[#This Row],[FECHA INICIO DE LABORES EN OBRA]])=YEAR(TODAY())),MONTH(TODAY()-30)&amp;"-"&amp;YEAR(TODAY()),"No Aplica")),"No Aplica")</f>
        <v>No Aplica</v>
      </c>
    </row>
    <row r="1571" ht="15" customHeight="1" spans="1:30" x14ac:dyDescent="0.25">
      <c r="A1571" s="13">
        <v>20600172531</v>
      </c>
      <c r="B1571" s="15" t="s">
        <v>6616</v>
      </c>
      <c r="C1571" s="15" t="s">
        <v>6616</v>
      </c>
      <c r="D1571" s="15" t="s">
        <v>237</v>
      </c>
      <c r="E1571" s="15" t="s">
        <v>238</v>
      </c>
      <c r="F1571" s="39">
        <v>29559</v>
      </c>
      <c r="G1571" s="15">
        <v>2</v>
      </c>
      <c r="H1571" s="15" t="s">
        <v>2746</v>
      </c>
      <c r="I1571" s="15" t="s">
        <v>6617</v>
      </c>
      <c r="J1571" s="15" t="s">
        <v>6691</v>
      </c>
      <c r="K1571" s="15" t="s">
        <v>2032</v>
      </c>
      <c r="L1571" s="40" t="s">
        <v>6</v>
      </c>
      <c r="M1571" s="39"/>
      <c r="N1571" s="41" t="s">
        <v>2063</v>
      </c>
      <c r="O1571" s="39">
        <v>44722</v>
      </c>
      <c r="P1571" s="40">
        <v>1</v>
      </c>
      <c r="Q1571" s="40">
        <v>4</v>
      </c>
      <c r="R1571" s="40" t="str">
        <f>IFERROR(VLOOKUP(Tabla2[[#This Row],[CONTRATISTA PRNCIPAL]],Hoja1!$L$5:$M$9,2,FALSE),"CJV")</f>
        <v>CJV</v>
      </c>
      <c r="S1571" s="40" t="str">
        <f>IF(Tabla2[[#This Row],[EMPRESA]]=Tabla2[[#This Row],[CONTRATISTA PRNCIPAL]],"Principal","Secundaria")</f>
        <v>Principal</v>
      </c>
      <c r="T1571" s="42">
        <f>IFERROR(1/COUNTIF(Tabla2[CONTRATISTA PRNCIPAL],Tabla2[[#This Row],[CONTRATISTA PRNCIPAL]]),0)</f>
        <v>0.01282051282051282</v>
      </c>
      <c r="U1571" s="43">
        <f>IF(((TODAY()-Tabla2[[#This Row],[FECHA NACIMIENTO]])/365)&lt;18,"Corregir", IF(((TODAY()-Tabla2[[#This Row],[FECHA NACIMIENTO]])/365)&gt;80, "Corregir",ROUNDDOWN(((TODAY()-Tabla2[[#This Row],[FECHA NACIMIENTO]])/365),0)))</f>
        <v>42</v>
      </c>
      <c r="V15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71" s="44" t="str">
        <f>+IF(Tabla2[[#This Row],[Edad]]="Corregir","Corregir","Ok")</f>
        <v>Ok</v>
      </c>
      <c r="X1571" s="42" t="str">
        <f>+IFERROR(VLOOKUP(Tabla2[[#This Row],[DISTRITO SEGÚN DNI]],Hoja1!$A$2:$B$32,2,FALSE),"No")</f>
        <v>CALLAO</v>
      </c>
      <c r="Y1571" s="42" t="str">
        <f>IF(OR(LOWER(Tabla2[[#This Row],[GENERO]])="masculino", LOWER(Tabla2[[#This Row],[GENERO]])="femenino"),"OK","Corregir")</f>
        <v>OK</v>
      </c>
      <c r="Z1571" s="42" t="str">
        <f>+IF(Tabla2[[#This Row],[Nro. DNI / CE]]="","Corregir",IF(LEN(Tabla2[[#This Row],[Nro. DNI / CE]])&gt;=8,"OK","Corregir"))</f>
        <v>OK</v>
      </c>
      <c r="AA1571" s="42">
        <f>COUNTIF(Tabla2[APELLIDOS Y NOMBRES],Tabla2[[#This Row],[APELLIDOS Y NOMBRES]])</f>
        <v>1</v>
      </c>
      <c r="AB1571" s="42">
        <f>IF(Tabla2[[#This Row],[Trabajador]]&gt;1,1/Tabla2[[#This Row],[Trabajador]],Tabla2[[#This Row],[Trabajador]])</f>
        <v>1</v>
      </c>
      <c r="AC1571" t="str">
        <f>+IFERROR(IF(Tabla2[[#This Row],[FECHA CESE/BAJA]]="","No Aplica",IF(AND(MONTH(Tabla2[[#This Row],[FECHA CESE/BAJA]])=MONTH(TODAY()-30),YEAR(Tabla2[[#This Row],[FECHA CESE/BAJA]])=YEAR(TODAY())),MONTH(TODAY()-30)&amp;"-"&amp;YEAR(TODAY()),"Borrar")),"No aplica")</f>
        <v>No Aplica</v>
      </c>
      <c r="AD1571" t="str">
        <f>+IFERROR(IF(Tabla2[[#This Row],[FECHA INICIO DE LABORES EN OBRA]]="","No Aplica",IF(AND(MONTH(Tabla2[[#This Row],[FECHA INICIO DE LABORES EN OBRA]])=MONTH(TODAY()-30),YEAR(Tabla2[[#This Row],[FECHA INICIO DE LABORES EN OBRA]])=YEAR(TODAY())),MONTH(TODAY()-30)&amp;"-"&amp;YEAR(TODAY()),"No Aplica")),"No Aplica")</f>
        <v>No Aplica</v>
      </c>
    </row>
    <row r="1572" ht="15" customHeight="1" spans="1:30" x14ac:dyDescent="0.25">
      <c r="A1572" s="13">
        <v>20600172531</v>
      </c>
      <c r="B1572" s="15" t="s">
        <v>6616</v>
      </c>
      <c r="C1572" s="15" t="s">
        <v>6616</v>
      </c>
      <c r="D1572" s="15" t="s">
        <v>6692</v>
      </c>
      <c r="E1572" s="15" t="s">
        <v>6693</v>
      </c>
      <c r="F1572" s="39">
        <v>28309</v>
      </c>
      <c r="G1572" s="15">
        <v>2</v>
      </c>
      <c r="H1572" s="15" t="s">
        <v>2746</v>
      </c>
      <c r="I1572" s="15" t="s">
        <v>6617</v>
      </c>
      <c r="J1572" s="15" t="s">
        <v>6694</v>
      </c>
      <c r="K1572" s="15" t="s">
        <v>6695</v>
      </c>
      <c r="L1572" s="40" t="s">
        <v>6</v>
      </c>
      <c r="M1572" s="39"/>
      <c r="N1572" s="41" t="s">
        <v>2063</v>
      </c>
      <c r="O1572" s="39">
        <v>44722</v>
      </c>
      <c r="P1572" s="40">
        <v>1</v>
      </c>
      <c r="Q1572" s="40">
        <v>4</v>
      </c>
      <c r="R1572" s="40" t="str">
        <f>IFERROR(VLOOKUP(Tabla2[[#This Row],[CONTRATISTA PRNCIPAL]],Hoja1!$L$5:$M$9,2,FALSE),"CJV")</f>
        <v>CJV</v>
      </c>
      <c r="S1572" s="40" t="str">
        <f>IF(Tabla2[[#This Row],[EMPRESA]]=Tabla2[[#This Row],[CONTRATISTA PRNCIPAL]],"Principal","Secundaria")</f>
        <v>Principal</v>
      </c>
      <c r="T1572" s="42">
        <f>IFERROR(1/COUNTIF(Tabla2[CONTRATISTA PRNCIPAL],Tabla2[[#This Row],[CONTRATISTA PRNCIPAL]]),0)</f>
        <v>0.01282051282051282</v>
      </c>
      <c r="U1572" s="43">
        <f>IF(((TODAY()-Tabla2[[#This Row],[FECHA NACIMIENTO]])/365)&lt;18,"Corregir", IF(((TODAY()-Tabla2[[#This Row],[FECHA NACIMIENTO]])/365)&gt;80, "Corregir",ROUNDDOWN(((TODAY()-Tabla2[[#This Row],[FECHA NACIMIENTO]])/365),0)))</f>
        <v>46</v>
      </c>
      <c r="V15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72" s="44" t="str">
        <f>+IF(Tabla2[[#This Row],[Edad]]="Corregir","Corregir","Ok")</f>
        <v>Ok</v>
      </c>
      <c r="X1572" s="42" t="str">
        <f>+IFERROR(VLOOKUP(Tabla2[[#This Row],[DISTRITO SEGÚN DNI]],Hoja1!$A$2:$B$32,2,FALSE),"No")</f>
        <v>No</v>
      </c>
      <c r="Y1572" s="42" t="str">
        <f>IF(OR(LOWER(Tabla2[[#This Row],[GENERO]])="masculino", LOWER(Tabla2[[#This Row],[GENERO]])="femenino"),"OK","Corregir")</f>
        <v>OK</v>
      </c>
      <c r="Z1572" s="42" t="str">
        <f>+IF(Tabla2[[#This Row],[Nro. DNI / CE]]="","Corregir",IF(LEN(Tabla2[[#This Row],[Nro. DNI / CE]])&gt;=8,"OK","Corregir"))</f>
        <v>OK</v>
      </c>
      <c r="AA1572" s="42">
        <f>COUNTIF(Tabla2[APELLIDOS Y NOMBRES],Tabla2[[#This Row],[APELLIDOS Y NOMBRES]])</f>
        <v>1</v>
      </c>
      <c r="AB1572" s="42">
        <f>IF(Tabla2[[#This Row],[Trabajador]]&gt;1,1/Tabla2[[#This Row],[Trabajador]],Tabla2[[#This Row],[Trabajador]])</f>
        <v>1</v>
      </c>
      <c r="AC1572" t="str">
        <f>+IFERROR(IF(Tabla2[[#This Row],[FECHA CESE/BAJA]]="","No Aplica",IF(AND(MONTH(Tabla2[[#This Row],[FECHA CESE/BAJA]])=MONTH(TODAY()-30),YEAR(Tabla2[[#This Row],[FECHA CESE/BAJA]])=YEAR(TODAY())),MONTH(TODAY()-30)&amp;"-"&amp;YEAR(TODAY()),"Borrar")),"No aplica")</f>
        <v>No Aplica</v>
      </c>
      <c r="AD1572" t="str">
        <f>+IFERROR(IF(Tabla2[[#This Row],[FECHA INICIO DE LABORES EN OBRA]]="","No Aplica",IF(AND(MONTH(Tabla2[[#This Row],[FECHA INICIO DE LABORES EN OBRA]])=MONTH(TODAY()-30),YEAR(Tabla2[[#This Row],[FECHA INICIO DE LABORES EN OBRA]])=YEAR(TODAY())),MONTH(TODAY()-30)&amp;"-"&amp;YEAR(TODAY()),"No Aplica")),"No Aplica")</f>
        <v>No Aplica</v>
      </c>
    </row>
    <row r="1573" spans="1:30" x14ac:dyDescent="0.25">
      <c r="A1573" s="13">
        <v>20600172531</v>
      </c>
      <c r="B1573" s="15" t="s">
        <v>6616</v>
      </c>
      <c r="C1573" s="15" t="s">
        <v>6616</v>
      </c>
      <c r="D1573" s="15" t="s">
        <v>6696</v>
      </c>
      <c r="E1573" s="15" t="s">
        <v>6697</v>
      </c>
      <c r="F1573" s="39">
        <v>35100</v>
      </c>
      <c r="G1573" s="15">
        <v>2</v>
      </c>
      <c r="H1573" s="15" t="s">
        <v>2749</v>
      </c>
      <c r="I1573" s="15" t="s">
        <v>6617</v>
      </c>
      <c r="J1573" s="15" t="s">
        <v>6698</v>
      </c>
      <c r="K1573" s="15" t="s">
        <v>2641</v>
      </c>
      <c r="L1573" s="40" t="s">
        <v>6</v>
      </c>
      <c r="M1573" s="39"/>
      <c r="N1573" s="41" t="s">
        <v>4908</v>
      </c>
      <c r="O1573" s="39">
        <v>44722</v>
      </c>
      <c r="P1573" s="40">
        <v>1</v>
      </c>
      <c r="Q1573" s="40">
        <v>4</v>
      </c>
      <c r="R1573" s="40" t="str">
        <f>IFERROR(VLOOKUP(Tabla2[[#This Row],[CONTRATISTA PRNCIPAL]],Hoja1!$L$5:$M$9,2,FALSE),"CJV")</f>
        <v>CJV</v>
      </c>
      <c r="S1573" s="40" t="str">
        <f>IF(Tabla2[[#This Row],[EMPRESA]]=Tabla2[[#This Row],[CONTRATISTA PRNCIPAL]],"Principal","Secundaria")</f>
        <v>Principal</v>
      </c>
      <c r="T1573" s="42">
        <f>IFERROR(1/COUNTIF(Tabla2[CONTRATISTA PRNCIPAL],Tabla2[[#This Row],[CONTRATISTA PRNCIPAL]]),0)</f>
        <v>0.01282051282051282</v>
      </c>
      <c r="U1573" s="43">
        <f>IF(((TODAY()-Tabla2[[#This Row],[FECHA NACIMIENTO]])/365)&lt;18,"Corregir", IF(((TODAY()-Tabla2[[#This Row],[FECHA NACIMIENTO]])/365)&gt;80, "Corregir",ROUNDDOWN(((TODAY()-Tabla2[[#This Row],[FECHA NACIMIENTO]])/365),0)))</f>
        <v>27</v>
      </c>
      <c r="V15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73" s="44" t="str">
        <f>+IF(Tabla2[[#This Row],[Edad]]="Corregir","Corregir","Ok")</f>
        <v>Ok</v>
      </c>
      <c r="X1573" s="42" t="str">
        <f>+IFERROR(VLOOKUP(Tabla2[[#This Row],[DISTRITO SEGÚN DNI]],Hoja1!$A$2:$B$32,2,FALSE),"No")</f>
        <v>No</v>
      </c>
      <c r="Y1573" s="42" t="str">
        <f>IF(OR(LOWER(Tabla2[[#This Row],[GENERO]])="masculino", LOWER(Tabla2[[#This Row],[GENERO]])="femenino"),"OK","Corregir")</f>
        <v>OK</v>
      </c>
      <c r="Z1573" s="42" t="str">
        <f>+IF(Tabla2[[#This Row],[Nro. DNI / CE]]="","Corregir",IF(LEN(Tabla2[[#This Row],[Nro. DNI / CE]])&gt;=8,"OK","Corregir"))</f>
        <v>OK</v>
      </c>
      <c r="AA1573" s="42">
        <f>COUNTIF(Tabla2[APELLIDOS Y NOMBRES],Tabla2[[#This Row],[APELLIDOS Y NOMBRES]])</f>
        <v>1</v>
      </c>
      <c r="AB1573" s="42">
        <f>IF(Tabla2[[#This Row],[Trabajador]]&gt;1,1/Tabla2[[#This Row],[Trabajador]],Tabla2[[#This Row],[Trabajador]])</f>
        <v>1</v>
      </c>
      <c r="AC1573" t="str">
        <f>+IFERROR(IF(Tabla2[[#This Row],[FECHA CESE/BAJA]]="","No Aplica",IF(AND(MONTH(Tabla2[[#This Row],[FECHA CESE/BAJA]])=MONTH(TODAY()-30),YEAR(Tabla2[[#This Row],[FECHA CESE/BAJA]])=YEAR(TODAY())),MONTH(TODAY()-30)&amp;"-"&amp;YEAR(TODAY()),"Borrar")),"No aplica")</f>
        <v>No Aplica</v>
      </c>
      <c r="AD1573" t="str">
        <f>+IFERROR(IF(Tabla2[[#This Row],[FECHA INICIO DE LABORES EN OBRA]]="","No Aplica",IF(AND(MONTH(Tabla2[[#This Row],[FECHA INICIO DE LABORES EN OBRA]])=MONTH(TODAY()-30),YEAR(Tabla2[[#This Row],[FECHA INICIO DE LABORES EN OBRA]])=YEAR(TODAY())),MONTH(TODAY()-30)&amp;"-"&amp;YEAR(TODAY()),"No Aplica")),"No Aplica")</f>
        <v>No Aplica</v>
      </c>
    </row>
    <row r="1574" spans="1:30" x14ac:dyDescent="0.25">
      <c r="A1574" s="13">
        <v>20600172531</v>
      </c>
      <c r="B1574" s="15" t="s">
        <v>6616</v>
      </c>
      <c r="C1574" s="15" t="s">
        <v>6616</v>
      </c>
      <c r="D1574" s="15" t="s">
        <v>782</v>
      </c>
      <c r="E1574" s="15" t="s">
        <v>783</v>
      </c>
      <c r="F1574" s="39">
        <v>32757</v>
      </c>
      <c r="G1574" s="15">
        <v>2</v>
      </c>
      <c r="H1574" s="15" t="s">
        <v>6699</v>
      </c>
      <c r="I1574" s="15" t="s">
        <v>6617</v>
      </c>
      <c r="J1574" s="15" t="s">
        <v>6700</v>
      </c>
      <c r="K1574" s="15" t="s">
        <v>32</v>
      </c>
      <c r="L1574" s="40" t="s">
        <v>6</v>
      </c>
      <c r="M1574" s="39"/>
      <c r="N1574" s="41" t="s">
        <v>2063</v>
      </c>
      <c r="O1574" s="39">
        <v>44725</v>
      </c>
      <c r="P1574" s="40">
        <v>1</v>
      </c>
      <c r="Q1574" s="40">
        <v>4</v>
      </c>
      <c r="R1574" s="40" t="str">
        <f>IFERROR(VLOOKUP(Tabla2[[#This Row],[CONTRATISTA PRNCIPAL]],Hoja1!$L$5:$M$9,2,FALSE),"CJV")</f>
        <v>CJV</v>
      </c>
      <c r="S1574" s="40" t="str">
        <f>IF(Tabla2[[#This Row],[EMPRESA]]=Tabla2[[#This Row],[CONTRATISTA PRNCIPAL]],"Principal","Secundaria")</f>
        <v>Principal</v>
      </c>
      <c r="T1574" s="42">
        <f>IFERROR(1/COUNTIF(Tabla2[CONTRATISTA PRNCIPAL],Tabla2[[#This Row],[CONTRATISTA PRNCIPAL]]),0)</f>
        <v>0.01282051282051282</v>
      </c>
      <c r="U1574" s="43">
        <f>IF(((TODAY()-Tabla2[[#This Row],[FECHA NACIMIENTO]])/365)&lt;18,"Corregir", IF(((TODAY()-Tabla2[[#This Row],[FECHA NACIMIENTO]])/365)&gt;80, "Corregir",ROUNDDOWN(((TODAY()-Tabla2[[#This Row],[FECHA NACIMIENTO]])/365),0)))</f>
        <v>34</v>
      </c>
      <c r="V15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74" s="44" t="str">
        <f>+IF(Tabla2[[#This Row],[Edad]]="Corregir","Corregir","Ok")</f>
        <v>Ok</v>
      </c>
      <c r="X1574" s="42" t="str">
        <f>+IFERROR(VLOOKUP(Tabla2[[#This Row],[DISTRITO SEGÚN DNI]],Hoja1!$A$2:$B$32,2,FALSE),"No")</f>
        <v>LA VICTORIA</v>
      </c>
      <c r="Y1574" s="42" t="str">
        <f>IF(OR(LOWER(Tabla2[[#This Row],[GENERO]])="masculino", LOWER(Tabla2[[#This Row],[GENERO]])="femenino"),"OK","Corregir")</f>
        <v>OK</v>
      </c>
      <c r="Z1574" s="42" t="str">
        <f>+IF(Tabla2[[#This Row],[Nro. DNI / CE]]="","Corregir",IF(LEN(Tabla2[[#This Row],[Nro. DNI / CE]])&gt;=8,"OK","Corregir"))</f>
        <v>OK</v>
      </c>
      <c r="AA1574" s="42">
        <f>COUNTIF(Tabla2[APELLIDOS Y NOMBRES],Tabla2[[#This Row],[APELLIDOS Y NOMBRES]])</f>
        <v>1</v>
      </c>
      <c r="AB1574" s="42">
        <f>IF(Tabla2[[#This Row],[Trabajador]]&gt;1,1/Tabla2[[#This Row],[Trabajador]],Tabla2[[#This Row],[Trabajador]])</f>
        <v>1</v>
      </c>
      <c r="AC1574" t="str">
        <f>+IFERROR(IF(Tabla2[[#This Row],[FECHA CESE/BAJA]]="","No Aplica",IF(AND(MONTH(Tabla2[[#This Row],[FECHA CESE/BAJA]])=MONTH(TODAY()-30),YEAR(Tabla2[[#This Row],[FECHA CESE/BAJA]])=YEAR(TODAY())),MONTH(TODAY()-30)&amp;"-"&amp;YEAR(TODAY()),"Borrar")),"No aplica")</f>
        <v>No Aplica</v>
      </c>
      <c r="AD1574" t="str">
        <f>+IFERROR(IF(Tabla2[[#This Row],[FECHA INICIO DE LABORES EN OBRA]]="","No Aplica",IF(AND(MONTH(Tabla2[[#This Row],[FECHA INICIO DE LABORES EN OBRA]])=MONTH(TODAY()-30),YEAR(Tabla2[[#This Row],[FECHA INICIO DE LABORES EN OBRA]])=YEAR(TODAY())),MONTH(TODAY()-30)&amp;"-"&amp;YEAR(TODAY()),"No Aplica")),"No Aplica")</f>
        <v>No Aplica</v>
      </c>
    </row>
    <row r="1575" spans="1:30" x14ac:dyDescent="0.25">
      <c r="A1575" s="13">
        <v>20600172531</v>
      </c>
      <c r="B1575" s="15" t="s">
        <v>6616</v>
      </c>
      <c r="C1575" s="15" t="s">
        <v>6616</v>
      </c>
      <c r="D1575" s="15" t="s">
        <v>651</v>
      </c>
      <c r="E1575" s="15" t="s">
        <v>652</v>
      </c>
      <c r="F1575" s="39">
        <v>31965</v>
      </c>
      <c r="G1575" s="15">
        <v>2</v>
      </c>
      <c r="H1575" s="15" t="s">
        <v>2981</v>
      </c>
      <c r="I1575" s="15" t="s">
        <v>6617</v>
      </c>
      <c r="J1575" s="15" t="s">
        <v>6701</v>
      </c>
      <c r="K1575" s="15" t="s">
        <v>26</v>
      </c>
      <c r="L1575" s="40" t="s">
        <v>6</v>
      </c>
      <c r="M1575" s="39"/>
      <c r="N1575" s="41" t="s">
        <v>2063</v>
      </c>
      <c r="O1575" s="39">
        <v>44720</v>
      </c>
      <c r="P1575" s="40">
        <v>1</v>
      </c>
      <c r="Q1575" s="40">
        <v>1</v>
      </c>
      <c r="R1575" s="40" t="str">
        <f>IFERROR(VLOOKUP(Tabla2[[#This Row],[CONTRATISTA PRNCIPAL]],Hoja1!$L$5:$M$9,2,FALSE),"CJV")</f>
        <v>CJV</v>
      </c>
      <c r="S1575" s="40" t="str">
        <f>IF(Tabla2[[#This Row],[EMPRESA]]=Tabla2[[#This Row],[CONTRATISTA PRNCIPAL]],"Principal","Secundaria")</f>
        <v>Principal</v>
      </c>
      <c r="T1575" s="42">
        <f>IFERROR(1/COUNTIF(Tabla2[CONTRATISTA PRNCIPAL],Tabla2[[#This Row],[CONTRATISTA PRNCIPAL]]),0)</f>
        <v>0.01282051282051282</v>
      </c>
      <c r="U1575" s="43">
        <f>IF(((TODAY()-Tabla2[[#This Row],[FECHA NACIMIENTO]])/365)&lt;18,"Corregir", IF(((TODAY()-Tabla2[[#This Row],[FECHA NACIMIENTO]])/365)&gt;80, "Corregir",ROUNDDOWN(((TODAY()-Tabla2[[#This Row],[FECHA NACIMIENTO]])/365),0)))</f>
        <v>36</v>
      </c>
      <c r="V15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75" s="44" t="str">
        <f>+IF(Tabla2[[#This Row],[Edad]]="Corregir","Corregir","Ok")</f>
        <v>Ok</v>
      </c>
      <c r="X1575" s="42" t="str">
        <f>+IFERROR(VLOOKUP(Tabla2[[#This Row],[DISTRITO SEGÚN DNI]],Hoja1!$A$2:$B$32,2,FALSE),"No")</f>
        <v>EL AGUSTINO</v>
      </c>
      <c r="Y1575" s="42" t="str">
        <f>IF(OR(LOWER(Tabla2[[#This Row],[GENERO]])="masculino", LOWER(Tabla2[[#This Row],[GENERO]])="femenino"),"OK","Corregir")</f>
        <v>OK</v>
      </c>
      <c r="Z1575" s="42" t="str">
        <f>+IF(Tabla2[[#This Row],[Nro. DNI / CE]]="","Corregir",IF(LEN(Tabla2[[#This Row],[Nro. DNI / CE]])&gt;=8,"OK","Corregir"))</f>
        <v>OK</v>
      </c>
      <c r="AA1575" s="42">
        <f>COUNTIF(Tabla2[APELLIDOS Y NOMBRES],Tabla2[[#This Row],[APELLIDOS Y NOMBRES]])</f>
        <v>1</v>
      </c>
      <c r="AB1575" s="42">
        <f>IF(Tabla2[[#This Row],[Trabajador]]&gt;1,1/Tabla2[[#This Row],[Trabajador]],Tabla2[[#This Row],[Trabajador]])</f>
        <v>1</v>
      </c>
      <c r="AC1575" t="str">
        <f>+IFERROR(IF(Tabla2[[#This Row],[FECHA CESE/BAJA]]="","No Aplica",IF(AND(MONTH(Tabla2[[#This Row],[FECHA CESE/BAJA]])=MONTH(TODAY()-30),YEAR(Tabla2[[#This Row],[FECHA CESE/BAJA]])=YEAR(TODAY())),MONTH(TODAY()-30)&amp;"-"&amp;YEAR(TODAY()),"Borrar")),"No aplica")</f>
        <v>No Aplica</v>
      </c>
      <c r="AD1575" t="str">
        <f>+IFERROR(IF(Tabla2[[#This Row],[FECHA INICIO DE LABORES EN OBRA]]="","No Aplica",IF(AND(MONTH(Tabla2[[#This Row],[FECHA INICIO DE LABORES EN OBRA]])=MONTH(TODAY()-30),YEAR(Tabla2[[#This Row],[FECHA INICIO DE LABORES EN OBRA]])=YEAR(TODAY())),MONTH(TODAY()-30)&amp;"-"&amp;YEAR(TODAY()),"No Aplica")),"No Aplica")</f>
        <v>No Aplica</v>
      </c>
    </row>
    <row r="1576" spans="1:30" x14ac:dyDescent="0.25">
      <c r="A1576" s="13">
        <v>20600172531</v>
      </c>
      <c r="B1576" s="15" t="s">
        <v>6616</v>
      </c>
      <c r="C1576" s="15" t="s">
        <v>6616</v>
      </c>
      <c r="D1576" s="15" t="s">
        <v>6702</v>
      </c>
      <c r="E1576" s="15" t="s">
        <v>6703</v>
      </c>
      <c r="F1576" s="39">
        <v>34124</v>
      </c>
      <c r="G1576" s="15">
        <v>1</v>
      </c>
      <c r="H1576" s="15" t="s">
        <v>2904</v>
      </c>
      <c r="I1576" s="15" t="s">
        <v>6617</v>
      </c>
      <c r="J1576" s="15" t="s">
        <v>6704</v>
      </c>
      <c r="K1576" s="15" t="s">
        <v>2200</v>
      </c>
      <c r="L1576" s="40" t="s">
        <v>6</v>
      </c>
      <c r="M1576" s="39"/>
      <c r="N1576" s="41" t="s">
        <v>2063</v>
      </c>
      <c r="O1576" s="39">
        <v>44742</v>
      </c>
      <c r="P1576" s="40">
        <v>1</v>
      </c>
      <c r="Q1576" s="40">
        <v>1</v>
      </c>
      <c r="R1576" s="40" t="str">
        <f>IFERROR(VLOOKUP(Tabla2[[#This Row],[CONTRATISTA PRNCIPAL]],Hoja1!$L$5:$M$9,2,FALSE),"CJV")</f>
        <v>CJV</v>
      </c>
      <c r="S1576" s="40" t="str">
        <f>IF(Tabla2[[#This Row],[EMPRESA]]=Tabla2[[#This Row],[CONTRATISTA PRNCIPAL]],"Principal","Secundaria")</f>
        <v>Principal</v>
      </c>
      <c r="T1576" s="42">
        <f>IFERROR(1/COUNTIF(Tabla2[CONTRATISTA PRNCIPAL],Tabla2[[#This Row],[CONTRATISTA PRNCIPAL]]),0)</f>
        <v>0.01282051282051282</v>
      </c>
      <c r="U1576" s="43">
        <f>IF(((TODAY()-Tabla2[[#This Row],[FECHA NACIMIENTO]])/365)&lt;18,"Corregir", IF(((TODAY()-Tabla2[[#This Row],[FECHA NACIMIENTO]])/365)&gt;80, "Corregir",ROUNDDOWN(((TODAY()-Tabla2[[#This Row],[FECHA NACIMIENTO]])/365),0)))</f>
        <v>30</v>
      </c>
      <c r="V15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76" s="44" t="str">
        <f>+IF(Tabla2[[#This Row],[Edad]]="Corregir","Corregir","Ok")</f>
        <v>Ok</v>
      </c>
      <c r="X1576" s="42" t="str">
        <f>+IFERROR(VLOOKUP(Tabla2[[#This Row],[DISTRITO SEGÚN DNI]],Hoja1!$A$2:$B$32,2,FALSE),"No")</f>
        <v>No</v>
      </c>
      <c r="Y1576" s="42" t="str">
        <f>IF(OR(LOWER(Tabla2[[#This Row],[GENERO]])="masculino", LOWER(Tabla2[[#This Row],[GENERO]])="femenino"),"OK","Corregir")</f>
        <v>OK</v>
      </c>
      <c r="Z1576" s="42" t="str">
        <f>+IF(Tabla2[[#This Row],[Nro. DNI / CE]]="","Corregir",IF(LEN(Tabla2[[#This Row],[Nro. DNI / CE]])&gt;=8,"OK","Corregir"))</f>
        <v>OK</v>
      </c>
      <c r="AA1576" s="42">
        <f>COUNTIF(Tabla2[APELLIDOS Y NOMBRES],Tabla2[[#This Row],[APELLIDOS Y NOMBRES]])</f>
        <v>1</v>
      </c>
      <c r="AB1576" s="42">
        <f>IF(Tabla2[[#This Row],[Trabajador]]&gt;1,1/Tabla2[[#This Row],[Trabajador]],Tabla2[[#This Row],[Trabajador]])</f>
        <v>1</v>
      </c>
      <c r="AC1576" t="str">
        <f>+IFERROR(IF(Tabla2[[#This Row],[FECHA CESE/BAJA]]="","No Aplica",IF(AND(MONTH(Tabla2[[#This Row],[FECHA CESE/BAJA]])=MONTH(TODAY()-30),YEAR(Tabla2[[#This Row],[FECHA CESE/BAJA]])=YEAR(TODAY())),MONTH(TODAY()-30)&amp;"-"&amp;YEAR(TODAY()),"Borrar")),"No aplica")</f>
        <v>No Aplica</v>
      </c>
      <c r="AD1576" t="str">
        <f>+IFERROR(IF(Tabla2[[#This Row],[FECHA INICIO DE LABORES EN OBRA]]="","No Aplica",IF(AND(MONTH(Tabla2[[#This Row],[FECHA INICIO DE LABORES EN OBRA]])=MONTH(TODAY()-30),YEAR(Tabla2[[#This Row],[FECHA INICIO DE LABORES EN OBRA]])=YEAR(TODAY())),MONTH(TODAY()-30)&amp;"-"&amp;YEAR(TODAY()),"No Aplica")),"No Aplica")</f>
        <v>No Aplica</v>
      </c>
    </row>
    <row r="1577" spans="1:30" x14ac:dyDescent="0.25">
      <c r="A1577" s="13">
        <v>20600172531</v>
      </c>
      <c r="B1577" s="15" t="s">
        <v>6616</v>
      </c>
      <c r="C1577" s="15" t="s">
        <v>6616</v>
      </c>
      <c r="D1577" s="15" t="s">
        <v>6705</v>
      </c>
      <c r="E1577" s="15" t="s">
        <v>6706</v>
      </c>
      <c r="F1577" s="39">
        <v>30536</v>
      </c>
      <c r="G1577" s="15">
        <v>2</v>
      </c>
      <c r="H1577" s="15" t="s">
        <v>2749</v>
      </c>
      <c r="I1577" s="15" t="s">
        <v>6617</v>
      </c>
      <c r="J1577" s="15" t="s">
        <v>6707</v>
      </c>
      <c r="K1577" s="15" t="s">
        <v>2182</v>
      </c>
      <c r="L1577" s="40" t="s">
        <v>6</v>
      </c>
      <c r="M1577" s="39"/>
      <c r="N1577" s="41" t="s">
        <v>2063</v>
      </c>
      <c r="O1577" s="39">
        <v>44754</v>
      </c>
      <c r="P1577" s="40">
        <v>1</v>
      </c>
      <c r="Q1577" s="40">
        <v>4</v>
      </c>
      <c r="R1577" s="40" t="str">
        <f>IFERROR(VLOOKUP(Tabla2[[#This Row],[CONTRATISTA PRNCIPAL]],Hoja1!$L$5:$M$9,2,FALSE),"CJV")</f>
        <v>CJV</v>
      </c>
      <c r="S1577" s="40" t="str">
        <f>IF(Tabla2[[#This Row],[EMPRESA]]=Tabla2[[#This Row],[CONTRATISTA PRNCIPAL]],"Principal","Secundaria")</f>
        <v>Principal</v>
      </c>
      <c r="T1577" s="42">
        <f>IFERROR(1/COUNTIF(Tabla2[CONTRATISTA PRNCIPAL],Tabla2[[#This Row],[CONTRATISTA PRNCIPAL]]),0)</f>
        <v>0.01282051282051282</v>
      </c>
      <c r="U1577" s="43">
        <f>IF(((TODAY()-Tabla2[[#This Row],[FECHA NACIMIENTO]])/365)&lt;18,"Corregir", IF(((TODAY()-Tabla2[[#This Row],[FECHA NACIMIENTO]])/365)&gt;80, "Corregir",ROUNDDOWN(((TODAY()-Tabla2[[#This Row],[FECHA NACIMIENTO]])/365),0)))</f>
        <v>40</v>
      </c>
      <c r="V15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77" s="44" t="str">
        <f>+IF(Tabla2[[#This Row],[Edad]]="Corregir","Corregir","Ok")</f>
        <v>Ok</v>
      </c>
      <c r="X1577" s="42" t="str">
        <f>+IFERROR(VLOOKUP(Tabla2[[#This Row],[DISTRITO SEGÚN DNI]],Hoja1!$A$2:$B$32,2,FALSE),"No")</f>
        <v>No</v>
      </c>
      <c r="Y1577" s="42" t="str">
        <f>IF(OR(LOWER(Tabla2[[#This Row],[GENERO]])="masculino", LOWER(Tabla2[[#This Row],[GENERO]])="femenino"),"OK","Corregir")</f>
        <v>OK</v>
      </c>
      <c r="Z1577" s="42" t="str">
        <f>+IF(Tabla2[[#This Row],[Nro. DNI / CE]]="","Corregir",IF(LEN(Tabla2[[#This Row],[Nro. DNI / CE]])&gt;=8,"OK","Corregir"))</f>
        <v>OK</v>
      </c>
      <c r="AA1577" s="42">
        <f>COUNTIF(Tabla2[APELLIDOS Y NOMBRES],Tabla2[[#This Row],[APELLIDOS Y NOMBRES]])</f>
        <v>1</v>
      </c>
      <c r="AB1577" s="42">
        <f>IF(Tabla2[[#This Row],[Trabajador]]&gt;1,1/Tabla2[[#This Row],[Trabajador]],Tabla2[[#This Row],[Trabajador]])</f>
        <v>1</v>
      </c>
      <c r="AC1577" t="str">
        <f>+IFERROR(IF(Tabla2[[#This Row],[FECHA CESE/BAJA]]="","No Aplica",IF(AND(MONTH(Tabla2[[#This Row],[FECHA CESE/BAJA]])=MONTH(TODAY()-30),YEAR(Tabla2[[#This Row],[FECHA CESE/BAJA]])=YEAR(TODAY())),MONTH(TODAY()-30)&amp;"-"&amp;YEAR(TODAY()),"Borrar")),"No aplica")</f>
        <v>No Aplica</v>
      </c>
      <c r="AD1577" t="str">
        <f>+IFERROR(IF(Tabla2[[#This Row],[FECHA INICIO DE LABORES EN OBRA]]="","No Aplica",IF(AND(MONTH(Tabla2[[#This Row],[FECHA INICIO DE LABORES EN OBRA]])=MONTH(TODAY()-30),YEAR(Tabla2[[#This Row],[FECHA INICIO DE LABORES EN OBRA]])=YEAR(TODAY())),MONTH(TODAY()-30)&amp;"-"&amp;YEAR(TODAY()),"No Aplica")),"No Aplica")</f>
        <v>No Aplica</v>
      </c>
    </row>
    <row r="1578" spans="1:30" x14ac:dyDescent="0.25">
      <c r="A1578" s="13">
        <v>20600172531</v>
      </c>
      <c r="B1578" s="15" t="s">
        <v>6616</v>
      </c>
      <c r="C1578" s="15" t="s">
        <v>6616</v>
      </c>
      <c r="D1578" s="15" t="s">
        <v>6708</v>
      </c>
      <c r="E1578" s="15" t="s">
        <v>6709</v>
      </c>
      <c r="F1578" s="39">
        <v>33591</v>
      </c>
      <c r="G1578" s="15">
        <v>2</v>
      </c>
      <c r="H1578" s="15" t="s">
        <v>3129</v>
      </c>
      <c r="I1578" s="15" t="s">
        <v>6617</v>
      </c>
      <c r="J1578" s="15" t="s">
        <v>6710</v>
      </c>
      <c r="K1578" s="15" t="s">
        <v>6711</v>
      </c>
      <c r="L1578" s="40" t="s">
        <v>6</v>
      </c>
      <c r="M1578" s="39"/>
      <c r="N1578" s="41" t="s">
        <v>2063</v>
      </c>
      <c r="O1578" s="39">
        <v>44754</v>
      </c>
      <c r="P1578" s="40">
        <v>1</v>
      </c>
      <c r="Q1578" s="40">
        <v>4</v>
      </c>
      <c r="R1578" s="40" t="str">
        <f>IFERROR(VLOOKUP(Tabla2[[#This Row],[CONTRATISTA PRNCIPAL]],Hoja1!$L$5:$M$9,2,FALSE),"CJV")</f>
        <v>CJV</v>
      </c>
      <c r="S1578" s="40" t="str">
        <f>IF(Tabla2[[#This Row],[EMPRESA]]=Tabla2[[#This Row],[CONTRATISTA PRNCIPAL]],"Principal","Secundaria")</f>
        <v>Principal</v>
      </c>
      <c r="T1578" s="42">
        <f>IFERROR(1/COUNTIF(Tabla2[CONTRATISTA PRNCIPAL],Tabla2[[#This Row],[CONTRATISTA PRNCIPAL]]),0)</f>
        <v>0.01282051282051282</v>
      </c>
      <c r="U1578" s="43">
        <f>IF(((TODAY()-Tabla2[[#This Row],[FECHA NACIMIENTO]])/365)&lt;18,"Corregir", IF(((TODAY()-Tabla2[[#This Row],[FECHA NACIMIENTO]])/365)&gt;80, "Corregir",ROUNDDOWN(((TODAY()-Tabla2[[#This Row],[FECHA NACIMIENTO]])/365),0)))</f>
        <v>31</v>
      </c>
      <c r="V15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78" s="44" t="str">
        <f>+IF(Tabla2[[#This Row],[Edad]]="Corregir","Corregir","Ok")</f>
        <v>Ok</v>
      </c>
      <c r="X1578" s="42" t="str">
        <f>+IFERROR(VLOOKUP(Tabla2[[#This Row],[DISTRITO SEGÚN DNI]],Hoja1!$A$2:$B$32,2,FALSE),"No")</f>
        <v>No</v>
      </c>
      <c r="Y1578" s="42" t="str">
        <f>IF(OR(LOWER(Tabla2[[#This Row],[GENERO]])="masculino", LOWER(Tabla2[[#This Row],[GENERO]])="femenino"),"OK","Corregir")</f>
        <v>OK</v>
      </c>
      <c r="Z1578" s="42" t="str">
        <f>+IF(Tabla2[[#This Row],[Nro. DNI / CE]]="","Corregir",IF(LEN(Tabla2[[#This Row],[Nro. DNI / CE]])&gt;=8,"OK","Corregir"))</f>
        <v>OK</v>
      </c>
      <c r="AA1578" s="42">
        <f>COUNTIF(Tabla2[APELLIDOS Y NOMBRES],Tabla2[[#This Row],[APELLIDOS Y NOMBRES]])</f>
        <v>1</v>
      </c>
      <c r="AB1578" s="42">
        <f>IF(Tabla2[[#This Row],[Trabajador]]&gt;1,1/Tabla2[[#This Row],[Trabajador]],Tabla2[[#This Row],[Trabajador]])</f>
        <v>1</v>
      </c>
      <c r="AC1578" t="str">
        <f>+IFERROR(IF(Tabla2[[#This Row],[FECHA CESE/BAJA]]="","No Aplica",IF(AND(MONTH(Tabla2[[#This Row],[FECHA CESE/BAJA]])=MONTH(TODAY()-30),YEAR(Tabla2[[#This Row],[FECHA CESE/BAJA]])=YEAR(TODAY())),MONTH(TODAY()-30)&amp;"-"&amp;YEAR(TODAY()),"Borrar")),"No aplica")</f>
        <v>No Aplica</v>
      </c>
      <c r="AD1578" t="str">
        <f>+IFERROR(IF(Tabla2[[#This Row],[FECHA INICIO DE LABORES EN OBRA]]="","No Aplica",IF(AND(MONTH(Tabla2[[#This Row],[FECHA INICIO DE LABORES EN OBRA]])=MONTH(TODAY()-30),YEAR(Tabla2[[#This Row],[FECHA INICIO DE LABORES EN OBRA]])=YEAR(TODAY())),MONTH(TODAY()-30)&amp;"-"&amp;YEAR(TODAY()),"No Aplica")),"No Aplica")</f>
        <v>No Aplica</v>
      </c>
    </row>
    <row r="1579" spans="1:30" x14ac:dyDescent="0.25">
      <c r="A1579" s="13">
        <v>20600172531</v>
      </c>
      <c r="B1579" s="15" t="s">
        <v>6616</v>
      </c>
      <c r="C1579" s="15" t="s">
        <v>6616</v>
      </c>
      <c r="D1579" s="15" t="s">
        <v>6712</v>
      </c>
      <c r="E1579" s="15" t="s">
        <v>6713</v>
      </c>
      <c r="F1579" s="39">
        <v>32764</v>
      </c>
      <c r="G1579" s="15">
        <v>2</v>
      </c>
      <c r="H1579" s="15" t="s">
        <v>2749</v>
      </c>
      <c r="I1579" s="15" t="s">
        <v>6617</v>
      </c>
      <c r="J1579" s="15" t="s">
        <v>6714</v>
      </c>
      <c r="K1579" s="15" t="s">
        <v>2182</v>
      </c>
      <c r="L1579" s="40" t="s">
        <v>6</v>
      </c>
      <c r="M1579" s="39"/>
      <c r="N1579" s="41" t="s">
        <v>2063</v>
      </c>
      <c r="O1579" s="39">
        <v>44754</v>
      </c>
      <c r="P1579" s="40">
        <v>1</v>
      </c>
      <c r="Q1579" s="40">
        <v>4</v>
      </c>
      <c r="R1579" s="40" t="str">
        <f>IFERROR(VLOOKUP(Tabla2[[#This Row],[CONTRATISTA PRNCIPAL]],Hoja1!$L$5:$M$9,2,FALSE),"CJV")</f>
        <v>CJV</v>
      </c>
      <c r="S1579" s="40" t="str">
        <f>IF(Tabla2[[#This Row],[EMPRESA]]=Tabla2[[#This Row],[CONTRATISTA PRNCIPAL]],"Principal","Secundaria")</f>
        <v>Principal</v>
      </c>
      <c r="T1579" s="42">
        <f>IFERROR(1/COUNTIF(Tabla2[CONTRATISTA PRNCIPAL],Tabla2[[#This Row],[CONTRATISTA PRNCIPAL]]),0)</f>
        <v>0.01282051282051282</v>
      </c>
      <c r="U1579" s="43">
        <f>IF(((TODAY()-Tabla2[[#This Row],[FECHA NACIMIENTO]])/365)&lt;18,"Corregir", IF(((TODAY()-Tabla2[[#This Row],[FECHA NACIMIENTO]])/365)&gt;80, "Corregir",ROUNDDOWN(((TODAY()-Tabla2[[#This Row],[FECHA NACIMIENTO]])/365),0)))</f>
        <v>34</v>
      </c>
      <c r="V15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79" s="44" t="str">
        <f>+IF(Tabla2[[#This Row],[Edad]]="Corregir","Corregir","Ok")</f>
        <v>Ok</v>
      </c>
      <c r="X1579" s="42" t="str">
        <f>+IFERROR(VLOOKUP(Tabla2[[#This Row],[DISTRITO SEGÚN DNI]],Hoja1!$A$2:$B$32,2,FALSE),"No")</f>
        <v>No</v>
      </c>
      <c r="Y1579" s="42" t="str">
        <f>IF(OR(LOWER(Tabla2[[#This Row],[GENERO]])="masculino", LOWER(Tabla2[[#This Row],[GENERO]])="femenino"),"OK","Corregir")</f>
        <v>OK</v>
      </c>
      <c r="Z1579" s="42" t="str">
        <f>+IF(Tabla2[[#This Row],[Nro. DNI / CE]]="","Corregir",IF(LEN(Tabla2[[#This Row],[Nro. DNI / CE]])&gt;=8,"OK","Corregir"))</f>
        <v>OK</v>
      </c>
      <c r="AA1579" s="42">
        <f>COUNTIF(Tabla2[APELLIDOS Y NOMBRES],Tabla2[[#This Row],[APELLIDOS Y NOMBRES]])</f>
        <v>1</v>
      </c>
      <c r="AB1579" s="42">
        <f>IF(Tabla2[[#This Row],[Trabajador]]&gt;1,1/Tabla2[[#This Row],[Trabajador]],Tabla2[[#This Row],[Trabajador]])</f>
        <v>1</v>
      </c>
      <c r="AC1579" t="str">
        <f>+IFERROR(IF(Tabla2[[#This Row],[FECHA CESE/BAJA]]="","No Aplica",IF(AND(MONTH(Tabla2[[#This Row],[FECHA CESE/BAJA]])=MONTH(TODAY()-30),YEAR(Tabla2[[#This Row],[FECHA CESE/BAJA]])=YEAR(TODAY())),MONTH(TODAY()-30)&amp;"-"&amp;YEAR(TODAY()),"Borrar")),"No aplica")</f>
        <v>No Aplica</v>
      </c>
      <c r="AD1579" t="str">
        <f>+IFERROR(IF(Tabla2[[#This Row],[FECHA INICIO DE LABORES EN OBRA]]="","No Aplica",IF(AND(MONTH(Tabla2[[#This Row],[FECHA INICIO DE LABORES EN OBRA]])=MONTH(TODAY()-30),YEAR(Tabla2[[#This Row],[FECHA INICIO DE LABORES EN OBRA]])=YEAR(TODAY())),MONTH(TODAY()-30)&amp;"-"&amp;YEAR(TODAY()),"No Aplica")),"No Aplica")</f>
        <v>No Aplica</v>
      </c>
    </row>
    <row r="1580" spans="1:30" x14ac:dyDescent="0.25">
      <c r="A1580" s="13">
        <v>20600172531</v>
      </c>
      <c r="B1580" s="15" t="s">
        <v>6616</v>
      </c>
      <c r="C1580" s="15" t="s">
        <v>6616</v>
      </c>
      <c r="D1580" s="15" t="s">
        <v>6715</v>
      </c>
      <c r="E1580" s="15" t="s">
        <v>6716</v>
      </c>
      <c r="F1580" s="39">
        <v>28100</v>
      </c>
      <c r="G1580" s="15">
        <v>2</v>
      </c>
      <c r="H1580" s="15" t="s">
        <v>3129</v>
      </c>
      <c r="I1580" s="15" t="s">
        <v>6617</v>
      </c>
      <c r="J1580" s="15" t="s">
        <v>6717</v>
      </c>
      <c r="K1580" s="15" t="s">
        <v>2182</v>
      </c>
      <c r="L1580" s="40" t="s">
        <v>6</v>
      </c>
      <c r="M1580" s="39"/>
      <c r="N1580" s="41" t="s">
        <v>2063</v>
      </c>
      <c r="O1580" s="39">
        <v>44760</v>
      </c>
      <c r="P1580" s="40">
        <v>1</v>
      </c>
      <c r="Q1580" s="40">
        <v>4</v>
      </c>
      <c r="R1580" s="40" t="str">
        <f>IFERROR(VLOOKUP(Tabla2[[#This Row],[CONTRATISTA PRNCIPAL]],Hoja1!$L$5:$M$9,2,FALSE),"CJV")</f>
        <v>CJV</v>
      </c>
      <c r="S1580" s="40" t="str">
        <f>IF(Tabla2[[#This Row],[EMPRESA]]=Tabla2[[#This Row],[CONTRATISTA PRNCIPAL]],"Principal","Secundaria")</f>
        <v>Principal</v>
      </c>
      <c r="T1580" s="42">
        <f>IFERROR(1/COUNTIF(Tabla2[CONTRATISTA PRNCIPAL],Tabla2[[#This Row],[CONTRATISTA PRNCIPAL]]),0)</f>
        <v>0.01282051282051282</v>
      </c>
      <c r="U1580" s="43">
        <f>IF(((TODAY()-Tabla2[[#This Row],[FECHA NACIMIENTO]])/365)&lt;18,"Corregir", IF(((TODAY()-Tabla2[[#This Row],[FECHA NACIMIENTO]])/365)&gt;80, "Corregir",ROUNDDOWN(((TODAY()-Tabla2[[#This Row],[FECHA NACIMIENTO]])/365),0)))</f>
        <v>46</v>
      </c>
      <c r="V15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80" s="44" t="str">
        <f>+IF(Tabla2[[#This Row],[Edad]]="Corregir","Corregir","Ok")</f>
        <v>Ok</v>
      </c>
      <c r="X1580" s="42" t="str">
        <f>+IFERROR(VLOOKUP(Tabla2[[#This Row],[DISTRITO SEGÚN DNI]],Hoja1!$A$2:$B$32,2,FALSE),"No")</f>
        <v>No</v>
      </c>
      <c r="Y1580" s="42" t="str">
        <f>IF(OR(LOWER(Tabla2[[#This Row],[GENERO]])="masculino", LOWER(Tabla2[[#This Row],[GENERO]])="femenino"),"OK","Corregir")</f>
        <v>OK</v>
      </c>
      <c r="Z1580" s="42" t="str">
        <f>+IF(Tabla2[[#This Row],[Nro. DNI / CE]]="","Corregir",IF(LEN(Tabla2[[#This Row],[Nro. DNI / CE]])&gt;=8,"OK","Corregir"))</f>
        <v>OK</v>
      </c>
      <c r="AA1580" s="42">
        <f>COUNTIF(Tabla2[APELLIDOS Y NOMBRES],Tabla2[[#This Row],[APELLIDOS Y NOMBRES]])</f>
        <v>1</v>
      </c>
      <c r="AB1580" s="42">
        <f>IF(Tabla2[[#This Row],[Trabajador]]&gt;1,1/Tabla2[[#This Row],[Trabajador]],Tabla2[[#This Row],[Trabajador]])</f>
        <v>1</v>
      </c>
      <c r="AC1580" t="str">
        <f>+IFERROR(IF(Tabla2[[#This Row],[FECHA CESE/BAJA]]="","No Aplica",IF(AND(MONTH(Tabla2[[#This Row],[FECHA CESE/BAJA]])=MONTH(TODAY()-30),YEAR(Tabla2[[#This Row],[FECHA CESE/BAJA]])=YEAR(TODAY())),MONTH(TODAY()-30)&amp;"-"&amp;YEAR(TODAY()),"Borrar")),"No aplica")</f>
        <v>No Aplica</v>
      </c>
      <c r="AD1580" t="str">
        <f>+IFERROR(IF(Tabla2[[#This Row],[FECHA INICIO DE LABORES EN OBRA]]="","No Aplica",IF(AND(MONTH(Tabla2[[#This Row],[FECHA INICIO DE LABORES EN OBRA]])=MONTH(TODAY()-30),YEAR(Tabla2[[#This Row],[FECHA INICIO DE LABORES EN OBRA]])=YEAR(TODAY())),MONTH(TODAY()-30)&amp;"-"&amp;YEAR(TODAY()),"No Aplica")),"No Aplica")</f>
        <v>No Aplica</v>
      </c>
    </row>
    <row r="1581" spans="1:30" x14ac:dyDescent="0.25">
      <c r="A1581" s="13">
        <v>20600172531</v>
      </c>
      <c r="B1581" s="15" t="s">
        <v>6616</v>
      </c>
      <c r="C1581" s="15" t="s">
        <v>6616</v>
      </c>
      <c r="D1581" s="15" t="s">
        <v>588</v>
      </c>
      <c r="E1581" s="15" t="s">
        <v>589</v>
      </c>
      <c r="F1581" s="39">
        <v>30928</v>
      </c>
      <c r="G1581" s="15">
        <v>2</v>
      </c>
      <c r="H1581" s="15" t="s">
        <v>3492</v>
      </c>
      <c r="I1581" s="15" t="s">
        <v>6617</v>
      </c>
      <c r="J1581" s="15" t="s">
        <v>6718</v>
      </c>
      <c r="K1581" s="15" t="s">
        <v>17</v>
      </c>
      <c r="L1581" s="40" t="s">
        <v>6</v>
      </c>
      <c r="M1581" s="39"/>
      <c r="N1581" s="41" t="s">
        <v>2063</v>
      </c>
      <c r="O1581" s="39">
        <v>44788</v>
      </c>
      <c r="P1581" s="40">
        <v>1</v>
      </c>
      <c r="Q1581" s="40">
        <v>4</v>
      </c>
      <c r="R1581" s="40" t="str">
        <f>IFERROR(VLOOKUP(Tabla2[[#This Row],[CONTRATISTA PRNCIPAL]],Hoja1!$L$5:$M$9,2,FALSE),"CJV")</f>
        <v>CJV</v>
      </c>
      <c r="S1581" s="40" t="str">
        <f>IF(Tabla2[[#This Row],[EMPRESA]]=Tabla2[[#This Row],[CONTRATISTA PRNCIPAL]],"Principal","Secundaria")</f>
        <v>Principal</v>
      </c>
      <c r="T1581" s="42">
        <f>IFERROR(1/COUNTIF(Tabla2[CONTRATISTA PRNCIPAL],Tabla2[[#This Row],[CONTRATISTA PRNCIPAL]]),0)</f>
        <v>0.01282051282051282</v>
      </c>
      <c r="U1581" s="43">
        <f>IF(((TODAY()-Tabla2[[#This Row],[FECHA NACIMIENTO]])/365)&lt;18,"Corregir", IF(((TODAY()-Tabla2[[#This Row],[FECHA NACIMIENTO]])/365)&gt;80, "Corregir",ROUNDDOWN(((TODAY()-Tabla2[[#This Row],[FECHA NACIMIENTO]])/365),0)))</f>
        <v>39</v>
      </c>
      <c r="V15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81" s="44" t="str">
        <f>+IF(Tabla2[[#This Row],[Edad]]="Corregir","Corregir","Ok")</f>
        <v>Ok</v>
      </c>
      <c r="X1581" s="42" t="str">
        <f>+IFERROR(VLOOKUP(Tabla2[[#This Row],[DISTRITO SEGÚN DNI]],Hoja1!$A$2:$B$32,2,FALSE),"No")</f>
        <v>ATE</v>
      </c>
      <c r="Y1581" s="42" t="str">
        <f>IF(OR(LOWER(Tabla2[[#This Row],[GENERO]])="masculino", LOWER(Tabla2[[#This Row],[GENERO]])="femenino"),"OK","Corregir")</f>
        <v>OK</v>
      </c>
      <c r="Z1581" s="42" t="str">
        <f>+IF(Tabla2[[#This Row],[Nro. DNI / CE]]="","Corregir",IF(LEN(Tabla2[[#This Row],[Nro. DNI / CE]])&gt;=8,"OK","Corregir"))</f>
        <v>OK</v>
      </c>
      <c r="AA1581" s="42">
        <f>COUNTIF(Tabla2[APELLIDOS Y NOMBRES],Tabla2[[#This Row],[APELLIDOS Y NOMBRES]])</f>
        <v>1</v>
      </c>
      <c r="AB1581" s="42">
        <f>IF(Tabla2[[#This Row],[Trabajador]]&gt;1,1/Tabla2[[#This Row],[Trabajador]],Tabla2[[#This Row],[Trabajador]])</f>
        <v>1</v>
      </c>
      <c r="AC1581" t="str">
        <f>+IFERROR(IF(Tabla2[[#This Row],[FECHA CESE/BAJA]]="","No Aplica",IF(AND(MONTH(Tabla2[[#This Row],[FECHA CESE/BAJA]])=MONTH(TODAY()-30),YEAR(Tabla2[[#This Row],[FECHA CESE/BAJA]])=YEAR(TODAY())),MONTH(TODAY()-30)&amp;"-"&amp;YEAR(TODAY()),"Borrar")),"No aplica")</f>
        <v>No Aplica</v>
      </c>
      <c r="AD1581" t="str">
        <f>+IFERROR(IF(Tabla2[[#This Row],[FECHA INICIO DE LABORES EN OBRA]]="","No Aplica",IF(AND(MONTH(Tabla2[[#This Row],[FECHA INICIO DE LABORES EN OBRA]])=MONTH(TODAY()-30),YEAR(Tabla2[[#This Row],[FECHA INICIO DE LABORES EN OBRA]])=YEAR(TODAY())),MONTH(TODAY()-30)&amp;"-"&amp;YEAR(TODAY()),"No Aplica")),"No Aplica")</f>
        <v>No Aplica</v>
      </c>
    </row>
    <row r="1582" spans="1:30" x14ac:dyDescent="0.25">
      <c r="A1582" s="13">
        <v>20600172531</v>
      </c>
      <c r="B1582" s="15" t="s">
        <v>6616</v>
      </c>
      <c r="C1582" s="15" t="s">
        <v>6616</v>
      </c>
      <c r="D1582" s="15" t="s">
        <v>6719</v>
      </c>
      <c r="E1582" s="15" t="s">
        <v>6720</v>
      </c>
      <c r="F1582" s="39">
        <v>35363</v>
      </c>
      <c r="G1582" s="15">
        <v>2</v>
      </c>
      <c r="H1582" s="15" t="s">
        <v>3969</v>
      </c>
      <c r="I1582" s="15" t="s">
        <v>6617</v>
      </c>
      <c r="J1582" s="15" t="s">
        <v>6721</v>
      </c>
      <c r="K1582" s="15" t="s">
        <v>2272</v>
      </c>
      <c r="L1582" s="40" t="s">
        <v>6</v>
      </c>
      <c r="M1582" s="39"/>
      <c r="N1582" s="41" t="s">
        <v>2063</v>
      </c>
      <c r="O1582" s="39">
        <v>44788</v>
      </c>
      <c r="P1582" s="40">
        <v>1</v>
      </c>
      <c r="Q1582" s="40">
        <v>4</v>
      </c>
      <c r="R1582" s="40" t="str">
        <f>IFERROR(VLOOKUP(Tabla2[[#This Row],[CONTRATISTA PRNCIPAL]],Hoja1!$L$5:$M$9,2,FALSE),"CJV")</f>
        <v>CJV</v>
      </c>
      <c r="S1582" s="40" t="str">
        <f>IF(Tabla2[[#This Row],[EMPRESA]]=Tabla2[[#This Row],[CONTRATISTA PRNCIPAL]],"Principal","Secundaria")</f>
        <v>Principal</v>
      </c>
      <c r="T1582" s="42">
        <f>IFERROR(1/COUNTIF(Tabla2[CONTRATISTA PRNCIPAL],Tabla2[[#This Row],[CONTRATISTA PRNCIPAL]]),0)</f>
        <v>0.01282051282051282</v>
      </c>
      <c r="U1582" s="43">
        <f>IF(((TODAY()-Tabla2[[#This Row],[FECHA NACIMIENTO]])/365)&lt;18,"Corregir", IF(((TODAY()-Tabla2[[#This Row],[FECHA NACIMIENTO]])/365)&gt;80, "Corregir",ROUNDDOWN(((TODAY()-Tabla2[[#This Row],[FECHA NACIMIENTO]])/365),0)))</f>
        <v>26</v>
      </c>
      <c r="V15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82" s="44" t="str">
        <f>+IF(Tabla2[[#This Row],[Edad]]="Corregir","Corregir","Ok")</f>
        <v>Ok</v>
      </c>
      <c r="X1582" s="42" t="str">
        <f>+IFERROR(VLOOKUP(Tabla2[[#This Row],[DISTRITO SEGÚN DNI]],Hoja1!$A$2:$B$32,2,FALSE),"No")</f>
        <v>No</v>
      </c>
      <c r="Y1582" s="42" t="str">
        <f>IF(OR(LOWER(Tabla2[[#This Row],[GENERO]])="masculino", LOWER(Tabla2[[#This Row],[GENERO]])="femenino"),"OK","Corregir")</f>
        <v>OK</v>
      </c>
      <c r="Z1582" s="42" t="str">
        <f>+IF(Tabla2[[#This Row],[Nro. DNI / CE]]="","Corregir",IF(LEN(Tabla2[[#This Row],[Nro. DNI / CE]])&gt;=8,"OK","Corregir"))</f>
        <v>OK</v>
      </c>
      <c r="AA1582" s="42">
        <f>COUNTIF(Tabla2[APELLIDOS Y NOMBRES],Tabla2[[#This Row],[APELLIDOS Y NOMBRES]])</f>
        <v>1</v>
      </c>
      <c r="AB1582" s="42">
        <f>IF(Tabla2[[#This Row],[Trabajador]]&gt;1,1/Tabla2[[#This Row],[Trabajador]],Tabla2[[#This Row],[Trabajador]])</f>
        <v>1</v>
      </c>
      <c r="AC1582" t="str">
        <f>+IFERROR(IF(Tabla2[[#This Row],[FECHA CESE/BAJA]]="","No Aplica",IF(AND(MONTH(Tabla2[[#This Row],[FECHA CESE/BAJA]])=MONTH(TODAY()-30),YEAR(Tabla2[[#This Row],[FECHA CESE/BAJA]])=YEAR(TODAY())),MONTH(TODAY()-30)&amp;"-"&amp;YEAR(TODAY()),"Borrar")),"No aplica")</f>
        <v>No Aplica</v>
      </c>
      <c r="AD1582" t="str">
        <f>+IFERROR(IF(Tabla2[[#This Row],[FECHA INICIO DE LABORES EN OBRA]]="","No Aplica",IF(AND(MONTH(Tabla2[[#This Row],[FECHA INICIO DE LABORES EN OBRA]])=MONTH(TODAY()-30),YEAR(Tabla2[[#This Row],[FECHA INICIO DE LABORES EN OBRA]])=YEAR(TODAY())),MONTH(TODAY()-30)&amp;"-"&amp;YEAR(TODAY()),"No Aplica")),"No Aplica")</f>
        <v>No Aplica</v>
      </c>
    </row>
    <row r="1583" spans="1:30" x14ac:dyDescent="0.25">
      <c r="A1583" s="13">
        <v>20600172531</v>
      </c>
      <c r="B1583" s="15" t="s">
        <v>6616</v>
      </c>
      <c r="C1583" s="15" t="s">
        <v>6616</v>
      </c>
      <c r="D1583" s="15" t="s">
        <v>6722</v>
      </c>
      <c r="E1583" s="15" t="s">
        <v>6723</v>
      </c>
      <c r="F1583" s="39">
        <v>30529</v>
      </c>
      <c r="G1583" s="15">
        <v>2</v>
      </c>
      <c r="H1583" s="15" t="s">
        <v>2924</v>
      </c>
      <c r="I1583" s="15" t="s">
        <v>6617</v>
      </c>
      <c r="J1583" s="15" t="s">
        <v>6724</v>
      </c>
      <c r="K1583" s="15" t="s">
        <v>2182</v>
      </c>
      <c r="L1583" s="40" t="s">
        <v>6</v>
      </c>
      <c r="M1583" s="39"/>
      <c r="N1583" s="41" t="s">
        <v>2063</v>
      </c>
      <c r="O1583" s="39">
        <v>44788</v>
      </c>
      <c r="P1583" s="40">
        <v>1</v>
      </c>
      <c r="Q1583" s="40">
        <v>4</v>
      </c>
      <c r="R1583" s="40" t="str">
        <f>IFERROR(VLOOKUP(Tabla2[[#This Row],[CONTRATISTA PRNCIPAL]],Hoja1!$L$5:$M$9,2,FALSE),"CJV")</f>
        <v>CJV</v>
      </c>
      <c r="S1583" s="40" t="str">
        <f>IF(Tabla2[[#This Row],[EMPRESA]]=Tabla2[[#This Row],[CONTRATISTA PRNCIPAL]],"Principal","Secundaria")</f>
        <v>Principal</v>
      </c>
      <c r="T1583" s="42">
        <f>IFERROR(1/COUNTIF(Tabla2[CONTRATISTA PRNCIPAL],Tabla2[[#This Row],[CONTRATISTA PRNCIPAL]]),0)</f>
        <v>0.01282051282051282</v>
      </c>
      <c r="U1583" s="43">
        <f>IF(((TODAY()-Tabla2[[#This Row],[FECHA NACIMIENTO]])/365)&lt;18,"Corregir", IF(((TODAY()-Tabla2[[#This Row],[FECHA NACIMIENTO]])/365)&gt;80, "Corregir",ROUNDDOWN(((TODAY()-Tabla2[[#This Row],[FECHA NACIMIENTO]])/365),0)))</f>
        <v>40</v>
      </c>
      <c r="V15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83" s="44" t="str">
        <f>+IF(Tabla2[[#This Row],[Edad]]="Corregir","Corregir","Ok")</f>
        <v>Ok</v>
      </c>
      <c r="X1583" s="42" t="str">
        <f>+IFERROR(VLOOKUP(Tabla2[[#This Row],[DISTRITO SEGÚN DNI]],Hoja1!$A$2:$B$32,2,FALSE),"No")</f>
        <v>No</v>
      </c>
      <c r="Y1583" s="42" t="str">
        <f>IF(OR(LOWER(Tabla2[[#This Row],[GENERO]])="masculino", LOWER(Tabla2[[#This Row],[GENERO]])="femenino"),"OK","Corregir")</f>
        <v>OK</v>
      </c>
      <c r="Z1583" s="42" t="str">
        <f>+IF(Tabla2[[#This Row],[Nro. DNI / CE]]="","Corregir",IF(LEN(Tabla2[[#This Row],[Nro. DNI / CE]])&gt;=8,"OK","Corregir"))</f>
        <v>OK</v>
      </c>
      <c r="AA1583" s="42">
        <f>COUNTIF(Tabla2[APELLIDOS Y NOMBRES],Tabla2[[#This Row],[APELLIDOS Y NOMBRES]])</f>
        <v>1</v>
      </c>
      <c r="AB1583" s="42">
        <f>IF(Tabla2[[#This Row],[Trabajador]]&gt;1,1/Tabla2[[#This Row],[Trabajador]],Tabla2[[#This Row],[Trabajador]])</f>
        <v>1</v>
      </c>
      <c r="AC1583" t="str">
        <f>+IFERROR(IF(Tabla2[[#This Row],[FECHA CESE/BAJA]]="","No Aplica",IF(AND(MONTH(Tabla2[[#This Row],[FECHA CESE/BAJA]])=MONTH(TODAY()-30),YEAR(Tabla2[[#This Row],[FECHA CESE/BAJA]])=YEAR(TODAY())),MONTH(TODAY()-30)&amp;"-"&amp;YEAR(TODAY()),"Borrar")),"No aplica")</f>
        <v>No Aplica</v>
      </c>
      <c r="AD1583" t="str">
        <f>+IFERROR(IF(Tabla2[[#This Row],[FECHA INICIO DE LABORES EN OBRA]]="","No Aplica",IF(AND(MONTH(Tabla2[[#This Row],[FECHA INICIO DE LABORES EN OBRA]])=MONTH(TODAY()-30),YEAR(Tabla2[[#This Row],[FECHA INICIO DE LABORES EN OBRA]])=YEAR(TODAY())),MONTH(TODAY()-30)&amp;"-"&amp;YEAR(TODAY()),"No Aplica")),"No Aplica")</f>
        <v>No Aplica</v>
      </c>
    </row>
    <row r="1584" spans="1:30" x14ac:dyDescent="0.25">
      <c r="A1584" s="13">
        <v>20600172531</v>
      </c>
      <c r="B1584" s="15" t="s">
        <v>6616</v>
      </c>
      <c r="C1584" s="15" t="s">
        <v>6616</v>
      </c>
      <c r="D1584" s="15" t="s">
        <v>6725</v>
      </c>
      <c r="E1584" s="15" t="s">
        <v>6726</v>
      </c>
      <c r="F1584" s="39">
        <v>26960</v>
      </c>
      <c r="G1584" s="15">
        <v>2</v>
      </c>
      <c r="H1584" s="15" t="s">
        <v>3129</v>
      </c>
      <c r="I1584" s="15" t="s">
        <v>6617</v>
      </c>
      <c r="J1584" s="15" t="s">
        <v>6727</v>
      </c>
      <c r="K1584" s="15" t="s">
        <v>4274</v>
      </c>
      <c r="L1584" s="40" t="s">
        <v>6</v>
      </c>
      <c r="M1584" s="39"/>
      <c r="N1584" s="41" t="s">
        <v>2063</v>
      </c>
      <c r="O1584" s="39">
        <v>44795</v>
      </c>
      <c r="P1584" s="40">
        <v>1</v>
      </c>
      <c r="Q1584" s="40">
        <v>4</v>
      </c>
      <c r="R1584" s="40" t="str">
        <f>IFERROR(VLOOKUP(Tabla2[[#This Row],[CONTRATISTA PRNCIPAL]],Hoja1!$L$5:$M$9,2,FALSE),"CJV")</f>
        <v>CJV</v>
      </c>
      <c r="S1584" s="40" t="str">
        <f>IF(Tabla2[[#This Row],[EMPRESA]]=Tabla2[[#This Row],[CONTRATISTA PRNCIPAL]],"Principal","Secundaria")</f>
        <v>Principal</v>
      </c>
      <c r="T1584" s="42">
        <f>IFERROR(1/COUNTIF(Tabla2[CONTRATISTA PRNCIPAL],Tabla2[[#This Row],[CONTRATISTA PRNCIPAL]]),0)</f>
        <v>0.01282051282051282</v>
      </c>
      <c r="U1584" s="43">
        <f>IF(((TODAY()-Tabla2[[#This Row],[FECHA NACIMIENTO]])/365)&lt;18,"Corregir", IF(((TODAY()-Tabla2[[#This Row],[FECHA NACIMIENTO]])/365)&gt;80, "Corregir",ROUNDDOWN(((TODAY()-Tabla2[[#This Row],[FECHA NACIMIENTO]])/365),0)))</f>
        <v>49</v>
      </c>
      <c r="V15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84" s="44" t="str">
        <f>+IF(Tabla2[[#This Row],[Edad]]="Corregir","Corregir","Ok")</f>
        <v>Ok</v>
      </c>
      <c r="X1584" s="42" t="str">
        <f>+IFERROR(VLOOKUP(Tabla2[[#This Row],[DISTRITO SEGÚN DNI]],Hoja1!$A$2:$B$32,2,FALSE),"No")</f>
        <v>No</v>
      </c>
      <c r="Y1584" s="42" t="str">
        <f>IF(OR(LOWER(Tabla2[[#This Row],[GENERO]])="masculino", LOWER(Tabla2[[#This Row],[GENERO]])="femenino"),"OK","Corregir")</f>
        <v>OK</v>
      </c>
      <c r="Z1584" s="42" t="str">
        <f>+IF(Tabla2[[#This Row],[Nro. DNI / CE]]="","Corregir",IF(LEN(Tabla2[[#This Row],[Nro. DNI / CE]])&gt;=8,"OK","Corregir"))</f>
        <v>OK</v>
      </c>
      <c r="AA1584" s="42">
        <f>COUNTIF(Tabla2[APELLIDOS Y NOMBRES],Tabla2[[#This Row],[APELLIDOS Y NOMBRES]])</f>
        <v>1</v>
      </c>
      <c r="AB1584" s="42">
        <f>IF(Tabla2[[#This Row],[Trabajador]]&gt;1,1/Tabla2[[#This Row],[Trabajador]],Tabla2[[#This Row],[Trabajador]])</f>
        <v>1</v>
      </c>
      <c r="AC1584" t="str">
        <f>+IFERROR(IF(Tabla2[[#This Row],[FECHA CESE/BAJA]]="","No Aplica",IF(AND(MONTH(Tabla2[[#This Row],[FECHA CESE/BAJA]])=MONTH(TODAY()-30),YEAR(Tabla2[[#This Row],[FECHA CESE/BAJA]])=YEAR(TODAY())),MONTH(TODAY()-30)&amp;"-"&amp;YEAR(TODAY()),"Borrar")),"No aplica")</f>
        <v>No Aplica</v>
      </c>
      <c r="AD1584" t="str">
        <f>+IFERROR(IF(Tabla2[[#This Row],[FECHA INICIO DE LABORES EN OBRA]]="","No Aplica",IF(AND(MONTH(Tabla2[[#This Row],[FECHA INICIO DE LABORES EN OBRA]])=MONTH(TODAY()-30),YEAR(Tabla2[[#This Row],[FECHA INICIO DE LABORES EN OBRA]])=YEAR(TODAY())),MONTH(TODAY()-30)&amp;"-"&amp;YEAR(TODAY()),"No Aplica")),"No Aplica")</f>
        <v>No Aplica</v>
      </c>
    </row>
    <row r="1585" spans="1:30" x14ac:dyDescent="0.25">
      <c r="A1585" s="13">
        <v>20600172531</v>
      </c>
      <c r="B1585" s="15" t="s">
        <v>6616</v>
      </c>
      <c r="C1585" s="15" t="s">
        <v>6616</v>
      </c>
      <c r="D1585" s="15" t="s">
        <v>530</v>
      </c>
      <c r="E1585" s="15" t="s">
        <v>531</v>
      </c>
      <c r="F1585" s="39">
        <v>29443</v>
      </c>
      <c r="G1585" s="15">
        <v>2</v>
      </c>
      <c r="H1585" s="15" t="s">
        <v>3129</v>
      </c>
      <c r="I1585" s="15" t="s">
        <v>6617</v>
      </c>
      <c r="J1585" s="15" t="s">
        <v>6728</v>
      </c>
      <c r="K1585" s="15" t="s">
        <v>26</v>
      </c>
      <c r="L1585" s="40" t="s">
        <v>6</v>
      </c>
      <c r="M1585" s="39"/>
      <c r="N1585" s="41" t="s">
        <v>2063</v>
      </c>
      <c r="O1585" s="39">
        <v>44795</v>
      </c>
      <c r="P1585" s="40">
        <v>1</v>
      </c>
      <c r="Q1585" s="40">
        <v>4</v>
      </c>
      <c r="R1585" s="40" t="str">
        <f>IFERROR(VLOOKUP(Tabla2[[#This Row],[CONTRATISTA PRNCIPAL]],Hoja1!$L$5:$M$9,2,FALSE),"CJV")</f>
        <v>CJV</v>
      </c>
      <c r="S1585" s="40" t="str">
        <f>IF(Tabla2[[#This Row],[EMPRESA]]=Tabla2[[#This Row],[CONTRATISTA PRNCIPAL]],"Principal","Secundaria")</f>
        <v>Principal</v>
      </c>
      <c r="T1585" s="42">
        <f>IFERROR(1/COUNTIF(Tabla2[CONTRATISTA PRNCIPAL],Tabla2[[#This Row],[CONTRATISTA PRNCIPAL]]),0)</f>
        <v>0.01282051282051282</v>
      </c>
      <c r="U1585" s="43">
        <f>IF(((TODAY()-Tabla2[[#This Row],[FECHA NACIMIENTO]])/365)&lt;18,"Corregir", IF(((TODAY()-Tabla2[[#This Row],[FECHA NACIMIENTO]])/365)&gt;80, "Corregir",ROUNDDOWN(((TODAY()-Tabla2[[#This Row],[FECHA NACIMIENTO]])/365),0)))</f>
        <v>43</v>
      </c>
      <c r="V15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85" s="44" t="str">
        <f>+IF(Tabla2[[#This Row],[Edad]]="Corregir","Corregir","Ok")</f>
        <v>Ok</v>
      </c>
      <c r="X1585" s="42" t="str">
        <f>+IFERROR(VLOOKUP(Tabla2[[#This Row],[DISTRITO SEGÚN DNI]],Hoja1!$A$2:$B$32,2,FALSE),"No")</f>
        <v>EL AGUSTINO</v>
      </c>
      <c r="Y1585" s="42" t="str">
        <f>IF(OR(LOWER(Tabla2[[#This Row],[GENERO]])="masculino", LOWER(Tabla2[[#This Row],[GENERO]])="femenino"),"OK","Corregir")</f>
        <v>OK</v>
      </c>
      <c r="Z1585" s="42" t="str">
        <f>+IF(Tabla2[[#This Row],[Nro. DNI / CE]]="","Corregir",IF(LEN(Tabla2[[#This Row],[Nro. DNI / CE]])&gt;=8,"OK","Corregir"))</f>
        <v>OK</v>
      </c>
      <c r="AA1585" s="42">
        <f>COUNTIF(Tabla2[APELLIDOS Y NOMBRES],Tabla2[[#This Row],[APELLIDOS Y NOMBRES]])</f>
        <v>1</v>
      </c>
      <c r="AB1585" s="42">
        <f>IF(Tabla2[[#This Row],[Trabajador]]&gt;1,1/Tabla2[[#This Row],[Trabajador]],Tabla2[[#This Row],[Trabajador]])</f>
        <v>1</v>
      </c>
      <c r="AC1585" t="str">
        <f>+IFERROR(IF(Tabla2[[#This Row],[FECHA CESE/BAJA]]="","No Aplica",IF(AND(MONTH(Tabla2[[#This Row],[FECHA CESE/BAJA]])=MONTH(TODAY()-30),YEAR(Tabla2[[#This Row],[FECHA CESE/BAJA]])=YEAR(TODAY())),MONTH(TODAY()-30)&amp;"-"&amp;YEAR(TODAY()),"Borrar")),"No aplica")</f>
        <v>No Aplica</v>
      </c>
      <c r="AD1585" t="str">
        <f>+IFERROR(IF(Tabla2[[#This Row],[FECHA INICIO DE LABORES EN OBRA]]="","No Aplica",IF(AND(MONTH(Tabla2[[#This Row],[FECHA INICIO DE LABORES EN OBRA]])=MONTH(TODAY()-30),YEAR(Tabla2[[#This Row],[FECHA INICIO DE LABORES EN OBRA]])=YEAR(TODAY())),MONTH(TODAY()-30)&amp;"-"&amp;YEAR(TODAY()),"No Aplica")),"No Aplica")</f>
        <v>No Aplica</v>
      </c>
    </row>
    <row r="1586" spans="1:30" x14ac:dyDescent="0.25">
      <c r="A1586" s="13">
        <v>20600172531</v>
      </c>
      <c r="B1586" s="15" t="s">
        <v>6616</v>
      </c>
      <c r="C1586" s="15" t="s">
        <v>6616</v>
      </c>
      <c r="D1586" s="15" t="s">
        <v>6729</v>
      </c>
      <c r="E1586" s="15" t="s">
        <v>6730</v>
      </c>
      <c r="F1586" s="39">
        <v>27319</v>
      </c>
      <c r="G1586" s="15">
        <v>2</v>
      </c>
      <c r="H1586" s="15" t="s">
        <v>2746</v>
      </c>
      <c r="I1586" s="15" t="s">
        <v>6617</v>
      </c>
      <c r="J1586" s="15" t="s">
        <v>6731</v>
      </c>
      <c r="K1586" s="15" t="s">
        <v>4258</v>
      </c>
      <c r="L1586" s="40" t="s">
        <v>6</v>
      </c>
      <c r="M1586" s="39"/>
      <c r="N1586" s="41" t="s">
        <v>2063</v>
      </c>
      <c r="O1586" s="39">
        <v>44823</v>
      </c>
      <c r="P1586" s="40">
        <v>1</v>
      </c>
      <c r="Q1586" s="40">
        <v>4</v>
      </c>
      <c r="R1586" s="40" t="str">
        <f>IFERROR(VLOOKUP(Tabla2[[#This Row],[CONTRATISTA PRNCIPAL]],Hoja1!$L$5:$M$9,2,FALSE),"CJV")</f>
        <v>CJV</v>
      </c>
      <c r="S1586" s="40" t="str">
        <f>IF(Tabla2[[#This Row],[EMPRESA]]=Tabla2[[#This Row],[CONTRATISTA PRNCIPAL]],"Principal","Secundaria")</f>
        <v>Principal</v>
      </c>
      <c r="T1586" s="42">
        <f>IFERROR(1/COUNTIF(Tabla2[CONTRATISTA PRNCIPAL],Tabla2[[#This Row],[CONTRATISTA PRNCIPAL]]),0)</f>
        <v>0.01282051282051282</v>
      </c>
      <c r="U1586" s="43">
        <f>IF(((TODAY()-Tabla2[[#This Row],[FECHA NACIMIENTO]])/365)&lt;18,"Corregir", IF(((TODAY()-Tabla2[[#This Row],[FECHA NACIMIENTO]])/365)&gt;80, "Corregir",ROUNDDOWN(((TODAY()-Tabla2[[#This Row],[FECHA NACIMIENTO]])/365),0)))</f>
        <v>48</v>
      </c>
      <c r="V15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86" s="44" t="str">
        <f>+IF(Tabla2[[#This Row],[Edad]]="Corregir","Corregir","Ok")</f>
        <v>Ok</v>
      </c>
      <c r="X1586" s="42" t="str">
        <f>+IFERROR(VLOOKUP(Tabla2[[#This Row],[DISTRITO SEGÚN DNI]],Hoja1!$A$2:$B$32,2,FALSE),"No")</f>
        <v>No</v>
      </c>
      <c r="Y1586" s="42" t="str">
        <f>IF(OR(LOWER(Tabla2[[#This Row],[GENERO]])="masculino", LOWER(Tabla2[[#This Row],[GENERO]])="femenino"),"OK","Corregir")</f>
        <v>OK</v>
      </c>
      <c r="Z1586" s="42" t="str">
        <f>+IF(Tabla2[[#This Row],[Nro. DNI / CE]]="","Corregir",IF(LEN(Tabla2[[#This Row],[Nro. DNI / CE]])&gt;=8,"OK","Corregir"))</f>
        <v>OK</v>
      </c>
      <c r="AA1586" s="42">
        <f>COUNTIF(Tabla2[APELLIDOS Y NOMBRES],Tabla2[[#This Row],[APELLIDOS Y NOMBRES]])</f>
        <v>1</v>
      </c>
      <c r="AB1586" s="42">
        <f>IF(Tabla2[[#This Row],[Trabajador]]&gt;1,1/Tabla2[[#This Row],[Trabajador]],Tabla2[[#This Row],[Trabajador]])</f>
        <v>1</v>
      </c>
      <c r="AC1586" t="str">
        <f>+IFERROR(IF(Tabla2[[#This Row],[FECHA CESE/BAJA]]="","No Aplica",IF(AND(MONTH(Tabla2[[#This Row],[FECHA CESE/BAJA]])=MONTH(TODAY()-30),YEAR(Tabla2[[#This Row],[FECHA CESE/BAJA]])=YEAR(TODAY())),MONTH(TODAY()-30)&amp;"-"&amp;YEAR(TODAY()),"Borrar")),"No aplica")</f>
        <v>No Aplica</v>
      </c>
      <c r="AD1586" t="str">
        <f>+IFERROR(IF(Tabla2[[#This Row],[FECHA INICIO DE LABORES EN OBRA]]="","No Aplica",IF(AND(MONTH(Tabla2[[#This Row],[FECHA INICIO DE LABORES EN OBRA]])=MONTH(TODAY()-30),YEAR(Tabla2[[#This Row],[FECHA INICIO DE LABORES EN OBRA]])=YEAR(TODAY())),MONTH(TODAY()-30)&amp;"-"&amp;YEAR(TODAY()),"No Aplica")),"No Aplica")</f>
        <v>No Aplica</v>
      </c>
    </row>
    <row r="1587" spans="1:30" x14ac:dyDescent="0.25">
      <c r="A1587" s="13">
        <v>20600172531</v>
      </c>
      <c r="B1587" s="15" t="s">
        <v>6616</v>
      </c>
      <c r="C1587" s="15" t="s">
        <v>6616</v>
      </c>
      <c r="D1587" s="15" t="s">
        <v>6732</v>
      </c>
      <c r="E1587" s="15" t="s">
        <v>6733</v>
      </c>
      <c r="F1587" s="39">
        <v>28414</v>
      </c>
      <c r="G1587" s="15">
        <v>2</v>
      </c>
      <c r="H1587" s="15" t="s">
        <v>2746</v>
      </c>
      <c r="I1587" s="15" t="s">
        <v>6617</v>
      </c>
      <c r="J1587" s="15" t="s">
        <v>6734</v>
      </c>
      <c r="K1587" s="15" t="s">
        <v>2182</v>
      </c>
      <c r="L1587" s="40" t="s">
        <v>6</v>
      </c>
      <c r="M1587" s="39"/>
      <c r="N1587" s="41" t="s">
        <v>2063</v>
      </c>
      <c r="O1587" s="39">
        <v>44823</v>
      </c>
      <c r="P1587" s="40">
        <v>1</v>
      </c>
      <c r="Q1587" s="40">
        <v>4</v>
      </c>
      <c r="R1587" s="40" t="str">
        <f>IFERROR(VLOOKUP(Tabla2[[#This Row],[CONTRATISTA PRNCIPAL]],Hoja1!$L$5:$M$9,2,FALSE),"CJV")</f>
        <v>CJV</v>
      </c>
      <c r="S1587" s="40" t="str">
        <f>IF(Tabla2[[#This Row],[EMPRESA]]=Tabla2[[#This Row],[CONTRATISTA PRNCIPAL]],"Principal","Secundaria")</f>
        <v>Principal</v>
      </c>
      <c r="T1587" s="42">
        <f>IFERROR(1/COUNTIF(Tabla2[CONTRATISTA PRNCIPAL],Tabla2[[#This Row],[CONTRATISTA PRNCIPAL]]),0)</f>
        <v>0.01282051282051282</v>
      </c>
      <c r="U1587" s="43">
        <f>IF(((TODAY()-Tabla2[[#This Row],[FECHA NACIMIENTO]])/365)&lt;18,"Corregir", IF(((TODAY()-Tabla2[[#This Row],[FECHA NACIMIENTO]])/365)&gt;80, "Corregir",ROUNDDOWN(((TODAY()-Tabla2[[#This Row],[FECHA NACIMIENTO]])/365),0)))</f>
        <v>45</v>
      </c>
      <c r="V15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87" s="44" t="str">
        <f>+IF(Tabla2[[#This Row],[Edad]]="Corregir","Corregir","Ok")</f>
        <v>Ok</v>
      </c>
      <c r="X1587" s="42" t="str">
        <f>+IFERROR(VLOOKUP(Tabla2[[#This Row],[DISTRITO SEGÚN DNI]],Hoja1!$A$2:$B$32,2,FALSE),"No")</f>
        <v>No</v>
      </c>
      <c r="Y1587" s="42" t="str">
        <f>IF(OR(LOWER(Tabla2[[#This Row],[GENERO]])="masculino", LOWER(Tabla2[[#This Row],[GENERO]])="femenino"),"OK","Corregir")</f>
        <v>OK</v>
      </c>
      <c r="Z1587" s="42" t="str">
        <f>+IF(Tabla2[[#This Row],[Nro. DNI / CE]]="","Corregir",IF(LEN(Tabla2[[#This Row],[Nro. DNI / CE]])&gt;=8,"OK","Corregir"))</f>
        <v>OK</v>
      </c>
      <c r="AA1587" s="42">
        <f>COUNTIF(Tabla2[APELLIDOS Y NOMBRES],Tabla2[[#This Row],[APELLIDOS Y NOMBRES]])</f>
        <v>1</v>
      </c>
      <c r="AB1587" s="42">
        <f>IF(Tabla2[[#This Row],[Trabajador]]&gt;1,1/Tabla2[[#This Row],[Trabajador]],Tabla2[[#This Row],[Trabajador]])</f>
        <v>1</v>
      </c>
      <c r="AC1587" t="str">
        <f>+IFERROR(IF(Tabla2[[#This Row],[FECHA CESE/BAJA]]="","No Aplica",IF(AND(MONTH(Tabla2[[#This Row],[FECHA CESE/BAJA]])=MONTH(TODAY()-30),YEAR(Tabla2[[#This Row],[FECHA CESE/BAJA]])=YEAR(TODAY())),MONTH(TODAY()-30)&amp;"-"&amp;YEAR(TODAY()),"Borrar")),"No aplica")</f>
        <v>No Aplica</v>
      </c>
      <c r="AD1587" t="str">
        <f>+IFERROR(IF(Tabla2[[#This Row],[FECHA INICIO DE LABORES EN OBRA]]="","No Aplica",IF(AND(MONTH(Tabla2[[#This Row],[FECHA INICIO DE LABORES EN OBRA]])=MONTH(TODAY()-30),YEAR(Tabla2[[#This Row],[FECHA INICIO DE LABORES EN OBRA]])=YEAR(TODAY())),MONTH(TODAY()-30)&amp;"-"&amp;YEAR(TODAY()),"No Aplica")),"No Aplica")</f>
        <v>No Aplica</v>
      </c>
    </row>
    <row r="1588" spans="1:30" x14ac:dyDescent="0.25">
      <c r="A1588" s="13">
        <v>20600172531</v>
      </c>
      <c r="B1588" s="15" t="s">
        <v>6616</v>
      </c>
      <c r="C1588" s="15" t="s">
        <v>6616</v>
      </c>
      <c r="D1588" s="15" t="s">
        <v>6735</v>
      </c>
      <c r="E1588" s="15" t="s">
        <v>6736</v>
      </c>
      <c r="F1588" s="39">
        <v>33689</v>
      </c>
      <c r="G1588" s="15">
        <v>2</v>
      </c>
      <c r="H1588" s="15" t="s">
        <v>2746</v>
      </c>
      <c r="I1588" s="15" t="s">
        <v>6617</v>
      </c>
      <c r="J1588" s="15" t="s">
        <v>6737</v>
      </c>
      <c r="K1588" s="15" t="s">
        <v>2237</v>
      </c>
      <c r="L1588" s="40" t="s">
        <v>6</v>
      </c>
      <c r="M1588" s="39"/>
      <c r="N1588" s="41" t="s">
        <v>2063</v>
      </c>
      <c r="O1588" s="39">
        <v>44823</v>
      </c>
      <c r="P1588" s="40">
        <v>1</v>
      </c>
      <c r="Q1588" s="40">
        <v>4</v>
      </c>
      <c r="R1588" s="40" t="str">
        <f>IFERROR(VLOOKUP(Tabla2[[#This Row],[CONTRATISTA PRNCIPAL]],Hoja1!$L$5:$M$9,2,FALSE),"CJV")</f>
        <v>CJV</v>
      </c>
      <c r="S1588" s="40" t="str">
        <f>IF(Tabla2[[#This Row],[EMPRESA]]=Tabla2[[#This Row],[CONTRATISTA PRNCIPAL]],"Principal","Secundaria")</f>
        <v>Principal</v>
      </c>
      <c r="T1588" s="42">
        <f>IFERROR(1/COUNTIF(Tabla2[CONTRATISTA PRNCIPAL],Tabla2[[#This Row],[CONTRATISTA PRNCIPAL]]),0)</f>
        <v>0.01282051282051282</v>
      </c>
      <c r="U1588" s="43">
        <f>IF(((TODAY()-Tabla2[[#This Row],[FECHA NACIMIENTO]])/365)&lt;18,"Corregir", IF(((TODAY()-Tabla2[[#This Row],[FECHA NACIMIENTO]])/365)&gt;80, "Corregir",ROUNDDOWN(((TODAY()-Tabla2[[#This Row],[FECHA NACIMIENTO]])/365),0)))</f>
        <v>31</v>
      </c>
      <c r="V15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88" s="44" t="str">
        <f>+IF(Tabla2[[#This Row],[Edad]]="Corregir","Corregir","Ok")</f>
        <v>Ok</v>
      </c>
      <c r="X1588" s="42" t="str">
        <f>+IFERROR(VLOOKUP(Tabla2[[#This Row],[DISTRITO SEGÚN DNI]],Hoja1!$A$2:$B$32,2,FALSE),"No")</f>
        <v>No</v>
      </c>
      <c r="Y1588" s="42" t="str">
        <f>IF(OR(LOWER(Tabla2[[#This Row],[GENERO]])="masculino", LOWER(Tabla2[[#This Row],[GENERO]])="femenino"),"OK","Corregir")</f>
        <v>OK</v>
      </c>
      <c r="Z1588" s="42" t="str">
        <f>+IF(Tabla2[[#This Row],[Nro. DNI / CE]]="","Corregir",IF(LEN(Tabla2[[#This Row],[Nro. DNI / CE]])&gt;=8,"OK","Corregir"))</f>
        <v>OK</v>
      </c>
      <c r="AA1588" s="42">
        <f>COUNTIF(Tabla2[APELLIDOS Y NOMBRES],Tabla2[[#This Row],[APELLIDOS Y NOMBRES]])</f>
        <v>1</v>
      </c>
      <c r="AB1588" s="42">
        <f>IF(Tabla2[[#This Row],[Trabajador]]&gt;1,1/Tabla2[[#This Row],[Trabajador]],Tabla2[[#This Row],[Trabajador]])</f>
        <v>1</v>
      </c>
      <c r="AC1588" t="str">
        <f>+IFERROR(IF(Tabla2[[#This Row],[FECHA CESE/BAJA]]="","No Aplica",IF(AND(MONTH(Tabla2[[#This Row],[FECHA CESE/BAJA]])=MONTH(TODAY()-30),YEAR(Tabla2[[#This Row],[FECHA CESE/BAJA]])=YEAR(TODAY())),MONTH(TODAY()-30)&amp;"-"&amp;YEAR(TODAY()),"Borrar")),"No aplica")</f>
        <v>No Aplica</v>
      </c>
      <c r="AD1588" t="str">
        <f>+IFERROR(IF(Tabla2[[#This Row],[FECHA INICIO DE LABORES EN OBRA]]="","No Aplica",IF(AND(MONTH(Tabla2[[#This Row],[FECHA INICIO DE LABORES EN OBRA]])=MONTH(TODAY()-30),YEAR(Tabla2[[#This Row],[FECHA INICIO DE LABORES EN OBRA]])=YEAR(TODAY())),MONTH(TODAY()-30)&amp;"-"&amp;YEAR(TODAY()),"No Aplica")),"No Aplica")</f>
        <v>No Aplica</v>
      </c>
    </row>
    <row r="1589" spans="1:30" x14ac:dyDescent="0.25">
      <c r="A1589" s="13">
        <v>20600172531</v>
      </c>
      <c r="B1589" s="15" t="s">
        <v>6616</v>
      </c>
      <c r="C1589" s="15" t="s">
        <v>6616</v>
      </c>
      <c r="D1589" s="15" t="s">
        <v>737</v>
      </c>
      <c r="E1589" s="15" t="s">
        <v>738</v>
      </c>
      <c r="F1589" s="39">
        <v>33172</v>
      </c>
      <c r="G1589" s="15">
        <v>2</v>
      </c>
      <c r="H1589" s="15" t="s">
        <v>2749</v>
      </c>
      <c r="I1589" s="15" t="s">
        <v>6617</v>
      </c>
      <c r="J1589" s="15" t="s">
        <v>6738</v>
      </c>
      <c r="K1589" s="15" t="s">
        <v>17</v>
      </c>
      <c r="L1589" s="40" t="s">
        <v>6</v>
      </c>
      <c r="M1589" s="39"/>
      <c r="N1589" s="41" t="s">
        <v>2063</v>
      </c>
      <c r="O1589" s="39">
        <v>44852</v>
      </c>
      <c r="P1589" s="40">
        <v>1</v>
      </c>
      <c r="Q1589" s="40">
        <v>4</v>
      </c>
      <c r="R1589" s="40" t="str">
        <f>IFERROR(VLOOKUP(Tabla2[[#This Row],[CONTRATISTA PRNCIPAL]],Hoja1!$L$5:$M$9,2,FALSE),"CJV")</f>
        <v>CJV</v>
      </c>
      <c r="S1589" s="40" t="str">
        <f>IF(Tabla2[[#This Row],[EMPRESA]]=Tabla2[[#This Row],[CONTRATISTA PRNCIPAL]],"Principal","Secundaria")</f>
        <v>Principal</v>
      </c>
      <c r="T1589" s="42">
        <f>IFERROR(1/COUNTIF(Tabla2[CONTRATISTA PRNCIPAL],Tabla2[[#This Row],[CONTRATISTA PRNCIPAL]]),0)</f>
        <v>0.01282051282051282</v>
      </c>
      <c r="U1589" s="43">
        <f>IF(((TODAY()-Tabla2[[#This Row],[FECHA NACIMIENTO]])/365)&lt;18,"Corregir", IF(((TODAY()-Tabla2[[#This Row],[FECHA NACIMIENTO]])/365)&gt;80, "Corregir",ROUNDDOWN(((TODAY()-Tabla2[[#This Row],[FECHA NACIMIENTO]])/365),0)))</f>
        <v>32</v>
      </c>
      <c r="V15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89" s="44" t="str">
        <f>+IF(Tabla2[[#This Row],[Edad]]="Corregir","Corregir","Ok")</f>
        <v>Ok</v>
      </c>
      <c r="X1589" s="42" t="str">
        <f>+IFERROR(VLOOKUP(Tabla2[[#This Row],[DISTRITO SEGÚN DNI]],Hoja1!$A$2:$B$32,2,FALSE),"No")</f>
        <v>ATE</v>
      </c>
      <c r="Y1589" s="42" t="str">
        <f>IF(OR(LOWER(Tabla2[[#This Row],[GENERO]])="masculino", LOWER(Tabla2[[#This Row],[GENERO]])="femenino"),"OK","Corregir")</f>
        <v>OK</v>
      </c>
      <c r="Z1589" s="42" t="str">
        <f>+IF(Tabla2[[#This Row],[Nro. DNI / CE]]="","Corregir",IF(LEN(Tabla2[[#This Row],[Nro. DNI / CE]])&gt;=8,"OK","Corregir"))</f>
        <v>OK</v>
      </c>
      <c r="AA1589" s="42">
        <f>COUNTIF(Tabla2[APELLIDOS Y NOMBRES],Tabla2[[#This Row],[APELLIDOS Y NOMBRES]])</f>
        <v>1</v>
      </c>
      <c r="AB1589" s="42">
        <f>IF(Tabla2[[#This Row],[Trabajador]]&gt;1,1/Tabla2[[#This Row],[Trabajador]],Tabla2[[#This Row],[Trabajador]])</f>
        <v>1</v>
      </c>
      <c r="AC1589" t="str">
        <f>+IFERROR(IF(Tabla2[[#This Row],[FECHA CESE/BAJA]]="","No Aplica",IF(AND(MONTH(Tabla2[[#This Row],[FECHA CESE/BAJA]])=MONTH(TODAY()-30),YEAR(Tabla2[[#This Row],[FECHA CESE/BAJA]])=YEAR(TODAY())),MONTH(TODAY()-30)&amp;"-"&amp;YEAR(TODAY()),"Borrar")),"No aplica")</f>
        <v>No Aplica</v>
      </c>
      <c r="AD1589" t="str">
        <f>+IFERROR(IF(Tabla2[[#This Row],[FECHA INICIO DE LABORES EN OBRA]]="","No Aplica",IF(AND(MONTH(Tabla2[[#This Row],[FECHA INICIO DE LABORES EN OBRA]])=MONTH(TODAY()-30),YEAR(Tabla2[[#This Row],[FECHA INICIO DE LABORES EN OBRA]])=YEAR(TODAY())),MONTH(TODAY()-30)&amp;"-"&amp;YEAR(TODAY()),"No Aplica")),"No Aplica")</f>
        <v>No Aplica</v>
      </c>
    </row>
    <row r="1590" spans="1:30" x14ac:dyDescent="0.25">
      <c r="A1590" s="13">
        <v>20600172531</v>
      </c>
      <c r="B1590" s="15" t="s">
        <v>6616</v>
      </c>
      <c r="C1590" s="15" t="s">
        <v>6616</v>
      </c>
      <c r="D1590" s="15" t="s">
        <v>849</v>
      </c>
      <c r="E1590" s="15" t="s">
        <v>850</v>
      </c>
      <c r="F1590" s="39">
        <v>36178</v>
      </c>
      <c r="G1590" s="15">
        <v>2</v>
      </c>
      <c r="H1590" s="15" t="s">
        <v>2749</v>
      </c>
      <c r="I1590" s="15" t="s">
        <v>6617</v>
      </c>
      <c r="J1590" s="15" t="s">
        <v>6739</v>
      </c>
      <c r="K1590" s="15" t="s">
        <v>17</v>
      </c>
      <c r="L1590" s="40" t="s">
        <v>6</v>
      </c>
      <c r="M1590" s="39"/>
      <c r="N1590" s="41" t="s">
        <v>2063</v>
      </c>
      <c r="O1590" s="39">
        <v>44852</v>
      </c>
      <c r="P1590" s="40">
        <v>1</v>
      </c>
      <c r="Q1590" s="40">
        <v>4</v>
      </c>
      <c r="R1590" s="40" t="str">
        <f>IFERROR(VLOOKUP(Tabla2[[#This Row],[CONTRATISTA PRNCIPAL]],Hoja1!$L$5:$M$9,2,FALSE),"CJV")</f>
        <v>CJV</v>
      </c>
      <c r="S1590" s="40" t="str">
        <f>IF(Tabla2[[#This Row],[EMPRESA]]=Tabla2[[#This Row],[CONTRATISTA PRNCIPAL]],"Principal","Secundaria")</f>
        <v>Principal</v>
      </c>
      <c r="T1590" s="42">
        <f>IFERROR(1/COUNTIF(Tabla2[CONTRATISTA PRNCIPAL],Tabla2[[#This Row],[CONTRATISTA PRNCIPAL]]),0)</f>
        <v>0.01282051282051282</v>
      </c>
      <c r="U1590" s="43">
        <f>IF(((TODAY()-Tabla2[[#This Row],[FECHA NACIMIENTO]])/365)&lt;18,"Corregir", IF(((TODAY()-Tabla2[[#This Row],[FECHA NACIMIENTO]])/365)&gt;80, "Corregir",ROUNDDOWN(((TODAY()-Tabla2[[#This Row],[FECHA NACIMIENTO]])/365),0)))</f>
        <v>24</v>
      </c>
      <c r="V15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90" s="44" t="str">
        <f>+IF(Tabla2[[#This Row],[Edad]]="Corregir","Corregir","Ok")</f>
        <v>Ok</v>
      </c>
      <c r="X1590" s="42" t="str">
        <f>+IFERROR(VLOOKUP(Tabla2[[#This Row],[DISTRITO SEGÚN DNI]],Hoja1!$A$2:$B$32,2,FALSE),"No")</f>
        <v>ATE</v>
      </c>
      <c r="Y1590" s="42" t="str">
        <f>IF(OR(LOWER(Tabla2[[#This Row],[GENERO]])="masculino", LOWER(Tabla2[[#This Row],[GENERO]])="femenino"),"OK","Corregir")</f>
        <v>OK</v>
      </c>
      <c r="Z1590" s="42" t="str">
        <f>+IF(Tabla2[[#This Row],[Nro. DNI / CE]]="","Corregir",IF(LEN(Tabla2[[#This Row],[Nro. DNI / CE]])&gt;=8,"OK","Corregir"))</f>
        <v>OK</v>
      </c>
      <c r="AA1590" s="42">
        <f>COUNTIF(Tabla2[APELLIDOS Y NOMBRES],Tabla2[[#This Row],[APELLIDOS Y NOMBRES]])</f>
        <v>1</v>
      </c>
      <c r="AB1590" s="42">
        <f>IF(Tabla2[[#This Row],[Trabajador]]&gt;1,1/Tabla2[[#This Row],[Trabajador]],Tabla2[[#This Row],[Trabajador]])</f>
        <v>1</v>
      </c>
      <c r="AC1590" t="str">
        <f>+IFERROR(IF(Tabla2[[#This Row],[FECHA CESE/BAJA]]="","No Aplica",IF(AND(MONTH(Tabla2[[#This Row],[FECHA CESE/BAJA]])=MONTH(TODAY()-30),YEAR(Tabla2[[#This Row],[FECHA CESE/BAJA]])=YEAR(TODAY())),MONTH(TODAY()-30)&amp;"-"&amp;YEAR(TODAY()),"Borrar")),"No aplica")</f>
        <v>No Aplica</v>
      </c>
      <c r="AD1590" t="str">
        <f>+IFERROR(IF(Tabla2[[#This Row],[FECHA INICIO DE LABORES EN OBRA]]="","No Aplica",IF(AND(MONTH(Tabla2[[#This Row],[FECHA INICIO DE LABORES EN OBRA]])=MONTH(TODAY()-30),YEAR(Tabla2[[#This Row],[FECHA INICIO DE LABORES EN OBRA]])=YEAR(TODAY())),MONTH(TODAY()-30)&amp;"-"&amp;YEAR(TODAY()),"No Aplica")),"No Aplica")</f>
        <v>No Aplica</v>
      </c>
    </row>
    <row r="1591" spans="1:30" x14ac:dyDescent="0.25">
      <c r="A1591" s="13">
        <v>20600172531</v>
      </c>
      <c r="B1591" s="15" t="s">
        <v>6616</v>
      </c>
      <c r="C1591" s="15" t="s">
        <v>6616</v>
      </c>
      <c r="D1591" s="15" t="s">
        <v>6740</v>
      </c>
      <c r="E1591" s="15" t="s">
        <v>6741</v>
      </c>
      <c r="F1591" s="39">
        <v>30545</v>
      </c>
      <c r="G1591" s="15">
        <v>2</v>
      </c>
      <c r="H1591" s="15" t="s">
        <v>2746</v>
      </c>
      <c r="I1591" s="15" t="s">
        <v>6617</v>
      </c>
      <c r="J1591" s="15" t="s">
        <v>6742</v>
      </c>
      <c r="K1591" s="15" t="s">
        <v>2284</v>
      </c>
      <c r="L1591" s="40" t="s">
        <v>6</v>
      </c>
      <c r="M1591" s="39"/>
      <c r="N1591" s="41" t="s">
        <v>2063</v>
      </c>
      <c r="O1591" s="39">
        <v>44860</v>
      </c>
      <c r="P1591" s="40">
        <v>1</v>
      </c>
      <c r="Q1591" s="40">
        <v>4</v>
      </c>
      <c r="R1591" s="40" t="str">
        <f>IFERROR(VLOOKUP(Tabla2[[#This Row],[CONTRATISTA PRNCIPAL]],Hoja1!$L$5:$M$9,2,FALSE),"CJV")</f>
        <v>CJV</v>
      </c>
      <c r="S1591" s="40" t="str">
        <f>IF(Tabla2[[#This Row],[EMPRESA]]=Tabla2[[#This Row],[CONTRATISTA PRNCIPAL]],"Principal","Secundaria")</f>
        <v>Principal</v>
      </c>
      <c r="T1591" s="42">
        <f>IFERROR(1/COUNTIF(Tabla2[CONTRATISTA PRNCIPAL],Tabla2[[#This Row],[CONTRATISTA PRNCIPAL]]),0)</f>
        <v>0.01282051282051282</v>
      </c>
      <c r="U1591" s="43">
        <f>IF(((TODAY()-Tabla2[[#This Row],[FECHA NACIMIENTO]])/365)&lt;18,"Corregir", IF(((TODAY()-Tabla2[[#This Row],[FECHA NACIMIENTO]])/365)&gt;80, "Corregir",ROUNDDOWN(((TODAY()-Tabla2[[#This Row],[FECHA NACIMIENTO]])/365),0)))</f>
        <v>40</v>
      </c>
      <c r="V15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91" s="44" t="str">
        <f>+IF(Tabla2[[#This Row],[Edad]]="Corregir","Corregir","Ok")</f>
        <v>Ok</v>
      </c>
      <c r="X1591" s="42" t="str">
        <f>+IFERROR(VLOOKUP(Tabla2[[#This Row],[DISTRITO SEGÚN DNI]],Hoja1!$A$2:$B$32,2,FALSE),"No")</f>
        <v>No</v>
      </c>
      <c r="Y1591" s="42" t="str">
        <f>IF(OR(LOWER(Tabla2[[#This Row],[GENERO]])="masculino", LOWER(Tabla2[[#This Row],[GENERO]])="femenino"),"OK","Corregir")</f>
        <v>OK</v>
      </c>
      <c r="Z1591" s="42" t="str">
        <f>+IF(Tabla2[[#This Row],[Nro. DNI / CE]]="","Corregir",IF(LEN(Tabla2[[#This Row],[Nro. DNI / CE]])&gt;=8,"OK","Corregir"))</f>
        <v>OK</v>
      </c>
      <c r="AA1591" s="42">
        <f>COUNTIF(Tabla2[APELLIDOS Y NOMBRES],Tabla2[[#This Row],[APELLIDOS Y NOMBRES]])</f>
        <v>1</v>
      </c>
      <c r="AB1591" s="42">
        <f>IF(Tabla2[[#This Row],[Trabajador]]&gt;1,1/Tabla2[[#This Row],[Trabajador]],Tabla2[[#This Row],[Trabajador]])</f>
        <v>1</v>
      </c>
      <c r="AC1591" t="str">
        <f>+IFERROR(IF(Tabla2[[#This Row],[FECHA CESE/BAJA]]="","No Aplica",IF(AND(MONTH(Tabla2[[#This Row],[FECHA CESE/BAJA]])=MONTH(TODAY()-30),YEAR(Tabla2[[#This Row],[FECHA CESE/BAJA]])=YEAR(TODAY())),MONTH(TODAY()-30)&amp;"-"&amp;YEAR(TODAY()),"Borrar")),"No aplica")</f>
        <v>No Aplica</v>
      </c>
      <c r="AD1591" t="str">
        <f>+IFERROR(IF(Tabla2[[#This Row],[FECHA INICIO DE LABORES EN OBRA]]="","No Aplica",IF(AND(MONTH(Tabla2[[#This Row],[FECHA INICIO DE LABORES EN OBRA]])=MONTH(TODAY()-30),YEAR(Tabla2[[#This Row],[FECHA INICIO DE LABORES EN OBRA]])=YEAR(TODAY())),MONTH(TODAY()-30)&amp;"-"&amp;YEAR(TODAY()),"No Aplica")),"No Aplica")</f>
        <v>No Aplica</v>
      </c>
    </row>
    <row r="1592" spans="1:30" x14ac:dyDescent="0.25">
      <c r="A1592" s="13">
        <v>20600172531</v>
      </c>
      <c r="B1592" s="15" t="s">
        <v>6616</v>
      </c>
      <c r="C1592" s="15" t="s">
        <v>6616</v>
      </c>
      <c r="D1592" s="15" t="s">
        <v>251</v>
      </c>
      <c r="E1592" s="15" t="s">
        <v>252</v>
      </c>
      <c r="F1592" s="39">
        <v>24999</v>
      </c>
      <c r="G1592" s="15">
        <v>2</v>
      </c>
      <c r="H1592" s="15" t="s">
        <v>2749</v>
      </c>
      <c r="I1592" s="15" t="s">
        <v>6617</v>
      </c>
      <c r="J1592" s="15" t="s">
        <v>6743</v>
      </c>
      <c r="K1592" s="15" t="s">
        <v>26</v>
      </c>
      <c r="L1592" s="40" t="s">
        <v>6</v>
      </c>
      <c r="M1592" s="39"/>
      <c r="N1592" s="41" t="s">
        <v>2063</v>
      </c>
      <c r="O1592" s="39">
        <v>44879</v>
      </c>
      <c r="P1592" s="40">
        <v>1</v>
      </c>
      <c r="Q1592" s="40">
        <v>4</v>
      </c>
      <c r="R1592" s="40" t="str">
        <f>IFERROR(VLOOKUP(Tabla2[[#This Row],[CONTRATISTA PRNCIPAL]],Hoja1!$L$5:$M$9,2,FALSE),"CJV")</f>
        <v>CJV</v>
      </c>
      <c r="S1592" s="40" t="str">
        <f>IF(Tabla2[[#This Row],[EMPRESA]]=Tabla2[[#This Row],[CONTRATISTA PRNCIPAL]],"Principal","Secundaria")</f>
        <v>Principal</v>
      </c>
      <c r="T1592" s="42">
        <f>IFERROR(1/COUNTIF(Tabla2[CONTRATISTA PRNCIPAL],Tabla2[[#This Row],[CONTRATISTA PRNCIPAL]]),0)</f>
        <v>0.01282051282051282</v>
      </c>
      <c r="U1592" s="43">
        <f>IF(((TODAY()-Tabla2[[#This Row],[FECHA NACIMIENTO]])/365)&lt;18,"Corregir", IF(((TODAY()-Tabla2[[#This Row],[FECHA NACIMIENTO]])/365)&gt;80, "Corregir",ROUNDDOWN(((TODAY()-Tabla2[[#This Row],[FECHA NACIMIENTO]])/365),0)))</f>
        <v>55</v>
      </c>
      <c r="V15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592" s="44" t="str">
        <f>+IF(Tabla2[[#This Row],[Edad]]="Corregir","Corregir","Ok")</f>
        <v>Ok</v>
      </c>
      <c r="X1592" s="42" t="str">
        <f>+IFERROR(VLOOKUP(Tabla2[[#This Row],[DISTRITO SEGÚN DNI]],Hoja1!$A$2:$B$32,2,FALSE),"No")</f>
        <v>EL AGUSTINO</v>
      </c>
      <c r="Y1592" s="42" t="str">
        <f>IF(OR(LOWER(Tabla2[[#This Row],[GENERO]])="masculino", LOWER(Tabla2[[#This Row],[GENERO]])="femenino"),"OK","Corregir")</f>
        <v>OK</v>
      </c>
      <c r="Z1592" s="42" t="str">
        <f>+IF(Tabla2[[#This Row],[Nro. DNI / CE]]="","Corregir",IF(LEN(Tabla2[[#This Row],[Nro. DNI / CE]])&gt;=8,"OK","Corregir"))</f>
        <v>OK</v>
      </c>
      <c r="AA1592" s="42">
        <f>COUNTIF(Tabla2[APELLIDOS Y NOMBRES],Tabla2[[#This Row],[APELLIDOS Y NOMBRES]])</f>
        <v>1</v>
      </c>
      <c r="AB1592" s="42">
        <f>IF(Tabla2[[#This Row],[Trabajador]]&gt;1,1/Tabla2[[#This Row],[Trabajador]],Tabla2[[#This Row],[Trabajador]])</f>
        <v>1</v>
      </c>
      <c r="AC1592" t="str">
        <f>+IFERROR(IF(Tabla2[[#This Row],[FECHA CESE/BAJA]]="","No Aplica",IF(AND(MONTH(Tabla2[[#This Row],[FECHA CESE/BAJA]])=MONTH(TODAY()-30),YEAR(Tabla2[[#This Row],[FECHA CESE/BAJA]])=YEAR(TODAY())),MONTH(TODAY()-30)&amp;"-"&amp;YEAR(TODAY()),"Borrar")),"No aplica")</f>
        <v>No Aplica</v>
      </c>
      <c r="AD1592" t="str">
        <f>+IFERROR(IF(Tabla2[[#This Row],[FECHA INICIO DE LABORES EN OBRA]]="","No Aplica",IF(AND(MONTH(Tabla2[[#This Row],[FECHA INICIO DE LABORES EN OBRA]])=MONTH(TODAY()-30),YEAR(Tabla2[[#This Row],[FECHA INICIO DE LABORES EN OBRA]])=YEAR(TODAY())),MONTH(TODAY()-30)&amp;"-"&amp;YEAR(TODAY()),"No Aplica")),"No Aplica")</f>
        <v>No Aplica</v>
      </c>
    </row>
    <row r="1593" spans="1:30" x14ac:dyDescent="0.25">
      <c r="A1593" s="13">
        <v>20600172531</v>
      </c>
      <c r="B1593" s="15" t="s">
        <v>6616</v>
      </c>
      <c r="C1593" s="15" t="s">
        <v>6616</v>
      </c>
      <c r="D1593" s="15" t="s">
        <v>371</v>
      </c>
      <c r="E1593" s="15" t="s">
        <v>372</v>
      </c>
      <c r="F1593" s="39">
        <v>28290</v>
      </c>
      <c r="G1593" s="15">
        <v>2</v>
      </c>
      <c r="H1593" s="15" t="s">
        <v>2749</v>
      </c>
      <c r="I1593" s="15" t="s">
        <v>6617</v>
      </c>
      <c r="J1593" s="15" t="s">
        <v>6744</v>
      </c>
      <c r="K1593" s="15" t="s">
        <v>17</v>
      </c>
      <c r="L1593" s="40" t="s">
        <v>6</v>
      </c>
      <c r="M1593" s="39"/>
      <c r="N1593" s="41" t="s">
        <v>2063</v>
      </c>
      <c r="O1593" s="39">
        <v>45033</v>
      </c>
      <c r="P1593" s="40">
        <v>1</v>
      </c>
      <c r="Q1593" s="40">
        <v>4</v>
      </c>
      <c r="R1593" s="40" t="str">
        <f>IFERROR(VLOOKUP(Tabla2[[#This Row],[CONTRATISTA PRNCIPAL]],Hoja1!$L$5:$M$9,2,FALSE),"CJV")</f>
        <v>CJV</v>
      </c>
      <c r="S1593" s="40" t="str">
        <f>IF(Tabla2[[#This Row],[EMPRESA]]=Tabla2[[#This Row],[CONTRATISTA PRNCIPAL]],"Principal","Secundaria")</f>
        <v>Principal</v>
      </c>
      <c r="T1593" s="42">
        <f>IFERROR(1/COUNTIF(Tabla2[CONTRATISTA PRNCIPAL],Tabla2[[#This Row],[CONTRATISTA PRNCIPAL]]),0)</f>
        <v>0.01282051282051282</v>
      </c>
      <c r="U1593" s="43">
        <f>IF(((TODAY()-Tabla2[[#This Row],[FECHA NACIMIENTO]])/365)&lt;18,"Corregir", IF(((TODAY()-Tabla2[[#This Row],[FECHA NACIMIENTO]])/365)&gt;80, "Corregir",ROUNDDOWN(((TODAY()-Tabla2[[#This Row],[FECHA NACIMIENTO]])/365),0)))</f>
        <v>46</v>
      </c>
      <c r="V15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593" s="44" t="str">
        <f>+IF(Tabla2[[#This Row],[Edad]]="Corregir","Corregir","Ok")</f>
        <v>Ok</v>
      </c>
      <c r="X1593" s="42" t="str">
        <f>+IFERROR(VLOOKUP(Tabla2[[#This Row],[DISTRITO SEGÚN DNI]],Hoja1!$A$2:$B$32,2,FALSE),"No")</f>
        <v>ATE</v>
      </c>
      <c r="Y1593" s="42" t="str">
        <f>IF(OR(LOWER(Tabla2[[#This Row],[GENERO]])="masculino", LOWER(Tabla2[[#This Row],[GENERO]])="femenino"),"OK","Corregir")</f>
        <v>OK</v>
      </c>
      <c r="Z1593" s="42" t="str">
        <f>+IF(Tabla2[[#This Row],[Nro. DNI / CE]]="","Corregir",IF(LEN(Tabla2[[#This Row],[Nro. DNI / CE]])&gt;=8,"OK","Corregir"))</f>
        <v>OK</v>
      </c>
      <c r="AA1593" s="42">
        <f>COUNTIF(Tabla2[APELLIDOS Y NOMBRES],Tabla2[[#This Row],[APELLIDOS Y NOMBRES]])</f>
        <v>1</v>
      </c>
      <c r="AB1593" s="42">
        <f>IF(Tabla2[[#This Row],[Trabajador]]&gt;1,1/Tabla2[[#This Row],[Trabajador]],Tabla2[[#This Row],[Trabajador]])</f>
        <v>1</v>
      </c>
      <c r="AC1593" t="str">
        <f>+IFERROR(IF(Tabla2[[#This Row],[FECHA CESE/BAJA]]="","No Aplica",IF(AND(MONTH(Tabla2[[#This Row],[FECHA CESE/BAJA]])=MONTH(TODAY()-30),YEAR(Tabla2[[#This Row],[FECHA CESE/BAJA]])=YEAR(TODAY())),MONTH(TODAY()-30)&amp;"-"&amp;YEAR(TODAY()),"Borrar")),"No aplica")</f>
        <v>No Aplica</v>
      </c>
      <c r="AD1593" t="str">
        <f>+IFERROR(IF(Tabla2[[#This Row],[FECHA INICIO DE LABORES EN OBRA]]="","No Aplica",IF(AND(MONTH(Tabla2[[#This Row],[FECHA INICIO DE LABORES EN OBRA]])=MONTH(TODAY()-30),YEAR(Tabla2[[#This Row],[FECHA INICIO DE LABORES EN OBRA]])=YEAR(TODAY())),MONTH(TODAY()-30)&amp;"-"&amp;YEAR(TODAY()),"No Aplica")),"No Aplica")</f>
        <v>No Aplica</v>
      </c>
    </row>
    <row r="1594" spans="1:30" x14ac:dyDescent="0.25">
      <c r="A1594" s="13">
        <v>20600172531</v>
      </c>
      <c r="B1594" s="15" t="s">
        <v>6616</v>
      </c>
      <c r="C1594" s="15" t="s">
        <v>6616</v>
      </c>
      <c r="D1594" s="15" t="s">
        <v>1475</v>
      </c>
      <c r="E1594" s="15" t="s">
        <v>1476</v>
      </c>
      <c r="F1594" s="39">
        <v>35971</v>
      </c>
      <c r="G1594" s="15">
        <v>1</v>
      </c>
      <c r="H1594" s="15" t="s">
        <v>4186</v>
      </c>
      <c r="I1594" s="15" t="s">
        <v>6617</v>
      </c>
      <c r="J1594" s="15" t="s">
        <v>6745</v>
      </c>
      <c r="K1594" s="15" t="s">
        <v>17</v>
      </c>
      <c r="L1594" s="40" t="s">
        <v>5</v>
      </c>
      <c r="M1594" s="39"/>
      <c r="N1594" s="41" t="s">
        <v>2063</v>
      </c>
      <c r="O1594" s="39">
        <v>45030</v>
      </c>
      <c r="P1594" s="40">
        <v>1</v>
      </c>
      <c r="Q1594" s="40">
        <v>1</v>
      </c>
      <c r="R1594" s="40" t="str">
        <f>IFERROR(VLOOKUP(Tabla2[[#This Row],[CONTRATISTA PRNCIPAL]],Hoja1!$L$5:$M$9,2,FALSE),"CJV")</f>
        <v>CJV</v>
      </c>
      <c r="S1594" s="40" t="str">
        <f>IF(Tabla2[[#This Row],[EMPRESA]]=Tabla2[[#This Row],[CONTRATISTA PRNCIPAL]],"Principal","Secundaria")</f>
        <v>Principal</v>
      </c>
      <c r="T1594" s="42">
        <f>IFERROR(1/COUNTIF(Tabla2[CONTRATISTA PRNCIPAL],Tabla2[[#This Row],[CONTRATISTA PRNCIPAL]]),0)</f>
        <v>0.01282051282051282</v>
      </c>
      <c r="U1594" s="43">
        <f>IF(((TODAY()-Tabla2[[#This Row],[FECHA NACIMIENTO]])/365)&lt;18,"Corregir", IF(((TODAY()-Tabla2[[#This Row],[FECHA NACIMIENTO]])/365)&gt;80, "Corregir",ROUNDDOWN(((TODAY()-Tabla2[[#This Row],[FECHA NACIMIENTO]])/365),0)))</f>
        <v>25</v>
      </c>
      <c r="V15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94" s="44" t="str">
        <f>+IF(Tabla2[[#This Row],[Edad]]="Corregir","Corregir","Ok")</f>
        <v>Ok</v>
      </c>
      <c r="X1594" s="42" t="str">
        <f>+IFERROR(VLOOKUP(Tabla2[[#This Row],[DISTRITO SEGÚN DNI]],Hoja1!$A$2:$B$32,2,FALSE),"No")</f>
        <v>ATE</v>
      </c>
      <c r="Y1594" s="42" t="str">
        <f>IF(OR(LOWER(Tabla2[[#This Row],[GENERO]])="masculino", LOWER(Tabla2[[#This Row],[GENERO]])="femenino"),"OK","Corregir")</f>
        <v>OK</v>
      </c>
      <c r="Z1594" s="42" t="str">
        <f>+IF(Tabla2[[#This Row],[Nro. DNI / CE]]="","Corregir",IF(LEN(Tabla2[[#This Row],[Nro. DNI / CE]])&gt;=8,"OK","Corregir"))</f>
        <v>OK</v>
      </c>
      <c r="AA1594" s="42">
        <f>COUNTIF(Tabla2[APELLIDOS Y NOMBRES],Tabla2[[#This Row],[APELLIDOS Y NOMBRES]])</f>
        <v>1</v>
      </c>
      <c r="AB1594" s="42">
        <f>IF(Tabla2[[#This Row],[Trabajador]]&gt;1,1/Tabla2[[#This Row],[Trabajador]],Tabla2[[#This Row],[Trabajador]])</f>
        <v>1</v>
      </c>
      <c r="AC1594" t="str">
        <f>+IFERROR(IF(Tabla2[[#This Row],[FECHA CESE/BAJA]]="","No Aplica",IF(AND(MONTH(Tabla2[[#This Row],[FECHA CESE/BAJA]])=MONTH(TODAY()-30),YEAR(Tabla2[[#This Row],[FECHA CESE/BAJA]])=YEAR(TODAY())),MONTH(TODAY()-30)&amp;"-"&amp;YEAR(TODAY()),"Borrar")),"No aplica")</f>
        <v>No Aplica</v>
      </c>
      <c r="AD1594" t="str">
        <f>+IFERROR(IF(Tabla2[[#This Row],[FECHA INICIO DE LABORES EN OBRA]]="","No Aplica",IF(AND(MONTH(Tabla2[[#This Row],[FECHA INICIO DE LABORES EN OBRA]])=MONTH(TODAY()-30),YEAR(Tabla2[[#This Row],[FECHA INICIO DE LABORES EN OBRA]])=YEAR(TODAY())),MONTH(TODAY()-30)&amp;"-"&amp;YEAR(TODAY()),"No Aplica")),"No Aplica")</f>
        <v>No Aplica</v>
      </c>
    </row>
    <row r="1595" spans="1:30" x14ac:dyDescent="0.25">
      <c r="A1595" s="13">
        <v>20600172531</v>
      </c>
      <c r="B1595" s="15" t="s">
        <v>6616</v>
      </c>
      <c r="C1595" s="15" t="s">
        <v>6616</v>
      </c>
      <c r="D1595" s="15" t="s">
        <v>6746</v>
      </c>
      <c r="E1595" s="15" t="s">
        <v>6747</v>
      </c>
      <c r="F1595" s="39">
        <v>33074</v>
      </c>
      <c r="G1595" s="15">
        <v>2</v>
      </c>
      <c r="H1595" s="15" t="s">
        <v>6748</v>
      </c>
      <c r="I1595" s="15" t="s">
        <v>6617</v>
      </c>
      <c r="J1595" s="15" t="s">
        <v>6749</v>
      </c>
      <c r="K1595" s="15" t="s">
        <v>2237</v>
      </c>
      <c r="L1595" s="40" t="s">
        <v>6</v>
      </c>
      <c r="M1595" s="39"/>
      <c r="N1595" s="41" t="s">
        <v>2063</v>
      </c>
      <c r="O1595" s="39">
        <v>45056</v>
      </c>
      <c r="P1595" s="40">
        <v>1</v>
      </c>
      <c r="Q1595" s="40">
        <v>4</v>
      </c>
      <c r="R1595" s="40" t="str">
        <f>IFERROR(VLOOKUP(Tabla2[[#This Row],[CONTRATISTA PRNCIPAL]],Hoja1!$L$5:$M$9,2,FALSE),"CJV")</f>
        <v>CJV</v>
      </c>
      <c r="S1595" s="40" t="str">
        <f>IF(Tabla2[[#This Row],[EMPRESA]]=Tabla2[[#This Row],[CONTRATISTA PRNCIPAL]],"Principal","Secundaria")</f>
        <v>Principal</v>
      </c>
      <c r="T1595" s="42">
        <f>IFERROR(1/COUNTIF(Tabla2[CONTRATISTA PRNCIPAL],Tabla2[[#This Row],[CONTRATISTA PRNCIPAL]]),0)</f>
        <v>0.01282051282051282</v>
      </c>
      <c r="U1595" s="43">
        <f>IF(((TODAY()-Tabla2[[#This Row],[FECHA NACIMIENTO]])/365)&lt;18,"Corregir", IF(((TODAY()-Tabla2[[#This Row],[FECHA NACIMIENTO]])/365)&gt;80, "Corregir",ROUNDDOWN(((TODAY()-Tabla2[[#This Row],[FECHA NACIMIENTO]])/365),0)))</f>
        <v>33</v>
      </c>
      <c r="V15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95" s="44" t="str">
        <f>+IF(Tabla2[[#This Row],[Edad]]="Corregir","Corregir","Ok")</f>
        <v>Ok</v>
      </c>
      <c r="X1595" s="42" t="str">
        <f>+IFERROR(VLOOKUP(Tabla2[[#This Row],[DISTRITO SEGÚN DNI]],Hoja1!$A$2:$B$32,2,FALSE),"No")</f>
        <v>No</v>
      </c>
      <c r="Y1595" s="42" t="str">
        <f>IF(OR(LOWER(Tabla2[[#This Row],[GENERO]])="masculino", LOWER(Tabla2[[#This Row],[GENERO]])="femenino"),"OK","Corregir")</f>
        <v>OK</v>
      </c>
      <c r="Z1595" s="42" t="str">
        <f>+IF(Tabla2[[#This Row],[Nro. DNI / CE]]="","Corregir",IF(LEN(Tabla2[[#This Row],[Nro. DNI / CE]])&gt;=8,"OK","Corregir"))</f>
        <v>OK</v>
      </c>
      <c r="AA1595" s="42">
        <f>COUNTIF(Tabla2[APELLIDOS Y NOMBRES],Tabla2[[#This Row],[APELLIDOS Y NOMBRES]])</f>
        <v>1</v>
      </c>
      <c r="AB1595" s="42">
        <f>IF(Tabla2[[#This Row],[Trabajador]]&gt;1,1/Tabla2[[#This Row],[Trabajador]],Tabla2[[#This Row],[Trabajador]])</f>
        <v>1</v>
      </c>
      <c r="AC1595" t="str">
        <f>+IFERROR(IF(Tabla2[[#This Row],[FECHA CESE/BAJA]]="","No Aplica",IF(AND(MONTH(Tabla2[[#This Row],[FECHA CESE/BAJA]])=MONTH(TODAY()-30),YEAR(Tabla2[[#This Row],[FECHA CESE/BAJA]])=YEAR(TODAY())),MONTH(TODAY()-30)&amp;"-"&amp;YEAR(TODAY()),"Borrar")),"No aplica")</f>
        <v>No Aplica</v>
      </c>
      <c r="AD1595" t="str">
        <f>+IFERROR(IF(Tabla2[[#This Row],[FECHA INICIO DE LABORES EN OBRA]]="","No Aplica",IF(AND(MONTH(Tabla2[[#This Row],[FECHA INICIO DE LABORES EN OBRA]])=MONTH(TODAY()-30),YEAR(Tabla2[[#This Row],[FECHA INICIO DE LABORES EN OBRA]])=YEAR(TODAY())),MONTH(TODAY()-30)&amp;"-"&amp;YEAR(TODAY()),"No Aplica")),"No Aplica")</f>
        <v>No Aplica</v>
      </c>
    </row>
    <row r="1596" spans="1:30" x14ac:dyDescent="0.25">
      <c r="A1596" s="13">
        <v>20600172531</v>
      </c>
      <c r="B1596" s="15" t="s">
        <v>6616</v>
      </c>
      <c r="C1596" s="15" t="s">
        <v>6616</v>
      </c>
      <c r="D1596" s="15" t="s">
        <v>6750</v>
      </c>
      <c r="E1596" s="15" t="s">
        <v>6751</v>
      </c>
      <c r="F1596" s="39">
        <v>33781</v>
      </c>
      <c r="G1596" s="15">
        <v>1</v>
      </c>
      <c r="H1596" s="15" t="s">
        <v>6752</v>
      </c>
      <c r="I1596" s="15" t="s">
        <v>6617</v>
      </c>
      <c r="J1596" s="15" t="s">
        <v>6753</v>
      </c>
      <c r="K1596" s="15" t="s">
        <v>2200</v>
      </c>
      <c r="L1596" s="40" t="s">
        <v>6</v>
      </c>
      <c r="M1596" s="39"/>
      <c r="N1596" s="41" t="s">
        <v>2063</v>
      </c>
      <c r="O1596" s="39">
        <v>45068</v>
      </c>
      <c r="P1596" s="40">
        <v>1</v>
      </c>
      <c r="Q1596" s="40">
        <v>4</v>
      </c>
      <c r="R1596" s="40" t="str">
        <f>IFERROR(VLOOKUP(Tabla2[[#This Row],[CONTRATISTA PRNCIPAL]],Hoja1!$L$5:$M$9,2,FALSE),"CJV")</f>
        <v>CJV</v>
      </c>
      <c r="S1596" s="40" t="str">
        <f>IF(Tabla2[[#This Row],[EMPRESA]]=Tabla2[[#This Row],[CONTRATISTA PRNCIPAL]],"Principal","Secundaria")</f>
        <v>Principal</v>
      </c>
      <c r="T1596" s="42">
        <f>IFERROR(1/COUNTIF(Tabla2[CONTRATISTA PRNCIPAL],Tabla2[[#This Row],[CONTRATISTA PRNCIPAL]]),0)</f>
        <v>0.01282051282051282</v>
      </c>
      <c r="U1596" s="43">
        <f>IF(((TODAY()-Tabla2[[#This Row],[FECHA NACIMIENTO]])/365)&lt;18,"Corregir", IF(((TODAY()-Tabla2[[#This Row],[FECHA NACIMIENTO]])/365)&gt;80, "Corregir",ROUNDDOWN(((TODAY()-Tabla2[[#This Row],[FECHA NACIMIENTO]])/365),0)))</f>
        <v>31</v>
      </c>
      <c r="V15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96" s="44" t="str">
        <f>+IF(Tabla2[[#This Row],[Edad]]="Corregir","Corregir","Ok")</f>
        <v>Ok</v>
      </c>
      <c r="X1596" s="42" t="str">
        <f>+IFERROR(VLOOKUP(Tabla2[[#This Row],[DISTRITO SEGÚN DNI]],Hoja1!$A$2:$B$32,2,FALSE),"No")</f>
        <v>No</v>
      </c>
      <c r="Y1596" s="42" t="str">
        <f>IF(OR(LOWER(Tabla2[[#This Row],[GENERO]])="masculino", LOWER(Tabla2[[#This Row],[GENERO]])="femenino"),"OK","Corregir")</f>
        <v>OK</v>
      </c>
      <c r="Z1596" s="42" t="str">
        <f>+IF(Tabla2[[#This Row],[Nro. DNI / CE]]="","Corregir",IF(LEN(Tabla2[[#This Row],[Nro. DNI / CE]])&gt;=8,"OK","Corregir"))</f>
        <v>OK</v>
      </c>
      <c r="AA1596" s="42">
        <f>COUNTIF(Tabla2[APELLIDOS Y NOMBRES],Tabla2[[#This Row],[APELLIDOS Y NOMBRES]])</f>
        <v>1</v>
      </c>
      <c r="AB1596" s="42">
        <f>IF(Tabla2[[#This Row],[Trabajador]]&gt;1,1/Tabla2[[#This Row],[Trabajador]],Tabla2[[#This Row],[Trabajador]])</f>
        <v>1</v>
      </c>
      <c r="AC1596" t="str">
        <f>+IFERROR(IF(Tabla2[[#This Row],[FECHA CESE/BAJA]]="","No Aplica",IF(AND(MONTH(Tabla2[[#This Row],[FECHA CESE/BAJA]])=MONTH(TODAY()-30),YEAR(Tabla2[[#This Row],[FECHA CESE/BAJA]])=YEAR(TODAY())),MONTH(TODAY()-30)&amp;"-"&amp;YEAR(TODAY()),"Borrar")),"No aplica")</f>
        <v>No Aplica</v>
      </c>
      <c r="AD1596" t="str">
        <f>+IFERROR(IF(Tabla2[[#This Row],[FECHA INICIO DE LABORES EN OBRA]]="","No Aplica",IF(AND(MONTH(Tabla2[[#This Row],[FECHA INICIO DE LABORES EN OBRA]])=MONTH(TODAY()-30),YEAR(Tabla2[[#This Row],[FECHA INICIO DE LABORES EN OBRA]])=YEAR(TODAY())),MONTH(TODAY()-30)&amp;"-"&amp;YEAR(TODAY()),"No Aplica")),"No Aplica")</f>
        <v>No Aplica</v>
      </c>
    </row>
    <row r="1597" spans="1:30" x14ac:dyDescent="0.25">
      <c r="A1597" s="13">
        <v>20600172531</v>
      </c>
      <c r="B1597" s="15" t="s">
        <v>6616</v>
      </c>
      <c r="C1597" s="15" t="s">
        <v>6616</v>
      </c>
      <c r="D1597" s="15" t="s">
        <v>1477</v>
      </c>
      <c r="E1597" s="15" t="s">
        <v>1478</v>
      </c>
      <c r="F1597" s="39">
        <v>32864</v>
      </c>
      <c r="G1597" s="15">
        <v>2</v>
      </c>
      <c r="H1597" s="15" t="s">
        <v>2751</v>
      </c>
      <c r="I1597" s="15" t="s">
        <v>6617</v>
      </c>
      <c r="J1597" s="15" t="s">
        <v>6754</v>
      </c>
      <c r="K1597" s="15" t="s">
        <v>32</v>
      </c>
      <c r="L1597" s="40" t="s">
        <v>6</v>
      </c>
      <c r="M1597" s="39"/>
      <c r="N1597" s="41" t="s">
        <v>2063</v>
      </c>
      <c r="O1597" s="39">
        <v>45068</v>
      </c>
      <c r="P1597" s="40">
        <v>1</v>
      </c>
      <c r="Q1597" s="40">
        <v>4</v>
      </c>
      <c r="R1597" s="40" t="str">
        <f>IFERROR(VLOOKUP(Tabla2[[#This Row],[CONTRATISTA PRNCIPAL]],Hoja1!$L$5:$M$9,2,FALSE),"CJV")</f>
        <v>CJV</v>
      </c>
      <c r="S1597" s="40" t="str">
        <f>IF(Tabla2[[#This Row],[EMPRESA]]=Tabla2[[#This Row],[CONTRATISTA PRNCIPAL]],"Principal","Secundaria")</f>
        <v>Principal</v>
      </c>
      <c r="T1597" s="42">
        <f>IFERROR(1/COUNTIF(Tabla2[CONTRATISTA PRNCIPAL],Tabla2[[#This Row],[CONTRATISTA PRNCIPAL]]),0)</f>
        <v>0.01282051282051282</v>
      </c>
      <c r="U1597" s="43">
        <f>IF(((TODAY()-Tabla2[[#This Row],[FECHA NACIMIENTO]])/365)&lt;18,"Corregir", IF(((TODAY()-Tabla2[[#This Row],[FECHA NACIMIENTO]])/365)&gt;80, "Corregir",ROUNDDOWN(((TODAY()-Tabla2[[#This Row],[FECHA NACIMIENTO]])/365),0)))</f>
        <v>33</v>
      </c>
      <c r="V15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97" s="44" t="str">
        <f>+IF(Tabla2[[#This Row],[Edad]]="Corregir","Corregir","Ok")</f>
        <v>Ok</v>
      </c>
      <c r="X1597" s="42" t="str">
        <f>+IFERROR(VLOOKUP(Tabla2[[#This Row],[DISTRITO SEGÚN DNI]],Hoja1!$A$2:$B$32,2,FALSE),"No")</f>
        <v>LA VICTORIA</v>
      </c>
      <c r="Y1597" s="42" t="str">
        <f>IF(OR(LOWER(Tabla2[[#This Row],[GENERO]])="masculino", LOWER(Tabla2[[#This Row],[GENERO]])="femenino"),"OK","Corregir")</f>
        <v>OK</v>
      </c>
      <c r="Z1597" s="42" t="str">
        <f>+IF(Tabla2[[#This Row],[Nro. DNI / CE]]="","Corregir",IF(LEN(Tabla2[[#This Row],[Nro. DNI / CE]])&gt;=8,"OK","Corregir"))</f>
        <v>OK</v>
      </c>
      <c r="AA1597" s="42">
        <f>COUNTIF(Tabla2[APELLIDOS Y NOMBRES],Tabla2[[#This Row],[APELLIDOS Y NOMBRES]])</f>
        <v>1</v>
      </c>
      <c r="AB1597" s="42">
        <f>IF(Tabla2[[#This Row],[Trabajador]]&gt;1,1/Tabla2[[#This Row],[Trabajador]],Tabla2[[#This Row],[Trabajador]])</f>
        <v>1</v>
      </c>
      <c r="AC1597" t="str">
        <f>+IFERROR(IF(Tabla2[[#This Row],[FECHA CESE/BAJA]]="","No Aplica",IF(AND(MONTH(Tabla2[[#This Row],[FECHA CESE/BAJA]])=MONTH(TODAY()-30),YEAR(Tabla2[[#This Row],[FECHA CESE/BAJA]])=YEAR(TODAY())),MONTH(TODAY()-30)&amp;"-"&amp;YEAR(TODAY()),"Borrar")),"No aplica")</f>
        <v>No Aplica</v>
      </c>
      <c r="AD1597" t="str">
        <f>+IFERROR(IF(Tabla2[[#This Row],[FECHA INICIO DE LABORES EN OBRA]]="","No Aplica",IF(AND(MONTH(Tabla2[[#This Row],[FECHA INICIO DE LABORES EN OBRA]])=MONTH(TODAY()-30),YEAR(Tabla2[[#This Row],[FECHA INICIO DE LABORES EN OBRA]])=YEAR(TODAY())),MONTH(TODAY()-30)&amp;"-"&amp;YEAR(TODAY()),"No Aplica")),"No Aplica")</f>
        <v>No Aplica</v>
      </c>
    </row>
    <row r="1598" spans="1:30" x14ac:dyDescent="0.25">
      <c r="A1598" s="13">
        <v>20600172531</v>
      </c>
      <c r="B1598" s="15" t="s">
        <v>6616</v>
      </c>
      <c r="C1598" s="15" t="s">
        <v>6616</v>
      </c>
      <c r="D1598" s="15" t="s">
        <v>1479</v>
      </c>
      <c r="E1598" s="15" t="s">
        <v>1480</v>
      </c>
      <c r="F1598" s="39">
        <v>31452</v>
      </c>
      <c r="G1598" s="15">
        <v>2</v>
      </c>
      <c r="H1598" s="15" t="s">
        <v>2751</v>
      </c>
      <c r="I1598" s="15" t="s">
        <v>6617</v>
      </c>
      <c r="J1598" s="15" t="s">
        <v>6755</v>
      </c>
      <c r="K1598" s="15" t="s">
        <v>22</v>
      </c>
      <c r="L1598" s="40" t="s">
        <v>6</v>
      </c>
      <c r="M1598" s="39"/>
      <c r="N1598" s="41" t="s">
        <v>2063</v>
      </c>
      <c r="O1598" s="39">
        <v>45068</v>
      </c>
      <c r="P1598" s="40">
        <v>1</v>
      </c>
      <c r="Q1598" s="40">
        <v>4</v>
      </c>
      <c r="R1598" s="40" t="str">
        <f>IFERROR(VLOOKUP(Tabla2[[#This Row],[CONTRATISTA PRNCIPAL]],Hoja1!$L$5:$M$9,2,FALSE),"CJV")</f>
        <v>CJV</v>
      </c>
      <c r="S1598" s="40" t="str">
        <f>IF(Tabla2[[#This Row],[EMPRESA]]=Tabla2[[#This Row],[CONTRATISTA PRNCIPAL]],"Principal","Secundaria")</f>
        <v>Principal</v>
      </c>
      <c r="T1598" s="42">
        <f>IFERROR(1/COUNTIF(Tabla2[CONTRATISTA PRNCIPAL],Tabla2[[#This Row],[CONTRATISTA PRNCIPAL]]),0)</f>
        <v>0.01282051282051282</v>
      </c>
      <c r="U1598" s="43">
        <f>IF(((TODAY()-Tabla2[[#This Row],[FECHA NACIMIENTO]])/365)&lt;18,"Corregir", IF(((TODAY()-Tabla2[[#This Row],[FECHA NACIMIENTO]])/365)&gt;80, "Corregir",ROUNDDOWN(((TODAY()-Tabla2[[#This Row],[FECHA NACIMIENTO]])/365),0)))</f>
        <v>37</v>
      </c>
      <c r="V15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598" s="44" t="str">
        <f>+IF(Tabla2[[#This Row],[Edad]]="Corregir","Corregir","Ok")</f>
        <v>Ok</v>
      </c>
      <c r="X1598" s="42" t="str">
        <f>+IFERROR(VLOOKUP(Tabla2[[#This Row],[DISTRITO SEGÚN DNI]],Hoja1!$A$2:$B$32,2,FALSE),"No")</f>
        <v>BREÑA</v>
      </c>
      <c r="Y1598" s="42" t="str">
        <f>IF(OR(LOWER(Tabla2[[#This Row],[GENERO]])="masculino", LOWER(Tabla2[[#This Row],[GENERO]])="femenino"),"OK","Corregir")</f>
        <v>OK</v>
      </c>
      <c r="Z1598" s="42" t="str">
        <f>+IF(Tabla2[[#This Row],[Nro. DNI / CE]]="","Corregir",IF(LEN(Tabla2[[#This Row],[Nro. DNI / CE]])&gt;=8,"OK","Corregir"))</f>
        <v>OK</v>
      </c>
      <c r="AA1598" s="42">
        <f>COUNTIF(Tabla2[APELLIDOS Y NOMBRES],Tabla2[[#This Row],[APELLIDOS Y NOMBRES]])</f>
        <v>1</v>
      </c>
      <c r="AB1598" s="42">
        <f>IF(Tabla2[[#This Row],[Trabajador]]&gt;1,1/Tabla2[[#This Row],[Trabajador]],Tabla2[[#This Row],[Trabajador]])</f>
        <v>1</v>
      </c>
      <c r="AC1598" t="str">
        <f>+IFERROR(IF(Tabla2[[#This Row],[FECHA CESE/BAJA]]="","No Aplica",IF(AND(MONTH(Tabla2[[#This Row],[FECHA CESE/BAJA]])=MONTH(TODAY()-30),YEAR(Tabla2[[#This Row],[FECHA CESE/BAJA]])=YEAR(TODAY())),MONTH(TODAY()-30)&amp;"-"&amp;YEAR(TODAY()),"Borrar")),"No aplica")</f>
        <v>No Aplica</v>
      </c>
      <c r="AD1598" t="str">
        <f>+IFERROR(IF(Tabla2[[#This Row],[FECHA INICIO DE LABORES EN OBRA]]="","No Aplica",IF(AND(MONTH(Tabla2[[#This Row],[FECHA INICIO DE LABORES EN OBRA]])=MONTH(TODAY()-30),YEAR(Tabla2[[#This Row],[FECHA INICIO DE LABORES EN OBRA]])=YEAR(TODAY())),MONTH(TODAY()-30)&amp;"-"&amp;YEAR(TODAY()),"No Aplica")),"No Aplica")</f>
        <v>No Aplica</v>
      </c>
    </row>
    <row r="1599" spans="1:30" x14ac:dyDescent="0.25">
      <c r="A1599" s="13">
        <v>20600172531</v>
      </c>
      <c r="B1599" s="15" t="s">
        <v>6616</v>
      </c>
      <c r="C1599" s="15" t="s">
        <v>6616</v>
      </c>
      <c r="D1599" s="15" t="s">
        <v>1481</v>
      </c>
      <c r="E1599" s="15" t="s">
        <v>1482</v>
      </c>
      <c r="F1599" s="39">
        <v>33714</v>
      </c>
      <c r="G1599" s="15">
        <v>2</v>
      </c>
      <c r="H1599" s="15" t="s">
        <v>2751</v>
      </c>
      <c r="I1599" s="15" t="s">
        <v>6617</v>
      </c>
      <c r="J1599" s="15" t="s">
        <v>6756</v>
      </c>
      <c r="K1599" s="15" t="s">
        <v>22</v>
      </c>
      <c r="L1599" s="40" t="s">
        <v>6</v>
      </c>
      <c r="M1599" s="39"/>
      <c r="N1599" s="41" t="s">
        <v>2063</v>
      </c>
      <c r="O1599" s="39">
        <v>45068</v>
      </c>
      <c r="P1599" s="40">
        <v>1</v>
      </c>
      <c r="Q1599" s="40">
        <v>4</v>
      </c>
      <c r="R1599" s="40" t="str">
        <f>IFERROR(VLOOKUP(Tabla2[[#This Row],[CONTRATISTA PRNCIPAL]],Hoja1!$L$5:$M$9,2,FALSE),"CJV")</f>
        <v>CJV</v>
      </c>
      <c r="S1599" s="40" t="str">
        <f>IF(Tabla2[[#This Row],[EMPRESA]]=Tabla2[[#This Row],[CONTRATISTA PRNCIPAL]],"Principal","Secundaria")</f>
        <v>Principal</v>
      </c>
      <c r="T1599" s="42">
        <f>IFERROR(1/COUNTIF(Tabla2[CONTRATISTA PRNCIPAL],Tabla2[[#This Row],[CONTRATISTA PRNCIPAL]]),0)</f>
        <v>0.01282051282051282</v>
      </c>
      <c r="U1599" s="43">
        <f>IF(((TODAY()-Tabla2[[#This Row],[FECHA NACIMIENTO]])/365)&lt;18,"Corregir", IF(((TODAY()-Tabla2[[#This Row],[FECHA NACIMIENTO]])/365)&gt;80, "Corregir",ROUNDDOWN(((TODAY()-Tabla2[[#This Row],[FECHA NACIMIENTO]])/365),0)))</f>
        <v>31</v>
      </c>
      <c r="V15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599" s="44" t="str">
        <f>+IF(Tabla2[[#This Row],[Edad]]="Corregir","Corregir","Ok")</f>
        <v>Ok</v>
      </c>
      <c r="X1599" s="42" t="str">
        <f>+IFERROR(VLOOKUP(Tabla2[[#This Row],[DISTRITO SEGÚN DNI]],Hoja1!$A$2:$B$32,2,FALSE),"No")</f>
        <v>BREÑA</v>
      </c>
      <c r="Y1599" s="42" t="str">
        <f>IF(OR(LOWER(Tabla2[[#This Row],[GENERO]])="masculino", LOWER(Tabla2[[#This Row],[GENERO]])="femenino"),"OK","Corregir")</f>
        <v>OK</v>
      </c>
      <c r="Z1599" s="42" t="str">
        <f>+IF(Tabla2[[#This Row],[Nro. DNI / CE]]="","Corregir",IF(LEN(Tabla2[[#This Row],[Nro. DNI / CE]])&gt;=8,"OK","Corregir"))</f>
        <v>OK</v>
      </c>
      <c r="AA1599" s="42">
        <f>COUNTIF(Tabla2[APELLIDOS Y NOMBRES],Tabla2[[#This Row],[APELLIDOS Y NOMBRES]])</f>
        <v>1</v>
      </c>
      <c r="AB1599" s="42">
        <f>IF(Tabla2[[#This Row],[Trabajador]]&gt;1,1/Tabla2[[#This Row],[Trabajador]],Tabla2[[#This Row],[Trabajador]])</f>
        <v>1</v>
      </c>
      <c r="AC1599" t="str">
        <f>+IFERROR(IF(Tabla2[[#This Row],[FECHA CESE/BAJA]]="","No Aplica",IF(AND(MONTH(Tabla2[[#This Row],[FECHA CESE/BAJA]])=MONTH(TODAY()-30),YEAR(Tabla2[[#This Row],[FECHA CESE/BAJA]])=YEAR(TODAY())),MONTH(TODAY()-30)&amp;"-"&amp;YEAR(TODAY()),"Borrar")),"No aplica")</f>
        <v>No Aplica</v>
      </c>
      <c r="AD1599" t="str">
        <f>+IFERROR(IF(Tabla2[[#This Row],[FECHA INICIO DE LABORES EN OBRA]]="","No Aplica",IF(AND(MONTH(Tabla2[[#This Row],[FECHA INICIO DE LABORES EN OBRA]])=MONTH(TODAY()-30),YEAR(Tabla2[[#This Row],[FECHA INICIO DE LABORES EN OBRA]])=YEAR(TODAY())),MONTH(TODAY()-30)&amp;"-"&amp;YEAR(TODAY()),"No Aplica")),"No Aplica")</f>
        <v>No Aplica</v>
      </c>
    </row>
    <row r="1600" spans="1:30" x14ac:dyDescent="0.25">
      <c r="A1600" s="13">
        <v>20600172531</v>
      </c>
      <c r="B1600" s="15" t="s">
        <v>6616</v>
      </c>
      <c r="C1600" s="15" t="s">
        <v>6616</v>
      </c>
      <c r="D1600" s="15">
        <v>70143358</v>
      </c>
      <c r="E1600" s="15" t="s">
        <v>6757</v>
      </c>
      <c r="F1600" s="39">
        <v>33011</v>
      </c>
      <c r="G1600" s="15">
        <v>1</v>
      </c>
      <c r="H1600" s="15" t="s">
        <v>6758</v>
      </c>
      <c r="I1600" s="15" t="s">
        <v>6617</v>
      </c>
      <c r="J1600" s="15" t="s">
        <v>6759</v>
      </c>
      <c r="K1600" s="15" t="s">
        <v>6760</v>
      </c>
      <c r="L1600" s="40" t="s">
        <v>5</v>
      </c>
      <c r="M1600" s="39"/>
      <c r="N1600" s="41" t="s">
        <v>2063</v>
      </c>
      <c r="O1600" s="39">
        <v>45146</v>
      </c>
      <c r="P1600" s="40">
        <v>1</v>
      </c>
      <c r="Q1600" s="40">
        <v>4</v>
      </c>
      <c r="R1600" s="40" t="str">
        <f>IFERROR(VLOOKUP(Tabla2[[#This Row],[CONTRATISTA PRNCIPAL]],Hoja1!$L$5:$M$9,2,FALSE),"CJV")</f>
        <v>CJV</v>
      </c>
      <c r="S1600" s="40" t="str">
        <f>IF(Tabla2[[#This Row],[EMPRESA]]=Tabla2[[#This Row],[CONTRATISTA PRNCIPAL]],"Principal","Secundaria")</f>
        <v>Principal</v>
      </c>
      <c r="T1600" s="42">
        <f>IFERROR(1/COUNTIF(Tabla2[CONTRATISTA PRNCIPAL],Tabla2[[#This Row],[CONTRATISTA PRNCIPAL]]),0)</f>
        <v>0.01282051282051282</v>
      </c>
      <c r="U1600" s="43">
        <f>IF(((TODAY()-Tabla2[[#This Row],[FECHA NACIMIENTO]])/365)&lt;18,"Corregir", IF(((TODAY()-Tabla2[[#This Row],[FECHA NACIMIENTO]])/365)&gt;80, "Corregir",ROUNDDOWN(((TODAY()-Tabla2[[#This Row],[FECHA NACIMIENTO]])/365),0)))</f>
        <v>33</v>
      </c>
      <c r="V16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00" s="44" t="str">
        <f>+IF(Tabla2[[#This Row],[Edad]]="Corregir","Corregir","Ok")</f>
        <v>Ok</v>
      </c>
      <c r="X1600" s="42" t="str">
        <f>+IFERROR(VLOOKUP(Tabla2[[#This Row],[DISTRITO SEGÚN DNI]],Hoja1!$A$2:$B$32,2,FALSE),"No")</f>
        <v>No</v>
      </c>
      <c r="Y1600" s="42" t="str">
        <f>IF(OR(LOWER(Tabla2[[#This Row],[GENERO]])="masculino", LOWER(Tabla2[[#This Row],[GENERO]])="femenino"),"OK","Corregir")</f>
        <v>OK</v>
      </c>
      <c r="Z1600" s="42" t="str">
        <f>+IF(Tabla2[[#This Row],[Nro. DNI / CE]]="","Corregir",IF(LEN(Tabla2[[#This Row],[Nro. DNI / CE]])&gt;=8,"OK","Corregir"))</f>
        <v>OK</v>
      </c>
      <c r="AA1600" s="42">
        <f>COUNTIF(Tabla2[APELLIDOS Y NOMBRES],Tabla2[[#This Row],[APELLIDOS Y NOMBRES]])</f>
        <v>1</v>
      </c>
      <c r="AB1600" s="42">
        <f>IF(Tabla2[[#This Row],[Trabajador]]&gt;1,1/Tabla2[[#This Row],[Trabajador]],Tabla2[[#This Row],[Trabajador]])</f>
        <v>1</v>
      </c>
      <c r="AC1600" t="str">
        <f>+IFERROR(IF(Tabla2[[#This Row],[FECHA CESE/BAJA]]="","No Aplica",IF(AND(MONTH(Tabla2[[#This Row],[FECHA CESE/BAJA]])=MONTH(TODAY()-30),YEAR(Tabla2[[#This Row],[FECHA CESE/BAJA]])=YEAR(TODAY())),MONTH(TODAY()-30)&amp;"-"&amp;YEAR(TODAY()),"Borrar")),"No aplica")</f>
        <v>No Aplica</v>
      </c>
      <c r="AD1600" t="str">
        <f>+IFERROR(IF(Tabla2[[#This Row],[FECHA INICIO DE LABORES EN OBRA]]="","No Aplica",IF(AND(MONTH(Tabla2[[#This Row],[FECHA INICIO DE LABORES EN OBRA]])=MONTH(TODAY()-30),YEAR(Tabla2[[#This Row],[FECHA INICIO DE LABORES EN OBRA]])=YEAR(TODAY())),MONTH(TODAY()-30)&amp;"-"&amp;YEAR(TODAY()),"No Aplica")),"No Aplica")</f>
        <v>8-2023</v>
      </c>
    </row>
    <row r="1601" spans="1:30" x14ac:dyDescent="0.25">
      <c r="A1601" s="13">
        <v>20600172531</v>
      </c>
      <c r="B1601" s="15" t="s">
        <v>6616</v>
      </c>
      <c r="C1601" s="15" t="s">
        <v>6616</v>
      </c>
      <c r="D1601" s="15" t="s">
        <v>6761</v>
      </c>
      <c r="E1601" s="15" t="s">
        <v>6762</v>
      </c>
      <c r="F1601" s="39">
        <v>34852</v>
      </c>
      <c r="G1601" s="15">
        <v>1</v>
      </c>
      <c r="H1601" s="15" t="s">
        <v>6763</v>
      </c>
      <c r="I1601" s="15" t="s">
        <v>6617</v>
      </c>
      <c r="J1601" s="15" t="s">
        <v>6764</v>
      </c>
      <c r="K1601" s="15" t="s">
        <v>2200</v>
      </c>
      <c r="L1601" s="40" t="s">
        <v>5</v>
      </c>
      <c r="M1601" s="39"/>
      <c r="N1601" s="41" t="s">
        <v>2063</v>
      </c>
      <c r="O1601" s="39">
        <v>45078</v>
      </c>
      <c r="P1601" s="40">
        <v>1</v>
      </c>
      <c r="Q1601" s="40">
        <v>4</v>
      </c>
      <c r="R1601" s="40" t="str">
        <f>IFERROR(VLOOKUP(Tabla2[[#This Row],[CONTRATISTA PRNCIPAL]],Hoja1!$L$5:$M$9,2,FALSE),"CJV")</f>
        <v>CJV</v>
      </c>
      <c r="S1601" s="40" t="str">
        <f>IF(Tabla2[[#This Row],[EMPRESA]]=Tabla2[[#This Row],[CONTRATISTA PRNCIPAL]],"Principal","Secundaria")</f>
        <v>Principal</v>
      </c>
      <c r="T1601" s="42">
        <f>IFERROR(1/COUNTIF(Tabla2[CONTRATISTA PRNCIPAL],Tabla2[[#This Row],[CONTRATISTA PRNCIPAL]]),0)</f>
        <v>0.01282051282051282</v>
      </c>
      <c r="U1601" s="43">
        <f>IF(((TODAY()-Tabla2[[#This Row],[FECHA NACIMIENTO]])/365)&lt;18,"Corregir", IF(((TODAY()-Tabla2[[#This Row],[FECHA NACIMIENTO]])/365)&gt;80, "Corregir",ROUNDDOWN(((TODAY()-Tabla2[[#This Row],[FECHA NACIMIENTO]])/365),0)))</f>
        <v>28</v>
      </c>
      <c r="V16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01" s="44" t="str">
        <f>+IF(Tabla2[[#This Row],[Edad]]="Corregir","Corregir","Ok")</f>
        <v>Ok</v>
      </c>
      <c r="X1601" s="42" t="str">
        <f>+IFERROR(VLOOKUP(Tabla2[[#This Row],[DISTRITO SEGÚN DNI]],Hoja1!$A$2:$B$32,2,FALSE),"No")</f>
        <v>No</v>
      </c>
      <c r="Y1601" s="42" t="str">
        <f>IF(OR(LOWER(Tabla2[[#This Row],[GENERO]])="masculino", LOWER(Tabla2[[#This Row],[GENERO]])="femenino"),"OK","Corregir")</f>
        <v>OK</v>
      </c>
      <c r="Z1601" s="42" t="str">
        <f>+IF(Tabla2[[#This Row],[Nro. DNI / CE]]="","Corregir",IF(LEN(Tabla2[[#This Row],[Nro. DNI / CE]])&gt;=8,"OK","Corregir"))</f>
        <v>OK</v>
      </c>
      <c r="AA1601" s="42">
        <f>COUNTIF(Tabla2[APELLIDOS Y NOMBRES],Tabla2[[#This Row],[APELLIDOS Y NOMBRES]])</f>
        <v>1</v>
      </c>
      <c r="AB1601" s="42">
        <f>IF(Tabla2[[#This Row],[Trabajador]]&gt;1,1/Tabla2[[#This Row],[Trabajador]],Tabla2[[#This Row],[Trabajador]])</f>
        <v>1</v>
      </c>
      <c r="AC1601" t="str">
        <f>+IFERROR(IF(Tabla2[[#This Row],[FECHA CESE/BAJA]]="","No Aplica",IF(AND(MONTH(Tabla2[[#This Row],[FECHA CESE/BAJA]])=MONTH(TODAY()-30),YEAR(Tabla2[[#This Row],[FECHA CESE/BAJA]])=YEAR(TODAY())),MONTH(TODAY()-30)&amp;"-"&amp;YEAR(TODAY()),"Borrar")),"No aplica")</f>
        <v>No Aplica</v>
      </c>
      <c r="AD1601" t="str">
        <f>+IFERROR(IF(Tabla2[[#This Row],[FECHA INICIO DE LABORES EN OBRA]]="","No Aplica",IF(AND(MONTH(Tabla2[[#This Row],[FECHA INICIO DE LABORES EN OBRA]])=MONTH(TODAY()-30),YEAR(Tabla2[[#This Row],[FECHA INICIO DE LABORES EN OBRA]])=YEAR(TODAY())),MONTH(TODAY()-30)&amp;"-"&amp;YEAR(TODAY()),"No Aplica")),"No Aplica")</f>
        <v>No Aplica</v>
      </c>
    </row>
    <row r="1602" spans="1:30" x14ac:dyDescent="0.25">
      <c r="A1602" s="13">
        <v>20600172531</v>
      </c>
      <c r="B1602" s="15" t="s">
        <v>6616</v>
      </c>
      <c r="C1602" s="15" t="s">
        <v>6616</v>
      </c>
      <c r="D1602" s="15" t="s">
        <v>6765</v>
      </c>
      <c r="E1602" s="15" t="s">
        <v>6766</v>
      </c>
      <c r="F1602" s="39">
        <v>29285</v>
      </c>
      <c r="G1602" s="15">
        <v>2</v>
      </c>
      <c r="H1602" s="15" t="s">
        <v>2751</v>
      </c>
      <c r="I1602" s="15" t="s">
        <v>6617</v>
      </c>
      <c r="J1602" s="15" t="s">
        <v>6767</v>
      </c>
      <c r="K1602" s="15" t="s">
        <v>6768</v>
      </c>
      <c r="L1602" s="40" t="s">
        <v>6</v>
      </c>
      <c r="M1602" s="39"/>
      <c r="N1602" s="41" t="s">
        <v>2063</v>
      </c>
      <c r="O1602" s="39">
        <v>45089</v>
      </c>
      <c r="P1602" s="40">
        <v>1</v>
      </c>
      <c r="Q1602" s="40">
        <v>4</v>
      </c>
      <c r="R1602" s="40" t="str">
        <f>IFERROR(VLOOKUP(Tabla2[[#This Row],[CONTRATISTA PRNCIPAL]],Hoja1!$L$5:$M$9,2,FALSE),"CJV")</f>
        <v>CJV</v>
      </c>
      <c r="S1602" s="40" t="str">
        <f>IF(Tabla2[[#This Row],[EMPRESA]]=Tabla2[[#This Row],[CONTRATISTA PRNCIPAL]],"Principal","Secundaria")</f>
        <v>Principal</v>
      </c>
      <c r="T1602" s="42">
        <f>IFERROR(1/COUNTIF(Tabla2[CONTRATISTA PRNCIPAL],Tabla2[[#This Row],[CONTRATISTA PRNCIPAL]]),0)</f>
        <v>0.01282051282051282</v>
      </c>
      <c r="U1602" s="43">
        <f>IF(((TODAY()-Tabla2[[#This Row],[FECHA NACIMIENTO]])/365)&lt;18,"Corregir", IF(((TODAY()-Tabla2[[#This Row],[FECHA NACIMIENTO]])/365)&gt;80, "Corregir",ROUNDDOWN(((TODAY()-Tabla2[[#This Row],[FECHA NACIMIENTO]])/365),0)))</f>
        <v>43</v>
      </c>
      <c r="V16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02" s="44" t="str">
        <f>+IF(Tabla2[[#This Row],[Edad]]="Corregir","Corregir","Ok")</f>
        <v>Ok</v>
      </c>
      <c r="X1602" s="42" t="str">
        <f>+IFERROR(VLOOKUP(Tabla2[[#This Row],[DISTRITO SEGÚN DNI]],Hoja1!$A$2:$B$32,2,FALSE),"No")</f>
        <v>No</v>
      </c>
      <c r="Y1602" s="42" t="str">
        <f>IF(OR(LOWER(Tabla2[[#This Row],[GENERO]])="masculino", LOWER(Tabla2[[#This Row],[GENERO]])="femenino"),"OK","Corregir")</f>
        <v>OK</v>
      </c>
      <c r="Z1602" s="42" t="str">
        <f>+IF(Tabla2[[#This Row],[Nro. DNI / CE]]="","Corregir",IF(LEN(Tabla2[[#This Row],[Nro. DNI / CE]])&gt;=8,"OK","Corregir"))</f>
        <v>OK</v>
      </c>
      <c r="AA1602" s="42">
        <f>COUNTIF(Tabla2[APELLIDOS Y NOMBRES],Tabla2[[#This Row],[APELLIDOS Y NOMBRES]])</f>
        <v>1</v>
      </c>
      <c r="AB1602" s="42">
        <f>IF(Tabla2[[#This Row],[Trabajador]]&gt;1,1/Tabla2[[#This Row],[Trabajador]],Tabla2[[#This Row],[Trabajador]])</f>
        <v>1</v>
      </c>
      <c r="AC1602" t="str">
        <f>+IFERROR(IF(Tabla2[[#This Row],[FECHA CESE/BAJA]]="","No Aplica",IF(AND(MONTH(Tabla2[[#This Row],[FECHA CESE/BAJA]])=MONTH(TODAY()-30),YEAR(Tabla2[[#This Row],[FECHA CESE/BAJA]])=YEAR(TODAY())),MONTH(TODAY()-30)&amp;"-"&amp;YEAR(TODAY()),"Borrar")),"No aplica")</f>
        <v>No Aplica</v>
      </c>
      <c r="AD1602" t="str">
        <f>+IFERROR(IF(Tabla2[[#This Row],[FECHA INICIO DE LABORES EN OBRA]]="","No Aplica",IF(AND(MONTH(Tabla2[[#This Row],[FECHA INICIO DE LABORES EN OBRA]])=MONTH(TODAY()-30),YEAR(Tabla2[[#This Row],[FECHA INICIO DE LABORES EN OBRA]])=YEAR(TODAY())),MONTH(TODAY()-30)&amp;"-"&amp;YEAR(TODAY()),"No Aplica")),"No Aplica")</f>
        <v>No Aplica</v>
      </c>
    </row>
    <row r="1603" spans="1:30" x14ac:dyDescent="0.25">
      <c r="A1603" s="13">
        <v>20600172531</v>
      </c>
      <c r="B1603" s="15" t="s">
        <v>6616</v>
      </c>
      <c r="C1603" s="15" t="s">
        <v>6616</v>
      </c>
      <c r="D1603" s="15" t="s">
        <v>6769</v>
      </c>
      <c r="E1603" s="15" t="s">
        <v>6770</v>
      </c>
      <c r="F1603" s="39">
        <v>34622</v>
      </c>
      <c r="G1603" s="15">
        <v>2</v>
      </c>
      <c r="H1603" s="15" t="s">
        <v>2751</v>
      </c>
      <c r="I1603" s="15" t="s">
        <v>6617</v>
      </c>
      <c r="J1603" s="15" t="s">
        <v>6771</v>
      </c>
      <c r="K1603" s="15" t="s">
        <v>2200</v>
      </c>
      <c r="L1603" s="40" t="s">
        <v>6</v>
      </c>
      <c r="M1603" s="39"/>
      <c r="N1603" s="41" t="s">
        <v>2063</v>
      </c>
      <c r="O1603" s="39">
        <v>45089</v>
      </c>
      <c r="P1603" s="40">
        <v>1</v>
      </c>
      <c r="Q1603" s="40">
        <v>4</v>
      </c>
      <c r="R1603" s="40" t="str">
        <f>IFERROR(VLOOKUP(Tabla2[[#This Row],[CONTRATISTA PRNCIPAL]],Hoja1!$L$5:$M$9,2,FALSE),"CJV")</f>
        <v>CJV</v>
      </c>
      <c r="S1603" s="40" t="str">
        <f>IF(Tabla2[[#This Row],[EMPRESA]]=Tabla2[[#This Row],[CONTRATISTA PRNCIPAL]],"Principal","Secundaria")</f>
        <v>Principal</v>
      </c>
      <c r="T1603" s="42">
        <f>IFERROR(1/COUNTIF(Tabla2[CONTRATISTA PRNCIPAL],Tabla2[[#This Row],[CONTRATISTA PRNCIPAL]]),0)</f>
        <v>0.01282051282051282</v>
      </c>
      <c r="U1603" s="43">
        <f>IF(((TODAY()-Tabla2[[#This Row],[FECHA NACIMIENTO]])/365)&lt;18,"Corregir", IF(((TODAY()-Tabla2[[#This Row],[FECHA NACIMIENTO]])/365)&gt;80, "Corregir",ROUNDDOWN(((TODAY()-Tabla2[[#This Row],[FECHA NACIMIENTO]])/365),0)))</f>
        <v>28</v>
      </c>
      <c r="V16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03" s="44" t="str">
        <f>+IF(Tabla2[[#This Row],[Edad]]="Corregir","Corregir","Ok")</f>
        <v>Ok</v>
      </c>
      <c r="X1603" s="42" t="str">
        <f>+IFERROR(VLOOKUP(Tabla2[[#This Row],[DISTRITO SEGÚN DNI]],Hoja1!$A$2:$B$32,2,FALSE),"No")</f>
        <v>No</v>
      </c>
      <c r="Y1603" s="42" t="str">
        <f>IF(OR(LOWER(Tabla2[[#This Row],[GENERO]])="masculino", LOWER(Tabla2[[#This Row],[GENERO]])="femenino"),"OK","Corregir")</f>
        <v>OK</v>
      </c>
      <c r="Z1603" s="42" t="str">
        <f>+IF(Tabla2[[#This Row],[Nro. DNI / CE]]="","Corregir",IF(LEN(Tabla2[[#This Row],[Nro. DNI / CE]])&gt;=8,"OK","Corregir"))</f>
        <v>OK</v>
      </c>
      <c r="AA1603" s="42">
        <f>COUNTIF(Tabla2[APELLIDOS Y NOMBRES],Tabla2[[#This Row],[APELLIDOS Y NOMBRES]])</f>
        <v>1</v>
      </c>
      <c r="AB1603" s="42">
        <f>IF(Tabla2[[#This Row],[Trabajador]]&gt;1,1/Tabla2[[#This Row],[Trabajador]],Tabla2[[#This Row],[Trabajador]])</f>
        <v>1</v>
      </c>
      <c r="AC1603" t="str">
        <f>+IFERROR(IF(Tabla2[[#This Row],[FECHA CESE/BAJA]]="","No Aplica",IF(AND(MONTH(Tabla2[[#This Row],[FECHA CESE/BAJA]])=MONTH(TODAY()-30),YEAR(Tabla2[[#This Row],[FECHA CESE/BAJA]])=YEAR(TODAY())),MONTH(TODAY()-30)&amp;"-"&amp;YEAR(TODAY()),"Borrar")),"No aplica")</f>
        <v>No Aplica</v>
      </c>
      <c r="AD1603" t="str">
        <f>+IFERROR(IF(Tabla2[[#This Row],[FECHA INICIO DE LABORES EN OBRA]]="","No Aplica",IF(AND(MONTH(Tabla2[[#This Row],[FECHA INICIO DE LABORES EN OBRA]])=MONTH(TODAY()-30),YEAR(Tabla2[[#This Row],[FECHA INICIO DE LABORES EN OBRA]])=YEAR(TODAY())),MONTH(TODAY()-30)&amp;"-"&amp;YEAR(TODAY()),"No Aplica")),"No Aplica")</f>
        <v>No Aplica</v>
      </c>
    </row>
    <row r="1604" spans="1:30" x14ac:dyDescent="0.25">
      <c r="A1604" s="13">
        <v>20600172531</v>
      </c>
      <c r="B1604" s="15" t="s">
        <v>6616</v>
      </c>
      <c r="C1604" s="15" t="s">
        <v>6616</v>
      </c>
      <c r="D1604" s="15" t="s">
        <v>6772</v>
      </c>
      <c r="E1604" s="15" t="s">
        <v>6773</v>
      </c>
      <c r="F1604" s="39">
        <v>33067</v>
      </c>
      <c r="G1604" s="15">
        <v>1</v>
      </c>
      <c r="H1604" s="15" t="s">
        <v>2281</v>
      </c>
      <c r="I1604" s="15" t="s">
        <v>6617</v>
      </c>
      <c r="J1604" s="15" t="s">
        <v>6774</v>
      </c>
      <c r="K1604" s="15" t="s">
        <v>6775</v>
      </c>
      <c r="L1604" s="40" t="s">
        <v>6</v>
      </c>
      <c r="M1604" s="39"/>
      <c r="N1604" s="41" t="s">
        <v>2310</v>
      </c>
      <c r="O1604" s="39">
        <v>45096</v>
      </c>
      <c r="P1604" s="40">
        <v>1</v>
      </c>
      <c r="Q1604" s="40">
        <v>2</v>
      </c>
      <c r="R1604" s="40" t="str">
        <f>IFERROR(VLOOKUP(Tabla2[[#This Row],[CONTRATISTA PRNCIPAL]],Hoja1!$L$5:$M$9,2,FALSE),"CJV")</f>
        <v>CJV</v>
      </c>
      <c r="S1604" s="40" t="str">
        <f>IF(Tabla2[[#This Row],[EMPRESA]]=Tabla2[[#This Row],[CONTRATISTA PRNCIPAL]],"Principal","Secundaria")</f>
        <v>Principal</v>
      </c>
      <c r="T1604" s="42">
        <f>IFERROR(1/COUNTIF(Tabla2[CONTRATISTA PRNCIPAL],Tabla2[[#This Row],[CONTRATISTA PRNCIPAL]]),0)</f>
        <v>0.01282051282051282</v>
      </c>
      <c r="U1604" s="43">
        <f>IF(((TODAY()-Tabla2[[#This Row],[FECHA NACIMIENTO]])/365)&lt;18,"Corregir", IF(((TODAY()-Tabla2[[#This Row],[FECHA NACIMIENTO]])/365)&gt;80, "Corregir",ROUNDDOWN(((TODAY()-Tabla2[[#This Row],[FECHA NACIMIENTO]])/365),0)))</f>
        <v>33</v>
      </c>
      <c r="V16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04" s="44" t="str">
        <f>+IF(Tabla2[[#This Row],[Edad]]="Corregir","Corregir","Ok")</f>
        <v>Ok</v>
      </c>
      <c r="X1604" s="42" t="str">
        <f>+IFERROR(VLOOKUP(Tabla2[[#This Row],[DISTRITO SEGÚN DNI]],Hoja1!$A$2:$B$32,2,FALSE),"No")</f>
        <v>No</v>
      </c>
      <c r="Y1604" s="42" t="str">
        <f>IF(OR(LOWER(Tabla2[[#This Row],[GENERO]])="masculino", LOWER(Tabla2[[#This Row],[GENERO]])="femenino"),"OK","Corregir")</f>
        <v>OK</v>
      </c>
      <c r="Z1604" s="42" t="str">
        <f>+IF(Tabla2[[#This Row],[Nro. DNI / CE]]="","Corregir",IF(LEN(Tabla2[[#This Row],[Nro. DNI / CE]])&gt;=8,"OK","Corregir"))</f>
        <v>OK</v>
      </c>
      <c r="AA1604" s="42">
        <f>COUNTIF(Tabla2[APELLIDOS Y NOMBRES],Tabla2[[#This Row],[APELLIDOS Y NOMBRES]])</f>
        <v>1</v>
      </c>
      <c r="AB1604" s="42">
        <f>IF(Tabla2[[#This Row],[Trabajador]]&gt;1,1/Tabla2[[#This Row],[Trabajador]],Tabla2[[#This Row],[Trabajador]])</f>
        <v>1</v>
      </c>
      <c r="AC1604" t="str">
        <f>+IFERROR(IF(Tabla2[[#This Row],[FECHA CESE/BAJA]]="","No Aplica",IF(AND(MONTH(Tabla2[[#This Row],[FECHA CESE/BAJA]])=MONTH(TODAY()-30),YEAR(Tabla2[[#This Row],[FECHA CESE/BAJA]])=YEAR(TODAY())),MONTH(TODAY()-30)&amp;"-"&amp;YEAR(TODAY()),"Borrar")),"No aplica")</f>
        <v>No Aplica</v>
      </c>
      <c r="AD1604" t="str">
        <f>+IFERROR(IF(Tabla2[[#This Row],[FECHA INICIO DE LABORES EN OBRA]]="","No Aplica",IF(AND(MONTH(Tabla2[[#This Row],[FECHA INICIO DE LABORES EN OBRA]])=MONTH(TODAY()-30),YEAR(Tabla2[[#This Row],[FECHA INICIO DE LABORES EN OBRA]])=YEAR(TODAY())),MONTH(TODAY()-30)&amp;"-"&amp;YEAR(TODAY()),"No Aplica")),"No Aplica")</f>
        <v>No Aplica</v>
      </c>
    </row>
    <row r="1605" spans="1:30" x14ac:dyDescent="0.25">
      <c r="A1605" s="13">
        <v>20600172531</v>
      </c>
      <c r="B1605" s="15" t="s">
        <v>6616</v>
      </c>
      <c r="C1605" s="15" t="s">
        <v>6616</v>
      </c>
      <c r="D1605" s="15" t="s">
        <v>6776</v>
      </c>
      <c r="E1605" s="15" t="s">
        <v>6777</v>
      </c>
      <c r="F1605" s="39">
        <v>23163</v>
      </c>
      <c r="G1605" s="15">
        <v>2</v>
      </c>
      <c r="H1605" s="15" t="s">
        <v>2751</v>
      </c>
      <c r="I1605" s="15" t="s">
        <v>6617</v>
      </c>
      <c r="J1605" s="15" t="s">
        <v>6778</v>
      </c>
      <c r="K1605" s="15" t="s">
        <v>2190</v>
      </c>
      <c r="L1605" s="40" t="s">
        <v>6</v>
      </c>
      <c r="M1605" s="39"/>
      <c r="N1605" s="41" t="s">
        <v>2063</v>
      </c>
      <c r="O1605" s="39">
        <v>45099</v>
      </c>
      <c r="P1605" s="40">
        <v>1</v>
      </c>
      <c r="Q1605" s="40">
        <v>2</v>
      </c>
      <c r="R1605" s="40" t="str">
        <f>IFERROR(VLOOKUP(Tabla2[[#This Row],[CONTRATISTA PRNCIPAL]],Hoja1!$L$5:$M$9,2,FALSE),"CJV")</f>
        <v>CJV</v>
      </c>
      <c r="S1605" s="40" t="str">
        <f>IF(Tabla2[[#This Row],[EMPRESA]]=Tabla2[[#This Row],[CONTRATISTA PRNCIPAL]],"Principal","Secundaria")</f>
        <v>Principal</v>
      </c>
      <c r="T1605" s="42">
        <f>IFERROR(1/COUNTIF(Tabla2[CONTRATISTA PRNCIPAL],Tabla2[[#This Row],[CONTRATISTA PRNCIPAL]]),0)</f>
        <v>0.01282051282051282</v>
      </c>
      <c r="U1605" s="43">
        <f>IF(((TODAY()-Tabla2[[#This Row],[FECHA NACIMIENTO]])/365)&lt;18,"Corregir", IF(((TODAY()-Tabla2[[#This Row],[FECHA NACIMIENTO]])/365)&gt;80, "Corregir",ROUNDDOWN(((TODAY()-Tabla2[[#This Row],[FECHA NACIMIENTO]])/365),0)))</f>
        <v>60</v>
      </c>
      <c r="V16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605" s="44" t="str">
        <f>+IF(Tabla2[[#This Row],[Edad]]="Corregir","Corregir","Ok")</f>
        <v>Ok</v>
      </c>
      <c r="X1605" s="42" t="str">
        <f>+IFERROR(VLOOKUP(Tabla2[[#This Row],[DISTRITO SEGÚN DNI]],Hoja1!$A$2:$B$32,2,FALSE),"No")</f>
        <v>No</v>
      </c>
      <c r="Y1605" s="42" t="str">
        <f>IF(OR(LOWER(Tabla2[[#This Row],[GENERO]])="masculino", LOWER(Tabla2[[#This Row],[GENERO]])="femenino"),"OK","Corregir")</f>
        <v>OK</v>
      </c>
      <c r="Z1605" s="42" t="str">
        <f>+IF(Tabla2[[#This Row],[Nro. DNI / CE]]="","Corregir",IF(LEN(Tabla2[[#This Row],[Nro. DNI / CE]])&gt;=8,"OK","Corregir"))</f>
        <v>OK</v>
      </c>
      <c r="AA1605" s="42">
        <f>COUNTIF(Tabla2[APELLIDOS Y NOMBRES],Tabla2[[#This Row],[APELLIDOS Y NOMBRES]])</f>
        <v>1</v>
      </c>
      <c r="AB1605" s="42">
        <f>IF(Tabla2[[#This Row],[Trabajador]]&gt;1,1/Tabla2[[#This Row],[Trabajador]],Tabla2[[#This Row],[Trabajador]])</f>
        <v>1</v>
      </c>
      <c r="AC1605" t="str">
        <f>+IFERROR(IF(Tabla2[[#This Row],[FECHA CESE/BAJA]]="","No Aplica",IF(AND(MONTH(Tabla2[[#This Row],[FECHA CESE/BAJA]])=MONTH(TODAY()-30),YEAR(Tabla2[[#This Row],[FECHA CESE/BAJA]])=YEAR(TODAY())),MONTH(TODAY()-30)&amp;"-"&amp;YEAR(TODAY()),"Borrar")),"No aplica")</f>
        <v>No Aplica</v>
      </c>
      <c r="AD1605" t="str">
        <f>+IFERROR(IF(Tabla2[[#This Row],[FECHA INICIO DE LABORES EN OBRA]]="","No Aplica",IF(AND(MONTH(Tabla2[[#This Row],[FECHA INICIO DE LABORES EN OBRA]])=MONTH(TODAY()-30),YEAR(Tabla2[[#This Row],[FECHA INICIO DE LABORES EN OBRA]])=YEAR(TODAY())),MONTH(TODAY()-30)&amp;"-"&amp;YEAR(TODAY()),"No Aplica")),"No Aplica")</f>
        <v>No Aplica</v>
      </c>
    </row>
    <row r="1606" spans="1:30" x14ac:dyDescent="0.25">
      <c r="A1606" s="13">
        <v>20600172531</v>
      </c>
      <c r="B1606" s="15" t="s">
        <v>6616</v>
      </c>
      <c r="C1606" s="15" t="s">
        <v>6616</v>
      </c>
      <c r="D1606" s="15">
        <v>46137013</v>
      </c>
      <c r="E1606" s="15" t="s">
        <v>1661</v>
      </c>
      <c r="F1606" s="39">
        <v>31313</v>
      </c>
      <c r="G1606" s="15">
        <v>2</v>
      </c>
      <c r="H1606" s="15" t="s">
        <v>2746</v>
      </c>
      <c r="I1606" s="15" t="s">
        <v>6617</v>
      </c>
      <c r="J1606" s="15" t="s">
        <v>6779</v>
      </c>
      <c r="K1606" s="15" t="s">
        <v>2031</v>
      </c>
      <c r="L1606" s="40" t="s">
        <v>6</v>
      </c>
      <c r="M1606" s="39"/>
      <c r="N1606" s="41" t="s">
        <v>2063</v>
      </c>
      <c r="O1606" s="39">
        <v>45141</v>
      </c>
      <c r="P1606" s="40">
        <v>1</v>
      </c>
      <c r="Q1606" s="40">
        <v>4</v>
      </c>
      <c r="R1606" s="40" t="str">
        <f>IFERROR(VLOOKUP(Tabla2[[#This Row],[CONTRATISTA PRNCIPAL]],Hoja1!$L$5:$M$9,2,FALSE),"CJV")</f>
        <v>CJV</v>
      </c>
      <c r="S1606" s="40" t="str">
        <f>IF(Tabla2[[#This Row],[EMPRESA]]=Tabla2[[#This Row],[CONTRATISTA PRNCIPAL]],"Principal","Secundaria")</f>
        <v>Principal</v>
      </c>
      <c r="T1606" s="42">
        <f>IFERROR(1/COUNTIF(Tabla2[CONTRATISTA PRNCIPAL],Tabla2[[#This Row],[CONTRATISTA PRNCIPAL]]),0)</f>
        <v>0.01282051282051282</v>
      </c>
      <c r="U1606" s="43">
        <f>IF(((TODAY()-Tabla2[[#This Row],[FECHA NACIMIENTO]])/365)&lt;18,"Corregir", IF(((TODAY()-Tabla2[[#This Row],[FECHA NACIMIENTO]])/365)&gt;80, "Corregir",ROUNDDOWN(((TODAY()-Tabla2[[#This Row],[FECHA NACIMIENTO]])/365),0)))</f>
        <v>38</v>
      </c>
      <c r="V16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06" s="44" t="str">
        <f>+IF(Tabla2[[#This Row],[Edad]]="Corregir","Corregir","Ok")</f>
        <v>Ok</v>
      </c>
      <c r="X1606" s="42" t="str">
        <f>+IFERROR(VLOOKUP(Tabla2[[#This Row],[DISTRITO SEGÚN DNI]],Hoja1!$A$2:$B$32,2,FALSE),"No")</f>
        <v>CALLAO</v>
      </c>
      <c r="Y1606" s="42" t="str">
        <f>IF(OR(LOWER(Tabla2[[#This Row],[GENERO]])="masculino", LOWER(Tabla2[[#This Row],[GENERO]])="femenino"),"OK","Corregir")</f>
        <v>OK</v>
      </c>
      <c r="Z1606" s="42" t="str">
        <f>+IF(Tabla2[[#This Row],[Nro. DNI / CE]]="","Corregir",IF(LEN(Tabla2[[#This Row],[Nro. DNI / CE]])&gt;=8,"OK","Corregir"))</f>
        <v>OK</v>
      </c>
      <c r="AA1606" s="42">
        <f>COUNTIF(Tabla2[APELLIDOS Y NOMBRES],Tabla2[[#This Row],[APELLIDOS Y NOMBRES]])</f>
        <v>1</v>
      </c>
      <c r="AB1606" s="42">
        <f>IF(Tabla2[[#This Row],[Trabajador]]&gt;1,1/Tabla2[[#This Row],[Trabajador]],Tabla2[[#This Row],[Trabajador]])</f>
        <v>1</v>
      </c>
      <c r="AC1606" t="str">
        <f>+IFERROR(IF(Tabla2[[#This Row],[FECHA CESE/BAJA]]="","No Aplica",IF(AND(MONTH(Tabla2[[#This Row],[FECHA CESE/BAJA]])=MONTH(TODAY()-30),YEAR(Tabla2[[#This Row],[FECHA CESE/BAJA]])=YEAR(TODAY())),MONTH(TODAY()-30)&amp;"-"&amp;YEAR(TODAY()),"Borrar")),"No aplica")</f>
        <v>No Aplica</v>
      </c>
      <c r="AD1606" t="str">
        <f>+IFERROR(IF(Tabla2[[#This Row],[FECHA INICIO DE LABORES EN OBRA]]="","No Aplica",IF(AND(MONTH(Tabla2[[#This Row],[FECHA INICIO DE LABORES EN OBRA]])=MONTH(TODAY()-30),YEAR(Tabla2[[#This Row],[FECHA INICIO DE LABORES EN OBRA]])=YEAR(TODAY())),MONTH(TODAY()-30)&amp;"-"&amp;YEAR(TODAY()),"No Aplica")),"No Aplica")</f>
        <v>8-2023</v>
      </c>
    </row>
    <row r="1607" spans="1:30" x14ac:dyDescent="0.25">
      <c r="A1607" s="13">
        <v>20600172531</v>
      </c>
      <c r="B1607" s="15" t="s">
        <v>6616</v>
      </c>
      <c r="C1607" s="15" t="s">
        <v>6616</v>
      </c>
      <c r="D1607" s="15">
        <v>43008673</v>
      </c>
      <c r="E1607" s="15" t="s">
        <v>6780</v>
      </c>
      <c r="F1607" s="39">
        <v>31224</v>
      </c>
      <c r="G1607" s="15">
        <v>2</v>
      </c>
      <c r="H1607" s="15" t="s">
        <v>2192</v>
      </c>
      <c r="I1607" s="15" t="s">
        <v>6617</v>
      </c>
      <c r="J1607" s="15" t="s">
        <v>6781</v>
      </c>
      <c r="K1607" s="15" t="s">
        <v>6782</v>
      </c>
      <c r="L1607" s="40" t="s">
        <v>6</v>
      </c>
      <c r="M1607" s="39"/>
      <c r="N1607" s="41" t="s">
        <v>2063</v>
      </c>
      <c r="O1607" s="39">
        <v>45145</v>
      </c>
      <c r="P1607" s="40">
        <v>1</v>
      </c>
      <c r="Q1607" s="40">
        <v>4</v>
      </c>
      <c r="R1607" s="40" t="str">
        <f>IFERROR(VLOOKUP(Tabla2[[#This Row],[CONTRATISTA PRNCIPAL]],Hoja1!$L$5:$M$9,2,FALSE),"CJV")</f>
        <v>CJV</v>
      </c>
      <c r="S1607" s="40" t="str">
        <f>IF(Tabla2[[#This Row],[EMPRESA]]=Tabla2[[#This Row],[CONTRATISTA PRNCIPAL]],"Principal","Secundaria")</f>
        <v>Principal</v>
      </c>
      <c r="T1607" s="42">
        <f>IFERROR(1/COUNTIF(Tabla2[CONTRATISTA PRNCIPAL],Tabla2[[#This Row],[CONTRATISTA PRNCIPAL]]),0)</f>
        <v>0.01282051282051282</v>
      </c>
      <c r="U1607" s="43">
        <f>IF(((TODAY()-Tabla2[[#This Row],[FECHA NACIMIENTO]])/365)&lt;18,"Corregir", IF(((TODAY()-Tabla2[[#This Row],[FECHA NACIMIENTO]])/365)&gt;80, "Corregir",ROUNDDOWN(((TODAY()-Tabla2[[#This Row],[FECHA NACIMIENTO]])/365),0)))</f>
        <v>38</v>
      </c>
      <c r="V16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07" s="44" t="str">
        <f>+IF(Tabla2[[#This Row],[Edad]]="Corregir","Corregir","Ok")</f>
        <v>Ok</v>
      </c>
      <c r="X1607" s="42" t="str">
        <f>+IFERROR(VLOOKUP(Tabla2[[#This Row],[DISTRITO SEGÚN DNI]],Hoja1!$A$2:$B$32,2,FALSE),"No")</f>
        <v>No</v>
      </c>
      <c r="Y1607" s="42" t="str">
        <f>IF(OR(LOWER(Tabla2[[#This Row],[GENERO]])="masculino", LOWER(Tabla2[[#This Row],[GENERO]])="femenino"),"OK","Corregir")</f>
        <v>OK</v>
      </c>
      <c r="Z1607" s="42" t="str">
        <f>+IF(Tabla2[[#This Row],[Nro. DNI / CE]]="","Corregir",IF(LEN(Tabla2[[#This Row],[Nro. DNI / CE]])&gt;=8,"OK","Corregir"))</f>
        <v>OK</v>
      </c>
      <c r="AA1607" s="42">
        <f>COUNTIF(Tabla2[APELLIDOS Y NOMBRES],Tabla2[[#This Row],[APELLIDOS Y NOMBRES]])</f>
        <v>2</v>
      </c>
      <c r="AB1607" s="42">
        <f>IF(Tabla2[[#This Row],[Trabajador]]&gt;1,1/Tabla2[[#This Row],[Trabajador]],Tabla2[[#This Row],[Trabajador]])</f>
        <v>0.5</v>
      </c>
      <c r="AC1607" t="str">
        <f>+IFERROR(IF(Tabla2[[#This Row],[FECHA CESE/BAJA]]="","No Aplica",IF(AND(MONTH(Tabla2[[#This Row],[FECHA CESE/BAJA]])=MONTH(TODAY()-30),YEAR(Tabla2[[#This Row],[FECHA CESE/BAJA]])=YEAR(TODAY())),MONTH(TODAY()-30)&amp;"-"&amp;YEAR(TODAY()),"Borrar")),"No aplica")</f>
        <v>No Aplica</v>
      </c>
      <c r="AD1607" t="str">
        <f>+IFERROR(IF(Tabla2[[#This Row],[FECHA INICIO DE LABORES EN OBRA]]="","No Aplica",IF(AND(MONTH(Tabla2[[#This Row],[FECHA INICIO DE LABORES EN OBRA]])=MONTH(TODAY()-30),YEAR(Tabla2[[#This Row],[FECHA INICIO DE LABORES EN OBRA]])=YEAR(TODAY())),MONTH(TODAY()-30)&amp;"-"&amp;YEAR(TODAY()),"No Aplica")),"No Aplica")</f>
        <v>8-2023</v>
      </c>
    </row>
    <row r="1608" spans="1:30" x14ac:dyDescent="0.25">
      <c r="A1608" s="13">
        <v>20600172531</v>
      </c>
      <c r="B1608" s="15" t="s">
        <v>6616</v>
      </c>
      <c r="C1608" s="15" t="s">
        <v>6616</v>
      </c>
      <c r="D1608" s="15">
        <v>75589626</v>
      </c>
      <c r="E1608" s="15" t="s">
        <v>6783</v>
      </c>
      <c r="F1608" s="39">
        <v>35792</v>
      </c>
      <c r="G1608" s="15">
        <v>2</v>
      </c>
      <c r="H1608" s="15" t="s">
        <v>2751</v>
      </c>
      <c r="I1608" s="15" t="s">
        <v>6617</v>
      </c>
      <c r="J1608" s="15" t="s">
        <v>6784</v>
      </c>
      <c r="K1608" s="15" t="s">
        <v>6785</v>
      </c>
      <c r="L1608" s="40" t="s">
        <v>6</v>
      </c>
      <c r="M1608" s="39"/>
      <c r="N1608" s="41" t="s">
        <v>2063</v>
      </c>
      <c r="O1608" s="39">
        <v>45145</v>
      </c>
      <c r="P1608" s="40">
        <v>1</v>
      </c>
      <c r="Q1608" s="40">
        <v>4</v>
      </c>
      <c r="R1608" s="40" t="str">
        <f>IFERROR(VLOOKUP(Tabla2[[#This Row],[CONTRATISTA PRNCIPAL]],Hoja1!$L$5:$M$9,2,FALSE),"CJV")</f>
        <v>CJV</v>
      </c>
      <c r="S1608" s="40" t="str">
        <f>IF(Tabla2[[#This Row],[EMPRESA]]=Tabla2[[#This Row],[CONTRATISTA PRNCIPAL]],"Principal","Secundaria")</f>
        <v>Principal</v>
      </c>
      <c r="T1608" s="42">
        <f>IFERROR(1/COUNTIF(Tabla2[CONTRATISTA PRNCIPAL],Tabla2[[#This Row],[CONTRATISTA PRNCIPAL]]),0)</f>
        <v>0.01282051282051282</v>
      </c>
      <c r="U1608" s="43">
        <f>IF(((TODAY()-Tabla2[[#This Row],[FECHA NACIMIENTO]])/365)&lt;18,"Corregir", IF(((TODAY()-Tabla2[[#This Row],[FECHA NACIMIENTO]])/365)&gt;80, "Corregir",ROUNDDOWN(((TODAY()-Tabla2[[#This Row],[FECHA NACIMIENTO]])/365),0)))</f>
        <v>25</v>
      </c>
      <c r="V16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08" s="44" t="str">
        <f>+IF(Tabla2[[#This Row],[Edad]]="Corregir","Corregir","Ok")</f>
        <v>Ok</v>
      </c>
      <c r="X1608" s="42" t="str">
        <f>+IFERROR(VLOOKUP(Tabla2[[#This Row],[DISTRITO SEGÚN DNI]],Hoja1!$A$2:$B$32,2,FALSE),"No")</f>
        <v>No</v>
      </c>
      <c r="Y1608" s="42" t="str">
        <f>IF(OR(LOWER(Tabla2[[#This Row],[GENERO]])="masculino", LOWER(Tabla2[[#This Row],[GENERO]])="femenino"),"OK","Corregir")</f>
        <v>OK</v>
      </c>
      <c r="Z1608" s="42" t="str">
        <f>+IF(Tabla2[[#This Row],[Nro. DNI / CE]]="","Corregir",IF(LEN(Tabla2[[#This Row],[Nro. DNI / CE]])&gt;=8,"OK","Corregir"))</f>
        <v>OK</v>
      </c>
      <c r="AA1608" s="42">
        <f>COUNTIF(Tabla2[APELLIDOS Y NOMBRES],Tabla2[[#This Row],[APELLIDOS Y NOMBRES]])</f>
        <v>1</v>
      </c>
      <c r="AB1608" s="42">
        <f>IF(Tabla2[[#This Row],[Trabajador]]&gt;1,1/Tabla2[[#This Row],[Trabajador]],Tabla2[[#This Row],[Trabajador]])</f>
        <v>1</v>
      </c>
      <c r="AC1608" t="str">
        <f>+IFERROR(IF(Tabla2[[#This Row],[FECHA CESE/BAJA]]="","No Aplica",IF(AND(MONTH(Tabla2[[#This Row],[FECHA CESE/BAJA]])=MONTH(TODAY()-30),YEAR(Tabla2[[#This Row],[FECHA CESE/BAJA]])=YEAR(TODAY())),MONTH(TODAY()-30)&amp;"-"&amp;YEAR(TODAY()),"Borrar")),"No aplica")</f>
        <v>No Aplica</v>
      </c>
      <c r="AD1608" t="str">
        <f>+IFERROR(IF(Tabla2[[#This Row],[FECHA INICIO DE LABORES EN OBRA]]="","No Aplica",IF(AND(MONTH(Tabla2[[#This Row],[FECHA INICIO DE LABORES EN OBRA]])=MONTH(TODAY()-30),YEAR(Tabla2[[#This Row],[FECHA INICIO DE LABORES EN OBRA]])=YEAR(TODAY())),MONTH(TODAY()-30)&amp;"-"&amp;YEAR(TODAY()),"No Aplica")),"No Aplica")</f>
        <v>8-2023</v>
      </c>
    </row>
    <row r="1609" spans="1:30" x14ac:dyDescent="0.25">
      <c r="A1609" s="13">
        <v>20600172531</v>
      </c>
      <c r="B1609" s="15" t="s">
        <v>6616</v>
      </c>
      <c r="C1609" s="15" t="s">
        <v>6616</v>
      </c>
      <c r="D1609" s="15" t="s">
        <v>6786</v>
      </c>
      <c r="E1609" s="15" t="s">
        <v>6787</v>
      </c>
      <c r="F1609" s="39">
        <v>29848</v>
      </c>
      <c r="G1609" s="15">
        <v>1</v>
      </c>
      <c r="H1609" s="15" t="s">
        <v>2281</v>
      </c>
      <c r="I1609" s="15" t="s">
        <v>6788</v>
      </c>
      <c r="J1609" s="15" t="s">
        <v>6789</v>
      </c>
      <c r="K1609" s="15" t="s">
        <v>3569</v>
      </c>
      <c r="L1609" s="40" t="s">
        <v>6</v>
      </c>
      <c r="M1609" s="39"/>
      <c r="N1609" s="41" t="s">
        <v>2063</v>
      </c>
      <c r="O1609" s="39">
        <v>45166</v>
      </c>
      <c r="P1609" s="40">
        <v>1</v>
      </c>
      <c r="Q1609" s="40">
        <v>4</v>
      </c>
      <c r="R1609" s="40" t="str">
        <f>IFERROR(VLOOKUP(Tabla2[[#This Row],[CONTRATISTA PRNCIPAL]],Hoja1!$L$5:$M$9,2,FALSE),"CJV")</f>
        <v>CJV</v>
      </c>
      <c r="S1609" s="40" t="str">
        <f>IF(Tabla2[[#This Row],[EMPRESA]]=Tabla2[[#This Row],[CONTRATISTA PRNCIPAL]],"Principal","Secundaria")</f>
        <v>Principal</v>
      </c>
      <c r="T1609" s="42">
        <f>IFERROR(1/COUNTIF(Tabla2[CONTRATISTA PRNCIPAL],Tabla2[[#This Row],[CONTRATISTA PRNCIPAL]]),0)</f>
        <v>0.01282051282051282</v>
      </c>
      <c r="U1609" s="43">
        <f>IF(((TODAY()-Tabla2[[#This Row],[FECHA NACIMIENTO]])/365)&lt;18,"Corregir", IF(((TODAY()-Tabla2[[#This Row],[FECHA NACIMIENTO]])/365)&gt;80, "Corregir",ROUNDDOWN(((TODAY()-Tabla2[[#This Row],[FECHA NACIMIENTO]])/365),0)))</f>
        <v>42</v>
      </c>
      <c r="V16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09" s="44" t="str">
        <f>+IF(Tabla2[[#This Row],[Edad]]="Corregir","Corregir","Ok")</f>
        <v>Ok</v>
      </c>
      <c r="X1609" s="42" t="str">
        <f>+IFERROR(VLOOKUP(Tabla2[[#This Row],[DISTRITO SEGÚN DNI]],Hoja1!$A$2:$B$32,2,FALSE),"No")</f>
        <v>No</v>
      </c>
      <c r="Y1609" s="42" t="str">
        <f>IF(OR(LOWER(Tabla2[[#This Row],[GENERO]])="masculino", LOWER(Tabla2[[#This Row],[GENERO]])="femenino"),"OK","Corregir")</f>
        <v>OK</v>
      </c>
      <c r="Z1609" s="42" t="str">
        <f>+IF(Tabla2[[#This Row],[Nro. DNI / CE]]="","Corregir",IF(LEN(Tabla2[[#This Row],[Nro. DNI / CE]])&gt;=8,"OK","Corregir"))</f>
        <v>OK</v>
      </c>
      <c r="AA1609" s="42">
        <f>COUNTIF(Tabla2[APELLIDOS Y NOMBRES],Tabla2[[#This Row],[APELLIDOS Y NOMBRES]])</f>
        <v>1</v>
      </c>
      <c r="AB1609" s="42">
        <f>IF(Tabla2[[#This Row],[Trabajador]]&gt;1,1/Tabla2[[#This Row],[Trabajador]],Tabla2[[#This Row],[Trabajador]])</f>
        <v>1</v>
      </c>
      <c r="AC1609" t="str">
        <f>+IFERROR(IF(Tabla2[[#This Row],[FECHA CESE/BAJA]]="","No Aplica",IF(AND(MONTH(Tabla2[[#This Row],[FECHA CESE/BAJA]])=MONTH(TODAY()-30),YEAR(Tabla2[[#This Row],[FECHA CESE/BAJA]])=YEAR(TODAY())),MONTH(TODAY()-30)&amp;"-"&amp;YEAR(TODAY()),"Borrar")),"No aplica")</f>
        <v>No Aplica</v>
      </c>
      <c r="AD1609" t="str">
        <f>+IFERROR(IF(Tabla2[[#This Row],[FECHA INICIO DE LABORES EN OBRA]]="","No Aplica",IF(AND(MONTH(Tabla2[[#This Row],[FECHA INICIO DE LABORES EN OBRA]])=MONTH(TODAY()-30),YEAR(Tabla2[[#This Row],[FECHA INICIO DE LABORES EN OBRA]])=YEAR(TODAY())),MONTH(TODAY()-30)&amp;"-"&amp;YEAR(TODAY()),"No Aplica")),"No Aplica")</f>
        <v>8-2023</v>
      </c>
    </row>
    <row r="1610" spans="1:30" x14ac:dyDescent="0.25">
      <c r="A1610" s="13">
        <v>20563150808</v>
      </c>
      <c r="B1610" s="15" t="s">
        <v>6790</v>
      </c>
      <c r="C1610" s="15" t="s">
        <v>6616</v>
      </c>
      <c r="D1610" s="15" t="s">
        <v>6791</v>
      </c>
      <c r="E1610" s="15" t="s">
        <v>6792</v>
      </c>
      <c r="F1610" s="39">
        <v>30065</v>
      </c>
      <c r="G1610" s="15">
        <v>1</v>
      </c>
      <c r="H1610" s="15" t="s">
        <v>6793</v>
      </c>
      <c r="I1610" s="15" t="s">
        <v>6617</v>
      </c>
      <c r="J1610" s="15" t="s">
        <v>6794</v>
      </c>
      <c r="K1610" s="15" t="s">
        <v>2272</v>
      </c>
      <c r="L1610" s="40" t="s">
        <v>6</v>
      </c>
      <c r="M1610" s="39"/>
      <c r="N1610" s="41" t="s">
        <v>2063</v>
      </c>
      <c r="O1610" s="39">
        <v>43891</v>
      </c>
      <c r="P1610" s="40">
        <v>1</v>
      </c>
      <c r="Q1610" s="40">
        <v>2</v>
      </c>
      <c r="R1610" s="40" t="str">
        <f>IFERROR(VLOOKUP(Tabla2[[#This Row],[CONTRATISTA PRNCIPAL]],Hoja1!$L$5:$M$9,2,FALSE),"CJV")</f>
        <v>CJV</v>
      </c>
      <c r="S1610" s="40" t="str">
        <f>IF(Tabla2[[#This Row],[EMPRESA]]=Tabla2[[#This Row],[CONTRATISTA PRNCIPAL]],"Principal","Secundaria")</f>
        <v>Secundaria</v>
      </c>
      <c r="T1610" s="42">
        <f>IFERROR(1/COUNTIF(Tabla2[CONTRATISTA PRNCIPAL],Tabla2[[#This Row],[CONTRATISTA PRNCIPAL]]),0)</f>
        <v>0.01282051282051282</v>
      </c>
      <c r="U1610" s="43">
        <f>IF(((TODAY()-Tabla2[[#This Row],[FECHA NACIMIENTO]])/365)&lt;18,"Corregir", IF(((TODAY()-Tabla2[[#This Row],[FECHA NACIMIENTO]])/365)&gt;80, "Corregir",ROUNDDOWN(((TODAY()-Tabla2[[#This Row],[FECHA NACIMIENTO]])/365),0)))</f>
        <v>41</v>
      </c>
      <c r="V16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10" s="44" t="str">
        <f>+IF(Tabla2[[#This Row],[Edad]]="Corregir","Corregir","Ok")</f>
        <v>Ok</v>
      </c>
      <c r="X1610" s="42" t="str">
        <f>+IFERROR(VLOOKUP(Tabla2[[#This Row],[DISTRITO SEGÚN DNI]],Hoja1!$A$2:$B$32,2,FALSE),"No")</f>
        <v>No</v>
      </c>
      <c r="Y1610" s="42" t="str">
        <f>IF(OR(LOWER(Tabla2[[#This Row],[GENERO]])="masculino", LOWER(Tabla2[[#This Row],[GENERO]])="femenino"),"OK","Corregir")</f>
        <v>OK</v>
      </c>
      <c r="Z1610" s="42" t="str">
        <f>+IF(Tabla2[[#This Row],[Nro. DNI / CE]]="","Corregir",IF(LEN(Tabla2[[#This Row],[Nro. DNI / CE]])&gt;=8,"OK","Corregir"))</f>
        <v>OK</v>
      </c>
      <c r="AA1610" s="42">
        <f>COUNTIF(Tabla2[APELLIDOS Y NOMBRES],Tabla2[[#This Row],[APELLIDOS Y NOMBRES]])</f>
        <v>1</v>
      </c>
      <c r="AB1610" s="42">
        <f>IF(Tabla2[[#This Row],[Trabajador]]&gt;1,1/Tabla2[[#This Row],[Trabajador]],Tabla2[[#This Row],[Trabajador]])</f>
        <v>1</v>
      </c>
      <c r="AC1610" t="str">
        <f>+IFERROR(IF(Tabla2[[#This Row],[FECHA CESE/BAJA]]="","No Aplica",IF(AND(MONTH(Tabla2[[#This Row],[FECHA CESE/BAJA]])=MONTH(TODAY()-30),YEAR(Tabla2[[#This Row],[FECHA CESE/BAJA]])=YEAR(TODAY())),MONTH(TODAY()-30)&amp;"-"&amp;YEAR(TODAY()),"Borrar")),"No aplica")</f>
        <v>No Aplica</v>
      </c>
      <c r="AD1610" t="str">
        <f>+IFERROR(IF(Tabla2[[#This Row],[FECHA INICIO DE LABORES EN OBRA]]="","No Aplica",IF(AND(MONTH(Tabla2[[#This Row],[FECHA INICIO DE LABORES EN OBRA]])=MONTH(TODAY()-30),YEAR(Tabla2[[#This Row],[FECHA INICIO DE LABORES EN OBRA]])=YEAR(TODAY())),MONTH(TODAY()-30)&amp;"-"&amp;YEAR(TODAY()),"No Aplica")),"No Aplica")</f>
        <v>No Aplica</v>
      </c>
    </row>
    <row r="1611" spans="1:30" x14ac:dyDescent="0.25">
      <c r="A1611" s="13">
        <v>20562668871</v>
      </c>
      <c r="B1611" s="15" t="s">
        <v>6795</v>
      </c>
      <c r="C1611" s="15" t="s">
        <v>6616</v>
      </c>
      <c r="D1611" s="15">
        <v>44168160</v>
      </c>
      <c r="E1611" s="15" t="s">
        <v>6796</v>
      </c>
      <c r="F1611" s="39">
        <v>31872</v>
      </c>
      <c r="G1611" s="15">
        <v>1</v>
      </c>
      <c r="H1611" s="15" t="s">
        <v>6797</v>
      </c>
      <c r="I1611" s="15" t="s">
        <v>6617</v>
      </c>
      <c r="J1611" s="15" t="s">
        <v>6798</v>
      </c>
      <c r="K1611" s="15" t="s">
        <v>2418</v>
      </c>
      <c r="L1611" s="40" t="s">
        <v>6</v>
      </c>
      <c r="M1611" s="39"/>
      <c r="N1611" s="41" t="s">
        <v>2063</v>
      </c>
      <c r="O1611" s="39">
        <v>45117</v>
      </c>
      <c r="P1611" s="40">
        <v>1</v>
      </c>
      <c r="Q1611" s="40">
        <v>4</v>
      </c>
      <c r="R1611" s="40" t="str">
        <f>IFERROR(VLOOKUP(Tabla2[[#This Row],[CONTRATISTA PRNCIPAL]],Hoja1!$L$5:$M$9,2,FALSE),"CJV")</f>
        <v>CJV</v>
      </c>
      <c r="S1611" s="40" t="str">
        <f>IF(Tabla2[[#This Row],[EMPRESA]]=Tabla2[[#This Row],[CONTRATISTA PRNCIPAL]],"Principal","Secundaria")</f>
        <v>Secundaria</v>
      </c>
      <c r="T1611" s="42">
        <f>IFERROR(1/COUNTIF(Tabla2[CONTRATISTA PRNCIPAL],Tabla2[[#This Row],[CONTRATISTA PRNCIPAL]]),0)</f>
        <v>0.01282051282051282</v>
      </c>
      <c r="U1611" s="43">
        <f>IF(((TODAY()-Tabla2[[#This Row],[FECHA NACIMIENTO]])/365)&lt;18,"Corregir", IF(((TODAY()-Tabla2[[#This Row],[FECHA NACIMIENTO]])/365)&gt;80, "Corregir",ROUNDDOWN(((TODAY()-Tabla2[[#This Row],[FECHA NACIMIENTO]])/365),0)))</f>
        <v>36</v>
      </c>
      <c r="V16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11" s="44" t="str">
        <f>+IF(Tabla2[[#This Row],[Edad]]="Corregir","Corregir","Ok")</f>
        <v>Ok</v>
      </c>
      <c r="X1611" s="42" t="str">
        <f>+IFERROR(VLOOKUP(Tabla2[[#This Row],[DISTRITO SEGÚN DNI]],Hoja1!$A$2:$B$32,2,FALSE),"No")</f>
        <v>No</v>
      </c>
      <c r="Y1611" s="42" t="str">
        <f>IF(OR(LOWER(Tabla2[[#This Row],[GENERO]])="masculino", LOWER(Tabla2[[#This Row],[GENERO]])="femenino"),"OK","Corregir")</f>
        <v>OK</v>
      </c>
      <c r="Z1611" s="42" t="str">
        <f>+IF(Tabla2[[#This Row],[Nro. DNI / CE]]="","Corregir",IF(LEN(Tabla2[[#This Row],[Nro. DNI / CE]])&gt;=8,"OK","Corregir"))</f>
        <v>OK</v>
      </c>
      <c r="AA1611" s="42">
        <f>COUNTIF(Tabla2[APELLIDOS Y NOMBRES],Tabla2[[#This Row],[APELLIDOS Y NOMBRES]])</f>
        <v>1</v>
      </c>
      <c r="AB1611" s="42">
        <f>IF(Tabla2[[#This Row],[Trabajador]]&gt;1,1/Tabla2[[#This Row],[Trabajador]],Tabla2[[#This Row],[Trabajador]])</f>
        <v>1</v>
      </c>
      <c r="AC1611" t="str">
        <f>+IFERROR(IF(Tabla2[[#This Row],[FECHA CESE/BAJA]]="","No Aplica",IF(AND(MONTH(Tabla2[[#This Row],[FECHA CESE/BAJA]])=MONTH(TODAY()-30),YEAR(Tabla2[[#This Row],[FECHA CESE/BAJA]])=YEAR(TODAY())),MONTH(TODAY()-30)&amp;"-"&amp;YEAR(TODAY()),"Borrar")),"No aplica")</f>
        <v>No Aplica</v>
      </c>
      <c r="AD1611" t="str">
        <f>+IFERROR(IF(Tabla2[[#This Row],[FECHA INICIO DE LABORES EN OBRA]]="","No Aplica",IF(AND(MONTH(Tabla2[[#This Row],[FECHA INICIO DE LABORES EN OBRA]])=MONTH(TODAY()-30),YEAR(Tabla2[[#This Row],[FECHA INICIO DE LABORES EN OBRA]])=YEAR(TODAY())),MONTH(TODAY()-30)&amp;"-"&amp;YEAR(TODAY()),"No Aplica")),"No Aplica")</f>
        <v>No Aplica</v>
      </c>
    </row>
    <row r="1612" spans="1:30" x14ac:dyDescent="0.25">
      <c r="A1612" s="13">
        <v>20562668871</v>
      </c>
      <c r="B1612" s="15" t="s">
        <v>6795</v>
      </c>
      <c r="C1612" s="15" t="s">
        <v>6616</v>
      </c>
      <c r="D1612" s="15">
        <v>42354739</v>
      </c>
      <c r="E1612" s="15" t="s">
        <v>6799</v>
      </c>
      <c r="F1612" s="39">
        <v>30809</v>
      </c>
      <c r="G1612" s="15">
        <v>1</v>
      </c>
      <c r="H1612" s="15" t="s">
        <v>6797</v>
      </c>
      <c r="I1612" s="15" t="s">
        <v>6617</v>
      </c>
      <c r="J1612" s="15" t="s">
        <v>6800</v>
      </c>
      <c r="K1612" s="15" t="s">
        <v>2182</v>
      </c>
      <c r="L1612" s="40" t="s">
        <v>6</v>
      </c>
      <c r="M1612" s="39"/>
      <c r="N1612" s="41" t="s">
        <v>2063</v>
      </c>
      <c r="O1612" s="39">
        <v>45121</v>
      </c>
      <c r="P1612" s="40">
        <v>1</v>
      </c>
      <c r="Q1612" s="40">
        <v>4</v>
      </c>
      <c r="R1612" s="40" t="str">
        <f>IFERROR(VLOOKUP(Tabla2[[#This Row],[CONTRATISTA PRNCIPAL]],Hoja1!$L$5:$M$9,2,FALSE),"CJV")</f>
        <v>CJV</v>
      </c>
      <c r="S1612" s="40" t="str">
        <f>IF(Tabla2[[#This Row],[EMPRESA]]=Tabla2[[#This Row],[CONTRATISTA PRNCIPAL]],"Principal","Secundaria")</f>
        <v>Secundaria</v>
      </c>
      <c r="T1612" s="42">
        <f>IFERROR(1/COUNTIF(Tabla2[CONTRATISTA PRNCIPAL],Tabla2[[#This Row],[CONTRATISTA PRNCIPAL]]),0)</f>
        <v>0.01282051282051282</v>
      </c>
      <c r="U1612" s="43">
        <f>IF(((TODAY()-Tabla2[[#This Row],[FECHA NACIMIENTO]])/365)&lt;18,"Corregir", IF(((TODAY()-Tabla2[[#This Row],[FECHA NACIMIENTO]])/365)&gt;80, "Corregir",ROUNDDOWN(((TODAY()-Tabla2[[#This Row],[FECHA NACIMIENTO]])/365),0)))</f>
        <v>39</v>
      </c>
      <c r="V16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12" s="44" t="str">
        <f>+IF(Tabla2[[#This Row],[Edad]]="Corregir","Corregir","Ok")</f>
        <v>Ok</v>
      </c>
      <c r="X1612" s="42" t="str">
        <f>+IFERROR(VLOOKUP(Tabla2[[#This Row],[DISTRITO SEGÚN DNI]],Hoja1!$A$2:$B$32,2,FALSE),"No")</f>
        <v>No</v>
      </c>
      <c r="Y1612" s="42" t="str">
        <f>IF(OR(LOWER(Tabla2[[#This Row],[GENERO]])="masculino", LOWER(Tabla2[[#This Row],[GENERO]])="femenino"),"OK","Corregir")</f>
        <v>OK</v>
      </c>
      <c r="Z1612" s="42" t="str">
        <f>+IF(Tabla2[[#This Row],[Nro. DNI / CE]]="","Corregir",IF(LEN(Tabla2[[#This Row],[Nro. DNI / CE]])&gt;=8,"OK","Corregir"))</f>
        <v>OK</v>
      </c>
      <c r="AA1612" s="42">
        <f>COUNTIF(Tabla2[APELLIDOS Y NOMBRES],Tabla2[[#This Row],[APELLIDOS Y NOMBRES]])</f>
        <v>1</v>
      </c>
      <c r="AB1612" s="42">
        <f>IF(Tabla2[[#This Row],[Trabajador]]&gt;1,1/Tabla2[[#This Row],[Trabajador]],Tabla2[[#This Row],[Trabajador]])</f>
        <v>1</v>
      </c>
      <c r="AC1612" t="str">
        <f>+IFERROR(IF(Tabla2[[#This Row],[FECHA CESE/BAJA]]="","No Aplica",IF(AND(MONTH(Tabla2[[#This Row],[FECHA CESE/BAJA]])=MONTH(TODAY()-30),YEAR(Tabla2[[#This Row],[FECHA CESE/BAJA]])=YEAR(TODAY())),MONTH(TODAY()-30)&amp;"-"&amp;YEAR(TODAY()),"Borrar")),"No aplica")</f>
        <v>No Aplica</v>
      </c>
      <c r="AD1612" t="str">
        <f>+IFERROR(IF(Tabla2[[#This Row],[FECHA INICIO DE LABORES EN OBRA]]="","No Aplica",IF(AND(MONTH(Tabla2[[#This Row],[FECHA INICIO DE LABORES EN OBRA]])=MONTH(TODAY()-30),YEAR(Tabla2[[#This Row],[FECHA INICIO DE LABORES EN OBRA]])=YEAR(TODAY())),MONTH(TODAY()-30)&amp;"-"&amp;YEAR(TODAY()),"No Aplica")),"No Aplica")</f>
        <v>No Aplica</v>
      </c>
    </row>
    <row r="1613" spans="1:30" x14ac:dyDescent="0.25">
      <c r="A1613" s="13">
        <v>20562668871</v>
      </c>
      <c r="B1613" s="15" t="s">
        <v>6795</v>
      </c>
      <c r="C1613" s="15" t="s">
        <v>6616</v>
      </c>
      <c r="D1613" s="15">
        <v>47290100</v>
      </c>
      <c r="E1613" s="15" t="s">
        <v>6801</v>
      </c>
      <c r="F1613" s="39">
        <v>33664</v>
      </c>
      <c r="G1613" s="15">
        <v>1</v>
      </c>
      <c r="H1613" s="15" t="s">
        <v>6797</v>
      </c>
      <c r="I1613" s="15" t="s">
        <v>6617</v>
      </c>
      <c r="J1613" s="15" t="s">
        <v>6802</v>
      </c>
      <c r="K1613" s="15" t="s">
        <v>3557</v>
      </c>
      <c r="L1613" s="40" t="s">
        <v>6</v>
      </c>
      <c r="M1613" s="39"/>
      <c r="N1613" s="41" t="s">
        <v>2063</v>
      </c>
      <c r="O1613" s="39">
        <v>45114</v>
      </c>
      <c r="P1613" s="40">
        <v>1</v>
      </c>
      <c r="Q1613" s="40">
        <v>4</v>
      </c>
      <c r="R1613" s="40" t="str">
        <f>IFERROR(VLOOKUP(Tabla2[[#This Row],[CONTRATISTA PRNCIPAL]],Hoja1!$L$5:$M$9,2,FALSE),"CJV")</f>
        <v>CJV</v>
      </c>
      <c r="S1613" s="40" t="str">
        <f>IF(Tabla2[[#This Row],[EMPRESA]]=Tabla2[[#This Row],[CONTRATISTA PRNCIPAL]],"Principal","Secundaria")</f>
        <v>Secundaria</v>
      </c>
      <c r="T1613" s="42">
        <f>IFERROR(1/COUNTIF(Tabla2[CONTRATISTA PRNCIPAL],Tabla2[[#This Row],[CONTRATISTA PRNCIPAL]]),0)</f>
        <v>0.01282051282051282</v>
      </c>
      <c r="U1613" s="43">
        <f>IF(((TODAY()-Tabla2[[#This Row],[FECHA NACIMIENTO]])/365)&lt;18,"Corregir", IF(((TODAY()-Tabla2[[#This Row],[FECHA NACIMIENTO]])/365)&gt;80, "Corregir",ROUNDDOWN(((TODAY()-Tabla2[[#This Row],[FECHA NACIMIENTO]])/365),0)))</f>
        <v>31</v>
      </c>
      <c r="V16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13" s="44" t="str">
        <f>+IF(Tabla2[[#This Row],[Edad]]="Corregir","Corregir","Ok")</f>
        <v>Ok</v>
      </c>
      <c r="X1613" s="42" t="str">
        <f>+IFERROR(VLOOKUP(Tabla2[[#This Row],[DISTRITO SEGÚN DNI]],Hoja1!$A$2:$B$32,2,FALSE),"No")</f>
        <v>No</v>
      </c>
      <c r="Y1613" s="42" t="str">
        <f>IF(OR(LOWER(Tabla2[[#This Row],[GENERO]])="masculino", LOWER(Tabla2[[#This Row],[GENERO]])="femenino"),"OK","Corregir")</f>
        <v>OK</v>
      </c>
      <c r="Z1613" s="42" t="str">
        <f>+IF(Tabla2[[#This Row],[Nro. DNI / CE]]="","Corregir",IF(LEN(Tabla2[[#This Row],[Nro. DNI / CE]])&gt;=8,"OK","Corregir"))</f>
        <v>OK</v>
      </c>
      <c r="AA1613" s="42">
        <f>COUNTIF(Tabla2[APELLIDOS Y NOMBRES],Tabla2[[#This Row],[APELLIDOS Y NOMBRES]])</f>
        <v>1</v>
      </c>
      <c r="AB1613" s="42">
        <f>IF(Tabla2[[#This Row],[Trabajador]]&gt;1,1/Tabla2[[#This Row],[Trabajador]],Tabla2[[#This Row],[Trabajador]])</f>
        <v>1</v>
      </c>
      <c r="AC1613" t="str">
        <f>+IFERROR(IF(Tabla2[[#This Row],[FECHA CESE/BAJA]]="","No Aplica",IF(AND(MONTH(Tabla2[[#This Row],[FECHA CESE/BAJA]])=MONTH(TODAY()-30),YEAR(Tabla2[[#This Row],[FECHA CESE/BAJA]])=YEAR(TODAY())),MONTH(TODAY()-30)&amp;"-"&amp;YEAR(TODAY()),"Borrar")),"No aplica")</f>
        <v>No Aplica</v>
      </c>
      <c r="AD1613" t="str">
        <f>+IFERROR(IF(Tabla2[[#This Row],[FECHA INICIO DE LABORES EN OBRA]]="","No Aplica",IF(AND(MONTH(Tabla2[[#This Row],[FECHA INICIO DE LABORES EN OBRA]])=MONTH(TODAY()-30),YEAR(Tabla2[[#This Row],[FECHA INICIO DE LABORES EN OBRA]])=YEAR(TODAY())),MONTH(TODAY()-30)&amp;"-"&amp;YEAR(TODAY()),"No Aplica")),"No Aplica")</f>
        <v>No Aplica</v>
      </c>
    </row>
    <row r="1614" spans="1:30" x14ac:dyDescent="0.25">
      <c r="A1614" s="13">
        <v>20562668871</v>
      </c>
      <c r="B1614" s="15" t="s">
        <v>6795</v>
      </c>
      <c r="C1614" s="15" t="s">
        <v>6616</v>
      </c>
      <c r="D1614" s="15">
        <v>70768112</v>
      </c>
      <c r="E1614" s="15" t="s">
        <v>6803</v>
      </c>
      <c r="F1614" s="39">
        <v>34053</v>
      </c>
      <c r="G1614" s="15">
        <v>1</v>
      </c>
      <c r="H1614" s="15" t="s">
        <v>6797</v>
      </c>
      <c r="I1614" s="15" t="s">
        <v>6617</v>
      </c>
      <c r="J1614" s="15" t="s">
        <v>6804</v>
      </c>
      <c r="K1614" s="15" t="s">
        <v>2418</v>
      </c>
      <c r="L1614" s="40" t="s">
        <v>6</v>
      </c>
      <c r="M1614" s="39"/>
      <c r="N1614" s="41" t="s">
        <v>2063</v>
      </c>
      <c r="O1614" s="39">
        <v>45118</v>
      </c>
      <c r="P1614" s="40">
        <v>1</v>
      </c>
      <c r="Q1614" s="40">
        <v>4</v>
      </c>
      <c r="R1614" s="40" t="str">
        <f>IFERROR(VLOOKUP(Tabla2[[#This Row],[CONTRATISTA PRNCIPAL]],Hoja1!$L$5:$M$9,2,FALSE),"CJV")</f>
        <v>CJV</v>
      </c>
      <c r="S1614" s="40" t="str">
        <f>IF(Tabla2[[#This Row],[EMPRESA]]=Tabla2[[#This Row],[CONTRATISTA PRNCIPAL]],"Principal","Secundaria")</f>
        <v>Secundaria</v>
      </c>
      <c r="T1614" s="42">
        <f>IFERROR(1/COUNTIF(Tabla2[CONTRATISTA PRNCIPAL],Tabla2[[#This Row],[CONTRATISTA PRNCIPAL]]),0)</f>
        <v>0.01282051282051282</v>
      </c>
      <c r="U1614" s="43">
        <f>IF(((TODAY()-Tabla2[[#This Row],[FECHA NACIMIENTO]])/365)&lt;18,"Corregir", IF(((TODAY()-Tabla2[[#This Row],[FECHA NACIMIENTO]])/365)&gt;80, "Corregir",ROUNDDOWN(((TODAY()-Tabla2[[#This Row],[FECHA NACIMIENTO]])/365),0)))</f>
        <v>30</v>
      </c>
      <c r="V16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14" s="44" t="str">
        <f>+IF(Tabla2[[#This Row],[Edad]]="Corregir","Corregir","Ok")</f>
        <v>Ok</v>
      </c>
      <c r="X1614" s="42" t="str">
        <f>+IFERROR(VLOOKUP(Tabla2[[#This Row],[DISTRITO SEGÚN DNI]],Hoja1!$A$2:$B$32,2,FALSE),"No")</f>
        <v>No</v>
      </c>
      <c r="Y1614" s="42" t="str">
        <f>IF(OR(LOWER(Tabla2[[#This Row],[GENERO]])="masculino", LOWER(Tabla2[[#This Row],[GENERO]])="femenino"),"OK","Corregir")</f>
        <v>OK</v>
      </c>
      <c r="Z1614" s="42" t="str">
        <f>+IF(Tabla2[[#This Row],[Nro. DNI / CE]]="","Corregir",IF(LEN(Tabla2[[#This Row],[Nro. DNI / CE]])&gt;=8,"OK","Corregir"))</f>
        <v>OK</v>
      </c>
      <c r="AA1614" s="42">
        <f>COUNTIF(Tabla2[APELLIDOS Y NOMBRES],Tabla2[[#This Row],[APELLIDOS Y NOMBRES]])</f>
        <v>1</v>
      </c>
      <c r="AB1614" s="42">
        <f>IF(Tabla2[[#This Row],[Trabajador]]&gt;1,1/Tabla2[[#This Row],[Trabajador]],Tabla2[[#This Row],[Trabajador]])</f>
        <v>1</v>
      </c>
      <c r="AC1614" t="str">
        <f>+IFERROR(IF(Tabla2[[#This Row],[FECHA CESE/BAJA]]="","No Aplica",IF(AND(MONTH(Tabla2[[#This Row],[FECHA CESE/BAJA]])=MONTH(TODAY()-30),YEAR(Tabla2[[#This Row],[FECHA CESE/BAJA]])=YEAR(TODAY())),MONTH(TODAY()-30)&amp;"-"&amp;YEAR(TODAY()),"Borrar")),"No aplica")</f>
        <v>No Aplica</v>
      </c>
      <c r="AD1614" t="str">
        <f>+IFERROR(IF(Tabla2[[#This Row],[FECHA INICIO DE LABORES EN OBRA]]="","No Aplica",IF(AND(MONTH(Tabla2[[#This Row],[FECHA INICIO DE LABORES EN OBRA]])=MONTH(TODAY()-30),YEAR(Tabla2[[#This Row],[FECHA INICIO DE LABORES EN OBRA]])=YEAR(TODAY())),MONTH(TODAY()-30)&amp;"-"&amp;YEAR(TODAY()),"No Aplica")),"No Aplica")</f>
        <v>No Aplica</v>
      </c>
    </row>
    <row r="1615" spans="1:30" x14ac:dyDescent="0.25">
      <c r="A1615" s="13">
        <v>20562668871</v>
      </c>
      <c r="B1615" s="15" t="s">
        <v>6795</v>
      </c>
      <c r="C1615" s="15" t="s">
        <v>6616</v>
      </c>
      <c r="D1615" s="15">
        <v>48493472</v>
      </c>
      <c r="E1615" s="15" t="s">
        <v>6805</v>
      </c>
      <c r="F1615" s="39">
        <v>34426</v>
      </c>
      <c r="G1615" s="15">
        <v>1</v>
      </c>
      <c r="H1615" s="15" t="s">
        <v>6797</v>
      </c>
      <c r="I1615" s="15" t="s">
        <v>6617</v>
      </c>
      <c r="J1615" s="15" t="s">
        <v>6806</v>
      </c>
      <c r="K1615" s="15" t="s">
        <v>2242</v>
      </c>
      <c r="L1615" s="40" t="s">
        <v>6</v>
      </c>
      <c r="M1615" s="39"/>
      <c r="N1615" s="41" t="s">
        <v>2063</v>
      </c>
      <c r="O1615" s="39">
        <v>45084</v>
      </c>
      <c r="P1615" s="40">
        <v>1</v>
      </c>
      <c r="Q1615" s="40">
        <v>4</v>
      </c>
      <c r="R1615" s="40" t="str">
        <f>IFERROR(VLOOKUP(Tabla2[[#This Row],[CONTRATISTA PRNCIPAL]],Hoja1!$L$5:$M$9,2,FALSE),"CJV")</f>
        <v>CJV</v>
      </c>
      <c r="S1615" s="40" t="str">
        <f>IF(Tabla2[[#This Row],[EMPRESA]]=Tabla2[[#This Row],[CONTRATISTA PRNCIPAL]],"Principal","Secundaria")</f>
        <v>Secundaria</v>
      </c>
      <c r="T1615" s="42">
        <f>IFERROR(1/COUNTIF(Tabla2[CONTRATISTA PRNCIPAL],Tabla2[[#This Row],[CONTRATISTA PRNCIPAL]]),0)</f>
        <v>0.01282051282051282</v>
      </c>
      <c r="U1615" s="43">
        <f>IF(((TODAY()-Tabla2[[#This Row],[FECHA NACIMIENTO]])/365)&lt;18,"Corregir", IF(((TODAY()-Tabla2[[#This Row],[FECHA NACIMIENTO]])/365)&gt;80, "Corregir",ROUNDDOWN(((TODAY()-Tabla2[[#This Row],[FECHA NACIMIENTO]])/365),0)))</f>
        <v>29</v>
      </c>
      <c r="V16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15" s="44" t="str">
        <f>+IF(Tabla2[[#This Row],[Edad]]="Corregir","Corregir","Ok")</f>
        <v>Ok</v>
      </c>
      <c r="X1615" s="42" t="str">
        <f>+IFERROR(VLOOKUP(Tabla2[[#This Row],[DISTRITO SEGÚN DNI]],Hoja1!$A$2:$B$32,2,FALSE),"No")</f>
        <v>No</v>
      </c>
      <c r="Y1615" s="42" t="str">
        <f>IF(OR(LOWER(Tabla2[[#This Row],[GENERO]])="masculino", LOWER(Tabla2[[#This Row],[GENERO]])="femenino"),"OK","Corregir")</f>
        <v>OK</v>
      </c>
      <c r="Z1615" s="42" t="str">
        <f>+IF(Tabla2[[#This Row],[Nro. DNI / CE]]="","Corregir",IF(LEN(Tabla2[[#This Row],[Nro. DNI / CE]])&gt;=8,"OK","Corregir"))</f>
        <v>OK</v>
      </c>
      <c r="AA1615" s="42">
        <f>COUNTIF(Tabla2[APELLIDOS Y NOMBRES],Tabla2[[#This Row],[APELLIDOS Y NOMBRES]])</f>
        <v>1</v>
      </c>
      <c r="AB1615" s="42">
        <f>IF(Tabla2[[#This Row],[Trabajador]]&gt;1,1/Tabla2[[#This Row],[Trabajador]],Tabla2[[#This Row],[Trabajador]])</f>
        <v>1</v>
      </c>
      <c r="AC1615" t="str">
        <f>+IFERROR(IF(Tabla2[[#This Row],[FECHA CESE/BAJA]]="","No Aplica",IF(AND(MONTH(Tabla2[[#This Row],[FECHA CESE/BAJA]])=MONTH(TODAY()-30),YEAR(Tabla2[[#This Row],[FECHA CESE/BAJA]])=YEAR(TODAY())),MONTH(TODAY()-30)&amp;"-"&amp;YEAR(TODAY()),"Borrar")),"No aplica")</f>
        <v>No Aplica</v>
      </c>
      <c r="AD1615" t="str">
        <f>+IFERROR(IF(Tabla2[[#This Row],[FECHA INICIO DE LABORES EN OBRA]]="","No Aplica",IF(AND(MONTH(Tabla2[[#This Row],[FECHA INICIO DE LABORES EN OBRA]])=MONTH(TODAY()-30),YEAR(Tabla2[[#This Row],[FECHA INICIO DE LABORES EN OBRA]])=YEAR(TODAY())),MONTH(TODAY()-30)&amp;"-"&amp;YEAR(TODAY()),"No Aplica")),"No Aplica")</f>
        <v>No Aplica</v>
      </c>
    </row>
    <row r="1616" spans="1:30" x14ac:dyDescent="0.25">
      <c r="A1616" s="13">
        <v>20562668871</v>
      </c>
      <c r="B1616" s="15" t="s">
        <v>6795</v>
      </c>
      <c r="C1616" s="15" t="s">
        <v>6616</v>
      </c>
      <c r="D1616" s="15">
        <v>43210363</v>
      </c>
      <c r="E1616" s="15" t="s">
        <v>1483</v>
      </c>
      <c r="F1616" s="39">
        <v>30808</v>
      </c>
      <c r="G1616" s="15">
        <v>1</v>
      </c>
      <c r="H1616" s="15" t="s">
        <v>6797</v>
      </c>
      <c r="I1616" s="15" t="s">
        <v>6617</v>
      </c>
      <c r="J1616" s="15" t="s">
        <v>6807</v>
      </c>
      <c r="K1616" s="15" t="s">
        <v>34</v>
      </c>
      <c r="L1616" s="40" t="s">
        <v>6</v>
      </c>
      <c r="M1616" s="39"/>
      <c r="N1616" s="41" t="s">
        <v>2063</v>
      </c>
      <c r="O1616" s="39">
        <v>45121</v>
      </c>
      <c r="P1616" s="40">
        <v>1</v>
      </c>
      <c r="Q1616" s="40">
        <v>4</v>
      </c>
      <c r="R1616" s="40" t="str">
        <f>IFERROR(VLOOKUP(Tabla2[[#This Row],[CONTRATISTA PRNCIPAL]],Hoja1!$L$5:$M$9,2,FALSE),"CJV")</f>
        <v>CJV</v>
      </c>
      <c r="S1616" s="40" t="str">
        <f>IF(Tabla2[[#This Row],[EMPRESA]]=Tabla2[[#This Row],[CONTRATISTA PRNCIPAL]],"Principal","Secundaria")</f>
        <v>Secundaria</v>
      </c>
      <c r="T1616" s="42">
        <f>IFERROR(1/COUNTIF(Tabla2[CONTRATISTA PRNCIPAL],Tabla2[[#This Row],[CONTRATISTA PRNCIPAL]]),0)</f>
        <v>0.01282051282051282</v>
      </c>
      <c r="U1616" s="43">
        <f>IF(((TODAY()-Tabla2[[#This Row],[FECHA NACIMIENTO]])/365)&lt;18,"Corregir", IF(((TODAY()-Tabla2[[#This Row],[FECHA NACIMIENTO]])/365)&gt;80, "Corregir",ROUNDDOWN(((TODAY()-Tabla2[[#This Row],[FECHA NACIMIENTO]])/365),0)))</f>
        <v>39</v>
      </c>
      <c r="V16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16" s="44" t="str">
        <f>+IF(Tabla2[[#This Row],[Edad]]="Corregir","Corregir","Ok")</f>
        <v>Ok</v>
      </c>
      <c r="X1616" s="42" t="str">
        <f>+IFERROR(VLOOKUP(Tabla2[[#This Row],[DISTRITO SEGÚN DNI]],Hoja1!$A$2:$B$32,2,FALSE),"No")</f>
        <v>SANTA ANITA</v>
      </c>
      <c r="Y1616" s="42" t="str">
        <f>IF(OR(LOWER(Tabla2[[#This Row],[GENERO]])="masculino", LOWER(Tabla2[[#This Row],[GENERO]])="femenino"),"OK","Corregir")</f>
        <v>OK</v>
      </c>
      <c r="Z1616" s="42" t="str">
        <f>+IF(Tabla2[[#This Row],[Nro. DNI / CE]]="","Corregir",IF(LEN(Tabla2[[#This Row],[Nro. DNI / CE]])&gt;=8,"OK","Corregir"))</f>
        <v>OK</v>
      </c>
      <c r="AA1616" s="42">
        <f>COUNTIF(Tabla2[APELLIDOS Y NOMBRES],Tabla2[[#This Row],[APELLIDOS Y NOMBRES]])</f>
        <v>1</v>
      </c>
      <c r="AB1616" s="42">
        <f>IF(Tabla2[[#This Row],[Trabajador]]&gt;1,1/Tabla2[[#This Row],[Trabajador]],Tabla2[[#This Row],[Trabajador]])</f>
        <v>1</v>
      </c>
      <c r="AC1616" t="str">
        <f>+IFERROR(IF(Tabla2[[#This Row],[FECHA CESE/BAJA]]="","No Aplica",IF(AND(MONTH(Tabla2[[#This Row],[FECHA CESE/BAJA]])=MONTH(TODAY()-30),YEAR(Tabla2[[#This Row],[FECHA CESE/BAJA]])=YEAR(TODAY())),MONTH(TODAY()-30)&amp;"-"&amp;YEAR(TODAY()),"Borrar")),"No aplica")</f>
        <v>No Aplica</v>
      </c>
      <c r="AD1616" t="str">
        <f>+IFERROR(IF(Tabla2[[#This Row],[FECHA INICIO DE LABORES EN OBRA]]="","No Aplica",IF(AND(MONTH(Tabla2[[#This Row],[FECHA INICIO DE LABORES EN OBRA]])=MONTH(TODAY()-30),YEAR(Tabla2[[#This Row],[FECHA INICIO DE LABORES EN OBRA]])=YEAR(TODAY())),MONTH(TODAY()-30)&amp;"-"&amp;YEAR(TODAY()),"No Aplica")),"No Aplica")</f>
        <v>No Aplica</v>
      </c>
    </row>
    <row r="1617" spans="1:30" x14ac:dyDescent="0.25">
      <c r="A1617" s="13">
        <v>20547787839</v>
      </c>
      <c r="B1617" s="15" t="s">
        <v>6808</v>
      </c>
      <c r="C1617" s="15" t="s">
        <v>6616</v>
      </c>
      <c r="D1617" s="15">
        <v>43737554</v>
      </c>
      <c r="E1617" s="15" t="s">
        <v>114</v>
      </c>
      <c r="F1617" s="39">
        <v>31644</v>
      </c>
      <c r="G1617" s="15">
        <v>2</v>
      </c>
      <c r="H1617" s="15" t="s">
        <v>3013</v>
      </c>
      <c r="I1617" s="15" t="s">
        <v>6617</v>
      </c>
      <c r="J1617" s="15" t="s">
        <v>6809</v>
      </c>
      <c r="K1617" s="15" t="s">
        <v>17</v>
      </c>
      <c r="L1617" s="40" t="s">
        <v>6</v>
      </c>
      <c r="M1617" s="39"/>
      <c r="N1617" s="41" t="s">
        <v>2063</v>
      </c>
      <c r="O1617" s="39">
        <v>44851</v>
      </c>
      <c r="P1617" s="40">
        <v>1</v>
      </c>
      <c r="Q1617" s="40">
        <v>4</v>
      </c>
      <c r="R1617" s="40" t="str">
        <f>IFERROR(VLOOKUP(Tabla2[[#This Row],[CONTRATISTA PRNCIPAL]],Hoja1!$L$5:$M$9,2,FALSE),"CJV")</f>
        <v>CJV</v>
      </c>
      <c r="S1617" s="40" t="str">
        <f>IF(Tabla2[[#This Row],[EMPRESA]]=Tabla2[[#This Row],[CONTRATISTA PRNCIPAL]],"Principal","Secundaria")</f>
        <v>Secundaria</v>
      </c>
      <c r="T1617" s="42">
        <f>IFERROR(1/COUNTIF(Tabla2[CONTRATISTA PRNCIPAL],Tabla2[[#This Row],[CONTRATISTA PRNCIPAL]]),0)</f>
        <v>0.01282051282051282</v>
      </c>
      <c r="U1617" s="43">
        <f>IF(((TODAY()-Tabla2[[#This Row],[FECHA NACIMIENTO]])/365)&lt;18,"Corregir", IF(((TODAY()-Tabla2[[#This Row],[FECHA NACIMIENTO]])/365)&gt;80, "Corregir",ROUNDDOWN(((TODAY()-Tabla2[[#This Row],[FECHA NACIMIENTO]])/365),0)))</f>
        <v>37</v>
      </c>
      <c r="V16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17" s="44" t="str">
        <f>+IF(Tabla2[[#This Row],[Edad]]="Corregir","Corregir","Ok")</f>
        <v>Ok</v>
      </c>
      <c r="X1617" s="42" t="str">
        <f>+IFERROR(VLOOKUP(Tabla2[[#This Row],[DISTRITO SEGÚN DNI]],Hoja1!$A$2:$B$32,2,FALSE),"No")</f>
        <v>ATE</v>
      </c>
      <c r="Y1617" s="42" t="str">
        <f>IF(OR(LOWER(Tabla2[[#This Row],[GENERO]])="masculino", LOWER(Tabla2[[#This Row],[GENERO]])="femenino"),"OK","Corregir")</f>
        <v>OK</v>
      </c>
      <c r="Z1617" s="42" t="str">
        <f>+IF(Tabla2[[#This Row],[Nro. DNI / CE]]="","Corregir",IF(LEN(Tabla2[[#This Row],[Nro. DNI / CE]])&gt;=8,"OK","Corregir"))</f>
        <v>OK</v>
      </c>
      <c r="AA1617" s="42">
        <f>COUNTIF(Tabla2[APELLIDOS Y NOMBRES],Tabla2[[#This Row],[APELLIDOS Y NOMBRES]])</f>
        <v>1</v>
      </c>
      <c r="AB1617" s="42">
        <f>IF(Tabla2[[#This Row],[Trabajador]]&gt;1,1/Tabla2[[#This Row],[Trabajador]],Tabla2[[#This Row],[Trabajador]])</f>
        <v>1</v>
      </c>
      <c r="AC1617" t="str">
        <f>+IFERROR(IF(Tabla2[[#This Row],[FECHA CESE/BAJA]]="","No Aplica",IF(AND(MONTH(Tabla2[[#This Row],[FECHA CESE/BAJA]])=MONTH(TODAY()-30),YEAR(Tabla2[[#This Row],[FECHA CESE/BAJA]])=YEAR(TODAY())),MONTH(TODAY()-30)&amp;"-"&amp;YEAR(TODAY()),"Borrar")),"No aplica")</f>
        <v>No Aplica</v>
      </c>
      <c r="AD1617" t="str">
        <f>+IFERROR(IF(Tabla2[[#This Row],[FECHA INICIO DE LABORES EN OBRA]]="","No Aplica",IF(AND(MONTH(Tabla2[[#This Row],[FECHA INICIO DE LABORES EN OBRA]])=MONTH(TODAY()-30),YEAR(Tabla2[[#This Row],[FECHA INICIO DE LABORES EN OBRA]])=YEAR(TODAY())),MONTH(TODAY()-30)&amp;"-"&amp;YEAR(TODAY()),"No Aplica")),"No Aplica")</f>
        <v>No Aplica</v>
      </c>
    </row>
    <row r="1618" spans="1:30" x14ac:dyDescent="0.25">
      <c r="A1618" s="13">
        <v>20547787839</v>
      </c>
      <c r="B1618" s="15" t="s">
        <v>6808</v>
      </c>
      <c r="C1618" s="15" t="s">
        <v>6616</v>
      </c>
      <c r="D1618" s="15" t="s">
        <v>6810</v>
      </c>
      <c r="E1618" s="15" t="s">
        <v>6811</v>
      </c>
      <c r="F1618" s="39">
        <v>30601</v>
      </c>
      <c r="G1618" s="15">
        <v>2</v>
      </c>
      <c r="H1618" s="15" t="s">
        <v>6812</v>
      </c>
      <c r="I1618" s="15" t="s">
        <v>6617</v>
      </c>
      <c r="J1618" s="15" t="s">
        <v>6813</v>
      </c>
      <c r="K1618" s="15" t="s">
        <v>2237</v>
      </c>
      <c r="L1618" s="40" t="s">
        <v>6</v>
      </c>
      <c r="M1618" s="39"/>
      <c r="N1618" s="41" t="s">
        <v>2063</v>
      </c>
      <c r="O1618" s="39">
        <v>44851</v>
      </c>
      <c r="P1618" s="40">
        <v>1</v>
      </c>
      <c r="Q1618" s="40">
        <v>4</v>
      </c>
      <c r="R1618" s="40" t="str">
        <f>IFERROR(VLOOKUP(Tabla2[[#This Row],[CONTRATISTA PRNCIPAL]],Hoja1!$L$5:$M$9,2,FALSE),"CJV")</f>
        <v>CJV</v>
      </c>
      <c r="S1618" s="40" t="str">
        <f>IF(Tabla2[[#This Row],[EMPRESA]]=Tabla2[[#This Row],[CONTRATISTA PRNCIPAL]],"Principal","Secundaria")</f>
        <v>Secundaria</v>
      </c>
      <c r="T1618" s="42">
        <f>IFERROR(1/COUNTIF(Tabla2[CONTRATISTA PRNCIPAL],Tabla2[[#This Row],[CONTRATISTA PRNCIPAL]]),0)</f>
        <v>0.01282051282051282</v>
      </c>
      <c r="U1618" s="43">
        <f>IF(((TODAY()-Tabla2[[#This Row],[FECHA NACIMIENTO]])/365)&lt;18,"Corregir", IF(((TODAY()-Tabla2[[#This Row],[FECHA NACIMIENTO]])/365)&gt;80, "Corregir",ROUNDDOWN(((TODAY()-Tabla2[[#This Row],[FECHA NACIMIENTO]])/365),0)))</f>
        <v>39</v>
      </c>
      <c r="V16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18" s="44" t="str">
        <f>+IF(Tabla2[[#This Row],[Edad]]="Corregir","Corregir","Ok")</f>
        <v>Ok</v>
      </c>
      <c r="X1618" s="42" t="str">
        <f>+IFERROR(VLOOKUP(Tabla2[[#This Row],[DISTRITO SEGÚN DNI]],Hoja1!$A$2:$B$32,2,FALSE),"No")</f>
        <v>No</v>
      </c>
      <c r="Y1618" s="42" t="str">
        <f>IF(OR(LOWER(Tabla2[[#This Row],[GENERO]])="masculino", LOWER(Tabla2[[#This Row],[GENERO]])="femenino"),"OK","Corregir")</f>
        <v>OK</v>
      </c>
      <c r="Z1618" s="42" t="str">
        <f>+IF(Tabla2[[#This Row],[Nro. DNI / CE]]="","Corregir",IF(LEN(Tabla2[[#This Row],[Nro. DNI / CE]])&gt;=8,"OK","Corregir"))</f>
        <v>OK</v>
      </c>
      <c r="AA1618" s="42">
        <f>COUNTIF(Tabla2[APELLIDOS Y NOMBRES],Tabla2[[#This Row],[APELLIDOS Y NOMBRES]])</f>
        <v>1</v>
      </c>
      <c r="AB1618" s="42">
        <f>IF(Tabla2[[#This Row],[Trabajador]]&gt;1,1/Tabla2[[#This Row],[Trabajador]],Tabla2[[#This Row],[Trabajador]])</f>
        <v>1</v>
      </c>
      <c r="AC1618" t="str">
        <f>+IFERROR(IF(Tabla2[[#This Row],[FECHA CESE/BAJA]]="","No Aplica",IF(AND(MONTH(Tabla2[[#This Row],[FECHA CESE/BAJA]])=MONTH(TODAY()-30),YEAR(Tabla2[[#This Row],[FECHA CESE/BAJA]])=YEAR(TODAY())),MONTH(TODAY()-30)&amp;"-"&amp;YEAR(TODAY()),"Borrar")),"No aplica")</f>
        <v>No Aplica</v>
      </c>
      <c r="AD1618" t="str">
        <f>+IFERROR(IF(Tabla2[[#This Row],[FECHA INICIO DE LABORES EN OBRA]]="","No Aplica",IF(AND(MONTH(Tabla2[[#This Row],[FECHA INICIO DE LABORES EN OBRA]])=MONTH(TODAY()-30),YEAR(Tabla2[[#This Row],[FECHA INICIO DE LABORES EN OBRA]])=YEAR(TODAY())),MONTH(TODAY()-30)&amp;"-"&amp;YEAR(TODAY()),"No Aplica")),"No Aplica")</f>
        <v>No Aplica</v>
      </c>
    </row>
    <row r="1619" spans="1:30" x14ac:dyDescent="0.25">
      <c r="A1619" s="13">
        <v>20547787839</v>
      </c>
      <c r="B1619" s="15" t="s">
        <v>6808</v>
      </c>
      <c r="C1619" s="15" t="s">
        <v>6616</v>
      </c>
      <c r="D1619" s="15" t="s">
        <v>6814</v>
      </c>
      <c r="E1619" s="15" t="s">
        <v>6815</v>
      </c>
      <c r="F1619" s="39">
        <v>28556</v>
      </c>
      <c r="G1619" s="15">
        <v>2</v>
      </c>
      <c r="H1619" s="15" t="s">
        <v>6816</v>
      </c>
      <c r="I1619" s="15" t="s">
        <v>6617</v>
      </c>
      <c r="J1619" s="15" t="s">
        <v>6817</v>
      </c>
      <c r="K1619" s="15" t="s">
        <v>6818</v>
      </c>
      <c r="L1619" s="40" t="s">
        <v>6</v>
      </c>
      <c r="M1619" s="39"/>
      <c r="N1619" s="41" t="s">
        <v>2063</v>
      </c>
      <c r="O1619" s="39">
        <v>45139</v>
      </c>
      <c r="P1619" s="40">
        <v>1</v>
      </c>
      <c r="Q1619" s="40">
        <v>4</v>
      </c>
      <c r="R1619" s="40" t="str">
        <f>IFERROR(VLOOKUP(Tabla2[[#This Row],[CONTRATISTA PRNCIPAL]],Hoja1!$L$5:$M$9,2,FALSE),"CJV")</f>
        <v>CJV</v>
      </c>
      <c r="S1619" s="40" t="str">
        <f>IF(Tabla2[[#This Row],[EMPRESA]]=Tabla2[[#This Row],[CONTRATISTA PRNCIPAL]],"Principal","Secundaria")</f>
        <v>Secundaria</v>
      </c>
      <c r="T1619" s="42">
        <f>IFERROR(1/COUNTIF(Tabla2[CONTRATISTA PRNCIPAL],Tabla2[[#This Row],[CONTRATISTA PRNCIPAL]]),0)</f>
        <v>0.01282051282051282</v>
      </c>
      <c r="U1619" s="43">
        <f>IF(((TODAY()-Tabla2[[#This Row],[FECHA NACIMIENTO]])/365)&lt;18,"Corregir", IF(((TODAY()-Tabla2[[#This Row],[FECHA NACIMIENTO]])/365)&gt;80, "Corregir",ROUNDDOWN(((TODAY()-Tabla2[[#This Row],[FECHA NACIMIENTO]])/365),0)))</f>
        <v>45</v>
      </c>
      <c r="V16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19" s="44" t="str">
        <f>+IF(Tabla2[[#This Row],[Edad]]="Corregir","Corregir","Ok")</f>
        <v>Ok</v>
      </c>
      <c r="X1619" s="42" t="str">
        <f>+IFERROR(VLOOKUP(Tabla2[[#This Row],[DISTRITO SEGÚN DNI]],Hoja1!$A$2:$B$32,2,FALSE),"No")</f>
        <v>No</v>
      </c>
      <c r="Y1619" s="42" t="str">
        <f>IF(OR(LOWER(Tabla2[[#This Row],[GENERO]])="masculino", LOWER(Tabla2[[#This Row],[GENERO]])="femenino"),"OK","Corregir")</f>
        <v>OK</v>
      </c>
      <c r="Z1619" s="42" t="str">
        <f>+IF(Tabla2[[#This Row],[Nro. DNI / CE]]="","Corregir",IF(LEN(Tabla2[[#This Row],[Nro. DNI / CE]])&gt;=8,"OK","Corregir"))</f>
        <v>OK</v>
      </c>
      <c r="AA1619" s="42">
        <f>COUNTIF(Tabla2[APELLIDOS Y NOMBRES],Tabla2[[#This Row],[APELLIDOS Y NOMBRES]])</f>
        <v>1</v>
      </c>
      <c r="AB1619" s="42">
        <f>IF(Tabla2[[#This Row],[Trabajador]]&gt;1,1/Tabla2[[#This Row],[Trabajador]],Tabla2[[#This Row],[Trabajador]])</f>
        <v>1</v>
      </c>
      <c r="AC1619" t="str">
        <f>+IFERROR(IF(Tabla2[[#This Row],[FECHA CESE/BAJA]]="","No Aplica",IF(AND(MONTH(Tabla2[[#This Row],[FECHA CESE/BAJA]])=MONTH(TODAY()-30),YEAR(Tabla2[[#This Row],[FECHA CESE/BAJA]])=YEAR(TODAY())),MONTH(TODAY()-30)&amp;"-"&amp;YEAR(TODAY()),"Borrar")),"No aplica")</f>
        <v>No Aplica</v>
      </c>
      <c r="AD1619" t="str">
        <f>+IFERROR(IF(Tabla2[[#This Row],[FECHA INICIO DE LABORES EN OBRA]]="","No Aplica",IF(AND(MONTH(Tabla2[[#This Row],[FECHA INICIO DE LABORES EN OBRA]])=MONTH(TODAY()-30),YEAR(Tabla2[[#This Row],[FECHA INICIO DE LABORES EN OBRA]])=YEAR(TODAY())),MONTH(TODAY()-30)&amp;"-"&amp;YEAR(TODAY()),"No Aplica")),"No Aplica")</f>
        <v>8-2023</v>
      </c>
    </row>
    <row r="1620" spans="1:30" x14ac:dyDescent="0.25">
      <c r="A1620" s="13" t="s">
        <v>6819</v>
      </c>
      <c r="B1620" s="15" t="s">
        <v>6820</v>
      </c>
      <c r="C1620" s="15" t="s">
        <v>6820</v>
      </c>
      <c r="D1620" s="15" t="s">
        <v>6821</v>
      </c>
      <c r="E1620" s="15" t="s">
        <v>6822</v>
      </c>
      <c r="F1620" s="39">
        <v>33440</v>
      </c>
      <c r="G1620" s="15">
        <v>1</v>
      </c>
      <c r="H1620" s="15" t="s">
        <v>3526</v>
      </c>
      <c r="I1620" s="15" t="s">
        <v>6823</v>
      </c>
      <c r="J1620" s="15" t="s">
        <v>6824</v>
      </c>
      <c r="K1620" s="15" t="s">
        <v>4694</v>
      </c>
      <c r="L1620" s="40" t="s">
        <v>6</v>
      </c>
      <c r="M1620" s="39">
        <v>45142</v>
      </c>
      <c r="N1620" s="41" t="s">
        <v>2098</v>
      </c>
      <c r="O1620" s="39">
        <v>44756</v>
      </c>
      <c r="P1620" s="40">
        <v>2</v>
      </c>
      <c r="Q1620" s="40">
        <v>2</v>
      </c>
      <c r="R1620" s="40" t="str">
        <f>IFERROR(VLOOKUP(Tabla2[[#This Row],[CONTRATISTA PRNCIPAL]],Hoja1!$L$5:$M$9,2,FALSE),"CJV")</f>
        <v>CJV</v>
      </c>
      <c r="S1620" s="40" t="str">
        <f>IF(Tabla2[[#This Row],[EMPRESA]]=Tabla2[[#This Row],[CONTRATISTA PRNCIPAL]],"Principal","Secundaria")</f>
        <v>Principal</v>
      </c>
      <c r="T1620" s="42">
        <f>IFERROR(1/COUNTIF(Tabla2[CONTRATISTA PRNCIPAL],Tabla2[[#This Row],[CONTRATISTA PRNCIPAL]]),0)</f>
        <v>0.00641025641025641</v>
      </c>
      <c r="U1620" s="43">
        <f>IF(((TODAY()-Tabla2[[#This Row],[FECHA NACIMIENTO]])/365)&lt;18,"Corregir", IF(((TODAY()-Tabla2[[#This Row],[FECHA NACIMIENTO]])/365)&gt;80, "Corregir",ROUNDDOWN(((TODAY()-Tabla2[[#This Row],[FECHA NACIMIENTO]])/365),0)))</f>
        <v>32</v>
      </c>
      <c r="V16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20" s="44" t="str">
        <f>+IF(Tabla2[[#This Row],[Edad]]="Corregir","Corregir","Ok")</f>
        <v>Ok</v>
      </c>
      <c r="X1620" s="42" t="str">
        <f>+IFERROR(VLOOKUP(Tabla2[[#This Row],[DISTRITO SEGÚN DNI]],Hoja1!$A$2:$B$32,2,FALSE),"No")</f>
        <v>No</v>
      </c>
      <c r="Y1620" s="42" t="str">
        <f>IF(OR(LOWER(Tabla2[[#This Row],[GENERO]])="masculino", LOWER(Tabla2[[#This Row],[GENERO]])="femenino"),"OK","Corregir")</f>
        <v>OK</v>
      </c>
      <c r="Z1620" s="42" t="str">
        <f>+IF(Tabla2[[#This Row],[Nro. DNI / CE]]="","Corregir",IF(LEN(Tabla2[[#This Row],[Nro. DNI / CE]])&gt;=8,"OK","Corregir"))</f>
        <v>OK</v>
      </c>
      <c r="AA1620" s="42">
        <f>COUNTIF(Tabla2[APELLIDOS Y NOMBRES],Tabla2[[#This Row],[APELLIDOS Y NOMBRES]])</f>
        <v>1</v>
      </c>
      <c r="AB1620" s="42">
        <f>IF(Tabla2[[#This Row],[Trabajador]]&gt;1,1/Tabla2[[#This Row],[Trabajador]],Tabla2[[#This Row],[Trabajador]])</f>
        <v>1</v>
      </c>
      <c r="AC1620" t="str">
        <f>+IFERROR(IF(Tabla2[[#This Row],[FECHA CESE/BAJA]]="","No Aplica",IF(AND(MONTH(Tabla2[[#This Row],[FECHA CESE/BAJA]])=MONTH(TODAY()-30),YEAR(Tabla2[[#This Row],[FECHA CESE/BAJA]])=YEAR(TODAY())),MONTH(TODAY()-30)&amp;"-"&amp;YEAR(TODAY()),"Borrar")),"No aplica")</f>
        <v>8-2023</v>
      </c>
      <c r="AD1620" t="str">
        <f>+IFERROR(IF(Tabla2[[#This Row],[FECHA INICIO DE LABORES EN OBRA]]="","No Aplica",IF(AND(MONTH(Tabla2[[#This Row],[FECHA INICIO DE LABORES EN OBRA]])=MONTH(TODAY()-30),YEAR(Tabla2[[#This Row],[FECHA INICIO DE LABORES EN OBRA]])=YEAR(TODAY())),MONTH(TODAY()-30)&amp;"-"&amp;YEAR(TODAY()),"No Aplica")),"No Aplica")</f>
        <v>No Aplica</v>
      </c>
    </row>
    <row r="1621" spans="1:30" x14ac:dyDescent="0.25">
      <c r="A1621" s="13" t="s">
        <v>6819</v>
      </c>
      <c r="B1621" s="15" t="s">
        <v>6820</v>
      </c>
      <c r="C1621" s="15" t="s">
        <v>6820</v>
      </c>
      <c r="D1621" s="15" t="s">
        <v>6825</v>
      </c>
      <c r="E1621" s="15" t="s">
        <v>6826</v>
      </c>
      <c r="F1621" s="39">
        <v>32771</v>
      </c>
      <c r="G1621" s="15">
        <v>2</v>
      </c>
      <c r="H1621" s="15" t="s">
        <v>2749</v>
      </c>
      <c r="I1621" s="15" t="s">
        <v>6823</v>
      </c>
      <c r="J1621" s="15" t="s">
        <v>6827</v>
      </c>
      <c r="K1621" s="15" t="s">
        <v>2190</v>
      </c>
      <c r="L1621" s="40" t="s">
        <v>6</v>
      </c>
      <c r="M1621" s="39">
        <v>45142</v>
      </c>
      <c r="N1621" s="41" t="s">
        <v>6598</v>
      </c>
      <c r="O1621" s="39">
        <v>44720</v>
      </c>
      <c r="P1621" s="40">
        <v>2</v>
      </c>
      <c r="Q1621" s="40">
        <v>4</v>
      </c>
      <c r="R1621" s="40" t="str">
        <f>IFERROR(VLOOKUP(Tabla2[[#This Row],[CONTRATISTA PRNCIPAL]],Hoja1!$L$5:$M$9,2,FALSE),"CJV")</f>
        <v>CJV</v>
      </c>
      <c r="S1621" s="40" t="str">
        <f>IF(Tabla2[[#This Row],[EMPRESA]]=Tabla2[[#This Row],[CONTRATISTA PRNCIPAL]],"Principal","Secundaria")</f>
        <v>Principal</v>
      </c>
      <c r="T1621" s="42">
        <f>IFERROR(1/COUNTIF(Tabla2[CONTRATISTA PRNCIPAL],Tabla2[[#This Row],[CONTRATISTA PRNCIPAL]]),0)</f>
        <v>0.00641025641025641</v>
      </c>
      <c r="U1621" s="43">
        <f>IF(((TODAY()-Tabla2[[#This Row],[FECHA NACIMIENTO]])/365)&lt;18,"Corregir", IF(((TODAY()-Tabla2[[#This Row],[FECHA NACIMIENTO]])/365)&gt;80, "Corregir",ROUNDDOWN(((TODAY()-Tabla2[[#This Row],[FECHA NACIMIENTO]])/365),0)))</f>
        <v>34</v>
      </c>
      <c r="V16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21" s="44" t="str">
        <f>+IF(Tabla2[[#This Row],[Edad]]="Corregir","Corregir","Ok")</f>
        <v>Ok</v>
      </c>
      <c r="X1621" s="42" t="str">
        <f>+IFERROR(VLOOKUP(Tabla2[[#This Row],[DISTRITO SEGÚN DNI]],Hoja1!$A$2:$B$32,2,FALSE),"No")</f>
        <v>No</v>
      </c>
      <c r="Y1621" s="42" t="str">
        <f>IF(OR(LOWER(Tabla2[[#This Row],[GENERO]])="masculino", LOWER(Tabla2[[#This Row],[GENERO]])="femenino"),"OK","Corregir")</f>
        <v>OK</v>
      </c>
      <c r="Z1621" s="42" t="str">
        <f>+IF(Tabla2[[#This Row],[Nro. DNI / CE]]="","Corregir",IF(LEN(Tabla2[[#This Row],[Nro. DNI / CE]])&gt;=8,"OK","Corregir"))</f>
        <v>OK</v>
      </c>
      <c r="AA1621" s="42">
        <f>COUNTIF(Tabla2[APELLIDOS Y NOMBRES],Tabla2[[#This Row],[APELLIDOS Y NOMBRES]])</f>
        <v>1</v>
      </c>
      <c r="AB1621" s="42">
        <f>IF(Tabla2[[#This Row],[Trabajador]]&gt;1,1/Tabla2[[#This Row],[Trabajador]],Tabla2[[#This Row],[Trabajador]])</f>
        <v>1</v>
      </c>
      <c r="AC1621" t="str">
        <f>+IFERROR(IF(Tabla2[[#This Row],[FECHA CESE/BAJA]]="","No Aplica",IF(AND(MONTH(Tabla2[[#This Row],[FECHA CESE/BAJA]])=MONTH(TODAY()-30),YEAR(Tabla2[[#This Row],[FECHA CESE/BAJA]])=YEAR(TODAY())),MONTH(TODAY()-30)&amp;"-"&amp;YEAR(TODAY()),"Borrar")),"No aplica")</f>
        <v>8-2023</v>
      </c>
      <c r="AD1621" t="str">
        <f>+IFERROR(IF(Tabla2[[#This Row],[FECHA INICIO DE LABORES EN OBRA]]="","No Aplica",IF(AND(MONTH(Tabla2[[#This Row],[FECHA INICIO DE LABORES EN OBRA]])=MONTH(TODAY()-30),YEAR(Tabla2[[#This Row],[FECHA INICIO DE LABORES EN OBRA]])=YEAR(TODAY())),MONTH(TODAY()-30)&amp;"-"&amp;YEAR(TODAY()),"No Aplica")),"No Aplica")</f>
        <v>No Aplica</v>
      </c>
    </row>
    <row r="1622" spans="1:30" x14ac:dyDescent="0.25">
      <c r="A1622" s="13" t="s">
        <v>6819</v>
      </c>
      <c r="B1622" s="15" t="s">
        <v>6820</v>
      </c>
      <c r="C1622" s="15" t="s">
        <v>6820</v>
      </c>
      <c r="D1622" s="15" t="s">
        <v>499</v>
      </c>
      <c r="E1622" s="15" t="s">
        <v>500</v>
      </c>
      <c r="F1622" s="39">
        <v>30114</v>
      </c>
      <c r="G1622" s="15">
        <v>2</v>
      </c>
      <c r="H1622" s="15" t="s">
        <v>2751</v>
      </c>
      <c r="I1622" s="15" t="s">
        <v>6502</v>
      </c>
      <c r="J1622" s="15" t="s">
        <v>6828</v>
      </c>
      <c r="K1622" s="15" t="s">
        <v>2200</v>
      </c>
      <c r="L1622" s="40" t="s">
        <v>6</v>
      </c>
      <c r="M1622" s="39">
        <v>45148</v>
      </c>
      <c r="N1622" s="41" t="s">
        <v>2098</v>
      </c>
      <c r="O1622" s="39">
        <v>44683</v>
      </c>
      <c r="P1622" s="40">
        <v>2</v>
      </c>
      <c r="Q1622" s="40">
        <v>4</v>
      </c>
      <c r="R1622" s="40" t="str">
        <f>IFERROR(VLOOKUP(Tabla2[[#This Row],[CONTRATISTA PRNCIPAL]],Hoja1!$L$5:$M$9,2,FALSE),"CJV")</f>
        <v>CJV</v>
      </c>
      <c r="S1622" s="40" t="str">
        <f>IF(Tabla2[[#This Row],[EMPRESA]]=Tabla2[[#This Row],[CONTRATISTA PRNCIPAL]],"Principal","Secundaria")</f>
        <v>Principal</v>
      </c>
      <c r="T1622" s="42">
        <f>IFERROR(1/COUNTIF(Tabla2[CONTRATISTA PRNCIPAL],Tabla2[[#This Row],[CONTRATISTA PRNCIPAL]]),0)</f>
        <v>0.00641025641025641</v>
      </c>
      <c r="U1622" s="43">
        <f>IF(((TODAY()-Tabla2[[#This Row],[FECHA NACIMIENTO]])/365)&lt;18,"Corregir", IF(((TODAY()-Tabla2[[#This Row],[FECHA NACIMIENTO]])/365)&gt;80, "Corregir",ROUNDDOWN(((TODAY()-Tabla2[[#This Row],[FECHA NACIMIENTO]])/365),0)))</f>
        <v>41</v>
      </c>
      <c r="V16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22" s="44" t="str">
        <f>+IF(Tabla2[[#This Row],[Edad]]="Corregir","Corregir","Ok")</f>
        <v>Ok</v>
      </c>
      <c r="X1622" s="42" t="str">
        <f>+IFERROR(VLOOKUP(Tabla2[[#This Row],[DISTRITO SEGÚN DNI]],Hoja1!$A$2:$B$32,2,FALSE),"No")</f>
        <v>No</v>
      </c>
      <c r="Y1622" s="42" t="str">
        <f>IF(OR(LOWER(Tabla2[[#This Row],[GENERO]])="masculino", LOWER(Tabla2[[#This Row],[GENERO]])="femenino"),"OK","Corregir")</f>
        <v>OK</v>
      </c>
      <c r="Z1622" s="42" t="str">
        <f>+IF(Tabla2[[#This Row],[Nro. DNI / CE]]="","Corregir",IF(LEN(Tabla2[[#This Row],[Nro. DNI / CE]])&gt;=8,"OK","Corregir"))</f>
        <v>OK</v>
      </c>
      <c r="AA1622" s="42">
        <f>COUNTIF(Tabla2[APELLIDOS Y NOMBRES],Tabla2[[#This Row],[APELLIDOS Y NOMBRES]])</f>
        <v>2</v>
      </c>
      <c r="AB1622" s="42">
        <f>IF(Tabla2[[#This Row],[Trabajador]]&gt;1,1/Tabla2[[#This Row],[Trabajador]],Tabla2[[#This Row],[Trabajador]])</f>
        <v>0.5</v>
      </c>
      <c r="AC1622" t="str">
        <f>+IFERROR(IF(Tabla2[[#This Row],[FECHA CESE/BAJA]]="","No Aplica",IF(AND(MONTH(Tabla2[[#This Row],[FECHA CESE/BAJA]])=MONTH(TODAY()-30),YEAR(Tabla2[[#This Row],[FECHA CESE/BAJA]])=YEAR(TODAY())),MONTH(TODAY()-30)&amp;"-"&amp;YEAR(TODAY()),"Borrar")),"No aplica")</f>
        <v>8-2023</v>
      </c>
      <c r="AD1622" t="str">
        <f>+IFERROR(IF(Tabla2[[#This Row],[FECHA INICIO DE LABORES EN OBRA]]="","No Aplica",IF(AND(MONTH(Tabla2[[#This Row],[FECHA INICIO DE LABORES EN OBRA]])=MONTH(TODAY()-30),YEAR(Tabla2[[#This Row],[FECHA INICIO DE LABORES EN OBRA]])=YEAR(TODAY())),MONTH(TODAY()-30)&amp;"-"&amp;YEAR(TODAY()),"No Aplica")),"No Aplica")</f>
        <v>No Aplica</v>
      </c>
    </row>
    <row r="1623" spans="1:30" x14ac:dyDescent="0.25">
      <c r="A1623" s="13" t="s">
        <v>6819</v>
      </c>
      <c r="B1623" s="15" t="s">
        <v>6820</v>
      </c>
      <c r="C1623" s="15" t="s">
        <v>6820</v>
      </c>
      <c r="D1623" s="15" t="s">
        <v>6829</v>
      </c>
      <c r="E1623" s="15" t="s">
        <v>6830</v>
      </c>
      <c r="F1623" s="39">
        <v>29981</v>
      </c>
      <c r="G1623" s="15">
        <v>2</v>
      </c>
      <c r="H1623" s="15" t="s">
        <v>6831</v>
      </c>
      <c r="I1623" s="15" t="s">
        <v>6823</v>
      </c>
      <c r="J1623" s="15" t="s">
        <v>6832</v>
      </c>
      <c r="K1623" s="15" t="s">
        <v>2182</v>
      </c>
      <c r="L1623" s="40" t="s">
        <v>6</v>
      </c>
      <c r="M1623" s="39">
        <v>45153</v>
      </c>
      <c r="N1623" s="41" t="s">
        <v>2098</v>
      </c>
      <c r="O1623" s="39">
        <v>44945</v>
      </c>
      <c r="P1623" s="40">
        <v>2</v>
      </c>
      <c r="Q1623" s="40">
        <v>4</v>
      </c>
      <c r="R1623" s="40" t="str">
        <f>IFERROR(VLOOKUP(Tabla2[[#This Row],[CONTRATISTA PRNCIPAL]],Hoja1!$L$5:$M$9,2,FALSE),"CJV")</f>
        <v>CJV</v>
      </c>
      <c r="S1623" s="40" t="str">
        <f>IF(Tabla2[[#This Row],[EMPRESA]]=Tabla2[[#This Row],[CONTRATISTA PRNCIPAL]],"Principal","Secundaria")</f>
        <v>Principal</v>
      </c>
      <c r="T1623" s="42">
        <f>IFERROR(1/COUNTIF(Tabla2[CONTRATISTA PRNCIPAL],Tabla2[[#This Row],[CONTRATISTA PRNCIPAL]]),0)</f>
        <v>0.00641025641025641</v>
      </c>
      <c r="U1623" s="43">
        <f>IF(((TODAY()-Tabla2[[#This Row],[FECHA NACIMIENTO]])/365)&lt;18,"Corregir", IF(((TODAY()-Tabla2[[#This Row],[FECHA NACIMIENTO]])/365)&gt;80, "Corregir",ROUNDDOWN(((TODAY()-Tabla2[[#This Row],[FECHA NACIMIENTO]])/365),0)))</f>
        <v>41</v>
      </c>
      <c r="V16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23" s="44" t="str">
        <f>+IF(Tabla2[[#This Row],[Edad]]="Corregir","Corregir","Ok")</f>
        <v>Ok</v>
      </c>
      <c r="X1623" s="42" t="str">
        <f>+IFERROR(VLOOKUP(Tabla2[[#This Row],[DISTRITO SEGÚN DNI]],Hoja1!$A$2:$B$32,2,FALSE),"No")</f>
        <v>No</v>
      </c>
      <c r="Y1623" s="42" t="str">
        <f>IF(OR(LOWER(Tabla2[[#This Row],[GENERO]])="masculino", LOWER(Tabla2[[#This Row],[GENERO]])="femenino"),"OK","Corregir")</f>
        <v>OK</v>
      </c>
      <c r="Z1623" s="42" t="str">
        <f>+IF(Tabla2[[#This Row],[Nro. DNI / CE]]="","Corregir",IF(LEN(Tabla2[[#This Row],[Nro. DNI / CE]])&gt;=8,"OK","Corregir"))</f>
        <v>OK</v>
      </c>
      <c r="AA1623" s="42">
        <f>COUNTIF(Tabla2[APELLIDOS Y NOMBRES],Tabla2[[#This Row],[APELLIDOS Y NOMBRES]])</f>
        <v>1</v>
      </c>
      <c r="AB1623" s="42">
        <f>IF(Tabla2[[#This Row],[Trabajador]]&gt;1,1/Tabla2[[#This Row],[Trabajador]],Tabla2[[#This Row],[Trabajador]])</f>
        <v>1</v>
      </c>
      <c r="AC1623" t="str">
        <f>+IFERROR(IF(Tabla2[[#This Row],[FECHA CESE/BAJA]]="","No Aplica",IF(AND(MONTH(Tabla2[[#This Row],[FECHA CESE/BAJA]])=MONTH(TODAY()-30),YEAR(Tabla2[[#This Row],[FECHA CESE/BAJA]])=YEAR(TODAY())),MONTH(TODAY()-30)&amp;"-"&amp;YEAR(TODAY()),"Borrar")),"No aplica")</f>
        <v>8-2023</v>
      </c>
      <c r="AD1623" t="str">
        <f>+IFERROR(IF(Tabla2[[#This Row],[FECHA INICIO DE LABORES EN OBRA]]="","No Aplica",IF(AND(MONTH(Tabla2[[#This Row],[FECHA INICIO DE LABORES EN OBRA]])=MONTH(TODAY()-30),YEAR(Tabla2[[#This Row],[FECHA INICIO DE LABORES EN OBRA]])=YEAR(TODAY())),MONTH(TODAY()-30)&amp;"-"&amp;YEAR(TODAY()),"No Aplica")),"No Aplica")</f>
        <v>No Aplica</v>
      </c>
    </row>
    <row r="1624" spans="1:30" x14ac:dyDescent="0.25">
      <c r="A1624" s="13" t="s">
        <v>6819</v>
      </c>
      <c r="B1624" s="15" t="s">
        <v>6820</v>
      </c>
      <c r="C1624" s="15" t="s">
        <v>6820</v>
      </c>
      <c r="D1624" s="15" t="s">
        <v>6833</v>
      </c>
      <c r="E1624" s="15" t="s">
        <v>6834</v>
      </c>
      <c r="F1624" s="39">
        <v>31238</v>
      </c>
      <c r="G1624" s="15">
        <v>2</v>
      </c>
      <c r="H1624" s="15" t="s">
        <v>2317</v>
      </c>
      <c r="I1624" s="15" t="s">
        <v>2955</v>
      </c>
      <c r="J1624" s="15" t="s">
        <v>6835</v>
      </c>
      <c r="K1624" s="15" t="s">
        <v>2190</v>
      </c>
      <c r="L1624" s="40" t="s">
        <v>6</v>
      </c>
      <c r="M1624" s="39">
        <v>45153</v>
      </c>
      <c r="N1624" s="41" t="s">
        <v>2098</v>
      </c>
      <c r="O1624" s="39">
        <v>44215</v>
      </c>
      <c r="P1624" s="40">
        <v>2</v>
      </c>
      <c r="Q1624" s="40">
        <v>4</v>
      </c>
      <c r="R1624" s="40" t="str">
        <f>IFERROR(VLOOKUP(Tabla2[[#This Row],[CONTRATISTA PRNCIPAL]],Hoja1!$L$5:$M$9,2,FALSE),"CJV")</f>
        <v>CJV</v>
      </c>
      <c r="S1624" s="40" t="str">
        <f>IF(Tabla2[[#This Row],[EMPRESA]]=Tabla2[[#This Row],[CONTRATISTA PRNCIPAL]],"Principal","Secundaria")</f>
        <v>Principal</v>
      </c>
      <c r="T1624" s="42">
        <f>IFERROR(1/COUNTIF(Tabla2[CONTRATISTA PRNCIPAL],Tabla2[[#This Row],[CONTRATISTA PRNCIPAL]]),0)</f>
        <v>0.00641025641025641</v>
      </c>
      <c r="U1624" s="43">
        <f>IF(((TODAY()-Tabla2[[#This Row],[FECHA NACIMIENTO]])/365)&lt;18,"Corregir", IF(((TODAY()-Tabla2[[#This Row],[FECHA NACIMIENTO]])/365)&gt;80, "Corregir",ROUNDDOWN(((TODAY()-Tabla2[[#This Row],[FECHA NACIMIENTO]])/365),0)))</f>
        <v>38</v>
      </c>
      <c r="V16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24" s="44" t="str">
        <f>+IF(Tabla2[[#This Row],[Edad]]="Corregir","Corregir","Ok")</f>
        <v>Ok</v>
      </c>
      <c r="X1624" s="42" t="str">
        <f>+IFERROR(VLOOKUP(Tabla2[[#This Row],[DISTRITO SEGÚN DNI]],Hoja1!$A$2:$B$32,2,FALSE),"No")</f>
        <v>No</v>
      </c>
      <c r="Y1624" s="42" t="str">
        <f>IF(OR(LOWER(Tabla2[[#This Row],[GENERO]])="masculino", LOWER(Tabla2[[#This Row],[GENERO]])="femenino"),"OK","Corregir")</f>
        <v>OK</v>
      </c>
      <c r="Z1624" s="42" t="str">
        <f>+IF(Tabla2[[#This Row],[Nro. DNI / CE]]="","Corregir",IF(LEN(Tabla2[[#This Row],[Nro. DNI / CE]])&gt;=8,"OK","Corregir"))</f>
        <v>OK</v>
      </c>
      <c r="AA1624" s="42">
        <f>COUNTIF(Tabla2[APELLIDOS Y NOMBRES],Tabla2[[#This Row],[APELLIDOS Y NOMBRES]])</f>
        <v>1</v>
      </c>
      <c r="AB1624" s="42">
        <f>IF(Tabla2[[#This Row],[Trabajador]]&gt;1,1/Tabla2[[#This Row],[Trabajador]],Tabla2[[#This Row],[Trabajador]])</f>
        <v>1</v>
      </c>
      <c r="AC1624" t="str">
        <f>+IFERROR(IF(Tabla2[[#This Row],[FECHA CESE/BAJA]]="","No Aplica",IF(AND(MONTH(Tabla2[[#This Row],[FECHA CESE/BAJA]])=MONTH(TODAY()-30),YEAR(Tabla2[[#This Row],[FECHA CESE/BAJA]])=YEAR(TODAY())),MONTH(TODAY()-30)&amp;"-"&amp;YEAR(TODAY()),"Borrar")),"No aplica")</f>
        <v>8-2023</v>
      </c>
      <c r="AD1624" t="str">
        <f>+IFERROR(IF(Tabla2[[#This Row],[FECHA INICIO DE LABORES EN OBRA]]="","No Aplica",IF(AND(MONTH(Tabla2[[#This Row],[FECHA INICIO DE LABORES EN OBRA]])=MONTH(TODAY()-30),YEAR(Tabla2[[#This Row],[FECHA INICIO DE LABORES EN OBRA]])=YEAR(TODAY())),MONTH(TODAY()-30)&amp;"-"&amp;YEAR(TODAY()),"No Aplica")),"No Aplica")</f>
        <v>No Aplica</v>
      </c>
    </row>
    <row r="1625" spans="1:30" x14ac:dyDescent="0.25">
      <c r="A1625" s="13" t="s">
        <v>6819</v>
      </c>
      <c r="B1625" s="15" t="s">
        <v>6820</v>
      </c>
      <c r="C1625" s="15" t="s">
        <v>6820</v>
      </c>
      <c r="D1625" s="15" t="s">
        <v>6836</v>
      </c>
      <c r="E1625" s="15" t="s">
        <v>6837</v>
      </c>
      <c r="F1625" s="39">
        <v>34150</v>
      </c>
      <c r="G1625" s="15">
        <v>2</v>
      </c>
      <c r="H1625" s="15" t="s">
        <v>4484</v>
      </c>
      <c r="I1625" s="15" t="s">
        <v>6823</v>
      </c>
      <c r="J1625" s="15" t="s">
        <v>6838</v>
      </c>
      <c r="K1625" s="15" t="s">
        <v>6839</v>
      </c>
      <c r="L1625" s="40" t="s">
        <v>6</v>
      </c>
      <c r="M1625" s="39">
        <v>45153</v>
      </c>
      <c r="N1625" s="41" t="s">
        <v>2098</v>
      </c>
      <c r="O1625" s="39">
        <v>45147</v>
      </c>
      <c r="P1625" s="40">
        <v>2</v>
      </c>
      <c r="Q1625" s="40">
        <v>4</v>
      </c>
      <c r="R1625" s="40" t="str">
        <f>IFERROR(VLOOKUP(Tabla2[[#This Row],[CONTRATISTA PRNCIPAL]],Hoja1!$L$5:$M$9,2,FALSE),"CJV")</f>
        <v>CJV</v>
      </c>
      <c r="S1625" s="40" t="str">
        <f>IF(Tabla2[[#This Row],[EMPRESA]]=Tabla2[[#This Row],[CONTRATISTA PRNCIPAL]],"Principal","Secundaria")</f>
        <v>Principal</v>
      </c>
      <c r="T1625" s="42">
        <f>IFERROR(1/COUNTIF(Tabla2[CONTRATISTA PRNCIPAL],Tabla2[[#This Row],[CONTRATISTA PRNCIPAL]]),0)</f>
        <v>0.00641025641025641</v>
      </c>
      <c r="U1625" s="43">
        <f>IF(((TODAY()-Tabla2[[#This Row],[FECHA NACIMIENTO]])/365)&lt;18,"Corregir", IF(((TODAY()-Tabla2[[#This Row],[FECHA NACIMIENTO]])/365)&gt;80, "Corregir",ROUNDDOWN(((TODAY()-Tabla2[[#This Row],[FECHA NACIMIENTO]])/365),0)))</f>
        <v>30</v>
      </c>
      <c r="V16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25" s="44" t="str">
        <f>+IF(Tabla2[[#This Row],[Edad]]="Corregir","Corregir","Ok")</f>
        <v>Ok</v>
      </c>
      <c r="X1625" s="42" t="str">
        <f>+IFERROR(VLOOKUP(Tabla2[[#This Row],[DISTRITO SEGÚN DNI]],Hoja1!$A$2:$B$32,2,FALSE),"No")</f>
        <v>No</v>
      </c>
      <c r="Y1625" s="42" t="str">
        <f>IF(OR(LOWER(Tabla2[[#This Row],[GENERO]])="masculino", LOWER(Tabla2[[#This Row],[GENERO]])="femenino"),"OK","Corregir")</f>
        <v>OK</v>
      </c>
      <c r="Z1625" s="42" t="str">
        <f>+IF(Tabla2[[#This Row],[Nro. DNI / CE]]="","Corregir",IF(LEN(Tabla2[[#This Row],[Nro. DNI / CE]])&gt;=8,"OK","Corregir"))</f>
        <v>OK</v>
      </c>
      <c r="AA1625" s="42">
        <f>COUNTIF(Tabla2[APELLIDOS Y NOMBRES],Tabla2[[#This Row],[APELLIDOS Y NOMBRES]])</f>
        <v>1</v>
      </c>
      <c r="AB1625" s="42">
        <f>IF(Tabla2[[#This Row],[Trabajador]]&gt;1,1/Tabla2[[#This Row],[Trabajador]],Tabla2[[#This Row],[Trabajador]])</f>
        <v>1</v>
      </c>
      <c r="AC1625" t="str">
        <f>+IFERROR(IF(Tabla2[[#This Row],[FECHA CESE/BAJA]]="","No Aplica",IF(AND(MONTH(Tabla2[[#This Row],[FECHA CESE/BAJA]])=MONTH(TODAY()-30),YEAR(Tabla2[[#This Row],[FECHA CESE/BAJA]])=YEAR(TODAY())),MONTH(TODAY()-30)&amp;"-"&amp;YEAR(TODAY()),"Borrar")),"No aplica")</f>
        <v>8-2023</v>
      </c>
      <c r="AD1625" t="str">
        <f>+IFERROR(IF(Tabla2[[#This Row],[FECHA INICIO DE LABORES EN OBRA]]="","No Aplica",IF(AND(MONTH(Tabla2[[#This Row],[FECHA INICIO DE LABORES EN OBRA]])=MONTH(TODAY()-30),YEAR(Tabla2[[#This Row],[FECHA INICIO DE LABORES EN OBRA]])=YEAR(TODAY())),MONTH(TODAY()-30)&amp;"-"&amp;YEAR(TODAY()),"No Aplica")),"No Aplica")</f>
        <v>8-2023</v>
      </c>
    </row>
    <row r="1626" spans="1:30" x14ac:dyDescent="0.25">
      <c r="A1626" s="13" t="s">
        <v>6819</v>
      </c>
      <c r="B1626" s="15" t="s">
        <v>6820</v>
      </c>
      <c r="C1626" s="15" t="s">
        <v>6820</v>
      </c>
      <c r="D1626" s="15" t="s">
        <v>6840</v>
      </c>
      <c r="E1626" s="15" t="s">
        <v>6841</v>
      </c>
      <c r="F1626" s="39">
        <v>27477</v>
      </c>
      <c r="G1626" s="15">
        <v>1</v>
      </c>
      <c r="H1626" s="15" t="s">
        <v>6842</v>
      </c>
      <c r="I1626" s="15" t="s">
        <v>6843</v>
      </c>
      <c r="J1626" s="15" t="s">
        <v>6844</v>
      </c>
      <c r="K1626" s="15" t="s">
        <v>2190</v>
      </c>
      <c r="L1626" s="40" t="s">
        <v>6</v>
      </c>
      <c r="M1626" s="39">
        <v>45153</v>
      </c>
      <c r="N1626" s="41" t="s">
        <v>2098</v>
      </c>
      <c r="O1626" s="39">
        <v>43843</v>
      </c>
      <c r="P1626" s="40">
        <v>2</v>
      </c>
      <c r="Q1626" s="40">
        <v>2</v>
      </c>
      <c r="R1626" s="40" t="str">
        <f>IFERROR(VLOOKUP(Tabla2[[#This Row],[CONTRATISTA PRNCIPAL]],Hoja1!$L$5:$M$9,2,FALSE),"CJV")</f>
        <v>CJV</v>
      </c>
      <c r="S1626" s="40" t="str">
        <f>IF(Tabla2[[#This Row],[EMPRESA]]=Tabla2[[#This Row],[CONTRATISTA PRNCIPAL]],"Principal","Secundaria")</f>
        <v>Principal</v>
      </c>
      <c r="T1626" s="42">
        <f>IFERROR(1/COUNTIF(Tabla2[CONTRATISTA PRNCIPAL],Tabla2[[#This Row],[CONTRATISTA PRNCIPAL]]),0)</f>
        <v>0.00641025641025641</v>
      </c>
      <c r="U1626" s="43">
        <f>IF(((TODAY()-Tabla2[[#This Row],[FECHA NACIMIENTO]])/365)&lt;18,"Corregir", IF(((TODAY()-Tabla2[[#This Row],[FECHA NACIMIENTO]])/365)&gt;80, "Corregir",ROUNDDOWN(((TODAY()-Tabla2[[#This Row],[FECHA NACIMIENTO]])/365),0)))</f>
        <v>48</v>
      </c>
      <c r="V16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26" s="44" t="str">
        <f>+IF(Tabla2[[#This Row],[Edad]]="Corregir","Corregir","Ok")</f>
        <v>Ok</v>
      </c>
      <c r="X1626" s="42" t="str">
        <f>+IFERROR(VLOOKUP(Tabla2[[#This Row],[DISTRITO SEGÚN DNI]],Hoja1!$A$2:$B$32,2,FALSE),"No")</f>
        <v>No</v>
      </c>
      <c r="Y1626" s="42" t="str">
        <f>IF(OR(LOWER(Tabla2[[#This Row],[GENERO]])="masculino", LOWER(Tabla2[[#This Row],[GENERO]])="femenino"),"OK","Corregir")</f>
        <v>OK</v>
      </c>
      <c r="Z1626" s="42" t="str">
        <f>+IF(Tabla2[[#This Row],[Nro. DNI / CE]]="","Corregir",IF(LEN(Tabla2[[#This Row],[Nro. DNI / CE]])&gt;=8,"OK","Corregir"))</f>
        <v>OK</v>
      </c>
      <c r="AA1626" s="42">
        <f>COUNTIF(Tabla2[APELLIDOS Y NOMBRES],Tabla2[[#This Row],[APELLIDOS Y NOMBRES]])</f>
        <v>1</v>
      </c>
      <c r="AB1626" s="42">
        <f>IF(Tabla2[[#This Row],[Trabajador]]&gt;1,1/Tabla2[[#This Row],[Trabajador]],Tabla2[[#This Row],[Trabajador]])</f>
        <v>1</v>
      </c>
      <c r="AC1626" t="str">
        <f>+IFERROR(IF(Tabla2[[#This Row],[FECHA CESE/BAJA]]="","No Aplica",IF(AND(MONTH(Tabla2[[#This Row],[FECHA CESE/BAJA]])=MONTH(TODAY()-30),YEAR(Tabla2[[#This Row],[FECHA CESE/BAJA]])=YEAR(TODAY())),MONTH(TODAY()-30)&amp;"-"&amp;YEAR(TODAY()),"Borrar")),"No aplica")</f>
        <v>8-2023</v>
      </c>
      <c r="AD1626" t="str">
        <f>+IFERROR(IF(Tabla2[[#This Row],[FECHA INICIO DE LABORES EN OBRA]]="","No Aplica",IF(AND(MONTH(Tabla2[[#This Row],[FECHA INICIO DE LABORES EN OBRA]])=MONTH(TODAY()-30),YEAR(Tabla2[[#This Row],[FECHA INICIO DE LABORES EN OBRA]])=YEAR(TODAY())),MONTH(TODAY()-30)&amp;"-"&amp;YEAR(TODAY()),"No Aplica")),"No Aplica")</f>
        <v>No Aplica</v>
      </c>
    </row>
    <row r="1627" spans="1:30" x14ac:dyDescent="0.25">
      <c r="A1627" s="13" t="s">
        <v>6819</v>
      </c>
      <c r="B1627" s="15" t="s">
        <v>6820</v>
      </c>
      <c r="C1627" s="15" t="s">
        <v>6820</v>
      </c>
      <c r="D1627" s="15" t="s">
        <v>6845</v>
      </c>
      <c r="E1627" s="15" t="s">
        <v>6846</v>
      </c>
      <c r="F1627" s="39">
        <v>33137</v>
      </c>
      <c r="G1627" s="15">
        <v>2</v>
      </c>
      <c r="H1627" s="15" t="s">
        <v>6847</v>
      </c>
      <c r="I1627" s="15" t="s">
        <v>6848</v>
      </c>
      <c r="J1627" s="15" t="s">
        <v>6849</v>
      </c>
      <c r="K1627" s="15" t="s">
        <v>2237</v>
      </c>
      <c r="L1627" s="40" t="s">
        <v>5</v>
      </c>
      <c r="M1627" s="39">
        <v>45153</v>
      </c>
      <c r="N1627" s="41" t="s">
        <v>2098</v>
      </c>
      <c r="O1627" s="39">
        <v>44193</v>
      </c>
      <c r="P1627" s="40">
        <v>2</v>
      </c>
      <c r="Q1627" s="40">
        <v>2</v>
      </c>
      <c r="R1627" s="40" t="str">
        <f>IFERROR(VLOOKUP(Tabla2[[#This Row],[CONTRATISTA PRNCIPAL]],Hoja1!$L$5:$M$9,2,FALSE),"CJV")</f>
        <v>CJV</v>
      </c>
      <c r="S1627" s="40" t="str">
        <f>IF(Tabla2[[#This Row],[EMPRESA]]=Tabla2[[#This Row],[CONTRATISTA PRNCIPAL]],"Principal","Secundaria")</f>
        <v>Principal</v>
      </c>
      <c r="T1627" s="42">
        <f>IFERROR(1/COUNTIF(Tabla2[CONTRATISTA PRNCIPAL],Tabla2[[#This Row],[CONTRATISTA PRNCIPAL]]),0)</f>
        <v>0.00641025641025641</v>
      </c>
      <c r="U1627" s="43">
        <f>IF(((TODAY()-Tabla2[[#This Row],[FECHA NACIMIENTO]])/365)&lt;18,"Corregir", IF(((TODAY()-Tabla2[[#This Row],[FECHA NACIMIENTO]])/365)&gt;80, "Corregir",ROUNDDOWN(((TODAY()-Tabla2[[#This Row],[FECHA NACIMIENTO]])/365),0)))</f>
        <v>33</v>
      </c>
      <c r="V16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27" s="44" t="str">
        <f>+IF(Tabla2[[#This Row],[Edad]]="Corregir","Corregir","Ok")</f>
        <v>Ok</v>
      </c>
      <c r="X1627" s="42" t="str">
        <f>+IFERROR(VLOOKUP(Tabla2[[#This Row],[DISTRITO SEGÚN DNI]],Hoja1!$A$2:$B$32,2,FALSE),"No")</f>
        <v>No</v>
      </c>
      <c r="Y1627" s="42" t="str">
        <f>IF(OR(LOWER(Tabla2[[#This Row],[GENERO]])="masculino", LOWER(Tabla2[[#This Row],[GENERO]])="femenino"),"OK","Corregir")</f>
        <v>OK</v>
      </c>
      <c r="Z1627" s="42" t="str">
        <f>+IF(Tabla2[[#This Row],[Nro. DNI / CE]]="","Corregir",IF(LEN(Tabla2[[#This Row],[Nro. DNI / CE]])&gt;=8,"OK","Corregir"))</f>
        <v>OK</v>
      </c>
      <c r="AA1627" s="42">
        <f>COUNTIF(Tabla2[APELLIDOS Y NOMBRES],Tabla2[[#This Row],[APELLIDOS Y NOMBRES]])</f>
        <v>1</v>
      </c>
      <c r="AB1627" s="42">
        <f>IF(Tabla2[[#This Row],[Trabajador]]&gt;1,1/Tabla2[[#This Row],[Trabajador]],Tabla2[[#This Row],[Trabajador]])</f>
        <v>1</v>
      </c>
      <c r="AC1627" t="str">
        <f>+IFERROR(IF(Tabla2[[#This Row],[FECHA CESE/BAJA]]="","No Aplica",IF(AND(MONTH(Tabla2[[#This Row],[FECHA CESE/BAJA]])=MONTH(TODAY()-30),YEAR(Tabla2[[#This Row],[FECHA CESE/BAJA]])=YEAR(TODAY())),MONTH(TODAY()-30)&amp;"-"&amp;YEAR(TODAY()),"Borrar")),"No aplica")</f>
        <v>8-2023</v>
      </c>
      <c r="AD1627" t="str">
        <f>+IFERROR(IF(Tabla2[[#This Row],[FECHA INICIO DE LABORES EN OBRA]]="","No Aplica",IF(AND(MONTH(Tabla2[[#This Row],[FECHA INICIO DE LABORES EN OBRA]])=MONTH(TODAY()-30),YEAR(Tabla2[[#This Row],[FECHA INICIO DE LABORES EN OBRA]])=YEAR(TODAY())),MONTH(TODAY()-30)&amp;"-"&amp;YEAR(TODAY()),"No Aplica")),"No Aplica")</f>
        <v>No Aplica</v>
      </c>
    </row>
    <row r="1628" spans="1:30" x14ac:dyDescent="0.25">
      <c r="A1628" s="13" t="s">
        <v>6819</v>
      </c>
      <c r="B1628" s="15" t="s">
        <v>6820</v>
      </c>
      <c r="C1628" s="15" t="s">
        <v>6820</v>
      </c>
      <c r="D1628" s="15" t="s">
        <v>6850</v>
      </c>
      <c r="E1628" s="15" t="s">
        <v>6851</v>
      </c>
      <c r="F1628" s="39">
        <v>32566</v>
      </c>
      <c r="G1628" s="15">
        <v>2</v>
      </c>
      <c r="H1628" s="15" t="s">
        <v>6852</v>
      </c>
      <c r="I1628" s="15" t="s">
        <v>6823</v>
      </c>
      <c r="J1628" s="15" t="s">
        <v>6853</v>
      </c>
      <c r="K1628" s="15" t="s">
        <v>6854</v>
      </c>
      <c r="L1628" s="40" t="s">
        <v>6</v>
      </c>
      <c r="M1628" s="39">
        <v>45153</v>
      </c>
      <c r="N1628" s="41" t="s">
        <v>2098</v>
      </c>
      <c r="O1628" s="39">
        <v>44960</v>
      </c>
      <c r="P1628" s="40">
        <v>2</v>
      </c>
      <c r="Q1628" s="40">
        <v>4</v>
      </c>
      <c r="R1628" s="40" t="str">
        <f>IFERROR(VLOOKUP(Tabla2[[#This Row],[CONTRATISTA PRNCIPAL]],Hoja1!$L$5:$M$9,2,FALSE),"CJV")</f>
        <v>CJV</v>
      </c>
      <c r="S1628" s="40" t="str">
        <f>IF(Tabla2[[#This Row],[EMPRESA]]=Tabla2[[#This Row],[CONTRATISTA PRNCIPAL]],"Principal","Secundaria")</f>
        <v>Principal</v>
      </c>
      <c r="T1628" s="42">
        <f>IFERROR(1/COUNTIF(Tabla2[CONTRATISTA PRNCIPAL],Tabla2[[#This Row],[CONTRATISTA PRNCIPAL]]),0)</f>
        <v>0.00641025641025641</v>
      </c>
      <c r="U1628" s="43">
        <f>IF(((TODAY()-Tabla2[[#This Row],[FECHA NACIMIENTO]])/365)&lt;18,"Corregir", IF(((TODAY()-Tabla2[[#This Row],[FECHA NACIMIENTO]])/365)&gt;80, "Corregir",ROUNDDOWN(((TODAY()-Tabla2[[#This Row],[FECHA NACIMIENTO]])/365),0)))</f>
        <v>34</v>
      </c>
      <c r="V16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28" s="44" t="str">
        <f>+IF(Tabla2[[#This Row],[Edad]]="Corregir","Corregir","Ok")</f>
        <v>Ok</v>
      </c>
      <c r="X1628" s="42" t="str">
        <f>+IFERROR(VLOOKUP(Tabla2[[#This Row],[DISTRITO SEGÚN DNI]],Hoja1!$A$2:$B$32,2,FALSE),"No")</f>
        <v>No</v>
      </c>
      <c r="Y1628" s="42" t="str">
        <f>IF(OR(LOWER(Tabla2[[#This Row],[GENERO]])="masculino", LOWER(Tabla2[[#This Row],[GENERO]])="femenino"),"OK","Corregir")</f>
        <v>OK</v>
      </c>
      <c r="Z1628" s="42" t="str">
        <f>+IF(Tabla2[[#This Row],[Nro. DNI / CE]]="","Corregir",IF(LEN(Tabla2[[#This Row],[Nro. DNI / CE]])&gt;=8,"OK","Corregir"))</f>
        <v>OK</v>
      </c>
      <c r="AA1628" s="42">
        <f>COUNTIF(Tabla2[APELLIDOS Y NOMBRES],Tabla2[[#This Row],[APELLIDOS Y NOMBRES]])</f>
        <v>1</v>
      </c>
      <c r="AB1628" s="42">
        <f>IF(Tabla2[[#This Row],[Trabajador]]&gt;1,1/Tabla2[[#This Row],[Trabajador]],Tabla2[[#This Row],[Trabajador]])</f>
        <v>1</v>
      </c>
      <c r="AC1628" t="str">
        <f>+IFERROR(IF(Tabla2[[#This Row],[FECHA CESE/BAJA]]="","No Aplica",IF(AND(MONTH(Tabla2[[#This Row],[FECHA CESE/BAJA]])=MONTH(TODAY()-30),YEAR(Tabla2[[#This Row],[FECHA CESE/BAJA]])=YEAR(TODAY())),MONTH(TODAY()-30)&amp;"-"&amp;YEAR(TODAY()),"Borrar")),"No aplica")</f>
        <v>8-2023</v>
      </c>
      <c r="AD1628" t="str">
        <f>+IFERROR(IF(Tabla2[[#This Row],[FECHA INICIO DE LABORES EN OBRA]]="","No Aplica",IF(AND(MONTH(Tabla2[[#This Row],[FECHA INICIO DE LABORES EN OBRA]])=MONTH(TODAY()-30),YEAR(Tabla2[[#This Row],[FECHA INICIO DE LABORES EN OBRA]])=YEAR(TODAY())),MONTH(TODAY()-30)&amp;"-"&amp;YEAR(TODAY()),"No Aplica")),"No Aplica")</f>
        <v>No Aplica</v>
      </c>
    </row>
    <row r="1629" spans="1:30" x14ac:dyDescent="0.25">
      <c r="A1629" s="13" t="s">
        <v>6819</v>
      </c>
      <c r="B1629" s="15" t="s">
        <v>6855</v>
      </c>
      <c r="C1629" s="15" t="s">
        <v>6820</v>
      </c>
      <c r="D1629" s="15" t="s">
        <v>6856</v>
      </c>
      <c r="E1629" s="15" t="s">
        <v>6857</v>
      </c>
      <c r="F1629" s="39">
        <v>30125</v>
      </c>
      <c r="G1629" s="15">
        <v>2</v>
      </c>
      <c r="H1629" s="15" t="s">
        <v>2317</v>
      </c>
      <c r="I1629" s="15" t="s">
        <v>6823</v>
      </c>
      <c r="J1629" s="15" t="s">
        <v>6858</v>
      </c>
      <c r="K1629" s="15" t="s">
        <v>4688</v>
      </c>
      <c r="L1629" s="40" t="s">
        <v>6</v>
      </c>
      <c r="M1629" s="39">
        <v>45153</v>
      </c>
      <c r="N1629" s="41" t="s">
        <v>6859</v>
      </c>
      <c r="O1629" s="39">
        <v>45126</v>
      </c>
      <c r="P1629" s="40">
        <v>2</v>
      </c>
      <c r="Q1629" s="40">
        <v>4</v>
      </c>
      <c r="R1629" s="40" t="str">
        <f>IFERROR(VLOOKUP(Tabla2[[#This Row],[CONTRATISTA PRNCIPAL]],Hoja1!$L$5:$M$9,2,FALSE),"CJV")</f>
        <v>CJV</v>
      </c>
      <c r="S1629" s="40" t="str">
        <f>IF(Tabla2[[#This Row],[EMPRESA]]=Tabla2[[#This Row],[CONTRATISTA PRNCIPAL]],"Principal","Secundaria")</f>
        <v>Secundaria</v>
      </c>
      <c r="T1629" s="42">
        <f>IFERROR(1/COUNTIF(Tabla2[CONTRATISTA PRNCIPAL],Tabla2[[#This Row],[CONTRATISTA PRNCIPAL]]),0)</f>
        <v>0.00641025641025641</v>
      </c>
      <c r="U1629" s="43">
        <f>IF(((TODAY()-Tabla2[[#This Row],[FECHA NACIMIENTO]])/365)&lt;18,"Corregir", IF(((TODAY()-Tabla2[[#This Row],[FECHA NACIMIENTO]])/365)&gt;80, "Corregir",ROUNDDOWN(((TODAY()-Tabla2[[#This Row],[FECHA NACIMIENTO]])/365),0)))</f>
        <v>41</v>
      </c>
      <c r="V16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29" s="44" t="str">
        <f>+IF(Tabla2[[#This Row],[Edad]]="Corregir","Corregir","Ok")</f>
        <v>Ok</v>
      </c>
      <c r="X1629" s="42" t="str">
        <f>+IFERROR(VLOOKUP(Tabla2[[#This Row],[DISTRITO SEGÚN DNI]],Hoja1!$A$2:$B$32,2,FALSE),"No")</f>
        <v>No</v>
      </c>
      <c r="Y1629" s="42" t="str">
        <f>IF(OR(LOWER(Tabla2[[#This Row],[GENERO]])="masculino", LOWER(Tabla2[[#This Row],[GENERO]])="femenino"),"OK","Corregir")</f>
        <v>OK</v>
      </c>
      <c r="Z1629" s="42" t="str">
        <f>+IF(Tabla2[[#This Row],[Nro. DNI / CE]]="","Corregir",IF(LEN(Tabla2[[#This Row],[Nro. DNI / CE]])&gt;=8,"OK","Corregir"))</f>
        <v>OK</v>
      </c>
      <c r="AA1629" s="42">
        <f>COUNTIF(Tabla2[APELLIDOS Y NOMBRES],Tabla2[[#This Row],[APELLIDOS Y NOMBRES]])</f>
        <v>1</v>
      </c>
      <c r="AB1629" s="42">
        <f>IF(Tabla2[[#This Row],[Trabajador]]&gt;1,1/Tabla2[[#This Row],[Trabajador]],Tabla2[[#This Row],[Trabajador]])</f>
        <v>1</v>
      </c>
      <c r="AC1629" t="str">
        <f>+IFERROR(IF(Tabla2[[#This Row],[FECHA CESE/BAJA]]="","No Aplica",IF(AND(MONTH(Tabla2[[#This Row],[FECHA CESE/BAJA]])=MONTH(TODAY()-30),YEAR(Tabla2[[#This Row],[FECHA CESE/BAJA]])=YEAR(TODAY())),MONTH(TODAY()-30)&amp;"-"&amp;YEAR(TODAY()),"Borrar")),"No aplica")</f>
        <v>8-2023</v>
      </c>
      <c r="AD1629" t="str">
        <f>+IFERROR(IF(Tabla2[[#This Row],[FECHA INICIO DE LABORES EN OBRA]]="","No Aplica",IF(AND(MONTH(Tabla2[[#This Row],[FECHA INICIO DE LABORES EN OBRA]])=MONTH(TODAY()-30),YEAR(Tabla2[[#This Row],[FECHA INICIO DE LABORES EN OBRA]])=YEAR(TODAY())),MONTH(TODAY()-30)&amp;"-"&amp;YEAR(TODAY()),"No Aplica")),"No Aplica")</f>
        <v>No Aplica</v>
      </c>
    </row>
    <row r="1630" spans="1:30" x14ac:dyDescent="0.25">
      <c r="A1630" s="13">
        <v>20603070446</v>
      </c>
      <c r="B1630" s="15" t="s">
        <v>6860</v>
      </c>
      <c r="C1630" s="15" t="s">
        <v>6820</v>
      </c>
      <c r="D1630" s="15" t="s">
        <v>6861</v>
      </c>
      <c r="E1630" s="15" t="s">
        <v>6862</v>
      </c>
      <c r="F1630" s="39">
        <v>36105</v>
      </c>
      <c r="G1630" s="15">
        <v>1</v>
      </c>
      <c r="H1630" s="15" t="s">
        <v>6863</v>
      </c>
      <c r="I1630" s="15" t="s">
        <v>6864</v>
      </c>
      <c r="J1630" s="15" t="s">
        <v>6865</v>
      </c>
      <c r="K1630" s="15" t="s">
        <v>4688</v>
      </c>
      <c r="L1630" s="40" t="s">
        <v>6</v>
      </c>
      <c r="M1630" s="39">
        <v>45161</v>
      </c>
      <c r="N1630" s="41" t="s">
        <v>2098</v>
      </c>
      <c r="O1630" s="39">
        <v>44964</v>
      </c>
      <c r="P1630" s="40">
        <v>2</v>
      </c>
      <c r="Q1630" s="40">
        <v>4</v>
      </c>
      <c r="R1630" s="40" t="str">
        <f>IFERROR(VLOOKUP(Tabla2[[#This Row],[CONTRATISTA PRNCIPAL]],Hoja1!$L$5:$M$9,2,FALSE),"CJV")</f>
        <v>CJV</v>
      </c>
      <c r="S1630" s="40" t="str">
        <f>IF(Tabla2[[#This Row],[EMPRESA]]=Tabla2[[#This Row],[CONTRATISTA PRNCIPAL]],"Principal","Secundaria")</f>
        <v>Secundaria</v>
      </c>
      <c r="T1630" s="42">
        <f>IFERROR(1/COUNTIF(Tabla2[CONTRATISTA PRNCIPAL],Tabla2[[#This Row],[CONTRATISTA PRNCIPAL]]),0)</f>
        <v>0.00641025641025641</v>
      </c>
      <c r="U1630" s="43">
        <f>IF(((TODAY()-Tabla2[[#This Row],[FECHA NACIMIENTO]])/365)&lt;18,"Corregir", IF(((TODAY()-Tabla2[[#This Row],[FECHA NACIMIENTO]])/365)&gt;80, "Corregir",ROUNDDOWN(((TODAY()-Tabla2[[#This Row],[FECHA NACIMIENTO]])/365),0)))</f>
        <v>24</v>
      </c>
      <c r="V16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30" s="44" t="str">
        <f>+IF(Tabla2[[#This Row],[Edad]]="Corregir","Corregir","Ok")</f>
        <v>Ok</v>
      </c>
      <c r="X1630" s="42" t="str">
        <f>+IFERROR(VLOOKUP(Tabla2[[#This Row],[DISTRITO SEGÚN DNI]],Hoja1!$A$2:$B$32,2,FALSE),"No")</f>
        <v>No</v>
      </c>
      <c r="Y1630" s="42" t="str">
        <f>IF(OR(LOWER(Tabla2[[#This Row],[GENERO]])="masculino", LOWER(Tabla2[[#This Row],[GENERO]])="femenino"),"OK","Corregir")</f>
        <v>OK</v>
      </c>
      <c r="Z1630" s="42" t="str">
        <f>+IF(Tabla2[[#This Row],[Nro. DNI / CE]]="","Corregir",IF(LEN(Tabla2[[#This Row],[Nro. DNI / CE]])&gt;=8,"OK","Corregir"))</f>
        <v>OK</v>
      </c>
      <c r="AA1630" s="42">
        <f>COUNTIF(Tabla2[APELLIDOS Y NOMBRES],Tabla2[[#This Row],[APELLIDOS Y NOMBRES]])</f>
        <v>1</v>
      </c>
      <c r="AB1630" s="42">
        <f>IF(Tabla2[[#This Row],[Trabajador]]&gt;1,1/Tabla2[[#This Row],[Trabajador]],Tabla2[[#This Row],[Trabajador]])</f>
        <v>1</v>
      </c>
      <c r="AC1630" t="str">
        <f>+IFERROR(IF(Tabla2[[#This Row],[FECHA CESE/BAJA]]="","No Aplica",IF(AND(MONTH(Tabla2[[#This Row],[FECHA CESE/BAJA]])=MONTH(TODAY()-30),YEAR(Tabla2[[#This Row],[FECHA CESE/BAJA]])=YEAR(TODAY())),MONTH(TODAY()-30)&amp;"-"&amp;YEAR(TODAY()),"Borrar")),"No aplica")</f>
        <v>8-2023</v>
      </c>
      <c r="AD1630" t="str">
        <f>+IFERROR(IF(Tabla2[[#This Row],[FECHA INICIO DE LABORES EN OBRA]]="","No Aplica",IF(AND(MONTH(Tabla2[[#This Row],[FECHA INICIO DE LABORES EN OBRA]])=MONTH(TODAY()-30),YEAR(Tabla2[[#This Row],[FECHA INICIO DE LABORES EN OBRA]])=YEAR(TODAY())),MONTH(TODAY()-30)&amp;"-"&amp;YEAR(TODAY()),"No Aplica")),"No Aplica")</f>
        <v>No Aplica</v>
      </c>
    </row>
    <row r="1631" spans="1:30" x14ac:dyDescent="0.25">
      <c r="A1631" s="13">
        <v>20603070446</v>
      </c>
      <c r="B1631" s="15" t="s">
        <v>6860</v>
      </c>
      <c r="C1631" s="15" t="s">
        <v>6820</v>
      </c>
      <c r="D1631" s="15" t="s">
        <v>6866</v>
      </c>
      <c r="E1631" s="15" t="s">
        <v>6867</v>
      </c>
      <c r="F1631" s="39">
        <v>35745</v>
      </c>
      <c r="G1631" s="15">
        <v>1</v>
      </c>
      <c r="H1631" s="15" t="s">
        <v>6868</v>
      </c>
      <c r="I1631" s="15" t="s">
        <v>6864</v>
      </c>
      <c r="J1631" s="15" t="s">
        <v>6869</v>
      </c>
      <c r="K1631" s="15" t="s">
        <v>2645</v>
      </c>
      <c r="L1631" s="40" t="s">
        <v>6</v>
      </c>
      <c r="M1631" s="39">
        <v>45161</v>
      </c>
      <c r="N1631" s="41" t="s">
        <v>2098</v>
      </c>
      <c r="O1631" s="39">
        <v>44957</v>
      </c>
      <c r="P1631" s="40">
        <v>2</v>
      </c>
      <c r="Q1631" s="40">
        <v>2</v>
      </c>
      <c r="R1631" s="40" t="str">
        <f>IFERROR(VLOOKUP(Tabla2[[#This Row],[CONTRATISTA PRNCIPAL]],Hoja1!$L$5:$M$9,2,FALSE),"CJV")</f>
        <v>CJV</v>
      </c>
      <c r="S1631" s="40" t="str">
        <f>IF(Tabla2[[#This Row],[EMPRESA]]=Tabla2[[#This Row],[CONTRATISTA PRNCIPAL]],"Principal","Secundaria")</f>
        <v>Secundaria</v>
      </c>
      <c r="T1631" s="42">
        <f>IFERROR(1/COUNTIF(Tabla2[CONTRATISTA PRNCIPAL],Tabla2[[#This Row],[CONTRATISTA PRNCIPAL]]),0)</f>
        <v>0.00641025641025641</v>
      </c>
      <c r="U1631" s="43">
        <f>IF(((TODAY()-Tabla2[[#This Row],[FECHA NACIMIENTO]])/365)&lt;18,"Corregir", IF(((TODAY()-Tabla2[[#This Row],[FECHA NACIMIENTO]])/365)&gt;80, "Corregir",ROUNDDOWN(((TODAY()-Tabla2[[#This Row],[FECHA NACIMIENTO]])/365),0)))</f>
        <v>25</v>
      </c>
      <c r="V16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31" s="44" t="str">
        <f>+IF(Tabla2[[#This Row],[Edad]]="Corregir","Corregir","Ok")</f>
        <v>Ok</v>
      </c>
      <c r="X1631" s="42" t="str">
        <f>+IFERROR(VLOOKUP(Tabla2[[#This Row],[DISTRITO SEGÚN DNI]],Hoja1!$A$2:$B$32,2,FALSE),"No")</f>
        <v>No</v>
      </c>
      <c r="Y1631" s="42" t="str">
        <f>IF(OR(LOWER(Tabla2[[#This Row],[GENERO]])="masculino", LOWER(Tabla2[[#This Row],[GENERO]])="femenino"),"OK","Corregir")</f>
        <v>OK</v>
      </c>
      <c r="Z1631" s="42" t="str">
        <f>+IF(Tabla2[[#This Row],[Nro. DNI / CE]]="","Corregir",IF(LEN(Tabla2[[#This Row],[Nro. DNI / CE]])&gt;=8,"OK","Corregir"))</f>
        <v>OK</v>
      </c>
      <c r="AA1631" s="42">
        <f>COUNTIF(Tabla2[APELLIDOS Y NOMBRES],Tabla2[[#This Row],[APELLIDOS Y NOMBRES]])</f>
        <v>1</v>
      </c>
      <c r="AB1631" s="42">
        <f>IF(Tabla2[[#This Row],[Trabajador]]&gt;1,1/Tabla2[[#This Row],[Trabajador]],Tabla2[[#This Row],[Trabajador]])</f>
        <v>1</v>
      </c>
      <c r="AC1631" t="str">
        <f>+IFERROR(IF(Tabla2[[#This Row],[FECHA CESE/BAJA]]="","No Aplica",IF(AND(MONTH(Tabla2[[#This Row],[FECHA CESE/BAJA]])=MONTH(TODAY()-30),YEAR(Tabla2[[#This Row],[FECHA CESE/BAJA]])=YEAR(TODAY())),MONTH(TODAY()-30)&amp;"-"&amp;YEAR(TODAY()),"Borrar")),"No aplica")</f>
        <v>8-2023</v>
      </c>
      <c r="AD1631" t="str">
        <f>+IFERROR(IF(Tabla2[[#This Row],[FECHA INICIO DE LABORES EN OBRA]]="","No Aplica",IF(AND(MONTH(Tabla2[[#This Row],[FECHA INICIO DE LABORES EN OBRA]])=MONTH(TODAY()-30),YEAR(Tabla2[[#This Row],[FECHA INICIO DE LABORES EN OBRA]])=YEAR(TODAY())),MONTH(TODAY()-30)&amp;"-"&amp;YEAR(TODAY()),"No Aplica")),"No Aplica")</f>
        <v>No Aplica</v>
      </c>
    </row>
    <row r="1632" spans="1:30" x14ac:dyDescent="0.25">
      <c r="A1632" s="13">
        <v>20603070446</v>
      </c>
      <c r="B1632" s="15" t="s">
        <v>6860</v>
      </c>
      <c r="C1632" s="15" t="s">
        <v>6820</v>
      </c>
      <c r="D1632" s="15" t="s">
        <v>6870</v>
      </c>
      <c r="E1632" s="15" t="s">
        <v>6871</v>
      </c>
      <c r="F1632" s="39">
        <v>30313</v>
      </c>
      <c r="G1632" s="15">
        <v>1</v>
      </c>
      <c r="H1632" s="15" t="s">
        <v>6872</v>
      </c>
      <c r="I1632" s="15" t="s">
        <v>6864</v>
      </c>
      <c r="J1632" s="15" t="s">
        <v>6873</v>
      </c>
      <c r="K1632" s="15" t="s">
        <v>4570</v>
      </c>
      <c r="L1632" s="40" t="s">
        <v>6</v>
      </c>
      <c r="M1632" s="39">
        <v>45161</v>
      </c>
      <c r="N1632" s="41" t="s">
        <v>2098</v>
      </c>
      <c r="O1632" s="39">
        <v>44728</v>
      </c>
      <c r="P1632" s="40">
        <v>2</v>
      </c>
      <c r="Q1632" s="40">
        <v>2</v>
      </c>
      <c r="R1632" s="40" t="str">
        <f>IFERROR(VLOOKUP(Tabla2[[#This Row],[CONTRATISTA PRNCIPAL]],Hoja1!$L$5:$M$9,2,FALSE),"CJV")</f>
        <v>CJV</v>
      </c>
      <c r="S1632" s="40" t="str">
        <f>IF(Tabla2[[#This Row],[EMPRESA]]=Tabla2[[#This Row],[CONTRATISTA PRNCIPAL]],"Principal","Secundaria")</f>
        <v>Secundaria</v>
      </c>
      <c r="T1632" s="42">
        <f>IFERROR(1/COUNTIF(Tabla2[CONTRATISTA PRNCIPAL],Tabla2[[#This Row],[CONTRATISTA PRNCIPAL]]),0)</f>
        <v>0.00641025641025641</v>
      </c>
      <c r="U1632" s="43">
        <f>IF(((TODAY()-Tabla2[[#This Row],[FECHA NACIMIENTO]])/365)&lt;18,"Corregir", IF(((TODAY()-Tabla2[[#This Row],[FECHA NACIMIENTO]])/365)&gt;80, "Corregir",ROUNDDOWN(((TODAY()-Tabla2[[#This Row],[FECHA NACIMIENTO]])/365),0)))</f>
        <v>40</v>
      </c>
      <c r="V16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32" s="44" t="str">
        <f>+IF(Tabla2[[#This Row],[Edad]]="Corregir","Corregir","Ok")</f>
        <v>Ok</v>
      </c>
      <c r="X1632" s="42" t="str">
        <f>+IFERROR(VLOOKUP(Tabla2[[#This Row],[DISTRITO SEGÚN DNI]],Hoja1!$A$2:$B$32,2,FALSE),"No")</f>
        <v>No</v>
      </c>
      <c r="Y1632" s="42" t="str">
        <f>IF(OR(LOWER(Tabla2[[#This Row],[GENERO]])="masculino", LOWER(Tabla2[[#This Row],[GENERO]])="femenino"),"OK","Corregir")</f>
        <v>OK</v>
      </c>
      <c r="Z1632" s="42" t="str">
        <f>+IF(Tabla2[[#This Row],[Nro. DNI / CE]]="","Corregir",IF(LEN(Tabla2[[#This Row],[Nro. DNI / CE]])&gt;=8,"OK","Corregir"))</f>
        <v>OK</v>
      </c>
      <c r="AA1632" s="42">
        <f>COUNTIF(Tabla2[APELLIDOS Y NOMBRES],Tabla2[[#This Row],[APELLIDOS Y NOMBRES]])</f>
        <v>1</v>
      </c>
      <c r="AB1632" s="42">
        <f>IF(Tabla2[[#This Row],[Trabajador]]&gt;1,1/Tabla2[[#This Row],[Trabajador]],Tabla2[[#This Row],[Trabajador]])</f>
        <v>1</v>
      </c>
      <c r="AC1632" t="str">
        <f>+IFERROR(IF(Tabla2[[#This Row],[FECHA CESE/BAJA]]="","No Aplica",IF(AND(MONTH(Tabla2[[#This Row],[FECHA CESE/BAJA]])=MONTH(TODAY()-30),YEAR(Tabla2[[#This Row],[FECHA CESE/BAJA]])=YEAR(TODAY())),MONTH(TODAY()-30)&amp;"-"&amp;YEAR(TODAY()),"Borrar")),"No aplica")</f>
        <v>8-2023</v>
      </c>
      <c r="AD1632" t="str">
        <f>+IFERROR(IF(Tabla2[[#This Row],[FECHA INICIO DE LABORES EN OBRA]]="","No Aplica",IF(AND(MONTH(Tabla2[[#This Row],[FECHA INICIO DE LABORES EN OBRA]])=MONTH(TODAY()-30),YEAR(Tabla2[[#This Row],[FECHA INICIO DE LABORES EN OBRA]])=YEAR(TODAY())),MONTH(TODAY()-30)&amp;"-"&amp;YEAR(TODAY()),"No Aplica")),"No Aplica")</f>
        <v>No Aplica</v>
      </c>
    </row>
    <row r="1633" spans="1:30" x14ac:dyDescent="0.25">
      <c r="A1633" s="13">
        <v>20603070446</v>
      </c>
      <c r="B1633" s="15" t="s">
        <v>6860</v>
      </c>
      <c r="C1633" s="15" t="s">
        <v>6820</v>
      </c>
      <c r="D1633" s="15" t="s">
        <v>6874</v>
      </c>
      <c r="E1633" s="15" t="s">
        <v>6875</v>
      </c>
      <c r="F1633" s="39">
        <v>33061</v>
      </c>
      <c r="G1633" s="15">
        <v>1</v>
      </c>
      <c r="H1633" s="15" t="s">
        <v>6876</v>
      </c>
      <c r="I1633" s="15" t="s">
        <v>6864</v>
      </c>
      <c r="J1633" s="15" t="s">
        <v>6877</v>
      </c>
      <c r="K1633" s="15" t="s">
        <v>2645</v>
      </c>
      <c r="L1633" s="40" t="s">
        <v>6</v>
      </c>
      <c r="M1633" s="39">
        <v>45161</v>
      </c>
      <c r="N1633" s="41" t="s">
        <v>2098</v>
      </c>
      <c r="O1633" s="39">
        <v>44957</v>
      </c>
      <c r="P1633" s="40">
        <v>2</v>
      </c>
      <c r="Q1633" s="40">
        <v>2</v>
      </c>
      <c r="R1633" s="40" t="str">
        <f>IFERROR(VLOOKUP(Tabla2[[#This Row],[CONTRATISTA PRNCIPAL]],Hoja1!$L$5:$M$9,2,FALSE),"CJV")</f>
        <v>CJV</v>
      </c>
      <c r="S1633" s="40" t="str">
        <f>IF(Tabla2[[#This Row],[EMPRESA]]=Tabla2[[#This Row],[CONTRATISTA PRNCIPAL]],"Principal","Secundaria")</f>
        <v>Secundaria</v>
      </c>
      <c r="T1633" s="42">
        <f>IFERROR(1/COUNTIF(Tabla2[CONTRATISTA PRNCIPAL],Tabla2[[#This Row],[CONTRATISTA PRNCIPAL]]),0)</f>
        <v>0.00641025641025641</v>
      </c>
      <c r="U1633" s="43">
        <f>IF(((TODAY()-Tabla2[[#This Row],[FECHA NACIMIENTO]])/365)&lt;18,"Corregir", IF(((TODAY()-Tabla2[[#This Row],[FECHA NACIMIENTO]])/365)&gt;80, "Corregir",ROUNDDOWN(((TODAY()-Tabla2[[#This Row],[FECHA NACIMIENTO]])/365),0)))</f>
        <v>33</v>
      </c>
      <c r="V16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33" s="44" t="str">
        <f>+IF(Tabla2[[#This Row],[Edad]]="Corregir","Corregir","Ok")</f>
        <v>Ok</v>
      </c>
      <c r="X1633" s="42" t="str">
        <f>+IFERROR(VLOOKUP(Tabla2[[#This Row],[DISTRITO SEGÚN DNI]],Hoja1!$A$2:$B$32,2,FALSE),"No")</f>
        <v>No</v>
      </c>
      <c r="Y1633" s="42" t="str">
        <f>IF(OR(LOWER(Tabla2[[#This Row],[GENERO]])="masculino", LOWER(Tabla2[[#This Row],[GENERO]])="femenino"),"OK","Corregir")</f>
        <v>OK</v>
      </c>
      <c r="Z1633" s="42" t="str">
        <f>+IF(Tabla2[[#This Row],[Nro. DNI / CE]]="","Corregir",IF(LEN(Tabla2[[#This Row],[Nro. DNI / CE]])&gt;=8,"OK","Corregir"))</f>
        <v>OK</v>
      </c>
      <c r="AA1633" s="42">
        <f>COUNTIF(Tabla2[APELLIDOS Y NOMBRES],Tabla2[[#This Row],[APELLIDOS Y NOMBRES]])</f>
        <v>1</v>
      </c>
      <c r="AB1633" s="42">
        <f>IF(Tabla2[[#This Row],[Trabajador]]&gt;1,1/Tabla2[[#This Row],[Trabajador]],Tabla2[[#This Row],[Trabajador]])</f>
        <v>1</v>
      </c>
      <c r="AC1633" t="str">
        <f>+IFERROR(IF(Tabla2[[#This Row],[FECHA CESE/BAJA]]="","No Aplica",IF(AND(MONTH(Tabla2[[#This Row],[FECHA CESE/BAJA]])=MONTH(TODAY()-30),YEAR(Tabla2[[#This Row],[FECHA CESE/BAJA]])=YEAR(TODAY())),MONTH(TODAY()-30)&amp;"-"&amp;YEAR(TODAY()),"Borrar")),"No aplica")</f>
        <v>8-2023</v>
      </c>
      <c r="AD1633" t="str">
        <f>+IFERROR(IF(Tabla2[[#This Row],[FECHA INICIO DE LABORES EN OBRA]]="","No Aplica",IF(AND(MONTH(Tabla2[[#This Row],[FECHA INICIO DE LABORES EN OBRA]])=MONTH(TODAY()-30),YEAR(Tabla2[[#This Row],[FECHA INICIO DE LABORES EN OBRA]])=YEAR(TODAY())),MONTH(TODAY()-30)&amp;"-"&amp;YEAR(TODAY()),"No Aplica")),"No Aplica")</f>
        <v>No Aplica</v>
      </c>
    </row>
    <row r="1634" spans="1:30" x14ac:dyDescent="0.25">
      <c r="A1634" s="13">
        <v>20603070446</v>
      </c>
      <c r="B1634" s="15" t="s">
        <v>6860</v>
      </c>
      <c r="C1634" s="15" t="s">
        <v>6820</v>
      </c>
      <c r="D1634" s="15" t="s">
        <v>6878</v>
      </c>
      <c r="E1634" s="15" t="s">
        <v>6879</v>
      </c>
      <c r="F1634" s="39">
        <v>32013</v>
      </c>
      <c r="G1634" s="15">
        <v>1</v>
      </c>
      <c r="H1634" s="15" t="s">
        <v>6876</v>
      </c>
      <c r="I1634" s="15" t="s">
        <v>6864</v>
      </c>
      <c r="J1634" s="15" t="s">
        <v>6880</v>
      </c>
      <c r="K1634" s="15" t="s">
        <v>6881</v>
      </c>
      <c r="L1634" s="40" t="s">
        <v>6</v>
      </c>
      <c r="M1634" s="39">
        <v>45161</v>
      </c>
      <c r="N1634" s="41" t="s">
        <v>6598</v>
      </c>
      <c r="O1634" s="39">
        <v>44821</v>
      </c>
      <c r="P1634" s="40">
        <v>2</v>
      </c>
      <c r="Q1634" s="40">
        <v>2</v>
      </c>
      <c r="R1634" s="40" t="str">
        <f>IFERROR(VLOOKUP(Tabla2[[#This Row],[CONTRATISTA PRNCIPAL]],Hoja1!$L$5:$M$9,2,FALSE),"CJV")</f>
        <v>CJV</v>
      </c>
      <c r="S1634" s="40" t="str">
        <f>IF(Tabla2[[#This Row],[EMPRESA]]=Tabla2[[#This Row],[CONTRATISTA PRNCIPAL]],"Principal","Secundaria")</f>
        <v>Secundaria</v>
      </c>
      <c r="T1634" s="42">
        <f>IFERROR(1/COUNTIF(Tabla2[CONTRATISTA PRNCIPAL],Tabla2[[#This Row],[CONTRATISTA PRNCIPAL]]),0)</f>
        <v>0.00641025641025641</v>
      </c>
      <c r="U1634" s="43">
        <f>IF(((TODAY()-Tabla2[[#This Row],[FECHA NACIMIENTO]])/365)&lt;18,"Corregir", IF(((TODAY()-Tabla2[[#This Row],[FECHA NACIMIENTO]])/365)&gt;80, "Corregir",ROUNDDOWN(((TODAY()-Tabla2[[#This Row],[FECHA NACIMIENTO]])/365),0)))</f>
        <v>36</v>
      </c>
      <c r="V16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34" s="44" t="str">
        <f>+IF(Tabla2[[#This Row],[Edad]]="Corregir","Corregir","Ok")</f>
        <v>Ok</v>
      </c>
      <c r="X1634" s="42" t="str">
        <f>+IFERROR(VLOOKUP(Tabla2[[#This Row],[DISTRITO SEGÚN DNI]],Hoja1!$A$2:$B$32,2,FALSE),"No")</f>
        <v>No</v>
      </c>
      <c r="Y1634" s="42" t="str">
        <f>IF(OR(LOWER(Tabla2[[#This Row],[GENERO]])="masculino", LOWER(Tabla2[[#This Row],[GENERO]])="femenino"),"OK","Corregir")</f>
        <v>OK</v>
      </c>
      <c r="Z1634" s="42" t="str">
        <f>+IF(Tabla2[[#This Row],[Nro. DNI / CE]]="","Corregir",IF(LEN(Tabla2[[#This Row],[Nro. DNI / CE]])&gt;=8,"OK","Corregir"))</f>
        <v>OK</v>
      </c>
      <c r="AA1634" s="42">
        <f>COUNTIF(Tabla2[APELLIDOS Y NOMBRES],Tabla2[[#This Row],[APELLIDOS Y NOMBRES]])</f>
        <v>1</v>
      </c>
      <c r="AB1634" s="42">
        <f>IF(Tabla2[[#This Row],[Trabajador]]&gt;1,1/Tabla2[[#This Row],[Trabajador]],Tabla2[[#This Row],[Trabajador]])</f>
        <v>1</v>
      </c>
      <c r="AC1634" t="str">
        <f>+IFERROR(IF(Tabla2[[#This Row],[FECHA CESE/BAJA]]="","No Aplica",IF(AND(MONTH(Tabla2[[#This Row],[FECHA CESE/BAJA]])=MONTH(TODAY()-30),YEAR(Tabla2[[#This Row],[FECHA CESE/BAJA]])=YEAR(TODAY())),MONTH(TODAY()-30)&amp;"-"&amp;YEAR(TODAY()),"Borrar")),"No aplica")</f>
        <v>8-2023</v>
      </c>
      <c r="AD1634" t="str">
        <f>+IFERROR(IF(Tabla2[[#This Row],[FECHA INICIO DE LABORES EN OBRA]]="","No Aplica",IF(AND(MONTH(Tabla2[[#This Row],[FECHA INICIO DE LABORES EN OBRA]])=MONTH(TODAY()-30),YEAR(Tabla2[[#This Row],[FECHA INICIO DE LABORES EN OBRA]])=YEAR(TODAY())),MONTH(TODAY()-30)&amp;"-"&amp;YEAR(TODAY()),"No Aplica")),"No Aplica")</f>
        <v>No Aplica</v>
      </c>
    </row>
    <row r="1635" spans="1:30" x14ac:dyDescent="0.25">
      <c r="A1635" s="13">
        <v>20603070446</v>
      </c>
      <c r="B1635" s="15" t="s">
        <v>6860</v>
      </c>
      <c r="C1635" s="15" t="s">
        <v>6820</v>
      </c>
      <c r="D1635" s="15" t="s">
        <v>6882</v>
      </c>
      <c r="E1635" s="15" t="s">
        <v>6883</v>
      </c>
      <c r="F1635" s="39">
        <v>28545</v>
      </c>
      <c r="G1635" s="15">
        <v>1</v>
      </c>
      <c r="H1635" s="15" t="s">
        <v>3675</v>
      </c>
      <c r="I1635" s="15" t="s">
        <v>6864</v>
      </c>
      <c r="J1635" s="15" t="s">
        <v>6884</v>
      </c>
      <c r="K1635" s="15" t="s">
        <v>4570</v>
      </c>
      <c r="L1635" s="40" t="s">
        <v>6</v>
      </c>
      <c r="M1635" s="39">
        <v>45161</v>
      </c>
      <c r="N1635" s="41" t="s">
        <v>2098</v>
      </c>
      <c r="O1635" s="39">
        <v>44716</v>
      </c>
      <c r="P1635" s="40">
        <v>2</v>
      </c>
      <c r="Q1635" s="40">
        <v>2</v>
      </c>
      <c r="R1635" s="40" t="str">
        <f>IFERROR(VLOOKUP(Tabla2[[#This Row],[CONTRATISTA PRNCIPAL]],Hoja1!$L$5:$M$9,2,FALSE),"CJV")</f>
        <v>CJV</v>
      </c>
      <c r="S1635" s="40" t="str">
        <f>IF(Tabla2[[#This Row],[EMPRESA]]=Tabla2[[#This Row],[CONTRATISTA PRNCIPAL]],"Principal","Secundaria")</f>
        <v>Secundaria</v>
      </c>
      <c r="T1635" s="42">
        <f>IFERROR(1/COUNTIF(Tabla2[CONTRATISTA PRNCIPAL],Tabla2[[#This Row],[CONTRATISTA PRNCIPAL]]),0)</f>
        <v>0.00641025641025641</v>
      </c>
      <c r="U1635" s="43">
        <f>IF(((TODAY()-Tabla2[[#This Row],[FECHA NACIMIENTO]])/365)&lt;18,"Corregir", IF(((TODAY()-Tabla2[[#This Row],[FECHA NACIMIENTO]])/365)&gt;80, "Corregir",ROUNDDOWN(((TODAY()-Tabla2[[#This Row],[FECHA NACIMIENTO]])/365),0)))</f>
        <v>45</v>
      </c>
      <c r="V16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35" s="44" t="str">
        <f>+IF(Tabla2[[#This Row],[Edad]]="Corregir","Corregir","Ok")</f>
        <v>Ok</v>
      </c>
      <c r="X1635" s="42" t="str">
        <f>+IFERROR(VLOOKUP(Tabla2[[#This Row],[DISTRITO SEGÚN DNI]],Hoja1!$A$2:$B$32,2,FALSE),"No")</f>
        <v>No</v>
      </c>
      <c r="Y1635" s="42" t="str">
        <f>IF(OR(LOWER(Tabla2[[#This Row],[GENERO]])="masculino", LOWER(Tabla2[[#This Row],[GENERO]])="femenino"),"OK","Corregir")</f>
        <v>OK</v>
      </c>
      <c r="Z1635" s="42" t="str">
        <f>+IF(Tabla2[[#This Row],[Nro. DNI / CE]]="","Corregir",IF(LEN(Tabla2[[#This Row],[Nro. DNI / CE]])&gt;=8,"OK","Corregir"))</f>
        <v>OK</v>
      </c>
      <c r="AA1635" s="42">
        <f>COUNTIF(Tabla2[APELLIDOS Y NOMBRES],Tabla2[[#This Row],[APELLIDOS Y NOMBRES]])</f>
        <v>1</v>
      </c>
      <c r="AB1635" s="42">
        <f>IF(Tabla2[[#This Row],[Trabajador]]&gt;1,1/Tabla2[[#This Row],[Trabajador]],Tabla2[[#This Row],[Trabajador]])</f>
        <v>1</v>
      </c>
      <c r="AC1635" t="str">
        <f>+IFERROR(IF(Tabla2[[#This Row],[FECHA CESE/BAJA]]="","No Aplica",IF(AND(MONTH(Tabla2[[#This Row],[FECHA CESE/BAJA]])=MONTH(TODAY()-30),YEAR(Tabla2[[#This Row],[FECHA CESE/BAJA]])=YEAR(TODAY())),MONTH(TODAY()-30)&amp;"-"&amp;YEAR(TODAY()),"Borrar")),"No aplica")</f>
        <v>8-2023</v>
      </c>
      <c r="AD1635" t="str">
        <f>+IFERROR(IF(Tabla2[[#This Row],[FECHA INICIO DE LABORES EN OBRA]]="","No Aplica",IF(AND(MONTH(Tabla2[[#This Row],[FECHA INICIO DE LABORES EN OBRA]])=MONTH(TODAY()-30),YEAR(Tabla2[[#This Row],[FECHA INICIO DE LABORES EN OBRA]])=YEAR(TODAY())),MONTH(TODAY()-30)&amp;"-"&amp;YEAR(TODAY()),"No Aplica")),"No Aplica")</f>
        <v>No Aplica</v>
      </c>
    </row>
    <row r="1636" spans="1:30" x14ac:dyDescent="0.25">
      <c r="A1636" s="13">
        <v>20603070446</v>
      </c>
      <c r="B1636" s="15" t="s">
        <v>6860</v>
      </c>
      <c r="C1636" s="15" t="s">
        <v>6820</v>
      </c>
      <c r="D1636" s="15" t="s">
        <v>6885</v>
      </c>
      <c r="E1636" s="15" t="s">
        <v>6886</v>
      </c>
      <c r="F1636" s="39">
        <v>30547</v>
      </c>
      <c r="G1636" s="15">
        <v>1</v>
      </c>
      <c r="H1636" s="15" t="s">
        <v>6876</v>
      </c>
      <c r="I1636" s="15" t="s">
        <v>6864</v>
      </c>
      <c r="J1636" s="15" t="s">
        <v>6887</v>
      </c>
      <c r="K1636" s="15" t="s">
        <v>6888</v>
      </c>
      <c r="L1636" s="40" t="s">
        <v>6</v>
      </c>
      <c r="M1636" s="39">
        <v>45161</v>
      </c>
      <c r="N1636" s="41" t="s">
        <v>2098</v>
      </c>
      <c r="O1636" s="39">
        <v>44821</v>
      </c>
      <c r="P1636" s="40">
        <v>2</v>
      </c>
      <c r="Q1636" s="40">
        <v>2</v>
      </c>
      <c r="R1636" s="40" t="str">
        <f>IFERROR(VLOOKUP(Tabla2[[#This Row],[CONTRATISTA PRNCIPAL]],Hoja1!$L$5:$M$9,2,FALSE),"CJV")</f>
        <v>CJV</v>
      </c>
      <c r="S1636" s="40" t="str">
        <f>IF(Tabla2[[#This Row],[EMPRESA]]=Tabla2[[#This Row],[CONTRATISTA PRNCIPAL]],"Principal","Secundaria")</f>
        <v>Secundaria</v>
      </c>
      <c r="T1636" s="42">
        <f>IFERROR(1/COUNTIF(Tabla2[CONTRATISTA PRNCIPAL],Tabla2[[#This Row],[CONTRATISTA PRNCIPAL]]),0)</f>
        <v>0.00641025641025641</v>
      </c>
      <c r="U1636" s="43">
        <f>IF(((TODAY()-Tabla2[[#This Row],[FECHA NACIMIENTO]])/365)&lt;18,"Corregir", IF(((TODAY()-Tabla2[[#This Row],[FECHA NACIMIENTO]])/365)&gt;80, "Corregir",ROUNDDOWN(((TODAY()-Tabla2[[#This Row],[FECHA NACIMIENTO]])/365),0)))</f>
        <v>40</v>
      </c>
      <c r="V16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36" s="44" t="str">
        <f>+IF(Tabla2[[#This Row],[Edad]]="Corregir","Corregir","Ok")</f>
        <v>Ok</v>
      </c>
      <c r="X1636" s="42" t="str">
        <f>+IFERROR(VLOOKUP(Tabla2[[#This Row],[DISTRITO SEGÚN DNI]],Hoja1!$A$2:$B$32,2,FALSE),"No")</f>
        <v>No</v>
      </c>
      <c r="Y1636" s="42" t="str">
        <f>IF(OR(LOWER(Tabla2[[#This Row],[GENERO]])="masculino", LOWER(Tabla2[[#This Row],[GENERO]])="femenino"),"OK","Corregir")</f>
        <v>OK</v>
      </c>
      <c r="Z1636" s="42" t="str">
        <f>+IF(Tabla2[[#This Row],[Nro. DNI / CE]]="","Corregir",IF(LEN(Tabla2[[#This Row],[Nro. DNI / CE]])&gt;=8,"OK","Corregir"))</f>
        <v>OK</v>
      </c>
      <c r="AA1636" s="42">
        <f>COUNTIF(Tabla2[APELLIDOS Y NOMBRES],Tabla2[[#This Row],[APELLIDOS Y NOMBRES]])</f>
        <v>1</v>
      </c>
      <c r="AB1636" s="42">
        <f>IF(Tabla2[[#This Row],[Trabajador]]&gt;1,1/Tabla2[[#This Row],[Trabajador]],Tabla2[[#This Row],[Trabajador]])</f>
        <v>1</v>
      </c>
      <c r="AC1636" t="str">
        <f>+IFERROR(IF(Tabla2[[#This Row],[FECHA CESE/BAJA]]="","No Aplica",IF(AND(MONTH(Tabla2[[#This Row],[FECHA CESE/BAJA]])=MONTH(TODAY()-30),YEAR(Tabla2[[#This Row],[FECHA CESE/BAJA]])=YEAR(TODAY())),MONTH(TODAY()-30)&amp;"-"&amp;YEAR(TODAY()),"Borrar")),"No aplica")</f>
        <v>8-2023</v>
      </c>
      <c r="AD1636" t="str">
        <f>+IFERROR(IF(Tabla2[[#This Row],[FECHA INICIO DE LABORES EN OBRA]]="","No Aplica",IF(AND(MONTH(Tabla2[[#This Row],[FECHA INICIO DE LABORES EN OBRA]])=MONTH(TODAY()-30),YEAR(Tabla2[[#This Row],[FECHA INICIO DE LABORES EN OBRA]])=YEAR(TODAY())),MONTH(TODAY()-30)&amp;"-"&amp;YEAR(TODAY()),"No Aplica")),"No Aplica")</f>
        <v>No Aplica</v>
      </c>
    </row>
    <row r="1637" spans="1:30" x14ac:dyDescent="0.25">
      <c r="A1637" s="13">
        <v>20603070446</v>
      </c>
      <c r="B1637" s="15" t="s">
        <v>6860</v>
      </c>
      <c r="C1637" s="15" t="s">
        <v>6820</v>
      </c>
      <c r="D1637" s="15" t="s">
        <v>6889</v>
      </c>
      <c r="E1637" s="15" t="s">
        <v>6890</v>
      </c>
      <c r="F1637" s="39">
        <v>36515</v>
      </c>
      <c r="G1637" s="15">
        <v>1</v>
      </c>
      <c r="H1637" s="15" t="s">
        <v>6863</v>
      </c>
      <c r="I1637" s="15" t="s">
        <v>6864</v>
      </c>
      <c r="J1637" s="15" t="s">
        <v>6891</v>
      </c>
      <c r="K1637" s="15" t="s">
        <v>4570</v>
      </c>
      <c r="L1637" s="40" t="s">
        <v>6</v>
      </c>
      <c r="M1637" s="39">
        <v>45161</v>
      </c>
      <c r="N1637" s="41" t="s">
        <v>2098</v>
      </c>
      <c r="O1637" s="39">
        <v>44958</v>
      </c>
      <c r="P1637" s="40">
        <v>2</v>
      </c>
      <c r="Q1637" s="40">
        <v>2</v>
      </c>
      <c r="R1637" s="40" t="str">
        <f>IFERROR(VLOOKUP(Tabla2[[#This Row],[CONTRATISTA PRNCIPAL]],Hoja1!$L$5:$M$9,2,FALSE),"CJV")</f>
        <v>CJV</v>
      </c>
      <c r="S1637" s="40" t="str">
        <f>IF(Tabla2[[#This Row],[EMPRESA]]=Tabla2[[#This Row],[CONTRATISTA PRNCIPAL]],"Principal","Secundaria")</f>
        <v>Secundaria</v>
      </c>
      <c r="T1637" s="42">
        <f>IFERROR(1/COUNTIF(Tabla2[CONTRATISTA PRNCIPAL],Tabla2[[#This Row],[CONTRATISTA PRNCIPAL]]),0)</f>
        <v>0.00641025641025641</v>
      </c>
      <c r="U1637" s="43">
        <f>IF(((TODAY()-Tabla2[[#This Row],[FECHA NACIMIENTO]])/365)&lt;18,"Corregir", IF(((TODAY()-Tabla2[[#This Row],[FECHA NACIMIENTO]])/365)&gt;80, "Corregir",ROUNDDOWN(((TODAY()-Tabla2[[#This Row],[FECHA NACIMIENTO]])/365),0)))</f>
        <v>23</v>
      </c>
      <c r="V16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637" s="44" t="str">
        <f>+IF(Tabla2[[#This Row],[Edad]]="Corregir","Corregir","Ok")</f>
        <v>Ok</v>
      </c>
      <c r="X1637" s="42" t="str">
        <f>+IFERROR(VLOOKUP(Tabla2[[#This Row],[DISTRITO SEGÚN DNI]],Hoja1!$A$2:$B$32,2,FALSE),"No")</f>
        <v>No</v>
      </c>
      <c r="Y1637" s="42" t="str">
        <f>IF(OR(LOWER(Tabla2[[#This Row],[GENERO]])="masculino", LOWER(Tabla2[[#This Row],[GENERO]])="femenino"),"OK","Corregir")</f>
        <v>OK</v>
      </c>
      <c r="Z1637" s="42" t="str">
        <f>+IF(Tabla2[[#This Row],[Nro. DNI / CE]]="","Corregir",IF(LEN(Tabla2[[#This Row],[Nro. DNI / CE]])&gt;=8,"OK","Corregir"))</f>
        <v>OK</v>
      </c>
      <c r="AA1637" s="42">
        <f>COUNTIF(Tabla2[APELLIDOS Y NOMBRES],Tabla2[[#This Row],[APELLIDOS Y NOMBRES]])</f>
        <v>1</v>
      </c>
      <c r="AB1637" s="42">
        <f>IF(Tabla2[[#This Row],[Trabajador]]&gt;1,1/Tabla2[[#This Row],[Trabajador]],Tabla2[[#This Row],[Trabajador]])</f>
        <v>1</v>
      </c>
      <c r="AC1637" t="str">
        <f>+IFERROR(IF(Tabla2[[#This Row],[FECHA CESE/BAJA]]="","No Aplica",IF(AND(MONTH(Tabla2[[#This Row],[FECHA CESE/BAJA]])=MONTH(TODAY()-30),YEAR(Tabla2[[#This Row],[FECHA CESE/BAJA]])=YEAR(TODAY())),MONTH(TODAY()-30)&amp;"-"&amp;YEAR(TODAY()),"Borrar")),"No aplica")</f>
        <v>8-2023</v>
      </c>
      <c r="AD1637" t="str">
        <f>+IFERROR(IF(Tabla2[[#This Row],[FECHA INICIO DE LABORES EN OBRA]]="","No Aplica",IF(AND(MONTH(Tabla2[[#This Row],[FECHA INICIO DE LABORES EN OBRA]])=MONTH(TODAY()-30),YEAR(Tabla2[[#This Row],[FECHA INICIO DE LABORES EN OBRA]])=YEAR(TODAY())),MONTH(TODAY()-30)&amp;"-"&amp;YEAR(TODAY()),"No Aplica")),"No Aplica")</f>
        <v>No Aplica</v>
      </c>
    </row>
    <row r="1638" spans="1:30" x14ac:dyDescent="0.25">
      <c r="A1638" s="13" t="s">
        <v>6819</v>
      </c>
      <c r="B1638" s="15" t="s">
        <v>6820</v>
      </c>
      <c r="C1638" s="15" t="s">
        <v>6820</v>
      </c>
      <c r="D1638" s="15" t="s">
        <v>1824</v>
      </c>
      <c r="E1638" s="15" t="s">
        <v>1825</v>
      </c>
      <c r="F1638" s="39">
        <v>35404</v>
      </c>
      <c r="G1638" s="15">
        <v>1</v>
      </c>
      <c r="H1638" s="15" t="s">
        <v>2601</v>
      </c>
      <c r="I1638" s="15" t="s">
        <v>6892</v>
      </c>
      <c r="J1638" s="15" t="s">
        <v>6828</v>
      </c>
      <c r="K1638" s="15" t="s">
        <v>17</v>
      </c>
      <c r="L1638" s="40" t="s">
        <v>6</v>
      </c>
      <c r="M1638" s="39">
        <v>45161</v>
      </c>
      <c r="N1638" s="41" t="s">
        <v>2098</v>
      </c>
      <c r="O1638" s="39">
        <v>44239</v>
      </c>
      <c r="P1638" s="40">
        <v>2</v>
      </c>
      <c r="Q1638" s="40">
        <v>2</v>
      </c>
      <c r="R1638" s="40" t="str">
        <f>IFERROR(VLOOKUP(Tabla2[[#This Row],[CONTRATISTA PRNCIPAL]],Hoja1!$L$5:$M$9,2,FALSE),"CJV")</f>
        <v>CJV</v>
      </c>
      <c r="S1638" s="40" t="str">
        <f>IF(Tabla2[[#This Row],[EMPRESA]]=Tabla2[[#This Row],[CONTRATISTA PRNCIPAL]],"Principal","Secundaria")</f>
        <v>Principal</v>
      </c>
      <c r="T1638" s="42">
        <f>IFERROR(1/COUNTIF(Tabla2[CONTRATISTA PRNCIPAL],Tabla2[[#This Row],[CONTRATISTA PRNCIPAL]]),0)</f>
        <v>0.00641025641025641</v>
      </c>
      <c r="U1638" s="43">
        <f>IF(((TODAY()-Tabla2[[#This Row],[FECHA NACIMIENTO]])/365)&lt;18,"Corregir", IF(((TODAY()-Tabla2[[#This Row],[FECHA NACIMIENTO]])/365)&gt;80, "Corregir",ROUNDDOWN(((TODAY()-Tabla2[[#This Row],[FECHA NACIMIENTO]])/365),0)))</f>
        <v>26</v>
      </c>
      <c r="V16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38" s="44" t="str">
        <f>+IF(Tabla2[[#This Row],[Edad]]="Corregir","Corregir","Ok")</f>
        <v>Ok</v>
      </c>
      <c r="X1638" s="42" t="str">
        <f>+IFERROR(VLOOKUP(Tabla2[[#This Row],[DISTRITO SEGÚN DNI]],Hoja1!$A$2:$B$32,2,FALSE),"No")</f>
        <v>ATE</v>
      </c>
      <c r="Y1638" s="42" t="str">
        <f>IF(OR(LOWER(Tabla2[[#This Row],[GENERO]])="masculino", LOWER(Tabla2[[#This Row],[GENERO]])="femenino"),"OK","Corregir")</f>
        <v>OK</v>
      </c>
      <c r="Z1638" s="42" t="str">
        <f>+IF(Tabla2[[#This Row],[Nro. DNI / CE]]="","Corregir",IF(LEN(Tabla2[[#This Row],[Nro. DNI / CE]])&gt;=8,"OK","Corregir"))</f>
        <v>OK</v>
      </c>
      <c r="AA1638" s="42">
        <f>COUNTIF(Tabla2[APELLIDOS Y NOMBRES],Tabla2[[#This Row],[APELLIDOS Y NOMBRES]])</f>
        <v>1</v>
      </c>
      <c r="AB1638" s="42">
        <f>IF(Tabla2[[#This Row],[Trabajador]]&gt;1,1/Tabla2[[#This Row],[Trabajador]],Tabla2[[#This Row],[Trabajador]])</f>
        <v>1</v>
      </c>
      <c r="AC1638" t="str">
        <f>+IFERROR(IF(Tabla2[[#This Row],[FECHA CESE/BAJA]]="","No Aplica",IF(AND(MONTH(Tabla2[[#This Row],[FECHA CESE/BAJA]])=MONTH(TODAY()-30),YEAR(Tabla2[[#This Row],[FECHA CESE/BAJA]])=YEAR(TODAY())),MONTH(TODAY()-30)&amp;"-"&amp;YEAR(TODAY()),"Borrar")),"No aplica")</f>
        <v>8-2023</v>
      </c>
      <c r="AD1638" t="str">
        <f>+IFERROR(IF(Tabla2[[#This Row],[FECHA INICIO DE LABORES EN OBRA]]="","No Aplica",IF(AND(MONTH(Tabla2[[#This Row],[FECHA INICIO DE LABORES EN OBRA]])=MONTH(TODAY()-30),YEAR(Tabla2[[#This Row],[FECHA INICIO DE LABORES EN OBRA]])=YEAR(TODAY())),MONTH(TODAY()-30)&amp;"-"&amp;YEAR(TODAY()),"No Aplica")),"No Aplica")</f>
        <v>No Aplica</v>
      </c>
    </row>
    <row r="1639" spans="1:30" x14ac:dyDescent="0.25">
      <c r="A1639" s="13" t="s">
        <v>6819</v>
      </c>
      <c r="B1639" s="15" t="s">
        <v>6820</v>
      </c>
      <c r="C1639" s="15" t="s">
        <v>6820</v>
      </c>
      <c r="D1639" s="15" t="s">
        <v>6893</v>
      </c>
      <c r="E1639" s="15" t="s">
        <v>6894</v>
      </c>
      <c r="F1639" s="39">
        <v>28960</v>
      </c>
      <c r="G1639" s="15">
        <v>1</v>
      </c>
      <c r="H1639" s="15" t="s">
        <v>4182</v>
      </c>
      <c r="I1639" s="15" t="s">
        <v>6843</v>
      </c>
      <c r="J1639" s="15" t="s">
        <v>6895</v>
      </c>
      <c r="K1639" s="15" t="s">
        <v>2645</v>
      </c>
      <c r="L1639" s="40" t="s">
        <v>6</v>
      </c>
      <c r="M1639" s="39">
        <v>45161</v>
      </c>
      <c r="N1639" s="41" t="s">
        <v>2098</v>
      </c>
      <c r="O1639" s="39">
        <v>44140</v>
      </c>
      <c r="P1639" s="40">
        <v>2</v>
      </c>
      <c r="Q1639" s="40">
        <v>2</v>
      </c>
      <c r="R1639" s="40" t="str">
        <f>IFERROR(VLOOKUP(Tabla2[[#This Row],[CONTRATISTA PRNCIPAL]],Hoja1!$L$5:$M$9,2,FALSE),"CJV")</f>
        <v>CJV</v>
      </c>
      <c r="S1639" s="40" t="str">
        <f>IF(Tabla2[[#This Row],[EMPRESA]]=Tabla2[[#This Row],[CONTRATISTA PRNCIPAL]],"Principal","Secundaria")</f>
        <v>Principal</v>
      </c>
      <c r="T1639" s="42">
        <f>IFERROR(1/COUNTIF(Tabla2[CONTRATISTA PRNCIPAL],Tabla2[[#This Row],[CONTRATISTA PRNCIPAL]]),0)</f>
        <v>0.00641025641025641</v>
      </c>
      <c r="U1639" s="43">
        <f>IF(((TODAY()-Tabla2[[#This Row],[FECHA NACIMIENTO]])/365)&lt;18,"Corregir", IF(((TODAY()-Tabla2[[#This Row],[FECHA NACIMIENTO]])/365)&gt;80, "Corregir",ROUNDDOWN(((TODAY()-Tabla2[[#This Row],[FECHA NACIMIENTO]])/365),0)))</f>
        <v>44</v>
      </c>
      <c r="V16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39" s="44" t="str">
        <f>+IF(Tabla2[[#This Row],[Edad]]="Corregir","Corregir","Ok")</f>
        <v>Ok</v>
      </c>
      <c r="X1639" s="42" t="str">
        <f>+IFERROR(VLOOKUP(Tabla2[[#This Row],[DISTRITO SEGÚN DNI]],Hoja1!$A$2:$B$32,2,FALSE),"No")</f>
        <v>No</v>
      </c>
      <c r="Y1639" s="42" t="str">
        <f>IF(OR(LOWER(Tabla2[[#This Row],[GENERO]])="masculino", LOWER(Tabla2[[#This Row],[GENERO]])="femenino"),"OK","Corregir")</f>
        <v>OK</v>
      </c>
      <c r="Z1639" s="42" t="str">
        <f>+IF(Tabla2[[#This Row],[Nro. DNI / CE]]="","Corregir",IF(LEN(Tabla2[[#This Row],[Nro. DNI / CE]])&gt;=8,"OK","Corregir"))</f>
        <v>OK</v>
      </c>
      <c r="AA1639" s="42">
        <f>COUNTIF(Tabla2[APELLIDOS Y NOMBRES],Tabla2[[#This Row],[APELLIDOS Y NOMBRES]])</f>
        <v>1</v>
      </c>
      <c r="AB1639" s="42">
        <f>IF(Tabla2[[#This Row],[Trabajador]]&gt;1,1/Tabla2[[#This Row],[Trabajador]],Tabla2[[#This Row],[Trabajador]])</f>
        <v>1</v>
      </c>
      <c r="AC1639" t="str">
        <f>+IFERROR(IF(Tabla2[[#This Row],[FECHA CESE/BAJA]]="","No Aplica",IF(AND(MONTH(Tabla2[[#This Row],[FECHA CESE/BAJA]])=MONTH(TODAY()-30),YEAR(Tabla2[[#This Row],[FECHA CESE/BAJA]])=YEAR(TODAY())),MONTH(TODAY()-30)&amp;"-"&amp;YEAR(TODAY()),"Borrar")),"No aplica")</f>
        <v>8-2023</v>
      </c>
      <c r="AD1639" t="str">
        <f>+IFERROR(IF(Tabla2[[#This Row],[FECHA INICIO DE LABORES EN OBRA]]="","No Aplica",IF(AND(MONTH(Tabla2[[#This Row],[FECHA INICIO DE LABORES EN OBRA]])=MONTH(TODAY()-30),YEAR(Tabla2[[#This Row],[FECHA INICIO DE LABORES EN OBRA]])=YEAR(TODAY())),MONTH(TODAY()-30)&amp;"-"&amp;YEAR(TODAY()),"No Aplica")),"No Aplica")</f>
        <v>No Aplica</v>
      </c>
    </row>
    <row r="1640" spans="1:30" x14ac:dyDescent="0.25">
      <c r="A1640" s="13" t="s">
        <v>6819</v>
      </c>
      <c r="B1640" s="15" t="s">
        <v>6820</v>
      </c>
      <c r="C1640" s="15" t="s">
        <v>6820</v>
      </c>
      <c r="D1640" s="15" t="s">
        <v>6896</v>
      </c>
      <c r="E1640" s="15" t="s">
        <v>6897</v>
      </c>
      <c r="F1640" s="39">
        <v>32543</v>
      </c>
      <c r="G1640" s="15">
        <v>2</v>
      </c>
      <c r="H1640" s="15" t="s">
        <v>2749</v>
      </c>
      <c r="I1640" s="15" t="s">
        <v>6823</v>
      </c>
      <c r="J1640" s="15" t="s">
        <v>6898</v>
      </c>
      <c r="K1640" s="15" t="s">
        <v>6899</v>
      </c>
      <c r="L1640" s="40" t="s">
        <v>6</v>
      </c>
      <c r="M1640" s="39">
        <v>45161</v>
      </c>
      <c r="N1640" s="41" t="s">
        <v>6598</v>
      </c>
      <c r="O1640" s="39">
        <v>45111</v>
      </c>
      <c r="P1640" s="40">
        <v>2</v>
      </c>
      <c r="Q1640" s="40">
        <v>4</v>
      </c>
      <c r="R1640" s="40" t="str">
        <f>IFERROR(VLOOKUP(Tabla2[[#This Row],[CONTRATISTA PRNCIPAL]],Hoja1!$L$5:$M$9,2,FALSE),"CJV")</f>
        <v>CJV</v>
      </c>
      <c r="S1640" s="40" t="str">
        <f>IF(Tabla2[[#This Row],[EMPRESA]]=Tabla2[[#This Row],[CONTRATISTA PRNCIPAL]],"Principal","Secundaria")</f>
        <v>Principal</v>
      </c>
      <c r="T1640" s="42">
        <f>IFERROR(1/COUNTIF(Tabla2[CONTRATISTA PRNCIPAL],Tabla2[[#This Row],[CONTRATISTA PRNCIPAL]]),0)</f>
        <v>0.00641025641025641</v>
      </c>
      <c r="U1640" s="43">
        <f>IF(((TODAY()-Tabla2[[#This Row],[FECHA NACIMIENTO]])/365)&lt;18,"Corregir", IF(((TODAY()-Tabla2[[#This Row],[FECHA NACIMIENTO]])/365)&gt;80, "Corregir",ROUNDDOWN(((TODAY()-Tabla2[[#This Row],[FECHA NACIMIENTO]])/365),0)))</f>
        <v>34</v>
      </c>
      <c r="V16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40" s="44" t="str">
        <f>+IF(Tabla2[[#This Row],[Edad]]="Corregir","Corregir","Ok")</f>
        <v>Ok</v>
      </c>
      <c r="X1640" s="42" t="str">
        <f>+IFERROR(VLOOKUP(Tabla2[[#This Row],[DISTRITO SEGÚN DNI]],Hoja1!$A$2:$B$32,2,FALSE),"No")</f>
        <v>No</v>
      </c>
      <c r="Y1640" s="42" t="str">
        <f>IF(OR(LOWER(Tabla2[[#This Row],[GENERO]])="masculino", LOWER(Tabla2[[#This Row],[GENERO]])="femenino"),"OK","Corregir")</f>
        <v>OK</v>
      </c>
      <c r="Z1640" s="42" t="str">
        <f>+IF(Tabla2[[#This Row],[Nro. DNI / CE]]="","Corregir",IF(LEN(Tabla2[[#This Row],[Nro. DNI / CE]])&gt;=8,"OK","Corregir"))</f>
        <v>OK</v>
      </c>
      <c r="AA1640" s="42">
        <f>COUNTIF(Tabla2[APELLIDOS Y NOMBRES],Tabla2[[#This Row],[APELLIDOS Y NOMBRES]])</f>
        <v>1</v>
      </c>
      <c r="AB1640" s="42">
        <f>IF(Tabla2[[#This Row],[Trabajador]]&gt;1,1/Tabla2[[#This Row],[Trabajador]],Tabla2[[#This Row],[Trabajador]])</f>
        <v>1</v>
      </c>
      <c r="AC1640" t="str">
        <f>+IFERROR(IF(Tabla2[[#This Row],[FECHA CESE/BAJA]]="","No Aplica",IF(AND(MONTH(Tabla2[[#This Row],[FECHA CESE/BAJA]])=MONTH(TODAY()-30),YEAR(Tabla2[[#This Row],[FECHA CESE/BAJA]])=YEAR(TODAY())),MONTH(TODAY()-30)&amp;"-"&amp;YEAR(TODAY()),"Borrar")),"No aplica")</f>
        <v>8-2023</v>
      </c>
      <c r="AD1640" t="str">
        <f>+IFERROR(IF(Tabla2[[#This Row],[FECHA INICIO DE LABORES EN OBRA]]="","No Aplica",IF(AND(MONTH(Tabla2[[#This Row],[FECHA INICIO DE LABORES EN OBRA]])=MONTH(TODAY()-30),YEAR(Tabla2[[#This Row],[FECHA INICIO DE LABORES EN OBRA]])=YEAR(TODAY())),MONTH(TODAY()-30)&amp;"-"&amp;YEAR(TODAY()),"No Aplica")),"No Aplica")</f>
        <v>No Aplica</v>
      </c>
    </row>
    <row r="1641" spans="1:30" x14ac:dyDescent="0.25">
      <c r="A1641" s="13" t="s">
        <v>6819</v>
      </c>
      <c r="B1641" s="15" t="s">
        <v>6820</v>
      </c>
      <c r="C1641" s="15" t="s">
        <v>6820</v>
      </c>
      <c r="D1641" s="15" t="s">
        <v>6900</v>
      </c>
      <c r="E1641" s="15" t="s">
        <v>6901</v>
      </c>
      <c r="F1641" s="39">
        <v>29206</v>
      </c>
      <c r="G1641" s="15">
        <v>2</v>
      </c>
      <c r="H1641" s="15" t="s">
        <v>2746</v>
      </c>
      <c r="I1641" s="15" t="s">
        <v>6823</v>
      </c>
      <c r="J1641" s="15" t="s">
        <v>6902</v>
      </c>
      <c r="K1641" s="15" t="s">
        <v>2162</v>
      </c>
      <c r="L1641" s="40" t="s">
        <v>6</v>
      </c>
      <c r="M1641" s="39">
        <v>45162</v>
      </c>
      <c r="N1641" s="41" t="s">
        <v>6598</v>
      </c>
      <c r="O1641" s="39">
        <v>45111</v>
      </c>
      <c r="P1641" s="40">
        <v>2</v>
      </c>
      <c r="Q1641" s="40">
        <v>4</v>
      </c>
      <c r="R1641" s="40" t="str">
        <f>IFERROR(VLOOKUP(Tabla2[[#This Row],[CONTRATISTA PRNCIPAL]],Hoja1!$L$5:$M$9,2,FALSE),"CJV")</f>
        <v>CJV</v>
      </c>
      <c r="S1641" s="40" t="str">
        <f>IF(Tabla2[[#This Row],[EMPRESA]]=Tabla2[[#This Row],[CONTRATISTA PRNCIPAL]],"Principal","Secundaria")</f>
        <v>Principal</v>
      </c>
      <c r="T1641" s="42">
        <f>IFERROR(1/COUNTIF(Tabla2[CONTRATISTA PRNCIPAL],Tabla2[[#This Row],[CONTRATISTA PRNCIPAL]]),0)</f>
        <v>0.00641025641025641</v>
      </c>
      <c r="U1641" s="43">
        <f>IF(((TODAY()-Tabla2[[#This Row],[FECHA NACIMIENTO]])/365)&lt;18,"Corregir", IF(((TODAY()-Tabla2[[#This Row],[FECHA NACIMIENTO]])/365)&gt;80, "Corregir",ROUNDDOWN(((TODAY()-Tabla2[[#This Row],[FECHA NACIMIENTO]])/365),0)))</f>
        <v>43</v>
      </c>
      <c r="V16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41" s="44" t="str">
        <f>+IF(Tabla2[[#This Row],[Edad]]="Corregir","Corregir","Ok")</f>
        <v>Ok</v>
      </c>
      <c r="X1641" s="42" t="str">
        <f>+IFERROR(VLOOKUP(Tabla2[[#This Row],[DISTRITO SEGÚN DNI]],Hoja1!$A$2:$B$32,2,FALSE),"No")</f>
        <v>No</v>
      </c>
      <c r="Y1641" s="42" t="str">
        <f>IF(OR(LOWER(Tabla2[[#This Row],[GENERO]])="masculino", LOWER(Tabla2[[#This Row],[GENERO]])="femenino"),"OK","Corregir")</f>
        <v>OK</v>
      </c>
      <c r="Z1641" s="42" t="str">
        <f>+IF(Tabla2[[#This Row],[Nro. DNI / CE]]="","Corregir",IF(LEN(Tabla2[[#This Row],[Nro. DNI / CE]])&gt;=8,"OK","Corregir"))</f>
        <v>OK</v>
      </c>
      <c r="AA1641" s="42">
        <f>COUNTIF(Tabla2[APELLIDOS Y NOMBRES],Tabla2[[#This Row],[APELLIDOS Y NOMBRES]])</f>
        <v>1</v>
      </c>
      <c r="AB1641" s="42">
        <f>IF(Tabla2[[#This Row],[Trabajador]]&gt;1,1/Tabla2[[#This Row],[Trabajador]],Tabla2[[#This Row],[Trabajador]])</f>
        <v>1</v>
      </c>
      <c r="AC1641" t="str">
        <f>+IFERROR(IF(Tabla2[[#This Row],[FECHA CESE/BAJA]]="","No Aplica",IF(AND(MONTH(Tabla2[[#This Row],[FECHA CESE/BAJA]])=MONTH(TODAY()-30),YEAR(Tabla2[[#This Row],[FECHA CESE/BAJA]])=YEAR(TODAY())),MONTH(TODAY()-30)&amp;"-"&amp;YEAR(TODAY()),"Borrar")),"No aplica")</f>
        <v>8-2023</v>
      </c>
      <c r="AD1641" t="str">
        <f>+IFERROR(IF(Tabla2[[#This Row],[FECHA INICIO DE LABORES EN OBRA]]="","No Aplica",IF(AND(MONTH(Tabla2[[#This Row],[FECHA INICIO DE LABORES EN OBRA]])=MONTH(TODAY()-30),YEAR(Tabla2[[#This Row],[FECHA INICIO DE LABORES EN OBRA]])=YEAR(TODAY())),MONTH(TODAY()-30)&amp;"-"&amp;YEAR(TODAY()),"No Aplica")),"No Aplica")</f>
        <v>No Aplica</v>
      </c>
    </row>
    <row r="1642" spans="1:30" x14ac:dyDescent="0.25">
      <c r="A1642" s="13" t="s">
        <v>6819</v>
      </c>
      <c r="B1642" s="15" t="s">
        <v>6820</v>
      </c>
      <c r="C1642" s="15" t="s">
        <v>6820</v>
      </c>
      <c r="D1642" s="15" t="s">
        <v>6903</v>
      </c>
      <c r="E1642" s="15" t="s">
        <v>6904</v>
      </c>
      <c r="F1642" s="39">
        <v>31620</v>
      </c>
      <c r="G1642" s="15">
        <v>2</v>
      </c>
      <c r="H1642" s="15" t="s">
        <v>4484</v>
      </c>
      <c r="I1642" s="15" t="s">
        <v>6823</v>
      </c>
      <c r="J1642" s="15" t="s">
        <v>6905</v>
      </c>
      <c r="K1642" s="15" t="s">
        <v>4702</v>
      </c>
      <c r="L1642" s="40" t="s">
        <v>6</v>
      </c>
      <c r="M1642" s="39">
        <v>45163</v>
      </c>
      <c r="N1642" s="41" t="s">
        <v>2098</v>
      </c>
      <c r="O1642" s="39">
        <v>44921</v>
      </c>
      <c r="P1642" s="40">
        <v>2</v>
      </c>
      <c r="Q1642" s="40">
        <v>4</v>
      </c>
      <c r="R1642" s="40" t="str">
        <f>IFERROR(VLOOKUP(Tabla2[[#This Row],[CONTRATISTA PRNCIPAL]],Hoja1!$L$5:$M$9,2,FALSE),"CJV")</f>
        <v>CJV</v>
      </c>
      <c r="S1642" s="40" t="str">
        <f>IF(Tabla2[[#This Row],[EMPRESA]]=Tabla2[[#This Row],[CONTRATISTA PRNCIPAL]],"Principal","Secundaria")</f>
        <v>Principal</v>
      </c>
      <c r="T1642" s="42">
        <f>IFERROR(1/COUNTIF(Tabla2[CONTRATISTA PRNCIPAL],Tabla2[[#This Row],[CONTRATISTA PRNCIPAL]]),0)</f>
        <v>0.00641025641025641</v>
      </c>
      <c r="U1642" s="43">
        <f>IF(((TODAY()-Tabla2[[#This Row],[FECHA NACIMIENTO]])/365)&lt;18,"Corregir", IF(((TODAY()-Tabla2[[#This Row],[FECHA NACIMIENTO]])/365)&gt;80, "Corregir",ROUNDDOWN(((TODAY()-Tabla2[[#This Row],[FECHA NACIMIENTO]])/365),0)))</f>
        <v>37</v>
      </c>
      <c r="V16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42" s="44" t="str">
        <f>+IF(Tabla2[[#This Row],[Edad]]="Corregir","Corregir","Ok")</f>
        <v>Ok</v>
      </c>
      <c r="X1642" s="42" t="str">
        <f>+IFERROR(VLOOKUP(Tabla2[[#This Row],[DISTRITO SEGÚN DNI]],Hoja1!$A$2:$B$32,2,FALSE),"No")</f>
        <v>No</v>
      </c>
      <c r="Y1642" s="42" t="str">
        <f>IF(OR(LOWER(Tabla2[[#This Row],[GENERO]])="masculino", LOWER(Tabla2[[#This Row],[GENERO]])="femenino"),"OK","Corregir")</f>
        <v>OK</v>
      </c>
      <c r="Z1642" s="42" t="str">
        <f>+IF(Tabla2[[#This Row],[Nro. DNI / CE]]="","Corregir",IF(LEN(Tabla2[[#This Row],[Nro. DNI / CE]])&gt;=8,"OK","Corregir"))</f>
        <v>OK</v>
      </c>
      <c r="AA1642" s="42">
        <f>COUNTIF(Tabla2[APELLIDOS Y NOMBRES],Tabla2[[#This Row],[APELLIDOS Y NOMBRES]])</f>
        <v>1</v>
      </c>
      <c r="AB1642" s="42">
        <f>IF(Tabla2[[#This Row],[Trabajador]]&gt;1,1/Tabla2[[#This Row],[Trabajador]],Tabla2[[#This Row],[Trabajador]])</f>
        <v>1</v>
      </c>
      <c r="AC1642" t="str">
        <f>+IFERROR(IF(Tabla2[[#This Row],[FECHA CESE/BAJA]]="","No Aplica",IF(AND(MONTH(Tabla2[[#This Row],[FECHA CESE/BAJA]])=MONTH(TODAY()-30),YEAR(Tabla2[[#This Row],[FECHA CESE/BAJA]])=YEAR(TODAY())),MONTH(TODAY()-30)&amp;"-"&amp;YEAR(TODAY()),"Borrar")),"No aplica")</f>
        <v>8-2023</v>
      </c>
      <c r="AD1642" t="str">
        <f>+IFERROR(IF(Tabla2[[#This Row],[FECHA INICIO DE LABORES EN OBRA]]="","No Aplica",IF(AND(MONTH(Tabla2[[#This Row],[FECHA INICIO DE LABORES EN OBRA]])=MONTH(TODAY()-30),YEAR(Tabla2[[#This Row],[FECHA INICIO DE LABORES EN OBRA]])=YEAR(TODAY())),MONTH(TODAY()-30)&amp;"-"&amp;YEAR(TODAY()),"No Aplica")),"No Aplica")</f>
        <v>No Aplica</v>
      </c>
    </row>
    <row r="1643" spans="1:30" x14ac:dyDescent="0.25">
      <c r="A1643" s="13" t="s">
        <v>6906</v>
      </c>
      <c r="B1643" s="15" t="s">
        <v>6907</v>
      </c>
      <c r="C1643" s="15" t="s">
        <v>6820</v>
      </c>
      <c r="D1643" s="15" t="s">
        <v>399</v>
      </c>
      <c r="E1643" s="15" t="s">
        <v>400</v>
      </c>
      <c r="F1643" s="39">
        <v>27864</v>
      </c>
      <c r="G1643" s="15">
        <v>2</v>
      </c>
      <c r="H1643" s="15" t="s">
        <v>2621</v>
      </c>
      <c r="I1643" s="15" t="s">
        <v>6864</v>
      </c>
      <c r="J1643" s="15" t="s">
        <v>6908</v>
      </c>
      <c r="K1643" s="15" t="s">
        <v>27</v>
      </c>
      <c r="L1643" s="40" t="s">
        <v>6</v>
      </c>
      <c r="M1643" s="39"/>
      <c r="N1643" s="41" t="s">
        <v>2098</v>
      </c>
      <c r="O1643" s="39">
        <v>44999</v>
      </c>
      <c r="P1643" s="40">
        <v>1</v>
      </c>
      <c r="Q1643" s="40">
        <v>4</v>
      </c>
      <c r="R1643" s="40" t="str">
        <f>IFERROR(VLOOKUP(Tabla2[[#This Row],[CONTRATISTA PRNCIPAL]],Hoja1!$L$5:$M$9,2,FALSE),"CJV")</f>
        <v>CJV</v>
      </c>
      <c r="S1643" s="40" t="str">
        <f>IF(Tabla2[[#This Row],[EMPRESA]]=Tabla2[[#This Row],[CONTRATISTA PRNCIPAL]],"Principal","Secundaria")</f>
        <v>Secundaria</v>
      </c>
      <c r="T1643" s="42">
        <f>IFERROR(1/COUNTIF(Tabla2[CONTRATISTA PRNCIPAL],Tabla2[[#This Row],[CONTRATISTA PRNCIPAL]]),0)</f>
        <v>0.00641025641025641</v>
      </c>
      <c r="U1643" s="43">
        <f>IF(((TODAY()-Tabla2[[#This Row],[FECHA NACIMIENTO]])/365)&lt;18,"Corregir", IF(((TODAY()-Tabla2[[#This Row],[FECHA NACIMIENTO]])/365)&gt;80, "Corregir",ROUNDDOWN(((TODAY()-Tabla2[[#This Row],[FECHA NACIMIENTO]])/365),0)))</f>
        <v>47</v>
      </c>
      <c r="V16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43" s="44" t="str">
        <f>+IF(Tabla2[[#This Row],[Edad]]="Corregir","Corregir","Ok")</f>
        <v>Ok</v>
      </c>
      <c r="X1643" s="42" t="str">
        <f>+IFERROR(VLOOKUP(Tabla2[[#This Row],[DISTRITO SEGÚN DNI]],Hoja1!$A$2:$B$32,2,FALSE),"No")</f>
        <v>CALLAO</v>
      </c>
      <c r="Y1643" s="42" t="str">
        <f>IF(OR(LOWER(Tabla2[[#This Row],[GENERO]])="masculino", LOWER(Tabla2[[#This Row],[GENERO]])="femenino"),"OK","Corregir")</f>
        <v>OK</v>
      </c>
      <c r="Z1643" s="42" t="str">
        <f>+IF(Tabla2[[#This Row],[Nro. DNI / CE]]="","Corregir",IF(LEN(Tabla2[[#This Row],[Nro. DNI / CE]])&gt;=8,"OK","Corregir"))</f>
        <v>OK</v>
      </c>
      <c r="AA1643" s="42">
        <f>COUNTIF(Tabla2[APELLIDOS Y NOMBRES],Tabla2[[#This Row],[APELLIDOS Y NOMBRES]])</f>
        <v>1</v>
      </c>
      <c r="AB1643" s="42">
        <f>IF(Tabla2[[#This Row],[Trabajador]]&gt;1,1/Tabla2[[#This Row],[Trabajador]],Tabla2[[#This Row],[Trabajador]])</f>
        <v>1</v>
      </c>
      <c r="AC1643" t="str">
        <f>+IFERROR(IF(Tabla2[[#This Row],[FECHA CESE/BAJA]]="","No Aplica",IF(AND(MONTH(Tabla2[[#This Row],[FECHA CESE/BAJA]])=MONTH(TODAY()-30),YEAR(Tabla2[[#This Row],[FECHA CESE/BAJA]])=YEAR(TODAY())),MONTH(TODAY()-30)&amp;"-"&amp;YEAR(TODAY()),"Borrar")),"No aplica")</f>
        <v>No Aplica</v>
      </c>
      <c r="AD1643" t="str">
        <f>+IFERROR(IF(Tabla2[[#This Row],[FECHA INICIO DE LABORES EN OBRA]]="","No Aplica",IF(AND(MONTH(Tabla2[[#This Row],[FECHA INICIO DE LABORES EN OBRA]])=MONTH(TODAY()-30),YEAR(Tabla2[[#This Row],[FECHA INICIO DE LABORES EN OBRA]])=YEAR(TODAY())),MONTH(TODAY()-30)&amp;"-"&amp;YEAR(TODAY()),"No Aplica")),"No Aplica")</f>
        <v>No Aplica</v>
      </c>
    </row>
    <row r="1644" spans="1:30" x14ac:dyDescent="0.25">
      <c r="A1644" s="13" t="s">
        <v>6906</v>
      </c>
      <c r="B1644" s="15" t="s">
        <v>6907</v>
      </c>
      <c r="C1644" s="15" t="s">
        <v>6820</v>
      </c>
      <c r="D1644" s="15" t="s">
        <v>6909</v>
      </c>
      <c r="E1644" s="15" t="s">
        <v>6910</v>
      </c>
      <c r="F1644" s="39">
        <v>30136</v>
      </c>
      <c r="G1644" s="15">
        <v>2</v>
      </c>
      <c r="H1644" s="15" t="s">
        <v>3032</v>
      </c>
      <c r="I1644" s="15" t="s">
        <v>6864</v>
      </c>
      <c r="J1644" s="15" t="s">
        <v>6911</v>
      </c>
      <c r="K1644" s="15" t="s">
        <v>3677</v>
      </c>
      <c r="L1644" s="40" t="s">
        <v>6</v>
      </c>
      <c r="M1644" s="39"/>
      <c r="N1644" s="41" t="s">
        <v>2098</v>
      </c>
      <c r="O1644" s="39">
        <v>45009</v>
      </c>
      <c r="P1644" s="40">
        <v>1</v>
      </c>
      <c r="Q1644" s="40">
        <v>4</v>
      </c>
      <c r="R1644" s="40" t="str">
        <f>IFERROR(VLOOKUP(Tabla2[[#This Row],[CONTRATISTA PRNCIPAL]],Hoja1!$L$5:$M$9,2,FALSE),"CJV")</f>
        <v>CJV</v>
      </c>
      <c r="S1644" s="40" t="str">
        <f>IF(Tabla2[[#This Row],[EMPRESA]]=Tabla2[[#This Row],[CONTRATISTA PRNCIPAL]],"Principal","Secundaria")</f>
        <v>Secundaria</v>
      </c>
      <c r="T1644" s="42">
        <f>IFERROR(1/COUNTIF(Tabla2[CONTRATISTA PRNCIPAL],Tabla2[[#This Row],[CONTRATISTA PRNCIPAL]]),0)</f>
        <v>0.00641025641025641</v>
      </c>
      <c r="U1644" s="43">
        <f>IF(((TODAY()-Tabla2[[#This Row],[FECHA NACIMIENTO]])/365)&lt;18,"Corregir", IF(((TODAY()-Tabla2[[#This Row],[FECHA NACIMIENTO]])/365)&gt;80, "Corregir",ROUNDDOWN(((TODAY()-Tabla2[[#This Row],[FECHA NACIMIENTO]])/365),0)))</f>
        <v>41</v>
      </c>
      <c r="V16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44" s="44" t="str">
        <f>+IF(Tabla2[[#This Row],[Edad]]="Corregir","Corregir","Ok")</f>
        <v>Ok</v>
      </c>
      <c r="X1644" s="42" t="str">
        <f>+IFERROR(VLOOKUP(Tabla2[[#This Row],[DISTRITO SEGÚN DNI]],Hoja1!$A$2:$B$32,2,FALSE),"No")</f>
        <v>No</v>
      </c>
      <c r="Y1644" s="42" t="str">
        <f>IF(OR(LOWER(Tabla2[[#This Row],[GENERO]])="masculino", LOWER(Tabla2[[#This Row],[GENERO]])="femenino"),"OK","Corregir")</f>
        <v>OK</v>
      </c>
      <c r="Z1644" s="42" t="str">
        <f>+IF(Tabla2[[#This Row],[Nro. DNI / CE]]="","Corregir",IF(LEN(Tabla2[[#This Row],[Nro. DNI / CE]])&gt;=8,"OK","Corregir"))</f>
        <v>OK</v>
      </c>
      <c r="AA1644" s="42">
        <f>COUNTIF(Tabla2[APELLIDOS Y NOMBRES],Tabla2[[#This Row],[APELLIDOS Y NOMBRES]])</f>
        <v>1</v>
      </c>
      <c r="AB1644" s="42">
        <f>IF(Tabla2[[#This Row],[Trabajador]]&gt;1,1/Tabla2[[#This Row],[Trabajador]],Tabla2[[#This Row],[Trabajador]])</f>
        <v>1</v>
      </c>
      <c r="AC1644" t="str">
        <f>+IFERROR(IF(Tabla2[[#This Row],[FECHA CESE/BAJA]]="","No Aplica",IF(AND(MONTH(Tabla2[[#This Row],[FECHA CESE/BAJA]])=MONTH(TODAY()-30),YEAR(Tabla2[[#This Row],[FECHA CESE/BAJA]])=YEAR(TODAY())),MONTH(TODAY()-30)&amp;"-"&amp;YEAR(TODAY()),"Borrar")),"No aplica")</f>
        <v>No Aplica</v>
      </c>
      <c r="AD1644" t="str">
        <f>+IFERROR(IF(Tabla2[[#This Row],[FECHA INICIO DE LABORES EN OBRA]]="","No Aplica",IF(AND(MONTH(Tabla2[[#This Row],[FECHA INICIO DE LABORES EN OBRA]])=MONTH(TODAY()-30),YEAR(Tabla2[[#This Row],[FECHA INICIO DE LABORES EN OBRA]])=YEAR(TODAY())),MONTH(TODAY()-30)&amp;"-"&amp;YEAR(TODAY()),"No Aplica")),"No Aplica")</f>
        <v>No Aplica</v>
      </c>
    </row>
    <row r="1645" spans="1:30" x14ac:dyDescent="0.25">
      <c r="A1645" s="13" t="s">
        <v>6912</v>
      </c>
      <c r="B1645" s="15" t="s">
        <v>6913</v>
      </c>
      <c r="C1645" s="15" t="s">
        <v>6820</v>
      </c>
      <c r="D1645" s="15" t="s">
        <v>6914</v>
      </c>
      <c r="E1645" s="15" t="s">
        <v>6915</v>
      </c>
      <c r="F1645" s="39">
        <v>23702</v>
      </c>
      <c r="G1645" s="15">
        <v>1</v>
      </c>
      <c r="H1645" s="15" t="s">
        <v>6916</v>
      </c>
      <c r="I1645" s="15" t="s">
        <v>6917</v>
      </c>
      <c r="J1645" s="15" t="s">
        <v>6918</v>
      </c>
      <c r="K1645" s="15" t="s">
        <v>2529</v>
      </c>
      <c r="L1645" s="40" t="s">
        <v>6</v>
      </c>
      <c r="M1645" s="39"/>
      <c r="N1645" s="41" t="s">
        <v>2098</v>
      </c>
      <c r="O1645" s="39">
        <v>44835</v>
      </c>
      <c r="P1645" s="40">
        <v>1</v>
      </c>
      <c r="Q1645" s="40">
        <v>2</v>
      </c>
      <c r="R1645" s="40" t="str">
        <f>IFERROR(VLOOKUP(Tabla2[[#This Row],[CONTRATISTA PRNCIPAL]],Hoja1!$L$5:$M$9,2,FALSE),"CJV")</f>
        <v>CJV</v>
      </c>
      <c r="S1645" s="40" t="str">
        <f>IF(Tabla2[[#This Row],[EMPRESA]]=Tabla2[[#This Row],[CONTRATISTA PRNCIPAL]],"Principal","Secundaria")</f>
        <v>Secundaria</v>
      </c>
      <c r="T1645" s="42">
        <f>IFERROR(1/COUNTIF(Tabla2[CONTRATISTA PRNCIPAL],Tabla2[[#This Row],[CONTRATISTA PRNCIPAL]]),0)</f>
        <v>0.00641025641025641</v>
      </c>
      <c r="U1645" s="43">
        <f>IF(((TODAY()-Tabla2[[#This Row],[FECHA NACIMIENTO]])/365)&lt;18,"Corregir", IF(((TODAY()-Tabla2[[#This Row],[FECHA NACIMIENTO]])/365)&gt;80, "Corregir",ROUNDDOWN(((TODAY()-Tabla2[[#This Row],[FECHA NACIMIENTO]])/365),0)))</f>
        <v>58</v>
      </c>
      <c r="V16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45" s="44" t="str">
        <f>+IF(Tabla2[[#This Row],[Edad]]="Corregir","Corregir","Ok")</f>
        <v>Ok</v>
      </c>
      <c r="X1645" s="42" t="str">
        <f>+IFERROR(VLOOKUP(Tabla2[[#This Row],[DISTRITO SEGÚN DNI]],Hoja1!$A$2:$B$32,2,FALSE),"No")</f>
        <v>No</v>
      </c>
      <c r="Y1645" s="42" t="str">
        <f>IF(OR(LOWER(Tabla2[[#This Row],[GENERO]])="masculino", LOWER(Tabla2[[#This Row],[GENERO]])="femenino"),"OK","Corregir")</f>
        <v>OK</v>
      </c>
      <c r="Z1645" s="42" t="str">
        <f>+IF(Tabla2[[#This Row],[Nro. DNI / CE]]="","Corregir",IF(LEN(Tabla2[[#This Row],[Nro. DNI / CE]])&gt;=8,"OK","Corregir"))</f>
        <v>OK</v>
      </c>
      <c r="AA1645" s="42">
        <f>COUNTIF(Tabla2[APELLIDOS Y NOMBRES],Tabla2[[#This Row],[APELLIDOS Y NOMBRES]])</f>
        <v>1</v>
      </c>
      <c r="AB1645" s="42">
        <f>IF(Tabla2[[#This Row],[Trabajador]]&gt;1,1/Tabla2[[#This Row],[Trabajador]],Tabla2[[#This Row],[Trabajador]])</f>
        <v>1</v>
      </c>
      <c r="AC1645" t="str">
        <f>+IFERROR(IF(Tabla2[[#This Row],[FECHA CESE/BAJA]]="","No Aplica",IF(AND(MONTH(Tabla2[[#This Row],[FECHA CESE/BAJA]])=MONTH(TODAY()-30),YEAR(Tabla2[[#This Row],[FECHA CESE/BAJA]])=YEAR(TODAY())),MONTH(TODAY()-30)&amp;"-"&amp;YEAR(TODAY()),"Borrar")),"No aplica")</f>
        <v>No Aplica</v>
      </c>
      <c r="AD1645" t="str">
        <f>+IFERROR(IF(Tabla2[[#This Row],[FECHA INICIO DE LABORES EN OBRA]]="","No Aplica",IF(AND(MONTH(Tabla2[[#This Row],[FECHA INICIO DE LABORES EN OBRA]])=MONTH(TODAY()-30),YEAR(Tabla2[[#This Row],[FECHA INICIO DE LABORES EN OBRA]])=YEAR(TODAY())),MONTH(TODAY()-30)&amp;"-"&amp;YEAR(TODAY()),"No Aplica")),"No Aplica")</f>
        <v>No Aplica</v>
      </c>
    </row>
    <row r="1646" spans="1:30" x14ac:dyDescent="0.25">
      <c r="A1646" s="13" t="s">
        <v>6912</v>
      </c>
      <c r="B1646" s="15" t="s">
        <v>6913</v>
      </c>
      <c r="C1646" s="15" t="s">
        <v>6820</v>
      </c>
      <c r="D1646" s="15" t="s">
        <v>6919</v>
      </c>
      <c r="E1646" s="15" t="s">
        <v>6920</v>
      </c>
      <c r="F1646" s="39" t="s">
        <v>6921</v>
      </c>
      <c r="G1646" s="15">
        <v>1</v>
      </c>
      <c r="H1646" s="15" t="s">
        <v>6922</v>
      </c>
      <c r="I1646" s="15" t="s">
        <v>6864</v>
      </c>
      <c r="J1646" s="15" t="s">
        <v>6923</v>
      </c>
      <c r="K1646" s="15" t="s">
        <v>6924</v>
      </c>
      <c r="L1646" s="40" t="s">
        <v>6</v>
      </c>
      <c r="M1646" s="39"/>
      <c r="N1646" s="41" t="s">
        <v>2098</v>
      </c>
      <c r="O1646" s="39">
        <v>44895</v>
      </c>
      <c r="P1646" s="40">
        <v>1</v>
      </c>
      <c r="Q1646" s="40">
        <v>2</v>
      </c>
      <c r="R1646" s="40" t="str">
        <f>IFERROR(VLOOKUP(Tabla2[[#This Row],[CONTRATISTA PRNCIPAL]],Hoja1!$L$5:$M$9,2,FALSE),"CJV")</f>
        <v>CJV</v>
      </c>
      <c r="S1646" s="40" t="str">
        <f>IF(Tabla2[[#This Row],[EMPRESA]]=Tabla2[[#This Row],[CONTRATISTA PRNCIPAL]],"Principal","Secundaria")</f>
        <v>Secundaria</v>
      </c>
      <c r="T1646" s="42">
        <f>IFERROR(1/COUNTIF(Tabla2[CONTRATISTA PRNCIPAL],Tabla2[[#This Row],[CONTRATISTA PRNCIPAL]]),0)</f>
        <v>0.00641025641025641</v>
      </c>
      <c r="U1646" s="43">
        <f>IF(((TODAY()-Tabla2[[#This Row],[FECHA NACIMIENTO]])/365)&lt;18,"Corregir", IF(((TODAY()-Tabla2[[#This Row],[FECHA NACIMIENTO]])/365)&gt;80, "Corregir",ROUNDDOWN(((TODAY()-Tabla2[[#This Row],[FECHA NACIMIENTO]])/365),0)))</f>
        <v>23</v>
      </c>
      <c r="V16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646" s="44" t="str">
        <f>+IF(Tabla2[[#This Row],[Edad]]="Corregir","Corregir","Ok")</f>
        <v>Ok</v>
      </c>
      <c r="X1646" s="42" t="str">
        <f>+IFERROR(VLOOKUP(Tabla2[[#This Row],[DISTRITO SEGÚN DNI]],Hoja1!$A$2:$B$32,2,FALSE),"No")</f>
        <v>No</v>
      </c>
      <c r="Y1646" s="42" t="str">
        <f>IF(OR(LOWER(Tabla2[[#This Row],[GENERO]])="masculino", LOWER(Tabla2[[#This Row],[GENERO]])="femenino"),"OK","Corregir")</f>
        <v>OK</v>
      </c>
      <c r="Z1646" s="42" t="str">
        <f>+IF(Tabla2[[#This Row],[Nro. DNI / CE]]="","Corregir",IF(LEN(Tabla2[[#This Row],[Nro. DNI / CE]])&gt;=8,"OK","Corregir"))</f>
        <v>OK</v>
      </c>
      <c r="AA1646" s="42">
        <f>COUNTIF(Tabla2[APELLIDOS Y NOMBRES],Tabla2[[#This Row],[APELLIDOS Y NOMBRES]])</f>
        <v>1</v>
      </c>
      <c r="AB1646" s="42">
        <f>IF(Tabla2[[#This Row],[Trabajador]]&gt;1,1/Tabla2[[#This Row],[Trabajador]],Tabla2[[#This Row],[Trabajador]])</f>
        <v>1</v>
      </c>
      <c r="AC1646" t="str">
        <f>+IFERROR(IF(Tabla2[[#This Row],[FECHA CESE/BAJA]]="","No Aplica",IF(AND(MONTH(Tabla2[[#This Row],[FECHA CESE/BAJA]])=MONTH(TODAY()-30),YEAR(Tabla2[[#This Row],[FECHA CESE/BAJA]])=YEAR(TODAY())),MONTH(TODAY()-30)&amp;"-"&amp;YEAR(TODAY()),"Borrar")),"No aplica")</f>
        <v>No Aplica</v>
      </c>
      <c r="AD1646" t="str">
        <f>+IFERROR(IF(Tabla2[[#This Row],[FECHA INICIO DE LABORES EN OBRA]]="","No Aplica",IF(AND(MONTH(Tabla2[[#This Row],[FECHA INICIO DE LABORES EN OBRA]])=MONTH(TODAY()-30),YEAR(Tabla2[[#This Row],[FECHA INICIO DE LABORES EN OBRA]])=YEAR(TODAY())),MONTH(TODAY()-30)&amp;"-"&amp;YEAR(TODAY()),"No Aplica")),"No Aplica")</f>
        <v>No Aplica</v>
      </c>
    </row>
    <row r="1647" spans="1:30" x14ac:dyDescent="0.25">
      <c r="A1647" s="13" t="s">
        <v>6912</v>
      </c>
      <c r="B1647" s="15" t="s">
        <v>6913</v>
      </c>
      <c r="C1647" s="15" t="s">
        <v>6820</v>
      </c>
      <c r="D1647" s="15" t="s">
        <v>6925</v>
      </c>
      <c r="E1647" s="15" t="s">
        <v>6926</v>
      </c>
      <c r="F1647" s="39">
        <v>35648</v>
      </c>
      <c r="G1647" s="15">
        <v>1</v>
      </c>
      <c r="H1647" s="15" t="s">
        <v>5690</v>
      </c>
      <c r="I1647" s="15" t="s">
        <v>6864</v>
      </c>
      <c r="J1647" s="15" t="s">
        <v>6927</v>
      </c>
      <c r="K1647" s="15" t="s">
        <v>2148</v>
      </c>
      <c r="L1647" s="40" t="s">
        <v>6</v>
      </c>
      <c r="M1647" s="39"/>
      <c r="N1647" s="41" t="s">
        <v>2098</v>
      </c>
      <c r="O1647" s="39">
        <v>44895</v>
      </c>
      <c r="P1647" s="40">
        <v>1</v>
      </c>
      <c r="Q1647" s="40">
        <v>2</v>
      </c>
      <c r="R1647" s="40" t="str">
        <f>IFERROR(VLOOKUP(Tabla2[[#This Row],[CONTRATISTA PRNCIPAL]],Hoja1!$L$5:$M$9,2,FALSE),"CJV")</f>
        <v>CJV</v>
      </c>
      <c r="S1647" s="40" t="str">
        <f>IF(Tabla2[[#This Row],[EMPRESA]]=Tabla2[[#This Row],[CONTRATISTA PRNCIPAL]],"Principal","Secundaria")</f>
        <v>Secundaria</v>
      </c>
      <c r="T1647" s="42">
        <f>IFERROR(1/COUNTIF(Tabla2[CONTRATISTA PRNCIPAL],Tabla2[[#This Row],[CONTRATISTA PRNCIPAL]]),0)</f>
        <v>0.00641025641025641</v>
      </c>
      <c r="U1647" s="43">
        <f>IF(((TODAY()-Tabla2[[#This Row],[FECHA NACIMIENTO]])/365)&lt;18,"Corregir", IF(((TODAY()-Tabla2[[#This Row],[FECHA NACIMIENTO]])/365)&gt;80, "Corregir",ROUNDDOWN(((TODAY()-Tabla2[[#This Row],[FECHA NACIMIENTO]])/365),0)))</f>
        <v>26</v>
      </c>
      <c r="V16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47" s="44" t="str">
        <f>+IF(Tabla2[[#This Row],[Edad]]="Corregir","Corregir","Ok")</f>
        <v>Ok</v>
      </c>
      <c r="X1647" s="42" t="str">
        <f>+IFERROR(VLOOKUP(Tabla2[[#This Row],[DISTRITO SEGÚN DNI]],Hoja1!$A$2:$B$32,2,FALSE),"No")</f>
        <v>No</v>
      </c>
      <c r="Y1647" s="42" t="str">
        <f>IF(OR(LOWER(Tabla2[[#This Row],[GENERO]])="masculino", LOWER(Tabla2[[#This Row],[GENERO]])="femenino"),"OK","Corregir")</f>
        <v>OK</v>
      </c>
      <c r="Z1647" s="42" t="str">
        <f>+IF(Tabla2[[#This Row],[Nro. DNI / CE]]="","Corregir",IF(LEN(Tabla2[[#This Row],[Nro. DNI / CE]])&gt;=8,"OK","Corregir"))</f>
        <v>OK</v>
      </c>
      <c r="AA1647" s="42">
        <f>COUNTIF(Tabla2[APELLIDOS Y NOMBRES],Tabla2[[#This Row],[APELLIDOS Y NOMBRES]])</f>
        <v>1</v>
      </c>
      <c r="AB1647" s="42">
        <f>IF(Tabla2[[#This Row],[Trabajador]]&gt;1,1/Tabla2[[#This Row],[Trabajador]],Tabla2[[#This Row],[Trabajador]])</f>
        <v>1</v>
      </c>
      <c r="AC1647" t="str">
        <f>+IFERROR(IF(Tabla2[[#This Row],[FECHA CESE/BAJA]]="","No Aplica",IF(AND(MONTH(Tabla2[[#This Row],[FECHA CESE/BAJA]])=MONTH(TODAY()-30),YEAR(Tabla2[[#This Row],[FECHA CESE/BAJA]])=YEAR(TODAY())),MONTH(TODAY()-30)&amp;"-"&amp;YEAR(TODAY()),"Borrar")),"No aplica")</f>
        <v>No Aplica</v>
      </c>
      <c r="AD1647" t="str">
        <f>+IFERROR(IF(Tabla2[[#This Row],[FECHA INICIO DE LABORES EN OBRA]]="","No Aplica",IF(AND(MONTH(Tabla2[[#This Row],[FECHA INICIO DE LABORES EN OBRA]])=MONTH(TODAY()-30),YEAR(Tabla2[[#This Row],[FECHA INICIO DE LABORES EN OBRA]])=YEAR(TODAY())),MONTH(TODAY()-30)&amp;"-"&amp;YEAR(TODAY()),"No Aplica")),"No Aplica")</f>
        <v>No Aplica</v>
      </c>
    </row>
    <row r="1648" spans="1:30" x14ac:dyDescent="0.25">
      <c r="A1648" s="13" t="s">
        <v>6912</v>
      </c>
      <c r="B1648" s="15" t="s">
        <v>6913</v>
      </c>
      <c r="C1648" s="15" t="s">
        <v>6820</v>
      </c>
      <c r="D1648" s="15" t="s">
        <v>6928</v>
      </c>
      <c r="E1648" s="15" t="s">
        <v>6929</v>
      </c>
      <c r="F1648" s="39">
        <v>27816</v>
      </c>
      <c r="G1648" s="15">
        <v>1</v>
      </c>
      <c r="H1648" s="15" t="s">
        <v>6930</v>
      </c>
      <c r="I1648" s="15" t="s">
        <v>6864</v>
      </c>
      <c r="J1648" s="15" t="s">
        <v>6931</v>
      </c>
      <c r="K1648" s="15" t="s">
        <v>6932</v>
      </c>
      <c r="L1648" s="40" t="s">
        <v>6</v>
      </c>
      <c r="M1648" s="39"/>
      <c r="N1648" s="41" t="s">
        <v>2098</v>
      </c>
      <c r="O1648" s="39">
        <v>45001</v>
      </c>
      <c r="P1648" s="40">
        <v>1</v>
      </c>
      <c r="Q1648" s="40">
        <v>2</v>
      </c>
      <c r="R1648" s="40" t="str">
        <f>IFERROR(VLOOKUP(Tabla2[[#This Row],[CONTRATISTA PRNCIPAL]],Hoja1!$L$5:$M$9,2,FALSE),"CJV")</f>
        <v>CJV</v>
      </c>
      <c r="S1648" s="40" t="str">
        <f>IF(Tabla2[[#This Row],[EMPRESA]]=Tabla2[[#This Row],[CONTRATISTA PRNCIPAL]],"Principal","Secundaria")</f>
        <v>Secundaria</v>
      </c>
      <c r="T1648" s="42">
        <f>IFERROR(1/COUNTIF(Tabla2[CONTRATISTA PRNCIPAL],Tabla2[[#This Row],[CONTRATISTA PRNCIPAL]]),0)</f>
        <v>0.00641025641025641</v>
      </c>
      <c r="U1648" s="43">
        <f>IF(((TODAY()-Tabla2[[#This Row],[FECHA NACIMIENTO]])/365)&lt;18,"Corregir", IF(((TODAY()-Tabla2[[#This Row],[FECHA NACIMIENTO]])/365)&gt;80, "Corregir",ROUNDDOWN(((TODAY()-Tabla2[[#This Row],[FECHA NACIMIENTO]])/365),0)))</f>
        <v>47</v>
      </c>
      <c r="V16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48" s="44" t="str">
        <f>+IF(Tabla2[[#This Row],[Edad]]="Corregir","Corregir","Ok")</f>
        <v>Ok</v>
      </c>
      <c r="X1648" s="42" t="str">
        <f>+IFERROR(VLOOKUP(Tabla2[[#This Row],[DISTRITO SEGÚN DNI]],Hoja1!$A$2:$B$32,2,FALSE),"No")</f>
        <v>No</v>
      </c>
      <c r="Y1648" s="42" t="str">
        <f>IF(OR(LOWER(Tabla2[[#This Row],[GENERO]])="masculino", LOWER(Tabla2[[#This Row],[GENERO]])="femenino"),"OK","Corregir")</f>
        <v>OK</v>
      </c>
      <c r="Z1648" s="42" t="str">
        <f>+IF(Tabla2[[#This Row],[Nro. DNI / CE]]="","Corregir",IF(LEN(Tabla2[[#This Row],[Nro. DNI / CE]])&gt;=8,"OK","Corregir"))</f>
        <v>OK</v>
      </c>
      <c r="AA1648" s="42">
        <f>COUNTIF(Tabla2[APELLIDOS Y NOMBRES],Tabla2[[#This Row],[APELLIDOS Y NOMBRES]])</f>
        <v>1</v>
      </c>
      <c r="AB1648" s="42">
        <f>IF(Tabla2[[#This Row],[Trabajador]]&gt;1,1/Tabla2[[#This Row],[Trabajador]],Tabla2[[#This Row],[Trabajador]])</f>
        <v>1</v>
      </c>
      <c r="AC1648" t="str">
        <f>+IFERROR(IF(Tabla2[[#This Row],[FECHA CESE/BAJA]]="","No Aplica",IF(AND(MONTH(Tabla2[[#This Row],[FECHA CESE/BAJA]])=MONTH(TODAY()-30),YEAR(Tabla2[[#This Row],[FECHA CESE/BAJA]])=YEAR(TODAY())),MONTH(TODAY()-30)&amp;"-"&amp;YEAR(TODAY()),"Borrar")),"No aplica")</f>
        <v>No Aplica</v>
      </c>
      <c r="AD1648" t="str">
        <f>+IFERROR(IF(Tabla2[[#This Row],[FECHA INICIO DE LABORES EN OBRA]]="","No Aplica",IF(AND(MONTH(Tabla2[[#This Row],[FECHA INICIO DE LABORES EN OBRA]])=MONTH(TODAY()-30),YEAR(Tabla2[[#This Row],[FECHA INICIO DE LABORES EN OBRA]])=YEAR(TODAY())),MONTH(TODAY()-30)&amp;"-"&amp;YEAR(TODAY()),"No Aplica")),"No Aplica")</f>
        <v>No Aplica</v>
      </c>
    </row>
    <row r="1649" spans="1:30" x14ac:dyDescent="0.25">
      <c r="A1649" s="13" t="s">
        <v>6912</v>
      </c>
      <c r="B1649" s="15" t="s">
        <v>6913</v>
      </c>
      <c r="C1649" s="15" t="s">
        <v>6820</v>
      </c>
      <c r="D1649" s="15" t="s">
        <v>6933</v>
      </c>
      <c r="E1649" s="15" t="s">
        <v>6934</v>
      </c>
      <c r="F1649" s="39">
        <v>35120</v>
      </c>
      <c r="G1649" s="15">
        <v>1</v>
      </c>
      <c r="H1649" s="15" t="s">
        <v>6930</v>
      </c>
      <c r="I1649" s="15" t="s">
        <v>6864</v>
      </c>
      <c r="J1649" s="15" t="s">
        <v>6935</v>
      </c>
      <c r="K1649" s="15" t="s">
        <v>6924</v>
      </c>
      <c r="L1649" s="40" t="s">
        <v>6</v>
      </c>
      <c r="M1649" s="39"/>
      <c r="N1649" s="41" t="s">
        <v>2098</v>
      </c>
      <c r="O1649" s="39">
        <v>44895</v>
      </c>
      <c r="P1649" s="40">
        <v>1</v>
      </c>
      <c r="Q1649" s="40">
        <v>2</v>
      </c>
      <c r="R1649" s="40" t="str">
        <f>IFERROR(VLOOKUP(Tabla2[[#This Row],[CONTRATISTA PRNCIPAL]],Hoja1!$L$5:$M$9,2,FALSE),"CJV")</f>
        <v>CJV</v>
      </c>
      <c r="S1649" s="40" t="str">
        <f>IF(Tabla2[[#This Row],[EMPRESA]]=Tabla2[[#This Row],[CONTRATISTA PRNCIPAL]],"Principal","Secundaria")</f>
        <v>Secundaria</v>
      </c>
      <c r="T1649" s="42">
        <f>IFERROR(1/COUNTIF(Tabla2[CONTRATISTA PRNCIPAL],Tabla2[[#This Row],[CONTRATISTA PRNCIPAL]]),0)</f>
        <v>0.00641025641025641</v>
      </c>
      <c r="U1649" s="43">
        <f>IF(((TODAY()-Tabla2[[#This Row],[FECHA NACIMIENTO]])/365)&lt;18,"Corregir", IF(((TODAY()-Tabla2[[#This Row],[FECHA NACIMIENTO]])/365)&gt;80, "Corregir",ROUNDDOWN(((TODAY()-Tabla2[[#This Row],[FECHA NACIMIENTO]])/365),0)))</f>
        <v>27</v>
      </c>
      <c r="V16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49" s="44" t="str">
        <f>+IF(Tabla2[[#This Row],[Edad]]="Corregir","Corregir","Ok")</f>
        <v>Ok</v>
      </c>
      <c r="X1649" s="42" t="str">
        <f>+IFERROR(VLOOKUP(Tabla2[[#This Row],[DISTRITO SEGÚN DNI]],Hoja1!$A$2:$B$32,2,FALSE),"No")</f>
        <v>No</v>
      </c>
      <c r="Y1649" s="42" t="str">
        <f>IF(OR(LOWER(Tabla2[[#This Row],[GENERO]])="masculino", LOWER(Tabla2[[#This Row],[GENERO]])="femenino"),"OK","Corregir")</f>
        <v>OK</v>
      </c>
      <c r="Z1649" s="42" t="str">
        <f>+IF(Tabla2[[#This Row],[Nro. DNI / CE]]="","Corregir",IF(LEN(Tabla2[[#This Row],[Nro. DNI / CE]])&gt;=8,"OK","Corregir"))</f>
        <v>OK</v>
      </c>
      <c r="AA1649" s="42">
        <f>COUNTIF(Tabla2[APELLIDOS Y NOMBRES],Tabla2[[#This Row],[APELLIDOS Y NOMBRES]])</f>
        <v>1</v>
      </c>
      <c r="AB1649" s="42">
        <f>IF(Tabla2[[#This Row],[Trabajador]]&gt;1,1/Tabla2[[#This Row],[Trabajador]],Tabla2[[#This Row],[Trabajador]])</f>
        <v>1</v>
      </c>
      <c r="AC1649" t="str">
        <f>+IFERROR(IF(Tabla2[[#This Row],[FECHA CESE/BAJA]]="","No Aplica",IF(AND(MONTH(Tabla2[[#This Row],[FECHA CESE/BAJA]])=MONTH(TODAY()-30),YEAR(Tabla2[[#This Row],[FECHA CESE/BAJA]])=YEAR(TODAY())),MONTH(TODAY()-30)&amp;"-"&amp;YEAR(TODAY()),"Borrar")),"No aplica")</f>
        <v>No Aplica</v>
      </c>
      <c r="AD1649" t="str">
        <f>+IFERROR(IF(Tabla2[[#This Row],[FECHA INICIO DE LABORES EN OBRA]]="","No Aplica",IF(AND(MONTH(Tabla2[[#This Row],[FECHA INICIO DE LABORES EN OBRA]])=MONTH(TODAY()-30),YEAR(Tabla2[[#This Row],[FECHA INICIO DE LABORES EN OBRA]])=YEAR(TODAY())),MONTH(TODAY()-30)&amp;"-"&amp;YEAR(TODAY()),"No Aplica")),"No Aplica")</f>
        <v>No Aplica</v>
      </c>
    </row>
    <row r="1650" spans="1:30" x14ac:dyDescent="0.25">
      <c r="A1650" s="13" t="s">
        <v>6912</v>
      </c>
      <c r="B1650" s="15" t="s">
        <v>6913</v>
      </c>
      <c r="C1650" s="15" t="s">
        <v>6820</v>
      </c>
      <c r="D1650" s="15" t="s">
        <v>6936</v>
      </c>
      <c r="E1650" s="15" t="s">
        <v>6937</v>
      </c>
      <c r="F1650" s="39">
        <v>36121</v>
      </c>
      <c r="G1650" s="15">
        <v>1</v>
      </c>
      <c r="H1650" s="15" t="s">
        <v>6930</v>
      </c>
      <c r="I1650" s="15" t="s">
        <v>6864</v>
      </c>
      <c r="J1650" s="15" t="s">
        <v>6938</v>
      </c>
      <c r="K1650" s="15" t="s">
        <v>2148</v>
      </c>
      <c r="L1650" s="40" t="s">
        <v>6</v>
      </c>
      <c r="M1650" s="39"/>
      <c r="N1650" s="41" t="s">
        <v>6939</v>
      </c>
      <c r="O1650" s="39">
        <v>44895</v>
      </c>
      <c r="P1650" s="40">
        <v>1</v>
      </c>
      <c r="Q1650" s="40">
        <v>2</v>
      </c>
      <c r="R1650" s="40" t="str">
        <f>IFERROR(VLOOKUP(Tabla2[[#This Row],[CONTRATISTA PRNCIPAL]],Hoja1!$L$5:$M$9,2,FALSE),"CJV")</f>
        <v>CJV</v>
      </c>
      <c r="S1650" s="40" t="str">
        <f>IF(Tabla2[[#This Row],[EMPRESA]]=Tabla2[[#This Row],[CONTRATISTA PRNCIPAL]],"Principal","Secundaria")</f>
        <v>Secundaria</v>
      </c>
      <c r="T1650" s="42">
        <f>IFERROR(1/COUNTIF(Tabla2[CONTRATISTA PRNCIPAL],Tabla2[[#This Row],[CONTRATISTA PRNCIPAL]]),0)</f>
        <v>0.00641025641025641</v>
      </c>
      <c r="U1650" s="43">
        <f>IF(((TODAY()-Tabla2[[#This Row],[FECHA NACIMIENTO]])/365)&lt;18,"Corregir", IF(((TODAY()-Tabla2[[#This Row],[FECHA NACIMIENTO]])/365)&gt;80, "Corregir",ROUNDDOWN(((TODAY()-Tabla2[[#This Row],[FECHA NACIMIENTO]])/365),0)))</f>
        <v>24</v>
      </c>
      <c r="V16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50" s="44" t="str">
        <f>+IF(Tabla2[[#This Row],[Edad]]="Corregir","Corregir","Ok")</f>
        <v>Ok</v>
      </c>
      <c r="X1650" s="42" t="str">
        <f>+IFERROR(VLOOKUP(Tabla2[[#This Row],[DISTRITO SEGÚN DNI]],Hoja1!$A$2:$B$32,2,FALSE),"No")</f>
        <v>No</v>
      </c>
      <c r="Y1650" s="42" t="str">
        <f>IF(OR(LOWER(Tabla2[[#This Row],[GENERO]])="masculino", LOWER(Tabla2[[#This Row],[GENERO]])="femenino"),"OK","Corregir")</f>
        <v>OK</v>
      </c>
      <c r="Z1650" s="42" t="str">
        <f>+IF(Tabla2[[#This Row],[Nro. DNI / CE]]="","Corregir",IF(LEN(Tabla2[[#This Row],[Nro. DNI / CE]])&gt;=8,"OK","Corregir"))</f>
        <v>OK</v>
      </c>
      <c r="AA1650" s="42">
        <f>COUNTIF(Tabla2[APELLIDOS Y NOMBRES],Tabla2[[#This Row],[APELLIDOS Y NOMBRES]])</f>
        <v>1</v>
      </c>
      <c r="AB1650" s="42">
        <f>IF(Tabla2[[#This Row],[Trabajador]]&gt;1,1/Tabla2[[#This Row],[Trabajador]],Tabla2[[#This Row],[Trabajador]])</f>
        <v>1</v>
      </c>
      <c r="AC1650" t="str">
        <f>+IFERROR(IF(Tabla2[[#This Row],[FECHA CESE/BAJA]]="","No Aplica",IF(AND(MONTH(Tabla2[[#This Row],[FECHA CESE/BAJA]])=MONTH(TODAY()-30),YEAR(Tabla2[[#This Row],[FECHA CESE/BAJA]])=YEAR(TODAY())),MONTH(TODAY()-30)&amp;"-"&amp;YEAR(TODAY()),"Borrar")),"No aplica")</f>
        <v>No Aplica</v>
      </c>
      <c r="AD1650" t="str">
        <f>+IFERROR(IF(Tabla2[[#This Row],[FECHA INICIO DE LABORES EN OBRA]]="","No Aplica",IF(AND(MONTH(Tabla2[[#This Row],[FECHA INICIO DE LABORES EN OBRA]])=MONTH(TODAY()-30),YEAR(Tabla2[[#This Row],[FECHA INICIO DE LABORES EN OBRA]])=YEAR(TODAY())),MONTH(TODAY()-30)&amp;"-"&amp;YEAR(TODAY()),"No Aplica")),"No Aplica")</f>
        <v>No Aplica</v>
      </c>
    </row>
    <row r="1651" spans="1:30" x14ac:dyDescent="0.25">
      <c r="A1651" s="13" t="s">
        <v>6912</v>
      </c>
      <c r="B1651" s="15" t="s">
        <v>6913</v>
      </c>
      <c r="C1651" s="15" t="s">
        <v>6820</v>
      </c>
      <c r="D1651" s="15" t="s">
        <v>6940</v>
      </c>
      <c r="E1651" s="15" t="s">
        <v>6941</v>
      </c>
      <c r="F1651" s="39">
        <v>37939</v>
      </c>
      <c r="G1651" s="15">
        <v>1</v>
      </c>
      <c r="H1651" s="15" t="s">
        <v>5690</v>
      </c>
      <c r="I1651" s="15" t="s">
        <v>6917</v>
      </c>
      <c r="J1651" s="15" t="s">
        <v>6942</v>
      </c>
      <c r="K1651" s="15" t="s">
        <v>6943</v>
      </c>
      <c r="L1651" s="40" t="s">
        <v>6</v>
      </c>
      <c r="M1651" s="39"/>
      <c r="N1651" s="41" t="s">
        <v>2098</v>
      </c>
      <c r="O1651" s="39">
        <v>44859</v>
      </c>
      <c r="P1651" s="40">
        <v>1</v>
      </c>
      <c r="Q1651" s="40">
        <v>2</v>
      </c>
      <c r="R1651" s="40" t="str">
        <f>IFERROR(VLOOKUP(Tabla2[[#This Row],[CONTRATISTA PRNCIPAL]],Hoja1!$L$5:$M$9,2,FALSE),"CJV")</f>
        <v>CJV</v>
      </c>
      <c r="S1651" s="40" t="str">
        <f>IF(Tabla2[[#This Row],[EMPRESA]]=Tabla2[[#This Row],[CONTRATISTA PRNCIPAL]],"Principal","Secundaria")</f>
        <v>Secundaria</v>
      </c>
      <c r="T1651" s="42">
        <f>IFERROR(1/COUNTIF(Tabla2[CONTRATISTA PRNCIPAL],Tabla2[[#This Row],[CONTRATISTA PRNCIPAL]]),0)</f>
        <v>0.00641025641025641</v>
      </c>
      <c r="U1651" s="43">
        <f>IF(((TODAY()-Tabla2[[#This Row],[FECHA NACIMIENTO]])/365)&lt;18,"Corregir", IF(((TODAY()-Tabla2[[#This Row],[FECHA NACIMIENTO]])/365)&gt;80, "Corregir",ROUNDDOWN(((TODAY()-Tabla2[[#This Row],[FECHA NACIMIENTO]])/365),0)))</f>
        <v>19</v>
      </c>
      <c r="V16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651" s="44" t="str">
        <f>+IF(Tabla2[[#This Row],[Edad]]="Corregir","Corregir","Ok")</f>
        <v>Ok</v>
      </c>
      <c r="X1651" s="42" t="str">
        <f>+IFERROR(VLOOKUP(Tabla2[[#This Row],[DISTRITO SEGÚN DNI]],Hoja1!$A$2:$B$32,2,FALSE),"No")</f>
        <v>No</v>
      </c>
      <c r="Y1651" s="42" t="str">
        <f>IF(OR(LOWER(Tabla2[[#This Row],[GENERO]])="masculino", LOWER(Tabla2[[#This Row],[GENERO]])="femenino"),"OK","Corregir")</f>
        <v>OK</v>
      </c>
      <c r="Z1651" s="42" t="str">
        <f>+IF(Tabla2[[#This Row],[Nro. DNI / CE]]="","Corregir",IF(LEN(Tabla2[[#This Row],[Nro. DNI / CE]])&gt;=8,"OK","Corregir"))</f>
        <v>OK</v>
      </c>
      <c r="AA1651" s="42">
        <f>COUNTIF(Tabla2[APELLIDOS Y NOMBRES],Tabla2[[#This Row],[APELLIDOS Y NOMBRES]])</f>
        <v>1</v>
      </c>
      <c r="AB1651" s="42">
        <f>IF(Tabla2[[#This Row],[Trabajador]]&gt;1,1/Tabla2[[#This Row],[Trabajador]],Tabla2[[#This Row],[Trabajador]])</f>
        <v>1</v>
      </c>
      <c r="AC1651" t="str">
        <f>+IFERROR(IF(Tabla2[[#This Row],[FECHA CESE/BAJA]]="","No Aplica",IF(AND(MONTH(Tabla2[[#This Row],[FECHA CESE/BAJA]])=MONTH(TODAY()-30),YEAR(Tabla2[[#This Row],[FECHA CESE/BAJA]])=YEAR(TODAY())),MONTH(TODAY()-30)&amp;"-"&amp;YEAR(TODAY()),"Borrar")),"No aplica")</f>
        <v>No Aplica</v>
      </c>
      <c r="AD1651" t="str">
        <f>+IFERROR(IF(Tabla2[[#This Row],[FECHA INICIO DE LABORES EN OBRA]]="","No Aplica",IF(AND(MONTH(Tabla2[[#This Row],[FECHA INICIO DE LABORES EN OBRA]])=MONTH(TODAY()-30),YEAR(Tabla2[[#This Row],[FECHA INICIO DE LABORES EN OBRA]])=YEAR(TODAY())),MONTH(TODAY()-30)&amp;"-"&amp;YEAR(TODAY()),"No Aplica")),"No Aplica")</f>
        <v>No Aplica</v>
      </c>
    </row>
    <row r="1652" spans="1:30" x14ac:dyDescent="0.25">
      <c r="A1652" s="13" t="s">
        <v>6912</v>
      </c>
      <c r="B1652" s="15" t="s">
        <v>6913</v>
      </c>
      <c r="C1652" s="15" t="s">
        <v>6820</v>
      </c>
      <c r="D1652" s="15" t="s">
        <v>6944</v>
      </c>
      <c r="E1652" s="15" t="s">
        <v>6945</v>
      </c>
      <c r="F1652" s="39">
        <v>36489</v>
      </c>
      <c r="G1652" s="15">
        <v>1</v>
      </c>
      <c r="H1652" s="15" t="s">
        <v>5690</v>
      </c>
      <c r="I1652" s="15" t="s">
        <v>6917</v>
      </c>
      <c r="J1652" s="15" t="s">
        <v>6946</v>
      </c>
      <c r="K1652" s="15" t="s">
        <v>4570</v>
      </c>
      <c r="L1652" s="40" t="s">
        <v>6</v>
      </c>
      <c r="M1652" s="39"/>
      <c r="N1652" s="41" t="s">
        <v>2098</v>
      </c>
      <c r="O1652" s="39">
        <v>44835</v>
      </c>
      <c r="P1652" s="40">
        <v>1</v>
      </c>
      <c r="Q1652" s="40">
        <v>2</v>
      </c>
      <c r="R1652" s="40" t="str">
        <f>IFERROR(VLOOKUP(Tabla2[[#This Row],[CONTRATISTA PRNCIPAL]],Hoja1!$L$5:$M$9,2,FALSE),"CJV")</f>
        <v>CJV</v>
      </c>
      <c r="S1652" s="40" t="str">
        <f>IF(Tabla2[[#This Row],[EMPRESA]]=Tabla2[[#This Row],[CONTRATISTA PRNCIPAL]],"Principal","Secundaria")</f>
        <v>Secundaria</v>
      </c>
      <c r="T1652" s="42">
        <f>IFERROR(1/COUNTIF(Tabla2[CONTRATISTA PRNCIPAL],Tabla2[[#This Row],[CONTRATISTA PRNCIPAL]]),0)</f>
        <v>0.00641025641025641</v>
      </c>
      <c r="U1652" s="43">
        <f>IF(((TODAY()-Tabla2[[#This Row],[FECHA NACIMIENTO]])/365)&lt;18,"Corregir", IF(((TODAY()-Tabla2[[#This Row],[FECHA NACIMIENTO]])/365)&gt;80, "Corregir",ROUNDDOWN(((TODAY()-Tabla2[[#This Row],[FECHA NACIMIENTO]])/365),0)))</f>
        <v>23</v>
      </c>
      <c r="V16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652" s="44" t="str">
        <f>+IF(Tabla2[[#This Row],[Edad]]="Corregir","Corregir","Ok")</f>
        <v>Ok</v>
      </c>
      <c r="X1652" s="42" t="str">
        <f>+IFERROR(VLOOKUP(Tabla2[[#This Row],[DISTRITO SEGÚN DNI]],Hoja1!$A$2:$B$32,2,FALSE),"No")</f>
        <v>No</v>
      </c>
      <c r="Y1652" s="42" t="str">
        <f>IF(OR(LOWER(Tabla2[[#This Row],[GENERO]])="masculino", LOWER(Tabla2[[#This Row],[GENERO]])="femenino"),"OK","Corregir")</f>
        <v>OK</v>
      </c>
      <c r="Z1652" s="42" t="str">
        <f>+IF(Tabla2[[#This Row],[Nro. DNI / CE]]="","Corregir",IF(LEN(Tabla2[[#This Row],[Nro. DNI / CE]])&gt;=8,"OK","Corregir"))</f>
        <v>OK</v>
      </c>
      <c r="AA1652" s="42">
        <f>COUNTIF(Tabla2[APELLIDOS Y NOMBRES],Tabla2[[#This Row],[APELLIDOS Y NOMBRES]])</f>
        <v>1</v>
      </c>
      <c r="AB1652" s="42">
        <f>IF(Tabla2[[#This Row],[Trabajador]]&gt;1,1/Tabla2[[#This Row],[Trabajador]],Tabla2[[#This Row],[Trabajador]])</f>
        <v>1</v>
      </c>
      <c r="AC1652" t="str">
        <f>+IFERROR(IF(Tabla2[[#This Row],[FECHA CESE/BAJA]]="","No Aplica",IF(AND(MONTH(Tabla2[[#This Row],[FECHA CESE/BAJA]])=MONTH(TODAY()-30),YEAR(Tabla2[[#This Row],[FECHA CESE/BAJA]])=YEAR(TODAY())),MONTH(TODAY()-30)&amp;"-"&amp;YEAR(TODAY()),"Borrar")),"No aplica")</f>
        <v>No Aplica</v>
      </c>
      <c r="AD1652" t="str">
        <f>+IFERROR(IF(Tabla2[[#This Row],[FECHA INICIO DE LABORES EN OBRA]]="","No Aplica",IF(AND(MONTH(Tabla2[[#This Row],[FECHA INICIO DE LABORES EN OBRA]])=MONTH(TODAY()-30),YEAR(Tabla2[[#This Row],[FECHA INICIO DE LABORES EN OBRA]])=YEAR(TODAY())),MONTH(TODAY()-30)&amp;"-"&amp;YEAR(TODAY()),"No Aplica")),"No Aplica")</f>
        <v>No Aplica</v>
      </c>
    </row>
    <row r="1653" spans="1:30" x14ac:dyDescent="0.25">
      <c r="A1653" s="13" t="s">
        <v>6819</v>
      </c>
      <c r="B1653" s="15" t="s">
        <v>6820</v>
      </c>
      <c r="C1653" s="15" t="s">
        <v>6820</v>
      </c>
      <c r="D1653" s="15" t="s">
        <v>526</v>
      </c>
      <c r="E1653" s="15" t="s">
        <v>527</v>
      </c>
      <c r="F1653" s="39">
        <v>26206</v>
      </c>
      <c r="G1653" s="15">
        <v>2</v>
      </c>
      <c r="H1653" s="15" t="s">
        <v>2746</v>
      </c>
      <c r="I1653" s="15" t="s">
        <v>6823</v>
      </c>
      <c r="J1653" s="15" t="s">
        <v>6947</v>
      </c>
      <c r="K1653" s="15" t="s">
        <v>27</v>
      </c>
      <c r="L1653" s="40" t="s">
        <v>6</v>
      </c>
      <c r="M1653" s="39"/>
      <c r="N1653" s="41" t="s">
        <v>2098</v>
      </c>
      <c r="O1653" s="39">
        <v>45145</v>
      </c>
      <c r="P1653" s="40">
        <v>1</v>
      </c>
      <c r="Q1653" s="40">
        <v>4</v>
      </c>
      <c r="R1653" s="40" t="str">
        <f>IFERROR(VLOOKUP(Tabla2[[#This Row],[CONTRATISTA PRNCIPAL]],Hoja1!$L$5:$M$9,2,FALSE),"CJV")</f>
        <v>CJV</v>
      </c>
      <c r="S1653" s="40" t="str">
        <f>IF(Tabla2[[#This Row],[EMPRESA]]=Tabla2[[#This Row],[CONTRATISTA PRNCIPAL]],"Principal","Secundaria")</f>
        <v>Principal</v>
      </c>
      <c r="T1653" s="42">
        <f>IFERROR(1/COUNTIF(Tabla2[CONTRATISTA PRNCIPAL],Tabla2[[#This Row],[CONTRATISTA PRNCIPAL]]),0)</f>
        <v>0.00641025641025641</v>
      </c>
      <c r="U1653" s="43">
        <f>IF(((TODAY()-Tabla2[[#This Row],[FECHA NACIMIENTO]])/365)&lt;18,"Corregir", IF(((TODAY()-Tabla2[[#This Row],[FECHA NACIMIENTO]])/365)&gt;80, "Corregir",ROUNDDOWN(((TODAY()-Tabla2[[#This Row],[FECHA NACIMIENTO]])/365),0)))</f>
        <v>52</v>
      </c>
      <c r="V16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53" s="44" t="str">
        <f>+IF(Tabla2[[#This Row],[Edad]]="Corregir","Corregir","Ok")</f>
        <v>Ok</v>
      </c>
      <c r="X1653" s="42" t="str">
        <f>+IFERROR(VLOOKUP(Tabla2[[#This Row],[DISTRITO SEGÚN DNI]],Hoja1!$A$2:$B$32,2,FALSE),"No")</f>
        <v>CALLAO</v>
      </c>
      <c r="Y1653" s="42" t="str">
        <f>IF(OR(LOWER(Tabla2[[#This Row],[GENERO]])="masculino", LOWER(Tabla2[[#This Row],[GENERO]])="femenino"),"OK","Corregir")</f>
        <v>OK</v>
      </c>
      <c r="Z1653" s="42" t="str">
        <f>+IF(Tabla2[[#This Row],[Nro. DNI / CE]]="","Corregir",IF(LEN(Tabla2[[#This Row],[Nro. DNI / CE]])&gt;=8,"OK","Corregir"))</f>
        <v>OK</v>
      </c>
      <c r="AA1653" s="42">
        <f>COUNTIF(Tabla2[APELLIDOS Y NOMBRES],Tabla2[[#This Row],[APELLIDOS Y NOMBRES]])</f>
        <v>1</v>
      </c>
      <c r="AB1653" s="42">
        <f>IF(Tabla2[[#This Row],[Trabajador]]&gt;1,1/Tabla2[[#This Row],[Trabajador]],Tabla2[[#This Row],[Trabajador]])</f>
        <v>1</v>
      </c>
      <c r="AC1653" t="str">
        <f>+IFERROR(IF(Tabla2[[#This Row],[FECHA CESE/BAJA]]="","No Aplica",IF(AND(MONTH(Tabla2[[#This Row],[FECHA CESE/BAJA]])=MONTH(TODAY()-30),YEAR(Tabla2[[#This Row],[FECHA CESE/BAJA]])=YEAR(TODAY())),MONTH(TODAY()-30)&amp;"-"&amp;YEAR(TODAY()),"Borrar")),"No aplica")</f>
        <v>No Aplica</v>
      </c>
      <c r="AD1653" t="str">
        <f>+IFERROR(IF(Tabla2[[#This Row],[FECHA INICIO DE LABORES EN OBRA]]="","No Aplica",IF(AND(MONTH(Tabla2[[#This Row],[FECHA INICIO DE LABORES EN OBRA]])=MONTH(TODAY()-30),YEAR(Tabla2[[#This Row],[FECHA INICIO DE LABORES EN OBRA]])=YEAR(TODAY())),MONTH(TODAY()-30)&amp;"-"&amp;YEAR(TODAY()),"No Aplica")),"No Aplica")</f>
        <v>8-2023</v>
      </c>
    </row>
    <row r="1654" spans="1:30" x14ac:dyDescent="0.25">
      <c r="A1654" s="13" t="s">
        <v>6819</v>
      </c>
      <c r="B1654" s="15" t="s">
        <v>6820</v>
      </c>
      <c r="C1654" s="15" t="s">
        <v>6820</v>
      </c>
      <c r="D1654" s="15">
        <v>41696815</v>
      </c>
      <c r="E1654" s="15" t="s">
        <v>6948</v>
      </c>
      <c r="F1654" s="39" t="s">
        <v>6949</v>
      </c>
      <c r="G1654" s="15">
        <v>2</v>
      </c>
      <c r="H1654" s="15" t="s">
        <v>4481</v>
      </c>
      <c r="I1654" s="15" t="s">
        <v>6823</v>
      </c>
      <c r="J1654" s="15" t="s">
        <v>6950</v>
      </c>
      <c r="K1654" s="15" t="s">
        <v>4489</v>
      </c>
      <c r="L1654" s="40" t="s">
        <v>6</v>
      </c>
      <c r="M1654" s="39"/>
      <c r="N1654" s="41" t="s">
        <v>2098</v>
      </c>
      <c r="O1654" s="39">
        <v>45077</v>
      </c>
      <c r="P1654" s="40">
        <v>1</v>
      </c>
      <c r="Q1654" s="40">
        <v>4</v>
      </c>
      <c r="R1654" s="40" t="str">
        <f>IFERROR(VLOOKUP(Tabla2[[#This Row],[CONTRATISTA PRNCIPAL]],Hoja1!$L$5:$M$9,2,FALSE),"CJV")</f>
        <v>CJV</v>
      </c>
      <c r="S1654" s="40" t="str">
        <f>IF(Tabla2[[#This Row],[EMPRESA]]=Tabla2[[#This Row],[CONTRATISTA PRNCIPAL]],"Principal","Secundaria")</f>
        <v>Principal</v>
      </c>
      <c r="T1654" s="42">
        <f>IFERROR(1/COUNTIF(Tabla2[CONTRATISTA PRNCIPAL],Tabla2[[#This Row],[CONTRATISTA PRNCIPAL]]),0)</f>
        <v>0.00641025641025641</v>
      </c>
      <c r="U1654" s="43">
        <f>IF(((TODAY()-Tabla2[[#This Row],[FECHA NACIMIENTO]])/365)&lt;18,"Corregir", IF(((TODAY()-Tabla2[[#This Row],[FECHA NACIMIENTO]])/365)&gt;80, "Corregir",ROUNDDOWN(((TODAY()-Tabla2[[#This Row],[FECHA NACIMIENTO]])/365),0)))</f>
        <v>42</v>
      </c>
      <c r="V16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54" s="44" t="str">
        <f>+IF(Tabla2[[#This Row],[Edad]]="Corregir","Corregir","Ok")</f>
        <v>Ok</v>
      </c>
      <c r="X1654" s="42" t="str">
        <f>+IFERROR(VLOOKUP(Tabla2[[#This Row],[DISTRITO SEGÚN DNI]],Hoja1!$A$2:$B$32,2,FALSE),"No")</f>
        <v>No</v>
      </c>
      <c r="Y1654" s="42" t="str">
        <f>IF(OR(LOWER(Tabla2[[#This Row],[GENERO]])="masculino", LOWER(Tabla2[[#This Row],[GENERO]])="femenino"),"OK","Corregir")</f>
        <v>OK</v>
      </c>
      <c r="Z1654" s="42" t="str">
        <f>+IF(Tabla2[[#This Row],[Nro. DNI / CE]]="","Corregir",IF(LEN(Tabla2[[#This Row],[Nro. DNI / CE]])&gt;=8,"OK","Corregir"))</f>
        <v>OK</v>
      </c>
      <c r="AA1654" s="42">
        <f>COUNTIF(Tabla2[APELLIDOS Y NOMBRES],Tabla2[[#This Row],[APELLIDOS Y NOMBRES]])</f>
        <v>1</v>
      </c>
      <c r="AB1654" s="42">
        <f>IF(Tabla2[[#This Row],[Trabajador]]&gt;1,1/Tabla2[[#This Row],[Trabajador]],Tabla2[[#This Row],[Trabajador]])</f>
        <v>1</v>
      </c>
      <c r="AC1654" t="str">
        <f>+IFERROR(IF(Tabla2[[#This Row],[FECHA CESE/BAJA]]="","No Aplica",IF(AND(MONTH(Tabla2[[#This Row],[FECHA CESE/BAJA]])=MONTH(TODAY()-30),YEAR(Tabla2[[#This Row],[FECHA CESE/BAJA]])=YEAR(TODAY())),MONTH(TODAY()-30)&amp;"-"&amp;YEAR(TODAY()),"Borrar")),"No aplica")</f>
        <v>No Aplica</v>
      </c>
      <c r="AD1654" t="str">
        <f>+IFERROR(IF(Tabla2[[#This Row],[FECHA INICIO DE LABORES EN OBRA]]="","No Aplica",IF(AND(MONTH(Tabla2[[#This Row],[FECHA INICIO DE LABORES EN OBRA]])=MONTH(TODAY()-30),YEAR(Tabla2[[#This Row],[FECHA INICIO DE LABORES EN OBRA]])=YEAR(TODAY())),MONTH(TODAY()-30)&amp;"-"&amp;YEAR(TODAY()),"No Aplica")),"No Aplica")</f>
        <v>No Aplica</v>
      </c>
    </row>
    <row r="1655" spans="1:30" x14ac:dyDescent="0.25">
      <c r="A1655" s="13" t="s">
        <v>6819</v>
      </c>
      <c r="B1655" s="15" t="s">
        <v>6820</v>
      </c>
      <c r="C1655" s="15" t="s">
        <v>6820</v>
      </c>
      <c r="D1655" s="15" t="s">
        <v>6951</v>
      </c>
      <c r="E1655" s="15" t="s">
        <v>6952</v>
      </c>
      <c r="F1655" s="39">
        <v>26632</v>
      </c>
      <c r="G1655" s="15">
        <v>2</v>
      </c>
      <c r="H1655" s="15" t="s">
        <v>6953</v>
      </c>
      <c r="I1655" s="15" t="s">
        <v>6823</v>
      </c>
      <c r="J1655" s="15" t="s">
        <v>6954</v>
      </c>
      <c r="K1655" s="15" t="s">
        <v>4570</v>
      </c>
      <c r="L1655" s="40" t="s">
        <v>6</v>
      </c>
      <c r="M1655" s="39"/>
      <c r="N1655" s="41" t="s">
        <v>2098</v>
      </c>
      <c r="O1655" s="39">
        <v>45141</v>
      </c>
      <c r="P1655" s="40">
        <v>1</v>
      </c>
      <c r="Q1655" s="40">
        <v>4</v>
      </c>
      <c r="R1655" s="40" t="str">
        <f>IFERROR(VLOOKUP(Tabla2[[#This Row],[CONTRATISTA PRNCIPAL]],Hoja1!$L$5:$M$9,2,FALSE),"CJV")</f>
        <v>CJV</v>
      </c>
      <c r="S1655" s="40" t="str">
        <f>IF(Tabla2[[#This Row],[EMPRESA]]=Tabla2[[#This Row],[CONTRATISTA PRNCIPAL]],"Principal","Secundaria")</f>
        <v>Principal</v>
      </c>
      <c r="T1655" s="42">
        <f>IFERROR(1/COUNTIF(Tabla2[CONTRATISTA PRNCIPAL],Tabla2[[#This Row],[CONTRATISTA PRNCIPAL]]),0)</f>
        <v>0.00641025641025641</v>
      </c>
      <c r="U1655" s="43">
        <f>IF(((TODAY()-Tabla2[[#This Row],[FECHA NACIMIENTO]])/365)&lt;18,"Corregir", IF(((TODAY()-Tabla2[[#This Row],[FECHA NACIMIENTO]])/365)&gt;80, "Corregir",ROUNDDOWN(((TODAY()-Tabla2[[#This Row],[FECHA NACIMIENTO]])/365),0)))</f>
        <v>50</v>
      </c>
      <c r="V16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55" s="44" t="str">
        <f>+IF(Tabla2[[#This Row],[Edad]]="Corregir","Corregir","Ok")</f>
        <v>Ok</v>
      </c>
      <c r="X1655" s="42" t="str">
        <f>+IFERROR(VLOOKUP(Tabla2[[#This Row],[DISTRITO SEGÚN DNI]],Hoja1!$A$2:$B$32,2,FALSE),"No")</f>
        <v>No</v>
      </c>
      <c r="Y1655" s="42" t="str">
        <f>IF(OR(LOWER(Tabla2[[#This Row],[GENERO]])="masculino", LOWER(Tabla2[[#This Row],[GENERO]])="femenino"),"OK","Corregir")</f>
        <v>OK</v>
      </c>
      <c r="Z1655" s="42" t="str">
        <f>+IF(Tabla2[[#This Row],[Nro. DNI / CE]]="","Corregir",IF(LEN(Tabla2[[#This Row],[Nro. DNI / CE]])&gt;=8,"OK","Corregir"))</f>
        <v>OK</v>
      </c>
      <c r="AA1655" s="42">
        <f>COUNTIF(Tabla2[APELLIDOS Y NOMBRES],Tabla2[[#This Row],[APELLIDOS Y NOMBRES]])</f>
        <v>1</v>
      </c>
      <c r="AB1655" s="42">
        <f>IF(Tabla2[[#This Row],[Trabajador]]&gt;1,1/Tabla2[[#This Row],[Trabajador]],Tabla2[[#This Row],[Trabajador]])</f>
        <v>1</v>
      </c>
      <c r="AC1655" t="str">
        <f>+IFERROR(IF(Tabla2[[#This Row],[FECHA CESE/BAJA]]="","No Aplica",IF(AND(MONTH(Tabla2[[#This Row],[FECHA CESE/BAJA]])=MONTH(TODAY()-30),YEAR(Tabla2[[#This Row],[FECHA CESE/BAJA]])=YEAR(TODAY())),MONTH(TODAY()-30)&amp;"-"&amp;YEAR(TODAY()),"Borrar")),"No aplica")</f>
        <v>No Aplica</v>
      </c>
      <c r="AD1655" t="str">
        <f>+IFERROR(IF(Tabla2[[#This Row],[FECHA INICIO DE LABORES EN OBRA]]="","No Aplica",IF(AND(MONTH(Tabla2[[#This Row],[FECHA INICIO DE LABORES EN OBRA]])=MONTH(TODAY()-30),YEAR(Tabla2[[#This Row],[FECHA INICIO DE LABORES EN OBRA]])=YEAR(TODAY())),MONTH(TODAY()-30)&amp;"-"&amp;YEAR(TODAY()),"No Aplica")),"No Aplica")</f>
        <v>8-2023</v>
      </c>
    </row>
    <row r="1656" spans="1:30" x14ac:dyDescent="0.25">
      <c r="A1656" s="13" t="s">
        <v>6819</v>
      </c>
      <c r="B1656" s="15" t="s">
        <v>6820</v>
      </c>
      <c r="C1656" s="15" t="s">
        <v>6820</v>
      </c>
      <c r="D1656" s="15" t="s">
        <v>6955</v>
      </c>
      <c r="E1656" s="15" t="s">
        <v>6956</v>
      </c>
      <c r="F1656" s="39">
        <v>24225</v>
      </c>
      <c r="G1656" s="15">
        <v>2</v>
      </c>
      <c r="H1656" s="15" t="s">
        <v>6957</v>
      </c>
      <c r="I1656" s="15" t="s">
        <v>6843</v>
      </c>
      <c r="J1656" s="15" t="s">
        <v>6958</v>
      </c>
      <c r="K1656" s="15" t="s">
        <v>2190</v>
      </c>
      <c r="L1656" s="40" t="s">
        <v>6</v>
      </c>
      <c r="M1656" s="39"/>
      <c r="N1656" s="41" t="s">
        <v>2098</v>
      </c>
      <c r="O1656" s="39">
        <v>43888</v>
      </c>
      <c r="P1656" s="40">
        <v>1</v>
      </c>
      <c r="Q1656" s="40">
        <v>4</v>
      </c>
      <c r="R1656" s="40" t="str">
        <f>IFERROR(VLOOKUP(Tabla2[[#This Row],[CONTRATISTA PRNCIPAL]],Hoja1!$L$5:$M$9,2,FALSE),"CJV")</f>
        <v>CJV</v>
      </c>
      <c r="S1656" s="40" t="str">
        <f>IF(Tabla2[[#This Row],[EMPRESA]]=Tabla2[[#This Row],[CONTRATISTA PRNCIPAL]],"Principal","Secundaria")</f>
        <v>Principal</v>
      </c>
      <c r="T1656" s="42">
        <f>IFERROR(1/COUNTIF(Tabla2[CONTRATISTA PRNCIPAL],Tabla2[[#This Row],[CONTRATISTA PRNCIPAL]]),0)</f>
        <v>0.00641025641025641</v>
      </c>
      <c r="U1656" s="43">
        <f>IF(((TODAY()-Tabla2[[#This Row],[FECHA NACIMIENTO]])/365)&lt;18,"Corregir", IF(((TODAY()-Tabla2[[#This Row],[FECHA NACIMIENTO]])/365)&gt;80, "Corregir",ROUNDDOWN(((TODAY()-Tabla2[[#This Row],[FECHA NACIMIENTO]])/365),0)))</f>
        <v>57</v>
      </c>
      <c r="V16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56" s="44" t="str">
        <f>+IF(Tabla2[[#This Row],[Edad]]="Corregir","Corregir","Ok")</f>
        <v>Ok</v>
      </c>
      <c r="X1656" s="42" t="str">
        <f>+IFERROR(VLOOKUP(Tabla2[[#This Row],[DISTRITO SEGÚN DNI]],Hoja1!$A$2:$B$32,2,FALSE),"No")</f>
        <v>No</v>
      </c>
      <c r="Y1656" s="42" t="str">
        <f>IF(OR(LOWER(Tabla2[[#This Row],[GENERO]])="masculino", LOWER(Tabla2[[#This Row],[GENERO]])="femenino"),"OK","Corregir")</f>
        <v>OK</v>
      </c>
      <c r="Z1656" s="42" t="str">
        <f>+IF(Tabla2[[#This Row],[Nro. DNI / CE]]="","Corregir",IF(LEN(Tabla2[[#This Row],[Nro. DNI / CE]])&gt;=8,"OK","Corregir"))</f>
        <v>OK</v>
      </c>
      <c r="AA1656" s="42">
        <f>COUNTIF(Tabla2[APELLIDOS Y NOMBRES],Tabla2[[#This Row],[APELLIDOS Y NOMBRES]])</f>
        <v>1</v>
      </c>
      <c r="AB1656" s="42">
        <f>IF(Tabla2[[#This Row],[Trabajador]]&gt;1,1/Tabla2[[#This Row],[Trabajador]],Tabla2[[#This Row],[Trabajador]])</f>
        <v>1</v>
      </c>
      <c r="AC1656" t="str">
        <f>+IFERROR(IF(Tabla2[[#This Row],[FECHA CESE/BAJA]]="","No Aplica",IF(AND(MONTH(Tabla2[[#This Row],[FECHA CESE/BAJA]])=MONTH(TODAY()-30),YEAR(Tabla2[[#This Row],[FECHA CESE/BAJA]])=YEAR(TODAY())),MONTH(TODAY()-30)&amp;"-"&amp;YEAR(TODAY()),"Borrar")),"No aplica")</f>
        <v>No Aplica</v>
      </c>
      <c r="AD1656" t="str">
        <f>+IFERROR(IF(Tabla2[[#This Row],[FECHA INICIO DE LABORES EN OBRA]]="","No Aplica",IF(AND(MONTH(Tabla2[[#This Row],[FECHA INICIO DE LABORES EN OBRA]])=MONTH(TODAY()-30),YEAR(Tabla2[[#This Row],[FECHA INICIO DE LABORES EN OBRA]])=YEAR(TODAY())),MONTH(TODAY()-30)&amp;"-"&amp;YEAR(TODAY()),"No Aplica")),"No Aplica")</f>
        <v>No Aplica</v>
      </c>
    </row>
    <row r="1657" spans="1:30" x14ac:dyDescent="0.25">
      <c r="A1657" s="13" t="s">
        <v>6819</v>
      </c>
      <c r="B1657" s="15" t="s">
        <v>6820</v>
      </c>
      <c r="C1657" s="15" t="s">
        <v>6820</v>
      </c>
      <c r="D1657" s="15" t="s">
        <v>6959</v>
      </c>
      <c r="E1657" s="15" t="s">
        <v>6960</v>
      </c>
      <c r="F1657" s="39">
        <v>35208</v>
      </c>
      <c r="G1657" s="15">
        <v>2</v>
      </c>
      <c r="H1657" s="15" t="s">
        <v>6961</v>
      </c>
      <c r="I1657" s="15" t="s">
        <v>6843</v>
      </c>
      <c r="J1657" s="15" t="s">
        <v>6962</v>
      </c>
      <c r="K1657" s="15" t="s">
        <v>6963</v>
      </c>
      <c r="L1657" s="40" t="s">
        <v>6</v>
      </c>
      <c r="M1657" s="39"/>
      <c r="N1657" s="41" t="s">
        <v>2098</v>
      </c>
      <c r="O1657" s="39">
        <v>44238</v>
      </c>
      <c r="P1657" s="40">
        <v>1</v>
      </c>
      <c r="Q1657" s="40">
        <v>4</v>
      </c>
      <c r="R1657" s="40" t="str">
        <f>IFERROR(VLOOKUP(Tabla2[[#This Row],[CONTRATISTA PRNCIPAL]],Hoja1!$L$5:$M$9,2,FALSE),"CJV")</f>
        <v>CJV</v>
      </c>
      <c r="S1657" s="40" t="str">
        <f>IF(Tabla2[[#This Row],[EMPRESA]]=Tabla2[[#This Row],[CONTRATISTA PRNCIPAL]],"Principal","Secundaria")</f>
        <v>Principal</v>
      </c>
      <c r="T1657" s="42">
        <f>IFERROR(1/COUNTIF(Tabla2[CONTRATISTA PRNCIPAL],Tabla2[[#This Row],[CONTRATISTA PRNCIPAL]]),0)</f>
        <v>0.00641025641025641</v>
      </c>
      <c r="U1657" s="43">
        <f>IF(((TODAY()-Tabla2[[#This Row],[FECHA NACIMIENTO]])/365)&lt;18,"Corregir", IF(((TODAY()-Tabla2[[#This Row],[FECHA NACIMIENTO]])/365)&gt;80, "Corregir",ROUNDDOWN(((TODAY()-Tabla2[[#This Row],[FECHA NACIMIENTO]])/365),0)))</f>
        <v>27</v>
      </c>
      <c r="V16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57" s="44" t="str">
        <f>+IF(Tabla2[[#This Row],[Edad]]="Corregir","Corregir","Ok")</f>
        <v>Ok</v>
      </c>
      <c r="X1657" s="42" t="str">
        <f>+IFERROR(VLOOKUP(Tabla2[[#This Row],[DISTRITO SEGÚN DNI]],Hoja1!$A$2:$B$32,2,FALSE),"No")</f>
        <v>No</v>
      </c>
      <c r="Y1657" s="42" t="str">
        <f>IF(OR(LOWER(Tabla2[[#This Row],[GENERO]])="masculino", LOWER(Tabla2[[#This Row],[GENERO]])="femenino"),"OK","Corregir")</f>
        <v>OK</v>
      </c>
      <c r="Z1657" s="42" t="str">
        <f>+IF(Tabla2[[#This Row],[Nro. DNI / CE]]="","Corregir",IF(LEN(Tabla2[[#This Row],[Nro. DNI / CE]])&gt;=8,"OK","Corregir"))</f>
        <v>OK</v>
      </c>
      <c r="AA1657" s="42">
        <f>COUNTIF(Tabla2[APELLIDOS Y NOMBRES],Tabla2[[#This Row],[APELLIDOS Y NOMBRES]])</f>
        <v>1</v>
      </c>
      <c r="AB1657" s="42">
        <f>IF(Tabla2[[#This Row],[Trabajador]]&gt;1,1/Tabla2[[#This Row],[Trabajador]],Tabla2[[#This Row],[Trabajador]])</f>
        <v>1</v>
      </c>
      <c r="AC1657" t="str">
        <f>+IFERROR(IF(Tabla2[[#This Row],[FECHA CESE/BAJA]]="","No Aplica",IF(AND(MONTH(Tabla2[[#This Row],[FECHA CESE/BAJA]])=MONTH(TODAY()-30),YEAR(Tabla2[[#This Row],[FECHA CESE/BAJA]])=YEAR(TODAY())),MONTH(TODAY()-30)&amp;"-"&amp;YEAR(TODAY()),"Borrar")),"No aplica")</f>
        <v>No Aplica</v>
      </c>
      <c r="AD1657" t="str">
        <f>+IFERROR(IF(Tabla2[[#This Row],[FECHA INICIO DE LABORES EN OBRA]]="","No Aplica",IF(AND(MONTH(Tabla2[[#This Row],[FECHA INICIO DE LABORES EN OBRA]])=MONTH(TODAY()-30),YEAR(Tabla2[[#This Row],[FECHA INICIO DE LABORES EN OBRA]])=YEAR(TODAY())),MONTH(TODAY()-30)&amp;"-"&amp;YEAR(TODAY()),"No Aplica")),"No Aplica")</f>
        <v>No Aplica</v>
      </c>
    </row>
    <row r="1658" spans="1:30" x14ac:dyDescent="0.25">
      <c r="A1658" s="13" t="s">
        <v>6819</v>
      </c>
      <c r="B1658" s="15" t="s">
        <v>6820</v>
      </c>
      <c r="C1658" s="15" t="s">
        <v>6820</v>
      </c>
      <c r="D1658" s="15" t="s">
        <v>6964</v>
      </c>
      <c r="E1658" s="15" t="s">
        <v>6965</v>
      </c>
      <c r="F1658" s="39">
        <v>36354</v>
      </c>
      <c r="G1658" s="15">
        <v>2</v>
      </c>
      <c r="H1658" s="15" t="s">
        <v>4481</v>
      </c>
      <c r="I1658" s="15" t="s">
        <v>6823</v>
      </c>
      <c r="J1658" s="15" t="s">
        <v>6966</v>
      </c>
      <c r="K1658" s="15" t="s">
        <v>4489</v>
      </c>
      <c r="L1658" s="40" t="s">
        <v>6</v>
      </c>
      <c r="M1658" s="39"/>
      <c r="N1658" s="41" t="s">
        <v>2098</v>
      </c>
      <c r="O1658" s="39">
        <v>45104</v>
      </c>
      <c r="P1658" s="40">
        <v>1</v>
      </c>
      <c r="Q1658" s="40">
        <v>4</v>
      </c>
      <c r="R1658" s="40" t="str">
        <f>IFERROR(VLOOKUP(Tabla2[[#This Row],[CONTRATISTA PRNCIPAL]],Hoja1!$L$5:$M$9,2,FALSE),"CJV")</f>
        <v>CJV</v>
      </c>
      <c r="S1658" s="40" t="str">
        <f>IF(Tabla2[[#This Row],[EMPRESA]]=Tabla2[[#This Row],[CONTRATISTA PRNCIPAL]],"Principal","Secundaria")</f>
        <v>Principal</v>
      </c>
      <c r="T1658" s="42">
        <f>IFERROR(1/COUNTIF(Tabla2[CONTRATISTA PRNCIPAL],Tabla2[[#This Row],[CONTRATISTA PRNCIPAL]]),0)</f>
        <v>0.00641025641025641</v>
      </c>
      <c r="U1658" s="43">
        <f>IF(((TODAY()-Tabla2[[#This Row],[FECHA NACIMIENTO]])/365)&lt;18,"Corregir", IF(((TODAY()-Tabla2[[#This Row],[FECHA NACIMIENTO]])/365)&gt;80, "Corregir",ROUNDDOWN(((TODAY()-Tabla2[[#This Row],[FECHA NACIMIENTO]])/365),0)))</f>
        <v>24</v>
      </c>
      <c r="V16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58" s="44" t="str">
        <f>+IF(Tabla2[[#This Row],[Edad]]="Corregir","Corregir","Ok")</f>
        <v>Ok</v>
      </c>
      <c r="X1658" s="42" t="str">
        <f>+IFERROR(VLOOKUP(Tabla2[[#This Row],[DISTRITO SEGÚN DNI]],Hoja1!$A$2:$B$32,2,FALSE),"No")</f>
        <v>No</v>
      </c>
      <c r="Y1658" s="42" t="str">
        <f>IF(OR(LOWER(Tabla2[[#This Row],[GENERO]])="masculino", LOWER(Tabla2[[#This Row],[GENERO]])="femenino"),"OK","Corregir")</f>
        <v>OK</v>
      </c>
      <c r="Z1658" s="42" t="str">
        <f>+IF(Tabla2[[#This Row],[Nro. DNI / CE]]="","Corregir",IF(LEN(Tabla2[[#This Row],[Nro. DNI / CE]])&gt;=8,"OK","Corregir"))</f>
        <v>OK</v>
      </c>
      <c r="AA1658" s="42">
        <f>COUNTIF(Tabla2[APELLIDOS Y NOMBRES],Tabla2[[#This Row],[APELLIDOS Y NOMBRES]])</f>
        <v>1</v>
      </c>
      <c r="AB1658" s="42">
        <f>IF(Tabla2[[#This Row],[Trabajador]]&gt;1,1/Tabla2[[#This Row],[Trabajador]],Tabla2[[#This Row],[Trabajador]])</f>
        <v>1</v>
      </c>
      <c r="AC1658" t="str">
        <f>+IFERROR(IF(Tabla2[[#This Row],[FECHA CESE/BAJA]]="","No Aplica",IF(AND(MONTH(Tabla2[[#This Row],[FECHA CESE/BAJA]])=MONTH(TODAY()-30),YEAR(Tabla2[[#This Row],[FECHA CESE/BAJA]])=YEAR(TODAY())),MONTH(TODAY()-30)&amp;"-"&amp;YEAR(TODAY()),"Borrar")),"No aplica")</f>
        <v>No Aplica</v>
      </c>
      <c r="AD1658" t="str">
        <f>+IFERROR(IF(Tabla2[[#This Row],[FECHA INICIO DE LABORES EN OBRA]]="","No Aplica",IF(AND(MONTH(Tabla2[[#This Row],[FECHA INICIO DE LABORES EN OBRA]])=MONTH(TODAY()-30),YEAR(Tabla2[[#This Row],[FECHA INICIO DE LABORES EN OBRA]])=YEAR(TODAY())),MONTH(TODAY()-30)&amp;"-"&amp;YEAR(TODAY()),"No Aplica")),"No Aplica")</f>
        <v>No Aplica</v>
      </c>
    </row>
    <row r="1659" spans="1:30" x14ac:dyDescent="0.25">
      <c r="A1659" s="13" t="s">
        <v>6819</v>
      </c>
      <c r="B1659" s="15" t="s">
        <v>6820</v>
      </c>
      <c r="C1659" s="15" t="s">
        <v>6820</v>
      </c>
      <c r="D1659" s="15" t="s">
        <v>6967</v>
      </c>
      <c r="E1659" s="15" t="s">
        <v>6968</v>
      </c>
      <c r="F1659" s="39">
        <v>31552</v>
      </c>
      <c r="G1659" s="15">
        <v>2</v>
      </c>
      <c r="H1659" s="15" t="s">
        <v>2317</v>
      </c>
      <c r="I1659" s="15" t="s">
        <v>6502</v>
      </c>
      <c r="J1659" s="15" t="s">
        <v>6969</v>
      </c>
      <c r="K1659" s="15" t="s">
        <v>3642</v>
      </c>
      <c r="L1659" s="40" t="s">
        <v>6</v>
      </c>
      <c r="M1659" s="39"/>
      <c r="N1659" s="41" t="s">
        <v>2098</v>
      </c>
      <c r="O1659" s="39">
        <v>44123</v>
      </c>
      <c r="P1659" s="40">
        <v>1</v>
      </c>
      <c r="Q1659" s="40">
        <v>4</v>
      </c>
      <c r="R1659" s="40" t="str">
        <f>IFERROR(VLOOKUP(Tabla2[[#This Row],[CONTRATISTA PRNCIPAL]],Hoja1!$L$5:$M$9,2,FALSE),"CJV")</f>
        <v>CJV</v>
      </c>
      <c r="S1659" s="40" t="str">
        <f>IF(Tabla2[[#This Row],[EMPRESA]]=Tabla2[[#This Row],[CONTRATISTA PRNCIPAL]],"Principal","Secundaria")</f>
        <v>Principal</v>
      </c>
      <c r="T1659" s="42">
        <f>IFERROR(1/COUNTIF(Tabla2[CONTRATISTA PRNCIPAL],Tabla2[[#This Row],[CONTRATISTA PRNCIPAL]]),0)</f>
        <v>0.00641025641025641</v>
      </c>
      <c r="U1659" s="43">
        <f>IF(((TODAY()-Tabla2[[#This Row],[FECHA NACIMIENTO]])/365)&lt;18,"Corregir", IF(((TODAY()-Tabla2[[#This Row],[FECHA NACIMIENTO]])/365)&gt;80, "Corregir",ROUNDDOWN(((TODAY()-Tabla2[[#This Row],[FECHA NACIMIENTO]])/365),0)))</f>
        <v>37</v>
      </c>
      <c r="V16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59" s="44" t="str">
        <f>+IF(Tabla2[[#This Row],[Edad]]="Corregir","Corregir","Ok")</f>
        <v>Ok</v>
      </c>
      <c r="X1659" s="42" t="str">
        <f>+IFERROR(VLOOKUP(Tabla2[[#This Row],[DISTRITO SEGÚN DNI]],Hoja1!$A$2:$B$32,2,FALSE),"No")</f>
        <v>No</v>
      </c>
      <c r="Y1659" s="42" t="str">
        <f>IF(OR(LOWER(Tabla2[[#This Row],[GENERO]])="masculino", LOWER(Tabla2[[#This Row],[GENERO]])="femenino"),"OK","Corregir")</f>
        <v>OK</v>
      </c>
      <c r="Z1659" s="42" t="str">
        <f>+IF(Tabla2[[#This Row],[Nro. DNI / CE]]="","Corregir",IF(LEN(Tabla2[[#This Row],[Nro. DNI / CE]])&gt;=8,"OK","Corregir"))</f>
        <v>OK</v>
      </c>
      <c r="AA1659" s="42">
        <f>COUNTIF(Tabla2[APELLIDOS Y NOMBRES],Tabla2[[#This Row],[APELLIDOS Y NOMBRES]])</f>
        <v>1</v>
      </c>
      <c r="AB1659" s="42">
        <f>IF(Tabla2[[#This Row],[Trabajador]]&gt;1,1/Tabla2[[#This Row],[Trabajador]],Tabla2[[#This Row],[Trabajador]])</f>
        <v>1</v>
      </c>
      <c r="AC1659" t="str">
        <f>+IFERROR(IF(Tabla2[[#This Row],[FECHA CESE/BAJA]]="","No Aplica",IF(AND(MONTH(Tabla2[[#This Row],[FECHA CESE/BAJA]])=MONTH(TODAY()-30),YEAR(Tabla2[[#This Row],[FECHA CESE/BAJA]])=YEAR(TODAY())),MONTH(TODAY()-30)&amp;"-"&amp;YEAR(TODAY()),"Borrar")),"No aplica")</f>
        <v>No Aplica</v>
      </c>
      <c r="AD1659" t="str">
        <f>+IFERROR(IF(Tabla2[[#This Row],[FECHA INICIO DE LABORES EN OBRA]]="","No Aplica",IF(AND(MONTH(Tabla2[[#This Row],[FECHA INICIO DE LABORES EN OBRA]])=MONTH(TODAY()-30),YEAR(Tabla2[[#This Row],[FECHA INICIO DE LABORES EN OBRA]])=YEAR(TODAY())),MONTH(TODAY()-30)&amp;"-"&amp;YEAR(TODAY()),"No Aplica")),"No Aplica")</f>
        <v>No Aplica</v>
      </c>
    </row>
    <row r="1660" spans="1:30" x14ac:dyDescent="0.25">
      <c r="A1660" s="13" t="s">
        <v>6819</v>
      </c>
      <c r="B1660" s="15" t="s">
        <v>6820</v>
      </c>
      <c r="C1660" s="15" t="s">
        <v>6820</v>
      </c>
      <c r="D1660" s="15" t="s">
        <v>6970</v>
      </c>
      <c r="E1660" s="15" t="s">
        <v>6971</v>
      </c>
      <c r="F1660" s="39">
        <v>28880</v>
      </c>
      <c r="G1660" s="15">
        <v>2</v>
      </c>
      <c r="H1660" s="15" t="s">
        <v>2749</v>
      </c>
      <c r="I1660" s="15" t="s">
        <v>6823</v>
      </c>
      <c r="J1660" s="15" t="s">
        <v>6972</v>
      </c>
      <c r="K1660" s="15" t="s">
        <v>6217</v>
      </c>
      <c r="L1660" s="40" t="s">
        <v>6</v>
      </c>
      <c r="M1660" s="39"/>
      <c r="N1660" s="41" t="s">
        <v>2098</v>
      </c>
      <c r="O1660" s="39">
        <v>45087</v>
      </c>
      <c r="P1660" s="40">
        <v>1</v>
      </c>
      <c r="Q1660" s="40">
        <v>4</v>
      </c>
      <c r="R1660" s="40" t="str">
        <f>IFERROR(VLOOKUP(Tabla2[[#This Row],[CONTRATISTA PRNCIPAL]],Hoja1!$L$5:$M$9,2,FALSE),"CJV")</f>
        <v>CJV</v>
      </c>
      <c r="S1660" s="40" t="str">
        <f>IF(Tabla2[[#This Row],[EMPRESA]]=Tabla2[[#This Row],[CONTRATISTA PRNCIPAL]],"Principal","Secundaria")</f>
        <v>Principal</v>
      </c>
      <c r="T1660" s="42">
        <f>IFERROR(1/COUNTIF(Tabla2[CONTRATISTA PRNCIPAL],Tabla2[[#This Row],[CONTRATISTA PRNCIPAL]]),0)</f>
        <v>0.00641025641025641</v>
      </c>
      <c r="U1660" s="43">
        <f>IF(((TODAY()-Tabla2[[#This Row],[FECHA NACIMIENTO]])/365)&lt;18,"Corregir", IF(((TODAY()-Tabla2[[#This Row],[FECHA NACIMIENTO]])/365)&gt;80, "Corregir",ROUNDDOWN(((TODAY()-Tabla2[[#This Row],[FECHA NACIMIENTO]])/365),0)))</f>
        <v>44</v>
      </c>
      <c r="V16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60" s="44" t="str">
        <f>+IF(Tabla2[[#This Row],[Edad]]="Corregir","Corregir","Ok")</f>
        <v>Ok</v>
      </c>
      <c r="X1660" s="42" t="str">
        <f>+IFERROR(VLOOKUP(Tabla2[[#This Row],[DISTRITO SEGÚN DNI]],Hoja1!$A$2:$B$32,2,FALSE),"No")</f>
        <v>No</v>
      </c>
      <c r="Y1660" s="42" t="str">
        <f>IF(OR(LOWER(Tabla2[[#This Row],[GENERO]])="masculino", LOWER(Tabla2[[#This Row],[GENERO]])="femenino"),"OK","Corregir")</f>
        <v>OK</v>
      </c>
      <c r="Z1660" s="42" t="str">
        <f>+IF(Tabla2[[#This Row],[Nro. DNI / CE]]="","Corregir",IF(LEN(Tabla2[[#This Row],[Nro. DNI / CE]])&gt;=8,"OK","Corregir"))</f>
        <v>OK</v>
      </c>
      <c r="AA1660" s="42">
        <f>COUNTIF(Tabla2[APELLIDOS Y NOMBRES],Tabla2[[#This Row],[APELLIDOS Y NOMBRES]])</f>
        <v>1</v>
      </c>
      <c r="AB1660" s="42">
        <f>IF(Tabla2[[#This Row],[Trabajador]]&gt;1,1/Tabla2[[#This Row],[Trabajador]],Tabla2[[#This Row],[Trabajador]])</f>
        <v>1</v>
      </c>
      <c r="AC1660" t="str">
        <f>+IFERROR(IF(Tabla2[[#This Row],[FECHA CESE/BAJA]]="","No Aplica",IF(AND(MONTH(Tabla2[[#This Row],[FECHA CESE/BAJA]])=MONTH(TODAY()-30),YEAR(Tabla2[[#This Row],[FECHA CESE/BAJA]])=YEAR(TODAY())),MONTH(TODAY()-30)&amp;"-"&amp;YEAR(TODAY()),"Borrar")),"No aplica")</f>
        <v>No Aplica</v>
      </c>
      <c r="AD1660" t="str">
        <f>+IFERROR(IF(Tabla2[[#This Row],[FECHA INICIO DE LABORES EN OBRA]]="","No Aplica",IF(AND(MONTH(Tabla2[[#This Row],[FECHA INICIO DE LABORES EN OBRA]])=MONTH(TODAY()-30),YEAR(Tabla2[[#This Row],[FECHA INICIO DE LABORES EN OBRA]])=YEAR(TODAY())),MONTH(TODAY()-30)&amp;"-"&amp;YEAR(TODAY()),"No Aplica")),"No Aplica")</f>
        <v>No Aplica</v>
      </c>
    </row>
    <row r="1661" spans="1:30" x14ac:dyDescent="0.25">
      <c r="A1661" s="13" t="s">
        <v>6819</v>
      </c>
      <c r="B1661" s="15" t="s">
        <v>6820</v>
      </c>
      <c r="C1661" s="15" t="s">
        <v>6820</v>
      </c>
      <c r="D1661" s="15" t="s">
        <v>6973</v>
      </c>
      <c r="E1661" s="15" t="s">
        <v>6974</v>
      </c>
      <c r="F1661" s="39">
        <v>26865</v>
      </c>
      <c r="G1661" s="15">
        <v>2</v>
      </c>
      <c r="H1661" s="15" t="s">
        <v>3129</v>
      </c>
      <c r="I1661" s="15" t="s">
        <v>6502</v>
      </c>
      <c r="J1661" s="15" t="s">
        <v>6975</v>
      </c>
      <c r="K1661" s="15" t="s">
        <v>2472</v>
      </c>
      <c r="L1661" s="40" t="s">
        <v>6</v>
      </c>
      <c r="M1661" s="39"/>
      <c r="N1661" s="41" t="s">
        <v>2098</v>
      </c>
      <c r="O1661" s="39">
        <v>44130</v>
      </c>
      <c r="P1661" s="40">
        <v>1</v>
      </c>
      <c r="Q1661" s="40">
        <v>4</v>
      </c>
      <c r="R1661" s="40" t="str">
        <f>IFERROR(VLOOKUP(Tabla2[[#This Row],[CONTRATISTA PRNCIPAL]],Hoja1!$L$5:$M$9,2,FALSE),"CJV")</f>
        <v>CJV</v>
      </c>
      <c r="S1661" s="40" t="str">
        <f>IF(Tabla2[[#This Row],[EMPRESA]]=Tabla2[[#This Row],[CONTRATISTA PRNCIPAL]],"Principal","Secundaria")</f>
        <v>Principal</v>
      </c>
      <c r="T1661" s="42">
        <f>IFERROR(1/COUNTIF(Tabla2[CONTRATISTA PRNCIPAL],Tabla2[[#This Row],[CONTRATISTA PRNCIPAL]]),0)</f>
        <v>0.00641025641025641</v>
      </c>
      <c r="U1661" s="43">
        <f>IF(((TODAY()-Tabla2[[#This Row],[FECHA NACIMIENTO]])/365)&lt;18,"Corregir", IF(((TODAY()-Tabla2[[#This Row],[FECHA NACIMIENTO]])/365)&gt;80, "Corregir",ROUNDDOWN(((TODAY()-Tabla2[[#This Row],[FECHA NACIMIENTO]])/365),0)))</f>
        <v>50</v>
      </c>
      <c r="V16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61" s="44" t="str">
        <f>+IF(Tabla2[[#This Row],[Edad]]="Corregir","Corregir","Ok")</f>
        <v>Ok</v>
      </c>
      <c r="X1661" s="42" t="str">
        <f>+IFERROR(VLOOKUP(Tabla2[[#This Row],[DISTRITO SEGÚN DNI]],Hoja1!$A$2:$B$32,2,FALSE),"No")</f>
        <v>No</v>
      </c>
      <c r="Y1661" s="42" t="str">
        <f>IF(OR(LOWER(Tabla2[[#This Row],[GENERO]])="masculino", LOWER(Tabla2[[#This Row],[GENERO]])="femenino"),"OK","Corregir")</f>
        <v>OK</v>
      </c>
      <c r="Z1661" s="42" t="str">
        <f>+IF(Tabla2[[#This Row],[Nro. DNI / CE]]="","Corregir",IF(LEN(Tabla2[[#This Row],[Nro. DNI / CE]])&gt;=8,"OK","Corregir"))</f>
        <v>OK</v>
      </c>
      <c r="AA1661" s="42">
        <f>COUNTIF(Tabla2[APELLIDOS Y NOMBRES],Tabla2[[#This Row],[APELLIDOS Y NOMBRES]])</f>
        <v>1</v>
      </c>
      <c r="AB1661" s="42">
        <f>IF(Tabla2[[#This Row],[Trabajador]]&gt;1,1/Tabla2[[#This Row],[Trabajador]],Tabla2[[#This Row],[Trabajador]])</f>
        <v>1</v>
      </c>
      <c r="AC1661" t="str">
        <f>+IFERROR(IF(Tabla2[[#This Row],[FECHA CESE/BAJA]]="","No Aplica",IF(AND(MONTH(Tabla2[[#This Row],[FECHA CESE/BAJA]])=MONTH(TODAY()-30),YEAR(Tabla2[[#This Row],[FECHA CESE/BAJA]])=YEAR(TODAY())),MONTH(TODAY()-30)&amp;"-"&amp;YEAR(TODAY()),"Borrar")),"No aplica")</f>
        <v>No Aplica</v>
      </c>
      <c r="AD1661" t="str">
        <f>+IFERROR(IF(Tabla2[[#This Row],[FECHA INICIO DE LABORES EN OBRA]]="","No Aplica",IF(AND(MONTH(Tabla2[[#This Row],[FECHA INICIO DE LABORES EN OBRA]])=MONTH(TODAY()-30),YEAR(Tabla2[[#This Row],[FECHA INICIO DE LABORES EN OBRA]])=YEAR(TODAY())),MONTH(TODAY()-30)&amp;"-"&amp;YEAR(TODAY()),"No Aplica")),"No Aplica")</f>
        <v>No Aplica</v>
      </c>
    </row>
    <row r="1662" spans="1:30" x14ac:dyDescent="0.25">
      <c r="A1662" s="13" t="s">
        <v>6819</v>
      </c>
      <c r="B1662" s="15" t="s">
        <v>6820</v>
      </c>
      <c r="C1662" s="15" t="s">
        <v>6820</v>
      </c>
      <c r="D1662" s="15" t="s">
        <v>6976</v>
      </c>
      <c r="E1662" s="15" t="s">
        <v>6977</v>
      </c>
      <c r="F1662" s="39">
        <v>29887</v>
      </c>
      <c r="G1662" s="15">
        <v>2</v>
      </c>
      <c r="H1662" s="15" t="s">
        <v>3969</v>
      </c>
      <c r="I1662" s="15" t="s">
        <v>6502</v>
      </c>
      <c r="J1662" s="15" t="s">
        <v>6978</v>
      </c>
      <c r="K1662" s="15" t="s">
        <v>2242</v>
      </c>
      <c r="L1662" s="40" t="s">
        <v>6</v>
      </c>
      <c r="M1662" s="39"/>
      <c r="N1662" s="41" t="s">
        <v>2098</v>
      </c>
      <c r="O1662" s="39">
        <v>44110</v>
      </c>
      <c r="P1662" s="40">
        <v>1</v>
      </c>
      <c r="Q1662" s="40">
        <v>4</v>
      </c>
      <c r="R1662" s="40" t="str">
        <f>IFERROR(VLOOKUP(Tabla2[[#This Row],[CONTRATISTA PRNCIPAL]],Hoja1!$L$5:$M$9,2,FALSE),"CJV")</f>
        <v>CJV</v>
      </c>
      <c r="S1662" s="40" t="str">
        <f>IF(Tabla2[[#This Row],[EMPRESA]]=Tabla2[[#This Row],[CONTRATISTA PRNCIPAL]],"Principal","Secundaria")</f>
        <v>Principal</v>
      </c>
      <c r="T1662" s="42">
        <f>IFERROR(1/COUNTIF(Tabla2[CONTRATISTA PRNCIPAL],Tabla2[[#This Row],[CONTRATISTA PRNCIPAL]]),0)</f>
        <v>0.00641025641025641</v>
      </c>
      <c r="U1662" s="43">
        <f>IF(((TODAY()-Tabla2[[#This Row],[FECHA NACIMIENTO]])/365)&lt;18,"Corregir", IF(((TODAY()-Tabla2[[#This Row],[FECHA NACIMIENTO]])/365)&gt;80, "Corregir",ROUNDDOWN(((TODAY()-Tabla2[[#This Row],[FECHA NACIMIENTO]])/365),0)))</f>
        <v>41</v>
      </c>
      <c r="V16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62" s="44" t="str">
        <f>+IF(Tabla2[[#This Row],[Edad]]="Corregir","Corregir","Ok")</f>
        <v>Ok</v>
      </c>
      <c r="X1662" s="42" t="str">
        <f>+IFERROR(VLOOKUP(Tabla2[[#This Row],[DISTRITO SEGÚN DNI]],Hoja1!$A$2:$B$32,2,FALSE),"No")</f>
        <v>No</v>
      </c>
      <c r="Y1662" s="42" t="str">
        <f>IF(OR(LOWER(Tabla2[[#This Row],[GENERO]])="masculino", LOWER(Tabla2[[#This Row],[GENERO]])="femenino"),"OK","Corregir")</f>
        <v>OK</v>
      </c>
      <c r="Z1662" s="42" t="str">
        <f>+IF(Tabla2[[#This Row],[Nro. DNI / CE]]="","Corregir",IF(LEN(Tabla2[[#This Row],[Nro. DNI / CE]])&gt;=8,"OK","Corregir"))</f>
        <v>OK</v>
      </c>
      <c r="AA1662" s="42">
        <f>COUNTIF(Tabla2[APELLIDOS Y NOMBRES],Tabla2[[#This Row],[APELLIDOS Y NOMBRES]])</f>
        <v>1</v>
      </c>
      <c r="AB1662" s="42">
        <f>IF(Tabla2[[#This Row],[Trabajador]]&gt;1,1/Tabla2[[#This Row],[Trabajador]],Tabla2[[#This Row],[Trabajador]])</f>
        <v>1</v>
      </c>
      <c r="AC1662" t="str">
        <f>+IFERROR(IF(Tabla2[[#This Row],[FECHA CESE/BAJA]]="","No Aplica",IF(AND(MONTH(Tabla2[[#This Row],[FECHA CESE/BAJA]])=MONTH(TODAY()-30),YEAR(Tabla2[[#This Row],[FECHA CESE/BAJA]])=YEAR(TODAY())),MONTH(TODAY()-30)&amp;"-"&amp;YEAR(TODAY()),"Borrar")),"No aplica")</f>
        <v>No Aplica</v>
      </c>
      <c r="AD1662" t="str">
        <f>+IFERROR(IF(Tabla2[[#This Row],[FECHA INICIO DE LABORES EN OBRA]]="","No Aplica",IF(AND(MONTH(Tabla2[[#This Row],[FECHA INICIO DE LABORES EN OBRA]])=MONTH(TODAY()-30),YEAR(Tabla2[[#This Row],[FECHA INICIO DE LABORES EN OBRA]])=YEAR(TODAY())),MONTH(TODAY()-30)&amp;"-"&amp;YEAR(TODAY()),"No Aplica")),"No Aplica")</f>
        <v>No Aplica</v>
      </c>
    </row>
    <row r="1663" spans="1:30" x14ac:dyDescent="0.25">
      <c r="A1663" s="13" t="s">
        <v>6819</v>
      </c>
      <c r="B1663" s="15" t="s">
        <v>6820</v>
      </c>
      <c r="C1663" s="15" t="s">
        <v>6820</v>
      </c>
      <c r="D1663" s="15" t="s">
        <v>6979</v>
      </c>
      <c r="E1663" s="15" t="s">
        <v>6980</v>
      </c>
      <c r="F1663" s="39">
        <v>28942</v>
      </c>
      <c r="G1663" s="15">
        <v>1</v>
      </c>
      <c r="H1663" s="15" t="s">
        <v>2601</v>
      </c>
      <c r="I1663" s="15" t="s">
        <v>6848</v>
      </c>
      <c r="J1663" s="15" t="s">
        <v>6981</v>
      </c>
      <c r="K1663" s="15" t="s">
        <v>2242</v>
      </c>
      <c r="L1663" s="40" t="s">
        <v>6</v>
      </c>
      <c r="M1663" s="39"/>
      <c r="N1663" s="41" t="s">
        <v>2098</v>
      </c>
      <c r="O1663" s="39">
        <v>44223</v>
      </c>
      <c r="P1663" s="40">
        <v>1</v>
      </c>
      <c r="Q1663" s="40">
        <v>4</v>
      </c>
      <c r="R1663" s="40" t="str">
        <f>IFERROR(VLOOKUP(Tabla2[[#This Row],[CONTRATISTA PRNCIPAL]],Hoja1!$L$5:$M$9,2,FALSE),"CJV")</f>
        <v>CJV</v>
      </c>
      <c r="S1663" s="40" t="str">
        <f>IF(Tabla2[[#This Row],[EMPRESA]]=Tabla2[[#This Row],[CONTRATISTA PRNCIPAL]],"Principal","Secundaria")</f>
        <v>Principal</v>
      </c>
      <c r="T1663" s="42">
        <f>IFERROR(1/COUNTIF(Tabla2[CONTRATISTA PRNCIPAL],Tabla2[[#This Row],[CONTRATISTA PRNCIPAL]]),0)</f>
        <v>0.00641025641025641</v>
      </c>
      <c r="U1663" s="43">
        <f>IF(((TODAY()-Tabla2[[#This Row],[FECHA NACIMIENTO]])/365)&lt;18,"Corregir", IF(((TODAY()-Tabla2[[#This Row],[FECHA NACIMIENTO]])/365)&gt;80, "Corregir",ROUNDDOWN(((TODAY()-Tabla2[[#This Row],[FECHA NACIMIENTO]])/365),0)))</f>
        <v>44</v>
      </c>
      <c r="V16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63" s="44" t="str">
        <f>+IF(Tabla2[[#This Row],[Edad]]="Corregir","Corregir","Ok")</f>
        <v>Ok</v>
      </c>
      <c r="X1663" s="42" t="str">
        <f>+IFERROR(VLOOKUP(Tabla2[[#This Row],[DISTRITO SEGÚN DNI]],Hoja1!$A$2:$B$32,2,FALSE),"No")</f>
        <v>No</v>
      </c>
      <c r="Y1663" s="42" t="str">
        <f>IF(OR(LOWER(Tabla2[[#This Row],[GENERO]])="masculino", LOWER(Tabla2[[#This Row],[GENERO]])="femenino"),"OK","Corregir")</f>
        <v>OK</v>
      </c>
      <c r="Z1663" s="42" t="str">
        <f>+IF(Tabla2[[#This Row],[Nro. DNI / CE]]="","Corregir",IF(LEN(Tabla2[[#This Row],[Nro. DNI / CE]])&gt;=8,"OK","Corregir"))</f>
        <v>OK</v>
      </c>
      <c r="AA1663" s="42">
        <f>COUNTIF(Tabla2[APELLIDOS Y NOMBRES],Tabla2[[#This Row],[APELLIDOS Y NOMBRES]])</f>
        <v>1</v>
      </c>
      <c r="AB1663" s="42">
        <f>IF(Tabla2[[#This Row],[Trabajador]]&gt;1,1/Tabla2[[#This Row],[Trabajador]],Tabla2[[#This Row],[Trabajador]])</f>
        <v>1</v>
      </c>
      <c r="AC1663" t="str">
        <f>+IFERROR(IF(Tabla2[[#This Row],[FECHA CESE/BAJA]]="","No Aplica",IF(AND(MONTH(Tabla2[[#This Row],[FECHA CESE/BAJA]])=MONTH(TODAY()-30),YEAR(Tabla2[[#This Row],[FECHA CESE/BAJA]])=YEAR(TODAY())),MONTH(TODAY()-30)&amp;"-"&amp;YEAR(TODAY()),"Borrar")),"No aplica")</f>
        <v>No Aplica</v>
      </c>
      <c r="AD1663" t="str">
        <f>+IFERROR(IF(Tabla2[[#This Row],[FECHA INICIO DE LABORES EN OBRA]]="","No Aplica",IF(AND(MONTH(Tabla2[[#This Row],[FECHA INICIO DE LABORES EN OBRA]])=MONTH(TODAY()-30),YEAR(Tabla2[[#This Row],[FECHA INICIO DE LABORES EN OBRA]])=YEAR(TODAY())),MONTH(TODAY()-30)&amp;"-"&amp;YEAR(TODAY()),"No Aplica")),"No Aplica")</f>
        <v>No Aplica</v>
      </c>
    </row>
    <row r="1664" spans="1:30" x14ac:dyDescent="0.25">
      <c r="A1664" s="13" t="s">
        <v>6819</v>
      </c>
      <c r="B1664" s="15" t="s">
        <v>6820</v>
      </c>
      <c r="C1664" s="15" t="s">
        <v>6820</v>
      </c>
      <c r="D1664" s="15" t="s">
        <v>6982</v>
      </c>
      <c r="E1664" s="15" t="s">
        <v>6983</v>
      </c>
      <c r="F1664" s="39">
        <v>33878</v>
      </c>
      <c r="G1664" s="15">
        <v>1</v>
      </c>
      <c r="H1664" s="15" t="s">
        <v>4178</v>
      </c>
      <c r="I1664" s="15" t="s">
        <v>6823</v>
      </c>
      <c r="J1664" s="15" t="s">
        <v>6984</v>
      </c>
      <c r="K1664" s="15" t="s">
        <v>4258</v>
      </c>
      <c r="L1664" s="40" t="s">
        <v>5</v>
      </c>
      <c r="M1664" s="39"/>
      <c r="N1664" s="41" t="s">
        <v>2098</v>
      </c>
      <c r="O1664" s="39">
        <v>44683</v>
      </c>
      <c r="P1664" s="40">
        <v>1</v>
      </c>
      <c r="Q1664" s="40">
        <v>2</v>
      </c>
      <c r="R1664" s="40" t="str">
        <f>IFERROR(VLOOKUP(Tabla2[[#This Row],[CONTRATISTA PRNCIPAL]],Hoja1!$L$5:$M$9,2,FALSE),"CJV")</f>
        <v>CJV</v>
      </c>
      <c r="S1664" s="40" t="str">
        <f>IF(Tabla2[[#This Row],[EMPRESA]]=Tabla2[[#This Row],[CONTRATISTA PRNCIPAL]],"Principal","Secundaria")</f>
        <v>Principal</v>
      </c>
      <c r="T1664" s="42">
        <f>IFERROR(1/COUNTIF(Tabla2[CONTRATISTA PRNCIPAL],Tabla2[[#This Row],[CONTRATISTA PRNCIPAL]]),0)</f>
        <v>0.00641025641025641</v>
      </c>
      <c r="U1664" s="43">
        <f>IF(((TODAY()-Tabla2[[#This Row],[FECHA NACIMIENTO]])/365)&lt;18,"Corregir", IF(((TODAY()-Tabla2[[#This Row],[FECHA NACIMIENTO]])/365)&gt;80, "Corregir",ROUNDDOWN(((TODAY()-Tabla2[[#This Row],[FECHA NACIMIENTO]])/365),0)))</f>
        <v>31</v>
      </c>
      <c r="V16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64" s="44" t="str">
        <f>+IF(Tabla2[[#This Row],[Edad]]="Corregir","Corregir","Ok")</f>
        <v>Ok</v>
      </c>
      <c r="X1664" s="42" t="str">
        <f>+IFERROR(VLOOKUP(Tabla2[[#This Row],[DISTRITO SEGÚN DNI]],Hoja1!$A$2:$B$32,2,FALSE),"No")</f>
        <v>No</v>
      </c>
      <c r="Y1664" s="42" t="str">
        <f>IF(OR(LOWER(Tabla2[[#This Row],[GENERO]])="masculino", LOWER(Tabla2[[#This Row],[GENERO]])="femenino"),"OK","Corregir")</f>
        <v>OK</v>
      </c>
      <c r="Z1664" s="42" t="str">
        <f>+IF(Tabla2[[#This Row],[Nro. DNI / CE]]="","Corregir",IF(LEN(Tabla2[[#This Row],[Nro. DNI / CE]])&gt;=8,"OK","Corregir"))</f>
        <v>OK</v>
      </c>
      <c r="AA1664" s="42">
        <f>COUNTIF(Tabla2[APELLIDOS Y NOMBRES],Tabla2[[#This Row],[APELLIDOS Y NOMBRES]])</f>
        <v>1</v>
      </c>
      <c r="AB1664" s="42">
        <f>IF(Tabla2[[#This Row],[Trabajador]]&gt;1,1/Tabla2[[#This Row],[Trabajador]],Tabla2[[#This Row],[Trabajador]])</f>
        <v>1</v>
      </c>
      <c r="AC1664" t="str">
        <f>+IFERROR(IF(Tabla2[[#This Row],[FECHA CESE/BAJA]]="","No Aplica",IF(AND(MONTH(Tabla2[[#This Row],[FECHA CESE/BAJA]])=MONTH(TODAY()-30),YEAR(Tabla2[[#This Row],[FECHA CESE/BAJA]])=YEAR(TODAY())),MONTH(TODAY()-30)&amp;"-"&amp;YEAR(TODAY()),"Borrar")),"No aplica")</f>
        <v>No Aplica</v>
      </c>
      <c r="AD1664" t="str">
        <f>+IFERROR(IF(Tabla2[[#This Row],[FECHA INICIO DE LABORES EN OBRA]]="","No Aplica",IF(AND(MONTH(Tabla2[[#This Row],[FECHA INICIO DE LABORES EN OBRA]])=MONTH(TODAY()-30),YEAR(Tabla2[[#This Row],[FECHA INICIO DE LABORES EN OBRA]])=YEAR(TODAY())),MONTH(TODAY()-30)&amp;"-"&amp;YEAR(TODAY()),"No Aplica")),"No Aplica")</f>
        <v>No Aplica</v>
      </c>
    </row>
    <row r="1665" spans="1:30" x14ac:dyDescent="0.25">
      <c r="A1665" s="13" t="s">
        <v>6819</v>
      </c>
      <c r="B1665" s="15" t="s">
        <v>6820</v>
      </c>
      <c r="C1665" s="15" t="s">
        <v>6820</v>
      </c>
      <c r="D1665" s="15" t="s">
        <v>6985</v>
      </c>
      <c r="E1665" s="15" t="s">
        <v>6986</v>
      </c>
      <c r="F1665" s="39">
        <v>36065</v>
      </c>
      <c r="G1665" s="15">
        <v>2</v>
      </c>
      <c r="H1665" s="15" t="s">
        <v>4481</v>
      </c>
      <c r="I1665" s="15" t="s">
        <v>6823</v>
      </c>
      <c r="J1665" s="15" t="s">
        <v>6987</v>
      </c>
      <c r="K1665" s="15" t="s">
        <v>2190</v>
      </c>
      <c r="L1665" s="40" t="s">
        <v>6</v>
      </c>
      <c r="M1665" s="39"/>
      <c r="N1665" s="41" t="s">
        <v>2114</v>
      </c>
      <c r="O1665" s="39">
        <v>44751</v>
      </c>
      <c r="P1665" s="40">
        <v>1</v>
      </c>
      <c r="Q1665" s="40">
        <v>4</v>
      </c>
      <c r="R1665" s="40" t="str">
        <f>IFERROR(VLOOKUP(Tabla2[[#This Row],[CONTRATISTA PRNCIPAL]],Hoja1!$L$5:$M$9,2,FALSE),"CJV")</f>
        <v>CJV</v>
      </c>
      <c r="S1665" s="40" t="str">
        <f>IF(Tabla2[[#This Row],[EMPRESA]]=Tabla2[[#This Row],[CONTRATISTA PRNCIPAL]],"Principal","Secundaria")</f>
        <v>Principal</v>
      </c>
      <c r="T1665" s="42">
        <f>IFERROR(1/COUNTIF(Tabla2[CONTRATISTA PRNCIPAL],Tabla2[[#This Row],[CONTRATISTA PRNCIPAL]]),0)</f>
        <v>0.00641025641025641</v>
      </c>
      <c r="U1665" s="43">
        <f>IF(((TODAY()-Tabla2[[#This Row],[FECHA NACIMIENTO]])/365)&lt;18,"Corregir", IF(((TODAY()-Tabla2[[#This Row],[FECHA NACIMIENTO]])/365)&gt;80, "Corregir",ROUNDDOWN(((TODAY()-Tabla2[[#This Row],[FECHA NACIMIENTO]])/365),0)))</f>
        <v>25</v>
      </c>
      <c r="V16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65" s="44" t="str">
        <f>+IF(Tabla2[[#This Row],[Edad]]="Corregir","Corregir","Ok")</f>
        <v>Ok</v>
      </c>
      <c r="X1665" s="42" t="str">
        <f>+IFERROR(VLOOKUP(Tabla2[[#This Row],[DISTRITO SEGÚN DNI]],Hoja1!$A$2:$B$32,2,FALSE),"No")</f>
        <v>No</v>
      </c>
      <c r="Y1665" s="42" t="str">
        <f>IF(OR(LOWER(Tabla2[[#This Row],[GENERO]])="masculino", LOWER(Tabla2[[#This Row],[GENERO]])="femenino"),"OK","Corregir")</f>
        <v>OK</v>
      </c>
      <c r="Z1665" s="42" t="str">
        <f>+IF(Tabla2[[#This Row],[Nro. DNI / CE]]="","Corregir",IF(LEN(Tabla2[[#This Row],[Nro. DNI / CE]])&gt;=8,"OK","Corregir"))</f>
        <v>OK</v>
      </c>
      <c r="AA1665" s="42">
        <f>COUNTIF(Tabla2[APELLIDOS Y NOMBRES],Tabla2[[#This Row],[APELLIDOS Y NOMBRES]])</f>
        <v>1</v>
      </c>
      <c r="AB1665" s="42">
        <f>IF(Tabla2[[#This Row],[Trabajador]]&gt;1,1/Tabla2[[#This Row],[Trabajador]],Tabla2[[#This Row],[Trabajador]])</f>
        <v>1</v>
      </c>
      <c r="AC1665" t="str">
        <f>+IFERROR(IF(Tabla2[[#This Row],[FECHA CESE/BAJA]]="","No Aplica",IF(AND(MONTH(Tabla2[[#This Row],[FECHA CESE/BAJA]])=MONTH(TODAY()-30),YEAR(Tabla2[[#This Row],[FECHA CESE/BAJA]])=YEAR(TODAY())),MONTH(TODAY()-30)&amp;"-"&amp;YEAR(TODAY()),"Borrar")),"No aplica")</f>
        <v>No Aplica</v>
      </c>
      <c r="AD1665" t="str">
        <f>+IFERROR(IF(Tabla2[[#This Row],[FECHA INICIO DE LABORES EN OBRA]]="","No Aplica",IF(AND(MONTH(Tabla2[[#This Row],[FECHA INICIO DE LABORES EN OBRA]])=MONTH(TODAY()-30),YEAR(Tabla2[[#This Row],[FECHA INICIO DE LABORES EN OBRA]])=YEAR(TODAY())),MONTH(TODAY()-30)&amp;"-"&amp;YEAR(TODAY()),"No Aplica")),"No Aplica")</f>
        <v>No Aplica</v>
      </c>
    </row>
    <row r="1666" spans="1:30" x14ac:dyDescent="0.25">
      <c r="A1666" s="13" t="s">
        <v>6819</v>
      </c>
      <c r="B1666" s="15" t="s">
        <v>6820</v>
      </c>
      <c r="C1666" s="15" t="s">
        <v>6820</v>
      </c>
      <c r="D1666" s="15">
        <v>42075465</v>
      </c>
      <c r="E1666" s="15" t="s">
        <v>6988</v>
      </c>
      <c r="F1666" s="39">
        <v>30620</v>
      </c>
      <c r="G1666" s="15">
        <v>1</v>
      </c>
      <c r="H1666" s="15" t="s">
        <v>6842</v>
      </c>
      <c r="I1666" s="15" t="s">
        <v>2955</v>
      </c>
      <c r="J1666" s="15" t="s">
        <v>6989</v>
      </c>
      <c r="K1666" s="15" t="s">
        <v>2190</v>
      </c>
      <c r="L1666" s="40" t="s">
        <v>6</v>
      </c>
      <c r="M1666" s="39"/>
      <c r="N1666" s="41" t="s">
        <v>2098</v>
      </c>
      <c r="O1666" s="39">
        <v>43895</v>
      </c>
      <c r="P1666" s="40">
        <v>1</v>
      </c>
      <c r="Q1666" s="40">
        <v>2</v>
      </c>
      <c r="R1666" s="40" t="str">
        <f>IFERROR(VLOOKUP(Tabla2[[#This Row],[CONTRATISTA PRNCIPAL]],Hoja1!$L$5:$M$9,2,FALSE),"CJV")</f>
        <v>CJV</v>
      </c>
      <c r="S1666" s="40" t="str">
        <f>IF(Tabla2[[#This Row],[EMPRESA]]=Tabla2[[#This Row],[CONTRATISTA PRNCIPAL]],"Principal","Secundaria")</f>
        <v>Principal</v>
      </c>
      <c r="T1666" s="42">
        <f>IFERROR(1/COUNTIF(Tabla2[CONTRATISTA PRNCIPAL],Tabla2[[#This Row],[CONTRATISTA PRNCIPAL]]),0)</f>
        <v>0.00641025641025641</v>
      </c>
      <c r="U1666" s="43">
        <f>IF(((TODAY()-Tabla2[[#This Row],[FECHA NACIMIENTO]])/365)&lt;18,"Corregir", IF(((TODAY()-Tabla2[[#This Row],[FECHA NACIMIENTO]])/365)&gt;80, "Corregir",ROUNDDOWN(((TODAY()-Tabla2[[#This Row],[FECHA NACIMIENTO]])/365),0)))</f>
        <v>39</v>
      </c>
      <c r="V16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66" s="44" t="str">
        <f>+IF(Tabla2[[#This Row],[Edad]]="Corregir","Corregir","Ok")</f>
        <v>Ok</v>
      </c>
      <c r="X1666" s="42" t="str">
        <f>+IFERROR(VLOOKUP(Tabla2[[#This Row],[DISTRITO SEGÚN DNI]],Hoja1!$A$2:$B$32,2,FALSE),"No")</f>
        <v>No</v>
      </c>
      <c r="Y1666" s="42" t="str">
        <f>IF(OR(LOWER(Tabla2[[#This Row],[GENERO]])="masculino", LOWER(Tabla2[[#This Row],[GENERO]])="femenino"),"OK","Corregir")</f>
        <v>OK</v>
      </c>
      <c r="Z1666" s="42" t="str">
        <f>+IF(Tabla2[[#This Row],[Nro. DNI / CE]]="","Corregir",IF(LEN(Tabla2[[#This Row],[Nro. DNI / CE]])&gt;=8,"OK","Corregir"))</f>
        <v>OK</v>
      </c>
      <c r="AA1666" s="42">
        <f>COUNTIF(Tabla2[APELLIDOS Y NOMBRES],Tabla2[[#This Row],[APELLIDOS Y NOMBRES]])</f>
        <v>1</v>
      </c>
      <c r="AB1666" s="42">
        <f>IF(Tabla2[[#This Row],[Trabajador]]&gt;1,1/Tabla2[[#This Row],[Trabajador]],Tabla2[[#This Row],[Trabajador]])</f>
        <v>1</v>
      </c>
      <c r="AC1666" t="str">
        <f>+IFERROR(IF(Tabla2[[#This Row],[FECHA CESE/BAJA]]="","No Aplica",IF(AND(MONTH(Tabla2[[#This Row],[FECHA CESE/BAJA]])=MONTH(TODAY()-30),YEAR(Tabla2[[#This Row],[FECHA CESE/BAJA]])=YEAR(TODAY())),MONTH(TODAY()-30)&amp;"-"&amp;YEAR(TODAY()),"Borrar")),"No aplica")</f>
        <v>No Aplica</v>
      </c>
      <c r="AD1666" t="str">
        <f>+IFERROR(IF(Tabla2[[#This Row],[FECHA INICIO DE LABORES EN OBRA]]="","No Aplica",IF(AND(MONTH(Tabla2[[#This Row],[FECHA INICIO DE LABORES EN OBRA]])=MONTH(TODAY()-30),YEAR(Tabla2[[#This Row],[FECHA INICIO DE LABORES EN OBRA]])=YEAR(TODAY())),MONTH(TODAY()-30)&amp;"-"&amp;YEAR(TODAY()),"No Aplica")),"No Aplica")</f>
        <v>No Aplica</v>
      </c>
    </row>
    <row r="1667" spans="1:30" x14ac:dyDescent="0.25">
      <c r="A1667" s="13" t="s">
        <v>6819</v>
      </c>
      <c r="B1667" s="15" t="s">
        <v>6820</v>
      </c>
      <c r="C1667" s="15" t="s">
        <v>6820</v>
      </c>
      <c r="D1667" s="15" t="s">
        <v>6990</v>
      </c>
      <c r="E1667" s="15" t="s">
        <v>6991</v>
      </c>
      <c r="F1667" s="39">
        <v>32438</v>
      </c>
      <c r="G1667" s="15">
        <v>2</v>
      </c>
      <c r="H1667" s="15" t="s">
        <v>3969</v>
      </c>
      <c r="I1667" s="15" t="s">
        <v>6502</v>
      </c>
      <c r="J1667" s="15" t="s">
        <v>6992</v>
      </c>
      <c r="K1667" s="15" t="s">
        <v>2190</v>
      </c>
      <c r="L1667" s="40" t="s">
        <v>6</v>
      </c>
      <c r="M1667" s="39"/>
      <c r="N1667" s="41" t="s">
        <v>2098</v>
      </c>
      <c r="O1667" s="39">
        <v>44130</v>
      </c>
      <c r="P1667" s="40">
        <v>1</v>
      </c>
      <c r="Q1667" s="40">
        <v>4</v>
      </c>
      <c r="R1667" s="40" t="str">
        <f>IFERROR(VLOOKUP(Tabla2[[#This Row],[CONTRATISTA PRNCIPAL]],Hoja1!$L$5:$M$9,2,FALSE),"CJV")</f>
        <v>CJV</v>
      </c>
      <c r="S1667" s="40" t="str">
        <f>IF(Tabla2[[#This Row],[EMPRESA]]=Tabla2[[#This Row],[CONTRATISTA PRNCIPAL]],"Principal","Secundaria")</f>
        <v>Principal</v>
      </c>
      <c r="T1667" s="42">
        <f>IFERROR(1/COUNTIF(Tabla2[CONTRATISTA PRNCIPAL],Tabla2[[#This Row],[CONTRATISTA PRNCIPAL]]),0)</f>
        <v>0.00641025641025641</v>
      </c>
      <c r="U1667" s="43">
        <f>IF(((TODAY()-Tabla2[[#This Row],[FECHA NACIMIENTO]])/365)&lt;18,"Corregir", IF(((TODAY()-Tabla2[[#This Row],[FECHA NACIMIENTO]])/365)&gt;80, "Corregir",ROUNDDOWN(((TODAY()-Tabla2[[#This Row],[FECHA NACIMIENTO]])/365),0)))</f>
        <v>34</v>
      </c>
      <c r="V16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67" s="44" t="str">
        <f>+IF(Tabla2[[#This Row],[Edad]]="Corregir","Corregir","Ok")</f>
        <v>Ok</v>
      </c>
      <c r="X1667" s="42" t="str">
        <f>+IFERROR(VLOOKUP(Tabla2[[#This Row],[DISTRITO SEGÚN DNI]],Hoja1!$A$2:$B$32,2,FALSE),"No")</f>
        <v>No</v>
      </c>
      <c r="Y1667" s="42" t="str">
        <f>IF(OR(LOWER(Tabla2[[#This Row],[GENERO]])="masculino", LOWER(Tabla2[[#This Row],[GENERO]])="femenino"),"OK","Corregir")</f>
        <v>OK</v>
      </c>
      <c r="Z1667" s="42" t="str">
        <f>+IF(Tabla2[[#This Row],[Nro. DNI / CE]]="","Corregir",IF(LEN(Tabla2[[#This Row],[Nro. DNI / CE]])&gt;=8,"OK","Corregir"))</f>
        <v>OK</v>
      </c>
      <c r="AA1667" s="42">
        <f>COUNTIF(Tabla2[APELLIDOS Y NOMBRES],Tabla2[[#This Row],[APELLIDOS Y NOMBRES]])</f>
        <v>1</v>
      </c>
      <c r="AB1667" s="42">
        <f>IF(Tabla2[[#This Row],[Trabajador]]&gt;1,1/Tabla2[[#This Row],[Trabajador]],Tabla2[[#This Row],[Trabajador]])</f>
        <v>1</v>
      </c>
      <c r="AC1667" t="str">
        <f>+IFERROR(IF(Tabla2[[#This Row],[FECHA CESE/BAJA]]="","No Aplica",IF(AND(MONTH(Tabla2[[#This Row],[FECHA CESE/BAJA]])=MONTH(TODAY()-30),YEAR(Tabla2[[#This Row],[FECHA CESE/BAJA]])=YEAR(TODAY())),MONTH(TODAY()-30)&amp;"-"&amp;YEAR(TODAY()),"Borrar")),"No aplica")</f>
        <v>No Aplica</v>
      </c>
      <c r="AD1667" t="str">
        <f>+IFERROR(IF(Tabla2[[#This Row],[FECHA INICIO DE LABORES EN OBRA]]="","No Aplica",IF(AND(MONTH(Tabla2[[#This Row],[FECHA INICIO DE LABORES EN OBRA]])=MONTH(TODAY()-30),YEAR(Tabla2[[#This Row],[FECHA INICIO DE LABORES EN OBRA]])=YEAR(TODAY())),MONTH(TODAY()-30)&amp;"-"&amp;YEAR(TODAY()),"No Aplica")),"No Aplica")</f>
        <v>No Aplica</v>
      </c>
    </row>
    <row r="1668" spans="1:30" x14ac:dyDescent="0.25">
      <c r="A1668" s="13" t="s">
        <v>6819</v>
      </c>
      <c r="B1668" s="15" t="s">
        <v>6820</v>
      </c>
      <c r="C1668" s="15" t="s">
        <v>6820</v>
      </c>
      <c r="D1668" s="15" t="s">
        <v>257</v>
      </c>
      <c r="E1668" s="15" t="s">
        <v>258</v>
      </c>
      <c r="F1668" s="39">
        <v>34064</v>
      </c>
      <c r="G1668" s="15">
        <v>1</v>
      </c>
      <c r="H1668" s="15" t="s">
        <v>6993</v>
      </c>
      <c r="I1668" s="15" t="s">
        <v>6823</v>
      </c>
      <c r="J1668" s="15" t="s">
        <v>6994</v>
      </c>
      <c r="K1668" s="15" t="s">
        <v>34</v>
      </c>
      <c r="L1668" s="40" t="s">
        <v>5</v>
      </c>
      <c r="M1668" s="39"/>
      <c r="N1668" s="41" t="s">
        <v>2114</v>
      </c>
      <c r="O1668" s="39">
        <v>44701</v>
      </c>
      <c r="P1668" s="40">
        <v>1</v>
      </c>
      <c r="Q1668" s="40">
        <v>3</v>
      </c>
      <c r="R1668" s="40" t="str">
        <f>IFERROR(VLOOKUP(Tabla2[[#This Row],[CONTRATISTA PRNCIPAL]],Hoja1!$L$5:$M$9,2,FALSE),"CJV")</f>
        <v>CJV</v>
      </c>
      <c r="S1668" s="40" t="str">
        <f>IF(Tabla2[[#This Row],[EMPRESA]]=Tabla2[[#This Row],[CONTRATISTA PRNCIPAL]],"Principal","Secundaria")</f>
        <v>Principal</v>
      </c>
      <c r="T1668" s="42">
        <f>IFERROR(1/COUNTIF(Tabla2[CONTRATISTA PRNCIPAL],Tabla2[[#This Row],[CONTRATISTA PRNCIPAL]]),0)</f>
        <v>0.00641025641025641</v>
      </c>
      <c r="U1668" s="43">
        <f>IF(((TODAY()-Tabla2[[#This Row],[FECHA NACIMIENTO]])/365)&lt;18,"Corregir", IF(((TODAY()-Tabla2[[#This Row],[FECHA NACIMIENTO]])/365)&gt;80, "Corregir",ROUNDDOWN(((TODAY()-Tabla2[[#This Row],[FECHA NACIMIENTO]])/365),0)))</f>
        <v>30</v>
      </c>
      <c r="V16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68" s="44" t="str">
        <f>+IF(Tabla2[[#This Row],[Edad]]="Corregir","Corregir","Ok")</f>
        <v>Ok</v>
      </c>
      <c r="X1668" s="42" t="str">
        <f>+IFERROR(VLOOKUP(Tabla2[[#This Row],[DISTRITO SEGÚN DNI]],Hoja1!$A$2:$B$32,2,FALSE),"No")</f>
        <v>SANTA ANITA</v>
      </c>
      <c r="Y1668" s="42" t="str">
        <f>IF(OR(LOWER(Tabla2[[#This Row],[GENERO]])="masculino", LOWER(Tabla2[[#This Row],[GENERO]])="femenino"),"OK","Corregir")</f>
        <v>OK</v>
      </c>
      <c r="Z1668" s="42" t="str">
        <f>+IF(Tabla2[[#This Row],[Nro. DNI / CE]]="","Corregir",IF(LEN(Tabla2[[#This Row],[Nro. DNI / CE]])&gt;=8,"OK","Corregir"))</f>
        <v>OK</v>
      </c>
      <c r="AA1668" s="42">
        <f>COUNTIF(Tabla2[APELLIDOS Y NOMBRES],Tabla2[[#This Row],[APELLIDOS Y NOMBRES]])</f>
        <v>1</v>
      </c>
      <c r="AB1668" s="42">
        <f>IF(Tabla2[[#This Row],[Trabajador]]&gt;1,1/Tabla2[[#This Row],[Trabajador]],Tabla2[[#This Row],[Trabajador]])</f>
        <v>1</v>
      </c>
      <c r="AC1668" t="str">
        <f>+IFERROR(IF(Tabla2[[#This Row],[FECHA CESE/BAJA]]="","No Aplica",IF(AND(MONTH(Tabla2[[#This Row],[FECHA CESE/BAJA]])=MONTH(TODAY()-30),YEAR(Tabla2[[#This Row],[FECHA CESE/BAJA]])=YEAR(TODAY())),MONTH(TODAY()-30)&amp;"-"&amp;YEAR(TODAY()),"Borrar")),"No aplica")</f>
        <v>No Aplica</v>
      </c>
      <c r="AD1668" t="str">
        <f>+IFERROR(IF(Tabla2[[#This Row],[FECHA INICIO DE LABORES EN OBRA]]="","No Aplica",IF(AND(MONTH(Tabla2[[#This Row],[FECHA INICIO DE LABORES EN OBRA]])=MONTH(TODAY()-30),YEAR(Tabla2[[#This Row],[FECHA INICIO DE LABORES EN OBRA]])=YEAR(TODAY())),MONTH(TODAY()-30)&amp;"-"&amp;YEAR(TODAY()),"No Aplica")),"No Aplica")</f>
        <v>No Aplica</v>
      </c>
    </row>
    <row r="1669" spans="1:30" x14ac:dyDescent="0.25">
      <c r="A1669" s="13" t="s">
        <v>6819</v>
      </c>
      <c r="B1669" s="15" t="s">
        <v>6820</v>
      </c>
      <c r="C1669" s="15" t="s">
        <v>6820</v>
      </c>
      <c r="D1669" s="15" t="s">
        <v>6995</v>
      </c>
      <c r="E1669" s="15" t="s">
        <v>6996</v>
      </c>
      <c r="F1669" s="39">
        <v>36351</v>
      </c>
      <c r="G1669" s="15">
        <v>2</v>
      </c>
      <c r="H1669" s="15" t="s">
        <v>3969</v>
      </c>
      <c r="I1669" s="15" t="s">
        <v>6823</v>
      </c>
      <c r="J1669" s="15" t="s">
        <v>6997</v>
      </c>
      <c r="K1669" s="15" t="s">
        <v>2190</v>
      </c>
      <c r="L1669" s="40" t="s">
        <v>6</v>
      </c>
      <c r="M1669" s="39"/>
      <c r="N1669" s="41" t="s">
        <v>2098</v>
      </c>
      <c r="O1669" s="39">
        <v>44123</v>
      </c>
      <c r="P1669" s="40">
        <v>1</v>
      </c>
      <c r="Q1669" s="40">
        <v>4</v>
      </c>
      <c r="R1669" s="40" t="str">
        <f>IFERROR(VLOOKUP(Tabla2[[#This Row],[CONTRATISTA PRNCIPAL]],Hoja1!$L$5:$M$9,2,FALSE),"CJV")</f>
        <v>CJV</v>
      </c>
      <c r="S1669" s="40" t="str">
        <f>IF(Tabla2[[#This Row],[EMPRESA]]=Tabla2[[#This Row],[CONTRATISTA PRNCIPAL]],"Principal","Secundaria")</f>
        <v>Principal</v>
      </c>
      <c r="T1669" s="42">
        <f>IFERROR(1/COUNTIF(Tabla2[CONTRATISTA PRNCIPAL],Tabla2[[#This Row],[CONTRATISTA PRNCIPAL]]),0)</f>
        <v>0.00641025641025641</v>
      </c>
      <c r="U1669" s="43">
        <f>IF(((TODAY()-Tabla2[[#This Row],[FECHA NACIMIENTO]])/365)&lt;18,"Corregir", IF(((TODAY()-Tabla2[[#This Row],[FECHA NACIMIENTO]])/365)&gt;80, "Corregir",ROUNDDOWN(((TODAY()-Tabla2[[#This Row],[FECHA NACIMIENTO]])/365),0)))</f>
        <v>24</v>
      </c>
      <c r="V16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69" s="44" t="str">
        <f>+IF(Tabla2[[#This Row],[Edad]]="Corregir","Corregir","Ok")</f>
        <v>Ok</v>
      </c>
      <c r="X1669" s="42" t="str">
        <f>+IFERROR(VLOOKUP(Tabla2[[#This Row],[DISTRITO SEGÚN DNI]],Hoja1!$A$2:$B$32,2,FALSE),"No")</f>
        <v>No</v>
      </c>
      <c r="Y1669" s="42" t="str">
        <f>IF(OR(LOWER(Tabla2[[#This Row],[GENERO]])="masculino", LOWER(Tabla2[[#This Row],[GENERO]])="femenino"),"OK","Corregir")</f>
        <v>OK</v>
      </c>
      <c r="Z1669" s="42" t="str">
        <f>+IF(Tabla2[[#This Row],[Nro. DNI / CE]]="","Corregir",IF(LEN(Tabla2[[#This Row],[Nro. DNI / CE]])&gt;=8,"OK","Corregir"))</f>
        <v>OK</v>
      </c>
      <c r="AA1669" s="42">
        <f>COUNTIF(Tabla2[APELLIDOS Y NOMBRES],Tabla2[[#This Row],[APELLIDOS Y NOMBRES]])</f>
        <v>1</v>
      </c>
      <c r="AB1669" s="42">
        <f>IF(Tabla2[[#This Row],[Trabajador]]&gt;1,1/Tabla2[[#This Row],[Trabajador]],Tabla2[[#This Row],[Trabajador]])</f>
        <v>1</v>
      </c>
      <c r="AC1669" t="str">
        <f>+IFERROR(IF(Tabla2[[#This Row],[FECHA CESE/BAJA]]="","No Aplica",IF(AND(MONTH(Tabla2[[#This Row],[FECHA CESE/BAJA]])=MONTH(TODAY()-30),YEAR(Tabla2[[#This Row],[FECHA CESE/BAJA]])=YEAR(TODAY())),MONTH(TODAY()-30)&amp;"-"&amp;YEAR(TODAY()),"Borrar")),"No aplica")</f>
        <v>No Aplica</v>
      </c>
      <c r="AD1669" t="str">
        <f>+IFERROR(IF(Tabla2[[#This Row],[FECHA INICIO DE LABORES EN OBRA]]="","No Aplica",IF(AND(MONTH(Tabla2[[#This Row],[FECHA INICIO DE LABORES EN OBRA]])=MONTH(TODAY()-30),YEAR(Tabla2[[#This Row],[FECHA INICIO DE LABORES EN OBRA]])=YEAR(TODAY())),MONTH(TODAY()-30)&amp;"-"&amp;YEAR(TODAY()),"No Aplica")),"No Aplica")</f>
        <v>No Aplica</v>
      </c>
    </row>
    <row r="1670" spans="1:30" x14ac:dyDescent="0.25">
      <c r="A1670" s="13" t="s">
        <v>6819</v>
      </c>
      <c r="B1670" s="15" t="s">
        <v>6820</v>
      </c>
      <c r="C1670" s="15" t="s">
        <v>6820</v>
      </c>
      <c r="D1670" s="15" t="s">
        <v>1826</v>
      </c>
      <c r="E1670" s="15" t="s">
        <v>1827</v>
      </c>
      <c r="F1670" s="39">
        <v>33083</v>
      </c>
      <c r="G1670" s="15">
        <v>2</v>
      </c>
      <c r="H1670" s="15" t="s">
        <v>3803</v>
      </c>
      <c r="I1670" s="15" t="s">
        <v>6823</v>
      </c>
      <c r="J1670" s="15" t="s">
        <v>6998</v>
      </c>
      <c r="K1670" s="15" t="s">
        <v>17</v>
      </c>
      <c r="L1670" s="40" t="s">
        <v>6</v>
      </c>
      <c r="M1670" s="39"/>
      <c r="N1670" s="41" t="s">
        <v>2098</v>
      </c>
      <c r="O1670" s="39">
        <v>45149</v>
      </c>
      <c r="P1670" s="40">
        <v>1</v>
      </c>
      <c r="Q1670" s="40">
        <v>4</v>
      </c>
      <c r="R1670" s="40" t="str">
        <f>IFERROR(VLOOKUP(Tabla2[[#This Row],[CONTRATISTA PRNCIPAL]],Hoja1!$L$5:$M$9,2,FALSE),"CJV")</f>
        <v>CJV</v>
      </c>
      <c r="S1670" s="40" t="str">
        <f>IF(Tabla2[[#This Row],[EMPRESA]]=Tabla2[[#This Row],[CONTRATISTA PRNCIPAL]],"Principal","Secundaria")</f>
        <v>Principal</v>
      </c>
      <c r="T1670" s="42">
        <f>IFERROR(1/COUNTIF(Tabla2[CONTRATISTA PRNCIPAL],Tabla2[[#This Row],[CONTRATISTA PRNCIPAL]]),0)</f>
        <v>0.00641025641025641</v>
      </c>
      <c r="U1670" s="43">
        <f>IF(((TODAY()-Tabla2[[#This Row],[FECHA NACIMIENTO]])/365)&lt;18,"Corregir", IF(((TODAY()-Tabla2[[#This Row],[FECHA NACIMIENTO]])/365)&gt;80, "Corregir",ROUNDDOWN(((TODAY()-Tabla2[[#This Row],[FECHA NACIMIENTO]])/365),0)))</f>
        <v>33</v>
      </c>
      <c r="V16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70" s="44" t="str">
        <f>+IF(Tabla2[[#This Row],[Edad]]="Corregir","Corregir","Ok")</f>
        <v>Ok</v>
      </c>
      <c r="X1670" s="42" t="str">
        <f>+IFERROR(VLOOKUP(Tabla2[[#This Row],[DISTRITO SEGÚN DNI]],Hoja1!$A$2:$B$32,2,FALSE),"No")</f>
        <v>ATE</v>
      </c>
      <c r="Y1670" s="42" t="str">
        <f>IF(OR(LOWER(Tabla2[[#This Row],[GENERO]])="masculino", LOWER(Tabla2[[#This Row],[GENERO]])="femenino"),"OK","Corregir")</f>
        <v>OK</v>
      </c>
      <c r="Z1670" s="42" t="str">
        <f>+IF(Tabla2[[#This Row],[Nro. DNI / CE]]="","Corregir",IF(LEN(Tabla2[[#This Row],[Nro. DNI / CE]])&gt;=8,"OK","Corregir"))</f>
        <v>OK</v>
      </c>
      <c r="AA1670" s="42">
        <f>COUNTIF(Tabla2[APELLIDOS Y NOMBRES],Tabla2[[#This Row],[APELLIDOS Y NOMBRES]])</f>
        <v>1</v>
      </c>
      <c r="AB1670" s="42">
        <f>IF(Tabla2[[#This Row],[Trabajador]]&gt;1,1/Tabla2[[#This Row],[Trabajador]],Tabla2[[#This Row],[Trabajador]])</f>
        <v>1</v>
      </c>
      <c r="AC1670" t="str">
        <f>+IFERROR(IF(Tabla2[[#This Row],[FECHA CESE/BAJA]]="","No Aplica",IF(AND(MONTH(Tabla2[[#This Row],[FECHA CESE/BAJA]])=MONTH(TODAY()-30),YEAR(Tabla2[[#This Row],[FECHA CESE/BAJA]])=YEAR(TODAY())),MONTH(TODAY()-30)&amp;"-"&amp;YEAR(TODAY()),"Borrar")),"No aplica")</f>
        <v>No Aplica</v>
      </c>
      <c r="AD1670" t="str">
        <f>+IFERROR(IF(Tabla2[[#This Row],[FECHA INICIO DE LABORES EN OBRA]]="","No Aplica",IF(AND(MONTH(Tabla2[[#This Row],[FECHA INICIO DE LABORES EN OBRA]])=MONTH(TODAY()-30),YEAR(Tabla2[[#This Row],[FECHA INICIO DE LABORES EN OBRA]])=YEAR(TODAY())),MONTH(TODAY()-30)&amp;"-"&amp;YEAR(TODAY()),"No Aplica")),"No Aplica")</f>
        <v>8-2023</v>
      </c>
    </row>
    <row r="1671" spans="1:30" x14ac:dyDescent="0.25">
      <c r="A1671" s="13" t="s">
        <v>6819</v>
      </c>
      <c r="B1671" s="15" t="s">
        <v>6820</v>
      </c>
      <c r="C1671" s="15" t="s">
        <v>6820</v>
      </c>
      <c r="D1671" s="15" t="s">
        <v>6999</v>
      </c>
      <c r="E1671" s="15" t="s">
        <v>7000</v>
      </c>
      <c r="F1671" s="39">
        <v>29374</v>
      </c>
      <c r="G1671" s="15">
        <v>2</v>
      </c>
      <c r="H1671" s="15" t="s">
        <v>2746</v>
      </c>
      <c r="I1671" s="15" t="s">
        <v>6823</v>
      </c>
      <c r="J1671" s="15" t="s">
        <v>7001</v>
      </c>
      <c r="K1671" s="15" t="s">
        <v>4474</v>
      </c>
      <c r="L1671" s="40" t="s">
        <v>6</v>
      </c>
      <c r="M1671" s="39"/>
      <c r="N1671" s="41" t="s">
        <v>2098</v>
      </c>
      <c r="O1671" s="39">
        <v>44935</v>
      </c>
      <c r="P1671" s="40">
        <v>1</v>
      </c>
      <c r="Q1671" s="40">
        <v>4</v>
      </c>
      <c r="R1671" s="40" t="str">
        <f>IFERROR(VLOOKUP(Tabla2[[#This Row],[CONTRATISTA PRNCIPAL]],Hoja1!$L$5:$M$9,2,FALSE),"CJV")</f>
        <v>CJV</v>
      </c>
      <c r="S1671" s="40" t="str">
        <f>IF(Tabla2[[#This Row],[EMPRESA]]=Tabla2[[#This Row],[CONTRATISTA PRNCIPAL]],"Principal","Secundaria")</f>
        <v>Principal</v>
      </c>
      <c r="T1671" s="42">
        <f>IFERROR(1/COUNTIF(Tabla2[CONTRATISTA PRNCIPAL],Tabla2[[#This Row],[CONTRATISTA PRNCIPAL]]),0)</f>
        <v>0.00641025641025641</v>
      </c>
      <c r="U1671" s="43">
        <f>IF(((TODAY()-Tabla2[[#This Row],[FECHA NACIMIENTO]])/365)&lt;18,"Corregir", IF(((TODAY()-Tabla2[[#This Row],[FECHA NACIMIENTO]])/365)&gt;80, "Corregir",ROUNDDOWN(((TODAY()-Tabla2[[#This Row],[FECHA NACIMIENTO]])/365),0)))</f>
        <v>43</v>
      </c>
      <c r="V16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71" s="44" t="str">
        <f>+IF(Tabla2[[#This Row],[Edad]]="Corregir","Corregir","Ok")</f>
        <v>Ok</v>
      </c>
      <c r="X1671" s="42" t="str">
        <f>+IFERROR(VLOOKUP(Tabla2[[#This Row],[DISTRITO SEGÚN DNI]],Hoja1!$A$2:$B$32,2,FALSE),"No")</f>
        <v>No</v>
      </c>
      <c r="Y1671" s="42" t="str">
        <f>IF(OR(LOWER(Tabla2[[#This Row],[GENERO]])="masculino", LOWER(Tabla2[[#This Row],[GENERO]])="femenino"),"OK","Corregir")</f>
        <v>OK</v>
      </c>
      <c r="Z1671" s="42" t="str">
        <f>+IF(Tabla2[[#This Row],[Nro. DNI / CE]]="","Corregir",IF(LEN(Tabla2[[#This Row],[Nro. DNI / CE]])&gt;=8,"OK","Corregir"))</f>
        <v>OK</v>
      </c>
      <c r="AA1671" s="42">
        <f>COUNTIF(Tabla2[APELLIDOS Y NOMBRES],Tabla2[[#This Row],[APELLIDOS Y NOMBRES]])</f>
        <v>1</v>
      </c>
      <c r="AB1671" s="42">
        <f>IF(Tabla2[[#This Row],[Trabajador]]&gt;1,1/Tabla2[[#This Row],[Trabajador]],Tabla2[[#This Row],[Trabajador]])</f>
        <v>1</v>
      </c>
      <c r="AC1671" t="str">
        <f>+IFERROR(IF(Tabla2[[#This Row],[FECHA CESE/BAJA]]="","No Aplica",IF(AND(MONTH(Tabla2[[#This Row],[FECHA CESE/BAJA]])=MONTH(TODAY()-30),YEAR(Tabla2[[#This Row],[FECHA CESE/BAJA]])=YEAR(TODAY())),MONTH(TODAY()-30)&amp;"-"&amp;YEAR(TODAY()),"Borrar")),"No aplica")</f>
        <v>No Aplica</v>
      </c>
      <c r="AD1671" t="str">
        <f>+IFERROR(IF(Tabla2[[#This Row],[FECHA INICIO DE LABORES EN OBRA]]="","No Aplica",IF(AND(MONTH(Tabla2[[#This Row],[FECHA INICIO DE LABORES EN OBRA]])=MONTH(TODAY()-30),YEAR(Tabla2[[#This Row],[FECHA INICIO DE LABORES EN OBRA]])=YEAR(TODAY())),MONTH(TODAY()-30)&amp;"-"&amp;YEAR(TODAY()),"No Aplica")),"No Aplica")</f>
        <v>No Aplica</v>
      </c>
    </row>
    <row r="1672" spans="1:30" x14ac:dyDescent="0.25">
      <c r="A1672" s="13" t="s">
        <v>6819</v>
      </c>
      <c r="B1672" s="15" t="s">
        <v>6820</v>
      </c>
      <c r="C1672" s="15" t="s">
        <v>6820</v>
      </c>
      <c r="D1672" s="15" t="s">
        <v>7002</v>
      </c>
      <c r="E1672" s="15" t="s">
        <v>7003</v>
      </c>
      <c r="F1672" s="39">
        <v>27543</v>
      </c>
      <c r="G1672" s="15">
        <v>2</v>
      </c>
      <c r="H1672" s="15" t="s">
        <v>3969</v>
      </c>
      <c r="I1672" s="15" t="s">
        <v>6823</v>
      </c>
      <c r="J1672" s="15" t="s">
        <v>7004</v>
      </c>
      <c r="K1672" s="15" t="s">
        <v>4702</v>
      </c>
      <c r="L1672" s="40" t="s">
        <v>6</v>
      </c>
      <c r="M1672" s="39"/>
      <c r="N1672" s="41" t="s">
        <v>2098</v>
      </c>
      <c r="O1672" s="39">
        <v>45149</v>
      </c>
      <c r="P1672" s="40">
        <v>1</v>
      </c>
      <c r="Q1672" s="40">
        <v>4</v>
      </c>
      <c r="R1672" s="40" t="str">
        <f>IFERROR(VLOOKUP(Tabla2[[#This Row],[CONTRATISTA PRNCIPAL]],Hoja1!$L$5:$M$9,2,FALSE),"CJV")</f>
        <v>CJV</v>
      </c>
      <c r="S1672" s="40" t="str">
        <f>IF(Tabla2[[#This Row],[EMPRESA]]=Tabla2[[#This Row],[CONTRATISTA PRNCIPAL]],"Principal","Secundaria")</f>
        <v>Principal</v>
      </c>
      <c r="T1672" s="42">
        <f>IFERROR(1/COUNTIF(Tabla2[CONTRATISTA PRNCIPAL],Tabla2[[#This Row],[CONTRATISTA PRNCIPAL]]),0)</f>
        <v>0.00641025641025641</v>
      </c>
      <c r="U1672" s="43">
        <f>IF(((TODAY()-Tabla2[[#This Row],[FECHA NACIMIENTO]])/365)&lt;18,"Corregir", IF(((TODAY()-Tabla2[[#This Row],[FECHA NACIMIENTO]])/365)&gt;80, "Corregir",ROUNDDOWN(((TODAY()-Tabla2[[#This Row],[FECHA NACIMIENTO]])/365),0)))</f>
        <v>48</v>
      </c>
      <c r="V16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72" s="44" t="str">
        <f>+IF(Tabla2[[#This Row],[Edad]]="Corregir","Corregir","Ok")</f>
        <v>Ok</v>
      </c>
      <c r="X1672" s="42" t="str">
        <f>+IFERROR(VLOOKUP(Tabla2[[#This Row],[DISTRITO SEGÚN DNI]],Hoja1!$A$2:$B$32,2,FALSE),"No")</f>
        <v>No</v>
      </c>
      <c r="Y1672" s="42" t="str">
        <f>IF(OR(LOWER(Tabla2[[#This Row],[GENERO]])="masculino", LOWER(Tabla2[[#This Row],[GENERO]])="femenino"),"OK","Corregir")</f>
        <v>OK</v>
      </c>
      <c r="Z1672" s="42" t="str">
        <f>+IF(Tabla2[[#This Row],[Nro. DNI / CE]]="","Corregir",IF(LEN(Tabla2[[#This Row],[Nro. DNI / CE]])&gt;=8,"OK","Corregir"))</f>
        <v>OK</v>
      </c>
      <c r="AA1672" s="42">
        <f>COUNTIF(Tabla2[APELLIDOS Y NOMBRES],Tabla2[[#This Row],[APELLIDOS Y NOMBRES]])</f>
        <v>1</v>
      </c>
      <c r="AB1672" s="42">
        <f>IF(Tabla2[[#This Row],[Trabajador]]&gt;1,1/Tabla2[[#This Row],[Trabajador]],Tabla2[[#This Row],[Trabajador]])</f>
        <v>1</v>
      </c>
      <c r="AC1672" t="str">
        <f>+IFERROR(IF(Tabla2[[#This Row],[FECHA CESE/BAJA]]="","No Aplica",IF(AND(MONTH(Tabla2[[#This Row],[FECHA CESE/BAJA]])=MONTH(TODAY()-30),YEAR(Tabla2[[#This Row],[FECHA CESE/BAJA]])=YEAR(TODAY())),MONTH(TODAY()-30)&amp;"-"&amp;YEAR(TODAY()),"Borrar")),"No aplica")</f>
        <v>No Aplica</v>
      </c>
      <c r="AD1672" t="str">
        <f>+IFERROR(IF(Tabla2[[#This Row],[FECHA INICIO DE LABORES EN OBRA]]="","No Aplica",IF(AND(MONTH(Tabla2[[#This Row],[FECHA INICIO DE LABORES EN OBRA]])=MONTH(TODAY()-30),YEAR(Tabla2[[#This Row],[FECHA INICIO DE LABORES EN OBRA]])=YEAR(TODAY())),MONTH(TODAY()-30)&amp;"-"&amp;YEAR(TODAY()),"No Aplica")),"No Aplica")</f>
        <v>8-2023</v>
      </c>
    </row>
    <row r="1673" spans="1:30" x14ac:dyDescent="0.25">
      <c r="A1673" s="13" t="s">
        <v>6819</v>
      </c>
      <c r="B1673" s="15" t="s">
        <v>6820</v>
      </c>
      <c r="C1673" s="15" t="s">
        <v>6820</v>
      </c>
      <c r="D1673" s="15">
        <v>10036139</v>
      </c>
      <c r="E1673" s="15" t="s">
        <v>7005</v>
      </c>
      <c r="F1673" s="39">
        <v>27279</v>
      </c>
      <c r="G1673" s="15">
        <v>2</v>
      </c>
      <c r="H1673" s="15" t="s">
        <v>6957</v>
      </c>
      <c r="I1673" s="15" t="s">
        <v>6848</v>
      </c>
      <c r="J1673" s="15" t="s">
        <v>7006</v>
      </c>
      <c r="K1673" s="15" t="s">
        <v>2242</v>
      </c>
      <c r="L1673" s="40" t="s">
        <v>6</v>
      </c>
      <c r="M1673" s="39"/>
      <c r="N1673" s="41" t="s">
        <v>2098</v>
      </c>
      <c r="O1673" s="39">
        <v>43888</v>
      </c>
      <c r="P1673" s="40">
        <v>1</v>
      </c>
      <c r="Q1673" s="40">
        <v>4</v>
      </c>
      <c r="R1673" s="40" t="str">
        <f>IFERROR(VLOOKUP(Tabla2[[#This Row],[CONTRATISTA PRNCIPAL]],Hoja1!$L$5:$M$9,2,FALSE),"CJV")</f>
        <v>CJV</v>
      </c>
      <c r="S1673" s="40" t="str">
        <f>IF(Tabla2[[#This Row],[EMPRESA]]=Tabla2[[#This Row],[CONTRATISTA PRNCIPAL]],"Principal","Secundaria")</f>
        <v>Principal</v>
      </c>
      <c r="T1673" s="42">
        <f>IFERROR(1/COUNTIF(Tabla2[CONTRATISTA PRNCIPAL],Tabla2[[#This Row],[CONTRATISTA PRNCIPAL]]),0)</f>
        <v>0.00641025641025641</v>
      </c>
      <c r="U1673" s="43">
        <f>IF(((TODAY()-Tabla2[[#This Row],[FECHA NACIMIENTO]])/365)&lt;18,"Corregir", IF(((TODAY()-Tabla2[[#This Row],[FECHA NACIMIENTO]])/365)&gt;80, "Corregir",ROUNDDOWN(((TODAY()-Tabla2[[#This Row],[FECHA NACIMIENTO]])/365),0)))</f>
        <v>49</v>
      </c>
      <c r="V16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73" s="44" t="str">
        <f>+IF(Tabla2[[#This Row],[Edad]]="Corregir","Corregir","Ok")</f>
        <v>Ok</v>
      </c>
      <c r="X1673" s="42" t="str">
        <f>+IFERROR(VLOOKUP(Tabla2[[#This Row],[DISTRITO SEGÚN DNI]],Hoja1!$A$2:$B$32,2,FALSE),"No")</f>
        <v>No</v>
      </c>
      <c r="Y1673" s="42" t="str">
        <f>IF(OR(LOWER(Tabla2[[#This Row],[GENERO]])="masculino", LOWER(Tabla2[[#This Row],[GENERO]])="femenino"),"OK","Corregir")</f>
        <v>OK</v>
      </c>
      <c r="Z1673" s="42" t="str">
        <f>+IF(Tabla2[[#This Row],[Nro. DNI / CE]]="","Corregir",IF(LEN(Tabla2[[#This Row],[Nro. DNI / CE]])&gt;=8,"OK","Corregir"))</f>
        <v>OK</v>
      </c>
      <c r="AA1673" s="42">
        <f>COUNTIF(Tabla2[APELLIDOS Y NOMBRES],Tabla2[[#This Row],[APELLIDOS Y NOMBRES]])</f>
        <v>1</v>
      </c>
      <c r="AB1673" s="42">
        <f>IF(Tabla2[[#This Row],[Trabajador]]&gt;1,1/Tabla2[[#This Row],[Trabajador]],Tabla2[[#This Row],[Trabajador]])</f>
        <v>1</v>
      </c>
      <c r="AC1673" t="str">
        <f>+IFERROR(IF(Tabla2[[#This Row],[FECHA CESE/BAJA]]="","No Aplica",IF(AND(MONTH(Tabla2[[#This Row],[FECHA CESE/BAJA]])=MONTH(TODAY()-30),YEAR(Tabla2[[#This Row],[FECHA CESE/BAJA]])=YEAR(TODAY())),MONTH(TODAY()-30)&amp;"-"&amp;YEAR(TODAY()),"Borrar")),"No aplica")</f>
        <v>No Aplica</v>
      </c>
      <c r="AD1673" t="str">
        <f>+IFERROR(IF(Tabla2[[#This Row],[FECHA INICIO DE LABORES EN OBRA]]="","No Aplica",IF(AND(MONTH(Tabla2[[#This Row],[FECHA INICIO DE LABORES EN OBRA]])=MONTH(TODAY()-30),YEAR(Tabla2[[#This Row],[FECHA INICIO DE LABORES EN OBRA]])=YEAR(TODAY())),MONTH(TODAY()-30)&amp;"-"&amp;YEAR(TODAY()),"No Aplica")),"No Aplica")</f>
        <v>No Aplica</v>
      </c>
    </row>
    <row r="1674" spans="1:30" x14ac:dyDescent="0.25">
      <c r="A1674" s="13" t="s">
        <v>6819</v>
      </c>
      <c r="B1674" s="15" t="s">
        <v>6820</v>
      </c>
      <c r="C1674" s="15" t="s">
        <v>6820</v>
      </c>
      <c r="D1674" s="15" t="s">
        <v>7007</v>
      </c>
      <c r="E1674" s="15" t="s">
        <v>7008</v>
      </c>
      <c r="F1674" s="39">
        <v>23940</v>
      </c>
      <c r="G1674" s="15">
        <v>2</v>
      </c>
      <c r="H1674" s="15" t="s">
        <v>3969</v>
      </c>
      <c r="I1674" s="15" t="s">
        <v>6848</v>
      </c>
      <c r="J1674" s="15" t="s">
        <v>7009</v>
      </c>
      <c r="K1674" s="15" t="s">
        <v>2242</v>
      </c>
      <c r="L1674" s="40" t="s">
        <v>6</v>
      </c>
      <c r="M1674" s="39"/>
      <c r="N1674" s="41" t="s">
        <v>2098</v>
      </c>
      <c r="O1674" s="39">
        <v>43871</v>
      </c>
      <c r="P1674" s="40">
        <v>1</v>
      </c>
      <c r="Q1674" s="40">
        <v>4</v>
      </c>
      <c r="R1674" s="40" t="str">
        <f>IFERROR(VLOOKUP(Tabla2[[#This Row],[CONTRATISTA PRNCIPAL]],Hoja1!$L$5:$M$9,2,FALSE),"CJV")</f>
        <v>CJV</v>
      </c>
      <c r="S1674" s="40" t="str">
        <f>IF(Tabla2[[#This Row],[EMPRESA]]=Tabla2[[#This Row],[CONTRATISTA PRNCIPAL]],"Principal","Secundaria")</f>
        <v>Principal</v>
      </c>
      <c r="T1674" s="42">
        <f>IFERROR(1/COUNTIF(Tabla2[CONTRATISTA PRNCIPAL],Tabla2[[#This Row],[CONTRATISTA PRNCIPAL]]),0)</f>
        <v>0.00641025641025641</v>
      </c>
      <c r="U1674" s="43">
        <f>IF(((TODAY()-Tabla2[[#This Row],[FECHA NACIMIENTO]])/365)&lt;18,"Corregir", IF(((TODAY()-Tabla2[[#This Row],[FECHA NACIMIENTO]])/365)&gt;80, "Corregir",ROUNDDOWN(((TODAY()-Tabla2[[#This Row],[FECHA NACIMIENTO]])/365),0)))</f>
        <v>58</v>
      </c>
      <c r="V16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74" s="44" t="str">
        <f>+IF(Tabla2[[#This Row],[Edad]]="Corregir","Corregir","Ok")</f>
        <v>Ok</v>
      </c>
      <c r="X1674" s="42" t="str">
        <f>+IFERROR(VLOOKUP(Tabla2[[#This Row],[DISTRITO SEGÚN DNI]],Hoja1!$A$2:$B$32,2,FALSE),"No")</f>
        <v>No</v>
      </c>
      <c r="Y1674" s="42" t="str">
        <f>IF(OR(LOWER(Tabla2[[#This Row],[GENERO]])="masculino", LOWER(Tabla2[[#This Row],[GENERO]])="femenino"),"OK","Corregir")</f>
        <v>OK</v>
      </c>
      <c r="Z1674" s="42" t="str">
        <f>+IF(Tabla2[[#This Row],[Nro. DNI / CE]]="","Corregir",IF(LEN(Tabla2[[#This Row],[Nro. DNI / CE]])&gt;=8,"OK","Corregir"))</f>
        <v>OK</v>
      </c>
      <c r="AA1674" s="42">
        <f>COUNTIF(Tabla2[APELLIDOS Y NOMBRES],Tabla2[[#This Row],[APELLIDOS Y NOMBRES]])</f>
        <v>1</v>
      </c>
      <c r="AB1674" s="42">
        <f>IF(Tabla2[[#This Row],[Trabajador]]&gt;1,1/Tabla2[[#This Row],[Trabajador]],Tabla2[[#This Row],[Trabajador]])</f>
        <v>1</v>
      </c>
      <c r="AC1674" t="str">
        <f>+IFERROR(IF(Tabla2[[#This Row],[FECHA CESE/BAJA]]="","No Aplica",IF(AND(MONTH(Tabla2[[#This Row],[FECHA CESE/BAJA]])=MONTH(TODAY()-30),YEAR(Tabla2[[#This Row],[FECHA CESE/BAJA]])=YEAR(TODAY())),MONTH(TODAY()-30)&amp;"-"&amp;YEAR(TODAY()),"Borrar")),"No aplica")</f>
        <v>No Aplica</v>
      </c>
      <c r="AD1674" t="str">
        <f>+IFERROR(IF(Tabla2[[#This Row],[FECHA INICIO DE LABORES EN OBRA]]="","No Aplica",IF(AND(MONTH(Tabla2[[#This Row],[FECHA INICIO DE LABORES EN OBRA]])=MONTH(TODAY()-30),YEAR(Tabla2[[#This Row],[FECHA INICIO DE LABORES EN OBRA]])=YEAR(TODAY())),MONTH(TODAY()-30)&amp;"-"&amp;YEAR(TODAY()),"No Aplica")),"No Aplica")</f>
        <v>No Aplica</v>
      </c>
    </row>
    <row r="1675" spans="1:30" x14ac:dyDescent="0.25">
      <c r="A1675" s="13" t="s">
        <v>6819</v>
      </c>
      <c r="B1675" s="15" t="s">
        <v>6820</v>
      </c>
      <c r="C1675" s="15" t="s">
        <v>6820</v>
      </c>
      <c r="D1675" s="15" t="s">
        <v>7010</v>
      </c>
      <c r="E1675" s="15" t="s">
        <v>7011</v>
      </c>
      <c r="F1675" s="39">
        <v>28434</v>
      </c>
      <c r="G1675" s="15">
        <v>2</v>
      </c>
      <c r="H1675" s="15" t="s">
        <v>3969</v>
      </c>
      <c r="I1675" s="15" t="s">
        <v>6502</v>
      </c>
      <c r="J1675" s="15" t="s">
        <v>7012</v>
      </c>
      <c r="K1675" s="15" t="s">
        <v>2190</v>
      </c>
      <c r="L1675" s="40" t="s">
        <v>6</v>
      </c>
      <c r="M1675" s="39"/>
      <c r="N1675" s="41" t="s">
        <v>2098</v>
      </c>
      <c r="O1675" s="39">
        <v>44683</v>
      </c>
      <c r="P1675" s="40">
        <v>1</v>
      </c>
      <c r="Q1675" s="40">
        <v>4</v>
      </c>
      <c r="R1675" s="40" t="str">
        <f>IFERROR(VLOOKUP(Tabla2[[#This Row],[CONTRATISTA PRNCIPAL]],Hoja1!$L$5:$M$9,2,FALSE),"CJV")</f>
        <v>CJV</v>
      </c>
      <c r="S1675" s="40" t="str">
        <f>IF(Tabla2[[#This Row],[EMPRESA]]=Tabla2[[#This Row],[CONTRATISTA PRNCIPAL]],"Principal","Secundaria")</f>
        <v>Principal</v>
      </c>
      <c r="T1675" s="42">
        <f>IFERROR(1/COUNTIF(Tabla2[CONTRATISTA PRNCIPAL],Tabla2[[#This Row],[CONTRATISTA PRNCIPAL]]),0)</f>
        <v>0.00641025641025641</v>
      </c>
      <c r="U1675" s="43">
        <f>IF(((TODAY()-Tabla2[[#This Row],[FECHA NACIMIENTO]])/365)&lt;18,"Corregir", IF(((TODAY()-Tabla2[[#This Row],[FECHA NACIMIENTO]])/365)&gt;80, "Corregir",ROUNDDOWN(((TODAY()-Tabla2[[#This Row],[FECHA NACIMIENTO]])/365),0)))</f>
        <v>45</v>
      </c>
      <c r="V16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75" s="44" t="str">
        <f>+IF(Tabla2[[#This Row],[Edad]]="Corregir","Corregir","Ok")</f>
        <v>Ok</v>
      </c>
      <c r="X1675" s="42" t="str">
        <f>+IFERROR(VLOOKUP(Tabla2[[#This Row],[DISTRITO SEGÚN DNI]],Hoja1!$A$2:$B$32,2,FALSE),"No")</f>
        <v>No</v>
      </c>
      <c r="Y1675" s="42" t="str">
        <f>IF(OR(LOWER(Tabla2[[#This Row],[GENERO]])="masculino", LOWER(Tabla2[[#This Row],[GENERO]])="femenino"),"OK","Corregir")</f>
        <v>OK</v>
      </c>
      <c r="Z1675" s="42" t="str">
        <f>+IF(Tabla2[[#This Row],[Nro. DNI / CE]]="","Corregir",IF(LEN(Tabla2[[#This Row],[Nro. DNI / CE]])&gt;=8,"OK","Corregir"))</f>
        <v>OK</v>
      </c>
      <c r="AA1675" s="42">
        <f>COUNTIF(Tabla2[APELLIDOS Y NOMBRES],Tabla2[[#This Row],[APELLIDOS Y NOMBRES]])</f>
        <v>1</v>
      </c>
      <c r="AB1675" s="42">
        <f>IF(Tabla2[[#This Row],[Trabajador]]&gt;1,1/Tabla2[[#This Row],[Trabajador]],Tabla2[[#This Row],[Trabajador]])</f>
        <v>1</v>
      </c>
      <c r="AC1675" t="str">
        <f>+IFERROR(IF(Tabla2[[#This Row],[FECHA CESE/BAJA]]="","No Aplica",IF(AND(MONTH(Tabla2[[#This Row],[FECHA CESE/BAJA]])=MONTH(TODAY()-30),YEAR(Tabla2[[#This Row],[FECHA CESE/BAJA]])=YEAR(TODAY())),MONTH(TODAY()-30)&amp;"-"&amp;YEAR(TODAY()),"Borrar")),"No aplica")</f>
        <v>No Aplica</v>
      </c>
      <c r="AD1675" t="str">
        <f>+IFERROR(IF(Tabla2[[#This Row],[FECHA INICIO DE LABORES EN OBRA]]="","No Aplica",IF(AND(MONTH(Tabla2[[#This Row],[FECHA INICIO DE LABORES EN OBRA]])=MONTH(TODAY()-30),YEAR(Tabla2[[#This Row],[FECHA INICIO DE LABORES EN OBRA]])=YEAR(TODAY())),MONTH(TODAY()-30)&amp;"-"&amp;YEAR(TODAY()),"No Aplica")),"No Aplica")</f>
        <v>No Aplica</v>
      </c>
    </row>
    <row r="1676" spans="1:30" x14ac:dyDescent="0.25">
      <c r="A1676" s="13" t="s">
        <v>6819</v>
      </c>
      <c r="B1676" s="15" t="s">
        <v>6820</v>
      </c>
      <c r="C1676" s="15" t="s">
        <v>6820</v>
      </c>
      <c r="D1676" s="15" t="s">
        <v>7013</v>
      </c>
      <c r="E1676" s="15" t="s">
        <v>7014</v>
      </c>
      <c r="F1676" s="39">
        <v>29820</v>
      </c>
      <c r="G1676" s="15">
        <v>2</v>
      </c>
      <c r="H1676" s="15" t="s">
        <v>2749</v>
      </c>
      <c r="I1676" s="15" t="s">
        <v>6823</v>
      </c>
      <c r="J1676" s="15" t="s">
        <v>7015</v>
      </c>
      <c r="K1676" s="15" t="s">
        <v>2472</v>
      </c>
      <c r="L1676" s="40" t="s">
        <v>6</v>
      </c>
      <c r="M1676" s="39"/>
      <c r="N1676" s="41" t="s">
        <v>2098</v>
      </c>
      <c r="O1676" s="39">
        <v>44933</v>
      </c>
      <c r="P1676" s="40">
        <v>1</v>
      </c>
      <c r="Q1676" s="40">
        <v>4</v>
      </c>
      <c r="R1676" s="40" t="str">
        <f>IFERROR(VLOOKUP(Tabla2[[#This Row],[CONTRATISTA PRNCIPAL]],Hoja1!$L$5:$M$9,2,FALSE),"CJV")</f>
        <v>CJV</v>
      </c>
      <c r="S1676" s="40" t="str">
        <f>IF(Tabla2[[#This Row],[EMPRESA]]=Tabla2[[#This Row],[CONTRATISTA PRNCIPAL]],"Principal","Secundaria")</f>
        <v>Principal</v>
      </c>
      <c r="T1676" s="42">
        <f>IFERROR(1/COUNTIF(Tabla2[CONTRATISTA PRNCIPAL],Tabla2[[#This Row],[CONTRATISTA PRNCIPAL]]),0)</f>
        <v>0.00641025641025641</v>
      </c>
      <c r="U1676" s="43">
        <f>IF(((TODAY()-Tabla2[[#This Row],[FECHA NACIMIENTO]])/365)&lt;18,"Corregir", IF(((TODAY()-Tabla2[[#This Row],[FECHA NACIMIENTO]])/365)&gt;80, "Corregir",ROUNDDOWN(((TODAY()-Tabla2[[#This Row],[FECHA NACIMIENTO]])/365),0)))</f>
        <v>42</v>
      </c>
      <c r="V16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76" s="44" t="str">
        <f>+IF(Tabla2[[#This Row],[Edad]]="Corregir","Corregir","Ok")</f>
        <v>Ok</v>
      </c>
      <c r="X1676" s="42" t="str">
        <f>+IFERROR(VLOOKUP(Tabla2[[#This Row],[DISTRITO SEGÚN DNI]],Hoja1!$A$2:$B$32,2,FALSE),"No")</f>
        <v>No</v>
      </c>
      <c r="Y1676" s="42" t="str">
        <f>IF(OR(LOWER(Tabla2[[#This Row],[GENERO]])="masculino", LOWER(Tabla2[[#This Row],[GENERO]])="femenino"),"OK","Corregir")</f>
        <v>OK</v>
      </c>
      <c r="Z1676" s="42" t="str">
        <f>+IF(Tabla2[[#This Row],[Nro. DNI / CE]]="","Corregir",IF(LEN(Tabla2[[#This Row],[Nro. DNI / CE]])&gt;=8,"OK","Corregir"))</f>
        <v>OK</v>
      </c>
      <c r="AA1676" s="42">
        <f>COUNTIF(Tabla2[APELLIDOS Y NOMBRES],Tabla2[[#This Row],[APELLIDOS Y NOMBRES]])</f>
        <v>1</v>
      </c>
      <c r="AB1676" s="42">
        <f>IF(Tabla2[[#This Row],[Trabajador]]&gt;1,1/Tabla2[[#This Row],[Trabajador]],Tabla2[[#This Row],[Trabajador]])</f>
        <v>1</v>
      </c>
      <c r="AC1676" t="str">
        <f>+IFERROR(IF(Tabla2[[#This Row],[FECHA CESE/BAJA]]="","No Aplica",IF(AND(MONTH(Tabla2[[#This Row],[FECHA CESE/BAJA]])=MONTH(TODAY()-30),YEAR(Tabla2[[#This Row],[FECHA CESE/BAJA]])=YEAR(TODAY())),MONTH(TODAY()-30)&amp;"-"&amp;YEAR(TODAY()),"Borrar")),"No aplica")</f>
        <v>No Aplica</v>
      </c>
      <c r="AD1676" t="str">
        <f>+IFERROR(IF(Tabla2[[#This Row],[FECHA INICIO DE LABORES EN OBRA]]="","No Aplica",IF(AND(MONTH(Tabla2[[#This Row],[FECHA INICIO DE LABORES EN OBRA]])=MONTH(TODAY()-30),YEAR(Tabla2[[#This Row],[FECHA INICIO DE LABORES EN OBRA]])=YEAR(TODAY())),MONTH(TODAY()-30)&amp;"-"&amp;YEAR(TODAY()),"No Aplica")),"No Aplica")</f>
        <v>No Aplica</v>
      </c>
    </row>
    <row r="1677" spans="1:30" x14ac:dyDescent="0.25">
      <c r="A1677" s="13" t="s">
        <v>6819</v>
      </c>
      <c r="B1677" s="15" t="s">
        <v>6820</v>
      </c>
      <c r="C1677" s="15" t="s">
        <v>6820</v>
      </c>
      <c r="D1677" s="15" t="s">
        <v>7016</v>
      </c>
      <c r="E1677" s="15" t="s">
        <v>7017</v>
      </c>
      <c r="F1677" s="39">
        <v>27529</v>
      </c>
      <c r="G1677" s="15">
        <v>1</v>
      </c>
      <c r="H1677" s="15" t="s">
        <v>7018</v>
      </c>
      <c r="I1677" s="15" t="s">
        <v>6848</v>
      </c>
      <c r="J1677" s="15" t="s">
        <v>7019</v>
      </c>
      <c r="K1677" s="15" t="s">
        <v>2190</v>
      </c>
      <c r="L1677" s="40" t="s">
        <v>6</v>
      </c>
      <c r="M1677" s="39"/>
      <c r="N1677" s="41" t="s">
        <v>2098</v>
      </c>
      <c r="O1677" s="39">
        <v>43843</v>
      </c>
      <c r="P1677" s="40">
        <v>1</v>
      </c>
      <c r="Q1677" s="40">
        <v>2</v>
      </c>
      <c r="R1677" s="40" t="str">
        <f>IFERROR(VLOOKUP(Tabla2[[#This Row],[CONTRATISTA PRNCIPAL]],Hoja1!$L$5:$M$9,2,FALSE),"CJV")</f>
        <v>CJV</v>
      </c>
      <c r="S1677" s="40" t="str">
        <f>IF(Tabla2[[#This Row],[EMPRESA]]=Tabla2[[#This Row],[CONTRATISTA PRNCIPAL]],"Principal","Secundaria")</f>
        <v>Principal</v>
      </c>
      <c r="T1677" s="42">
        <f>IFERROR(1/COUNTIF(Tabla2[CONTRATISTA PRNCIPAL],Tabla2[[#This Row],[CONTRATISTA PRNCIPAL]]),0)</f>
        <v>0.00641025641025641</v>
      </c>
      <c r="U1677" s="43">
        <f>IF(((TODAY()-Tabla2[[#This Row],[FECHA NACIMIENTO]])/365)&lt;18,"Corregir", IF(((TODAY()-Tabla2[[#This Row],[FECHA NACIMIENTO]])/365)&gt;80, "Corregir",ROUNDDOWN(((TODAY()-Tabla2[[#This Row],[FECHA NACIMIENTO]])/365),0)))</f>
        <v>48</v>
      </c>
      <c r="V16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77" s="44" t="str">
        <f>+IF(Tabla2[[#This Row],[Edad]]="Corregir","Corregir","Ok")</f>
        <v>Ok</v>
      </c>
      <c r="X1677" s="42" t="str">
        <f>+IFERROR(VLOOKUP(Tabla2[[#This Row],[DISTRITO SEGÚN DNI]],Hoja1!$A$2:$B$32,2,FALSE),"No")</f>
        <v>No</v>
      </c>
      <c r="Y1677" s="42" t="str">
        <f>IF(OR(LOWER(Tabla2[[#This Row],[GENERO]])="masculino", LOWER(Tabla2[[#This Row],[GENERO]])="femenino"),"OK","Corregir")</f>
        <v>OK</v>
      </c>
      <c r="Z1677" s="42" t="str">
        <f>+IF(Tabla2[[#This Row],[Nro. DNI / CE]]="","Corregir",IF(LEN(Tabla2[[#This Row],[Nro. DNI / CE]])&gt;=8,"OK","Corregir"))</f>
        <v>OK</v>
      </c>
      <c r="AA1677" s="42">
        <f>COUNTIF(Tabla2[APELLIDOS Y NOMBRES],Tabla2[[#This Row],[APELLIDOS Y NOMBRES]])</f>
        <v>1</v>
      </c>
      <c r="AB1677" s="42">
        <f>IF(Tabla2[[#This Row],[Trabajador]]&gt;1,1/Tabla2[[#This Row],[Trabajador]],Tabla2[[#This Row],[Trabajador]])</f>
        <v>1</v>
      </c>
      <c r="AC1677" t="str">
        <f>+IFERROR(IF(Tabla2[[#This Row],[FECHA CESE/BAJA]]="","No Aplica",IF(AND(MONTH(Tabla2[[#This Row],[FECHA CESE/BAJA]])=MONTH(TODAY()-30),YEAR(Tabla2[[#This Row],[FECHA CESE/BAJA]])=YEAR(TODAY())),MONTH(TODAY()-30)&amp;"-"&amp;YEAR(TODAY()),"Borrar")),"No aplica")</f>
        <v>No Aplica</v>
      </c>
      <c r="AD1677" t="str">
        <f>+IFERROR(IF(Tabla2[[#This Row],[FECHA INICIO DE LABORES EN OBRA]]="","No Aplica",IF(AND(MONTH(Tabla2[[#This Row],[FECHA INICIO DE LABORES EN OBRA]])=MONTH(TODAY()-30),YEAR(Tabla2[[#This Row],[FECHA INICIO DE LABORES EN OBRA]])=YEAR(TODAY())),MONTH(TODAY()-30)&amp;"-"&amp;YEAR(TODAY()),"No Aplica")),"No Aplica")</f>
        <v>No Aplica</v>
      </c>
    </row>
    <row r="1678" spans="1:30" x14ac:dyDescent="0.25">
      <c r="A1678" s="13" t="s">
        <v>6819</v>
      </c>
      <c r="B1678" s="15" t="s">
        <v>6820</v>
      </c>
      <c r="C1678" s="15" t="s">
        <v>6820</v>
      </c>
      <c r="D1678" s="15" t="s">
        <v>7020</v>
      </c>
      <c r="E1678" s="15" t="s">
        <v>7021</v>
      </c>
      <c r="F1678" s="39">
        <v>26128</v>
      </c>
      <c r="G1678" s="15">
        <v>1</v>
      </c>
      <c r="H1678" s="15" t="s">
        <v>2601</v>
      </c>
      <c r="I1678" s="15" t="s">
        <v>6848</v>
      </c>
      <c r="J1678" s="15" t="s">
        <v>7022</v>
      </c>
      <c r="K1678" s="15" t="s">
        <v>2237</v>
      </c>
      <c r="L1678" s="40" t="s">
        <v>6</v>
      </c>
      <c r="M1678" s="39"/>
      <c r="N1678" s="41" t="s">
        <v>2098</v>
      </c>
      <c r="O1678" s="39">
        <v>44356</v>
      </c>
      <c r="P1678" s="40">
        <v>1</v>
      </c>
      <c r="Q1678" s="40">
        <v>2</v>
      </c>
      <c r="R1678" s="40" t="str">
        <f>IFERROR(VLOOKUP(Tabla2[[#This Row],[CONTRATISTA PRNCIPAL]],Hoja1!$L$5:$M$9,2,FALSE),"CJV")</f>
        <v>CJV</v>
      </c>
      <c r="S1678" s="40" t="str">
        <f>IF(Tabla2[[#This Row],[EMPRESA]]=Tabla2[[#This Row],[CONTRATISTA PRNCIPAL]],"Principal","Secundaria")</f>
        <v>Principal</v>
      </c>
      <c r="T1678" s="42">
        <f>IFERROR(1/COUNTIF(Tabla2[CONTRATISTA PRNCIPAL],Tabla2[[#This Row],[CONTRATISTA PRNCIPAL]]),0)</f>
        <v>0.00641025641025641</v>
      </c>
      <c r="U1678" s="43">
        <f>IF(((TODAY()-Tabla2[[#This Row],[FECHA NACIMIENTO]])/365)&lt;18,"Corregir", IF(((TODAY()-Tabla2[[#This Row],[FECHA NACIMIENTO]])/365)&gt;80, "Corregir",ROUNDDOWN(((TODAY()-Tabla2[[#This Row],[FECHA NACIMIENTO]])/365),0)))</f>
        <v>52</v>
      </c>
      <c r="V16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78" s="44" t="str">
        <f>+IF(Tabla2[[#This Row],[Edad]]="Corregir","Corregir","Ok")</f>
        <v>Ok</v>
      </c>
      <c r="X1678" s="42" t="str">
        <f>+IFERROR(VLOOKUP(Tabla2[[#This Row],[DISTRITO SEGÚN DNI]],Hoja1!$A$2:$B$32,2,FALSE),"No")</f>
        <v>No</v>
      </c>
      <c r="Y1678" s="42" t="str">
        <f>IF(OR(LOWER(Tabla2[[#This Row],[GENERO]])="masculino", LOWER(Tabla2[[#This Row],[GENERO]])="femenino"),"OK","Corregir")</f>
        <v>OK</v>
      </c>
      <c r="Z1678" s="42" t="str">
        <f>+IF(Tabla2[[#This Row],[Nro. DNI / CE]]="","Corregir",IF(LEN(Tabla2[[#This Row],[Nro. DNI / CE]])&gt;=8,"OK","Corregir"))</f>
        <v>OK</v>
      </c>
      <c r="AA1678" s="42">
        <f>COUNTIF(Tabla2[APELLIDOS Y NOMBRES],Tabla2[[#This Row],[APELLIDOS Y NOMBRES]])</f>
        <v>1</v>
      </c>
      <c r="AB1678" s="42">
        <f>IF(Tabla2[[#This Row],[Trabajador]]&gt;1,1/Tabla2[[#This Row],[Trabajador]],Tabla2[[#This Row],[Trabajador]])</f>
        <v>1</v>
      </c>
      <c r="AC1678" t="str">
        <f>+IFERROR(IF(Tabla2[[#This Row],[FECHA CESE/BAJA]]="","No Aplica",IF(AND(MONTH(Tabla2[[#This Row],[FECHA CESE/BAJA]])=MONTH(TODAY()-30),YEAR(Tabla2[[#This Row],[FECHA CESE/BAJA]])=YEAR(TODAY())),MONTH(TODAY()-30)&amp;"-"&amp;YEAR(TODAY()),"Borrar")),"No aplica")</f>
        <v>No Aplica</v>
      </c>
      <c r="AD1678" t="str">
        <f>+IFERROR(IF(Tabla2[[#This Row],[FECHA INICIO DE LABORES EN OBRA]]="","No Aplica",IF(AND(MONTH(Tabla2[[#This Row],[FECHA INICIO DE LABORES EN OBRA]])=MONTH(TODAY()-30),YEAR(Tabla2[[#This Row],[FECHA INICIO DE LABORES EN OBRA]])=YEAR(TODAY())),MONTH(TODAY()-30)&amp;"-"&amp;YEAR(TODAY()),"No Aplica")),"No Aplica")</f>
        <v>No Aplica</v>
      </c>
    </row>
    <row r="1679" spans="1:30" x14ac:dyDescent="0.25">
      <c r="A1679" s="13" t="s">
        <v>6819</v>
      </c>
      <c r="B1679" s="15" t="s">
        <v>6820</v>
      </c>
      <c r="C1679" s="15" t="s">
        <v>6820</v>
      </c>
      <c r="D1679" s="15" t="s">
        <v>633</v>
      </c>
      <c r="E1679" s="15" t="s">
        <v>634</v>
      </c>
      <c r="F1679" s="39">
        <v>31824</v>
      </c>
      <c r="G1679" s="15">
        <v>2</v>
      </c>
      <c r="H1679" s="15" t="s">
        <v>2749</v>
      </c>
      <c r="I1679" s="15" t="s">
        <v>6823</v>
      </c>
      <c r="J1679" s="15" t="s">
        <v>7023</v>
      </c>
      <c r="K1679" s="15" t="s">
        <v>2214</v>
      </c>
      <c r="L1679" s="40" t="s">
        <v>6</v>
      </c>
      <c r="M1679" s="39"/>
      <c r="N1679" s="41" t="s">
        <v>2098</v>
      </c>
      <c r="O1679" s="39">
        <v>45031</v>
      </c>
      <c r="P1679" s="40">
        <v>1</v>
      </c>
      <c r="Q1679" s="40">
        <v>4</v>
      </c>
      <c r="R1679" s="40" t="str">
        <f>IFERROR(VLOOKUP(Tabla2[[#This Row],[CONTRATISTA PRNCIPAL]],Hoja1!$L$5:$M$9,2,FALSE),"CJV")</f>
        <v>CJV</v>
      </c>
      <c r="S1679" s="40" t="str">
        <f>IF(Tabla2[[#This Row],[EMPRESA]]=Tabla2[[#This Row],[CONTRATISTA PRNCIPAL]],"Principal","Secundaria")</f>
        <v>Principal</v>
      </c>
      <c r="T1679" s="42">
        <f>IFERROR(1/COUNTIF(Tabla2[CONTRATISTA PRNCIPAL],Tabla2[[#This Row],[CONTRATISTA PRNCIPAL]]),0)</f>
        <v>0.00641025641025641</v>
      </c>
      <c r="U1679" s="43">
        <f>IF(((TODAY()-Tabla2[[#This Row],[FECHA NACIMIENTO]])/365)&lt;18,"Corregir", IF(((TODAY()-Tabla2[[#This Row],[FECHA NACIMIENTO]])/365)&gt;80, "Corregir",ROUNDDOWN(((TODAY()-Tabla2[[#This Row],[FECHA NACIMIENTO]])/365),0)))</f>
        <v>36</v>
      </c>
      <c r="V16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79" s="44" t="str">
        <f>+IF(Tabla2[[#This Row],[Edad]]="Corregir","Corregir","Ok")</f>
        <v>Ok</v>
      </c>
      <c r="X1679" s="42" t="str">
        <f>+IFERROR(VLOOKUP(Tabla2[[#This Row],[DISTRITO SEGÚN DNI]],Hoja1!$A$2:$B$32,2,FALSE),"No")</f>
        <v>CALLAO</v>
      </c>
      <c r="Y1679" s="42" t="str">
        <f>IF(OR(LOWER(Tabla2[[#This Row],[GENERO]])="masculino", LOWER(Tabla2[[#This Row],[GENERO]])="femenino"),"OK","Corregir")</f>
        <v>OK</v>
      </c>
      <c r="Z1679" s="42" t="str">
        <f>+IF(Tabla2[[#This Row],[Nro. DNI / CE]]="","Corregir",IF(LEN(Tabla2[[#This Row],[Nro. DNI / CE]])&gt;=8,"OK","Corregir"))</f>
        <v>OK</v>
      </c>
      <c r="AA1679" s="42">
        <f>COUNTIF(Tabla2[APELLIDOS Y NOMBRES],Tabla2[[#This Row],[APELLIDOS Y NOMBRES]])</f>
        <v>1</v>
      </c>
      <c r="AB1679" s="42">
        <f>IF(Tabla2[[#This Row],[Trabajador]]&gt;1,1/Tabla2[[#This Row],[Trabajador]],Tabla2[[#This Row],[Trabajador]])</f>
        <v>1</v>
      </c>
      <c r="AC1679" t="str">
        <f>+IFERROR(IF(Tabla2[[#This Row],[FECHA CESE/BAJA]]="","No Aplica",IF(AND(MONTH(Tabla2[[#This Row],[FECHA CESE/BAJA]])=MONTH(TODAY()-30),YEAR(Tabla2[[#This Row],[FECHA CESE/BAJA]])=YEAR(TODAY())),MONTH(TODAY()-30)&amp;"-"&amp;YEAR(TODAY()),"Borrar")),"No aplica")</f>
        <v>No Aplica</v>
      </c>
      <c r="AD1679" t="str">
        <f>+IFERROR(IF(Tabla2[[#This Row],[FECHA INICIO DE LABORES EN OBRA]]="","No Aplica",IF(AND(MONTH(Tabla2[[#This Row],[FECHA INICIO DE LABORES EN OBRA]])=MONTH(TODAY()-30),YEAR(Tabla2[[#This Row],[FECHA INICIO DE LABORES EN OBRA]])=YEAR(TODAY())),MONTH(TODAY()-30)&amp;"-"&amp;YEAR(TODAY()),"No Aplica")),"No Aplica")</f>
        <v>No Aplica</v>
      </c>
    </row>
    <row r="1680" spans="1:30" x14ac:dyDescent="0.25">
      <c r="A1680" s="13" t="s">
        <v>6819</v>
      </c>
      <c r="B1680" s="15" t="s">
        <v>6820</v>
      </c>
      <c r="C1680" s="15" t="s">
        <v>6820</v>
      </c>
      <c r="D1680" s="15" t="s">
        <v>7024</v>
      </c>
      <c r="E1680" s="15" t="s">
        <v>7025</v>
      </c>
      <c r="F1680" s="39">
        <v>28038</v>
      </c>
      <c r="G1680" s="15">
        <v>2</v>
      </c>
      <c r="H1680" s="15" t="s">
        <v>6953</v>
      </c>
      <c r="I1680" s="15" t="s">
        <v>6823</v>
      </c>
      <c r="J1680" s="15" t="s">
        <v>7026</v>
      </c>
      <c r="K1680" s="15" t="s">
        <v>4688</v>
      </c>
      <c r="L1680" s="40" t="s">
        <v>6</v>
      </c>
      <c r="M1680" s="39"/>
      <c r="N1680" s="41" t="s">
        <v>6598</v>
      </c>
      <c r="O1680" s="39">
        <v>45105</v>
      </c>
      <c r="P1680" s="40">
        <v>1</v>
      </c>
      <c r="Q1680" s="40">
        <v>4</v>
      </c>
      <c r="R1680" s="40" t="str">
        <f>IFERROR(VLOOKUP(Tabla2[[#This Row],[CONTRATISTA PRNCIPAL]],Hoja1!$L$5:$M$9,2,FALSE),"CJV")</f>
        <v>CJV</v>
      </c>
      <c r="S1680" s="40" t="str">
        <f>IF(Tabla2[[#This Row],[EMPRESA]]=Tabla2[[#This Row],[CONTRATISTA PRNCIPAL]],"Principal","Secundaria")</f>
        <v>Principal</v>
      </c>
      <c r="T1680" s="42">
        <f>IFERROR(1/COUNTIF(Tabla2[CONTRATISTA PRNCIPAL],Tabla2[[#This Row],[CONTRATISTA PRNCIPAL]]),0)</f>
        <v>0.00641025641025641</v>
      </c>
      <c r="U1680" s="43">
        <f>IF(((TODAY()-Tabla2[[#This Row],[FECHA NACIMIENTO]])/365)&lt;18,"Corregir", IF(((TODAY()-Tabla2[[#This Row],[FECHA NACIMIENTO]])/365)&gt;80, "Corregir",ROUNDDOWN(((TODAY()-Tabla2[[#This Row],[FECHA NACIMIENTO]])/365),0)))</f>
        <v>47</v>
      </c>
      <c r="V16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80" s="44" t="str">
        <f>+IF(Tabla2[[#This Row],[Edad]]="Corregir","Corregir","Ok")</f>
        <v>Ok</v>
      </c>
      <c r="X1680" s="42" t="str">
        <f>+IFERROR(VLOOKUP(Tabla2[[#This Row],[DISTRITO SEGÚN DNI]],Hoja1!$A$2:$B$32,2,FALSE),"No")</f>
        <v>No</v>
      </c>
      <c r="Y1680" s="42" t="str">
        <f>IF(OR(LOWER(Tabla2[[#This Row],[GENERO]])="masculino", LOWER(Tabla2[[#This Row],[GENERO]])="femenino"),"OK","Corregir")</f>
        <v>OK</v>
      </c>
      <c r="Z1680" s="42" t="str">
        <f>+IF(Tabla2[[#This Row],[Nro. DNI / CE]]="","Corregir",IF(LEN(Tabla2[[#This Row],[Nro. DNI / CE]])&gt;=8,"OK","Corregir"))</f>
        <v>OK</v>
      </c>
      <c r="AA1680" s="42">
        <f>COUNTIF(Tabla2[APELLIDOS Y NOMBRES],Tabla2[[#This Row],[APELLIDOS Y NOMBRES]])</f>
        <v>1</v>
      </c>
      <c r="AB1680" s="42">
        <f>IF(Tabla2[[#This Row],[Trabajador]]&gt;1,1/Tabla2[[#This Row],[Trabajador]],Tabla2[[#This Row],[Trabajador]])</f>
        <v>1</v>
      </c>
      <c r="AC1680" t="str">
        <f>+IFERROR(IF(Tabla2[[#This Row],[FECHA CESE/BAJA]]="","No Aplica",IF(AND(MONTH(Tabla2[[#This Row],[FECHA CESE/BAJA]])=MONTH(TODAY()-30),YEAR(Tabla2[[#This Row],[FECHA CESE/BAJA]])=YEAR(TODAY())),MONTH(TODAY()-30)&amp;"-"&amp;YEAR(TODAY()),"Borrar")),"No aplica")</f>
        <v>No Aplica</v>
      </c>
      <c r="AD1680" t="str">
        <f>+IFERROR(IF(Tabla2[[#This Row],[FECHA INICIO DE LABORES EN OBRA]]="","No Aplica",IF(AND(MONTH(Tabla2[[#This Row],[FECHA INICIO DE LABORES EN OBRA]])=MONTH(TODAY()-30),YEAR(Tabla2[[#This Row],[FECHA INICIO DE LABORES EN OBRA]])=YEAR(TODAY())),MONTH(TODAY()-30)&amp;"-"&amp;YEAR(TODAY()),"No Aplica")),"No Aplica")</f>
        <v>No Aplica</v>
      </c>
    </row>
    <row r="1681" spans="1:30" x14ac:dyDescent="0.25">
      <c r="A1681" s="13" t="s">
        <v>6819</v>
      </c>
      <c r="B1681" s="15" t="s">
        <v>6820</v>
      </c>
      <c r="C1681" s="15" t="s">
        <v>6820</v>
      </c>
      <c r="D1681" s="15" t="s">
        <v>677</v>
      </c>
      <c r="E1681" s="15" t="s">
        <v>678</v>
      </c>
      <c r="F1681" s="39">
        <v>31755</v>
      </c>
      <c r="G1681" s="15">
        <v>2</v>
      </c>
      <c r="H1681" s="15" t="s">
        <v>4484</v>
      </c>
      <c r="I1681" s="15" t="s">
        <v>6823</v>
      </c>
      <c r="J1681" s="15" t="s">
        <v>7027</v>
      </c>
      <c r="K1681" s="15" t="s">
        <v>2030</v>
      </c>
      <c r="L1681" s="40" t="s">
        <v>6</v>
      </c>
      <c r="M1681" s="39"/>
      <c r="N1681" s="41" t="s">
        <v>6598</v>
      </c>
      <c r="O1681" s="39">
        <v>44774</v>
      </c>
      <c r="P1681" s="40">
        <v>1</v>
      </c>
      <c r="Q1681" s="40">
        <v>4</v>
      </c>
      <c r="R1681" s="40" t="str">
        <f>IFERROR(VLOOKUP(Tabla2[[#This Row],[CONTRATISTA PRNCIPAL]],Hoja1!$L$5:$M$9,2,FALSE),"CJV")</f>
        <v>CJV</v>
      </c>
      <c r="S1681" s="40" t="str">
        <f>IF(Tabla2[[#This Row],[EMPRESA]]=Tabla2[[#This Row],[CONTRATISTA PRNCIPAL]],"Principal","Secundaria")</f>
        <v>Principal</v>
      </c>
      <c r="T1681" s="42">
        <f>IFERROR(1/COUNTIF(Tabla2[CONTRATISTA PRNCIPAL],Tabla2[[#This Row],[CONTRATISTA PRNCIPAL]]),0)</f>
        <v>0.00641025641025641</v>
      </c>
      <c r="U1681" s="43">
        <f>IF(((TODAY()-Tabla2[[#This Row],[FECHA NACIMIENTO]])/365)&lt;18,"Corregir", IF(((TODAY()-Tabla2[[#This Row],[FECHA NACIMIENTO]])/365)&gt;80, "Corregir",ROUNDDOWN(((TODAY()-Tabla2[[#This Row],[FECHA NACIMIENTO]])/365),0)))</f>
        <v>36</v>
      </c>
      <c r="V16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81" s="44" t="str">
        <f>+IF(Tabla2[[#This Row],[Edad]]="Corregir","Corregir","Ok")</f>
        <v>Ok</v>
      </c>
      <c r="X1681" s="42" t="str">
        <f>+IFERROR(VLOOKUP(Tabla2[[#This Row],[DISTRITO SEGÚN DNI]],Hoja1!$A$2:$B$32,2,FALSE),"No")</f>
        <v>CALLAO</v>
      </c>
      <c r="Y1681" s="42" t="str">
        <f>IF(OR(LOWER(Tabla2[[#This Row],[GENERO]])="masculino", LOWER(Tabla2[[#This Row],[GENERO]])="femenino"),"OK","Corregir")</f>
        <v>OK</v>
      </c>
      <c r="Z1681" s="42" t="str">
        <f>+IF(Tabla2[[#This Row],[Nro. DNI / CE]]="","Corregir",IF(LEN(Tabla2[[#This Row],[Nro. DNI / CE]])&gt;=8,"OK","Corregir"))</f>
        <v>OK</v>
      </c>
      <c r="AA1681" s="42">
        <f>COUNTIF(Tabla2[APELLIDOS Y NOMBRES],Tabla2[[#This Row],[APELLIDOS Y NOMBRES]])</f>
        <v>1</v>
      </c>
      <c r="AB1681" s="42">
        <f>IF(Tabla2[[#This Row],[Trabajador]]&gt;1,1/Tabla2[[#This Row],[Trabajador]],Tabla2[[#This Row],[Trabajador]])</f>
        <v>1</v>
      </c>
      <c r="AC1681" t="str">
        <f>+IFERROR(IF(Tabla2[[#This Row],[FECHA CESE/BAJA]]="","No Aplica",IF(AND(MONTH(Tabla2[[#This Row],[FECHA CESE/BAJA]])=MONTH(TODAY()-30),YEAR(Tabla2[[#This Row],[FECHA CESE/BAJA]])=YEAR(TODAY())),MONTH(TODAY()-30)&amp;"-"&amp;YEAR(TODAY()),"Borrar")),"No aplica")</f>
        <v>No Aplica</v>
      </c>
      <c r="AD1681" t="str">
        <f>+IFERROR(IF(Tabla2[[#This Row],[FECHA INICIO DE LABORES EN OBRA]]="","No Aplica",IF(AND(MONTH(Tabla2[[#This Row],[FECHA INICIO DE LABORES EN OBRA]])=MONTH(TODAY()-30),YEAR(Tabla2[[#This Row],[FECHA INICIO DE LABORES EN OBRA]])=YEAR(TODAY())),MONTH(TODAY()-30)&amp;"-"&amp;YEAR(TODAY()),"No Aplica")),"No Aplica")</f>
        <v>No Aplica</v>
      </c>
    </row>
    <row r="1682" spans="1:30" x14ac:dyDescent="0.25">
      <c r="A1682" s="13" t="s">
        <v>6819</v>
      </c>
      <c r="B1682" s="15" t="s">
        <v>6820</v>
      </c>
      <c r="C1682" s="15" t="s">
        <v>6820</v>
      </c>
      <c r="D1682" s="15" t="s">
        <v>7028</v>
      </c>
      <c r="E1682" s="15" t="s">
        <v>7029</v>
      </c>
      <c r="F1682" s="39">
        <v>26632</v>
      </c>
      <c r="G1682" s="15">
        <v>1</v>
      </c>
      <c r="H1682" s="15" t="s">
        <v>7030</v>
      </c>
      <c r="I1682" s="15" t="s">
        <v>6848</v>
      </c>
      <c r="J1682" s="15" t="s">
        <v>7031</v>
      </c>
      <c r="K1682" s="15" t="s">
        <v>2242</v>
      </c>
      <c r="L1682" s="40" t="s">
        <v>6</v>
      </c>
      <c r="M1682" s="39"/>
      <c r="N1682" s="41" t="s">
        <v>2098</v>
      </c>
      <c r="O1682" s="39">
        <v>43872</v>
      </c>
      <c r="P1682" s="40">
        <v>1</v>
      </c>
      <c r="Q1682" s="40">
        <v>2</v>
      </c>
      <c r="R1682" s="40" t="str">
        <f>IFERROR(VLOOKUP(Tabla2[[#This Row],[CONTRATISTA PRNCIPAL]],Hoja1!$L$5:$M$9,2,FALSE),"CJV")</f>
        <v>CJV</v>
      </c>
      <c r="S1682" s="40" t="str">
        <f>IF(Tabla2[[#This Row],[EMPRESA]]=Tabla2[[#This Row],[CONTRATISTA PRNCIPAL]],"Principal","Secundaria")</f>
        <v>Principal</v>
      </c>
      <c r="T1682" s="42">
        <f>IFERROR(1/COUNTIF(Tabla2[CONTRATISTA PRNCIPAL],Tabla2[[#This Row],[CONTRATISTA PRNCIPAL]]),0)</f>
        <v>0.00641025641025641</v>
      </c>
      <c r="U1682" s="43">
        <f>IF(((TODAY()-Tabla2[[#This Row],[FECHA NACIMIENTO]])/365)&lt;18,"Corregir", IF(((TODAY()-Tabla2[[#This Row],[FECHA NACIMIENTO]])/365)&gt;80, "Corregir",ROUNDDOWN(((TODAY()-Tabla2[[#This Row],[FECHA NACIMIENTO]])/365),0)))</f>
        <v>50</v>
      </c>
      <c r="V16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82" s="44" t="str">
        <f>+IF(Tabla2[[#This Row],[Edad]]="Corregir","Corregir","Ok")</f>
        <v>Ok</v>
      </c>
      <c r="X1682" s="42" t="str">
        <f>+IFERROR(VLOOKUP(Tabla2[[#This Row],[DISTRITO SEGÚN DNI]],Hoja1!$A$2:$B$32,2,FALSE),"No")</f>
        <v>No</v>
      </c>
      <c r="Y1682" s="42" t="str">
        <f>IF(OR(LOWER(Tabla2[[#This Row],[GENERO]])="masculino", LOWER(Tabla2[[#This Row],[GENERO]])="femenino"),"OK","Corregir")</f>
        <v>OK</v>
      </c>
      <c r="Z1682" s="42" t="str">
        <f>+IF(Tabla2[[#This Row],[Nro. DNI / CE]]="","Corregir",IF(LEN(Tabla2[[#This Row],[Nro. DNI / CE]])&gt;=8,"OK","Corregir"))</f>
        <v>OK</v>
      </c>
      <c r="AA1682" s="42">
        <f>COUNTIF(Tabla2[APELLIDOS Y NOMBRES],Tabla2[[#This Row],[APELLIDOS Y NOMBRES]])</f>
        <v>1</v>
      </c>
      <c r="AB1682" s="42">
        <f>IF(Tabla2[[#This Row],[Trabajador]]&gt;1,1/Tabla2[[#This Row],[Trabajador]],Tabla2[[#This Row],[Trabajador]])</f>
        <v>1</v>
      </c>
      <c r="AC1682" t="str">
        <f>+IFERROR(IF(Tabla2[[#This Row],[FECHA CESE/BAJA]]="","No Aplica",IF(AND(MONTH(Tabla2[[#This Row],[FECHA CESE/BAJA]])=MONTH(TODAY()-30),YEAR(Tabla2[[#This Row],[FECHA CESE/BAJA]])=YEAR(TODAY())),MONTH(TODAY()-30)&amp;"-"&amp;YEAR(TODAY()),"Borrar")),"No aplica")</f>
        <v>No Aplica</v>
      </c>
      <c r="AD1682" t="str">
        <f>+IFERROR(IF(Tabla2[[#This Row],[FECHA INICIO DE LABORES EN OBRA]]="","No Aplica",IF(AND(MONTH(Tabla2[[#This Row],[FECHA INICIO DE LABORES EN OBRA]])=MONTH(TODAY()-30),YEAR(Tabla2[[#This Row],[FECHA INICIO DE LABORES EN OBRA]])=YEAR(TODAY())),MONTH(TODAY()-30)&amp;"-"&amp;YEAR(TODAY()),"No Aplica")),"No Aplica")</f>
        <v>No Aplica</v>
      </c>
    </row>
    <row r="1683" spans="1:30" x14ac:dyDescent="0.25">
      <c r="A1683" s="13" t="s">
        <v>6819</v>
      </c>
      <c r="B1683" s="15" t="s">
        <v>6820</v>
      </c>
      <c r="C1683" s="15" t="s">
        <v>6820</v>
      </c>
      <c r="D1683" s="15" t="s">
        <v>845</v>
      </c>
      <c r="E1683" s="15" t="s">
        <v>846</v>
      </c>
      <c r="F1683" s="39">
        <v>34631</v>
      </c>
      <c r="G1683" s="15">
        <v>2</v>
      </c>
      <c r="H1683" s="15" t="s">
        <v>2746</v>
      </c>
      <c r="I1683" s="15" t="s">
        <v>6823</v>
      </c>
      <c r="J1683" s="15" t="s">
        <v>7032</v>
      </c>
      <c r="K1683" s="15" t="s">
        <v>35</v>
      </c>
      <c r="L1683" s="40" t="s">
        <v>6</v>
      </c>
      <c r="M1683" s="39"/>
      <c r="N1683" s="41" t="s">
        <v>2098</v>
      </c>
      <c r="O1683" s="39">
        <v>44713</v>
      </c>
      <c r="P1683" s="40">
        <v>1</v>
      </c>
      <c r="Q1683" s="40">
        <v>4</v>
      </c>
      <c r="R1683" s="40" t="str">
        <f>IFERROR(VLOOKUP(Tabla2[[#This Row],[CONTRATISTA PRNCIPAL]],Hoja1!$L$5:$M$9,2,FALSE),"CJV")</f>
        <v>CJV</v>
      </c>
      <c r="S1683" s="40" t="str">
        <f>IF(Tabla2[[#This Row],[EMPRESA]]=Tabla2[[#This Row],[CONTRATISTA PRNCIPAL]],"Principal","Secundaria")</f>
        <v>Principal</v>
      </c>
      <c r="T1683" s="42">
        <f>IFERROR(1/COUNTIF(Tabla2[CONTRATISTA PRNCIPAL],Tabla2[[#This Row],[CONTRATISTA PRNCIPAL]]),0)</f>
        <v>0.00641025641025641</v>
      </c>
      <c r="U1683" s="43">
        <f>IF(((TODAY()-Tabla2[[#This Row],[FECHA NACIMIENTO]])/365)&lt;18,"Corregir", IF(((TODAY()-Tabla2[[#This Row],[FECHA NACIMIENTO]])/365)&gt;80, "Corregir",ROUNDDOWN(((TODAY()-Tabla2[[#This Row],[FECHA NACIMIENTO]])/365),0)))</f>
        <v>28</v>
      </c>
      <c r="V16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83" s="44" t="str">
        <f>+IF(Tabla2[[#This Row],[Edad]]="Corregir","Corregir","Ok")</f>
        <v>Ok</v>
      </c>
      <c r="X1683" s="42" t="str">
        <f>+IFERROR(VLOOKUP(Tabla2[[#This Row],[DISTRITO SEGÚN DNI]],Hoja1!$A$2:$B$32,2,FALSE),"No")</f>
        <v>SAN LUIS </v>
      </c>
      <c r="Y1683" s="42" t="str">
        <f>IF(OR(LOWER(Tabla2[[#This Row],[GENERO]])="masculino", LOWER(Tabla2[[#This Row],[GENERO]])="femenino"),"OK","Corregir")</f>
        <v>OK</v>
      </c>
      <c r="Z1683" s="42" t="str">
        <f>+IF(Tabla2[[#This Row],[Nro. DNI / CE]]="","Corregir",IF(LEN(Tabla2[[#This Row],[Nro. DNI / CE]])&gt;=8,"OK","Corregir"))</f>
        <v>OK</v>
      </c>
      <c r="AA1683" s="42">
        <f>COUNTIF(Tabla2[APELLIDOS Y NOMBRES],Tabla2[[#This Row],[APELLIDOS Y NOMBRES]])</f>
        <v>1</v>
      </c>
      <c r="AB1683" s="42">
        <f>IF(Tabla2[[#This Row],[Trabajador]]&gt;1,1/Tabla2[[#This Row],[Trabajador]],Tabla2[[#This Row],[Trabajador]])</f>
        <v>1</v>
      </c>
      <c r="AC1683" t="str">
        <f>+IFERROR(IF(Tabla2[[#This Row],[FECHA CESE/BAJA]]="","No Aplica",IF(AND(MONTH(Tabla2[[#This Row],[FECHA CESE/BAJA]])=MONTH(TODAY()-30),YEAR(Tabla2[[#This Row],[FECHA CESE/BAJA]])=YEAR(TODAY())),MONTH(TODAY()-30)&amp;"-"&amp;YEAR(TODAY()),"Borrar")),"No aplica")</f>
        <v>No Aplica</v>
      </c>
      <c r="AD1683" t="str">
        <f>+IFERROR(IF(Tabla2[[#This Row],[FECHA INICIO DE LABORES EN OBRA]]="","No Aplica",IF(AND(MONTH(Tabla2[[#This Row],[FECHA INICIO DE LABORES EN OBRA]])=MONTH(TODAY()-30),YEAR(Tabla2[[#This Row],[FECHA INICIO DE LABORES EN OBRA]])=YEAR(TODAY())),MONTH(TODAY()-30)&amp;"-"&amp;YEAR(TODAY()),"No Aplica")),"No Aplica")</f>
        <v>No Aplica</v>
      </c>
    </row>
    <row r="1684" spans="1:30" x14ac:dyDescent="0.25">
      <c r="A1684" s="13" t="s">
        <v>6819</v>
      </c>
      <c r="B1684" s="15" t="s">
        <v>6820</v>
      </c>
      <c r="C1684" s="15" t="s">
        <v>6820</v>
      </c>
      <c r="D1684" s="15" t="s">
        <v>471</v>
      </c>
      <c r="E1684" s="15" t="s">
        <v>472</v>
      </c>
      <c r="F1684" s="39">
        <v>28992</v>
      </c>
      <c r="G1684" s="15">
        <v>2</v>
      </c>
      <c r="H1684" s="15" t="s">
        <v>2751</v>
      </c>
      <c r="I1684" s="15" t="s">
        <v>6823</v>
      </c>
      <c r="J1684" s="15" t="s">
        <v>7033</v>
      </c>
      <c r="K1684" s="15" t="s">
        <v>2030</v>
      </c>
      <c r="L1684" s="40" t="s">
        <v>6</v>
      </c>
      <c r="M1684" s="39"/>
      <c r="N1684" s="41" t="s">
        <v>2098</v>
      </c>
      <c r="O1684" s="39">
        <v>44943</v>
      </c>
      <c r="P1684" s="40">
        <v>1</v>
      </c>
      <c r="Q1684" s="40">
        <v>4</v>
      </c>
      <c r="R1684" s="40" t="str">
        <f>IFERROR(VLOOKUP(Tabla2[[#This Row],[CONTRATISTA PRNCIPAL]],Hoja1!$L$5:$M$9,2,FALSE),"CJV")</f>
        <v>CJV</v>
      </c>
      <c r="S1684" s="40" t="str">
        <f>IF(Tabla2[[#This Row],[EMPRESA]]=Tabla2[[#This Row],[CONTRATISTA PRNCIPAL]],"Principal","Secundaria")</f>
        <v>Principal</v>
      </c>
      <c r="T1684" s="42">
        <f>IFERROR(1/COUNTIF(Tabla2[CONTRATISTA PRNCIPAL],Tabla2[[#This Row],[CONTRATISTA PRNCIPAL]]),0)</f>
        <v>0.00641025641025641</v>
      </c>
      <c r="U1684" s="43">
        <f>IF(((TODAY()-Tabla2[[#This Row],[FECHA NACIMIENTO]])/365)&lt;18,"Corregir", IF(((TODAY()-Tabla2[[#This Row],[FECHA NACIMIENTO]])/365)&gt;80, "Corregir",ROUNDDOWN(((TODAY()-Tabla2[[#This Row],[FECHA NACIMIENTO]])/365),0)))</f>
        <v>44</v>
      </c>
      <c r="V16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84" s="44" t="str">
        <f>+IF(Tabla2[[#This Row],[Edad]]="Corregir","Corregir","Ok")</f>
        <v>Ok</v>
      </c>
      <c r="X1684" s="42" t="str">
        <f>+IFERROR(VLOOKUP(Tabla2[[#This Row],[DISTRITO SEGÚN DNI]],Hoja1!$A$2:$B$32,2,FALSE),"No")</f>
        <v>CALLAO</v>
      </c>
      <c r="Y1684" s="42" t="str">
        <f>IF(OR(LOWER(Tabla2[[#This Row],[GENERO]])="masculino", LOWER(Tabla2[[#This Row],[GENERO]])="femenino"),"OK","Corregir")</f>
        <v>OK</v>
      </c>
      <c r="Z1684" s="42" t="str">
        <f>+IF(Tabla2[[#This Row],[Nro. DNI / CE]]="","Corregir",IF(LEN(Tabla2[[#This Row],[Nro. DNI / CE]])&gt;=8,"OK","Corregir"))</f>
        <v>OK</v>
      </c>
      <c r="AA1684" s="42">
        <f>COUNTIF(Tabla2[APELLIDOS Y NOMBRES],Tabla2[[#This Row],[APELLIDOS Y NOMBRES]])</f>
        <v>1</v>
      </c>
      <c r="AB1684" s="42">
        <f>IF(Tabla2[[#This Row],[Trabajador]]&gt;1,1/Tabla2[[#This Row],[Trabajador]],Tabla2[[#This Row],[Trabajador]])</f>
        <v>1</v>
      </c>
      <c r="AC1684" t="str">
        <f>+IFERROR(IF(Tabla2[[#This Row],[FECHA CESE/BAJA]]="","No Aplica",IF(AND(MONTH(Tabla2[[#This Row],[FECHA CESE/BAJA]])=MONTH(TODAY()-30),YEAR(Tabla2[[#This Row],[FECHA CESE/BAJA]])=YEAR(TODAY())),MONTH(TODAY()-30)&amp;"-"&amp;YEAR(TODAY()),"Borrar")),"No aplica")</f>
        <v>No Aplica</v>
      </c>
      <c r="AD1684" t="str">
        <f>+IFERROR(IF(Tabla2[[#This Row],[FECHA INICIO DE LABORES EN OBRA]]="","No Aplica",IF(AND(MONTH(Tabla2[[#This Row],[FECHA INICIO DE LABORES EN OBRA]])=MONTH(TODAY()-30),YEAR(Tabla2[[#This Row],[FECHA INICIO DE LABORES EN OBRA]])=YEAR(TODAY())),MONTH(TODAY()-30)&amp;"-"&amp;YEAR(TODAY()),"No Aplica")),"No Aplica")</f>
        <v>No Aplica</v>
      </c>
    </row>
    <row r="1685" spans="1:30" x14ac:dyDescent="0.25">
      <c r="A1685" s="13" t="s">
        <v>6819</v>
      </c>
      <c r="B1685" s="15" t="s">
        <v>6820</v>
      </c>
      <c r="C1685" s="15" t="s">
        <v>6820</v>
      </c>
      <c r="D1685" s="15" t="s">
        <v>7034</v>
      </c>
      <c r="E1685" s="15" t="s">
        <v>7035</v>
      </c>
      <c r="F1685" s="39">
        <v>28767</v>
      </c>
      <c r="G1685" s="15">
        <v>2</v>
      </c>
      <c r="H1685" s="15" t="s">
        <v>7036</v>
      </c>
      <c r="I1685" s="15" t="s">
        <v>6848</v>
      </c>
      <c r="J1685" s="15" t="s">
        <v>7037</v>
      </c>
      <c r="K1685" s="15" t="s">
        <v>2182</v>
      </c>
      <c r="L1685" s="40" t="s">
        <v>6</v>
      </c>
      <c r="M1685" s="39"/>
      <c r="N1685" s="41" t="s">
        <v>2098</v>
      </c>
      <c r="O1685" s="39">
        <v>44139</v>
      </c>
      <c r="P1685" s="40">
        <v>1</v>
      </c>
      <c r="Q1685" s="40">
        <v>4</v>
      </c>
      <c r="R1685" s="40" t="str">
        <f>IFERROR(VLOOKUP(Tabla2[[#This Row],[CONTRATISTA PRNCIPAL]],Hoja1!$L$5:$M$9,2,FALSE),"CJV")</f>
        <v>CJV</v>
      </c>
      <c r="S1685" s="40" t="str">
        <f>IF(Tabla2[[#This Row],[EMPRESA]]=Tabla2[[#This Row],[CONTRATISTA PRNCIPAL]],"Principal","Secundaria")</f>
        <v>Principal</v>
      </c>
      <c r="T1685" s="42">
        <f>IFERROR(1/COUNTIF(Tabla2[CONTRATISTA PRNCIPAL],Tabla2[[#This Row],[CONTRATISTA PRNCIPAL]]),0)</f>
        <v>0.00641025641025641</v>
      </c>
      <c r="U1685" s="43">
        <f>IF(((TODAY()-Tabla2[[#This Row],[FECHA NACIMIENTO]])/365)&lt;18,"Corregir", IF(((TODAY()-Tabla2[[#This Row],[FECHA NACIMIENTO]])/365)&gt;80, "Corregir",ROUNDDOWN(((TODAY()-Tabla2[[#This Row],[FECHA NACIMIENTO]])/365),0)))</f>
        <v>45</v>
      </c>
      <c r="V16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85" s="44" t="str">
        <f>+IF(Tabla2[[#This Row],[Edad]]="Corregir","Corregir","Ok")</f>
        <v>Ok</v>
      </c>
      <c r="X1685" s="42" t="str">
        <f>+IFERROR(VLOOKUP(Tabla2[[#This Row],[DISTRITO SEGÚN DNI]],Hoja1!$A$2:$B$32,2,FALSE),"No")</f>
        <v>No</v>
      </c>
      <c r="Y1685" s="42" t="str">
        <f>IF(OR(LOWER(Tabla2[[#This Row],[GENERO]])="masculino", LOWER(Tabla2[[#This Row],[GENERO]])="femenino"),"OK","Corregir")</f>
        <v>OK</v>
      </c>
      <c r="Z1685" s="42" t="str">
        <f>+IF(Tabla2[[#This Row],[Nro. DNI / CE]]="","Corregir",IF(LEN(Tabla2[[#This Row],[Nro. DNI / CE]])&gt;=8,"OK","Corregir"))</f>
        <v>OK</v>
      </c>
      <c r="AA1685" s="42">
        <f>COUNTIF(Tabla2[APELLIDOS Y NOMBRES],Tabla2[[#This Row],[APELLIDOS Y NOMBRES]])</f>
        <v>1</v>
      </c>
      <c r="AB1685" s="42">
        <f>IF(Tabla2[[#This Row],[Trabajador]]&gt;1,1/Tabla2[[#This Row],[Trabajador]],Tabla2[[#This Row],[Trabajador]])</f>
        <v>1</v>
      </c>
      <c r="AC1685" t="str">
        <f>+IFERROR(IF(Tabla2[[#This Row],[FECHA CESE/BAJA]]="","No Aplica",IF(AND(MONTH(Tabla2[[#This Row],[FECHA CESE/BAJA]])=MONTH(TODAY()-30),YEAR(Tabla2[[#This Row],[FECHA CESE/BAJA]])=YEAR(TODAY())),MONTH(TODAY()-30)&amp;"-"&amp;YEAR(TODAY()),"Borrar")),"No aplica")</f>
        <v>No Aplica</v>
      </c>
      <c r="AD1685" t="str">
        <f>+IFERROR(IF(Tabla2[[#This Row],[FECHA INICIO DE LABORES EN OBRA]]="","No Aplica",IF(AND(MONTH(Tabla2[[#This Row],[FECHA INICIO DE LABORES EN OBRA]])=MONTH(TODAY()-30),YEAR(Tabla2[[#This Row],[FECHA INICIO DE LABORES EN OBRA]])=YEAR(TODAY())),MONTH(TODAY()-30)&amp;"-"&amp;YEAR(TODAY()),"No Aplica")),"No Aplica")</f>
        <v>No Aplica</v>
      </c>
    </row>
    <row r="1686" spans="1:30" x14ac:dyDescent="0.25">
      <c r="A1686" s="13" t="s">
        <v>6819</v>
      </c>
      <c r="B1686" s="15" t="s">
        <v>6820</v>
      </c>
      <c r="C1686" s="15" t="s">
        <v>6820</v>
      </c>
      <c r="D1686" s="15" t="s">
        <v>7038</v>
      </c>
      <c r="E1686" s="15" t="s">
        <v>7039</v>
      </c>
      <c r="F1686" s="39">
        <v>29979</v>
      </c>
      <c r="G1686" s="15">
        <v>2</v>
      </c>
      <c r="H1686" s="15" t="s">
        <v>3969</v>
      </c>
      <c r="I1686" s="15" t="s">
        <v>6823</v>
      </c>
      <c r="J1686" s="15" t="s">
        <v>7040</v>
      </c>
      <c r="K1686" s="15" t="s">
        <v>7041</v>
      </c>
      <c r="L1686" s="40" t="s">
        <v>6</v>
      </c>
      <c r="M1686" s="39"/>
      <c r="N1686" s="41" t="s">
        <v>2098</v>
      </c>
      <c r="O1686" s="39">
        <v>44949</v>
      </c>
      <c r="P1686" s="40">
        <v>1</v>
      </c>
      <c r="Q1686" s="40">
        <v>4</v>
      </c>
      <c r="R1686" s="40" t="str">
        <f>IFERROR(VLOOKUP(Tabla2[[#This Row],[CONTRATISTA PRNCIPAL]],Hoja1!$L$5:$M$9,2,FALSE),"CJV")</f>
        <v>CJV</v>
      </c>
      <c r="S1686" s="40" t="str">
        <f>IF(Tabla2[[#This Row],[EMPRESA]]=Tabla2[[#This Row],[CONTRATISTA PRNCIPAL]],"Principal","Secundaria")</f>
        <v>Principal</v>
      </c>
      <c r="T1686" s="42">
        <f>IFERROR(1/COUNTIF(Tabla2[CONTRATISTA PRNCIPAL],Tabla2[[#This Row],[CONTRATISTA PRNCIPAL]]),0)</f>
        <v>0.00641025641025641</v>
      </c>
      <c r="U1686" s="43">
        <f>IF(((TODAY()-Tabla2[[#This Row],[FECHA NACIMIENTO]])/365)&lt;18,"Corregir", IF(((TODAY()-Tabla2[[#This Row],[FECHA NACIMIENTO]])/365)&gt;80, "Corregir",ROUNDDOWN(((TODAY()-Tabla2[[#This Row],[FECHA NACIMIENTO]])/365),0)))</f>
        <v>41</v>
      </c>
      <c r="V16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86" s="44" t="str">
        <f>+IF(Tabla2[[#This Row],[Edad]]="Corregir","Corregir","Ok")</f>
        <v>Ok</v>
      </c>
      <c r="X1686" s="42" t="str">
        <f>+IFERROR(VLOOKUP(Tabla2[[#This Row],[DISTRITO SEGÚN DNI]],Hoja1!$A$2:$B$32,2,FALSE),"No")</f>
        <v>No</v>
      </c>
      <c r="Y1686" s="42" t="str">
        <f>IF(OR(LOWER(Tabla2[[#This Row],[GENERO]])="masculino", LOWER(Tabla2[[#This Row],[GENERO]])="femenino"),"OK","Corregir")</f>
        <v>OK</v>
      </c>
      <c r="Z1686" s="42" t="str">
        <f>+IF(Tabla2[[#This Row],[Nro. DNI / CE]]="","Corregir",IF(LEN(Tabla2[[#This Row],[Nro. DNI / CE]])&gt;=8,"OK","Corregir"))</f>
        <v>OK</v>
      </c>
      <c r="AA1686" s="42">
        <f>COUNTIF(Tabla2[APELLIDOS Y NOMBRES],Tabla2[[#This Row],[APELLIDOS Y NOMBRES]])</f>
        <v>1</v>
      </c>
      <c r="AB1686" s="42">
        <f>IF(Tabla2[[#This Row],[Trabajador]]&gt;1,1/Tabla2[[#This Row],[Trabajador]],Tabla2[[#This Row],[Trabajador]])</f>
        <v>1</v>
      </c>
      <c r="AC1686" t="str">
        <f>+IFERROR(IF(Tabla2[[#This Row],[FECHA CESE/BAJA]]="","No Aplica",IF(AND(MONTH(Tabla2[[#This Row],[FECHA CESE/BAJA]])=MONTH(TODAY()-30),YEAR(Tabla2[[#This Row],[FECHA CESE/BAJA]])=YEAR(TODAY())),MONTH(TODAY()-30)&amp;"-"&amp;YEAR(TODAY()),"Borrar")),"No aplica")</f>
        <v>No Aplica</v>
      </c>
      <c r="AD1686" t="str">
        <f>+IFERROR(IF(Tabla2[[#This Row],[FECHA INICIO DE LABORES EN OBRA]]="","No Aplica",IF(AND(MONTH(Tabla2[[#This Row],[FECHA INICIO DE LABORES EN OBRA]])=MONTH(TODAY()-30),YEAR(Tabla2[[#This Row],[FECHA INICIO DE LABORES EN OBRA]])=YEAR(TODAY())),MONTH(TODAY()-30)&amp;"-"&amp;YEAR(TODAY()),"No Aplica")),"No Aplica")</f>
        <v>No Aplica</v>
      </c>
    </row>
    <row r="1687" spans="1:30" x14ac:dyDescent="0.25">
      <c r="A1687" s="13" t="s">
        <v>6819</v>
      </c>
      <c r="B1687" s="15" t="s">
        <v>6820</v>
      </c>
      <c r="C1687" s="15" t="s">
        <v>6820</v>
      </c>
      <c r="D1687" s="15" t="s">
        <v>7042</v>
      </c>
      <c r="E1687" s="15" t="s">
        <v>7043</v>
      </c>
      <c r="F1687" s="39">
        <v>35974</v>
      </c>
      <c r="G1687" s="15">
        <v>2</v>
      </c>
      <c r="H1687" s="15" t="s">
        <v>2749</v>
      </c>
      <c r="I1687" s="15" t="s">
        <v>6823</v>
      </c>
      <c r="J1687" s="15" t="s">
        <v>7044</v>
      </c>
      <c r="K1687" s="15" t="s">
        <v>2162</v>
      </c>
      <c r="L1687" s="40" t="s">
        <v>6</v>
      </c>
      <c r="M1687" s="39"/>
      <c r="N1687" s="41" t="s">
        <v>2098</v>
      </c>
      <c r="O1687" s="39">
        <v>44819</v>
      </c>
      <c r="P1687" s="40">
        <v>1</v>
      </c>
      <c r="Q1687" s="40">
        <v>4</v>
      </c>
      <c r="R1687" s="40" t="str">
        <f>IFERROR(VLOOKUP(Tabla2[[#This Row],[CONTRATISTA PRNCIPAL]],Hoja1!$L$5:$M$9,2,FALSE),"CJV")</f>
        <v>CJV</v>
      </c>
      <c r="S1687" s="40" t="str">
        <f>IF(Tabla2[[#This Row],[EMPRESA]]=Tabla2[[#This Row],[CONTRATISTA PRNCIPAL]],"Principal","Secundaria")</f>
        <v>Principal</v>
      </c>
      <c r="T1687" s="42">
        <f>IFERROR(1/COUNTIF(Tabla2[CONTRATISTA PRNCIPAL],Tabla2[[#This Row],[CONTRATISTA PRNCIPAL]]),0)</f>
        <v>0.00641025641025641</v>
      </c>
      <c r="U1687" s="43">
        <f>IF(((TODAY()-Tabla2[[#This Row],[FECHA NACIMIENTO]])/365)&lt;18,"Corregir", IF(((TODAY()-Tabla2[[#This Row],[FECHA NACIMIENTO]])/365)&gt;80, "Corregir",ROUNDDOWN(((TODAY()-Tabla2[[#This Row],[FECHA NACIMIENTO]])/365),0)))</f>
        <v>25</v>
      </c>
      <c r="V16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87" s="44" t="str">
        <f>+IF(Tabla2[[#This Row],[Edad]]="Corregir","Corregir","Ok")</f>
        <v>Ok</v>
      </c>
      <c r="X1687" s="42" t="str">
        <f>+IFERROR(VLOOKUP(Tabla2[[#This Row],[DISTRITO SEGÚN DNI]],Hoja1!$A$2:$B$32,2,FALSE),"No")</f>
        <v>No</v>
      </c>
      <c r="Y1687" s="42" t="str">
        <f>IF(OR(LOWER(Tabla2[[#This Row],[GENERO]])="masculino", LOWER(Tabla2[[#This Row],[GENERO]])="femenino"),"OK","Corregir")</f>
        <v>OK</v>
      </c>
      <c r="Z1687" s="42" t="str">
        <f>+IF(Tabla2[[#This Row],[Nro. DNI / CE]]="","Corregir",IF(LEN(Tabla2[[#This Row],[Nro. DNI / CE]])&gt;=8,"OK","Corregir"))</f>
        <v>OK</v>
      </c>
      <c r="AA1687" s="42">
        <f>COUNTIF(Tabla2[APELLIDOS Y NOMBRES],Tabla2[[#This Row],[APELLIDOS Y NOMBRES]])</f>
        <v>1</v>
      </c>
      <c r="AB1687" s="42">
        <f>IF(Tabla2[[#This Row],[Trabajador]]&gt;1,1/Tabla2[[#This Row],[Trabajador]],Tabla2[[#This Row],[Trabajador]])</f>
        <v>1</v>
      </c>
      <c r="AC1687" t="str">
        <f>+IFERROR(IF(Tabla2[[#This Row],[FECHA CESE/BAJA]]="","No Aplica",IF(AND(MONTH(Tabla2[[#This Row],[FECHA CESE/BAJA]])=MONTH(TODAY()-30),YEAR(Tabla2[[#This Row],[FECHA CESE/BAJA]])=YEAR(TODAY())),MONTH(TODAY()-30)&amp;"-"&amp;YEAR(TODAY()),"Borrar")),"No aplica")</f>
        <v>No Aplica</v>
      </c>
      <c r="AD1687" t="str">
        <f>+IFERROR(IF(Tabla2[[#This Row],[FECHA INICIO DE LABORES EN OBRA]]="","No Aplica",IF(AND(MONTH(Tabla2[[#This Row],[FECHA INICIO DE LABORES EN OBRA]])=MONTH(TODAY()-30),YEAR(Tabla2[[#This Row],[FECHA INICIO DE LABORES EN OBRA]])=YEAR(TODAY())),MONTH(TODAY()-30)&amp;"-"&amp;YEAR(TODAY()),"No Aplica")),"No Aplica")</f>
        <v>No Aplica</v>
      </c>
    </row>
    <row r="1688" spans="1:30" x14ac:dyDescent="0.25">
      <c r="A1688" s="13" t="s">
        <v>6819</v>
      </c>
      <c r="B1688" s="15" t="s">
        <v>6820</v>
      </c>
      <c r="C1688" s="15" t="s">
        <v>6820</v>
      </c>
      <c r="D1688" s="15">
        <v>48437297</v>
      </c>
      <c r="E1688" s="15" t="s">
        <v>7045</v>
      </c>
      <c r="F1688" s="39">
        <v>34553</v>
      </c>
      <c r="G1688" s="15">
        <v>2</v>
      </c>
      <c r="H1688" s="15" t="s">
        <v>3969</v>
      </c>
      <c r="I1688" s="15" t="s">
        <v>6848</v>
      </c>
      <c r="J1688" s="15" t="s">
        <v>7046</v>
      </c>
      <c r="K1688" s="15" t="s">
        <v>2190</v>
      </c>
      <c r="L1688" s="40" t="s">
        <v>6</v>
      </c>
      <c r="M1688" s="39"/>
      <c r="N1688" s="41" t="s">
        <v>2098</v>
      </c>
      <c r="O1688" s="39">
        <v>43843</v>
      </c>
      <c r="P1688" s="40">
        <v>1</v>
      </c>
      <c r="Q1688" s="40">
        <v>4</v>
      </c>
      <c r="R1688" s="40" t="str">
        <f>IFERROR(VLOOKUP(Tabla2[[#This Row],[CONTRATISTA PRNCIPAL]],Hoja1!$L$5:$M$9,2,FALSE),"CJV")</f>
        <v>CJV</v>
      </c>
      <c r="S1688" s="40" t="str">
        <f>IF(Tabla2[[#This Row],[EMPRESA]]=Tabla2[[#This Row],[CONTRATISTA PRNCIPAL]],"Principal","Secundaria")</f>
        <v>Principal</v>
      </c>
      <c r="T1688" s="42">
        <f>IFERROR(1/COUNTIF(Tabla2[CONTRATISTA PRNCIPAL],Tabla2[[#This Row],[CONTRATISTA PRNCIPAL]]),0)</f>
        <v>0.00641025641025641</v>
      </c>
      <c r="U1688" s="43">
        <f>IF(((TODAY()-Tabla2[[#This Row],[FECHA NACIMIENTO]])/365)&lt;18,"Corregir", IF(((TODAY()-Tabla2[[#This Row],[FECHA NACIMIENTO]])/365)&gt;80, "Corregir",ROUNDDOWN(((TODAY()-Tabla2[[#This Row],[FECHA NACIMIENTO]])/365),0)))</f>
        <v>29</v>
      </c>
      <c r="V16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88" s="44" t="str">
        <f>+IF(Tabla2[[#This Row],[Edad]]="Corregir","Corregir","Ok")</f>
        <v>Ok</v>
      </c>
      <c r="X1688" s="42" t="str">
        <f>+IFERROR(VLOOKUP(Tabla2[[#This Row],[DISTRITO SEGÚN DNI]],Hoja1!$A$2:$B$32,2,FALSE),"No")</f>
        <v>No</v>
      </c>
      <c r="Y1688" s="42" t="str">
        <f>IF(OR(LOWER(Tabla2[[#This Row],[GENERO]])="masculino", LOWER(Tabla2[[#This Row],[GENERO]])="femenino"),"OK","Corregir")</f>
        <v>OK</v>
      </c>
      <c r="Z1688" s="42" t="str">
        <f>+IF(Tabla2[[#This Row],[Nro. DNI / CE]]="","Corregir",IF(LEN(Tabla2[[#This Row],[Nro. DNI / CE]])&gt;=8,"OK","Corregir"))</f>
        <v>OK</v>
      </c>
      <c r="AA1688" s="42">
        <f>COUNTIF(Tabla2[APELLIDOS Y NOMBRES],Tabla2[[#This Row],[APELLIDOS Y NOMBRES]])</f>
        <v>1</v>
      </c>
      <c r="AB1688" s="42">
        <f>IF(Tabla2[[#This Row],[Trabajador]]&gt;1,1/Tabla2[[#This Row],[Trabajador]],Tabla2[[#This Row],[Trabajador]])</f>
        <v>1</v>
      </c>
      <c r="AC1688" t="str">
        <f>+IFERROR(IF(Tabla2[[#This Row],[FECHA CESE/BAJA]]="","No Aplica",IF(AND(MONTH(Tabla2[[#This Row],[FECHA CESE/BAJA]])=MONTH(TODAY()-30),YEAR(Tabla2[[#This Row],[FECHA CESE/BAJA]])=YEAR(TODAY())),MONTH(TODAY()-30)&amp;"-"&amp;YEAR(TODAY()),"Borrar")),"No aplica")</f>
        <v>No Aplica</v>
      </c>
      <c r="AD1688" t="str">
        <f>+IFERROR(IF(Tabla2[[#This Row],[FECHA INICIO DE LABORES EN OBRA]]="","No Aplica",IF(AND(MONTH(Tabla2[[#This Row],[FECHA INICIO DE LABORES EN OBRA]])=MONTH(TODAY()-30),YEAR(Tabla2[[#This Row],[FECHA INICIO DE LABORES EN OBRA]])=YEAR(TODAY())),MONTH(TODAY()-30)&amp;"-"&amp;YEAR(TODAY()),"No Aplica")),"No Aplica")</f>
        <v>No Aplica</v>
      </c>
    </row>
    <row r="1689" spans="1:30" x14ac:dyDescent="0.25">
      <c r="A1689" s="13" t="s">
        <v>6819</v>
      </c>
      <c r="B1689" s="15" t="s">
        <v>6820</v>
      </c>
      <c r="C1689" s="15" t="s">
        <v>6820</v>
      </c>
      <c r="D1689" s="15" t="s">
        <v>7047</v>
      </c>
      <c r="E1689" s="15" t="s">
        <v>7048</v>
      </c>
      <c r="F1689" s="39">
        <v>30455</v>
      </c>
      <c r="G1689" s="15">
        <v>2</v>
      </c>
      <c r="H1689" s="15" t="s">
        <v>4484</v>
      </c>
      <c r="I1689" s="15" t="s">
        <v>6823</v>
      </c>
      <c r="J1689" s="15" t="s">
        <v>7049</v>
      </c>
      <c r="K1689" s="15" t="s">
        <v>2237</v>
      </c>
      <c r="L1689" s="40" t="s">
        <v>6</v>
      </c>
      <c r="M1689" s="39"/>
      <c r="N1689" s="41" t="s">
        <v>2098</v>
      </c>
      <c r="O1689" s="39">
        <v>45050</v>
      </c>
      <c r="P1689" s="40">
        <v>1</v>
      </c>
      <c r="Q1689" s="40">
        <v>4</v>
      </c>
      <c r="R1689" s="40" t="str">
        <f>IFERROR(VLOOKUP(Tabla2[[#This Row],[CONTRATISTA PRNCIPAL]],Hoja1!$L$5:$M$9,2,FALSE),"CJV")</f>
        <v>CJV</v>
      </c>
      <c r="S1689" s="40" t="str">
        <f>IF(Tabla2[[#This Row],[EMPRESA]]=Tabla2[[#This Row],[CONTRATISTA PRNCIPAL]],"Principal","Secundaria")</f>
        <v>Principal</v>
      </c>
      <c r="T1689" s="42">
        <f>IFERROR(1/COUNTIF(Tabla2[CONTRATISTA PRNCIPAL],Tabla2[[#This Row],[CONTRATISTA PRNCIPAL]]),0)</f>
        <v>0.00641025641025641</v>
      </c>
      <c r="U1689" s="43">
        <f>IF(((TODAY()-Tabla2[[#This Row],[FECHA NACIMIENTO]])/365)&lt;18,"Corregir", IF(((TODAY()-Tabla2[[#This Row],[FECHA NACIMIENTO]])/365)&gt;80, "Corregir",ROUNDDOWN(((TODAY()-Tabla2[[#This Row],[FECHA NACIMIENTO]])/365),0)))</f>
        <v>40</v>
      </c>
      <c r="V16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89" s="44" t="str">
        <f>+IF(Tabla2[[#This Row],[Edad]]="Corregir","Corregir","Ok")</f>
        <v>Ok</v>
      </c>
      <c r="X1689" s="42" t="str">
        <f>+IFERROR(VLOOKUP(Tabla2[[#This Row],[DISTRITO SEGÚN DNI]],Hoja1!$A$2:$B$32,2,FALSE),"No")</f>
        <v>No</v>
      </c>
      <c r="Y1689" s="42" t="str">
        <f>IF(OR(LOWER(Tabla2[[#This Row],[GENERO]])="masculino", LOWER(Tabla2[[#This Row],[GENERO]])="femenino"),"OK","Corregir")</f>
        <v>OK</v>
      </c>
      <c r="Z1689" s="42" t="str">
        <f>+IF(Tabla2[[#This Row],[Nro. DNI / CE]]="","Corregir",IF(LEN(Tabla2[[#This Row],[Nro. DNI / CE]])&gt;=8,"OK","Corregir"))</f>
        <v>OK</v>
      </c>
      <c r="AA1689" s="42">
        <f>COUNTIF(Tabla2[APELLIDOS Y NOMBRES],Tabla2[[#This Row],[APELLIDOS Y NOMBRES]])</f>
        <v>1</v>
      </c>
      <c r="AB1689" s="42">
        <f>IF(Tabla2[[#This Row],[Trabajador]]&gt;1,1/Tabla2[[#This Row],[Trabajador]],Tabla2[[#This Row],[Trabajador]])</f>
        <v>1</v>
      </c>
      <c r="AC1689" t="str">
        <f>+IFERROR(IF(Tabla2[[#This Row],[FECHA CESE/BAJA]]="","No Aplica",IF(AND(MONTH(Tabla2[[#This Row],[FECHA CESE/BAJA]])=MONTH(TODAY()-30),YEAR(Tabla2[[#This Row],[FECHA CESE/BAJA]])=YEAR(TODAY())),MONTH(TODAY()-30)&amp;"-"&amp;YEAR(TODAY()),"Borrar")),"No aplica")</f>
        <v>No Aplica</v>
      </c>
      <c r="AD1689" t="str">
        <f>+IFERROR(IF(Tabla2[[#This Row],[FECHA INICIO DE LABORES EN OBRA]]="","No Aplica",IF(AND(MONTH(Tabla2[[#This Row],[FECHA INICIO DE LABORES EN OBRA]])=MONTH(TODAY()-30),YEAR(Tabla2[[#This Row],[FECHA INICIO DE LABORES EN OBRA]])=YEAR(TODAY())),MONTH(TODAY()-30)&amp;"-"&amp;YEAR(TODAY()),"No Aplica")),"No Aplica")</f>
        <v>No Aplica</v>
      </c>
    </row>
    <row r="1690" spans="1:30" x14ac:dyDescent="0.25">
      <c r="A1690" s="13" t="s">
        <v>6819</v>
      </c>
      <c r="B1690" s="15" t="s">
        <v>6820</v>
      </c>
      <c r="C1690" s="15" t="s">
        <v>6820</v>
      </c>
      <c r="D1690" s="15" t="s">
        <v>7050</v>
      </c>
      <c r="E1690" s="15" t="s">
        <v>7051</v>
      </c>
      <c r="F1690" s="39">
        <v>31422</v>
      </c>
      <c r="G1690" s="15">
        <v>2</v>
      </c>
      <c r="H1690" s="15" t="s">
        <v>2746</v>
      </c>
      <c r="I1690" s="15" t="s">
        <v>6823</v>
      </c>
      <c r="J1690" s="15" t="s">
        <v>7052</v>
      </c>
      <c r="K1690" s="15" t="s">
        <v>7053</v>
      </c>
      <c r="L1690" s="40" t="s">
        <v>6</v>
      </c>
      <c r="M1690" s="39"/>
      <c r="N1690" s="41" t="s">
        <v>2098</v>
      </c>
      <c r="O1690" s="39">
        <v>45105</v>
      </c>
      <c r="P1690" s="40">
        <v>1</v>
      </c>
      <c r="Q1690" s="40">
        <v>4</v>
      </c>
      <c r="R1690" s="40" t="str">
        <f>IFERROR(VLOOKUP(Tabla2[[#This Row],[CONTRATISTA PRNCIPAL]],Hoja1!$L$5:$M$9,2,FALSE),"CJV")</f>
        <v>CJV</v>
      </c>
      <c r="S1690" s="40" t="str">
        <f>IF(Tabla2[[#This Row],[EMPRESA]]=Tabla2[[#This Row],[CONTRATISTA PRNCIPAL]],"Principal","Secundaria")</f>
        <v>Principal</v>
      </c>
      <c r="T1690" s="42">
        <f>IFERROR(1/COUNTIF(Tabla2[CONTRATISTA PRNCIPAL],Tabla2[[#This Row],[CONTRATISTA PRNCIPAL]]),0)</f>
        <v>0.00641025641025641</v>
      </c>
      <c r="U1690" s="43">
        <f>IF(((TODAY()-Tabla2[[#This Row],[FECHA NACIMIENTO]])/365)&lt;18,"Corregir", IF(((TODAY()-Tabla2[[#This Row],[FECHA NACIMIENTO]])/365)&gt;80, "Corregir",ROUNDDOWN(((TODAY()-Tabla2[[#This Row],[FECHA NACIMIENTO]])/365),0)))</f>
        <v>37</v>
      </c>
      <c r="V16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90" s="44" t="str">
        <f>+IF(Tabla2[[#This Row],[Edad]]="Corregir","Corregir","Ok")</f>
        <v>Ok</v>
      </c>
      <c r="X1690" s="42" t="str">
        <f>+IFERROR(VLOOKUP(Tabla2[[#This Row],[DISTRITO SEGÚN DNI]],Hoja1!$A$2:$B$32,2,FALSE),"No")</f>
        <v>No</v>
      </c>
      <c r="Y1690" s="42" t="str">
        <f>IF(OR(LOWER(Tabla2[[#This Row],[GENERO]])="masculino", LOWER(Tabla2[[#This Row],[GENERO]])="femenino"),"OK","Corregir")</f>
        <v>OK</v>
      </c>
      <c r="Z1690" s="42" t="str">
        <f>+IF(Tabla2[[#This Row],[Nro. DNI / CE]]="","Corregir",IF(LEN(Tabla2[[#This Row],[Nro. DNI / CE]])&gt;=8,"OK","Corregir"))</f>
        <v>OK</v>
      </c>
      <c r="AA1690" s="42">
        <f>COUNTIF(Tabla2[APELLIDOS Y NOMBRES],Tabla2[[#This Row],[APELLIDOS Y NOMBRES]])</f>
        <v>1</v>
      </c>
      <c r="AB1690" s="42">
        <f>IF(Tabla2[[#This Row],[Trabajador]]&gt;1,1/Tabla2[[#This Row],[Trabajador]],Tabla2[[#This Row],[Trabajador]])</f>
        <v>1</v>
      </c>
      <c r="AC1690" t="str">
        <f>+IFERROR(IF(Tabla2[[#This Row],[FECHA CESE/BAJA]]="","No Aplica",IF(AND(MONTH(Tabla2[[#This Row],[FECHA CESE/BAJA]])=MONTH(TODAY()-30),YEAR(Tabla2[[#This Row],[FECHA CESE/BAJA]])=YEAR(TODAY())),MONTH(TODAY()-30)&amp;"-"&amp;YEAR(TODAY()),"Borrar")),"No aplica")</f>
        <v>No Aplica</v>
      </c>
      <c r="AD1690" t="str">
        <f>+IFERROR(IF(Tabla2[[#This Row],[FECHA INICIO DE LABORES EN OBRA]]="","No Aplica",IF(AND(MONTH(Tabla2[[#This Row],[FECHA INICIO DE LABORES EN OBRA]])=MONTH(TODAY()-30),YEAR(Tabla2[[#This Row],[FECHA INICIO DE LABORES EN OBRA]])=YEAR(TODAY())),MONTH(TODAY()-30)&amp;"-"&amp;YEAR(TODAY()),"No Aplica")),"No Aplica")</f>
        <v>No Aplica</v>
      </c>
    </row>
    <row r="1691" spans="1:30" x14ac:dyDescent="0.25">
      <c r="A1691" s="13" t="s">
        <v>6819</v>
      </c>
      <c r="B1691" s="15" t="s">
        <v>6820</v>
      </c>
      <c r="C1691" s="15" t="s">
        <v>6820</v>
      </c>
      <c r="D1691" s="15" t="s">
        <v>7054</v>
      </c>
      <c r="E1691" s="15" t="s">
        <v>7055</v>
      </c>
      <c r="F1691" s="39">
        <v>26878</v>
      </c>
      <c r="G1691" s="15">
        <v>2</v>
      </c>
      <c r="H1691" s="15" t="s">
        <v>3129</v>
      </c>
      <c r="I1691" s="15" t="s">
        <v>6823</v>
      </c>
      <c r="J1691" s="15" t="s">
        <v>7056</v>
      </c>
      <c r="K1691" s="15" t="s">
        <v>2182</v>
      </c>
      <c r="L1691" s="40" t="s">
        <v>6</v>
      </c>
      <c r="M1691" s="39"/>
      <c r="N1691" s="41" t="s">
        <v>2098</v>
      </c>
      <c r="O1691" s="39">
        <v>44701</v>
      </c>
      <c r="P1691" s="40">
        <v>1</v>
      </c>
      <c r="Q1691" s="40">
        <v>4</v>
      </c>
      <c r="R1691" s="40" t="str">
        <f>IFERROR(VLOOKUP(Tabla2[[#This Row],[CONTRATISTA PRNCIPAL]],Hoja1!$L$5:$M$9,2,FALSE),"CJV")</f>
        <v>CJV</v>
      </c>
      <c r="S1691" s="40" t="str">
        <f>IF(Tabla2[[#This Row],[EMPRESA]]=Tabla2[[#This Row],[CONTRATISTA PRNCIPAL]],"Principal","Secundaria")</f>
        <v>Principal</v>
      </c>
      <c r="T1691" s="42">
        <f>IFERROR(1/COUNTIF(Tabla2[CONTRATISTA PRNCIPAL],Tabla2[[#This Row],[CONTRATISTA PRNCIPAL]]),0)</f>
        <v>0.00641025641025641</v>
      </c>
      <c r="U1691" s="43">
        <f>IF(((TODAY()-Tabla2[[#This Row],[FECHA NACIMIENTO]])/365)&lt;18,"Corregir", IF(((TODAY()-Tabla2[[#This Row],[FECHA NACIMIENTO]])/365)&gt;80, "Corregir",ROUNDDOWN(((TODAY()-Tabla2[[#This Row],[FECHA NACIMIENTO]])/365),0)))</f>
        <v>50</v>
      </c>
      <c r="V16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691" s="44" t="str">
        <f>+IF(Tabla2[[#This Row],[Edad]]="Corregir","Corregir","Ok")</f>
        <v>Ok</v>
      </c>
      <c r="X1691" s="42" t="str">
        <f>+IFERROR(VLOOKUP(Tabla2[[#This Row],[DISTRITO SEGÚN DNI]],Hoja1!$A$2:$B$32,2,FALSE),"No")</f>
        <v>No</v>
      </c>
      <c r="Y1691" s="42" t="str">
        <f>IF(OR(LOWER(Tabla2[[#This Row],[GENERO]])="masculino", LOWER(Tabla2[[#This Row],[GENERO]])="femenino"),"OK","Corregir")</f>
        <v>OK</v>
      </c>
      <c r="Z1691" s="42" t="str">
        <f>+IF(Tabla2[[#This Row],[Nro. DNI / CE]]="","Corregir",IF(LEN(Tabla2[[#This Row],[Nro. DNI / CE]])&gt;=8,"OK","Corregir"))</f>
        <v>OK</v>
      </c>
      <c r="AA1691" s="42">
        <f>COUNTIF(Tabla2[APELLIDOS Y NOMBRES],Tabla2[[#This Row],[APELLIDOS Y NOMBRES]])</f>
        <v>1</v>
      </c>
      <c r="AB1691" s="42">
        <f>IF(Tabla2[[#This Row],[Trabajador]]&gt;1,1/Tabla2[[#This Row],[Trabajador]],Tabla2[[#This Row],[Trabajador]])</f>
        <v>1</v>
      </c>
      <c r="AC1691" t="str">
        <f>+IFERROR(IF(Tabla2[[#This Row],[FECHA CESE/BAJA]]="","No Aplica",IF(AND(MONTH(Tabla2[[#This Row],[FECHA CESE/BAJA]])=MONTH(TODAY()-30),YEAR(Tabla2[[#This Row],[FECHA CESE/BAJA]])=YEAR(TODAY())),MONTH(TODAY()-30)&amp;"-"&amp;YEAR(TODAY()),"Borrar")),"No aplica")</f>
        <v>No Aplica</v>
      </c>
      <c r="AD1691" t="str">
        <f>+IFERROR(IF(Tabla2[[#This Row],[FECHA INICIO DE LABORES EN OBRA]]="","No Aplica",IF(AND(MONTH(Tabla2[[#This Row],[FECHA INICIO DE LABORES EN OBRA]])=MONTH(TODAY()-30),YEAR(Tabla2[[#This Row],[FECHA INICIO DE LABORES EN OBRA]])=YEAR(TODAY())),MONTH(TODAY()-30)&amp;"-"&amp;YEAR(TODAY()),"No Aplica")),"No Aplica")</f>
        <v>No Aplica</v>
      </c>
    </row>
    <row r="1692" spans="1:30" x14ac:dyDescent="0.25">
      <c r="A1692" s="13" t="s">
        <v>6819</v>
      </c>
      <c r="B1692" s="15" t="s">
        <v>6820</v>
      </c>
      <c r="C1692" s="15" t="s">
        <v>6820</v>
      </c>
      <c r="D1692" s="15" t="s">
        <v>538</v>
      </c>
      <c r="E1692" s="15" t="s">
        <v>539</v>
      </c>
      <c r="F1692" s="39">
        <v>30077</v>
      </c>
      <c r="G1692" s="15">
        <v>2</v>
      </c>
      <c r="H1692" s="15" t="s">
        <v>3803</v>
      </c>
      <c r="I1692" s="15" t="s">
        <v>6823</v>
      </c>
      <c r="J1692" s="15" t="s">
        <v>7057</v>
      </c>
      <c r="K1692" s="15" t="s">
        <v>35</v>
      </c>
      <c r="L1692" s="40" t="s">
        <v>6</v>
      </c>
      <c r="M1692" s="39"/>
      <c r="N1692" s="41" t="s">
        <v>2098</v>
      </c>
      <c r="O1692" s="39">
        <v>44706</v>
      </c>
      <c r="P1692" s="40">
        <v>1</v>
      </c>
      <c r="Q1692" s="40">
        <v>4</v>
      </c>
      <c r="R1692" s="40" t="str">
        <f>IFERROR(VLOOKUP(Tabla2[[#This Row],[CONTRATISTA PRNCIPAL]],Hoja1!$L$5:$M$9,2,FALSE),"CJV")</f>
        <v>CJV</v>
      </c>
      <c r="S1692" s="40" t="str">
        <f>IF(Tabla2[[#This Row],[EMPRESA]]=Tabla2[[#This Row],[CONTRATISTA PRNCIPAL]],"Principal","Secundaria")</f>
        <v>Principal</v>
      </c>
      <c r="T1692" s="42">
        <f>IFERROR(1/COUNTIF(Tabla2[CONTRATISTA PRNCIPAL],Tabla2[[#This Row],[CONTRATISTA PRNCIPAL]]),0)</f>
        <v>0.00641025641025641</v>
      </c>
      <c r="U1692" s="43">
        <f>IF(((TODAY()-Tabla2[[#This Row],[FECHA NACIMIENTO]])/365)&lt;18,"Corregir", IF(((TODAY()-Tabla2[[#This Row],[FECHA NACIMIENTO]])/365)&gt;80, "Corregir",ROUNDDOWN(((TODAY()-Tabla2[[#This Row],[FECHA NACIMIENTO]])/365),0)))</f>
        <v>41</v>
      </c>
      <c r="V16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92" s="44" t="str">
        <f>+IF(Tabla2[[#This Row],[Edad]]="Corregir","Corregir","Ok")</f>
        <v>Ok</v>
      </c>
      <c r="X1692" s="42" t="str">
        <f>+IFERROR(VLOOKUP(Tabla2[[#This Row],[DISTRITO SEGÚN DNI]],Hoja1!$A$2:$B$32,2,FALSE),"No")</f>
        <v>SAN LUIS </v>
      </c>
      <c r="Y1692" s="42" t="str">
        <f>IF(OR(LOWER(Tabla2[[#This Row],[GENERO]])="masculino", LOWER(Tabla2[[#This Row],[GENERO]])="femenino"),"OK","Corregir")</f>
        <v>OK</v>
      </c>
      <c r="Z1692" s="42" t="str">
        <f>+IF(Tabla2[[#This Row],[Nro. DNI / CE]]="","Corregir",IF(LEN(Tabla2[[#This Row],[Nro. DNI / CE]])&gt;=8,"OK","Corregir"))</f>
        <v>OK</v>
      </c>
      <c r="AA1692" s="42">
        <f>COUNTIF(Tabla2[APELLIDOS Y NOMBRES],Tabla2[[#This Row],[APELLIDOS Y NOMBRES]])</f>
        <v>1</v>
      </c>
      <c r="AB1692" s="42">
        <f>IF(Tabla2[[#This Row],[Trabajador]]&gt;1,1/Tabla2[[#This Row],[Trabajador]],Tabla2[[#This Row],[Trabajador]])</f>
        <v>1</v>
      </c>
      <c r="AC1692" t="str">
        <f>+IFERROR(IF(Tabla2[[#This Row],[FECHA CESE/BAJA]]="","No Aplica",IF(AND(MONTH(Tabla2[[#This Row],[FECHA CESE/BAJA]])=MONTH(TODAY()-30),YEAR(Tabla2[[#This Row],[FECHA CESE/BAJA]])=YEAR(TODAY())),MONTH(TODAY()-30)&amp;"-"&amp;YEAR(TODAY()),"Borrar")),"No aplica")</f>
        <v>No Aplica</v>
      </c>
      <c r="AD1692" t="str">
        <f>+IFERROR(IF(Tabla2[[#This Row],[FECHA INICIO DE LABORES EN OBRA]]="","No Aplica",IF(AND(MONTH(Tabla2[[#This Row],[FECHA INICIO DE LABORES EN OBRA]])=MONTH(TODAY()-30),YEAR(Tabla2[[#This Row],[FECHA INICIO DE LABORES EN OBRA]])=YEAR(TODAY())),MONTH(TODAY()-30)&amp;"-"&amp;YEAR(TODAY()),"No Aplica")),"No Aplica")</f>
        <v>No Aplica</v>
      </c>
    </row>
    <row r="1693" spans="1:30" x14ac:dyDescent="0.25">
      <c r="A1693" s="13" t="s">
        <v>6819</v>
      </c>
      <c r="B1693" s="15" t="s">
        <v>6820</v>
      </c>
      <c r="C1693" s="15" t="s">
        <v>6820</v>
      </c>
      <c r="D1693" s="15" t="s">
        <v>7058</v>
      </c>
      <c r="E1693" s="15" t="s">
        <v>7059</v>
      </c>
      <c r="F1693" s="39">
        <v>34930</v>
      </c>
      <c r="G1693" s="15">
        <v>2</v>
      </c>
      <c r="H1693" s="15" t="s">
        <v>6953</v>
      </c>
      <c r="I1693" s="15" t="s">
        <v>6823</v>
      </c>
      <c r="J1693" s="15" t="s">
        <v>7060</v>
      </c>
      <c r="K1693" s="15" t="s">
        <v>7061</v>
      </c>
      <c r="L1693" s="40" t="s">
        <v>6</v>
      </c>
      <c r="M1693" s="39"/>
      <c r="N1693" s="41" t="s">
        <v>2098</v>
      </c>
      <c r="O1693" s="39">
        <v>45104</v>
      </c>
      <c r="P1693" s="40">
        <v>1</v>
      </c>
      <c r="Q1693" s="40">
        <v>4</v>
      </c>
      <c r="R1693" s="40" t="str">
        <f>IFERROR(VLOOKUP(Tabla2[[#This Row],[CONTRATISTA PRNCIPAL]],Hoja1!$L$5:$M$9,2,FALSE),"CJV")</f>
        <v>CJV</v>
      </c>
      <c r="S1693" s="40" t="str">
        <f>IF(Tabla2[[#This Row],[EMPRESA]]=Tabla2[[#This Row],[CONTRATISTA PRNCIPAL]],"Principal","Secundaria")</f>
        <v>Principal</v>
      </c>
      <c r="T1693" s="42">
        <f>IFERROR(1/COUNTIF(Tabla2[CONTRATISTA PRNCIPAL],Tabla2[[#This Row],[CONTRATISTA PRNCIPAL]]),0)</f>
        <v>0.00641025641025641</v>
      </c>
      <c r="U1693" s="43">
        <f>IF(((TODAY()-Tabla2[[#This Row],[FECHA NACIMIENTO]])/365)&lt;18,"Corregir", IF(((TODAY()-Tabla2[[#This Row],[FECHA NACIMIENTO]])/365)&gt;80, "Corregir",ROUNDDOWN(((TODAY()-Tabla2[[#This Row],[FECHA NACIMIENTO]])/365),0)))</f>
        <v>28</v>
      </c>
      <c r="V16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93" s="44" t="str">
        <f>+IF(Tabla2[[#This Row],[Edad]]="Corregir","Corregir","Ok")</f>
        <v>Ok</v>
      </c>
      <c r="X1693" s="42" t="str">
        <f>+IFERROR(VLOOKUP(Tabla2[[#This Row],[DISTRITO SEGÚN DNI]],Hoja1!$A$2:$B$32,2,FALSE),"No")</f>
        <v>No</v>
      </c>
      <c r="Y1693" s="42" t="str">
        <f>IF(OR(LOWER(Tabla2[[#This Row],[GENERO]])="masculino", LOWER(Tabla2[[#This Row],[GENERO]])="femenino"),"OK","Corregir")</f>
        <v>OK</v>
      </c>
      <c r="Z1693" s="42" t="str">
        <f>+IF(Tabla2[[#This Row],[Nro. DNI / CE]]="","Corregir",IF(LEN(Tabla2[[#This Row],[Nro. DNI / CE]])&gt;=8,"OK","Corregir"))</f>
        <v>OK</v>
      </c>
      <c r="AA1693" s="42">
        <f>COUNTIF(Tabla2[APELLIDOS Y NOMBRES],Tabla2[[#This Row],[APELLIDOS Y NOMBRES]])</f>
        <v>1</v>
      </c>
      <c r="AB1693" s="42">
        <f>IF(Tabla2[[#This Row],[Trabajador]]&gt;1,1/Tabla2[[#This Row],[Trabajador]],Tabla2[[#This Row],[Trabajador]])</f>
        <v>1</v>
      </c>
      <c r="AC1693" t="str">
        <f>+IFERROR(IF(Tabla2[[#This Row],[FECHA CESE/BAJA]]="","No Aplica",IF(AND(MONTH(Tabla2[[#This Row],[FECHA CESE/BAJA]])=MONTH(TODAY()-30),YEAR(Tabla2[[#This Row],[FECHA CESE/BAJA]])=YEAR(TODAY())),MONTH(TODAY()-30)&amp;"-"&amp;YEAR(TODAY()),"Borrar")),"No aplica")</f>
        <v>No Aplica</v>
      </c>
      <c r="AD1693" t="str">
        <f>+IFERROR(IF(Tabla2[[#This Row],[FECHA INICIO DE LABORES EN OBRA]]="","No Aplica",IF(AND(MONTH(Tabla2[[#This Row],[FECHA INICIO DE LABORES EN OBRA]])=MONTH(TODAY()-30),YEAR(Tabla2[[#This Row],[FECHA INICIO DE LABORES EN OBRA]])=YEAR(TODAY())),MONTH(TODAY()-30)&amp;"-"&amp;YEAR(TODAY()),"No Aplica")),"No Aplica")</f>
        <v>No Aplica</v>
      </c>
    </row>
    <row r="1694" spans="1:30" x14ac:dyDescent="0.25">
      <c r="A1694" s="13" t="s">
        <v>6819</v>
      </c>
      <c r="B1694" s="15" t="s">
        <v>6820</v>
      </c>
      <c r="C1694" s="15" t="s">
        <v>6820</v>
      </c>
      <c r="D1694" s="15" t="s">
        <v>7062</v>
      </c>
      <c r="E1694" s="15" t="s">
        <v>7063</v>
      </c>
      <c r="F1694" s="39">
        <v>34441</v>
      </c>
      <c r="G1694" s="15">
        <v>2</v>
      </c>
      <c r="H1694" s="15" t="s">
        <v>3969</v>
      </c>
      <c r="I1694" s="15" t="s">
        <v>6502</v>
      </c>
      <c r="J1694" s="15" t="s">
        <v>7064</v>
      </c>
      <c r="K1694" s="15" t="s">
        <v>2174</v>
      </c>
      <c r="L1694" s="40" t="s">
        <v>6</v>
      </c>
      <c r="M1694" s="39"/>
      <c r="N1694" s="41" t="s">
        <v>2098</v>
      </c>
      <c r="O1694" s="39">
        <v>44680</v>
      </c>
      <c r="P1694" s="40">
        <v>1</v>
      </c>
      <c r="Q1694" s="40">
        <v>4</v>
      </c>
      <c r="R1694" s="40" t="str">
        <f>IFERROR(VLOOKUP(Tabla2[[#This Row],[CONTRATISTA PRNCIPAL]],Hoja1!$L$5:$M$9,2,FALSE),"CJV")</f>
        <v>CJV</v>
      </c>
      <c r="S1694" s="40" t="str">
        <f>IF(Tabla2[[#This Row],[EMPRESA]]=Tabla2[[#This Row],[CONTRATISTA PRNCIPAL]],"Principal","Secundaria")</f>
        <v>Principal</v>
      </c>
      <c r="T1694" s="42">
        <f>IFERROR(1/COUNTIF(Tabla2[CONTRATISTA PRNCIPAL],Tabla2[[#This Row],[CONTRATISTA PRNCIPAL]]),0)</f>
        <v>0.00641025641025641</v>
      </c>
      <c r="U1694" s="43">
        <f>IF(((TODAY()-Tabla2[[#This Row],[FECHA NACIMIENTO]])/365)&lt;18,"Corregir", IF(((TODAY()-Tabla2[[#This Row],[FECHA NACIMIENTO]])/365)&gt;80, "Corregir",ROUNDDOWN(((TODAY()-Tabla2[[#This Row],[FECHA NACIMIENTO]])/365),0)))</f>
        <v>29</v>
      </c>
      <c r="V16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94" s="44" t="str">
        <f>+IF(Tabla2[[#This Row],[Edad]]="Corregir","Corregir","Ok")</f>
        <v>Ok</v>
      </c>
      <c r="X1694" s="42" t="str">
        <f>+IFERROR(VLOOKUP(Tabla2[[#This Row],[DISTRITO SEGÚN DNI]],Hoja1!$A$2:$B$32,2,FALSE),"No")</f>
        <v>No</v>
      </c>
      <c r="Y1694" s="42" t="str">
        <f>IF(OR(LOWER(Tabla2[[#This Row],[GENERO]])="masculino", LOWER(Tabla2[[#This Row],[GENERO]])="femenino"),"OK","Corregir")</f>
        <v>OK</v>
      </c>
      <c r="Z1694" s="42" t="str">
        <f>+IF(Tabla2[[#This Row],[Nro. DNI / CE]]="","Corregir",IF(LEN(Tabla2[[#This Row],[Nro. DNI / CE]])&gt;=8,"OK","Corregir"))</f>
        <v>OK</v>
      </c>
      <c r="AA1694" s="42">
        <f>COUNTIF(Tabla2[APELLIDOS Y NOMBRES],Tabla2[[#This Row],[APELLIDOS Y NOMBRES]])</f>
        <v>1</v>
      </c>
      <c r="AB1694" s="42">
        <f>IF(Tabla2[[#This Row],[Trabajador]]&gt;1,1/Tabla2[[#This Row],[Trabajador]],Tabla2[[#This Row],[Trabajador]])</f>
        <v>1</v>
      </c>
      <c r="AC1694" t="str">
        <f>+IFERROR(IF(Tabla2[[#This Row],[FECHA CESE/BAJA]]="","No Aplica",IF(AND(MONTH(Tabla2[[#This Row],[FECHA CESE/BAJA]])=MONTH(TODAY()-30),YEAR(Tabla2[[#This Row],[FECHA CESE/BAJA]])=YEAR(TODAY())),MONTH(TODAY()-30)&amp;"-"&amp;YEAR(TODAY()),"Borrar")),"No aplica")</f>
        <v>No Aplica</v>
      </c>
      <c r="AD1694" t="str">
        <f>+IFERROR(IF(Tabla2[[#This Row],[FECHA INICIO DE LABORES EN OBRA]]="","No Aplica",IF(AND(MONTH(Tabla2[[#This Row],[FECHA INICIO DE LABORES EN OBRA]])=MONTH(TODAY()-30),YEAR(Tabla2[[#This Row],[FECHA INICIO DE LABORES EN OBRA]])=YEAR(TODAY())),MONTH(TODAY()-30)&amp;"-"&amp;YEAR(TODAY()),"No Aplica")),"No Aplica")</f>
        <v>No Aplica</v>
      </c>
    </row>
    <row r="1695" spans="1:30" x14ac:dyDescent="0.25">
      <c r="A1695" s="13" t="s">
        <v>6819</v>
      </c>
      <c r="B1695" s="15" t="s">
        <v>6820</v>
      </c>
      <c r="C1695" s="15" t="s">
        <v>6820</v>
      </c>
      <c r="D1695" s="15">
        <v>43769231</v>
      </c>
      <c r="E1695" s="15" t="s">
        <v>7065</v>
      </c>
      <c r="F1695" s="39">
        <v>31687</v>
      </c>
      <c r="G1695" s="15">
        <v>2</v>
      </c>
      <c r="H1695" s="15" t="s">
        <v>2749</v>
      </c>
      <c r="I1695" s="15" t="s">
        <v>6848</v>
      </c>
      <c r="J1695" s="15" t="s">
        <v>7066</v>
      </c>
      <c r="K1695" s="15" t="s">
        <v>2190</v>
      </c>
      <c r="L1695" s="40" t="s">
        <v>6</v>
      </c>
      <c r="M1695" s="39"/>
      <c r="N1695" s="41" t="s">
        <v>2098</v>
      </c>
      <c r="O1695" s="39">
        <v>43843</v>
      </c>
      <c r="P1695" s="40">
        <v>1</v>
      </c>
      <c r="Q1695" s="40">
        <v>4</v>
      </c>
      <c r="R1695" s="40" t="str">
        <f>IFERROR(VLOOKUP(Tabla2[[#This Row],[CONTRATISTA PRNCIPAL]],Hoja1!$L$5:$M$9,2,FALSE),"CJV")</f>
        <v>CJV</v>
      </c>
      <c r="S1695" s="40" t="str">
        <f>IF(Tabla2[[#This Row],[EMPRESA]]=Tabla2[[#This Row],[CONTRATISTA PRNCIPAL]],"Principal","Secundaria")</f>
        <v>Principal</v>
      </c>
      <c r="T1695" s="42">
        <f>IFERROR(1/COUNTIF(Tabla2[CONTRATISTA PRNCIPAL],Tabla2[[#This Row],[CONTRATISTA PRNCIPAL]]),0)</f>
        <v>0.00641025641025641</v>
      </c>
      <c r="U1695" s="43">
        <f>IF(((TODAY()-Tabla2[[#This Row],[FECHA NACIMIENTO]])/365)&lt;18,"Corregir", IF(((TODAY()-Tabla2[[#This Row],[FECHA NACIMIENTO]])/365)&gt;80, "Corregir",ROUNDDOWN(((TODAY()-Tabla2[[#This Row],[FECHA NACIMIENTO]])/365),0)))</f>
        <v>37</v>
      </c>
      <c r="V16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95" s="44" t="str">
        <f>+IF(Tabla2[[#This Row],[Edad]]="Corregir","Corregir","Ok")</f>
        <v>Ok</v>
      </c>
      <c r="X1695" s="42" t="str">
        <f>+IFERROR(VLOOKUP(Tabla2[[#This Row],[DISTRITO SEGÚN DNI]],Hoja1!$A$2:$B$32,2,FALSE),"No")</f>
        <v>No</v>
      </c>
      <c r="Y1695" s="42" t="str">
        <f>IF(OR(LOWER(Tabla2[[#This Row],[GENERO]])="masculino", LOWER(Tabla2[[#This Row],[GENERO]])="femenino"),"OK","Corregir")</f>
        <v>OK</v>
      </c>
      <c r="Z1695" s="42" t="str">
        <f>+IF(Tabla2[[#This Row],[Nro. DNI / CE]]="","Corregir",IF(LEN(Tabla2[[#This Row],[Nro. DNI / CE]])&gt;=8,"OK","Corregir"))</f>
        <v>OK</v>
      </c>
      <c r="AA1695" s="42">
        <f>COUNTIF(Tabla2[APELLIDOS Y NOMBRES],Tabla2[[#This Row],[APELLIDOS Y NOMBRES]])</f>
        <v>1</v>
      </c>
      <c r="AB1695" s="42">
        <f>IF(Tabla2[[#This Row],[Trabajador]]&gt;1,1/Tabla2[[#This Row],[Trabajador]],Tabla2[[#This Row],[Trabajador]])</f>
        <v>1</v>
      </c>
      <c r="AC1695" t="str">
        <f>+IFERROR(IF(Tabla2[[#This Row],[FECHA CESE/BAJA]]="","No Aplica",IF(AND(MONTH(Tabla2[[#This Row],[FECHA CESE/BAJA]])=MONTH(TODAY()-30),YEAR(Tabla2[[#This Row],[FECHA CESE/BAJA]])=YEAR(TODAY())),MONTH(TODAY()-30)&amp;"-"&amp;YEAR(TODAY()),"Borrar")),"No aplica")</f>
        <v>No Aplica</v>
      </c>
      <c r="AD1695" t="str">
        <f>+IFERROR(IF(Tabla2[[#This Row],[FECHA INICIO DE LABORES EN OBRA]]="","No Aplica",IF(AND(MONTH(Tabla2[[#This Row],[FECHA INICIO DE LABORES EN OBRA]])=MONTH(TODAY()-30),YEAR(Tabla2[[#This Row],[FECHA INICIO DE LABORES EN OBRA]])=YEAR(TODAY())),MONTH(TODAY()-30)&amp;"-"&amp;YEAR(TODAY()),"No Aplica")),"No Aplica")</f>
        <v>No Aplica</v>
      </c>
    </row>
    <row r="1696" spans="1:30" x14ac:dyDescent="0.25">
      <c r="A1696" s="13" t="s">
        <v>6819</v>
      </c>
      <c r="B1696" s="15" t="s">
        <v>6820</v>
      </c>
      <c r="C1696" s="15" t="s">
        <v>6820</v>
      </c>
      <c r="D1696" s="15" t="s">
        <v>7067</v>
      </c>
      <c r="E1696" s="15" t="s">
        <v>7068</v>
      </c>
      <c r="F1696" s="39">
        <v>22472</v>
      </c>
      <c r="G1696" s="15">
        <v>2</v>
      </c>
      <c r="H1696" s="15" t="s">
        <v>2749</v>
      </c>
      <c r="I1696" s="15" t="s">
        <v>6823</v>
      </c>
      <c r="J1696" s="15" t="s">
        <v>7069</v>
      </c>
      <c r="K1696" s="15" t="s">
        <v>3677</v>
      </c>
      <c r="L1696" s="40" t="s">
        <v>6</v>
      </c>
      <c r="M1696" s="39"/>
      <c r="N1696" s="41" t="s">
        <v>2098</v>
      </c>
      <c r="O1696" s="39">
        <v>45041</v>
      </c>
      <c r="P1696" s="40">
        <v>1</v>
      </c>
      <c r="Q1696" s="40">
        <v>4</v>
      </c>
      <c r="R1696" s="40" t="str">
        <f>IFERROR(VLOOKUP(Tabla2[[#This Row],[CONTRATISTA PRNCIPAL]],Hoja1!$L$5:$M$9,2,FALSE),"CJV")</f>
        <v>CJV</v>
      </c>
      <c r="S1696" s="40" t="str">
        <f>IF(Tabla2[[#This Row],[EMPRESA]]=Tabla2[[#This Row],[CONTRATISTA PRNCIPAL]],"Principal","Secundaria")</f>
        <v>Principal</v>
      </c>
      <c r="T1696" s="42">
        <f>IFERROR(1/COUNTIF(Tabla2[CONTRATISTA PRNCIPAL],Tabla2[[#This Row],[CONTRATISTA PRNCIPAL]]),0)</f>
        <v>0.00641025641025641</v>
      </c>
      <c r="U1696" s="43">
        <f>IF(((TODAY()-Tabla2[[#This Row],[FECHA NACIMIENTO]])/365)&lt;18,"Corregir", IF(((TODAY()-Tabla2[[#This Row],[FECHA NACIMIENTO]])/365)&gt;80, "Corregir",ROUNDDOWN(((TODAY()-Tabla2[[#This Row],[FECHA NACIMIENTO]])/365),0)))</f>
        <v>62</v>
      </c>
      <c r="V16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696" s="44" t="str">
        <f>+IF(Tabla2[[#This Row],[Edad]]="Corregir","Corregir","Ok")</f>
        <v>Ok</v>
      </c>
      <c r="X1696" s="42" t="str">
        <f>+IFERROR(VLOOKUP(Tabla2[[#This Row],[DISTRITO SEGÚN DNI]],Hoja1!$A$2:$B$32,2,FALSE),"No")</f>
        <v>No</v>
      </c>
      <c r="Y1696" s="42" t="str">
        <f>IF(OR(LOWER(Tabla2[[#This Row],[GENERO]])="masculino", LOWER(Tabla2[[#This Row],[GENERO]])="femenino"),"OK","Corregir")</f>
        <v>OK</v>
      </c>
      <c r="Z1696" s="42" t="str">
        <f>+IF(Tabla2[[#This Row],[Nro. DNI / CE]]="","Corregir",IF(LEN(Tabla2[[#This Row],[Nro. DNI / CE]])&gt;=8,"OK","Corregir"))</f>
        <v>OK</v>
      </c>
      <c r="AA1696" s="42">
        <f>COUNTIF(Tabla2[APELLIDOS Y NOMBRES],Tabla2[[#This Row],[APELLIDOS Y NOMBRES]])</f>
        <v>1</v>
      </c>
      <c r="AB1696" s="42">
        <f>IF(Tabla2[[#This Row],[Trabajador]]&gt;1,1/Tabla2[[#This Row],[Trabajador]],Tabla2[[#This Row],[Trabajador]])</f>
        <v>1</v>
      </c>
      <c r="AC1696" t="str">
        <f>+IFERROR(IF(Tabla2[[#This Row],[FECHA CESE/BAJA]]="","No Aplica",IF(AND(MONTH(Tabla2[[#This Row],[FECHA CESE/BAJA]])=MONTH(TODAY()-30),YEAR(Tabla2[[#This Row],[FECHA CESE/BAJA]])=YEAR(TODAY())),MONTH(TODAY()-30)&amp;"-"&amp;YEAR(TODAY()),"Borrar")),"No aplica")</f>
        <v>No Aplica</v>
      </c>
      <c r="AD1696" t="str">
        <f>+IFERROR(IF(Tabla2[[#This Row],[FECHA INICIO DE LABORES EN OBRA]]="","No Aplica",IF(AND(MONTH(Tabla2[[#This Row],[FECHA INICIO DE LABORES EN OBRA]])=MONTH(TODAY()-30),YEAR(Tabla2[[#This Row],[FECHA INICIO DE LABORES EN OBRA]])=YEAR(TODAY())),MONTH(TODAY()-30)&amp;"-"&amp;YEAR(TODAY()),"No Aplica")),"No Aplica")</f>
        <v>No Aplica</v>
      </c>
    </row>
    <row r="1697" spans="1:30" x14ac:dyDescent="0.25">
      <c r="A1697" s="13" t="s">
        <v>6819</v>
      </c>
      <c r="B1697" s="15" t="s">
        <v>6820</v>
      </c>
      <c r="C1697" s="15" t="s">
        <v>6820</v>
      </c>
      <c r="D1697" s="15" t="s">
        <v>7070</v>
      </c>
      <c r="E1697" s="15" t="s">
        <v>7071</v>
      </c>
      <c r="F1697" s="39">
        <v>28341</v>
      </c>
      <c r="G1697" s="15">
        <v>2</v>
      </c>
      <c r="H1697" s="15" t="s">
        <v>7072</v>
      </c>
      <c r="I1697" s="15" t="s">
        <v>6823</v>
      </c>
      <c r="J1697" s="15" t="s">
        <v>7073</v>
      </c>
      <c r="K1697" s="15" t="s">
        <v>2190</v>
      </c>
      <c r="L1697" s="40" t="s">
        <v>6</v>
      </c>
      <c r="M1697" s="39"/>
      <c r="N1697" s="41" t="s">
        <v>2098</v>
      </c>
      <c r="O1697" s="39">
        <v>44113</v>
      </c>
      <c r="P1697" s="40">
        <v>1</v>
      </c>
      <c r="Q1697" s="40">
        <v>4</v>
      </c>
      <c r="R1697" s="40" t="str">
        <f>IFERROR(VLOOKUP(Tabla2[[#This Row],[CONTRATISTA PRNCIPAL]],Hoja1!$L$5:$M$9,2,FALSE),"CJV")</f>
        <v>CJV</v>
      </c>
      <c r="S1697" s="40" t="str">
        <f>IF(Tabla2[[#This Row],[EMPRESA]]=Tabla2[[#This Row],[CONTRATISTA PRNCIPAL]],"Principal","Secundaria")</f>
        <v>Principal</v>
      </c>
      <c r="T1697" s="42">
        <f>IFERROR(1/COUNTIF(Tabla2[CONTRATISTA PRNCIPAL],Tabla2[[#This Row],[CONTRATISTA PRNCIPAL]]),0)</f>
        <v>0.00641025641025641</v>
      </c>
      <c r="U1697" s="43">
        <f>IF(((TODAY()-Tabla2[[#This Row],[FECHA NACIMIENTO]])/365)&lt;18,"Corregir", IF(((TODAY()-Tabla2[[#This Row],[FECHA NACIMIENTO]])/365)&gt;80, "Corregir",ROUNDDOWN(((TODAY()-Tabla2[[#This Row],[FECHA NACIMIENTO]])/365),0)))</f>
        <v>46</v>
      </c>
      <c r="V16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697" s="44" t="str">
        <f>+IF(Tabla2[[#This Row],[Edad]]="Corregir","Corregir","Ok")</f>
        <v>Ok</v>
      </c>
      <c r="X1697" s="42" t="str">
        <f>+IFERROR(VLOOKUP(Tabla2[[#This Row],[DISTRITO SEGÚN DNI]],Hoja1!$A$2:$B$32,2,FALSE),"No")</f>
        <v>No</v>
      </c>
      <c r="Y1697" s="42" t="str">
        <f>IF(OR(LOWER(Tabla2[[#This Row],[GENERO]])="masculino", LOWER(Tabla2[[#This Row],[GENERO]])="femenino"),"OK","Corregir")</f>
        <v>OK</v>
      </c>
      <c r="Z1697" s="42" t="str">
        <f>+IF(Tabla2[[#This Row],[Nro. DNI / CE]]="","Corregir",IF(LEN(Tabla2[[#This Row],[Nro. DNI / CE]])&gt;=8,"OK","Corregir"))</f>
        <v>OK</v>
      </c>
      <c r="AA1697" s="42">
        <f>COUNTIF(Tabla2[APELLIDOS Y NOMBRES],Tabla2[[#This Row],[APELLIDOS Y NOMBRES]])</f>
        <v>1</v>
      </c>
      <c r="AB1697" s="42">
        <f>IF(Tabla2[[#This Row],[Trabajador]]&gt;1,1/Tabla2[[#This Row],[Trabajador]],Tabla2[[#This Row],[Trabajador]])</f>
        <v>1</v>
      </c>
      <c r="AC1697" t="str">
        <f>+IFERROR(IF(Tabla2[[#This Row],[FECHA CESE/BAJA]]="","No Aplica",IF(AND(MONTH(Tabla2[[#This Row],[FECHA CESE/BAJA]])=MONTH(TODAY()-30),YEAR(Tabla2[[#This Row],[FECHA CESE/BAJA]])=YEAR(TODAY())),MONTH(TODAY()-30)&amp;"-"&amp;YEAR(TODAY()),"Borrar")),"No aplica")</f>
        <v>No Aplica</v>
      </c>
      <c r="AD1697" t="str">
        <f>+IFERROR(IF(Tabla2[[#This Row],[FECHA INICIO DE LABORES EN OBRA]]="","No Aplica",IF(AND(MONTH(Tabla2[[#This Row],[FECHA INICIO DE LABORES EN OBRA]])=MONTH(TODAY()-30),YEAR(Tabla2[[#This Row],[FECHA INICIO DE LABORES EN OBRA]])=YEAR(TODAY())),MONTH(TODAY()-30)&amp;"-"&amp;YEAR(TODAY()),"No Aplica")),"No Aplica")</f>
        <v>No Aplica</v>
      </c>
    </row>
    <row r="1698" spans="1:30" x14ac:dyDescent="0.25">
      <c r="A1698" s="13" t="s">
        <v>6819</v>
      </c>
      <c r="B1698" s="15" t="s">
        <v>6820</v>
      </c>
      <c r="C1698" s="15" t="s">
        <v>6820</v>
      </c>
      <c r="D1698" s="15">
        <v>42900895</v>
      </c>
      <c r="E1698" s="15" t="s">
        <v>7074</v>
      </c>
      <c r="F1698" s="39">
        <v>31088</v>
      </c>
      <c r="G1698" s="15">
        <v>1</v>
      </c>
      <c r="H1698" s="15" t="s">
        <v>4178</v>
      </c>
      <c r="I1698" s="15" t="s">
        <v>6892</v>
      </c>
      <c r="J1698" s="15" t="s">
        <v>7075</v>
      </c>
      <c r="K1698" s="15" t="s">
        <v>2267</v>
      </c>
      <c r="L1698" s="40" t="s">
        <v>6</v>
      </c>
      <c r="M1698" s="39"/>
      <c r="N1698" s="41" t="s">
        <v>2098</v>
      </c>
      <c r="O1698" s="39">
        <v>44219</v>
      </c>
      <c r="P1698" s="40">
        <v>1</v>
      </c>
      <c r="Q1698" s="40">
        <v>2</v>
      </c>
      <c r="R1698" s="40" t="str">
        <f>IFERROR(VLOOKUP(Tabla2[[#This Row],[CONTRATISTA PRNCIPAL]],Hoja1!$L$5:$M$9,2,FALSE),"CJV")</f>
        <v>CJV</v>
      </c>
      <c r="S1698" s="40" t="str">
        <f>IF(Tabla2[[#This Row],[EMPRESA]]=Tabla2[[#This Row],[CONTRATISTA PRNCIPAL]],"Principal","Secundaria")</f>
        <v>Principal</v>
      </c>
      <c r="T1698" s="42">
        <f>IFERROR(1/COUNTIF(Tabla2[CONTRATISTA PRNCIPAL],Tabla2[[#This Row],[CONTRATISTA PRNCIPAL]]),0)</f>
        <v>0.00641025641025641</v>
      </c>
      <c r="U1698" s="43">
        <f>IF(((TODAY()-Tabla2[[#This Row],[FECHA NACIMIENTO]])/365)&lt;18,"Corregir", IF(((TODAY()-Tabla2[[#This Row],[FECHA NACIMIENTO]])/365)&gt;80, "Corregir",ROUNDDOWN(((TODAY()-Tabla2[[#This Row],[FECHA NACIMIENTO]])/365),0)))</f>
        <v>38</v>
      </c>
      <c r="V16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698" s="44" t="str">
        <f>+IF(Tabla2[[#This Row],[Edad]]="Corregir","Corregir","Ok")</f>
        <v>Ok</v>
      </c>
      <c r="X1698" s="42" t="str">
        <f>+IFERROR(VLOOKUP(Tabla2[[#This Row],[DISTRITO SEGÚN DNI]],Hoja1!$A$2:$B$32,2,FALSE),"No")</f>
        <v>No</v>
      </c>
      <c r="Y1698" s="42" t="str">
        <f>IF(OR(LOWER(Tabla2[[#This Row],[GENERO]])="masculino", LOWER(Tabla2[[#This Row],[GENERO]])="femenino"),"OK","Corregir")</f>
        <v>OK</v>
      </c>
      <c r="Z1698" s="42" t="str">
        <f>+IF(Tabla2[[#This Row],[Nro. DNI / CE]]="","Corregir",IF(LEN(Tabla2[[#This Row],[Nro. DNI / CE]])&gt;=8,"OK","Corregir"))</f>
        <v>OK</v>
      </c>
      <c r="AA1698" s="42">
        <f>COUNTIF(Tabla2[APELLIDOS Y NOMBRES],Tabla2[[#This Row],[APELLIDOS Y NOMBRES]])</f>
        <v>1</v>
      </c>
      <c r="AB1698" s="42">
        <f>IF(Tabla2[[#This Row],[Trabajador]]&gt;1,1/Tabla2[[#This Row],[Trabajador]],Tabla2[[#This Row],[Trabajador]])</f>
        <v>1</v>
      </c>
      <c r="AC1698" t="str">
        <f>+IFERROR(IF(Tabla2[[#This Row],[FECHA CESE/BAJA]]="","No Aplica",IF(AND(MONTH(Tabla2[[#This Row],[FECHA CESE/BAJA]])=MONTH(TODAY()-30),YEAR(Tabla2[[#This Row],[FECHA CESE/BAJA]])=YEAR(TODAY())),MONTH(TODAY()-30)&amp;"-"&amp;YEAR(TODAY()),"Borrar")),"No aplica")</f>
        <v>No Aplica</v>
      </c>
      <c r="AD1698" t="str">
        <f>+IFERROR(IF(Tabla2[[#This Row],[FECHA INICIO DE LABORES EN OBRA]]="","No Aplica",IF(AND(MONTH(Tabla2[[#This Row],[FECHA INICIO DE LABORES EN OBRA]])=MONTH(TODAY()-30),YEAR(Tabla2[[#This Row],[FECHA INICIO DE LABORES EN OBRA]])=YEAR(TODAY())),MONTH(TODAY()-30)&amp;"-"&amp;YEAR(TODAY()),"No Aplica")),"No Aplica")</f>
        <v>No Aplica</v>
      </c>
    </row>
    <row r="1699" spans="1:30" x14ac:dyDescent="0.25">
      <c r="A1699" s="13" t="s">
        <v>6819</v>
      </c>
      <c r="B1699" s="15" t="s">
        <v>6820</v>
      </c>
      <c r="C1699" s="15" t="s">
        <v>6820</v>
      </c>
      <c r="D1699" s="15" t="s">
        <v>7076</v>
      </c>
      <c r="E1699" s="15" t="s">
        <v>7077</v>
      </c>
      <c r="F1699" s="39">
        <v>34852</v>
      </c>
      <c r="G1699" s="15">
        <v>2</v>
      </c>
      <c r="H1699" s="15" t="s">
        <v>2317</v>
      </c>
      <c r="I1699" s="15" t="s">
        <v>6823</v>
      </c>
      <c r="J1699" s="15" t="s">
        <v>7078</v>
      </c>
      <c r="K1699" s="15" t="s">
        <v>5910</v>
      </c>
      <c r="L1699" s="40" t="s">
        <v>6</v>
      </c>
      <c r="M1699" s="39"/>
      <c r="N1699" s="41" t="s">
        <v>6598</v>
      </c>
      <c r="O1699" s="39">
        <v>44682</v>
      </c>
      <c r="P1699" s="40">
        <v>1</v>
      </c>
      <c r="Q1699" s="40">
        <v>4</v>
      </c>
      <c r="R1699" s="40" t="str">
        <f>IFERROR(VLOOKUP(Tabla2[[#This Row],[CONTRATISTA PRNCIPAL]],Hoja1!$L$5:$M$9,2,FALSE),"CJV")</f>
        <v>CJV</v>
      </c>
      <c r="S1699" s="40" t="str">
        <f>IF(Tabla2[[#This Row],[EMPRESA]]=Tabla2[[#This Row],[CONTRATISTA PRNCIPAL]],"Principal","Secundaria")</f>
        <v>Principal</v>
      </c>
      <c r="T1699" s="42">
        <f>IFERROR(1/COUNTIF(Tabla2[CONTRATISTA PRNCIPAL],Tabla2[[#This Row],[CONTRATISTA PRNCIPAL]]),0)</f>
        <v>0.00641025641025641</v>
      </c>
      <c r="U1699" s="43">
        <f>IF(((TODAY()-Tabla2[[#This Row],[FECHA NACIMIENTO]])/365)&lt;18,"Corregir", IF(((TODAY()-Tabla2[[#This Row],[FECHA NACIMIENTO]])/365)&gt;80, "Corregir",ROUNDDOWN(((TODAY()-Tabla2[[#This Row],[FECHA NACIMIENTO]])/365),0)))</f>
        <v>28</v>
      </c>
      <c r="V16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699" s="44" t="str">
        <f>+IF(Tabla2[[#This Row],[Edad]]="Corregir","Corregir","Ok")</f>
        <v>Ok</v>
      </c>
      <c r="X1699" s="42" t="str">
        <f>+IFERROR(VLOOKUP(Tabla2[[#This Row],[DISTRITO SEGÚN DNI]],Hoja1!$A$2:$B$32,2,FALSE),"No")</f>
        <v>No</v>
      </c>
      <c r="Y1699" s="42" t="str">
        <f>IF(OR(LOWER(Tabla2[[#This Row],[GENERO]])="masculino", LOWER(Tabla2[[#This Row],[GENERO]])="femenino"),"OK","Corregir")</f>
        <v>OK</v>
      </c>
      <c r="Z1699" s="42" t="str">
        <f>+IF(Tabla2[[#This Row],[Nro. DNI / CE]]="","Corregir",IF(LEN(Tabla2[[#This Row],[Nro. DNI / CE]])&gt;=8,"OK","Corregir"))</f>
        <v>OK</v>
      </c>
      <c r="AA1699" s="42">
        <f>COUNTIF(Tabla2[APELLIDOS Y NOMBRES],Tabla2[[#This Row],[APELLIDOS Y NOMBRES]])</f>
        <v>1</v>
      </c>
      <c r="AB1699" s="42">
        <f>IF(Tabla2[[#This Row],[Trabajador]]&gt;1,1/Tabla2[[#This Row],[Trabajador]],Tabla2[[#This Row],[Trabajador]])</f>
        <v>1</v>
      </c>
      <c r="AC1699" t="str">
        <f>+IFERROR(IF(Tabla2[[#This Row],[FECHA CESE/BAJA]]="","No Aplica",IF(AND(MONTH(Tabla2[[#This Row],[FECHA CESE/BAJA]])=MONTH(TODAY()-30),YEAR(Tabla2[[#This Row],[FECHA CESE/BAJA]])=YEAR(TODAY())),MONTH(TODAY()-30)&amp;"-"&amp;YEAR(TODAY()),"Borrar")),"No aplica")</f>
        <v>No Aplica</v>
      </c>
      <c r="AD1699" t="str">
        <f>+IFERROR(IF(Tabla2[[#This Row],[FECHA INICIO DE LABORES EN OBRA]]="","No Aplica",IF(AND(MONTH(Tabla2[[#This Row],[FECHA INICIO DE LABORES EN OBRA]])=MONTH(TODAY()-30),YEAR(Tabla2[[#This Row],[FECHA INICIO DE LABORES EN OBRA]])=YEAR(TODAY())),MONTH(TODAY()-30)&amp;"-"&amp;YEAR(TODAY()),"No Aplica")),"No Aplica")</f>
        <v>No Aplica</v>
      </c>
    </row>
    <row r="1700" spans="1:30" x14ac:dyDescent="0.25">
      <c r="A1700" s="13" t="s">
        <v>6819</v>
      </c>
      <c r="B1700" s="15" t="s">
        <v>6820</v>
      </c>
      <c r="C1700" s="15" t="s">
        <v>6820</v>
      </c>
      <c r="D1700" s="15" t="s">
        <v>7079</v>
      </c>
      <c r="E1700" s="15" t="s">
        <v>7080</v>
      </c>
      <c r="F1700" s="39">
        <v>29356</v>
      </c>
      <c r="G1700" s="15">
        <v>1</v>
      </c>
      <c r="H1700" s="15" t="s">
        <v>7081</v>
      </c>
      <c r="I1700" s="15" t="s">
        <v>6848</v>
      </c>
      <c r="J1700" s="15" t="s">
        <v>7082</v>
      </c>
      <c r="K1700" s="15" t="s">
        <v>4274</v>
      </c>
      <c r="L1700" s="40" t="s">
        <v>6</v>
      </c>
      <c r="M1700" s="39"/>
      <c r="N1700" s="41" t="s">
        <v>2098</v>
      </c>
      <c r="O1700" s="39">
        <v>44247</v>
      </c>
      <c r="P1700" s="40">
        <v>1</v>
      </c>
      <c r="Q1700" s="40">
        <v>4</v>
      </c>
      <c r="R1700" s="40" t="str">
        <f>IFERROR(VLOOKUP(Tabla2[[#This Row],[CONTRATISTA PRNCIPAL]],Hoja1!$L$5:$M$9,2,FALSE),"CJV")</f>
        <v>CJV</v>
      </c>
      <c r="S1700" s="40" t="str">
        <f>IF(Tabla2[[#This Row],[EMPRESA]]=Tabla2[[#This Row],[CONTRATISTA PRNCIPAL]],"Principal","Secundaria")</f>
        <v>Principal</v>
      </c>
      <c r="T1700" s="42">
        <f>IFERROR(1/COUNTIF(Tabla2[CONTRATISTA PRNCIPAL],Tabla2[[#This Row],[CONTRATISTA PRNCIPAL]]),0)</f>
        <v>0.00641025641025641</v>
      </c>
      <c r="U1700" s="43">
        <f>IF(((TODAY()-Tabla2[[#This Row],[FECHA NACIMIENTO]])/365)&lt;18,"Corregir", IF(((TODAY()-Tabla2[[#This Row],[FECHA NACIMIENTO]])/365)&gt;80, "Corregir",ROUNDDOWN(((TODAY()-Tabla2[[#This Row],[FECHA NACIMIENTO]])/365),0)))</f>
        <v>43</v>
      </c>
      <c r="V17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00" s="44" t="str">
        <f>+IF(Tabla2[[#This Row],[Edad]]="Corregir","Corregir","Ok")</f>
        <v>Ok</v>
      </c>
      <c r="X1700" s="42" t="str">
        <f>+IFERROR(VLOOKUP(Tabla2[[#This Row],[DISTRITO SEGÚN DNI]],Hoja1!$A$2:$B$32,2,FALSE),"No")</f>
        <v>No</v>
      </c>
      <c r="Y1700" s="42" t="str">
        <f>IF(OR(LOWER(Tabla2[[#This Row],[GENERO]])="masculino", LOWER(Tabla2[[#This Row],[GENERO]])="femenino"),"OK","Corregir")</f>
        <v>OK</v>
      </c>
      <c r="Z1700" s="42" t="str">
        <f>+IF(Tabla2[[#This Row],[Nro. DNI / CE]]="","Corregir",IF(LEN(Tabla2[[#This Row],[Nro. DNI / CE]])&gt;=8,"OK","Corregir"))</f>
        <v>OK</v>
      </c>
      <c r="AA1700" s="42">
        <f>COUNTIF(Tabla2[APELLIDOS Y NOMBRES],Tabla2[[#This Row],[APELLIDOS Y NOMBRES]])</f>
        <v>1</v>
      </c>
      <c r="AB1700" s="42">
        <f>IF(Tabla2[[#This Row],[Trabajador]]&gt;1,1/Tabla2[[#This Row],[Trabajador]],Tabla2[[#This Row],[Trabajador]])</f>
        <v>1</v>
      </c>
      <c r="AC1700" t="str">
        <f>+IFERROR(IF(Tabla2[[#This Row],[FECHA CESE/BAJA]]="","No Aplica",IF(AND(MONTH(Tabla2[[#This Row],[FECHA CESE/BAJA]])=MONTH(TODAY()-30),YEAR(Tabla2[[#This Row],[FECHA CESE/BAJA]])=YEAR(TODAY())),MONTH(TODAY()-30)&amp;"-"&amp;YEAR(TODAY()),"Borrar")),"No aplica")</f>
        <v>No Aplica</v>
      </c>
      <c r="AD1700" t="str">
        <f>+IFERROR(IF(Tabla2[[#This Row],[FECHA INICIO DE LABORES EN OBRA]]="","No Aplica",IF(AND(MONTH(Tabla2[[#This Row],[FECHA INICIO DE LABORES EN OBRA]])=MONTH(TODAY()-30),YEAR(Tabla2[[#This Row],[FECHA INICIO DE LABORES EN OBRA]])=YEAR(TODAY())),MONTH(TODAY()-30)&amp;"-"&amp;YEAR(TODAY()),"No Aplica")),"No Aplica")</f>
        <v>No Aplica</v>
      </c>
    </row>
    <row r="1701" spans="1:30" x14ac:dyDescent="0.25">
      <c r="A1701" s="13" t="s">
        <v>6819</v>
      </c>
      <c r="B1701" s="15" t="s">
        <v>6820</v>
      </c>
      <c r="C1701" s="15" t="s">
        <v>6820</v>
      </c>
      <c r="D1701" s="15" t="s">
        <v>7083</v>
      </c>
      <c r="E1701" s="15" t="s">
        <v>7084</v>
      </c>
      <c r="F1701" s="39">
        <v>31930</v>
      </c>
      <c r="G1701" s="15">
        <v>2</v>
      </c>
      <c r="H1701" s="15" t="s">
        <v>2749</v>
      </c>
      <c r="I1701" s="15" t="s">
        <v>6823</v>
      </c>
      <c r="J1701" s="15" t="s">
        <v>7085</v>
      </c>
      <c r="K1701" s="15" t="s">
        <v>2200</v>
      </c>
      <c r="L1701" s="40" t="s">
        <v>6</v>
      </c>
      <c r="M1701" s="39"/>
      <c r="N1701" s="41" t="s">
        <v>2098</v>
      </c>
      <c r="O1701" s="39">
        <v>45141</v>
      </c>
      <c r="P1701" s="40">
        <v>1</v>
      </c>
      <c r="Q1701" s="40">
        <v>4</v>
      </c>
      <c r="R1701" s="40" t="str">
        <f>IFERROR(VLOOKUP(Tabla2[[#This Row],[CONTRATISTA PRNCIPAL]],Hoja1!$L$5:$M$9,2,FALSE),"CJV")</f>
        <v>CJV</v>
      </c>
      <c r="S1701" s="40" t="str">
        <f>IF(Tabla2[[#This Row],[EMPRESA]]=Tabla2[[#This Row],[CONTRATISTA PRNCIPAL]],"Principal","Secundaria")</f>
        <v>Principal</v>
      </c>
      <c r="T1701" s="42">
        <f>IFERROR(1/COUNTIF(Tabla2[CONTRATISTA PRNCIPAL],Tabla2[[#This Row],[CONTRATISTA PRNCIPAL]]),0)</f>
        <v>0.00641025641025641</v>
      </c>
      <c r="U1701" s="43">
        <f>IF(((TODAY()-Tabla2[[#This Row],[FECHA NACIMIENTO]])/365)&lt;18,"Corregir", IF(((TODAY()-Tabla2[[#This Row],[FECHA NACIMIENTO]])/365)&gt;80, "Corregir",ROUNDDOWN(((TODAY()-Tabla2[[#This Row],[FECHA NACIMIENTO]])/365),0)))</f>
        <v>36</v>
      </c>
      <c r="V17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01" s="44" t="str">
        <f>+IF(Tabla2[[#This Row],[Edad]]="Corregir","Corregir","Ok")</f>
        <v>Ok</v>
      </c>
      <c r="X1701" s="42" t="str">
        <f>+IFERROR(VLOOKUP(Tabla2[[#This Row],[DISTRITO SEGÚN DNI]],Hoja1!$A$2:$B$32,2,FALSE),"No")</f>
        <v>No</v>
      </c>
      <c r="Y1701" s="42" t="str">
        <f>IF(OR(LOWER(Tabla2[[#This Row],[GENERO]])="masculino", LOWER(Tabla2[[#This Row],[GENERO]])="femenino"),"OK","Corregir")</f>
        <v>OK</v>
      </c>
      <c r="Z1701" s="42" t="str">
        <f>+IF(Tabla2[[#This Row],[Nro. DNI / CE]]="","Corregir",IF(LEN(Tabla2[[#This Row],[Nro. DNI / CE]])&gt;=8,"OK","Corregir"))</f>
        <v>OK</v>
      </c>
      <c r="AA1701" s="42">
        <f>COUNTIF(Tabla2[APELLIDOS Y NOMBRES],Tabla2[[#This Row],[APELLIDOS Y NOMBRES]])</f>
        <v>1</v>
      </c>
      <c r="AB1701" s="42">
        <f>IF(Tabla2[[#This Row],[Trabajador]]&gt;1,1/Tabla2[[#This Row],[Trabajador]],Tabla2[[#This Row],[Trabajador]])</f>
        <v>1</v>
      </c>
      <c r="AC1701" t="str">
        <f>+IFERROR(IF(Tabla2[[#This Row],[FECHA CESE/BAJA]]="","No Aplica",IF(AND(MONTH(Tabla2[[#This Row],[FECHA CESE/BAJA]])=MONTH(TODAY()-30),YEAR(Tabla2[[#This Row],[FECHA CESE/BAJA]])=YEAR(TODAY())),MONTH(TODAY()-30)&amp;"-"&amp;YEAR(TODAY()),"Borrar")),"No aplica")</f>
        <v>No Aplica</v>
      </c>
      <c r="AD1701" t="str">
        <f>+IFERROR(IF(Tabla2[[#This Row],[FECHA INICIO DE LABORES EN OBRA]]="","No Aplica",IF(AND(MONTH(Tabla2[[#This Row],[FECHA INICIO DE LABORES EN OBRA]])=MONTH(TODAY()-30),YEAR(Tabla2[[#This Row],[FECHA INICIO DE LABORES EN OBRA]])=YEAR(TODAY())),MONTH(TODAY()-30)&amp;"-"&amp;YEAR(TODAY()),"No Aplica")),"No Aplica")</f>
        <v>8-2023</v>
      </c>
    </row>
    <row r="1702" spans="1:30" x14ac:dyDescent="0.25">
      <c r="A1702" s="13" t="s">
        <v>6819</v>
      </c>
      <c r="B1702" s="15" t="s">
        <v>6820</v>
      </c>
      <c r="C1702" s="15" t="s">
        <v>6820</v>
      </c>
      <c r="D1702" s="15" t="s">
        <v>7086</v>
      </c>
      <c r="E1702" s="15" t="s">
        <v>7087</v>
      </c>
      <c r="F1702" s="39">
        <v>33706</v>
      </c>
      <c r="G1702" s="15">
        <v>2</v>
      </c>
      <c r="H1702" s="15" t="s">
        <v>3129</v>
      </c>
      <c r="I1702" s="15" t="s">
        <v>6823</v>
      </c>
      <c r="J1702" s="15" t="s">
        <v>7088</v>
      </c>
      <c r="K1702" s="15" t="s">
        <v>7089</v>
      </c>
      <c r="L1702" s="40" t="s">
        <v>6</v>
      </c>
      <c r="M1702" s="39"/>
      <c r="N1702" s="41" t="s">
        <v>2098</v>
      </c>
      <c r="O1702" s="39">
        <v>44942</v>
      </c>
      <c r="P1702" s="40">
        <v>1</v>
      </c>
      <c r="Q1702" s="40">
        <v>4</v>
      </c>
      <c r="R1702" s="40" t="str">
        <f>IFERROR(VLOOKUP(Tabla2[[#This Row],[CONTRATISTA PRNCIPAL]],Hoja1!$L$5:$M$9,2,FALSE),"CJV")</f>
        <v>CJV</v>
      </c>
      <c r="S1702" s="40" t="str">
        <f>IF(Tabla2[[#This Row],[EMPRESA]]=Tabla2[[#This Row],[CONTRATISTA PRNCIPAL]],"Principal","Secundaria")</f>
        <v>Principal</v>
      </c>
      <c r="T1702" s="42">
        <f>IFERROR(1/COUNTIF(Tabla2[CONTRATISTA PRNCIPAL],Tabla2[[#This Row],[CONTRATISTA PRNCIPAL]]),0)</f>
        <v>0.00641025641025641</v>
      </c>
      <c r="U1702" s="43">
        <f>IF(((TODAY()-Tabla2[[#This Row],[FECHA NACIMIENTO]])/365)&lt;18,"Corregir", IF(((TODAY()-Tabla2[[#This Row],[FECHA NACIMIENTO]])/365)&gt;80, "Corregir",ROUNDDOWN(((TODAY()-Tabla2[[#This Row],[FECHA NACIMIENTO]])/365),0)))</f>
        <v>31</v>
      </c>
      <c r="V17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02" s="44" t="str">
        <f>+IF(Tabla2[[#This Row],[Edad]]="Corregir","Corregir","Ok")</f>
        <v>Ok</v>
      </c>
      <c r="X1702" s="42" t="str">
        <f>+IFERROR(VLOOKUP(Tabla2[[#This Row],[DISTRITO SEGÚN DNI]],Hoja1!$A$2:$B$32,2,FALSE),"No")</f>
        <v>No</v>
      </c>
      <c r="Y1702" s="42" t="str">
        <f>IF(OR(LOWER(Tabla2[[#This Row],[GENERO]])="masculino", LOWER(Tabla2[[#This Row],[GENERO]])="femenino"),"OK","Corregir")</f>
        <v>OK</v>
      </c>
      <c r="Z1702" s="42" t="str">
        <f>+IF(Tabla2[[#This Row],[Nro. DNI / CE]]="","Corregir",IF(LEN(Tabla2[[#This Row],[Nro. DNI / CE]])&gt;=8,"OK","Corregir"))</f>
        <v>OK</v>
      </c>
      <c r="AA1702" s="42">
        <f>COUNTIF(Tabla2[APELLIDOS Y NOMBRES],Tabla2[[#This Row],[APELLIDOS Y NOMBRES]])</f>
        <v>1</v>
      </c>
      <c r="AB1702" s="42">
        <f>IF(Tabla2[[#This Row],[Trabajador]]&gt;1,1/Tabla2[[#This Row],[Trabajador]],Tabla2[[#This Row],[Trabajador]])</f>
        <v>1</v>
      </c>
      <c r="AC1702" t="str">
        <f>+IFERROR(IF(Tabla2[[#This Row],[FECHA CESE/BAJA]]="","No Aplica",IF(AND(MONTH(Tabla2[[#This Row],[FECHA CESE/BAJA]])=MONTH(TODAY()-30),YEAR(Tabla2[[#This Row],[FECHA CESE/BAJA]])=YEAR(TODAY())),MONTH(TODAY()-30)&amp;"-"&amp;YEAR(TODAY()),"Borrar")),"No aplica")</f>
        <v>No Aplica</v>
      </c>
      <c r="AD1702" t="str">
        <f>+IFERROR(IF(Tabla2[[#This Row],[FECHA INICIO DE LABORES EN OBRA]]="","No Aplica",IF(AND(MONTH(Tabla2[[#This Row],[FECHA INICIO DE LABORES EN OBRA]])=MONTH(TODAY()-30),YEAR(Tabla2[[#This Row],[FECHA INICIO DE LABORES EN OBRA]])=YEAR(TODAY())),MONTH(TODAY()-30)&amp;"-"&amp;YEAR(TODAY()),"No Aplica")),"No Aplica")</f>
        <v>No Aplica</v>
      </c>
    </row>
    <row r="1703" spans="1:30" x14ac:dyDescent="0.25">
      <c r="A1703" s="13" t="s">
        <v>6819</v>
      </c>
      <c r="B1703" s="15" t="s">
        <v>6820</v>
      </c>
      <c r="C1703" s="15" t="s">
        <v>6820</v>
      </c>
      <c r="D1703" s="15" t="s">
        <v>809</v>
      </c>
      <c r="E1703" s="15" t="s">
        <v>810</v>
      </c>
      <c r="F1703" s="39">
        <v>34128</v>
      </c>
      <c r="G1703" s="15">
        <v>1</v>
      </c>
      <c r="H1703" s="15" t="s">
        <v>5690</v>
      </c>
      <c r="I1703" s="15" t="s">
        <v>6823</v>
      </c>
      <c r="J1703" s="15" t="s">
        <v>7090</v>
      </c>
      <c r="K1703" s="15" t="s">
        <v>2030</v>
      </c>
      <c r="L1703" s="40" t="s">
        <v>5</v>
      </c>
      <c r="M1703" s="39"/>
      <c r="N1703" s="41" t="s">
        <v>2098</v>
      </c>
      <c r="O1703" s="39">
        <v>44715</v>
      </c>
      <c r="P1703" s="40">
        <v>1</v>
      </c>
      <c r="Q1703" s="40">
        <v>2</v>
      </c>
      <c r="R1703" s="40" t="str">
        <f>IFERROR(VLOOKUP(Tabla2[[#This Row],[CONTRATISTA PRNCIPAL]],Hoja1!$L$5:$M$9,2,FALSE),"CJV")</f>
        <v>CJV</v>
      </c>
      <c r="S1703" s="40" t="str">
        <f>IF(Tabla2[[#This Row],[EMPRESA]]=Tabla2[[#This Row],[CONTRATISTA PRNCIPAL]],"Principal","Secundaria")</f>
        <v>Principal</v>
      </c>
      <c r="T1703" s="42">
        <f>IFERROR(1/COUNTIF(Tabla2[CONTRATISTA PRNCIPAL],Tabla2[[#This Row],[CONTRATISTA PRNCIPAL]]),0)</f>
        <v>0.00641025641025641</v>
      </c>
      <c r="U1703" s="43">
        <f>IF(((TODAY()-Tabla2[[#This Row],[FECHA NACIMIENTO]])/365)&lt;18,"Corregir", IF(((TODAY()-Tabla2[[#This Row],[FECHA NACIMIENTO]])/365)&gt;80, "Corregir",ROUNDDOWN(((TODAY()-Tabla2[[#This Row],[FECHA NACIMIENTO]])/365),0)))</f>
        <v>30</v>
      </c>
      <c r="V17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03" s="44" t="str">
        <f>+IF(Tabla2[[#This Row],[Edad]]="Corregir","Corregir","Ok")</f>
        <v>Ok</v>
      </c>
      <c r="X1703" s="42" t="str">
        <f>+IFERROR(VLOOKUP(Tabla2[[#This Row],[DISTRITO SEGÚN DNI]],Hoja1!$A$2:$B$32,2,FALSE),"No")</f>
        <v>CALLAO</v>
      </c>
      <c r="Y1703" s="42" t="str">
        <f>IF(OR(LOWER(Tabla2[[#This Row],[GENERO]])="masculino", LOWER(Tabla2[[#This Row],[GENERO]])="femenino"),"OK","Corregir")</f>
        <v>OK</v>
      </c>
      <c r="Z1703" s="42" t="str">
        <f>+IF(Tabla2[[#This Row],[Nro. DNI / CE]]="","Corregir",IF(LEN(Tabla2[[#This Row],[Nro. DNI / CE]])&gt;=8,"OK","Corregir"))</f>
        <v>OK</v>
      </c>
      <c r="AA1703" s="42">
        <f>COUNTIF(Tabla2[APELLIDOS Y NOMBRES],Tabla2[[#This Row],[APELLIDOS Y NOMBRES]])</f>
        <v>1</v>
      </c>
      <c r="AB1703" s="42">
        <f>IF(Tabla2[[#This Row],[Trabajador]]&gt;1,1/Tabla2[[#This Row],[Trabajador]],Tabla2[[#This Row],[Trabajador]])</f>
        <v>1</v>
      </c>
      <c r="AC1703" t="str">
        <f>+IFERROR(IF(Tabla2[[#This Row],[FECHA CESE/BAJA]]="","No Aplica",IF(AND(MONTH(Tabla2[[#This Row],[FECHA CESE/BAJA]])=MONTH(TODAY()-30),YEAR(Tabla2[[#This Row],[FECHA CESE/BAJA]])=YEAR(TODAY())),MONTH(TODAY()-30)&amp;"-"&amp;YEAR(TODAY()),"Borrar")),"No aplica")</f>
        <v>No Aplica</v>
      </c>
      <c r="AD1703" t="str">
        <f>+IFERROR(IF(Tabla2[[#This Row],[FECHA INICIO DE LABORES EN OBRA]]="","No Aplica",IF(AND(MONTH(Tabla2[[#This Row],[FECHA INICIO DE LABORES EN OBRA]])=MONTH(TODAY()-30),YEAR(Tabla2[[#This Row],[FECHA INICIO DE LABORES EN OBRA]])=YEAR(TODAY())),MONTH(TODAY()-30)&amp;"-"&amp;YEAR(TODAY()),"No Aplica")),"No Aplica")</f>
        <v>No Aplica</v>
      </c>
    </row>
    <row r="1704" spans="1:30" x14ac:dyDescent="0.25">
      <c r="A1704" s="13" t="s">
        <v>6819</v>
      </c>
      <c r="B1704" s="15" t="s">
        <v>6820</v>
      </c>
      <c r="C1704" s="15" t="s">
        <v>6820</v>
      </c>
      <c r="D1704" s="15" t="s">
        <v>7091</v>
      </c>
      <c r="E1704" s="15" t="s">
        <v>7092</v>
      </c>
      <c r="F1704" s="39">
        <v>32371</v>
      </c>
      <c r="G1704" s="15">
        <v>2</v>
      </c>
      <c r="H1704" s="15" t="s">
        <v>3969</v>
      </c>
      <c r="I1704" s="15" t="s">
        <v>2955</v>
      </c>
      <c r="J1704" s="15" t="s">
        <v>7093</v>
      </c>
      <c r="K1704" s="15" t="s">
        <v>2182</v>
      </c>
      <c r="L1704" s="40" t="s">
        <v>6</v>
      </c>
      <c r="M1704" s="39"/>
      <c r="N1704" s="41" t="s">
        <v>2098</v>
      </c>
      <c r="O1704" s="39">
        <v>44139</v>
      </c>
      <c r="P1704" s="40">
        <v>1</v>
      </c>
      <c r="Q1704" s="40">
        <v>4</v>
      </c>
      <c r="R1704" s="40" t="str">
        <f>IFERROR(VLOOKUP(Tabla2[[#This Row],[CONTRATISTA PRNCIPAL]],Hoja1!$L$5:$M$9,2,FALSE),"CJV")</f>
        <v>CJV</v>
      </c>
      <c r="S1704" s="40" t="str">
        <f>IF(Tabla2[[#This Row],[EMPRESA]]=Tabla2[[#This Row],[CONTRATISTA PRNCIPAL]],"Principal","Secundaria")</f>
        <v>Principal</v>
      </c>
      <c r="T1704" s="42">
        <f>IFERROR(1/COUNTIF(Tabla2[CONTRATISTA PRNCIPAL],Tabla2[[#This Row],[CONTRATISTA PRNCIPAL]]),0)</f>
        <v>0.00641025641025641</v>
      </c>
      <c r="U1704" s="43">
        <f>IF(((TODAY()-Tabla2[[#This Row],[FECHA NACIMIENTO]])/365)&lt;18,"Corregir", IF(((TODAY()-Tabla2[[#This Row],[FECHA NACIMIENTO]])/365)&gt;80, "Corregir",ROUNDDOWN(((TODAY()-Tabla2[[#This Row],[FECHA NACIMIENTO]])/365),0)))</f>
        <v>35</v>
      </c>
      <c r="V17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04" s="44" t="str">
        <f>+IF(Tabla2[[#This Row],[Edad]]="Corregir","Corregir","Ok")</f>
        <v>Ok</v>
      </c>
      <c r="X1704" s="42" t="str">
        <f>+IFERROR(VLOOKUP(Tabla2[[#This Row],[DISTRITO SEGÚN DNI]],Hoja1!$A$2:$B$32,2,FALSE),"No")</f>
        <v>No</v>
      </c>
      <c r="Y1704" s="42" t="str">
        <f>IF(OR(LOWER(Tabla2[[#This Row],[GENERO]])="masculino", LOWER(Tabla2[[#This Row],[GENERO]])="femenino"),"OK","Corregir")</f>
        <v>OK</v>
      </c>
      <c r="Z1704" s="42" t="str">
        <f>+IF(Tabla2[[#This Row],[Nro. DNI / CE]]="","Corregir",IF(LEN(Tabla2[[#This Row],[Nro. DNI / CE]])&gt;=8,"OK","Corregir"))</f>
        <v>OK</v>
      </c>
      <c r="AA1704" s="42">
        <f>COUNTIF(Tabla2[APELLIDOS Y NOMBRES],Tabla2[[#This Row],[APELLIDOS Y NOMBRES]])</f>
        <v>1</v>
      </c>
      <c r="AB1704" s="42">
        <f>IF(Tabla2[[#This Row],[Trabajador]]&gt;1,1/Tabla2[[#This Row],[Trabajador]],Tabla2[[#This Row],[Trabajador]])</f>
        <v>1</v>
      </c>
      <c r="AC1704" t="str">
        <f>+IFERROR(IF(Tabla2[[#This Row],[FECHA CESE/BAJA]]="","No Aplica",IF(AND(MONTH(Tabla2[[#This Row],[FECHA CESE/BAJA]])=MONTH(TODAY()-30),YEAR(Tabla2[[#This Row],[FECHA CESE/BAJA]])=YEAR(TODAY())),MONTH(TODAY()-30)&amp;"-"&amp;YEAR(TODAY()),"Borrar")),"No aplica")</f>
        <v>No Aplica</v>
      </c>
      <c r="AD1704" t="str">
        <f>+IFERROR(IF(Tabla2[[#This Row],[FECHA INICIO DE LABORES EN OBRA]]="","No Aplica",IF(AND(MONTH(Tabla2[[#This Row],[FECHA INICIO DE LABORES EN OBRA]])=MONTH(TODAY()-30),YEAR(Tabla2[[#This Row],[FECHA INICIO DE LABORES EN OBRA]])=YEAR(TODAY())),MONTH(TODAY()-30)&amp;"-"&amp;YEAR(TODAY()),"No Aplica")),"No Aplica")</f>
        <v>No Aplica</v>
      </c>
    </row>
    <row r="1705" spans="1:30" x14ac:dyDescent="0.25">
      <c r="A1705" s="13" t="s">
        <v>6819</v>
      </c>
      <c r="B1705" s="15" t="s">
        <v>6820</v>
      </c>
      <c r="C1705" s="15" t="s">
        <v>6820</v>
      </c>
      <c r="D1705" s="15">
        <v>22890348</v>
      </c>
      <c r="E1705" s="15" t="s">
        <v>7094</v>
      </c>
      <c r="F1705" s="39">
        <v>26099</v>
      </c>
      <c r="G1705" s="15">
        <v>2</v>
      </c>
      <c r="H1705" s="15" t="s">
        <v>6957</v>
      </c>
      <c r="I1705" s="15" t="s">
        <v>6843</v>
      </c>
      <c r="J1705" s="15" t="s">
        <v>7095</v>
      </c>
      <c r="K1705" s="15" t="s">
        <v>7096</v>
      </c>
      <c r="L1705" s="40" t="s">
        <v>6</v>
      </c>
      <c r="M1705" s="39"/>
      <c r="N1705" s="41" t="s">
        <v>2098</v>
      </c>
      <c r="O1705" s="39">
        <v>43878</v>
      </c>
      <c r="P1705" s="40">
        <v>1</v>
      </c>
      <c r="Q1705" s="40">
        <v>4</v>
      </c>
      <c r="R1705" s="40" t="str">
        <f>IFERROR(VLOOKUP(Tabla2[[#This Row],[CONTRATISTA PRNCIPAL]],Hoja1!$L$5:$M$9,2,FALSE),"CJV")</f>
        <v>CJV</v>
      </c>
      <c r="S1705" s="40" t="str">
        <f>IF(Tabla2[[#This Row],[EMPRESA]]=Tabla2[[#This Row],[CONTRATISTA PRNCIPAL]],"Principal","Secundaria")</f>
        <v>Principal</v>
      </c>
      <c r="T1705" s="42">
        <f>IFERROR(1/COUNTIF(Tabla2[CONTRATISTA PRNCIPAL],Tabla2[[#This Row],[CONTRATISTA PRNCIPAL]]),0)</f>
        <v>0.00641025641025641</v>
      </c>
      <c r="U1705" s="43">
        <f>IF(((TODAY()-Tabla2[[#This Row],[FECHA NACIMIENTO]])/365)&lt;18,"Corregir", IF(((TODAY()-Tabla2[[#This Row],[FECHA NACIMIENTO]])/365)&gt;80, "Corregir",ROUNDDOWN(((TODAY()-Tabla2[[#This Row],[FECHA NACIMIENTO]])/365),0)))</f>
        <v>52</v>
      </c>
      <c r="V17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05" s="44" t="str">
        <f>+IF(Tabla2[[#This Row],[Edad]]="Corregir","Corregir","Ok")</f>
        <v>Ok</v>
      </c>
      <c r="X1705" s="42" t="str">
        <f>+IFERROR(VLOOKUP(Tabla2[[#This Row],[DISTRITO SEGÚN DNI]],Hoja1!$A$2:$B$32,2,FALSE),"No")</f>
        <v>No</v>
      </c>
      <c r="Y1705" s="42" t="str">
        <f>IF(OR(LOWER(Tabla2[[#This Row],[GENERO]])="masculino", LOWER(Tabla2[[#This Row],[GENERO]])="femenino"),"OK","Corregir")</f>
        <v>OK</v>
      </c>
      <c r="Z1705" s="42" t="str">
        <f>+IF(Tabla2[[#This Row],[Nro. DNI / CE]]="","Corregir",IF(LEN(Tabla2[[#This Row],[Nro. DNI / CE]])&gt;=8,"OK","Corregir"))</f>
        <v>OK</v>
      </c>
      <c r="AA1705" s="42">
        <f>COUNTIF(Tabla2[APELLIDOS Y NOMBRES],Tabla2[[#This Row],[APELLIDOS Y NOMBRES]])</f>
        <v>1</v>
      </c>
      <c r="AB1705" s="42">
        <f>IF(Tabla2[[#This Row],[Trabajador]]&gt;1,1/Tabla2[[#This Row],[Trabajador]],Tabla2[[#This Row],[Trabajador]])</f>
        <v>1</v>
      </c>
      <c r="AC1705" t="str">
        <f>+IFERROR(IF(Tabla2[[#This Row],[FECHA CESE/BAJA]]="","No Aplica",IF(AND(MONTH(Tabla2[[#This Row],[FECHA CESE/BAJA]])=MONTH(TODAY()-30),YEAR(Tabla2[[#This Row],[FECHA CESE/BAJA]])=YEAR(TODAY())),MONTH(TODAY()-30)&amp;"-"&amp;YEAR(TODAY()),"Borrar")),"No aplica")</f>
        <v>No Aplica</v>
      </c>
      <c r="AD1705" t="str">
        <f>+IFERROR(IF(Tabla2[[#This Row],[FECHA INICIO DE LABORES EN OBRA]]="","No Aplica",IF(AND(MONTH(Tabla2[[#This Row],[FECHA INICIO DE LABORES EN OBRA]])=MONTH(TODAY()-30),YEAR(Tabla2[[#This Row],[FECHA INICIO DE LABORES EN OBRA]])=YEAR(TODAY())),MONTH(TODAY()-30)&amp;"-"&amp;YEAR(TODAY()),"No Aplica")),"No Aplica")</f>
        <v>No Aplica</v>
      </c>
    </row>
    <row r="1706" spans="1:30" x14ac:dyDescent="0.25">
      <c r="A1706" s="13" t="s">
        <v>6819</v>
      </c>
      <c r="B1706" s="15" t="s">
        <v>6820</v>
      </c>
      <c r="C1706" s="15" t="s">
        <v>6820</v>
      </c>
      <c r="D1706" s="15" t="s">
        <v>7097</v>
      </c>
      <c r="E1706" s="15" t="s">
        <v>7098</v>
      </c>
      <c r="F1706" s="39">
        <v>33437</v>
      </c>
      <c r="G1706" s="15">
        <v>2</v>
      </c>
      <c r="H1706" s="15" t="s">
        <v>4481</v>
      </c>
      <c r="I1706" s="15" t="s">
        <v>6502</v>
      </c>
      <c r="J1706" s="15" t="s">
        <v>7099</v>
      </c>
      <c r="K1706" s="15" t="s">
        <v>7100</v>
      </c>
      <c r="L1706" s="40" t="s">
        <v>6</v>
      </c>
      <c r="M1706" s="39"/>
      <c r="N1706" s="41" t="s">
        <v>2098</v>
      </c>
      <c r="O1706" s="39">
        <v>44215</v>
      </c>
      <c r="P1706" s="40">
        <v>1</v>
      </c>
      <c r="Q1706" s="40">
        <v>4</v>
      </c>
      <c r="R1706" s="40" t="str">
        <f>IFERROR(VLOOKUP(Tabla2[[#This Row],[CONTRATISTA PRNCIPAL]],Hoja1!$L$5:$M$9,2,FALSE),"CJV")</f>
        <v>CJV</v>
      </c>
      <c r="S1706" s="40" t="str">
        <f>IF(Tabla2[[#This Row],[EMPRESA]]=Tabla2[[#This Row],[CONTRATISTA PRNCIPAL]],"Principal","Secundaria")</f>
        <v>Principal</v>
      </c>
      <c r="T1706" s="42">
        <f>IFERROR(1/COUNTIF(Tabla2[CONTRATISTA PRNCIPAL],Tabla2[[#This Row],[CONTRATISTA PRNCIPAL]]),0)</f>
        <v>0.00641025641025641</v>
      </c>
      <c r="U1706" s="43">
        <f>IF(((TODAY()-Tabla2[[#This Row],[FECHA NACIMIENTO]])/365)&lt;18,"Corregir", IF(((TODAY()-Tabla2[[#This Row],[FECHA NACIMIENTO]])/365)&gt;80, "Corregir",ROUNDDOWN(((TODAY()-Tabla2[[#This Row],[FECHA NACIMIENTO]])/365),0)))</f>
        <v>32</v>
      </c>
      <c r="V17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06" s="44" t="str">
        <f>+IF(Tabla2[[#This Row],[Edad]]="Corregir","Corregir","Ok")</f>
        <v>Ok</v>
      </c>
      <c r="X1706" s="42" t="str">
        <f>+IFERROR(VLOOKUP(Tabla2[[#This Row],[DISTRITO SEGÚN DNI]],Hoja1!$A$2:$B$32,2,FALSE),"No")</f>
        <v>No</v>
      </c>
      <c r="Y1706" s="42" t="str">
        <f>IF(OR(LOWER(Tabla2[[#This Row],[GENERO]])="masculino", LOWER(Tabla2[[#This Row],[GENERO]])="femenino"),"OK","Corregir")</f>
        <v>OK</v>
      </c>
      <c r="Z1706" s="42" t="str">
        <f>+IF(Tabla2[[#This Row],[Nro. DNI / CE]]="","Corregir",IF(LEN(Tabla2[[#This Row],[Nro. DNI / CE]])&gt;=8,"OK","Corregir"))</f>
        <v>OK</v>
      </c>
      <c r="AA1706" s="42">
        <f>COUNTIF(Tabla2[APELLIDOS Y NOMBRES],Tabla2[[#This Row],[APELLIDOS Y NOMBRES]])</f>
        <v>1</v>
      </c>
      <c r="AB1706" s="42">
        <f>IF(Tabla2[[#This Row],[Trabajador]]&gt;1,1/Tabla2[[#This Row],[Trabajador]],Tabla2[[#This Row],[Trabajador]])</f>
        <v>1</v>
      </c>
      <c r="AC1706" t="str">
        <f>+IFERROR(IF(Tabla2[[#This Row],[FECHA CESE/BAJA]]="","No Aplica",IF(AND(MONTH(Tabla2[[#This Row],[FECHA CESE/BAJA]])=MONTH(TODAY()-30),YEAR(Tabla2[[#This Row],[FECHA CESE/BAJA]])=YEAR(TODAY())),MONTH(TODAY()-30)&amp;"-"&amp;YEAR(TODAY()),"Borrar")),"No aplica")</f>
        <v>No Aplica</v>
      </c>
      <c r="AD1706" t="str">
        <f>+IFERROR(IF(Tabla2[[#This Row],[FECHA INICIO DE LABORES EN OBRA]]="","No Aplica",IF(AND(MONTH(Tabla2[[#This Row],[FECHA INICIO DE LABORES EN OBRA]])=MONTH(TODAY()-30),YEAR(Tabla2[[#This Row],[FECHA INICIO DE LABORES EN OBRA]])=YEAR(TODAY())),MONTH(TODAY()-30)&amp;"-"&amp;YEAR(TODAY()),"No Aplica")),"No Aplica")</f>
        <v>No Aplica</v>
      </c>
    </row>
    <row r="1707" spans="1:30" x14ac:dyDescent="0.25">
      <c r="A1707" s="13" t="s">
        <v>6819</v>
      </c>
      <c r="B1707" s="15" t="s">
        <v>6820</v>
      </c>
      <c r="C1707" s="15" t="s">
        <v>6820</v>
      </c>
      <c r="D1707" s="15" t="s">
        <v>7101</v>
      </c>
      <c r="E1707" s="15" t="s">
        <v>7102</v>
      </c>
      <c r="F1707" s="39">
        <v>30223</v>
      </c>
      <c r="G1707" s="15">
        <v>2</v>
      </c>
      <c r="H1707" s="15" t="s">
        <v>6953</v>
      </c>
      <c r="I1707" s="15" t="s">
        <v>6823</v>
      </c>
      <c r="J1707" s="15" t="s">
        <v>7103</v>
      </c>
      <c r="K1707" s="15" t="s">
        <v>7104</v>
      </c>
      <c r="L1707" s="40" t="s">
        <v>6</v>
      </c>
      <c r="M1707" s="39"/>
      <c r="N1707" s="41" t="s">
        <v>2098</v>
      </c>
      <c r="O1707" s="39">
        <v>45148</v>
      </c>
      <c r="P1707" s="40">
        <v>1</v>
      </c>
      <c r="Q1707" s="40">
        <v>4</v>
      </c>
      <c r="R1707" s="40" t="str">
        <f>IFERROR(VLOOKUP(Tabla2[[#This Row],[CONTRATISTA PRNCIPAL]],Hoja1!$L$5:$M$9,2,FALSE),"CJV")</f>
        <v>CJV</v>
      </c>
      <c r="S1707" s="40" t="str">
        <f>IF(Tabla2[[#This Row],[EMPRESA]]=Tabla2[[#This Row],[CONTRATISTA PRNCIPAL]],"Principal","Secundaria")</f>
        <v>Principal</v>
      </c>
      <c r="T1707" s="42">
        <f>IFERROR(1/COUNTIF(Tabla2[CONTRATISTA PRNCIPAL],Tabla2[[#This Row],[CONTRATISTA PRNCIPAL]]),0)</f>
        <v>0.00641025641025641</v>
      </c>
      <c r="U1707" s="43">
        <f>IF(((TODAY()-Tabla2[[#This Row],[FECHA NACIMIENTO]])/365)&lt;18,"Corregir", IF(((TODAY()-Tabla2[[#This Row],[FECHA NACIMIENTO]])/365)&gt;80, "Corregir",ROUNDDOWN(((TODAY()-Tabla2[[#This Row],[FECHA NACIMIENTO]])/365),0)))</f>
        <v>41</v>
      </c>
      <c r="V17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07" s="44" t="str">
        <f>+IF(Tabla2[[#This Row],[Edad]]="Corregir","Corregir","Ok")</f>
        <v>Ok</v>
      </c>
      <c r="X1707" s="42" t="str">
        <f>+IFERROR(VLOOKUP(Tabla2[[#This Row],[DISTRITO SEGÚN DNI]],Hoja1!$A$2:$B$32,2,FALSE),"No")</f>
        <v>No</v>
      </c>
      <c r="Y1707" s="42" t="str">
        <f>IF(OR(LOWER(Tabla2[[#This Row],[GENERO]])="masculino", LOWER(Tabla2[[#This Row],[GENERO]])="femenino"),"OK","Corregir")</f>
        <v>OK</v>
      </c>
      <c r="Z1707" s="42" t="str">
        <f>+IF(Tabla2[[#This Row],[Nro. DNI / CE]]="","Corregir",IF(LEN(Tabla2[[#This Row],[Nro. DNI / CE]])&gt;=8,"OK","Corregir"))</f>
        <v>OK</v>
      </c>
      <c r="AA1707" s="42">
        <f>COUNTIF(Tabla2[APELLIDOS Y NOMBRES],Tabla2[[#This Row],[APELLIDOS Y NOMBRES]])</f>
        <v>1</v>
      </c>
      <c r="AB1707" s="42">
        <f>IF(Tabla2[[#This Row],[Trabajador]]&gt;1,1/Tabla2[[#This Row],[Trabajador]],Tabla2[[#This Row],[Trabajador]])</f>
        <v>1</v>
      </c>
      <c r="AC1707" t="str">
        <f>+IFERROR(IF(Tabla2[[#This Row],[FECHA CESE/BAJA]]="","No Aplica",IF(AND(MONTH(Tabla2[[#This Row],[FECHA CESE/BAJA]])=MONTH(TODAY()-30),YEAR(Tabla2[[#This Row],[FECHA CESE/BAJA]])=YEAR(TODAY())),MONTH(TODAY()-30)&amp;"-"&amp;YEAR(TODAY()),"Borrar")),"No aplica")</f>
        <v>No Aplica</v>
      </c>
      <c r="AD1707" t="str">
        <f>+IFERROR(IF(Tabla2[[#This Row],[FECHA INICIO DE LABORES EN OBRA]]="","No Aplica",IF(AND(MONTH(Tabla2[[#This Row],[FECHA INICIO DE LABORES EN OBRA]])=MONTH(TODAY()-30),YEAR(Tabla2[[#This Row],[FECHA INICIO DE LABORES EN OBRA]])=YEAR(TODAY())),MONTH(TODAY()-30)&amp;"-"&amp;YEAR(TODAY()),"No Aplica")),"No Aplica")</f>
        <v>8-2023</v>
      </c>
    </row>
    <row r="1708" spans="1:30" x14ac:dyDescent="0.25">
      <c r="A1708" s="13" t="s">
        <v>6819</v>
      </c>
      <c r="B1708" s="15" t="s">
        <v>6820</v>
      </c>
      <c r="C1708" s="15" t="s">
        <v>6820</v>
      </c>
      <c r="D1708" s="15" t="s">
        <v>7105</v>
      </c>
      <c r="E1708" s="15" t="s">
        <v>7106</v>
      </c>
      <c r="F1708" s="39">
        <v>26196</v>
      </c>
      <c r="G1708" s="15">
        <v>2</v>
      </c>
      <c r="H1708" s="15" t="s">
        <v>3129</v>
      </c>
      <c r="I1708" s="15" t="s">
        <v>6848</v>
      </c>
      <c r="J1708" s="15" t="s">
        <v>7107</v>
      </c>
      <c r="K1708" s="15" t="s">
        <v>2182</v>
      </c>
      <c r="L1708" s="40" t="s">
        <v>6</v>
      </c>
      <c r="M1708" s="39"/>
      <c r="N1708" s="41" t="s">
        <v>2098</v>
      </c>
      <c r="O1708" s="39">
        <v>43843</v>
      </c>
      <c r="P1708" s="40">
        <v>1</v>
      </c>
      <c r="Q1708" s="40">
        <v>4</v>
      </c>
      <c r="R1708" s="40" t="str">
        <f>IFERROR(VLOOKUP(Tabla2[[#This Row],[CONTRATISTA PRNCIPAL]],Hoja1!$L$5:$M$9,2,FALSE),"CJV")</f>
        <v>CJV</v>
      </c>
      <c r="S1708" s="40" t="str">
        <f>IF(Tabla2[[#This Row],[EMPRESA]]=Tabla2[[#This Row],[CONTRATISTA PRNCIPAL]],"Principal","Secundaria")</f>
        <v>Principal</v>
      </c>
      <c r="T1708" s="42">
        <f>IFERROR(1/COUNTIF(Tabla2[CONTRATISTA PRNCIPAL],Tabla2[[#This Row],[CONTRATISTA PRNCIPAL]]),0)</f>
        <v>0.00641025641025641</v>
      </c>
      <c r="U1708" s="43">
        <f>IF(((TODAY()-Tabla2[[#This Row],[FECHA NACIMIENTO]])/365)&lt;18,"Corregir", IF(((TODAY()-Tabla2[[#This Row],[FECHA NACIMIENTO]])/365)&gt;80, "Corregir",ROUNDDOWN(((TODAY()-Tabla2[[#This Row],[FECHA NACIMIENTO]])/365),0)))</f>
        <v>52</v>
      </c>
      <c r="V17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08" s="44" t="str">
        <f>+IF(Tabla2[[#This Row],[Edad]]="Corregir","Corregir","Ok")</f>
        <v>Ok</v>
      </c>
      <c r="X1708" s="42" t="str">
        <f>+IFERROR(VLOOKUP(Tabla2[[#This Row],[DISTRITO SEGÚN DNI]],Hoja1!$A$2:$B$32,2,FALSE),"No")</f>
        <v>No</v>
      </c>
      <c r="Y1708" s="42" t="str">
        <f>IF(OR(LOWER(Tabla2[[#This Row],[GENERO]])="masculino", LOWER(Tabla2[[#This Row],[GENERO]])="femenino"),"OK","Corregir")</f>
        <v>OK</v>
      </c>
      <c r="Z1708" s="42" t="str">
        <f>+IF(Tabla2[[#This Row],[Nro. DNI / CE]]="","Corregir",IF(LEN(Tabla2[[#This Row],[Nro. DNI / CE]])&gt;=8,"OK","Corregir"))</f>
        <v>OK</v>
      </c>
      <c r="AA1708" s="42">
        <f>COUNTIF(Tabla2[APELLIDOS Y NOMBRES],Tabla2[[#This Row],[APELLIDOS Y NOMBRES]])</f>
        <v>1</v>
      </c>
      <c r="AB1708" s="42">
        <f>IF(Tabla2[[#This Row],[Trabajador]]&gt;1,1/Tabla2[[#This Row],[Trabajador]],Tabla2[[#This Row],[Trabajador]])</f>
        <v>1</v>
      </c>
      <c r="AC1708" t="str">
        <f>+IFERROR(IF(Tabla2[[#This Row],[FECHA CESE/BAJA]]="","No Aplica",IF(AND(MONTH(Tabla2[[#This Row],[FECHA CESE/BAJA]])=MONTH(TODAY()-30),YEAR(Tabla2[[#This Row],[FECHA CESE/BAJA]])=YEAR(TODAY())),MONTH(TODAY()-30)&amp;"-"&amp;YEAR(TODAY()),"Borrar")),"No aplica")</f>
        <v>No Aplica</v>
      </c>
      <c r="AD1708" t="str">
        <f>+IFERROR(IF(Tabla2[[#This Row],[FECHA INICIO DE LABORES EN OBRA]]="","No Aplica",IF(AND(MONTH(Tabla2[[#This Row],[FECHA INICIO DE LABORES EN OBRA]])=MONTH(TODAY()-30),YEAR(Tabla2[[#This Row],[FECHA INICIO DE LABORES EN OBRA]])=YEAR(TODAY())),MONTH(TODAY()-30)&amp;"-"&amp;YEAR(TODAY()),"No Aplica")),"No Aplica")</f>
        <v>No Aplica</v>
      </c>
    </row>
    <row r="1709" spans="1:30" x14ac:dyDescent="0.25">
      <c r="A1709" s="13" t="s">
        <v>6819</v>
      </c>
      <c r="B1709" s="15" t="s">
        <v>6820</v>
      </c>
      <c r="C1709" s="15" t="s">
        <v>6820</v>
      </c>
      <c r="D1709" s="15" t="s">
        <v>7108</v>
      </c>
      <c r="E1709" s="15" t="s">
        <v>7109</v>
      </c>
      <c r="F1709" s="39">
        <v>22876</v>
      </c>
      <c r="G1709" s="15">
        <v>1</v>
      </c>
      <c r="H1709" s="15" t="s">
        <v>7110</v>
      </c>
      <c r="I1709" s="15" t="s">
        <v>6823</v>
      </c>
      <c r="J1709" s="15" t="s">
        <v>7111</v>
      </c>
      <c r="K1709" s="15" t="s">
        <v>4771</v>
      </c>
      <c r="L1709" s="40" t="s">
        <v>6</v>
      </c>
      <c r="M1709" s="39"/>
      <c r="N1709" s="41" t="s">
        <v>2098</v>
      </c>
      <c r="O1709" s="39">
        <v>44713</v>
      </c>
      <c r="P1709" s="40">
        <v>1</v>
      </c>
      <c r="Q1709" s="40">
        <v>2</v>
      </c>
      <c r="R1709" s="40" t="str">
        <f>IFERROR(VLOOKUP(Tabla2[[#This Row],[CONTRATISTA PRNCIPAL]],Hoja1!$L$5:$M$9,2,FALSE),"CJV")</f>
        <v>CJV</v>
      </c>
      <c r="S1709" s="40" t="str">
        <f>IF(Tabla2[[#This Row],[EMPRESA]]=Tabla2[[#This Row],[CONTRATISTA PRNCIPAL]],"Principal","Secundaria")</f>
        <v>Principal</v>
      </c>
      <c r="T1709" s="42">
        <f>IFERROR(1/COUNTIF(Tabla2[CONTRATISTA PRNCIPAL],Tabla2[[#This Row],[CONTRATISTA PRNCIPAL]]),0)</f>
        <v>0.00641025641025641</v>
      </c>
      <c r="U1709" s="43">
        <f>IF(((TODAY()-Tabla2[[#This Row],[FECHA NACIMIENTO]])/365)&lt;18,"Corregir", IF(((TODAY()-Tabla2[[#This Row],[FECHA NACIMIENTO]])/365)&gt;80, "Corregir",ROUNDDOWN(((TODAY()-Tabla2[[#This Row],[FECHA NACIMIENTO]])/365),0)))</f>
        <v>61</v>
      </c>
      <c r="V17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709" s="44" t="str">
        <f>+IF(Tabla2[[#This Row],[Edad]]="Corregir","Corregir","Ok")</f>
        <v>Ok</v>
      </c>
      <c r="X1709" s="42" t="str">
        <f>+IFERROR(VLOOKUP(Tabla2[[#This Row],[DISTRITO SEGÚN DNI]],Hoja1!$A$2:$B$32,2,FALSE),"No")</f>
        <v>No</v>
      </c>
      <c r="Y1709" s="42" t="str">
        <f>IF(OR(LOWER(Tabla2[[#This Row],[GENERO]])="masculino", LOWER(Tabla2[[#This Row],[GENERO]])="femenino"),"OK","Corregir")</f>
        <v>OK</v>
      </c>
      <c r="Z1709" s="42" t="str">
        <f>+IF(Tabla2[[#This Row],[Nro. DNI / CE]]="","Corregir",IF(LEN(Tabla2[[#This Row],[Nro. DNI / CE]])&gt;=8,"OK","Corregir"))</f>
        <v>OK</v>
      </c>
      <c r="AA1709" s="42">
        <f>COUNTIF(Tabla2[APELLIDOS Y NOMBRES],Tabla2[[#This Row],[APELLIDOS Y NOMBRES]])</f>
        <v>1</v>
      </c>
      <c r="AB1709" s="42">
        <f>IF(Tabla2[[#This Row],[Trabajador]]&gt;1,1/Tabla2[[#This Row],[Trabajador]],Tabla2[[#This Row],[Trabajador]])</f>
        <v>1</v>
      </c>
      <c r="AC1709" t="str">
        <f>+IFERROR(IF(Tabla2[[#This Row],[FECHA CESE/BAJA]]="","No Aplica",IF(AND(MONTH(Tabla2[[#This Row],[FECHA CESE/BAJA]])=MONTH(TODAY()-30),YEAR(Tabla2[[#This Row],[FECHA CESE/BAJA]])=YEAR(TODAY())),MONTH(TODAY()-30)&amp;"-"&amp;YEAR(TODAY()),"Borrar")),"No aplica")</f>
        <v>No Aplica</v>
      </c>
      <c r="AD1709" t="str">
        <f>+IFERROR(IF(Tabla2[[#This Row],[FECHA INICIO DE LABORES EN OBRA]]="","No Aplica",IF(AND(MONTH(Tabla2[[#This Row],[FECHA INICIO DE LABORES EN OBRA]])=MONTH(TODAY()-30),YEAR(Tabla2[[#This Row],[FECHA INICIO DE LABORES EN OBRA]])=YEAR(TODAY())),MONTH(TODAY()-30)&amp;"-"&amp;YEAR(TODAY()),"No Aplica")),"No Aplica")</f>
        <v>No Aplica</v>
      </c>
    </row>
    <row r="1710" spans="1:30" x14ac:dyDescent="0.25">
      <c r="A1710" s="13" t="s">
        <v>6819</v>
      </c>
      <c r="B1710" s="15" t="s">
        <v>6820</v>
      </c>
      <c r="C1710" s="15" t="s">
        <v>6820</v>
      </c>
      <c r="D1710" s="15" t="s">
        <v>7112</v>
      </c>
      <c r="E1710" s="15" t="s">
        <v>7113</v>
      </c>
      <c r="F1710" s="39">
        <v>30379</v>
      </c>
      <c r="G1710" s="15">
        <v>2</v>
      </c>
      <c r="H1710" s="15" t="s">
        <v>2746</v>
      </c>
      <c r="I1710" s="15" t="s">
        <v>6823</v>
      </c>
      <c r="J1710" s="15" t="s">
        <v>7114</v>
      </c>
      <c r="K1710" s="15" t="s">
        <v>2237</v>
      </c>
      <c r="L1710" s="40" t="s">
        <v>6</v>
      </c>
      <c r="M1710" s="39"/>
      <c r="N1710" s="41" t="s">
        <v>2098</v>
      </c>
      <c r="O1710" s="39">
        <v>44369</v>
      </c>
      <c r="P1710" s="40">
        <v>1</v>
      </c>
      <c r="Q1710" s="40">
        <v>4</v>
      </c>
      <c r="R1710" s="40" t="str">
        <f>IFERROR(VLOOKUP(Tabla2[[#This Row],[CONTRATISTA PRNCIPAL]],Hoja1!$L$5:$M$9,2,FALSE),"CJV")</f>
        <v>CJV</v>
      </c>
      <c r="S1710" s="40" t="str">
        <f>IF(Tabla2[[#This Row],[EMPRESA]]=Tabla2[[#This Row],[CONTRATISTA PRNCIPAL]],"Principal","Secundaria")</f>
        <v>Principal</v>
      </c>
      <c r="T1710" s="42">
        <f>IFERROR(1/COUNTIF(Tabla2[CONTRATISTA PRNCIPAL],Tabla2[[#This Row],[CONTRATISTA PRNCIPAL]]),0)</f>
        <v>0.00641025641025641</v>
      </c>
      <c r="U1710" s="43">
        <f>IF(((TODAY()-Tabla2[[#This Row],[FECHA NACIMIENTO]])/365)&lt;18,"Corregir", IF(((TODAY()-Tabla2[[#This Row],[FECHA NACIMIENTO]])/365)&gt;80, "Corregir",ROUNDDOWN(((TODAY()-Tabla2[[#This Row],[FECHA NACIMIENTO]])/365),0)))</f>
        <v>40</v>
      </c>
      <c r="V17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10" s="44" t="str">
        <f>+IF(Tabla2[[#This Row],[Edad]]="Corregir","Corregir","Ok")</f>
        <v>Ok</v>
      </c>
      <c r="X1710" s="42" t="str">
        <f>+IFERROR(VLOOKUP(Tabla2[[#This Row],[DISTRITO SEGÚN DNI]],Hoja1!$A$2:$B$32,2,FALSE),"No")</f>
        <v>No</v>
      </c>
      <c r="Y1710" s="42" t="str">
        <f>IF(OR(LOWER(Tabla2[[#This Row],[GENERO]])="masculino", LOWER(Tabla2[[#This Row],[GENERO]])="femenino"),"OK","Corregir")</f>
        <v>OK</v>
      </c>
      <c r="Z1710" s="42" t="str">
        <f>+IF(Tabla2[[#This Row],[Nro. DNI / CE]]="","Corregir",IF(LEN(Tabla2[[#This Row],[Nro. DNI / CE]])&gt;=8,"OK","Corregir"))</f>
        <v>OK</v>
      </c>
      <c r="AA1710" s="42">
        <f>COUNTIF(Tabla2[APELLIDOS Y NOMBRES],Tabla2[[#This Row],[APELLIDOS Y NOMBRES]])</f>
        <v>1</v>
      </c>
      <c r="AB1710" s="42">
        <f>IF(Tabla2[[#This Row],[Trabajador]]&gt;1,1/Tabla2[[#This Row],[Trabajador]],Tabla2[[#This Row],[Trabajador]])</f>
        <v>1</v>
      </c>
      <c r="AC1710" t="str">
        <f>+IFERROR(IF(Tabla2[[#This Row],[FECHA CESE/BAJA]]="","No Aplica",IF(AND(MONTH(Tabla2[[#This Row],[FECHA CESE/BAJA]])=MONTH(TODAY()-30),YEAR(Tabla2[[#This Row],[FECHA CESE/BAJA]])=YEAR(TODAY())),MONTH(TODAY()-30)&amp;"-"&amp;YEAR(TODAY()),"Borrar")),"No aplica")</f>
        <v>No Aplica</v>
      </c>
      <c r="AD1710" t="str">
        <f>+IFERROR(IF(Tabla2[[#This Row],[FECHA INICIO DE LABORES EN OBRA]]="","No Aplica",IF(AND(MONTH(Tabla2[[#This Row],[FECHA INICIO DE LABORES EN OBRA]])=MONTH(TODAY()-30),YEAR(Tabla2[[#This Row],[FECHA INICIO DE LABORES EN OBRA]])=YEAR(TODAY())),MONTH(TODAY()-30)&amp;"-"&amp;YEAR(TODAY()),"No Aplica")),"No Aplica")</f>
        <v>No Aplica</v>
      </c>
    </row>
    <row r="1711" spans="1:30" x14ac:dyDescent="0.25">
      <c r="A1711" s="13" t="s">
        <v>6819</v>
      </c>
      <c r="B1711" s="15" t="s">
        <v>6820</v>
      </c>
      <c r="C1711" s="15" t="s">
        <v>6820</v>
      </c>
      <c r="D1711" s="15">
        <v>10683286</v>
      </c>
      <c r="E1711" s="15" t="s">
        <v>7115</v>
      </c>
      <c r="F1711" s="39">
        <v>28292</v>
      </c>
      <c r="G1711" s="15">
        <v>2</v>
      </c>
      <c r="H1711" s="15" t="s">
        <v>7116</v>
      </c>
      <c r="I1711" s="15" t="s">
        <v>6848</v>
      </c>
      <c r="J1711" s="15" t="s">
        <v>7117</v>
      </c>
      <c r="K1711" s="15" t="s">
        <v>2242</v>
      </c>
      <c r="L1711" s="40" t="s">
        <v>6</v>
      </c>
      <c r="M1711" s="39"/>
      <c r="N1711" s="41" t="s">
        <v>2098</v>
      </c>
      <c r="O1711" s="39">
        <v>43888</v>
      </c>
      <c r="P1711" s="40">
        <v>1</v>
      </c>
      <c r="Q1711" s="40">
        <v>4</v>
      </c>
      <c r="R1711" s="40" t="str">
        <f>IFERROR(VLOOKUP(Tabla2[[#This Row],[CONTRATISTA PRNCIPAL]],Hoja1!$L$5:$M$9,2,FALSE),"CJV")</f>
        <v>CJV</v>
      </c>
      <c r="S1711" s="40" t="str">
        <f>IF(Tabla2[[#This Row],[EMPRESA]]=Tabla2[[#This Row],[CONTRATISTA PRNCIPAL]],"Principal","Secundaria")</f>
        <v>Principal</v>
      </c>
      <c r="T1711" s="42">
        <f>IFERROR(1/COUNTIF(Tabla2[CONTRATISTA PRNCIPAL],Tabla2[[#This Row],[CONTRATISTA PRNCIPAL]]),0)</f>
        <v>0.00641025641025641</v>
      </c>
      <c r="U1711" s="43">
        <f>IF(((TODAY()-Tabla2[[#This Row],[FECHA NACIMIENTO]])/365)&lt;18,"Corregir", IF(((TODAY()-Tabla2[[#This Row],[FECHA NACIMIENTO]])/365)&gt;80, "Corregir",ROUNDDOWN(((TODAY()-Tabla2[[#This Row],[FECHA NACIMIENTO]])/365),0)))</f>
        <v>46</v>
      </c>
      <c r="V17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11" s="44" t="str">
        <f>+IF(Tabla2[[#This Row],[Edad]]="Corregir","Corregir","Ok")</f>
        <v>Ok</v>
      </c>
      <c r="X1711" s="42" t="str">
        <f>+IFERROR(VLOOKUP(Tabla2[[#This Row],[DISTRITO SEGÚN DNI]],Hoja1!$A$2:$B$32,2,FALSE),"No")</f>
        <v>No</v>
      </c>
      <c r="Y1711" s="42" t="str">
        <f>IF(OR(LOWER(Tabla2[[#This Row],[GENERO]])="masculino", LOWER(Tabla2[[#This Row],[GENERO]])="femenino"),"OK","Corregir")</f>
        <v>OK</v>
      </c>
      <c r="Z1711" s="42" t="str">
        <f>+IF(Tabla2[[#This Row],[Nro. DNI / CE]]="","Corregir",IF(LEN(Tabla2[[#This Row],[Nro. DNI / CE]])&gt;=8,"OK","Corregir"))</f>
        <v>OK</v>
      </c>
      <c r="AA1711" s="42">
        <f>COUNTIF(Tabla2[APELLIDOS Y NOMBRES],Tabla2[[#This Row],[APELLIDOS Y NOMBRES]])</f>
        <v>1</v>
      </c>
      <c r="AB1711" s="42">
        <f>IF(Tabla2[[#This Row],[Trabajador]]&gt;1,1/Tabla2[[#This Row],[Trabajador]],Tabla2[[#This Row],[Trabajador]])</f>
        <v>1</v>
      </c>
      <c r="AC1711" t="str">
        <f>+IFERROR(IF(Tabla2[[#This Row],[FECHA CESE/BAJA]]="","No Aplica",IF(AND(MONTH(Tabla2[[#This Row],[FECHA CESE/BAJA]])=MONTH(TODAY()-30),YEAR(Tabla2[[#This Row],[FECHA CESE/BAJA]])=YEAR(TODAY())),MONTH(TODAY()-30)&amp;"-"&amp;YEAR(TODAY()),"Borrar")),"No aplica")</f>
        <v>No Aplica</v>
      </c>
      <c r="AD1711" t="str">
        <f>+IFERROR(IF(Tabla2[[#This Row],[FECHA INICIO DE LABORES EN OBRA]]="","No Aplica",IF(AND(MONTH(Tabla2[[#This Row],[FECHA INICIO DE LABORES EN OBRA]])=MONTH(TODAY()-30),YEAR(Tabla2[[#This Row],[FECHA INICIO DE LABORES EN OBRA]])=YEAR(TODAY())),MONTH(TODAY()-30)&amp;"-"&amp;YEAR(TODAY()),"No Aplica")),"No Aplica")</f>
        <v>No Aplica</v>
      </c>
    </row>
    <row r="1712" spans="1:30" x14ac:dyDescent="0.25">
      <c r="A1712" s="13" t="s">
        <v>6819</v>
      </c>
      <c r="B1712" s="15" t="s">
        <v>6820</v>
      </c>
      <c r="C1712" s="15" t="s">
        <v>6820</v>
      </c>
      <c r="D1712" s="15">
        <v>80615148</v>
      </c>
      <c r="E1712" s="15" t="s">
        <v>235</v>
      </c>
      <c r="F1712" s="39">
        <v>28653</v>
      </c>
      <c r="G1712" s="15">
        <v>2</v>
      </c>
      <c r="H1712" s="15" t="s">
        <v>7118</v>
      </c>
      <c r="I1712" s="15" t="s">
        <v>6502</v>
      </c>
      <c r="J1712" s="15" t="s">
        <v>7119</v>
      </c>
      <c r="K1712" s="15" t="s">
        <v>32</v>
      </c>
      <c r="L1712" s="40" t="s">
        <v>6</v>
      </c>
      <c r="M1712" s="39"/>
      <c r="N1712" s="41" t="s">
        <v>6598</v>
      </c>
      <c r="O1712" s="39">
        <v>44675</v>
      </c>
      <c r="P1712" s="40">
        <v>1</v>
      </c>
      <c r="Q1712" s="40">
        <v>4</v>
      </c>
      <c r="R1712" s="40" t="str">
        <f>IFERROR(VLOOKUP(Tabla2[[#This Row],[CONTRATISTA PRNCIPAL]],Hoja1!$L$5:$M$9,2,FALSE),"CJV")</f>
        <v>CJV</v>
      </c>
      <c r="S1712" s="40" t="str">
        <f>IF(Tabla2[[#This Row],[EMPRESA]]=Tabla2[[#This Row],[CONTRATISTA PRNCIPAL]],"Principal","Secundaria")</f>
        <v>Principal</v>
      </c>
      <c r="T1712" s="42">
        <f>IFERROR(1/COUNTIF(Tabla2[CONTRATISTA PRNCIPAL],Tabla2[[#This Row],[CONTRATISTA PRNCIPAL]]),0)</f>
        <v>0.00641025641025641</v>
      </c>
      <c r="U1712" s="43">
        <f>IF(((TODAY()-Tabla2[[#This Row],[FECHA NACIMIENTO]])/365)&lt;18,"Corregir", IF(((TODAY()-Tabla2[[#This Row],[FECHA NACIMIENTO]])/365)&gt;80, "Corregir",ROUNDDOWN(((TODAY()-Tabla2[[#This Row],[FECHA NACIMIENTO]])/365),0)))</f>
        <v>45</v>
      </c>
      <c r="V17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12" s="44" t="str">
        <f>+IF(Tabla2[[#This Row],[Edad]]="Corregir","Corregir","Ok")</f>
        <v>Ok</v>
      </c>
      <c r="X1712" s="42" t="str">
        <f>+IFERROR(VLOOKUP(Tabla2[[#This Row],[DISTRITO SEGÚN DNI]],Hoja1!$A$2:$B$32,2,FALSE),"No")</f>
        <v>LA VICTORIA</v>
      </c>
      <c r="Y1712" s="42" t="str">
        <f>IF(OR(LOWER(Tabla2[[#This Row],[GENERO]])="masculino", LOWER(Tabla2[[#This Row],[GENERO]])="femenino"),"OK","Corregir")</f>
        <v>OK</v>
      </c>
      <c r="Z1712" s="42" t="str">
        <f>+IF(Tabla2[[#This Row],[Nro. DNI / CE]]="","Corregir",IF(LEN(Tabla2[[#This Row],[Nro. DNI / CE]])&gt;=8,"OK","Corregir"))</f>
        <v>OK</v>
      </c>
      <c r="AA1712" s="42">
        <f>COUNTIF(Tabla2[APELLIDOS Y NOMBRES],Tabla2[[#This Row],[APELLIDOS Y NOMBRES]])</f>
        <v>1</v>
      </c>
      <c r="AB1712" s="42">
        <f>IF(Tabla2[[#This Row],[Trabajador]]&gt;1,1/Tabla2[[#This Row],[Trabajador]],Tabla2[[#This Row],[Trabajador]])</f>
        <v>1</v>
      </c>
      <c r="AC1712" t="str">
        <f>+IFERROR(IF(Tabla2[[#This Row],[FECHA CESE/BAJA]]="","No Aplica",IF(AND(MONTH(Tabla2[[#This Row],[FECHA CESE/BAJA]])=MONTH(TODAY()-30),YEAR(Tabla2[[#This Row],[FECHA CESE/BAJA]])=YEAR(TODAY())),MONTH(TODAY()-30)&amp;"-"&amp;YEAR(TODAY()),"Borrar")),"No aplica")</f>
        <v>No Aplica</v>
      </c>
      <c r="AD1712" t="str">
        <f>+IFERROR(IF(Tabla2[[#This Row],[FECHA INICIO DE LABORES EN OBRA]]="","No Aplica",IF(AND(MONTH(Tabla2[[#This Row],[FECHA INICIO DE LABORES EN OBRA]])=MONTH(TODAY()-30),YEAR(Tabla2[[#This Row],[FECHA INICIO DE LABORES EN OBRA]])=YEAR(TODAY())),MONTH(TODAY()-30)&amp;"-"&amp;YEAR(TODAY()),"No Aplica")),"No Aplica")</f>
        <v>No Aplica</v>
      </c>
    </row>
    <row r="1713" spans="1:30" x14ac:dyDescent="0.25">
      <c r="A1713" s="13" t="s">
        <v>6819</v>
      </c>
      <c r="B1713" s="15" t="s">
        <v>6820</v>
      </c>
      <c r="C1713" s="15" t="s">
        <v>6820</v>
      </c>
      <c r="D1713" s="15" t="s">
        <v>7120</v>
      </c>
      <c r="E1713" s="15" t="s">
        <v>7121</v>
      </c>
      <c r="F1713" s="39">
        <v>28023</v>
      </c>
      <c r="G1713" s="15">
        <v>2</v>
      </c>
      <c r="H1713" s="15" t="s">
        <v>3129</v>
      </c>
      <c r="I1713" s="15" t="s">
        <v>6823</v>
      </c>
      <c r="J1713" s="15" t="s">
        <v>7122</v>
      </c>
      <c r="K1713" s="15" t="s">
        <v>6217</v>
      </c>
      <c r="L1713" s="40" t="s">
        <v>6</v>
      </c>
      <c r="M1713" s="39"/>
      <c r="N1713" s="41" t="s">
        <v>2098</v>
      </c>
      <c r="O1713" s="39">
        <v>45148</v>
      </c>
      <c r="P1713" s="40">
        <v>1</v>
      </c>
      <c r="Q1713" s="40">
        <v>4</v>
      </c>
      <c r="R1713" s="40" t="str">
        <f>IFERROR(VLOOKUP(Tabla2[[#This Row],[CONTRATISTA PRNCIPAL]],Hoja1!$L$5:$M$9,2,FALSE),"CJV")</f>
        <v>CJV</v>
      </c>
      <c r="S1713" s="40" t="str">
        <f>IF(Tabla2[[#This Row],[EMPRESA]]=Tabla2[[#This Row],[CONTRATISTA PRNCIPAL]],"Principal","Secundaria")</f>
        <v>Principal</v>
      </c>
      <c r="T1713" s="42">
        <f>IFERROR(1/COUNTIF(Tabla2[CONTRATISTA PRNCIPAL],Tabla2[[#This Row],[CONTRATISTA PRNCIPAL]]),0)</f>
        <v>0.00641025641025641</v>
      </c>
      <c r="U1713" s="43">
        <f>IF(((TODAY()-Tabla2[[#This Row],[FECHA NACIMIENTO]])/365)&lt;18,"Corregir", IF(((TODAY()-Tabla2[[#This Row],[FECHA NACIMIENTO]])/365)&gt;80, "Corregir",ROUNDDOWN(((TODAY()-Tabla2[[#This Row],[FECHA NACIMIENTO]])/365),0)))</f>
        <v>47</v>
      </c>
      <c r="V17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13" s="44" t="str">
        <f>+IF(Tabla2[[#This Row],[Edad]]="Corregir","Corregir","Ok")</f>
        <v>Ok</v>
      </c>
      <c r="X1713" s="42" t="str">
        <f>+IFERROR(VLOOKUP(Tabla2[[#This Row],[DISTRITO SEGÚN DNI]],Hoja1!$A$2:$B$32,2,FALSE),"No")</f>
        <v>No</v>
      </c>
      <c r="Y1713" s="42" t="str">
        <f>IF(OR(LOWER(Tabla2[[#This Row],[GENERO]])="masculino", LOWER(Tabla2[[#This Row],[GENERO]])="femenino"),"OK","Corregir")</f>
        <v>OK</v>
      </c>
      <c r="Z1713" s="42" t="str">
        <f>+IF(Tabla2[[#This Row],[Nro. DNI / CE]]="","Corregir",IF(LEN(Tabla2[[#This Row],[Nro. DNI / CE]])&gt;=8,"OK","Corregir"))</f>
        <v>OK</v>
      </c>
      <c r="AA1713" s="42">
        <f>COUNTIF(Tabla2[APELLIDOS Y NOMBRES],Tabla2[[#This Row],[APELLIDOS Y NOMBRES]])</f>
        <v>1</v>
      </c>
      <c r="AB1713" s="42">
        <f>IF(Tabla2[[#This Row],[Trabajador]]&gt;1,1/Tabla2[[#This Row],[Trabajador]],Tabla2[[#This Row],[Trabajador]])</f>
        <v>1</v>
      </c>
      <c r="AC1713" t="str">
        <f>+IFERROR(IF(Tabla2[[#This Row],[FECHA CESE/BAJA]]="","No Aplica",IF(AND(MONTH(Tabla2[[#This Row],[FECHA CESE/BAJA]])=MONTH(TODAY()-30),YEAR(Tabla2[[#This Row],[FECHA CESE/BAJA]])=YEAR(TODAY())),MONTH(TODAY()-30)&amp;"-"&amp;YEAR(TODAY()),"Borrar")),"No aplica")</f>
        <v>No Aplica</v>
      </c>
      <c r="AD1713" t="str">
        <f>+IFERROR(IF(Tabla2[[#This Row],[FECHA INICIO DE LABORES EN OBRA]]="","No Aplica",IF(AND(MONTH(Tabla2[[#This Row],[FECHA INICIO DE LABORES EN OBRA]])=MONTH(TODAY()-30),YEAR(Tabla2[[#This Row],[FECHA INICIO DE LABORES EN OBRA]])=YEAR(TODAY())),MONTH(TODAY()-30)&amp;"-"&amp;YEAR(TODAY()),"No Aplica")),"No Aplica")</f>
        <v>8-2023</v>
      </c>
    </row>
    <row r="1714" spans="1:30" x14ac:dyDescent="0.25">
      <c r="A1714" s="13" t="s">
        <v>6819</v>
      </c>
      <c r="B1714" s="15" t="s">
        <v>6820</v>
      </c>
      <c r="C1714" s="15" t="s">
        <v>6820</v>
      </c>
      <c r="D1714" s="15" t="s">
        <v>7123</v>
      </c>
      <c r="E1714" s="15" t="s">
        <v>7124</v>
      </c>
      <c r="F1714" s="39">
        <v>29784</v>
      </c>
      <c r="G1714" s="15">
        <v>2</v>
      </c>
      <c r="H1714" s="15" t="s">
        <v>7125</v>
      </c>
      <c r="I1714" s="15" t="s">
        <v>6848</v>
      </c>
      <c r="J1714" s="15" t="s">
        <v>7126</v>
      </c>
      <c r="K1714" s="15" t="s">
        <v>2242</v>
      </c>
      <c r="L1714" s="40" t="s">
        <v>6</v>
      </c>
      <c r="M1714" s="39"/>
      <c r="N1714" s="41" t="s">
        <v>2098</v>
      </c>
      <c r="O1714" s="39">
        <v>44215</v>
      </c>
      <c r="P1714" s="40">
        <v>1</v>
      </c>
      <c r="Q1714" s="40">
        <v>4</v>
      </c>
      <c r="R1714" s="40" t="str">
        <f>IFERROR(VLOOKUP(Tabla2[[#This Row],[CONTRATISTA PRNCIPAL]],Hoja1!$L$5:$M$9,2,FALSE),"CJV")</f>
        <v>CJV</v>
      </c>
      <c r="S1714" s="40" t="str">
        <f>IF(Tabla2[[#This Row],[EMPRESA]]=Tabla2[[#This Row],[CONTRATISTA PRNCIPAL]],"Principal","Secundaria")</f>
        <v>Principal</v>
      </c>
      <c r="T1714" s="42">
        <f>IFERROR(1/COUNTIF(Tabla2[CONTRATISTA PRNCIPAL],Tabla2[[#This Row],[CONTRATISTA PRNCIPAL]]),0)</f>
        <v>0.00641025641025641</v>
      </c>
      <c r="U1714" s="43">
        <f>IF(((TODAY()-Tabla2[[#This Row],[FECHA NACIMIENTO]])/365)&lt;18,"Corregir", IF(((TODAY()-Tabla2[[#This Row],[FECHA NACIMIENTO]])/365)&gt;80, "Corregir",ROUNDDOWN(((TODAY()-Tabla2[[#This Row],[FECHA NACIMIENTO]])/365),0)))</f>
        <v>42</v>
      </c>
      <c r="V17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14" s="44" t="str">
        <f>+IF(Tabla2[[#This Row],[Edad]]="Corregir","Corregir","Ok")</f>
        <v>Ok</v>
      </c>
      <c r="X1714" s="42" t="str">
        <f>+IFERROR(VLOOKUP(Tabla2[[#This Row],[DISTRITO SEGÚN DNI]],Hoja1!$A$2:$B$32,2,FALSE),"No")</f>
        <v>No</v>
      </c>
      <c r="Y1714" s="42" t="str">
        <f>IF(OR(LOWER(Tabla2[[#This Row],[GENERO]])="masculino", LOWER(Tabla2[[#This Row],[GENERO]])="femenino"),"OK","Corregir")</f>
        <v>OK</v>
      </c>
      <c r="Z1714" s="42" t="str">
        <f>+IF(Tabla2[[#This Row],[Nro. DNI / CE]]="","Corregir",IF(LEN(Tabla2[[#This Row],[Nro. DNI / CE]])&gt;=8,"OK","Corregir"))</f>
        <v>OK</v>
      </c>
      <c r="AA1714" s="42">
        <f>COUNTIF(Tabla2[APELLIDOS Y NOMBRES],Tabla2[[#This Row],[APELLIDOS Y NOMBRES]])</f>
        <v>1</v>
      </c>
      <c r="AB1714" s="42">
        <f>IF(Tabla2[[#This Row],[Trabajador]]&gt;1,1/Tabla2[[#This Row],[Trabajador]],Tabla2[[#This Row],[Trabajador]])</f>
        <v>1</v>
      </c>
      <c r="AC1714" t="str">
        <f>+IFERROR(IF(Tabla2[[#This Row],[FECHA CESE/BAJA]]="","No Aplica",IF(AND(MONTH(Tabla2[[#This Row],[FECHA CESE/BAJA]])=MONTH(TODAY()-30),YEAR(Tabla2[[#This Row],[FECHA CESE/BAJA]])=YEAR(TODAY())),MONTH(TODAY()-30)&amp;"-"&amp;YEAR(TODAY()),"Borrar")),"No aplica")</f>
        <v>No Aplica</v>
      </c>
      <c r="AD1714" t="str">
        <f>+IFERROR(IF(Tabla2[[#This Row],[FECHA INICIO DE LABORES EN OBRA]]="","No Aplica",IF(AND(MONTH(Tabla2[[#This Row],[FECHA INICIO DE LABORES EN OBRA]])=MONTH(TODAY()-30),YEAR(Tabla2[[#This Row],[FECHA INICIO DE LABORES EN OBRA]])=YEAR(TODAY())),MONTH(TODAY()-30)&amp;"-"&amp;YEAR(TODAY()),"No Aplica")),"No Aplica")</f>
        <v>No Aplica</v>
      </c>
    </row>
    <row r="1715" spans="1:30" x14ac:dyDescent="0.25">
      <c r="A1715" s="13" t="s">
        <v>6819</v>
      </c>
      <c r="B1715" s="15" t="s">
        <v>6820</v>
      </c>
      <c r="C1715" s="15" t="s">
        <v>6820</v>
      </c>
      <c r="D1715" s="15" t="s">
        <v>7127</v>
      </c>
      <c r="E1715" s="15" t="s">
        <v>7128</v>
      </c>
      <c r="F1715" s="39">
        <v>27986</v>
      </c>
      <c r="G1715" s="15">
        <v>2</v>
      </c>
      <c r="H1715" s="15" t="s">
        <v>3129</v>
      </c>
      <c r="I1715" s="15" t="s">
        <v>6823</v>
      </c>
      <c r="J1715" s="15" t="s">
        <v>7129</v>
      </c>
      <c r="K1715" s="15" t="s">
        <v>7130</v>
      </c>
      <c r="L1715" s="40" t="s">
        <v>6</v>
      </c>
      <c r="M1715" s="39"/>
      <c r="N1715" s="41" t="s">
        <v>2098</v>
      </c>
      <c r="O1715" s="39">
        <v>44949</v>
      </c>
      <c r="P1715" s="40">
        <v>1</v>
      </c>
      <c r="Q1715" s="40">
        <v>4</v>
      </c>
      <c r="R1715" s="40" t="str">
        <f>IFERROR(VLOOKUP(Tabla2[[#This Row],[CONTRATISTA PRNCIPAL]],Hoja1!$L$5:$M$9,2,FALSE),"CJV")</f>
        <v>CJV</v>
      </c>
      <c r="S1715" s="40" t="str">
        <f>IF(Tabla2[[#This Row],[EMPRESA]]=Tabla2[[#This Row],[CONTRATISTA PRNCIPAL]],"Principal","Secundaria")</f>
        <v>Principal</v>
      </c>
      <c r="T1715" s="42">
        <f>IFERROR(1/COUNTIF(Tabla2[CONTRATISTA PRNCIPAL],Tabla2[[#This Row],[CONTRATISTA PRNCIPAL]]),0)</f>
        <v>0.00641025641025641</v>
      </c>
      <c r="U1715" s="43">
        <f>IF(((TODAY()-Tabla2[[#This Row],[FECHA NACIMIENTO]])/365)&lt;18,"Corregir", IF(((TODAY()-Tabla2[[#This Row],[FECHA NACIMIENTO]])/365)&gt;80, "Corregir",ROUNDDOWN(((TODAY()-Tabla2[[#This Row],[FECHA NACIMIENTO]])/365),0)))</f>
        <v>47</v>
      </c>
      <c r="V17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15" s="44" t="str">
        <f>+IF(Tabla2[[#This Row],[Edad]]="Corregir","Corregir","Ok")</f>
        <v>Ok</v>
      </c>
      <c r="X1715" s="42" t="str">
        <f>+IFERROR(VLOOKUP(Tabla2[[#This Row],[DISTRITO SEGÚN DNI]],Hoja1!$A$2:$B$32,2,FALSE),"No")</f>
        <v>No</v>
      </c>
      <c r="Y1715" s="42" t="str">
        <f>IF(OR(LOWER(Tabla2[[#This Row],[GENERO]])="masculino", LOWER(Tabla2[[#This Row],[GENERO]])="femenino"),"OK","Corregir")</f>
        <v>OK</v>
      </c>
      <c r="Z1715" s="42" t="str">
        <f>+IF(Tabla2[[#This Row],[Nro. DNI / CE]]="","Corregir",IF(LEN(Tabla2[[#This Row],[Nro. DNI / CE]])&gt;=8,"OK","Corregir"))</f>
        <v>OK</v>
      </c>
      <c r="AA1715" s="42">
        <f>COUNTIF(Tabla2[APELLIDOS Y NOMBRES],Tabla2[[#This Row],[APELLIDOS Y NOMBRES]])</f>
        <v>1</v>
      </c>
      <c r="AB1715" s="42">
        <f>IF(Tabla2[[#This Row],[Trabajador]]&gt;1,1/Tabla2[[#This Row],[Trabajador]],Tabla2[[#This Row],[Trabajador]])</f>
        <v>1</v>
      </c>
      <c r="AC1715" t="str">
        <f>+IFERROR(IF(Tabla2[[#This Row],[FECHA CESE/BAJA]]="","No Aplica",IF(AND(MONTH(Tabla2[[#This Row],[FECHA CESE/BAJA]])=MONTH(TODAY()-30),YEAR(Tabla2[[#This Row],[FECHA CESE/BAJA]])=YEAR(TODAY())),MONTH(TODAY()-30)&amp;"-"&amp;YEAR(TODAY()),"Borrar")),"No aplica")</f>
        <v>No Aplica</v>
      </c>
      <c r="AD1715" t="str">
        <f>+IFERROR(IF(Tabla2[[#This Row],[FECHA INICIO DE LABORES EN OBRA]]="","No Aplica",IF(AND(MONTH(Tabla2[[#This Row],[FECHA INICIO DE LABORES EN OBRA]])=MONTH(TODAY()-30),YEAR(Tabla2[[#This Row],[FECHA INICIO DE LABORES EN OBRA]])=YEAR(TODAY())),MONTH(TODAY()-30)&amp;"-"&amp;YEAR(TODAY()),"No Aplica")),"No Aplica")</f>
        <v>No Aplica</v>
      </c>
    </row>
    <row r="1716" spans="1:30" x14ac:dyDescent="0.25">
      <c r="A1716" s="13" t="s">
        <v>6819</v>
      </c>
      <c r="B1716" s="15" t="s">
        <v>6820</v>
      </c>
      <c r="C1716" s="15" t="s">
        <v>6820</v>
      </c>
      <c r="D1716" s="15">
        <v>43597149</v>
      </c>
      <c r="E1716" s="15" t="s">
        <v>111</v>
      </c>
      <c r="F1716" s="39">
        <v>31579</v>
      </c>
      <c r="G1716" s="15">
        <v>1</v>
      </c>
      <c r="H1716" s="15" t="s">
        <v>7131</v>
      </c>
      <c r="I1716" s="15" t="s">
        <v>2955</v>
      </c>
      <c r="J1716" s="15" t="s">
        <v>7132</v>
      </c>
      <c r="K1716" s="15" t="s">
        <v>34</v>
      </c>
      <c r="L1716" s="40" t="s">
        <v>6</v>
      </c>
      <c r="M1716" s="39"/>
      <c r="N1716" s="41" t="s">
        <v>2098</v>
      </c>
      <c r="O1716" s="39">
        <v>43843</v>
      </c>
      <c r="P1716" s="40">
        <v>1</v>
      </c>
      <c r="Q1716" s="40">
        <v>2</v>
      </c>
      <c r="R1716" s="40" t="str">
        <f>IFERROR(VLOOKUP(Tabla2[[#This Row],[CONTRATISTA PRNCIPAL]],Hoja1!$L$5:$M$9,2,FALSE),"CJV")</f>
        <v>CJV</v>
      </c>
      <c r="S1716" s="40" t="str">
        <f>IF(Tabla2[[#This Row],[EMPRESA]]=Tabla2[[#This Row],[CONTRATISTA PRNCIPAL]],"Principal","Secundaria")</f>
        <v>Principal</v>
      </c>
      <c r="T1716" s="42">
        <f>IFERROR(1/COUNTIF(Tabla2[CONTRATISTA PRNCIPAL],Tabla2[[#This Row],[CONTRATISTA PRNCIPAL]]),0)</f>
        <v>0.00641025641025641</v>
      </c>
      <c r="U1716" s="43">
        <f>IF(((TODAY()-Tabla2[[#This Row],[FECHA NACIMIENTO]])/365)&lt;18,"Corregir", IF(((TODAY()-Tabla2[[#This Row],[FECHA NACIMIENTO]])/365)&gt;80, "Corregir",ROUNDDOWN(((TODAY()-Tabla2[[#This Row],[FECHA NACIMIENTO]])/365),0)))</f>
        <v>37</v>
      </c>
      <c r="V17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16" s="44" t="str">
        <f>+IF(Tabla2[[#This Row],[Edad]]="Corregir","Corregir","Ok")</f>
        <v>Ok</v>
      </c>
      <c r="X1716" s="42" t="str">
        <f>+IFERROR(VLOOKUP(Tabla2[[#This Row],[DISTRITO SEGÚN DNI]],Hoja1!$A$2:$B$32,2,FALSE),"No")</f>
        <v>SANTA ANITA</v>
      </c>
      <c r="Y1716" s="42" t="str">
        <f>IF(OR(LOWER(Tabla2[[#This Row],[GENERO]])="masculino", LOWER(Tabla2[[#This Row],[GENERO]])="femenino"),"OK","Corregir")</f>
        <v>OK</v>
      </c>
      <c r="Z1716" s="42" t="str">
        <f>+IF(Tabla2[[#This Row],[Nro. DNI / CE]]="","Corregir",IF(LEN(Tabla2[[#This Row],[Nro. DNI / CE]])&gt;=8,"OK","Corregir"))</f>
        <v>OK</v>
      </c>
      <c r="AA1716" s="42">
        <f>COUNTIF(Tabla2[APELLIDOS Y NOMBRES],Tabla2[[#This Row],[APELLIDOS Y NOMBRES]])</f>
        <v>1</v>
      </c>
      <c r="AB1716" s="42">
        <f>IF(Tabla2[[#This Row],[Trabajador]]&gt;1,1/Tabla2[[#This Row],[Trabajador]],Tabla2[[#This Row],[Trabajador]])</f>
        <v>1</v>
      </c>
      <c r="AC1716" t="str">
        <f>+IFERROR(IF(Tabla2[[#This Row],[FECHA CESE/BAJA]]="","No Aplica",IF(AND(MONTH(Tabla2[[#This Row],[FECHA CESE/BAJA]])=MONTH(TODAY()-30),YEAR(Tabla2[[#This Row],[FECHA CESE/BAJA]])=YEAR(TODAY())),MONTH(TODAY()-30)&amp;"-"&amp;YEAR(TODAY()),"Borrar")),"No aplica")</f>
        <v>No Aplica</v>
      </c>
      <c r="AD1716" t="str">
        <f>+IFERROR(IF(Tabla2[[#This Row],[FECHA INICIO DE LABORES EN OBRA]]="","No Aplica",IF(AND(MONTH(Tabla2[[#This Row],[FECHA INICIO DE LABORES EN OBRA]])=MONTH(TODAY()-30),YEAR(Tabla2[[#This Row],[FECHA INICIO DE LABORES EN OBRA]])=YEAR(TODAY())),MONTH(TODAY()-30)&amp;"-"&amp;YEAR(TODAY()),"No Aplica")),"No Aplica")</f>
        <v>No Aplica</v>
      </c>
    </row>
    <row r="1717" spans="1:30" x14ac:dyDescent="0.25">
      <c r="A1717" s="13" t="s">
        <v>6819</v>
      </c>
      <c r="B1717" s="15" t="s">
        <v>6820</v>
      </c>
      <c r="C1717" s="15" t="s">
        <v>6820</v>
      </c>
      <c r="D1717" s="15" t="s">
        <v>7133</v>
      </c>
      <c r="E1717" s="15" t="s">
        <v>7134</v>
      </c>
      <c r="F1717" s="39">
        <v>30086</v>
      </c>
      <c r="G1717" s="15">
        <v>1</v>
      </c>
      <c r="H1717" s="15" t="s">
        <v>7135</v>
      </c>
      <c r="I1717" s="15" t="s">
        <v>6892</v>
      </c>
      <c r="J1717" s="15" t="s">
        <v>7136</v>
      </c>
      <c r="K1717" s="15" t="s">
        <v>7137</v>
      </c>
      <c r="L1717" s="40" t="s">
        <v>6</v>
      </c>
      <c r="M1717" s="39"/>
      <c r="N1717" s="41" t="s">
        <v>7138</v>
      </c>
      <c r="O1717" s="39">
        <v>44232</v>
      </c>
      <c r="P1717" s="40">
        <v>1</v>
      </c>
      <c r="Q1717" s="40">
        <v>2</v>
      </c>
      <c r="R1717" s="40" t="str">
        <f>IFERROR(VLOOKUP(Tabla2[[#This Row],[CONTRATISTA PRNCIPAL]],Hoja1!$L$5:$M$9,2,FALSE),"CJV")</f>
        <v>CJV</v>
      </c>
      <c r="S1717" s="40" t="str">
        <f>IF(Tabla2[[#This Row],[EMPRESA]]=Tabla2[[#This Row],[CONTRATISTA PRNCIPAL]],"Principal","Secundaria")</f>
        <v>Principal</v>
      </c>
      <c r="T1717" s="42">
        <f>IFERROR(1/COUNTIF(Tabla2[CONTRATISTA PRNCIPAL],Tabla2[[#This Row],[CONTRATISTA PRNCIPAL]]),0)</f>
        <v>0.00641025641025641</v>
      </c>
      <c r="U1717" s="43">
        <f>IF(((TODAY()-Tabla2[[#This Row],[FECHA NACIMIENTO]])/365)&lt;18,"Corregir", IF(((TODAY()-Tabla2[[#This Row],[FECHA NACIMIENTO]])/365)&gt;80, "Corregir",ROUNDDOWN(((TODAY()-Tabla2[[#This Row],[FECHA NACIMIENTO]])/365),0)))</f>
        <v>41</v>
      </c>
      <c r="V17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17" s="44" t="str">
        <f>+IF(Tabla2[[#This Row],[Edad]]="Corregir","Corregir","Ok")</f>
        <v>Ok</v>
      </c>
      <c r="X1717" s="42" t="str">
        <f>+IFERROR(VLOOKUP(Tabla2[[#This Row],[DISTRITO SEGÚN DNI]],Hoja1!$A$2:$B$32,2,FALSE),"No")</f>
        <v>No</v>
      </c>
      <c r="Y1717" s="42" t="str">
        <f>IF(OR(LOWER(Tabla2[[#This Row],[GENERO]])="masculino", LOWER(Tabla2[[#This Row],[GENERO]])="femenino"),"OK","Corregir")</f>
        <v>OK</v>
      </c>
      <c r="Z1717" s="42" t="str">
        <f>+IF(Tabla2[[#This Row],[Nro. DNI / CE]]="","Corregir",IF(LEN(Tabla2[[#This Row],[Nro. DNI / CE]])&gt;=8,"OK","Corregir"))</f>
        <v>OK</v>
      </c>
      <c r="AA1717" s="42">
        <f>COUNTIF(Tabla2[APELLIDOS Y NOMBRES],Tabla2[[#This Row],[APELLIDOS Y NOMBRES]])</f>
        <v>1</v>
      </c>
      <c r="AB1717" s="42">
        <f>IF(Tabla2[[#This Row],[Trabajador]]&gt;1,1/Tabla2[[#This Row],[Trabajador]],Tabla2[[#This Row],[Trabajador]])</f>
        <v>1</v>
      </c>
      <c r="AC1717" t="str">
        <f>+IFERROR(IF(Tabla2[[#This Row],[FECHA CESE/BAJA]]="","No Aplica",IF(AND(MONTH(Tabla2[[#This Row],[FECHA CESE/BAJA]])=MONTH(TODAY()-30),YEAR(Tabla2[[#This Row],[FECHA CESE/BAJA]])=YEAR(TODAY())),MONTH(TODAY()-30)&amp;"-"&amp;YEAR(TODAY()),"Borrar")),"No aplica")</f>
        <v>No Aplica</v>
      </c>
      <c r="AD1717" t="str">
        <f>+IFERROR(IF(Tabla2[[#This Row],[FECHA INICIO DE LABORES EN OBRA]]="","No Aplica",IF(AND(MONTH(Tabla2[[#This Row],[FECHA INICIO DE LABORES EN OBRA]])=MONTH(TODAY()-30),YEAR(Tabla2[[#This Row],[FECHA INICIO DE LABORES EN OBRA]])=YEAR(TODAY())),MONTH(TODAY()-30)&amp;"-"&amp;YEAR(TODAY()),"No Aplica")),"No Aplica")</f>
        <v>No Aplica</v>
      </c>
    </row>
    <row r="1718" spans="1:30" x14ac:dyDescent="0.25">
      <c r="A1718" s="13" t="s">
        <v>6819</v>
      </c>
      <c r="B1718" s="15" t="s">
        <v>6820</v>
      </c>
      <c r="C1718" s="15" t="s">
        <v>6820</v>
      </c>
      <c r="D1718" s="15">
        <v>71269726</v>
      </c>
      <c r="E1718" s="15" t="s">
        <v>7139</v>
      </c>
      <c r="F1718" s="39">
        <v>34695</v>
      </c>
      <c r="G1718" s="15">
        <v>2</v>
      </c>
      <c r="H1718" s="15" t="s">
        <v>7140</v>
      </c>
      <c r="I1718" s="15" t="s">
        <v>6843</v>
      </c>
      <c r="J1718" s="15" t="s">
        <v>7141</v>
      </c>
      <c r="K1718" s="15" t="s">
        <v>2190</v>
      </c>
      <c r="L1718" s="40" t="s">
        <v>6</v>
      </c>
      <c r="M1718" s="39"/>
      <c r="N1718" s="41" t="s">
        <v>2098</v>
      </c>
      <c r="O1718" s="39">
        <v>43843</v>
      </c>
      <c r="P1718" s="40">
        <v>1</v>
      </c>
      <c r="Q1718" s="40">
        <v>4</v>
      </c>
      <c r="R1718" s="40" t="str">
        <f>IFERROR(VLOOKUP(Tabla2[[#This Row],[CONTRATISTA PRNCIPAL]],Hoja1!$L$5:$M$9,2,FALSE),"CJV")</f>
        <v>CJV</v>
      </c>
      <c r="S1718" s="40" t="str">
        <f>IF(Tabla2[[#This Row],[EMPRESA]]=Tabla2[[#This Row],[CONTRATISTA PRNCIPAL]],"Principal","Secundaria")</f>
        <v>Principal</v>
      </c>
      <c r="T1718" s="42">
        <f>IFERROR(1/COUNTIF(Tabla2[CONTRATISTA PRNCIPAL],Tabla2[[#This Row],[CONTRATISTA PRNCIPAL]]),0)</f>
        <v>0.00641025641025641</v>
      </c>
      <c r="U1718" s="43">
        <f>IF(((TODAY()-Tabla2[[#This Row],[FECHA NACIMIENTO]])/365)&lt;18,"Corregir", IF(((TODAY()-Tabla2[[#This Row],[FECHA NACIMIENTO]])/365)&gt;80, "Corregir",ROUNDDOWN(((TODAY()-Tabla2[[#This Row],[FECHA NACIMIENTO]])/365),0)))</f>
        <v>28</v>
      </c>
      <c r="V17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18" s="44" t="str">
        <f>+IF(Tabla2[[#This Row],[Edad]]="Corregir","Corregir","Ok")</f>
        <v>Ok</v>
      </c>
      <c r="X1718" s="42" t="str">
        <f>+IFERROR(VLOOKUP(Tabla2[[#This Row],[DISTRITO SEGÚN DNI]],Hoja1!$A$2:$B$32,2,FALSE),"No")</f>
        <v>No</v>
      </c>
      <c r="Y1718" s="42" t="str">
        <f>IF(OR(LOWER(Tabla2[[#This Row],[GENERO]])="masculino", LOWER(Tabla2[[#This Row],[GENERO]])="femenino"),"OK","Corregir")</f>
        <v>OK</v>
      </c>
      <c r="Z1718" s="42" t="str">
        <f>+IF(Tabla2[[#This Row],[Nro. DNI / CE]]="","Corregir",IF(LEN(Tabla2[[#This Row],[Nro. DNI / CE]])&gt;=8,"OK","Corregir"))</f>
        <v>OK</v>
      </c>
      <c r="AA1718" s="42">
        <f>COUNTIF(Tabla2[APELLIDOS Y NOMBRES],Tabla2[[#This Row],[APELLIDOS Y NOMBRES]])</f>
        <v>1</v>
      </c>
      <c r="AB1718" s="42">
        <f>IF(Tabla2[[#This Row],[Trabajador]]&gt;1,1/Tabla2[[#This Row],[Trabajador]],Tabla2[[#This Row],[Trabajador]])</f>
        <v>1</v>
      </c>
      <c r="AC1718" t="str">
        <f>+IFERROR(IF(Tabla2[[#This Row],[FECHA CESE/BAJA]]="","No Aplica",IF(AND(MONTH(Tabla2[[#This Row],[FECHA CESE/BAJA]])=MONTH(TODAY()-30),YEAR(Tabla2[[#This Row],[FECHA CESE/BAJA]])=YEAR(TODAY())),MONTH(TODAY()-30)&amp;"-"&amp;YEAR(TODAY()),"Borrar")),"No aplica")</f>
        <v>No Aplica</v>
      </c>
      <c r="AD1718" t="str">
        <f>+IFERROR(IF(Tabla2[[#This Row],[FECHA INICIO DE LABORES EN OBRA]]="","No Aplica",IF(AND(MONTH(Tabla2[[#This Row],[FECHA INICIO DE LABORES EN OBRA]])=MONTH(TODAY()-30),YEAR(Tabla2[[#This Row],[FECHA INICIO DE LABORES EN OBRA]])=YEAR(TODAY())),MONTH(TODAY()-30)&amp;"-"&amp;YEAR(TODAY()),"No Aplica")),"No Aplica")</f>
        <v>No Aplica</v>
      </c>
    </row>
    <row r="1719" spans="1:30" x14ac:dyDescent="0.25">
      <c r="A1719" s="13" t="s">
        <v>6819</v>
      </c>
      <c r="B1719" s="15" t="s">
        <v>6820</v>
      </c>
      <c r="C1719" s="15" t="s">
        <v>6820</v>
      </c>
      <c r="D1719" s="15" t="s">
        <v>7142</v>
      </c>
      <c r="E1719" s="15" t="s">
        <v>7143</v>
      </c>
      <c r="F1719" s="39">
        <v>27049</v>
      </c>
      <c r="G1719" s="15">
        <v>1</v>
      </c>
      <c r="H1719" s="15" t="s">
        <v>2779</v>
      </c>
      <c r="I1719" s="15" t="s">
        <v>6823</v>
      </c>
      <c r="J1719" s="15" t="s">
        <v>7144</v>
      </c>
      <c r="K1719" s="15" t="s">
        <v>2267</v>
      </c>
      <c r="L1719" s="40" t="s">
        <v>6</v>
      </c>
      <c r="M1719" s="39"/>
      <c r="N1719" s="41" t="s">
        <v>2098</v>
      </c>
      <c r="O1719" s="39">
        <v>44790</v>
      </c>
      <c r="P1719" s="40">
        <v>1</v>
      </c>
      <c r="Q1719" s="40">
        <v>2</v>
      </c>
      <c r="R1719" s="40" t="str">
        <f>IFERROR(VLOOKUP(Tabla2[[#This Row],[CONTRATISTA PRNCIPAL]],Hoja1!$L$5:$M$9,2,FALSE),"CJV")</f>
        <v>CJV</v>
      </c>
      <c r="S1719" s="40" t="str">
        <f>IF(Tabla2[[#This Row],[EMPRESA]]=Tabla2[[#This Row],[CONTRATISTA PRNCIPAL]],"Principal","Secundaria")</f>
        <v>Principal</v>
      </c>
      <c r="T1719" s="42">
        <f>IFERROR(1/COUNTIF(Tabla2[CONTRATISTA PRNCIPAL],Tabla2[[#This Row],[CONTRATISTA PRNCIPAL]]),0)</f>
        <v>0.00641025641025641</v>
      </c>
      <c r="U1719" s="43">
        <f>IF(((TODAY()-Tabla2[[#This Row],[FECHA NACIMIENTO]])/365)&lt;18,"Corregir", IF(((TODAY()-Tabla2[[#This Row],[FECHA NACIMIENTO]])/365)&gt;80, "Corregir",ROUNDDOWN(((TODAY()-Tabla2[[#This Row],[FECHA NACIMIENTO]])/365),0)))</f>
        <v>49</v>
      </c>
      <c r="V17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19" s="44" t="str">
        <f>+IF(Tabla2[[#This Row],[Edad]]="Corregir","Corregir","Ok")</f>
        <v>Ok</v>
      </c>
      <c r="X1719" s="42" t="str">
        <f>+IFERROR(VLOOKUP(Tabla2[[#This Row],[DISTRITO SEGÚN DNI]],Hoja1!$A$2:$B$32,2,FALSE),"No")</f>
        <v>No</v>
      </c>
      <c r="Y1719" s="42" t="str">
        <f>IF(OR(LOWER(Tabla2[[#This Row],[GENERO]])="masculino", LOWER(Tabla2[[#This Row],[GENERO]])="femenino"),"OK","Corregir")</f>
        <v>OK</v>
      </c>
      <c r="Z1719" s="42" t="str">
        <f>+IF(Tabla2[[#This Row],[Nro. DNI / CE]]="","Corregir",IF(LEN(Tabla2[[#This Row],[Nro. DNI / CE]])&gt;=8,"OK","Corregir"))</f>
        <v>OK</v>
      </c>
      <c r="AA1719" s="42">
        <f>COUNTIF(Tabla2[APELLIDOS Y NOMBRES],Tabla2[[#This Row],[APELLIDOS Y NOMBRES]])</f>
        <v>1</v>
      </c>
      <c r="AB1719" s="42">
        <f>IF(Tabla2[[#This Row],[Trabajador]]&gt;1,1/Tabla2[[#This Row],[Trabajador]],Tabla2[[#This Row],[Trabajador]])</f>
        <v>1</v>
      </c>
      <c r="AC1719" t="str">
        <f>+IFERROR(IF(Tabla2[[#This Row],[FECHA CESE/BAJA]]="","No Aplica",IF(AND(MONTH(Tabla2[[#This Row],[FECHA CESE/BAJA]])=MONTH(TODAY()-30),YEAR(Tabla2[[#This Row],[FECHA CESE/BAJA]])=YEAR(TODAY())),MONTH(TODAY()-30)&amp;"-"&amp;YEAR(TODAY()),"Borrar")),"No aplica")</f>
        <v>No Aplica</v>
      </c>
      <c r="AD1719" t="str">
        <f>+IFERROR(IF(Tabla2[[#This Row],[FECHA INICIO DE LABORES EN OBRA]]="","No Aplica",IF(AND(MONTH(Tabla2[[#This Row],[FECHA INICIO DE LABORES EN OBRA]])=MONTH(TODAY()-30),YEAR(Tabla2[[#This Row],[FECHA INICIO DE LABORES EN OBRA]])=YEAR(TODAY())),MONTH(TODAY()-30)&amp;"-"&amp;YEAR(TODAY()),"No Aplica")),"No Aplica")</f>
        <v>No Aplica</v>
      </c>
    </row>
    <row r="1720" spans="1:30" x14ac:dyDescent="0.25">
      <c r="A1720" s="13" t="s">
        <v>6819</v>
      </c>
      <c r="B1720" s="15" t="s">
        <v>6820</v>
      </c>
      <c r="C1720" s="15" t="s">
        <v>6820</v>
      </c>
      <c r="D1720" s="15">
        <v>80528432</v>
      </c>
      <c r="E1720" s="15" t="s">
        <v>7145</v>
      </c>
      <c r="F1720" s="39">
        <v>28996</v>
      </c>
      <c r="G1720" s="15">
        <v>2</v>
      </c>
      <c r="H1720" s="15" t="s">
        <v>2746</v>
      </c>
      <c r="I1720" s="15" t="s">
        <v>6848</v>
      </c>
      <c r="J1720" s="15" t="s">
        <v>7146</v>
      </c>
      <c r="K1720" s="15" t="s">
        <v>2284</v>
      </c>
      <c r="L1720" s="40" t="s">
        <v>6</v>
      </c>
      <c r="M1720" s="39"/>
      <c r="N1720" s="41" t="s">
        <v>2098</v>
      </c>
      <c r="O1720" s="39">
        <v>44519</v>
      </c>
      <c r="P1720" s="40">
        <v>1</v>
      </c>
      <c r="Q1720" s="40">
        <v>4</v>
      </c>
      <c r="R1720" s="40" t="str">
        <f>IFERROR(VLOOKUP(Tabla2[[#This Row],[CONTRATISTA PRNCIPAL]],Hoja1!$L$5:$M$9,2,FALSE),"CJV")</f>
        <v>CJV</v>
      </c>
      <c r="S1720" s="40" t="str">
        <f>IF(Tabla2[[#This Row],[EMPRESA]]=Tabla2[[#This Row],[CONTRATISTA PRNCIPAL]],"Principal","Secundaria")</f>
        <v>Principal</v>
      </c>
      <c r="T1720" s="42">
        <f>IFERROR(1/COUNTIF(Tabla2[CONTRATISTA PRNCIPAL],Tabla2[[#This Row],[CONTRATISTA PRNCIPAL]]),0)</f>
        <v>0.00641025641025641</v>
      </c>
      <c r="U1720" s="43">
        <f>IF(((TODAY()-Tabla2[[#This Row],[FECHA NACIMIENTO]])/365)&lt;18,"Corregir", IF(((TODAY()-Tabla2[[#This Row],[FECHA NACIMIENTO]])/365)&gt;80, "Corregir",ROUNDDOWN(((TODAY()-Tabla2[[#This Row],[FECHA NACIMIENTO]])/365),0)))</f>
        <v>44</v>
      </c>
      <c r="V17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20" s="44" t="str">
        <f>+IF(Tabla2[[#This Row],[Edad]]="Corregir","Corregir","Ok")</f>
        <v>Ok</v>
      </c>
      <c r="X1720" s="42" t="str">
        <f>+IFERROR(VLOOKUP(Tabla2[[#This Row],[DISTRITO SEGÚN DNI]],Hoja1!$A$2:$B$32,2,FALSE),"No")</f>
        <v>No</v>
      </c>
      <c r="Y1720" s="42" t="str">
        <f>IF(OR(LOWER(Tabla2[[#This Row],[GENERO]])="masculino", LOWER(Tabla2[[#This Row],[GENERO]])="femenino"),"OK","Corregir")</f>
        <v>OK</v>
      </c>
      <c r="Z1720" s="42" t="str">
        <f>+IF(Tabla2[[#This Row],[Nro. DNI / CE]]="","Corregir",IF(LEN(Tabla2[[#This Row],[Nro. DNI / CE]])&gt;=8,"OK","Corregir"))</f>
        <v>OK</v>
      </c>
      <c r="AA1720" s="42">
        <f>COUNTIF(Tabla2[APELLIDOS Y NOMBRES],Tabla2[[#This Row],[APELLIDOS Y NOMBRES]])</f>
        <v>1</v>
      </c>
      <c r="AB1720" s="42">
        <f>IF(Tabla2[[#This Row],[Trabajador]]&gt;1,1/Tabla2[[#This Row],[Trabajador]],Tabla2[[#This Row],[Trabajador]])</f>
        <v>1</v>
      </c>
      <c r="AC1720" t="str">
        <f>+IFERROR(IF(Tabla2[[#This Row],[FECHA CESE/BAJA]]="","No Aplica",IF(AND(MONTH(Tabla2[[#This Row],[FECHA CESE/BAJA]])=MONTH(TODAY()-30),YEAR(Tabla2[[#This Row],[FECHA CESE/BAJA]])=YEAR(TODAY())),MONTH(TODAY()-30)&amp;"-"&amp;YEAR(TODAY()),"Borrar")),"No aplica")</f>
        <v>No Aplica</v>
      </c>
      <c r="AD1720" t="str">
        <f>+IFERROR(IF(Tabla2[[#This Row],[FECHA INICIO DE LABORES EN OBRA]]="","No Aplica",IF(AND(MONTH(Tabla2[[#This Row],[FECHA INICIO DE LABORES EN OBRA]])=MONTH(TODAY()-30),YEAR(Tabla2[[#This Row],[FECHA INICIO DE LABORES EN OBRA]])=YEAR(TODAY())),MONTH(TODAY()-30)&amp;"-"&amp;YEAR(TODAY()),"No Aplica")),"No Aplica")</f>
        <v>No Aplica</v>
      </c>
    </row>
    <row r="1721" spans="1:30" x14ac:dyDescent="0.25">
      <c r="A1721" s="13" t="s">
        <v>6819</v>
      </c>
      <c r="B1721" s="15" t="s">
        <v>6820</v>
      </c>
      <c r="C1721" s="15" t="s">
        <v>6820</v>
      </c>
      <c r="D1721" s="15" t="s">
        <v>7147</v>
      </c>
      <c r="E1721" s="15" t="s">
        <v>7148</v>
      </c>
      <c r="F1721" s="39">
        <v>26913</v>
      </c>
      <c r="G1721" s="15">
        <v>2</v>
      </c>
      <c r="H1721" s="15" t="s">
        <v>3803</v>
      </c>
      <c r="I1721" s="15" t="s">
        <v>6823</v>
      </c>
      <c r="J1721" s="15" t="s">
        <v>7149</v>
      </c>
      <c r="K1721" s="15" t="s">
        <v>3825</v>
      </c>
      <c r="L1721" s="40" t="s">
        <v>6</v>
      </c>
      <c r="M1721" s="39"/>
      <c r="N1721" s="41" t="s">
        <v>6939</v>
      </c>
      <c r="O1721" s="39">
        <v>44891</v>
      </c>
      <c r="P1721" s="40">
        <v>1</v>
      </c>
      <c r="Q1721" s="40">
        <v>4</v>
      </c>
      <c r="R1721" s="40" t="str">
        <f>IFERROR(VLOOKUP(Tabla2[[#This Row],[CONTRATISTA PRNCIPAL]],Hoja1!$L$5:$M$9,2,FALSE),"CJV")</f>
        <v>CJV</v>
      </c>
      <c r="S1721" s="40" t="str">
        <f>IF(Tabla2[[#This Row],[EMPRESA]]=Tabla2[[#This Row],[CONTRATISTA PRNCIPAL]],"Principal","Secundaria")</f>
        <v>Principal</v>
      </c>
      <c r="T1721" s="42">
        <f>IFERROR(1/COUNTIF(Tabla2[CONTRATISTA PRNCIPAL],Tabla2[[#This Row],[CONTRATISTA PRNCIPAL]]),0)</f>
        <v>0.00641025641025641</v>
      </c>
      <c r="U1721" s="43">
        <f>IF(((TODAY()-Tabla2[[#This Row],[FECHA NACIMIENTO]])/365)&lt;18,"Corregir", IF(((TODAY()-Tabla2[[#This Row],[FECHA NACIMIENTO]])/365)&gt;80, "Corregir",ROUNDDOWN(((TODAY()-Tabla2[[#This Row],[FECHA NACIMIENTO]])/365),0)))</f>
        <v>50</v>
      </c>
      <c r="V17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21" s="44" t="str">
        <f>+IF(Tabla2[[#This Row],[Edad]]="Corregir","Corregir","Ok")</f>
        <v>Ok</v>
      </c>
      <c r="X1721" s="42" t="str">
        <f>+IFERROR(VLOOKUP(Tabla2[[#This Row],[DISTRITO SEGÚN DNI]],Hoja1!$A$2:$B$32,2,FALSE),"No")</f>
        <v>No</v>
      </c>
      <c r="Y1721" s="42" t="str">
        <f>IF(OR(LOWER(Tabla2[[#This Row],[GENERO]])="masculino", LOWER(Tabla2[[#This Row],[GENERO]])="femenino"),"OK","Corregir")</f>
        <v>OK</v>
      </c>
      <c r="Z1721" s="42" t="str">
        <f>+IF(Tabla2[[#This Row],[Nro. DNI / CE]]="","Corregir",IF(LEN(Tabla2[[#This Row],[Nro. DNI / CE]])&gt;=8,"OK","Corregir"))</f>
        <v>OK</v>
      </c>
      <c r="AA1721" s="42">
        <f>COUNTIF(Tabla2[APELLIDOS Y NOMBRES],Tabla2[[#This Row],[APELLIDOS Y NOMBRES]])</f>
        <v>1</v>
      </c>
      <c r="AB1721" s="42">
        <f>IF(Tabla2[[#This Row],[Trabajador]]&gt;1,1/Tabla2[[#This Row],[Trabajador]],Tabla2[[#This Row],[Trabajador]])</f>
        <v>1</v>
      </c>
      <c r="AC1721" t="str">
        <f>+IFERROR(IF(Tabla2[[#This Row],[FECHA CESE/BAJA]]="","No Aplica",IF(AND(MONTH(Tabla2[[#This Row],[FECHA CESE/BAJA]])=MONTH(TODAY()-30),YEAR(Tabla2[[#This Row],[FECHA CESE/BAJA]])=YEAR(TODAY())),MONTH(TODAY()-30)&amp;"-"&amp;YEAR(TODAY()),"Borrar")),"No aplica")</f>
        <v>No Aplica</v>
      </c>
      <c r="AD1721" t="str">
        <f>+IFERROR(IF(Tabla2[[#This Row],[FECHA INICIO DE LABORES EN OBRA]]="","No Aplica",IF(AND(MONTH(Tabla2[[#This Row],[FECHA INICIO DE LABORES EN OBRA]])=MONTH(TODAY()-30),YEAR(Tabla2[[#This Row],[FECHA INICIO DE LABORES EN OBRA]])=YEAR(TODAY())),MONTH(TODAY()-30)&amp;"-"&amp;YEAR(TODAY()),"No Aplica")),"No Aplica")</f>
        <v>No Aplica</v>
      </c>
    </row>
    <row r="1722" spans="1:30" x14ac:dyDescent="0.25">
      <c r="A1722" s="13" t="s">
        <v>6819</v>
      </c>
      <c r="B1722" s="15" t="s">
        <v>6820</v>
      </c>
      <c r="C1722" s="15" t="s">
        <v>6820</v>
      </c>
      <c r="D1722" s="15" t="s">
        <v>7150</v>
      </c>
      <c r="E1722" s="15" t="s">
        <v>7151</v>
      </c>
      <c r="F1722" s="39">
        <v>34439</v>
      </c>
      <c r="G1722" s="15">
        <v>2</v>
      </c>
      <c r="H1722" s="15" t="s">
        <v>3969</v>
      </c>
      <c r="I1722" s="15" t="s">
        <v>6823</v>
      </c>
      <c r="J1722" s="15" t="s">
        <v>7152</v>
      </c>
      <c r="K1722" s="15" t="s">
        <v>2190</v>
      </c>
      <c r="L1722" s="40" t="s">
        <v>6</v>
      </c>
      <c r="M1722" s="39"/>
      <c r="N1722" s="41" t="s">
        <v>6598</v>
      </c>
      <c r="O1722" s="39">
        <v>44699</v>
      </c>
      <c r="P1722" s="40">
        <v>1</v>
      </c>
      <c r="Q1722" s="40">
        <v>4</v>
      </c>
      <c r="R1722" s="40" t="str">
        <f>IFERROR(VLOOKUP(Tabla2[[#This Row],[CONTRATISTA PRNCIPAL]],Hoja1!$L$5:$M$9,2,FALSE),"CJV")</f>
        <v>CJV</v>
      </c>
      <c r="S1722" s="40" t="str">
        <f>IF(Tabla2[[#This Row],[EMPRESA]]=Tabla2[[#This Row],[CONTRATISTA PRNCIPAL]],"Principal","Secundaria")</f>
        <v>Principal</v>
      </c>
      <c r="T1722" s="42">
        <f>IFERROR(1/COUNTIF(Tabla2[CONTRATISTA PRNCIPAL],Tabla2[[#This Row],[CONTRATISTA PRNCIPAL]]),0)</f>
        <v>0.00641025641025641</v>
      </c>
      <c r="U1722" s="43">
        <f>IF(((TODAY()-Tabla2[[#This Row],[FECHA NACIMIENTO]])/365)&lt;18,"Corregir", IF(((TODAY()-Tabla2[[#This Row],[FECHA NACIMIENTO]])/365)&gt;80, "Corregir",ROUNDDOWN(((TODAY()-Tabla2[[#This Row],[FECHA NACIMIENTO]])/365),0)))</f>
        <v>29</v>
      </c>
      <c r="V17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22" s="44" t="str">
        <f>+IF(Tabla2[[#This Row],[Edad]]="Corregir","Corregir","Ok")</f>
        <v>Ok</v>
      </c>
      <c r="X1722" s="42" t="str">
        <f>+IFERROR(VLOOKUP(Tabla2[[#This Row],[DISTRITO SEGÚN DNI]],Hoja1!$A$2:$B$32,2,FALSE),"No")</f>
        <v>No</v>
      </c>
      <c r="Y1722" s="42" t="str">
        <f>IF(OR(LOWER(Tabla2[[#This Row],[GENERO]])="masculino", LOWER(Tabla2[[#This Row],[GENERO]])="femenino"),"OK","Corregir")</f>
        <v>OK</v>
      </c>
      <c r="Z1722" s="42" t="str">
        <f>+IF(Tabla2[[#This Row],[Nro. DNI / CE]]="","Corregir",IF(LEN(Tabla2[[#This Row],[Nro. DNI / CE]])&gt;=8,"OK","Corregir"))</f>
        <v>OK</v>
      </c>
      <c r="AA1722" s="42">
        <f>COUNTIF(Tabla2[APELLIDOS Y NOMBRES],Tabla2[[#This Row],[APELLIDOS Y NOMBRES]])</f>
        <v>1</v>
      </c>
      <c r="AB1722" s="42">
        <f>IF(Tabla2[[#This Row],[Trabajador]]&gt;1,1/Tabla2[[#This Row],[Trabajador]],Tabla2[[#This Row],[Trabajador]])</f>
        <v>1</v>
      </c>
      <c r="AC1722" t="str">
        <f>+IFERROR(IF(Tabla2[[#This Row],[FECHA CESE/BAJA]]="","No Aplica",IF(AND(MONTH(Tabla2[[#This Row],[FECHA CESE/BAJA]])=MONTH(TODAY()-30),YEAR(Tabla2[[#This Row],[FECHA CESE/BAJA]])=YEAR(TODAY())),MONTH(TODAY()-30)&amp;"-"&amp;YEAR(TODAY()),"Borrar")),"No aplica")</f>
        <v>No Aplica</v>
      </c>
      <c r="AD1722" t="str">
        <f>+IFERROR(IF(Tabla2[[#This Row],[FECHA INICIO DE LABORES EN OBRA]]="","No Aplica",IF(AND(MONTH(Tabla2[[#This Row],[FECHA INICIO DE LABORES EN OBRA]])=MONTH(TODAY()-30),YEAR(Tabla2[[#This Row],[FECHA INICIO DE LABORES EN OBRA]])=YEAR(TODAY())),MONTH(TODAY()-30)&amp;"-"&amp;YEAR(TODAY()),"No Aplica")),"No Aplica")</f>
        <v>No Aplica</v>
      </c>
    </row>
    <row r="1723" spans="1:30" x14ac:dyDescent="0.25">
      <c r="A1723" s="13" t="s">
        <v>6819</v>
      </c>
      <c r="B1723" s="15" t="s">
        <v>6820</v>
      </c>
      <c r="C1723" s="15" t="s">
        <v>6820</v>
      </c>
      <c r="D1723" s="15" t="s">
        <v>7153</v>
      </c>
      <c r="E1723" s="15" t="s">
        <v>7154</v>
      </c>
      <c r="F1723" s="39" t="s">
        <v>7155</v>
      </c>
      <c r="G1723" s="15">
        <v>2</v>
      </c>
      <c r="H1723" s="15" t="s">
        <v>4481</v>
      </c>
      <c r="I1723" s="15" t="s">
        <v>6823</v>
      </c>
      <c r="J1723" s="15" t="s">
        <v>7156</v>
      </c>
      <c r="K1723" s="15" t="s">
        <v>5657</v>
      </c>
      <c r="L1723" s="40" t="s">
        <v>6</v>
      </c>
      <c r="M1723" s="39"/>
      <c r="N1723" s="41" t="s">
        <v>6598</v>
      </c>
      <c r="O1723" s="39">
        <v>44701</v>
      </c>
      <c r="P1723" s="40">
        <v>1</v>
      </c>
      <c r="Q1723" s="40">
        <v>4</v>
      </c>
      <c r="R1723" s="40" t="str">
        <f>IFERROR(VLOOKUP(Tabla2[[#This Row],[CONTRATISTA PRNCIPAL]],Hoja1!$L$5:$M$9,2,FALSE),"CJV")</f>
        <v>CJV</v>
      </c>
      <c r="S1723" s="40" t="str">
        <f>IF(Tabla2[[#This Row],[EMPRESA]]=Tabla2[[#This Row],[CONTRATISTA PRNCIPAL]],"Principal","Secundaria")</f>
        <v>Principal</v>
      </c>
      <c r="T1723" s="42">
        <f>IFERROR(1/COUNTIF(Tabla2[CONTRATISTA PRNCIPAL],Tabla2[[#This Row],[CONTRATISTA PRNCIPAL]]),0)</f>
        <v>0.00641025641025641</v>
      </c>
      <c r="U1723" s="43">
        <f>IF(((TODAY()-Tabla2[[#This Row],[FECHA NACIMIENTO]])/365)&lt;18,"Corregir", IF(((TODAY()-Tabla2[[#This Row],[FECHA NACIMIENTO]])/365)&gt;80, "Corregir",ROUNDDOWN(((TODAY()-Tabla2[[#This Row],[FECHA NACIMIENTO]])/365),0)))</f>
        <v>42</v>
      </c>
      <c r="V17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23" s="44" t="str">
        <f>+IF(Tabla2[[#This Row],[Edad]]="Corregir","Corregir","Ok")</f>
        <v>Ok</v>
      </c>
      <c r="X1723" s="42" t="str">
        <f>+IFERROR(VLOOKUP(Tabla2[[#This Row],[DISTRITO SEGÚN DNI]],Hoja1!$A$2:$B$32,2,FALSE),"No")</f>
        <v>No</v>
      </c>
      <c r="Y1723" s="42" t="str">
        <f>IF(OR(LOWER(Tabla2[[#This Row],[GENERO]])="masculino", LOWER(Tabla2[[#This Row],[GENERO]])="femenino"),"OK","Corregir")</f>
        <v>OK</v>
      </c>
      <c r="Z1723" s="42" t="str">
        <f>+IF(Tabla2[[#This Row],[Nro. DNI / CE]]="","Corregir",IF(LEN(Tabla2[[#This Row],[Nro. DNI / CE]])&gt;=8,"OK","Corregir"))</f>
        <v>OK</v>
      </c>
      <c r="AA1723" s="42">
        <f>COUNTIF(Tabla2[APELLIDOS Y NOMBRES],Tabla2[[#This Row],[APELLIDOS Y NOMBRES]])</f>
        <v>1</v>
      </c>
      <c r="AB1723" s="42">
        <f>IF(Tabla2[[#This Row],[Trabajador]]&gt;1,1/Tabla2[[#This Row],[Trabajador]],Tabla2[[#This Row],[Trabajador]])</f>
        <v>1</v>
      </c>
      <c r="AC1723" t="str">
        <f>+IFERROR(IF(Tabla2[[#This Row],[FECHA CESE/BAJA]]="","No Aplica",IF(AND(MONTH(Tabla2[[#This Row],[FECHA CESE/BAJA]])=MONTH(TODAY()-30),YEAR(Tabla2[[#This Row],[FECHA CESE/BAJA]])=YEAR(TODAY())),MONTH(TODAY()-30)&amp;"-"&amp;YEAR(TODAY()),"Borrar")),"No aplica")</f>
        <v>No Aplica</v>
      </c>
      <c r="AD1723" t="str">
        <f>+IFERROR(IF(Tabla2[[#This Row],[FECHA INICIO DE LABORES EN OBRA]]="","No Aplica",IF(AND(MONTH(Tabla2[[#This Row],[FECHA INICIO DE LABORES EN OBRA]])=MONTH(TODAY()-30),YEAR(Tabla2[[#This Row],[FECHA INICIO DE LABORES EN OBRA]])=YEAR(TODAY())),MONTH(TODAY()-30)&amp;"-"&amp;YEAR(TODAY()),"No Aplica")),"No Aplica")</f>
        <v>No Aplica</v>
      </c>
    </row>
    <row r="1724" spans="1:30" x14ac:dyDescent="0.25">
      <c r="A1724" s="13" t="s">
        <v>6819</v>
      </c>
      <c r="B1724" s="15" t="s">
        <v>6820</v>
      </c>
      <c r="C1724" s="15" t="s">
        <v>6820</v>
      </c>
      <c r="D1724" s="15" t="s">
        <v>882</v>
      </c>
      <c r="E1724" s="15" t="s">
        <v>883</v>
      </c>
      <c r="F1724" s="39">
        <v>33726</v>
      </c>
      <c r="G1724" s="15">
        <v>2</v>
      </c>
      <c r="H1724" s="15" t="s">
        <v>3089</v>
      </c>
      <c r="I1724" s="15" t="s">
        <v>6843</v>
      </c>
      <c r="J1724" s="15" t="s">
        <v>7157</v>
      </c>
      <c r="K1724" s="15" t="s">
        <v>2022</v>
      </c>
      <c r="L1724" s="40" t="s">
        <v>6</v>
      </c>
      <c r="M1724" s="39"/>
      <c r="N1724" s="41" t="s">
        <v>2098</v>
      </c>
      <c r="O1724" s="39">
        <v>44232</v>
      </c>
      <c r="P1724" s="40">
        <v>1</v>
      </c>
      <c r="Q1724" s="40">
        <v>2</v>
      </c>
      <c r="R1724" s="40" t="str">
        <f>IFERROR(VLOOKUP(Tabla2[[#This Row],[CONTRATISTA PRNCIPAL]],Hoja1!$L$5:$M$9,2,FALSE),"CJV")</f>
        <v>CJV</v>
      </c>
      <c r="S1724" s="40" t="str">
        <f>IF(Tabla2[[#This Row],[EMPRESA]]=Tabla2[[#This Row],[CONTRATISTA PRNCIPAL]],"Principal","Secundaria")</f>
        <v>Principal</v>
      </c>
      <c r="T1724" s="42">
        <f>IFERROR(1/COUNTIF(Tabla2[CONTRATISTA PRNCIPAL],Tabla2[[#This Row],[CONTRATISTA PRNCIPAL]]),0)</f>
        <v>0.00641025641025641</v>
      </c>
      <c r="U1724" s="43">
        <f>IF(((TODAY()-Tabla2[[#This Row],[FECHA NACIMIENTO]])/365)&lt;18,"Corregir", IF(((TODAY()-Tabla2[[#This Row],[FECHA NACIMIENTO]])/365)&gt;80, "Corregir",ROUNDDOWN(((TODAY()-Tabla2[[#This Row],[FECHA NACIMIENTO]])/365),0)))</f>
        <v>31</v>
      </c>
      <c r="V17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24" s="44" t="str">
        <f>+IF(Tabla2[[#This Row],[Edad]]="Corregir","Corregir","Ok")</f>
        <v>Ok</v>
      </c>
      <c r="X1724" s="42" t="str">
        <f>+IFERROR(VLOOKUP(Tabla2[[#This Row],[DISTRITO SEGÚN DNI]],Hoja1!$A$2:$B$32,2,FALSE),"No")</f>
        <v>CALLAO</v>
      </c>
      <c r="Y1724" s="42" t="str">
        <f>IF(OR(LOWER(Tabla2[[#This Row],[GENERO]])="masculino", LOWER(Tabla2[[#This Row],[GENERO]])="femenino"),"OK","Corregir")</f>
        <v>OK</v>
      </c>
      <c r="Z1724" s="42" t="str">
        <f>+IF(Tabla2[[#This Row],[Nro. DNI / CE]]="","Corregir",IF(LEN(Tabla2[[#This Row],[Nro. DNI / CE]])&gt;=8,"OK","Corregir"))</f>
        <v>OK</v>
      </c>
      <c r="AA1724" s="42">
        <f>COUNTIF(Tabla2[APELLIDOS Y NOMBRES],Tabla2[[#This Row],[APELLIDOS Y NOMBRES]])</f>
        <v>1</v>
      </c>
      <c r="AB1724" s="42">
        <f>IF(Tabla2[[#This Row],[Trabajador]]&gt;1,1/Tabla2[[#This Row],[Trabajador]],Tabla2[[#This Row],[Trabajador]])</f>
        <v>1</v>
      </c>
      <c r="AC1724" t="str">
        <f>+IFERROR(IF(Tabla2[[#This Row],[FECHA CESE/BAJA]]="","No Aplica",IF(AND(MONTH(Tabla2[[#This Row],[FECHA CESE/BAJA]])=MONTH(TODAY()-30),YEAR(Tabla2[[#This Row],[FECHA CESE/BAJA]])=YEAR(TODAY())),MONTH(TODAY()-30)&amp;"-"&amp;YEAR(TODAY()),"Borrar")),"No aplica")</f>
        <v>No Aplica</v>
      </c>
      <c r="AD1724" t="str">
        <f>+IFERROR(IF(Tabla2[[#This Row],[FECHA INICIO DE LABORES EN OBRA]]="","No Aplica",IF(AND(MONTH(Tabla2[[#This Row],[FECHA INICIO DE LABORES EN OBRA]])=MONTH(TODAY()-30),YEAR(Tabla2[[#This Row],[FECHA INICIO DE LABORES EN OBRA]])=YEAR(TODAY())),MONTH(TODAY()-30)&amp;"-"&amp;YEAR(TODAY()),"No Aplica")),"No Aplica")</f>
        <v>No Aplica</v>
      </c>
    </row>
    <row r="1725" spans="1:30" x14ac:dyDescent="0.25">
      <c r="A1725" s="13" t="s">
        <v>6819</v>
      </c>
      <c r="B1725" s="15" t="s">
        <v>6820</v>
      </c>
      <c r="C1725" s="15" t="s">
        <v>6820</v>
      </c>
      <c r="D1725" s="15" t="s">
        <v>7158</v>
      </c>
      <c r="E1725" s="15" t="s">
        <v>7159</v>
      </c>
      <c r="F1725" s="39">
        <v>31000</v>
      </c>
      <c r="G1725" s="15">
        <v>2</v>
      </c>
      <c r="H1725" s="15" t="s">
        <v>3969</v>
      </c>
      <c r="I1725" s="15" t="s">
        <v>6823</v>
      </c>
      <c r="J1725" s="15" t="s">
        <v>7160</v>
      </c>
      <c r="K1725" s="15" t="s">
        <v>3673</v>
      </c>
      <c r="L1725" s="40" t="s">
        <v>6</v>
      </c>
      <c r="M1725" s="39"/>
      <c r="N1725" s="41" t="s">
        <v>2098</v>
      </c>
      <c r="O1725" s="39">
        <v>44823</v>
      </c>
      <c r="P1725" s="40">
        <v>1</v>
      </c>
      <c r="Q1725" s="40">
        <v>4</v>
      </c>
      <c r="R1725" s="40" t="str">
        <f>IFERROR(VLOOKUP(Tabla2[[#This Row],[CONTRATISTA PRNCIPAL]],Hoja1!$L$5:$M$9,2,FALSE),"CJV")</f>
        <v>CJV</v>
      </c>
      <c r="S1725" s="40" t="str">
        <f>IF(Tabla2[[#This Row],[EMPRESA]]=Tabla2[[#This Row],[CONTRATISTA PRNCIPAL]],"Principal","Secundaria")</f>
        <v>Principal</v>
      </c>
      <c r="T1725" s="42">
        <f>IFERROR(1/COUNTIF(Tabla2[CONTRATISTA PRNCIPAL],Tabla2[[#This Row],[CONTRATISTA PRNCIPAL]]),0)</f>
        <v>0.00641025641025641</v>
      </c>
      <c r="U1725" s="43">
        <f>IF(((TODAY()-Tabla2[[#This Row],[FECHA NACIMIENTO]])/365)&lt;18,"Corregir", IF(((TODAY()-Tabla2[[#This Row],[FECHA NACIMIENTO]])/365)&gt;80, "Corregir",ROUNDDOWN(((TODAY()-Tabla2[[#This Row],[FECHA NACIMIENTO]])/365),0)))</f>
        <v>38</v>
      </c>
      <c r="V17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25" s="44" t="str">
        <f>+IF(Tabla2[[#This Row],[Edad]]="Corregir","Corregir","Ok")</f>
        <v>Ok</v>
      </c>
      <c r="X1725" s="42" t="str">
        <f>+IFERROR(VLOOKUP(Tabla2[[#This Row],[DISTRITO SEGÚN DNI]],Hoja1!$A$2:$B$32,2,FALSE),"No")</f>
        <v>No</v>
      </c>
      <c r="Y1725" s="42" t="str">
        <f>IF(OR(LOWER(Tabla2[[#This Row],[GENERO]])="masculino", LOWER(Tabla2[[#This Row],[GENERO]])="femenino"),"OK","Corregir")</f>
        <v>OK</v>
      </c>
      <c r="Z1725" s="42" t="str">
        <f>+IF(Tabla2[[#This Row],[Nro. DNI / CE]]="","Corregir",IF(LEN(Tabla2[[#This Row],[Nro. DNI / CE]])&gt;=8,"OK","Corregir"))</f>
        <v>OK</v>
      </c>
      <c r="AA1725" s="42">
        <f>COUNTIF(Tabla2[APELLIDOS Y NOMBRES],Tabla2[[#This Row],[APELLIDOS Y NOMBRES]])</f>
        <v>1</v>
      </c>
      <c r="AB1725" s="42">
        <f>IF(Tabla2[[#This Row],[Trabajador]]&gt;1,1/Tabla2[[#This Row],[Trabajador]],Tabla2[[#This Row],[Trabajador]])</f>
        <v>1</v>
      </c>
      <c r="AC1725" t="str">
        <f>+IFERROR(IF(Tabla2[[#This Row],[FECHA CESE/BAJA]]="","No Aplica",IF(AND(MONTH(Tabla2[[#This Row],[FECHA CESE/BAJA]])=MONTH(TODAY()-30),YEAR(Tabla2[[#This Row],[FECHA CESE/BAJA]])=YEAR(TODAY())),MONTH(TODAY()-30)&amp;"-"&amp;YEAR(TODAY()),"Borrar")),"No aplica")</f>
        <v>No Aplica</v>
      </c>
      <c r="AD1725" t="str">
        <f>+IFERROR(IF(Tabla2[[#This Row],[FECHA INICIO DE LABORES EN OBRA]]="","No Aplica",IF(AND(MONTH(Tabla2[[#This Row],[FECHA INICIO DE LABORES EN OBRA]])=MONTH(TODAY()-30),YEAR(Tabla2[[#This Row],[FECHA INICIO DE LABORES EN OBRA]])=YEAR(TODAY())),MONTH(TODAY()-30)&amp;"-"&amp;YEAR(TODAY()),"No Aplica")),"No Aplica")</f>
        <v>No Aplica</v>
      </c>
    </row>
    <row r="1726" spans="1:30" x14ac:dyDescent="0.25">
      <c r="A1726" s="13" t="s">
        <v>6819</v>
      </c>
      <c r="B1726" s="15" t="s">
        <v>6820</v>
      </c>
      <c r="C1726" s="15" t="s">
        <v>6820</v>
      </c>
      <c r="D1726" s="15">
        <v>40632473</v>
      </c>
      <c r="E1726" s="15" t="s">
        <v>7161</v>
      </c>
      <c r="F1726" s="39">
        <v>29610</v>
      </c>
      <c r="G1726" s="15">
        <v>2</v>
      </c>
      <c r="H1726" s="15" t="s">
        <v>3969</v>
      </c>
      <c r="I1726" s="15" t="s">
        <v>6843</v>
      </c>
      <c r="J1726" s="15" t="s">
        <v>7162</v>
      </c>
      <c r="K1726" s="15" t="s">
        <v>2232</v>
      </c>
      <c r="L1726" s="40" t="s">
        <v>6</v>
      </c>
      <c r="M1726" s="39"/>
      <c r="N1726" s="41" t="s">
        <v>2098</v>
      </c>
      <c r="O1726" s="39">
        <v>43873</v>
      </c>
      <c r="P1726" s="40">
        <v>1</v>
      </c>
      <c r="Q1726" s="40">
        <v>4</v>
      </c>
      <c r="R1726" s="40" t="str">
        <f>IFERROR(VLOOKUP(Tabla2[[#This Row],[CONTRATISTA PRNCIPAL]],Hoja1!$L$5:$M$9,2,FALSE),"CJV")</f>
        <v>CJV</v>
      </c>
      <c r="S1726" s="40" t="str">
        <f>IF(Tabla2[[#This Row],[EMPRESA]]=Tabla2[[#This Row],[CONTRATISTA PRNCIPAL]],"Principal","Secundaria")</f>
        <v>Principal</v>
      </c>
      <c r="T1726" s="42">
        <f>IFERROR(1/COUNTIF(Tabla2[CONTRATISTA PRNCIPAL],Tabla2[[#This Row],[CONTRATISTA PRNCIPAL]]),0)</f>
        <v>0.00641025641025641</v>
      </c>
      <c r="U1726" s="43">
        <f>IF(((TODAY()-Tabla2[[#This Row],[FECHA NACIMIENTO]])/365)&lt;18,"Corregir", IF(((TODAY()-Tabla2[[#This Row],[FECHA NACIMIENTO]])/365)&gt;80, "Corregir",ROUNDDOWN(((TODAY()-Tabla2[[#This Row],[FECHA NACIMIENTO]])/365),0)))</f>
        <v>42</v>
      </c>
      <c r="V17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26" s="44" t="str">
        <f>+IF(Tabla2[[#This Row],[Edad]]="Corregir","Corregir","Ok")</f>
        <v>Ok</v>
      </c>
      <c r="X1726" s="42" t="str">
        <f>+IFERROR(VLOOKUP(Tabla2[[#This Row],[DISTRITO SEGÚN DNI]],Hoja1!$A$2:$B$32,2,FALSE),"No")</f>
        <v>No</v>
      </c>
      <c r="Y1726" s="42" t="str">
        <f>IF(OR(LOWER(Tabla2[[#This Row],[GENERO]])="masculino", LOWER(Tabla2[[#This Row],[GENERO]])="femenino"),"OK","Corregir")</f>
        <v>OK</v>
      </c>
      <c r="Z1726" s="42" t="str">
        <f>+IF(Tabla2[[#This Row],[Nro. DNI / CE]]="","Corregir",IF(LEN(Tabla2[[#This Row],[Nro. DNI / CE]])&gt;=8,"OK","Corregir"))</f>
        <v>OK</v>
      </c>
      <c r="AA1726" s="42">
        <f>COUNTIF(Tabla2[APELLIDOS Y NOMBRES],Tabla2[[#This Row],[APELLIDOS Y NOMBRES]])</f>
        <v>1</v>
      </c>
      <c r="AB1726" s="42">
        <f>IF(Tabla2[[#This Row],[Trabajador]]&gt;1,1/Tabla2[[#This Row],[Trabajador]],Tabla2[[#This Row],[Trabajador]])</f>
        <v>1</v>
      </c>
      <c r="AC1726" t="str">
        <f>+IFERROR(IF(Tabla2[[#This Row],[FECHA CESE/BAJA]]="","No Aplica",IF(AND(MONTH(Tabla2[[#This Row],[FECHA CESE/BAJA]])=MONTH(TODAY()-30),YEAR(Tabla2[[#This Row],[FECHA CESE/BAJA]])=YEAR(TODAY())),MONTH(TODAY()-30)&amp;"-"&amp;YEAR(TODAY()),"Borrar")),"No aplica")</f>
        <v>No Aplica</v>
      </c>
      <c r="AD1726" t="str">
        <f>+IFERROR(IF(Tabla2[[#This Row],[FECHA INICIO DE LABORES EN OBRA]]="","No Aplica",IF(AND(MONTH(Tabla2[[#This Row],[FECHA INICIO DE LABORES EN OBRA]])=MONTH(TODAY()-30),YEAR(Tabla2[[#This Row],[FECHA INICIO DE LABORES EN OBRA]])=YEAR(TODAY())),MONTH(TODAY()-30)&amp;"-"&amp;YEAR(TODAY()),"No Aplica")),"No Aplica")</f>
        <v>No Aplica</v>
      </c>
    </row>
    <row r="1727" spans="1:30" x14ac:dyDescent="0.25">
      <c r="A1727" s="13" t="s">
        <v>6819</v>
      </c>
      <c r="B1727" s="15" t="s">
        <v>6820</v>
      </c>
      <c r="C1727" s="15" t="s">
        <v>6820</v>
      </c>
      <c r="D1727" s="15" t="s">
        <v>7163</v>
      </c>
      <c r="E1727" s="15" t="s">
        <v>7164</v>
      </c>
      <c r="F1727" s="39">
        <v>35450</v>
      </c>
      <c r="G1727" s="15">
        <v>2</v>
      </c>
      <c r="H1727" s="15" t="s">
        <v>3803</v>
      </c>
      <c r="I1727" s="15" t="s">
        <v>6502</v>
      </c>
      <c r="J1727" s="15" t="s">
        <v>7165</v>
      </c>
      <c r="K1727" s="15" t="s">
        <v>4702</v>
      </c>
      <c r="L1727" s="40" t="s">
        <v>6</v>
      </c>
      <c r="M1727" s="39"/>
      <c r="N1727" s="41" t="s">
        <v>2098</v>
      </c>
      <c r="O1727" s="39">
        <v>44801</v>
      </c>
      <c r="P1727" s="40">
        <v>1</v>
      </c>
      <c r="Q1727" s="40">
        <v>4</v>
      </c>
      <c r="R1727" s="40" t="str">
        <f>IFERROR(VLOOKUP(Tabla2[[#This Row],[CONTRATISTA PRNCIPAL]],Hoja1!$L$5:$M$9,2,FALSE),"CJV")</f>
        <v>CJV</v>
      </c>
      <c r="S1727" s="40" t="str">
        <f>IF(Tabla2[[#This Row],[EMPRESA]]=Tabla2[[#This Row],[CONTRATISTA PRNCIPAL]],"Principal","Secundaria")</f>
        <v>Principal</v>
      </c>
      <c r="T1727" s="42">
        <f>IFERROR(1/COUNTIF(Tabla2[CONTRATISTA PRNCIPAL],Tabla2[[#This Row],[CONTRATISTA PRNCIPAL]]),0)</f>
        <v>0.00641025641025641</v>
      </c>
      <c r="U1727" s="43">
        <f>IF(((TODAY()-Tabla2[[#This Row],[FECHA NACIMIENTO]])/365)&lt;18,"Corregir", IF(((TODAY()-Tabla2[[#This Row],[FECHA NACIMIENTO]])/365)&gt;80, "Corregir",ROUNDDOWN(((TODAY()-Tabla2[[#This Row],[FECHA NACIMIENTO]])/365),0)))</f>
        <v>26</v>
      </c>
      <c r="V17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27" s="44" t="str">
        <f>+IF(Tabla2[[#This Row],[Edad]]="Corregir","Corregir","Ok")</f>
        <v>Ok</v>
      </c>
      <c r="X1727" s="42" t="str">
        <f>+IFERROR(VLOOKUP(Tabla2[[#This Row],[DISTRITO SEGÚN DNI]],Hoja1!$A$2:$B$32,2,FALSE),"No")</f>
        <v>No</v>
      </c>
      <c r="Y1727" s="42" t="str">
        <f>IF(OR(LOWER(Tabla2[[#This Row],[GENERO]])="masculino", LOWER(Tabla2[[#This Row],[GENERO]])="femenino"),"OK","Corregir")</f>
        <v>OK</v>
      </c>
      <c r="Z1727" s="42" t="str">
        <f>+IF(Tabla2[[#This Row],[Nro. DNI / CE]]="","Corregir",IF(LEN(Tabla2[[#This Row],[Nro. DNI / CE]])&gt;=8,"OK","Corregir"))</f>
        <v>OK</v>
      </c>
      <c r="AA1727" s="42">
        <f>COUNTIF(Tabla2[APELLIDOS Y NOMBRES],Tabla2[[#This Row],[APELLIDOS Y NOMBRES]])</f>
        <v>1</v>
      </c>
      <c r="AB1727" s="42">
        <f>IF(Tabla2[[#This Row],[Trabajador]]&gt;1,1/Tabla2[[#This Row],[Trabajador]],Tabla2[[#This Row],[Trabajador]])</f>
        <v>1</v>
      </c>
      <c r="AC1727" t="str">
        <f>+IFERROR(IF(Tabla2[[#This Row],[FECHA CESE/BAJA]]="","No Aplica",IF(AND(MONTH(Tabla2[[#This Row],[FECHA CESE/BAJA]])=MONTH(TODAY()-30),YEAR(Tabla2[[#This Row],[FECHA CESE/BAJA]])=YEAR(TODAY())),MONTH(TODAY()-30)&amp;"-"&amp;YEAR(TODAY()),"Borrar")),"No aplica")</f>
        <v>No Aplica</v>
      </c>
      <c r="AD1727" t="str">
        <f>+IFERROR(IF(Tabla2[[#This Row],[FECHA INICIO DE LABORES EN OBRA]]="","No Aplica",IF(AND(MONTH(Tabla2[[#This Row],[FECHA INICIO DE LABORES EN OBRA]])=MONTH(TODAY()-30),YEAR(Tabla2[[#This Row],[FECHA INICIO DE LABORES EN OBRA]])=YEAR(TODAY())),MONTH(TODAY()-30)&amp;"-"&amp;YEAR(TODAY()),"No Aplica")),"No Aplica")</f>
        <v>No Aplica</v>
      </c>
    </row>
    <row r="1728" spans="1:30" x14ac:dyDescent="0.25">
      <c r="A1728" s="13" t="s">
        <v>6819</v>
      </c>
      <c r="B1728" s="15" t="s">
        <v>6820</v>
      </c>
      <c r="C1728" s="15" t="s">
        <v>6820</v>
      </c>
      <c r="D1728" s="15" t="s">
        <v>7166</v>
      </c>
      <c r="E1728" s="15" t="s">
        <v>7167</v>
      </c>
      <c r="F1728" s="39">
        <v>25217</v>
      </c>
      <c r="G1728" s="15">
        <v>2</v>
      </c>
      <c r="H1728" s="15" t="s">
        <v>2749</v>
      </c>
      <c r="I1728" s="15" t="s">
        <v>6823</v>
      </c>
      <c r="J1728" s="15" t="s">
        <v>7168</v>
      </c>
      <c r="K1728" s="15" t="s">
        <v>6899</v>
      </c>
      <c r="L1728" s="40" t="s">
        <v>6</v>
      </c>
      <c r="M1728" s="39"/>
      <c r="N1728" s="41" t="s">
        <v>2098</v>
      </c>
      <c r="O1728" s="39">
        <v>44933</v>
      </c>
      <c r="P1728" s="40">
        <v>1</v>
      </c>
      <c r="Q1728" s="40">
        <v>4</v>
      </c>
      <c r="R1728" s="40" t="str">
        <f>IFERROR(VLOOKUP(Tabla2[[#This Row],[CONTRATISTA PRNCIPAL]],Hoja1!$L$5:$M$9,2,FALSE),"CJV")</f>
        <v>CJV</v>
      </c>
      <c r="S1728" s="40" t="str">
        <f>IF(Tabla2[[#This Row],[EMPRESA]]=Tabla2[[#This Row],[CONTRATISTA PRNCIPAL]],"Principal","Secundaria")</f>
        <v>Principal</v>
      </c>
      <c r="T1728" s="42">
        <f>IFERROR(1/COUNTIF(Tabla2[CONTRATISTA PRNCIPAL],Tabla2[[#This Row],[CONTRATISTA PRNCIPAL]]),0)</f>
        <v>0.00641025641025641</v>
      </c>
      <c r="U1728" s="43">
        <f>IF(((TODAY()-Tabla2[[#This Row],[FECHA NACIMIENTO]])/365)&lt;18,"Corregir", IF(((TODAY()-Tabla2[[#This Row],[FECHA NACIMIENTO]])/365)&gt;80, "Corregir",ROUNDDOWN(((TODAY()-Tabla2[[#This Row],[FECHA NACIMIENTO]])/365),0)))</f>
        <v>54</v>
      </c>
      <c r="V17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28" s="44" t="str">
        <f>+IF(Tabla2[[#This Row],[Edad]]="Corregir","Corregir","Ok")</f>
        <v>Ok</v>
      </c>
      <c r="X1728" s="42" t="str">
        <f>+IFERROR(VLOOKUP(Tabla2[[#This Row],[DISTRITO SEGÚN DNI]],Hoja1!$A$2:$B$32,2,FALSE),"No")</f>
        <v>No</v>
      </c>
      <c r="Y1728" s="42" t="str">
        <f>IF(OR(LOWER(Tabla2[[#This Row],[GENERO]])="masculino", LOWER(Tabla2[[#This Row],[GENERO]])="femenino"),"OK","Corregir")</f>
        <v>OK</v>
      </c>
      <c r="Z1728" s="42" t="str">
        <f>+IF(Tabla2[[#This Row],[Nro. DNI / CE]]="","Corregir",IF(LEN(Tabla2[[#This Row],[Nro. DNI / CE]])&gt;=8,"OK","Corregir"))</f>
        <v>OK</v>
      </c>
      <c r="AA1728" s="42">
        <f>COUNTIF(Tabla2[APELLIDOS Y NOMBRES],Tabla2[[#This Row],[APELLIDOS Y NOMBRES]])</f>
        <v>1</v>
      </c>
      <c r="AB1728" s="42">
        <f>IF(Tabla2[[#This Row],[Trabajador]]&gt;1,1/Tabla2[[#This Row],[Trabajador]],Tabla2[[#This Row],[Trabajador]])</f>
        <v>1</v>
      </c>
      <c r="AC1728" t="str">
        <f>+IFERROR(IF(Tabla2[[#This Row],[FECHA CESE/BAJA]]="","No Aplica",IF(AND(MONTH(Tabla2[[#This Row],[FECHA CESE/BAJA]])=MONTH(TODAY()-30),YEAR(Tabla2[[#This Row],[FECHA CESE/BAJA]])=YEAR(TODAY())),MONTH(TODAY()-30)&amp;"-"&amp;YEAR(TODAY()),"Borrar")),"No aplica")</f>
        <v>No Aplica</v>
      </c>
      <c r="AD1728" t="str">
        <f>+IFERROR(IF(Tabla2[[#This Row],[FECHA INICIO DE LABORES EN OBRA]]="","No Aplica",IF(AND(MONTH(Tabla2[[#This Row],[FECHA INICIO DE LABORES EN OBRA]])=MONTH(TODAY()-30),YEAR(Tabla2[[#This Row],[FECHA INICIO DE LABORES EN OBRA]])=YEAR(TODAY())),MONTH(TODAY()-30)&amp;"-"&amp;YEAR(TODAY()),"No Aplica")),"No Aplica")</f>
        <v>No Aplica</v>
      </c>
    </row>
    <row r="1729" spans="1:30" x14ac:dyDescent="0.25">
      <c r="A1729" s="13" t="s">
        <v>6819</v>
      </c>
      <c r="B1729" s="15" t="s">
        <v>6820</v>
      </c>
      <c r="C1729" s="15" t="s">
        <v>6820</v>
      </c>
      <c r="D1729" s="15" t="s">
        <v>7169</v>
      </c>
      <c r="E1729" s="15" t="s">
        <v>7170</v>
      </c>
      <c r="F1729" s="39">
        <v>22867</v>
      </c>
      <c r="G1729" s="15">
        <v>1</v>
      </c>
      <c r="H1729" s="15" t="s">
        <v>7171</v>
      </c>
      <c r="I1729" s="15" t="s">
        <v>2955</v>
      </c>
      <c r="J1729" s="15" t="s">
        <v>7172</v>
      </c>
      <c r="K1729" s="15" t="s">
        <v>2272</v>
      </c>
      <c r="L1729" s="40" t="s">
        <v>6</v>
      </c>
      <c r="M1729" s="39"/>
      <c r="N1729" s="41" t="s">
        <v>2098</v>
      </c>
      <c r="O1729" s="39">
        <v>44319</v>
      </c>
      <c r="P1729" s="40">
        <v>1</v>
      </c>
      <c r="Q1729" s="40">
        <v>2</v>
      </c>
      <c r="R1729" s="40" t="str">
        <f>IFERROR(VLOOKUP(Tabla2[[#This Row],[CONTRATISTA PRNCIPAL]],Hoja1!$L$5:$M$9,2,FALSE),"CJV")</f>
        <v>CJV</v>
      </c>
      <c r="S1729" s="40" t="str">
        <f>IF(Tabla2[[#This Row],[EMPRESA]]=Tabla2[[#This Row],[CONTRATISTA PRNCIPAL]],"Principal","Secundaria")</f>
        <v>Principal</v>
      </c>
      <c r="T1729" s="42">
        <f>IFERROR(1/COUNTIF(Tabla2[CONTRATISTA PRNCIPAL],Tabla2[[#This Row],[CONTRATISTA PRNCIPAL]]),0)</f>
        <v>0.00641025641025641</v>
      </c>
      <c r="U1729" s="43">
        <f>IF(((TODAY()-Tabla2[[#This Row],[FECHA NACIMIENTO]])/365)&lt;18,"Corregir", IF(((TODAY()-Tabla2[[#This Row],[FECHA NACIMIENTO]])/365)&gt;80, "Corregir",ROUNDDOWN(((TODAY()-Tabla2[[#This Row],[FECHA NACIMIENTO]])/365),0)))</f>
        <v>61</v>
      </c>
      <c r="V17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729" s="44" t="str">
        <f>+IF(Tabla2[[#This Row],[Edad]]="Corregir","Corregir","Ok")</f>
        <v>Ok</v>
      </c>
      <c r="X1729" s="42" t="str">
        <f>+IFERROR(VLOOKUP(Tabla2[[#This Row],[DISTRITO SEGÚN DNI]],Hoja1!$A$2:$B$32,2,FALSE),"No")</f>
        <v>No</v>
      </c>
      <c r="Y1729" s="42" t="str">
        <f>IF(OR(LOWER(Tabla2[[#This Row],[GENERO]])="masculino", LOWER(Tabla2[[#This Row],[GENERO]])="femenino"),"OK","Corregir")</f>
        <v>OK</v>
      </c>
      <c r="Z1729" s="42" t="str">
        <f>+IF(Tabla2[[#This Row],[Nro. DNI / CE]]="","Corregir",IF(LEN(Tabla2[[#This Row],[Nro. DNI / CE]])&gt;=8,"OK","Corregir"))</f>
        <v>OK</v>
      </c>
      <c r="AA1729" s="42">
        <f>COUNTIF(Tabla2[APELLIDOS Y NOMBRES],Tabla2[[#This Row],[APELLIDOS Y NOMBRES]])</f>
        <v>1</v>
      </c>
      <c r="AB1729" s="42">
        <f>IF(Tabla2[[#This Row],[Trabajador]]&gt;1,1/Tabla2[[#This Row],[Trabajador]],Tabla2[[#This Row],[Trabajador]])</f>
        <v>1</v>
      </c>
      <c r="AC1729" t="str">
        <f>+IFERROR(IF(Tabla2[[#This Row],[FECHA CESE/BAJA]]="","No Aplica",IF(AND(MONTH(Tabla2[[#This Row],[FECHA CESE/BAJA]])=MONTH(TODAY()-30),YEAR(Tabla2[[#This Row],[FECHA CESE/BAJA]])=YEAR(TODAY())),MONTH(TODAY()-30)&amp;"-"&amp;YEAR(TODAY()),"Borrar")),"No aplica")</f>
        <v>No Aplica</v>
      </c>
      <c r="AD1729" t="str">
        <f>+IFERROR(IF(Tabla2[[#This Row],[FECHA INICIO DE LABORES EN OBRA]]="","No Aplica",IF(AND(MONTH(Tabla2[[#This Row],[FECHA INICIO DE LABORES EN OBRA]])=MONTH(TODAY()-30),YEAR(Tabla2[[#This Row],[FECHA INICIO DE LABORES EN OBRA]])=YEAR(TODAY())),MONTH(TODAY()-30)&amp;"-"&amp;YEAR(TODAY()),"No Aplica")),"No Aplica")</f>
        <v>No Aplica</v>
      </c>
    </row>
    <row r="1730" spans="1:30" x14ac:dyDescent="0.25">
      <c r="A1730" s="13" t="s">
        <v>6819</v>
      </c>
      <c r="B1730" s="15" t="s">
        <v>6820</v>
      </c>
      <c r="C1730" s="15" t="s">
        <v>6820</v>
      </c>
      <c r="D1730" s="15" t="s">
        <v>7173</v>
      </c>
      <c r="E1730" s="15" t="s">
        <v>7174</v>
      </c>
      <c r="F1730" s="39">
        <v>29098</v>
      </c>
      <c r="G1730" s="15">
        <v>2</v>
      </c>
      <c r="H1730" s="15" t="s">
        <v>7118</v>
      </c>
      <c r="I1730" s="15" t="s">
        <v>6823</v>
      </c>
      <c r="J1730" s="15" t="s">
        <v>7175</v>
      </c>
      <c r="K1730" s="15" t="s">
        <v>4570</v>
      </c>
      <c r="L1730" s="40" t="s">
        <v>6</v>
      </c>
      <c r="M1730" s="39"/>
      <c r="N1730" s="41" t="s">
        <v>2098</v>
      </c>
      <c r="O1730" s="39">
        <v>44880</v>
      </c>
      <c r="P1730" s="40">
        <v>1</v>
      </c>
      <c r="Q1730" s="40">
        <v>4</v>
      </c>
      <c r="R1730" s="40" t="str">
        <f>IFERROR(VLOOKUP(Tabla2[[#This Row],[CONTRATISTA PRNCIPAL]],Hoja1!$L$5:$M$9,2,FALSE),"CJV")</f>
        <v>CJV</v>
      </c>
      <c r="S1730" s="40" t="str">
        <f>IF(Tabla2[[#This Row],[EMPRESA]]=Tabla2[[#This Row],[CONTRATISTA PRNCIPAL]],"Principal","Secundaria")</f>
        <v>Principal</v>
      </c>
      <c r="T1730" s="42">
        <f>IFERROR(1/COUNTIF(Tabla2[CONTRATISTA PRNCIPAL],Tabla2[[#This Row],[CONTRATISTA PRNCIPAL]]),0)</f>
        <v>0.00641025641025641</v>
      </c>
      <c r="U1730" s="43">
        <f>IF(((TODAY()-Tabla2[[#This Row],[FECHA NACIMIENTO]])/365)&lt;18,"Corregir", IF(((TODAY()-Tabla2[[#This Row],[FECHA NACIMIENTO]])/365)&gt;80, "Corregir",ROUNDDOWN(((TODAY()-Tabla2[[#This Row],[FECHA NACIMIENTO]])/365),0)))</f>
        <v>44</v>
      </c>
      <c r="V17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30" s="44" t="str">
        <f>+IF(Tabla2[[#This Row],[Edad]]="Corregir","Corregir","Ok")</f>
        <v>Ok</v>
      </c>
      <c r="X1730" s="42" t="str">
        <f>+IFERROR(VLOOKUP(Tabla2[[#This Row],[DISTRITO SEGÚN DNI]],Hoja1!$A$2:$B$32,2,FALSE),"No")</f>
        <v>No</v>
      </c>
      <c r="Y1730" s="42" t="str">
        <f>IF(OR(LOWER(Tabla2[[#This Row],[GENERO]])="masculino", LOWER(Tabla2[[#This Row],[GENERO]])="femenino"),"OK","Corregir")</f>
        <v>OK</v>
      </c>
      <c r="Z1730" s="42" t="str">
        <f>+IF(Tabla2[[#This Row],[Nro. DNI / CE]]="","Corregir",IF(LEN(Tabla2[[#This Row],[Nro. DNI / CE]])&gt;=8,"OK","Corregir"))</f>
        <v>OK</v>
      </c>
      <c r="AA1730" s="42">
        <f>COUNTIF(Tabla2[APELLIDOS Y NOMBRES],Tabla2[[#This Row],[APELLIDOS Y NOMBRES]])</f>
        <v>1</v>
      </c>
      <c r="AB1730" s="42">
        <f>IF(Tabla2[[#This Row],[Trabajador]]&gt;1,1/Tabla2[[#This Row],[Trabajador]],Tabla2[[#This Row],[Trabajador]])</f>
        <v>1</v>
      </c>
      <c r="AC1730" t="str">
        <f>+IFERROR(IF(Tabla2[[#This Row],[FECHA CESE/BAJA]]="","No Aplica",IF(AND(MONTH(Tabla2[[#This Row],[FECHA CESE/BAJA]])=MONTH(TODAY()-30),YEAR(Tabla2[[#This Row],[FECHA CESE/BAJA]])=YEAR(TODAY())),MONTH(TODAY()-30)&amp;"-"&amp;YEAR(TODAY()),"Borrar")),"No aplica")</f>
        <v>No Aplica</v>
      </c>
      <c r="AD1730" t="str">
        <f>+IFERROR(IF(Tabla2[[#This Row],[FECHA INICIO DE LABORES EN OBRA]]="","No Aplica",IF(AND(MONTH(Tabla2[[#This Row],[FECHA INICIO DE LABORES EN OBRA]])=MONTH(TODAY()-30),YEAR(Tabla2[[#This Row],[FECHA INICIO DE LABORES EN OBRA]])=YEAR(TODAY())),MONTH(TODAY()-30)&amp;"-"&amp;YEAR(TODAY()),"No Aplica")),"No Aplica")</f>
        <v>No Aplica</v>
      </c>
    </row>
    <row r="1731" spans="1:30" x14ac:dyDescent="0.25">
      <c r="A1731" s="13" t="s">
        <v>6819</v>
      </c>
      <c r="B1731" s="15" t="s">
        <v>6820</v>
      </c>
      <c r="C1731" s="15" t="s">
        <v>6820</v>
      </c>
      <c r="D1731" s="15" t="s">
        <v>7176</v>
      </c>
      <c r="E1731" s="15" t="s">
        <v>7177</v>
      </c>
      <c r="F1731" s="39">
        <v>32960</v>
      </c>
      <c r="G1731" s="15">
        <v>1</v>
      </c>
      <c r="H1731" s="15" t="s">
        <v>7081</v>
      </c>
      <c r="I1731" s="15" t="s">
        <v>6848</v>
      </c>
      <c r="J1731" s="15" t="s">
        <v>7178</v>
      </c>
      <c r="K1731" s="15" t="s">
        <v>2182</v>
      </c>
      <c r="L1731" s="40" t="s">
        <v>6</v>
      </c>
      <c r="M1731" s="39"/>
      <c r="N1731" s="41" t="s">
        <v>2098</v>
      </c>
      <c r="O1731" s="39">
        <v>44160</v>
      </c>
      <c r="P1731" s="40">
        <v>1</v>
      </c>
      <c r="Q1731" s="40">
        <v>2</v>
      </c>
      <c r="R1731" s="40" t="str">
        <f>IFERROR(VLOOKUP(Tabla2[[#This Row],[CONTRATISTA PRNCIPAL]],Hoja1!$L$5:$M$9,2,FALSE),"CJV")</f>
        <v>CJV</v>
      </c>
      <c r="S1731" s="40" t="str">
        <f>IF(Tabla2[[#This Row],[EMPRESA]]=Tabla2[[#This Row],[CONTRATISTA PRNCIPAL]],"Principal","Secundaria")</f>
        <v>Principal</v>
      </c>
      <c r="T1731" s="42">
        <f>IFERROR(1/COUNTIF(Tabla2[CONTRATISTA PRNCIPAL],Tabla2[[#This Row],[CONTRATISTA PRNCIPAL]]),0)</f>
        <v>0.00641025641025641</v>
      </c>
      <c r="U1731" s="43">
        <f>IF(((TODAY()-Tabla2[[#This Row],[FECHA NACIMIENTO]])/365)&lt;18,"Corregir", IF(((TODAY()-Tabla2[[#This Row],[FECHA NACIMIENTO]])/365)&gt;80, "Corregir",ROUNDDOWN(((TODAY()-Tabla2[[#This Row],[FECHA NACIMIENTO]])/365),0)))</f>
        <v>33</v>
      </c>
      <c r="V17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31" s="44" t="str">
        <f>+IF(Tabla2[[#This Row],[Edad]]="Corregir","Corregir","Ok")</f>
        <v>Ok</v>
      </c>
      <c r="X1731" s="42" t="str">
        <f>+IFERROR(VLOOKUP(Tabla2[[#This Row],[DISTRITO SEGÚN DNI]],Hoja1!$A$2:$B$32,2,FALSE),"No")</f>
        <v>No</v>
      </c>
      <c r="Y1731" s="42" t="str">
        <f>IF(OR(LOWER(Tabla2[[#This Row],[GENERO]])="masculino", LOWER(Tabla2[[#This Row],[GENERO]])="femenino"),"OK","Corregir")</f>
        <v>OK</v>
      </c>
      <c r="Z1731" s="42" t="str">
        <f>+IF(Tabla2[[#This Row],[Nro. DNI / CE]]="","Corregir",IF(LEN(Tabla2[[#This Row],[Nro. DNI / CE]])&gt;=8,"OK","Corregir"))</f>
        <v>OK</v>
      </c>
      <c r="AA1731" s="42">
        <f>COUNTIF(Tabla2[APELLIDOS Y NOMBRES],Tabla2[[#This Row],[APELLIDOS Y NOMBRES]])</f>
        <v>1</v>
      </c>
      <c r="AB1731" s="42">
        <f>IF(Tabla2[[#This Row],[Trabajador]]&gt;1,1/Tabla2[[#This Row],[Trabajador]],Tabla2[[#This Row],[Trabajador]])</f>
        <v>1</v>
      </c>
      <c r="AC1731" t="str">
        <f>+IFERROR(IF(Tabla2[[#This Row],[FECHA CESE/BAJA]]="","No Aplica",IF(AND(MONTH(Tabla2[[#This Row],[FECHA CESE/BAJA]])=MONTH(TODAY()-30),YEAR(Tabla2[[#This Row],[FECHA CESE/BAJA]])=YEAR(TODAY())),MONTH(TODAY()-30)&amp;"-"&amp;YEAR(TODAY()),"Borrar")),"No aplica")</f>
        <v>No Aplica</v>
      </c>
      <c r="AD1731" t="str">
        <f>+IFERROR(IF(Tabla2[[#This Row],[FECHA INICIO DE LABORES EN OBRA]]="","No Aplica",IF(AND(MONTH(Tabla2[[#This Row],[FECHA INICIO DE LABORES EN OBRA]])=MONTH(TODAY()-30),YEAR(Tabla2[[#This Row],[FECHA INICIO DE LABORES EN OBRA]])=YEAR(TODAY())),MONTH(TODAY()-30)&amp;"-"&amp;YEAR(TODAY()),"No Aplica")),"No Aplica")</f>
        <v>No Aplica</v>
      </c>
    </row>
    <row r="1732" spans="1:30" x14ac:dyDescent="0.25">
      <c r="A1732" s="13" t="s">
        <v>6819</v>
      </c>
      <c r="B1732" s="15" t="s">
        <v>6820</v>
      </c>
      <c r="C1732" s="15" t="s">
        <v>6820</v>
      </c>
      <c r="D1732" s="15" t="s">
        <v>7179</v>
      </c>
      <c r="E1732" s="15" t="s">
        <v>7180</v>
      </c>
      <c r="F1732" s="39">
        <v>30846</v>
      </c>
      <c r="G1732" s="15">
        <v>2</v>
      </c>
      <c r="H1732" s="15" t="s">
        <v>3969</v>
      </c>
      <c r="I1732" s="15" t="s">
        <v>6823</v>
      </c>
      <c r="J1732" s="15" t="s">
        <v>7181</v>
      </c>
      <c r="K1732" s="15" t="s">
        <v>6963</v>
      </c>
      <c r="L1732" s="40" t="s">
        <v>6</v>
      </c>
      <c r="M1732" s="39"/>
      <c r="N1732" s="41" t="s">
        <v>2098</v>
      </c>
      <c r="O1732" s="39">
        <v>44207</v>
      </c>
      <c r="P1732" s="40">
        <v>1</v>
      </c>
      <c r="Q1732" s="40">
        <v>4</v>
      </c>
      <c r="R1732" s="40" t="str">
        <f>IFERROR(VLOOKUP(Tabla2[[#This Row],[CONTRATISTA PRNCIPAL]],Hoja1!$L$5:$M$9,2,FALSE),"CJV")</f>
        <v>CJV</v>
      </c>
      <c r="S1732" s="40" t="str">
        <f>IF(Tabla2[[#This Row],[EMPRESA]]=Tabla2[[#This Row],[CONTRATISTA PRNCIPAL]],"Principal","Secundaria")</f>
        <v>Principal</v>
      </c>
      <c r="T1732" s="42">
        <f>IFERROR(1/COUNTIF(Tabla2[CONTRATISTA PRNCIPAL],Tabla2[[#This Row],[CONTRATISTA PRNCIPAL]]),0)</f>
        <v>0.00641025641025641</v>
      </c>
      <c r="U1732" s="43">
        <f>IF(((TODAY()-Tabla2[[#This Row],[FECHA NACIMIENTO]])/365)&lt;18,"Corregir", IF(((TODAY()-Tabla2[[#This Row],[FECHA NACIMIENTO]])/365)&gt;80, "Corregir",ROUNDDOWN(((TODAY()-Tabla2[[#This Row],[FECHA NACIMIENTO]])/365),0)))</f>
        <v>39</v>
      </c>
      <c r="V17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32" s="44" t="str">
        <f>+IF(Tabla2[[#This Row],[Edad]]="Corregir","Corregir","Ok")</f>
        <v>Ok</v>
      </c>
      <c r="X1732" s="42" t="str">
        <f>+IFERROR(VLOOKUP(Tabla2[[#This Row],[DISTRITO SEGÚN DNI]],Hoja1!$A$2:$B$32,2,FALSE),"No")</f>
        <v>No</v>
      </c>
      <c r="Y1732" s="42" t="str">
        <f>IF(OR(LOWER(Tabla2[[#This Row],[GENERO]])="masculino", LOWER(Tabla2[[#This Row],[GENERO]])="femenino"),"OK","Corregir")</f>
        <v>OK</v>
      </c>
      <c r="Z1732" s="42" t="str">
        <f>+IF(Tabla2[[#This Row],[Nro. DNI / CE]]="","Corregir",IF(LEN(Tabla2[[#This Row],[Nro. DNI / CE]])&gt;=8,"OK","Corregir"))</f>
        <v>OK</v>
      </c>
      <c r="AA1732" s="42">
        <f>COUNTIF(Tabla2[APELLIDOS Y NOMBRES],Tabla2[[#This Row],[APELLIDOS Y NOMBRES]])</f>
        <v>1</v>
      </c>
      <c r="AB1732" s="42">
        <f>IF(Tabla2[[#This Row],[Trabajador]]&gt;1,1/Tabla2[[#This Row],[Trabajador]],Tabla2[[#This Row],[Trabajador]])</f>
        <v>1</v>
      </c>
      <c r="AC1732" t="str">
        <f>+IFERROR(IF(Tabla2[[#This Row],[FECHA CESE/BAJA]]="","No Aplica",IF(AND(MONTH(Tabla2[[#This Row],[FECHA CESE/BAJA]])=MONTH(TODAY()-30),YEAR(Tabla2[[#This Row],[FECHA CESE/BAJA]])=YEAR(TODAY())),MONTH(TODAY()-30)&amp;"-"&amp;YEAR(TODAY()),"Borrar")),"No aplica")</f>
        <v>No Aplica</v>
      </c>
      <c r="AD1732" t="str">
        <f>+IFERROR(IF(Tabla2[[#This Row],[FECHA INICIO DE LABORES EN OBRA]]="","No Aplica",IF(AND(MONTH(Tabla2[[#This Row],[FECHA INICIO DE LABORES EN OBRA]])=MONTH(TODAY()-30),YEAR(Tabla2[[#This Row],[FECHA INICIO DE LABORES EN OBRA]])=YEAR(TODAY())),MONTH(TODAY()-30)&amp;"-"&amp;YEAR(TODAY()),"No Aplica")),"No Aplica")</f>
        <v>No Aplica</v>
      </c>
    </row>
    <row r="1733" spans="1:30" x14ac:dyDescent="0.25">
      <c r="A1733" s="13" t="s">
        <v>6819</v>
      </c>
      <c r="B1733" s="15" t="s">
        <v>6820</v>
      </c>
      <c r="C1733" s="15" t="s">
        <v>6820</v>
      </c>
      <c r="D1733" s="15" t="s">
        <v>7182</v>
      </c>
      <c r="E1733" s="15" t="s">
        <v>7183</v>
      </c>
      <c r="F1733" s="39">
        <v>24797</v>
      </c>
      <c r="G1733" s="15">
        <v>2</v>
      </c>
      <c r="H1733" s="15" t="s">
        <v>3129</v>
      </c>
      <c r="I1733" s="15" t="s">
        <v>6823</v>
      </c>
      <c r="J1733" s="15" t="s">
        <v>7184</v>
      </c>
      <c r="K1733" s="15" t="s">
        <v>2182</v>
      </c>
      <c r="L1733" s="40" t="s">
        <v>6</v>
      </c>
      <c r="M1733" s="39"/>
      <c r="N1733" s="41" t="s">
        <v>2098</v>
      </c>
      <c r="O1733" s="39">
        <v>44676</v>
      </c>
      <c r="P1733" s="40">
        <v>1</v>
      </c>
      <c r="Q1733" s="40">
        <v>4</v>
      </c>
      <c r="R1733" s="40" t="str">
        <f>IFERROR(VLOOKUP(Tabla2[[#This Row],[CONTRATISTA PRNCIPAL]],Hoja1!$L$5:$M$9,2,FALSE),"CJV")</f>
        <v>CJV</v>
      </c>
      <c r="S1733" s="40" t="str">
        <f>IF(Tabla2[[#This Row],[EMPRESA]]=Tabla2[[#This Row],[CONTRATISTA PRNCIPAL]],"Principal","Secundaria")</f>
        <v>Principal</v>
      </c>
      <c r="T1733" s="42">
        <f>IFERROR(1/COUNTIF(Tabla2[CONTRATISTA PRNCIPAL],Tabla2[[#This Row],[CONTRATISTA PRNCIPAL]]),0)</f>
        <v>0.00641025641025641</v>
      </c>
      <c r="U1733" s="43">
        <f>IF(((TODAY()-Tabla2[[#This Row],[FECHA NACIMIENTO]])/365)&lt;18,"Corregir", IF(((TODAY()-Tabla2[[#This Row],[FECHA NACIMIENTO]])/365)&gt;80, "Corregir",ROUNDDOWN(((TODAY()-Tabla2[[#This Row],[FECHA NACIMIENTO]])/365),0)))</f>
        <v>55</v>
      </c>
      <c r="V17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33" s="44" t="str">
        <f>+IF(Tabla2[[#This Row],[Edad]]="Corregir","Corregir","Ok")</f>
        <v>Ok</v>
      </c>
      <c r="X1733" s="42" t="str">
        <f>+IFERROR(VLOOKUP(Tabla2[[#This Row],[DISTRITO SEGÚN DNI]],Hoja1!$A$2:$B$32,2,FALSE),"No")</f>
        <v>No</v>
      </c>
      <c r="Y1733" s="42" t="str">
        <f>IF(OR(LOWER(Tabla2[[#This Row],[GENERO]])="masculino", LOWER(Tabla2[[#This Row],[GENERO]])="femenino"),"OK","Corregir")</f>
        <v>OK</v>
      </c>
      <c r="Z1733" s="42" t="str">
        <f>+IF(Tabla2[[#This Row],[Nro. DNI / CE]]="","Corregir",IF(LEN(Tabla2[[#This Row],[Nro. DNI / CE]])&gt;=8,"OK","Corregir"))</f>
        <v>OK</v>
      </c>
      <c r="AA1733" s="42">
        <f>COUNTIF(Tabla2[APELLIDOS Y NOMBRES],Tabla2[[#This Row],[APELLIDOS Y NOMBRES]])</f>
        <v>1</v>
      </c>
      <c r="AB1733" s="42">
        <f>IF(Tabla2[[#This Row],[Trabajador]]&gt;1,1/Tabla2[[#This Row],[Trabajador]],Tabla2[[#This Row],[Trabajador]])</f>
        <v>1</v>
      </c>
      <c r="AC1733" t="str">
        <f>+IFERROR(IF(Tabla2[[#This Row],[FECHA CESE/BAJA]]="","No Aplica",IF(AND(MONTH(Tabla2[[#This Row],[FECHA CESE/BAJA]])=MONTH(TODAY()-30),YEAR(Tabla2[[#This Row],[FECHA CESE/BAJA]])=YEAR(TODAY())),MONTH(TODAY()-30)&amp;"-"&amp;YEAR(TODAY()),"Borrar")),"No aplica")</f>
        <v>No Aplica</v>
      </c>
      <c r="AD1733" t="str">
        <f>+IFERROR(IF(Tabla2[[#This Row],[FECHA INICIO DE LABORES EN OBRA]]="","No Aplica",IF(AND(MONTH(Tabla2[[#This Row],[FECHA INICIO DE LABORES EN OBRA]])=MONTH(TODAY()-30),YEAR(Tabla2[[#This Row],[FECHA INICIO DE LABORES EN OBRA]])=YEAR(TODAY())),MONTH(TODAY()-30)&amp;"-"&amp;YEAR(TODAY()),"No Aplica")),"No Aplica")</f>
        <v>No Aplica</v>
      </c>
    </row>
    <row r="1734" spans="1:30" x14ac:dyDescent="0.25">
      <c r="A1734" s="13" t="s">
        <v>6819</v>
      </c>
      <c r="B1734" s="15" t="s">
        <v>6820</v>
      </c>
      <c r="C1734" s="15" t="s">
        <v>6820</v>
      </c>
      <c r="D1734" s="15" t="s">
        <v>7185</v>
      </c>
      <c r="E1734" s="15" t="s">
        <v>7186</v>
      </c>
      <c r="F1734" s="39">
        <v>34079</v>
      </c>
      <c r="G1734" s="15">
        <v>2</v>
      </c>
      <c r="H1734" s="15" t="s">
        <v>3969</v>
      </c>
      <c r="I1734" s="15" t="s">
        <v>6848</v>
      </c>
      <c r="J1734" s="15" t="s">
        <v>7187</v>
      </c>
      <c r="K1734" s="15" t="s">
        <v>2182</v>
      </c>
      <c r="L1734" s="40" t="s">
        <v>6</v>
      </c>
      <c r="M1734" s="39"/>
      <c r="N1734" s="41" t="s">
        <v>2098</v>
      </c>
      <c r="O1734" s="39">
        <v>44042</v>
      </c>
      <c r="P1734" s="40">
        <v>1</v>
      </c>
      <c r="Q1734" s="40">
        <v>4</v>
      </c>
      <c r="R1734" s="40" t="str">
        <f>IFERROR(VLOOKUP(Tabla2[[#This Row],[CONTRATISTA PRNCIPAL]],Hoja1!$L$5:$M$9,2,FALSE),"CJV")</f>
        <v>CJV</v>
      </c>
      <c r="S1734" s="40" t="str">
        <f>IF(Tabla2[[#This Row],[EMPRESA]]=Tabla2[[#This Row],[CONTRATISTA PRNCIPAL]],"Principal","Secundaria")</f>
        <v>Principal</v>
      </c>
      <c r="T1734" s="42">
        <f>IFERROR(1/COUNTIF(Tabla2[CONTRATISTA PRNCIPAL],Tabla2[[#This Row],[CONTRATISTA PRNCIPAL]]),0)</f>
        <v>0.00641025641025641</v>
      </c>
      <c r="U1734" s="43">
        <f>IF(((TODAY()-Tabla2[[#This Row],[FECHA NACIMIENTO]])/365)&lt;18,"Corregir", IF(((TODAY()-Tabla2[[#This Row],[FECHA NACIMIENTO]])/365)&gt;80, "Corregir",ROUNDDOWN(((TODAY()-Tabla2[[#This Row],[FECHA NACIMIENTO]])/365),0)))</f>
        <v>30</v>
      </c>
      <c r="V17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34" s="44" t="str">
        <f>+IF(Tabla2[[#This Row],[Edad]]="Corregir","Corregir","Ok")</f>
        <v>Ok</v>
      </c>
      <c r="X1734" s="42" t="str">
        <f>+IFERROR(VLOOKUP(Tabla2[[#This Row],[DISTRITO SEGÚN DNI]],Hoja1!$A$2:$B$32,2,FALSE),"No")</f>
        <v>No</v>
      </c>
      <c r="Y1734" s="42" t="str">
        <f>IF(OR(LOWER(Tabla2[[#This Row],[GENERO]])="masculino", LOWER(Tabla2[[#This Row],[GENERO]])="femenino"),"OK","Corregir")</f>
        <v>OK</v>
      </c>
      <c r="Z1734" s="42" t="str">
        <f>+IF(Tabla2[[#This Row],[Nro. DNI / CE]]="","Corregir",IF(LEN(Tabla2[[#This Row],[Nro. DNI / CE]])&gt;=8,"OK","Corregir"))</f>
        <v>OK</v>
      </c>
      <c r="AA1734" s="42">
        <f>COUNTIF(Tabla2[APELLIDOS Y NOMBRES],Tabla2[[#This Row],[APELLIDOS Y NOMBRES]])</f>
        <v>1</v>
      </c>
      <c r="AB1734" s="42">
        <f>IF(Tabla2[[#This Row],[Trabajador]]&gt;1,1/Tabla2[[#This Row],[Trabajador]],Tabla2[[#This Row],[Trabajador]])</f>
        <v>1</v>
      </c>
      <c r="AC1734" t="str">
        <f>+IFERROR(IF(Tabla2[[#This Row],[FECHA CESE/BAJA]]="","No Aplica",IF(AND(MONTH(Tabla2[[#This Row],[FECHA CESE/BAJA]])=MONTH(TODAY()-30),YEAR(Tabla2[[#This Row],[FECHA CESE/BAJA]])=YEAR(TODAY())),MONTH(TODAY()-30)&amp;"-"&amp;YEAR(TODAY()),"Borrar")),"No aplica")</f>
        <v>No Aplica</v>
      </c>
      <c r="AD1734" t="str">
        <f>+IFERROR(IF(Tabla2[[#This Row],[FECHA INICIO DE LABORES EN OBRA]]="","No Aplica",IF(AND(MONTH(Tabla2[[#This Row],[FECHA INICIO DE LABORES EN OBRA]])=MONTH(TODAY()-30),YEAR(Tabla2[[#This Row],[FECHA INICIO DE LABORES EN OBRA]])=YEAR(TODAY())),MONTH(TODAY()-30)&amp;"-"&amp;YEAR(TODAY()),"No Aplica")),"No Aplica")</f>
        <v>No Aplica</v>
      </c>
    </row>
    <row r="1735" spans="1:30" x14ac:dyDescent="0.25">
      <c r="A1735" s="13" t="s">
        <v>6819</v>
      </c>
      <c r="B1735" s="15" t="s">
        <v>6820</v>
      </c>
      <c r="C1735" s="15" t="s">
        <v>6820</v>
      </c>
      <c r="D1735" s="15" t="s">
        <v>7188</v>
      </c>
      <c r="E1735" s="15" t="s">
        <v>7189</v>
      </c>
      <c r="F1735" s="39">
        <v>32900</v>
      </c>
      <c r="G1735" s="15">
        <v>2</v>
      </c>
      <c r="H1735" s="15" t="s">
        <v>3969</v>
      </c>
      <c r="I1735" s="15" t="s">
        <v>6843</v>
      </c>
      <c r="J1735" s="15" t="s">
        <v>7190</v>
      </c>
      <c r="K1735" s="15" t="s">
        <v>2182</v>
      </c>
      <c r="L1735" s="40" t="s">
        <v>6</v>
      </c>
      <c r="M1735" s="39"/>
      <c r="N1735" s="41" t="s">
        <v>2098</v>
      </c>
      <c r="O1735" s="39">
        <v>43878</v>
      </c>
      <c r="P1735" s="40">
        <v>1</v>
      </c>
      <c r="Q1735" s="40">
        <v>4</v>
      </c>
      <c r="R1735" s="40" t="str">
        <f>IFERROR(VLOOKUP(Tabla2[[#This Row],[CONTRATISTA PRNCIPAL]],Hoja1!$L$5:$M$9,2,FALSE),"CJV")</f>
        <v>CJV</v>
      </c>
      <c r="S1735" s="40" t="str">
        <f>IF(Tabla2[[#This Row],[EMPRESA]]=Tabla2[[#This Row],[CONTRATISTA PRNCIPAL]],"Principal","Secundaria")</f>
        <v>Principal</v>
      </c>
      <c r="T1735" s="42">
        <f>IFERROR(1/COUNTIF(Tabla2[CONTRATISTA PRNCIPAL],Tabla2[[#This Row],[CONTRATISTA PRNCIPAL]]),0)</f>
        <v>0.00641025641025641</v>
      </c>
      <c r="U1735" s="43">
        <f>IF(((TODAY()-Tabla2[[#This Row],[FECHA NACIMIENTO]])/365)&lt;18,"Corregir", IF(((TODAY()-Tabla2[[#This Row],[FECHA NACIMIENTO]])/365)&gt;80, "Corregir",ROUNDDOWN(((TODAY()-Tabla2[[#This Row],[FECHA NACIMIENTO]])/365),0)))</f>
        <v>33</v>
      </c>
      <c r="V17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35" s="44" t="str">
        <f>+IF(Tabla2[[#This Row],[Edad]]="Corregir","Corregir","Ok")</f>
        <v>Ok</v>
      </c>
      <c r="X1735" s="42" t="str">
        <f>+IFERROR(VLOOKUP(Tabla2[[#This Row],[DISTRITO SEGÚN DNI]],Hoja1!$A$2:$B$32,2,FALSE),"No")</f>
        <v>No</v>
      </c>
      <c r="Y1735" s="42" t="str">
        <f>IF(OR(LOWER(Tabla2[[#This Row],[GENERO]])="masculino", LOWER(Tabla2[[#This Row],[GENERO]])="femenino"),"OK","Corregir")</f>
        <v>OK</v>
      </c>
      <c r="Z1735" s="42" t="str">
        <f>+IF(Tabla2[[#This Row],[Nro. DNI / CE]]="","Corregir",IF(LEN(Tabla2[[#This Row],[Nro. DNI / CE]])&gt;=8,"OK","Corregir"))</f>
        <v>OK</v>
      </c>
      <c r="AA1735" s="42">
        <f>COUNTIF(Tabla2[APELLIDOS Y NOMBRES],Tabla2[[#This Row],[APELLIDOS Y NOMBRES]])</f>
        <v>1</v>
      </c>
      <c r="AB1735" s="42">
        <f>IF(Tabla2[[#This Row],[Trabajador]]&gt;1,1/Tabla2[[#This Row],[Trabajador]],Tabla2[[#This Row],[Trabajador]])</f>
        <v>1</v>
      </c>
      <c r="AC1735" t="str">
        <f>+IFERROR(IF(Tabla2[[#This Row],[FECHA CESE/BAJA]]="","No Aplica",IF(AND(MONTH(Tabla2[[#This Row],[FECHA CESE/BAJA]])=MONTH(TODAY()-30),YEAR(Tabla2[[#This Row],[FECHA CESE/BAJA]])=YEAR(TODAY())),MONTH(TODAY()-30)&amp;"-"&amp;YEAR(TODAY()),"Borrar")),"No aplica")</f>
        <v>No Aplica</v>
      </c>
      <c r="AD1735" t="str">
        <f>+IFERROR(IF(Tabla2[[#This Row],[FECHA INICIO DE LABORES EN OBRA]]="","No Aplica",IF(AND(MONTH(Tabla2[[#This Row],[FECHA INICIO DE LABORES EN OBRA]])=MONTH(TODAY()-30),YEAR(Tabla2[[#This Row],[FECHA INICIO DE LABORES EN OBRA]])=YEAR(TODAY())),MONTH(TODAY()-30)&amp;"-"&amp;YEAR(TODAY()),"No Aplica")),"No Aplica")</f>
        <v>No Aplica</v>
      </c>
    </row>
    <row r="1736" spans="1:30" x14ac:dyDescent="0.25">
      <c r="A1736" s="13" t="s">
        <v>6819</v>
      </c>
      <c r="B1736" s="15" t="s">
        <v>6820</v>
      </c>
      <c r="C1736" s="15" t="s">
        <v>6820</v>
      </c>
      <c r="D1736" s="15" t="s">
        <v>7191</v>
      </c>
      <c r="E1736" s="15" t="s">
        <v>7192</v>
      </c>
      <c r="F1736" s="39">
        <v>33095</v>
      </c>
      <c r="G1736" s="15">
        <v>2</v>
      </c>
      <c r="H1736" s="15" t="s">
        <v>7118</v>
      </c>
      <c r="I1736" s="15" t="s">
        <v>6823</v>
      </c>
      <c r="J1736" s="15" t="s">
        <v>7193</v>
      </c>
      <c r="K1736" s="15" t="s">
        <v>3673</v>
      </c>
      <c r="L1736" s="40" t="s">
        <v>6</v>
      </c>
      <c r="M1736" s="39"/>
      <c r="N1736" s="41" t="s">
        <v>6598</v>
      </c>
      <c r="O1736" s="39">
        <v>44701</v>
      </c>
      <c r="P1736" s="40">
        <v>1</v>
      </c>
      <c r="Q1736" s="40">
        <v>4</v>
      </c>
      <c r="R1736" s="40" t="str">
        <f>IFERROR(VLOOKUP(Tabla2[[#This Row],[CONTRATISTA PRNCIPAL]],Hoja1!$L$5:$M$9,2,FALSE),"CJV")</f>
        <v>CJV</v>
      </c>
      <c r="S1736" s="40" t="str">
        <f>IF(Tabla2[[#This Row],[EMPRESA]]=Tabla2[[#This Row],[CONTRATISTA PRNCIPAL]],"Principal","Secundaria")</f>
        <v>Principal</v>
      </c>
      <c r="T1736" s="42">
        <f>IFERROR(1/COUNTIF(Tabla2[CONTRATISTA PRNCIPAL],Tabla2[[#This Row],[CONTRATISTA PRNCIPAL]]),0)</f>
        <v>0.00641025641025641</v>
      </c>
      <c r="U1736" s="43">
        <f>IF(((TODAY()-Tabla2[[#This Row],[FECHA NACIMIENTO]])/365)&lt;18,"Corregir", IF(((TODAY()-Tabla2[[#This Row],[FECHA NACIMIENTO]])/365)&gt;80, "Corregir",ROUNDDOWN(((TODAY()-Tabla2[[#This Row],[FECHA NACIMIENTO]])/365),0)))</f>
        <v>33</v>
      </c>
      <c r="V17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36" s="44" t="str">
        <f>+IF(Tabla2[[#This Row],[Edad]]="Corregir","Corregir","Ok")</f>
        <v>Ok</v>
      </c>
      <c r="X1736" s="42" t="str">
        <f>+IFERROR(VLOOKUP(Tabla2[[#This Row],[DISTRITO SEGÚN DNI]],Hoja1!$A$2:$B$32,2,FALSE),"No")</f>
        <v>No</v>
      </c>
      <c r="Y1736" s="42" t="str">
        <f>IF(OR(LOWER(Tabla2[[#This Row],[GENERO]])="masculino", LOWER(Tabla2[[#This Row],[GENERO]])="femenino"),"OK","Corregir")</f>
        <v>OK</v>
      </c>
      <c r="Z1736" s="42" t="str">
        <f>+IF(Tabla2[[#This Row],[Nro. DNI / CE]]="","Corregir",IF(LEN(Tabla2[[#This Row],[Nro. DNI / CE]])&gt;=8,"OK","Corregir"))</f>
        <v>OK</v>
      </c>
      <c r="AA1736" s="42">
        <f>COUNTIF(Tabla2[APELLIDOS Y NOMBRES],Tabla2[[#This Row],[APELLIDOS Y NOMBRES]])</f>
        <v>1</v>
      </c>
      <c r="AB1736" s="42">
        <f>IF(Tabla2[[#This Row],[Trabajador]]&gt;1,1/Tabla2[[#This Row],[Trabajador]],Tabla2[[#This Row],[Trabajador]])</f>
        <v>1</v>
      </c>
      <c r="AC1736" t="str">
        <f>+IFERROR(IF(Tabla2[[#This Row],[FECHA CESE/BAJA]]="","No Aplica",IF(AND(MONTH(Tabla2[[#This Row],[FECHA CESE/BAJA]])=MONTH(TODAY()-30),YEAR(Tabla2[[#This Row],[FECHA CESE/BAJA]])=YEAR(TODAY())),MONTH(TODAY()-30)&amp;"-"&amp;YEAR(TODAY()),"Borrar")),"No aplica")</f>
        <v>No Aplica</v>
      </c>
      <c r="AD1736" t="str">
        <f>+IFERROR(IF(Tabla2[[#This Row],[FECHA INICIO DE LABORES EN OBRA]]="","No Aplica",IF(AND(MONTH(Tabla2[[#This Row],[FECHA INICIO DE LABORES EN OBRA]])=MONTH(TODAY()-30),YEAR(Tabla2[[#This Row],[FECHA INICIO DE LABORES EN OBRA]])=YEAR(TODAY())),MONTH(TODAY()-30)&amp;"-"&amp;YEAR(TODAY()),"No Aplica")),"No Aplica")</f>
        <v>No Aplica</v>
      </c>
    </row>
    <row r="1737" spans="1:30" x14ac:dyDescent="0.25">
      <c r="A1737" s="13" t="s">
        <v>6819</v>
      </c>
      <c r="B1737" s="15" t="s">
        <v>6820</v>
      </c>
      <c r="C1737" s="15" t="s">
        <v>6820</v>
      </c>
      <c r="D1737" s="15" t="s">
        <v>7194</v>
      </c>
      <c r="E1737" s="15" t="s">
        <v>7195</v>
      </c>
      <c r="F1737" s="39">
        <v>31833</v>
      </c>
      <c r="G1737" s="15">
        <v>2</v>
      </c>
      <c r="H1737" s="15" t="s">
        <v>2749</v>
      </c>
      <c r="I1737" s="15" t="s">
        <v>6823</v>
      </c>
      <c r="J1737" s="15" t="s">
        <v>7196</v>
      </c>
      <c r="K1737" s="15" t="s">
        <v>2190</v>
      </c>
      <c r="L1737" s="40" t="s">
        <v>6</v>
      </c>
      <c r="M1737" s="39"/>
      <c r="N1737" s="41" t="s">
        <v>6598</v>
      </c>
      <c r="O1737" s="39">
        <v>44727</v>
      </c>
      <c r="P1737" s="40">
        <v>1</v>
      </c>
      <c r="Q1737" s="40">
        <v>4</v>
      </c>
      <c r="R1737" s="40" t="str">
        <f>IFERROR(VLOOKUP(Tabla2[[#This Row],[CONTRATISTA PRNCIPAL]],Hoja1!$L$5:$M$9,2,FALSE),"CJV")</f>
        <v>CJV</v>
      </c>
      <c r="S1737" s="40" t="str">
        <f>IF(Tabla2[[#This Row],[EMPRESA]]=Tabla2[[#This Row],[CONTRATISTA PRNCIPAL]],"Principal","Secundaria")</f>
        <v>Principal</v>
      </c>
      <c r="T1737" s="42">
        <f>IFERROR(1/COUNTIF(Tabla2[CONTRATISTA PRNCIPAL],Tabla2[[#This Row],[CONTRATISTA PRNCIPAL]]),0)</f>
        <v>0.00641025641025641</v>
      </c>
      <c r="U1737" s="43">
        <f>IF(((TODAY()-Tabla2[[#This Row],[FECHA NACIMIENTO]])/365)&lt;18,"Corregir", IF(((TODAY()-Tabla2[[#This Row],[FECHA NACIMIENTO]])/365)&gt;80, "Corregir",ROUNDDOWN(((TODAY()-Tabla2[[#This Row],[FECHA NACIMIENTO]])/365),0)))</f>
        <v>36</v>
      </c>
      <c r="V17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37" s="44" t="str">
        <f>+IF(Tabla2[[#This Row],[Edad]]="Corregir","Corregir","Ok")</f>
        <v>Ok</v>
      </c>
      <c r="X1737" s="42" t="str">
        <f>+IFERROR(VLOOKUP(Tabla2[[#This Row],[DISTRITO SEGÚN DNI]],Hoja1!$A$2:$B$32,2,FALSE),"No")</f>
        <v>No</v>
      </c>
      <c r="Y1737" s="42" t="str">
        <f>IF(OR(LOWER(Tabla2[[#This Row],[GENERO]])="masculino", LOWER(Tabla2[[#This Row],[GENERO]])="femenino"),"OK","Corregir")</f>
        <v>OK</v>
      </c>
      <c r="Z1737" s="42" t="str">
        <f>+IF(Tabla2[[#This Row],[Nro. DNI / CE]]="","Corregir",IF(LEN(Tabla2[[#This Row],[Nro. DNI / CE]])&gt;=8,"OK","Corregir"))</f>
        <v>OK</v>
      </c>
      <c r="AA1737" s="42">
        <f>COUNTIF(Tabla2[APELLIDOS Y NOMBRES],Tabla2[[#This Row],[APELLIDOS Y NOMBRES]])</f>
        <v>1</v>
      </c>
      <c r="AB1737" s="42">
        <f>IF(Tabla2[[#This Row],[Trabajador]]&gt;1,1/Tabla2[[#This Row],[Trabajador]],Tabla2[[#This Row],[Trabajador]])</f>
        <v>1</v>
      </c>
      <c r="AC1737" t="str">
        <f>+IFERROR(IF(Tabla2[[#This Row],[FECHA CESE/BAJA]]="","No Aplica",IF(AND(MONTH(Tabla2[[#This Row],[FECHA CESE/BAJA]])=MONTH(TODAY()-30),YEAR(Tabla2[[#This Row],[FECHA CESE/BAJA]])=YEAR(TODAY())),MONTH(TODAY()-30)&amp;"-"&amp;YEAR(TODAY()),"Borrar")),"No aplica")</f>
        <v>No Aplica</v>
      </c>
      <c r="AD1737" t="str">
        <f>+IFERROR(IF(Tabla2[[#This Row],[FECHA INICIO DE LABORES EN OBRA]]="","No Aplica",IF(AND(MONTH(Tabla2[[#This Row],[FECHA INICIO DE LABORES EN OBRA]])=MONTH(TODAY()-30),YEAR(Tabla2[[#This Row],[FECHA INICIO DE LABORES EN OBRA]])=YEAR(TODAY())),MONTH(TODAY()-30)&amp;"-"&amp;YEAR(TODAY()),"No Aplica")),"No Aplica")</f>
        <v>No Aplica</v>
      </c>
    </row>
    <row r="1738" spans="1:30" x14ac:dyDescent="0.25">
      <c r="A1738" s="13" t="s">
        <v>6819</v>
      </c>
      <c r="B1738" s="15" t="s">
        <v>6820</v>
      </c>
      <c r="C1738" s="15" t="s">
        <v>6820</v>
      </c>
      <c r="D1738" s="15" t="s">
        <v>287</v>
      </c>
      <c r="E1738" s="15" t="s">
        <v>288</v>
      </c>
      <c r="F1738" s="39">
        <v>31285</v>
      </c>
      <c r="G1738" s="15">
        <v>2</v>
      </c>
      <c r="H1738" s="15" t="s">
        <v>3129</v>
      </c>
      <c r="I1738" s="15" t="s">
        <v>6823</v>
      </c>
      <c r="J1738" s="15" t="s">
        <v>7197</v>
      </c>
      <c r="K1738" s="15" t="s">
        <v>17</v>
      </c>
      <c r="L1738" s="40" t="s">
        <v>6</v>
      </c>
      <c r="M1738" s="39"/>
      <c r="N1738" s="41" t="s">
        <v>2114</v>
      </c>
      <c r="O1738" s="39">
        <v>44984</v>
      </c>
      <c r="P1738" s="40">
        <v>1</v>
      </c>
      <c r="Q1738" s="40">
        <v>4</v>
      </c>
      <c r="R1738" s="40" t="str">
        <f>IFERROR(VLOOKUP(Tabla2[[#This Row],[CONTRATISTA PRNCIPAL]],Hoja1!$L$5:$M$9,2,FALSE),"CJV")</f>
        <v>CJV</v>
      </c>
      <c r="S1738" s="40" t="str">
        <f>IF(Tabla2[[#This Row],[EMPRESA]]=Tabla2[[#This Row],[CONTRATISTA PRNCIPAL]],"Principal","Secundaria")</f>
        <v>Principal</v>
      </c>
      <c r="T1738" s="42">
        <f>IFERROR(1/COUNTIF(Tabla2[CONTRATISTA PRNCIPAL],Tabla2[[#This Row],[CONTRATISTA PRNCIPAL]]),0)</f>
        <v>0.00641025641025641</v>
      </c>
      <c r="U1738" s="43">
        <f>IF(((TODAY()-Tabla2[[#This Row],[FECHA NACIMIENTO]])/365)&lt;18,"Corregir", IF(((TODAY()-Tabla2[[#This Row],[FECHA NACIMIENTO]])/365)&gt;80, "Corregir",ROUNDDOWN(((TODAY()-Tabla2[[#This Row],[FECHA NACIMIENTO]])/365),0)))</f>
        <v>38</v>
      </c>
      <c r="V17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38" s="44" t="str">
        <f>+IF(Tabla2[[#This Row],[Edad]]="Corregir","Corregir","Ok")</f>
        <v>Ok</v>
      </c>
      <c r="X1738" s="42" t="str">
        <f>+IFERROR(VLOOKUP(Tabla2[[#This Row],[DISTRITO SEGÚN DNI]],Hoja1!$A$2:$B$32,2,FALSE),"No")</f>
        <v>ATE</v>
      </c>
      <c r="Y1738" s="42" t="str">
        <f>IF(OR(LOWER(Tabla2[[#This Row],[GENERO]])="masculino", LOWER(Tabla2[[#This Row],[GENERO]])="femenino"),"OK","Corregir")</f>
        <v>OK</v>
      </c>
      <c r="Z1738" s="42" t="str">
        <f>+IF(Tabla2[[#This Row],[Nro. DNI / CE]]="","Corregir",IF(LEN(Tabla2[[#This Row],[Nro. DNI / CE]])&gt;=8,"OK","Corregir"))</f>
        <v>OK</v>
      </c>
      <c r="AA1738" s="42">
        <f>COUNTIF(Tabla2[APELLIDOS Y NOMBRES],Tabla2[[#This Row],[APELLIDOS Y NOMBRES]])</f>
        <v>1</v>
      </c>
      <c r="AB1738" s="42">
        <f>IF(Tabla2[[#This Row],[Trabajador]]&gt;1,1/Tabla2[[#This Row],[Trabajador]],Tabla2[[#This Row],[Trabajador]])</f>
        <v>1</v>
      </c>
      <c r="AC1738" t="str">
        <f>+IFERROR(IF(Tabla2[[#This Row],[FECHA CESE/BAJA]]="","No Aplica",IF(AND(MONTH(Tabla2[[#This Row],[FECHA CESE/BAJA]])=MONTH(TODAY()-30),YEAR(Tabla2[[#This Row],[FECHA CESE/BAJA]])=YEAR(TODAY())),MONTH(TODAY()-30)&amp;"-"&amp;YEAR(TODAY()),"Borrar")),"No aplica")</f>
        <v>No Aplica</v>
      </c>
      <c r="AD1738" t="str">
        <f>+IFERROR(IF(Tabla2[[#This Row],[FECHA INICIO DE LABORES EN OBRA]]="","No Aplica",IF(AND(MONTH(Tabla2[[#This Row],[FECHA INICIO DE LABORES EN OBRA]])=MONTH(TODAY()-30),YEAR(Tabla2[[#This Row],[FECHA INICIO DE LABORES EN OBRA]])=YEAR(TODAY())),MONTH(TODAY()-30)&amp;"-"&amp;YEAR(TODAY()),"No Aplica")),"No Aplica")</f>
        <v>No Aplica</v>
      </c>
    </row>
    <row r="1739" spans="1:30" x14ac:dyDescent="0.25">
      <c r="A1739" s="13" t="s">
        <v>6819</v>
      </c>
      <c r="B1739" s="15" t="s">
        <v>6820</v>
      </c>
      <c r="C1739" s="15" t="s">
        <v>6820</v>
      </c>
      <c r="D1739" s="15">
        <v>10632709</v>
      </c>
      <c r="E1739" s="15" t="s">
        <v>7198</v>
      </c>
      <c r="F1739" s="39">
        <v>28239</v>
      </c>
      <c r="G1739" s="15">
        <v>1</v>
      </c>
      <c r="H1739" s="15" t="s">
        <v>2668</v>
      </c>
      <c r="I1739" s="15" t="s">
        <v>2955</v>
      </c>
      <c r="J1739" s="15" t="s">
        <v>7199</v>
      </c>
      <c r="K1739" s="15" t="s">
        <v>2162</v>
      </c>
      <c r="L1739" s="40" t="s">
        <v>6</v>
      </c>
      <c r="M1739" s="39"/>
      <c r="N1739" s="41" t="s">
        <v>2098</v>
      </c>
      <c r="O1739" s="39">
        <v>44277</v>
      </c>
      <c r="P1739" s="40">
        <v>1</v>
      </c>
      <c r="Q1739" s="40">
        <v>2</v>
      </c>
      <c r="R1739" s="40" t="str">
        <f>IFERROR(VLOOKUP(Tabla2[[#This Row],[CONTRATISTA PRNCIPAL]],Hoja1!$L$5:$M$9,2,FALSE),"CJV")</f>
        <v>CJV</v>
      </c>
      <c r="S1739" s="40" t="str">
        <f>IF(Tabla2[[#This Row],[EMPRESA]]=Tabla2[[#This Row],[CONTRATISTA PRNCIPAL]],"Principal","Secundaria")</f>
        <v>Principal</v>
      </c>
      <c r="T1739" s="42">
        <f>IFERROR(1/COUNTIF(Tabla2[CONTRATISTA PRNCIPAL],Tabla2[[#This Row],[CONTRATISTA PRNCIPAL]]),0)</f>
        <v>0.00641025641025641</v>
      </c>
      <c r="U1739" s="43">
        <f>IF(((TODAY()-Tabla2[[#This Row],[FECHA NACIMIENTO]])/365)&lt;18,"Corregir", IF(((TODAY()-Tabla2[[#This Row],[FECHA NACIMIENTO]])/365)&gt;80, "Corregir",ROUNDDOWN(((TODAY()-Tabla2[[#This Row],[FECHA NACIMIENTO]])/365),0)))</f>
        <v>46</v>
      </c>
      <c r="V17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39" s="44" t="str">
        <f>+IF(Tabla2[[#This Row],[Edad]]="Corregir","Corregir","Ok")</f>
        <v>Ok</v>
      </c>
      <c r="X1739" s="42" t="str">
        <f>+IFERROR(VLOOKUP(Tabla2[[#This Row],[DISTRITO SEGÚN DNI]],Hoja1!$A$2:$B$32,2,FALSE),"No")</f>
        <v>No</v>
      </c>
      <c r="Y1739" s="42" t="str">
        <f>IF(OR(LOWER(Tabla2[[#This Row],[GENERO]])="masculino", LOWER(Tabla2[[#This Row],[GENERO]])="femenino"),"OK","Corregir")</f>
        <v>OK</v>
      </c>
      <c r="Z1739" s="42" t="str">
        <f>+IF(Tabla2[[#This Row],[Nro. DNI / CE]]="","Corregir",IF(LEN(Tabla2[[#This Row],[Nro. DNI / CE]])&gt;=8,"OK","Corregir"))</f>
        <v>OK</v>
      </c>
      <c r="AA1739" s="42">
        <f>COUNTIF(Tabla2[APELLIDOS Y NOMBRES],Tabla2[[#This Row],[APELLIDOS Y NOMBRES]])</f>
        <v>1</v>
      </c>
      <c r="AB1739" s="42">
        <f>IF(Tabla2[[#This Row],[Trabajador]]&gt;1,1/Tabla2[[#This Row],[Trabajador]],Tabla2[[#This Row],[Trabajador]])</f>
        <v>1</v>
      </c>
      <c r="AC1739" t="str">
        <f>+IFERROR(IF(Tabla2[[#This Row],[FECHA CESE/BAJA]]="","No Aplica",IF(AND(MONTH(Tabla2[[#This Row],[FECHA CESE/BAJA]])=MONTH(TODAY()-30),YEAR(Tabla2[[#This Row],[FECHA CESE/BAJA]])=YEAR(TODAY())),MONTH(TODAY()-30)&amp;"-"&amp;YEAR(TODAY()),"Borrar")),"No aplica")</f>
        <v>No Aplica</v>
      </c>
      <c r="AD1739" t="str">
        <f>+IFERROR(IF(Tabla2[[#This Row],[FECHA INICIO DE LABORES EN OBRA]]="","No Aplica",IF(AND(MONTH(Tabla2[[#This Row],[FECHA INICIO DE LABORES EN OBRA]])=MONTH(TODAY()-30),YEAR(Tabla2[[#This Row],[FECHA INICIO DE LABORES EN OBRA]])=YEAR(TODAY())),MONTH(TODAY()-30)&amp;"-"&amp;YEAR(TODAY()),"No Aplica")),"No Aplica")</f>
        <v>No Aplica</v>
      </c>
    </row>
    <row r="1740" spans="1:30" x14ac:dyDescent="0.25">
      <c r="A1740" s="13" t="s">
        <v>6819</v>
      </c>
      <c r="B1740" s="15" t="s">
        <v>6820</v>
      </c>
      <c r="C1740" s="15" t="s">
        <v>6820</v>
      </c>
      <c r="D1740" s="15" t="s">
        <v>7200</v>
      </c>
      <c r="E1740" s="15" t="s">
        <v>7201</v>
      </c>
      <c r="F1740" s="39">
        <v>33920</v>
      </c>
      <c r="G1740" s="15">
        <v>2</v>
      </c>
      <c r="H1740" s="15" t="s">
        <v>2749</v>
      </c>
      <c r="I1740" s="15" t="s">
        <v>6823</v>
      </c>
      <c r="J1740" s="15" t="s">
        <v>7202</v>
      </c>
      <c r="K1740" s="15" t="s">
        <v>6217</v>
      </c>
      <c r="L1740" s="40" t="s">
        <v>6</v>
      </c>
      <c r="M1740" s="39"/>
      <c r="N1740" s="41" t="s">
        <v>2098</v>
      </c>
      <c r="O1740" s="39">
        <v>45148</v>
      </c>
      <c r="P1740" s="40">
        <v>1</v>
      </c>
      <c r="Q1740" s="40">
        <v>4</v>
      </c>
      <c r="R1740" s="40" t="str">
        <f>IFERROR(VLOOKUP(Tabla2[[#This Row],[CONTRATISTA PRNCIPAL]],Hoja1!$L$5:$M$9,2,FALSE),"CJV")</f>
        <v>CJV</v>
      </c>
      <c r="S1740" s="40" t="str">
        <f>IF(Tabla2[[#This Row],[EMPRESA]]=Tabla2[[#This Row],[CONTRATISTA PRNCIPAL]],"Principal","Secundaria")</f>
        <v>Principal</v>
      </c>
      <c r="T1740" s="42">
        <f>IFERROR(1/COUNTIF(Tabla2[CONTRATISTA PRNCIPAL],Tabla2[[#This Row],[CONTRATISTA PRNCIPAL]]),0)</f>
        <v>0.00641025641025641</v>
      </c>
      <c r="U1740" s="43">
        <f>IF(((TODAY()-Tabla2[[#This Row],[FECHA NACIMIENTO]])/365)&lt;18,"Corregir", IF(((TODAY()-Tabla2[[#This Row],[FECHA NACIMIENTO]])/365)&gt;80, "Corregir",ROUNDDOWN(((TODAY()-Tabla2[[#This Row],[FECHA NACIMIENTO]])/365),0)))</f>
        <v>30</v>
      </c>
      <c r="V17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40" s="44" t="str">
        <f>+IF(Tabla2[[#This Row],[Edad]]="Corregir","Corregir","Ok")</f>
        <v>Ok</v>
      </c>
      <c r="X1740" s="42" t="str">
        <f>+IFERROR(VLOOKUP(Tabla2[[#This Row],[DISTRITO SEGÚN DNI]],Hoja1!$A$2:$B$32,2,FALSE),"No")</f>
        <v>No</v>
      </c>
      <c r="Y1740" s="42" t="str">
        <f>IF(OR(LOWER(Tabla2[[#This Row],[GENERO]])="masculino", LOWER(Tabla2[[#This Row],[GENERO]])="femenino"),"OK","Corregir")</f>
        <v>OK</v>
      </c>
      <c r="Z1740" s="42" t="str">
        <f>+IF(Tabla2[[#This Row],[Nro. DNI / CE]]="","Corregir",IF(LEN(Tabla2[[#This Row],[Nro. DNI / CE]])&gt;=8,"OK","Corregir"))</f>
        <v>OK</v>
      </c>
      <c r="AA1740" s="42">
        <f>COUNTIF(Tabla2[APELLIDOS Y NOMBRES],Tabla2[[#This Row],[APELLIDOS Y NOMBRES]])</f>
        <v>1</v>
      </c>
      <c r="AB1740" s="42">
        <f>IF(Tabla2[[#This Row],[Trabajador]]&gt;1,1/Tabla2[[#This Row],[Trabajador]],Tabla2[[#This Row],[Trabajador]])</f>
        <v>1</v>
      </c>
      <c r="AC1740" t="str">
        <f>+IFERROR(IF(Tabla2[[#This Row],[FECHA CESE/BAJA]]="","No Aplica",IF(AND(MONTH(Tabla2[[#This Row],[FECHA CESE/BAJA]])=MONTH(TODAY()-30),YEAR(Tabla2[[#This Row],[FECHA CESE/BAJA]])=YEAR(TODAY())),MONTH(TODAY()-30)&amp;"-"&amp;YEAR(TODAY()),"Borrar")),"No aplica")</f>
        <v>No Aplica</v>
      </c>
      <c r="AD1740" t="str">
        <f>+IFERROR(IF(Tabla2[[#This Row],[FECHA INICIO DE LABORES EN OBRA]]="","No Aplica",IF(AND(MONTH(Tabla2[[#This Row],[FECHA INICIO DE LABORES EN OBRA]])=MONTH(TODAY()-30),YEAR(Tabla2[[#This Row],[FECHA INICIO DE LABORES EN OBRA]])=YEAR(TODAY())),MONTH(TODAY()-30)&amp;"-"&amp;YEAR(TODAY()),"No Aplica")),"No Aplica")</f>
        <v>8-2023</v>
      </c>
    </row>
    <row r="1741" spans="1:30" x14ac:dyDescent="0.25">
      <c r="A1741" s="13" t="s">
        <v>6819</v>
      </c>
      <c r="B1741" s="15" t="s">
        <v>6820</v>
      </c>
      <c r="C1741" s="15" t="s">
        <v>6820</v>
      </c>
      <c r="D1741" s="15" t="s">
        <v>419</v>
      </c>
      <c r="E1741" s="15" t="s">
        <v>420</v>
      </c>
      <c r="F1741" s="39">
        <v>22432</v>
      </c>
      <c r="G1741" s="15">
        <v>1</v>
      </c>
      <c r="H1741" s="15" t="s">
        <v>3308</v>
      </c>
      <c r="I1741" s="15" t="s">
        <v>6892</v>
      </c>
      <c r="J1741" s="15" t="s">
        <v>7203</v>
      </c>
      <c r="K1741" s="15" t="s">
        <v>2214</v>
      </c>
      <c r="L1741" s="40" t="s">
        <v>6</v>
      </c>
      <c r="M1741" s="39"/>
      <c r="N1741" s="41" t="s">
        <v>2098</v>
      </c>
      <c r="O1741" s="39">
        <v>44239</v>
      </c>
      <c r="P1741" s="40">
        <v>1</v>
      </c>
      <c r="Q1741" s="40">
        <v>2</v>
      </c>
      <c r="R1741" s="40" t="str">
        <f>IFERROR(VLOOKUP(Tabla2[[#This Row],[CONTRATISTA PRNCIPAL]],Hoja1!$L$5:$M$9,2,FALSE),"CJV")</f>
        <v>CJV</v>
      </c>
      <c r="S1741" s="40" t="str">
        <f>IF(Tabla2[[#This Row],[EMPRESA]]=Tabla2[[#This Row],[CONTRATISTA PRNCIPAL]],"Principal","Secundaria")</f>
        <v>Principal</v>
      </c>
      <c r="T1741" s="42">
        <f>IFERROR(1/COUNTIF(Tabla2[CONTRATISTA PRNCIPAL],Tabla2[[#This Row],[CONTRATISTA PRNCIPAL]]),0)</f>
        <v>0.00641025641025641</v>
      </c>
      <c r="U1741" s="43">
        <f>IF(((TODAY()-Tabla2[[#This Row],[FECHA NACIMIENTO]])/365)&lt;18,"Corregir", IF(((TODAY()-Tabla2[[#This Row],[FECHA NACIMIENTO]])/365)&gt;80, "Corregir",ROUNDDOWN(((TODAY()-Tabla2[[#This Row],[FECHA NACIMIENTO]])/365),0)))</f>
        <v>62</v>
      </c>
      <c r="V17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741" s="44" t="str">
        <f>+IF(Tabla2[[#This Row],[Edad]]="Corregir","Corregir","Ok")</f>
        <v>Ok</v>
      </c>
      <c r="X1741" s="42" t="str">
        <f>+IFERROR(VLOOKUP(Tabla2[[#This Row],[DISTRITO SEGÚN DNI]],Hoja1!$A$2:$B$32,2,FALSE),"No")</f>
        <v>CALLAO</v>
      </c>
      <c r="Y1741" s="42" t="str">
        <f>IF(OR(LOWER(Tabla2[[#This Row],[GENERO]])="masculino", LOWER(Tabla2[[#This Row],[GENERO]])="femenino"),"OK","Corregir")</f>
        <v>OK</v>
      </c>
      <c r="Z1741" s="42" t="str">
        <f>+IF(Tabla2[[#This Row],[Nro. DNI / CE]]="","Corregir",IF(LEN(Tabla2[[#This Row],[Nro. DNI / CE]])&gt;=8,"OK","Corregir"))</f>
        <v>OK</v>
      </c>
      <c r="AA1741" s="42">
        <f>COUNTIF(Tabla2[APELLIDOS Y NOMBRES],Tabla2[[#This Row],[APELLIDOS Y NOMBRES]])</f>
        <v>1</v>
      </c>
      <c r="AB1741" s="42">
        <f>IF(Tabla2[[#This Row],[Trabajador]]&gt;1,1/Tabla2[[#This Row],[Trabajador]],Tabla2[[#This Row],[Trabajador]])</f>
        <v>1</v>
      </c>
      <c r="AC1741" t="str">
        <f>+IFERROR(IF(Tabla2[[#This Row],[FECHA CESE/BAJA]]="","No Aplica",IF(AND(MONTH(Tabla2[[#This Row],[FECHA CESE/BAJA]])=MONTH(TODAY()-30),YEAR(Tabla2[[#This Row],[FECHA CESE/BAJA]])=YEAR(TODAY())),MONTH(TODAY()-30)&amp;"-"&amp;YEAR(TODAY()),"Borrar")),"No aplica")</f>
        <v>No Aplica</v>
      </c>
      <c r="AD1741" t="str">
        <f>+IFERROR(IF(Tabla2[[#This Row],[FECHA INICIO DE LABORES EN OBRA]]="","No Aplica",IF(AND(MONTH(Tabla2[[#This Row],[FECHA INICIO DE LABORES EN OBRA]])=MONTH(TODAY()-30),YEAR(Tabla2[[#This Row],[FECHA INICIO DE LABORES EN OBRA]])=YEAR(TODAY())),MONTH(TODAY()-30)&amp;"-"&amp;YEAR(TODAY()),"No Aplica")),"No Aplica")</f>
        <v>No Aplica</v>
      </c>
    </row>
    <row r="1742" spans="1:30" x14ac:dyDescent="0.25">
      <c r="A1742" s="13" t="s">
        <v>6819</v>
      </c>
      <c r="B1742" s="15" t="s">
        <v>6820</v>
      </c>
      <c r="C1742" s="15" t="s">
        <v>6820</v>
      </c>
      <c r="D1742" s="15" t="s">
        <v>7204</v>
      </c>
      <c r="E1742" s="15" t="s">
        <v>7205</v>
      </c>
      <c r="F1742" s="39">
        <v>36354</v>
      </c>
      <c r="G1742" s="15">
        <v>2</v>
      </c>
      <c r="H1742" s="15" t="s">
        <v>4481</v>
      </c>
      <c r="I1742" s="15" t="s">
        <v>6823</v>
      </c>
      <c r="J1742" s="15" t="s">
        <v>6966</v>
      </c>
      <c r="K1742" s="15" t="s">
        <v>4489</v>
      </c>
      <c r="L1742" s="40" t="s">
        <v>6</v>
      </c>
      <c r="M1742" s="39"/>
      <c r="N1742" s="41" t="s">
        <v>6939</v>
      </c>
      <c r="O1742" s="39">
        <v>45104</v>
      </c>
      <c r="P1742" s="40">
        <v>1</v>
      </c>
      <c r="Q1742" s="40">
        <v>4</v>
      </c>
      <c r="R1742" s="40" t="str">
        <f>IFERROR(VLOOKUP(Tabla2[[#This Row],[CONTRATISTA PRNCIPAL]],Hoja1!$L$5:$M$9,2,FALSE),"CJV")</f>
        <v>CJV</v>
      </c>
      <c r="S1742" s="40" t="str">
        <f>IF(Tabla2[[#This Row],[EMPRESA]]=Tabla2[[#This Row],[CONTRATISTA PRNCIPAL]],"Principal","Secundaria")</f>
        <v>Principal</v>
      </c>
      <c r="T1742" s="42">
        <f>IFERROR(1/COUNTIF(Tabla2[CONTRATISTA PRNCIPAL],Tabla2[[#This Row],[CONTRATISTA PRNCIPAL]]),0)</f>
        <v>0.00641025641025641</v>
      </c>
      <c r="U1742" s="43">
        <f>IF(((TODAY()-Tabla2[[#This Row],[FECHA NACIMIENTO]])/365)&lt;18,"Corregir", IF(((TODAY()-Tabla2[[#This Row],[FECHA NACIMIENTO]])/365)&gt;80, "Corregir",ROUNDDOWN(((TODAY()-Tabla2[[#This Row],[FECHA NACIMIENTO]])/365),0)))</f>
        <v>24</v>
      </c>
      <c r="V17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42" s="44" t="str">
        <f>+IF(Tabla2[[#This Row],[Edad]]="Corregir","Corregir","Ok")</f>
        <v>Ok</v>
      </c>
      <c r="X1742" s="42" t="str">
        <f>+IFERROR(VLOOKUP(Tabla2[[#This Row],[DISTRITO SEGÚN DNI]],Hoja1!$A$2:$B$32,2,FALSE),"No")</f>
        <v>No</v>
      </c>
      <c r="Y1742" s="42" t="str">
        <f>IF(OR(LOWER(Tabla2[[#This Row],[GENERO]])="masculino", LOWER(Tabla2[[#This Row],[GENERO]])="femenino"),"OK","Corregir")</f>
        <v>OK</v>
      </c>
      <c r="Z1742" s="42" t="str">
        <f>+IF(Tabla2[[#This Row],[Nro. DNI / CE]]="","Corregir",IF(LEN(Tabla2[[#This Row],[Nro. DNI / CE]])&gt;=8,"OK","Corregir"))</f>
        <v>OK</v>
      </c>
      <c r="AA1742" s="42">
        <f>COUNTIF(Tabla2[APELLIDOS Y NOMBRES],Tabla2[[#This Row],[APELLIDOS Y NOMBRES]])</f>
        <v>1</v>
      </c>
      <c r="AB1742" s="42">
        <f>IF(Tabla2[[#This Row],[Trabajador]]&gt;1,1/Tabla2[[#This Row],[Trabajador]],Tabla2[[#This Row],[Trabajador]])</f>
        <v>1</v>
      </c>
      <c r="AC1742" t="str">
        <f>+IFERROR(IF(Tabla2[[#This Row],[FECHA CESE/BAJA]]="","No Aplica",IF(AND(MONTH(Tabla2[[#This Row],[FECHA CESE/BAJA]])=MONTH(TODAY()-30),YEAR(Tabla2[[#This Row],[FECHA CESE/BAJA]])=YEAR(TODAY())),MONTH(TODAY()-30)&amp;"-"&amp;YEAR(TODAY()),"Borrar")),"No aplica")</f>
        <v>No Aplica</v>
      </c>
      <c r="AD1742" t="str">
        <f>+IFERROR(IF(Tabla2[[#This Row],[FECHA INICIO DE LABORES EN OBRA]]="","No Aplica",IF(AND(MONTH(Tabla2[[#This Row],[FECHA INICIO DE LABORES EN OBRA]])=MONTH(TODAY()-30),YEAR(Tabla2[[#This Row],[FECHA INICIO DE LABORES EN OBRA]])=YEAR(TODAY())),MONTH(TODAY()-30)&amp;"-"&amp;YEAR(TODAY()),"No Aplica")),"No Aplica")</f>
        <v>No Aplica</v>
      </c>
    </row>
    <row r="1743" spans="1:30" x14ac:dyDescent="0.25">
      <c r="A1743" s="13" t="s">
        <v>6819</v>
      </c>
      <c r="B1743" s="15" t="s">
        <v>6820</v>
      </c>
      <c r="C1743" s="15" t="s">
        <v>6820</v>
      </c>
      <c r="D1743" s="15" t="s">
        <v>7206</v>
      </c>
      <c r="E1743" s="15" t="s">
        <v>7207</v>
      </c>
      <c r="F1743" s="39">
        <v>31277</v>
      </c>
      <c r="G1743" s="15">
        <v>2</v>
      </c>
      <c r="H1743" s="15" t="s">
        <v>7208</v>
      </c>
      <c r="I1743" s="15" t="s">
        <v>6848</v>
      </c>
      <c r="J1743" s="15" t="s">
        <v>7209</v>
      </c>
      <c r="K1743" s="15" t="s">
        <v>2190</v>
      </c>
      <c r="L1743" s="40" t="s">
        <v>6</v>
      </c>
      <c r="M1743" s="39"/>
      <c r="N1743" s="41" t="s">
        <v>2098</v>
      </c>
      <c r="O1743" s="39">
        <v>44076</v>
      </c>
      <c r="P1743" s="40">
        <v>1</v>
      </c>
      <c r="Q1743" s="40">
        <v>4</v>
      </c>
      <c r="R1743" s="40" t="str">
        <f>IFERROR(VLOOKUP(Tabla2[[#This Row],[CONTRATISTA PRNCIPAL]],Hoja1!$L$5:$M$9,2,FALSE),"CJV")</f>
        <v>CJV</v>
      </c>
      <c r="S1743" s="40" t="str">
        <f>IF(Tabla2[[#This Row],[EMPRESA]]=Tabla2[[#This Row],[CONTRATISTA PRNCIPAL]],"Principal","Secundaria")</f>
        <v>Principal</v>
      </c>
      <c r="T1743" s="42">
        <f>IFERROR(1/COUNTIF(Tabla2[CONTRATISTA PRNCIPAL],Tabla2[[#This Row],[CONTRATISTA PRNCIPAL]]),0)</f>
        <v>0.00641025641025641</v>
      </c>
      <c r="U1743" s="43">
        <f>IF(((TODAY()-Tabla2[[#This Row],[FECHA NACIMIENTO]])/365)&lt;18,"Corregir", IF(((TODAY()-Tabla2[[#This Row],[FECHA NACIMIENTO]])/365)&gt;80, "Corregir",ROUNDDOWN(((TODAY()-Tabla2[[#This Row],[FECHA NACIMIENTO]])/365),0)))</f>
        <v>38</v>
      </c>
      <c r="V17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43" s="44" t="str">
        <f>+IF(Tabla2[[#This Row],[Edad]]="Corregir","Corregir","Ok")</f>
        <v>Ok</v>
      </c>
      <c r="X1743" s="42" t="str">
        <f>+IFERROR(VLOOKUP(Tabla2[[#This Row],[DISTRITO SEGÚN DNI]],Hoja1!$A$2:$B$32,2,FALSE),"No")</f>
        <v>No</v>
      </c>
      <c r="Y1743" s="42" t="str">
        <f>IF(OR(LOWER(Tabla2[[#This Row],[GENERO]])="masculino", LOWER(Tabla2[[#This Row],[GENERO]])="femenino"),"OK","Corregir")</f>
        <v>OK</v>
      </c>
      <c r="Z1743" s="42" t="str">
        <f>+IF(Tabla2[[#This Row],[Nro. DNI / CE]]="","Corregir",IF(LEN(Tabla2[[#This Row],[Nro. DNI / CE]])&gt;=8,"OK","Corregir"))</f>
        <v>OK</v>
      </c>
      <c r="AA1743" s="42">
        <f>COUNTIF(Tabla2[APELLIDOS Y NOMBRES],Tabla2[[#This Row],[APELLIDOS Y NOMBRES]])</f>
        <v>1</v>
      </c>
      <c r="AB1743" s="42">
        <f>IF(Tabla2[[#This Row],[Trabajador]]&gt;1,1/Tabla2[[#This Row],[Trabajador]],Tabla2[[#This Row],[Trabajador]])</f>
        <v>1</v>
      </c>
      <c r="AC1743" t="str">
        <f>+IFERROR(IF(Tabla2[[#This Row],[FECHA CESE/BAJA]]="","No Aplica",IF(AND(MONTH(Tabla2[[#This Row],[FECHA CESE/BAJA]])=MONTH(TODAY()-30),YEAR(Tabla2[[#This Row],[FECHA CESE/BAJA]])=YEAR(TODAY())),MONTH(TODAY()-30)&amp;"-"&amp;YEAR(TODAY()),"Borrar")),"No aplica")</f>
        <v>No Aplica</v>
      </c>
      <c r="AD1743" t="str">
        <f>+IFERROR(IF(Tabla2[[#This Row],[FECHA INICIO DE LABORES EN OBRA]]="","No Aplica",IF(AND(MONTH(Tabla2[[#This Row],[FECHA INICIO DE LABORES EN OBRA]])=MONTH(TODAY()-30),YEAR(Tabla2[[#This Row],[FECHA INICIO DE LABORES EN OBRA]])=YEAR(TODAY())),MONTH(TODAY()-30)&amp;"-"&amp;YEAR(TODAY()),"No Aplica")),"No Aplica")</f>
        <v>No Aplica</v>
      </c>
    </row>
    <row r="1744" spans="1:30" x14ac:dyDescent="0.25">
      <c r="A1744" s="13" t="s">
        <v>6819</v>
      </c>
      <c r="B1744" s="15" t="s">
        <v>6820</v>
      </c>
      <c r="C1744" s="15" t="s">
        <v>6820</v>
      </c>
      <c r="D1744" s="15" t="s">
        <v>7210</v>
      </c>
      <c r="E1744" s="15" t="s">
        <v>7211</v>
      </c>
      <c r="F1744" s="39">
        <v>36893</v>
      </c>
      <c r="G1744" s="15">
        <v>2</v>
      </c>
      <c r="H1744" s="15" t="s">
        <v>7212</v>
      </c>
      <c r="I1744" s="15" t="s">
        <v>6848</v>
      </c>
      <c r="J1744" s="15" t="s">
        <v>7213</v>
      </c>
      <c r="K1744" s="15" t="s">
        <v>6963</v>
      </c>
      <c r="L1744" s="40" t="s">
        <v>6</v>
      </c>
      <c r="M1744" s="39"/>
      <c r="N1744" s="41" t="s">
        <v>2098</v>
      </c>
      <c r="O1744" s="39">
        <v>44250</v>
      </c>
      <c r="P1744" s="40">
        <v>1</v>
      </c>
      <c r="Q1744" s="40">
        <v>4</v>
      </c>
      <c r="R1744" s="40" t="str">
        <f>IFERROR(VLOOKUP(Tabla2[[#This Row],[CONTRATISTA PRNCIPAL]],Hoja1!$L$5:$M$9,2,FALSE),"CJV")</f>
        <v>CJV</v>
      </c>
      <c r="S1744" s="40" t="str">
        <f>IF(Tabla2[[#This Row],[EMPRESA]]=Tabla2[[#This Row],[CONTRATISTA PRNCIPAL]],"Principal","Secundaria")</f>
        <v>Principal</v>
      </c>
      <c r="T1744" s="42">
        <f>IFERROR(1/COUNTIF(Tabla2[CONTRATISTA PRNCIPAL],Tabla2[[#This Row],[CONTRATISTA PRNCIPAL]]),0)</f>
        <v>0.00641025641025641</v>
      </c>
      <c r="U1744" s="43">
        <f>IF(((TODAY()-Tabla2[[#This Row],[FECHA NACIMIENTO]])/365)&lt;18,"Corregir", IF(((TODAY()-Tabla2[[#This Row],[FECHA NACIMIENTO]])/365)&gt;80, "Corregir",ROUNDDOWN(((TODAY()-Tabla2[[#This Row],[FECHA NACIMIENTO]])/365),0)))</f>
        <v>22</v>
      </c>
      <c r="V17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744" s="44" t="str">
        <f>+IF(Tabla2[[#This Row],[Edad]]="Corregir","Corregir","Ok")</f>
        <v>Ok</v>
      </c>
      <c r="X1744" s="42" t="str">
        <f>+IFERROR(VLOOKUP(Tabla2[[#This Row],[DISTRITO SEGÚN DNI]],Hoja1!$A$2:$B$32,2,FALSE),"No")</f>
        <v>No</v>
      </c>
      <c r="Y1744" s="42" t="str">
        <f>IF(OR(LOWER(Tabla2[[#This Row],[GENERO]])="masculino", LOWER(Tabla2[[#This Row],[GENERO]])="femenino"),"OK","Corregir")</f>
        <v>OK</v>
      </c>
      <c r="Z1744" s="42" t="str">
        <f>+IF(Tabla2[[#This Row],[Nro. DNI / CE]]="","Corregir",IF(LEN(Tabla2[[#This Row],[Nro. DNI / CE]])&gt;=8,"OK","Corregir"))</f>
        <v>OK</v>
      </c>
      <c r="AA1744" s="42">
        <f>COUNTIF(Tabla2[APELLIDOS Y NOMBRES],Tabla2[[#This Row],[APELLIDOS Y NOMBRES]])</f>
        <v>1</v>
      </c>
      <c r="AB1744" s="42">
        <f>IF(Tabla2[[#This Row],[Trabajador]]&gt;1,1/Tabla2[[#This Row],[Trabajador]],Tabla2[[#This Row],[Trabajador]])</f>
        <v>1</v>
      </c>
      <c r="AC1744" t="str">
        <f>+IFERROR(IF(Tabla2[[#This Row],[FECHA CESE/BAJA]]="","No Aplica",IF(AND(MONTH(Tabla2[[#This Row],[FECHA CESE/BAJA]])=MONTH(TODAY()-30),YEAR(Tabla2[[#This Row],[FECHA CESE/BAJA]])=YEAR(TODAY())),MONTH(TODAY()-30)&amp;"-"&amp;YEAR(TODAY()),"Borrar")),"No aplica")</f>
        <v>No Aplica</v>
      </c>
      <c r="AD1744" t="str">
        <f>+IFERROR(IF(Tabla2[[#This Row],[FECHA INICIO DE LABORES EN OBRA]]="","No Aplica",IF(AND(MONTH(Tabla2[[#This Row],[FECHA INICIO DE LABORES EN OBRA]])=MONTH(TODAY()-30),YEAR(Tabla2[[#This Row],[FECHA INICIO DE LABORES EN OBRA]])=YEAR(TODAY())),MONTH(TODAY()-30)&amp;"-"&amp;YEAR(TODAY()),"No Aplica")),"No Aplica")</f>
        <v>No Aplica</v>
      </c>
    </row>
    <row r="1745" spans="1:30" x14ac:dyDescent="0.25">
      <c r="A1745" s="13" t="s">
        <v>6819</v>
      </c>
      <c r="B1745" s="15" t="s">
        <v>6820</v>
      </c>
      <c r="C1745" s="15" t="s">
        <v>6820</v>
      </c>
      <c r="D1745" s="15" t="s">
        <v>1092</v>
      </c>
      <c r="E1745" s="15" t="s">
        <v>1093</v>
      </c>
      <c r="F1745" s="39">
        <v>29918</v>
      </c>
      <c r="G1745" s="15">
        <v>2</v>
      </c>
      <c r="H1745" s="15" t="s">
        <v>2197</v>
      </c>
      <c r="I1745" s="15" t="s">
        <v>6823</v>
      </c>
      <c r="J1745" s="15" t="s">
        <v>7214</v>
      </c>
      <c r="K1745" s="15" t="s">
        <v>17</v>
      </c>
      <c r="L1745" s="40" t="s">
        <v>6</v>
      </c>
      <c r="M1745" s="39"/>
      <c r="N1745" s="41" t="s">
        <v>2098</v>
      </c>
      <c r="O1745" s="39">
        <v>45098</v>
      </c>
      <c r="P1745" s="40">
        <v>1</v>
      </c>
      <c r="Q1745" s="40">
        <v>4</v>
      </c>
      <c r="R1745" s="40" t="str">
        <f>IFERROR(VLOOKUP(Tabla2[[#This Row],[CONTRATISTA PRNCIPAL]],Hoja1!$L$5:$M$9,2,FALSE),"CJV")</f>
        <v>CJV</v>
      </c>
      <c r="S1745" s="40" t="str">
        <f>IF(Tabla2[[#This Row],[EMPRESA]]=Tabla2[[#This Row],[CONTRATISTA PRNCIPAL]],"Principal","Secundaria")</f>
        <v>Principal</v>
      </c>
      <c r="T1745" s="42">
        <f>IFERROR(1/COUNTIF(Tabla2[CONTRATISTA PRNCIPAL],Tabla2[[#This Row],[CONTRATISTA PRNCIPAL]]),0)</f>
        <v>0.00641025641025641</v>
      </c>
      <c r="U1745" s="43">
        <f>IF(((TODAY()-Tabla2[[#This Row],[FECHA NACIMIENTO]])/365)&lt;18,"Corregir", IF(((TODAY()-Tabla2[[#This Row],[FECHA NACIMIENTO]])/365)&gt;80, "Corregir",ROUNDDOWN(((TODAY()-Tabla2[[#This Row],[FECHA NACIMIENTO]])/365),0)))</f>
        <v>41</v>
      </c>
      <c r="V17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45" s="44" t="str">
        <f>+IF(Tabla2[[#This Row],[Edad]]="Corregir","Corregir","Ok")</f>
        <v>Ok</v>
      </c>
      <c r="X1745" s="42" t="str">
        <f>+IFERROR(VLOOKUP(Tabla2[[#This Row],[DISTRITO SEGÚN DNI]],Hoja1!$A$2:$B$32,2,FALSE),"No")</f>
        <v>ATE</v>
      </c>
      <c r="Y1745" s="42" t="str">
        <f>IF(OR(LOWER(Tabla2[[#This Row],[GENERO]])="masculino", LOWER(Tabla2[[#This Row],[GENERO]])="femenino"),"OK","Corregir")</f>
        <v>OK</v>
      </c>
      <c r="Z1745" s="42" t="str">
        <f>+IF(Tabla2[[#This Row],[Nro. DNI / CE]]="","Corregir",IF(LEN(Tabla2[[#This Row],[Nro. DNI / CE]])&gt;=8,"OK","Corregir"))</f>
        <v>OK</v>
      </c>
      <c r="AA1745" s="42">
        <f>COUNTIF(Tabla2[APELLIDOS Y NOMBRES],Tabla2[[#This Row],[APELLIDOS Y NOMBRES]])</f>
        <v>1</v>
      </c>
      <c r="AB1745" s="42">
        <f>IF(Tabla2[[#This Row],[Trabajador]]&gt;1,1/Tabla2[[#This Row],[Trabajador]],Tabla2[[#This Row],[Trabajador]])</f>
        <v>1</v>
      </c>
      <c r="AC1745" t="str">
        <f>+IFERROR(IF(Tabla2[[#This Row],[FECHA CESE/BAJA]]="","No Aplica",IF(AND(MONTH(Tabla2[[#This Row],[FECHA CESE/BAJA]])=MONTH(TODAY()-30),YEAR(Tabla2[[#This Row],[FECHA CESE/BAJA]])=YEAR(TODAY())),MONTH(TODAY()-30)&amp;"-"&amp;YEAR(TODAY()),"Borrar")),"No aplica")</f>
        <v>No Aplica</v>
      </c>
      <c r="AD1745" t="str">
        <f>+IFERROR(IF(Tabla2[[#This Row],[FECHA INICIO DE LABORES EN OBRA]]="","No Aplica",IF(AND(MONTH(Tabla2[[#This Row],[FECHA INICIO DE LABORES EN OBRA]])=MONTH(TODAY()-30),YEAR(Tabla2[[#This Row],[FECHA INICIO DE LABORES EN OBRA]])=YEAR(TODAY())),MONTH(TODAY()-30)&amp;"-"&amp;YEAR(TODAY()),"No Aplica")),"No Aplica")</f>
        <v>No Aplica</v>
      </c>
    </row>
    <row r="1746" spans="1:30" x14ac:dyDescent="0.25">
      <c r="A1746" s="13" t="s">
        <v>6819</v>
      </c>
      <c r="B1746" s="15" t="s">
        <v>6820</v>
      </c>
      <c r="C1746" s="15" t="s">
        <v>6820</v>
      </c>
      <c r="D1746" s="15" t="s">
        <v>699</v>
      </c>
      <c r="E1746" s="15" t="s">
        <v>700</v>
      </c>
      <c r="F1746" s="39">
        <v>32577</v>
      </c>
      <c r="G1746" s="15">
        <v>2</v>
      </c>
      <c r="H1746" s="15" t="s">
        <v>7215</v>
      </c>
      <c r="I1746" s="15" t="s">
        <v>7216</v>
      </c>
      <c r="J1746" s="15" t="s">
        <v>7217</v>
      </c>
      <c r="K1746" s="15" t="s">
        <v>27</v>
      </c>
      <c r="L1746" s="40" t="s">
        <v>6</v>
      </c>
      <c r="M1746" s="39"/>
      <c r="N1746" s="41" t="s">
        <v>2098</v>
      </c>
      <c r="O1746" s="39">
        <v>44568</v>
      </c>
      <c r="P1746" s="40">
        <v>1</v>
      </c>
      <c r="Q1746" s="40">
        <v>2</v>
      </c>
      <c r="R1746" s="40" t="str">
        <f>IFERROR(VLOOKUP(Tabla2[[#This Row],[CONTRATISTA PRNCIPAL]],Hoja1!$L$5:$M$9,2,FALSE),"CJV")</f>
        <v>CJV</v>
      </c>
      <c r="S1746" s="40" t="str">
        <f>IF(Tabla2[[#This Row],[EMPRESA]]=Tabla2[[#This Row],[CONTRATISTA PRNCIPAL]],"Principal","Secundaria")</f>
        <v>Principal</v>
      </c>
      <c r="T1746" s="42">
        <f>IFERROR(1/COUNTIF(Tabla2[CONTRATISTA PRNCIPAL],Tabla2[[#This Row],[CONTRATISTA PRNCIPAL]]),0)</f>
        <v>0.00641025641025641</v>
      </c>
      <c r="U1746" s="43">
        <f>IF(((TODAY()-Tabla2[[#This Row],[FECHA NACIMIENTO]])/365)&lt;18,"Corregir", IF(((TODAY()-Tabla2[[#This Row],[FECHA NACIMIENTO]])/365)&gt;80, "Corregir",ROUNDDOWN(((TODAY()-Tabla2[[#This Row],[FECHA NACIMIENTO]])/365),0)))</f>
        <v>34</v>
      </c>
      <c r="V17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46" s="44" t="str">
        <f>+IF(Tabla2[[#This Row],[Edad]]="Corregir","Corregir","Ok")</f>
        <v>Ok</v>
      </c>
      <c r="X1746" s="42" t="str">
        <f>+IFERROR(VLOOKUP(Tabla2[[#This Row],[DISTRITO SEGÚN DNI]],Hoja1!$A$2:$B$32,2,FALSE),"No")</f>
        <v>CALLAO</v>
      </c>
      <c r="Y1746" s="42" t="str">
        <f>IF(OR(LOWER(Tabla2[[#This Row],[GENERO]])="masculino", LOWER(Tabla2[[#This Row],[GENERO]])="femenino"),"OK","Corregir")</f>
        <v>OK</v>
      </c>
      <c r="Z1746" s="42" t="str">
        <f>+IF(Tabla2[[#This Row],[Nro. DNI / CE]]="","Corregir",IF(LEN(Tabla2[[#This Row],[Nro. DNI / CE]])&gt;=8,"OK","Corregir"))</f>
        <v>OK</v>
      </c>
      <c r="AA1746" s="42">
        <f>COUNTIF(Tabla2[APELLIDOS Y NOMBRES],Tabla2[[#This Row],[APELLIDOS Y NOMBRES]])</f>
        <v>1</v>
      </c>
      <c r="AB1746" s="42">
        <f>IF(Tabla2[[#This Row],[Trabajador]]&gt;1,1/Tabla2[[#This Row],[Trabajador]],Tabla2[[#This Row],[Trabajador]])</f>
        <v>1</v>
      </c>
      <c r="AC1746" t="str">
        <f>+IFERROR(IF(Tabla2[[#This Row],[FECHA CESE/BAJA]]="","No Aplica",IF(AND(MONTH(Tabla2[[#This Row],[FECHA CESE/BAJA]])=MONTH(TODAY()-30),YEAR(Tabla2[[#This Row],[FECHA CESE/BAJA]])=YEAR(TODAY())),MONTH(TODAY()-30)&amp;"-"&amp;YEAR(TODAY()),"Borrar")),"No aplica")</f>
        <v>No Aplica</v>
      </c>
      <c r="AD1746" t="str">
        <f>+IFERROR(IF(Tabla2[[#This Row],[FECHA INICIO DE LABORES EN OBRA]]="","No Aplica",IF(AND(MONTH(Tabla2[[#This Row],[FECHA INICIO DE LABORES EN OBRA]])=MONTH(TODAY()-30),YEAR(Tabla2[[#This Row],[FECHA INICIO DE LABORES EN OBRA]])=YEAR(TODAY())),MONTH(TODAY()-30)&amp;"-"&amp;YEAR(TODAY()),"No Aplica")),"No Aplica")</f>
        <v>No Aplica</v>
      </c>
    </row>
    <row r="1747" spans="1:30" x14ac:dyDescent="0.25">
      <c r="A1747" s="13" t="s">
        <v>6819</v>
      </c>
      <c r="B1747" s="15" t="s">
        <v>6820</v>
      </c>
      <c r="C1747" s="15" t="s">
        <v>6820</v>
      </c>
      <c r="D1747" s="15">
        <v>76174821</v>
      </c>
      <c r="E1747" s="15" t="s">
        <v>7218</v>
      </c>
      <c r="F1747" s="39">
        <v>35405</v>
      </c>
      <c r="G1747" s="15">
        <v>2</v>
      </c>
      <c r="H1747" s="15" t="s">
        <v>3969</v>
      </c>
      <c r="I1747" s="15" t="s">
        <v>6848</v>
      </c>
      <c r="J1747" s="15" t="s">
        <v>7219</v>
      </c>
      <c r="K1747" s="15" t="s">
        <v>2190</v>
      </c>
      <c r="L1747" s="40" t="s">
        <v>6</v>
      </c>
      <c r="M1747" s="39"/>
      <c r="N1747" s="41" t="s">
        <v>2098</v>
      </c>
      <c r="O1747" s="39">
        <v>43843</v>
      </c>
      <c r="P1747" s="40">
        <v>1</v>
      </c>
      <c r="Q1747" s="40">
        <v>4</v>
      </c>
      <c r="R1747" s="40" t="str">
        <f>IFERROR(VLOOKUP(Tabla2[[#This Row],[CONTRATISTA PRNCIPAL]],Hoja1!$L$5:$M$9,2,FALSE),"CJV")</f>
        <v>CJV</v>
      </c>
      <c r="S1747" s="40" t="str">
        <f>IF(Tabla2[[#This Row],[EMPRESA]]=Tabla2[[#This Row],[CONTRATISTA PRNCIPAL]],"Principal","Secundaria")</f>
        <v>Principal</v>
      </c>
      <c r="T1747" s="42">
        <f>IFERROR(1/COUNTIF(Tabla2[CONTRATISTA PRNCIPAL],Tabla2[[#This Row],[CONTRATISTA PRNCIPAL]]),0)</f>
        <v>0.00641025641025641</v>
      </c>
      <c r="U1747" s="43">
        <f>IF(((TODAY()-Tabla2[[#This Row],[FECHA NACIMIENTO]])/365)&lt;18,"Corregir", IF(((TODAY()-Tabla2[[#This Row],[FECHA NACIMIENTO]])/365)&gt;80, "Corregir",ROUNDDOWN(((TODAY()-Tabla2[[#This Row],[FECHA NACIMIENTO]])/365),0)))</f>
        <v>26</v>
      </c>
      <c r="V17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47" s="44" t="str">
        <f>+IF(Tabla2[[#This Row],[Edad]]="Corregir","Corregir","Ok")</f>
        <v>Ok</v>
      </c>
      <c r="X1747" s="42" t="str">
        <f>+IFERROR(VLOOKUP(Tabla2[[#This Row],[DISTRITO SEGÚN DNI]],Hoja1!$A$2:$B$32,2,FALSE),"No")</f>
        <v>No</v>
      </c>
      <c r="Y1747" s="42" t="str">
        <f>IF(OR(LOWER(Tabla2[[#This Row],[GENERO]])="masculino", LOWER(Tabla2[[#This Row],[GENERO]])="femenino"),"OK","Corregir")</f>
        <v>OK</v>
      </c>
      <c r="Z1747" s="42" t="str">
        <f>+IF(Tabla2[[#This Row],[Nro. DNI / CE]]="","Corregir",IF(LEN(Tabla2[[#This Row],[Nro. DNI / CE]])&gt;=8,"OK","Corregir"))</f>
        <v>OK</v>
      </c>
      <c r="AA1747" s="42">
        <f>COUNTIF(Tabla2[APELLIDOS Y NOMBRES],Tabla2[[#This Row],[APELLIDOS Y NOMBRES]])</f>
        <v>1</v>
      </c>
      <c r="AB1747" s="42">
        <f>IF(Tabla2[[#This Row],[Trabajador]]&gt;1,1/Tabla2[[#This Row],[Trabajador]],Tabla2[[#This Row],[Trabajador]])</f>
        <v>1</v>
      </c>
      <c r="AC1747" t="str">
        <f>+IFERROR(IF(Tabla2[[#This Row],[FECHA CESE/BAJA]]="","No Aplica",IF(AND(MONTH(Tabla2[[#This Row],[FECHA CESE/BAJA]])=MONTH(TODAY()-30),YEAR(Tabla2[[#This Row],[FECHA CESE/BAJA]])=YEAR(TODAY())),MONTH(TODAY()-30)&amp;"-"&amp;YEAR(TODAY()),"Borrar")),"No aplica")</f>
        <v>No Aplica</v>
      </c>
      <c r="AD1747" t="str">
        <f>+IFERROR(IF(Tabla2[[#This Row],[FECHA INICIO DE LABORES EN OBRA]]="","No Aplica",IF(AND(MONTH(Tabla2[[#This Row],[FECHA INICIO DE LABORES EN OBRA]])=MONTH(TODAY()-30),YEAR(Tabla2[[#This Row],[FECHA INICIO DE LABORES EN OBRA]])=YEAR(TODAY())),MONTH(TODAY()-30)&amp;"-"&amp;YEAR(TODAY()),"No Aplica")),"No Aplica")</f>
        <v>No Aplica</v>
      </c>
    </row>
    <row r="1748" spans="1:30" x14ac:dyDescent="0.25">
      <c r="A1748" s="13" t="s">
        <v>6819</v>
      </c>
      <c r="B1748" s="15" t="s">
        <v>6820</v>
      </c>
      <c r="C1748" s="15" t="s">
        <v>6820</v>
      </c>
      <c r="D1748" s="15" t="s">
        <v>7210</v>
      </c>
      <c r="E1748" s="15" t="s">
        <v>7220</v>
      </c>
      <c r="F1748" s="39">
        <v>36893</v>
      </c>
      <c r="G1748" s="15">
        <v>2</v>
      </c>
      <c r="H1748" s="15" t="s">
        <v>3803</v>
      </c>
      <c r="I1748" s="15" t="s">
        <v>6502</v>
      </c>
      <c r="J1748" s="15" t="s">
        <v>7219</v>
      </c>
      <c r="K1748" s="15" t="s">
        <v>2190</v>
      </c>
      <c r="L1748" s="40" t="s">
        <v>6</v>
      </c>
      <c r="M1748" s="39"/>
      <c r="N1748" s="41" t="s">
        <v>2098</v>
      </c>
      <c r="O1748" s="39">
        <v>44676</v>
      </c>
      <c r="P1748" s="40">
        <v>1</v>
      </c>
      <c r="Q1748" s="40">
        <v>4</v>
      </c>
      <c r="R1748" s="40" t="str">
        <f>IFERROR(VLOOKUP(Tabla2[[#This Row],[CONTRATISTA PRNCIPAL]],Hoja1!$L$5:$M$9,2,FALSE),"CJV")</f>
        <v>CJV</v>
      </c>
      <c r="S1748" s="40" t="str">
        <f>IF(Tabla2[[#This Row],[EMPRESA]]=Tabla2[[#This Row],[CONTRATISTA PRNCIPAL]],"Principal","Secundaria")</f>
        <v>Principal</v>
      </c>
      <c r="T1748" s="42">
        <f>IFERROR(1/COUNTIF(Tabla2[CONTRATISTA PRNCIPAL],Tabla2[[#This Row],[CONTRATISTA PRNCIPAL]]),0)</f>
        <v>0.00641025641025641</v>
      </c>
      <c r="U1748" s="43">
        <f>IF(((TODAY()-Tabla2[[#This Row],[FECHA NACIMIENTO]])/365)&lt;18,"Corregir", IF(((TODAY()-Tabla2[[#This Row],[FECHA NACIMIENTO]])/365)&gt;80, "Corregir",ROUNDDOWN(((TODAY()-Tabla2[[#This Row],[FECHA NACIMIENTO]])/365),0)))</f>
        <v>22</v>
      </c>
      <c r="V17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748" s="44" t="str">
        <f>+IF(Tabla2[[#This Row],[Edad]]="Corregir","Corregir","Ok")</f>
        <v>Ok</v>
      </c>
      <c r="X1748" s="42" t="str">
        <f>+IFERROR(VLOOKUP(Tabla2[[#This Row],[DISTRITO SEGÚN DNI]],Hoja1!$A$2:$B$32,2,FALSE),"No")</f>
        <v>No</v>
      </c>
      <c r="Y1748" s="42" t="str">
        <f>IF(OR(LOWER(Tabla2[[#This Row],[GENERO]])="masculino", LOWER(Tabla2[[#This Row],[GENERO]])="femenino"),"OK","Corregir")</f>
        <v>OK</v>
      </c>
      <c r="Z1748" s="42" t="str">
        <f>+IF(Tabla2[[#This Row],[Nro. DNI / CE]]="","Corregir",IF(LEN(Tabla2[[#This Row],[Nro. DNI / CE]])&gt;=8,"OK","Corregir"))</f>
        <v>OK</v>
      </c>
      <c r="AA1748" s="42">
        <f>COUNTIF(Tabla2[APELLIDOS Y NOMBRES],Tabla2[[#This Row],[APELLIDOS Y NOMBRES]])</f>
        <v>1</v>
      </c>
      <c r="AB1748" s="42">
        <f>IF(Tabla2[[#This Row],[Trabajador]]&gt;1,1/Tabla2[[#This Row],[Trabajador]],Tabla2[[#This Row],[Trabajador]])</f>
        <v>1</v>
      </c>
      <c r="AC1748" t="str">
        <f>+IFERROR(IF(Tabla2[[#This Row],[FECHA CESE/BAJA]]="","No Aplica",IF(AND(MONTH(Tabla2[[#This Row],[FECHA CESE/BAJA]])=MONTH(TODAY()-30),YEAR(Tabla2[[#This Row],[FECHA CESE/BAJA]])=YEAR(TODAY())),MONTH(TODAY()-30)&amp;"-"&amp;YEAR(TODAY()),"Borrar")),"No aplica")</f>
        <v>No Aplica</v>
      </c>
      <c r="AD1748" t="str">
        <f>+IFERROR(IF(Tabla2[[#This Row],[FECHA INICIO DE LABORES EN OBRA]]="","No Aplica",IF(AND(MONTH(Tabla2[[#This Row],[FECHA INICIO DE LABORES EN OBRA]])=MONTH(TODAY()-30),YEAR(Tabla2[[#This Row],[FECHA INICIO DE LABORES EN OBRA]])=YEAR(TODAY())),MONTH(TODAY()-30)&amp;"-"&amp;YEAR(TODAY()),"No Aplica")),"No Aplica")</f>
        <v>No Aplica</v>
      </c>
    </row>
    <row r="1749" spans="1:30" x14ac:dyDescent="0.25">
      <c r="A1749" s="13" t="s">
        <v>6819</v>
      </c>
      <c r="B1749" s="15" t="s">
        <v>6820</v>
      </c>
      <c r="C1749" s="15" t="s">
        <v>6820</v>
      </c>
      <c r="D1749" s="15" t="s">
        <v>7221</v>
      </c>
      <c r="E1749" s="15" t="s">
        <v>7222</v>
      </c>
      <c r="F1749" s="39">
        <v>34150</v>
      </c>
      <c r="G1749" s="15">
        <v>1</v>
      </c>
      <c r="H1749" s="15" t="s">
        <v>7223</v>
      </c>
      <c r="I1749" s="15" t="s">
        <v>2955</v>
      </c>
      <c r="J1749" s="15" t="s">
        <v>7219</v>
      </c>
      <c r="K1749" s="15" t="s">
        <v>2190</v>
      </c>
      <c r="L1749" s="40" t="s">
        <v>6</v>
      </c>
      <c r="M1749" s="39"/>
      <c r="N1749" s="41" t="s">
        <v>2098</v>
      </c>
      <c r="O1749" s="39">
        <v>43868</v>
      </c>
      <c r="P1749" s="40">
        <v>1</v>
      </c>
      <c r="Q1749" s="40">
        <v>2</v>
      </c>
      <c r="R1749" s="40" t="str">
        <f>IFERROR(VLOOKUP(Tabla2[[#This Row],[CONTRATISTA PRNCIPAL]],Hoja1!$L$5:$M$9,2,FALSE),"CJV")</f>
        <v>CJV</v>
      </c>
      <c r="S1749" s="40" t="str">
        <f>IF(Tabla2[[#This Row],[EMPRESA]]=Tabla2[[#This Row],[CONTRATISTA PRNCIPAL]],"Principal","Secundaria")</f>
        <v>Principal</v>
      </c>
      <c r="T1749" s="42">
        <f>IFERROR(1/COUNTIF(Tabla2[CONTRATISTA PRNCIPAL],Tabla2[[#This Row],[CONTRATISTA PRNCIPAL]]),0)</f>
        <v>0.00641025641025641</v>
      </c>
      <c r="U1749" s="43">
        <f>IF(((TODAY()-Tabla2[[#This Row],[FECHA NACIMIENTO]])/365)&lt;18,"Corregir", IF(((TODAY()-Tabla2[[#This Row],[FECHA NACIMIENTO]])/365)&gt;80, "Corregir",ROUNDDOWN(((TODAY()-Tabla2[[#This Row],[FECHA NACIMIENTO]])/365),0)))</f>
        <v>30</v>
      </c>
      <c r="V17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49" s="44" t="str">
        <f>+IF(Tabla2[[#This Row],[Edad]]="Corregir","Corregir","Ok")</f>
        <v>Ok</v>
      </c>
      <c r="X1749" s="42" t="str">
        <f>+IFERROR(VLOOKUP(Tabla2[[#This Row],[DISTRITO SEGÚN DNI]],Hoja1!$A$2:$B$32,2,FALSE),"No")</f>
        <v>No</v>
      </c>
      <c r="Y1749" s="42" t="str">
        <f>IF(OR(LOWER(Tabla2[[#This Row],[GENERO]])="masculino", LOWER(Tabla2[[#This Row],[GENERO]])="femenino"),"OK","Corregir")</f>
        <v>OK</v>
      </c>
      <c r="Z1749" s="42" t="str">
        <f>+IF(Tabla2[[#This Row],[Nro. DNI / CE]]="","Corregir",IF(LEN(Tabla2[[#This Row],[Nro. DNI / CE]])&gt;=8,"OK","Corregir"))</f>
        <v>OK</v>
      </c>
      <c r="AA1749" s="42">
        <f>COUNTIF(Tabla2[APELLIDOS Y NOMBRES],Tabla2[[#This Row],[APELLIDOS Y NOMBRES]])</f>
        <v>1</v>
      </c>
      <c r="AB1749" s="42">
        <f>IF(Tabla2[[#This Row],[Trabajador]]&gt;1,1/Tabla2[[#This Row],[Trabajador]],Tabla2[[#This Row],[Trabajador]])</f>
        <v>1</v>
      </c>
      <c r="AC1749" t="str">
        <f>+IFERROR(IF(Tabla2[[#This Row],[FECHA CESE/BAJA]]="","No Aplica",IF(AND(MONTH(Tabla2[[#This Row],[FECHA CESE/BAJA]])=MONTH(TODAY()-30),YEAR(Tabla2[[#This Row],[FECHA CESE/BAJA]])=YEAR(TODAY())),MONTH(TODAY()-30)&amp;"-"&amp;YEAR(TODAY()),"Borrar")),"No aplica")</f>
        <v>No Aplica</v>
      </c>
      <c r="AD1749" t="str">
        <f>+IFERROR(IF(Tabla2[[#This Row],[FECHA INICIO DE LABORES EN OBRA]]="","No Aplica",IF(AND(MONTH(Tabla2[[#This Row],[FECHA INICIO DE LABORES EN OBRA]])=MONTH(TODAY()-30),YEAR(Tabla2[[#This Row],[FECHA INICIO DE LABORES EN OBRA]])=YEAR(TODAY())),MONTH(TODAY()-30)&amp;"-"&amp;YEAR(TODAY()),"No Aplica")),"No Aplica")</f>
        <v>No Aplica</v>
      </c>
    </row>
    <row r="1750" spans="1:30" x14ac:dyDescent="0.25">
      <c r="A1750" s="13" t="s">
        <v>6819</v>
      </c>
      <c r="B1750" s="15" t="s">
        <v>6820</v>
      </c>
      <c r="C1750" s="15" t="s">
        <v>6820</v>
      </c>
      <c r="D1750" s="15">
        <v>40205720</v>
      </c>
      <c r="E1750" s="15" t="s">
        <v>7224</v>
      </c>
      <c r="F1750" s="39">
        <v>28611</v>
      </c>
      <c r="G1750" s="15">
        <v>1</v>
      </c>
      <c r="H1750" s="15" t="s">
        <v>7018</v>
      </c>
      <c r="I1750" s="15" t="s">
        <v>2955</v>
      </c>
      <c r="J1750" s="15" t="s">
        <v>7225</v>
      </c>
      <c r="K1750" s="15" t="s">
        <v>3569</v>
      </c>
      <c r="L1750" s="40" t="s">
        <v>6</v>
      </c>
      <c r="M1750" s="39"/>
      <c r="N1750" s="41" t="s">
        <v>2098</v>
      </c>
      <c r="O1750" s="39">
        <v>43843</v>
      </c>
      <c r="P1750" s="40">
        <v>1</v>
      </c>
      <c r="Q1750" s="40">
        <v>2</v>
      </c>
      <c r="R1750" s="40" t="str">
        <f>IFERROR(VLOOKUP(Tabla2[[#This Row],[CONTRATISTA PRNCIPAL]],Hoja1!$L$5:$M$9,2,FALSE),"CJV")</f>
        <v>CJV</v>
      </c>
      <c r="S1750" s="40" t="str">
        <f>IF(Tabla2[[#This Row],[EMPRESA]]=Tabla2[[#This Row],[CONTRATISTA PRNCIPAL]],"Principal","Secundaria")</f>
        <v>Principal</v>
      </c>
      <c r="T1750" s="42">
        <f>IFERROR(1/COUNTIF(Tabla2[CONTRATISTA PRNCIPAL],Tabla2[[#This Row],[CONTRATISTA PRNCIPAL]]),0)</f>
        <v>0.00641025641025641</v>
      </c>
      <c r="U1750" s="43">
        <f>IF(((TODAY()-Tabla2[[#This Row],[FECHA NACIMIENTO]])/365)&lt;18,"Corregir", IF(((TODAY()-Tabla2[[#This Row],[FECHA NACIMIENTO]])/365)&gt;80, "Corregir",ROUNDDOWN(((TODAY()-Tabla2[[#This Row],[FECHA NACIMIENTO]])/365),0)))</f>
        <v>45</v>
      </c>
      <c r="V17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50" s="44" t="str">
        <f>+IF(Tabla2[[#This Row],[Edad]]="Corregir","Corregir","Ok")</f>
        <v>Ok</v>
      </c>
      <c r="X1750" s="42" t="str">
        <f>+IFERROR(VLOOKUP(Tabla2[[#This Row],[DISTRITO SEGÚN DNI]],Hoja1!$A$2:$B$32,2,FALSE),"No")</f>
        <v>No</v>
      </c>
      <c r="Y1750" s="42" t="str">
        <f>IF(OR(LOWER(Tabla2[[#This Row],[GENERO]])="masculino", LOWER(Tabla2[[#This Row],[GENERO]])="femenino"),"OK","Corregir")</f>
        <v>OK</v>
      </c>
      <c r="Z1750" s="42" t="str">
        <f>+IF(Tabla2[[#This Row],[Nro. DNI / CE]]="","Corregir",IF(LEN(Tabla2[[#This Row],[Nro. DNI / CE]])&gt;=8,"OK","Corregir"))</f>
        <v>OK</v>
      </c>
      <c r="AA1750" s="42">
        <f>COUNTIF(Tabla2[APELLIDOS Y NOMBRES],Tabla2[[#This Row],[APELLIDOS Y NOMBRES]])</f>
        <v>1</v>
      </c>
      <c r="AB1750" s="42">
        <f>IF(Tabla2[[#This Row],[Trabajador]]&gt;1,1/Tabla2[[#This Row],[Trabajador]],Tabla2[[#This Row],[Trabajador]])</f>
        <v>1</v>
      </c>
      <c r="AC1750" t="str">
        <f>+IFERROR(IF(Tabla2[[#This Row],[FECHA CESE/BAJA]]="","No Aplica",IF(AND(MONTH(Tabla2[[#This Row],[FECHA CESE/BAJA]])=MONTH(TODAY()-30),YEAR(Tabla2[[#This Row],[FECHA CESE/BAJA]])=YEAR(TODAY())),MONTH(TODAY()-30)&amp;"-"&amp;YEAR(TODAY()),"Borrar")),"No aplica")</f>
        <v>No Aplica</v>
      </c>
      <c r="AD1750" t="str">
        <f>+IFERROR(IF(Tabla2[[#This Row],[FECHA INICIO DE LABORES EN OBRA]]="","No Aplica",IF(AND(MONTH(Tabla2[[#This Row],[FECHA INICIO DE LABORES EN OBRA]])=MONTH(TODAY()-30),YEAR(Tabla2[[#This Row],[FECHA INICIO DE LABORES EN OBRA]])=YEAR(TODAY())),MONTH(TODAY()-30)&amp;"-"&amp;YEAR(TODAY()),"No Aplica")),"No Aplica")</f>
        <v>No Aplica</v>
      </c>
    </row>
    <row r="1751" spans="1:30" x14ac:dyDescent="0.25">
      <c r="A1751" s="13" t="s">
        <v>6819</v>
      </c>
      <c r="B1751" s="15" t="s">
        <v>6820</v>
      </c>
      <c r="C1751" s="15" t="s">
        <v>6820</v>
      </c>
      <c r="D1751" s="15">
        <v>10089190</v>
      </c>
      <c r="E1751" s="15" t="s">
        <v>7226</v>
      </c>
      <c r="F1751" s="39">
        <v>26296</v>
      </c>
      <c r="G1751" s="15">
        <v>2</v>
      </c>
      <c r="H1751" s="15" t="s">
        <v>3129</v>
      </c>
      <c r="I1751" s="15" t="s">
        <v>6848</v>
      </c>
      <c r="J1751" s="15" t="s">
        <v>7227</v>
      </c>
      <c r="K1751" s="15" t="s">
        <v>2190</v>
      </c>
      <c r="L1751" s="40" t="s">
        <v>6</v>
      </c>
      <c r="M1751" s="39"/>
      <c r="N1751" s="41" t="s">
        <v>2098</v>
      </c>
      <c r="O1751" s="39">
        <v>43843</v>
      </c>
      <c r="P1751" s="40">
        <v>1</v>
      </c>
      <c r="Q1751" s="40">
        <v>4</v>
      </c>
      <c r="R1751" s="40" t="str">
        <f>IFERROR(VLOOKUP(Tabla2[[#This Row],[CONTRATISTA PRNCIPAL]],Hoja1!$L$5:$M$9,2,FALSE),"CJV")</f>
        <v>CJV</v>
      </c>
      <c r="S1751" s="40" t="str">
        <f>IF(Tabla2[[#This Row],[EMPRESA]]=Tabla2[[#This Row],[CONTRATISTA PRNCIPAL]],"Principal","Secundaria")</f>
        <v>Principal</v>
      </c>
      <c r="T1751" s="42">
        <f>IFERROR(1/COUNTIF(Tabla2[CONTRATISTA PRNCIPAL],Tabla2[[#This Row],[CONTRATISTA PRNCIPAL]]),0)</f>
        <v>0.00641025641025641</v>
      </c>
      <c r="U1751" s="43">
        <f>IF(((TODAY()-Tabla2[[#This Row],[FECHA NACIMIENTO]])/365)&lt;18,"Corregir", IF(((TODAY()-Tabla2[[#This Row],[FECHA NACIMIENTO]])/365)&gt;80, "Corregir",ROUNDDOWN(((TODAY()-Tabla2[[#This Row],[FECHA NACIMIENTO]])/365),0)))</f>
        <v>51</v>
      </c>
      <c r="V17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51" s="44" t="str">
        <f>+IF(Tabla2[[#This Row],[Edad]]="Corregir","Corregir","Ok")</f>
        <v>Ok</v>
      </c>
      <c r="X1751" s="42" t="str">
        <f>+IFERROR(VLOOKUP(Tabla2[[#This Row],[DISTRITO SEGÚN DNI]],Hoja1!$A$2:$B$32,2,FALSE),"No")</f>
        <v>No</v>
      </c>
      <c r="Y1751" s="42" t="str">
        <f>IF(OR(LOWER(Tabla2[[#This Row],[GENERO]])="masculino", LOWER(Tabla2[[#This Row],[GENERO]])="femenino"),"OK","Corregir")</f>
        <v>OK</v>
      </c>
      <c r="Z1751" s="42" t="str">
        <f>+IF(Tabla2[[#This Row],[Nro. DNI / CE]]="","Corregir",IF(LEN(Tabla2[[#This Row],[Nro. DNI / CE]])&gt;=8,"OK","Corregir"))</f>
        <v>OK</v>
      </c>
      <c r="AA1751" s="42">
        <f>COUNTIF(Tabla2[APELLIDOS Y NOMBRES],Tabla2[[#This Row],[APELLIDOS Y NOMBRES]])</f>
        <v>1</v>
      </c>
      <c r="AB1751" s="42">
        <f>IF(Tabla2[[#This Row],[Trabajador]]&gt;1,1/Tabla2[[#This Row],[Trabajador]],Tabla2[[#This Row],[Trabajador]])</f>
        <v>1</v>
      </c>
      <c r="AC1751" t="str">
        <f>+IFERROR(IF(Tabla2[[#This Row],[FECHA CESE/BAJA]]="","No Aplica",IF(AND(MONTH(Tabla2[[#This Row],[FECHA CESE/BAJA]])=MONTH(TODAY()-30),YEAR(Tabla2[[#This Row],[FECHA CESE/BAJA]])=YEAR(TODAY())),MONTH(TODAY()-30)&amp;"-"&amp;YEAR(TODAY()),"Borrar")),"No aplica")</f>
        <v>No Aplica</v>
      </c>
      <c r="AD1751" t="str">
        <f>+IFERROR(IF(Tabla2[[#This Row],[FECHA INICIO DE LABORES EN OBRA]]="","No Aplica",IF(AND(MONTH(Tabla2[[#This Row],[FECHA INICIO DE LABORES EN OBRA]])=MONTH(TODAY()-30),YEAR(Tabla2[[#This Row],[FECHA INICIO DE LABORES EN OBRA]])=YEAR(TODAY())),MONTH(TODAY()-30)&amp;"-"&amp;YEAR(TODAY()),"No Aplica")),"No Aplica")</f>
        <v>No Aplica</v>
      </c>
    </row>
    <row r="1752" spans="1:30" x14ac:dyDescent="0.25">
      <c r="A1752" s="13" t="s">
        <v>6819</v>
      </c>
      <c r="B1752" s="15" t="s">
        <v>6820</v>
      </c>
      <c r="C1752" s="15" t="s">
        <v>6820</v>
      </c>
      <c r="D1752" s="15" t="s">
        <v>7228</v>
      </c>
      <c r="E1752" s="15" t="s">
        <v>7229</v>
      </c>
      <c r="F1752" s="39">
        <v>30915</v>
      </c>
      <c r="G1752" s="15">
        <v>2</v>
      </c>
      <c r="H1752" s="15" t="s">
        <v>3129</v>
      </c>
      <c r="I1752" s="15" t="s">
        <v>6823</v>
      </c>
      <c r="J1752" s="15" t="s">
        <v>7230</v>
      </c>
      <c r="K1752" s="15" t="s">
        <v>4483</v>
      </c>
      <c r="L1752" s="40" t="s">
        <v>6</v>
      </c>
      <c r="M1752" s="39"/>
      <c r="N1752" s="41" t="s">
        <v>2098</v>
      </c>
      <c r="O1752" s="39">
        <v>44949</v>
      </c>
      <c r="P1752" s="40">
        <v>1</v>
      </c>
      <c r="Q1752" s="40">
        <v>4</v>
      </c>
      <c r="R1752" s="40" t="str">
        <f>IFERROR(VLOOKUP(Tabla2[[#This Row],[CONTRATISTA PRNCIPAL]],Hoja1!$L$5:$M$9,2,FALSE),"CJV")</f>
        <v>CJV</v>
      </c>
      <c r="S1752" s="40" t="str">
        <f>IF(Tabla2[[#This Row],[EMPRESA]]=Tabla2[[#This Row],[CONTRATISTA PRNCIPAL]],"Principal","Secundaria")</f>
        <v>Principal</v>
      </c>
      <c r="T1752" s="42">
        <f>IFERROR(1/COUNTIF(Tabla2[CONTRATISTA PRNCIPAL],Tabla2[[#This Row],[CONTRATISTA PRNCIPAL]]),0)</f>
        <v>0.00641025641025641</v>
      </c>
      <c r="U1752" s="43">
        <f>IF(((TODAY()-Tabla2[[#This Row],[FECHA NACIMIENTO]])/365)&lt;18,"Corregir", IF(((TODAY()-Tabla2[[#This Row],[FECHA NACIMIENTO]])/365)&gt;80, "Corregir",ROUNDDOWN(((TODAY()-Tabla2[[#This Row],[FECHA NACIMIENTO]])/365),0)))</f>
        <v>39</v>
      </c>
      <c r="V17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52" s="44" t="str">
        <f>+IF(Tabla2[[#This Row],[Edad]]="Corregir","Corregir","Ok")</f>
        <v>Ok</v>
      </c>
      <c r="X1752" s="42" t="str">
        <f>+IFERROR(VLOOKUP(Tabla2[[#This Row],[DISTRITO SEGÚN DNI]],Hoja1!$A$2:$B$32,2,FALSE),"No")</f>
        <v>No</v>
      </c>
      <c r="Y1752" s="42" t="str">
        <f>IF(OR(LOWER(Tabla2[[#This Row],[GENERO]])="masculino", LOWER(Tabla2[[#This Row],[GENERO]])="femenino"),"OK","Corregir")</f>
        <v>OK</v>
      </c>
      <c r="Z1752" s="42" t="str">
        <f>+IF(Tabla2[[#This Row],[Nro. DNI / CE]]="","Corregir",IF(LEN(Tabla2[[#This Row],[Nro. DNI / CE]])&gt;=8,"OK","Corregir"))</f>
        <v>OK</v>
      </c>
      <c r="AA1752" s="42">
        <f>COUNTIF(Tabla2[APELLIDOS Y NOMBRES],Tabla2[[#This Row],[APELLIDOS Y NOMBRES]])</f>
        <v>1</v>
      </c>
      <c r="AB1752" s="42">
        <f>IF(Tabla2[[#This Row],[Trabajador]]&gt;1,1/Tabla2[[#This Row],[Trabajador]],Tabla2[[#This Row],[Trabajador]])</f>
        <v>1</v>
      </c>
      <c r="AC1752" t="str">
        <f>+IFERROR(IF(Tabla2[[#This Row],[FECHA CESE/BAJA]]="","No Aplica",IF(AND(MONTH(Tabla2[[#This Row],[FECHA CESE/BAJA]])=MONTH(TODAY()-30),YEAR(Tabla2[[#This Row],[FECHA CESE/BAJA]])=YEAR(TODAY())),MONTH(TODAY()-30)&amp;"-"&amp;YEAR(TODAY()),"Borrar")),"No aplica")</f>
        <v>No Aplica</v>
      </c>
      <c r="AD1752" t="str">
        <f>+IFERROR(IF(Tabla2[[#This Row],[FECHA INICIO DE LABORES EN OBRA]]="","No Aplica",IF(AND(MONTH(Tabla2[[#This Row],[FECHA INICIO DE LABORES EN OBRA]])=MONTH(TODAY()-30),YEAR(Tabla2[[#This Row],[FECHA INICIO DE LABORES EN OBRA]])=YEAR(TODAY())),MONTH(TODAY()-30)&amp;"-"&amp;YEAR(TODAY()),"No Aplica")),"No Aplica")</f>
        <v>No Aplica</v>
      </c>
    </row>
    <row r="1753" spans="1:30" x14ac:dyDescent="0.25">
      <c r="A1753" s="13" t="s">
        <v>6819</v>
      </c>
      <c r="B1753" s="15" t="s">
        <v>6820</v>
      </c>
      <c r="C1753" s="15" t="s">
        <v>6820</v>
      </c>
      <c r="D1753" s="15" t="s">
        <v>7231</v>
      </c>
      <c r="E1753" s="15" t="s">
        <v>7232</v>
      </c>
      <c r="F1753" s="39">
        <v>29276</v>
      </c>
      <c r="G1753" s="15">
        <v>2</v>
      </c>
      <c r="H1753" s="15" t="s">
        <v>4481</v>
      </c>
      <c r="I1753" s="15" t="s">
        <v>6823</v>
      </c>
      <c r="J1753" s="15" t="s">
        <v>7233</v>
      </c>
      <c r="K1753" s="15" t="s">
        <v>7041</v>
      </c>
      <c r="L1753" s="40" t="s">
        <v>6</v>
      </c>
      <c r="M1753" s="39"/>
      <c r="N1753" s="41" t="s">
        <v>2098</v>
      </c>
      <c r="O1753" s="39">
        <v>45090</v>
      </c>
      <c r="P1753" s="40">
        <v>1</v>
      </c>
      <c r="Q1753" s="40">
        <v>4</v>
      </c>
      <c r="R1753" s="40" t="str">
        <f>IFERROR(VLOOKUP(Tabla2[[#This Row],[CONTRATISTA PRNCIPAL]],Hoja1!$L$5:$M$9,2,FALSE),"CJV")</f>
        <v>CJV</v>
      </c>
      <c r="S1753" s="40" t="str">
        <f>IF(Tabla2[[#This Row],[EMPRESA]]=Tabla2[[#This Row],[CONTRATISTA PRNCIPAL]],"Principal","Secundaria")</f>
        <v>Principal</v>
      </c>
      <c r="T1753" s="42">
        <f>IFERROR(1/COUNTIF(Tabla2[CONTRATISTA PRNCIPAL],Tabla2[[#This Row],[CONTRATISTA PRNCIPAL]]),0)</f>
        <v>0.00641025641025641</v>
      </c>
      <c r="U1753" s="43">
        <f>IF(((TODAY()-Tabla2[[#This Row],[FECHA NACIMIENTO]])/365)&lt;18,"Corregir", IF(((TODAY()-Tabla2[[#This Row],[FECHA NACIMIENTO]])/365)&gt;80, "Corregir",ROUNDDOWN(((TODAY()-Tabla2[[#This Row],[FECHA NACIMIENTO]])/365),0)))</f>
        <v>43</v>
      </c>
      <c r="V17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53" s="44" t="str">
        <f>+IF(Tabla2[[#This Row],[Edad]]="Corregir","Corregir","Ok")</f>
        <v>Ok</v>
      </c>
      <c r="X1753" s="42" t="str">
        <f>+IFERROR(VLOOKUP(Tabla2[[#This Row],[DISTRITO SEGÚN DNI]],Hoja1!$A$2:$B$32,2,FALSE),"No")</f>
        <v>No</v>
      </c>
      <c r="Y1753" s="42" t="str">
        <f>IF(OR(LOWER(Tabla2[[#This Row],[GENERO]])="masculino", LOWER(Tabla2[[#This Row],[GENERO]])="femenino"),"OK","Corregir")</f>
        <v>OK</v>
      </c>
      <c r="Z1753" s="42" t="str">
        <f>+IF(Tabla2[[#This Row],[Nro. DNI / CE]]="","Corregir",IF(LEN(Tabla2[[#This Row],[Nro. DNI / CE]])&gt;=8,"OK","Corregir"))</f>
        <v>OK</v>
      </c>
      <c r="AA1753" s="42">
        <f>COUNTIF(Tabla2[APELLIDOS Y NOMBRES],Tabla2[[#This Row],[APELLIDOS Y NOMBRES]])</f>
        <v>1</v>
      </c>
      <c r="AB1753" s="42">
        <f>IF(Tabla2[[#This Row],[Trabajador]]&gt;1,1/Tabla2[[#This Row],[Trabajador]],Tabla2[[#This Row],[Trabajador]])</f>
        <v>1</v>
      </c>
      <c r="AC1753" t="str">
        <f>+IFERROR(IF(Tabla2[[#This Row],[FECHA CESE/BAJA]]="","No Aplica",IF(AND(MONTH(Tabla2[[#This Row],[FECHA CESE/BAJA]])=MONTH(TODAY()-30),YEAR(Tabla2[[#This Row],[FECHA CESE/BAJA]])=YEAR(TODAY())),MONTH(TODAY()-30)&amp;"-"&amp;YEAR(TODAY()),"Borrar")),"No aplica")</f>
        <v>No Aplica</v>
      </c>
      <c r="AD1753" t="str">
        <f>+IFERROR(IF(Tabla2[[#This Row],[FECHA INICIO DE LABORES EN OBRA]]="","No Aplica",IF(AND(MONTH(Tabla2[[#This Row],[FECHA INICIO DE LABORES EN OBRA]])=MONTH(TODAY()-30),YEAR(Tabla2[[#This Row],[FECHA INICIO DE LABORES EN OBRA]])=YEAR(TODAY())),MONTH(TODAY()-30)&amp;"-"&amp;YEAR(TODAY()),"No Aplica")),"No Aplica")</f>
        <v>No Aplica</v>
      </c>
    </row>
    <row r="1754" spans="1:30" x14ac:dyDescent="0.25">
      <c r="A1754" s="13" t="s">
        <v>6819</v>
      </c>
      <c r="B1754" s="15" t="s">
        <v>6820</v>
      </c>
      <c r="C1754" s="15" t="s">
        <v>6820</v>
      </c>
      <c r="D1754" s="15" t="s">
        <v>7234</v>
      </c>
      <c r="E1754" s="15" t="s">
        <v>7235</v>
      </c>
      <c r="F1754" s="39">
        <v>26175</v>
      </c>
      <c r="G1754" s="15">
        <v>2</v>
      </c>
      <c r="H1754" s="15" t="s">
        <v>3803</v>
      </c>
      <c r="I1754" s="15" t="s">
        <v>6823</v>
      </c>
      <c r="J1754" s="15" t="s">
        <v>7236</v>
      </c>
      <c r="K1754" s="15" t="s">
        <v>6924</v>
      </c>
      <c r="L1754" s="40" t="s">
        <v>6</v>
      </c>
      <c r="M1754" s="39"/>
      <c r="N1754" s="41" t="s">
        <v>6598</v>
      </c>
      <c r="O1754" s="39">
        <v>44945</v>
      </c>
      <c r="P1754" s="40">
        <v>1</v>
      </c>
      <c r="Q1754" s="40">
        <v>4</v>
      </c>
      <c r="R1754" s="40" t="str">
        <f>IFERROR(VLOOKUP(Tabla2[[#This Row],[CONTRATISTA PRNCIPAL]],Hoja1!$L$5:$M$9,2,FALSE),"CJV")</f>
        <v>CJV</v>
      </c>
      <c r="S1754" s="40" t="str">
        <f>IF(Tabla2[[#This Row],[EMPRESA]]=Tabla2[[#This Row],[CONTRATISTA PRNCIPAL]],"Principal","Secundaria")</f>
        <v>Principal</v>
      </c>
      <c r="T1754" s="42">
        <f>IFERROR(1/COUNTIF(Tabla2[CONTRATISTA PRNCIPAL],Tabla2[[#This Row],[CONTRATISTA PRNCIPAL]]),0)</f>
        <v>0.00641025641025641</v>
      </c>
      <c r="U1754" s="43">
        <f>IF(((TODAY()-Tabla2[[#This Row],[FECHA NACIMIENTO]])/365)&lt;18,"Corregir", IF(((TODAY()-Tabla2[[#This Row],[FECHA NACIMIENTO]])/365)&gt;80, "Corregir",ROUNDDOWN(((TODAY()-Tabla2[[#This Row],[FECHA NACIMIENTO]])/365),0)))</f>
        <v>52</v>
      </c>
      <c r="V17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54" s="44" t="str">
        <f>+IF(Tabla2[[#This Row],[Edad]]="Corregir","Corregir","Ok")</f>
        <v>Ok</v>
      </c>
      <c r="X1754" s="42" t="str">
        <f>+IFERROR(VLOOKUP(Tabla2[[#This Row],[DISTRITO SEGÚN DNI]],Hoja1!$A$2:$B$32,2,FALSE),"No")</f>
        <v>No</v>
      </c>
      <c r="Y1754" s="42" t="str">
        <f>IF(OR(LOWER(Tabla2[[#This Row],[GENERO]])="masculino", LOWER(Tabla2[[#This Row],[GENERO]])="femenino"),"OK","Corregir")</f>
        <v>OK</v>
      </c>
      <c r="Z1754" s="42" t="str">
        <f>+IF(Tabla2[[#This Row],[Nro. DNI / CE]]="","Corregir",IF(LEN(Tabla2[[#This Row],[Nro. DNI / CE]])&gt;=8,"OK","Corregir"))</f>
        <v>OK</v>
      </c>
      <c r="AA1754" s="42">
        <f>COUNTIF(Tabla2[APELLIDOS Y NOMBRES],Tabla2[[#This Row],[APELLIDOS Y NOMBRES]])</f>
        <v>1</v>
      </c>
      <c r="AB1754" s="42">
        <f>IF(Tabla2[[#This Row],[Trabajador]]&gt;1,1/Tabla2[[#This Row],[Trabajador]],Tabla2[[#This Row],[Trabajador]])</f>
        <v>1</v>
      </c>
      <c r="AC1754" t="str">
        <f>+IFERROR(IF(Tabla2[[#This Row],[FECHA CESE/BAJA]]="","No Aplica",IF(AND(MONTH(Tabla2[[#This Row],[FECHA CESE/BAJA]])=MONTH(TODAY()-30),YEAR(Tabla2[[#This Row],[FECHA CESE/BAJA]])=YEAR(TODAY())),MONTH(TODAY()-30)&amp;"-"&amp;YEAR(TODAY()),"Borrar")),"No aplica")</f>
        <v>No Aplica</v>
      </c>
      <c r="AD1754" t="str">
        <f>+IFERROR(IF(Tabla2[[#This Row],[FECHA INICIO DE LABORES EN OBRA]]="","No Aplica",IF(AND(MONTH(Tabla2[[#This Row],[FECHA INICIO DE LABORES EN OBRA]])=MONTH(TODAY()-30),YEAR(Tabla2[[#This Row],[FECHA INICIO DE LABORES EN OBRA]])=YEAR(TODAY())),MONTH(TODAY()-30)&amp;"-"&amp;YEAR(TODAY()),"No Aplica")),"No Aplica")</f>
        <v>No Aplica</v>
      </c>
    </row>
    <row r="1755" spans="1:30" x14ac:dyDescent="0.25">
      <c r="A1755" s="13" t="s">
        <v>6819</v>
      </c>
      <c r="B1755" s="15" t="s">
        <v>6820</v>
      </c>
      <c r="C1755" s="15" t="s">
        <v>6820</v>
      </c>
      <c r="D1755" s="15" t="s">
        <v>7237</v>
      </c>
      <c r="E1755" s="15" t="s">
        <v>7238</v>
      </c>
      <c r="F1755" s="39">
        <v>33347</v>
      </c>
      <c r="G1755" s="15">
        <v>2</v>
      </c>
      <c r="H1755" s="15" t="s">
        <v>2749</v>
      </c>
      <c r="I1755" s="15" t="s">
        <v>6823</v>
      </c>
      <c r="J1755" s="15" t="s">
        <v>7239</v>
      </c>
      <c r="K1755" s="15" t="s">
        <v>4688</v>
      </c>
      <c r="L1755" s="40" t="s">
        <v>6</v>
      </c>
      <c r="M1755" s="39"/>
      <c r="N1755" s="41" t="s">
        <v>6598</v>
      </c>
      <c r="O1755" s="39">
        <v>44933</v>
      </c>
      <c r="P1755" s="40">
        <v>1</v>
      </c>
      <c r="Q1755" s="40">
        <v>4</v>
      </c>
      <c r="R1755" s="40" t="str">
        <f>IFERROR(VLOOKUP(Tabla2[[#This Row],[CONTRATISTA PRNCIPAL]],Hoja1!$L$5:$M$9,2,FALSE),"CJV")</f>
        <v>CJV</v>
      </c>
      <c r="S1755" s="40" t="str">
        <f>IF(Tabla2[[#This Row],[EMPRESA]]=Tabla2[[#This Row],[CONTRATISTA PRNCIPAL]],"Principal","Secundaria")</f>
        <v>Principal</v>
      </c>
      <c r="T1755" s="42">
        <f>IFERROR(1/COUNTIF(Tabla2[CONTRATISTA PRNCIPAL],Tabla2[[#This Row],[CONTRATISTA PRNCIPAL]]),0)</f>
        <v>0.00641025641025641</v>
      </c>
      <c r="U1755" s="43">
        <f>IF(((TODAY()-Tabla2[[#This Row],[FECHA NACIMIENTO]])/365)&lt;18,"Corregir", IF(((TODAY()-Tabla2[[#This Row],[FECHA NACIMIENTO]])/365)&gt;80, "Corregir",ROUNDDOWN(((TODAY()-Tabla2[[#This Row],[FECHA NACIMIENTO]])/365),0)))</f>
        <v>32</v>
      </c>
      <c r="V17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55" s="44" t="str">
        <f>+IF(Tabla2[[#This Row],[Edad]]="Corregir","Corregir","Ok")</f>
        <v>Ok</v>
      </c>
      <c r="X1755" s="42" t="str">
        <f>+IFERROR(VLOOKUP(Tabla2[[#This Row],[DISTRITO SEGÚN DNI]],Hoja1!$A$2:$B$32,2,FALSE),"No")</f>
        <v>No</v>
      </c>
      <c r="Y1755" s="42" t="str">
        <f>IF(OR(LOWER(Tabla2[[#This Row],[GENERO]])="masculino", LOWER(Tabla2[[#This Row],[GENERO]])="femenino"),"OK","Corregir")</f>
        <v>OK</v>
      </c>
      <c r="Z1755" s="42" t="str">
        <f>+IF(Tabla2[[#This Row],[Nro. DNI / CE]]="","Corregir",IF(LEN(Tabla2[[#This Row],[Nro. DNI / CE]])&gt;=8,"OK","Corregir"))</f>
        <v>OK</v>
      </c>
      <c r="AA1755" s="42">
        <f>COUNTIF(Tabla2[APELLIDOS Y NOMBRES],Tabla2[[#This Row],[APELLIDOS Y NOMBRES]])</f>
        <v>1</v>
      </c>
      <c r="AB1755" s="42">
        <f>IF(Tabla2[[#This Row],[Trabajador]]&gt;1,1/Tabla2[[#This Row],[Trabajador]],Tabla2[[#This Row],[Trabajador]])</f>
        <v>1</v>
      </c>
      <c r="AC1755" t="str">
        <f>+IFERROR(IF(Tabla2[[#This Row],[FECHA CESE/BAJA]]="","No Aplica",IF(AND(MONTH(Tabla2[[#This Row],[FECHA CESE/BAJA]])=MONTH(TODAY()-30),YEAR(Tabla2[[#This Row],[FECHA CESE/BAJA]])=YEAR(TODAY())),MONTH(TODAY()-30)&amp;"-"&amp;YEAR(TODAY()),"Borrar")),"No aplica")</f>
        <v>No Aplica</v>
      </c>
      <c r="AD1755" t="str">
        <f>+IFERROR(IF(Tabla2[[#This Row],[FECHA INICIO DE LABORES EN OBRA]]="","No Aplica",IF(AND(MONTH(Tabla2[[#This Row],[FECHA INICIO DE LABORES EN OBRA]])=MONTH(TODAY()-30),YEAR(Tabla2[[#This Row],[FECHA INICIO DE LABORES EN OBRA]])=YEAR(TODAY())),MONTH(TODAY()-30)&amp;"-"&amp;YEAR(TODAY()),"No Aplica")),"No Aplica")</f>
        <v>No Aplica</v>
      </c>
    </row>
    <row r="1756" spans="1:30" x14ac:dyDescent="0.25">
      <c r="A1756" s="13" t="s">
        <v>6819</v>
      </c>
      <c r="B1756" s="15" t="s">
        <v>6820</v>
      </c>
      <c r="C1756" s="15" t="s">
        <v>6820</v>
      </c>
      <c r="D1756" s="15" t="s">
        <v>7240</v>
      </c>
      <c r="E1756" s="15" t="s">
        <v>7241</v>
      </c>
      <c r="F1756" s="39">
        <v>29141</v>
      </c>
      <c r="G1756" s="15">
        <v>2</v>
      </c>
      <c r="H1756" s="15" t="s">
        <v>6953</v>
      </c>
      <c r="I1756" s="15" t="s">
        <v>6823</v>
      </c>
      <c r="J1756" s="15" t="s">
        <v>7242</v>
      </c>
      <c r="K1756" s="15" t="s">
        <v>3677</v>
      </c>
      <c r="L1756" s="40" t="s">
        <v>6</v>
      </c>
      <c r="M1756" s="39"/>
      <c r="N1756" s="41" t="s">
        <v>2098</v>
      </c>
      <c r="O1756" s="39">
        <v>45153</v>
      </c>
      <c r="P1756" s="40">
        <v>1</v>
      </c>
      <c r="Q1756" s="40">
        <v>4</v>
      </c>
      <c r="R1756" s="40" t="str">
        <f>IFERROR(VLOOKUP(Tabla2[[#This Row],[CONTRATISTA PRNCIPAL]],Hoja1!$L$5:$M$9,2,FALSE),"CJV")</f>
        <v>CJV</v>
      </c>
      <c r="S1756" s="40" t="str">
        <f>IF(Tabla2[[#This Row],[EMPRESA]]=Tabla2[[#This Row],[CONTRATISTA PRNCIPAL]],"Principal","Secundaria")</f>
        <v>Principal</v>
      </c>
      <c r="T1756" s="42">
        <f>IFERROR(1/COUNTIF(Tabla2[CONTRATISTA PRNCIPAL],Tabla2[[#This Row],[CONTRATISTA PRNCIPAL]]),0)</f>
        <v>0.00641025641025641</v>
      </c>
      <c r="U1756" s="43">
        <f>IF(((TODAY()-Tabla2[[#This Row],[FECHA NACIMIENTO]])/365)&lt;18,"Corregir", IF(((TODAY()-Tabla2[[#This Row],[FECHA NACIMIENTO]])/365)&gt;80, "Corregir",ROUNDDOWN(((TODAY()-Tabla2[[#This Row],[FECHA NACIMIENTO]])/365),0)))</f>
        <v>43</v>
      </c>
      <c r="V17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56" s="44" t="str">
        <f>+IF(Tabla2[[#This Row],[Edad]]="Corregir","Corregir","Ok")</f>
        <v>Ok</v>
      </c>
      <c r="X1756" s="42" t="str">
        <f>+IFERROR(VLOOKUP(Tabla2[[#This Row],[DISTRITO SEGÚN DNI]],Hoja1!$A$2:$B$32,2,FALSE),"No")</f>
        <v>No</v>
      </c>
      <c r="Y1756" s="42" t="str">
        <f>IF(OR(LOWER(Tabla2[[#This Row],[GENERO]])="masculino", LOWER(Tabla2[[#This Row],[GENERO]])="femenino"),"OK","Corregir")</f>
        <v>OK</v>
      </c>
      <c r="Z1756" s="42" t="str">
        <f>+IF(Tabla2[[#This Row],[Nro. DNI / CE]]="","Corregir",IF(LEN(Tabla2[[#This Row],[Nro. DNI / CE]])&gt;=8,"OK","Corregir"))</f>
        <v>OK</v>
      </c>
      <c r="AA1756" s="42">
        <f>COUNTIF(Tabla2[APELLIDOS Y NOMBRES],Tabla2[[#This Row],[APELLIDOS Y NOMBRES]])</f>
        <v>1</v>
      </c>
      <c r="AB1756" s="42">
        <f>IF(Tabla2[[#This Row],[Trabajador]]&gt;1,1/Tabla2[[#This Row],[Trabajador]],Tabla2[[#This Row],[Trabajador]])</f>
        <v>1</v>
      </c>
      <c r="AC1756" t="str">
        <f>+IFERROR(IF(Tabla2[[#This Row],[FECHA CESE/BAJA]]="","No Aplica",IF(AND(MONTH(Tabla2[[#This Row],[FECHA CESE/BAJA]])=MONTH(TODAY()-30),YEAR(Tabla2[[#This Row],[FECHA CESE/BAJA]])=YEAR(TODAY())),MONTH(TODAY()-30)&amp;"-"&amp;YEAR(TODAY()),"Borrar")),"No aplica")</f>
        <v>No Aplica</v>
      </c>
      <c r="AD1756" t="str">
        <f>+IFERROR(IF(Tabla2[[#This Row],[FECHA INICIO DE LABORES EN OBRA]]="","No Aplica",IF(AND(MONTH(Tabla2[[#This Row],[FECHA INICIO DE LABORES EN OBRA]])=MONTH(TODAY()-30),YEAR(Tabla2[[#This Row],[FECHA INICIO DE LABORES EN OBRA]])=YEAR(TODAY())),MONTH(TODAY()-30)&amp;"-"&amp;YEAR(TODAY()),"No Aplica")),"No Aplica")</f>
        <v>8-2023</v>
      </c>
    </row>
    <row r="1757" spans="1:30" x14ac:dyDescent="0.25">
      <c r="A1757" s="13">
        <v>20609046105</v>
      </c>
      <c r="B1757" s="15" t="s">
        <v>6855</v>
      </c>
      <c r="C1757" s="15" t="s">
        <v>6820</v>
      </c>
      <c r="D1757" s="15" t="s">
        <v>7243</v>
      </c>
      <c r="E1757" s="15" t="s">
        <v>7244</v>
      </c>
      <c r="F1757" s="39">
        <v>30000</v>
      </c>
      <c r="G1757" s="15">
        <v>2</v>
      </c>
      <c r="H1757" s="15" t="s">
        <v>2317</v>
      </c>
      <c r="I1757" s="15" t="s">
        <v>6823</v>
      </c>
      <c r="J1757" s="15" t="s">
        <v>7245</v>
      </c>
      <c r="K1757" s="15" t="s">
        <v>2237</v>
      </c>
      <c r="L1757" s="40" t="s">
        <v>6</v>
      </c>
      <c r="M1757" s="39"/>
      <c r="N1757" s="41" t="s">
        <v>2098</v>
      </c>
      <c r="O1757" s="39">
        <v>44989</v>
      </c>
      <c r="P1757" s="40">
        <v>1</v>
      </c>
      <c r="Q1757" s="40">
        <v>4</v>
      </c>
      <c r="R1757" s="40" t="str">
        <f>IFERROR(VLOOKUP(Tabla2[[#This Row],[CONTRATISTA PRNCIPAL]],Hoja1!$L$5:$M$9,2,FALSE),"CJV")</f>
        <v>CJV</v>
      </c>
      <c r="S1757" s="40" t="str">
        <f>IF(Tabla2[[#This Row],[EMPRESA]]=Tabla2[[#This Row],[CONTRATISTA PRNCIPAL]],"Principal","Secundaria")</f>
        <v>Secundaria</v>
      </c>
      <c r="T1757" s="42">
        <f>IFERROR(1/COUNTIF(Tabla2[CONTRATISTA PRNCIPAL],Tabla2[[#This Row],[CONTRATISTA PRNCIPAL]]),0)</f>
        <v>0.00641025641025641</v>
      </c>
      <c r="U1757" s="43">
        <f>IF(((TODAY()-Tabla2[[#This Row],[FECHA NACIMIENTO]])/365)&lt;18,"Corregir", IF(((TODAY()-Tabla2[[#This Row],[FECHA NACIMIENTO]])/365)&gt;80, "Corregir",ROUNDDOWN(((TODAY()-Tabla2[[#This Row],[FECHA NACIMIENTO]])/365),0)))</f>
        <v>41</v>
      </c>
      <c r="V17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57" s="44" t="str">
        <f>+IF(Tabla2[[#This Row],[Edad]]="Corregir","Corregir","Ok")</f>
        <v>Ok</v>
      </c>
      <c r="X1757" s="42" t="str">
        <f>+IFERROR(VLOOKUP(Tabla2[[#This Row],[DISTRITO SEGÚN DNI]],Hoja1!$A$2:$B$32,2,FALSE),"No")</f>
        <v>No</v>
      </c>
      <c r="Y1757" s="42" t="str">
        <f>IF(OR(LOWER(Tabla2[[#This Row],[GENERO]])="masculino", LOWER(Tabla2[[#This Row],[GENERO]])="femenino"),"OK","Corregir")</f>
        <v>OK</v>
      </c>
      <c r="Z1757" s="42" t="str">
        <f>+IF(Tabla2[[#This Row],[Nro. DNI / CE]]="","Corregir",IF(LEN(Tabla2[[#This Row],[Nro. DNI / CE]])&gt;=8,"OK","Corregir"))</f>
        <v>OK</v>
      </c>
      <c r="AA1757" s="42">
        <f>COUNTIF(Tabla2[APELLIDOS Y NOMBRES],Tabla2[[#This Row],[APELLIDOS Y NOMBRES]])</f>
        <v>1</v>
      </c>
      <c r="AB1757" s="42">
        <f>IF(Tabla2[[#This Row],[Trabajador]]&gt;1,1/Tabla2[[#This Row],[Trabajador]],Tabla2[[#This Row],[Trabajador]])</f>
        <v>1</v>
      </c>
      <c r="AC1757" t="str">
        <f>+IFERROR(IF(Tabla2[[#This Row],[FECHA CESE/BAJA]]="","No Aplica",IF(AND(MONTH(Tabla2[[#This Row],[FECHA CESE/BAJA]])=MONTH(TODAY()-30),YEAR(Tabla2[[#This Row],[FECHA CESE/BAJA]])=YEAR(TODAY())),MONTH(TODAY()-30)&amp;"-"&amp;YEAR(TODAY()),"Borrar")),"No aplica")</f>
        <v>No Aplica</v>
      </c>
      <c r="AD1757" t="str">
        <f>+IFERROR(IF(Tabla2[[#This Row],[FECHA INICIO DE LABORES EN OBRA]]="","No Aplica",IF(AND(MONTH(Tabla2[[#This Row],[FECHA INICIO DE LABORES EN OBRA]])=MONTH(TODAY()-30),YEAR(Tabla2[[#This Row],[FECHA INICIO DE LABORES EN OBRA]])=YEAR(TODAY())),MONTH(TODAY()-30)&amp;"-"&amp;YEAR(TODAY()),"No Aplica")),"No Aplica")</f>
        <v>No Aplica</v>
      </c>
    </row>
    <row r="1758" spans="1:30" x14ac:dyDescent="0.25">
      <c r="A1758" s="13">
        <v>20609046105</v>
      </c>
      <c r="B1758" s="15" t="s">
        <v>6855</v>
      </c>
      <c r="C1758" s="15" t="s">
        <v>6820</v>
      </c>
      <c r="D1758" s="15" t="s">
        <v>697</v>
      </c>
      <c r="E1758" s="15" t="s">
        <v>698</v>
      </c>
      <c r="F1758" s="39">
        <v>32551</v>
      </c>
      <c r="G1758" s="15">
        <v>2</v>
      </c>
      <c r="H1758" s="15" t="s">
        <v>2192</v>
      </c>
      <c r="I1758" s="15" t="s">
        <v>6823</v>
      </c>
      <c r="J1758" s="15" t="s">
        <v>7246</v>
      </c>
      <c r="K1758" s="15" t="s">
        <v>2030</v>
      </c>
      <c r="L1758" s="40" t="s">
        <v>6</v>
      </c>
      <c r="M1758" s="39"/>
      <c r="N1758" s="41" t="s">
        <v>2098</v>
      </c>
      <c r="O1758" s="39">
        <v>44989</v>
      </c>
      <c r="P1758" s="40">
        <v>1</v>
      </c>
      <c r="Q1758" s="40">
        <v>4</v>
      </c>
      <c r="R1758" s="40" t="str">
        <f>IFERROR(VLOOKUP(Tabla2[[#This Row],[CONTRATISTA PRNCIPAL]],Hoja1!$L$5:$M$9,2,FALSE),"CJV")</f>
        <v>CJV</v>
      </c>
      <c r="S1758" s="40" t="str">
        <f>IF(Tabla2[[#This Row],[EMPRESA]]=Tabla2[[#This Row],[CONTRATISTA PRNCIPAL]],"Principal","Secundaria")</f>
        <v>Secundaria</v>
      </c>
      <c r="T1758" s="42">
        <f>IFERROR(1/COUNTIF(Tabla2[CONTRATISTA PRNCIPAL],Tabla2[[#This Row],[CONTRATISTA PRNCIPAL]]),0)</f>
        <v>0.00641025641025641</v>
      </c>
      <c r="U1758" s="43">
        <f>IF(((TODAY()-Tabla2[[#This Row],[FECHA NACIMIENTO]])/365)&lt;18,"Corregir", IF(((TODAY()-Tabla2[[#This Row],[FECHA NACIMIENTO]])/365)&gt;80, "Corregir",ROUNDDOWN(((TODAY()-Tabla2[[#This Row],[FECHA NACIMIENTO]])/365),0)))</f>
        <v>34</v>
      </c>
      <c r="V17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58" s="44" t="str">
        <f>+IF(Tabla2[[#This Row],[Edad]]="Corregir","Corregir","Ok")</f>
        <v>Ok</v>
      </c>
      <c r="X1758" s="42" t="str">
        <f>+IFERROR(VLOOKUP(Tabla2[[#This Row],[DISTRITO SEGÚN DNI]],Hoja1!$A$2:$B$32,2,FALSE),"No")</f>
        <v>CALLAO</v>
      </c>
      <c r="Y1758" s="42" t="str">
        <f>IF(OR(LOWER(Tabla2[[#This Row],[GENERO]])="masculino", LOWER(Tabla2[[#This Row],[GENERO]])="femenino"),"OK","Corregir")</f>
        <v>OK</v>
      </c>
      <c r="Z1758" s="42" t="str">
        <f>+IF(Tabla2[[#This Row],[Nro. DNI / CE]]="","Corregir",IF(LEN(Tabla2[[#This Row],[Nro. DNI / CE]])&gt;=8,"OK","Corregir"))</f>
        <v>OK</v>
      </c>
      <c r="AA1758" s="42">
        <f>COUNTIF(Tabla2[APELLIDOS Y NOMBRES],Tabla2[[#This Row],[APELLIDOS Y NOMBRES]])</f>
        <v>1</v>
      </c>
      <c r="AB1758" s="42">
        <f>IF(Tabla2[[#This Row],[Trabajador]]&gt;1,1/Tabla2[[#This Row],[Trabajador]],Tabla2[[#This Row],[Trabajador]])</f>
        <v>1</v>
      </c>
      <c r="AC1758" t="str">
        <f>+IFERROR(IF(Tabla2[[#This Row],[FECHA CESE/BAJA]]="","No Aplica",IF(AND(MONTH(Tabla2[[#This Row],[FECHA CESE/BAJA]])=MONTH(TODAY()-30),YEAR(Tabla2[[#This Row],[FECHA CESE/BAJA]])=YEAR(TODAY())),MONTH(TODAY()-30)&amp;"-"&amp;YEAR(TODAY()),"Borrar")),"No aplica")</f>
        <v>No Aplica</v>
      </c>
      <c r="AD1758" t="str">
        <f>+IFERROR(IF(Tabla2[[#This Row],[FECHA INICIO DE LABORES EN OBRA]]="","No Aplica",IF(AND(MONTH(Tabla2[[#This Row],[FECHA INICIO DE LABORES EN OBRA]])=MONTH(TODAY()-30),YEAR(Tabla2[[#This Row],[FECHA INICIO DE LABORES EN OBRA]])=YEAR(TODAY())),MONTH(TODAY()-30)&amp;"-"&amp;YEAR(TODAY()),"No Aplica")),"No Aplica")</f>
        <v>No Aplica</v>
      </c>
    </row>
    <row r="1759" spans="1:30" x14ac:dyDescent="0.25">
      <c r="A1759" s="13" t="s">
        <v>6819</v>
      </c>
      <c r="B1759" s="15" t="s">
        <v>6855</v>
      </c>
      <c r="C1759" s="15" t="s">
        <v>6820</v>
      </c>
      <c r="D1759" s="15" t="s">
        <v>7247</v>
      </c>
      <c r="E1759" s="15" t="s">
        <v>7248</v>
      </c>
      <c r="F1759" s="39">
        <v>32347</v>
      </c>
      <c r="G1759" s="15">
        <v>2</v>
      </c>
      <c r="H1759" s="15" t="s">
        <v>2317</v>
      </c>
      <c r="I1759" s="15" t="s">
        <v>6823</v>
      </c>
      <c r="J1759" s="15" t="s">
        <v>7249</v>
      </c>
      <c r="K1759" s="15" t="s">
        <v>4489</v>
      </c>
      <c r="L1759" s="40" t="s">
        <v>6</v>
      </c>
      <c r="M1759" s="39"/>
      <c r="N1759" s="41" t="s">
        <v>6598</v>
      </c>
      <c r="O1759" s="39">
        <v>45126</v>
      </c>
      <c r="P1759" s="40">
        <v>1</v>
      </c>
      <c r="Q1759" s="40">
        <v>4</v>
      </c>
      <c r="R1759" s="40" t="str">
        <f>IFERROR(VLOOKUP(Tabla2[[#This Row],[CONTRATISTA PRNCIPAL]],Hoja1!$L$5:$M$9,2,FALSE),"CJV")</f>
        <v>CJV</v>
      </c>
      <c r="S1759" s="40" t="str">
        <f>IF(Tabla2[[#This Row],[EMPRESA]]=Tabla2[[#This Row],[CONTRATISTA PRNCIPAL]],"Principal","Secundaria")</f>
        <v>Secundaria</v>
      </c>
      <c r="T1759" s="42">
        <f>IFERROR(1/COUNTIF(Tabla2[CONTRATISTA PRNCIPAL],Tabla2[[#This Row],[CONTRATISTA PRNCIPAL]]),0)</f>
        <v>0.00641025641025641</v>
      </c>
      <c r="U1759" s="43">
        <f>IF(((TODAY()-Tabla2[[#This Row],[FECHA NACIMIENTO]])/365)&lt;18,"Corregir", IF(((TODAY()-Tabla2[[#This Row],[FECHA NACIMIENTO]])/365)&gt;80, "Corregir",ROUNDDOWN(((TODAY()-Tabla2[[#This Row],[FECHA NACIMIENTO]])/365),0)))</f>
        <v>35</v>
      </c>
      <c r="V17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59" s="44" t="str">
        <f>+IF(Tabla2[[#This Row],[Edad]]="Corregir","Corregir","Ok")</f>
        <v>Ok</v>
      </c>
      <c r="X1759" s="42" t="str">
        <f>+IFERROR(VLOOKUP(Tabla2[[#This Row],[DISTRITO SEGÚN DNI]],Hoja1!$A$2:$B$32,2,FALSE),"No")</f>
        <v>No</v>
      </c>
      <c r="Y1759" s="42" t="str">
        <f>IF(OR(LOWER(Tabla2[[#This Row],[GENERO]])="masculino", LOWER(Tabla2[[#This Row],[GENERO]])="femenino"),"OK","Corregir")</f>
        <v>OK</v>
      </c>
      <c r="Z1759" s="42" t="str">
        <f>+IF(Tabla2[[#This Row],[Nro. DNI / CE]]="","Corregir",IF(LEN(Tabla2[[#This Row],[Nro. DNI / CE]])&gt;=8,"OK","Corregir"))</f>
        <v>OK</v>
      </c>
      <c r="AA1759" s="42">
        <f>COUNTIF(Tabla2[APELLIDOS Y NOMBRES],Tabla2[[#This Row],[APELLIDOS Y NOMBRES]])</f>
        <v>1</v>
      </c>
      <c r="AB1759" s="42">
        <f>IF(Tabla2[[#This Row],[Trabajador]]&gt;1,1/Tabla2[[#This Row],[Trabajador]],Tabla2[[#This Row],[Trabajador]])</f>
        <v>1</v>
      </c>
      <c r="AC1759" t="str">
        <f>+IFERROR(IF(Tabla2[[#This Row],[FECHA CESE/BAJA]]="","No Aplica",IF(AND(MONTH(Tabla2[[#This Row],[FECHA CESE/BAJA]])=MONTH(TODAY()-30),YEAR(Tabla2[[#This Row],[FECHA CESE/BAJA]])=YEAR(TODAY())),MONTH(TODAY()-30)&amp;"-"&amp;YEAR(TODAY()),"Borrar")),"No aplica")</f>
        <v>No Aplica</v>
      </c>
      <c r="AD1759" t="str">
        <f>+IFERROR(IF(Tabla2[[#This Row],[FECHA INICIO DE LABORES EN OBRA]]="","No Aplica",IF(AND(MONTH(Tabla2[[#This Row],[FECHA INICIO DE LABORES EN OBRA]])=MONTH(TODAY()-30),YEAR(Tabla2[[#This Row],[FECHA INICIO DE LABORES EN OBRA]])=YEAR(TODAY())),MONTH(TODAY()-30)&amp;"-"&amp;YEAR(TODAY()),"No Aplica")),"No Aplica")</f>
        <v>No Aplica</v>
      </c>
    </row>
    <row r="1760" spans="1:30" x14ac:dyDescent="0.25">
      <c r="A1760" s="13" t="s">
        <v>6819</v>
      </c>
      <c r="B1760" s="15" t="s">
        <v>6855</v>
      </c>
      <c r="C1760" s="15" t="s">
        <v>6820</v>
      </c>
      <c r="D1760" s="15" t="s">
        <v>1828</v>
      </c>
      <c r="E1760" s="15" t="s">
        <v>1829</v>
      </c>
      <c r="F1760" s="39">
        <v>31066</v>
      </c>
      <c r="G1760" s="15">
        <v>2</v>
      </c>
      <c r="H1760" s="15" t="s">
        <v>2317</v>
      </c>
      <c r="I1760" s="15" t="s">
        <v>6823</v>
      </c>
      <c r="J1760" s="15" t="s">
        <v>7250</v>
      </c>
      <c r="K1760" s="15" t="s">
        <v>2030</v>
      </c>
      <c r="L1760" s="40" t="s">
        <v>6</v>
      </c>
      <c r="M1760" s="39"/>
      <c r="N1760" s="41" t="s">
        <v>2098</v>
      </c>
      <c r="O1760" s="39">
        <v>45162</v>
      </c>
      <c r="P1760" s="40">
        <v>1</v>
      </c>
      <c r="Q1760" s="40">
        <v>4</v>
      </c>
      <c r="R1760" s="40" t="str">
        <f>IFERROR(VLOOKUP(Tabla2[[#This Row],[CONTRATISTA PRNCIPAL]],Hoja1!$L$5:$M$9,2,FALSE),"CJV")</f>
        <v>CJV</v>
      </c>
      <c r="S1760" s="40" t="str">
        <f>IF(Tabla2[[#This Row],[EMPRESA]]=Tabla2[[#This Row],[CONTRATISTA PRNCIPAL]],"Principal","Secundaria")</f>
        <v>Secundaria</v>
      </c>
      <c r="T1760" s="42">
        <f>IFERROR(1/COUNTIF(Tabla2[CONTRATISTA PRNCIPAL],Tabla2[[#This Row],[CONTRATISTA PRNCIPAL]]),0)</f>
        <v>0.00641025641025641</v>
      </c>
      <c r="U1760" s="43">
        <f>IF(((TODAY()-Tabla2[[#This Row],[FECHA NACIMIENTO]])/365)&lt;18,"Corregir", IF(((TODAY()-Tabla2[[#This Row],[FECHA NACIMIENTO]])/365)&gt;80, "Corregir",ROUNDDOWN(((TODAY()-Tabla2[[#This Row],[FECHA NACIMIENTO]])/365),0)))</f>
        <v>38</v>
      </c>
      <c r="V17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60" s="44" t="str">
        <f>+IF(Tabla2[[#This Row],[Edad]]="Corregir","Corregir","Ok")</f>
        <v>Ok</v>
      </c>
      <c r="X1760" s="42" t="str">
        <f>+IFERROR(VLOOKUP(Tabla2[[#This Row],[DISTRITO SEGÚN DNI]],Hoja1!$A$2:$B$32,2,FALSE),"No")</f>
        <v>CALLAO</v>
      </c>
      <c r="Y1760" s="42" t="str">
        <f>IF(OR(LOWER(Tabla2[[#This Row],[GENERO]])="masculino", LOWER(Tabla2[[#This Row],[GENERO]])="femenino"),"OK","Corregir")</f>
        <v>OK</v>
      </c>
      <c r="Z1760" s="42" t="str">
        <f>+IF(Tabla2[[#This Row],[Nro. DNI / CE]]="","Corregir",IF(LEN(Tabla2[[#This Row],[Nro. DNI / CE]])&gt;=8,"OK","Corregir"))</f>
        <v>OK</v>
      </c>
      <c r="AA1760" s="42">
        <f>COUNTIF(Tabla2[APELLIDOS Y NOMBRES],Tabla2[[#This Row],[APELLIDOS Y NOMBRES]])</f>
        <v>1</v>
      </c>
      <c r="AB1760" s="42">
        <f>IF(Tabla2[[#This Row],[Trabajador]]&gt;1,1/Tabla2[[#This Row],[Trabajador]],Tabla2[[#This Row],[Trabajador]])</f>
        <v>1</v>
      </c>
      <c r="AC1760" t="str">
        <f>+IFERROR(IF(Tabla2[[#This Row],[FECHA CESE/BAJA]]="","No Aplica",IF(AND(MONTH(Tabla2[[#This Row],[FECHA CESE/BAJA]])=MONTH(TODAY()-30),YEAR(Tabla2[[#This Row],[FECHA CESE/BAJA]])=YEAR(TODAY())),MONTH(TODAY()-30)&amp;"-"&amp;YEAR(TODAY()),"Borrar")),"No aplica")</f>
        <v>No Aplica</v>
      </c>
      <c r="AD1760" t="str">
        <f>+IFERROR(IF(Tabla2[[#This Row],[FECHA INICIO DE LABORES EN OBRA]]="","No Aplica",IF(AND(MONTH(Tabla2[[#This Row],[FECHA INICIO DE LABORES EN OBRA]])=MONTH(TODAY()-30),YEAR(Tabla2[[#This Row],[FECHA INICIO DE LABORES EN OBRA]])=YEAR(TODAY())),MONTH(TODAY()-30)&amp;"-"&amp;YEAR(TODAY()),"No Aplica")),"No Aplica")</f>
        <v>8-2023</v>
      </c>
    </row>
    <row r="1761" spans="1:30" x14ac:dyDescent="0.25">
      <c r="A1761" s="13">
        <v>20609046105</v>
      </c>
      <c r="B1761" s="15" t="s">
        <v>6855</v>
      </c>
      <c r="C1761" s="15" t="s">
        <v>6820</v>
      </c>
      <c r="D1761" s="15" t="s">
        <v>425</v>
      </c>
      <c r="E1761" s="15" t="s">
        <v>426</v>
      </c>
      <c r="F1761" s="39">
        <v>25812</v>
      </c>
      <c r="G1761" s="15">
        <v>2</v>
      </c>
      <c r="H1761" s="15" t="s">
        <v>2192</v>
      </c>
      <c r="I1761" s="15" t="s">
        <v>6823</v>
      </c>
      <c r="J1761" s="15" t="s">
        <v>7251</v>
      </c>
      <c r="K1761" s="15" t="s">
        <v>2030</v>
      </c>
      <c r="L1761" s="40" t="s">
        <v>6</v>
      </c>
      <c r="M1761" s="39"/>
      <c r="N1761" s="41" t="s">
        <v>2098</v>
      </c>
      <c r="O1761" s="39">
        <v>44950</v>
      </c>
      <c r="P1761" s="40">
        <v>1</v>
      </c>
      <c r="Q1761" s="40">
        <v>4</v>
      </c>
      <c r="R1761" s="40" t="str">
        <f>IFERROR(VLOOKUP(Tabla2[[#This Row],[CONTRATISTA PRNCIPAL]],Hoja1!$L$5:$M$9,2,FALSE),"CJV")</f>
        <v>CJV</v>
      </c>
      <c r="S1761" s="40" t="str">
        <f>IF(Tabla2[[#This Row],[EMPRESA]]=Tabla2[[#This Row],[CONTRATISTA PRNCIPAL]],"Principal","Secundaria")</f>
        <v>Secundaria</v>
      </c>
      <c r="T1761" s="42">
        <f>IFERROR(1/COUNTIF(Tabla2[CONTRATISTA PRNCIPAL],Tabla2[[#This Row],[CONTRATISTA PRNCIPAL]]),0)</f>
        <v>0.00641025641025641</v>
      </c>
      <c r="U1761" s="43">
        <f>IF(((TODAY()-Tabla2[[#This Row],[FECHA NACIMIENTO]])/365)&lt;18,"Corregir", IF(((TODAY()-Tabla2[[#This Row],[FECHA NACIMIENTO]])/365)&gt;80, "Corregir",ROUNDDOWN(((TODAY()-Tabla2[[#This Row],[FECHA NACIMIENTO]])/365),0)))</f>
        <v>53</v>
      </c>
      <c r="V17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61" s="44" t="str">
        <f>+IF(Tabla2[[#This Row],[Edad]]="Corregir","Corregir","Ok")</f>
        <v>Ok</v>
      </c>
      <c r="X1761" s="42" t="str">
        <f>+IFERROR(VLOOKUP(Tabla2[[#This Row],[DISTRITO SEGÚN DNI]],Hoja1!$A$2:$B$32,2,FALSE),"No")</f>
        <v>CALLAO</v>
      </c>
      <c r="Y1761" s="42" t="str">
        <f>IF(OR(LOWER(Tabla2[[#This Row],[GENERO]])="masculino", LOWER(Tabla2[[#This Row],[GENERO]])="femenino"),"OK","Corregir")</f>
        <v>OK</v>
      </c>
      <c r="Z1761" s="42" t="str">
        <f>+IF(Tabla2[[#This Row],[Nro. DNI / CE]]="","Corregir",IF(LEN(Tabla2[[#This Row],[Nro. DNI / CE]])&gt;=8,"OK","Corregir"))</f>
        <v>OK</v>
      </c>
      <c r="AA1761" s="42">
        <f>COUNTIF(Tabla2[APELLIDOS Y NOMBRES],Tabla2[[#This Row],[APELLIDOS Y NOMBRES]])</f>
        <v>1</v>
      </c>
      <c r="AB1761" s="42">
        <f>IF(Tabla2[[#This Row],[Trabajador]]&gt;1,1/Tabla2[[#This Row],[Trabajador]],Tabla2[[#This Row],[Trabajador]])</f>
        <v>1</v>
      </c>
      <c r="AC1761" t="str">
        <f>+IFERROR(IF(Tabla2[[#This Row],[FECHA CESE/BAJA]]="","No Aplica",IF(AND(MONTH(Tabla2[[#This Row],[FECHA CESE/BAJA]])=MONTH(TODAY()-30),YEAR(Tabla2[[#This Row],[FECHA CESE/BAJA]])=YEAR(TODAY())),MONTH(TODAY()-30)&amp;"-"&amp;YEAR(TODAY()),"Borrar")),"No aplica")</f>
        <v>No Aplica</v>
      </c>
      <c r="AD1761" t="str">
        <f>+IFERROR(IF(Tabla2[[#This Row],[FECHA INICIO DE LABORES EN OBRA]]="","No Aplica",IF(AND(MONTH(Tabla2[[#This Row],[FECHA INICIO DE LABORES EN OBRA]])=MONTH(TODAY()-30),YEAR(Tabla2[[#This Row],[FECHA INICIO DE LABORES EN OBRA]])=YEAR(TODAY())),MONTH(TODAY()-30)&amp;"-"&amp;YEAR(TODAY()),"No Aplica")),"No Aplica")</f>
        <v>No Aplica</v>
      </c>
    </row>
    <row r="1762" spans="1:30" x14ac:dyDescent="0.25">
      <c r="A1762" s="13" t="s">
        <v>6819</v>
      </c>
      <c r="B1762" s="15" t="s">
        <v>6855</v>
      </c>
      <c r="C1762" s="15" t="s">
        <v>6820</v>
      </c>
      <c r="D1762" s="15" t="s">
        <v>7252</v>
      </c>
      <c r="E1762" s="15" t="s">
        <v>7253</v>
      </c>
      <c r="F1762" s="39">
        <v>31849</v>
      </c>
      <c r="G1762" s="15">
        <v>2</v>
      </c>
      <c r="H1762" s="15" t="s">
        <v>2317</v>
      </c>
      <c r="I1762" s="15" t="s">
        <v>6823</v>
      </c>
      <c r="J1762" s="15" t="s">
        <v>7254</v>
      </c>
      <c r="K1762" s="15" t="s">
        <v>4489</v>
      </c>
      <c r="L1762" s="40" t="s">
        <v>6</v>
      </c>
      <c r="M1762" s="39"/>
      <c r="N1762" s="41" t="s">
        <v>2098</v>
      </c>
      <c r="O1762" s="39">
        <v>45162</v>
      </c>
      <c r="P1762" s="40">
        <v>1</v>
      </c>
      <c r="Q1762" s="40">
        <v>4</v>
      </c>
      <c r="R1762" s="40" t="str">
        <f>IFERROR(VLOOKUP(Tabla2[[#This Row],[CONTRATISTA PRNCIPAL]],Hoja1!$L$5:$M$9,2,FALSE),"CJV")</f>
        <v>CJV</v>
      </c>
      <c r="S1762" s="40" t="str">
        <f>IF(Tabla2[[#This Row],[EMPRESA]]=Tabla2[[#This Row],[CONTRATISTA PRNCIPAL]],"Principal","Secundaria")</f>
        <v>Secundaria</v>
      </c>
      <c r="T1762" s="42">
        <f>IFERROR(1/COUNTIF(Tabla2[CONTRATISTA PRNCIPAL],Tabla2[[#This Row],[CONTRATISTA PRNCIPAL]]),0)</f>
        <v>0.00641025641025641</v>
      </c>
      <c r="U1762" s="43">
        <f>IF(((TODAY()-Tabla2[[#This Row],[FECHA NACIMIENTO]])/365)&lt;18,"Corregir", IF(((TODAY()-Tabla2[[#This Row],[FECHA NACIMIENTO]])/365)&gt;80, "Corregir",ROUNDDOWN(((TODAY()-Tabla2[[#This Row],[FECHA NACIMIENTO]])/365),0)))</f>
        <v>36</v>
      </c>
      <c r="V17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62" s="44" t="str">
        <f>+IF(Tabla2[[#This Row],[Edad]]="Corregir","Corregir","Ok")</f>
        <v>Ok</v>
      </c>
      <c r="X1762" s="42" t="str">
        <f>+IFERROR(VLOOKUP(Tabla2[[#This Row],[DISTRITO SEGÚN DNI]],Hoja1!$A$2:$B$32,2,FALSE),"No")</f>
        <v>No</v>
      </c>
      <c r="Y1762" s="42" t="str">
        <f>IF(OR(LOWER(Tabla2[[#This Row],[GENERO]])="masculino", LOWER(Tabla2[[#This Row],[GENERO]])="femenino"),"OK","Corregir")</f>
        <v>OK</v>
      </c>
      <c r="Z1762" s="42" t="str">
        <f>+IF(Tabla2[[#This Row],[Nro. DNI / CE]]="","Corregir",IF(LEN(Tabla2[[#This Row],[Nro. DNI / CE]])&gt;=8,"OK","Corregir"))</f>
        <v>OK</v>
      </c>
      <c r="AA1762" s="42">
        <f>COUNTIF(Tabla2[APELLIDOS Y NOMBRES],Tabla2[[#This Row],[APELLIDOS Y NOMBRES]])</f>
        <v>1</v>
      </c>
      <c r="AB1762" s="42">
        <f>IF(Tabla2[[#This Row],[Trabajador]]&gt;1,1/Tabla2[[#This Row],[Trabajador]],Tabla2[[#This Row],[Trabajador]])</f>
        <v>1</v>
      </c>
      <c r="AC1762" t="str">
        <f>+IFERROR(IF(Tabla2[[#This Row],[FECHA CESE/BAJA]]="","No Aplica",IF(AND(MONTH(Tabla2[[#This Row],[FECHA CESE/BAJA]])=MONTH(TODAY()-30),YEAR(Tabla2[[#This Row],[FECHA CESE/BAJA]])=YEAR(TODAY())),MONTH(TODAY()-30)&amp;"-"&amp;YEAR(TODAY()),"Borrar")),"No aplica")</f>
        <v>No Aplica</v>
      </c>
      <c r="AD1762" t="str">
        <f>+IFERROR(IF(Tabla2[[#This Row],[FECHA INICIO DE LABORES EN OBRA]]="","No Aplica",IF(AND(MONTH(Tabla2[[#This Row],[FECHA INICIO DE LABORES EN OBRA]])=MONTH(TODAY()-30),YEAR(Tabla2[[#This Row],[FECHA INICIO DE LABORES EN OBRA]])=YEAR(TODAY())),MONTH(TODAY()-30)&amp;"-"&amp;YEAR(TODAY()),"No Aplica")),"No Aplica")</f>
        <v>8-2023</v>
      </c>
    </row>
    <row r="1763" spans="1:30" x14ac:dyDescent="0.25">
      <c r="A1763" s="13">
        <v>20609046105</v>
      </c>
      <c r="B1763" s="15" t="s">
        <v>6855</v>
      </c>
      <c r="C1763" s="15" t="s">
        <v>6820</v>
      </c>
      <c r="D1763" s="15" t="s">
        <v>7255</v>
      </c>
      <c r="E1763" s="15" t="s">
        <v>7256</v>
      </c>
      <c r="F1763" s="39">
        <v>33726</v>
      </c>
      <c r="G1763" s="15">
        <v>2</v>
      </c>
      <c r="H1763" s="15" t="s">
        <v>7257</v>
      </c>
      <c r="I1763" s="15" t="s">
        <v>6823</v>
      </c>
      <c r="J1763" s="15" t="s">
        <v>7258</v>
      </c>
      <c r="K1763" s="15" t="s">
        <v>4489</v>
      </c>
      <c r="L1763" s="40" t="s">
        <v>6</v>
      </c>
      <c r="M1763" s="39"/>
      <c r="N1763" s="41" t="s">
        <v>2098</v>
      </c>
      <c r="O1763" s="39">
        <v>45068</v>
      </c>
      <c r="P1763" s="40">
        <v>1</v>
      </c>
      <c r="Q1763" s="40">
        <v>4</v>
      </c>
      <c r="R1763" s="40" t="str">
        <f>IFERROR(VLOOKUP(Tabla2[[#This Row],[CONTRATISTA PRNCIPAL]],Hoja1!$L$5:$M$9,2,FALSE),"CJV")</f>
        <v>CJV</v>
      </c>
      <c r="S1763" s="40" t="str">
        <f>IF(Tabla2[[#This Row],[EMPRESA]]=Tabla2[[#This Row],[CONTRATISTA PRNCIPAL]],"Principal","Secundaria")</f>
        <v>Secundaria</v>
      </c>
      <c r="T1763" s="42">
        <f>IFERROR(1/COUNTIF(Tabla2[CONTRATISTA PRNCIPAL],Tabla2[[#This Row],[CONTRATISTA PRNCIPAL]]),0)</f>
        <v>0.00641025641025641</v>
      </c>
      <c r="U1763" s="43">
        <f>IF(((TODAY()-Tabla2[[#This Row],[FECHA NACIMIENTO]])/365)&lt;18,"Corregir", IF(((TODAY()-Tabla2[[#This Row],[FECHA NACIMIENTO]])/365)&gt;80, "Corregir",ROUNDDOWN(((TODAY()-Tabla2[[#This Row],[FECHA NACIMIENTO]])/365),0)))</f>
        <v>31</v>
      </c>
      <c r="V17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63" s="44" t="str">
        <f>+IF(Tabla2[[#This Row],[Edad]]="Corregir","Corregir","Ok")</f>
        <v>Ok</v>
      </c>
      <c r="X1763" s="42" t="str">
        <f>+IFERROR(VLOOKUP(Tabla2[[#This Row],[DISTRITO SEGÚN DNI]],Hoja1!$A$2:$B$32,2,FALSE),"No")</f>
        <v>No</v>
      </c>
      <c r="Y1763" s="42" t="str">
        <f>IF(OR(LOWER(Tabla2[[#This Row],[GENERO]])="masculino", LOWER(Tabla2[[#This Row],[GENERO]])="femenino"),"OK","Corregir")</f>
        <v>OK</v>
      </c>
      <c r="Z1763" s="42" t="str">
        <f>+IF(Tabla2[[#This Row],[Nro. DNI / CE]]="","Corregir",IF(LEN(Tabla2[[#This Row],[Nro. DNI / CE]])&gt;=8,"OK","Corregir"))</f>
        <v>OK</v>
      </c>
      <c r="AA1763" s="42">
        <f>COUNTIF(Tabla2[APELLIDOS Y NOMBRES],Tabla2[[#This Row],[APELLIDOS Y NOMBRES]])</f>
        <v>1</v>
      </c>
      <c r="AB1763" s="42">
        <f>IF(Tabla2[[#This Row],[Trabajador]]&gt;1,1/Tabla2[[#This Row],[Trabajador]],Tabla2[[#This Row],[Trabajador]])</f>
        <v>1</v>
      </c>
      <c r="AC1763" t="str">
        <f>+IFERROR(IF(Tabla2[[#This Row],[FECHA CESE/BAJA]]="","No Aplica",IF(AND(MONTH(Tabla2[[#This Row],[FECHA CESE/BAJA]])=MONTH(TODAY()-30),YEAR(Tabla2[[#This Row],[FECHA CESE/BAJA]])=YEAR(TODAY())),MONTH(TODAY()-30)&amp;"-"&amp;YEAR(TODAY()),"Borrar")),"No aplica")</f>
        <v>No Aplica</v>
      </c>
      <c r="AD1763" t="str">
        <f>+IFERROR(IF(Tabla2[[#This Row],[FECHA INICIO DE LABORES EN OBRA]]="","No Aplica",IF(AND(MONTH(Tabla2[[#This Row],[FECHA INICIO DE LABORES EN OBRA]])=MONTH(TODAY()-30),YEAR(Tabla2[[#This Row],[FECHA INICIO DE LABORES EN OBRA]])=YEAR(TODAY())),MONTH(TODAY()-30)&amp;"-"&amp;YEAR(TODAY()),"No Aplica")),"No Aplica")</f>
        <v>No Aplica</v>
      </c>
    </row>
    <row r="1764" spans="1:30" x14ac:dyDescent="0.25">
      <c r="A1764" s="13">
        <v>20609046105</v>
      </c>
      <c r="B1764" s="15" t="s">
        <v>6855</v>
      </c>
      <c r="C1764" s="15" t="s">
        <v>6820</v>
      </c>
      <c r="D1764" s="15" t="s">
        <v>7259</v>
      </c>
      <c r="E1764" s="15" t="s">
        <v>7260</v>
      </c>
      <c r="F1764" s="39">
        <v>34747</v>
      </c>
      <c r="G1764" s="15">
        <v>2</v>
      </c>
      <c r="H1764" s="15" t="s">
        <v>3879</v>
      </c>
      <c r="I1764" s="15" t="s">
        <v>6823</v>
      </c>
      <c r="J1764" s="15" t="s">
        <v>7261</v>
      </c>
      <c r="K1764" s="15" t="s">
        <v>4489</v>
      </c>
      <c r="L1764" s="40" t="s">
        <v>6</v>
      </c>
      <c r="M1764" s="39"/>
      <c r="N1764" s="41" t="s">
        <v>2098</v>
      </c>
      <c r="O1764" s="39">
        <v>44937</v>
      </c>
      <c r="P1764" s="40">
        <v>1</v>
      </c>
      <c r="Q1764" s="40">
        <v>4</v>
      </c>
      <c r="R1764" s="40" t="str">
        <f>IFERROR(VLOOKUP(Tabla2[[#This Row],[CONTRATISTA PRNCIPAL]],Hoja1!$L$5:$M$9,2,FALSE),"CJV")</f>
        <v>CJV</v>
      </c>
      <c r="S1764" s="40" t="str">
        <f>IF(Tabla2[[#This Row],[EMPRESA]]=Tabla2[[#This Row],[CONTRATISTA PRNCIPAL]],"Principal","Secundaria")</f>
        <v>Secundaria</v>
      </c>
      <c r="T1764" s="42">
        <f>IFERROR(1/COUNTIF(Tabla2[CONTRATISTA PRNCIPAL],Tabla2[[#This Row],[CONTRATISTA PRNCIPAL]]),0)</f>
        <v>0.00641025641025641</v>
      </c>
      <c r="U1764" s="43">
        <f>IF(((TODAY()-Tabla2[[#This Row],[FECHA NACIMIENTO]])/365)&lt;18,"Corregir", IF(((TODAY()-Tabla2[[#This Row],[FECHA NACIMIENTO]])/365)&gt;80, "Corregir",ROUNDDOWN(((TODAY()-Tabla2[[#This Row],[FECHA NACIMIENTO]])/365),0)))</f>
        <v>28</v>
      </c>
      <c r="V17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64" s="44" t="str">
        <f>+IF(Tabla2[[#This Row],[Edad]]="Corregir","Corregir","Ok")</f>
        <v>Ok</v>
      </c>
      <c r="X1764" s="42" t="str">
        <f>+IFERROR(VLOOKUP(Tabla2[[#This Row],[DISTRITO SEGÚN DNI]],Hoja1!$A$2:$B$32,2,FALSE),"No")</f>
        <v>No</v>
      </c>
      <c r="Y1764" s="42" t="str">
        <f>IF(OR(LOWER(Tabla2[[#This Row],[GENERO]])="masculino", LOWER(Tabla2[[#This Row],[GENERO]])="femenino"),"OK","Corregir")</f>
        <v>OK</v>
      </c>
      <c r="Z1764" s="42" t="str">
        <f>+IF(Tabla2[[#This Row],[Nro. DNI / CE]]="","Corregir",IF(LEN(Tabla2[[#This Row],[Nro. DNI / CE]])&gt;=8,"OK","Corregir"))</f>
        <v>OK</v>
      </c>
      <c r="AA1764" s="42">
        <f>COUNTIF(Tabla2[APELLIDOS Y NOMBRES],Tabla2[[#This Row],[APELLIDOS Y NOMBRES]])</f>
        <v>1</v>
      </c>
      <c r="AB1764" s="42">
        <f>IF(Tabla2[[#This Row],[Trabajador]]&gt;1,1/Tabla2[[#This Row],[Trabajador]],Tabla2[[#This Row],[Trabajador]])</f>
        <v>1</v>
      </c>
      <c r="AC1764" t="str">
        <f>+IFERROR(IF(Tabla2[[#This Row],[FECHA CESE/BAJA]]="","No Aplica",IF(AND(MONTH(Tabla2[[#This Row],[FECHA CESE/BAJA]])=MONTH(TODAY()-30),YEAR(Tabla2[[#This Row],[FECHA CESE/BAJA]])=YEAR(TODAY())),MONTH(TODAY()-30)&amp;"-"&amp;YEAR(TODAY()),"Borrar")),"No aplica")</f>
        <v>No Aplica</v>
      </c>
      <c r="AD1764" t="str">
        <f>+IFERROR(IF(Tabla2[[#This Row],[FECHA INICIO DE LABORES EN OBRA]]="","No Aplica",IF(AND(MONTH(Tabla2[[#This Row],[FECHA INICIO DE LABORES EN OBRA]])=MONTH(TODAY()-30),YEAR(Tabla2[[#This Row],[FECHA INICIO DE LABORES EN OBRA]])=YEAR(TODAY())),MONTH(TODAY()-30)&amp;"-"&amp;YEAR(TODAY()),"No Aplica")),"No Aplica")</f>
        <v>No Aplica</v>
      </c>
    </row>
    <row r="1765" spans="1:30" x14ac:dyDescent="0.25">
      <c r="A1765" s="13" t="s">
        <v>6819</v>
      </c>
      <c r="B1765" s="15" t="s">
        <v>6855</v>
      </c>
      <c r="C1765" s="15" t="s">
        <v>6820</v>
      </c>
      <c r="D1765" s="15" t="s">
        <v>1830</v>
      </c>
      <c r="E1765" s="15" t="s">
        <v>1831</v>
      </c>
      <c r="F1765" s="39">
        <v>32444</v>
      </c>
      <c r="G1765" s="15">
        <v>2</v>
      </c>
      <c r="H1765" s="15" t="s">
        <v>2317</v>
      </c>
      <c r="I1765" s="15" t="s">
        <v>6823</v>
      </c>
      <c r="J1765" s="15" t="s">
        <v>7262</v>
      </c>
      <c r="K1765" s="15" t="s">
        <v>34</v>
      </c>
      <c r="L1765" s="40" t="s">
        <v>6</v>
      </c>
      <c r="M1765" s="39"/>
      <c r="N1765" s="41" t="s">
        <v>2098</v>
      </c>
      <c r="O1765" s="39">
        <v>45162</v>
      </c>
      <c r="P1765" s="40">
        <v>1</v>
      </c>
      <c r="Q1765" s="40">
        <v>4</v>
      </c>
      <c r="R1765" s="40" t="str">
        <f>IFERROR(VLOOKUP(Tabla2[[#This Row],[CONTRATISTA PRNCIPAL]],Hoja1!$L$5:$M$9,2,FALSE),"CJV")</f>
        <v>CJV</v>
      </c>
      <c r="S1765" s="40" t="str">
        <f>IF(Tabla2[[#This Row],[EMPRESA]]=Tabla2[[#This Row],[CONTRATISTA PRNCIPAL]],"Principal","Secundaria")</f>
        <v>Secundaria</v>
      </c>
      <c r="T1765" s="42">
        <f>IFERROR(1/COUNTIF(Tabla2[CONTRATISTA PRNCIPAL],Tabla2[[#This Row],[CONTRATISTA PRNCIPAL]]),0)</f>
        <v>0.00641025641025641</v>
      </c>
      <c r="U1765" s="43">
        <f>IF(((TODAY()-Tabla2[[#This Row],[FECHA NACIMIENTO]])/365)&lt;18,"Corregir", IF(((TODAY()-Tabla2[[#This Row],[FECHA NACIMIENTO]])/365)&gt;80, "Corregir",ROUNDDOWN(((TODAY()-Tabla2[[#This Row],[FECHA NACIMIENTO]])/365),0)))</f>
        <v>34</v>
      </c>
      <c r="V17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65" s="44" t="str">
        <f>+IF(Tabla2[[#This Row],[Edad]]="Corregir","Corregir","Ok")</f>
        <v>Ok</v>
      </c>
      <c r="X1765" s="42" t="str">
        <f>+IFERROR(VLOOKUP(Tabla2[[#This Row],[DISTRITO SEGÚN DNI]],Hoja1!$A$2:$B$32,2,FALSE),"No")</f>
        <v>SANTA ANITA</v>
      </c>
      <c r="Y1765" s="42" t="str">
        <f>IF(OR(LOWER(Tabla2[[#This Row],[GENERO]])="masculino", LOWER(Tabla2[[#This Row],[GENERO]])="femenino"),"OK","Corregir")</f>
        <v>OK</v>
      </c>
      <c r="Z1765" s="42" t="str">
        <f>+IF(Tabla2[[#This Row],[Nro. DNI / CE]]="","Corregir",IF(LEN(Tabla2[[#This Row],[Nro. DNI / CE]])&gt;=8,"OK","Corregir"))</f>
        <v>OK</v>
      </c>
      <c r="AA1765" s="42">
        <f>COUNTIF(Tabla2[APELLIDOS Y NOMBRES],Tabla2[[#This Row],[APELLIDOS Y NOMBRES]])</f>
        <v>1</v>
      </c>
      <c r="AB1765" s="42">
        <f>IF(Tabla2[[#This Row],[Trabajador]]&gt;1,1/Tabla2[[#This Row],[Trabajador]],Tabla2[[#This Row],[Trabajador]])</f>
        <v>1</v>
      </c>
      <c r="AC1765" t="str">
        <f>+IFERROR(IF(Tabla2[[#This Row],[FECHA CESE/BAJA]]="","No Aplica",IF(AND(MONTH(Tabla2[[#This Row],[FECHA CESE/BAJA]])=MONTH(TODAY()-30),YEAR(Tabla2[[#This Row],[FECHA CESE/BAJA]])=YEAR(TODAY())),MONTH(TODAY()-30)&amp;"-"&amp;YEAR(TODAY()),"Borrar")),"No aplica")</f>
        <v>No Aplica</v>
      </c>
      <c r="AD1765" t="str">
        <f>+IFERROR(IF(Tabla2[[#This Row],[FECHA INICIO DE LABORES EN OBRA]]="","No Aplica",IF(AND(MONTH(Tabla2[[#This Row],[FECHA INICIO DE LABORES EN OBRA]])=MONTH(TODAY()-30),YEAR(Tabla2[[#This Row],[FECHA INICIO DE LABORES EN OBRA]])=YEAR(TODAY())),MONTH(TODAY()-30)&amp;"-"&amp;YEAR(TODAY()),"No Aplica")),"No Aplica")</f>
        <v>8-2023</v>
      </c>
    </row>
    <row r="1766" spans="1:30" x14ac:dyDescent="0.25">
      <c r="A1766" s="13">
        <v>20609046105</v>
      </c>
      <c r="B1766" s="15" t="s">
        <v>6855</v>
      </c>
      <c r="C1766" s="15" t="s">
        <v>6820</v>
      </c>
      <c r="D1766" s="15" t="s">
        <v>7263</v>
      </c>
      <c r="E1766" s="15" t="s">
        <v>7264</v>
      </c>
      <c r="F1766" s="39">
        <v>34341</v>
      </c>
      <c r="G1766" s="15">
        <v>1</v>
      </c>
      <c r="H1766" s="15" t="s">
        <v>5637</v>
      </c>
      <c r="I1766" s="15" t="s">
        <v>6823</v>
      </c>
      <c r="J1766" s="15" t="s">
        <v>7265</v>
      </c>
      <c r="K1766" s="15" t="s">
        <v>6217</v>
      </c>
      <c r="L1766" s="40" t="s">
        <v>6</v>
      </c>
      <c r="M1766" s="39"/>
      <c r="N1766" s="41" t="s">
        <v>2098</v>
      </c>
      <c r="O1766" s="39">
        <v>45163</v>
      </c>
      <c r="P1766" s="40">
        <v>1</v>
      </c>
      <c r="Q1766" s="40">
        <v>2</v>
      </c>
      <c r="R1766" s="40" t="str">
        <f>IFERROR(VLOOKUP(Tabla2[[#This Row],[CONTRATISTA PRNCIPAL]],Hoja1!$L$5:$M$9,2,FALSE),"CJV")</f>
        <v>CJV</v>
      </c>
      <c r="S1766" s="40" t="str">
        <f>IF(Tabla2[[#This Row],[EMPRESA]]=Tabla2[[#This Row],[CONTRATISTA PRNCIPAL]],"Principal","Secundaria")</f>
        <v>Secundaria</v>
      </c>
      <c r="T1766" s="42">
        <f>IFERROR(1/COUNTIF(Tabla2[CONTRATISTA PRNCIPAL],Tabla2[[#This Row],[CONTRATISTA PRNCIPAL]]),0)</f>
        <v>0.00641025641025641</v>
      </c>
      <c r="U1766" s="43">
        <f>IF(((TODAY()-Tabla2[[#This Row],[FECHA NACIMIENTO]])/365)&lt;18,"Corregir", IF(((TODAY()-Tabla2[[#This Row],[FECHA NACIMIENTO]])/365)&gt;80, "Corregir",ROUNDDOWN(((TODAY()-Tabla2[[#This Row],[FECHA NACIMIENTO]])/365),0)))</f>
        <v>29</v>
      </c>
      <c r="V17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66" s="44" t="str">
        <f>+IF(Tabla2[[#This Row],[Edad]]="Corregir","Corregir","Ok")</f>
        <v>Ok</v>
      </c>
      <c r="X1766" s="42" t="str">
        <f>+IFERROR(VLOOKUP(Tabla2[[#This Row],[DISTRITO SEGÚN DNI]],Hoja1!$A$2:$B$32,2,FALSE),"No")</f>
        <v>No</v>
      </c>
      <c r="Y1766" s="42" t="str">
        <f>IF(OR(LOWER(Tabla2[[#This Row],[GENERO]])="masculino", LOWER(Tabla2[[#This Row],[GENERO]])="femenino"),"OK","Corregir")</f>
        <v>OK</v>
      </c>
      <c r="Z1766" s="42" t="str">
        <f>+IF(Tabla2[[#This Row],[Nro. DNI / CE]]="","Corregir",IF(LEN(Tabla2[[#This Row],[Nro. DNI / CE]])&gt;=8,"OK","Corregir"))</f>
        <v>OK</v>
      </c>
      <c r="AA1766" s="42">
        <f>COUNTIF(Tabla2[APELLIDOS Y NOMBRES],Tabla2[[#This Row],[APELLIDOS Y NOMBRES]])</f>
        <v>1</v>
      </c>
      <c r="AB1766" s="42">
        <f>IF(Tabla2[[#This Row],[Trabajador]]&gt;1,1/Tabla2[[#This Row],[Trabajador]],Tabla2[[#This Row],[Trabajador]])</f>
        <v>1</v>
      </c>
      <c r="AC1766" t="str">
        <f>+IFERROR(IF(Tabla2[[#This Row],[FECHA CESE/BAJA]]="","No Aplica",IF(AND(MONTH(Tabla2[[#This Row],[FECHA CESE/BAJA]])=MONTH(TODAY()-30),YEAR(Tabla2[[#This Row],[FECHA CESE/BAJA]])=YEAR(TODAY())),MONTH(TODAY()-30)&amp;"-"&amp;YEAR(TODAY()),"Borrar")),"No aplica")</f>
        <v>No Aplica</v>
      </c>
      <c r="AD1766" t="str">
        <f>+IFERROR(IF(Tabla2[[#This Row],[FECHA INICIO DE LABORES EN OBRA]]="","No Aplica",IF(AND(MONTH(Tabla2[[#This Row],[FECHA INICIO DE LABORES EN OBRA]])=MONTH(TODAY()-30),YEAR(Tabla2[[#This Row],[FECHA INICIO DE LABORES EN OBRA]])=YEAR(TODAY())),MONTH(TODAY()-30)&amp;"-"&amp;YEAR(TODAY()),"No Aplica")),"No Aplica")</f>
        <v>8-2023</v>
      </c>
    </row>
    <row r="1767" spans="1:30" x14ac:dyDescent="0.25">
      <c r="A1767" s="13" t="s">
        <v>6819</v>
      </c>
      <c r="B1767" s="15" t="s">
        <v>6855</v>
      </c>
      <c r="C1767" s="15" t="s">
        <v>6820</v>
      </c>
      <c r="D1767" s="15" t="s">
        <v>7266</v>
      </c>
      <c r="E1767" s="15" t="s">
        <v>7267</v>
      </c>
      <c r="F1767" s="39">
        <v>36058</v>
      </c>
      <c r="G1767" s="15">
        <v>2</v>
      </c>
      <c r="H1767" s="15" t="s">
        <v>2317</v>
      </c>
      <c r="I1767" s="15" t="s">
        <v>6823</v>
      </c>
      <c r="J1767" s="15" t="s">
        <v>7268</v>
      </c>
      <c r="K1767" s="15" t="s">
        <v>4771</v>
      </c>
      <c r="L1767" s="40" t="s">
        <v>6</v>
      </c>
      <c r="M1767" s="39"/>
      <c r="N1767" s="41" t="s">
        <v>2098</v>
      </c>
      <c r="O1767" s="39">
        <v>45162</v>
      </c>
      <c r="P1767" s="40">
        <v>1</v>
      </c>
      <c r="Q1767" s="40">
        <v>4</v>
      </c>
      <c r="R1767" s="40" t="str">
        <f>IFERROR(VLOOKUP(Tabla2[[#This Row],[CONTRATISTA PRNCIPAL]],Hoja1!$L$5:$M$9,2,FALSE),"CJV")</f>
        <v>CJV</v>
      </c>
      <c r="S1767" s="40" t="str">
        <f>IF(Tabla2[[#This Row],[EMPRESA]]=Tabla2[[#This Row],[CONTRATISTA PRNCIPAL]],"Principal","Secundaria")</f>
        <v>Secundaria</v>
      </c>
      <c r="T1767" s="42">
        <f>IFERROR(1/COUNTIF(Tabla2[CONTRATISTA PRNCIPAL],Tabla2[[#This Row],[CONTRATISTA PRNCIPAL]]),0)</f>
        <v>0.00641025641025641</v>
      </c>
      <c r="U1767" s="43">
        <f>IF(((TODAY()-Tabla2[[#This Row],[FECHA NACIMIENTO]])/365)&lt;18,"Corregir", IF(((TODAY()-Tabla2[[#This Row],[FECHA NACIMIENTO]])/365)&gt;80, "Corregir",ROUNDDOWN(((TODAY()-Tabla2[[#This Row],[FECHA NACIMIENTO]])/365),0)))</f>
        <v>25</v>
      </c>
      <c r="V17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67" s="44" t="str">
        <f>+IF(Tabla2[[#This Row],[Edad]]="Corregir","Corregir","Ok")</f>
        <v>Ok</v>
      </c>
      <c r="X1767" s="42" t="str">
        <f>+IFERROR(VLOOKUP(Tabla2[[#This Row],[DISTRITO SEGÚN DNI]],Hoja1!$A$2:$B$32,2,FALSE),"No")</f>
        <v>No</v>
      </c>
      <c r="Y1767" s="42" t="str">
        <f>IF(OR(LOWER(Tabla2[[#This Row],[GENERO]])="masculino", LOWER(Tabla2[[#This Row],[GENERO]])="femenino"),"OK","Corregir")</f>
        <v>OK</v>
      </c>
      <c r="Z1767" s="42" t="str">
        <f>+IF(Tabla2[[#This Row],[Nro. DNI / CE]]="","Corregir",IF(LEN(Tabla2[[#This Row],[Nro. DNI / CE]])&gt;=8,"OK","Corregir"))</f>
        <v>OK</v>
      </c>
      <c r="AA1767" s="42">
        <f>COUNTIF(Tabla2[APELLIDOS Y NOMBRES],Tabla2[[#This Row],[APELLIDOS Y NOMBRES]])</f>
        <v>1</v>
      </c>
      <c r="AB1767" s="42">
        <f>IF(Tabla2[[#This Row],[Trabajador]]&gt;1,1/Tabla2[[#This Row],[Trabajador]],Tabla2[[#This Row],[Trabajador]])</f>
        <v>1</v>
      </c>
      <c r="AC1767" t="str">
        <f>+IFERROR(IF(Tabla2[[#This Row],[FECHA CESE/BAJA]]="","No Aplica",IF(AND(MONTH(Tabla2[[#This Row],[FECHA CESE/BAJA]])=MONTH(TODAY()-30),YEAR(Tabla2[[#This Row],[FECHA CESE/BAJA]])=YEAR(TODAY())),MONTH(TODAY()-30)&amp;"-"&amp;YEAR(TODAY()),"Borrar")),"No aplica")</f>
        <v>No Aplica</v>
      </c>
      <c r="AD1767" t="str">
        <f>+IFERROR(IF(Tabla2[[#This Row],[FECHA INICIO DE LABORES EN OBRA]]="","No Aplica",IF(AND(MONTH(Tabla2[[#This Row],[FECHA INICIO DE LABORES EN OBRA]])=MONTH(TODAY()-30),YEAR(Tabla2[[#This Row],[FECHA INICIO DE LABORES EN OBRA]])=YEAR(TODAY())),MONTH(TODAY()-30)&amp;"-"&amp;YEAR(TODAY()),"No Aplica")),"No Aplica")</f>
        <v>8-2023</v>
      </c>
    </row>
    <row r="1768" spans="1:30" x14ac:dyDescent="0.25">
      <c r="A1768" s="13" t="s">
        <v>6819</v>
      </c>
      <c r="B1768" s="15" t="s">
        <v>6855</v>
      </c>
      <c r="C1768" s="15" t="s">
        <v>6820</v>
      </c>
      <c r="D1768" s="15" t="s">
        <v>7269</v>
      </c>
      <c r="E1768" s="15" t="s">
        <v>7270</v>
      </c>
      <c r="F1768" s="39">
        <v>34452</v>
      </c>
      <c r="G1768" s="15">
        <v>2</v>
      </c>
      <c r="H1768" s="15" t="s">
        <v>2317</v>
      </c>
      <c r="I1768" s="15" t="s">
        <v>6823</v>
      </c>
      <c r="J1768" s="15" t="s">
        <v>7271</v>
      </c>
      <c r="K1768" s="15" t="s">
        <v>2237</v>
      </c>
      <c r="L1768" s="40" t="s">
        <v>6</v>
      </c>
      <c r="M1768" s="39"/>
      <c r="N1768" s="41" t="s">
        <v>2098</v>
      </c>
      <c r="O1768" s="39">
        <v>45126</v>
      </c>
      <c r="P1768" s="40">
        <v>1</v>
      </c>
      <c r="Q1768" s="40">
        <v>4</v>
      </c>
      <c r="R1768" s="40" t="str">
        <f>IFERROR(VLOOKUP(Tabla2[[#This Row],[CONTRATISTA PRNCIPAL]],Hoja1!$L$5:$M$9,2,FALSE),"CJV")</f>
        <v>CJV</v>
      </c>
      <c r="S1768" s="40" t="str">
        <f>IF(Tabla2[[#This Row],[EMPRESA]]=Tabla2[[#This Row],[CONTRATISTA PRNCIPAL]],"Principal","Secundaria")</f>
        <v>Secundaria</v>
      </c>
      <c r="T1768" s="42">
        <f>IFERROR(1/COUNTIF(Tabla2[CONTRATISTA PRNCIPAL],Tabla2[[#This Row],[CONTRATISTA PRNCIPAL]]),0)</f>
        <v>0.00641025641025641</v>
      </c>
      <c r="U1768" s="43">
        <f>IF(((TODAY()-Tabla2[[#This Row],[FECHA NACIMIENTO]])/365)&lt;18,"Corregir", IF(((TODAY()-Tabla2[[#This Row],[FECHA NACIMIENTO]])/365)&gt;80, "Corregir",ROUNDDOWN(((TODAY()-Tabla2[[#This Row],[FECHA NACIMIENTO]])/365),0)))</f>
        <v>29</v>
      </c>
      <c r="V17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68" s="44" t="str">
        <f>+IF(Tabla2[[#This Row],[Edad]]="Corregir","Corregir","Ok")</f>
        <v>Ok</v>
      </c>
      <c r="X1768" s="42" t="str">
        <f>+IFERROR(VLOOKUP(Tabla2[[#This Row],[DISTRITO SEGÚN DNI]],Hoja1!$A$2:$B$32,2,FALSE),"No")</f>
        <v>No</v>
      </c>
      <c r="Y1768" s="42" t="str">
        <f>IF(OR(LOWER(Tabla2[[#This Row],[GENERO]])="masculino", LOWER(Tabla2[[#This Row],[GENERO]])="femenino"),"OK","Corregir")</f>
        <v>OK</v>
      </c>
      <c r="Z1768" s="42" t="str">
        <f>+IF(Tabla2[[#This Row],[Nro. DNI / CE]]="","Corregir",IF(LEN(Tabla2[[#This Row],[Nro. DNI / CE]])&gt;=8,"OK","Corregir"))</f>
        <v>OK</v>
      </c>
      <c r="AA1768" s="42">
        <f>COUNTIF(Tabla2[APELLIDOS Y NOMBRES],Tabla2[[#This Row],[APELLIDOS Y NOMBRES]])</f>
        <v>1</v>
      </c>
      <c r="AB1768" s="42">
        <f>IF(Tabla2[[#This Row],[Trabajador]]&gt;1,1/Tabla2[[#This Row],[Trabajador]],Tabla2[[#This Row],[Trabajador]])</f>
        <v>1</v>
      </c>
      <c r="AC1768" t="str">
        <f>+IFERROR(IF(Tabla2[[#This Row],[FECHA CESE/BAJA]]="","No Aplica",IF(AND(MONTH(Tabla2[[#This Row],[FECHA CESE/BAJA]])=MONTH(TODAY()-30),YEAR(Tabla2[[#This Row],[FECHA CESE/BAJA]])=YEAR(TODAY())),MONTH(TODAY()-30)&amp;"-"&amp;YEAR(TODAY()),"Borrar")),"No aplica")</f>
        <v>No Aplica</v>
      </c>
      <c r="AD1768" t="str">
        <f>+IFERROR(IF(Tabla2[[#This Row],[FECHA INICIO DE LABORES EN OBRA]]="","No Aplica",IF(AND(MONTH(Tabla2[[#This Row],[FECHA INICIO DE LABORES EN OBRA]])=MONTH(TODAY()-30),YEAR(Tabla2[[#This Row],[FECHA INICIO DE LABORES EN OBRA]])=YEAR(TODAY())),MONTH(TODAY()-30)&amp;"-"&amp;YEAR(TODAY()),"No Aplica")),"No Aplica")</f>
        <v>No Aplica</v>
      </c>
    </row>
    <row r="1769" spans="1:30" x14ac:dyDescent="0.25">
      <c r="A1769" s="13" t="s">
        <v>6819</v>
      </c>
      <c r="B1769" s="15" t="s">
        <v>6855</v>
      </c>
      <c r="C1769" s="15" t="s">
        <v>6820</v>
      </c>
      <c r="D1769" s="15" t="s">
        <v>1832</v>
      </c>
      <c r="E1769" s="15" t="s">
        <v>1833</v>
      </c>
      <c r="F1769" s="39">
        <v>29520</v>
      </c>
      <c r="G1769" s="15">
        <v>2</v>
      </c>
      <c r="H1769" s="15" t="s">
        <v>2317</v>
      </c>
      <c r="I1769" s="15" t="s">
        <v>6823</v>
      </c>
      <c r="J1769" s="15" t="s">
        <v>7272</v>
      </c>
      <c r="K1769" s="15" t="s">
        <v>3223</v>
      </c>
      <c r="L1769" s="40" t="s">
        <v>6</v>
      </c>
      <c r="M1769" s="39"/>
      <c r="N1769" s="41" t="s">
        <v>2098</v>
      </c>
      <c r="O1769" s="39">
        <v>45162</v>
      </c>
      <c r="P1769" s="40">
        <v>1</v>
      </c>
      <c r="Q1769" s="40">
        <v>4</v>
      </c>
      <c r="R1769" s="40" t="str">
        <f>IFERROR(VLOOKUP(Tabla2[[#This Row],[CONTRATISTA PRNCIPAL]],Hoja1!$L$5:$M$9,2,FALSE),"CJV")</f>
        <v>CJV</v>
      </c>
      <c r="S1769" s="40" t="str">
        <f>IF(Tabla2[[#This Row],[EMPRESA]]=Tabla2[[#This Row],[CONTRATISTA PRNCIPAL]],"Principal","Secundaria")</f>
        <v>Secundaria</v>
      </c>
      <c r="T1769" s="42">
        <f>IFERROR(1/COUNTIF(Tabla2[CONTRATISTA PRNCIPAL],Tabla2[[#This Row],[CONTRATISTA PRNCIPAL]]),0)</f>
        <v>0.00641025641025641</v>
      </c>
      <c r="U1769" s="43">
        <f>IF(((TODAY()-Tabla2[[#This Row],[FECHA NACIMIENTO]])/365)&lt;18,"Corregir", IF(((TODAY()-Tabla2[[#This Row],[FECHA NACIMIENTO]])/365)&gt;80, "Corregir",ROUNDDOWN(((TODAY()-Tabla2[[#This Row],[FECHA NACIMIENTO]])/365),0)))</f>
        <v>42</v>
      </c>
      <c r="V17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69" s="44" t="str">
        <f>+IF(Tabla2[[#This Row],[Edad]]="Corregir","Corregir","Ok")</f>
        <v>Ok</v>
      </c>
      <c r="X1769" s="42" t="str">
        <f>+IFERROR(VLOOKUP(Tabla2[[#This Row],[DISTRITO SEGÚN DNI]],Hoja1!$A$2:$B$32,2,FALSE),"No")</f>
        <v>CALLAO</v>
      </c>
      <c r="Y1769" s="42" t="str">
        <f>IF(OR(LOWER(Tabla2[[#This Row],[GENERO]])="masculino", LOWER(Tabla2[[#This Row],[GENERO]])="femenino"),"OK","Corregir")</f>
        <v>OK</v>
      </c>
      <c r="Z1769" s="42" t="str">
        <f>+IF(Tabla2[[#This Row],[Nro. DNI / CE]]="","Corregir",IF(LEN(Tabla2[[#This Row],[Nro. DNI / CE]])&gt;=8,"OK","Corregir"))</f>
        <v>OK</v>
      </c>
      <c r="AA1769" s="42">
        <f>COUNTIF(Tabla2[APELLIDOS Y NOMBRES],Tabla2[[#This Row],[APELLIDOS Y NOMBRES]])</f>
        <v>1</v>
      </c>
      <c r="AB1769" s="42">
        <f>IF(Tabla2[[#This Row],[Trabajador]]&gt;1,1/Tabla2[[#This Row],[Trabajador]],Tabla2[[#This Row],[Trabajador]])</f>
        <v>1</v>
      </c>
      <c r="AC1769" t="str">
        <f>+IFERROR(IF(Tabla2[[#This Row],[FECHA CESE/BAJA]]="","No Aplica",IF(AND(MONTH(Tabla2[[#This Row],[FECHA CESE/BAJA]])=MONTH(TODAY()-30),YEAR(Tabla2[[#This Row],[FECHA CESE/BAJA]])=YEAR(TODAY())),MONTH(TODAY()-30)&amp;"-"&amp;YEAR(TODAY()),"Borrar")),"No aplica")</f>
        <v>No Aplica</v>
      </c>
      <c r="AD1769" t="str">
        <f>+IFERROR(IF(Tabla2[[#This Row],[FECHA INICIO DE LABORES EN OBRA]]="","No Aplica",IF(AND(MONTH(Tabla2[[#This Row],[FECHA INICIO DE LABORES EN OBRA]])=MONTH(TODAY()-30),YEAR(Tabla2[[#This Row],[FECHA INICIO DE LABORES EN OBRA]])=YEAR(TODAY())),MONTH(TODAY()-30)&amp;"-"&amp;YEAR(TODAY()),"No Aplica")),"No Aplica")</f>
        <v>8-2023</v>
      </c>
    </row>
    <row r="1770" spans="1:30" x14ac:dyDescent="0.25">
      <c r="A1770" s="13">
        <v>20609046105</v>
      </c>
      <c r="B1770" s="15" t="s">
        <v>6855</v>
      </c>
      <c r="C1770" s="15" t="s">
        <v>6820</v>
      </c>
      <c r="D1770" s="15" t="s">
        <v>7273</v>
      </c>
      <c r="E1770" s="15" t="s">
        <v>7274</v>
      </c>
      <c r="F1770" s="39">
        <v>32864</v>
      </c>
      <c r="G1770" s="15">
        <v>2</v>
      </c>
      <c r="H1770" s="15" t="s">
        <v>2192</v>
      </c>
      <c r="I1770" s="15" t="s">
        <v>6823</v>
      </c>
      <c r="J1770" s="15" t="s">
        <v>7275</v>
      </c>
      <c r="K1770" s="15" t="s">
        <v>4688</v>
      </c>
      <c r="L1770" s="40" t="s">
        <v>6</v>
      </c>
      <c r="M1770" s="39"/>
      <c r="N1770" s="41" t="s">
        <v>2098</v>
      </c>
      <c r="O1770" s="39">
        <v>44960</v>
      </c>
      <c r="P1770" s="40">
        <v>1</v>
      </c>
      <c r="Q1770" s="40">
        <v>4</v>
      </c>
      <c r="R1770" s="40" t="str">
        <f>IFERROR(VLOOKUP(Tabla2[[#This Row],[CONTRATISTA PRNCIPAL]],Hoja1!$L$5:$M$9,2,FALSE),"CJV")</f>
        <v>CJV</v>
      </c>
      <c r="S1770" s="40" t="str">
        <f>IF(Tabla2[[#This Row],[EMPRESA]]=Tabla2[[#This Row],[CONTRATISTA PRNCIPAL]],"Principal","Secundaria")</f>
        <v>Secundaria</v>
      </c>
      <c r="T1770" s="42">
        <f>IFERROR(1/COUNTIF(Tabla2[CONTRATISTA PRNCIPAL],Tabla2[[#This Row],[CONTRATISTA PRNCIPAL]]),0)</f>
        <v>0.00641025641025641</v>
      </c>
      <c r="U1770" s="43">
        <f>IF(((TODAY()-Tabla2[[#This Row],[FECHA NACIMIENTO]])/365)&lt;18,"Corregir", IF(((TODAY()-Tabla2[[#This Row],[FECHA NACIMIENTO]])/365)&gt;80, "Corregir",ROUNDDOWN(((TODAY()-Tabla2[[#This Row],[FECHA NACIMIENTO]])/365),0)))</f>
        <v>33</v>
      </c>
      <c r="V17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70" s="44" t="str">
        <f>+IF(Tabla2[[#This Row],[Edad]]="Corregir","Corregir","Ok")</f>
        <v>Ok</v>
      </c>
      <c r="X1770" s="42" t="str">
        <f>+IFERROR(VLOOKUP(Tabla2[[#This Row],[DISTRITO SEGÚN DNI]],Hoja1!$A$2:$B$32,2,FALSE),"No")</f>
        <v>No</v>
      </c>
      <c r="Y1770" s="42" t="str">
        <f>IF(OR(LOWER(Tabla2[[#This Row],[GENERO]])="masculino", LOWER(Tabla2[[#This Row],[GENERO]])="femenino"),"OK","Corregir")</f>
        <v>OK</v>
      </c>
      <c r="Z1770" s="42" t="str">
        <f>+IF(Tabla2[[#This Row],[Nro. DNI / CE]]="","Corregir",IF(LEN(Tabla2[[#This Row],[Nro. DNI / CE]])&gt;=8,"OK","Corregir"))</f>
        <v>OK</v>
      </c>
      <c r="AA1770" s="42">
        <f>COUNTIF(Tabla2[APELLIDOS Y NOMBRES],Tabla2[[#This Row],[APELLIDOS Y NOMBRES]])</f>
        <v>1</v>
      </c>
      <c r="AB1770" s="42">
        <f>IF(Tabla2[[#This Row],[Trabajador]]&gt;1,1/Tabla2[[#This Row],[Trabajador]],Tabla2[[#This Row],[Trabajador]])</f>
        <v>1</v>
      </c>
      <c r="AC1770" t="str">
        <f>+IFERROR(IF(Tabla2[[#This Row],[FECHA CESE/BAJA]]="","No Aplica",IF(AND(MONTH(Tabla2[[#This Row],[FECHA CESE/BAJA]])=MONTH(TODAY()-30),YEAR(Tabla2[[#This Row],[FECHA CESE/BAJA]])=YEAR(TODAY())),MONTH(TODAY()-30)&amp;"-"&amp;YEAR(TODAY()),"Borrar")),"No aplica")</f>
        <v>No Aplica</v>
      </c>
      <c r="AD1770" t="str">
        <f>+IFERROR(IF(Tabla2[[#This Row],[FECHA INICIO DE LABORES EN OBRA]]="","No Aplica",IF(AND(MONTH(Tabla2[[#This Row],[FECHA INICIO DE LABORES EN OBRA]])=MONTH(TODAY()-30),YEAR(Tabla2[[#This Row],[FECHA INICIO DE LABORES EN OBRA]])=YEAR(TODAY())),MONTH(TODAY()-30)&amp;"-"&amp;YEAR(TODAY()),"No Aplica")),"No Aplica")</f>
        <v>No Aplica</v>
      </c>
    </row>
    <row r="1771" spans="1:30" x14ac:dyDescent="0.25">
      <c r="A1771" s="13">
        <v>20609046105</v>
      </c>
      <c r="B1771" s="15" t="s">
        <v>6855</v>
      </c>
      <c r="C1771" s="15" t="s">
        <v>6820</v>
      </c>
      <c r="D1771" s="15" t="s">
        <v>7276</v>
      </c>
      <c r="E1771" s="15" t="s">
        <v>7277</v>
      </c>
      <c r="F1771" s="39">
        <v>33485</v>
      </c>
      <c r="G1771" s="15">
        <v>1</v>
      </c>
      <c r="H1771" s="15" t="s">
        <v>3675</v>
      </c>
      <c r="I1771" s="15" t="s">
        <v>6823</v>
      </c>
      <c r="J1771" s="15" t="s">
        <v>7278</v>
      </c>
      <c r="K1771" s="15" t="s">
        <v>7279</v>
      </c>
      <c r="L1771" s="40" t="s">
        <v>6</v>
      </c>
      <c r="M1771" s="39"/>
      <c r="N1771" s="41" t="s">
        <v>6598</v>
      </c>
      <c r="O1771" s="39">
        <v>44921</v>
      </c>
      <c r="P1771" s="40">
        <v>1</v>
      </c>
      <c r="Q1771" s="40">
        <v>2</v>
      </c>
      <c r="R1771" s="40" t="str">
        <f>IFERROR(VLOOKUP(Tabla2[[#This Row],[CONTRATISTA PRNCIPAL]],Hoja1!$L$5:$M$9,2,FALSE),"CJV")</f>
        <v>CJV</v>
      </c>
      <c r="S1771" s="40" t="str">
        <f>IF(Tabla2[[#This Row],[EMPRESA]]=Tabla2[[#This Row],[CONTRATISTA PRNCIPAL]],"Principal","Secundaria")</f>
        <v>Secundaria</v>
      </c>
      <c r="T1771" s="42">
        <f>IFERROR(1/COUNTIF(Tabla2[CONTRATISTA PRNCIPAL],Tabla2[[#This Row],[CONTRATISTA PRNCIPAL]]),0)</f>
        <v>0.00641025641025641</v>
      </c>
      <c r="U1771" s="43">
        <f>IF(((TODAY()-Tabla2[[#This Row],[FECHA NACIMIENTO]])/365)&lt;18,"Corregir", IF(((TODAY()-Tabla2[[#This Row],[FECHA NACIMIENTO]])/365)&gt;80, "Corregir",ROUNDDOWN(((TODAY()-Tabla2[[#This Row],[FECHA NACIMIENTO]])/365),0)))</f>
        <v>32</v>
      </c>
      <c r="V17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71" s="44" t="str">
        <f>+IF(Tabla2[[#This Row],[Edad]]="Corregir","Corregir","Ok")</f>
        <v>Ok</v>
      </c>
      <c r="X1771" s="42" t="str">
        <f>+IFERROR(VLOOKUP(Tabla2[[#This Row],[DISTRITO SEGÚN DNI]],Hoja1!$A$2:$B$32,2,FALSE),"No")</f>
        <v>No</v>
      </c>
      <c r="Y1771" s="42" t="str">
        <f>IF(OR(LOWER(Tabla2[[#This Row],[GENERO]])="masculino", LOWER(Tabla2[[#This Row],[GENERO]])="femenino"),"OK","Corregir")</f>
        <v>OK</v>
      </c>
      <c r="Z1771" s="42" t="str">
        <f>+IF(Tabla2[[#This Row],[Nro. DNI / CE]]="","Corregir",IF(LEN(Tabla2[[#This Row],[Nro. DNI / CE]])&gt;=8,"OK","Corregir"))</f>
        <v>OK</v>
      </c>
      <c r="AA1771" s="42">
        <f>COUNTIF(Tabla2[APELLIDOS Y NOMBRES],Tabla2[[#This Row],[APELLIDOS Y NOMBRES]])</f>
        <v>1</v>
      </c>
      <c r="AB1771" s="42">
        <f>IF(Tabla2[[#This Row],[Trabajador]]&gt;1,1/Tabla2[[#This Row],[Trabajador]],Tabla2[[#This Row],[Trabajador]])</f>
        <v>1</v>
      </c>
      <c r="AC1771" t="str">
        <f>+IFERROR(IF(Tabla2[[#This Row],[FECHA CESE/BAJA]]="","No Aplica",IF(AND(MONTH(Tabla2[[#This Row],[FECHA CESE/BAJA]])=MONTH(TODAY()-30),YEAR(Tabla2[[#This Row],[FECHA CESE/BAJA]])=YEAR(TODAY())),MONTH(TODAY()-30)&amp;"-"&amp;YEAR(TODAY()),"Borrar")),"No aplica")</f>
        <v>No Aplica</v>
      </c>
      <c r="AD1771" t="str">
        <f>+IFERROR(IF(Tabla2[[#This Row],[FECHA INICIO DE LABORES EN OBRA]]="","No Aplica",IF(AND(MONTH(Tabla2[[#This Row],[FECHA INICIO DE LABORES EN OBRA]])=MONTH(TODAY()-30),YEAR(Tabla2[[#This Row],[FECHA INICIO DE LABORES EN OBRA]])=YEAR(TODAY())),MONTH(TODAY()-30)&amp;"-"&amp;YEAR(TODAY()),"No Aplica")),"No Aplica")</f>
        <v>No Aplica</v>
      </c>
    </row>
    <row r="1772" spans="1:30" x14ac:dyDescent="0.25">
      <c r="A1772" s="13">
        <v>20609046105</v>
      </c>
      <c r="B1772" s="15" t="s">
        <v>6855</v>
      </c>
      <c r="C1772" s="15" t="s">
        <v>6820</v>
      </c>
      <c r="D1772" s="15" t="s">
        <v>7280</v>
      </c>
      <c r="E1772" s="15" t="s">
        <v>7281</v>
      </c>
      <c r="F1772" s="39">
        <v>35358</v>
      </c>
      <c r="G1772" s="15">
        <v>2</v>
      </c>
      <c r="H1772" s="15" t="s">
        <v>2192</v>
      </c>
      <c r="I1772" s="15" t="s">
        <v>6823</v>
      </c>
      <c r="J1772" s="15" t="s">
        <v>7282</v>
      </c>
      <c r="K1772" s="15" t="s">
        <v>2592</v>
      </c>
      <c r="L1772" s="40" t="s">
        <v>6</v>
      </c>
      <c r="M1772" s="39"/>
      <c r="N1772" s="41" t="s">
        <v>2098</v>
      </c>
      <c r="O1772" s="39">
        <v>44972</v>
      </c>
      <c r="P1772" s="40">
        <v>1</v>
      </c>
      <c r="Q1772" s="40">
        <v>4</v>
      </c>
      <c r="R1772" s="40" t="str">
        <f>IFERROR(VLOOKUP(Tabla2[[#This Row],[CONTRATISTA PRNCIPAL]],Hoja1!$L$5:$M$9,2,FALSE),"CJV")</f>
        <v>CJV</v>
      </c>
      <c r="S1772" s="40" t="str">
        <f>IF(Tabla2[[#This Row],[EMPRESA]]=Tabla2[[#This Row],[CONTRATISTA PRNCIPAL]],"Principal","Secundaria")</f>
        <v>Secundaria</v>
      </c>
      <c r="T1772" s="42">
        <f>IFERROR(1/COUNTIF(Tabla2[CONTRATISTA PRNCIPAL],Tabla2[[#This Row],[CONTRATISTA PRNCIPAL]]),0)</f>
        <v>0.00641025641025641</v>
      </c>
      <c r="U1772" s="43">
        <f>IF(((TODAY()-Tabla2[[#This Row],[FECHA NACIMIENTO]])/365)&lt;18,"Corregir", IF(((TODAY()-Tabla2[[#This Row],[FECHA NACIMIENTO]])/365)&gt;80, "Corregir",ROUNDDOWN(((TODAY()-Tabla2[[#This Row],[FECHA NACIMIENTO]])/365),0)))</f>
        <v>26</v>
      </c>
      <c r="V17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72" s="44" t="str">
        <f>+IF(Tabla2[[#This Row],[Edad]]="Corregir","Corregir","Ok")</f>
        <v>Ok</v>
      </c>
      <c r="X1772" s="42" t="str">
        <f>+IFERROR(VLOOKUP(Tabla2[[#This Row],[DISTRITO SEGÚN DNI]],Hoja1!$A$2:$B$32,2,FALSE),"No")</f>
        <v>No</v>
      </c>
      <c r="Y1772" s="42" t="str">
        <f>IF(OR(LOWER(Tabla2[[#This Row],[GENERO]])="masculino", LOWER(Tabla2[[#This Row],[GENERO]])="femenino"),"OK","Corregir")</f>
        <v>OK</v>
      </c>
      <c r="Z1772" s="42" t="str">
        <f>+IF(Tabla2[[#This Row],[Nro. DNI / CE]]="","Corregir",IF(LEN(Tabla2[[#This Row],[Nro. DNI / CE]])&gt;=8,"OK","Corregir"))</f>
        <v>OK</v>
      </c>
      <c r="AA1772" s="42">
        <f>COUNTIF(Tabla2[APELLIDOS Y NOMBRES],Tabla2[[#This Row],[APELLIDOS Y NOMBRES]])</f>
        <v>1</v>
      </c>
      <c r="AB1772" s="42">
        <f>IF(Tabla2[[#This Row],[Trabajador]]&gt;1,1/Tabla2[[#This Row],[Trabajador]],Tabla2[[#This Row],[Trabajador]])</f>
        <v>1</v>
      </c>
      <c r="AC1772" t="str">
        <f>+IFERROR(IF(Tabla2[[#This Row],[FECHA CESE/BAJA]]="","No Aplica",IF(AND(MONTH(Tabla2[[#This Row],[FECHA CESE/BAJA]])=MONTH(TODAY()-30),YEAR(Tabla2[[#This Row],[FECHA CESE/BAJA]])=YEAR(TODAY())),MONTH(TODAY()-30)&amp;"-"&amp;YEAR(TODAY()),"Borrar")),"No aplica")</f>
        <v>No Aplica</v>
      </c>
      <c r="AD1772" t="str">
        <f>+IFERROR(IF(Tabla2[[#This Row],[FECHA INICIO DE LABORES EN OBRA]]="","No Aplica",IF(AND(MONTH(Tabla2[[#This Row],[FECHA INICIO DE LABORES EN OBRA]])=MONTH(TODAY()-30),YEAR(Tabla2[[#This Row],[FECHA INICIO DE LABORES EN OBRA]])=YEAR(TODAY())),MONTH(TODAY()-30)&amp;"-"&amp;YEAR(TODAY()),"No Aplica")),"No Aplica")</f>
        <v>No Aplica</v>
      </c>
    </row>
    <row r="1773" spans="1:30" x14ac:dyDescent="0.25">
      <c r="A1773" s="13" t="s">
        <v>6819</v>
      </c>
      <c r="B1773" s="15" t="s">
        <v>6855</v>
      </c>
      <c r="C1773" s="15" t="s">
        <v>6820</v>
      </c>
      <c r="D1773" s="15" t="s">
        <v>7283</v>
      </c>
      <c r="E1773" s="15" t="s">
        <v>7284</v>
      </c>
      <c r="F1773" s="39">
        <v>33679</v>
      </c>
      <c r="G1773" s="15">
        <v>2</v>
      </c>
      <c r="H1773" s="15" t="s">
        <v>2317</v>
      </c>
      <c r="I1773" s="15" t="s">
        <v>6823</v>
      </c>
      <c r="J1773" s="15" t="s">
        <v>7285</v>
      </c>
      <c r="K1773" s="15" t="s">
        <v>4583</v>
      </c>
      <c r="L1773" s="40" t="s">
        <v>6</v>
      </c>
      <c r="M1773" s="39"/>
      <c r="N1773" s="41" t="s">
        <v>2098</v>
      </c>
      <c r="O1773" s="39">
        <v>45126</v>
      </c>
      <c r="P1773" s="40">
        <v>1</v>
      </c>
      <c r="Q1773" s="40">
        <v>4</v>
      </c>
      <c r="R1773" s="40" t="str">
        <f>IFERROR(VLOOKUP(Tabla2[[#This Row],[CONTRATISTA PRNCIPAL]],Hoja1!$L$5:$M$9,2,FALSE),"CJV")</f>
        <v>CJV</v>
      </c>
      <c r="S1773" s="40" t="str">
        <f>IF(Tabla2[[#This Row],[EMPRESA]]=Tabla2[[#This Row],[CONTRATISTA PRNCIPAL]],"Principal","Secundaria")</f>
        <v>Secundaria</v>
      </c>
      <c r="T1773" s="42">
        <f>IFERROR(1/COUNTIF(Tabla2[CONTRATISTA PRNCIPAL],Tabla2[[#This Row],[CONTRATISTA PRNCIPAL]]),0)</f>
        <v>0.00641025641025641</v>
      </c>
      <c r="U1773" s="43">
        <f>IF(((TODAY()-Tabla2[[#This Row],[FECHA NACIMIENTO]])/365)&lt;18,"Corregir", IF(((TODAY()-Tabla2[[#This Row],[FECHA NACIMIENTO]])/365)&gt;80, "Corregir",ROUNDDOWN(((TODAY()-Tabla2[[#This Row],[FECHA NACIMIENTO]])/365),0)))</f>
        <v>31</v>
      </c>
      <c r="V17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73" s="44" t="str">
        <f>+IF(Tabla2[[#This Row],[Edad]]="Corregir","Corregir","Ok")</f>
        <v>Ok</v>
      </c>
      <c r="X1773" s="42" t="str">
        <f>+IFERROR(VLOOKUP(Tabla2[[#This Row],[DISTRITO SEGÚN DNI]],Hoja1!$A$2:$B$32,2,FALSE),"No")</f>
        <v>No</v>
      </c>
      <c r="Y1773" s="42" t="str">
        <f>IF(OR(LOWER(Tabla2[[#This Row],[GENERO]])="masculino", LOWER(Tabla2[[#This Row],[GENERO]])="femenino"),"OK","Corregir")</f>
        <v>OK</v>
      </c>
      <c r="Z1773" s="42" t="str">
        <f>+IF(Tabla2[[#This Row],[Nro. DNI / CE]]="","Corregir",IF(LEN(Tabla2[[#This Row],[Nro. DNI / CE]])&gt;=8,"OK","Corregir"))</f>
        <v>OK</v>
      </c>
      <c r="AA1773" s="42">
        <f>COUNTIF(Tabla2[APELLIDOS Y NOMBRES],Tabla2[[#This Row],[APELLIDOS Y NOMBRES]])</f>
        <v>1</v>
      </c>
      <c r="AB1773" s="42">
        <f>IF(Tabla2[[#This Row],[Trabajador]]&gt;1,1/Tabla2[[#This Row],[Trabajador]],Tabla2[[#This Row],[Trabajador]])</f>
        <v>1</v>
      </c>
      <c r="AC1773" t="str">
        <f>+IFERROR(IF(Tabla2[[#This Row],[FECHA CESE/BAJA]]="","No Aplica",IF(AND(MONTH(Tabla2[[#This Row],[FECHA CESE/BAJA]])=MONTH(TODAY()-30),YEAR(Tabla2[[#This Row],[FECHA CESE/BAJA]])=YEAR(TODAY())),MONTH(TODAY()-30)&amp;"-"&amp;YEAR(TODAY()),"Borrar")),"No aplica")</f>
        <v>No Aplica</v>
      </c>
      <c r="AD1773" t="str">
        <f>+IFERROR(IF(Tabla2[[#This Row],[FECHA INICIO DE LABORES EN OBRA]]="","No Aplica",IF(AND(MONTH(Tabla2[[#This Row],[FECHA INICIO DE LABORES EN OBRA]])=MONTH(TODAY()-30),YEAR(Tabla2[[#This Row],[FECHA INICIO DE LABORES EN OBRA]])=YEAR(TODAY())),MONTH(TODAY()-30)&amp;"-"&amp;YEAR(TODAY()),"No Aplica")),"No Aplica")</f>
        <v>No Aplica</v>
      </c>
    </row>
    <row r="1774" spans="1:30" x14ac:dyDescent="0.25">
      <c r="A1774" s="13">
        <v>20609046105</v>
      </c>
      <c r="B1774" s="15" t="s">
        <v>6855</v>
      </c>
      <c r="C1774" s="15" t="s">
        <v>6820</v>
      </c>
      <c r="D1774" s="15" t="s">
        <v>641</v>
      </c>
      <c r="E1774" s="15" t="s">
        <v>642</v>
      </c>
      <c r="F1774" s="39">
        <v>31411</v>
      </c>
      <c r="G1774" s="15">
        <v>1</v>
      </c>
      <c r="H1774" s="15" t="s">
        <v>3123</v>
      </c>
      <c r="I1774" s="15" t="s">
        <v>6823</v>
      </c>
      <c r="J1774" s="15" t="s">
        <v>7286</v>
      </c>
      <c r="K1774" s="15" t="s">
        <v>32</v>
      </c>
      <c r="L1774" s="40" t="s">
        <v>6</v>
      </c>
      <c r="M1774" s="39"/>
      <c r="N1774" s="41" t="s">
        <v>2098</v>
      </c>
      <c r="O1774" s="39">
        <v>44923</v>
      </c>
      <c r="P1774" s="40">
        <v>1</v>
      </c>
      <c r="Q1774" s="40">
        <v>2</v>
      </c>
      <c r="R1774" s="40" t="str">
        <f>IFERROR(VLOOKUP(Tabla2[[#This Row],[CONTRATISTA PRNCIPAL]],Hoja1!$L$5:$M$9,2,FALSE),"CJV")</f>
        <v>CJV</v>
      </c>
      <c r="S1774" s="40" t="str">
        <f>IF(Tabla2[[#This Row],[EMPRESA]]=Tabla2[[#This Row],[CONTRATISTA PRNCIPAL]],"Principal","Secundaria")</f>
        <v>Secundaria</v>
      </c>
      <c r="T1774" s="42">
        <f>IFERROR(1/COUNTIF(Tabla2[CONTRATISTA PRNCIPAL],Tabla2[[#This Row],[CONTRATISTA PRNCIPAL]]),0)</f>
        <v>0.00641025641025641</v>
      </c>
      <c r="U1774" s="43">
        <f>IF(((TODAY()-Tabla2[[#This Row],[FECHA NACIMIENTO]])/365)&lt;18,"Corregir", IF(((TODAY()-Tabla2[[#This Row],[FECHA NACIMIENTO]])/365)&gt;80, "Corregir",ROUNDDOWN(((TODAY()-Tabla2[[#This Row],[FECHA NACIMIENTO]])/365),0)))</f>
        <v>37</v>
      </c>
      <c r="V17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74" s="44" t="str">
        <f>+IF(Tabla2[[#This Row],[Edad]]="Corregir","Corregir","Ok")</f>
        <v>Ok</v>
      </c>
      <c r="X1774" s="42" t="str">
        <f>+IFERROR(VLOOKUP(Tabla2[[#This Row],[DISTRITO SEGÚN DNI]],Hoja1!$A$2:$B$32,2,FALSE),"No")</f>
        <v>LA VICTORIA</v>
      </c>
      <c r="Y1774" s="42" t="str">
        <f>IF(OR(LOWER(Tabla2[[#This Row],[GENERO]])="masculino", LOWER(Tabla2[[#This Row],[GENERO]])="femenino"),"OK","Corregir")</f>
        <v>OK</v>
      </c>
      <c r="Z1774" s="42" t="str">
        <f>+IF(Tabla2[[#This Row],[Nro. DNI / CE]]="","Corregir",IF(LEN(Tabla2[[#This Row],[Nro. DNI / CE]])&gt;=8,"OK","Corregir"))</f>
        <v>OK</v>
      </c>
      <c r="AA1774" s="42">
        <f>COUNTIF(Tabla2[APELLIDOS Y NOMBRES],Tabla2[[#This Row],[APELLIDOS Y NOMBRES]])</f>
        <v>1</v>
      </c>
      <c r="AB1774" s="42">
        <f>IF(Tabla2[[#This Row],[Trabajador]]&gt;1,1/Tabla2[[#This Row],[Trabajador]],Tabla2[[#This Row],[Trabajador]])</f>
        <v>1</v>
      </c>
      <c r="AC1774" t="str">
        <f>+IFERROR(IF(Tabla2[[#This Row],[FECHA CESE/BAJA]]="","No Aplica",IF(AND(MONTH(Tabla2[[#This Row],[FECHA CESE/BAJA]])=MONTH(TODAY()-30),YEAR(Tabla2[[#This Row],[FECHA CESE/BAJA]])=YEAR(TODAY())),MONTH(TODAY()-30)&amp;"-"&amp;YEAR(TODAY()),"Borrar")),"No aplica")</f>
        <v>No Aplica</v>
      </c>
      <c r="AD1774" t="str">
        <f>+IFERROR(IF(Tabla2[[#This Row],[FECHA INICIO DE LABORES EN OBRA]]="","No Aplica",IF(AND(MONTH(Tabla2[[#This Row],[FECHA INICIO DE LABORES EN OBRA]])=MONTH(TODAY()-30),YEAR(Tabla2[[#This Row],[FECHA INICIO DE LABORES EN OBRA]])=YEAR(TODAY())),MONTH(TODAY()-30)&amp;"-"&amp;YEAR(TODAY()),"No Aplica")),"No Aplica")</f>
        <v>No Aplica</v>
      </c>
    </row>
    <row r="1775" spans="1:30" x14ac:dyDescent="0.25">
      <c r="A1775" s="13" t="s">
        <v>6819</v>
      </c>
      <c r="B1775" s="15" t="s">
        <v>6855</v>
      </c>
      <c r="C1775" s="15" t="s">
        <v>6820</v>
      </c>
      <c r="D1775" s="15" t="s">
        <v>1486</v>
      </c>
      <c r="E1775" s="15" t="s">
        <v>1487</v>
      </c>
      <c r="F1775" s="39">
        <v>28982</v>
      </c>
      <c r="G1775" s="15">
        <v>2</v>
      </c>
      <c r="H1775" s="15" t="s">
        <v>2317</v>
      </c>
      <c r="I1775" s="15" t="s">
        <v>6823</v>
      </c>
      <c r="J1775" s="15" t="s">
        <v>7287</v>
      </c>
      <c r="K1775" s="15" t="s">
        <v>3223</v>
      </c>
      <c r="L1775" s="40" t="s">
        <v>6</v>
      </c>
      <c r="M1775" s="39"/>
      <c r="N1775" s="41" t="s">
        <v>2098</v>
      </c>
      <c r="O1775" s="39">
        <v>45126</v>
      </c>
      <c r="P1775" s="40">
        <v>1</v>
      </c>
      <c r="Q1775" s="40">
        <v>4</v>
      </c>
      <c r="R1775" s="40" t="str">
        <f>IFERROR(VLOOKUP(Tabla2[[#This Row],[CONTRATISTA PRNCIPAL]],Hoja1!$L$5:$M$9,2,FALSE),"CJV")</f>
        <v>CJV</v>
      </c>
      <c r="S1775" s="40" t="str">
        <f>IF(Tabla2[[#This Row],[EMPRESA]]=Tabla2[[#This Row],[CONTRATISTA PRNCIPAL]],"Principal","Secundaria")</f>
        <v>Secundaria</v>
      </c>
      <c r="T1775" s="42">
        <f>IFERROR(1/COUNTIF(Tabla2[CONTRATISTA PRNCIPAL],Tabla2[[#This Row],[CONTRATISTA PRNCIPAL]]),0)</f>
        <v>0.00641025641025641</v>
      </c>
      <c r="U1775" s="43">
        <f>IF(((TODAY()-Tabla2[[#This Row],[FECHA NACIMIENTO]])/365)&lt;18,"Corregir", IF(((TODAY()-Tabla2[[#This Row],[FECHA NACIMIENTO]])/365)&gt;80, "Corregir",ROUNDDOWN(((TODAY()-Tabla2[[#This Row],[FECHA NACIMIENTO]])/365),0)))</f>
        <v>44</v>
      </c>
      <c r="V17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75" s="44" t="str">
        <f>+IF(Tabla2[[#This Row],[Edad]]="Corregir","Corregir","Ok")</f>
        <v>Ok</v>
      </c>
      <c r="X1775" s="42" t="str">
        <f>+IFERROR(VLOOKUP(Tabla2[[#This Row],[DISTRITO SEGÚN DNI]],Hoja1!$A$2:$B$32,2,FALSE),"No")</f>
        <v>CALLAO</v>
      </c>
      <c r="Y1775" s="42" t="str">
        <f>IF(OR(LOWER(Tabla2[[#This Row],[GENERO]])="masculino", LOWER(Tabla2[[#This Row],[GENERO]])="femenino"),"OK","Corregir")</f>
        <v>OK</v>
      </c>
      <c r="Z1775" s="42" t="str">
        <f>+IF(Tabla2[[#This Row],[Nro. DNI / CE]]="","Corregir",IF(LEN(Tabla2[[#This Row],[Nro. DNI / CE]])&gt;=8,"OK","Corregir"))</f>
        <v>OK</v>
      </c>
      <c r="AA1775" s="42">
        <f>COUNTIF(Tabla2[APELLIDOS Y NOMBRES],Tabla2[[#This Row],[APELLIDOS Y NOMBRES]])</f>
        <v>1</v>
      </c>
      <c r="AB1775" s="42">
        <f>IF(Tabla2[[#This Row],[Trabajador]]&gt;1,1/Tabla2[[#This Row],[Trabajador]],Tabla2[[#This Row],[Trabajador]])</f>
        <v>1</v>
      </c>
      <c r="AC1775" t="str">
        <f>+IFERROR(IF(Tabla2[[#This Row],[FECHA CESE/BAJA]]="","No Aplica",IF(AND(MONTH(Tabla2[[#This Row],[FECHA CESE/BAJA]])=MONTH(TODAY()-30),YEAR(Tabla2[[#This Row],[FECHA CESE/BAJA]])=YEAR(TODAY())),MONTH(TODAY()-30)&amp;"-"&amp;YEAR(TODAY()),"Borrar")),"No aplica")</f>
        <v>No Aplica</v>
      </c>
      <c r="AD1775" t="str">
        <f>+IFERROR(IF(Tabla2[[#This Row],[FECHA INICIO DE LABORES EN OBRA]]="","No Aplica",IF(AND(MONTH(Tabla2[[#This Row],[FECHA INICIO DE LABORES EN OBRA]])=MONTH(TODAY()-30),YEAR(Tabla2[[#This Row],[FECHA INICIO DE LABORES EN OBRA]])=YEAR(TODAY())),MONTH(TODAY()-30)&amp;"-"&amp;YEAR(TODAY()),"No Aplica")),"No Aplica")</f>
        <v>No Aplica</v>
      </c>
    </row>
    <row r="1776" spans="1:30" x14ac:dyDescent="0.25">
      <c r="A1776" s="13">
        <v>20524172365</v>
      </c>
      <c r="B1776" s="15" t="s">
        <v>7288</v>
      </c>
      <c r="C1776" s="15" t="s">
        <v>7288</v>
      </c>
      <c r="D1776" s="15" t="s">
        <v>1489</v>
      </c>
      <c r="E1776" s="15" t="s">
        <v>1490</v>
      </c>
      <c r="F1776" s="39">
        <v>29791</v>
      </c>
      <c r="G1776" s="15">
        <v>1</v>
      </c>
      <c r="H1776" s="15" t="s">
        <v>7289</v>
      </c>
      <c r="I1776" s="15" t="s">
        <v>7290</v>
      </c>
      <c r="J1776" s="15" t="s">
        <v>7291</v>
      </c>
      <c r="K1776" s="15" t="s">
        <v>27</v>
      </c>
      <c r="L1776" s="40" t="s">
        <v>6</v>
      </c>
      <c r="M1776" s="39">
        <v>45157</v>
      </c>
      <c r="N1776" s="41" t="s">
        <v>2098</v>
      </c>
      <c r="O1776" s="39">
        <v>45138</v>
      </c>
      <c r="P1776" s="40">
        <v>2</v>
      </c>
      <c r="Q1776" s="40">
        <v>2</v>
      </c>
      <c r="R1776" s="40" t="str">
        <f>IFERROR(VLOOKUP(Tabla2[[#This Row],[CONTRATISTA PRNCIPAL]],Hoja1!$L$5:$M$9,2,FALSE),"CJV")</f>
        <v>CJV</v>
      </c>
      <c r="S1776" s="40" t="str">
        <f>IF(Tabla2[[#This Row],[EMPRESA]]=Tabla2[[#This Row],[CONTRATISTA PRNCIPAL]],"Principal","Secundaria")</f>
        <v>Principal</v>
      </c>
      <c r="T1776" s="42">
        <f>IFERROR(1/COUNTIF(Tabla2[CONTRATISTA PRNCIPAL],Tabla2[[#This Row],[CONTRATISTA PRNCIPAL]]),0)</f>
        <v>0.045454545454545456</v>
      </c>
      <c r="U1776" s="43">
        <f>IF(((TODAY()-Tabla2[[#This Row],[FECHA NACIMIENTO]])/365)&lt;18,"Corregir", IF(((TODAY()-Tabla2[[#This Row],[FECHA NACIMIENTO]])/365)&gt;80, "Corregir",ROUNDDOWN(((TODAY()-Tabla2[[#This Row],[FECHA NACIMIENTO]])/365),0)))</f>
        <v>42</v>
      </c>
      <c r="V17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76" s="44" t="str">
        <f>+IF(Tabla2[[#This Row],[Edad]]="Corregir","Corregir","Ok")</f>
        <v>Ok</v>
      </c>
      <c r="X1776" s="42" t="str">
        <f>+IFERROR(VLOOKUP(Tabla2[[#This Row],[DISTRITO SEGÚN DNI]],Hoja1!$A$2:$B$32,2,FALSE),"No")</f>
        <v>CALLAO</v>
      </c>
      <c r="Y1776" s="42" t="str">
        <f>IF(OR(LOWER(Tabla2[[#This Row],[GENERO]])="masculino", LOWER(Tabla2[[#This Row],[GENERO]])="femenino"),"OK","Corregir")</f>
        <v>OK</v>
      </c>
      <c r="Z1776" s="42" t="str">
        <f>+IF(Tabla2[[#This Row],[Nro. DNI / CE]]="","Corregir",IF(LEN(Tabla2[[#This Row],[Nro. DNI / CE]])&gt;=8,"OK","Corregir"))</f>
        <v>OK</v>
      </c>
      <c r="AA1776" s="42">
        <f>COUNTIF(Tabla2[APELLIDOS Y NOMBRES],Tabla2[[#This Row],[APELLIDOS Y NOMBRES]])</f>
        <v>1</v>
      </c>
      <c r="AB1776" s="42">
        <f>IF(Tabla2[[#This Row],[Trabajador]]&gt;1,1/Tabla2[[#This Row],[Trabajador]],Tabla2[[#This Row],[Trabajador]])</f>
        <v>1</v>
      </c>
      <c r="AC1776" t="str">
        <f>+IFERROR(IF(Tabla2[[#This Row],[FECHA CESE/BAJA]]="","No Aplica",IF(AND(MONTH(Tabla2[[#This Row],[FECHA CESE/BAJA]])=MONTH(TODAY()-30),YEAR(Tabla2[[#This Row],[FECHA CESE/BAJA]])=YEAR(TODAY())),MONTH(TODAY()-30)&amp;"-"&amp;YEAR(TODAY()),"Borrar")),"No aplica")</f>
        <v>8-2023</v>
      </c>
      <c r="AD1776" t="str">
        <f>+IFERROR(IF(Tabla2[[#This Row],[FECHA INICIO DE LABORES EN OBRA]]="","No Aplica",IF(AND(MONTH(Tabla2[[#This Row],[FECHA INICIO DE LABORES EN OBRA]])=MONTH(TODAY()-30),YEAR(Tabla2[[#This Row],[FECHA INICIO DE LABORES EN OBRA]])=YEAR(TODAY())),MONTH(TODAY()-30)&amp;"-"&amp;YEAR(TODAY()),"No Aplica")),"No Aplica")</f>
        <v>No Aplica</v>
      </c>
    </row>
    <row r="1777" spans="1:30" x14ac:dyDescent="0.25">
      <c r="A1777" s="13">
        <v>20524172365</v>
      </c>
      <c r="B1777" s="15" t="s">
        <v>7288</v>
      </c>
      <c r="C1777" s="15" t="s">
        <v>7288</v>
      </c>
      <c r="D1777" s="15" t="s">
        <v>7292</v>
      </c>
      <c r="E1777" s="15" t="s">
        <v>7293</v>
      </c>
      <c r="F1777" s="39">
        <v>32103</v>
      </c>
      <c r="G1777" s="15">
        <v>1</v>
      </c>
      <c r="H1777" s="15" t="s">
        <v>2541</v>
      </c>
      <c r="I1777" s="15" t="s">
        <v>7290</v>
      </c>
      <c r="J1777" s="15" t="s">
        <v>7294</v>
      </c>
      <c r="K1777" s="15" t="s">
        <v>2294</v>
      </c>
      <c r="L1777" s="40" t="s">
        <v>6</v>
      </c>
      <c r="M1777" s="39">
        <v>45169</v>
      </c>
      <c r="N1777" s="41" t="s">
        <v>2114</v>
      </c>
      <c r="O1777" s="39">
        <v>45103</v>
      </c>
      <c r="P1777" s="40">
        <v>2</v>
      </c>
      <c r="Q1777" s="40">
        <v>1</v>
      </c>
      <c r="R1777" s="40" t="str">
        <f>IFERROR(VLOOKUP(Tabla2[[#This Row],[CONTRATISTA PRNCIPAL]],Hoja1!$L$5:$M$9,2,FALSE),"CJV")</f>
        <v>CJV</v>
      </c>
      <c r="S1777" s="40" t="str">
        <f>IF(Tabla2[[#This Row],[EMPRESA]]=Tabla2[[#This Row],[CONTRATISTA PRNCIPAL]],"Principal","Secundaria")</f>
        <v>Principal</v>
      </c>
      <c r="T1777" s="42">
        <f>IFERROR(1/COUNTIF(Tabla2[CONTRATISTA PRNCIPAL],Tabla2[[#This Row],[CONTRATISTA PRNCIPAL]]),0)</f>
        <v>0.045454545454545456</v>
      </c>
      <c r="U1777" s="43">
        <f>IF(((TODAY()-Tabla2[[#This Row],[FECHA NACIMIENTO]])/365)&lt;18,"Corregir", IF(((TODAY()-Tabla2[[#This Row],[FECHA NACIMIENTO]])/365)&gt;80, "Corregir",ROUNDDOWN(((TODAY()-Tabla2[[#This Row],[FECHA NACIMIENTO]])/365),0)))</f>
        <v>35</v>
      </c>
      <c r="V17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77" s="44" t="str">
        <f>+IF(Tabla2[[#This Row],[Edad]]="Corregir","Corregir","Ok")</f>
        <v>Ok</v>
      </c>
      <c r="X1777" s="42" t="str">
        <f>+IFERROR(VLOOKUP(Tabla2[[#This Row],[DISTRITO SEGÚN DNI]],Hoja1!$A$2:$B$32,2,FALSE),"No")</f>
        <v>No</v>
      </c>
      <c r="Y1777" s="42" t="str">
        <f>IF(OR(LOWER(Tabla2[[#This Row],[GENERO]])="masculino", LOWER(Tabla2[[#This Row],[GENERO]])="femenino"),"OK","Corregir")</f>
        <v>OK</v>
      </c>
      <c r="Z1777" s="42" t="str">
        <f>+IF(Tabla2[[#This Row],[Nro. DNI / CE]]="","Corregir",IF(LEN(Tabla2[[#This Row],[Nro. DNI / CE]])&gt;=8,"OK","Corregir"))</f>
        <v>OK</v>
      </c>
      <c r="AA1777" s="42">
        <f>COUNTIF(Tabla2[APELLIDOS Y NOMBRES],Tabla2[[#This Row],[APELLIDOS Y NOMBRES]])</f>
        <v>1</v>
      </c>
      <c r="AB1777" s="42">
        <f>IF(Tabla2[[#This Row],[Trabajador]]&gt;1,1/Tabla2[[#This Row],[Trabajador]],Tabla2[[#This Row],[Trabajador]])</f>
        <v>1</v>
      </c>
      <c r="AC1777" t="str">
        <f>+IFERROR(IF(Tabla2[[#This Row],[FECHA CESE/BAJA]]="","No Aplica",IF(AND(MONTH(Tabla2[[#This Row],[FECHA CESE/BAJA]])=MONTH(TODAY()-30),YEAR(Tabla2[[#This Row],[FECHA CESE/BAJA]])=YEAR(TODAY())),MONTH(TODAY()-30)&amp;"-"&amp;YEAR(TODAY()),"Borrar")),"No aplica")</f>
        <v>8-2023</v>
      </c>
      <c r="AD1777" t="str">
        <f>+IFERROR(IF(Tabla2[[#This Row],[FECHA INICIO DE LABORES EN OBRA]]="","No Aplica",IF(AND(MONTH(Tabla2[[#This Row],[FECHA INICIO DE LABORES EN OBRA]])=MONTH(TODAY()-30),YEAR(Tabla2[[#This Row],[FECHA INICIO DE LABORES EN OBRA]])=YEAR(TODAY())),MONTH(TODAY()-30)&amp;"-"&amp;YEAR(TODAY()),"No Aplica")),"No Aplica")</f>
        <v>No Aplica</v>
      </c>
    </row>
    <row r="1778" spans="1:30" x14ac:dyDescent="0.25">
      <c r="A1778" s="13">
        <v>20524172365</v>
      </c>
      <c r="B1778" s="15" t="s">
        <v>7288</v>
      </c>
      <c r="C1778" s="15" t="s">
        <v>7288</v>
      </c>
      <c r="D1778" s="15" t="s">
        <v>7295</v>
      </c>
      <c r="E1778" s="15" t="s">
        <v>7296</v>
      </c>
      <c r="F1778" s="39">
        <v>35433</v>
      </c>
      <c r="G1778" s="15">
        <v>1</v>
      </c>
      <c r="H1778" s="15" t="s">
        <v>7297</v>
      </c>
      <c r="I1778" s="15" t="s">
        <v>7290</v>
      </c>
      <c r="J1778" s="15" t="s">
        <v>7298</v>
      </c>
      <c r="K1778" s="15" t="s">
        <v>3086</v>
      </c>
      <c r="L1778" s="40" t="s">
        <v>6</v>
      </c>
      <c r="M1778" s="39"/>
      <c r="N1778" s="41" t="s">
        <v>2098</v>
      </c>
      <c r="O1778" s="39">
        <v>45103</v>
      </c>
      <c r="P1778" s="40">
        <v>1</v>
      </c>
      <c r="Q1778" s="40">
        <v>2</v>
      </c>
      <c r="R1778" s="40" t="str">
        <f>IFERROR(VLOOKUP(Tabla2[[#This Row],[CONTRATISTA PRNCIPAL]],Hoja1!$L$5:$M$9,2,FALSE),"CJV")</f>
        <v>CJV</v>
      </c>
      <c r="S1778" s="40" t="str">
        <f>IF(Tabla2[[#This Row],[EMPRESA]]=Tabla2[[#This Row],[CONTRATISTA PRNCIPAL]],"Principal","Secundaria")</f>
        <v>Principal</v>
      </c>
      <c r="T1778" s="42">
        <f>IFERROR(1/COUNTIF(Tabla2[CONTRATISTA PRNCIPAL],Tabla2[[#This Row],[CONTRATISTA PRNCIPAL]]),0)</f>
        <v>0.045454545454545456</v>
      </c>
      <c r="U1778" s="43">
        <f>IF(((TODAY()-Tabla2[[#This Row],[FECHA NACIMIENTO]])/365)&lt;18,"Corregir", IF(((TODAY()-Tabla2[[#This Row],[FECHA NACIMIENTO]])/365)&gt;80, "Corregir",ROUNDDOWN(((TODAY()-Tabla2[[#This Row],[FECHA NACIMIENTO]])/365),0)))</f>
        <v>26</v>
      </c>
      <c r="V17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78" s="44" t="str">
        <f>+IF(Tabla2[[#This Row],[Edad]]="Corregir","Corregir","Ok")</f>
        <v>Ok</v>
      </c>
      <c r="X1778" s="42" t="str">
        <f>+IFERROR(VLOOKUP(Tabla2[[#This Row],[DISTRITO SEGÚN DNI]],Hoja1!$A$2:$B$32,2,FALSE),"No")</f>
        <v>No</v>
      </c>
      <c r="Y1778" s="42" t="str">
        <f>IF(OR(LOWER(Tabla2[[#This Row],[GENERO]])="masculino", LOWER(Tabla2[[#This Row],[GENERO]])="femenino"),"OK","Corregir")</f>
        <v>OK</v>
      </c>
      <c r="Z1778" s="42" t="str">
        <f>+IF(Tabla2[[#This Row],[Nro. DNI / CE]]="","Corregir",IF(LEN(Tabla2[[#This Row],[Nro. DNI / CE]])&gt;=8,"OK","Corregir"))</f>
        <v>OK</v>
      </c>
      <c r="AA1778" s="42">
        <f>COUNTIF(Tabla2[APELLIDOS Y NOMBRES],Tabla2[[#This Row],[APELLIDOS Y NOMBRES]])</f>
        <v>1</v>
      </c>
      <c r="AB1778" s="42">
        <f>IF(Tabla2[[#This Row],[Trabajador]]&gt;1,1/Tabla2[[#This Row],[Trabajador]],Tabla2[[#This Row],[Trabajador]])</f>
        <v>1</v>
      </c>
      <c r="AC1778" t="str">
        <f>+IFERROR(IF(Tabla2[[#This Row],[FECHA CESE/BAJA]]="","No Aplica",IF(AND(MONTH(Tabla2[[#This Row],[FECHA CESE/BAJA]])=MONTH(TODAY()-30),YEAR(Tabla2[[#This Row],[FECHA CESE/BAJA]])=YEAR(TODAY())),MONTH(TODAY()-30)&amp;"-"&amp;YEAR(TODAY()),"Borrar")),"No aplica")</f>
        <v>No Aplica</v>
      </c>
      <c r="AD1778" t="str">
        <f>+IFERROR(IF(Tabla2[[#This Row],[FECHA INICIO DE LABORES EN OBRA]]="","No Aplica",IF(AND(MONTH(Tabla2[[#This Row],[FECHA INICIO DE LABORES EN OBRA]])=MONTH(TODAY()-30),YEAR(Tabla2[[#This Row],[FECHA INICIO DE LABORES EN OBRA]])=YEAR(TODAY())),MONTH(TODAY()-30)&amp;"-"&amp;YEAR(TODAY()),"No Aplica")),"No Aplica")</f>
        <v>No Aplica</v>
      </c>
    </row>
    <row r="1779" spans="1:30" x14ac:dyDescent="0.25">
      <c r="A1779" s="13">
        <v>20524172365</v>
      </c>
      <c r="B1779" s="15" t="s">
        <v>7288</v>
      </c>
      <c r="C1779" s="15" t="s">
        <v>7288</v>
      </c>
      <c r="D1779" s="15" t="s">
        <v>7299</v>
      </c>
      <c r="E1779" s="15" t="s">
        <v>7300</v>
      </c>
      <c r="F1779" s="39">
        <v>30603</v>
      </c>
      <c r="G1779" s="15">
        <v>1</v>
      </c>
      <c r="H1779" s="15" t="s">
        <v>7301</v>
      </c>
      <c r="I1779" s="15" t="s">
        <v>7290</v>
      </c>
      <c r="J1779" s="15" t="s">
        <v>7302</v>
      </c>
      <c r="K1779" s="15" t="s">
        <v>2242</v>
      </c>
      <c r="L1779" s="40" t="s">
        <v>6</v>
      </c>
      <c r="M1779" s="39"/>
      <c r="N1779" s="41" t="s">
        <v>2098</v>
      </c>
      <c r="O1779" s="39">
        <v>45103</v>
      </c>
      <c r="P1779" s="40">
        <v>1</v>
      </c>
      <c r="Q1779" s="40">
        <v>2</v>
      </c>
      <c r="R1779" s="40" t="str">
        <f>IFERROR(VLOOKUP(Tabla2[[#This Row],[CONTRATISTA PRNCIPAL]],Hoja1!$L$5:$M$9,2,FALSE),"CJV")</f>
        <v>CJV</v>
      </c>
      <c r="S1779" s="40" t="str">
        <f>IF(Tabla2[[#This Row],[EMPRESA]]=Tabla2[[#This Row],[CONTRATISTA PRNCIPAL]],"Principal","Secundaria")</f>
        <v>Principal</v>
      </c>
      <c r="T1779" s="42">
        <f>IFERROR(1/COUNTIF(Tabla2[CONTRATISTA PRNCIPAL],Tabla2[[#This Row],[CONTRATISTA PRNCIPAL]]),0)</f>
        <v>0.045454545454545456</v>
      </c>
      <c r="U1779" s="43">
        <f>IF(((TODAY()-Tabla2[[#This Row],[FECHA NACIMIENTO]])/365)&lt;18,"Corregir", IF(((TODAY()-Tabla2[[#This Row],[FECHA NACIMIENTO]])/365)&gt;80, "Corregir",ROUNDDOWN(((TODAY()-Tabla2[[#This Row],[FECHA NACIMIENTO]])/365),0)))</f>
        <v>39</v>
      </c>
      <c r="V17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79" s="44" t="str">
        <f>+IF(Tabla2[[#This Row],[Edad]]="Corregir","Corregir","Ok")</f>
        <v>Ok</v>
      </c>
      <c r="X1779" s="42" t="str">
        <f>+IFERROR(VLOOKUP(Tabla2[[#This Row],[DISTRITO SEGÚN DNI]],Hoja1!$A$2:$B$32,2,FALSE),"No")</f>
        <v>No</v>
      </c>
      <c r="Y1779" s="42" t="str">
        <f>IF(OR(LOWER(Tabla2[[#This Row],[GENERO]])="masculino", LOWER(Tabla2[[#This Row],[GENERO]])="femenino"),"OK","Corregir")</f>
        <v>OK</v>
      </c>
      <c r="Z1779" s="42" t="str">
        <f>+IF(Tabla2[[#This Row],[Nro. DNI / CE]]="","Corregir",IF(LEN(Tabla2[[#This Row],[Nro. DNI / CE]])&gt;=8,"OK","Corregir"))</f>
        <v>OK</v>
      </c>
      <c r="AA1779" s="42">
        <f>COUNTIF(Tabla2[APELLIDOS Y NOMBRES],Tabla2[[#This Row],[APELLIDOS Y NOMBRES]])</f>
        <v>1</v>
      </c>
      <c r="AB1779" s="42">
        <f>IF(Tabla2[[#This Row],[Trabajador]]&gt;1,1/Tabla2[[#This Row],[Trabajador]],Tabla2[[#This Row],[Trabajador]])</f>
        <v>1</v>
      </c>
      <c r="AC1779" t="str">
        <f>+IFERROR(IF(Tabla2[[#This Row],[FECHA CESE/BAJA]]="","No Aplica",IF(AND(MONTH(Tabla2[[#This Row],[FECHA CESE/BAJA]])=MONTH(TODAY()-30),YEAR(Tabla2[[#This Row],[FECHA CESE/BAJA]])=YEAR(TODAY())),MONTH(TODAY()-30)&amp;"-"&amp;YEAR(TODAY()),"Borrar")),"No aplica")</f>
        <v>No Aplica</v>
      </c>
      <c r="AD1779" t="str">
        <f>+IFERROR(IF(Tabla2[[#This Row],[FECHA INICIO DE LABORES EN OBRA]]="","No Aplica",IF(AND(MONTH(Tabla2[[#This Row],[FECHA INICIO DE LABORES EN OBRA]])=MONTH(TODAY()-30),YEAR(Tabla2[[#This Row],[FECHA INICIO DE LABORES EN OBRA]])=YEAR(TODAY())),MONTH(TODAY()-30)&amp;"-"&amp;YEAR(TODAY()),"No Aplica")),"No Aplica")</f>
        <v>No Aplica</v>
      </c>
    </row>
    <row r="1780" spans="1:30" x14ac:dyDescent="0.25">
      <c r="A1780" s="13">
        <v>20524172365</v>
      </c>
      <c r="B1780" s="15" t="s">
        <v>7288</v>
      </c>
      <c r="C1780" s="15" t="s">
        <v>7288</v>
      </c>
      <c r="D1780" s="15" t="s">
        <v>7303</v>
      </c>
      <c r="E1780" s="15" t="s">
        <v>7304</v>
      </c>
      <c r="F1780" s="39">
        <v>34339</v>
      </c>
      <c r="G1780" s="15">
        <v>1</v>
      </c>
      <c r="H1780" s="15" t="s">
        <v>7301</v>
      </c>
      <c r="I1780" s="15" t="s">
        <v>7290</v>
      </c>
      <c r="J1780" s="15" t="s">
        <v>7305</v>
      </c>
      <c r="K1780" s="15" t="s">
        <v>2182</v>
      </c>
      <c r="L1780" s="40" t="s">
        <v>6</v>
      </c>
      <c r="M1780" s="39"/>
      <c r="N1780" s="41" t="s">
        <v>2098</v>
      </c>
      <c r="O1780" s="39">
        <v>45103</v>
      </c>
      <c r="P1780" s="40">
        <v>1</v>
      </c>
      <c r="Q1780" s="40">
        <v>2</v>
      </c>
      <c r="R1780" s="40" t="str">
        <f>IFERROR(VLOOKUP(Tabla2[[#This Row],[CONTRATISTA PRNCIPAL]],Hoja1!$L$5:$M$9,2,FALSE),"CJV")</f>
        <v>CJV</v>
      </c>
      <c r="S1780" s="40" t="str">
        <f>IF(Tabla2[[#This Row],[EMPRESA]]=Tabla2[[#This Row],[CONTRATISTA PRNCIPAL]],"Principal","Secundaria")</f>
        <v>Principal</v>
      </c>
      <c r="T1780" s="42">
        <f>IFERROR(1/COUNTIF(Tabla2[CONTRATISTA PRNCIPAL],Tabla2[[#This Row],[CONTRATISTA PRNCIPAL]]),0)</f>
        <v>0.045454545454545456</v>
      </c>
      <c r="U1780" s="43">
        <f>IF(((TODAY()-Tabla2[[#This Row],[FECHA NACIMIENTO]])/365)&lt;18,"Corregir", IF(((TODAY()-Tabla2[[#This Row],[FECHA NACIMIENTO]])/365)&gt;80, "Corregir",ROUNDDOWN(((TODAY()-Tabla2[[#This Row],[FECHA NACIMIENTO]])/365),0)))</f>
        <v>29</v>
      </c>
      <c r="V17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80" s="44" t="str">
        <f>+IF(Tabla2[[#This Row],[Edad]]="Corregir","Corregir","Ok")</f>
        <v>Ok</v>
      </c>
      <c r="X1780" s="42" t="str">
        <f>+IFERROR(VLOOKUP(Tabla2[[#This Row],[DISTRITO SEGÚN DNI]],Hoja1!$A$2:$B$32,2,FALSE),"No")</f>
        <v>No</v>
      </c>
      <c r="Y1780" s="42" t="str">
        <f>IF(OR(LOWER(Tabla2[[#This Row],[GENERO]])="masculino", LOWER(Tabla2[[#This Row],[GENERO]])="femenino"),"OK","Corregir")</f>
        <v>OK</v>
      </c>
      <c r="Z1780" s="42" t="str">
        <f>+IF(Tabla2[[#This Row],[Nro. DNI / CE]]="","Corregir",IF(LEN(Tabla2[[#This Row],[Nro. DNI / CE]])&gt;=8,"OK","Corregir"))</f>
        <v>OK</v>
      </c>
      <c r="AA1780" s="42">
        <f>COUNTIF(Tabla2[APELLIDOS Y NOMBRES],Tabla2[[#This Row],[APELLIDOS Y NOMBRES]])</f>
        <v>1</v>
      </c>
      <c r="AB1780" s="42">
        <f>IF(Tabla2[[#This Row],[Trabajador]]&gt;1,1/Tabla2[[#This Row],[Trabajador]],Tabla2[[#This Row],[Trabajador]])</f>
        <v>1</v>
      </c>
      <c r="AC1780" t="str">
        <f>+IFERROR(IF(Tabla2[[#This Row],[FECHA CESE/BAJA]]="","No Aplica",IF(AND(MONTH(Tabla2[[#This Row],[FECHA CESE/BAJA]])=MONTH(TODAY()-30),YEAR(Tabla2[[#This Row],[FECHA CESE/BAJA]])=YEAR(TODAY())),MONTH(TODAY()-30)&amp;"-"&amp;YEAR(TODAY()),"Borrar")),"No aplica")</f>
        <v>No Aplica</v>
      </c>
      <c r="AD1780" t="str">
        <f>+IFERROR(IF(Tabla2[[#This Row],[FECHA INICIO DE LABORES EN OBRA]]="","No Aplica",IF(AND(MONTH(Tabla2[[#This Row],[FECHA INICIO DE LABORES EN OBRA]])=MONTH(TODAY()-30),YEAR(Tabla2[[#This Row],[FECHA INICIO DE LABORES EN OBRA]])=YEAR(TODAY())),MONTH(TODAY()-30)&amp;"-"&amp;YEAR(TODAY()),"No Aplica")),"No Aplica")</f>
        <v>No Aplica</v>
      </c>
    </row>
    <row r="1781" spans="1:30" x14ac:dyDescent="0.25">
      <c r="A1781" s="13">
        <v>20524172365</v>
      </c>
      <c r="B1781" s="15" t="s">
        <v>7288</v>
      </c>
      <c r="C1781" s="15" t="s">
        <v>7288</v>
      </c>
      <c r="D1781" s="15" t="s">
        <v>7306</v>
      </c>
      <c r="E1781" s="15" t="s">
        <v>7307</v>
      </c>
      <c r="F1781" s="39">
        <v>36106</v>
      </c>
      <c r="G1781" s="15">
        <v>1</v>
      </c>
      <c r="H1781" s="15" t="s">
        <v>7308</v>
      </c>
      <c r="I1781" s="15" t="s">
        <v>7290</v>
      </c>
      <c r="J1781" s="15" t="s">
        <v>7309</v>
      </c>
      <c r="K1781" s="15" t="s">
        <v>7310</v>
      </c>
      <c r="L1781" s="40" t="s">
        <v>6</v>
      </c>
      <c r="M1781" s="39"/>
      <c r="N1781" s="41" t="s">
        <v>2098</v>
      </c>
      <c r="O1781" s="39">
        <v>45103</v>
      </c>
      <c r="P1781" s="40">
        <v>1</v>
      </c>
      <c r="Q1781" s="40">
        <v>2</v>
      </c>
      <c r="R1781" s="40" t="str">
        <f>IFERROR(VLOOKUP(Tabla2[[#This Row],[CONTRATISTA PRNCIPAL]],Hoja1!$L$5:$M$9,2,FALSE),"CJV")</f>
        <v>CJV</v>
      </c>
      <c r="S1781" s="40" t="str">
        <f>IF(Tabla2[[#This Row],[EMPRESA]]=Tabla2[[#This Row],[CONTRATISTA PRNCIPAL]],"Principal","Secundaria")</f>
        <v>Principal</v>
      </c>
      <c r="T1781" s="42">
        <f>IFERROR(1/COUNTIF(Tabla2[CONTRATISTA PRNCIPAL],Tabla2[[#This Row],[CONTRATISTA PRNCIPAL]]),0)</f>
        <v>0.045454545454545456</v>
      </c>
      <c r="U1781" s="43">
        <f>IF(((TODAY()-Tabla2[[#This Row],[FECHA NACIMIENTO]])/365)&lt;18,"Corregir", IF(((TODAY()-Tabla2[[#This Row],[FECHA NACIMIENTO]])/365)&gt;80, "Corregir",ROUNDDOWN(((TODAY()-Tabla2[[#This Row],[FECHA NACIMIENTO]])/365),0)))</f>
        <v>24</v>
      </c>
      <c r="V17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81" s="44" t="str">
        <f>+IF(Tabla2[[#This Row],[Edad]]="Corregir","Corregir","Ok")</f>
        <v>Ok</v>
      </c>
      <c r="X1781" s="42" t="str">
        <f>+IFERROR(VLOOKUP(Tabla2[[#This Row],[DISTRITO SEGÚN DNI]],Hoja1!$A$2:$B$32,2,FALSE),"No")</f>
        <v>No</v>
      </c>
      <c r="Y1781" s="42" t="str">
        <f>IF(OR(LOWER(Tabla2[[#This Row],[GENERO]])="masculino", LOWER(Tabla2[[#This Row],[GENERO]])="femenino"),"OK","Corregir")</f>
        <v>OK</v>
      </c>
      <c r="Z1781" s="42" t="str">
        <f>+IF(Tabla2[[#This Row],[Nro. DNI / CE]]="","Corregir",IF(LEN(Tabla2[[#This Row],[Nro. DNI / CE]])&gt;=8,"OK","Corregir"))</f>
        <v>OK</v>
      </c>
      <c r="AA1781" s="42">
        <f>COUNTIF(Tabla2[APELLIDOS Y NOMBRES],Tabla2[[#This Row],[APELLIDOS Y NOMBRES]])</f>
        <v>1</v>
      </c>
      <c r="AB1781" s="42">
        <f>IF(Tabla2[[#This Row],[Trabajador]]&gt;1,1/Tabla2[[#This Row],[Trabajador]],Tabla2[[#This Row],[Trabajador]])</f>
        <v>1</v>
      </c>
      <c r="AC1781" t="str">
        <f>+IFERROR(IF(Tabla2[[#This Row],[FECHA CESE/BAJA]]="","No Aplica",IF(AND(MONTH(Tabla2[[#This Row],[FECHA CESE/BAJA]])=MONTH(TODAY()-30),YEAR(Tabla2[[#This Row],[FECHA CESE/BAJA]])=YEAR(TODAY())),MONTH(TODAY()-30)&amp;"-"&amp;YEAR(TODAY()),"Borrar")),"No aplica")</f>
        <v>No Aplica</v>
      </c>
      <c r="AD1781" t="str">
        <f>+IFERROR(IF(Tabla2[[#This Row],[FECHA INICIO DE LABORES EN OBRA]]="","No Aplica",IF(AND(MONTH(Tabla2[[#This Row],[FECHA INICIO DE LABORES EN OBRA]])=MONTH(TODAY()-30),YEAR(Tabla2[[#This Row],[FECHA INICIO DE LABORES EN OBRA]])=YEAR(TODAY())),MONTH(TODAY()-30)&amp;"-"&amp;YEAR(TODAY()),"No Aplica")),"No Aplica")</f>
        <v>No Aplica</v>
      </c>
    </row>
    <row r="1782" spans="1:30" x14ac:dyDescent="0.25">
      <c r="A1782" s="13">
        <v>20524172365</v>
      </c>
      <c r="B1782" s="15" t="s">
        <v>7288</v>
      </c>
      <c r="C1782" s="15" t="s">
        <v>7288</v>
      </c>
      <c r="D1782" s="15" t="s">
        <v>7311</v>
      </c>
      <c r="E1782" s="15" t="s">
        <v>7312</v>
      </c>
      <c r="F1782" s="39">
        <v>38331</v>
      </c>
      <c r="G1782" s="15">
        <v>1</v>
      </c>
      <c r="H1782" s="15" t="s">
        <v>7308</v>
      </c>
      <c r="I1782" s="15" t="s">
        <v>7290</v>
      </c>
      <c r="J1782" s="15" t="s">
        <v>7313</v>
      </c>
      <c r="K1782" s="15" t="s">
        <v>7314</v>
      </c>
      <c r="L1782" s="40" t="s">
        <v>6</v>
      </c>
      <c r="M1782" s="39"/>
      <c r="N1782" s="41" t="s">
        <v>2098</v>
      </c>
      <c r="O1782" s="39">
        <v>45142</v>
      </c>
      <c r="P1782" s="40">
        <v>1</v>
      </c>
      <c r="Q1782" s="40">
        <v>2</v>
      </c>
      <c r="R1782" s="40" t="str">
        <f>IFERROR(VLOOKUP(Tabla2[[#This Row],[CONTRATISTA PRNCIPAL]],Hoja1!$L$5:$M$9,2,FALSE),"CJV")</f>
        <v>CJV</v>
      </c>
      <c r="S1782" s="40" t="str">
        <f>IF(Tabla2[[#This Row],[EMPRESA]]=Tabla2[[#This Row],[CONTRATISTA PRNCIPAL]],"Principal","Secundaria")</f>
        <v>Principal</v>
      </c>
      <c r="T1782" s="42">
        <f>IFERROR(1/COUNTIF(Tabla2[CONTRATISTA PRNCIPAL],Tabla2[[#This Row],[CONTRATISTA PRNCIPAL]]),0)</f>
        <v>0.045454545454545456</v>
      </c>
      <c r="U1782" s="43">
        <f>IF(((TODAY()-Tabla2[[#This Row],[FECHA NACIMIENTO]])/365)&lt;18,"Corregir", IF(((TODAY()-Tabla2[[#This Row],[FECHA NACIMIENTO]])/365)&gt;80, "Corregir",ROUNDDOWN(((TODAY()-Tabla2[[#This Row],[FECHA NACIMIENTO]])/365),0)))</f>
        <v>18</v>
      </c>
      <c r="V17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782" s="44" t="str">
        <f>+IF(Tabla2[[#This Row],[Edad]]="Corregir","Corregir","Ok")</f>
        <v>Ok</v>
      </c>
      <c r="X1782" s="42" t="str">
        <f>+IFERROR(VLOOKUP(Tabla2[[#This Row],[DISTRITO SEGÚN DNI]],Hoja1!$A$2:$B$32,2,FALSE),"No")</f>
        <v>No</v>
      </c>
      <c r="Y1782" s="42" t="str">
        <f>IF(OR(LOWER(Tabla2[[#This Row],[GENERO]])="masculino", LOWER(Tabla2[[#This Row],[GENERO]])="femenino"),"OK","Corregir")</f>
        <v>OK</v>
      </c>
      <c r="Z1782" s="42" t="str">
        <f>+IF(Tabla2[[#This Row],[Nro. DNI / CE]]="","Corregir",IF(LEN(Tabla2[[#This Row],[Nro. DNI / CE]])&gt;=8,"OK","Corregir"))</f>
        <v>OK</v>
      </c>
      <c r="AA1782" s="42">
        <f>COUNTIF(Tabla2[APELLIDOS Y NOMBRES],Tabla2[[#This Row],[APELLIDOS Y NOMBRES]])</f>
        <v>1</v>
      </c>
      <c r="AB1782" s="42">
        <f>IF(Tabla2[[#This Row],[Trabajador]]&gt;1,1/Tabla2[[#This Row],[Trabajador]],Tabla2[[#This Row],[Trabajador]])</f>
        <v>1</v>
      </c>
      <c r="AC1782" t="str">
        <f>+IFERROR(IF(Tabla2[[#This Row],[FECHA CESE/BAJA]]="","No Aplica",IF(AND(MONTH(Tabla2[[#This Row],[FECHA CESE/BAJA]])=MONTH(TODAY()-30),YEAR(Tabla2[[#This Row],[FECHA CESE/BAJA]])=YEAR(TODAY())),MONTH(TODAY()-30)&amp;"-"&amp;YEAR(TODAY()),"Borrar")),"No aplica")</f>
        <v>No Aplica</v>
      </c>
      <c r="AD1782" t="str">
        <f>+IFERROR(IF(Tabla2[[#This Row],[FECHA INICIO DE LABORES EN OBRA]]="","No Aplica",IF(AND(MONTH(Tabla2[[#This Row],[FECHA INICIO DE LABORES EN OBRA]])=MONTH(TODAY()-30),YEAR(Tabla2[[#This Row],[FECHA INICIO DE LABORES EN OBRA]])=YEAR(TODAY())),MONTH(TODAY()-30)&amp;"-"&amp;YEAR(TODAY()),"No Aplica")),"No Aplica")</f>
        <v>8-2023</v>
      </c>
    </row>
    <row r="1783" spans="1:30" x14ac:dyDescent="0.25">
      <c r="A1783" s="13">
        <v>20524172365</v>
      </c>
      <c r="B1783" s="15" t="s">
        <v>7288</v>
      </c>
      <c r="C1783" s="15" t="s">
        <v>7288</v>
      </c>
      <c r="D1783" s="15" t="s">
        <v>942</v>
      </c>
      <c r="E1783" s="15" t="s">
        <v>943</v>
      </c>
      <c r="F1783" s="39">
        <v>38343</v>
      </c>
      <c r="G1783" s="15">
        <v>1</v>
      </c>
      <c r="H1783" s="15" t="s">
        <v>7308</v>
      </c>
      <c r="I1783" s="15" t="s">
        <v>7290</v>
      </c>
      <c r="J1783" s="15" t="s">
        <v>7315</v>
      </c>
      <c r="K1783" s="15" t="s">
        <v>32</v>
      </c>
      <c r="L1783" s="40" t="s">
        <v>6</v>
      </c>
      <c r="M1783" s="39"/>
      <c r="N1783" s="41" t="s">
        <v>2098</v>
      </c>
      <c r="O1783" s="39">
        <v>45142</v>
      </c>
      <c r="P1783" s="40">
        <v>1</v>
      </c>
      <c r="Q1783" s="40">
        <v>2</v>
      </c>
      <c r="R1783" s="40" t="str">
        <f>IFERROR(VLOOKUP(Tabla2[[#This Row],[CONTRATISTA PRNCIPAL]],Hoja1!$L$5:$M$9,2,FALSE),"CJV")</f>
        <v>CJV</v>
      </c>
      <c r="S1783" s="40" t="str">
        <f>IF(Tabla2[[#This Row],[EMPRESA]]=Tabla2[[#This Row],[CONTRATISTA PRNCIPAL]],"Principal","Secundaria")</f>
        <v>Principal</v>
      </c>
      <c r="T1783" s="42">
        <f>IFERROR(1/COUNTIF(Tabla2[CONTRATISTA PRNCIPAL],Tabla2[[#This Row],[CONTRATISTA PRNCIPAL]]),0)</f>
        <v>0.045454545454545456</v>
      </c>
      <c r="U1783" s="43">
        <f>IF(((TODAY()-Tabla2[[#This Row],[FECHA NACIMIENTO]])/365)&lt;18,"Corregir", IF(((TODAY()-Tabla2[[#This Row],[FECHA NACIMIENTO]])/365)&gt;80, "Corregir",ROUNDDOWN(((TODAY()-Tabla2[[#This Row],[FECHA NACIMIENTO]])/365),0)))</f>
        <v>18</v>
      </c>
      <c r="V17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783" s="44" t="str">
        <f>+IF(Tabla2[[#This Row],[Edad]]="Corregir","Corregir","Ok")</f>
        <v>Ok</v>
      </c>
      <c r="X1783" s="42" t="str">
        <f>+IFERROR(VLOOKUP(Tabla2[[#This Row],[DISTRITO SEGÚN DNI]],Hoja1!$A$2:$B$32,2,FALSE),"No")</f>
        <v>LA VICTORIA</v>
      </c>
      <c r="Y1783" s="42" t="str">
        <f>IF(OR(LOWER(Tabla2[[#This Row],[GENERO]])="masculino", LOWER(Tabla2[[#This Row],[GENERO]])="femenino"),"OK","Corregir")</f>
        <v>OK</v>
      </c>
      <c r="Z1783" s="42" t="str">
        <f>+IF(Tabla2[[#This Row],[Nro. DNI / CE]]="","Corregir",IF(LEN(Tabla2[[#This Row],[Nro. DNI / CE]])&gt;=8,"OK","Corregir"))</f>
        <v>OK</v>
      </c>
      <c r="AA1783" s="42">
        <f>COUNTIF(Tabla2[APELLIDOS Y NOMBRES],Tabla2[[#This Row],[APELLIDOS Y NOMBRES]])</f>
        <v>1</v>
      </c>
      <c r="AB1783" s="42">
        <f>IF(Tabla2[[#This Row],[Trabajador]]&gt;1,1/Tabla2[[#This Row],[Trabajador]],Tabla2[[#This Row],[Trabajador]])</f>
        <v>1</v>
      </c>
      <c r="AC1783" t="str">
        <f>+IFERROR(IF(Tabla2[[#This Row],[FECHA CESE/BAJA]]="","No Aplica",IF(AND(MONTH(Tabla2[[#This Row],[FECHA CESE/BAJA]])=MONTH(TODAY()-30),YEAR(Tabla2[[#This Row],[FECHA CESE/BAJA]])=YEAR(TODAY())),MONTH(TODAY()-30)&amp;"-"&amp;YEAR(TODAY()),"Borrar")),"No aplica")</f>
        <v>No Aplica</v>
      </c>
      <c r="AD1783" t="str">
        <f>+IFERROR(IF(Tabla2[[#This Row],[FECHA INICIO DE LABORES EN OBRA]]="","No Aplica",IF(AND(MONTH(Tabla2[[#This Row],[FECHA INICIO DE LABORES EN OBRA]])=MONTH(TODAY()-30),YEAR(Tabla2[[#This Row],[FECHA INICIO DE LABORES EN OBRA]])=YEAR(TODAY())),MONTH(TODAY()-30)&amp;"-"&amp;YEAR(TODAY()),"No Aplica")),"No Aplica")</f>
        <v>8-2023</v>
      </c>
    </row>
    <row r="1784" spans="1:30" x14ac:dyDescent="0.25">
      <c r="A1784" s="13">
        <v>20524172365</v>
      </c>
      <c r="B1784" s="15" t="s">
        <v>7288</v>
      </c>
      <c r="C1784" s="15" t="s">
        <v>7288</v>
      </c>
      <c r="D1784" s="15" t="s">
        <v>7316</v>
      </c>
      <c r="E1784" s="15" t="s">
        <v>7317</v>
      </c>
      <c r="F1784" s="39">
        <v>35059</v>
      </c>
      <c r="G1784" s="15">
        <v>1</v>
      </c>
      <c r="H1784" s="15" t="s">
        <v>7308</v>
      </c>
      <c r="I1784" s="15" t="s">
        <v>7290</v>
      </c>
      <c r="J1784" s="15" t="s">
        <v>7318</v>
      </c>
      <c r="K1784" s="15" t="s">
        <v>2645</v>
      </c>
      <c r="L1784" s="40" t="s">
        <v>6</v>
      </c>
      <c r="M1784" s="39"/>
      <c r="N1784" s="41" t="s">
        <v>2098</v>
      </c>
      <c r="O1784" s="39">
        <v>45103</v>
      </c>
      <c r="P1784" s="40">
        <v>1</v>
      </c>
      <c r="Q1784" s="40">
        <v>2</v>
      </c>
      <c r="R1784" s="40" t="str">
        <f>IFERROR(VLOOKUP(Tabla2[[#This Row],[CONTRATISTA PRNCIPAL]],Hoja1!$L$5:$M$9,2,FALSE),"CJV")</f>
        <v>CJV</v>
      </c>
      <c r="S1784" s="40" t="str">
        <f>IF(Tabla2[[#This Row],[EMPRESA]]=Tabla2[[#This Row],[CONTRATISTA PRNCIPAL]],"Principal","Secundaria")</f>
        <v>Principal</v>
      </c>
      <c r="T1784" s="42">
        <f>IFERROR(1/COUNTIF(Tabla2[CONTRATISTA PRNCIPAL],Tabla2[[#This Row],[CONTRATISTA PRNCIPAL]]),0)</f>
        <v>0.045454545454545456</v>
      </c>
      <c r="U1784" s="43">
        <f>IF(((TODAY()-Tabla2[[#This Row],[FECHA NACIMIENTO]])/365)&lt;18,"Corregir", IF(((TODAY()-Tabla2[[#This Row],[FECHA NACIMIENTO]])/365)&gt;80, "Corregir",ROUNDDOWN(((TODAY()-Tabla2[[#This Row],[FECHA NACIMIENTO]])/365),0)))</f>
        <v>27</v>
      </c>
      <c r="V17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84" s="44" t="str">
        <f>+IF(Tabla2[[#This Row],[Edad]]="Corregir","Corregir","Ok")</f>
        <v>Ok</v>
      </c>
      <c r="X1784" s="42" t="str">
        <f>+IFERROR(VLOOKUP(Tabla2[[#This Row],[DISTRITO SEGÚN DNI]],Hoja1!$A$2:$B$32,2,FALSE),"No")</f>
        <v>No</v>
      </c>
      <c r="Y1784" s="42" t="str">
        <f>IF(OR(LOWER(Tabla2[[#This Row],[GENERO]])="masculino", LOWER(Tabla2[[#This Row],[GENERO]])="femenino"),"OK","Corregir")</f>
        <v>OK</v>
      </c>
      <c r="Z1784" s="42" t="str">
        <f>+IF(Tabla2[[#This Row],[Nro. DNI / CE]]="","Corregir",IF(LEN(Tabla2[[#This Row],[Nro. DNI / CE]])&gt;=8,"OK","Corregir"))</f>
        <v>OK</v>
      </c>
      <c r="AA1784" s="42">
        <f>COUNTIF(Tabla2[APELLIDOS Y NOMBRES],Tabla2[[#This Row],[APELLIDOS Y NOMBRES]])</f>
        <v>1</v>
      </c>
      <c r="AB1784" s="42">
        <f>IF(Tabla2[[#This Row],[Trabajador]]&gt;1,1/Tabla2[[#This Row],[Trabajador]],Tabla2[[#This Row],[Trabajador]])</f>
        <v>1</v>
      </c>
      <c r="AC1784" t="str">
        <f>+IFERROR(IF(Tabla2[[#This Row],[FECHA CESE/BAJA]]="","No Aplica",IF(AND(MONTH(Tabla2[[#This Row],[FECHA CESE/BAJA]])=MONTH(TODAY()-30),YEAR(Tabla2[[#This Row],[FECHA CESE/BAJA]])=YEAR(TODAY())),MONTH(TODAY()-30)&amp;"-"&amp;YEAR(TODAY()),"Borrar")),"No aplica")</f>
        <v>No Aplica</v>
      </c>
      <c r="AD1784" t="str">
        <f>+IFERROR(IF(Tabla2[[#This Row],[FECHA INICIO DE LABORES EN OBRA]]="","No Aplica",IF(AND(MONTH(Tabla2[[#This Row],[FECHA INICIO DE LABORES EN OBRA]])=MONTH(TODAY()-30),YEAR(Tabla2[[#This Row],[FECHA INICIO DE LABORES EN OBRA]])=YEAR(TODAY())),MONTH(TODAY()-30)&amp;"-"&amp;YEAR(TODAY()),"No Aplica")),"No Aplica")</f>
        <v>No Aplica</v>
      </c>
    </row>
    <row r="1785" spans="1:30" x14ac:dyDescent="0.25">
      <c r="A1785" s="13">
        <v>20524172365</v>
      </c>
      <c r="B1785" s="15" t="s">
        <v>7288</v>
      </c>
      <c r="C1785" s="15" t="s">
        <v>7288</v>
      </c>
      <c r="D1785" s="15" t="s">
        <v>866</v>
      </c>
      <c r="E1785" s="15" t="s">
        <v>867</v>
      </c>
      <c r="F1785" s="39">
        <v>37705</v>
      </c>
      <c r="G1785" s="15">
        <v>1</v>
      </c>
      <c r="H1785" s="15" t="s">
        <v>7308</v>
      </c>
      <c r="I1785" s="15" t="s">
        <v>7290</v>
      </c>
      <c r="J1785" s="15" t="s">
        <v>7319</v>
      </c>
      <c r="K1785" s="15" t="s">
        <v>17</v>
      </c>
      <c r="L1785" s="40" t="s">
        <v>6</v>
      </c>
      <c r="M1785" s="39"/>
      <c r="N1785" s="41" t="s">
        <v>2098</v>
      </c>
      <c r="O1785" s="39">
        <v>45103</v>
      </c>
      <c r="P1785" s="40">
        <v>1</v>
      </c>
      <c r="Q1785" s="40">
        <v>2</v>
      </c>
      <c r="R1785" s="40" t="str">
        <f>IFERROR(VLOOKUP(Tabla2[[#This Row],[CONTRATISTA PRNCIPAL]],Hoja1!$L$5:$M$9,2,FALSE),"CJV")</f>
        <v>CJV</v>
      </c>
      <c r="S1785" s="40" t="str">
        <f>IF(Tabla2[[#This Row],[EMPRESA]]=Tabla2[[#This Row],[CONTRATISTA PRNCIPAL]],"Principal","Secundaria")</f>
        <v>Principal</v>
      </c>
      <c r="T1785" s="42">
        <f>IFERROR(1/COUNTIF(Tabla2[CONTRATISTA PRNCIPAL],Tabla2[[#This Row],[CONTRATISTA PRNCIPAL]]),0)</f>
        <v>0.045454545454545456</v>
      </c>
      <c r="U1785" s="43">
        <f>IF(((TODAY()-Tabla2[[#This Row],[FECHA NACIMIENTO]])/365)&lt;18,"Corregir", IF(((TODAY()-Tabla2[[#This Row],[FECHA NACIMIENTO]])/365)&gt;80, "Corregir",ROUNDDOWN(((TODAY()-Tabla2[[#This Row],[FECHA NACIMIENTO]])/365),0)))</f>
        <v>20</v>
      </c>
      <c r="V17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785" s="44" t="str">
        <f>+IF(Tabla2[[#This Row],[Edad]]="Corregir","Corregir","Ok")</f>
        <v>Ok</v>
      </c>
      <c r="X1785" s="42" t="str">
        <f>+IFERROR(VLOOKUP(Tabla2[[#This Row],[DISTRITO SEGÚN DNI]],Hoja1!$A$2:$B$32,2,FALSE),"No")</f>
        <v>ATE</v>
      </c>
      <c r="Y1785" s="42" t="str">
        <f>IF(OR(LOWER(Tabla2[[#This Row],[GENERO]])="masculino", LOWER(Tabla2[[#This Row],[GENERO]])="femenino"),"OK","Corregir")</f>
        <v>OK</v>
      </c>
      <c r="Z1785" s="42" t="str">
        <f>+IF(Tabla2[[#This Row],[Nro. DNI / CE]]="","Corregir",IF(LEN(Tabla2[[#This Row],[Nro. DNI / CE]])&gt;=8,"OK","Corregir"))</f>
        <v>OK</v>
      </c>
      <c r="AA1785" s="42">
        <f>COUNTIF(Tabla2[APELLIDOS Y NOMBRES],Tabla2[[#This Row],[APELLIDOS Y NOMBRES]])</f>
        <v>1</v>
      </c>
      <c r="AB1785" s="42">
        <f>IF(Tabla2[[#This Row],[Trabajador]]&gt;1,1/Tabla2[[#This Row],[Trabajador]],Tabla2[[#This Row],[Trabajador]])</f>
        <v>1</v>
      </c>
      <c r="AC1785" t="str">
        <f>+IFERROR(IF(Tabla2[[#This Row],[FECHA CESE/BAJA]]="","No Aplica",IF(AND(MONTH(Tabla2[[#This Row],[FECHA CESE/BAJA]])=MONTH(TODAY()-30),YEAR(Tabla2[[#This Row],[FECHA CESE/BAJA]])=YEAR(TODAY())),MONTH(TODAY()-30)&amp;"-"&amp;YEAR(TODAY()),"Borrar")),"No aplica")</f>
        <v>No Aplica</v>
      </c>
      <c r="AD1785" t="str">
        <f>+IFERROR(IF(Tabla2[[#This Row],[FECHA INICIO DE LABORES EN OBRA]]="","No Aplica",IF(AND(MONTH(Tabla2[[#This Row],[FECHA INICIO DE LABORES EN OBRA]])=MONTH(TODAY()-30),YEAR(Tabla2[[#This Row],[FECHA INICIO DE LABORES EN OBRA]])=YEAR(TODAY())),MONTH(TODAY()-30)&amp;"-"&amp;YEAR(TODAY()),"No Aplica")),"No Aplica")</f>
        <v>No Aplica</v>
      </c>
    </row>
    <row r="1786" spans="1:30" x14ac:dyDescent="0.25">
      <c r="A1786" s="13">
        <v>20524172365</v>
      </c>
      <c r="B1786" s="15" t="s">
        <v>7288</v>
      </c>
      <c r="C1786" s="15" t="s">
        <v>7288</v>
      </c>
      <c r="D1786" s="15" t="s">
        <v>990</v>
      </c>
      <c r="E1786" s="15" t="s">
        <v>991</v>
      </c>
      <c r="F1786" s="39">
        <v>35379</v>
      </c>
      <c r="G1786" s="15">
        <v>1</v>
      </c>
      <c r="H1786" s="15" t="s">
        <v>7289</v>
      </c>
      <c r="I1786" s="15" t="s">
        <v>7290</v>
      </c>
      <c r="J1786" s="15" t="s">
        <v>7320</v>
      </c>
      <c r="K1786" s="15" t="s">
        <v>17</v>
      </c>
      <c r="L1786" s="40" t="s">
        <v>6</v>
      </c>
      <c r="M1786" s="39"/>
      <c r="N1786" s="41" t="s">
        <v>2098</v>
      </c>
      <c r="O1786" s="39">
        <v>45110</v>
      </c>
      <c r="P1786" s="40">
        <v>1</v>
      </c>
      <c r="Q1786" s="40">
        <v>2</v>
      </c>
      <c r="R1786" s="40" t="str">
        <f>IFERROR(VLOOKUP(Tabla2[[#This Row],[CONTRATISTA PRNCIPAL]],Hoja1!$L$5:$M$9,2,FALSE),"CJV")</f>
        <v>CJV</v>
      </c>
      <c r="S1786" s="40" t="str">
        <f>IF(Tabla2[[#This Row],[EMPRESA]]=Tabla2[[#This Row],[CONTRATISTA PRNCIPAL]],"Principal","Secundaria")</f>
        <v>Principal</v>
      </c>
      <c r="T1786" s="42">
        <f>IFERROR(1/COUNTIF(Tabla2[CONTRATISTA PRNCIPAL],Tabla2[[#This Row],[CONTRATISTA PRNCIPAL]]),0)</f>
        <v>0.045454545454545456</v>
      </c>
      <c r="U1786" s="43">
        <f>IF(((TODAY()-Tabla2[[#This Row],[FECHA NACIMIENTO]])/365)&lt;18,"Corregir", IF(((TODAY()-Tabla2[[#This Row],[FECHA NACIMIENTO]])/365)&gt;80, "Corregir",ROUNDDOWN(((TODAY()-Tabla2[[#This Row],[FECHA NACIMIENTO]])/365),0)))</f>
        <v>26</v>
      </c>
      <c r="V17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86" s="44" t="str">
        <f>+IF(Tabla2[[#This Row],[Edad]]="Corregir","Corregir","Ok")</f>
        <v>Ok</v>
      </c>
      <c r="X1786" s="42" t="str">
        <f>+IFERROR(VLOOKUP(Tabla2[[#This Row],[DISTRITO SEGÚN DNI]],Hoja1!$A$2:$B$32,2,FALSE),"No")</f>
        <v>ATE</v>
      </c>
      <c r="Y1786" s="42" t="str">
        <f>IF(OR(LOWER(Tabla2[[#This Row],[GENERO]])="masculino", LOWER(Tabla2[[#This Row],[GENERO]])="femenino"),"OK","Corregir")</f>
        <v>OK</v>
      </c>
      <c r="Z1786" s="42" t="str">
        <f>+IF(Tabla2[[#This Row],[Nro. DNI / CE]]="","Corregir",IF(LEN(Tabla2[[#This Row],[Nro. DNI / CE]])&gt;=8,"OK","Corregir"))</f>
        <v>OK</v>
      </c>
      <c r="AA1786" s="42">
        <f>COUNTIF(Tabla2[APELLIDOS Y NOMBRES],Tabla2[[#This Row],[APELLIDOS Y NOMBRES]])</f>
        <v>1</v>
      </c>
      <c r="AB1786" s="42">
        <f>IF(Tabla2[[#This Row],[Trabajador]]&gt;1,1/Tabla2[[#This Row],[Trabajador]],Tabla2[[#This Row],[Trabajador]])</f>
        <v>1</v>
      </c>
      <c r="AC1786" t="str">
        <f>+IFERROR(IF(Tabla2[[#This Row],[FECHA CESE/BAJA]]="","No Aplica",IF(AND(MONTH(Tabla2[[#This Row],[FECHA CESE/BAJA]])=MONTH(TODAY()-30),YEAR(Tabla2[[#This Row],[FECHA CESE/BAJA]])=YEAR(TODAY())),MONTH(TODAY()-30)&amp;"-"&amp;YEAR(TODAY()),"Borrar")),"No aplica")</f>
        <v>No Aplica</v>
      </c>
      <c r="AD1786" t="str">
        <f>+IFERROR(IF(Tabla2[[#This Row],[FECHA INICIO DE LABORES EN OBRA]]="","No Aplica",IF(AND(MONTH(Tabla2[[#This Row],[FECHA INICIO DE LABORES EN OBRA]])=MONTH(TODAY()-30),YEAR(Tabla2[[#This Row],[FECHA INICIO DE LABORES EN OBRA]])=YEAR(TODAY())),MONTH(TODAY()-30)&amp;"-"&amp;YEAR(TODAY()),"No Aplica")),"No Aplica")</f>
        <v>No Aplica</v>
      </c>
    </row>
    <row r="1787" spans="1:30" x14ac:dyDescent="0.25">
      <c r="A1787" s="13">
        <v>20524172365</v>
      </c>
      <c r="B1787" s="15" t="s">
        <v>7288</v>
      </c>
      <c r="C1787" s="15" t="s">
        <v>7288</v>
      </c>
      <c r="D1787" s="15" t="s">
        <v>7321</v>
      </c>
      <c r="E1787" s="15" t="s">
        <v>7322</v>
      </c>
      <c r="F1787" s="39">
        <v>28265</v>
      </c>
      <c r="G1787" s="15">
        <v>1</v>
      </c>
      <c r="H1787" s="15" t="s">
        <v>7323</v>
      </c>
      <c r="I1787" s="15" t="s">
        <v>7290</v>
      </c>
      <c r="J1787" s="15" t="s">
        <v>7324</v>
      </c>
      <c r="K1787" s="15" t="s">
        <v>5229</v>
      </c>
      <c r="L1787" s="40" t="s">
        <v>6</v>
      </c>
      <c r="M1787" s="39"/>
      <c r="N1787" s="41" t="s">
        <v>2098</v>
      </c>
      <c r="O1787" s="39">
        <v>45134</v>
      </c>
      <c r="P1787" s="40">
        <v>1</v>
      </c>
      <c r="Q1787" s="40">
        <v>2</v>
      </c>
      <c r="R1787" s="40" t="str">
        <f>IFERROR(VLOOKUP(Tabla2[[#This Row],[CONTRATISTA PRNCIPAL]],Hoja1!$L$5:$M$9,2,FALSE),"CJV")</f>
        <v>CJV</v>
      </c>
      <c r="S1787" s="40" t="str">
        <f>IF(Tabla2[[#This Row],[EMPRESA]]=Tabla2[[#This Row],[CONTRATISTA PRNCIPAL]],"Principal","Secundaria")</f>
        <v>Principal</v>
      </c>
      <c r="T1787" s="42">
        <f>IFERROR(1/COUNTIF(Tabla2[CONTRATISTA PRNCIPAL],Tabla2[[#This Row],[CONTRATISTA PRNCIPAL]]),0)</f>
        <v>0.045454545454545456</v>
      </c>
      <c r="U1787" s="43">
        <f>IF(((TODAY()-Tabla2[[#This Row],[FECHA NACIMIENTO]])/365)&lt;18,"Corregir", IF(((TODAY()-Tabla2[[#This Row],[FECHA NACIMIENTO]])/365)&gt;80, "Corregir",ROUNDDOWN(((TODAY()-Tabla2[[#This Row],[FECHA NACIMIENTO]])/365),0)))</f>
        <v>46</v>
      </c>
      <c r="V17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87" s="44" t="str">
        <f>+IF(Tabla2[[#This Row],[Edad]]="Corregir","Corregir","Ok")</f>
        <v>Ok</v>
      </c>
      <c r="X1787" s="42" t="str">
        <f>+IFERROR(VLOOKUP(Tabla2[[#This Row],[DISTRITO SEGÚN DNI]],Hoja1!$A$2:$B$32,2,FALSE),"No")</f>
        <v>No</v>
      </c>
      <c r="Y1787" s="42" t="str">
        <f>IF(OR(LOWER(Tabla2[[#This Row],[GENERO]])="masculino", LOWER(Tabla2[[#This Row],[GENERO]])="femenino"),"OK","Corregir")</f>
        <v>OK</v>
      </c>
      <c r="Z1787" s="42" t="str">
        <f>+IF(Tabla2[[#This Row],[Nro. DNI / CE]]="","Corregir",IF(LEN(Tabla2[[#This Row],[Nro. DNI / CE]])&gt;=8,"OK","Corregir"))</f>
        <v>OK</v>
      </c>
      <c r="AA1787" s="42">
        <f>COUNTIF(Tabla2[APELLIDOS Y NOMBRES],Tabla2[[#This Row],[APELLIDOS Y NOMBRES]])</f>
        <v>1</v>
      </c>
      <c r="AB1787" s="42">
        <f>IF(Tabla2[[#This Row],[Trabajador]]&gt;1,1/Tabla2[[#This Row],[Trabajador]],Tabla2[[#This Row],[Trabajador]])</f>
        <v>1</v>
      </c>
      <c r="AC1787" t="str">
        <f>+IFERROR(IF(Tabla2[[#This Row],[FECHA CESE/BAJA]]="","No Aplica",IF(AND(MONTH(Tabla2[[#This Row],[FECHA CESE/BAJA]])=MONTH(TODAY()-30),YEAR(Tabla2[[#This Row],[FECHA CESE/BAJA]])=YEAR(TODAY())),MONTH(TODAY()-30)&amp;"-"&amp;YEAR(TODAY()),"Borrar")),"No aplica")</f>
        <v>No Aplica</v>
      </c>
      <c r="AD1787" t="str">
        <f>+IFERROR(IF(Tabla2[[#This Row],[FECHA INICIO DE LABORES EN OBRA]]="","No Aplica",IF(AND(MONTH(Tabla2[[#This Row],[FECHA INICIO DE LABORES EN OBRA]])=MONTH(TODAY()-30),YEAR(Tabla2[[#This Row],[FECHA INICIO DE LABORES EN OBRA]])=YEAR(TODAY())),MONTH(TODAY()-30)&amp;"-"&amp;YEAR(TODAY()),"No Aplica")),"No Aplica")</f>
        <v>No Aplica</v>
      </c>
    </row>
    <row r="1788" spans="1:30" x14ac:dyDescent="0.25">
      <c r="A1788" s="13">
        <v>20524172365</v>
      </c>
      <c r="B1788" s="15" t="s">
        <v>7288</v>
      </c>
      <c r="C1788" s="15" t="s">
        <v>7288</v>
      </c>
      <c r="D1788" s="15" t="s">
        <v>7325</v>
      </c>
      <c r="E1788" s="15" t="s">
        <v>7326</v>
      </c>
      <c r="F1788" s="39">
        <v>25812</v>
      </c>
      <c r="G1788" s="15">
        <v>1</v>
      </c>
      <c r="H1788" s="15" t="s">
        <v>5694</v>
      </c>
      <c r="I1788" s="15" t="s">
        <v>7290</v>
      </c>
      <c r="J1788" s="15" t="s">
        <v>7327</v>
      </c>
      <c r="K1788" s="15" t="s">
        <v>4177</v>
      </c>
      <c r="L1788" s="40" t="s">
        <v>6</v>
      </c>
      <c r="M1788" s="39"/>
      <c r="N1788" s="41" t="s">
        <v>2098</v>
      </c>
      <c r="O1788" s="39">
        <v>45134</v>
      </c>
      <c r="P1788" s="40">
        <v>1</v>
      </c>
      <c r="Q1788" s="40">
        <v>2</v>
      </c>
      <c r="R1788" s="40" t="str">
        <f>IFERROR(VLOOKUP(Tabla2[[#This Row],[CONTRATISTA PRNCIPAL]],Hoja1!$L$5:$M$9,2,FALSE),"CJV")</f>
        <v>CJV</v>
      </c>
      <c r="S1788" s="40" t="str">
        <f>IF(Tabla2[[#This Row],[EMPRESA]]=Tabla2[[#This Row],[CONTRATISTA PRNCIPAL]],"Principal","Secundaria")</f>
        <v>Principal</v>
      </c>
      <c r="T1788" s="42">
        <f>IFERROR(1/COUNTIF(Tabla2[CONTRATISTA PRNCIPAL],Tabla2[[#This Row],[CONTRATISTA PRNCIPAL]]),0)</f>
        <v>0.045454545454545456</v>
      </c>
      <c r="U1788" s="43">
        <f>IF(((TODAY()-Tabla2[[#This Row],[FECHA NACIMIENTO]])/365)&lt;18,"Corregir", IF(((TODAY()-Tabla2[[#This Row],[FECHA NACIMIENTO]])/365)&gt;80, "Corregir",ROUNDDOWN(((TODAY()-Tabla2[[#This Row],[FECHA NACIMIENTO]])/365),0)))</f>
        <v>53</v>
      </c>
      <c r="V17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88" s="44" t="str">
        <f>+IF(Tabla2[[#This Row],[Edad]]="Corregir","Corregir","Ok")</f>
        <v>Ok</v>
      </c>
      <c r="X1788" s="42" t="str">
        <f>+IFERROR(VLOOKUP(Tabla2[[#This Row],[DISTRITO SEGÚN DNI]],Hoja1!$A$2:$B$32,2,FALSE),"No")</f>
        <v>No</v>
      </c>
      <c r="Y1788" s="42" t="str">
        <f>IF(OR(LOWER(Tabla2[[#This Row],[GENERO]])="masculino", LOWER(Tabla2[[#This Row],[GENERO]])="femenino"),"OK","Corregir")</f>
        <v>OK</v>
      </c>
      <c r="Z1788" s="42" t="str">
        <f>+IF(Tabla2[[#This Row],[Nro. DNI / CE]]="","Corregir",IF(LEN(Tabla2[[#This Row],[Nro. DNI / CE]])&gt;=8,"OK","Corregir"))</f>
        <v>OK</v>
      </c>
      <c r="AA1788" s="42">
        <f>COUNTIF(Tabla2[APELLIDOS Y NOMBRES],Tabla2[[#This Row],[APELLIDOS Y NOMBRES]])</f>
        <v>1</v>
      </c>
      <c r="AB1788" s="42">
        <f>IF(Tabla2[[#This Row],[Trabajador]]&gt;1,1/Tabla2[[#This Row],[Trabajador]],Tabla2[[#This Row],[Trabajador]])</f>
        <v>1</v>
      </c>
      <c r="AC1788" t="str">
        <f>+IFERROR(IF(Tabla2[[#This Row],[FECHA CESE/BAJA]]="","No Aplica",IF(AND(MONTH(Tabla2[[#This Row],[FECHA CESE/BAJA]])=MONTH(TODAY()-30),YEAR(Tabla2[[#This Row],[FECHA CESE/BAJA]])=YEAR(TODAY())),MONTH(TODAY()-30)&amp;"-"&amp;YEAR(TODAY()),"Borrar")),"No aplica")</f>
        <v>No Aplica</v>
      </c>
      <c r="AD1788" t="str">
        <f>+IFERROR(IF(Tabla2[[#This Row],[FECHA INICIO DE LABORES EN OBRA]]="","No Aplica",IF(AND(MONTH(Tabla2[[#This Row],[FECHA INICIO DE LABORES EN OBRA]])=MONTH(TODAY()-30),YEAR(Tabla2[[#This Row],[FECHA INICIO DE LABORES EN OBRA]])=YEAR(TODAY())),MONTH(TODAY()-30)&amp;"-"&amp;YEAR(TODAY()),"No Aplica")),"No Aplica")</f>
        <v>No Aplica</v>
      </c>
    </row>
    <row r="1789" spans="1:30" x14ac:dyDescent="0.25">
      <c r="A1789" s="13">
        <v>20524172365</v>
      </c>
      <c r="B1789" s="15" t="s">
        <v>7288</v>
      </c>
      <c r="C1789" s="15" t="s">
        <v>7288</v>
      </c>
      <c r="D1789" s="15">
        <v>44034859</v>
      </c>
      <c r="E1789" s="15" t="s">
        <v>1488</v>
      </c>
      <c r="F1789" s="39">
        <v>31701</v>
      </c>
      <c r="G1789" s="15">
        <v>1</v>
      </c>
      <c r="H1789" s="15" t="s">
        <v>7301</v>
      </c>
      <c r="I1789" s="15" t="s">
        <v>7290</v>
      </c>
      <c r="J1789" s="15" t="s">
        <v>7328</v>
      </c>
      <c r="K1789" s="15" t="s">
        <v>34</v>
      </c>
      <c r="L1789" s="40" t="s">
        <v>6</v>
      </c>
      <c r="M1789" s="39"/>
      <c r="N1789" s="41" t="s">
        <v>2098</v>
      </c>
      <c r="O1789" s="39">
        <v>45134</v>
      </c>
      <c r="P1789" s="40">
        <v>1</v>
      </c>
      <c r="Q1789" s="40">
        <v>2</v>
      </c>
      <c r="R1789" s="40" t="str">
        <f>IFERROR(VLOOKUP(Tabla2[[#This Row],[CONTRATISTA PRNCIPAL]],Hoja1!$L$5:$M$9,2,FALSE),"CJV")</f>
        <v>CJV</v>
      </c>
      <c r="S1789" s="40" t="str">
        <f>IF(Tabla2[[#This Row],[EMPRESA]]=Tabla2[[#This Row],[CONTRATISTA PRNCIPAL]],"Principal","Secundaria")</f>
        <v>Principal</v>
      </c>
      <c r="T1789" s="42">
        <f>IFERROR(1/COUNTIF(Tabla2[CONTRATISTA PRNCIPAL],Tabla2[[#This Row],[CONTRATISTA PRNCIPAL]]),0)</f>
        <v>0.045454545454545456</v>
      </c>
      <c r="U1789" s="43">
        <f>IF(((TODAY()-Tabla2[[#This Row],[FECHA NACIMIENTO]])/365)&lt;18,"Corregir", IF(((TODAY()-Tabla2[[#This Row],[FECHA NACIMIENTO]])/365)&gt;80, "Corregir",ROUNDDOWN(((TODAY()-Tabla2[[#This Row],[FECHA NACIMIENTO]])/365),0)))</f>
        <v>36</v>
      </c>
      <c r="V17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89" s="44" t="str">
        <f>+IF(Tabla2[[#This Row],[Edad]]="Corregir","Corregir","Ok")</f>
        <v>Ok</v>
      </c>
      <c r="X1789" s="42" t="str">
        <f>+IFERROR(VLOOKUP(Tabla2[[#This Row],[DISTRITO SEGÚN DNI]],Hoja1!$A$2:$B$32,2,FALSE),"No")</f>
        <v>SANTA ANITA</v>
      </c>
      <c r="Y1789" s="42" t="str">
        <f>IF(OR(LOWER(Tabla2[[#This Row],[GENERO]])="masculino", LOWER(Tabla2[[#This Row],[GENERO]])="femenino"),"OK","Corregir")</f>
        <v>OK</v>
      </c>
      <c r="Z1789" s="42" t="str">
        <f>+IF(Tabla2[[#This Row],[Nro. DNI / CE]]="","Corregir",IF(LEN(Tabla2[[#This Row],[Nro. DNI / CE]])&gt;=8,"OK","Corregir"))</f>
        <v>OK</v>
      </c>
      <c r="AA1789" s="42">
        <f>COUNTIF(Tabla2[APELLIDOS Y NOMBRES],Tabla2[[#This Row],[APELLIDOS Y NOMBRES]])</f>
        <v>1</v>
      </c>
      <c r="AB1789" s="42">
        <f>IF(Tabla2[[#This Row],[Trabajador]]&gt;1,1/Tabla2[[#This Row],[Trabajador]],Tabla2[[#This Row],[Trabajador]])</f>
        <v>1</v>
      </c>
      <c r="AC1789" t="str">
        <f>+IFERROR(IF(Tabla2[[#This Row],[FECHA CESE/BAJA]]="","No Aplica",IF(AND(MONTH(Tabla2[[#This Row],[FECHA CESE/BAJA]])=MONTH(TODAY()-30),YEAR(Tabla2[[#This Row],[FECHA CESE/BAJA]])=YEAR(TODAY())),MONTH(TODAY()-30)&amp;"-"&amp;YEAR(TODAY()),"Borrar")),"No aplica")</f>
        <v>No Aplica</v>
      </c>
      <c r="AD1789" t="str">
        <f>+IFERROR(IF(Tabla2[[#This Row],[FECHA INICIO DE LABORES EN OBRA]]="","No Aplica",IF(AND(MONTH(Tabla2[[#This Row],[FECHA INICIO DE LABORES EN OBRA]])=MONTH(TODAY()-30),YEAR(Tabla2[[#This Row],[FECHA INICIO DE LABORES EN OBRA]])=YEAR(TODAY())),MONTH(TODAY()-30)&amp;"-"&amp;YEAR(TODAY()),"No Aplica")),"No Aplica")</f>
        <v>No Aplica</v>
      </c>
    </row>
    <row r="1790" spans="1:30" x14ac:dyDescent="0.25">
      <c r="A1790" s="13">
        <v>20524172365</v>
      </c>
      <c r="B1790" s="15" t="s">
        <v>7288</v>
      </c>
      <c r="C1790" s="15" t="s">
        <v>7288</v>
      </c>
      <c r="D1790" s="15">
        <v>74310592</v>
      </c>
      <c r="E1790" s="15" t="s">
        <v>7329</v>
      </c>
      <c r="F1790" s="39">
        <v>37666</v>
      </c>
      <c r="G1790" s="15">
        <v>3</v>
      </c>
      <c r="H1790" s="15" t="s">
        <v>2751</v>
      </c>
      <c r="I1790" s="15" t="s">
        <v>7290</v>
      </c>
      <c r="J1790" s="15" t="s">
        <v>7330</v>
      </c>
      <c r="K1790" s="15" t="s">
        <v>2472</v>
      </c>
      <c r="L1790" s="40" t="s">
        <v>6</v>
      </c>
      <c r="M1790" s="39"/>
      <c r="N1790" s="41" t="s">
        <v>2098</v>
      </c>
      <c r="O1790" s="39">
        <v>45124</v>
      </c>
      <c r="P1790" s="40">
        <v>1</v>
      </c>
      <c r="Q1790" s="40">
        <v>1</v>
      </c>
      <c r="R1790" s="40" t="str">
        <f>IFERROR(VLOOKUP(Tabla2[[#This Row],[CONTRATISTA PRNCIPAL]],Hoja1!$L$5:$M$9,2,FALSE),"CJV")</f>
        <v>CJV</v>
      </c>
      <c r="S1790" s="40" t="str">
        <f>IF(Tabla2[[#This Row],[EMPRESA]]=Tabla2[[#This Row],[CONTRATISTA PRNCIPAL]],"Principal","Secundaria")</f>
        <v>Principal</v>
      </c>
      <c r="T1790" s="42">
        <f>IFERROR(1/COUNTIF(Tabla2[CONTRATISTA PRNCIPAL],Tabla2[[#This Row],[CONTRATISTA PRNCIPAL]]),0)</f>
        <v>0.045454545454545456</v>
      </c>
      <c r="U1790" s="43">
        <f>IF(((TODAY()-Tabla2[[#This Row],[FECHA NACIMIENTO]])/365)&lt;18,"Corregir", IF(((TODAY()-Tabla2[[#This Row],[FECHA NACIMIENTO]])/365)&gt;80, "Corregir",ROUNDDOWN(((TODAY()-Tabla2[[#This Row],[FECHA NACIMIENTO]])/365),0)))</f>
        <v>20</v>
      </c>
      <c r="V17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790" s="44" t="str">
        <f>+IF(Tabla2[[#This Row],[Edad]]="Corregir","Corregir","Ok")</f>
        <v>Ok</v>
      </c>
      <c r="X1790" s="42" t="str">
        <f>+IFERROR(VLOOKUP(Tabla2[[#This Row],[DISTRITO SEGÚN DNI]],Hoja1!$A$2:$B$32,2,FALSE),"No")</f>
        <v>No</v>
      </c>
      <c r="Y1790" s="42" t="str">
        <f>IF(OR(LOWER(Tabla2[[#This Row],[GENERO]])="masculino", LOWER(Tabla2[[#This Row],[GENERO]])="femenino"),"OK","Corregir")</f>
        <v>OK</v>
      </c>
      <c r="Z1790" s="42" t="str">
        <f>+IF(Tabla2[[#This Row],[Nro. DNI / CE]]="","Corregir",IF(LEN(Tabla2[[#This Row],[Nro. DNI / CE]])&gt;=8,"OK","Corregir"))</f>
        <v>OK</v>
      </c>
      <c r="AA1790" s="42">
        <f>COUNTIF(Tabla2[APELLIDOS Y NOMBRES],Tabla2[[#This Row],[APELLIDOS Y NOMBRES]])</f>
        <v>1</v>
      </c>
      <c r="AB1790" s="42">
        <f>IF(Tabla2[[#This Row],[Trabajador]]&gt;1,1/Tabla2[[#This Row],[Trabajador]],Tabla2[[#This Row],[Trabajador]])</f>
        <v>1</v>
      </c>
      <c r="AC1790" t="str">
        <f>+IFERROR(IF(Tabla2[[#This Row],[FECHA CESE/BAJA]]="","No Aplica",IF(AND(MONTH(Tabla2[[#This Row],[FECHA CESE/BAJA]])=MONTH(TODAY()-30),YEAR(Tabla2[[#This Row],[FECHA CESE/BAJA]])=YEAR(TODAY())),MONTH(TODAY()-30)&amp;"-"&amp;YEAR(TODAY()),"Borrar")),"No aplica")</f>
        <v>No Aplica</v>
      </c>
      <c r="AD1790" t="str">
        <f>+IFERROR(IF(Tabla2[[#This Row],[FECHA INICIO DE LABORES EN OBRA]]="","No Aplica",IF(AND(MONTH(Tabla2[[#This Row],[FECHA INICIO DE LABORES EN OBRA]])=MONTH(TODAY()-30),YEAR(Tabla2[[#This Row],[FECHA INICIO DE LABORES EN OBRA]])=YEAR(TODAY())),MONTH(TODAY()-30)&amp;"-"&amp;YEAR(TODAY()),"No Aplica")),"No Aplica")</f>
        <v>No Aplica</v>
      </c>
    </row>
    <row r="1791" spans="1:30" x14ac:dyDescent="0.25">
      <c r="A1791" s="13">
        <v>20524172365</v>
      </c>
      <c r="B1791" s="15" t="s">
        <v>7288</v>
      </c>
      <c r="C1791" s="15" t="s">
        <v>7288</v>
      </c>
      <c r="D1791" s="15" t="s">
        <v>1635</v>
      </c>
      <c r="E1791" s="15" t="s">
        <v>1636</v>
      </c>
      <c r="F1791" s="39">
        <v>24731</v>
      </c>
      <c r="G1791" s="15">
        <v>1</v>
      </c>
      <c r="H1791" s="15" t="s">
        <v>7331</v>
      </c>
      <c r="I1791" s="15" t="s">
        <v>7290</v>
      </c>
      <c r="J1791" s="15" t="s">
        <v>7332</v>
      </c>
      <c r="K1791" s="15" t="s">
        <v>2022</v>
      </c>
      <c r="L1791" s="40" t="s">
        <v>6</v>
      </c>
      <c r="M1791" s="39"/>
      <c r="N1791" s="41" t="s">
        <v>2114</v>
      </c>
      <c r="O1791" s="39">
        <v>45134</v>
      </c>
      <c r="P1791" s="40">
        <v>1</v>
      </c>
      <c r="Q1791" s="40">
        <v>2</v>
      </c>
      <c r="R1791" s="40" t="str">
        <f>IFERROR(VLOOKUP(Tabla2[[#This Row],[CONTRATISTA PRNCIPAL]],Hoja1!$L$5:$M$9,2,FALSE),"CJV")</f>
        <v>CJV</v>
      </c>
      <c r="S1791" s="40" t="str">
        <f>IF(Tabla2[[#This Row],[EMPRESA]]=Tabla2[[#This Row],[CONTRATISTA PRNCIPAL]],"Principal","Secundaria")</f>
        <v>Principal</v>
      </c>
      <c r="T1791" s="42">
        <f>IFERROR(1/COUNTIF(Tabla2[CONTRATISTA PRNCIPAL],Tabla2[[#This Row],[CONTRATISTA PRNCIPAL]]),0)</f>
        <v>0.045454545454545456</v>
      </c>
      <c r="U1791" s="43">
        <f>IF(((TODAY()-Tabla2[[#This Row],[FECHA NACIMIENTO]])/365)&lt;18,"Corregir", IF(((TODAY()-Tabla2[[#This Row],[FECHA NACIMIENTO]])/365)&gt;80, "Corregir",ROUNDDOWN(((TODAY()-Tabla2[[#This Row],[FECHA NACIMIENTO]])/365),0)))</f>
        <v>56</v>
      </c>
      <c r="V17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91" s="44" t="str">
        <f>+IF(Tabla2[[#This Row],[Edad]]="Corregir","Corregir","Ok")</f>
        <v>Ok</v>
      </c>
      <c r="X1791" s="42" t="str">
        <f>+IFERROR(VLOOKUP(Tabla2[[#This Row],[DISTRITO SEGÚN DNI]],Hoja1!$A$2:$B$32,2,FALSE),"No")</f>
        <v>CALLAO</v>
      </c>
      <c r="Y1791" s="42" t="str">
        <f>IF(OR(LOWER(Tabla2[[#This Row],[GENERO]])="masculino", LOWER(Tabla2[[#This Row],[GENERO]])="femenino"),"OK","Corregir")</f>
        <v>OK</v>
      </c>
      <c r="Z1791" s="42" t="str">
        <f>+IF(Tabla2[[#This Row],[Nro. DNI / CE]]="","Corregir",IF(LEN(Tabla2[[#This Row],[Nro. DNI / CE]])&gt;=8,"OK","Corregir"))</f>
        <v>OK</v>
      </c>
      <c r="AA1791" s="42">
        <f>COUNTIF(Tabla2[APELLIDOS Y NOMBRES],Tabla2[[#This Row],[APELLIDOS Y NOMBRES]])</f>
        <v>1</v>
      </c>
      <c r="AB1791" s="42">
        <f>IF(Tabla2[[#This Row],[Trabajador]]&gt;1,1/Tabla2[[#This Row],[Trabajador]],Tabla2[[#This Row],[Trabajador]])</f>
        <v>1</v>
      </c>
      <c r="AC1791" t="str">
        <f>+IFERROR(IF(Tabla2[[#This Row],[FECHA CESE/BAJA]]="","No Aplica",IF(AND(MONTH(Tabla2[[#This Row],[FECHA CESE/BAJA]])=MONTH(TODAY()-30),YEAR(Tabla2[[#This Row],[FECHA CESE/BAJA]])=YEAR(TODAY())),MONTH(TODAY()-30)&amp;"-"&amp;YEAR(TODAY()),"Borrar")),"No aplica")</f>
        <v>No Aplica</v>
      </c>
      <c r="AD1791" t="str">
        <f>+IFERROR(IF(Tabla2[[#This Row],[FECHA INICIO DE LABORES EN OBRA]]="","No Aplica",IF(AND(MONTH(Tabla2[[#This Row],[FECHA INICIO DE LABORES EN OBRA]])=MONTH(TODAY()-30),YEAR(Tabla2[[#This Row],[FECHA INICIO DE LABORES EN OBRA]])=YEAR(TODAY())),MONTH(TODAY()-30)&amp;"-"&amp;YEAR(TODAY()),"No Aplica")),"No Aplica")</f>
        <v>No Aplica</v>
      </c>
    </row>
    <row r="1792" spans="1:30" x14ac:dyDescent="0.25">
      <c r="A1792" s="13">
        <v>20524172365</v>
      </c>
      <c r="B1792" s="15" t="s">
        <v>7288</v>
      </c>
      <c r="C1792" s="15" t="s">
        <v>7288</v>
      </c>
      <c r="D1792" s="15" t="s">
        <v>7333</v>
      </c>
      <c r="E1792" s="15" t="s">
        <v>7334</v>
      </c>
      <c r="F1792" s="39">
        <v>30555</v>
      </c>
      <c r="G1792" s="15">
        <v>1</v>
      </c>
      <c r="H1792" s="15" t="s">
        <v>2073</v>
      </c>
      <c r="I1792" s="15" t="s">
        <v>7290</v>
      </c>
      <c r="J1792" s="15" t="s">
        <v>7335</v>
      </c>
      <c r="K1792" s="15" t="s">
        <v>5564</v>
      </c>
      <c r="L1792" s="40" t="s">
        <v>6</v>
      </c>
      <c r="M1792" s="39"/>
      <c r="N1792" s="41" t="s">
        <v>2098</v>
      </c>
      <c r="O1792" s="39">
        <v>45138</v>
      </c>
      <c r="P1792" s="40">
        <v>1</v>
      </c>
      <c r="Q1792" s="40">
        <v>2</v>
      </c>
      <c r="R1792" s="40" t="str">
        <f>IFERROR(VLOOKUP(Tabla2[[#This Row],[CONTRATISTA PRNCIPAL]],Hoja1!$L$5:$M$9,2,FALSE),"CJV")</f>
        <v>CJV</v>
      </c>
      <c r="S1792" s="40" t="str">
        <f>IF(Tabla2[[#This Row],[EMPRESA]]=Tabla2[[#This Row],[CONTRATISTA PRNCIPAL]],"Principal","Secundaria")</f>
        <v>Principal</v>
      </c>
      <c r="T1792" s="42">
        <f>IFERROR(1/COUNTIF(Tabla2[CONTRATISTA PRNCIPAL],Tabla2[[#This Row],[CONTRATISTA PRNCIPAL]]),0)</f>
        <v>0.045454545454545456</v>
      </c>
      <c r="U1792" s="43">
        <f>IF(((TODAY()-Tabla2[[#This Row],[FECHA NACIMIENTO]])/365)&lt;18,"Corregir", IF(((TODAY()-Tabla2[[#This Row],[FECHA NACIMIENTO]])/365)&gt;80, "Corregir",ROUNDDOWN(((TODAY()-Tabla2[[#This Row],[FECHA NACIMIENTO]])/365),0)))</f>
        <v>40</v>
      </c>
      <c r="V17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92" s="44" t="str">
        <f>+IF(Tabla2[[#This Row],[Edad]]="Corregir","Corregir","Ok")</f>
        <v>Ok</v>
      </c>
      <c r="X1792" s="42" t="str">
        <f>+IFERROR(VLOOKUP(Tabla2[[#This Row],[DISTRITO SEGÚN DNI]],Hoja1!$A$2:$B$32,2,FALSE),"No")</f>
        <v>No</v>
      </c>
      <c r="Y1792" s="42" t="str">
        <f>IF(OR(LOWER(Tabla2[[#This Row],[GENERO]])="masculino", LOWER(Tabla2[[#This Row],[GENERO]])="femenino"),"OK","Corregir")</f>
        <v>OK</v>
      </c>
      <c r="Z1792" s="42" t="str">
        <f>+IF(Tabla2[[#This Row],[Nro. DNI / CE]]="","Corregir",IF(LEN(Tabla2[[#This Row],[Nro. DNI / CE]])&gt;=8,"OK","Corregir"))</f>
        <v>OK</v>
      </c>
      <c r="AA1792" s="42">
        <f>COUNTIF(Tabla2[APELLIDOS Y NOMBRES],Tabla2[[#This Row],[APELLIDOS Y NOMBRES]])</f>
        <v>1</v>
      </c>
      <c r="AB1792" s="42">
        <f>IF(Tabla2[[#This Row],[Trabajador]]&gt;1,1/Tabla2[[#This Row],[Trabajador]],Tabla2[[#This Row],[Trabajador]])</f>
        <v>1</v>
      </c>
      <c r="AC1792" t="str">
        <f>+IFERROR(IF(Tabla2[[#This Row],[FECHA CESE/BAJA]]="","No Aplica",IF(AND(MONTH(Tabla2[[#This Row],[FECHA CESE/BAJA]])=MONTH(TODAY()-30),YEAR(Tabla2[[#This Row],[FECHA CESE/BAJA]])=YEAR(TODAY())),MONTH(TODAY()-30)&amp;"-"&amp;YEAR(TODAY()),"Borrar")),"No aplica")</f>
        <v>No Aplica</v>
      </c>
      <c r="AD1792" t="str">
        <f>+IFERROR(IF(Tabla2[[#This Row],[FECHA INICIO DE LABORES EN OBRA]]="","No Aplica",IF(AND(MONTH(Tabla2[[#This Row],[FECHA INICIO DE LABORES EN OBRA]])=MONTH(TODAY()-30),YEAR(Tabla2[[#This Row],[FECHA INICIO DE LABORES EN OBRA]])=YEAR(TODAY())),MONTH(TODAY()-30)&amp;"-"&amp;YEAR(TODAY()),"No Aplica")),"No Aplica")</f>
        <v>No Aplica</v>
      </c>
    </row>
    <row r="1793" spans="1:30" x14ac:dyDescent="0.25">
      <c r="A1793" s="13">
        <v>20524172365</v>
      </c>
      <c r="B1793" s="15" t="s">
        <v>7288</v>
      </c>
      <c r="C1793" s="15" t="s">
        <v>7288</v>
      </c>
      <c r="D1793" s="15" t="s">
        <v>7336</v>
      </c>
      <c r="E1793" s="15" t="s">
        <v>7337</v>
      </c>
      <c r="F1793" s="39">
        <v>29813</v>
      </c>
      <c r="G1793" s="15">
        <v>1</v>
      </c>
      <c r="H1793" s="15" t="s">
        <v>7301</v>
      </c>
      <c r="I1793" s="15" t="s">
        <v>7290</v>
      </c>
      <c r="J1793" s="15" t="s">
        <v>7338</v>
      </c>
      <c r="K1793" s="15" t="s">
        <v>2641</v>
      </c>
      <c r="L1793" s="40" t="s">
        <v>6</v>
      </c>
      <c r="M1793" s="39"/>
      <c r="N1793" s="41" t="s">
        <v>2098</v>
      </c>
      <c r="O1793" s="39">
        <v>45138</v>
      </c>
      <c r="P1793" s="40">
        <v>1</v>
      </c>
      <c r="Q1793" s="40">
        <v>2</v>
      </c>
      <c r="R1793" s="40" t="str">
        <f>IFERROR(VLOOKUP(Tabla2[[#This Row],[CONTRATISTA PRNCIPAL]],Hoja1!$L$5:$M$9,2,FALSE),"CJV")</f>
        <v>CJV</v>
      </c>
      <c r="S1793" s="40" t="str">
        <f>IF(Tabla2[[#This Row],[EMPRESA]]=Tabla2[[#This Row],[CONTRATISTA PRNCIPAL]],"Principal","Secundaria")</f>
        <v>Principal</v>
      </c>
      <c r="T1793" s="42">
        <f>IFERROR(1/COUNTIF(Tabla2[CONTRATISTA PRNCIPAL],Tabla2[[#This Row],[CONTRATISTA PRNCIPAL]]),0)</f>
        <v>0.045454545454545456</v>
      </c>
      <c r="U1793" s="43">
        <f>IF(((TODAY()-Tabla2[[#This Row],[FECHA NACIMIENTO]])/365)&lt;18,"Corregir", IF(((TODAY()-Tabla2[[#This Row],[FECHA NACIMIENTO]])/365)&gt;80, "Corregir",ROUNDDOWN(((TODAY()-Tabla2[[#This Row],[FECHA NACIMIENTO]])/365),0)))</f>
        <v>42</v>
      </c>
      <c r="V17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793" s="44" t="str">
        <f>+IF(Tabla2[[#This Row],[Edad]]="Corregir","Corregir","Ok")</f>
        <v>Ok</v>
      </c>
      <c r="X1793" s="42" t="str">
        <f>+IFERROR(VLOOKUP(Tabla2[[#This Row],[DISTRITO SEGÚN DNI]],Hoja1!$A$2:$B$32,2,FALSE),"No")</f>
        <v>No</v>
      </c>
      <c r="Y1793" s="42" t="str">
        <f>IF(OR(LOWER(Tabla2[[#This Row],[GENERO]])="masculino", LOWER(Tabla2[[#This Row],[GENERO]])="femenino"),"OK","Corregir")</f>
        <v>OK</v>
      </c>
      <c r="Z1793" s="42" t="str">
        <f>+IF(Tabla2[[#This Row],[Nro. DNI / CE]]="","Corregir",IF(LEN(Tabla2[[#This Row],[Nro. DNI / CE]])&gt;=8,"OK","Corregir"))</f>
        <v>OK</v>
      </c>
      <c r="AA1793" s="42">
        <f>COUNTIF(Tabla2[APELLIDOS Y NOMBRES],Tabla2[[#This Row],[APELLIDOS Y NOMBRES]])</f>
        <v>1</v>
      </c>
      <c r="AB1793" s="42">
        <f>IF(Tabla2[[#This Row],[Trabajador]]&gt;1,1/Tabla2[[#This Row],[Trabajador]],Tabla2[[#This Row],[Trabajador]])</f>
        <v>1</v>
      </c>
      <c r="AC1793" t="str">
        <f>+IFERROR(IF(Tabla2[[#This Row],[FECHA CESE/BAJA]]="","No Aplica",IF(AND(MONTH(Tabla2[[#This Row],[FECHA CESE/BAJA]])=MONTH(TODAY()-30),YEAR(Tabla2[[#This Row],[FECHA CESE/BAJA]])=YEAR(TODAY())),MONTH(TODAY()-30)&amp;"-"&amp;YEAR(TODAY()),"Borrar")),"No aplica")</f>
        <v>No Aplica</v>
      </c>
      <c r="AD1793" t="str">
        <f>+IFERROR(IF(Tabla2[[#This Row],[FECHA INICIO DE LABORES EN OBRA]]="","No Aplica",IF(AND(MONTH(Tabla2[[#This Row],[FECHA INICIO DE LABORES EN OBRA]])=MONTH(TODAY()-30),YEAR(Tabla2[[#This Row],[FECHA INICIO DE LABORES EN OBRA]])=YEAR(TODAY())),MONTH(TODAY()-30)&amp;"-"&amp;YEAR(TODAY()),"No Aplica")),"No Aplica")</f>
        <v>No Aplica</v>
      </c>
    </row>
    <row r="1794" spans="1:30" x14ac:dyDescent="0.25">
      <c r="A1794" s="13">
        <v>20524172365</v>
      </c>
      <c r="B1794" s="15" t="s">
        <v>7288</v>
      </c>
      <c r="C1794" s="15" t="s">
        <v>7288</v>
      </c>
      <c r="D1794" s="15" t="s">
        <v>1637</v>
      </c>
      <c r="E1794" s="15" t="s">
        <v>1638</v>
      </c>
      <c r="F1794" s="39">
        <v>30798</v>
      </c>
      <c r="G1794" s="15">
        <v>1</v>
      </c>
      <c r="H1794" s="15" t="s">
        <v>7301</v>
      </c>
      <c r="I1794" s="15" t="s">
        <v>7290</v>
      </c>
      <c r="J1794" s="15" t="s">
        <v>7339</v>
      </c>
      <c r="K1794" s="15" t="s">
        <v>34</v>
      </c>
      <c r="L1794" s="40" t="s">
        <v>6</v>
      </c>
      <c r="M1794" s="39"/>
      <c r="N1794" s="41" t="s">
        <v>2098</v>
      </c>
      <c r="O1794" s="39">
        <v>45138</v>
      </c>
      <c r="P1794" s="40">
        <v>1</v>
      </c>
      <c r="Q1794" s="40">
        <v>2</v>
      </c>
      <c r="R1794" s="40" t="str">
        <f>IFERROR(VLOOKUP(Tabla2[[#This Row],[CONTRATISTA PRNCIPAL]],Hoja1!$L$5:$M$9,2,FALSE),"CJV")</f>
        <v>CJV</v>
      </c>
      <c r="S1794" s="40" t="str">
        <f>IF(Tabla2[[#This Row],[EMPRESA]]=Tabla2[[#This Row],[CONTRATISTA PRNCIPAL]],"Principal","Secundaria")</f>
        <v>Principal</v>
      </c>
      <c r="T1794" s="42">
        <f>IFERROR(1/COUNTIF(Tabla2[CONTRATISTA PRNCIPAL],Tabla2[[#This Row],[CONTRATISTA PRNCIPAL]]),0)</f>
        <v>0.045454545454545456</v>
      </c>
      <c r="U1794" s="43">
        <f>IF(((TODAY()-Tabla2[[#This Row],[FECHA NACIMIENTO]])/365)&lt;18,"Corregir", IF(((TODAY()-Tabla2[[#This Row],[FECHA NACIMIENTO]])/365)&gt;80, "Corregir",ROUNDDOWN(((TODAY()-Tabla2[[#This Row],[FECHA NACIMIENTO]])/365),0)))</f>
        <v>39</v>
      </c>
      <c r="V17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794" s="44" t="str">
        <f>+IF(Tabla2[[#This Row],[Edad]]="Corregir","Corregir","Ok")</f>
        <v>Ok</v>
      </c>
      <c r="X1794" s="42" t="str">
        <f>+IFERROR(VLOOKUP(Tabla2[[#This Row],[DISTRITO SEGÚN DNI]],Hoja1!$A$2:$B$32,2,FALSE),"No")</f>
        <v>SANTA ANITA</v>
      </c>
      <c r="Y1794" s="42" t="str">
        <f>IF(OR(LOWER(Tabla2[[#This Row],[GENERO]])="masculino", LOWER(Tabla2[[#This Row],[GENERO]])="femenino"),"OK","Corregir")</f>
        <v>OK</v>
      </c>
      <c r="Z1794" s="42" t="str">
        <f>+IF(Tabla2[[#This Row],[Nro. DNI / CE]]="","Corregir",IF(LEN(Tabla2[[#This Row],[Nro. DNI / CE]])&gt;=8,"OK","Corregir"))</f>
        <v>OK</v>
      </c>
      <c r="AA1794" s="42">
        <f>COUNTIF(Tabla2[APELLIDOS Y NOMBRES],Tabla2[[#This Row],[APELLIDOS Y NOMBRES]])</f>
        <v>1</v>
      </c>
      <c r="AB1794" s="42">
        <f>IF(Tabla2[[#This Row],[Trabajador]]&gt;1,1/Tabla2[[#This Row],[Trabajador]],Tabla2[[#This Row],[Trabajador]])</f>
        <v>1</v>
      </c>
      <c r="AC1794" t="str">
        <f>+IFERROR(IF(Tabla2[[#This Row],[FECHA CESE/BAJA]]="","No Aplica",IF(AND(MONTH(Tabla2[[#This Row],[FECHA CESE/BAJA]])=MONTH(TODAY()-30),YEAR(Tabla2[[#This Row],[FECHA CESE/BAJA]])=YEAR(TODAY())),MONTH(TODAY()-30)&amp;"-"&amp;YEAR(TODAY()),"Borrar")),"No aplica")</f>
        <v>No Aplica</v>
      </c>
      <c r="AD1794" t="str">
        <f>+IFERROR(IF(Tabla2[[#This Row],[FECHA INICIO DE LABORES EN OBRA]]="","No Aplica",IF(AND(MONTH(Tabla2[[#This Row],[FECHA INICIO DE LABORES EN OBRA]])=MONTH(TODAY()-30),YEAR(Tabla2[[#This Row],[FECHA INICIO DE LABORES EN OBRA]])=YEAR(TODAY())),MONTH(TODAY()-30)&amp;"-"&amp;YEAR(TODAY()),"No Aplica")),"No Aplica")</f>
        <v>No Aplica</v>
      </c>
    </row>
    <row r="1795" spans="1:30" x14ac:dyDescent="0.25">
      <c r="A1795" s="13">
        <v>20524172365</v>
      </c>
      <c r="B1795" s="15" t="s">
        <v>7288</v>
      </c>
      <c r="C1795" s="15" t="s">
        <v>7288</v>
      </c>
      <c r="D1795" s="15" t="s">
        <v>7340</v>
      </c>
      <c r="E1795" s="15" t="s">
        <v>7341</v>
      </c>
      <c r="F1795" s="39">
        <v>34480</v>
      </c>
      <c r="G1795" s="15">
        <v>1</v>
      </c>
      <c r="H1795" s="15" t="s">
        <v>2073</v>
      </c>
      <c r="I1795" s="15" t="s">
        <v>7290</v>
      </c>
      <c r="J1795" s="15" t="s">
        <v>7298</v>
      </c>
      <c r="K1795" s="15" t="s">
        <v>3086</v>
      </c>
      <c r="L1795" s="40" t="s">
        <v>6</v>
      </c>
      <c r="M1795" s="39"/>
      <c r="N1795" s="41" t="s">
        <v>2098</v>
      </c>
      <c r="O1795" s="39">
        <v>45159</v>
      </c>
      <c r="P1795" s="40">
        <v>1</v>
      </c>
      <c r="Q1795" s="40">
        <v>2</v>
      </c>
      <c r="R1795" s="40" t="str">
        <f>IFERROR(VLOOKUP(Tabla2[[#This Row],[CONTRATISTA PRNCIPAL]],Hoja1!$L$5:$M$9,2,FALSE),"CJV")</f>
        <v>CJV</v>
      </c>
      <c r="S1795" s="40" t="str">
        <f>IF(Tabla2[[#This Row],[EMPRESA]]=Tabla2[[#This Row],[CONTRATISTA PRNCIPAL]],"Principal","Secundaria")</f>
        <v>Principal</v>
      </c>
      <c r="T1795" s="42">
        <f>IFERROR(1/COUNTIF(Tabla2[CONTRATISTA PRNCIPAL],Tabla2[[#This Row],[CONTRATISTA PRNCIPAL]]),0)</f>
        <v>0.045454545454545456</v>
      </c>
      <c r="U1795" s="43">
        <f>IF(((TODAY()-Tabla2[[#This Row],[FECHA NACIMIENTO]])/365)&lt;18,"Corregir", IF(((TODAY()-Tabla2[[#This Row],[FECHA NACIMIENTO]])/365)&gt;80, "Corregir",ROUNDDOWN(((TODAY()-Tabla2[[#This Row],[FECHA NACIMIENTO]])/365),0)))</f>
        <v>29</v>
      </c>
      <c r="V17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95" s="44" t="str">
        <f>+IF(Tabla2[[#This Row],[Edad]]="Corregir","Corregir","Ok")</f>
        <v>Ok</v>
      </c>
      <c r="X1795" s="42" t="str">
        <f>+IFERROR(VLOOKUP(Tabla2[[#This Row],[DISTRITO SEGÚN DNI]],Hoja1!$A$2:$B$32,2,FALSE),"No")</f>
        <v>No</v>
      </c>
      <c r="Y1795" s="42" t="str">
        <f>IF(OR(LOWER(Tabla2[[#This Row],[GENERO]])="masculino", LOWER(Tabla2[[#This Row],[GENERO]])="femenino"),"OK","Corregir")</f>
        <v>OK</v>
      </c>
      <c r="Z1795" s="42" t="str">
        <f>+IF(Tabla2[[#This Row],[Nro. DNI / CE]]="","Corregir",IF(LEN(Tabla2[[#This Row],[Nro. DNI / CE]])&gt;=8,"OK","Corregir"))</f>
        <v>OK</v>
      </c>
      <c r="AA1795" s="42">
        <f>COUNTIF(Tabla2[APELLIDOS Y NOMBRES],Tabla2[[#This Row],[APELLIDOS Y NOMBRES]])</f>
        <v>1</v>
      </c>
      <c r="AB1795" s="42">
        <f>IF(Tabla2[[#This Row],[Trabajador]]&gt;1,1/Tabla2[[#This Row],[Trabajador]],Tabla2[[#This Row],[Trabajador]])</f>
        <v>1</v>
      </c>
      <c r="AC1795" t="str">
        <f>+IFERROR(IF(Tabla2[[#This Row],[FECHA CESE/BAJA]]="","No Aplica",IF(AND(MONTH(Tabla2[[#This Row],[FECHA CESE/BAJA]])=MONTH(TODAY()-30),YEAR(Tabla2[[#This Row],[FECHA CESE/BAJA]])=YEAR(TODAY())),MONTH(TODAY()-30)&amp;"-"&amp;YEAR(TODAY()),"Borrar")),"No aplica")</f>
        <v>No Aplica</v>
      </c>
      <c r="AD1795" t="str">
        <f>+IFERROR(IF(Tabla2[[#This Row],[FECHA INICIO DE LABORES EN OBRA]]="","No Aplica",IF(AND(MONTH(Tabla2[[#This Row],[FECHA INICIO DE LABORES EN OBRA]])=MONTH(TODAY()-30),YEAR(Tabla2[[#This Row],[FECHA INICIO DE LABORES EN OBRA]])=YEAR(TODAY())),MONTH(TODAY()-30)&amp;"-"&amp;YEAR(TODAY()),"No Aplica")),"No Aplica")</f>
        <v>8-2023</v>
      </c>
    </row>
    <row r="1796" spans="1:30" x14ac:dyDescent="0.25">
      <c r="A1796" s="13">
        <v>20524172365</v>
      </c>
      <c r="B1796" s="15" t="s">
        <v>7288</v>
      </c>
      <c r="C1796" s="15" t="s">
        <v>7288</v>
      </c>
      <c r="D1796" s="15" t="s">
        <v>7342</v>
      </c>
      <c r="E1796" s="15" t="s">
        <v>7343</v>
      </c>
      <c r="F1796" s="39">
        <v>33945</v>
      </c>
      <c r="G1796" s="15">
        <v>1</v>
      </c>
      <c r="H1796" s="15" t="s">
        <v>7289</v>
      </c>
      <c r="I1796" s="15" t="s">
        <v>7290</v>
      </c>
      <c r="J1796" s="15" t="s">
        <v>7344</v>
      </c>
      <c r="K1796" s="15" t="s">
        <v>2272</v>
      </c>
      <c r="L1796" s="40" t="s">
        <v>6</v>
      </c>
      <c r="M1796" s="39"/>
      <c r="N1796" s="41" t="s">
        <v>2098</v>
      </c>
      <c r="O1796" s="39">
        <v>45159</v>
      </c>
      <c r="P1796" s="40">
        <v>1</v>
      </c>
      <c r="Q1796" s="40">
        <v>2</v>
      </c>
      <c r="R1796" s="40" t="str">
        <f>IFERROR(VLOOKUP(Tabla2[[#This Row],[CONTRATISTA PRNCIPAL]],Hoja1!$L$5:$M$9,2,FALSE),"CJV")</f>
        <v>CJV</v>
      </c>
      <c r="S1796" s="40" t="str">
        <f>IF(Tabla2[[#This Row],[EMPRESA]]=Tabla2[[#This Row],[CONTRATISTA PRNCIPAL]],"Principal","Secundaria")</f>
        <v>Principal</v>
      </c>
      <c r="T1796" s="42">
        <f>IFERROR(1/COUNTIF(Tabla2[CONTRATISTA PRNCIPAL],Tabla2[[#This Row],[CONTRATISTA PRNCIPAL]]),0)</f>
        <v>0.045454545454545456</v>
      </c>
      <c r="U1796" s="43">
        <f>IF(((TODAY()-Tabla2[[#This Row],[FECHA NACIMIENTO]])/365)&lt;18,"Corregir", IF(((TODAY()-Tabla2[[#This Row],[FECHA NACIMIENTO]])/365)&gt;80, "Corregir",ROUNDDOWN(((TODAY()-Tabla2[[#This Row],[FECHA NACIMIENTO]])/365),0)))</f>
        <v>30</v>
      </c>
      <c r="V17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796" s="44" t="str">
        <f>+IF(Tabla2[[#This Row],[Edad]]="Corregir","Corregir","Ok")</f>
        <v>Ok</v>
      </c>
      <c r="X1796" s="42" t="str">
        <f>+IFERROR(VLOOKUP(Tabla2[[#This Row],[DISTRITO SEGÚN DNI]],Hoja1!$A$2:$B$32,2,FALSE),"No")</f>
        <v>No</v>
      </c>
      <c r="Y1796" s="42" t="str">
        <f>IF(OR(LOWER(Tabla2[[#This Row],[GENERO]])="masculino", LOWER(Tabla2[[#This Row],[GENERO]])="femenino"),"OK","Corregir")</f>
        <v>OK</v>
      </c>
      <c r="Z1796" s="42" t="str">
        <f>+IF(Tabla2[[#This Row],[Nro. DNI / CE]]="","Corregir",IF(LEN(Tabla2[[#This Row],[Nro. DNI / CE]])&gt;=8,"OK","Corregir"))</f>
        <v>OK</v>
      </c>
      <c r="AA1796" s="42">
        <f>COUNTIF(Tabla2[APELLIDOS Y NOMBRES],Tabla2[[#This Row],[APELLIDOS Y NOMBRES]])</f>
        <v>1</v>
      </c>
      <c r="AB1796" s="42">
        <f>IF(Tabla2[[#This Row],[Trabajador]]&gt;1,1/Tabla2[[#This Row],[Trabajador]],Tabla2[[#This Row],[Trabajador]])</f>
        <v>1</v>
      </c>
      <c r="AC1796" t="str">
        <f>+IFERROR(IF(Tabla2[[#This Row],[FECHA CESE/BAJA]]="","No Aplica",IF(AND(MONTH(Tabla2[[#This Row],[FECHA CESE/BAJA]])=MONTH(TODAY()-30),YEAR(Tabla2[[#This Row],[FECHA CESE/BAJA]])=YEAR(TODAY())),MONTH(TODAY()-30)&amp;"-"&amp;YEAR(TODAY()),"Borrar")),"No aplica")</f>
        <v>No Aplica</v>
      </c>
      <c r="AD1796" t="str">
        <f>+IFERROR(IF(Tabla2[[#This Row],[FECHA INICIO DE LABORES EN OBRA]]="","No Aplica",IF(AND(MONTH(Tabla2[[#This Row],[FECHA INICIO DE LABORES EN OBRA]])=MONTH(TODAY()-30),YEAR(Tabla2[[#This Row],[FECHA INICIO DE LABORES EN OBRA]])=YEAR(TODAY())),MONTH(TODAY()-30)&amp;"-"&amp;YEAR(TODAY()),"No Aplica")),"No Aplica")</f>
        <v>8-2023</v>
      </c>
    </row>
    <row r="1797" spans="1:30" x14ac:dyDescent="0.25">
      <c r="A1797" s="13">
        <v>20524172365</v>
      </c>
      <c r="B1797" s="15" t="s">
        <v>7288</v>
      </c>
      <c r="C1797" s="15" t="s">
        <v>7288</v>
      </c>
      <c r="D1797" s="15" t="s">
        <v>3695</v>
      </c>
      <c r="E1797" s="15" t="s">
        <v>7345</v>
      </c>
      <c r="F1797" s="39">
        <v>26248</v>
      </c>
      <c r="G1797" s="15">
        <v>1</v>
      </c>
      <c r="H1797" s="15" t="s">
        <v>2541</v>
      </c>
      <c r="I1797" s="15" t="s">
        <v>7290</v>
      </c>
      <c r="J1797" s="15" t="s">
        <v>7346</v>
      </c>
      <c r="K1797" s="15" t="s">
        <v>2174</v>
      </c>
      <c r="L1797" s="40" t="s">
        <v>5</v>
      </c>
      <c r="M1797" s="39"/>
      <c r="N1797" s="41" t="s">
        <v>2114</v>
      </c>
      <c r="O1797" s="39">
        <v>45154</v>
      </c>
      <c r="P1797" s="40">
        <v>1</v>
      </c>
      <c r="Q1797" s="40">
        <v>1</v>
      </c>
      <c r="R1797" s="40" t="str">
        <f>IFERROR(VLOOKUP(Tabla2[[#This Row],[CONTRATISTA PRNCIPAL]],Hoja1!$L$5:$M$9,2,FALSE),"CJV")</f>
        <v>CJV</v>
      </c>
      <c r="S1797" s="40" t="str">
        <f>IF(Tabla2[[#This Row],[EMPRESA]]=Tabla2[[#This Row],[CONTRATISTA PRNCIPAL]],"Principal","Secundaria")</f>
        <v>Principal</v>
      </c>
      <c r="T1797" s="42">
        <f>IFERROR(1/COUNTIF(Tabla2[CONTRATISTA PRNCIPAL],Tabla2[[#This Row],[CONTRATISTA PRNCIPAL]]),0)</f>
        <v>0.045454545454545456</v>
      </c>
      <c r="U1797" s="43">
        <f>IF(((TODAY()-Tabla2[[#This Row],[FECHA NACIMIENTO]])/365)&lt;18,"Corregir", IF(((TODAY()-Tabla2[[#This Row],[FECHA NACIMIENTO]])/365)&gt;80, "Corregir",ROUNDDOWN(((TODAY()-Tabla2[[#This Row],[FECHA NACIMIENTO]])/365),0)))</f>
        <v>51</v>
      </c>
      <c r="V17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97" s="44" t="str">
        <f>+IF(Tabla2[[#This Row],[Edad]]="Corregir","Corregir","Ok")</f>
        <v>Ok</v>
      </c>
      <c r="X1797" s="42" t="str">
        <f>+IFERROR(VLOOKUP(Tabla2[[#This Row],[DISTRITO SEGÚN DNI]],Hoja1!$A$2:$B$32,2,FALSE),"No")</f>
        <v>No</v>
      </c>
      <c r="Y1797" s="42" t="str">
        <f>IF(OR(LOWER(Tabla2[[#This Row],[GENERO]])="masculino", LOWER(Tabla2[[#This Row],[GENERO]])="femenino"),"OK","Corregir")</f>
        <v>OK</v>
      </c>
      <c r="Z1797" s="42" t="str">
        <f>+IF(Tabla2[[#This Row],[Nro. DNI / CE]]="","Corregir",IF(LEN(Tabla2[[#This Row],[Nro. DNI / CE]])&gt;=8,"OK","Corregir"))</f>
        <v>OK</v>
      </c>
      <c r="AA1797" s="42">
        <f>COUNTIF(Tabla2[APELLIDOS Y NOMBRES],Tabla2[[#This Row],[APELLIDOS Y NOMBRES]])</f>
        <v>1</v>
      </c>
      <c r="AB1797" s="42">
        <f>IF(Tabla2[[#This Row],[Trabajador]]&gt;1,1/Tabla2[[#This Row],[Trabajador]],Tabla2[[#This Row],[Trabajador]])</f>
        <v>1</v>
      </c>
      <c r="AC1797" t="str">
        <f>+IFERROR(IF(Tabla2[[#This Row],[FECHA CESE/BAJA]]="","No Aplica",IF(AND(MONTH(Tabla2[[#This Row],[FECHA CESE/BAJA]])=MONTH(TODAY()-30),YEAR(Tabla2[[#This Row],[FECHA CESE/BAJA]])=YEAR(TODAY())),MONTH(TODAY()-30)&amp;"-"&amp;YEAR(TODAY()),"Borrar")),"No aplica")</f>
        <v>No Aplica</v>
      </c>
      <c r="AD1797" t="str">
        <f>+IFERROR(IF(Tabla2[[#This Row],[FECHA INICIO DE LABORES EN OBRA]]="","No Aplica",IF(AND(MONTH(Tabla2[[#This Row],[FECHA INICIO DE LABORES EN OBRA]])=MONTH(TODAY()-30),YEAR(Tabla2[[#This Row],[FECHA INICIO DE LABORES EN OBRA]])=YEAR(TODAY())),MONTH(TODAY()-30)&amp;"-"&amp;YEAR(TODAY()),"No Aplica")),"No Aplica")</f>
        <v>8-2023</v>
      </c>
    </row>
    <row r="1798" spans="1:30" x14ac:dyDescent="0.25">
      <c r="A1798" s="13">
        <v>20419278875</v>
      </c>
      <c r="B1798" s="15" t="s">
        <v>7347</v>
      </c>
      <c r="C1798" s="15" t="s">
        <v>7347</v>
      </c>
      <c r="D1798" s="15" t="s">
        <v>7348</v>
      </c>
      <c r="E1798" s="15" t="s">
        <v>7349</v>
      </c>
      <c r="F1798" s="39">
        <v>26704</v>
      </c>
      <c r="G1798" s="15">
        <v>2</v>
      </c>
      <c r="H1798" s="15" t="s">
        <v>3140</v>
      </c>
      <c r="I1798" s="15" t="s">
        <v>7350</v>
      </c>
      <c r="J1798" s="15" t="s">
        <v>7351</v>
      </c>
      <c r="K1798" s="15" t="s">
        <v>2418</v>
      </c>
      <c r="L1798" s="40" t="s">
        <v>6</v>
      </c>
      <c r="M1798" s="39">
        <v>45141</v>
      </c>
      <c r="N1798" s="41" t="s">
        <v>2098</v>
      </c>
      <c r="O1798" s="39">
        <v>45078</v>
      </c>
      <c r="P1798" s="40">
        <v>1</v>
      </c>
      <c r="Q1798" s="40">
        <v>1</v>
      </c>
      <c r="R1798" s="40" t="str">
        <f>IFERROR(VLOOKUP(Tabla2[[#This Row],[CONTRATISTA PRNCIPAL]],Hoja1!$L$5:$M$9,2,FALSE),"CJV")</f>
        <v>CJV</v>
      </c>
      <c r="S1798" s="40" t="str">
        <f>IF(Tabla2[[#This Row],[EMPRESA]]=Tabla2[[#This Row],[CONTRATISTA PRNCIPAL]],"Principal","Secundaria")</f>
        <v>Principal</v>
      </c>
      <c r="T1798" s="42">
        <f>IFERROR(1/COUNTIF(Tabla2[CONTRATISTA PRNCIPAL],Tabla2[[#This Row],[CONTRATISTA PRNCIPAL]]),0)</f>
        <v>0.025</v>
      </c>
      <c r="U1798" s="43">
        <f>IF(((TODAY()-Tabla2[[#This Row],[FECHA NACIMIENTO]])/365)&lt;18,"Corregir", IF(((TODAY()-Tabla2[[#This Row],[FECHA NACIMIENTO]])/365)&gt;80, "Corregir",ROUNDDOWN(((TODAY()-Tabla2[[#This Row],[FECHA NACIMIENTO]])/365),0)))</f>
        <v>50</v>
      </c>
      <c r="V17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98" s="44" t="str">
        <f>+IF(Tabla2[[#This Row],[Edad]]="Corregir","Corregir","Ok")</f>
        <v>Ok</v>
      </c>
      <c r="X1798" s="42" t="str">
        <f>+IFERROR(VLOOKUP(Tabla2[[#This Row],[DISTRITO SEGÚN DNI]],Hoja1!$A$2:$B$32,2,FALSE),"No")</f>
        <v>No</v>
      </c>
      <c r="Y1798" s="42" t="str">
        <f>IF(OR(LOWER(Tabla2[[#This Row],[GENERO]])="masculino", LOWER(Tabla2[[#This Row],[GENERO]])="femenino"),"OK","Corregir")</f>
        <v>OK</v>
      </c>
      <c r="Z1798" s="42" t="str">
        <f>+IF(Tabla2[[#This Row],[Nro. DNI / CE]]="","Corregir",IF(LEN(Tabla2[[#This Row],[Nro. DNI / CE]])&gt;=8,"OK","Corregir"))</f>
        <v>OK</v>
      </c>
      <c r="AA1798" s="42">
        <f>COUNTIF(Tabla2[APELLIDOS Y NOMBRES],Tabla2[[#This Row],[APELLIDOS Y NOMBRES]])</f>
        <v>1</v>
      </c>
      <c r="AB1798" s="42">
        <f>IF(Tabla2[[#This Row],[Trabajador]]&gt;1,1/Tabla2[[#This Row],[Trabajador]],Tabla2[[#This Row],[Trabajador]])</f>
        <v>1</v>
      </c>
      <c r="AC1798" t="str">
        <f>+IFERROR(IF(Tabla2[[#This Row],[FECHA CESE/BAJA]]="","No Aplica",IF(AND(MONTH(Tabla2[[#This Row],[FECHA CESE/BAJA]])=MONTH(TODAY()-30),YEAR(Tabla2[[#This Row],[FECHA CESE/BAJA]])=YEAR(TODAY())),MONTH(TODAY()-30)&amp;"-"&amp;YEAR(TODAY()),"Borrar")),"No aplica")</f>
        <v>8-2023</v>
      </c>
      <c r="AD1798" t="str">
        <f>+IFERROR(IF(Tabla2[[#This Row],[FECHA INICIO DE LABORES EN OBRA]]="","No Aplica",IF(AND(MONTH(Tabla2[[#This Row],[FECHA INICIO DE LABORES EN OBRA]])=MONTH(TODAY()-30),YEAR(Tabla2[[#This Row],[FECHA INICIO DE LABORES EN OBRA]])=YEAR(TODAY())),MONTH(TODAY()-30)&amp;"-"&amp;YEAR(TODAY()),"No Aplica")),"No Aplica")</f>
        <v>No Aplica</v>
      </c>
    </row>
    <row r="1799" spans="1:30" x14ac:dyDescent="0.25">
      <c r="A1799" s="13">
        <v>20419278875</v>
      </c>
      <c r="B1799" s="15" t="s">
        <v>7347</v>
      </c>
      <c r="C1799" s="15" t="s">
        <v>7347</v>
      </c>
      <c r="D1799" s="15">
        <v>25800784</v>
      </c>
      <c r="E1799" s="15" t="s">
        <v>64</v>
      </c>
      <c r="F1799" s="39">
        <v>25325</v>
      </c>
      <c r="G1799" s="15">
        <v>2</v>
      </c>
      <c r="H1799" s="15" t="s">
        <v>3140</v>
      </c>
      <c r="I1799" s="15" t="s">
        <v>7350</v>
      </c>
      <c r="J1799" s="15" t="s">
        <v>7352</v>
      </c>
      <c r="K1799" s="15" t="s">
        <v>27</v>
      </c>
      <c r="L1799" s="40" t="s">
        <v>6</v>
      </c>
      <c r="M1799" s="39">
        <v>45143</v>
      </c>
      <c r="N1799" s="41" t="s">
        <v>2098</v>
      </c>
      <c r="O1799" s="39">
        <v>44872</v>
      </c>
      <c r="P1799" s="40">
        <v>1</v>
      </c>
      <c r="Q1799" s="40">
        <v>1</v>
      </c>
      <c r="R1799" s="40" t="str">
        <f>IFERROR(VLOOKUP(Tabla2[[#This Row],[CONTRATISTA PRNCIPAL]],Hoja1!$L$5:$M$9,2,FALSE),"CJV")</f>
        <v>CJV</v>
      </c>
      <c r="S1799" s="40" t="str">
        <f>IF(Tabla2[[#This Row],[EMPRESA]]=Tabla2[[#This Row],[CONTRATISTA PRNCIPAL]],"Principal","Secundaria")</f>
        <v>Principal</v>
      </c>
      <c r="T1799" s="42">
        <f>IFERROR(1/COUNTIF(Tabla2[CONTRATISTA PRNCIPAL],Tabla2[[#This Row],[CONTRATISTA PRNCIPAL]]),0)</f>
        <v>0.025</v>
      </c>
      <c r="U1799" s="43">
        <f>IF(((TODAY()-Tabla2[[#This Row],[FECHA NACIMIENTO]])/365)&lt;18,"Corregir", IF(((TODAY()-Tabla2[[#This Row],[FECHA NACIMIENTO]])/365)&gt;80, "Corregir",ROUNDDOWN(((TODAY()-Tabla2[[#This Row],[FECHA NACIMIENTO]])/365),0)))</f>
        <v>54</v>
      </c>
      <c r="V17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799" s="44" t="str">
        <f>+IF(Tabla2[[#This Row],[Edad]]="Corregir","Corregir","Ok")</f>
        <v>Ok</v>
      </c>
      <c r="X1799" s="42" t="str">
        <f>+IFERROR(VLOOKUP(Tabla2[[#This Row],[DISTRITO SEGÚN DNI]],Hoja1!$A$2:$B$32,2,FALSE),"No")</f>
        <v>CALLAO</v>
      </c>
      <c r="Y1799" s="42" t="str">
        <f>IF(OR(LOWER(Tabla2[[#This Row],[GENERO]])="masculino", LOWER(Tabla2[[#This Row],[GENERO]])="femenino"),"OK","Corregir")</f>
        <v>OK</v>
      </c>
      <c r="Z1799" s="42" t="str">
        <f>+IF(Tabla2[[#This Row],[Nro. DNI / CE]]="","Corregir",IF(LEN(Tabla2[[#This Row],[Nro. DNI / CE]])&gt;=8,"OK","Corregir"))</f>
        <v>OK</v>
      </c>
      <c r="AA1799" s="42">
        <f>COUNTIF(Tabla2[APELLIDOS Y NOMBRES],Tabla2[[#This Row],[APELLIDOS Y NOMBRES]])</f>
        <v>1</v>
      </c>
      <c r="AB1799" s="42">
        <f>IF(Tabla2[[#This Row],[Trabajador]]&gt;1,1/Tabla2[[#This Row],[Trabajador]],Tabla2[[#This Row],[Trabajador]])</f>
        <v>1</v>
      </c>
      <c r="AC1799" t="str">
        <f>+IFERROR(IF(Tabla2[[#This Row],[FECHA CESE/BAJA]]="","No Aplica",IF(AND(MONTH(Tabla2[[#This Row],[FECHA CESE/BAJA]])=MONTH(TODAY()-30),YEAR(Tabla2[[#This Row],[FECHA CESE/BAJA]])=YEAR(TODAY())),MONTH(TODAY()-30)&amp;"-"&amp;YEAR(TODAY()),"Borrar")),"No aplica")</f>
        <v>8-2023</v>
      </c>
      <c r="AD1799" t="str">
        <f>+IFERROR(IF(Tabla2[[#This Row],[FECHA INICIO DE LABORES EN OBRA]]="","No Aplica",IF(AND(MONTH(Tabla2[[#This Row],[FECHA INICIO DE LABORES EN OBRA]])=MONTH(TODAY()-30),YEAR(Tabla2[[#This Row],[FECHA INICIO DE LABORES EN OBRA]])=YEAR(TODAY())),MONTH(TODAY()-30)&amp;"-"&amp;YEAR(TODAY()),"No Aplica")),"No Aplica")</f>
        <v>No Aplica</v>
      </c>
    </row>
    <row r="1800" spans="1:30" x14ac:dyDescent="0.25">
      <c r="A1800" s="13">
        <v>20419278875</v>
      </c>
      <c r="B1800" s="15" t="s">
        <v>7347</v>
      </c>
      <c r="C1800" s="15" t="s">
        <v>7347</v>
      </c>
      <c r="D1800" s="15" t="s">
        <v>7353</v>
      </c>
      <c r="E1800" s="15" t="s">
        <v>7354</v>
      </c>
      <c r="F1800" s="39">
        <v>32580</v>
      </c>
      <c r="G1800" s="15">
        <v>2</v>
      </c>
      <c r="H1800" s="15" t="s">
        <v>3140</v>
      </c>
      <c r="I1800" s="15" t="s">
        <v>7350</v>
      </c>
      <c r="J1800" s="15" t="s">
        <v>7355</v>
      </c>
      <c r="K1800" s="15" t="s">
        <v>2242</v>
      </c>
      <c r="L1800" s="40" t="s">
        <v>6</v>
      </c>
      <c r="M1800" s="39">
        <v>45144</v>
      </c>
      <c r="N1800" s="41" t="s">
        <v>2098</v>
      </c>
      <c r="O1800" s="39">
        <v>45026</v>
      </c>
      <c r="P1800" s="40">
        <v>2</v>
      </c>
      <c r="Q1800" s="40">
        <v>1</v>
      </c>
      <c r="R1800" s="40" t="str">
        <f>IFERROR(VLOOKUP(Tabla2[[#This Row],[CONTRATISTA PRNCIPAL]],Hoja1!$L$5:$M$9,2,FALSE),"CJV")</f>
        <v>CJV</v>
      </c>
      <c r="S1800" s="40" t="str">
        <f>IF(Tabla2[[#This Row],[EMPRESA]]=Tabla2[[#This Row],[CONTRATISTA PRNCIPAL]],"Principal","Secundaria")</f>
        <v>Principal</v>
      </c>
      <c r="T1800" s="42">
        <f>IFERROR(1/COUNTIF(Tabla2[CONTRATISTA PRNCIPAL],Tabla2[[#This Row],[CONTRATISTA PRNCIPAL]]),0)</f>
        <v>0.025</v>
      </c>
      <c r="U1800" s="43">
        <f>IF(((TODAY()-Tabla2[[#This Row],[FECHA NACIMIENTO]])/365)&lt;18,"Corregir", IF(((TODAY()-Tabla2[[#This Row],[FECHA NACIMIENTO]])/365)&gt;80, "Corregir",ROUNDDOWN(((TODAY()-Tabla2[[#This Row],[FECHA NACIMIENTO]])/365),0)))</f>
        <v>34</v>
      </c>
      <c r="V18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00" s="44" t="str">
        <f>+IF(Tabla2[[#This Row],[Edad]]="Corregir","Corregir","Ok")</f>
        <v>Ok</v>
      </c>
      <c r="X1800" s="42" t="str">
        <f>+IFERROR(VLOOKUP(Tabla2[[#This Row],[DISTRITO SEGÚN DNI]],Hoja1!$A$2:$B$32,2,FALSE),"No")</f>
        <v>No</v>
      </c>
      <c r="Y1800" s="42" t="str">
        <f>IF(OR(LOWER(Tabla2[[#This Row],[GENERO]])="masculino", LOWER(Tabla2[[#This Row],[GENERO]])="femenino"),"OK","Corregir")</f>
        <v>OK</v>
      </c>
      <c r="Z1800" s="42" t="str">
        <f>+IF(Tabla2[[#This Row],[Nro. DNI / CE]]="","Corregir",IF(LEN(Tabla2[[#This Row],[Nro. DNI / CE]])&gt;=8,"OK","Corregir"))</f>
        <v>OK</v>
      </c>
      <c r="AA1800" s="42">
        <f>COUNTIF(Tabla2[APELLIDOS Y NOMBRES],Tabla2[[#This Row],[APELLIDOS Y NOMBRES]])</f>
        <v>1</v>
      </c>
      <c r="AB1800" s="42">
        <f>IF(Tabla2[[#This Row],[Trabajador]]&gt;1,1/Tabla2[[#This Row],[Trabajador]],Tabla2[[#This Row],[Trabajador]])</f>
        <v>1</v>
      </c>
      <c r="AC1800" t="str">
        <f>+IFERROR(IF(Tabla2[[#This Row],[FECHA CESE/BAJA]]="","No Aplica",IF(AND(MONTH(Tabla2[[#This Row],[FECHA CESE/BAJA]])=MONTH(TODAY()-30),YEAR(Tabla2[[#This Row],[FECHA CESE/BAJA]])=YEAR(TODAY())),MONTH(TODAY()-30)&amp;"-"&amp;YEAR(TODAY()),"Borrar")),"No aplica")</f>
        <v>8-2023</v>
      </c>
      <c r="AD1800" t="str">
        <f>+IFERROR(IF(Tabla2[[#This Row],[FECHA INICIO DE LABORES EN OBRA]]="","No Aplica",IF(AND(MONTH(Tabla2[[#This Row],[FECHA INICIO DE LABORES EN OBRA]])=MONTH(TODAY()-30),YEAR(Tabla2[[#This Row],[FECHA INICIO DE LABORES EN OBRA]])=YEAR(TODAY())),MONTH(TODAY()-30)&amp;"-"&amp;YEAR(TODAY()),"No Aplica")),"No Aplica")</f>
        <v>No Aplica</v>
      </c>
    </row>
    <row r="1801" spans="1:30" x14ac:dyDescent="0.25">
      <c r="A1801" s="13">
        <v>20419278875</v>
      </c>
      <c r="B1801" s="15" t="s">
        <v>7347</v>
      </c>
      <c r="C1801" s="15" t="s">
        <v>7347</v>
      </c>
      <c r="D1801" s="15" t="s">
        <v>7356</v>
      </c>
      <c r="E1801" s="15" t="s">
        <v>7357</v>
      </c>
      <c r="F1801" s="39">
        <v>22765</v>
      </c>
      <c r="G1801" s="15">
        <v>2</v>
      </c>
      <c r="H1801" s="15" t="s">
        <v>3140</v>
      </c>
      <c r="I1801" s="15" t="s">
        <v>7350</v>
      </c>
      <c r="J1801" s="15" t="s">
        <v>7358</v>
      </c>
      <c r="K1801" s="15" t="s">
        <v>7359</v>
      </c>
      <c r="L1801" s="40" t="s">
        <v>6</v>
      </c>
      <c r="M1801" s="39">
        <v>45151</v>
      </c>
      <c r="N1801" s="41" t="s">
        <v>2098</v>
      </c>
      <c r="O1801" s="39">
        <v>44883</v>
      </c>
      <c r="P1801" s="40">
        <v>1</v>
      </c>
      <c r="Q1801" s="40">
        <v>1</v>
      </c>
      <c r="R1801" s="40" t="str">
        <f>IFERROR(VLOOKUP(Tabla2[[#This Row],[CONTRATISTA PRNCIPAL]],Hoja1!$L$5:$M$9,2,FALSE),"CJV")</f>
        <v>CJV</v>
      </c>
      <c r="S1801" s="40" t="str">
        <f>IF(Tabla2[[#This Row],[EMPRESA]]=Tabla2[[#This Row],[CONTRATISTA PRNCIPAL]],"Principal","Secundaria")</f>
        <v>Principal</v>
      </c>
      <c r="T1801" s="42">
        <f>IFERROR(1/COUNTIF(Tabla2[CONTRATISTA PRNCIPAL],Tabla2[[#This Row],[CONTRATISTA PRNCIPAL]]),0)</f>
        <v>0.025</v>
      </c>
      <c r="U1801" s="43">
        <f>IF(((TODAY()-Tabla2[[#This Row],[FECHA NACIMIENTO]])/365)&lt;18,"Corregir", IF(((TODAY()-Tabla2[[#This Row],[FECHA NACIMIENTO]])/365)&gt;80, "Corregir",ROUNDDOWN(((TODAY()-Tabla2[[#This Row],[FECHA NACIMIENTO]])/365),0)))</f>
        <v>61</v>
      </c>
      <c r="V18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801" s="44" t="str">
        <f>+IF(Tabla2[[#This Row],[Edad]]="Corregir","Corregir","Ok")</f>
        <v>Ok</v>
      </c>
      <c r="X1801" s="42" t="str">
        <f>+IFERROR(VLOOKUP(Tabla2[[#This Row],[DISTRITO SEGÚN DNI]],Hoja1!$A$2:$B$32,2,FALSE),"No")</f>
        <v>No</v>
      </c>
      <c r="Y1801" s="42" t="str">
        <f>IF(OR(LOWER(Tabla2[[#This Row],[GENERO]])="masculino", LOWER(Tabla2[[#This Row],[GENERO]])="femenino"),"OK","Corregir")</f>
        <v>OK</v>
      </c>
      <c r="Z1801" s="42" t="str">
        <f>+IF(Tabla2[[#This Row],[Nro. DNI / CE]]="","Corregir",IF(LEN(Tabla2[[#This Row],[Nro. DNI / CE]])&gt;=8,"OK","Corregir"))</f>
        <v>OK</v>
      </c>
      <c r="AA1801" s="42">
        <f>COUNTIF(Tabla2[APELLIDOS Y NOMBRES],Tabla2[[#This Row],[APELLIDOS Y NOMBRES]])</f>
        <v>1</v>
      </c>
      <c r="AB1801" s="42">
        <f>IF(Tabla2[[#This Row],[Trabajador]]&gt;1,1/Tabla2[[#This Row],[Trabajador]],Tabla2[[#This Row],[Trabajador]])</f>
        <v>1</v>
      </c>
      <c r="AC1801" t="str">
        <f>+IFERROR(IF(Tabla2[[#This Row],[FECHA CESE/BAJA]]="","No Aplica",IF(AND(MONTH(Tabla2[[#This Row],[FECHA CESE/BAJA]])=MONTH(TODAY()-30),YEAR(Tabla2[[#This Row],[FECHA CESE/BAJA]])=YEAR(TODAY())),MONTH(TODAY()-30)&amp;"-"&amp;YEAR(TODAY()),"Borrar")),"No aplica")</f>
        <v>8-2023</v>
      </c>
      <c r="AD1801" t="str">
        <f>+IFERROR(IF(Tabla2[[#This Row],[FECHA INICIO DE LABORES EN OBRA]]="","No Aplica",IF(AND(MONTH(Tabla2[[#This Row],[FECHA INICIO DE LABORES EN OBRA]])=MONTH(TODAY()-30),YEAR(Tabla2[[#This Row],[FECHA INICIO DE LABORES EN OBRA]])=YEAR(TODAY())),MONTH(TODAY()-30)&amp;"-"&amp;YEAR(TODAY()),"No Aplica")),"No Aplica")</f>
        <v>No Aplica</v>
      </c>
    </row>
    <row r="1802" spans="1:30" x14ac:dyDescent="0.25">
      <c r="A1802" s="13">
        <v>20419278875</v>
      </c>
      <c r="B1802" s="15" t="s">
        <v>7347</v>
      </c>
      <c r="C1802" s="15" t="s">
        <v>7347</v>
      </c>
      <c r="D1802" s="15">
        <v>17433727</v>
      </c>
      <c r="E1802" s="15" t="s">
        <v>7360</v>
      </c>
      <c r="F1802" s="39">
        <v>26271</v>
      </c>
      <c r="G1802" s="15">
        <v>1</v>
      </c>
      <c r="H1802" s="15" t="s">
        <v>3123</v>
      </c>
      <c r="I1802" s="15" t="s">
        <v>3272</v>
      </c>
      <c r="J1802" s="15" t="s">
        <v>7361</v>
      </c>
      <c r="K1802" s="15" t="s">
        <v>2182</v>
      </c>
      <c r="L1802" s="40" t="s">
        <v>6</v>
      </c>
      <c r="M1802" s="39">
        <v>45154</v>
      </c>
      <c r="N1802" s="41" t="s">
        <v>2098</v>
      </c>
      <c r="O1802" s="39">
        <v>45139</v>
      </c>
      <c r="P1802" s="40">
        <v>2</v>
      </c>
      <c r="Q1802" s="40">
        <v>1</v>
      </c>
      <c r="R1802" s="40" t="str">
        <f>IFERROR(VLOOKUP(Tabla2[[#This Row],[CONTRATISTA PRNCIPAL]],Hoja1!$L$5:$M$9,2,FALSE),"CJV")</f>
        <v>CJV</v>
      </c>
      <c r="S1802" s="40" t="str">
        <f>IF(Tabla2[[#This Row],[EMPRESA]]=Tabla2[[#This Row],[CONTRATISTA PRNCIPAL]],"Principal","Secundaria")</f>
        <v>Principal</v>
      </c>
      <c r="T1802" s="42">
        <f>IFERROR(1/COUNTIF(Tabla2[CONTRATISTA PRNCIPAL],Tabla2[[#This Row],[CONTRATISTA PRNCIPAL]]),0)</f>
        <v>0.025</v>
      </c>
      <c r="U1802" s="43">
        <f>IF(((TODAY()-Tabla2[[#This Row],[FECHA NACIMIENTO]])/365)&lt;18,"Corregir", IF(((TODAY()-Tabla2[[#This Row],[FECHA NACIMIENTO]])/365)&gt;80, "Corregir",ROUNDDOWN(((TODAY()-Tabla2[[#This Row],[FECHA NACIMIENTO]])/365),0)))</f>
        <v>51</v>
      </c>
      <c r="V18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02" s="44" t="str">
        <f>+IF(Tabla2[[#This Row],[Edad]]="Corregir","Corregir","Ok")</f>
        <v>Ok</v>
      </c>
      <c r="X1802" s="42" t="str">
        <f>+IFERROR(VLOOKUP(Tabla2[[#This Row],[DISTRITO SEGÚN DNI]],Hoja1!$A$2:$B$32,2,FALSE),"No")</f>
        <v>No</v>
      </c>
      <c r="Y1802" s="42" t="str">
        <f>IF(OR(LOWER(Tabla2[[#This Row],[GENERO]])="masculino", LOWER(Tabla2[[#This Row],[GENERO]])="femenino"),"OK","Corregir")</f>
        <v>OK</v>
      </c>
      <c r="Z1802" s="42" t="str">
        <f>+IF(Tabla2[[#This Row],[Nro. DNI / CE]]="","Corregir",IF(LEN(Tabla2[[#This Row],[Nro. DNI / CE]])&gt;=8,"OK","Corregir"))</f>
        <v>OK</v>
      </c>
      <c r="AA1802" s="42">
        <f>COUNTIF(Tabla2[APELLIDOS Y NOMBRES],Tabla2[[#This Row],[APELLIDOS Y NOMBRES]])</f>
        <v>1</v>
      </c>
      <c r="AB1802" s="42">
        <f>IF(Tabla2[[#This Row],[Trabajador]]&gt;1,1/Tabla2[[#This Row],[Trabajador]],Tabla2[[#This Row],[Trabajador]])</f>
        <v>1</v>
      </c>
      <c r="AC1802" t="str">
        <f>+IFERROR(IF(Tabla2[[#This Row],[FECHA CESE/BAJA]]="","No Aplica",IF(AND(MONTH(Tabla2[[#This Row],[FECHA CESE/BAJA]])=MONTH(TODAY()-30),YEAR(Tabla2[[#This Row],[FECHA CESE/BAJA]])=YEAR(TODAY())),MONTH(TODAY()-30)&amp;"-"&amp;YEAR(TODAY()),"Borrar")),"No aplica")</f>
        <v>8-2023</v>
      </c>
      <c r="AD1802" t="str">
        <f>+IFERROR(IF(Tabla2[[#This Row],[FECHA INICIO DE LABORES EN OBRA]]="","No Aplica",IF(AND(MONTH(Tabla2[[#This Row],[FECHA INICIO DE LABORES EN OBRA]])=MONTH(TODAY()-30),YEAR(Tabla2[[#This Row],[FECHA INICIO DE LABORES EN OBRA]])=YEAR(TODAY())),MONTH(TODAY()-30)&amp;"-"&amp;YEAR(TODAY()),"No Aplica")),"No Aplica")</f>
        <v>8-2023</v>
      </c>
    </row>
    <row r="1803" spans="1:30" x14ac:dyDescent="0.25">
      <c r="A1803" s="13">
        <v>20419278875</v>
      </c>
      <c r="B1803" s="15" t="s">
        <v>7347</v>
      </c>
      <c r="C1803" s="15" t="s">
        <v>7347</v>
      </c>
      <c r="D1803" s="15" t="s">
        <v>285</v>
      </c>
      <c r="E1803" s="15" t="s">
        <v>286</v>
      </c>
      <c r="F1803" s="39">
        <v>27486</v>
      </c>
      <c r="G1803" s="15">
        <v>2</v>
      </c>
      <c r="H1803" s="15" t="s">
        <v>3140</v>
      </c>
      <c r="I1803" s="15" t="s">
        <v>7350</v>
      </c>
      <c r="J1803" s="15" t="s">
        <v>7362</v>
      </c>
      <c r="K1803" s="15" t="s">
        <v>26</v>
      </c>
      <c r="L1803" s="40" t="s">
        <v>6</v>
      </c>
      <c r="M1803" s="39">
        <v>45162</v>
      </c>
      <c r="N1803" s="41" t="s">
        <v>2114</v>
      </c>
      <c r="O1803" s="39">
        <v>44914</v>
      </c>
      <c r="P1803" s="40">
        <v>1</v>
      </c>
      <c r="Q1803" s="40">
        <v>1</v>
      </c>
      <c r="R1803" s="40" t="str">
        <f>IFERROR(VLOOKUP(Tabla2[[#This Row],[CONTRATISTA PRNCIPAL]],Hoja1!$L$5:$M$9,2,FALSE),"CJV")</f>
        <v>CJV</v>
      </c>
      <c r="S1803" s="40" t="str">
        <f>IF(Tabla2[[#This Row],[EMPRESA]]=Tabla2[[#This Row],[CONTRATISTA PRNCIPAL]],"Principal","Secundaria")</f>
        <v>Principal</v>
      </c>
      <c r="T1803" s="42">
        <f>IFERROR(1/COUNTIF(Tabla2[CONTRATISTA PRNCIPAL],Tabla2[[#This Row],[CONTRATISTA PRNCIPAL]]),0)</f>
        <v>0.025</v>
      </c>
      <c r="U1803" s="43">
        <f>IF(((TODAY()-Tabla2[[#This Row],[FECHA NACIMIENTO]])/365)&lt;18,"Corregir", IF(((TODAY()-Tabla2[[#This Row],[FECHA NACIMIENTO]])/365)&gt;80, "Corregir",ROUNDDOWN(((TODAY()-Tabla2[[#This Row],[FECHA NACIMIENTO]])/365),0)))</f>
        <v>48</v>
      </c>
      <c r="V18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03" s="44" t="str">
        <f>+IF(Tabla2[[#This Row],[Edad]]="Corregir","Corregir","Ok")</f>
        <v>Ok</v>
      </c>
      <c r="X1803" s="42" t="str">
        <f>+IFERROR(VLOOKUP(Tabla2[[#This Row],[DISTRITO SEGÚN DNI]],Hoja1!$A$2:$B$32,2,FALSE),"No")</f>
        <v>EL AGUSTINO</v>
      </c>
      <c r="Y1803" s="42" t="str">
        <f>IF(OR(LOWER(Tabla2[[#This Row],[GENERO]])="masculino", LOWER(Tabla2[[#This Row],[GENERO]])="femenino"),"OK","Corregir")</f>
        <v>OK</v>
      </c>
      <c r="Z1803" s="42" t="str">
        <f>+IF(Tabla2[[#This Row],[Nro. DNI / CE]]="","Corregir",IF(LEN(Tabla2[[#This Row],[Nro. DNI / CE]])&gt;=8,"OK","Corregir"))</f>
        <v>OK</v>
      </c>
      <c r="AA1803" s="42">
        <f>COUNTIF(Tabla2[APELLIDOS Y NOMBRES],Tabla2[[#This Row],[APELLIDOS Y NOMBRES]])</f>
        <v>1</v>
      </c>
      <c r="AB1803" s="42">
        <f>IF(Tabla2[[#This Row],[Trabajador]]&gt;1,1/Tabla2[[#This Row],[Trabajador]],Tabla2[[#This Row],[Trabajador]])</f>
        <v>1</v>
      </c>
      <c r="AC1803" t="str">
        <f>+IFERROR(IF(Tabla2[[#This Row],[FECHA CESE/BAJA]]="","No Aplica",IF(AND(MONTH(Tabla2[[#This Row],[FECHA CESE/BAJA]])=MONTH(TODAY()-30),YEAR(Tabla2[[#This Row],[FECHA CESE/BAJA]])=YEAR(TODAY())),MONTH(TODAY()-30)&amp;"-"&amp;YEAR(TODAY()),"Borrar")),"No aplica")</f>
        <v>8-2023</v>
      </c>
      <c r="AD1803" t="str">
        <f>+IFERROR(IF(Tabla2[[#This Row],[FECHA INICIO DE LABORES EN OBRA]]="","No Aplica",IF(AND(MONTH(Tabla2[[#This Row],[FECHA INICIO DE LABORES EN OBRA]])=MONTH(TODAY()-30),YEAR(Tabla2[[#This Row],[FECHA INICIO DE LABORES EN OBRA]])=YEAR(TODAY())),MONTH(TODAY()-30)&amp;"-"&amp;YEAR(TODAY()),"No Aplica")),"No Aplica")</f>
        <v>No Aplica</v>
      </c>
    </row>
    <row r="1804" spans="1:30" x14ac:dyDescent="0.25">
      <c r="A1804" s="13">
        <v>20419278875</v>
      </c>
      <c r="B1804" s="15" t="s">
        <v>7347</v>
      </c>
      <c r="C1804" s="15" t="s">
        <v>7347</v>
      </c>
      <c r="D1804" s="15">
        <v>10600027</v>
      </c>
      <c r="E1804" s="15" t="s">
        <v>1738</v>
      </c>
      <c r="F1804" s="39">
        <v>28172</v>
      </c>
      <c r="G1804" s="15">
        <v>2</v>
      </c>
      <c r="H1804" s="15" t="s">
        <v>2746</v>
      </c>
      <c r="I1804" s="15" t="s">
        <v>3272</v>
      </c>
      <c r="J1804" s="15" t="s">
        <v>7363</v>
      </c>
      <c r="K1804" s="15" t="s">
        <v>17</v>
      </c>
      <c r="L1804" s="40" t="s">
        <v>6</v>
      </c>
      <c r="M1804" s="39">
        <v>45167</v>
      </c>
      <c r="N1804" s="41" t="s">
        <v>2098</v>
      </c>
      <c r="O1804" s="39">
        <v>45153</v>
      </c>
      <c r="P1804" s="40">
        <v>2</v>
      </c>
      <c r="Q1804" s="40">
        <v>1</v>
      </c>
      <c r="R1804" s="40" t="str">
        <f>IFERROR(VLOOKUP(Tabla2[[#This Row],[CONTRATISTA PRNCIPAL]],Hoja1!$L$5:$M$9,2,FALSE),"CJV")</f>
        <v>CJV</v>
      </c>
      <c r="S1804" s="40" t="str">
        <f>IF(Tabla2[[#This Row],[EMPRESA]]=Tabla2[[#This Row],[CONTRATISTA PRNCIPAL]],"Principal","Secundaria")</f>
        <v>Principal</v>
      </c>
      <c r="T1804" s="42">
        <f>IFERROR(1/COUNTIF(Tabla2[CONTRATISTA PRNCIPAL],Tabla2[[#This Row],[CONTRATISTA PRNCIPAL]]),0)</f>
        <v>0.025</v>
      </c>
      <c r="U1804" s="43">
        <f>IF(((TODAY()-Tabla2[[#This Row],[FECHA NACIMIENTO]])/365)&lt;18,"Corregir", IF(((TODAY()-Tabla2[[#This Row],[FECHA NACIMIENTO]])/365)&gt;80, "Corregir",ROUNDDOWN(((TODAY()-Tabla2[[#This Row],[FECHA NACIMIENTO]])/365),0)))</f>
        <v>46</v>
      </c>
      <c r="V18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04" s="44" t="str">
        <f>+IF(Tabla2[[#This Row],[Edad]]="Corregir","Corregir","Ok")</f>
        <v>Ok</v>
      </c>
      <c r="X1804" s="42" t="str">
        <f>+IFERROR(VLOOKUP(Tabla2[[#This Row],[DISTRITO SEGÚN DNI]],Hoja1!$A$2:$B$32,2,FALSE),"No")</f>
        <v>ATE</v>
      </c>
      <c r="Y1804" s="42" t="str">
        <f>IF(OR(LOWER(Tabla2[[#This Row],[GENERO]])="masculino", LOWER(Tabla2[[#This Row],[GENERO]])="femenino"),"OK","Corregir")</f>
        <v>OK</v>
      </c>
      <c r="Z1804" s="42" t="str">
        <f>+IF(Tabla2[[#This Row],[Nro. DNI / CE]]="","Corregir",IF(LEN(Tabla2[[#This Row],[Nro. DNI / CE]])&gt;=8,"OK","Corregir"))</f>
        <v>OK</v>
      </c>
      <c r="AA1804" s="42">
        <f>COUNTIF(Tabla2[APELLIDOS Y NOMBRES],Tabla2[[#This Row],[APELLIDOS Y NOMBRES]])</f>
        <v>1</v>
      </c>
      <c r="AB1804" s="42">
        <f>IF(Tabla2[[#This Row],[Trabajador]]&gt;1,1/Tabla2[[#This Row],[Trabajador]],Tabla2[[#This Row],[Trabajador]])</f>
        <v>1</v>
      </c>
      <c r="AC1804" t="str">
        <f>+IFERROR(IF(Tabla2[[#This Row],[FECHA CESE/BAJA]]="","No Aplica",IF(AND(MONTH(Tabla2[[#This Row],[FECHA CESE/BAJA]])=MONTH(TODAY()-30),YEAR(Tabla2[[#This Row],[FECHA CESE/BAJA]])=YEAR(TODAY())),MONTH(TODAY()-30)&amp;"-"&amp;YEAR(TODAY()),"Borrar")),"No aplica")</f>
        <v>8-2023</v>
      </c>
      <c r="AD1804" t="str">
        <f>+IFERROR(IF(Tabla2[[#This Row],[FECHA INICIO DE LABORES EN OBRA]]="","No Aplica",IF(AND(MONTH(Tabla2[[#This Row],[FECHA INICIO DE LABORES EN OBRA]])=MONTH(TODAY()-30),YEAR(Tabla2[[#This Row],[FECHA INICIO DE LABORES EN OBRA]])=YEAR(TODAY())),MONTH(TODAY()-30)&amp;"-"&amp;YEAR(TODAY()),"No Aplica")),"No Aplica")</f>
        <v>8-2023</v>
      </c>
    </row>
    <row r="1805" spans="1:30" x14ac:dyDescent="0.25">
      <c r="A1805" s="13">
        <v>20419278875</v>
      </c>
      <c r="B1805" s="15" t="s">
        <v>7347</v>
      </c>
      <c r="C1805" s="15" t="s">
        <v>7347</v>
      </c>
      <c r="D1805" s="15" t="s">
        <v>7353</v>
      </c>
      <c r="E1805" s="15" t="s">
        <v>7364</v>
      </c>
      <c r="F1805" s="39">
        <v>32580</v>
      </c>
      <c r="G1805" s="15">
        <v>2</v>
      </c>
      <c r="H1805" s="15" t="s">
        <v>3140</v>
      </c>
      <c r="I1805" s="15" t="s">
        <v>7350</v>
      </c>
      <c r="J1805" s="15" t="s">
        <v>7365</v>
      </c>
      <c r="K1805" s="15" t="s">
        <v>2242</v>
      </c>
      <c r="L1805" s="40" t="s">
        <v>6</v>
      </c>
      <c r="M1805" s="39"/>
      <c r="N1805" s="41" t="s">
        <v>2098</v>
      </c>
      <c r="O1805" s="39">
        <v>45026</v>
      </c>
      <c r="P1805" s="40">
        <v>1</v>
      </c>
      <c r="Q1805" s="40">
        <v>1</v>
      </c>
      <c r="R1805" s="40" t="str">
        <f>IFERROR(VLOOKUP(Tabla2[[#This Row],[CONTRATISTA PRNCIPAL]],Hoja1!$L$5:$M$9,2,FALSE),"CJV")</f>
        <v>CJV</v>
      </c>
      <c r="S1805" s="40" t="str">
        <f>IF(Tabla2[[#This Row],[EMPRESA]]=Tabla2[[#This Row],[CONTRATISTA PRNCIPAL]],"Principal","Secundaria")</f>
        <v>Principal</v>
      </c>
      <c r="T1805" s="42">
        <f>IFERROR(1/COUNTIF(Tabla2[CONTRATISTA PRNCIPAL],Tabla2[[#This Row],[CONTRATISTA PRNCIPAL]]),0)</f>
        <v>0.025</v>
      </c>
      <c r="U1805" s="43">
        <f>IF(((TODAY()-Tabla2[[#This Row],[FECHA NACIMIENTO]])/365)&lt;18,"Corregir", IF(((TODAY()-Tabla2[[#This Row],[FECHA NACIMIENTO]])/365)&gt;80, "Corregir",ROUNDDOWN(((TODAY()-Tabla2[[#This Row],[FECHA NACIMIENTO]])/365),0)))</f>
        <v>34</v>
      </c>
      <c r="V18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05" s="44" t="str">
        <f>+IF(Tabla2[[#This Row],[Edad]]="Corregir","Corregir","Ok")</f>
        <v>Ok</v>
      </c>
      <c r="X1805" s="42" t="str">
        <f>+IFERROR(VLOOKUP(Tabla2[[#This Row],[DISTRITO SEGÚN DNI]],Hoja1!$A$2:$B$32,2,FALSE),"No")</f>
        <v>No</v>
      </c>
      <c r="Y1805" s="42" t="str">
        <f>IF(OR(LOWER(Tabla2[[#This Row],[GENERO]])="masculino", LOWER(Tabla2[[#This Row],[GENERO]])="femenino"),"OK","Corregir")</f>
        <v>OK</v>
      </c>
      <c r="Z1805" s="42" t="str">
        <f>+IF(Tabla2[[#This Row],[Nro. DNI / CE]]="","Corregir",IF(LEN(Tabla2[[#This Row],[Nro. DNI / CE]])&gt;=8,"OK","Corregir"))</f>
        <v>OK</v>
      </c>
      <c r="AA1805" s="42">
        <f>COUNTIF(Tabla2[APELLIDOS Y NOMBRES],Tabla2[[#This Row],[APELLIDOS Y NOMBRES]])</f>
        <v>1</v>
      </c>
      <c r="AB1805" s="42">
        <f>IF(Tabla2[[#This Row],[Trabajador]]&gt;1,1/Tabla2[[#This Row],[Trabajador]],Tabla2[[#This Row],[Trabajador]])</f>
        <v>1</v>
      </c>
      <c r="AC1805" t="str">
        <f>+IFERROR(IF(Tabla2[[#This Row],[FECHA CESE/BAJA]]="","No Aplica",IF(AND(MONTH(Tabla2[[#This Row],[FECHA CESE/BAJA]])=MONTH(TODAY()-30),YEAR(Tabla2[[#This Row],[FECHA CESE/BAJA]])=YEAR(TODAY())),MONTH(TODAY()-30)&amp;"-"&amp;YEAR(TODAY()),"Borrar")),"No aplica")</f>
        <v>No Aplica</v>
      </c>
      <c r="AD1805" t="str">
        <f>+IFERROR(IF(Tabla2[[#This Row],[FECHA INICIO DE LABORES EN OBRA]]="","No Aplica",IF(AND(MONTH(Tabla2[[#This Row],[FECHA INICIO DE LABORES EN OBRA]])=MONTH(TODAY()-30),YEAR(Tabla2[[#This Row],[FECHA INICIO DE LABORES EN OBRA]])=YEAR(TODAY())),MONTH(TODAY()-30)&amp;"-"&amp;YEAR(TODAY()),"No Aplica")),"No Aplica")</f>
        <v>No Aplica</v>
      </c>
    </row>
    <row r="1806" spans="1:30" x14ac:dyDescent="0.25">
      <c r="A1806" s="13">
        <v>20419278875</v>
      </c>
      <c r="B1806" s="15" t="s">
        <v>7347</v>
      </c>
      <c r="C1806" s="15" t="s">
        <v>7347</v>
      </c>
      <c r="D1806" s="15" t="s">
        <v>7366</v>
      </c>
      <c r="E1806" s="15" t="s">
        <v>7367</v>
      </c>
      <c r="F1806" s="39">
        <v>25070</v>
      </c>
      <c r="G1806" s="15">
        <v>2</v>
      </c>
      <c r="H1806" s="15" t="s">
        <v>3140</v>
      </c>
      <c r="I1806" s="15" t="s">
        <v>7368</v>
      </c>
      <c r="J1806" s="15" t="s">
        <v>7369</v>
      </c>
      <c r="K1806" s="15" t="s">
        <v>2418</v>
      </c>
      <c r="L1806" s="40" t="s">
        <v>6</v>
      </c>
      <c r="M1806" s="39"/>
      <c r="N1806" s="41" t="s">
        <v>2098</v>
      </c>
      <c r="O1806" s="39">
        <v>44873</v>
      </c>
      <c r="P1806" s="40">
        <v>1</v>
      </c>
      <c r="Q1806" s="40">
        <v>1</v>
      </c>
      <c r="R1806" s="40" t="str">
        <f>IFERROR(VLOOKUP(Tabla2[[#This Row],[CONTRATISTA PRNCIPAL]],Hoja1!$L$5:$M$9,2,FALSE),"CJV")</f>
        <v>CJV</v>
      </c>
      <c r="S1806" s="40" t="str">
        <f>IF(Tabla2[[#This Row],[EMPRESA]]=Tabla2[[#This Row],[CONTRATISTA PRNCIPAL]],"Principal","Secundaria")</f>
        <v>Principal</v>
      </c>
      <c r="T1806" s="42">
        <f>IFERROR(1/COUNTIF(Tabla2[CONTRATISTA PRNCIPAL],Tabla2[[#This Row],[CONTRATISTA PRNCIPAL]]),0)</f>
        <v>0.025</v>
      </c>
      <c r="U1806" s="43">
        <f>IF(((TODAY()-Tabla2[[#This Row],[FECHA NACIMIENTO]])/365)&lt;18,"Corregir", IF(((TODAY()-Tabla2[[#This Row],[FECHA NACIMIENTO]])/365)&gt;80, "Corregir",ROUNDDOWN(((TODAY()-Tabla2[[#This Row],[FECHA NACIMIENTO]])/365),0)))</f>
        <v>55</v>
      </c>
      <c r="V18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06" s="44" t="str">
        <f>+IF(Tabla2[[#This Row],[Edad]]="Corregir","Corregir","Ok")</f>
        <v>Ok</v>
      </c>
      <c r="X1806" s="42" t="str">
        <f>+IFERROR(VLOOKUP(Tabla2[[#This Row],[DISTRITO SEGÚN DNI]],Hoja1!$A$2:$B$32,2,FALSE),"No")</f>
        <v>No</v>
      </c>
      <c r="Y1806" s="42" t="str">
        <f>IF(OR(LOWER(Tabla2[[#This Row],[GENERO]])="masculino", LOWER(Tabla2[[#This Row],[GENERO]])="femenino"),"OK","Corregir")</f>
        <v>OK</v>
      </c>
      <c r="Z1806" s="42" t="str">
        <f>+IF(Tabla2[[#This Row],[Nro. DNI / CE]]="","Corregir",IF(LEN(Tabla2[[#This Row],[Nro. DNI / CE]])&gt;=8,"OK","Corregir"))</f>
        <v>OK</v>
      </c>
      <c r="AA1806" s="42">
        <f>COUNTIF(Tabla2[APELLIDOS Y NOMBRES],Tabla2[[#This Row],[APELLIDOS Y NOMBRES]])</f>
        <v>1</v>
      </c>
      <c r="AB1806" s="42">
        <f>IF(Tabla2[[#This Row],[Trabajador]]&gt;1,1/Tabla2[[#This Row],[Trabajador]],Tabla2[[#This Row],[Trabajador]])</f>
        <v>1</v>
      </c>
      <c r="AC1806" t="str">
        <f>+IFERROR(IF(Tabla2[[#This Row],[FECHA CESE/BAJA]]="","No Aplica",IF(AND(MONTH(Tabla2[[#This Row],[FECHA CESE/BAJA]])=MONTH(TODAY()-30),YEAR(Tabla2[[#This Row],[FECHA CESE/BAJA]])=YEAR(TODAY())),MONTH(TODAY()-30)&amp;"-"&amp;YEAR(TODAY()),"Borrar")),"No aplica")</f>
        <v>No Aplica</v>
      </c>
      <c r="AD1806" t="str">
        <f>+IFERROR(IF(Tabla2[[#This Row],[FECHA INICIO DE LABORES EN OBRA]]="","No Aplica",IF(AND(MONTH(Tabla2[[#This Row],[FECHA INICIO DE LABORES EN OBRA]])=MONTH(TODAY()-30),YEAR(Tabla2[[#This Row],[FECHA INICIO DE LABORES EN OBRA]])=YEAR(TODAY())),MONTH(TODAY()-30)&amp;"-"&amp;YEAR(TODAY()),"No Aplica")),"No Aplica")</f>
        <v>No Aplica</v>
      </c>
    </row>
    <row r="1807" spans="1:30" x14ac:dyDescent="0.25">
      <c r="A1807" s="13">
        <v>20419278875</v>
      </c>
      <c r="B1807" s="15" t="s">
        <v>7347</v>
      </c>
      <c r="C1807" s="15" t="s">
        <v>7347</v>
      </c>
      <c r="D1807" s="15">
        <v>25713914</v>
      </c>
      <c r="E1807" s="15" t="s">
        <v>63</v>
      </c>
      <c r="F1807" s="39">
        <v>26045</v>
      </c>
      <c r="G1807" s="15">
        <v>2</v>
      </c>
      <c r="H1807" s="15" t="s">
        <v>3140</v>
      </c>
      <c r="I1807" s="15" t="s">
        <v>7350</v>
      </c>
      <c r="J1807" s="15" t="s">
        <v>7370</v>
      </c>
      <c r="K1807" s="15" t="s">
        <v>27</v>
      </c>
      <c r="L1807" s="40" t="s">
        <v>6</v>
      </c>
      <c r="M1807" s="39"/>
      <c r="N1807" s="41" t="s">
        <v>2098</v>
      </c>
      <c r="O1807" s="39">
        <v>44895</v>
      </c>
      <c r="P1807" s="40">
        <v>1</v>
      </c>
      <c r="Q1807" s="40">
        <v>1</v>
      </c>
      <c r="R1807" s="40" t="str">
        <f>IFERROR(VLOOKUP(Tabla2[[#This Row],[CONTRATISTA PRNCIPAL]],Hoja1!$L$5:$M$9,2,FALSE),"CJV")</f>
        <v>CJV</v>
      </c>
      <c r="S1807" s="40" t="str">
        <f>IF(Tabla2[[#This Row],[EMPRESA]]=Tabla2[[#This Row],[CONTRATISTA PRNCIPAL]],"Principal","Secundaria")</f>
        <v>Principal</v>
      </c>
      <c r="T1807" s="42">
        <f>IFERROR(1/COUNTIF(Tabla2[CONTRATISTA PRNCIPAL],Tabla2[[#This Row],[CONTRATISTA PRNCIPAL]]),0)</f>
        <v>0.025</v>
      </c>
      <c r="U1807" s="43">
        <f>IF(((TODAY()-Tabla2[[#This Row],[FECHA NACIMIENTO]])/365)&lt;18,"Corregir", IF(((TODAY()-Tabla2[[#This Row],[FECHA NACIMIENTO]])/365)&gt;80, "Corregir",ROUNDDOWN(((TODAY()-Tabla2[[#This Row],[FECHA NACIMIENTO]])/365),0)))</f>
        <v>52</v>
      </c>
      <c r="V18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07" s="44" t="str">
        <f>+IF(Tabla2[[#This Row],[Edad]]="Corregir","Corregir","Ok")</f>
        <v>Ok</v>
      </c>
      <c r="X1807" s="42" t="str">
        <f>+IFERROR(VLOOKUP(Tabla2[[#This Row],[DISTRITO SEGÚN DNI]],Hoja1!$A$2:$B$32,2,FALSE),"No")</f>
        <v>CALLAO</v>
      </c>
      <c r="Y1807" s="42" t="str">
        <f>IF(OR(LOWER(Tabla2[[#This Row],[GENERO]])="masculino", LOWER(Tabla2[[#This Row],[GENERO]])="femenino"),"OK","Corregir")</f>
        <v>OK</v>
      </c>
      <c r="Z1807" s="42" t="str">
        <f>+IF(Tabla2[[#This Row],[Nro. DNI / CE]]="","Corregir",IF(LEN(Tabla2[[#This Row],[Nro. DNI / CE]])&gt;=8,"OK","Corregir"))</f>
        <v>OK</v>
      </c>
      <c r="AA1807" s="42">
        <f>COUNTIF(Tabla2[APELLIDOS Y NOMBRES],Tabla2[[#This Row],[APELLIDOS Y NOMBRES]])</f>
        <v>1</v>
      </c>
      <c r="AB1807" s="42">
        <f>IF(Tabla2[[#This Row],[Trabajador]]&gt;1,1/Tabla2[[#This Row],[Trabajador]],Tabla2[[#This Row],[Trabajador]])</f>
        <v>1</v>
      </c>
      <c r="AC1807" t="str">
        <f>+IFERROR(IF(Tabla2[[#This Row],[FECHA CESE/BAJA]]="","No Aplica",IF(AND(MONTH(Tabla2[[#This Row],[FECHA CESE/BAJA]])=MONTH(TODAY()-30),YEAR(Tabla2[[#This Row],[FECHA CESE/BAJA]])=YEAR(TODAY())),MONTH(TODAY()-30)&amp;"-"&amp;YEAR(TODAY()),"Borrar")),"No aplica")</f>
        <v>No Aplica</v>
      </c>
      <c r="AD1807" t="str">
        <f>+IFERROR(IF(Tabla2[[#This Row],[FECHA INICIO DE LABORES EN OBRA]]="","No Aplica",IF(AND(MONTH(Tabla2[[#This Row],[FECHA INICIO DE LABORES EN OBRA]])=MONTH(TODAY()-30),YEAR(Tabla2[[#This Row],[FECHA INICIO DE LABORES EN OBRA]])=YEAR(TODAY())),MONTH(TODAY()-30)&amp;"-"&amp;YEAR(TODAY()),"No Aplica")),"No Aplica")</f>
        <v>No Aplica</v>
      </c>
    </row>
    <row r="1808" spans="1:30" x14ac:dyDescent="0.25">
      <c r="A1808" s="13">
        <v>20419278875</v>
      </c>
      <c r="B1808" s="15" t="s">
        <v>7347</v>
      </c>
      <c r="C1808" s="15" t="s">
        <v>7347</v>
      </c>
      <c r="D1808" s="15" t="s">
        <v>1731</v>
      </c>
      <c r="E1808" s="15" t="s">
        <v>1732</v>
      </c>
      <c r="F1808" s="39">
        <v>32928</v>
      </c>
      <c r="G1808" s="15">
        <v>2</v>
      </c>
      <c r="H1808" s="15" t="s">
        <v>3140</v>
      </c>
      <c r="I1808" s="15" t="s">
        <v>7350</v>
      </c>
      <c r="J1808" s="15" t="s">
        <v>7371</v>
      </c>
      <c r="K1808" s="15" t="s">
        <v>26</v>
      </c>
      <c r="L1808" s="40" t="s">
        <v>6</v>
      </c>
      <c r="M1808" s="39"/>
      <c r="N1808" s="41" t="s">
        <v>2098</v>
      </c>
      <c r="O1808" s="39">
        <v>45078</v>
      </c>
      <c r="P1808" s="40">
        <v>1</v>
      </c>
      <c r="Q1808" s="40">
        <v>1</v>
      </c>
      <c r="R1808" s="40" t="str">
        <f>IFERROR(VLOOKUP(Tabla2[[#This Row],[CONTRATISTA PRNCIPAL]],Hoja1!$L$5:$M$9,2,FALSE),"CJV")</f>
        <v>CJV</v>
      </c>
      <c r="S1808" s="40" t="str">
        <f>IF(Tabla2[[#This Row],[EMPRESA]]=Tabla2[[#This Row],[CONTRATISTA PRNCIPAL]],"Principal","Secundaria")</f>
        <v>Principal</v>
      </c>
      <c r="T1808" s="42">
        <f>IFERROR(1/COUNTIF(Tabla2[CONTRATISTA PRNCIPAL],Tabla2[[#This Row],[CONTRATISTA PRNCIPAL]]),0)</f>
        <v>0.025</v>
      </c>
      <c r="U1808" s="43">
        <f>IF(((TODAY()-Tabla2[[#This Row],[FECHA NACIMIENTO]])/365)&lt;18,"Corregir", IF(((TODAY()-Tabla2[[#This Row],[FECHA NACIMIENTO]])/365)&gt;80, "Corregir",ROUNDDOWN(((TODAY()-Tabla2[[#This Row],[FECHA NACIMIENTO]])/365),0)))</f>
        <v>33</v>
      </c>
      <c r="V18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08" s="44" t="str">
        <f>+IF(Tabla2[[#This Row],[Edad]]="Corregir","Corregir","Ok")</f>
        <v>Ok</v>
      </c>
      <c r="X1808" s="42" t="str">
        <f>+IFERROR(VLOOKUP(Tabla2[[#This Row],[DISTRITO SEGÚN DNI]],Hoja1!$A$2:$B$32,2,FALSE),"No")</f>
        <v>EL AGUSTINO</v>
      </c>
      <c r="Y1808" s="42" t="str">
        <f>IF(OR(LOWER(Tabla2[[#This Row],[GENERO]])="masculino", LOWER(Tabla2[[#This Row],[GENERO]])="femenino"),"OK","Corregir")</f>
        <v>OK</v>
      </c>
      <c r="Z1808" s="42" t="str">
        <f>+IF(Tabla2[[#This Row],[Nro. DNI / CE]]="","Corregir",IF(LEN(Tabla2[[#This Row],[Nro. DNI / CE]])&gt;=8,"OK","Corregir"))</f>
        <v>OK</v>
      </c>
      <c r="AA1808" s="42">
        <f>COUNTIF(Tabla2[APELLIDOS Y NOMBRES],Tabla2[[#This Row],[APELLIDOS Y NOMBRES]])</f>
        <v>1</v>
      </c>
      <c r="AB1808" s="42">
        <f>IF(Tabla2[[#This Row],[Trabajador]]&gt;1,1/Tabla2[[#This Row],[Trabajador]],Tabla2[[#This Row],[Trabajador]])</f>
        <v>1</v>
      </c>
      <c r="AC1808" t="str">
        <f>+IFERROR(IF(Tabla2[[#This Row],[FECHA CESE/BAJA]]="","No Aplica",IF(AND(MONTH(Tabla2[[#This Row],[FECHA CESE/BAJA]])=MONTH(TODAY()-30),YEAR(Tabla2[[#This Row],[FECHA CESE/BAJA]])=YEAR(TODAY())),MONTH(TODAY()-30)&amp;"-"&amp;YEAR(TODAY()),"Borrar")),"No aplica")</f>
        <v>No Aplica</v>
      </c>
      <c r="AD1808" t="str">
        <f>+IFERROR(IF(Tabla2[[#This Row],[FECHA INICIO DE LABORES EN OBRA]]="","No Aplica",IF(AND(MONTH(Tabla2[[#This Row],[FECHA INICIO DE LABORES EN OBRA]])=MONTH(TODAY()-30),YEAR(Tabla2[[#This Row],[FECHA INICIO DE LABORES EN OBRA]])=YEAR(TODAY())),MONTH(TODAY()-30)&amp;"-"&amp;YEAR(TODAY()),"No Aplica")),"No Aplica")</f>
        <v>No Aplica</v>
      </c>
    </row>
    <row r="1809" spans="1:30" x14ac:dyDescent="0.25">
      <c r="A1809" s="13">
        <v>20419278875</v>
      </c>
      <c r="B1809" s="15" t="s">
        <v>7347</v>
      </c>
      <c r="C1809" s="15" t="s">
        <v>7347</v>
      </c>
      <c r="D1809" s="15">
        <v>43409058</v>
      </c>
      <c r="E1809" s="15" t="s">
        <v>1097</v>
      </c>
      <c r="F1809" s="39">
        <v>31432</v>
      </c>
      <c r="G1809" s="15">
        <v>2</v>
      </c>
      <c r="H1809" s="15" t="s">
        <v>3140</v>
      </c>
      <c r="I1809" s="15" t="s">
        <v>7350</v>
      </c>
      <c r="J1809" s="15" t="s">
        <v>7370</v>
      </c>
      <c r="K1809" s="15" t="s">
        <v>27</v>
      </c>
      <c r="L1809" s="40" t="s">
        <v>6</v>
      </c>
      <c r="M1809" s="39"/>
      <c r="N1809" s="41" t="s">
        <v>2098</v>
      </c>
      <c r="O1809" s="39">
        <v>45078</v>
      </c>
      <c r="P1809" s="40">
        <v>1</v>
      </c>
      <c r="Q1809" s="40">
        <v>1</v>
      </c>
      <c r="R1809" s="40" t="str">
        <f>IFERROR(VLOOKUP(Tabla2[[#This Row],[CONTRATISTA PRNCIPAL]],Hoja1!$L$5:$M$9,2,FALSE),"CJV")</f>
        <v>CJV</v>
      </c>
      <c r="S1809" s="40" t="str">
        <f>IF(Tabla2[[#This Row],[EMPRESA]]=Tabla2[[#This Row],[CONTRATISTA PRNCIPAL]],"Principal","Secundaria")</f>
        <v>Principal</v>
      </c>
      <c r="T1809" s="42">
        <f>IFERROR(1/COUNTIF(Tabla2[CONTRATISTA PRNCIPAL],Tabla2[[#This Row],[CONTRATISTA PRNCIPAL]]),0)</f>
        <v>0.025</v>
      </c>
      <c r="U1809" s="43">
        <f>IF(((TODAY()-Tabla2[[#This Row],[FECHA NACIMIENTO]])/365)&lt;18,"Corregir", IF(((TODAY()-Tabla2[[#This Row],[FECHA NACIMIENTO]])/365)&gt;80, "Corregir",ROUNDDOWN(((TODAY()-Tabla2[[#This Row],[FECHA NACIMIENTO]])/365),0)))</f>
        <v>37</v>
      </c>
      <c r="V18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09" s="44" t="str">
        <f>+IF(Tabla2[[#This Row],[Edad]]="Corregir","Corregir","Ok")</f>
        <v>Ok</v>
      </c>
      <c r="X1809" s="42" t="str">
        <f>+IFERROR(VLOOKUP(Tabla2[[#This Row],[DISTRITO SEGÚN DNI]],Hoja1!$A$2:$B$32,2,FALSE),"No")</f>
        <v>CALLAO</v>
      </c>
      <c r="Y1809" s="42" t="str">
        <f>IF(OR(LOWER(Tabla2[[#This Row],[GENERO]])="masculino", LOWER(Tabla2[[#This Row],[GENERO]])="femenino"),"OK","Corregir")</f>
        <v>OK</v>
      </c>
      <c r="Z1809" s="42" t="str">
        <f>+IF(Tabla2[[#This Row],[Nro. DNI / CE]]="","Corregir",IF(LEN(Tabla2[[#This Row],[Nro. DNI / CE]])&gt;=8,"OK","Corregir"))</f>
        <v>OK</v>
      </c>
      <c r="AA1809" s="42">
        <f>COUNTIF(Tabla2[APELLIDOS Y NOMBRES],Tabla2[[#This Row],[APELLIDOS Y NOMBRES]])</f>
        <v>1</v>
      </c>
      <c r="AB1809" s="42">
        <f>IF(Tabla2[[#This Row],[Trabajador]]&gt;1,1/Tabla2[[#This Row],[Trabajador]],Tabla2[[#This Row],[Trabajador]])</f>
        <v>1</v>
      </c>
      <c r="AC1809" t="str">
        <f>+IFERROR(IF(Tabla2[[#This Row],[FECHA CESE/BAJA]]="","No Aplica",IF(AND(MONTH(Tabla2[[#This Row],[FECHA CESE/BAJA]])=MONTH(TODAY()-30),YEAR(Tabla2[[#This Row],[FECHA CESE/BAJA]])=YEAR(TODAY())),MONTH(TODAY()-30)&amp;"-"&amp;YEAR(TODAY()),"Borrar")),"No aplica")</f>
        <v>No Aplica</v>
      </c>
      <c r="AD1809" t="str">
        <f>+IFERROR(IF(Tabla2[[#This Row],[FECHA INICIO DE LABORES EN OBRA]]="","No Aplica",IF(AND(MONTH(Tabla2[[#This Row],[FECHA INICIO DE LABORES EN OBRA]])=MONTH(TODAY()-30),YEAR(Tabla2[[#This Row],[FECHA INICIO DE LABORES EN OBRA]])=YEAR(TODAY())),MONTH(TODAY()-30)&amp;"-"&amp;YEAR(TODAY()),"No Aplica")),"No Aplica")</f>
        <v>No Aplica</v>
      </c>
    </row>
    <row r="1810" spans="1:30" x14ac:dyDescent="0.25">
      <c r="A1810" s="13">
        <v>20419278875</v>
      </c>
      <c r="B1810" s="15" t="s">
        <v>7347</v>
      </c>
      <c r="C1810" s="15" t="s">
        <v>7347</v>
      </c>
      <c r="D1810" s="15" t="s">
        <v>1733</v>
      </c>
      <c r="E1810" s="15" t="s">
        <v>1734</v>
      </c>
      <c r="F1810" s="39">
        <v>26076</v>
      </c>
      <c r="G1810" s="15">
        <v>2</v>
      </c>
      <c r="H1810" s="15" t="s">
        <v>3140</v>
      </c>
      <c r="I1810" s="15" t="s">
        <v>7350</v>
      </c>
      <c r="J1810" s="15" t="s">
        <v>7372</v>
      </c>
      <c r="K1810" s="15" t="s">
        <v>27</v>
      </c>
      <c r="L1810" s="40" t="s">
        <v>6</v>
      </c>
      <c r="M1810" s="39"/>
      <c r="N1810" s="41" t="s">
        <v>2098</v>
      </c>
      <c r="O1810" s="39">
        <v>45078</v>
      </c>
      <c r="P1810" s="40">
        <v>1</v>
      </c>
      <c r="Q1810" s="40">
        <v>1</v>
      </c>
      <c r="R1810" s="40" t="str">
        <f>IFERROR(VLOOKUP(Tabla2[[#This Row],[CONTRATISTA PRNCIPAL]],Hoja1!$L$5:$M$9,2,FALSE),"CJV")</f>
        <v>CJV</v>
      </c>
      <c r="S1810" s="40" t="str">
        <f>IF(Tabla2[[#This Row],[EMPRESA]]=Tabla2[[#This Row],[CONTRATISTA PRNCIPAL]],"Principal","Secundaria")</f>
        <v>Principal</v>
      </c>
      <c r="T1810" s="42">
        <f>IFERROR(1/COUNTIF(Tabla2[CONTRATISTA PRNCIPAL],Tabla2[[#This Row],[CONTRATISTA PRNCIPAL]]),0)</f>
        <v>0.025</v>
      </c>
      <c r="U1810" s="43">
        <f>IF(((TODAY()-Tabla2[[#This Row],[FECHA NACIMIENTO]])/365)&lt;18,"Corregir", IF(((TODAY()-Tabla2[[#This Row],[FECHA NACIMIENTO]])/365)&gt;80, "Corregir",ROUNDDOWN(((TODAY()-Tabla2[[#This Row],[FECHA NACIMIENTO]])/365),0)))</f>
        <v>52</v>
      </c>
      <c r="V18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10" s="44" t="str">
        <f>+IF(Tabla2[[#This Row],[Edad]]="Corregir","Corregir","Ok")</f>
        <v>Ok</v>
      </c>
      <c r="X1810" s="42" t="str">
        <f>+IFERROR(VLOOKUP(Tabla2[[#This Row],[DISTRITO SEGÚN DNI]],Hoja1!$A$2:$B$32,2,FALSE),"No")</f>
        <v>CALLAO</v>
      </c>
      <c r="Y1810" s="42" t="str">
        <f>IF(OR(LOWER(Tabla2[[#This Row],[GENERO]])="masculino", LOWER(Tabla2[[#This Row],[GENERO]])="femenino"),"OK","Corregir")</f>
        <v>OK</v>
      </c>
      <c r="Z1810" s="42" t="str">
        <f>+IF(Tabla2[[#This Row],[Nro. DNI / CE]]="","Corregir",IF(LEN(Tabla2[[#This Row],[Nro. DNI / CE]])&gt;=8,"OK","Corregir"))</f>
        <v>OK</v>
      </c>
      <c r="AA1810" s="42">
        <f>COUNTIF(Tabla2[APELLIDOS Y NOMBRES],Tabla2[[#This Row],[APELLIDOS Y NOMBRES]])</f>
        <v>1</v>
      </c>
      <c r="AB1810" s="42">
        <f>IF(Tabla2[[#This Row],[Trabajador]]&gt;1,1/Tabla2[[#This Row],[Trabajador]],Tabla2[[#This Row],[Trabajador]])</f>
        <v>1</v>
      </c>
      <c r="AC1810" t="str">
        <f>+IFERROR(IF(Tabla2[[#This Row],[FECHA CESE/BAJA]]="","No Aplica",IF(AND(MONTH(Tabla2[[#This Row],[FECHA CESE/BAJA]])=MONTH(TODAY()-30),YEAR(Tabla2[[#This Row],[FECHA CESE/BAJA]])=YEAR(TODAY())),MONTH(TODAY()-30)&amp;"-"&amp;YEAR(TODAY()),"Borrar")),"No aplica")</f>
        <v>No Aplica</v>
      </c>
      <c r="AD1810" t="str">
        <f>+IFERROR(IF(Tabla2[[#This Row],[FECHA INICIO DE LABORES EN OBRA]]="","No Aplica",IF(AND(MONTH(Tabla2[[#This Row],[FECHA INICIO DE LABORES EN OBRA]])=MONTH(TODAY()-30),YEAR(Tabla2[[#This Row],[FECHA INICIO DE LABORES EN OBRA]])=YEAR(TODAY())),MONTH(TODAY()-30)&amp;"-"&amp;YEAR(TODAY()),"No Aplica")),"No Aplica")</f>
        <v>No Aplica</v>
      </c>
    </row>
    <row r="1811" spans="1:30" x14ac:dyDescent="0.25">
      <c r="A1811" s="13">
        <v>20419278875</v>
      </c>
      <c r="B1811" s="15" t="s">
        <v>7347</v>
      </c>
      <c r="C1811" s="15" t="s">
        <v>7347</v>
      </c>
      <c r="D1811" s="15">
        <v>10173358</v>
      </c>
      <c r="E1811" s="15" t="s">
        <v>7373</v>
      </c>
      <c r="F1811" s="39">
        <v>27531</v>
      </c>
      <c r="G1811" s="15">
        <v>2</v>
      </c>
      <c r="H1811" s="15" t="s">
        <v>3140</v>
      </c>
      <c r="I1811" s="15" t="s">
        <v>7350</v>
      </c>
      <c r="J1811" s="15" t="s">
        <v>7374</v>
      </c>
      <c r="K1811" s="15" t="s">
        <v>2418</v>
      </c>
      <c r="L1811" s="40" t="s">
        <v>6</v>
      </c>
      <c r="M1811" s="39"/>
      <c r="N1811" s="41" t="s">
        <v>2098</v>
      </c>
      <c r="O1811" s="39">
        <v>45078</v>
      </c>
      <c r="P1811" s="40">
        <v>1</v>
      </c>
      <c r="Q1811" s="40">
        <v>1</v>
      </c>
      <c r="R1811" s="40" t="str">
        <f>IFERROR(VLOOKUP(Tabla2[[#This Row],[CONTRATISTA PRNCIPAL]],Hoja1!$L$5:$M$9,2,FALSE),"CJV")</f>
        <v>CJV</v>
      </c>
      <c r="S1811" s="40" t="str">
        <f>IF(Tabla2[[#This Row],[EMPRESA]]=Tabla2[[#This Row],[CONTRATISTA PRNCIPAL]],"Principal","Secundaria")</f>
        <v>Principal</v>
      </c>
      <c r="T1811" s="42">
        <f>IFERROR(1/COUNTIF(Tabla2[CONTRATISTA PRNCIPAL],Tabla2[[#This Row],[CONTRATISTA PRNCIPAL]]),0)</f>
        <v>0.025</v>
      </c>
      <c r="U1811" s="43">
        <f>IF(((TODAY()-Tabla2[[#This Row],[FECHA NACIMIENTO]])/365)&lt;18,"Corregir", IF(((TODAY()-Tabla2[[#This Row],[FECHA NACIMIENTO]])/365)&gt;80, "Corregir",ROUNDDOWN(((TODAY()-Tabla2[[#This Row],[FECHA NACIMIENTO]])/365),0)))</f>
        <v>48</v>
      </c>
      <c r="V18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11" s="44" t="str">
        <f>+IF(Tabla2[[#This Row],[Edad]]="Corregir","Corregir","Ok")</f>
        <v>Ok</v>
      </c>
      <c r="X1811" s="42" t="str">
        <f>+IFERROR(VLOOKUP(Tabla2[[#This Row],[DISTRITO SEGÚN DNI]],Hoja1!$A$2:$B$32,2,FALSE),"No")</f>
        <v>No</v>
      </c>
      <c r="Y1811" s="42" t="str">
        <f>IF(OR(LOWER(Tabla2[[#This Row],[GENERO]])="masculino", LOWER(Tabla2[[#This Row],[GENERO]])="femenino"),"OK","Corregir")</f>
        <v>OK</v>
      </c>
      <c r="Z1811" s="42" t="str">
        <f>+IF(Tabla2[[#This Row],[Nro. DNI / CE]]="","Corregir",IF(LEN(Tabla2[[#This Row],[Nro. DNI / CE]])&gt;=8,"OK","Corregir"))</f>
        <v>OK</v>
      </c>
      <c r="AA1811" s="42">
        <f>COUNTIF(Tabla2[APELLIDOS Y NOMBRES],Tabla2[[#This Row],[APELLIDOS Y NOMBRES]])</f>
        <v>1</v>
      </c>
      <c r="AB1811" s="42">
        <f>IF(Tabla2[[#This Row],[Trabajador]]&gt;1,1/Tabla2[[#This Row],[Trabajador]],Tabla2[[#This Row],[Trabajador]])</f>
        <v>1</v>
      </c>
      <c r="AC1811" t="str">
        <f>+IFERROR(IF(Tabla2[[#This Row],[FECHA CESE/BAJA]]="","No Aplica",IF(AND(MONTH(Tabla2[[#This Row],[FECHA CESE/BAJA]])=MONTH(TODAY()-30),YEAR(Tabla2[[#This Row],[FECHA CESE/BAJA]])=YEAR(TODAY())),MONTH(TODAY()-30)&amp;"-"&amp;YEAR(TODAY()),"Borrar")),"No aplica")</f>
        <v>No Aplica</v>
      </c>
      <c r="AD1811" t="str">
        <f>+IFERROR(IF(Tabla2[[#This Row],[FECHA INICIO DE LABORES EN OBRA]]="","No Aplica",IF(AND(MONTH(Tabla2[[#This Row],[FECHA INICIO DE LABORES EN OBRA]])=MONTH(TODAY()-30),YEAR(Tabla2[[#This Row],[FECHA INICIO DE LABORES EN OBRA]])=YEAR(TODAY())),MONTH(TODAY()-30)&amp;"-"&amp;YEAR(TODAY()),"No Aplica")),"No Aplica")</f>
        <v>No Aplica</v>
      </c>
    </row>
    <row r="1812" spans="1:30" x14ac:dyDescent="0.25">
      <c r="A1812" s="13">
        <v>20419278875</v>
      </c>
      <c r="B1812" s="15" t="s">
        <v>7347</v>
      </c>
      <c r="C1812" s="15" t="s">
        <v>7347</v>
      </c>
      <c r="D1812" s="15">
        <v>17619612</v>
      </c>
      <c r="E1812" s="15" t="s">
        <v>7375</v>
      </c>
      <c r="F1812" s="39">
        <v>26058</v>
      </c>
      <c r="G1812" s="15">
        <v>2</v>
      </c>
      <c r="H1812" s="15" t="s">
        <v>2749</v>
      </c>
      <c r="I1812" s="15" t="s">
        <v>3272</v>
      </c>
      <c r="J1812" s="15" t="s">
        <v>7376</v>
      </c>
      <c r="K1812" s="15" t="s">
        <v>2645</v>
      </c>
      <c r="L1812" s="40" t="s">
        <v>6</v>
      </c>
      <c r="M1812" s="39"/>
      <c r="N1812" s="41" t="s">
        <v>2098</v>
      </c>
      <c r="O1812" s="39">
        <v>45218</v>
      </c>
      <c r="P1812" s="40">
        <v>1</v>
      </c>
      <c r="Q1812" s="40">
        <v>1</v>
      </c>
      <c r="R1812" s="40" t="str">
        <f>IFERROR(VLOOKUP(Tabla2[[#This Row],[CONTRATISTA PRNCIPAL]],Hoja1!$L$5:$M$9,2,FALSE),"CJV")</f>
        <v>CJV</v>
      </c>
      <c r="S1812" s="40" t="str">
        <f>IF(Tabla2[[#This Row],[EMPRESA]]=Tabla2[[#This Row],[CONTRATISTA PRNCIPAL]],"Principal","Secundaria")</f>
        <v>Principal</v>
      </c>
      <c r="T1812" s="42">
        <f>IFERROR(1/COUNTIF(Tabla2[CONTRATISTA PRNCIPAL],Tabla2[[#This Row],[CONTRATISTA PRNCIPAL]]),0)</f>
        <v>0.025</v>
      </c>
      <c r="U1812" s="43">
        <f>IF(((TODAY()-Tabla2[[#This Row],[FECHA NACIMIENTO]])/365)&lt;18,"Corregir", IF(((TODAY()-Tabla2[[#This Row],[FECHA NACIMIENTO]])/365)&gt;80, "Corregir",ROUNDDOWN(((TODAY()-Tabla2[[#This Row],[FECHA NACIMIENTO]])/365),0)))</f>
        <v>52</v>
      </c>
      <c r="V18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12" s="44" t="str">
        <f>+IF(Tabla2[[#This Row],[Edad]]="Corregir","Corregir","Ok")</f>
        <v>Ok</v>
      </c>
      <c r="X1812" s="42" t="str">
        <f>+IFERROR(VLOOKUP(Tabla2[[#This Row],[DISTRITO SEGÚN DNI]],Hoja1!$A$2:$B$32,2,FALSE),"No")</f>
        <v>No</v>
      </c>
      <c r="Y1812" s="42" t="str">
        <f>IF(OR(LOWER(Tabla2[[#This Row],[GENERO]])="masculino", LOWER(Tabla2[[#This Row],[GENERO]])="femenino"),"OK","Corregir")</f>
        <v>OK</v>
      </c>
      <c r="Z1812" s="42" t="str">
        <f>+IF(Tabla2[[#This Row],[Nro. DNI / CE]]="","Corregir",IF(LEN(Tabla2[[#This Row],[Nro. DNI / CE]])&gt;=8,"OK","Corregir"))</f>
        <v>OK</v>
      </c>
      <c r="AA1812" s="42">
        <f>COUNTIF(Tabla2[APELLIDOS Y NOMBRES],Tabla2[[#This Row],[APELLIDOS Y NOMBRES]])</f>
        <v>1</v>
      </c>
      <c r="AB1812" s="42">
        <f>IF(Tabla2[[#This Row],[Trabajador]]&gt;1,1/Tabla2[[#This Row],[Trabajador]],Tabla2[[#This Row],[Trabajador]])</f>
        <v>1</v>
      </c>
      <c r="AC1812" t="str">
        <f>+IFERROR(IF(Tabla2[[#This Row],[FECHA CESE/BAJA]]="","No Aplica",IF(AND(MONTH(Tabla2[[#This Row],[FECHA CESE/BAJA]])=MONTH(TODAY()-30),YEAR(Tabla2[[#This Row],[FECHA CESE/BAJA]])=YEAR(TODAY())),MONTH(TODAY()-30)&amp;"-"&amp;YEAR(TODAY()),"Borrar")),"No aplica")</f>
        <v>No Aplica</v>
      </c>
      <c r="AD1812" t="str">
        <f>+IFERROR(IF(Tabla2[[#This Row],[FECHA INICIO DE LABORES EN OBRA]]="","No Aplica",IF(AND(MONTH(Tabla2[[#This Row],[FECHA INICIO DE LABORES EN OBRA]])=MONTH(TODAY()-30),YEAR(Tabla2[[#This Row],[FECHA INICIO DE LABORES EN OBRA]])=YEAR(TODAY())),MONTH(TODAY()-30)&amp;"-"&amp;YEAR(TODAY()),"No Aplica")),"No Aplica")</f>
        <v>No Aplica</v>
      </c>
    </row>
    <row r="1813" spans="1:30" x14ac:dyDescent="0.25">
      <c r="A1813" s="13">
        <v>20419278875</v>
      </c>
      <c r="B1813" s="15" t="s">
        <v>7347</v>
      </c>
      <c r="C1813" s="15" t="s">
        <v>7347</v>
      </c>
      <c r="D1813" s="15" t="s">
        <v>1491</v>
      </c>
      <c r="E1813" s="15" t="s">
        <v>1492</v>
      </c>
      <c r="F1813" s="39">
        <v>33798</v>
      </c>
      <c r="G1813" s="15">
        <v>2</v>
      </c>
      <c r="H1813" s="15" t="s">
        <v>2746</v>
      </c>
      <c r="I1813" s="15" t="s">
        <v>3272</v>
      </c>
      <c r="J1813" s="15" t="s">
        <v>7377</v>
      </c>
      <c r="K1813" s="15" t="s">
        <v>2022</v>
      </c>
      <c r="L1813" s="40" t="s">
        <v>6</v>
      </c>
      <c r="M1813" s="39"/>
      <c r="N1813" s="41" t="s">
        <v>2098</v>
      </c>
      <c r="O1813" s="39">
        <v>45218</v>
      </c>
      <c r="P1813" s="40">
        <v>1</v>
      </c>
      <c r="Q1813" s="40">
        <v>1</v>
      </c>
      <c r="R1813" s="40" t="str">
        <f>IFERROR(VLOOKUP(Tabla2[[#This Row],[CONTRATISTA PRNCIPAL]],Hoja1!$L$5:$M$9,2,FALSE),"CJV")</f>
        <v>CJV</v>
      </c>
      <c r="S1813" s="40" t="str">
        <f>IF(Tabla2[[#This Row],[EMPRESA]]=Tabla2[[#This Row],[CONTRATISTA PRNCIPAL]],"Principal","Secundaria")</f>
        <v>Principal</v>
      </c>
      <c r="T1813" s="42">
        <f>IFERROR(1/COUNTIF(Tabla2[CONTRATISTA PRNCIPAL],Tabla2[[#This Row],[CONTRATISTA PRNCIPAL]]),0)</f>
        <v>0.025</v>
      </c>
      <c r="U1813" s="43">
        <f>IF(((TODAY()-Tabla2[[#This Row],[FECHA NACIMIENTO]])/365)&lt;18,"Corregir", IF(((TODAY()-Tabla2[[#This Row],[FECHA NACIMIENTO]])/365)&gt;80, "Corregir",ROUNDDOWN(((TODAY()-Tabla2[[#This Row],[FECHA NACIMIENTO]])/365),0)))</f>
        <v>31</v>
      </c>
      <c r="V18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13" s="44" t="str">
        <f>+IF(Tabla2[[#This Row],[Edad]]="Corregir","Corregir","Ok")</f>
        <v>Ok</v>
      </c>
      <c r="X1813" s="42" t="str">
        <f>+IFERROR(VLOOKUP(Tabla2[[#This Row],[DISTRITO SEGÚN DNI]],Hoja1!$A$2:$B$32,2,FALSE),"No")</f>
        <v>CALLAO</v>
      </c>
      <c r="Y1813" s="42" t="str">
        <f>IF(OR(LOWER(Tabla2[[#This Row],[GENERO]])="masculino", LOWER(Tabla2[[#This Row],[GENERO]])="femenino"),"OK","Corregir")</f>
        <v>OK</v>
      </c>
      <c r="Z1813" s="42" t="str">
        <f>+IF(Tabla2[[#This Row],[Nro. DNI / CE]]="","Corregir",IF(LEN(Tabla2[[#This Row],[Nro. DNI / CE]])&gt;=8,"OK","Corregir"))</f>
        <v>OK</v>
      </c>
      <c r="AA1813" s="42">
        <f>COUNTIF(Tabla2[APELLIDOS Y NOMBRES],Tabla2[[#This Row],[APELLIDOS Y NOMBRES]])</f>
        <v>1</v>
      </c>
      <c r="AB1813" s="42">
        <f>IF(Tabla2[[#This Row],[Trabajador]]&gt;1,1/Tabla2[[#This Row],[Trabajador]],Tabla2[[#This Row],[Trabajador]])</f>
        <v>1</v>
      </c>
      <c r="AC1813" t="str">
        <f>+IFERROR(IF(Tabla2[[#This Row],[FECHA CESE/BAJA]]="","No Aplica",IF(AND(MONTH(Tabla2[[#This Row],[FECHA CESE/BAJA]])=MONTH(TODAY()-30),YEAR(Tabla2[[#This Row],[FECHA CESE/BAJA]])=YEAR(TODAY())),MONTH(TODAY()-30)&amp;"-"&amp;YEAR(TODAY()),"Borrar")),"No aplica")</f>
        <v>No Aplica</v>
      </c>
      <c r="AD1813" t="str">
        <f>+IFERROR(IF(Tabla2[[#This Row],[FECHA INICIO DE LABORES EN OBRA]]="","No Aplica",IF(AND(MONTH(Tabla2[[#This Row],[FECHA INICIO DE LABORES EN OBRA]])=MONTH(TODAY()-30),YEAR(Tabla2[[#This Row],[FECHA INICIO DE LABORES EN OBRA]])=YEAR(TODAY())),MONTH(TODAY()-30)&amp;"-"&amp;YEAR(TODAY()),"No Aplica")),"No Aplica")</f>
        <v>No Aplica</v>
      </c>
    </row>
    <row r="1814" spans="1:30" x14ac:dyDescent="0.25">
      <c r="A1814" s="13">
        <v>20419278875</v>
      </c>
      <c r="B1814" s="15" t="s">
        <v>7347</v>
      </c>
      <c r="C1814" s="15" t="s">
        <v>7347</v>
      </c>
      <c r="D1814" s="15" t="s">
        <v>7378</v>
      </c>
      <c r="E1814" s="15" t="s">
        <v>7379</v>
      </c>
      <c r="F1814" s="39">
        <v>28486</v>
      </c>
      <c r="G1814" s="15">
        <v>2</v>
      </c>
      <c r="H1814" s="15" t="s">
        <v>2746</v>
      </c>
      <c r="I1814" s="15" t="s">
        <v>3272</v>
      </c>
      <c r="J1814" s="15" t="s">
        <v>7380</v>
      </c>
      <c r="K1814" s="15" t="s">
        <v>2237</v>
      </c>
      <c r="L1814" s="40" t="s">
        <v>6</v>
      </c>
      <c r="M1814" s="39"/>
      <c r="N1814" s="41" t="s">
        <v>2098</v>
      </c>
      <c r="O1814" s="39">
        <v>45218</v>
      </c>
      <c r="P1814" s="40">
        <v>1</v>
      </c>
      <c r="Q1814" s="40">
        <v>1</v>
      </c>
      <c r="R1814" s="40" t="str">
        <f>IFERROR(VLOOKUP(Tabla2[[#This Row],[CONTRATISTA PRNCIPAL]],Hoja1!$L$5:$M$9,2,FALSE),"CJV")</f>
        <v>CJV</v>
      </c>
      <c r="S1814" s="40" t="str">
        <f>IF(Tabla2[[#This Row],[EMPRESA]]=Tabla2[[#This Row],[CONTRATISTA PRNCIPAL]],"Principal","Secundaria")</f>
        <v>Principal</v>
      </c>
      <c r="T1814" s="42">
        <f>IFERROR(1/COUNTIF(Tabla2[CONTRATISTA PRNCIPAL],Tabla2[[#This Row],[CONTRATISTA PRNCIPAL]]),0)</f>
        <v>0.025</v>
      </c>
      <c r="U1814" s="43">
        <f>IF(((TODAY()-Tabla2[[#This Row],[FECHA NACIMIENTO]])/365)&lt;18,"Corregir", IF(((TODAY()-Tabla2[[#This Row],[FECHA NACIMIENTO]])/365)&gt;80, "Corregir",ROUNDDOWN(((TODAY()-Tabla2[[#This Row],[FECHA NACIMIENTO]])/365),0)))</f>
        <v>45</v>
      </c>
      <c r="V18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14" s="44" t="str">
        <f>+IF(Tabla2[[#This Row],[Edad]]="Corregir","Corregir","Ok")</f>
        <v>Ok</v>
      </c>
      <c r="X1814" s="42" t="str">
        <f>+IFERROR(VLOOKUP(Tabla2[[#This Row],[DISTRITO SEGÚN DNI]],Hoja1!$A$2:$B$32,2,FALSE),"No")</f>
        <v>No</v>
      </c>
      <c r="Y1814" s="42" t="str">
        <f>IF(OR(LOWER(Tabla2[[#This Row],[GENERO]])="masculino", LOWER(Tabla2[[#This Row],[GENERO]])="femenino"),"OK","Corregir")</f>
        <v>OK</v>
      </c>
      <c r="Z1814" s="42" t="str">
        <f>+IF(Tabla2[[#This Row],[Nro. DNI / CE]]="","Corregir",IF(LEN(Tabla2[[#This Row],[Nro. DNI / CE]])&gt;=8,"OK","Corregir"))</f>
        <v>OK</v>
      </c>
      <c r="AA1814" s="42">
        <f>COUNTIF(Tabla2[APELLIDOS Y NOMBRES],Tabla2[[#This Row],[APELLIDOS Y NOMBRES]])</f>
        <v>1</v>
      </c>
      <c r="AB1814" s="42">
        <f>IF(Tabla2[[#This Row],[Trabajador]]&gt;1,1/Tabla2[[#This Row],[Trabajador]],Tabla2[[#This Row],[Trabajador]])</f>
        <v>1</v>
      </c>
      <c r="AC1814" t="str">
        <f>+IFERROR(IF(Tabla2[[#This Row],[FECHA CESE/BAJA]]="","No Aplica",IF(AND(MONTH(Tabla2[[#This Row],[FECHA CESE/BAJA]])=MONTH(TODAY()-30),YEAR(Tabla2[[#This Row],[FECHA CESE/BAJA]])=YEAR(TODAY())),MONTH(TODAY()-30)&amp;"-"&amp;YEAR(TODAY()),"Borrar")),"No aplica")</f>
        <v>No Aplica</v>
      </c>
      <c r="AD1814" t="str">
        <f>+IFERROR(IF(Tabla2[[#This Row],[FECHA INICIO DE LABORES EN OBRA]]="","No Aplica",IF(AND(MONTH(Tabla2[[#This Row],[FECHA INICIO DE LABORES EN OBRA]])=MONTH(TODAY()-30),YEAR(Tabla2[[#This Row],[FECHA INICIO DE LABORES EN OBRA]])=YEAR(TODAY())),MONTH(TODAY()-30)&amp;"-"&amp;YEAR(TODAY()),"No Aplica")),"No Aplica")</f>
        <v>No Aplica</v>
      </c>
    </row>
    <row r="1815" spans="1:30" x14ac:dyDescent="0.25">
      <c r="A1815" s="13">
        <v>20419278875</v>
      </c>
      <c r="B1815" s="15" t="s">
        <v>7347</v>
      </c>
      <c r="C1815" s="15" t="s">
        <v>7347</v>
      </c>
      <c r="D1815" s="15" t="s">
        <v>1735</v>
      </c>
      <c r="E1815" s="15" t="s">
        <v>1736</v>
      </c>
      <c r="F1815" s="39">
        <v>28227</v>
      </c>
      <c r="G1815" s="15">
        <v>2</v>
      </c>
      <c r="H1815" s="15" t="s">
        <v>3140</v>
      </c>
      <c r="I1815" s="15" t="s">
        <v>3272</v>
      </c>
      <c r="J1815" s="15" t="s">
        <v>7381</v>
      </c>
      <c r="K1815" s="15" t="s">
        <v>17</v>
      </c>
      <c r="L1815" s="40" t="s">
        <v>6</v>
      </c>
      <c r="M1815" s="39"/>
      <c r="N1815" s="41" t="s">
        <v>2098</v>
      </c>
      <c r="O1815" s="39">
        <v>45139</v>
      </c>
      <c r="P1815" s="40">
        <v>1</v>
      </c>
      <c r="Q1815" s="40">
        <v>1</v>
      </c>
      <c r="R1815" s="40" t="str">
        <f>IFERROR(VLOOKUP(Tabla2[[#This Row],[CONTRATISTA PRNCIPAL]],Hoja1!$L$5:$M$9,2,FALSE),"CJV")</f>
        <v>CJV</v>
      </c>
      <c r="S1815" s="40" t="str">
        <f>IF(Tabla2[[#This Row],[EMPRESA]]=Tabla2[[#This Row],[CONTRATISTA PRNCIPAL]],"Principal","Secundaria")</f>
        <v>Principal</v>
      </c>
      <c r="T1815" s="42">
        <f>IFERROR(1/COUNTIF(Tabla2[CONTRATISTA PRNCIPAL],Tabla2[[#This Row],[CONTRATISTA PRNCIPAL]]),0)</f>
        <v>0.025</v>
      </c>
      <c r="U1815" s="43">
        <f>IF(((TODAY()-Tabla2[[#This Row],[FECHA NACIMIENTO]])/365)&lt;18,"Corregir", IF(((TODAY()-Tabla2[[#This Row],[FECHA NACIMIENTO]])/365)&gt;80, "Corregir",ROUNDDOWN(((TODAY()-Tabla2[[#This Row],[FECHA NACIMIENTO]])/365),0)))</f>
        <v>46</v>
      </c>
      <c r="V18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15" s="44" t="str">
        <f>+IF(Tabla2[[#This Row],[Edad]]="Corregir","Corregir","Ok")</f>
        <v>Ok</v>
      </c>
      <c r="X1815" s="42" t="str">
        <f>+IFERROR(VLOOKUP(Tabla2[[#This Row],[DISTRITO SEGÚN DNI]],Hoja1!$A$2:$B$32,2,FALSE),"No")</f>
        <v>ATE</v>
      </c>
      <c r="Y1815" s="42" t="str">
        <f>IF(OR(LOWER(Tabla2[[#This Row],[GENERO]])="masculino", LOWER(Tabla2[[#This Row],[GENERO]])="femenino"),"OK","Corregir")</f>
        <v>OK</v>
      </c>
      <c r="Z1815" s="42" t="str">
        <f>+IF(Tabla2[[#This Row],[Nro. DNI / CE]]="","Corregir",IF(LEN(Tabla2[[#This Row],[Nro. DNI / CE]])&gt;=8,"OK","Corregir"))</f>
        <v>OK</v>
      </c>
      <c r="AA1815" s="42">
        <f>COUNTIF(Tabla2[APELLIDOS Y NOMBRES],Tabla2[[#This Row],[APELLIDOS Y NOMBRES]])</f>
        <v>1</v>
      </c>
      <c r="AB1815" s="42">
        <f>IF(Tabla2[[#This Row],[Trabajador]]&gt;1,1/Tabla2[[#This Row],[Trabajador]],Tabla2[[#This Row],[Trabajador]])</f>
        <v>1</v>
      </c>
      <c r="AC1815" t="str">
        <f>+IFERROR(IF(Tabla2[[#This Row],[FECHA CESE/BAJA]]="","No Aplica",IF(AND(MONTH(Tabla2[[#This Row],[FECHA CESE/BAJA]])=MONTH(TODAY()-30),YEAR(Tabla2[[#This Row],[FECHA CESE/BAJA]])=YEAR(TODAY())),MONTH(TODAY()-30)&amp;"-"&amp;YEAR(TODAY()),"Borrar")),"No aplica")</f>
        <v>No Aplica</v>
      </c>
      <c r="AD1815" t="str">
        <f>+IFERROR(IF(Tabla2[[#This Row],[FECHA INICIO DE LABORES EN OBRA]]="","No Aplica",IF(AND(MONTH(Tabla2[[#This Row],[FECHA INICIO DE LABORES EN OBRA]])=MONTH(TODAY()-30),YEAR(Tabla2[[#This Row],[FECHA INICIO DE LABORES EN OBRA]])=YEAR(TODAY())),MONTH(TODAY()-30)&amp;"-"&amp;YEAR(TODAY()),"No Aplica")),"No Aplica")</f>
        <v>8-2023</v>
      </c>
    </row>
    <row r="1816" spans="1:30" x14ac:dyDescent="0.25">
      <c r="A1816" s="13">
        <v>20419278875</v>
      </c>
      <c r="B1816" s="15" t="s">
        <v>7347</v>
      </c>
      <c r="C1816" s="15" t="s">
        <v>7347</v>
      </c>
      <c r="D1816" s="15">
        <v>70153194</v>
      </c>
      <c r="E1816" s="15" t="s">
        <v>7382</v>
      </c>
      <c r="F1816" s="39">
        <v>35915</v>
      </c>
      <c r="G1816" s="15">
        <v>1</v>
      </c>
      <c r="H1816" s="15" t="s">
        <v>7018</v>
      </c>
      <c r="I1816" s="15" t="s">
        <v>3272</v>
      </c>
      <c r="J1816" s="15" t="s">
        <v>7383</v>
      </c>
      <c r="K1816" s="15" t="s">
        <v>7384</v>
      </c>
      <c r="L1816" s="40" t="s">
        <v>6</v>
      </c>
      <c r="M1816" s="39"/>
      <c r="N1816" s="41" t="s">
        <v>2098</v>
      </c>
      <c r="O1816" s="39">
        <v>45139</v>
      </c>
      <c r="P1816" s="40">
        <v>1</v>
      </c>
      <c r="Q1816" s="40">
        <v>1</v>
      </c>
      <c r="R1816" s="40" t="str">
        <f>IFERROR(VLOOKUP(Tabla2[[#This Row],[CONTRATISTA PRNCIPAL]],Hoja1!$L$5:$M$9,2,FALSE),"CJV")</f>
        <v>CJV</v>
      </c>
      <c r="S1816" s="40" t="str">
        <f>IF(Tabla2[[#This Row],[EMPRESA]]=Tabla2[[#This Row],[CONTRATISTA PRNCIPAL]],"Principal","Secundaria")</f>
        <v>Principal</v>
      </c>
      <c r="T1816" s="42">
        <f>IFERROR(1/COUNTIF(Tabla2[CONTRATISTA PRNCIPAL],Tabla2[[#This Row],[CONTRATISTA PRNCIPAL]]),0)</f>
        <v>0.025</v>
      </c>
      <c r="U1816" s="43">
        <f>IF(((TODAY()-Tabla2[[#This Row],[FECHA NACIMIENTO]])/365)&lt;18,"Corregir", IF(((TODAY()-Tabla2[[#This Row],[FECHA NACIMIENTO]])/365)&gt;80, "Corregir",ROUNDDOWN(((TODAY()-Tabla2[[#This Row],[FECHA NACIMIENTO]])/365),0)))</f>
        <v>25</v>
      </c>
      <c r="V18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16" s="44" t="str">
        <f>+IF(Tabla2[[#This Row],[Edad]]="Corregir","Corregir","Ok")</f>
        <v>Ok</v>
      </c>
      <c r="X1816" s="42" t="str">
        <f>+IFERROR(VLOOKUP(Tabla2[[#This Row],[DISTRITO SEGÚN DNI]],Hoja1!$A$2:$B$32,2,FALSE),"No")</f>
        <v>No</v>
      </c>
      <c r="Y1816" s="42" t="str">
        <f>IF(OR(LOWER(Tabla2[[#This Row],[GENERO]])="masculino", LOWER(Tabla2[[#This Row],[GENERO]])="femenino"),"OK","Corregir")</f>
        <v>OK</v>
      </c>
      <c r="Z1816" s="42" t="str">
        <f>+IF(Tabla2[[#This Row],[Nro. DNI / CE]]="","Corregir",IF(LEN(Tabla2[[#This Row],[Nro. DNI / CE]])&gt;=8,"OK","Corregir"))</f>
        <v>OK</v>
      </c>
      <c r="AA1816" s="42">
        <f>COUNTIF(Tabla2[APELLIDOS Y NOMBRES],Tabla2[[#This Row],[APELLIDOS Y NOMBRES]])</f>
        <v>1</v>
      </c>
      <c r="AB1816" s="42">
        <f>IF(Tabla2[[#This Row],[Trabajador]]&gt;1,1/Tabla2[[#This Row],[Trabajador]],Tabla2[[#This Row],[Trabajador]])</f>
        <v>1</v>
      </c>
      <c r="AC1816" t="str">
        <f>+IFERROR(IF(Tabla2[[#This Row],[FECHA CESE/BAJA]]="","No Aplica",IF(AND(MONTH(Tabla2[[#This Row],[FECHA CESE/BAJA]])=MONTH(TODAY()-30),YEAR(Tabla2[[#This Row],[FECHA CESE/BAJA]])=YEAR(TODAY())),MONTH(TODAY()-30)&amp;"-"&amp;YEAR(TODAY()),"Borrar")),"No aplica")</f>
        <v>No Aplica</v>
      </c>
      <c r="AD1816" t="str">
        <f>+IFERROR(IF(Tabla2[[#This Row],[FECHA INICIO DE LABORES EN OBRA]]="","No Aplica",IF(AND(MONTH(Tabla2[[#This Row],[FECHA INICIO DE LABORES EN OBRA]])=MONTH(TODAY()-30),YEAR(Tabla2[[#This Row],[FECHA INICIO DE LABORES EN OBRA]])=YEAR(TODAY())),MONTH(TODAY()-30)&amp;"-"&amp;YEAR(TODAY()),"No Aplica")),"No Aplica")</f>
        <v>8-2023</v>
      </c>
    </row>
    <row r="1817" spans="1:30" x14ac:dyDescent="0.25">
      <c r="A1817" s="13">
        <v>20419278875</v>
      </c>
      <c r="B1817" s="15" t="s">
        <v>7347</v>
      </c>
      <c r="C1817" s="15" t="s">
        <v>7347</v>
      </c>
      <c r="D1817" s="15">
        <v>44788201</v>
      </c>
      <c r="E1817" s="15" t="s">
        <v>1737</v>
      </c>
      <c r="F1817" s="39">
        <v>31592</v>
      </c>
      <c r="G1817" s="15">
        <v>1</v>
      </c>
      <c r="H1817" s="15" t="s">
        <v>7385</v>
      </c>
      <c r="I1817" s="15" t="s">
        <v>3272</v>
      </c>
      <c r="J1817" s="15" t="s">
        <v>7386</v>
      </c>
      <c r="K1817" s="15" t="s">
        <v>34</v>
      </c>
      <c r="L1817" s="40" t="s">
        <v>5</v>
      </c>
      <c r="M1817" s="39"/>
      <c r="N1817" s="41" t="s">
        <v>2098</v>
      </c>
      <c r="O1817" s="39">
        <v>45139</v>
      </c>
      <c r="P1817" s="40">
        <v>1</v>
      </c>
      <c r="Q1817" s="40">
        <v>1</v>
      </c>
      <c r="R1817" s="40" t="str">
        <f>IFERROR(VLOOKUP(Tabla2[[#This Row],[CONTRATISTA PRNCIPAL]],Hoja1!$L$5:$M$9,2,FALSE),"CJV")</f>
        <v>CJV</v>
      </c>
      <c r="S1817" s="40" t="str">
        <f>IF(Tabla2[[#This Row],[EMPRESA]]=Tabla2[[#This Row],[CONTRATISTA PRNCIPAL]],"Principal","Secundaria")</f>
        <v>Principal</v>
      </c>
      <c r="T1817" s="42">
        <f>IFERROR(1/COUNTIF(Tabla2[CONTRATISTA PRNCIPAL],Tabla2[[#This Row],[CONTRATISTA PRNCIPAL]]),0)</f>
        <v>0.025</v>
      </c>
      <c r="U1817" s="43">
        <f>IF(((TODAY()-Tabla2[[#This Row],[FECHA NACIMIENTO]])/365)&lt;18,"Corregir", IF(((TODAY()-Tabla2[[#This Row],[FECHA NACIMIENTO]])/365)&gt;80, "Corregir",ROUNDDOWN(((TODAY()-Tabla2[[#This Row],[FECHA NACIMIENTO]])/365),0)))</f>
        <v>37</v>
      </c>
      <c r="V18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17" s="44" t="str">
        <f>+IF(Tabla2[[#This Row],[Edad]]="Corregir","Corregir","Ok")</f>
        <v>Ok</v>
      </c>
      <c r="X1817" s="42" t="str">
        <f>+IFERROR(VLOOKUP(Tabla2[[#This Row],[DISTRITO SEGÚN DNI]],Hoja1!$A$2:$B$32,2,FALSE),"No")</f>
        <v>SANTA ANITA</v>
      </c>
      <c r="Y1817" s="42" t="str">
        <f>IF(OR(LOWER(Tabla2[[#This Row],[GENERO]])="masculino", LOWER(Tabla2[[#This Row],[GENERO]])="femenino"),"OK","Corregir")</f>
        <v>OK</v>
      </c>
      <c r="Z1817" s="42" t="str">
        <f>+IF(Tabla2[[#This Row],[Nro. DNI / CE]]="","Corregir",IF(LEN(Tabla2[[#This Row],[Nro. DNI / CE]])&gt;=8,"OK","Corregir"))</f>
        <v>OK</v>
      </c>
      <c r="AA1817" s="42">
        <f>COUNTIF(Tabla2[APELLIDOS Y NOMBRES],Tabla2[[#This Row],[APELLIDOS Y NOMBRES]])</f>
        <v>1</v>
      </c>
      <c r="AB1817" s="42">
        <f>IF(Tabla2[[#This Row],[Trabajador]]&gt;1,1/Tabla2[[#This Row],[Trabajador]],Tabla2[[#This Row],[Trabajador]])</f>
        <v>1</v>
      </c>
      <c r="AC1817" t="str">
        <f>+IFERROR(IF(Tabla2[[#This Row],[FECHA CESE/BAJA]]="","No Aplica",IF(AND(MONTH(Tabla2[[#This Row],[FECHA CESE/BAJA]])=MONTH(TODAY()-30),YEAR(Tabla2[[#This Row],[FECHA CESE/BAJA]])=YEAR(TODAY())),MONTH(TODAY()-30)&amp;"-"&amp;YEAR(TODAY()),"Borrar")),"No aplica")</f>
        <v>No Aplica</v>
      </c>
      <c r="AD1817" t="str">
        <f>+IFERROR(IF(Tabla2[[#This Row],[FECHA INICIO DE LABORES EN OBRA]]="","No Aplica",IF(AND(MONTH(Tabla2[[#This Row],[FECHA INICIO DE LABORES EN OBRA]])=MONTH(TODAY()-30),YEAR(Tabla2[[#This Row],[FECHA INICIO DE LABORES EN OBRA]])=YEAR(TODAY())),MONTH(TODAY()-30)&amp;"-"&amp;YEAR(TODAY()),"No Aplica")),"No Aplica")</f>
        <v>8-2023</v>
      </c>
    </row>
    <row r="1818" spans="1:30" x14ac:dyDescent="0.25">
      <c r="A1818" s="13">
        <v>20419278875</v>
      </c>
      <c r="B1818" s="15" t="s">
        <v>7347</v>
      </c>
      <c r="C1818" s="15" t="s">
        <v>7347</v>
      </c>
      <c r="D1818" s="15">
        <v>47195554</v>
      </c>
      <c r="E1818" s="15" t="s">
        <v>7387</v>
      </c>
      <c r="F1818" s="39">
        <v>33486</v>
      </c>
      <c r="G1818" s="15">
        <v>1</v>
      </c>
      <c r="H1818" s="15" t="s">
        <v>2779</v>
      </c>
      <c r="I1818" s="15" t="s">
        <v>3272</v>
      </c>
      <c r="J1818" s="15" t="s">
        <v>7388</v>
      </c>
      <c r="K1818" s="15" t="s">
        <v>2237</v>
      </c>
      <c r="L1818" s="40" t="s">
        <v>5</v>
      </c>
      <c r="M1818" s="39"/>
      <c r="N1818" s="41" t="s">
        <v>2098</v>
      </c>
      <c r="O1818" s="39">
        <v>45139</v>
      </c>
      <c r="P1818" s="40">
        <v>1</v>
      </c>
      <c r="Q1818" s="40">
        <v>1</v>
      </c>
      <c r="R1818" s="40" t="str">
        <f>IFERROR(VLOOKUP(Tabla2[[#This Row],[CONTRATISTA PRNCIPAL]],Hoja1!$L$5:$M$9,2,FALSE),"CJV")</f>
        <v>CJV</v>
      </c>
      <c r="S1818" s="40" t="str">
        <f>IF(Tabla2[[#This Row],[EMPRESA]]=Tabla2[[#This Row],[CONTRATISTA PRNCIPAL]],"Principal","Secundaria")</f>
        <v>Principal</v>
      </c>
      <c r="T1818" s="42">
        <f>IFERROR(1/COUNTIF(Tabla2[CONTRATISTA PRNCIPAL],Tabla2[[#This Row],[CONTRATISTA PRNCIPAL]]),0)</f>
        <v>0.025</v>
      </c>
      <c r="U1818" s="43">
        <f>IF(((TODAY()-Tabla2[[#This Row],[FECHA NACIMIENTO]])/365)&lt;18,"Corregir", IF(((TODAY()-Tabla2[[#This Row],[FECHA NACIMIENTO]])/365)&gt;80, "Corregir",ROUNDDOWN(((TODAY()-Tabla2[[#This Row],[FECHA NACIMIENTO]])/365),0)))</f>
        <v>32</v>
      </c>
      <c r="V18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18" s="44" t="str">
        <f>+IF(Tabla2[[#This Row],[Edad]]="Corregir","Corregir","Ok")</f>
        <v>Ok</v>
      </c>
      <c r="X1818" s="42" t="str">
        <f>+IFERROR(VLOOKUP(Tabla2[[#This Row],[DISTRITO SEGÚN DNI]],Hoja1!$A$2:$B$32,2,FALSE),"No")</f>
        <v>No</v>
      </c>
      <c r="Y1818" s="42" t="str">
        <f>IF(OR(LOWER(Tabla2[[#This Row],[GENERO]])="masculino", LOWER(Tabla2[[#This Row],[GENERO]])="femenino"),"OK","Corregir")</f>
        <v>OK</v>
      </c>
      <c r="Z1818" s="42" t="str">
        <f>+IF(Tabla2[[#This Row],[Nro. DNI / CE]]="","Corregir",IF(LEN(Tabla2[[#This Row],[Nro. DNI / CE]])&gt;=8,"OK","Corregir"))</f>
        <v>OK</v>
      </c>
      <c r="AA1818" s="42">
        <f>COUNTIF(Tabla2[APELLIDOS Y NOMBRES],Tabla2[[#This Row],[APELLIDOS Y NOMBRES]])</f>
        <v>1</v>
      </c>
      <c r="AB1818" s="42">
        <f>IF(Tabla2[[#This Row],[Trabajador]]&gt;1,1/Tabla2[[#This Row],[Trabajador]],Tabla2[[#This Row],[Trabajador]])</f>
        <v>1</v>
      </c>
      <c r="AC1818" t="str">
        <f>+IFERROR(IF(Tabla2[[#This Row],[FECHA CESE/BAJA]]="","No Aplica",IF(AND(MONTH(Tabla2[[#This Row],[FECHA CESE/BAJA]])=MONTH(TODAY()-30),YEAR(Tabla2[[#This Row],[FECHA CESE/BAJA]])=YEAR(TODAY())),MONTH(TODAY()-30)&amp;"-"&amp;YEAR(TODAY()),"Borrar")),"No aplica")</f>
        <v>No Aplica</v>
      </c>
      <c r="AD1818" t="str">
        <f>+IFERROR(IF(Tabla2[[#This Row],[FECHA INICIO DE LABORES EN OBRA]]="","No Aplica",IF(AND(MONTH(Tabla2[[#This Row],[FECHA INICIO DE LABORES EN OBRA]])=MONTH(TODAY()-30),YEAR(Tabla2[[#This Row],[FECHA INICIO DE LABORES EN OBRA]])=YEAR(TODAY())),MONTH(TODAY()-30)&amp;"-"&amp;YEAR(TODAY()),"No Aplica")),"No Aplica")</f>
        <v>8-2023</v>
      </c>
    </row>
    <row r="1819" spans="1:30" x14ac:dyDescent="0.25">
      <c r="A1819" s="13">
        <v>20419278875</v>
      </c>
      <c r="B1819" s="15" t="s">
        <v>7347</v>
      </c>
      <c r="C1819" s="15" t="s">
        <v>7347</v>
      </c>
      <c r="D1819" s="15">
        <v>47247427</v>
      </c>
      <c r="E1819" s="15" t="s">
        <v>7389</v>
      </c>
      <c r="F1819" s="39">
        <v>33480</v>
      </c>
      <c r="G1819" s="15">
        <v>2</v>
      </c>
      <c r="H1819" s="15" t="s">
        <v>3137</v>
      </c>
      <c r="I1819" s="15" t="s">
        <v>3272</v>
      </c>
      <c r="J1819" s="15" t="s">
        <v>7390</v>
      </c>
      <c r="K1819" s="15" t="s">
        <v>2267</v>
      </c>
      <c r="L1819" s="40" t="s">
        <v>6</v>
      </c>
      <c r="M1819" s="39"/>
      <c r="N1819" s="41" t="s">
        <v>2098</v>
      </c>
      <c r="O1819" s="39">
        <v>45139</v>
      </c>
      <c r="P1819" s="40">
        <v>1</v>
      </c>
      <c r="Q1819" s="40">
        <v>1</v>
      </c>
      <c r="R1819" s="40" t="str">
        <f>IFERROR(VLOOKUP(Tabla2[[#This Row],[CONTRATISTA PRNCIPAL]],Hoja1!$L$5:$M$9,2,FALSE),"CJV")</f>
        <v>CJV</v>
      </c>
      <c r="S1819" s="40" t="str">
        <f>IF(Tabla2[[#This Row],[EMPRESA]]=Tabla2[[#This Row],[CONTRATISTA PRNCIPAL]],"Principal","Secundaria")</f>
        <v>Principal</v>
      </c>
      <c r="T1819" s="42">
        <f>IFERROR(1/COUNTIF(Tabla2[CONTRATISTA PRNCIPAL],Tabla2[[#This Row],[CONTRATISTA PRNCIPAL]]),0)</f>
        <v>0.025</v>
      </c>
      <c r="U1819" s="43">
        <f>IF(((TODAY()-Tabla2[[#This Row],[FECHA NACIMIENTO]])/365)&lt;18,"Corregir", IF(((TODAY()-Tabla2[[#This Row],[FECHA NACIMIENTO]])/365)&gt;80, "Corregir",ROUNDDOWN(((TODAY()-Tabla2[[#This Row],[FECHA NACIMIENTO]])/365),0)))</f>
        <v>32</v>
      </c>
      <c r="V18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19" s="44" t="str">
        <f>+IF(Tabla2[[#This Row],[Edad]]="Corregir","Corregir","Ok")</f>
        <v>Ok</v>
      </c>
      <c r="X1819" s="42" t="str">
        <f>+IFERROR(VLOOKUP(Tabla2[[#This Row],[DISTRITO SEGÚN DNI]],Hoja1!$A$2:$B$32,2,FALSE),"No")</f>
        <v>No</v>
      </c>
      <c r="Y1819" s="42" t="str">
        <f>IF(OR(LOWER(Tabla2[[#This Row],[GENERO]])="masculino", LOWER(Tabla2[[#This Row],[GENERO]])="femenino"),"OK","Corregir")</f>
        <v>OK</v>
      </c>
      <c r="Z1819" s="42" t="str">
        <f>+IF(Tabla2[[#This Row],[Nro. DNI / CE]]="","Corregir",IF(LEN(Tabla2[[#This Row],[Nro. DNI / CE]])&gt;=8,"OK","Corregir"))</f>
        <v>OK</v>
      </c>
      <c r="AA1819" s="42">
        <f>COUNTIF(Tabla2[APELLIDOS Y NOMBRES],Tabla2[[#This Row],[APELLIDOS Y NOMBRES]])</f>
        <v>1</v>
      </c>
      <c r="AB1819" s="42">
        <f>IF(Tabla2[[#This Row],[Trabajador]]&gt;1,1/Tabla2[[#This Row],[Trabajador]],Tabla2[[#This Row],[Trabajador]])</f>
        <v>1</v>
      </c>
      <c r="AC1819" t="str">
        <f>+IFERROR(IF(Tabla2[[#This Row],[FECHA CESE/BAJA]]="","No Aplica",IF(AND(MONTH(Tabla2[[#This Row],[FECHA CESE/BAJA]])=MONTH(TODAY()-30),YEAR(Tabla2[[#This Row],[FECHA CESE/BAJA]])=YEAR(TODAY())),MONTH(TODAY()-30)&amp;"-"&amp;YEAR(TODAY()),"Borrar")),"No aplica")</f>
        <v>No Aplica</v>
      </c>
      <c r="AD1819" t="str">
        <f>+IFERROR(IF(Tabla2[[#This Row],[FECHA INICIO DE LABORES EN OBRA]]="","No Aplica",IF(AND(MONTH(Tabla2[[#This Row],[FECHA INICIO DE LABORES EN OBRA]])=MONTH(TODAY()-30),YEAR(Tabla2[[#This Row],[FECHA INICIO DE LABORES EN OBRA]])=YEAR(TODAY())),MONTH(TODAY()-30)&amp;"-"&amp;YEAR(TODAY()),"No Aplica")),"No Aplica")</f>
        <v>8-2023</v>
      </c>
    </row>
    <row r="1820" spans="1:30" x14ac:dyDescent="0.25">
      <c r="A1820" s="13">
        <v>20419278875</v>
      </c>
      <c r="B1820" s="15" t="s">
        <v>7347</v>
      </c>
      <c r="C1820" s="15" t="s">
        <v>7347</v>
      </c>
      <c r="D1820" s="15">
        <v>71060021</v>
      </c>
      <c r="E1820" s="15" t="s">
        <v>7391</v>
      </c>
      <c r="F1820" s="39">
        <v>33316</v>
      </c>
      <c r="G1820" s="15">
        <v>2</v>
      </c>
      <c r="H1820" s="15" t="s">
        <v>3135</v>
      </c>
      <c r="I1820" s="15" t="s">
        <v>3272</v>
      </c>
      <c r="J1820" s="15" t="s">
        <v>7392</v>
      </c>
      <c r="K1820" s="15" t="s">
        <v>7393</v>
      </c>
      <c r="L1820" s="40" t="s">
        <v>6</v>
      </c>
      <c r="M1820" s="39"/>
      <c r="N1820" s="41" t="s">
        <v>2098</v>
      </c>
      <c r="O1820" s="39">
        <v>45141</v>
      </c>
      <c r="P1820" s="40">
        <v>1</v>
      </c>
      <c r="Q1820" s="40">
        <v>1</v>
      </c>
      <c r="R1820" s="40" t="str">
        <f>IFERROR(VLOOKUP(Tabla2[[#This Row],[CONTRATISTA PRNCIPAL]],Hoja1!$L$5:$M$9,2,FALSE),"CJV")</f>
        <v>CJV</v>
      </c>
      <c r="S1820" s="40" t="str">
        <f>IF(Tabla2[[#This Row],[EMPRESA]]=Tabla2[[#This Row],[CONTRATISTA PRNCIPAL]],"Principal","Secundaria")</f>
        <v>Principal</v>
      </c>
      <c r="T1820" s="42">
        <f>IFERROR(1/COUNTIF(Tabla2[CONTRATISTA PRNCIPAL],Tabla2[[#This Row],[CONTRATISTA PRNCIPAL]]),0)</f>
        <v>0.025</v>
      </c>
      <c r="U1820" s="43">
        <f>IF(((TODAY()-Tabla2[[#This Row],[FECHA NACIMIENTO]])/365)&lt;18,"Corregir", IF(((TODAY()-Tabla2[[#This Row],[FECHA NACIMIENTO]])/365)&gt;80, "Corregir",ROUNDDOWN(((TODAY()-Tabla2[[#This Row],[FECHA NACIMIENTO]])/365),0)))</f>
        <v>32</v>
      </c>
      <c r="V18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20" s="44" t="str">
        <f>+IF(Tabla2[[#This Row],[Edad]]="Corregir","Corregir","Ok")</f>
        <v>Ok</v>
      </c>
      <c r="X1820" s="42" t="str">
        <f>+IFERROR(VLOOKUP(Tabla2[[#This Row],[DISTRITO SEGÚN DNI]],Hoja1!$A$2:$B$32,2,FALSE),"No")</f>
        <v>No</v>
      </c>
      <c r="Y1820" s="42" t="str">
        <f>IF(OR(LOWER(Tabla2[[#This Row],[GENERO]])="masculino", LOWER(Tabla2[[#This Row],[GENERO]])="femenino"),"OK","Corregir")</f>
        <v>OK</v>
      </c>
      <c r="Z1820" s="42" t="str">
        <f>+IF(Tabla2[[#This Row],[Nro. DNI / CE]]="","Corregir",IF(LEN(Tabla2[[#This Row],[Nro. DNI / CE]])&gt;=8,"OK","Corregir"))</f>
        <v>OK</v>
      </c>
      <c r="AA1820" s="42">
        <f>COUNTIF(Tabla2[APELLIDOS Y NOMBRES],Tabla2[[#This Row],[APELLIDOS Y NOMBRES]])</f>
        <v>1</v>
      </c>
      <c r="AB1820" s="42">
        <f>IF(Tabla2[[#This Row],[Trabajador]]&gt;1,1/Tabla2[[#This Row],[Trabajador]],Tabla2[[#This Row],[Trabajador]])</f>
        <v>1</v>
      </c>
      <c r="AC1820" t="str">
        <f>+IFERROR(IF(Tabla2[[#This Row],[FECHA CESE/BAJA]]="","No Aplica",IF(AND(MONTH(Tabla2[[#This Row],[FECHA CESE/BAJA]])=MONTH(TODAY()-30),YEAR(Tabla2[[#This Row],[FECHA CESE/BAJA]])=YEAR(TODAY())),MONTH(TODAY()-30)&amp;"-"&amp;YEAR(TODAY()),"Borrar")),"No aplica")</f>
        <v>No Aplica</v>
      </c>
      <c r="AD1820" t="str">
        <f>+IFERROR(IF(Tabla2[[#This Row],[FECHA INICIO DE LABORES EN OBRA]]="","No Aplica",IF(AND(MONTH(Tabla2[[#This Row],[FECHA INICIO DE LABORES EN OBRA]])=MONTH(TODAY()-30),YEAR(Tabla2[[#This Row],[FECHA INICIO DE LABORES EN OBRA]])=YEAR(TODAY())),MONTH(TODAY()-30)&amp;"-"&amp;YEAR(TODAY()),"No Aplica")),"No Aplica")</f>
        <v>8-2023</v>
      </c>
    </row>
    <row r="1821" spans="1:30" x14ac:dyDescent="0.25">
      <c r="A1821" s="13">
        <v>20419278875</v>
      </c>
      <c r="B1821" s="15" t="s">
        <v>7347</v>
      </c>
      <c r="C1821" s="15" t="s">
        <v>7347</v>
      </c>
      <c r="D1821" s="15">
        <v>40038677</v>
      </c>
      <c r="E1821" s="15" t="s">
        <v>7394</v>
      </c>
      <c r="F1821" s="39">
        <v>28813</v>
      </c>
      <c r="G1821" s="15">
        <v>2</v>
      </c>
      <c r="H1821" s="15" t="s">
        <v>2749</v>
      </c>
      <c r="I1821" s="15" t="s">
        <v>3272</v>
      </c>
      <c r="J1821" s="15" t="s">
        <v>7395</v>
      </c>
      <c r="K1821" s="15" t="s">
        <v>2200</v>
      </c>
      <c r="L1821" s="40" t="s">
        <v>6</v>
      </c>
      <c r="M1821" s="39"/>
      <c r="N1821" s="41" t="s">
        <v>2098</v>
      </c>
      <c r="O1821" s="39">
        <v>45141</v>
      </c>
      <c r="P1821" s="40">
        <v>1</v>
      </c>
      <c r="Q1821" s="40">
        <v>1</v>
      </c>
      <c r="R1821" s="40" t="str">
        <f>IFERROR(VLOOKUP(Tabla2[[#This Row],[CONTRATISTA PRNCIPAL]],Hoja1!$L$5:$M$9,2,FALSE),"CJV")</f>
        <v>CJV</v>
      </c>
      <c r="S1821" s="40" t="str">
        <f>IF(Tabla2[[#This Row],[EMPRESA]]=Tabla2[[#This Row],[CONTRATISTA PRNCIPAL]],"Principal","Secundaria")</f>
        <v>Principal</v>
      </c>
      <c r="T1821" s="42">
        <f>IFERROR(1/COUNTIF(Tabla2[CONTRATISTA PRNCIPAL],Tabla2[[#This Row],[CONTRATISTA PRNCIPAL]]),0)</f>
        <v>0.025</v>
      </c>
      <c r="U1821" s="43">
        <f>IF(((TODAY()-Tabla2[[#This Row],[FECHA NACIMIENTO]])/365)&lt;18,"Corregir", IF(((TODAY()-Tabla2[[#This Row],[FECHA NACIMIENTO]])/365)&gt;80, "Corregir",ROUNDDOWN(((TODAY()-Tabla2[[#This Row],[FECHA NACIMIENTO]])/365),0)))</f>
        <v>44</v>
      </c>
      <c r="V18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21" s="44" t="str">
        <f>+IF(Tabla2[[#This Row],[Edad]]="Corregir","Corregir","Ok")</f>
        <v>Ok</v>
      </c>
      <c r="X1821" s="42" t="str">
        <f>+IFERROR(VLOOKUP(Tabla2[[#This Row],[DISTRITO SEGÚN DNI]],Hoja1!$A$2:$B$32,2,FALSE),"No")</f>
        <v>No</v>
      </c>
      <c r="Y1821" s="42" t="str">
        <f>IF(OR(LOWER(Tabla2[[#This Row],[GENERO]])="masculino", LOWER(Tabla2[[#This Row],[GENERO]])="femenino"),"OK","Corregir")</f>
        <v>OK</v>
      </c>
      <c r="Z1821" s="42" t="str">
        <f>+IF(Tabla2[[#This Row],[Nro. DNI / CE]]="","Corregir",IF(LEN(Tabla2[[#This Row],[Nro. DNI / CE]])&gt;=8,"OK","Corregir"))</f>
        <v>OK</v>
      </c>
      <c r="AA1821" s="42">
        <f>COUNTIF(Tabla2[APELLIDOS Y NOMBRES],Tabla2[[#This Row],[APELLIDOS Y NOMBRES]])</f>
        <v>2</v>
      </c>
      <c r="AB1821" s="42">
        <f>IF(Tabla2[[#This Row],[Trabajador]]&gt;1,1/Tabla2[[#This Row],[Trabajador]],Tabla2[[#This Row],[Trabajador]])</f>
        <v>0.5</v>
      </c>
      <c r="AC1821" t="str">
        <f>+IFERROR(IF(Tabla2[[#This Row],[FECHA CESE/BAJA]]="","No Aplica",IF(AND(MONTH(Tabla2[[#This Row],[FECHA CESE/BAJA]])=MONTH(TODAY()-30),YEAR(Tabla2[[#This Row],[FECHA CESE/BAJA]])=YEAR(TODAY())),MONTH(TODAY()-30)&amp;"-"&amp;YEAR(TODAY()),"Borrar")),"No aplica")</f>
        <v>No Aplica</v>
      </c>
      <c r="AD1821" t="str">
        <f>+IFERROR(IF(Tabla2[[#This Row],[FECHA INICIO DE LABORES EN OBRA]]="","No Aplica",IF(AND(MONTH(Tabla2[[#This Row],[FECHA INICIO DE LABORES EN OBRA]])=MONTH(TODAY()-30),YEAR(Tabla2[[#This Row],[FECHA INICIO DE LABORES EN OBRA]])=YEAR(TODAY())),MONTH(TODAY()-30)&amp;"-"&amp;YEAR(TODAY()),"No Aplica")),"No Aplica")</f>
        <v>8-2023</v>
      </c>
    </row>
    <row r="1822" spans="1:30" x14ac:dyDescent="0.25">
      <c r="A1822" s="13">
        <v>20419278875</v>
      </c>
      <c r="B1822" s="15" t="s">
        <v>7347</v>
      </c>
      <c r="C1822" s="15" t="s">
        <v>7347</v>
      </c>
      <c r="D1822" s="15" t="s">
        <v>7396</v>
      </c>
      <c r="E1822" s="15" t="s">
        <v>7397</v>
      </c>
      <c r="F1822" s="39">
        <v>25206</v>
      </c>
      <c r="G1822" s="15">
        <v>2</v>
      </c>
      <c r="H1822" s="15" t="s">
        <v>2751</v>
      </c>
      <c r="I1822" s="15" t="s">
        <v>3272</v>
      </c>
      <c r="J1822" s="15" t="s">
        <v>7398</v>
      </c>
      <c r="K1822" s="15" t="s">
        <v>2182</v>
      </c>
      <c r="L1822" s="40" t="s">
        <v>6</v>
      </c>
      <c r="M1822" s="39"/>
      <c r="N1822" s="41" t="s">
        <v>2098</v>
      </c>
      <c r="O1822" s="39">
        <v>45142</v>
      </c>
      <c r="P1822" s="40">
        <v>1</v>
      </c>
      <c r="Q1822" s="40">
        <v>1</v>
      </c>
      <c r="R1822" s="40" t="str">
        <f>IFERROR(VLOOKUP(Tabla2[[#This Row],[CONTRATISTA PRNCIPAL]],Hoja1!$L$5:$M$9,2,FALSE),"CJV")</f>
        <v>CJV</v>
      </c>
      <c r="S1822" s="40" t="str">
        <f>IF(Tabla2[[#This Row],[EMPRESA]]=Tabla2[[#This Row],[CONTRATISTA PRNCIPAL]],"Principal","Secundaria")</f>
        <v>Principal</v>
      </c>
      <c r="T1822" s="42">
        <f>IFERROR(1/COUNTIF(Tabla2[CONTRATISTA PRNCIPAL],Tabla2[[#This Row],[CONTRATISTA PRNCIPAL]]),0)</f>
        <v>0.025</v>
      </c>
      <c r="U1822" s="43">
        <f>IF(((TODAY()-Tabla2[[#This Row],[FECHA NACIMIENTO]])/365)&lt;18,"Corregir", IF(((TODAY()-Tabla2[[#This Row],[FECHA NACIMIENTO]])/365)&gt;80, "Corregir",ROUNDDOWN(((TODAY()-Tabla2[[#This Row],[FECHA NACIMIENTO]])/365),0)))</f>
        <v>54</v>
      </c>
      <c r="V18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22" s="44" t="str">
        <f>+IF(Tabla2[[#This Row],[Edad]]="Corregir","Corregir","Ok")</f>
        <v>Ok</v>
      </c>
      <c r="X1822" s="42" t="str">
        <f>+IFERROR(VLOOKUP(Tabla2[[#This Row],[DISTRITO SEGÚN DNI]],Hoja1!$A$2:$B$32,2,FALSE),"No")</f>
        <v>No</v>
      </c>
      <c r="Y1822" s="42" t="str">
        <f>IF(OR(LOWER(Tabla2[[#This Row],[GENERO]])="masculino", LOWER(Tabla2[[#This Row],[GENERO]])="femenino"),"OK","Corregir")</f>
        <v>OK</v>
      </c>
      <c r="Z1822" s="42" t="str">
        <f>+IF(Tabla2[[#This Row],[Nro. DNI / CE]]="","Corregir",IF(LEN(Tabla2[[#This Row],[Nro. DNI / CE]])&gt;=8,"OK","Corregir"))</f>
        <v>OK</v>
      </c>
      <c r="AA1822" s="42">
        <f>COUNTIF(Tabla2[APELLIDOS Y NOMBRES],Tabla2[[#This Row],[APELLIDOS Y NOMBRES]])</f>
        <v>1</v>
      </c>
      <c r="AB1822" s="42">
        <f>IF(Tabla2[[#This Row],[Trabajador]]&gt;1,1/Tabla2[[#This Row],[Trabajador]],Tabla2[[#This Row],[Trabajador]])</f>
        <v>1</v>
      </c>
      <c r="AC1822" t="str">
        <f>+IFERROR(IF(Tabla2[[#This Row],[FECHA CESE/BAJA]]="","No Aplica",IF(AND(MONTH(Tabla2[[#This Row],[FECHA CESE/BAJA]])=MONTH(TODAY()-30),YEAR(Tabla2[[#This Row],[FECHA CESE/BAJA]])=YEAR(TODAY())),MONTH(TODAY()-30)&amp;"-"&amp;YEAR(TODAY()),"Borrar")),"No aplica")</f>
        <v>No Aplica</v>
      </c>
      <c r="AD1822" t="str">
        <f>+IFERROR(IF(Tabla2[[#This Row],[FECHA INICIO DE LABORES EN OBRA]]="","No Aplica",IF(AND(MONTH(Tabla2[[#This Row],[FECHA INICIO DE LABORES EN OBRA]])=MONTH(TODAY()-30),YEAR(Tabla2[[#This Row],[FECHA INICIO DE LABORES EN OBRA]])=YEAR(TODAY())),MONTH(TODAY()-30)&amp;"-"&amp;YEAR(TODAY()),"No Aplica")),"No Aplica")</f>
        <v>8-2023</v>
      </c>
    </row>
    <row r="1823" spans="1:30" x14ac:dyDescent="0.25">
      <c r="A1823" s="13">
        <v>20419278875</v>
      </c>
      <c r="B1823" s="15" t="s">
        <v>7347</v>
      </c>
      <c r="C1823" s="15" t="s">
        <v>7347</v>
      </c>
      <c r="D1823" s="15">
        <v>40716076</v>
      </c>
      <c r="E1823" s="15" t="s">
        <v>7399</v>
      </c>
      <c r="F1823" s="39">
        <v>29290</v>
      </c>
      <c r="G1823" s="15">
        <v>2</v>
      </c>
      <c r="H1823" s="15" t="s">
        <v>7400</v>
      </c>
      <c r="I1823" s="15" t="s">
        <v>3272</v>
      </c>
      <c r="J1823" s="15" t="s">
        <v>7401</v>
      </c>
      <c r="K1823" s="15" t="s">
        <v>7402</v>
      </c>
      <c r="L1823" s="40" t="s">
        <v>6</v>
      </c>
      <c r="M1823" s="39"/>
      <c r="N1823" s="41" t="s">
        <v>2098</v>
      </c>
      <c r="O1823" s="39">
        <v>45142</v>
      </c>
      <c r="P1823" s="40">
        <v>1</v>
      </c>
      <c r="Q1823" s="40">
        <v>1</v>
      </c>
      <c r="R1823" s="40" t="str">
        <f>IFERROR(VLOOKUP(Tabla2[[#This Row],[CONTRATISTA PRNCIPAL]],Hoja1!$L$5:$M$9,2,FALSE),"CJV")</f>
        <v>CJV</v>
      </c>
      <c r="S1823" s="40" t="str">
        <f>IF(Tabla2[[#This Row],[EMPRESA]]=Tabla2[[#This Row],[CONTRATISTA PRNCIPAL]],"Principal","Secundaria")</f>
        <v>Principal</v>
      </c>
      <c r="T1823" s="42">
        <f>IFERROR(1/COUNTIF(Tabla2[CONTRATISTA PRNCIPAL],Tabla2[[#This Row],[CONTRATISTA PRNCIPAL]]),0)</f>
        <v>0.025</v>
      </c>
      <c r="U1823" s="43">
        <f>IF(((TODAY()-Tabla2[[#This Row],[FECHA NACIMIENTO]])/365)&lt;18,"Corregir", IF(((TODAY()-Tabla2[[#This Row],[FECHA NACIMIENTO]])/365)&gt;80, "Corregir",ROUNDDOWN(((TODAY()-Tabla2[[#This Row],[FECHA NACIMIENTO]])/365),0)))</f>
        <v>43</v>
      </c>
      <c r="V18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23" s="44" t="str">
        <f>+IF(Tabla2[[#This Row],[Edad]]="Corregir","Corregir","Ok")</f>
        <v>Ok</v>
      </c>
      <c r="X1823" s="42" t="str">
        <f>+IFERROR(VLOOKUP(Tabla2[[#This Row],[DISTRITO SEGÚN DNI]],Hoja1!$A$2:$B$32,2,FALSE),"No")</f>
        <v>No</v>
      </c>
      <c r="Y1823" s="42" t="str">
        <f>IF(OR(LOWER(Tabla2[[#This Row],[GENERO]])="masculino", LOWER(Tabla2[[#This Row],[GENERO]])="femenino"),"OK","Corregir")</f>
        <v>OK</v>
      </c>
      <c r="Z1823" s="42" t="str">
        <f>+IF(Tabla2[[#This Row],[Nro. DNI / CE]]="","Corregir",IF(LEN(Tabla2[[#This Row],[Nro. DNI / CE]])&gt;=8,"OK","Corregir"))</f>
        <v>OK</v>
      </c>
      <c r="AA1823" s="42">
        <f>COUNTIF(Tabla2[APELLIDOS Y NOMBRES],Tabla2[[#This Row],[APELLIDOS Y NOMBRES]])</f>
        <v>1</v>
      </c>
      <c r="AB1823" s="42">
        <f>IF(Tabla2[[#This Row],[Trabajador]]&gt;1,1/Tabla2[[#This Row],[Trabajador]],Tabla2[[#This Row],[Trabajador]])</f>
        <v>1</v>
      </c>
      <c r="AC1823" t="str">
        <f>+IFERROR(IF(Tabla2[[#This Row],[FECHA CESE/BAJA]]="","No Aplica",IF(AND(MONTH(Tabla2[[#This Row],[FECHA CESE/BAJA]])=MONTH(TODAY()-30),YEAR(Tabla2[[#This Row],[FECHA CESE/BAJA]])=YEAR(TODAY())),MONTH(TODAY()-30)&amp;"-"&amp;YEAR(TODAY()),"Borrar")),"No aplica")</f>
        <v>No Aplica</v>
      </c>
      <c r="AD1823" t="str">
        <f>+IFERROR(IF(Tabla2[[#This Row],[FECHA INICIO DE LABORES EN OBRA]]="","No Aplica",IF(AND(MONTH(Tabla2[[#This Row],[FECHA INICIO DE LABORES EN OBRA]])=MONTH(TODAY()-30),YEAR(Tabla2[[#This Row],[FECHA INICIO DE LABORES EN OBRA]])=YEAR(TODAY())),MONTH(TODAY()-30)&amp;"-"&amp;YEAR(TODAY()),"No Aplica")),"No Aplica")</f>
        <v>8-2023</v>
      </c>
    </row>
    <row r="1824" spans="1:30" x14ac:dyDescent="0.25">
      <c r="A1824" s="13">
        <v>20419278875</v>
      </c>
      <c r="B1824" s="15" t="s">
        <v>7347</v>
      </c>
      <c r="C1824" s="15" t="s">
        <v>7347</v>
      </c>
      <c r="D1824" s="15">
        <v>76616129</v>
      </c>
      <c r="E1824" s="15" t="s">
        <v>222</v>
      </c>
      <c r="F1824" s="39">
        <v>35957</v>
      </c>
      <c r="G1824" s="15">
        <v>2</v>
      </c>
      <c r="H1824" s="15" t="s">
        <v>2751</v>
      </c>
      <c r="I1824" s="15" t="s">
        <v>3272</v>
      </c>
      <c r="J1824" s="15" t="s">
        <v>7403</v>
      </c>
      <c r="K1824" s="15" t="s">
        <v>17</v>
      </c>
      <c r="L1824" s="40" t="s">
        <v>6</v>
      </c>
      <c r="M1824" s="39"/>
      <c r="N1824" s="41" t="s">
        <v>2098</v>
      </c>
      <c r="O1824" s="39">
        <v>45142</v>
      </c>
      <c r="P1824" s="40">
        <v>1</v>
      </c>
      <c r="Q1824" s="40">
        <v>1</v>
      </c>
      <c r="R1824" s="40" t="str">
        <f>IFERROR(VLOOKUP(Tabla2[[#This Row],[CONTRATISTA PRNCIPAL]],Hoja1!$L$5:$M$9,2,FALSE),"CJV")</f>
        <v>CJV</v>
      </c>
      <c r="S1824" s="40" t="str">
        <f>IF(Tabla2[[#This Row],[EMPRESA]]=Tabla2[[#This Row],[CONTRATISTA PRNCIPAL]],"Principal","Secundaria")</f>
        <v>Principal</v>
      </c>
      <c r="T1824" s="42">
        <f>IFERROR(1/COUNTIF(Tabla2[CONTRATISTA PRNCIPAL],Tabla2[[#This Row],[CONTRATISTA PRNCIPAL]]),0)</f>
        <v>0.025</v>
      </c>
      <c r="U1824" s="43">
        <f>IF(((TODAY()-Tabla2[[#This Row],[FECHA NACIMIENTO]])/365)&lt;18,"Corregir", IF(((TODAY()-Tabla2[[#This Row],[FECHA NACIMIENTO]])/365)&gt;80, "Corregir",ROUNDDOWN(((TODAY()-Tabla2[[#This Row],[FECHA NACIMIENTO]])/365),0)))</f>
        <v>25</v>
      </c>
      <c r="V18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24" s="44" t="str">
        <f>+IF(Tabla2[[#This Row],[Edad]]="Corregir","Corregir","Ok")</f>
        <v>Ok</v>
      </c>
      <c r="X1824" s="42" t="str">
        <f>+IFERROR(VLOOKUP(Tabla2[[#This Row],[DISTRITO SEGÚN DNI]],Hoja1!$A$2:$B$32,2,FALSE),"No")</f>
        <v>ATE</v>
      </c>
      <c r="Y1824" s="42" t="str">
        <f>IF(OR(LOWER(Tabla2[[#This Row],[GENERO]])="masculino", LOWER(Tabla2[[#This Row],[GENERO]])="femenino"),"OK","Corregir")</f>
        <v>OK</v>
      </c>
      <c r="Z1824" s="42" t="str">
        <f>+IF(Tabla2[[#This Row],[Nro. DNI / CE]]="","Corregir",IF(LEN(Tabla2[[#This Row],[Nro. DNI / CE]])&gt;=8,"OK","Corregir"))</f>
        <v>OK</v>
      </c>
      <c r="AA1824" s="42">
        <f>COUNTIF(Tabla2[APELLIDOS Y NOMBRES],Tabla2[[#This Row],[APELLIDOS Y NOMBRES]])</f>
        <v>1</v>
      </c>
      <c r="AB1824" s="42">
        <f>IF(Tabla2[[#This Row],[Trabajador]]&gt;1,1/Tabla2[[#This Row],[Trabajador]],Tabla2[[#This Row],[Trabajador]])</f>
        <v>1</v>
      </c>
      <c r="AC1824" t="str">
        <f>+IFERROR(IF(Tabla2[[#This Row],[FECHA CESE/BAJA]]="","No Aplica",IF(AND(MONTH(Tabla2[[#This Row],[FECHA CESE/BAJA]])=MONTH(TODAY()-30),YEAR(Tabla2[[#This Row],[FECHA CESE/BAJA]])=YEAR(TODAY())),MONTH(TODAY()-30)&amp;"-"&amp;YEAR(TODAY()),"Borrar")),"No aplica")</f>
        <v>No Aplica</v>
      </c>
      <c r="AD1824" t="str">
        <f>+IFERROR(IF(Tabla2[[#This Row],[FECHA INICIO DE LABORES EN OBRA]]="","No Aplica",IF(AND(MONTH(Tabla2[[#This Row],[FECHA INICIO DE LABORES EN OBRA]])=MONTH(TODAY()-30),YEAR(Tabla2[[#This Row],[FECHA INICIO DE LABORES EN OBRA]])=YEAR(TODAY())),MONTH(TODAY()-30)&amp;"-"&amp;YEAR(TODAY()),"No Aplica")),"No Aplica")</f>
        <v>8-2023</v>
      </c>
    </row>
    <row r="1825" spans="1:30" x14ac:dyDescent="0.25">
      <c r="A1825" s="13">
        <v>20419278875</v>
      </c>
      <c r="B1825" s="15" t="s">
        <v>7347</v>
      </c>
      <c r="C1825" s="15" t="s">
        <v>7347</v>
      </c>
      <c r="D1825" s="15" t="s">
        <v>7404</v>
      </c>
      <c r="E1825" s="15" t="s">
        <v>7405</v>
      </c>
      <c r="F1825" s="39">
        <v>27064</v>
      </c>
      <c r="G1825" s="15">
        <v>2</v>
      </c>
      <c r="H1825" s="15" t="s">
        <v>2746</v>
      </c>
      <c r="I1825" s="15" t="s">
        <v>3272</v>
      </c>
      <c r="J1825" s="15" t="s">
        <v>7406</v>
      </c>
      <c r="K1825" s="15" t="s">
        <v>2182</v>
      </c>
      <c r="L1825" s="40" t="s">
        <v>6</v>
      </c>
      <c r="M1825" s="39"/>
      <c r="N1825" s="41" t="s">
        <v>2098</v>
      </c>
      <c r="O1825" s="39">
        <v>45153</v>
      </c>
      <c r="P1825" s="40">
        <v>1</v>
      </c>
      <c r="Q1825" s="40">
        <v>1</v>
      </c>
      <c r="R1825" s="40" t="str">
        <f>IFERROR(VLOOKUP(Tabla2[[#This Row],[CONTRATISTA PRNCIPAL]],Hoja1!$L$5:$M$9,2,FALSE),"CJV")</f>
        <v>CJV</v>
      </c>
      <c r="S1825" s="40" t="str">
        <f>IF(Tabla2[[#This Row],[EMPRESA]]=Tabla2[[#This Row],[CONTRATISTA PRNCIPAL]],"Principal","Secundaria")</f>
        <v>Principal</v>
      </c>
      <c r="T1825" s="42">
        <f>IFERROR(1/COUNTIF(Tabla2[CONTRATISTA PRNCIPAL],Tabla2[[#This Row],[CONTRATISTA PRNCIPAL]]),0)</f>
        <v>0.025</v>
      </c>
      <c r="U1825" s="43">
        <f>IF(((TODAY()-Tabla2[[#This Row],[FECHA NACIMIENTO]])/365)&lt;18,"Corregir", IF(((TODAY()-Tabla2[[#This Row],[FECHA NACIMIENTO]])/365)&gt;80, "Corregir",ROUNDDOWN(((TODAY()-Tabla2[[#This Row],[FECHA NACIMIENTO]])/365),0)))</f>
        <v>49</v>
      </c>
      <c r="V18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25" s="44" t="str">
        <f>+IF(Tabla2[[#This Row],[Edad]]="Corregir","Corregir","Ok")</f>
        <v>Ok</v>
      </c>
      <c r="X1825" s="42" t="str">
        <f>+IFERROR(VLOOKUP(Tabla2[[#This Row],[DISTRITO SEGÚN DNI]],Hoja1!$A$2:$B$32,2,FALSE),"No")</f>
        <v>No</v>
      </c>
      <c r="Y1825" s="42" t="str">
        <f>IF(OR(LOWER(Tabla2[[#This Row],[GENERO]])="masculino", LOWER(Tabla2[[#This Row],[GENERO]])="femenino"),"OK","Corregir")</f>
        <v>OK</v>
      </c>
      <c r="Z1825" s="42" t="str">
        <f>+IF(Tabla2[[#This Row],[Nro. DNI / CE]]="","Corregir",IF(LEN(Tabla2[[#This Row],[Nro. DNI / CE]])&gt;=8,"OK","Corregir"))</f>
        <v>OK</v>
      </c>
      <c r="AA1825" s="42">
        <f>COUNTIF(Tabla2[APELLIDOS Y NOMBRES],Tabla2[[#This Row],[APELLIDOS Y NOMBRES]])</f>
        <v>1</v>
      </c>
      <c r="AB1825" s="42">
        <f>IF(Tabla2[[#This Row],[Trabajador]]&gt;1,1/Tabla2[[#This Row],[Trabajador]],Tabla2[[#This Row],[Trabajador]])</f>
        <v>1</v>
      </c>
      <c r="AC1825" t="str">
        <f>+IFERROR(IF(Tabla2[[#This Row],[FECHA CESE/BAJA]]="","No Aplica",IF(AND(MONTH(Tabla2[[#This Row],[FECHA CESE/BAJA]])=MONTH(TODAY()-30),YEAR(Tabla2[[#This Row],[FECHA CESE/BAJA]])=YEAR(TODAY())),MONTH(TODAY()-30)&amp;"-"&amp;YEAR(TODAY()),"Borrar")),"No aplica")</f>
        <v>No Aplica</v>
      </c>
      <c r="AD1825" t="str">
        <f>+IFERROR(IF(Tabla2[[#This Row],[FECHA INICIO DE LABORES EN OBRA]]="","No Aplica",IF(AND(MONTH(Tabla2[[#This Row],[FECHA INICIO DE LABORES EN OBRA]])=MONTH(TODAY()-30),YEAR(Tabla2[[#This Row],[FECHA INICIO DE LABORES EN OBRA]])=YEAR(TODAY())),MONTH(TODAY()-30)&amp;"-"&amp;YEAR(TODAY()),"No Aplica")),"No Aplica")</f>
        <v>8-2023</v>
      </c>
    </row>
    <row r="1826" spans="1:30" x14ac:dyDescent="0.25">
      <c r="A1826" s="13">
        <v>20419278875</v>
      </c>
      <c r="B1826" s="15" t="s">
        <v>7347</v>
      </c>
      <c r="C1826" s="15" t="s">
        <v>7347</v>
      </c>
      <c r="D1826" s="15">
        <v>10810848</v>
      </c>
      <c r="E1826" s="15" t="s">
        <v>7407</v>
      </c>
      <c r="F1826" s="39">
        <v>28279</v>
      </c>
      <c r="G1826" s="15">
        <v>2</v>
      </c>
      <c r="H1826" s="15" t="s">
        <v>2746</v>
      </c>
      <c r="I1826" s="15" t="s">
        <v>3272</v>
      </c>
      <c r="J1826" s="15" t="s">
        <v>7408</v>
      </c>
      <c r="K1826" s="15" t="s">
        <v>3569</v>
      </c>
      <c r="L1826" s="40" t="s">
        <v>6</v>
      </c>
      <c r="M1826" s="39"/>
      <c r="N1826" s="41" t="s">
        <v>2098</v>
      </c>
      <c r="O1826" s="39">
        <v>45153</v>
      </c>
      <c r="P1826" s="40">
        <v>1</v>
      </c>
      <c r="Q1826" s="40">
        <v>1</v>
      </c>
      <c r="R1826" s="40" t="str">
        <f>IFERROR(VLOOKUP(Tabla2[[#This Row],[CONTRATISTA PRNCIPAL]],Hoja1!$L$5:$M$9,2,FALSE),"CJV")</f>
        <v>CJV</v>
      </c>
      <c r="S1826" s="40" t="str">
        <f>IF(Tabla2[[#This Row],[EMPRESA]]=Tabla2[[#This Row],[CONTRATISTA PRNCIPAL]],"Principal","Secundaria")</f>
        <v>Principal</v>
      </c>
      <c r="T1826" s="42">
        <f>IFERROR(1/COUNTIF(Tabla2[CONTRATISTA PRNCIPAL],Tabla2[[#This Row],[CONTRATISTA PRNCIPAL]]),0)</f>
        <v>0.025</v>
      </c>
      <c r="U1826" s="43">
        <f>IF(((TODAY()-Tabla2[[#This Row],[FECHA NACIMIENTO]])/365)&lt;18,"Corregir", IF(((TODAY()-Tabla2[[#This Row],[FECHA NACIMIENTO]])/365)&gt;80, "Corregir",ROUNDDOWN(((TODAY()-Tabla2[[#This Row],[FECHA NACIMIENTO]])/365),0)))</f>
        <v>46</v>
      </c>
      <c r="V18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26" s="44" t="str">
        <f>+IF(Tabla2[[#This Row],[Edad]]="Corregir","Corregir","Ok")</f>
        <v>Ok</v>
      </c>
      <c r="X1826" s="42" t="str">
        <f>+IFERROR(VLOOKUP(Tabla2[[#This Row],[DISTRITO SEGÚN DNI]],Hoja1!$A$2:$B$32,2,FALSE),"No")</f>
        <v>No</v>
      </c>
      <c r="Y1826" s="42" t="str">
        <f>IF(OR(LOWER(Tabla2[[#This Row],[GENERO]])="masculino", LOWER(Tabla2[[#This Row],[GENERO]])="femenino"),"OK","Corregir")</f>
        <v>OK</v>
      </c>
      <c r="Z1826" s="42" t="str">
        <f>+IF(Tabla2[[#This Row],[Nro. DNI / CE]]="","Corregir",IF(LEN(Tabla2[[#This Row],[Nro. DNI / CE]])&gt;=8,"OK","Corregir"))</f>
        <v>OK</v>
      </c>
      <c r="AA1826" s="42">
        <f>COUNTIF(Tabla2[APELLIDOS Y NOMBRES],Tabla2[[#This Row],[APELLIDOS Y NOMBRES]])</f>
        <v>1</v>
      </c>
      <c r="AB1826" s="42">
        <f>IF(Tabla2[[#This Row],[Trabajador]]&gt;1,1/Tabla2[[#This Row],[Trabajador]],Tabla2[[#This Row],[Trabajador]])</f>
        <v>1</v>
      </c>
      <c r="AC1826" t="str">
        <f>+IFERROR(IF(Tabla2[[#This Row],[FECHA CESE/BAJA]]="","No Aplica",IF(AND(MONTH(Tabla2[[#This Row],[FECHA CESE/BAJA]])=MONTH(TODAY()-30),YEAR(Tabla2[[#This Row],[FECHA CESE/BAJA]])=YEAR(TODAY())),MONTH(TODAY()-30)&amp;"-"&amp;YEAR(TODAY()),"Borrar")),"No aplica")</f>
        <v>No Aplica</v>
      </c>
      <c r="AD1826" t="str">
        <f>+IFERROR(IF(Tabla2[[#This Row],[FECHA INICIO DE LABORES EN OBRA]]="","No Aplica",IF(AND(MONTH(Tabla2[[#This Row],[FECHA INICIO DE LABORES EN OBRA]])=MONTH(TODAY()-30),YEAR(Tabla2[[#This Row],[FECHA INICIO DE LABORES EN OBRA]])=YEAR(TODAY())),MONTH(TODAY()-30)&amp;"-"&amp;YEAR(TODAY()),"No Aplica")),"No Aplica")</f>
        <v>8-2023</v>
      </c>
    </row>
    <row r="1827" spans="1:30" x14ac:dyDescent="0.25">
      <c r="A1827" s="13">
        <v>20419278875</v>
      </c>
      <c r="B1827" s="15" t="s">
        <v>7347</v>
      </c>
      <c r="C1827" s="15" t="s">
        <v>7347</v>
      </c>
      <c r="D1827" s="15" t="s">
        <v>7409</v>
      </c>
      <c r="E1827" s="15" t="s">
        <v>7410</v>
      </c>
      <c r="F1827" s="39">
        <v>27429</v>
      </c>
      <c r="G1827" s="15">
        <v>2</v>
      </c>
      <c r="H1827" s="15" t="s">
        <v>3129</v>
      </c>
      <c r="I1827" s="15" t="s">
        <v>3272</v>
      </c>
      <c r="J1827" s="15" t="s">
        <v>7411</v>
      </c>
      <c r="K1827" s="15" t="s">
        <v>2237</v>
      </c>
      <c r="L1827" s="40" t="s">
        <v>6</v>
      </c>
      <c r="M1827" s="39"/>
      <c r="N1827" s="41" t="s">
        <v>2098</v>
      </c>
      <c r="O1827" s="39">
        <v>45153</v>
      </c>
      <c r="P1827" s="40">
        <v>1</v>
      </c>
      <c r="Q1827" s="40">
        <v>1</v>
      </c>
      <c r="R1827" s="40" t="str">
        <f>IFERROR(VLOOKUP(Tabla2[[#This Row],[CONTRATISTA PRNCIPAL]],Hoja1!$L$5:$M$9,2,FALSE),"CJV")</f>
        <v>CJV</v>
      </c>
      <c r="S1827" s="40" t="str">
        <f>IF(Tabla2[[#This Row],[EMPRESA]]=Tabla2[[#This Row],[CONTRATISTA PRNCIPAL]],"Principal","Secundaria")</f>
        <v>Principal</v>
      </c>
      <c r="T1827" s="42">
        <f>IFERROR(1/COUNTIF(Tabla2[CONTRATISTA PRNCIPAL],Tabla2[[#This Row],[CONTRATISTA PRNCIPAL]]),0)</f>
        <v>0.025</v>
      </c>
      <c r="U1827" s="43">
        <f>IF(((TODAY()-Tabla2[[#This Row],[FECHA NACIMIENTO]])/365)&lt;18,"Corregir", IF(((TODAY()-Tabla2[[#This Row],[FECHA NACIMIENTO]])/365)&gt;80, "Corregir",ROUNDDOWN(((TODAY()-Tabla2[[#This Row],[FECHA NACIMIENTO]])/365),0)))</f>
        <v>48</v>
      </c>
      <c r="V18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27" s="44" t="str">
        <f>+IF(Tabla2[[#This Row],[Edad]]="Corregir","Corregir","Ok")</f>
        <v>Ok</v>
      </c>
      <c r="X1827" s="42" t="str">
        <f>+IFERROR(VLOOKUP(Tabla2[[#This Row],[DISTRITO SEGÚN DNI]],Hoja1!$A$2:$B$32,2,FALSE),"No")</f>
        <v>No</v>
      </c>
      <c r="Y1827" s="42" t="str">
        <f>IF(OR(LOWER(Tabla2[[#This Row],[GENERO]])="masculino", LOWER(Tabla2[[#This Row],[GENERO]])="femenino"),"OK","Corregir")</f>
        <v>OK</v>
      </c>
      <c r="Z1827" s="42" t="str">
        <f>+IF(Tabla2[[#This Row],[Nro. DNI / CE]]="","Corregir",IF(LEN(Tabla2[[#This Row],[Nro. DNI / CE]])&gt;=8,"OK","Corregir"))</f>
        <v>OK</v>
      </c>
      <c r="AA1827" s="42">
        <f>COUNTIF(Tabla2[APELLIDOS Y NOMBRES],Tabla2[[#This Row],[APELLIDOS Y NOMBRES]])</f>
        <v>1</v>
      </c>
      <c r="AB1827" s="42">
        <f>IF(Tabla2[[#This Row],[Trabajador]]&gt;1,1/Tabla2[[#This Row],[Trabajador]],Tabla2[[#This Row],[Trabajador]])</f>
        <v>1</v>
      </c>
      <c r="AC1827" t="str">
        <f>+IFERROR(IF(Tabla2[[#This Row],[FECHA CESE/BAJA]]="","No Aplica",IF(AND(MONTH(Tabla2[[#This Row],[FECHA CESE/BAJA]])=MONTH(TODAY()-30),YEAR(Tabla2[[#This Row],[FECHA CESE/BAJA]])=YEAR(TODAY())),MONTH(TODAY()-30)&amp;"-"&amp;YEAR(TODAY()),"Borrar")),"No aplica")</f>
        <v>No Aplica</v>
      </c>
      <c r="AD1827" t="str">
        <f>+IFERROR(IF(Tabla2[[#This Row],[FECHA INICIO DE LABORES EN OBRA]]="","No Aplica",IF(AND(MONTH(Tabla2[[#This Row],[FECHA INICIO DE LABORES EN OBRA]])=MONTH(TODAY()-30),YEAR(Tabla2[[#This Row],[FECHA INICIO DE LABORES EN OBRA]])=YEAR(TODAY())),MONTH(TODAY()-30)&amp;"-"&amp;YEAR(TODAY()),"No Aplica")),"No Aplica")</f>
        <v>8-2023</v>
      </c>
    </row>
    <row r="1828" spans="1:30" x14ac:dyDescent="0.25">
      <c r="A1828" s="13">
        <v>20419278875</v>
      </c>
      <c r="B1828" s="15" t="s">
        <v>7347</v>
      </c>
      <c r="C1828" s="15" t="s">
        <v>7347</v>
      </c>
      <c r="D1828" s="15">
        <v>46539490</v>
      </c>
      <c r="E1828" s="15" t="s">
        <v>1739</v>
      </c>
      <c r="F1828" s="39">
        <v>33132</v>
      </c>
      <c r="G1828" s="15">
        <v>2</v>
      </c>
      <c r="H1828" s="15" t="s">
        <v>7412</v>
      </c>
      <c r="I1828" s="15" t="s">
        <v>3272</v>
      </c>
      <c r="J1828" s="15" t="s">
        <v>7413</v>
      </c>
      <c r="K1828" s="15" t="s">
        <v>32</v>
      </c>
      <c r="L1828" s="40" t="s">
        <v>6</v>
      </c>
      <c r="M1828" s="39"/>
      <c r="N1828" s="41" t="s">
        <v>2098</v>
      </c>
      <c r="O1828" s="39">
        <v>45153</v>
      </c>
      <c r="P1828" s="40">
        <v>1</v>
      </c>
      <c r="Q1828" s="40">
        <v>1</v>
      </c>
      <c r="R1828" s="40" t="str">
        <f>IFERROR(VLOOKUP(Tabla2[[#This Row],[CONTRATISTA PRNCIPAL]],Hoja1!$L$5:$M$9,2,FALSE),"CJV")</f>
        <v>CJV</v>
      </c>
      <c r="S1828" s="40" t="str">
        <f>IF(Tabla2[[#This Row],[EMPRESA]]=Tabla2[[#This Row],[CONTRATISTA PRNCIPAL]],"Principal","Secundaria")</f>
        <v>Principal</v>
      </c>
      <c r="T1828" s="42">
        <f>IFERROR(1/COUNTIF(Tabla2[CONTRATISTA PRNCIPAL],Tabla2[[#This Row],[CONTRATISTA PRNCIPAL]]),0)</f>
        <v>0.025</v>
      </c>
      <c r="U1828" s="43">
        <f>IF(((TODAY()-Tabla2[[#This Row],[FECHA NACIMIENTO]])/365)&lt;18,"Corregir", IF(((TODAY()-Tabla2[[#This Row],[FECHA NACIMIENTO]])/365)&gt;80, "Corregir",ROUNDDOWN(((TODAY()-Tabla2[[#This Row],[FECHA NACIMIENTO]])/365),0)))</f>
        <v>33</v>
      </c>
      <c r="V18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28" s="44" t="str">
        <f>+IF(Tabla2[[#This Row],[Edad]]="Corregir","Corregir","Ok")</f>
        <v>Ok</v>
      </c>
      <c r="X1828" s="42" t="str">
        <f>+IFERROR(VLOOKUP(Tabla2[[#This Row],[DISTRITO SEGÚN DNI]],Hoja1!$A$2:$B$32,2,FALSE),"No")</f>
        <v>LA VICTORIA</v>
      </c>
      <c r="Y1828" s="42" t="str">
        <f>IF(OR(LOWER(Tabla2[[#This Row],[GENERO]])="masculino", LOWER(Tabla2[[#This Row],[GENERO]])="femenino"),"OK","Corregir")</f>
        <v>OK</v>
      </c>
      <c r="Z1828" s="42" t="str">
        <f>+IF(Tabla2[[#This Row],[Nro. DNI / CE]]="","Corregir",IF(LEN(Tabla2[[#This Row],[Nro. DNI / CE]])&gt;=8,"OK","Corregir"))</f>
        <v>OK</v>
      </c>
      <c r="AA1828" s="42">
        <f>COUNTIF(Tabla2[APELLIDOS Y NOMBRES],Tabla2[[#This Row],[APELLIDOS Y NOMBRES]])</f>
        <v>1</v>
      </c>
      <c r="AB1828" s="42">
        <f>IF(Tabla2[[#This Row],[Trabajador]]&gt;1,1/Tabla2[[#This Row],[Trabajador]],Tabla2[[#This Row],[Trabajador]])</f>
        <v>1</v>
      </c>
      <c r="AC1828" t="str">
        <f>+IFERROR(IF(Tabla2[[#This Row],[FECHA CESE/BAJA]]="","No Aplica",IF(AND(MONTH(Tabla2[[#This Row],[FECHA CESE/BAJA]])=MONTH(TODAY()-30),YEAR(Tabla2[[#This Row],[FECHA CESE/BAJA]])=YEAR(TODAY())),MONTH(TODAY()-30)&amp;"-"&amp;YEAR(TODAY()),"Borrar")),"No aplica")</f>
        <v>No Aplica</v>
      </c>
      <c r="AD1828" t="str">
        <f>+IFERROR(IF(Tabla2[[#This Row],[FECHA INICIO DE LABORES EN OBRA]]="","No Aplica",IF(AND(MONTH(Tabla2[[#This Row],[FECHA INICIO DE LABORES EN OBRA]])=MONTH(TODAY()-30),YEAR(Tabla2[[#This Row],[FECHA INICIO DE LABORES EN OBRA]])=YEAR(TODAY())),MONTH(TODAY()-30)&amp;"-"&amp;YEAR(TODAY()),"No Aplica")),"No Aplica")</f>
        <v>8-2023</v>
      </c>
    </row>
    <row r="1829" spans="1:30" x14ac:dyDescent="0.25">
      <c r="A1829" s="13">
        <v>20419278875</v>
      </c>
      <c r="B1829" s="15" t="s">
        <v>7347</v>
      </c>
      <c r="C1829" s="15" t="s">
        <v>7347</v>
      </c>
      <c r="D1829" s="15">
        <v>40516138</v>
      </c>
      <c r="E1829" s="15" t="s">
        <v>7414</v>
      </c>
      <c r="F1829" s="39">
        <v>29135</v>
      </c>
      <c r="G1829" s="15">
        <v>2</v>
      </c>
      <c r="H1829" s="15" t="s">
        <v>2746</v>
      </c>
      <c r="I1829" s="15" t="s">
        <v>3272</v>
      </c>
      <c r="J1829" s="15" t="s">
        <v>7415</v>
      </c>
      <c r="K1829" s="15" t="s">
        <v>3504</v>
      </c>
      <c r="L1829" s="40" t="s">
        <v>6</v>
      </c>
      <c r="M1829" s="39"/>
      <c r="N1829" s="41" t="s">
        <v>2098</v>
      </c>
      <c r="O1829" s="39">
        <v>45153</v>
      </c>
      <c r="P1829" s="40">
        <v>1</v>
      </c>
      <c r="Q1829" s="40">
        <v>1</v>
      </c>
      <c r="R1829" s="40" t="str">
        <f>IFERROR(VLOOKUP(Tabla2[[#This Row],[CONTRATISTA PRNCIPAL]],Hoja1!$L$5:$M$9,2,FALSE),"CJV")</f>
        <v>CJV</v>
      </c>
      <c r="S1829" s="40" t="str">
        <f>IF(Tabla2[[#This Row],[EMPRESA]]=Tabla2[[#This Row],[CONTRATISTA PRNCIPAL]],"Principal","Secundaria")</f>
        <v>Principal</v>
      </c>
      <c r="T1829" s="42">
        <f>IFERROR(1/COUNTIF(Tabla2[CONTRATISTA PRNCIPAL],Tabla2[[#This Row],[CONTRATISTA PRNCIPAL]]),0)</f>
        <v>0.025</v>
      </c>
      <c r="U1829" s="43">
        <f>IF(((TODAY()-Tabla2[[#This Row],[FECHA NACIMIENTO]])/365)&lt;18,"Corregir", IF(((TODAY()-Tabla2[[#This Row],[FECHA NACIMIENTO]])/365)&gt;80, "Corregir",ROUNDDOWN(((TODAY()-Tabla2[[#This Row],[FECHA NACIMIENTO]])/365),0)))</f>
        <v>44</v>
      </c>
      <c r="V18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29" s="44" t="str">
        <f>+IF(Tabla2[[#This Row],[Edad]]="Corregir","Corregir","Ok")</f>
        <v>Ok</v>
      </c>
      <c r="X1829" s="42" t="str">
        <f>+IFERROR(VLOOKUP(Tabla2[[#This Row],[DISTRITO SEGÚN DNI]],Hoja1!$A$2:$B$32,2,FALSE),"No")</f>
        <v>No</v>
      </c>
      <c r="Y1829" s="42" t="str">
        <f>IF(OR(LOWER(Tabla2[[#This Row],[GENERO]])="masculino", LOWER(Tabla2[[#This Row],[GENERO]])="femenino"),"OK","Corregir")</f>
        <v>OK</v>
      </c>
      <c r="Z1829" s="42" t="str">
        <f>+IF(Tabla2[[#This Row],[Nro. DNI / CE]]="","Corregir",IF(LEN(Tabla2[[#This Row],[Nro. DNI / CE]])&gt;=8,"OK","Corregir"))</f>
        <v>OK</v>
      </c>
      <c r="AA1829" s="42">
        <f>COUNTIF(Tabla2[APELLIDOS Y NOMBRES],Tabla2[[#This Row],[APELLIDOS Y NOMBRES]])</f>
        <v>1</v>
      </c>
      <c r="AB1829" s="42">
        <f>IF(Tabla2[[#This Row],[Trabajador]]&gt;1,1/Tabla2[[#This Row],[Trabajador]],Tabla2[[#This Row],[Trabajador]])</f>
        <v>1</v>
      </c>
      <c r="AC1829" t="str">
        <f>+IFERROR(IF(Tabla2[[#This Row],[FECHA CESE/BAJA]]="","No Aplica",IF(AND(MONTH(Tabla2[[#This Row],[FECHA CESE/BAJA]])=MONTH(TODAY()-30),YEAR(Tabla2[[#This Row],[FECHA CESE/BAJA]])=YEAR(TODAY())),MONTH(TODAY()-30)&amp;"-"&amp;YEAR(TODAY()),"Borrar")),"No aplica")</f>
        <v>No Aplica</v>
      </c>
      <c r="AD1829" t="str">
        <f>+IFERROR(IF(Tabla2[[#This Row],[FECHA INICIO DE LABORES EN OBRA]]="","No Aplica",IF(AND(MONTH(Tabla2[[#This Row],[FECHA INICIO DE LABORES EN OBRA]])=MONTH(TODAY()-30),YEAR(Tabla2[[#This Row],[FECHA INICIO DE LABORES EN OBRA]])=YEAR(TODAY())),MONTH(TODAY()-30)&amp;"-"&amp;YEAR(TODAY()),"No Aplica")),"No Aplica")</f>
        <v>8-2023</v>
      </c>
    </row>
    <row r="1830" spans="1:30" x14ac:dyDescent="0.25">
      <c r="A1830" s="13">
        <v>20419278875</v>
      </c>
      <c r="B1830" s="15" t="s">
        <v>7347</v>
      </c>
      <c r="C1830" s="15" t="s">
        <v>7347</v>
      </c>
      <c r="D1830" s="15" t="s">
        <v>7416</v>
      </c>
      <c r="E1830" s="15" t="s">
        <v>7417</v>
      </c>
      <c r="F1830" s="39">
        <v>34793</v>
      </c>
      <c r="G1830" s="15">
        <v>2</v>
      </c>
      <c r="H1830" s="15" t="s">
        <v>2317</v>
      </c>
      <c r="I1830" s="15" t="s">
        <v>3272</v>
      </c>
      <c r="J1830" s="15" t="s">
        <v>7418</v>
      </c>
      <c r="K1830" s="15" t="s">
        <v>2182</v>
      </c>
      <c r="L1830" s="40" t="s">
        <v>6</v>
      </c>
      <c r="M1830" s="39"/>
      <c r="N1830" s="41" t="s">
        <v>2098</v>
      </c>
      <c r="O1830" s="39">
        <v>45153</v>
      </c>
      <c r="P1830" s="40">
        <v>1</v>
      </c>
      <c r="Q1830" s="40">
        <v>1</v>
      </c>
      <c r="R1830" s="40" t="str">
        <f>IFERROR(VLOOKUP(Tabla2[[#This Row],[CONTRATISTA PRNCIPAL]],Hoja1!$L$5:$M$9,2,FALSE),"CJV")</f>
        <v>CJV</v>
      </c>
      <c r="S1830" s="40" t="str">
        <f>IF(Tabla2[[#This Row],[EMPRESA]]=Tabla2[[#This Row],[CONTRATISTA PRNCIPAL]],"Principal","Secundaria")</f>
        <v>Principal</v>
      </c>
      <c r="T1830" s="42">
        <f>IFERROR(1/COUNTIF(Tabla2[CONTRATISTA PRNCIPAL],Tabla2[[#This Row],[CONTRATISTA PRNCIPAL]]),0)</f>
        <v>0.025</v>
      </c>
      <c r="U1830" s="43">
        <f>IF(((TODAY()-Tabla2[[#This Row],[FECHA NACIMIENTO]])/365)&lt;18,"Corregir", IF(((TODAY()-Tabla2[[#This Row],[FECHA NACIMIENTO]])/365)&gt;80, "Corregir",ROUNDDOWN(((TODAY()-Tabla2[[#This Row],[FECHA NACIMIENTO]])/365),0)))</f>
        <v>28</v>
      </c>
      <c r="V18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30" s="44" t="str">
        <f>+IF(Tabla2[[#This Row],[Edad]]="Corregir","Corregir","Ok")</f>
        <v>Ok</v>
      </c>
      <c r="X1830" s="42" t="str">
        <f>+IFERROR(VLOOKUP(Tabla2[[#This Row],[DISTRITO SEGÚN DNI]],Hoja1!$A$2:$B$32,2,FALSE),"No")</f>
        <v>No</v>
      </c>
      <c r="Y1830" s="42" t="str">
        <f>IF(OR(LOWER(Tabla2[[#This Row],[GENERO]])="masculino", LOWER(Tabla2[[#This Row],[GENERO]])="femenino"),"OK","Corregir")</f>
        <v>OK</v>
      </c>
      <c r="Z1830" s="42" t="str">
        <f>+IF(Tabla2[[#This Row],[Nro. DNI / CE]]="","Corregir",IF(LEN(Tabla2[[#This Row],[Nro. DNI / CE]])&gt;=8,"OK","Corregir"))</f>
        <v>OK</v>
      </c>
      <c r="AA1830" s="42">
        <f>COUNTIF(Tabla2[APELLIDOS Y NOMBRES],Tabla2[[#This Row],[APELLIDOS Y NOMBRES]])</f>
        <v>1</v>
      </c>
      <c r="AB1830" s="42">
        <f>IF(Tabla2[[#This Row],[Trabajador]]&gt;1,1/Tabla2[[#This Row],[Trabajador]],Tabla2[[#This Row],[Trabajador]])</f>
        <v>1</v>
      </c>
      <c r="AC1830" t="str">
        <f>+IFERROR(IF(Tabla2[[#This Row],[FECHA CESE/BAJA]]="","No Aplica",IF(AND(MONTH(Tabla2[[#This Row],[FECHA CESE/BAJA]])=MONTH(TODAY()-30),YEAR(Tabla2[[#This Row],[FECHA CESE/BAJA]])=YEAR(TODAY())),MONTH(TODAY()-30)&amp;"-"&amp;YEAR(TODAY()),"Borrar")),"No aplica")</f>
        <v>No Aplica</v>
      </c>
      <c r="AD1830" t="str">
        <f>+IFERROR(IF(Tabla2[[#This Row],[FECHA INICIO DE LABORES EN OBRA]]="","No Aplica",IF(AND(MONTH(Tabla2[[#This Row],[FECHA INICIO DE LABORES EN OBRA]])=MONTH(TODAY()-30),YEAR(Tabla2[[#This Row],[FECHA INICIO DE LABORES EN OBRA]])=YEAR(TODAY())),MONTH(TODAY()-30)&amp;"-"&amp;YEAR(TODAY()),"No Aplica")),"No Aplica")</f>
        <v>8-2023</v>
      </c>
    </row>
    <row r="1831" spans="1:30" x14ac:dyDescent="0.25">
      <c r="A1831" s="13">
        <v>20419278875</v>
      </c>
      <c r="B1831" s="15" t="s">
        <v>7347</v>
      </c>
      <c r="C1831" s="15" t="s">
        <v>7347</v>
      </c>
      <c r="D1831" s="15" t="s">
        <v>1740</v>
      </c>
      <c r="E1831" s="15" t="s">
        <v>1741</v>
      </c>
      <c r="F1831" s="39">
        <v>30963</v>
      </c>
      <c r="G1831" s="15">
        <v>2</v>
      </c>
      <c r="H1831" s="15" t="s">
        <v>3123</v>
      </c>
      <c r="I1831" s="15" t="s">
        <v>3272</v>
      </c>
      <c r="J1831" s="15" t="s">
        <v>7419</v>
      </c>
      <c r="K1831" s="15" t="s">
        <v>17</v>
      </c>
      <c r="L1831" s="40" t="s">
        <v>6</v>
      </c>
      <c r="M1831" s="39"/>
      <c r="N1831" s="41" t="s">
        <v>2098</v>
      </c>
      <c r="O1831" s="39">
        <v>45153</v>
      </c>
      <c r="P1831" s="40">
        <v>1</v>
      </c>
      <c r="Q1831" s="40">
        <v>1</v>
      </c>
      <c r="R1831" s="40" t="str">
        <f>IFERROR(VLOOKUP(Tabla2[[#This Row],[CONTRATISTA PRNCIPAL]],Hoja1!$L$5:$M$9,2,FALSE),"CJV")</f>
        <v>CJV</v>
      </c>
      <c r="S1831" s="40" t="str">
        <f>IF(Tabla2[[#This Row],[EMPRESA]]=Tabla2[[#This Row],[CONTRATISTA PRNCIPAL]],"Principal","Secundaria")</f>
        <v>Principal</v>
      </c>
      <c r="T1831" s="42">
        <f>IFERROR(1/COUNTIF(Tabla2[CONTRATISTA PRNCIPAL],Tabla2[[#This Row],[CONTRATISTA PRNCIPAL]]),0)</f>
        <v>0.025</v>
      </c>
      <c r="U1831" s="43">
        <f>IF(((TODAY()-Tabla2[[#This Row],[FECHA NACIMIENTO]])/365)&lt;18,"Corregir", IF(((TODAY()-Tabla2[[#This Row],[FECHA NACIMIENTO]])/365)&gt;80, "Corregir",ROUNDDOWN(((TODAY()-Tabla2[[#This Row],[FECHA NACIMIENTO]])/365),0)))</f>
        <v>39</v>
      </c>
      <c r="V18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31" s="44" t="str">
        <f>+IF(Tabla2[[#This Row],[Edad]]="Corregir","Corregir","Ok")</f>
        <v>Ok</v>
      </c>
      <c r="X1831" s="42" t="str">
        <f>+IFERROR(VLOOKUP(Tabla2[[#This Row],[DISTRITO SEGÚN DNI]],Hoja1!$A$2:$B$32,2,FALSE),"No")</f>
        <v>ATE</v>
      </c>
      <c r="Y1831" s="42" t="str">
        <f>IF(OR(LOWER(Tabla2[[#This Row],[GENERO]])="masculino", LOWER(Tabla2[[#This Row],[GENERO]])="femenino"),"OK","Corregir")</f>
        <v>OK</v>
      </c>
      <c r="Z1831" s="42" t="str">
        <f>+IF(Tabla2[[#This Row],[Nro. DNI / CE]]="","Corregir",IF(LEN(Tabla2[[#This Row],[Nro. DNI / CE]])&gt;=8,"OK","Corregir"))</f>
        <v>OK</v>
      </c>
      <c r="AA1831" s="42">
        <f>COUNTIF(Tabla2[APELLIDOS Y NOMBRES],Tabla2[[#This Row],[APELLIDOS Y NOMBRES]])</f>
        <v>1</v>
      </c>
      <c r="AB1831" s="42">
        <f>IF(Tabla2[[#This Row],[Trabajador]]&gt;1,1/Tabla2[[#This Row],[Trabajador]],Tabla2[[#This Row],[Trabajador]])</f>
        <v>1</v>
      </c>
      <c r="AC1831" t="str">
        <f>+IFERROR(IF(Tabla2[[#This Row],[FECHA CESE/BAJA]]="","No Aplica",IF(AND(MONTH(Tabla2[[#This Row],[FECHA CESE/BAJA]])=MONTH(TODAY()-30),YEAR(Tabla2[[#This Row],[FECHA CESE/BAJA]])=YEAR(TODAY())),MONTH(TODAY()-30)&amp;"-"&amp;YEAR(TODAY()),"Borrar")),"No aplica")</f>
        <v>No Aplica</v>
      </c>
      <c r="AD1831" t="str">
        <f>+IFERROR(IF(Tabla2[[#This Row],[FECHA INICIO DE LABORES EN OBRA]]="","No Aplica",IF(AND(MONTH(Tabla2[[#This Row],[FECHA INICIO DE LABORES EN OBRA]])=MONTH(TODAY()-30),YEAR(Tabla2[[#This Row],[FECHA INICIO DE LABORES EN OBRA]])=YEAR(TODAY())),MONTH(TODAY()-30)&amp;"-"&amp;YEAR(TODAY()),"No Aplica")),"No Aplica")</f>
        <v>8-2023</v>
      </c>
    </row>
    <row r="1832" spans="1:30" x14ac:dyDescent="0.25">
      <c r="A1832" s="13">
        <v>20419278875</v>
      </c>
      <c r="B1832" s="15" t="s">
        <v>7347</v>
      </c>
      <c r="C1832" s="15" t="s">
        <v>7347</v>
      </c>
      <c r="D1832" s="15" t="s">
        <v>7420</v>
      </c>
      <c r="E1832" s="15" t="s">
        <v>7421</v>
      </c>
      <c r="F1832" s="39">
        <v>29627</v>
      </c>
      <c r="G1832" s="15">
        <v>2</v>
      </c>
      <c r="H1832" s="15" t="s">
        <v>2746</v>
      </c>
      <c r="I1832" s="15" t="s">
        <v>3272</v>
      </c>
      <c r="J1832" s="15" t="s">
        <v>7422</v>
      </c>
      <c r="K1832" s="15" t="s">
        <v>3086</v>
      </c>
      <c r="L1832" s="40" t="s">
        <v>6</v>
      </c>
      <c r="M1832" s="39"/>
      <c r="N1832" s="41" t="s">
        <v>2098</v>
      </c>
      <c r="O1832" s="39">
        <v>45155</v>
      </c>
      <c r="P1832" s="40">
        <v>1</v>
      </c>
      <c r="Q1832" s="40">
        <v>1</v>
      </c>
      <c r="R1832" s="40" t="str">
        <f>IFERROR(VLOOKUP(Tabla2[[#This Row],[CONTRATISTA PRNCIPAL]],Hoja1!$L$5:$M$9,2,FALSE),"CJV")</f>
        <v>CJV</v>
      </c>
      <c r="S1832" s="40" t="str">
        <f>IF(Tabla2[[#This Row],[EMPRESA]]=Tabla2[[#This Row],[CONTRATISTA PRNCIPAL]],"Principal","Secundaria")</f>
        <v>Principal</v>
      </c>
      <c r="T1832" s="42">
        <f>IFERROR(1/COUNTIF(Tabla2[CONTRATISTA PRNCIPAL],Tabla2[[#This Row],[CONTRATISTA PRNCIPAL]]),0)</f>
        <v>0.025</v>
      </c>
      <c r="U1832" s="43">
        <f>IF(((TODAY()-Tabla2[[#This Row],[FECHA NACIMIENTO]])/365)&lt;18,"Corregir", IF(((TODAY()-Tabla2[[#This Row],[FECHA NACIMIENTO]])/365)&gt;80, "Corregir",ROUNDDOWN(((TODAY()-Tabla2[[#This Row],[FECHA NACIMIENTO]])/365),0)))</f>
        <v>42</v>
      </c>
      <c r="V18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32" s="44" t="str">
        <f>+IF(Tabla2[[#This Row],[Edad]]="Corregir","Corregir","Ok")</f>
        <v>Ok</v>
      </c>
      <c r="X1832" s="42" t="str">
        <f>+IFERROR(VLOOKUP(Tabla2[[#This Row],[DISTRITO SEGÚN DNI]],Hoja1!$A$2:$B$32,2,FALSE),"No")</f>
        <v>No</v>
      </c>
      <c r="Y1832" s="42" t="str">
        <f>IF(OR(LOWER(Tabla2[[#This Row],[GENERO]])="masculino", LOWER(Tabla2[[#This Row],[GENERO]])="femenino"),"OK","Corregir")</f>
        <v>OK</v>
      </c>
      <c r="Z1832" s="42" t="str">
        <f>+IF(Tabla2[[#This Row],[Nro. DNI / CE]]="","Corregir",IF(LEN(Tabla2[[#This Row],[Nro. DNI / CE]])&gt;=8,"OK","Corregir"))</f>
        <v>OK</v>
      </c>
      <c r="AA1832" s="42">
        <f>COUNTIF(Tabla2[APELLIDOS Y NOMBRES],Tabla2[[#This Row],[APELLIDOS Y NOMBRES]])</f>
        <v>1</v>
      </c>
      <c r="AB1832" s="42">
        <f>IF(Tabla2[[#This Row],[Trabajador]]&gt;1,1/Tabla2[[#This Row],[Trabajador]],Tabla2[[#This Row],[Trabajador]])</f>
        <v>1</v>
      </c>
      <c r="AC1832" t="str">
        <f>+IFERROR(IF(Tabla2[[#This Row],[FECHA CESE/BAJA]]="","No Aplica",IF(AND(MONTH(Tabla2[[#This Row],[FECHA CESE/BAJA]])=MONTH(TODAY()-30),YEAR(Tabla2[[#This Row],[FECHA CESE/BAJA]])=YEAR(TODAY())),MONTH(TODAY()-30)&amp;"-"&amp;YEAR(TODAY()),"Borrar")),"No aplica")</f>
        <v>No Aplica</v>
      </c>
      <c r="AD1832" t="str">
        <f>+IFERROR(IF(Tabla2[[#This Row],[FECHA INICIO DE LABORES EN OBRA]]="","No Aplica",IF(AND(MONTH(Tabla2[[#This Row],[FECHA INICIO DE LABORES EN OBRA]])=MONTH(TODAY()-30),YEAR(Tabla2[[#This Row],[FECHA INICIO DE LABORES EN OBRA]])=YEAR(TODAY())),MONTH(TODAY()-30)&amp;"-"&amp;YEAR(TODAY()),"No Aplica")),"No Aplica")</f>
        <v>8-2023</v>
      </c>
    </row>
    <row r="1833" spans="1:30" x14ac:dyDescent="0.25">
      <c r="A1833" s="13">
        <v>20419278875</v>
      </c>
      <c r="B1833" s="15" t="s">
        <v>7347</v>
      </c>
      <c r="C1833" s="15" t="s">
        <v>7347</v>
      </c>
      <c r="D1833" s="15" t="s">
        <v>1742</v>
      </c>
      <c r="E1833" s="15" t="s">
        <v>1743</v>
      </c>
      <c r="F1833" s="39">
        <v>33785</v>
      </c>
      <c r="G1833" s="15">
        <v>2</v>
      </c>
      <c r="H1833" s="15" t="s">
        <v>2746</v>
      </c>
      <c r="I1833" s="15" t="s">
        <v>3272</v>
      </c>
      <c r="J1833" s="15" t="s">
        <v>7423</v>
      </c>
      <c r="K1833" s="15" t="s">
        <v>17</v>
      </c>
      <c r="L1833" s="40" t="s">
        <v>6</v>
      </c>
      <c r="M1833" s="39"/>
      <c r="N1833" s="41" t="s">
        <v>2098</v>
      </c>
      <c r="O1833" s="39">
        <v>45154</v>
      </c>
      <c r="P1833" s="40">
        <v>1</v>
      </c>
      <c r="Q1833" s="40">
        <v>1</v>
      </c>
      <c r="R1833" s="40" t="str">
        <f>IFERROR(VLOOKUP(Tabla2[[#This Row],[CONTRATISTA PRNCIPAL]],Hoja1!$L$5:$M$9,2,FALSE),"CJV")</f>
        <v>CJV</v>
      </c>
      <c r="S1833" s="40" t="str">
        <f>IF(Tabla2[[#This Row],[EMPRESA]]=Tabla2[[#This Row],[CONTRATISTA PRNCIPAL]],"Principal","Secundaria")</f>
        <v>Principal</v>
      </c>
      <c r="T1833" s="42">
        <f>IFERROR(1/COUNTIF(Tabla2[CONTRATISTA PRNCIPAL],Tabla2[[#This Row],[CONTRATISTA PRNCIPAL]]),0)</f>
        <v>0.025</v>
      </c>
      <c r="U1833" s="43">
        <f>IF(((TODAY()-Tabla2[[#This Row],[FECHA NACIMIENTO]])/365)&lt;18,"Corregir", IF(((TODAY()-Tabla2[[#This Row],[FECHA NACIMIENTO]])/365)&gt;80, "Corregir",ROUNDDOWN(((TODAY()-Tabla2[[#This Row],[FECHA NACIMIENTO]])/365),0)))</f>
        <v>31</v>
      </c>
      <c r="V18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33" s="44" t="str">
        <f>+IF(Tabla2[[#This Row],[Edad]]="Corregir","Corregir","Ok")</f>
        <v>Ok</v>
      </c>
      <c r="X1833" s="42" t="str">
        <f>+IFERROR(VLOOKUP(Tabla2[[#This Row],[DISTRITO SEGÚN DNI]],Hoja1!$A$2:$B$32,2,FALSE),"No")</f>
        <v>ATE</v>
      </c>
      <c r="Y1833" s="42" t="str">
        <f>IF(OR(LOWER(Tabla2[[#This Row],[GENERO]])="masculino", LOWER(Tabla2[[#This Row],[GENERO]])="femenino"),"OK","Corregir")</f>
        <v>OK</v>
      </c>
      <c r="Z1833" s="42" t="str">
        <f>+IF(Tabla2[[#This Row],[Nro. DNI / CE]]="","Corregir",IF(LEN(Tabla2[[#This Row],[Nro. DNI / CE]])&gt;=8,"OK","Corregir"))</f>
        <v>OK</v>
      </c>
      <c r="AA1833" s="42">
        <f>COUNTIF(Tabla2[APELLIDOS Y NOMBRES],Tabla2[[#This Row],[APELLIDOS Y NOMBRES]])</f>
        <v>1</v>
      </c>
      <c r="AB1833" s="42">
        <f>IF(Tabla2[[#This Row],[Trabajador]]&gt;1,1/Tabla2[[#This Row],[Trabajador]],Tabla2[[#This Row],[Trabajador]])</f>
        <v>1</v>
      </c>
      <c r="AC1833" t="str">
        <f>+IFERROR(IF(Tabla2[[#This Row],[FECHA CESE/BAJA]]="","No Aplica",IF(AND(MONTH(Tabla2[[#This Row],[FECHA CESE/BAJA]])=MONTH(TODAY()-30),YEAR(Tabla2[[#This Row],[FECHA CESE/BAJA]])=YEAR(TODAY())),MONTH(TODAY()-30)&amp;"-"&amp;YEAR(TODAY()),"Borrar")),"No aplica")</f>
        <v>No Aplica</v>
      </c>
      <c r="AD1833" t="str">
        <f>+IFERROR(IF(Tabla2[[#This Row],[FECHA INICIO DE LABORES EN OBRA]]="","No Aplica",IF(AND(MONTH(Tabla2[[#This Row],[FECHA INICIO DE LABORES EN OBRA]])=MONTH(TODAY()-30),YEAR(Tabla2[[#This Row],[FECHA INICIO DE LABORES EN OBRA]])=YEAR(TODAY())),MONTH(TODAY()-30)&amp;"-"&amp;YEAR(TODAY()),"No Aplica")),"No Aplica")</f>
        <v>8-2023</v>
      </c>
    </row>
    <row r="1834" spans="1:30" x14ac:dyDescent="0.25">
      <c r="A1834" s="13">
        <v>20419278875</v>
      </c>
      <c r="B1834" s="15" t="s">
        <v>7347</v>
      </c>
      <c r="C1834" s="15" t="s">
        <v>7347</v>
      </c>
      <c r="D1834" s="15" t="s">
        <v>7424</v>
      </c>
      <c r="E1834" s="15" t="s">
        <v>7425</v>
      </c>
      <c r="F1834" s="39">
        <v>35029</v>
      </c>
      <c r="G1834" s="15">
        <v>2</v>
      </c>
      <c r="H1834" s="15" t="s">
        <v>2746</v>
      </c>
      <c r="I1834" s="15" t="s">
        <v>3272</v>
      </c>
      <c r="J1834" s="15" t="s">
        <v>7426</v>
      </c>
      <c r="K1834" s="15" t="s">
        <v>2174</v>
      </c>
      <c r="L1834" s="40" t="s">
        <v>6</v>
      </c>
      <c r="M1834" s="39"/>
      <c r="N1834" s="41" t="s">
        <v>2098</v>
      </c>
      <c r="O1834" s="39">
        <v>45161</v>
      </c>
      <c r="P1834" s="40">
        <v>1</v>
      </c>
      <c r="Q1834" s="40">
        <v>1</v>
      </c>
      <c r="R1834" s="40" t="str">
        <f>IFERROR(VLOOKUP(Tabla2[[#This Row],[CONTRATISTA PRNCIPAL]],Hoja1!$L$5:$M$9,2,FALSE),"CJV")</f>
        <v>CJV</v>
      </c>
      <c r="S1834" s="40" t="str">
        <f>IF(Tabla2[[#This Row],[EMPRESA]]=Tabla2[[#This Row],[CONTRATISTA PRNCIPAL]],"Principal","Secundaria")</f>
        <v>Principal</v>
      </c>
      <c r="T1834" s="42">
        <f>IFERROR(1/COUNTIF(Tabla2[CONTRATISTA PRNCIPAL],Tabla2[[#This Row],[CONTRATISTA PRNCIPAL]]),0)</f>
        <v>0.025</v>
      </c>
      <c r="U1834" s="43">
        <f>IF(((TODAY()-Tabla2[[#This Row],[FECHA NACIMIENTO]])/365)&lt;18,"Corregir", IF(((TODAY()-Tabla2[[#This Row],[FECHA NACIMIENTO]])/365)&gt;80, "Corregir",ROUNDDOWN(((TODAY()-Tabla2[[#This Row],[FECHA NACIMIENTO]])/365),0)))</f>
        <v>27</v>
      </c>
      <c r="V18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34" s="44" t="str">
        <f>+IF(Tabla2[[#This Row],[Edad]]="Corregir","Corregir","Ok")</f>
        <v>Ok</v>
      </c>
      <c r="X1834" s="42" t="str">
        <f>+IFERROR(VLOOKUP(Tabla2[[#This Row],[DISTRITO SEGÚN DNI]],Hoja1!$A$2:$B$32,2,FALSE),"No")</f>
        <v>No</v>
      </c>
      <c r="Y1834" s="42" t="str">
        <f>IF(OR(LOWER(Tabla2[[#This Row],[GENERO]])="masculino", LOWER(Tabla2[[#This Row],[GENERO]])="femenino"),"OK","Corregir")</f>
        <v>OK</v>
      </c>
      <c r="Z1834" s="42" t="str">
        <f>+IF(Tabla2[[#This Row],[Nro. DNI / CE]]="","Corregir",IF(LEN(Tabla2[[#This Row],[Nro. DNI / CE]])&gt;=8,"OK","Corregir"))</f>
        <v>OK</v>
      </c>
      <c r="AA1834" s="42">
        <f>COUNTIF(Tabla2[APELLIDOS Y NOMBRES],Tabla2[[#This Row],[APELLIDOS Y NOMBRES]])</f>
        <v>1</v>
      </c>
      <c r="AB1834" s="42">
        <f>IF(Tabla2[[#This Row],[Trabajador]]&gt;1,1/Tabla2[[#This Row],[Trabajador]],Tabla2[[#This Row],[Trabajador]])</f>
        <v>1</v>
      </c>
      <c r="AC1834" t="str">
        <f>+IFERROR(IF(Tabla2[[#This Row],[FECHA CESE/BAJA]]="","No Aplica",IF(AND(MONTH(Tabla2[[#This Row],[FECHA CESE/BAJA]])=MONTH(TODAY()-30),YEAR(Tabla2[[#This Row],[FECHA CESE/BAJA]])=YEAR(TODAY())),MONTH(TODAY()-30)&amp;"-"&amp;YEAR(TODAY()),"Borrar")),"No aplica")</f>
        <v>No Aplica</v>
      </c>
      <c r="AD1834" t="str">
        <f>+IFERROR(IF(Tabla2[[#This Row],[FECHA INICIO DE LABORES EN OBRA]]="","No Aplica",IF(AND(MONTH(Tabla2[[#This Row],[FECHA INICIO DE LABORES EN OBRA]])=MONTH(TODAY()-30),YEAR(Tabla2[[#This Row],[FECHA INICIO DE LABORES EN OBRA]])=YEAR(TODAY())),MONTH(TODAY()-30)&amp;"-"&amp;YEAR(TODAY()),"No Aplica")),"No Aplica")</f>
        <v>8-2023</v>
      </c>
    </row>
    <row r="1835" spans="1:30" x14ac:dyDescent="0.25">
      <c r="A1835" s="13">
        <v>20419278875</v>
      </c>
      <c r="B1835" s="15" t="s">
        <v>7347</v>
      </c>
      <c r="C1835" s="15" t="s">
        <v>7347</v>
      </c>
      <c r="D1835" s="15" t="s">
        <v>7427</v>
      </c>
      <c r="E1835" s="15" t="s">
        <v>7428</v>
      </c>
      <c r="F1835" s="39">
        <v>26126</v>
      </c>
      <c r="G1835" s="15">
        <v>2</v>
      </c>
      <c r="H1835" s="15" t="s">
        <v>2746</v>
      </c>
      <c r="I1835" s="15" t="s">
        <v>3272</v>
      </c>
      <c r="J1835" s="15" t="s">
        <v>7429</v>
      </c>
      <c r="K1835" s="15" t="s">
        <v>2284</v>
      </c>
      <c r="L1835" s="40" t="s">
        <v>6</v>
      </c>
      <c r="M1835" s="39"/>
      <c r="N1835" s="41" t="s">
        <v>2098</v>
      </c>
      <c r="O1835" s="39">
        <v>45161</v>
      </c>
      <c r="P1835" s="40">
        <v>1</v>
      </c>
      <c r="Q1835" s="40">
        <v>1</v>
      </c>
      <c r="R1835" s="40" t="str">
        <f>IFERROR(VLOOKUP(Tabla2[[#This Row],[CONTRATISTA PRNCIPAL]],Hoja1!$L$5:$M$9,2,FALSE),"CJV")</f>
        <v>CJV</v>
      </c>
      <c r="S1835" s="40" t="str">
        <f>IF(Tabla2[[#This Row],[EMPRESA]]=Tabla2[[#This Row],[CONTRATISTA PRNCIPAL]],"Principal","Secundaria")</f>
        <v>Principal</v>
      </c>
      <c r="T1835" s="42">
        <f>IFERROR(1/COUNTIF(Tabla2[CONTRATISTA PRNCIPAL],Tabla2[[#This Row],[CONTRATISTA PRNCIPAL]]),0)</f>
        <v>0.025</v>
      </c>
      <c r="U1835" s="43">
        <f>IF(((TODAY()-Tabla2[[#This Row],[FECHA NACIMIENTO]])/365)&lt;18,"Corregir", IF(((TODAY()-Tabla2[[#This Row],[FECHA NACIMIENTO]])/365)&gt;80, "Corregir",ROUNDDOWN(((TODAY()-Tabla2[[#This Row],[FECHA NACIMIENTO]])/365),0)))</f>
        <v>52</v>
      </c>
      <c r="V18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35" s="44" t="str">
        <f>+IF(Tabla2[[#This Row],[Edad]]="Corregir","Corregir","Ok")</f>
        <v>Ok</v>
      </c>
      <c r="X1835" s="42" t="str">
        <f>+IFERROR(VLOOKUP(Tabla2[[#This Row],[DISTRITO SEGÚN DNI]],Hoja1!$A$2:$B$32,2,FALSE),"No")</f>
        <v>No</v>
      </c>
      <c r="Y1835" s="42" t="str">
        <f>IF(OR(LOWER(Tabla2[[#This Row],[GENERO]])="masculino", LOWER(Tabla2[[#This Row],[GENERO]])="femenino"),"OK","Corregir")</f>
        <v>OK</v>
      </c>
      <c r="Z1835" s="42" t="str">
        <f>+IF(Tabla2[[#This Row],[Nro. DNI / CE]]="","Corregir",IF(LEN(Tabla2[[#This Row],[Nro. DNI / CE]])&gt;=8,"OK","Corregir"))</f>
        <v>OK</v>
      </c>
      <c r="AA1835" s="42">
        <f>COUNTIF(Tabla2[APELLIDOS Y NOMBRES],Tabla2[[#This Row],[APELLIDOS Y NOMBRES]])</f>
        <v>1</v>
      </c>
      <c r="AB1835" s="42">
        <f>IF(Tabla2[[#This Row],[Trabajador]]&gt;1,1/Tabla2[[#This Row],[Trabajador]],Tabla2[[#This Row],[Trabajador]])</f>
        <v>1</v>
      </c>
      <c r="AC1835" t="str">
        <f>+IFERROR(IF(Tabla2[[#This Row],[FECHA CESE/BAJA]]="","No Aplica",IF(AND(MONTH(Tabla2[[#This Row],[FECHA CESE/BAJA]])=MONTH(TODAY()-30),YEAR(Tabla2[[#This Row],[FECHA CESE/BAJA]])=YEAR(TODAY())),MONTH(TODAY()-30)&amp;"-"&amp;YEAR(TODAY()),"Borrar")),"No aplica")</f>
        <v>No Aplica</v>
      </c>
      <c r="AD1835" t="str">
        <f>+IFERROR(IF(Tabla2[[#This Row],[FECHA INICIO DE LABORES EN OBRA]]="","No Aplica",IF(AND(MONTH(Tabla2[[#This Row],[FECHA INICIO DE LABORES EN OBRA]])=MONTH(TODAY()-30),YEAR(Tabla2[[#This Row],[FECHA INICIO DE LABORES EN OBRA]])=YEAR(TODAY())),MONTH(TODAY()-30)&amp;"-"&amp;YEAR(TODAY()),"No Aplica")),"No Aplica")</f>
        <v>8-2023</v>
      </c>
    </row>
    <row r="1836" spans="1:30" x14ac:dyDescent="0.25">
      <c r="A1836" s="13">
        <v>20419278875</v>
      </c>
      <c r="B1836" s="15" t="s">
        <v>7347</v>
      </c>
      <c r="C1836" s="15" t="s">
        <v>7347</v>
      </c>
      <c r="D1836" s="15" t="s">
        <v>7430</v>
      </c>
      <c r="E1836" s="15" t="s">
        <v>7431</v>
      </c>
      <c r="F1836" s="39">
        <v>32694</v>
      </c>
      <c r="G1836" s="15">
        <v>2</v>
      </c>
      <c r="H1836" s="15" t="s">
        <v>2746</v>
      </c>
      <c r="I1836" s="15" t="s">
        <v>3272</v>
      </c>
      <c r="J1836" s="15" t="s">
        <v>7432</v>
      </c>
      <c r="K1836" s="15" t="s">
        <v>2232</v>
      </c>
      <c r="L1836" s="40" t="s">
        <v>6</v>
      </c>
      <c r="M1836" s="39"/>
      <c r="N1836" s="41" t="s">
        <v>2098</v>
      </c>
      <c r="O1836" s="39">
        <v>45161</v>
      </c>
      <c r="P1836" s="40">
        <v>1</v>
      </c>
      <c r="Q1836" s="40">
        <v>1</v>
      </c>
      <c r="R1836" s="40" t="str">
        <f>IFERROR(VLOOKUP(Tabla2[[#This Row],[CONTRATISTA PRNCIPAL]],Hoja1!$L$5:$M$9,2,FALSE),"CJV")</f>
        <v>CJV</v>
      </c>
      <c r="S1836" s="40" t="str">
        <f>IF(Tabla2[[#This Row],[EMPRESA]]=Tabla2[[#This Row],[CONTRATISTA PRNCIPAL]],"Principal","Secundaria")</f>
        <v>Principal</v>
      </c>
      <c r="T1836" s="42">
        <f>IFERROR(1/COUNTIF(Tabla2[CONTRATISTA PRNCIPAL],Tabla2[[#This Row],[CONTRATISTA PRNCIPAL]]),0)</f>
        <v>0.025</v>
      </c>
      <c r="U1836" s="43">
        <f>IF(((TODAY()-Tabla2[[#This Row],[FECHA NACIMIENTO]])/365)&lt;18,"Corregir", IF(((TODAY()-Tabla2[[#This Row],[FECHA NACIMIENTO]])/365)&gt;80, "Corregir",ROUNDDOWN(((TODAY()-Tabla2[[#This Row],[FECHA NACIMIENTO]])/365),0)))</f>
        <v>34</v>
      </c>
      <c r="V18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36" s="44" t="str">
        <f>+IF(Tabla2[[#This Row],[Edad]]="Corregir","Corregir","Ok")</f>
        <v>Ok</v>
      </c>
      <c r="X1836" s="42" t="str">
        <f>+IFERROR(VLOOKUP(Tabla2[[#This Row],[DISTRITO SEGÚN DNI]],Hoja1!$A$2:$B$32,2,FALSE),"No")</f>
        <v>No</v>
      </c>
      <c r="Y1836" s="42" t="str">
        <f>IF(OR(LOWER(Tabla2[[#This Row],[GENERO]])="masculino", LOWER(Tabla2[[#This Row],[GENERO]])="femenino"),"OK","Corregir")</f>
        <v>OK</v>
      </c>
      <c r="Z1836" s="42" t="str">
        <f>+IF(Tabla2[[#This Row],[Nro. DNI / CE]]="","Corregir",IF(LEN(Tabla2[[#This Row],[Nro. DNI / CE]])&gt;=8,"OK","Corregir"))</f>
        <v>OK</v>
      </c>
      <c r="AA1836" s="42">
        <f>COUNTIF(Tabla2[APELLIDOS Y NOMBRES],Tabla2[[#This Row],[APELLIDOS Y NOMBRES]])</f>
        <v>1</v>
      </c>
      <c r="AB1836" s="42">
        <f>IF(Tabla2[[#This Row],[Trabajador]]&gt;1,1/Tabla2[[#This Row],[Trabajador]],Tabla2[[#This Row],[Trabajador]])</f>
        <v>1</v>
      </c>
      <c r="AC1836" t="str">
        <f>+IFERROR(IF(Tabla2[[#This Row],[FECHA CESE/BAJA]]="","No Aplica",IF(AND(MONTH(Tabla2[[#This Row],[FECHA CESE/BAJA]])=MONTH(TODAY()-30),YEAR(Tabla2[[#This Row],[FECHA CESE/BAJA]])=YEAR(TODAY())),MONTH(TODAY()-30)&amp;"-"&amp;YEAR(TODAY()),"Borrar")),"No aplica")</f>
        <v>No Aplica</v>
      </c>
      <c r="AD1836" t="str">
        <f>+IFERROR(IF(Tabla2[[#This Row],[FECHA INICIO DE LABORES EN OBRA]]="","No Aplica",IF(AND(MONTH(Tabla2[[#This Row],[FECHA INICIO DE LABORES EN OBRA]])=MONTH(TODAY()-30),YEAR(Tabla2[[#This Row],[FECHA INICIO DE LABORES EN OBRA]])=YEAR(TODAY())),MONTH(TODAY()-30)&amp;"-"&amp;YEAR(TODAY()),"No Aplica")),"No Aplica")</f>
        <v>8-2023</v>
      </c>
    </row>
    <row r="1837" spans="1:30" x14ac:dyDescent="0.25">
      <c r="A1837" s="13">
        <v>20419278875</v>
      </c>
      <c r="B1837" s="15" t="s">
        <v>7347</v>
      </c>
      <c r="C1837" s="15" t="s">
        <v>7347</v>
      </c>
      <c r="D1837" s="15" t="s">
        <v>7433</v>
      </c>
      <c r="E1837" s="15" t="s">
        <v>7434</v>
      </c>
      <c r="F1837" s="39">
        <v>24376</v>
      </c>
      <c r="G1837" s="15">
        <v>2</v>
      </c>
      <c r="H1837" s="15" t="s">
        <v>2746</v>
      </c>
      <c r="I1837" s="15" t="s">
        <v>3272</v>
      </c>
      <c r="J1837" s="15" t="s">
        <v>7435</v>
      </c>
      <c r="K1837" s="15" t="s">
        <v>2418</v>
      </c>
      <c r="L1837" s="40" t="s">
        <v>6</v>
      </c>
      <c r="M1837" s="39"/>
      <c r="N1837" s="41" t="s">
        <v>2098</v>
      </c>
      <c r="O1837" s="39">
        <v>45161</v>
      </c>
      <c r="P1837" s="40">
        <v>1</v>
      </c>
      <c r="Q1837" s="40">
        <v>1</v>
      </c>
      <c r="R1837" s="40" t="str">
        <f>IFERROR(VLOOKUP(Tabla2[[#This Row],[CONTRATISTA PRNCIPAL]],Hoja1!$L$5:$M$9,2,FALSE),"CJV")</f>
        <v>CJV</v>
      </c>
      <c r="S1837" s="40" t="str">
        <f>IF(Tabla2[[#This Row],[EMPRESA]]=Tabla2[[#This Row],[CONTRATISTA PRNCIPAL]],"Principal","Secundaria")</f>
        <v>Principal</v>
      </c>
      <c r="T1837" s="42">
        <f>IFERROR(1/COUNTIF(Tabla2[CONTRATISTA PRNCIPAL],Tabla2[[#This Row],[CONTRATISTA PRNCIPAL]]),0)</f>
        <v>0.025</v>
      </c>
      <c r="U1837" s="43">
        <f>IF(((TODAY()-Tabla2[[#This Row],[FECHA NACIMIENTO]])/365)&lt;18,"Corregir", IF(((TODAY()-Tabla2[[#This Row],[FECHA NACIMIENTO]])/365)&gt;80, "Corregir",ROUNDDOWN(((TODAY()-Tabla2[[#This Row],[FECHA NACIMIENTO]])/365),0)))</f>
        <v>57</v>
      </c>
      <c r="V18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37" s="44" t="str">
        <f>+IF(Tabla2[[#This Row],[Edad]]="Corregir","Corregir","Ok")</f>
        <v>Ok</v>
      </c>
      <c r="X1837" s="42" t="str">
        <f>+IFERROR(VLOOKUP(Tabla2[[#This Row],[DISTRITO SEGÚN DNI]],Hoja1!$A$2:$B$32,2,FALSE),"No")</f>
        <v>No</v>
      </c>
      <c r="Y1837" s="42" t="str">
        <f>IF(OR(LOWER(Tabla2[[#This Row],[GENERO]])="masculino", LOWER(Tabla2[[#This Row],[GENERO]])="femenino"),"OK","Corregir")</f>
        <v>OK</v>
      </c>
      <c r="Z1837" s="42" t="str">
        <f>+IF(Tabla2[[#This Row],[Nro. DNI / CE]]="","Corregir",IF(LEN(Tabla2[[#This Row],[Nro. DNI / CE]])&gt;=8,"OK","Corregir"))</f>
        <v>OK</v>
      </c>
      <c r="AA1837" s="42">
        <f>COUNTIF(Tabla2[APELLIDOS Y NOMBRES],Tabla2[[#This Row],[APELLIDOS Y NOMBRES]])</f>
        <v>1</v>
      </c>
      <c r="AB1837" s="42">
        <f>IF(Tabla2[[#This Row],[Trabajador]]&gt;1,1/Tabla2[[#This Row],[Trabajador]],Tabla2[[#This Row],[Trabajador]])</f>
        <v>1</v>
      </c>
      <c r="AC1837" t="str">
        <f>+IFERROR(IF(Tabla2[[#This Row],[FECHA CESE/BAJA]]="","No Aplica",IF(AND(MONTH(Tabla2[[#This Row],[FECHA CESE/BAJA]])=MONTH(TODAY()-30),YEAR(Tabla2[[#This Row],[FECHA CESE/BAJA]])=YEAR(TODAY())),MONTH(TODAY()-30)&amp;"-"&amp;YEAR(TODAY()),"Borrar")),"No aplica")</f>
        <v>No Aplica</v>
      </c>
      <c r="AD1837" t="str">
        <f>+IFERROR(IF(Tabla2[[#This Row],[FECHA INICIO DE LABORES EN OBRA]]="","No Aplica",IF(AND(MONTH(Tabla2[[#This Row],[FECHA INICIO DE LABORES EN OBRA]])=MONTH(TODAY()-30),YEAR(Tabla2[[#This Row],[FECHA INICIO DE LABORES EN OBRA]])=YEAR(TODAY())),MONTH(TODAY()-30)&amp;"-"&amp;YEAR(TODAY()),"No Aplica")),"No Aplica")</f>
        <v>8-2023</v>
      </c>
    </row>
    <row r="1838" spans="1:30" x14ac:dyDescent="0.25">
      <c r="A1838" s="13">
        <v>20550163480</v>
      </c>
      <c r="B1838" s="15" t="s">
        <v>7436</v>
      </c>
      <c r="C1838" s="15" t="s">
        <v>7436</v>
      </c>
      <c r="D1838" s="15">
        <v>70774154</v>
      </c>
      <c r="E1838" s="15" t="s">
        <v>7437</v>
      </c>
      <c r="F1838" s="39">
        <v>34140</v>
      </c>
      <c r="G1838" s="15">
        <v>2</v>
      </c>
      <c r="H1838" s="15" t="s">
        <v>7438</v>
      </c>
      <c r="I1838" s="15" t="s">
        <v>2277</v>
      </c>
      <c r="J1838" s="15" t="s">
        <v>7439</v>
      </c>
      <c r="K1838" s="15" t="s">
        <v>7440</v>
      </c>
      <c r="L1838" s="40" t="s">
        <v>6</v>
      </c>
      <c r="M1838" s="39">
        <v>45148</v>
      </c>
      <c r="N1838" s="41" t="s">
        <v>2098</v>
      </c>
      <c r="O1838" s="39">
        <v>44896</v>
      </c>
      <c r="P1838" s="40">
        <v>2</v>
      </c>
      <c r="Q1838" s="40">
        <v>4</v>
      </c>
      <c r="R1838" s="40" t="str">
        <f>IFERROR(VLOOKUP(Tabla2[[#This Row],[CONTRATISTA PRNCIPAL]],Hoja1!$L$5:$M$9,2,FALSE),"CJV")</f>
        <v>CJV</v>
      </c>
      <c r="S1838" s="40" t="str">
        <f>IF(Tabla2[[#This Row],[EMPRESA]]=Tabla2[[#This Row],[CONTRATISTA PRNCIPAL]],"Principal","Secundaria")</f>
        <v>Principal</v>
      </c>
      <c r="T1838" s="42">
        <f>IFERROR(1/COUNTIF(Tabla2[CONTRATISTA PRNCIPAL],Tabla2[[#This Row],[CONTRATISTA PRNCIPAL]]),0)</f>
        <v>0.05263157894736842</v>
      </c>
      <c r="U1838" s="43">
        <f>IF(((TODAY()-Tabla2[[#This Row],[FECHA NACIMIENTO]])/365)&lt;18,"Corregir", IF(((TODAY()-Tabla2[[#This Row],[FECHA NACIMIENTO]])/365)&gt;80, "Corregir",ROUNDDOWN(((TODAY()-Tabla2[[#This Row],[FECHA NACIMIENTO]])/365),0)))</f>
        <v>30</v>
      </c>
      <c r="V18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38" s="44" t="str">
        <f>+IF(Tabla2[[#This Row],[Edad]]="Corregir","Corregir","Ok")</f>
        <v>Ok</v>
      </c>
      <c r="X1838" s="42" t="str">
        <f>+IFERROR(VLOOKUP(Tabla2[[#This Row],[DISTRITO SEGÚN DNI]],Hoja1!$A$2:$B$32,2,FALSE),"No")</f>
        <v>No</v>
      </c>
      <c r="Y1838" s="42" t="str">
        <f>IF(OR(LOWER(Tabla2[[#This Row],[GENERO]])="masculino", LOWER(Tabla2[[#This Row],[GENERO]])="femenino"),"OK","Corregir")</f>
        <v>OK</v>
      </c>
      <c r="Z1838" s="42" t="str">
        <f>+IF(Tabla2[[#This Row],[Nro. DNI / CE]]="","Corregir",IF(LEN(Tabla2[[#This Row],[Nro. DNI / CE]])&gt;=8,"OK","Corregir"))</f>
        <v>OK</v>
      </c>
      <c r="AA1838" s="42">
        <f>COUNTIF(Tabla2[APELLIDOS Y NOMBRES],Tabla2[[#This Row],[APELLIDOS Y NOMBRES]])</f>
        <v>1</v>
      </c>
      <c r="AB1838" s="42">
        <f>IF(Tabla2[[#This Row],[Trabajador]]&gt;1,1/Tabla2[[#This Row],[Trabajador]],Tabla2[[#This Row],[Trabajador]])</f>
        <v>1</v>
      </c>
      <c r="AC1838" t="str">
        <f>+IFERROR(IF(Tabla2[[#This Row],[FECHA CESE/BAJA]]="","No Aplica",IF(AND(MONTH(Tabla2[[#This Row],[FECHA CESE/BAJA]])=MONTH(TODAY()-30),YEAR(Tabla2[[#This Row],[FECHA CESE/BAJA]])=YEAR(TODAY())),MONTH(TODAY()-30)&amp;"-"&amp;YEAR(TODAY()),"Borrar")),"No aplica")</f>
        <v>8-2023</v>
      </c>
      <c r="AD1838" t="str">
        <f>+IFERROR(IF(Tabla2[[#This Row],[FECHA INICIO DE LABORES EN OBRA]]="","No Aplica",IF(AND(MONTH(Tabla2[[#This Row],[FECHA INICIO DE LABORES EN OBRA]])=MONTH(TODAY()-30),YEAR(Tabla2[[#This Row],[FECHA INICIO DE LABORES EN OBRA]])=YEAR(TODAY())),MONTH(TODAY()-30)&amp;"-"&amp;YEAR(TODAY()),"No Aplica")),"No Aplica")</f>
        <v>No Aplica</v>
      </c>
    </row>
    <row r="1839" spans="1:30" x14ac:dyDescent="0.25">
      <c r="A1839" s="13">
        <v>20550163480</v>
      </c>
      <c r="B1839" s="15" t="s">
        <v>7436</v>
      </c>
      <c r="C1839" s="15" t="s">
        <v>7436</v>
      </c>
      <c r="D1839" s="15">
        <v>41283056</v>
      </c>
      <c r="E1839" s="15" t="s">
        <v>7441</v>
      </c>
      <c r="F1839" s="39">
        <v>29893</v>
      </c>
      <c r="G1839" s="15">
        <v>2</v>
      </c>
      <c r="H1839" s="15" t="s">
        <v>7438</v>
      </c>
      <c r="I1839" s="15" t="s">
        <v>7442</v>
      </c>
      <c r="J1839" s="15" t="s">
        <v>7443</v>
      </c>
      <c r="K1839" s="15" t="s">
        <v>2182</v>
      </c>
      <c r="L1839" s="40" t="s">
        <v>6</v>
      </c>
      <c r="M1839" s="39">
        <v>45159</v>
      </c>
      <c r="N1839" s="41" t="s">
        <v>2098</v>
      </c>
      <c r="O1839" s="39">
        <v>45097</v>
      </c>
      <c r="P1839" s="40">
        <v>2</v>
      </c>
      <c r="Q1839" s="40">
        <v>4</v>
      </c>
      <c r="R1839" s="40" t="str">
        <f>IFERROR(VLOOKUP(Tabla2[[#This Row],[CONTRATISTA PRNCIPAL]],Hoja1!$L$5:$M$9,2,FALSE),"CJV")</f>
        <v>CJV</v>
      </c>
      <c r="S1839" s="40" t="str">
        <f>IF(Tabla2[[#This Row],[EMPRESA]]=Tabla2[[#This Row],[CONTRATISTA PRNCIPAL]],"Principal","Secundaria")</f>
        <v>Principal</v>
      </c>
      <c r="T1839" s="42">
        <f>IFERROR(1/COUNTIF(Tabla2[CONTRATISTA PRNCIPAL],Tabla2[[#This Row],[CONTRATISTA PRNCIPAL]]),0)</f>
        <v>0.05263157894736842</v>
      </c>
      <c r="U1839" s="43">
        <f>IF(((TODAY()-Tabla2[[#This Row],[FECHA NACIMIENTO]])/365)&lt;18,"Corregir", IF(((TODAY()-Tabla2[[#This Row],[FECHA NACIMIENTO]])/365)&gt;80, "Corregir",ROUNDDOWN(((TODAY()-Tabla2[[#This Row],[FECHA NACIMIENTO]])/365),0)))</f>
        <v>41</v>
      </c>
      <c r="V18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39" s="44" t="str">
        <f>+IF(Tabla2[[#This Row],[Edad]]="Corregir","Corregir","Ok")</f>
        <v>Ok</v>
      </c>
      <c r="X1839" s="42" t="str">
        <f>+IFERROR(VLOOKUP(Tabla2[[#This Row],[DISTRITO SEGÚN DNI]],Hoja1!$A$2:$B$32,2,FALSE),"No")</f>
        <v>No</v>
      </c>
      <c r="Y1839" s="42" t="str">
        <f>IF(OR(LOWER(Tabla2[[#This Row],[GENERO]])="masculino", LOWER(Tabla2[[#This Row],[GENERO]])="femenino"),"OK","Corregir")</f>
        <v>OK</v>
      </c>
      <c r="Z1839" s="42" t="str">
        <f>+IF(Tabla2[[#This Row],[Nro. DNI / CE]]="","Corregir",IF(LEN(Tabla2[[#This Row],[Nro. DNI / CE]])&gt;=8,"OK","Corregir"))</f>
        <v>OK</v>
      </c>
      <c r="AA1839" s="42">
        <f>COUNTIF(Tabla2[APELLIDOS Y NOMBRES],Tabla2[[#This Row],[APELLIDOS Y NOMBRES]])</f>
        <v>1</v>
      </c>
      <c r="AB1839" s="42">
        <f>IF(Tabla2[[#This Row],[Trabajador]]&gt;1,1/Tabla2[[#This Row],[Trabajador]],Tabla2[[#This Row],[Trabajador]])</f>
        <v>1</v>
      </c>
      <c r="AC1839" t="str">
        <f>+IFERROR(IF(Tabla2[[#This Row],[FECHA CESE/BAJA]]="","No Aplica",IF(AND(MONTH(Tabla2[[#This Row],[FECHA CESE/BAJA]])=MONTH(TODAY()-30),YEAR(Tabla2[[#This Row],[FECHA CESE/BAJA]])=YEAR(TODAY())),MONTH(TODAY()-30)&amp;"-"&amp;YEAR(TODAY()),"Borrar")),"No aplica")</f>
        <v>8-2023</v>
      </c>
      <c r="AD1839" t="str">
        <f>+IFERROR(IF(Tabla2[[#This Row],[FECHA INICIO DE LABORES EN OBRA]]="","No Aplica",IF(AND(MONTH(Tabla2[[#This Row],[FECHA INICIO DE LABORES EN OBRA]])=MONTH(TODAY()-30),YEAR(Tabla2[[#This Row],[FECHA INICIO DE LABORES EN OBRA]])=YEAR(TODAY())),MONTH(TODAY()-30)&amp;"-"&amp;YEAR(TODAY()),"No Aplica")),"No Aplica")</f>
        <v>No Aplica</v>
      </c>
    </row>
    <row r="1840" spans="1:30" x14ac:dyDescent="0.25">
      <c r="A1840" s="13">
        <v>20550163480</v>
      </c>
      <c r="B1840" s="15" t="s">
        <v>7436</v>
      </c>
      <c r="C1840" s="15" t="s">
        <v>7436</v>
      </c>
      <c r="D1840" s="15">
        <v>72107986</v>
      </c>
      <c r="E1840" s="15" t="s">
        <v>7444</v>
      </c>
      <c r="F1840" s="39">
        <v>37503</v>
      </c>
      <c r="G1840" s="15">
        <v>2</v>
      </c>
      <c r="H1840" s="15" t="s">
        <v>7438</v>
      </c>
      <c r="I1840" s="15" t="s">
        <v>7445</v>
      </c>
      <c r="J1840" s="15" t="s">
        <v>7446</v>
      </c>
      <c r="K1840" s="15" t="s">
        <v>7447</v>
      </c>
      <c r="L1840" s="40" t="s">
        <v>6</v>
      </c>
      <c r="M1840" s="39"/>
      <c r="N1840" s="41" t="s">
        <v>2098</v>
      </c>
      <c r="O1840" s="39">
        <v>44869</v>
      </c>
      <c r="P1840" s="40">
        <v>1</v>
      </c>
      <c r="Q1840" s="40">
        <v>4</v>
      </c>
      <c r="R1840" s="40" t="str">
        <f>IFERROR(VLOOKUP(Tabla2[[#This Row],[CONTRATISTA PRNCIPAL]],Hoja1!$L$5:$M$9,2,FALSE),"CJV")</f>
        <v>CJV</v>
      </c>
      <c r="S1840" s="40" t="str">
        <f>IF(Tabla2[[#This Row],[EMPRESA]]=Tabla2[[#This Row],[CONTRATISTA PRNCIPAL]],"Principal","Secundaria")</f>
        <v>Principal</v>
      </c>
      <c r="T1840" s="42">
        <f>IFERROR(1/COUNTIF(Tabla2[CONTRATISTA PRNCIPAL],Tabla2[[#This Row],[CONTRATISTA PRNCIPAL]]),0)</f>
        <v>0.05263157894736842</v>
      </c>
      <c r="U1840" s="43">
        <f>IF(((TODAY()-Tabla2[[#This Row],[FECHA NACIMIENTO]])/365)&lt;18,"Corregir", IF(((TODAY()-Tabla2[[#This Row],[FECHA NACIMIENTO]])/365)&gt;80, "Corregir",ROUNDDOWN(((TODAY()-Tabla2[[#This Row],[FECHA NACIMIENTO]])/365),0)))</f>
        <v>21</v>
      </c>
      <c r="V18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840" s="44" t="str">
        <f>+IF(Tabla2[[#This Row],[Edad]]="Corregir","Corregir","Ok")</f>
        <v>Ok</v>
      </c>
      <c r="X1840" s="42" t="str">
        <f>+IFERROR(VLOOKUP(Tabla2[[#This Row],[DISTRITO SEGÚN DNI]],Hoja1!$A$2:$B$32,2,FALSE),"No")</f>
        <v>No</v>
      </c>
      <c r="Y1840" s="42" t="str">
        <f>IF(OR(LOWER(Tabla2[[#This Row],[GENERO]])="masculino", LOWER(Tabla2[[#This Row],[GENERO]])="femenino"),"OK","Corregir")</f>
        <v>OK</v>
      </c>
      <c r="Z1840" s="42" t="str">
        <f>+IF(Tabla2[[#This Row],[Nro. DNI / CE]]="","Corregir",IF(LEN(Tabla2[[#This Row],[Nro. DNI / CE]])&gt;=8,"OK","Corregir"))</f>
        <v>OK</v>
      </c>
      <c r="AA1840" s="42">
        <f>COUNTIF(Tabla2[APELLIDOS Y NOMBRES],Tabla2[[#This Row],[APELLIDOS Y NOMBRES]])</f>
        <v>1</v>
      </c>
      <c r="AB1840" s="42">
        <f>IF(Tabla2[[#This Row],[Trabajador]]&gt;1,1/Tabla2[[#This Row],[Trabajador]],Tabla2[[#This Row],[Trabajador]])</f>
        <v>1</v>
      </c>
      <c r="AC1840" t="str">
        <f>+IFERROR(IF(Tabla2[[#This Row],[FECHA CESE/BAJA]]="","No Aplica",IF(AND(MONTH(Tabla2[[#This Row],[FECHA CESE/BAJA]])=MONTH(TODAY()-30),YEAR(Tabla2[[#This Row],[FECHA CESE/BAJA]])=YEAR(TODAY())),MONTH(TODAY()-30)&amp;"-"&amp;YEAR(TODAY()),"Borrar")),"No aplica")</f>
        <v>No Aplica</v>
      </c>
      <c r="AD1840" t="str">
        <f>+IFERROR(IF(Tabla2[[#This Row],[FECHA INICIO DE LABORES EN OBRA]]="","No Aplica",IF(AND(MONTH(Tabla2[[#This Row],[FECHA INICIO DE LABORES EN OBRA]])=MONTH(TODAY()-30),YEAR(Tabla2[[#This Row],[FECHA INICIO DE LABORES EN OBRA]])=YEAR(TODAY())),MONTH(TODAY()-30)&amp;"-"&amp;YEAR(TODAY()),"No Aplica")),"No Aplica")</f>
        <v>No Aplica</v>
      </c>
    </row>
    <row r="1841" spans="1:30" x14ac:dyDescent="0.25">
      <c r="A1841" s="13">
        <v>20550163480</v>
      </c>
      <c r="B1841" s="15" t="s">
        <v>7436</v>
      </c>
      <c r="C1841" s="15" t="s">
        <v>7436</v>
      </c>
      <c r="D1841" s="15">
        <v>43013294</v>
      </c>
      <c r="E1841" s="15" t="s">
        <v>102</v>
      </c>
      <c r="F1841" s="39">
        <v>30881</v>
      </c>
      <c r="G1841" s="15">
        <v>2</v>
      </c>
      <c r="H1841" s="15" t="s">
        <v>7438</v>
      </c>
      <c r="I1841" s="15" t="s">
        <v>7448</v>
      </c>
      <c r="J1841" s="15" t="s">
        <v>7449</v>
      </c>
      <c r="K1841" s="15" t="s">
        <v>27</v>
      </c>
      <c r="L1841" s="40" t="s">
        <v>6</v>
      </c>
      <c r="M1841" s="39"/>
      <c r="N1841" s="41" t="s">
        <v>2098</v>
      </c>
      <c r="O1841" s="39">
        <v>43080</v>
      </c>
      <c r="P1841" s="40">
        <v>1</v>
      </c>
      <c r="Q1841" s="40">
        <v>4</v>
      </c>
      <c r="R1841" s="40" t="str">
        <f>IFERROR(VLOOKUP(Tabla2[[#This Row],[CONTRATISTA PRNCIPAL]],Hoja1!$L$5:$M$9,2,FALSE),"CJV")</f>
        <v>CJV</v>
      </c>
      <c r="S1841" s="40" t="str">
        <f>IF(Tabla2[[#This Row],[EMPRESA]]=Tabla2[[#This Row],[CONTRATISTA PRNCIPAL]],"Principal","Secundaria")</f>
        <v>Principal</v>
      </c>
      <c r="T1841" s="42">
        <f>IFERROR(1/COUNTIF(Tabla2[CONTRATISTA PRNCIPAL],Tabla2[[#This Row],[CONTRATISTA PRNCIPAL]]),0)</f>
        <v>0.05263157894736842</v>
      </c>
      <c r="U1841" s="43">
        <f>IF(((TODAY()-Tabla2[[#This Row],[FECHA NACIMIENTO]])/365)&lt;18,"Corregir", IF(((TODAY()-Tabla2[[#This Row],[FECHA NACIMIENTO]])/365)&gt;80, "Corregir",ROUNDDOWN(((TODAY()-Tabla2[[#This Row],[FECHA NACIMIENTO]])/365),0)))</f>
        <v>39</v>
      </c>
      <c r="V18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41" s="44" t="str">
        <f>+IF(Tabla2[[#This Row],[Edad]]="Corregir","Corregir","Ok")</f>
        <v>Ok</v>
      </c>
      <c r="X1841" s="42" t="str">
        <f>+IFERROR(VLOOKUP(Tabla2[[#This Row],[DISTRITO SEGÚN DNI]],Hoja1!$A$2:$B$32,2,FALSE),"No")</f>
        <v>CALLAO</v>
      </c>
      <c r="Y1841" s="42" t="str">
        <f>IF(OR(LOWER(Tabla2[[#This Row],[GENERO]])="masculino", LOWER(Tabla2[[#This Row],[GENERO]])="femenino"),"OK","Corregir")</f>
        <v>OK</v>
      </c>
      <c r="Z1841" s="42" t="str">
        <f>+IF(Tabla2[[#This Row],[Nro. DNI / CE]]="","Corregir",IF(LEN(Tabla2[[#This Row],[Nro. DNI / CE]])&gt;=8,"OK","Corregir"))</f>
        <v>OK</v>
      </c>
      <c r="AA1841" s="42">
        <f>COUNTIF(Tabla2[APELLIDOS Y NOMBRES],Tabla2[[#This Row],[APELLIDOS Y NOMBRES]])</f>
        <v>1</v>
      </c>
      <c r="AB1841" s="42">
        <f>IF(Tabla2[[#This Row],[Trabajador]]&gt;1,1/Tabla2[[#This Row],[Trabajador]],Tabla2[[#This Row],[Trabajador]])</f>
        <v>1</v>
      </c>
      <c r="AC1841" t="str">
        <f>+IFERROR(IF(Tabla2[[#This Row],[FECHA CESE/BAJA]]="","No Aplica",IF(AND(MONTH(Tabla2[[#This Row],[FECHA CESE/BAJA]])=MONTH(TODAY()-30),YEAR(Tabla2[[#This Row],[FECHA CESE/BAJA]])=YEAR(TODAY())),MONTH(TODAY()-30)&amp;"-"&amp;YEAR(TODAY()),"Borrar")),"No aplica")</f>
        <v>No Aplica</v>
      </c>
      <c r="AD1841" t="str">
        <f>+IFERROR(IF(Tabla2[[#This Row],[FECHA INICIO DE LABORES EN OBRA]]="","No Aplica",IF(AND(MONTH(Tabla2[[#This Row],[FECHA INICIO DE LABORES EN OBRA]])=MONTH(TODAY()-30),YEAR(Tabla2[[#This Row],[FECHA INICIO DE LABORES EN OBRA]])=YEAR(TODAY())),MONTH(TODAY()-30)&amp;"-"&amp;YEAR(TODAY()),"No Aplica")),"No Aplica")</f>
        <v>No Aplica</v>
      </c>
    </row>
    <row r="1842" spans="1:30" x14ac:dyDescent="0.25">
      <c r="A1842" s="13">
        <v>20550163480</v>
      </c>
      <c r="B1842" s="15" t="s">
        <v>7436</v>
      </c>
      <c r="C1842" s="15" t="s">
        <v>7436</v>
      </c>
      <c r="D1842" s="15">
        <v>71666962</v>
      </c>
      <c r="E1842" s="15" t="s">
        <v>7450</v>
      </c>
      <c r="F1842" s="39">
        <v>34862</v>
      </c>
      <c r="G1842" s="15">
        <v>2</v>
      </c>
      <c r="H1842" s="15" t="s">
        <v>7438</v>
      </c>
      <c r="I1842" s="15" t="s">
        <v>7451</v>
      </c>
      <c r="J1842" s="15" t="s">
        <v>7452</v>
      </c>
      <c r="K1842" s="15" t="s">
        <v>7453</v>
      </c>
      <c r="L1842" s="40" t="s">
        <v>6</v>
      </c>
      <c r="M1842" s="39"/>
      <c r="N1842" s="41" t="s">
        <v>2098</v>
      </c>
      <c r="O1842" s="39">
        <v>42991</v>
      </c>
      <c r="P1842" s="40">
        <v>1</v>
      </c>
      <c r="Q1842" s="40">
        <v>4</v>
      </c>
      <c r="R1842" s="40" t="str">
        <f>IFERROR(VLOOKUP(Tabla2[[#This Row],[CONTRATISTA PRNCIPAL]],Hoja1!$L$5:$M$9,2,FALSE),"CJV")</f>
        <v>CJV</v>
      </c>
      <c r="S1842" s="40" t="str">
        <f>IF(Tabla2[[#This Row],[EMPRESA]]=Tabla2[[#This Row],[CONTRATISTA PRNCIPAL]],"Principal","Secundaria")</f>
        <v>Principal</v>
      </c>
      <c r="T1842" s="42">
        <f>IFERROR(1/COUNTIF(Tabla2[CONTRATISTA PRNCIPAL],Tabla2[[#This Row],[CONTRATISTA PRNCIPAL]]),0)</f>
        <v>0.05263157894736842</v>
      </c>
      <c r="U1842" s="43">
        <f>IF(((TODAY()-Tabla2[[#This Row],[FECHA NACIMIENTO]])/365)&lt;18,"Corregir", IF(((TODAY()-Tabla2[[#This Row],[FECHA NACIMIENTO]])/365)&gt;80, "Corregir",ROUNDDOWN(((TODAY()-Tabla2[[#This Row],[FECHA NACIMIENTO]])/365),0)))</f>
        <v>28</v>
      </c>
      <c r="V18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42" s="44" t="str">
        <f>+IF(Tabla2[[#This Row],[Edad]]="Corregir","Corregir","Ok")</f>
        <v>Ok</v>
      </c>
      <c r="X1842" s="42" t="str">
        <f>+IFERROR(VLOOKUP(Tabla2[[#This Row],[DISTRITO SEGÚN DNI]],Hoja1!$A$2:$B$32,2,FALSE),"No")</f>
        <v>No</v>
      </c>
      <c r="Y1842" s="42" t="str">
        <f>IF(OR(LOWER(Tabla2[[#This Row],[GENERO]])="masculino", LOWER(Tabla2[[#This Row],[GENERO]])="femenino"),"OK","Corregir")</f>
        <v>OK</v>
      </c>
      <c r="Z1842" s="42" t="str">
        <f>+IF(Tabla2[[#This Row],[Nro. DNI / CE]]="","Corregir",IF(LEN(Tabla2[[#This Row],[Nro. DNI / CE]])&gt;=8,"OK","Corregir"))</f>
        <v>OK</v>
      </c>
      <c r="AA1842" s="42">
        <f>COUNTIF(Tabla2[APELLIDOS Y NOMBRES],Tabla2[[#This Row],[APELLIDOS Y NOMBRES]])</f>
        <v>1</v>
      </c>
      <c r="AB1842" s="42">
        <f>IF(Tabla2[[#This Row],[Trabajador]]&gt;1,1/Tabla2[[#This Row],[Trabajador]],Tabla2[[#This Row],[Trabajador]])</f>
        <v>1</v>
      </c>
      <c r="AC1842" t="str">
        <f>+IFERROR(IF(Tabla2[[#This Row],[FECHA CESE/BAJA]]="","No Aplica",IF(AND(MONTH(Tabla2[[#This Row],[FECHA CESE/BAJA]])=MONTH(TODAY()-30),YEAR(Tabla2[[#This Row],[FECHA CESE/BAJA]])=YEAR(TODAY())),MONTH(TODAY()-30)&amp;"-"&amp;YEAR(TODAY()),"Borrar")),"No aplica")</f>
        <v>No Aplica</v>
      </c>
      <c r="AD1842" t="str">
        <f>+IFERROR(IF(Tabla2[[#This Row],[FECHA INICIO DE LABORES EN OBRA]]="","No Aplica",IF(AND(MONTH(Tabla2[[#This Row],[FECHA INICIO DE LABORES EN OBRA]])=MONTH(TODAY()-30),YEAR(Tabla2[[#This Row],[FECHA INICIO DE LABORES EN OBRA]])=YEAR(TODAY())),MONTH(TODAY()-30)&amp;"-"&amp;YEAR(TODAY()),"No Aplica")),"No Aplica")</f>
        <v>No Aplica</v>
      </c>
    </row>
    <row r="1843" spans="1:30" x14ac:dyDescent="0.25">
      <c r="A1843" s="13">
        <v>20550163480</v>
      </c>
      <c r="B1843" s="15" t="s">
        <v>7436</v>
      </c>
      <c r="C1843" s="15" t="s">
        <v>7436</v>
      </c>
      <c r="D1843" s="15">
        <v>74447614</v>
      </c>
      <c r="E1843" s="15" t="s">
        <v>7454</v>
      </c>
      <c r="F1843" s="39">
        <v>36185</v>
      </c>
      <c r="G1843" s="15">
        <v>2</v>
      </c>
      <c r="H1843" s="15" t="s">
        <v>7438</v>
      </c>
      <c r="I1843" s="15" t="s">
        <v>2277</v>
      </c>
      <c r="J1843" s="15" t="s">
        <v>7455</v>
      </c>
      <c r="K1843" s="15" t="s">
        <v>7041</v>
      </c>
      <c r="L1843" s="40" t="s">
        <v>6</v>
      </c>
      <c r="M1843" s="39"/>
      <c r="N1843" s="41" t="s">
        <v>2098</v>
      </c>
      <c r="O1843" s="39">
        <v>44865</v>
      </c>
      <c r="P1843" s="40">
        <v>1</v>
      </c>
      <c r="Q1843" s="40">
        <v>4</v>
      </c>
      <c r="R1843" s="40" t="str">
        <f>IFERROR(VLOOKUP(Tabla2[[#This Row],[CONTRATISTA PRNCIPAL]],Hoja1!$L$5:$M$9,2,FALSE),"CJV")</f>
        <v>CJV</v>
      </c>
      <c r="S1843" s="40" t="str">
        <f>IF(Tabla2[[#This Row],[EMPRESA]]=Tabla2[[#This Row],[CONTRATISTA PRNCIPAL]],"Principal","Secundaria")</f>
        <v>Principal</v>
      </c>
      <c r="T1843" s="42">
        <f>IFERROR(1/COUNTIF(Tabla2[CONTRATISTA PRNCIPAL],Tabla2[[#This Row],[CONTRATISTA PRNCIPAL]]),0)</f>
        <v>0.05263157894736842</v>
      </c>
      <c r="U1843" s="43">
        <f>IF(((TODAY()-Tabla2[[#This Row],[FECHA NACIMIENTO]])/365)&lt;18,"Corregir", IF(((TODAY()-Tabla2[[#This Row],[FECHA NACIMIENTO]])/365)&gt;80, "Corregir",ROUNDDOWN(((TODAY()-Tabla2[[#This Row],[FECHA NACIMIENTO]])/365),0)))</f>
        <v>24</v>
      </c>
      <c r="V18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43" s="44" t="str">
        <f>+IF(Tabla2[[#This Row],[Edad]]="Corregir","Corregir","Ok")</f>
        <v>Ok</v>
      </c>
      <c r="X1843" s="42" t="str">
        <f>+IFERROR(VLOOKUP(Tabla2[[#This Row],[DISTRITO SEGÚN DNI]],Hoja1!$A$2:$B$32,2,FALSE),"No")</f>
        <v>No</v>
      </c>
      <c r="Y1843" s="42" t="str">
        <f>IF(OR(LOWER(Tabla2[[#This Row],[GENERO]])="masculino", LOWER(Tabla2[[#This Row],[GENERO]])="femenino"),"OK","Corregir")</f>
        <v>OK</v>
      </c>
      <c r="Z1843" s="42" t="str">
        <f>+IF(Tabla2[[#This Row],[Nro. DNI / CE]]="","Corregir",IF(LEN(Tabla2[[#This Row],[Nro. DNI / CE]])&gt;=8,"OK","Corregir"))</f>
        <v>OK</v>
      </c>
      <c r="AA1843" s="42">
        <f>COUNTIF(Tabla2[APELLIDOS Y NOMBRES],Tabla2[[#This Row],[APELLIDOS Y NOMBRES]])</f>
        <v>1</v>
      </c>
      <c r="AB1843" s="42">
        <f>IF(Tabla2[[#This Row],[Trabajador]]&gt;1,1/Tabla2[[#This Row],[Trabajador]],Tabla2[[#This Row],[Trabajador]])</f>
        <v>1</v>
      </c>
      <c r="AC1843" t="str">
        <f>+IFERROR(IF(Tabla2[[#This Row],[FECHA CESE/BAJA]]="","No Aplica",IF(AND(MONTH(Tabla2[[#This Row],[FECHA CESE/BAJA]])=MONTH(TODAY()-30),YEAR(Tabla2[[#This Row],[FECHA CESE/BAJA]])=YEAR(TODAY())),MONTH(TODAY()-30)&amp;"-"&amp;YEAR(TODAY()),"Borrar")),"No aplica")</f>
        <v>No Aplica</v>
      </c>
      <c r="AD1843" t="str">
        <f>+IFERROR(IF(Tabla2[[#This Row],[FECHA INICIO DE LABORES EN OBRA]]="","No Aplica",IF(AND(MONTH(Tabla2[[#This Row],[FECHA INICIO DE LABORES EN OBRA]])=MONTH(TODAY()-30),YEAR(Tabla2[[#This Row],[FECHA INICIO DE LABORES EN OBRA]])=YEAR(TODAY())),MONTH(TODAY()-30)&amp;"-"&amp;YEAR(TODAY()),"No Aplica")),"No Aplica")</f>
        <v>No Aplica</v>
      </c>
    </row>
    <row r="1844" spans="1:30" x14ac:dyDescent="0.25">
      <c r="A1844" s="13">
        <v>20550163480</v>
      </c>
      <c r="B1844" s="15" t="s">
        <v>7436</v>
      </c>
      <c r="C1844" s="15" t="s">
        <v>7436</v>
      </c>
      <c r="D1844" s="15">
        <v>72970514</v>
      </c>
      <c r="E1844" s="15" t="s">
        <v>205</v>
      </c>
      <c r="F1844" s="39">
        <v>34798</v>
      </c>
      <c r="G1844" s="15">
        <v>2</v>
      </c>
      <c r="H1844" s="15" t="s">
        <v>7438</v>
      </c>
      <c r="I1844" s="15" t="s">
        <v>7456</v>
      </c>
      <c r="J1844" s="15" t="s">
        <v>7457</v>
      </c>
      <c r="K1844" s="15" t="s">
        <v>17</v>
      </c>
      <c r="L1844" s="40" t="s">
        <v>6</v>
      </c>
      <c r="M1844" s="39"/>
      <c r="N1844" s="41" t="s">
        <v>2098</v>
      </c>
      <c r="O1844" s="39">
        <v>44886</v>
      </c>
      <c r="P1844" s="40">
        <v>1</v>
      </c>
      <c r="Q1844" s="40">
        <v>4</v>
      </c>
      <c r="R1844" s="40" t="str">
        <f>IFERROR(VLOOKUP(Tabla2[[#This Row],[CONTRATISTA PRNCIPAL]],Hoja1!$L$5:$M$9,2,FALSE),"CJV")</f>
        <v>CJV</v>
      </c>
      <c r="S1844" s="40" t="str">
        <f>IF(Tabla2[[#This Row],[EMPRESA]]=Tabla2[[#This Row],[CONTRATISTA PRNCIPAL]],"Principal","Secundaria")</f>
        <v>Principal</v>
      </c>
      <c r="T1844" s="42">
        <f>IFERROR(1/COUNTIF(Tabla2[CONTRATISTA PRNCIPAL],Tabla2[[#This Row],[CONTRATISTA PRNCIPAL]]),0)</f>
        <v>0.05263157894736842</v>
      </c>
      <c r="U1844" s="43">
        <f>IF(((TODAY()-Tabla2[[#This Row],[FECHA NACIMIENTO]])/365)&lt;18,"Corregir", IF(((TODAY()-Tabla2[[#This Row],[FECHA NACIMIENTO]])/365)&gt;80, "Corregir",ROUNDDOWN(((TODAY()-Tabla2[[#This Row],[FECHA NACIMIENTO]])/365),0)))</f>
        <v>28</v>
      </c>
      <c r="V18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44" s="44" t="str">
        <f>+IF(Tabla2[[#This Row],[Edad]]="Corregir","Corregir","Ok")</f>
        <v>Ok</v>
      </c>
      <c r="X1844" s="42" t="str">
        <f>+IFERROR(VLOOKUP(Tabla2[[#This Row],[DISTRITO SEGÚN DNI]],Hoja1!$A$2:$B$32,2,FALSE),"No")</f>
        <v>ATE</v>
      </c>
      <c r="Y1844" s="42" t="str">
        <f>IF(OR(LOWER(Tabla2[[#This Row],[GENERO]])="masculino", LOWER(Tabla2[[#This Row],[GENERO]])="femenino"),"OK","Corregir")</f>
        <v>OK</v>
      </c>
      <c r="Z1844" s="42" t="str">
        <f>+IF(Tabla2[[#This Row],[Nro. DNI / CE]]="","Corregir",IF(LEN(Tabla2[[#This Row],[Nro. DNI / CE]])&gt;=8,"OK","Corregir"))</f>
        <v>OK</v>
      </c>
      <c r="AA1844" s="42">
        <f>COUNTIF(Tabla2[APELLIDOS Y NOMBRES],Tabla2[[#This Row],[APELLIDOS Y NOMBRES]])</f>
        <v>1</v>
      </c>
      <c r="AB1844" s="42">
        <f>IF(Tabla2[[#This Row],[Trabajador]]&gt;1,1/Tabla2[[#This Row],[Trabajador]],Tabla2[[#This Row],[Trabajador]])</f>
        <v>1</v>
      </c>
      <c r="AC1844" t="str">
        <f>+IFERROR(IF(Tabla2[[#This Row],[FECHA CESE/BAJA]]="","No Aplica",IF(AND(MONTH(Tabla2[[#This Row],[FECHA CESE/BAJA]])=MONTH(TODAY()-30),YEAR(Tabla2[[#This Row],[FECHA CESE/BAJA]])=YEAR(TODAY())),MONTH(TODAY()-30)&amp;"-"&amp;YEAR(TODAY()),"Borrar")),"No aplica")</f>
        <v>No Aplica</v>
      </c>
      <c r="AD1844" t="str">
        <f>+IFERROR(IF(Tabla2[[#This Row],[FECHA INICIO DE LABORES EN OBRA]]="","No Aplica",IF(AND(MONTH(Tabla2[[#This Row],[FECHA INICIO DE LABORES EN OBRA]])=MONTH(TODAY()-30),YEAR(Tabla2[[#This Row],[FECHA INICIO DE LABORES EN OBRA]])=YEAR(TODAY())),MONTH(TODAY()-30)&amp;"-"&amp;YEAR(TODAY()),"No Aplica")),"No Aplica")</f>
        <v>No Aplica</v>
      </c>
    </row>
    <row r="1845" spans="1:30" x14ac:dyDescent="0.25">
      <c r="A1845" s="13">
        <v>20550163480</v>
      </c>
      <c r="B1845" s="15" t="s">
        <v>7436</v>
      </c>
      <c r="C1845" s="15" t="s">
        <v>7436</v>
      </c>
      <c r="D1845" s="15">
        <v>41429374</v>
      </c>
      <c r="E1845" s="15" t="s">
        <v>82</v>
      </c>
      <c r="F1845" s="39">
        <v>30176</v>
      </c>
      <c r="G1845" s="15">
        <v>2</v>
      </c>
      <c r="H1845" s="15" t="s">
        <v>7438</v>
      </c>
      <c r="I1845" s="15" t="s">
        <v>7458</v>
      </c>
      <c r="J1845" s="15" t="s">
        <v>7459</v>
      </c>
      <c r="K1845" s="15" t="s">
        <v>17</v>
      </c>
      <c r="L1845" s="40" t="s">
        <v>6</v>
      </c>
      <c r="M1845" s="39"/>
      <c r="N1845" s="41" t="s">
        <v>2098</v>
      </c>
      <c r="O1845" s="39">
        <v>44221</v>
      </c>
      <c r="P1845" s="40">
        <v>1</v>
      </c>
      <c r="Q1845" s="40">
        <v>4</v>
      </c>
      <c r="R1845" s="40" t="str">
        <f>IFERROR(VLOOKUP(Tabla2[[#This Row],[CONTRATISTA PRNCIPAL]],Hoja1!$L$5:$M$9,2,FALSE),"CJV")</f>
        <v>CJV</v>
      </c>
      <c r="S1845" s="40" t="str">
        <f>IF(Tabla2[[#This Row],[EMPRESA]]=Tabla2[[#This Row],[CONTRATISTA PRNCIPAL]],"Principal","Secundaria")</f>
        <v>Principal</v>
      </c>
      <c r="T1845" s="42">
        <f>IFERROR(1/COUNTIF(Tabla2[CONTRATISTA PRNCIPAL],Tabla2[[#This Row],[CONTRATISTA PRNCIPAL]]),0)</f>
        <v>0.05263157894736842</v>
      </c>
      <c r="U1845" s="43">
        <f>IF(((TODAY()-Tabla2[[#This Row],[FECHA NACIMIENTO]])/365)&lt;18,"Corregir", IF(((TODAY()-Tabla2[[#This Row],[FECHA NACIMIENTO]])/365)&gt;80, "Corregir",ROUNDDOWN(((TODAY()-Tabla2[[#This Row],[FECHA NACIMIENTO]])/365),0)))</f>
        <v>41</v>
      </c>
      <c r="V18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45" s="44" t="str">
        <f>+IF(Tabla2[[#This Row],[Edad]]="Corregir","Corregir","Ok")</f>
        <v>Ok</v>
      </c>
      <c r="X1845" s="42" t="str">
        <f>+IFERROR(VLOOKUP(Tabla2[[#This Row],[DISTRITO SEGÚN DNI]],Hoja1!$A$2:$B$32,2,FALSE),"No")</f>
        <v>ATE</v>
      </c>
      <c r="Y1845" s="42" t="str">
        <f>IF(OR(LOWER(Tabla2[[#This Row],[GENERO]])="masculino", LOWER(Tabla2[[#This Row],[GENERO]])="femenino"),"OK","Corregir")</f>
        <v>OK</v>
      </c>
      <c r="Z1845" s="42" t="str">
        <f>+IF(Tabla2[[#This Row],[Nro. DNI / CE]]="","Corregir",IF(LEN(Tabla2[[#This Row],[Nro. DNI / CE]])&gt;=8,"OK","Corregir"))</f>
        <v>OK</v>
      </c>
      <c r="AA1845" s="42">
        <f>COUNTIF(Tabla2[APELLIDOS Y NOMBRES],Tabla2[[#This Row],[APELLIDOS Y NOMBRES]])</f>
        <v>1</v>
      </c>
      <c r="AB1845" s="42">
        <f>IF(Tabla2[[#This Row],[Trabajador]]&gt;1,1/Tabla2[[#This Row],[Trabajador]],Tabla2[[#This Row],[Trabajador]])</f>
        <v>1</v>
      </c>
      <c r="AC1845" t="str">
        <f>+IFERROR(IF(Tabla2[[#This Row],[FECHA CESE/BAJA]]="","No Aplica",IF(AND(MONTH(Tabla2[[#This Row],[FECHA CESE/BAJA]])=MONTH(TODAY()-30),YEAR(Tabla2[[#This Row],[FECHA CESE/BAJA]])=YEAR(TODAY())),MONTH(TODAY()-30)&amp;"-"&amp;YEAR(TODAY()),"Borrar")),"No aplica")</f>
        <v>No Aplica</v>
      </c>
      <c r="AD1845" t="str">
        <f>+IFERROR(IF(Tabla2[[#This Row],[FECHA INICIO DE LABORES EN OBRA]]="","No Aplica",IF(AND(MONTH(Tabla2[[#This Row],[FECHA INICIO DE LABORES EN OBRA]])=MONTH(TODAY()-30),YEAR(Tabla2[[#This Row],[FECHA INICIO DE LABORES EN OBRA]])=YEAR(TODAY())),MONTH(TODAY()-30)&amp;"-"&amp;YEAR(TODAY()),"No Aplica")),"No Aplica")</f>
        <v>No Aplica</v>
      </c>
    </row>
    <row r="1846" spans="1:30" x14ac:dyDescent="0.25">
      <c r="A1846" s="13">
        <v>20550163480</v>
      </c>
      <c r="B1846" s="15" t="s">
        <v>7436</v>
      </c>
      <c r="C1846" s="15" t="s">
        <v>7436</v>
      </c>
      <c r="D1846" s="15">
        <v>47759265</v>
      </c>
      <c r="E1846" s="15" t="s">
        <v>7460</v>
      </c>
      <c r="F1846" s="39">
        <v>34073</v>
      </c>
      <c r="G1846" s="15">
        <v>2</v>
      </c>
      <c r="H1846" s="15" t="s">
        <v>7438</v>
      </c>
      <c r="I1846" s="15" t="s">
        <v>7461</v>
      </c>
      <c r="J1846" s="15" t="s">
        <v>7462</v>
      </c>
      <c r="K1846" s="15" t="s">
        <v>2200</v>
      </c>
      <c r="L1846" s="40" t="s">
        <v>6</v>
      </c>
      <c r="M1846" s="39"/>
      <c r="N1846" s="41" t="s">
        <v>2098</v>
      </c>
      <c r="O1846" s="39">
        <v>44272</v>
      </c>
      <c r="P1846" s="40">
        <v>1</v>
      </c>
      <c r="Q1846" s="40">
        <v>4</v>
      </c>
      <c r="R1846" s="40" t="str">
        <f>IFERROR(VLOOKUP(Tabla2[[#This Row],[CONTRATISTA PRNCIPAL]],Hoja1!$L$5:$M$9,2,FALSE),"CJV")</f>
        <v>CJV</v>
      </c>
      <c r="S1846" s="40" t="str">
        <f>IF(Tabla2[[#This Row],[EMPRESA]]=Tabla2[[#This Row],[CONTRATISTA PRNCIPAL]],"Principal","Secundaria")</f>
        <v>Principal</v>
      </c>
      <c r="T1846" s="42">
        <f>IFERROR(1/COUNTIF(Tabla2[CONTRATISTA PRNCIPAL],Tabla2[[#This Row],[CONTRATISTA PRNCIPAL]]),0)</f>
        <v>0.05263157894736842</v>
      </c>
      <c r="U1846" s="43">
        <f>IF(((TODAY()-Tabla2[[#This Row],[FECHA NACIMIENTO]])/365)&lt;18,"Corregir", IF(((TODAY()-Tabla2[[#This Row],[FECHA NACIMIENTO]])/365)&gt;80, "Corregir",ROUNDDOWN(((TODAY()-Tabla2[[#This Row],[FECHA NACIMIENTO]])/365),0)))</f>
        <v>30</v>
      </c>
      <c r="V18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46" s="44" t="str">
        <f>+IF(Tabla2[[#This Row],[Edad]]="Corregir","Corregir","Ok")</f>
        <v>Ok</v>
      </c>
      <c r="X1846" s="42" t="str">
        <f>+IFERROR(VLOOKUP(Tabla2[[#This Row],[DISTRITO SEGÚN DNI]],Hoja1!$A$2:$B$32,2,FALSE),"No")</f>
        <v>No</v>
      </c>
      <c r="Y1846" s="42" t="str">
        <f>IF(OR(LOWER(Tabla2[[#This Row],[GENERO]])="masculino", LOWER(Tabla2[[#This Row],[GENERO]])="femenino"),"OK","Corregir")</f>
        <v>OK</v>
      </c>
      <c r="Z1846" s="42" t="str">
        <f>+IF(Tabla2[[#This Row],[Nro. DNI / CE]]="","Corregir",IF(LEN(Tabla2[[#This Row],[Nro. DNI / CE]])&gt;=8,"OK","Corregir"))</f>
        <v>OK</v>
      </c>
      <c r="AA1846" s="42">
        <f>COUNTIF(Tabla2[APELLIDOS Y NOMBRES],Tabla2[[#This Row],[APELLIDOS Y NOMBRES]])</f>
        <v>1</v>
      </c>
      <c r="AB1846" s="42">
        <f>IF(Tabla2[[#This Row],[Trabajador]]&gt;1,1/Tabla2[[#This Row],[Trabajador]],Tabla2[[#This Row],[Trabajador]])</f>
        <v>1</v>
      </c>
      <c r="AC1846" t="str">
        <f>+IFERROR(IF(Tabla2[[#This Row],[FECHA CESE/BAJA]]="","No Aplica",IF(AND(MONTH(Tabla2[[#This Row],[FECHA CESE/BAJA]])=MONTH(TODAY()-30),YEAR(Tabla2[[#This Row],[FECHA CESE/BAJA]])=YEAR(TODAY())),MONTH(TODAY()-30)&amp;"-"&amp;YEAR(TODAY()),"Borrar")),"No aplica")</f>
        <v>No Aplica</v>
      </c>
      <c r="AD1846" t="str">
        <f>+IFERROR(IF(Tabla2[[#This Row],[FECHA INICIO DE LABORES EN OBRA]]="","No Aplica",IF(AND(MONTH(Tabla2[[#This Row],[FECHA INICIO DE LABORES EN OBRA]])=MONTH(TODAY()-30),YEAR(Tabla2[[#This Row],[FECHA INICIO DE LABORES EN OBRA]])=YEAR(TODAY())),MONTH(TODAY()-30)&amp;"-"&amp;YEAR(TODAY()),"No Aplica")),"No Aplica")</f>
        <v>No Aplica</v>
      </c>
    </row>
    <row r="1847" spans="1:30" x14ac:dyDescent="0.25">
      <c r="A1847" s="13">
        <v>20550163480</v>
      </c>
      <c r="B1847" s="15" t="s">
        <v>7436</v>
      </c>
      <c r="C1847" s="15" t="s">
        <v>7436</v>
      </c>
      <c r="D1847" s="15">
        <v>70683469</v>
      </c>
      <c r="E1847" s="15" t="s">
        <v>7463</v>
      </c>
      <c r="F1847" s="39">
        <v>34929</v>
      </c>
      <c r="G1847" s="15">
        <v>2</v>
      </c>
      <c r="H1847" s="15" t="s">
        <v>7438</v>
      </c>
      <c r="I1847" s="15" t="s">
        <v>7464</v>
      </c>
      <c r="J1847" s="15" t="s">
        <v>7465</v>
      </c>
      <c r="K1847" s="15" t="s">
        <v>7041</v>
      </c>
      <c r="L1847" s="40" t="s">
        <v>6</v>
      </c>
      <c r="M1847" s="39"/>
      <c r="N1847" s="41" t="s">
        <v>2098</v>
      </c>
      <c r="O1847" s="39">
        <v>44571</v>
      </c>
      <c r="P1847" s="40">
        <v>1</v>
      </c>
      <c r="Q1847" s="40">
        <v>4</v>
      </c>
      <c r="R1847" s="40" t="str">
        <f>IFERROR(VLOOKUP(Tabla2[[#This Row],[CONTRATISTA PRNCIPAL]],Hoja1!$L$5:$M$9,2,FALSE),"CJV")</f>
        <v>CJV</v>
      </c>
      <c r="S1847" s="40" t="str">
        <f>IF(Tabla2[[#This Row],[EMPRESA]]=Tabla2[[#This Row],[CONTRATISTA PRNCIPAL]],"Principal","Secundaria")</f>
        <v>Principal</v>
      </c>
      <c r="T1847" s="42">
        <f>IFERROR(1/COUNTIF(Tabla2[CONTRATISTA PRNCIPAL],Tabla2[[#This Row],[CONTRATISTA PRNCIPAL]]),0)</f>
        <v>0.05263157894736842</v>
      </c>
      <c r="U1847" s="43">
        <f>IF(((TODAY()-Tabla2[[#This Row],[FECHA NACIMIENTO]])/365)&lt;18,"Corregir", IF(((TODAY()-Tabla2[[#This Row],[FECHA NACIMIENTO]])/365)&gt;80, "Corregir",ROUNDDOWN(((TODAY()-Tabla2[[#This Row],[FECHA NACIMIENTO]])/365),0)))</f>
        <v>28</v>
      </c>
      <c r="V18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47" s="44" t="str">
        <f>+IF(Tabla2[[#This Row],[Edad]]="Corregir","Corregir","Ok")</f>
        <v>Ok</v>
      </c>
      <c r="X1847" s="42" t="str">
        <f>+IFERROR(VLOOKUP(Tabla2[[#This Row],[DISTRITO SEGÚN DNI]],Hoja1!$A$2:$B$32,2,FALSE),"No")</f>
        <v>No</v>
      </c>
      <c r="Y1847" s="42" t="str">
        <f>IF(OR(LOWER(Tabla2[[#This Row],[GENERO]])="masculino", LOWER(Tabla2[[#This Row],[GENERO]])="femenino"),"OK","Corregir")</f>
        <v>OK</v>
      </c>
      <c r="Z1847" s="42" t="str">
        <f>+IF(Tabla2[[#This Row],[Nro. DNI / CE]]="","Corregir",IF(LEN(Tabla2[[#This Row],[Nro. DNI / CE]])&gt;=8,"OK","Corregir"))</f>
        <v>OK</v>
      </c>
      <c r="AA1847" s="42">
        <f>COUNTIF(Tabla2[APELLIDOS Y NOMBRES],Tabla2[[#This Row],[APELLIDOS Y NOMBRES]])</f>
        <v>1</v>
      </c>
      <c r="AB1847" s="42">
        <f>IF(Tabla2[[#This Row],[Trabajador]]&gt;1,1/Tabla2[[#This Row],[Trabajador]],Tabla2[[#This Row],[Trabajador]])</f>
        <v>1</v>
      </c>
      <c r="AC1847" t="str">
        <f>+IFERROR(IF(Tabla2[[#This Row],[FECHA CESE/BAJA]]="","No Aplica",IF(AND(MONTH(Tabla2[[#This Row],[FECHA CESE/BAJA]])=MONTH(TODAY()-30),YEAR(Tabla2[[#This Row],[FECHA CESE/BAJA]])=YEAR(TODAY())),MONTH(TODAY()-30)&amp;"-"&amp;YEAR(TODAY()),"Borrar")),"No aplica")</f>
        <v>No Aplica</v>
      </c>
      <c r="AD1847" t="str">
        <f>+IFERROR(IF(Tabla2[[#This Row],[FECHA INICIO DE LABORES EN OBRA]]="","No Aplica",IF(AND(MONTH(Tabla2[[#This Row],[FECHA INICIO DE LABORES EN OBRA]])=MONTH(TODAY()-30),YEAR(Tabla2[[#This Row],[FECHA INICIO DE LABORES EN OBRA]])=YEAR(TODAY())),MONTH(TODAY()-30)&amp;"-"&amp;YEAR(TODAY()),"No Aplica")),"No Aplica")</f>
        <v>No Aplica</v>
      </c>
    </row>
    <row r="1848" spans="1:30" x14ac:dyDescent="0.25">
      <c r="A1848" s="13">
        <v>20550163480</v>
      </c>
      <c r="B1848" s="15" t="s">
        <v>7436</v>
      </c>
      <c r="C1848" s="15" t="s">
        <v>7436</v>
      </c>
      <c r="D1848" s="15">
        <v>46510482</v>
      </c>
      <c r="E1848" s="15" t="s">
        <v>7466</v>
      </c>
      <c r="F1848" s="39">
        <v>32855</v>
      </c>
      <c r="G1848" s="15">
        <v>2</v>
      </c>
      <c r="H1848" s="15" t="s">
        <v>7438</v>
      </c>
      <c r="I1848" s="15" t="s">
        <v>7467</v>
      </c>
      <c r="J1848" s="15" t="s">
        <v>7468</v>
      </c>
      <c r="K1848" s="15" t="s">
        <v>2200</v>
      </c>
      <c r="L1848" s="40" t="s">
        <v>6</v>
      </c>
      <c r="M1848" s="39"/>
      <c r="N1848" s="41" t="s">
        <v>2098</v>
      </c>
      <c r="O1848" s="39">
        <v>43661</v>
      </c>
      <c r="P1848" s="40">
        <v>1</v>
      </c>
      <c r="Q1848" s="40">
        <v>4</v>
      </c>
      <c r="R1848" s="40" t="str">
        <f>IFERROR(VLOOKUP(Tabla2[[#This Row],[CONTRATISTA PRNCIPAL]],Hoja1!$L$5:$M$9,2,FALSE),"CJV")</f>
        <v>CJV</v>
      </c>
      <c r="S1848" s="40" t="str">
        <f>IF(Tabla2[[#This Row],[EMPRESA]]=Tabla2[[#This Row],[CONTRATISTA PRNCIPAL]],"Principal","Secundaria")</f>
        <v>Principal</v>
      </c>
      <c r="T1848" s="42">
        <f>IFERROR(1/COUNTIF(Tabla2[CONTRATISTA PRNCIPAL],Tabla2[[#This Row],[CONTRATISTA PRNCIPAL]]),0)</f>
        <v>0.05263157894736842</v>
      </c>
      <c r="U1848" s="43">
        <f>IF(((TODAY()-Tabla2[[#This Row],[FECHA NACIMIENTO]])/365)&lt;18,"Corregir", IF(((TODAY()-Tabla2[[#This Row],[FECHA NACIMIENTO]])/365)&gt;80, "Corregir",ROUNDDOWN(((TODAY()-Tabla2[[#This Row],[FECHA NACIMIENTO]])/365),0)))</f>
        <v>33</v>
      </c>
      <c r="V18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48" s="44" t="str">
        <f>+IF(Tabla2[[#This Row],[Edad]]="Corregir","Corregir","Ok")</f>
        <v>Ok</v>
      </c>
      <c r="X1848" s="42" t="str">
        <f>+IFERROR(VLOOKUP(Tabla2[[#This Row],[DISTRITO SEGÚN DNI]],Hoja1!$A$2:$B$32,2,FALSE),"No")</f>
        <v>No</v>
      </c>
      <c r="Y1848" s="42" t="str">
        <f>IF(OR(LOWER(Tabla2[[#This Row],[GENERO]])="masculino", LOWER(Tabla2[[#This Row],[GENERO]])="femenino"),"OK","Corregir")</f>
        <v>OK</v>
      </c>
      <c r="Z1848" s="42" t="str">
        <f>+IF(Tabla2[[#This Row],[Nro. DNI / CE]]="","Corregir",IF(LEN(Tabla2[[#This Row],[Nro. DNI / CE]])&gt;=8,"OK","Corregir"))</f>
        <v>OK</v>
      </c>
      <c r="AA1848" s="42">
        <f>COUNTIF(Tabla2[APELLIDOS Y NOMBRES],Tabla2[[#This Row],[APELLIDOS Y NOMBRES]])</f>
        <v>1</v>
      </c>
      <c r="AB1848" s="42">
        <f>IF(Tabla2[[#This Row],[Trabajador]]&gt;1,1/Tabla2[[#This Row],[Trabajador]],Tabla2[[#This Row],[Trabajador]])</f>
        <v>1</v>
      </c>
      <c r="AC1848" t="str">
        <f>+IFERROR(IF(Tabla2[[#This Row],[FECHA CESE/BAJA]]="","No Aplica",IF(AND(MONTH(Tabla2[[#This Row],[FECHA CESE/BAJA]])=MONTH(TODAY()-30),YEAR(Tabla2[[#This Row],[FECHA CESE/BAJA]])=YEAR(TODAY())),MONTH(TODAY()-30)&amp;"-"&amp;YEAR(TODAY()),"Borrar")),"No aplica")</f>
        <v>No Aplica</v>
      </c>
      <c r="AD1848" t="str">
        <f>+IFERROR(IF(Tabla2[[#This Row],[FECHA INICIO DE LABORES EN OBRA]]="","No Aplica",IF(AND(MONTH(Tabla2[[#This Row],[FECHA INICIO DE LABORES EN OBRA]])=MONTH(TODAY()-30),YEAR(Tabla2[[#This Row],[FECHA INICIO DE LABORES EN OBRA]])=YEAR(TODAY())),MONTH(TODAY()-30)&amp;"-"&amp;YEAR(TODAY()),"No Aplica")),"No Aplica")</f>
        <v>No Aplica</v>
      </c>
    </row>
    <row r="1849" spans="1:30" x14ac:dyDescent="0.25">
      <c r="A1849" s="13">
        <v>20550163480</v>
      </c>
      <c r="B1849" s="15" t="s">
        <v>7436</v>
      </c>
      <c r="C1849" s="15" t="s">
        <v>7436</v>
      </c>
      <c r="D1849" s="15">
        <v>44545503</v>
      </c>
      <c r="E1849" s="15" t="s">
        <v>1098</v>
      </c>
      <c r="F1849" s="39">
        <v>31921</v>
      </c>
      <c r="G1849" s="15">
        <v>2</v>
      </c>
      <c r="H1849" s="15" t="s">
        <v>7438</v>
      </c>
      <c r="I1849" s="15" t="s">
        <v>7469</v>
      </c>
      <c r="J1849" s="15" t="s">
        <v>7470</v>
      </c>
      <c r="K1849" s="15" t="s">
        <v>17</v>
      </c>
      <c r="L1849" s="40" t="s">
        <v>6</v>
      </c>
      <c r="M1849" s="39"/>
      <c r="N1849" s="41" t="s">
        <v>2098</v>
      </c>
      <c r="O1849" s="39">
        <v>45077</v>
      </c>
      <c r="P1849" s="40">
        <v>1</v>
      </c>
      <c r="Q1849" s="40">
        <v>4</v>
      </c>
      <c r="R1849" s="40" t="str">
        <f>IFERROR(VLOOKUP(Tabla2[[#This Row],[CONTRATISTA PRNCIPAL]],Hoja1!$L$5:$M$9,2,FALSE),"CJV")</f>
        <v>CJV</v>
      </c>
      <c r="S1849" s="40" t="str">
        <f>IF(Tabla2[[#This Row],[EMPRESA]]=Tabla2[[#This Row],[CONTRATISTA PRNCIPAL]],"Principal","Secundaria")</f>
        <v>Principal</v>
      </c>
      <c r="T1849" s="42">
        <f>IFERROR(1/COUNTIF(Tabla2[CONTRATISTA PRNCIPAL],Tabla2[[#This Row],[CONTRATISTA PRNCIPAL]]),0)</f>
        <v>0.05263157894736842</v>
      </c>
      <c r="U1849" s="43">
        <f>IF(((TODAY()-Tabla2[[#This Row],[FECHA NACIMIENTO]])/365)&lt;18,"Corregir", IF(((TODAY()-Tabla2[[#This Row],[FECHA NACIMIENTO]])/365)&gt;80, "Corregir",ROUNDDOWN(((TODAY()-Tabla2[[#This Row],[FECHA NACIMIENTO]])/365),0)))</f>
        <v>36</v>
      </c>
      <c r="V18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49" s="44" t="str">
        <f>+IF(Tabla2[[#This Row],[Edad]]="Corregir","Corregir","Ok")</f>
        <v>Ok</v>
      </c>
      <c r="X1849" s="42" t="str">
        <f>+IFERROR(VLOOKUP(Tabla2[[#This Row],[DISTRITO SEGÚN DNI]],Hoja1!$A$2:$B$32,2,FALSE),"No")</f>
        <v>ATE</v>
      </c>
      <c r="Y1849" s="42" t="str">
        <f>IF(OR(LOWER(Tabla2[[#This Row],[GENERO]])="masculino", LOWER(Tabla2[[#This Row],[GENERO]])="femenino"),"OK","Corregir")</f>
        <v>OK</v>
      </c>
      <c r="Z1849" s="42" t="str">
        <f>+IF(Tabla2[[#This Row],[Nro. DNI / CE]]="","Corregir",IF(LEN(Tabla2[[#This Row],[Nro. DNI / CE]])&gt;=8,"OK","Corregir"))</f>
        <v>OK</v>
      </c>
      <c r="AA1849" s="42">
        <f>COUNTIF(Tabla2[APELLIDOS Y NOMBRES],Tabla2[[#This Row],[APELLIDOS Y NOMBRES]])</f>
        <v>1</v>
      </c>
      <c r="AB1849" s="42">
        <f>IF(Tabla2[[#This Row],[Trabajador]]&gt;1,1/Tabla2[[#This Row],[Trabajador]],Tabla2[[#This Row],[Trabajador]])</f>
        <v>1</v>
      </c>
      <c r="AC1849" t="str">
        <f>+IFERROR(IF(Tabla2[[#This Row],[FECHA CESE/BAJA]]="","No Aplica",IF(AND(MONTH(Tabla2[[#This Row],[FECHA CESE/BAJA]])=MONTH(TODAY()-30),YEAR(Tabla2[[#This Row],[FECHA CESE/BAJA]])=YEAR(TODAY())),MONTH(TODAY()-30)&amp;"-"&amp;YEAR(TODAY()),"Borrar")),"No aplica")</f>
        <v>No Aplica</v>
      </c>
      <c r="AD1849" t="str">
        <f>+IFERROR(IF(Tabla2[[#This Row],[FECHA INICIO DE LABORES EN OBRA]]="","No Aplica",IF(AND(MONTH(Tabla2[[#This Row],[FECHA INICIO DE LABORES EN OBRA]])=MONTH(TODAY()-30),YEAR(Tabla2[[#This Row],[FECHA INICIO DE LABORES EN OBRA]])=YEAR(TODAY())),MONTH(TODAY()-30)&amp;"-"&amp;YEAR(TODAY()),"No Aplica")),"No Aplica")</f>
        <v>No Aplica</v>
      </c>
    </row>
    <row r="1850" spans="1:30" x14ac:dyDescent="0.25">
      <c r="A1850" s="13">
        <v>20550163480</v>
      </c>
      <c r="B1850" s="15" t="s">
        <v>7436</v>
      </c>
      <c r="C1850" s="15" t="s">
        <v>7436</v>
      </c>
      <c r="D1850" s="15">
        <v>25784561</v>
      </c>
      <c r="E1850" s="15" t="s">
        <v>7471</v>
      </c>
      <c r="F1850" s="39">
        <v>27248</v>
      </c>
      <c r="G1850" s="15">
        <v>1</v>
      </c>
      <c r="H1850" s="15" t="s">
        <v>7472</v>
      </c>
      <c r="I1850" s="15" t="s">
        <v>7473</v>
      </c>
      <c r="J1850" s="15" t="s">
        <v>7474</v>
      </c>
      <c r="K1850" s="15" t="s">
        <v>2284</v>
      </c>
      <c r="L1850" s="40" t="s">
        <v>6</v>
      </c>
      <c r="M1850" s="39"/>
      <c r="N1850" s="41" t="s">
        <v>2352</v>
      </c>
      <c r="O1850" s="39">
        <v>42461</v>
      </c>
      <c r="P1850" s="40">
        <v>1</v>
      </c>
      <c r="Q1850" s="40">
        <v>1</v>
      </c>
      <c r="R1850" s="40" t="str">
        <f>IFERROR(VLOOKUP(Tabla2[[#This Row],[CONTRATISTA PRNCIPAL]],Hoja1!$L$5:$M$9,2,FALSE),"CJV")</f>
        <v>CJV</v>
      </c>
      <c r="S1850" s="40" t="str">
        <f>IF(Tabla2[[#This Row],[EMPRESA]]=Tabla2[[#This Row],[CONTRATISTA PRNCIPAL]],"Principal","Secundaria")</f>
        <v>Principal</v>
      </c>
      <c r="T1850" s="42">
        <f>IFERROR(1/COUNTIF(Tabla2[CONTRATISTA PRNCIPAL],Tabla2[[#This Row],[CONTRATISTA PRNCIPAL]]),0)</f>
        <v>0.05263157894736842</v>
      </c>
      <c r="U1850" s="43">
        <f>IF(((TODAY()-Tabla2[[#This Row],[FECHA NACIMIENTO]])/365)&lt;18,"Corregir", IF(((TODAY()-Tabla2[[#This Row],[FECHA NACIMIENTO]])/365)&gt;80, "Corregir",ROUNDDOWN(((TODAY()-Tabla2[[#This Row],[FECHA NACIMIENTO]])/365),0)))</f>
        <v>49</v>
      </c>
      <c r="V18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50" s="44" t="str">
        <f>+IF(Tabla2[[#This Row],[Edad]]="Corregir","Corregir","Ok")</f>
        <v>Ok</v>
      </c>
      <c r="X1850" s="42" t="str">
        <f>+IFERROR(VLOOKUP(Tabla2[[#This Row],[DISTRITO SEGÚN DNI]],Hoja1!$A$2:$B$32,2,FALSE),"No")</f>
        <v>No</v>
      </c>
      <c r="Y1850" s="42" t="str">
        <f>IF(OR(LOWER(Tabla2[[#This Row],[GENERO]])="masculino", LOWER(Tabla2[[#This Row],[GENERO]])="femenino"),"OK","Corregir")</f>
        <v>OK</v>
      </c>
      <c r="Z1850" s="42" t="str">
        <f>+IF(Tabla2[[#This Row],[Nro. DNI / CE]]="","Corregir",IF(LEN(Tabla2[[#This Row],[Nro. DNI / CE]])&gt;=8,"OK","Corregir"))</f>
        <v>OK</v>
      </c>
      <c r="AA1850" s="42">
        <f>COUNTIF(Tabla2[APELLIDOS Y NOMBRES],Tabla2[[#This Row],[APELLIDOS Y NOMBRES]])</f>
        <v>1</v>
      </c>
      <c r="AB1850" s="42">
        <f>IF(Tabla2[[#This Row],[Trabajador]]&gt;1,1/Tabla2[[#This Row],[Trabajador]],Tabla2[[#This Row],[Trabajador]])</f>
        <v>1</v>
      </c>
      <c r="AC1850" t="str">
        <f>+IFERROR(IF(Tabla2[[#This Row],[FECHA CESE/BAJA]]="","No Aplica",IF(AND(MONTH(Tabla2[[#This Row],[FECHA CESE/BAJA]])=MONTH(TODAY()-30),YEAR(Tabla2[[#This Row],[FECHA CESE/BAJA]])=YEAR(TODAY())),MONTH(TODAY()-30)&amp;"-"&amp;YEAR(TODAY()),"Borrar")),"No aplica")</f>
        <v>No Aplica</v>
      </c>
      <c r="AD1850" t="str">
        <f>+IFERROR(IF(Tabla2[[#This Row],[FECHA INICIO DE LABORES EN OBRA]]="","No Aplica",IF(AND(MONTH(Tabla2[[#This Row],[FECHA INICIO DE LABORES EN OBRA]])=MONTH(TODAY()-30),YEAR(Tabla2[[#This Row],[FECHA INICIO DE LABORES EN OBRA]])=YEAR(TODAY())),MONTH(TODAY()-30)&amp;"-"&amp;YEAR(TODAY()),"No Aplica")),"No Aplica")</f>
        <v>No Aplica</v>
      </c>
    </row>
    <row r="1851" spans="1:30" x14ac:dyDescent="0.25">
      <c r="A1851" s="13">
        <v>20550163480</v>
      </c>
      <c r="B1851" s="15" t="s">
        <v>7436</v>
      </c>
      <c r="C1851" s="15" t="s">
        <v>7436</v>
      </c>
      <c r="D1851" s="15">
        <v>45763719</v>
      </c>
      <c r="E1851" s="15" t="s">
        <v>140</v>
      </c>
      <c r="F1851" s="39">
        <v>32607</v>
      </c>
      <c r="G1851" s="15">
        <v>2</v>
      </c>
      <c r="H1851" s="15" t="s">
        <v>7438</v>
      </c>
      <c r="I1851" s="15" t="s">
        <v>7473</v>
      </c>
      <c r="J1851" s="15" t="s">
        <v>7475</v>
      </c>
      <c r="K1851" s="15" t="s">
        <v>17</v>
      </c>
      <c r="L1851" s="40" t="s">
        <v>6</v>
      </c>
      <c r="M1851" s="39"/>
      <c r="N1851" s="41" t="s">
        <v>2098</v>
      </c>
      <c r="O1851" s="39">
        <v>42787</v>
      </c>
      <c r="P1851" s="40">
        <v>1</v>
      </c>
      <c r="Q1851" s="40">
        <v>4</v>
      </c>
      <c r="R1851" s="40" t="str">
        <f>IFERROR(VLOOKUP(Tabla2[[#This Row],[CONTRATISTA PRNCIPAL]],Hoja1!$L$5:$M$9,2,FALSE),"CJV")</f>
        <v>CJV</v>
      </c>
      <c r="S1851" s="40" t="str">
        <f>IF(Tabla2[[#This Row],[EMPRESA]]=Tabla2[[#This Row],[CONTRATISTA PRNCIPAL]],"Principal","Secundaria")</f>
        <v>Principal</v>
      </c>
      <c r="T1851" s="42">
        <f>IFERROR(1/COUNTIF(Tabla2[CONTRATISTA PRNCIPAL],Tabla2[[#This Row],[CONTRATISTA PRNCIPAL]]),0)</f>
        <v>0.05263157894736842</v>
      </c>
      <c r="U1851" s="43">
        <f>IF(((TODAY()-Tabla2[[#This Row],[FECHA NACIMIENTO]])/365)&lt;18,"Corregir", IF(((TODAY()-Tabla2[[#This Row],[FECHA NACIMIENTO]])/365)&gt;80, "Corregir",ROUNDDOWN(((TODAY()-Tabla2[[#This Row],[FECHA NACIMIENTO]])/365),0)))</f>
        <v>34</v>
      </c>
      <c r="V18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51" s="44" t="str">
        <f>+IF(Tabla2[[#This Row],[Edad]]="Corregir","Corregir","Ok")</f>
        <v>Ok</v>
      </c>
      <c r="X1851" s="42" t="str">
        <f>+IFERROR(VLOOKUP(Tabla2[[#This Row],[DISTRITO SEGÚN DNI]],Hoja1!$A$2:$B$32,2,FALSE),"No")</f>
        <v>ATE</v>
      </c>
      <c r="Y1851" s="42" t="str">
        <f>IF(OR(LOWER(Tabla2[[#This Row],[GENERO]])="masculino", LOWER(Tabla2[[#This Row],[GENERO]])="femenino"),"OK","Corregir")</f>
        <v>OK</v>
      </c>
      <c r="Z1851" s="42" t="str">
        <f>+IF(Tabla2[[#This Row],[Nro. DNI / CE]]="","Corregir",IF(LEN(Tabla2[[#This Row],[Nro. DNI / CE]])&gt;=8,"OK","Corregir"))</f>
        <v>OK</v>
      </c>
      <c r="AA1851" s="42">
        <f>COUNTIF(Tabla2[APELLIDOS Y NOMBRES],Tabla2[[#This Row],[APELLIDOS Y NOMBRES]])</f>
        <v>1</v>
      </c>
      <c r="AB1851" s="42">
        <f>IF(Tabla2[[#This Row],[Trabajador]]&gt;1,1/Tabla2[[#This Row],[Trabajador]],Tabla2[[#This Row],[Trabajador]])</f>
        <v>1</v>
      </c>
      <c r="AC1851" t="str">
        <f>+IFERROR(IF(Tabla2[[#This Row],[FECHA CESE/BAJA]]="","No Aplica",IF(AND(MONTH(Tabla2[[#This Row],[FECHA CESE/BAJA]])=MONTH(TODAY()-30),YEAR(Tabla2[[#This Row],[FECHA CESE/BAJA]])=YEAR(TODAY())),MONTH(TODAY()-30)&amp;"-"&amp;YEAR(TODAY()),"Borrar")),"No aplica")</f>
        <v>No Aplica</v>
      </c>
      <c r="AD1851" t="str">
        <f>+IFERROR(IF(Tabla2[[#This Row],[FECHA INICIO DE LABORES EN OBRA]]="","No Aplica",IF(AND(MONTH(Tabla2[[#This Row],[FECHA INICIO DE LABORES EN OBRA]])=MONTH(TODAY()-30),YEAR(Tabla2[[#This Row],[FECHA INICIO DE LABORES EN OBRA]])=YEAR(TODAY())),MONTH(TODAY()-30)&amp;"-"&amp;YEAR(TODAY()),"No Aplica")),"No Aplica")</f>
        <v>No Aplica</v>
      </c>
    </row>
    <row r="1852" spans="1:30" x14ac:dyDescent="0.25">
      <c r="A1852" s="13">
        <v>20550163480</v>
      </c>
      <c r="B1852" s="15" t="s">
        <v>7436</v>
      </c>
      <c r="C1852" s="15" t="s">
        <v>7436</v>
      </c>
      <c r="D1852" s="15">
        <v>47961950</v>
      </c>
      <c r="E1852" s="15" t="s">
        <v>7476</v>
      </c>
      <c r="F1852" s="39">
        <v>34266</v>
      </c>
      <c r="G1852" s="15">
        <v>2</v>
      </c>
      <c r="H1852" s="15" t="s">
        <v>7438</v>
      </c>
      <c r="I1852" s="15" t="s">
        <v>7477</v>
      </c>
      <c r="J1852" s="15" t="s">
        <v>7478</v>
      </c>
      <c r="K1852" s="15" t="s">
        <v>2232</v>
      </c>
      <c r="L1852" s="40" t="s">
        <v>6</v>
      </c>
      <c r="M1852" s="39"/>
      <c r="N1852" s="41" t="s">
        <v>2098</v>
      </c>
      <c r="O1852" s="39">
        <v>43703</v>
      </c>
      <c r="P1852" s="40">
        <v>1</v>
      </c>
      <c r="Q1852" s="40">
        <v>4</v>
      </c>
      <c r="R1852" s="40" t="str">
        <f>IFERROR(VLOOKUP(Tabla2[[#This Row],[CONTRATISTA PRNCIPAL]],Hoja1!$L$5:$M$9,2,FALSE),"CJV")</f>
        <v>CJV</v>
      </c>
      <c r="S1852" s="40" t="str">
        <f>IF(Tabla2[[#This Row],[EMPRESA]]=Tabla2[[#This Row],[CONTRATISTA PRNCIPAL]],"Principal","Secundaria")</f>
        <v>Principal</v>
      </c>
      <c r="T1852" s="42">
        <f>IFERROR(1/COUNTIF(Tabla2[CONTRATISTA PRNCIPAL],Tabla2[[#This Row],[CONTRATISTA PRNCIPAL]]),0)</f>
        <v>0.05263157894736842</v>
      </c>
      <c r="U1852" s="43">
        <f>IF(((TODAY()-Tabla2[[#This Row],[FECHA NACIMIENTO]])/365)&lt;18,"Corregir", IF(((TODAY()-Tabla2[[#This Row],[FECHA NACIMIENTO]])/365)&gt;80, "Corregir",ROUNDDOWN(((TODAY()-Tabla2[[#This Row],[FECHA NACIMIENTO]])/365),0)))</f>
        <v>29</v>
      </c>
      <c r="V18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52" s="44" t="str">
        <f>+IF(Tabla2[[#This Row],[Edad]]="Corregir","Corregir","Ok")</f>
        <v>Ok</v>
      </c>
      <c r="X1852" s="42" t="str">
        <f>+IFERROR(VLOOKUP(Tabla2[[#This Row],[DISTRITO SEGÚN DNI]],Hoja1!$A$2:$B$32,2,FALSE),"No")</f>
        <v>No</v>
      </c>
      <c r="Y1852" s="42" t="str">
        <f>IF(OR(LOWER(Tabla2[[#This Row],[GENERO]])="masculino", LOWER(Tabla2[[#This Row],[GENERO]])="femenino"),"OK","Corregir")</f>
        <v>OK</v>
      </c>
      <c r="Z1852" s="42" t="str">
        <f>+IF(Tabla2[[#This Row],[Nro. DNI / CE]]="","Corregir",IF(LEN(Tabla2[[#This Row],[Nro. DNI / CE]])&gt;=8,"OK","Corregir"))</f>
        <v>OK</v>
      </c>
      <c r="AA1852" s="42">
        <f>COUNTIF(Tabla2[APELLIDOS Y NOMBRES],Tabla2[[#This Row],[APELLIDOS Y NOMBRES]])</f>
        <v>1</v>
      </c>
      <c r="AB1852" s="42">
        <f>IF(Tabla2[[#This Row],[Trabajador]]&gt;1,1/Tabla2[[#This Row],[Trabajador]],Tabla2[[#This Row],[Trabajador]])</f>
        <v>1</v>
      </c>
      <c r="AC1852" t="str">
        <f>+IFERROR(IF(Tabla2[[#This Row],[FECHA CESE/BAJA]]="","No Aplica",IF(AND(MONTH(Tabla2[[#This Row],[FECHA CESE/BAJA]])=MONTH(TODAY()-30),YEAR(Tabla2[[#This Row],[FECHA CESE/BAJA]])=YEAR(TODAY())),MONTH(TODAY()-30)&amp;"-"&amp;YEAR(TODAY()),"Borrar")),"No aplica")</f>
        <v>No Aplica</v>
      </c>
      <c r="AD1852" t="str">
        <f>+IFERROR(IF(Tabla2[[#This Row],[FECHA INICIO DE LABORES EN OBRA]]="","No Aplica",IF(AND(MONTH(Tabla2[[#This Row],[FECHA INICIO DE LABORES EN OBRA]])=MONTH(TODAY()-30),YEAR(Tabla2[[#This Row],[FECHA INICIO DE LABORES EN OBRA]])=YEAR(TODAY())),MONTH(TODAY()-30)&amp;"-"&amp;YEAR(TODAY()),"No Aplica")),"No Aplica")</f>
        <v>No Aplica</v>
      </c>
    </row>
    <row r="1853" spans="1:30" x14ac:dyDescent="0.25">
      <c r="A1853" s="13">
        <v>20550163480</v>
      </c>
      <c r="B1853" s="15" t="s">
        <v>7436</v>
      </c>
      <c r="C1853" s="15" t="s">
        <v>7436</v>
      </c>
      <c r="D1853" s="15">
        <v>74356214</v>
      </c>
      <c r="E1853" s="15" t="s">
        <v>7479</v>
      </c>
      <c r="F1853" s="39">
        <v>34765</v>
      </c>
      <c r="G1853" s="15">
        <v>2</v>
      </c>
      <c r="H1853" s="15" t="s">
        <v>7438</v>
      </c>
      <c r="I1853" s="15" t="s">
        <v>2277</v>
      </c>
      <c r="J1853" s="15" t="s">
        <v>7480</v>
      </c>
      <c r="K1853" s="15" t="s">
        <v>7041</v>
      </c>
      <c r="L1853" s="40" t="s">
        <v>6</v>
      </c>
      <c r="M1853" s="39"/>
      <c r="N1853" s="41" t="s">
        <v>2098</v>
      </c>
      <c r="O1853" s="39">
        <v>43677</v>
      </c>
      <c r="P1853" s="40">
        <v>1</v>
      </c>
      <c r="Q1853" s="40">
        <v>4</v>
      </c>
      <c r="R1853" s="40" t="str">
        <f>IFERROR(VLOOKUP(Tabla2[[#This Row],[CONTRATISTA PRNCIPAL]],Hoja1!$L$5:$M$9,2,FALSE),"CJV")</f>
        <v>CJV</v>
      </c>
      <c r="S1853" s="40" t="str">
        <f>IF(Tabla2[[#This Row],[EMPRESA]]=Tabla2[[#This Row],[CONTRATISTA PRNCIPAL]],"Principal","Secundaria")</f>
        <v>Principal</v>
      </c>
      <c r="T1853" s="42">
        <f>IFERROR(1/COUNTIF(Tabla2[CONTRATISTA PRNCIPAL],Tabla2[[#This Row],[CONTRATISTA PRNCIPAL]]),0)</f>
        <v>0.05263157894736842</v>
      </c>
      <c r="U1853" s="43">
        <f>IF(((TODAY()-Tabla2[[#This Row],[FECHA NACIMIENTO]])/365)&lt;18,"Corregir", IF(((TODAY()-Tabla2[[#This Row],[FECHA NACIMIENTO]])/365)&gt;80, "Corregir",ROUNDDOWN(((TODAY()-Tabla2[[#This Row],[FECHA NACIMIENTO]])/365),0)))</f>
        <v>28</v>
      </c>
      <c r="V18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53" s="44" t="str">
        <f>+IF(Tabla2[[#This Row],[Edad]]="Corregir","Corregir","Ok")</f>
        <v>Ok</v>
      </c>
      <c r="X1853" s="42" t="str">
        <f>+IFERROR(VLOOKUP(Tabla2[[#This Row],[DISTRITO SEGÚN DNI]],Hoja1!$A$2:$B$32,2,FALSE),"No")</f>
        <v>No</v>
      </c>
      <c r="Y1853" s="42" t="str">
        <f>IF(OR(LOWER(Tabla2[[#This Row],[GENERO]])="masculino", LOWER(Tabla2[[#This Row],[GENERO]])="femenino"),"OK","Corregir")</f>
        <v>OK</v>
      </c>
      <c r="Z1853" s="42" t="str">
        <f>+IF(Tabla2[[#This Row],[Nro. DNI / CE]]="","Corregir",IF(LEN(Tabla2[[#This Row],[Nro. DNI / CE]])&gt;=8,"OK","Corregir"))</f>
        <v>OK</v>
      </c>
      <c r="AA1853" s="42">
        <f>COUNTIF(Tabla2[APELLIDOS Y NOMBRES],Tabla2[[#This Row],[APELLIDOS Y NOMBRES]])</f>
        <v>1</v>
      </c>
      <c r="AB1853" s="42">
        <f>IF(Tabla2[[#This Row],[Trabajador]]&gt;1,1/Tabla2[[#This Row],[Trabajador]],Tabla2[[#This Row],[Trabajador]])</f>
        <v>1</v>
      </c>
      <c r="AC1853" t="str">
        <f>+IFERROR(IF(Tabla2[[#This Row],[FECHA CESE/BAJA]]="","No Aplica",IF(AND(MONTH(Tabla2[[#This Row],[FECHA CESE/BAJA]])=MONTH(TODAY()-30),YEAR(Tabla2[[#This Row],[FECHA CESE/BAJA]])=YEAR(TODAY())),MONTH(TODAY()-30)&amp;"-"&amp;YEAR(TODAY()),"Borrar")),"No aplica")</f>
        <v>No Aplica</v>
      </c>
      <c r="AD1853" t="str">
        <f>+IFERROR(IF(Tabla2[[#This Row],[FECHA INICIO DE LABORES EN OBRA]]="","No Aplica",IF(AND(MONTH(Tabla2[[#This Row],[FECHA INICIO DE LABORES EN OBRA]])=MONTH(TODAY()-30),YEAR(Tabla2[[#This Row],[FECHA INICIO DE LABORES EN OBRA]])=YEAR(TODAY())),MONTH(TODAY()-30)&amp;"-"&amp;YEAR(TODAY()),"No Aplica")),"No Aplica")</f>
        <v>No Aplica</v>
      </c>
    </row>
    <row r="1854" spans="1:30" x14ac:dyDescent="0.25">
      <c r="A1854" s="13">
        <v>20550163480</v>
      </c>
      <c r="B1854" s="15" t="s">
        <v>7436</v>
      </c>
      <c r="C1854" s="15" t="s">
        <v>7436</v>
      </c>
      <c r="D1854" s="15">
        <v>47589990</v>
      </c>
      <c r="E1854" s="15" t="s">
        <v>7481</v>
      </c>
      <c r="F1854" s="39">
        <v>30365</v>
      </c>
      <c r="G1854" s="15">
        <v>2</v>
      </c>
      <c r="H1854" s="15" t="s">
        <v>7438</v>
      </c>
      <c r="I1854" s="15" t="s">
        <v>7482</v>
      </c>
      <c r="J1854" s="15" t="s">
        <v>7483</v>
      </c>
      <c r="K1854" s="15" t="s">
        <v>7484</v>
      </c>
      <c r="L1854" s="40" t="s">
        <v>6</v>
      </c>
      <c r="M1854" s="39"/>
      <c r="N1854" s="41" t="s">
        <v>2098</v>
      </c>
      <c r="O1854" s="39">
        <v>42564</v>
      </c>
      <c r="P1854" s="40">
        <v>1</v>
      </c>
      <c r="Q1854" s="40">
        <v>4</v>
      </c>
      <c r="R1854" s="40" t="str">
        <f>IFERROR(VLOOKUP(Tabla2[[#This Row],[CONTRATISTA PRNCIPAL]],Hoja1!$L$5:$M$9,2,FALSE),"CJV")</f>
        <v>CJV</v>
      </c>
      <c r="S1854" s="40" t="str">
        <f>IF(Tabla2[[#This Row],[EMPRESA]]=Tabla2[[#This Row],[CONTRATISTA PRNCIPAL]],"Principal","Secundaria")</f>
        <v>Principal</v>
      </c>
      <c r="T1854" s="42">
        <f>IFERROR(1/COUNTIF(Tabla2[CONTRATISTA PRNCIPAL],Tabla2[[#This Row],[CONTRATISTA PRNCIPAL]]),0)</f>
        <v>0.05263157894736842</v>
      </c>
      <c r="U1854" s="43">
        <f>IF(((TODAY()-Tabla2[[#This Row],[FECHA NACIMIENTO]])/365)&lt;18,"Corregir", IF(((TODAY()-Tabla2[[#This Row],[FECHA NACIMIENTO]])/365)&gt;80, "Corregir",ROUNDDOWN(((TODAY()-Tabla2[[#This Row],[FECHA NACIMIENTO]])/365),0)))</f>
        <v>40</v>
      </c>
      <c r="V18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54" s="44" t="str">
        <f>+IF(Tabla2[[#This Row],[Edad]]="Corregir","Corregir","Ok")</f>
        <v>Ok</v>
      </c>
      <c r="X1854" s="42" t="str">
        <f>+IFERROR(VLOOKUP(Tabla2[[#This Row],[DISTRITO SEGÚN DNI]],Hoja1!$A$2:$B$32,2,FALSE),"No")</f>
        <v>No</v>
      </c>
      <c r="Y1854" s="42" t="str">
        <f>IF(OR(LOWER(Tabla2[[#This Row],[GENERO]])="masculino", LOWER(Tabla2[[#This Row],[GENERO]])="femenino"),"OK","Corregir")</f>
        <v>OK</v>
      </c>
      <c r="Z1854" s="42" t="str">
        <f>+IF(Tabla2[[#This Row],[Nro. DNI / CE]]="","Corregir",IF(LEN(Tabla2[[#This Row],[Nro. DNI / CE]])&gt;=8,"OK","Corregir"))</f>
        <v>OK</v>
      </c>
      <c r="AA1854" s="42">
        <f>COUNTIF(Tabla2[APELLIDOS Y NOMBRES],Tabla2[[#This Row],[APELLIDOS Y NOMBRES]])</f>
        <v>1</v>
      </c>
      <c r="AB1854" s="42">
        <f>IF(Tabla2[[#This Row],[Trabajador]]&gt;1,1/Tabla2[[#This Row],[Trabajador]],Tabla2[[#This Row],[Trabajador]])</f>
        <v>1</v>
      </c>
      <c r="AC1854" t="str">
        <f>+IFERROR(IF(Tabla2[[#This Row],[FECHA CESE/BAJA]]="","No Aplica",IF(AND(MONTH(Tabla2[[#This Row],[FECHA CESE/BAJA]])=MONTH(TODAY()-30),YEAR(Tabla2[[#This Row],[FECHA CESE/BAJA]])=YEAR(TODAY())),MONTH(TODAY()-30)&amp;"-"&amp;YEAR(TODAY()),"Borrar")),"No aplica")</f>
        <v>No Aplica</v>
      </c>
      <c r="AD1854" t="str">
        <f>+IFERROR(IF(Tabla2[[#This Row],[FECHA INICIO DE LABORES EN OBRA]]="","No Aplica",IF(AND(MONTH(Tabla2[[#This Row],[FECHA INICIO DE LABORES EN OBRA]])=MONTH(TODAY()-30),YEAR(Tabla2[[#This Row],[FECHA INICIO DE LABORES EN OBRA]])=YEAR(TODAY())),MONTH(TODAY()-30)&amp;"-"&amp;YEAR(TODAY()),"No Aplica")),"No Aplica")</f>
        <v>No Aplica</v>
      </c>
    </row>
    <row r="1855" spans="1:30" x14ac:dyDescent="0.25">
      <c r="A1855" s="13">
        <v>20550163480</v>
      </c>
      <c r="B1855" s="15" t="s">
        <v>7436</v>
      </c>
      <c r="C1855" s="15" t="s">
        <v>7436</v>
      </c>
      <c r="D1855" s="15">
        <v>42770032</v>
      </c>
      <c r="E1855" s="15" t="s">
        <v>101</v>
      </c>
      <c r="F1855" s="39">
        <v>30355</v>
      </c>
      <c r="G1855" s="15">
        <v>2</v>
      </c>
      <c r="H1855" s="15" t="s">
        <v>7485</v>
      </c>
      <c r="I1855" s="15" t="s">
        <v>7473</v>
      </c>
      <c r="J1855" s="15" t="s">
        <v>7486</v>
      </c>
      <c r="K1855" s="15" t="s">
        <v>17</v>
      </c>
      <c r="L1855" s="40" t="s">
        <v>6</v>
      </c>
      <c r="M1855" s="39"/>
      <c r="N1855" s="41" t="s">
        <v>2098</v>
      </c>
      <c r="O1855" s="39">
        <v>45079</v>
      </c>
      <c r="P1855" s="40">
        <v>1</v>
      </c>
      <c r="Q1855" s="40">
        <v>4</v>
      </c>
      <c r="R1855" s="40" t="str">
        <f>IFERROR(VLOOKUP(Tabla2[[#This Row],[CONTRATISTA PRNCIPAL]],Hoja1!$L$5:$M$9,2,FALSE),"CJV")</f>
        <v>CJV</v>
      </c>
      <c r="S1855" s="40" t="str">
        <f>IF(Tabla2[[#This Row],[EMPRESA]]=Tabla2[[#This Row],[CONTRATISTA PRNCIPAL]],"Principal","Secundaria")</f>
        <v>Principal</v>
      </c>
      <c r="T1855" s="42">
        <f>IFERROR(1/COUNTIF(Tabla2[CONTRATISTA PRNCIPAL],Tabla2[[#This Row],[CONTRATISTA PRNCIPAL]]),0)</f>
        <v>0.05263157894736842</v>
      </c>
      <c r="U1855" s="43">
        <f>IF(((TODAY()-Tabla2[[#This Row],[FECHA NACIMIENTO]])/365)&lt;18,"Corregir", IF(((TODAY()-Tabla2[[#This Row],[FECHA NACIMIENTO]])/365)&gt;80, "Corregir",ROUNDDOWN(((TODAY()-Tabla2[[#This Row],[FECHA NACIMIENTO]])/365),0)))</f>
        <v>40</v>
      </c>
      <c r="V18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55" s="44" t="str">
        <f>+IF(Tabla2[[#This Row],[Edad]]="Corregir","Corregir","Ok")</f>
        <v>Ok</v>
      </c>
      <c r="X1855" s="42" t="str">
        <f>+IFERROR(VLOOKUP(Tabla2[[#This Row],[DISTRITO SEGÚN DNI]],Hoja1!$A$2:$B$32,2,FALSE),"No")</f>
        <v>ATE</v>
      </c>
      <c r="Y1855" s="42" t="str">
        <f>IF(OR(LOWER(Tabla2[[#This Row],[GENERO]])="masculino", LOWER(Tabla2[[#This Row],[GENERO]])="femenino"),"OK","Corregir")</f>
        <v>OK</v>
      </c>
      <c r="Z1855" s="42" t="str">
        <f>+IF(Tabla2[[#This Row],[Nro. DNI / CE]]="","Corregir",IF(LEN(Tabla2[[#This Row],[Nro. DNI / CE]])&gt;=8,"OK","Corregir"))</f>
        <v>OK</v>
      </c>
      <c r="AA1855" s="42">
        <f>COUNTIF(Tabla2[APELLIDOS Y NOMBRES],Tabla2[[#This Row],[APELLIDOS Y NOMBRES]])</f>
        <v>1</v>
      </c>
      <c r="AB1855" s="42">
        <f>IF(Tabla2[[#This Row],[Trabajador]]&gt;1,1/Tabla2[[#This Row],[Trabajador]],Tabla2[[#This Row],[Trabajador]])</f>
        <v>1</v>
      </c>
      <c r="AC1855" t="str">
        <f>+IFERROR(IF(Tabla2[[#This Row],[FECHA CESE/BAJA]]="","No Aplica",IF(AND(MONTH(Tabla2[[#This Row],[FECHA CESE/BAJA]])=MONTH(TODAY()-30),YEAR(Tabla2[[#This Row],[FECHA CESE/BAJA]])=YEAR(TODAY())),MONTH(TODAY()-30)&amp;"-"&amp;YEAR(TODAY()),"Borrar")),"No aplica")</f>
        <v>No Aplica</v>
      </c>
      <c r="AD1855" t="str">
        <f>+IFERROR(IF(Tabla2[[#This Row],[FECHA INICIO DE LABORES EN OBRA]]="","No Aplica",IF(AND(MONTH(Tabla2[[#This Row],[FECHA INICIO DE LABORES EN OBRA]])=MONTH(TODAY()-30),YEAR(Tabla2[[#This Row],[FECHA INICIO DE LABORES EN OBRA]])=YEAR(TODAY())),MONTH(TODAY()-30)&amp;"-"&amp;YEAR(TODAY()),"No Aplica")),"No Aplica")</f>
        <v>No Aplica</v>
      </c>
    </row>
    <row r="1856" spans="1:30" x14ac:dyDescent="0.25">
      <c r="A1856" s="13">
        <v>20550163480</v>
      </c>
      <c r="B1856" s="15" t="s">
        <v>7436</v>
      </c>
      <c r="C1856" s="15" t="s">
        <v>7436</v>
      </c>
      <c r="D1856" s="15">
        <v>46894108</v>
      </c>
      <c r="E1856" s="15" t="s">
        <v>7487</v>
      </c>
      <c r="F1856" s="39">
        <v>33251</v>
      </c>
      <c r="G1856" s="15">
        <v>2</v>
      </c>
      <c r="H1856" s="15" t="s">
        <v>3137</v>
      </c>
      <c r="I1856" s="15" t="s">
        <v>7488</v>
      </c>
      <c r="J1856" s="15"/>
      <c r="K1856" s="15" t="s">
        <v>7489</v>
      </c>
      <c r="L1856" s="40" t="s">
        <v>6</v>
      </c>
      <c r="M1856" s="39"/>
      <c r="N1856" s="41" t="s">
        <v>2098</v>
      </c>
      <c r="O1856" s="39">
        <v>43515</v>
      </c>
      <c r="P1856" s="40">
        <v>1</v>
      </c>
      <c r="Q1856" s="40">
        <v>4</v>
      </c>
      <c r="R1856" s="40" t="str">
        <f>IFERROR(VLOOKUP(Tabla2[[#This Row],[CONTRATISTA PRNCIPAL]],Hoja1!$L$5:$M$9,2,FALSE),"CJV")</f>
        <v>CJV</v>
      </c>
      <c r="S1856" s="40" t="str">
        <f>IF(Tabla2[[#This Row],[EMPRESA]]=Tabla2[[#This Row],[CONTRATISTA PRNCIPAL]],"Principal","Secundaria")</f>
        <v>Principal</v>
      </c>
      <c r="T1856" s="42">
        <f>IFERROR(1/COUNTIF(Tabla2[CONTRATISTA PRNCIPAL],Tabla2[[#This Row],[CONTRATISTA PRNCIPAL]]),0)</f>
        <v>0.05263157894736842</v>
      </c>
      <c r="U1856" s="43">
        <f>IF(((TODAY()-Tabla2[[#This Row],[FECHA NACIMIENTO]])/365)&lt;18,"Corregir", IF(((TODAY()-Tabla2[[#This Row],[FECHA NACIMIENTO]])/365)&gt;80, "Corregir",ROUNDDOWN(((TODAY()-Tabla2[[#This Row],[FECHA NACIMIENTO]])/365),0)))</f>
        <v>32</v>
      </c>
      <c r="V18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56" s="44" t="str">
        <f>+IF(Tabla2[[#This Row],[Edad]]="Corregir","Corregir","Ok")</f>
        <v>Ok</v>
      </c>
      <c r="X1856" s="42" t="str">
        <f>+IFERROR(VLOOKUP(Tabla2[[#This Row],[DISTRITO SEGÚN DNI]],Hoja1!$A$2:$B$32,2,FALSE),"No")</f>
        <v>No</v>
      </c>
      <c r="Y1856" s="42" t="str">
        <f>IF(OR(LOWER(Tabla2[[#This Row],[GENERO]])="masculino", LOWER(Tabla2[[#This Row],[GENERO]])="femenino"),"OK","Corregir")</f>
        <v>OK</v>
      </c>
      <c r="Z1856" s="42" t="str">
        <f>+IF(Tabla2[[#This Row],[Nro. DNI / CE]]="","Corregir",IF(LEN(Tabla2[[#This Row],[Nro. DNI / CE]])&gt;=8,"OK","Corregir"))</f>
        <v>OK</v>
      </c>
      <c r="AA1856" s="42">
        <f>COUNTIF(Tabla2[APELLIDOS Y NOMBRES],Tabla2[[#This Row],[APELLIDOS Y NOMBRES]])</f>
        <v>1</v>
      </c>
      <c r="AB1856" s="42">
        <f>IF(Tabla2[[#This Row],[Trabajador]]&gt;1,1/Tabla2[[#This Row],[Trabajador]],Tabla2[[#This Row],[Trabajador]])</f>
        <v>1</v>
      </c>
      <c r="AC1856" t="str">
        <f>+IFERROR(IF(Tabla2[[#This Row],[FECHA CESE/BAJA]]="","No Aplica",IF(AND(MONTH(Tabla2[[#This Row],[FECHA CESE/BAJA]])=MONTH(TODAY()-30),YEAR(Tabla2[[#This Row],[FECHA CESE/BAJA]])=YEAR(TODAY())),MONTH(TODAY()-30)&amp;"-"&amp;YEAR(TODAY()),"Borrar")),"No aplica")</f>
        <v>No Aplica</v>
      </c>
      <c r="AD1856" t="str">
        <f>+IFERROR(IF(Tabla2[[#This Row],[FECHA INICIO DE LABORES EN OBRA]]="","No Aplica",IF(AND(MONTH(Tabla2[[#This Row],[FECHA INICIO DE LABORES EN OBRA]])=MONTH(TODAY()-30),YEAR(Tabla2[[#This Row],[FECHA INICIO DE LABORES EN OBRA]])=YEAR(TODAY())),MONTH(TODAY()-30)&amp;"-"&amp;YEAR(TODAY()),"No Aplica")),"No Aplica")</f>
        <v>No Aplica</v>
      </c>
    </row>
    <row r="1857" spans="1:30" x14ac:dyDescent="0.25">
      <c r="A1857" s="13" t="s">
        <v>7490</v>
      </c>
      <c r="B1857" s="15" t="s">
        <v>7491</v>
      </c>
      <c r="C1857" s="15" t="s">
        <v>7491</v>
      </c>
      <c r="D1857" s="15" t="s">
        <v>756</v>
      </c>
      <c r="E1857" s="15" t="s">
        <v>757</v>
      </c>
      <c r="F1857" s="39">
        <v>33878</v>
      </c>
      <c r="G1857" s="15">
        <v>1</v>
      </c>
      <c r="H1857" s="15" t="s">
        <v>7492</v>
      </c>
      <c r="I1857" s="15" t="s">
        <v>2240</v>
      </c>
      <c r="J1857" s="15" t="s">
        <v>7493</v>
      </c>
      <c r="K1857" s="15" t="s">
        <v>27</v>
      </c>
      <c r="L1857" s="40" t="s">
        <v>6</v>
      </c>
      <c r="M1857" s="39"/>
      <c r="N1857" s="41" t="s">
        <v>2098</v>
      </c>
      <c r="O1857" s="39">
        <v>44004</v>
      </c>
      <c r="P1857" s="40">
        <v>1</v>
      </c>
      <c r="Q1857" s="40">
        <v>1</v>
      </c>
      <c r="R1857" s="40" t="str">
        <f>IFERROR(VLOOKUP(Tabla2[[#This Row],[CONTRATISTA PRNCIPAL]],Hoja1!$L$5:$M$9,2,FALSE),"CJV")</f>
        <v>CJV</v>
      </c>
      <c r="S1857" s="40" t="str">
        <f>IF(Tabla2[[#This Row],[EMPRESA]]=Tabla2[[#This Row],[CONTRATISTA PRNCIPAL]],"Principal","Secundaria")</f>
        <v>Principal</v>
      </c>
      <c r="T1857" s="42">
        <f>IFERROR(1/COUNTIF(Tabla2[CONTRATISTA PRNCIPAL],Tabla2[[#This Row],[CONTRATISTA PRNCIPAL]]),0)</f>
        <v>0.03125</v>
      </c>
      <c r="U1857" s="43">
        <f>IF(((TODAY()-Tabla2[[#This Row],[FECHA NACIMIENTO]])/365)&lt;18,"Corregir", IF(((TODAY()-Tabla2[[#This Row],[FECHA NACIMIENTO]])/365)&gt;80, "Corregir",ROUNDDOWN(((TODAY()-Tabla2[[#This Row],[FECHA NACIMIENTO]])/365),0)))</f>
        <v>31</v>
      </c>
      <c r="V18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57" s="44" t="str">
        <f>+IF(Tabla2[[#This Row],[Edad]]="Corregir","Corregir","Ok")</f>
        <v>Ok</v>
      </c>
      <c r="X1857" s="42" t="str">
        <f>+IFERROR(VLOOKUP(Tabla2[[#This Row],[DISTRITO SEGÚN DNI]],Hoja1!$A$2:$B$32,2,FALSE),"No")</f>
        <v>CALLAO</v>
      </c>
      <c r="Y1857" s="42" t="str">
        <f>IF(OR(LOWER(Tabla2[[#This Row],[GENERO]])="masculino", LOWER(Tabla2[[#This Row],[GENERO]])="femenino"),"OK","Corregir")</f>
        <v>OK</v>
      </c>
      <c r="Z1857" s="42" t="str">
        <f>+IF(Tabla2[[#This Row],[Nro. DNI / CE]]="","Corregir",IF(LEN(Tabla2[[#This Row],[Nro. DNI / CE]])&gt;=8,"OK","Corregir"))</f>
        <v>OK</v>
      </c>
      <c r="AA1857" s="42">
        <f>COUNTIF(Tabla2[APELLIDOS Y NOMBRES],Tabla2[[#This Row],[APELLIDOS Y NOMBRES]])</f>
        <v>1</v>
      </c>
      <c r="AB1857" s="42">
        <f>IF(Tabla2[[#This Row],[Trabajador]]&gt;1,1/Tabla2[[#This Row],[Trabajador]],Tabla2[[#This Row],[Trabajador]])</f>
        <v>1</v>
      </c>
      <c r="AC1857" t="str">
        <f>+IFERROR(IF(Tabla2[[#This Row],[FECHA CESE/BAJA]]="","No Aplica",IF(AND(MONTH(Tabla2[[#This Row],[FECHA CESE/BAJA]])=MONTH(TODAY()-30),YEAR(Tabla2[[#This Row],[FECHA CESE/BAJA]])=YEAR(TODAY())),MONTH(TODAY()-30)&amp;"-"&amp;YEAR(TODAY()),"Borrar")),"No aplica")</f>
        <v>No Aplica</v>
      </c>
      <c r="AD1857" t="str">
        <f>+IFERROR(IF(Tabla2[[#This Row],[FECHA INICIO DE LABORES EN OBRA]]="","No Aplica",IF(AND(MONTH(Tabla2[[#This Row],[FECHA INICIO DE LABORES EN OBRA]])=MONTH(TODAY()-30),YEAR(Tabla2[[#This Row],[FECHA INICIO DE LABORES EN OBRA]])=YEAR(TODAY())),MONTH(TODAY()-30)&amp;"-"&amp;YEAR(TODAY()),"No Aplica")),"No Aplica")</f>
        <v>No Aplica</v>
      </c>
    </row>
    <row r="1858" spans="1:30" x14ac:dyDescent="0.25">
      <c r="A1858" s="13" t="s">
        <v>7490</v>
      </c>
      <c r="B1858" s="15" t="s">
        <v>7491</v>
      </c>
      <c r="C1858" s="15" t="s">
        <v>7491</v>
      </c>
      <c r="D1858" s="15" t="s">
        <v>7494</v>
      </c>
      <c r="E1858" s="15" t="s">
        <v>7495</v>
      </c>
      <c r="F1858" s="39">
        <v>28889</v>
      </c>
      <c r="G1858" s="15">
        <v>1</v>
      </c>
      <c r="H1858" s="15" t="s">
        <v>7496</v>
      </c>
      <c r="I1858" s="15" t="s">
        <v>2240</v>
      </c>
      <c r="J1858" s="15" t="s">
        <v>7497</v>
      </c>
      <c r="K1858" s="15" t="s">
        <v>2472</v>
      </c>
      <c r="L1858" s="40" t="s">
        <v>6</v>
      </c>
      <c r="M1858" s="39"/>
      <c r="N1858" s="41" t="s">
        <v>2098</v>
      </c>
      <c r="O1858" s="39">
        <v>43997</v>
      </c>
      <c r="P1858" s="40">
        <v>1</v>
      </c>
      <c r="Q1858" s="40">
        <v>1</v>
      </c>
      <c r="R1858" s="40" t="str">
        <f>IFERROR(VLOOKUP(Tabla2[[#This Row],[CONTRATISTA PRNCIPAL]],Hoja1!$L$5:$M$9,2,FALSE),"CJV")</f>
        <v>CJV</v>
      </c>
      <c r="S1858" s="40" t="str">
        <f>IF(Tabla2[[#This Row],[EMPRESA]]=Tabla2[[#This Row],[CONTRATISTA PRNCIPAL]],"Principal","Secundaria")</f>
        <v>Principal</v>
      </c>
      <c r="T1858" s="42">
        <f>IFERROR(1/COUNTIF(Tabla2[CONTRATISTA PRNCIPAL],Tabla2[[#This Row],[CONTRATISTA PRNCIPAL]]),0)</f>
        <v>0.03125</v>
      </c>
      <c r="U1858" s="43">
        <f>IF(((TODAY()-Tabla2[[#This Row],[FECHA NACIMIENTO]])/365)&lt;18,"Corregir", IF(((TODAY()-Tabla2[[#This Row],[FECHA NACIMIENTO]])/365)&gt;80, "Corregir",ROUNDDOWN(((TODAY()-Tabla2[[#This Row],[FECHA NACIMIENTO]])/365),0)))</f>
        <v>44</v>
      </c>
      <c r="V18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58" s="44" t="str">
        <f>+IF(Tabla2[[#This Row],[Edad]]="Corregir","Corregir","Ok")</f>
        <v>Ok</v>
      </c>
      <c r="X1858" s="42" t="str">
        <f>+IFERROR(VLOOKUP(Tabla2[[#This Row],[DISTRITO SEGÚN DNI]],Hoja1!$A$2:$B$32,2,FALSE),"No")</f>
        <v>No</v>
      </c>
      <c r="Y1858" s="42" t="str">
        <f>IF(OR(LOWER(Tabla2[[#This Row],[GENERO]])="masculino", LOWER(Tabla2[[#This Row],[GENERO]])="femenino"),"OK","Corregir")</f>
        <v>OK</v>
      </c>
      <c r="Z1858" s="42" t="str">
        <f>+IF(Tabla2[[#This Row],[Nro. DNI / CE]]="","Corregir",IF(LEN(Tabla2[[#This Row],[Nro. DNI / CE]])&gt;=8,"OK","Corregir"))</f>
        <v>OK</v>
      </c>
      <c r="AA1858" s="42">
        <f>COUNTIF(Tabla2[APELLIDOS Y NOMBRES],Tabla2[[#This Row],[APELLIDOS Y NOMBRES]])</f>
        <v>1</v>
      </c>
      <c r="AB1858" s="42">
        <f>IF(Tabla2[[#This Row],[Trabajador]]&gt;1,1/Tabla2[[#This Row],[Trabajador]],Tabla2[[#This Row],[Trabajador]])</f>
        <v>1</v>
      </c>
      <c r="AC1858" t="str">
        <f>+IFERROR(IF(Tabla2[[#This Row],[FECHA CESE/BAJA]]="","No Aplica",IF(AND(MONTH(Tabla2[[#This Row],[FECHA CESE/BAJA]])=MONTH(TODAY()-30),YEAR(Tabla2[[#This Row],[FECHA CESE/BAJA]])=YEAR(TODAY())),MONTH(TODAY()-30)&amp;"-"&amp;YEAR(TODAY()),"Borrar")),"No aplica")</f>
        <v>No Aplica</v>
      </c>
      <c r="AD1858" t="str">
        <f>+IFERROR(IF(Tabla2[[#This Row],[FECHA INICIO DE LABORES EN OBRA]]="","No Aplica",IF(AND(MONTH(Tabla2[[#This Row],[FECHA INICIO DE LABORES EN OBRA]])=MONTH(TODAY()-30),YEAR(Tabla2[[#This Row],[FECHA INICIO DE LABORES EN OBRA]])=YEAR(TODAY())),MONTH(TODAY()-30)&amp;"-"&amp;YEAR(TODAY()),"No Aplica")),"No Aplica")</f>
        <v>No Aplica</v>
      </c>
    </row>
    <row r="1859" spans="1:30" x14ac:dyDescent="0.25">
      <c r="A1859" s="13" t="s">
        <v>7490</v>
      </c>
      <c r="B1859" s="15" t="s">
        <v>7491</v>
      </c>
      <c r="C1859" s="15" t="s">
        <v>7491</v>
      </c>
      <c r="D1859" s="15" t="s">
        <v>7498</v>
      </c>
      <c r="E1859" s="15" t="s">
        <v>7499</v>
      </c>
      <c r="F1859" s="39">
        <v>21370</v>
      </c>
      <c r="G1859" s="15">
        <v>1</v>
      </c>
      <c r="H1859" s="15" t="s">
        <v>7500</v>
      </c>
      <c r="I1859" s="15" t="s">
        <v>2240</v>
      </c>
      <c r="J1859" s="15" t="s">
        <v>7501</v>
      </c>
      <c r="K1859" s="15" t="s">
        <v>2294</v>
      </c>
      <c r="L1859" s="40" t="s">
        <v>5</v>
      </c>
      <c r="M1859" s="39"/>
      <c r="N1859" s="41" t="s">
        <v>2352</v>
      </c>
      <c r="O1859" s="39">
        <v>44014</v>
      </c>
      <c r="P1859" s="40">
        <v>1</v>
      </c>
      <c r="Q1859" s="40">
        <v>1</v>
      </c>
      <c r="R1859" s="40" t="str">
        <f>IFERROR(VLOOKUP(Tabla2[[#This Row],[CONTRATISTA PRNCIPAL]],Hoja1!$L$5:$M$9,2,FALSE),"CJV")</f>
        <v>CJV</v>
      </c>
      <c r="S1859" s="40" t="str">
        <f>IF(Tabla2[[#This Row],[EMPRESA]]=Tabla2[[#This Row],[CONTRATISTA PRNCIPAL]],"Principal","Secundaria")</f>
        <v>Principal</v>
      </c>
      <c r="T1859" s="42">
        <f>IFERROR(1/COUNTIF(Tabla2[CONTRATISTA PRNCIPAL],Tabla2[[#This Row],[CONTRATISTA PRNCIPAL]]),0)</f>
        <v>0.03125</v>
      </c>
      <c r="U1859" s="43">
        <f>IF(((TODAY()-Tabla2[[#This Row],[FECHA NACIMIENTO]])/365)&lt;18,"Corregir", IF(((TODAY()-Tabla2[[#This Row],[FECHA NACIMIENTO]])/365)&gt;80, "Corregir",ROUNDDOWN(((TODAY()-Tabla2[[#This Row],[FECHA NACIMIENTO]])/365),0)))</f>
        <v>65</v>
      </c>
      <c r="V18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859" s="44" t="str">
        <f>+IF(Tabla2[[#This Row],[Edad]]="Corregir","Corregir","Ok")</f>
        <v>Ok</v>
      </c>
      <c r="X1859" s="42" t="str">
        <f>+IFERROR(VLOOKUP(Tabla2[[#This Row],[DISTRITO SEGÚN DNI]],Hoja1!$A$2:$B$32,2,FALSE),"No")</f>
        <v>No</v>
      </c>
      <c r="Y1859" s="42" t="str">
        <f>IF(OR(LOWER(Tabla2[[#This Row],[GENERO]])="masculino", LOWER(Tabla2[[#This Row],[GENERO]])="femenino"),"OK","Corregir")</f>
        <v>OK</v>
      </c>
      <c r="Z1859" s="42" t="str">
        <f>+IF(Tabla2[[#This Row],[Nro. DNI / CE]]="","Corregir",IF(LEN(Tabla2[[#This Row],[Nro. DNI / CE]])&gt;=8,"OK","Corregir"))</f>
        <v>OK</v>
      </c>
      <c r="AA1859" s="42">
        <f>COUNTIF(Tabla2[APELLIDOS Y NOMBRES],Tabla2[[#This Row],[APELLIDOS Y NOMBRES]])</f>
        <v>1</v>
      </c>
      <c r="AB1859" s="42">
        <f>IF(Tabla2[[#This Row],[Trabajador]]&gt;1,1/Tabla2[[#This Row],[Trabajador]],Tabla2[[#This Row],[Trabajador]])</f>
        <v>1</v>
      </c>
      <c r="AC1859" t="str">
        <f>+IFERROR(IF(Tabla2[[#This Row],[FECHA CESE/BAJA]]="","No Aplica",IF(AND(MONTH(Tabla2[[#This Row],[FECHA CESE/BAJA]])=MONTH(TODAY()-30),YEAR(Tabla2[[#This Row],[FECHA CESE/BAJA]])=YEAR(TODAY())),MONTH(TODAY()-30)&amp;"-"&amp;YEAR(TODAY()),"Borrar")),"No aplica")</f>
        <v>No Aplica</v>
      </c>
      <c r="AD1859" t="str">
        <f>+IFERROR(IF(Tabla2[[#This Row],[FECHA INICIO DE LABORES EN OBRA]]="","No Aplica",IF(AND(MONTH(Tabla2[[#This Row],[FECHA INICIO DE LABORES EN OBRA]])=MONTH(TODAY()-30),YEAR(Tabla2[[#This Row],[FECHA INICIO DE LABORES EN OBRA]])=YEAR(TODAY())),MONTH(TODAY()-30)&amp;"-"&amp;YEAR(TODAY()),"No Aplica")),"No Aplica")</f>
        <v>No Aplica</v>
      </c>
    </row>
    <row r="1860" spans="1:30" x14ac:dyDescent="0.25">
      <c r="A1860" s="13" t="s">
        <v>7490</v>
      </c>
      <c r="B1860" s="15" t="s">
        <v>7491</v>
      </c>
      <c r="C1860" s="15" t="s">
        <v>7491</v>
      </c>
      <c r="D1860" s="15" t="s">
        <v>327</v>
      </c>
      <c r="E1860" s="15" t="s">
        <v>328</v>
      </c>
      <c r="F1860" s="39">
        <v>24260</v>
      </c>
      <c r="G1860" s="15">
        <v>1</v>
      </c>
      <c r="H1860" s="15" t="s">
        <v>7492</v>
      </c>
      <c r="I1860" s="15" t="s">
        <v>2240</v>
      </c>
      <c r="J1860" s="15" t="s">
        <v>7502</v>
      </c>
      <c r="K1860" s="15" t="s">
        <v>27</v>
      </c>
      <c r="L1860" s="40" t="s">
        <v>6</v>
      </c>
      <c r="M1860" s="39"/>
      <c r="N1860" s="41" t="s">
        <v>2098</v>
      </c>
      <c r="O1860" s="39">
        <v>44069</v>
      </c>
      <c r="P1860" s="40">
        <v>1</v>
      </c>
      <c r="Q1860" s="40">
        <v>1</v>
      </c>
      <c r="R1860" s="40" t="str">
        <f>IFERROR(VLOOKUP(Tabla2[[#This Row],[CONTRATISTA PRNCIPAL]],Hoja1!$L$5:$M$9,2,FALSE),"CJV")</f>
        <v>CJV</v>
      </c>
      <c r="S1860" s="40" t="str">
        <f>IF(Tabla2[[#This Row],[EMPRESA]]=Tabla2[[#This Row],[CONTRATISTA PRNCIPAL]],"Principal","Secundaria")</f>
        <v>Principal</v>
      </c>
      <c r="T1860" s="42">
        <f>IFERROR(1/COUNTIF(Tabla2[CONTRATISTA PRNCIPAL],Tabla2[[#This Row],[CONTRATISTA PRNCIPAL]]),0)</f>
        <v>0.03125</v>
      </c>
      <c r="U1860" s="43">
        <f>IF(((TODAY()-Tabla2[[#This Row],[FECHA NACIMIENTO]])/365)&lt;18,"Corregir", IF(((TODAY()-Tabla2[[#This Row],[FECHA NACIMIENTO]])/365)&gt;80, "Corregir",ROUNDDOWN(((TODAY()-Tabla2[[#This Row],[FECHA NACIMIENTO]])/365),0)))</f>
        <v>57</v>
      </c>
      <c r="V18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60" s="44" t="str">
        <f>+IF(Tabla2[[#This Row],[Edad]]="Corregir","Corregir","Ok")</f>
        <v>Ok</v>
      </c>
      <c r="X1860" s="42" t="str">
        <f>+IFERROR(VLOOKUP(Tabla2[[#This Row],[DISTRITO SEGÚN DNI]],Hoja1!$A$2:$B$32,2,FALSE),"No")</f>
        <v>CALLAO</v>
      </c>
      <c r="Y1860" s="42" t="str">
        <f>IF(OR(LOWER(Tabla2[[#This Row],[GENERO]])="masculino", LOWER(Tabla2[[#This Row],[GENERO]])="femenino"),"OK","Corregir")</f>
        <v>OK</v>
      </c>
      <c r="Z1860" s="42" t="str">
        <f>+IF(Tabla2[[#This Row],[Nro. DNI / CE]]="","Corregir",IF(LEN(Tabla2[[#This Row],[Nro. DNI / CE]])&gt;=8,"OK","Corregir"))</f>
        <v>OK</v>
      </c>
      <c r="AA1860" s="42">
        <f>COUNTIF(Tabla2[APELLIDOS Y NOMBRES],Tabla2[[#This Row],[APELLIDOS Y NOMBRES]])</f>
        <v>1</v>
      </c>
      <c r="AB1860" s="42">
        <f>IF(Tabla2[[#This Row],[Trabajador]]&gt;1,1/Tabla2[[#This Row],[Trabajador]],Tabla2[[#This Row],[Trabajador]])</f>
        <v>1</v>
      </c>
      <c r="AC1860" t="str">
        <f>+IFERROR(IF(Tabla2[[#This Row],[FECHA CESE/BAJA]]="","No Aplica",IF(AND(MONTH(Tabla2[[#This Row],[FECHA CESE/BAJA]])=MONTH(TODAY()-30),YEAR(Tabla2[[#This Row],[FECHA CESE/BAJA]])=YEAR(TODAY())),MONTH(TODAY()-30)&amp;"-"&amp;YEAR(TODAY()),"Borrar")),"No aplica")</f>
        <v>No Aplica</v>
      </c>
      <c r="AD1860" t="str">
        <f>+IFERROR(IF(Tabla2[[#This Row],[FECHA INICIO DE LABORES EN OBRA]]="","No Aplica",IF(AND(MONTH(Tabla2[[#This Row],[FECHA INICIO DE LABORES EN OBRA]])=MONTH(TODAY()-30),YEAR(Tabla2[[#This Row],[FECHA INICIO DE LABORES EN OBRA]])=YEAR(TODAY())),MONTH(TODAY()-30)&amp;"-"&amp;YEAR(TODAY()),"No Aplica")),"No Aplica")</f>
        <v>No Aplica</v>
      </c>
    </row>
    <row r="1861" spans="1:30" x14ac:dyDescent="0.25">
      <c r="A1861" s="13" t="s">
        <v>7490</v>
      </c>
      <c r="B1861" s="15" t="s">
        <v>7491</v>
      </c>
      <c r="C1861" s="15" t="s">
        <v>7491</v>
      </c>
      <c r="D1861" s="15" t="s">
        <v>7503</v>
      </c>
      <c r="E1861" s="15" t="s">
        <v>7504</v>
      </c>
      <c r="F1861" s="39">
        <v>26243</v>
      </c>
      <c r="G1861" s="15">
        <v>1</v>
      </c>
      <c r="H1861" s="15" t="s">
        <v>7492</v>
      </c>
      <c r="I1861" s="15" t="s">
        <v>2240</v>
      </c>
      <c r="J1861" s="15" t="s">
        <v>7505</v>
      </c>
      <c r="K1861" s="15" t="s">
        <v>7506</v>
      </c>
      <c r="L1861" s="40" t="s">
        <v>6</v>
      </c>
      <c r="M1861" s="39"/>
      <c r="N1861" s="41" t="s">
        <v>2098</v>
      </c>
      <c r="O1861" s="39">
        <v>44069</v>
      </c>
      <c r="P1861" s="40">
        <v>1</v>
      </c>
      <c r="Q1861" s="40">
        <v>1</v>
      </c>
      <c r="R1861" s="40" t="str">
        <f>IFERROR(VLOOKUP(Tabla2[[#This Row],[CONTRATISTA PRNCIPAL]],Hoja1!$L$5:$M$9,2,FALSE),"CJV")</f>
        <v>CJV</v>
      </c>
      <c r="S1861" s="40" t="str">
        <f>IF(Tabla2[[#This Row],[EMPRESA]]=Tabla2[[#This Row],[CONTRATISTA PRNCIPAL]],"Principal","Secundaria")</f>
        <v>Principal</v>
      </c>
      <c r="T1861" s="42">
        <f>IFERROR(1/COUNTIF(Tabla2[CONTRATISTA PRNCIPAL],Tabla2[[#This Row],[CONTRATISTA PRNCIPAL]]),0)</f>
        <v>0.03125</v>
      </c>
      <c r="U1861" s="43">
        <f>IF(((TODAY()-Tabla2[[#This Row],[FECHA NACIMIENTO]])/365)&lt;18,"Corregir", IF(((TODAY()-Tabla2[[#This Row],[FECHA NACIMIENTO]])/365)&gt;80, "Corregir",ROUNDDOWN(((TODAY()-Tabla2[[#This Row],[FECHA NACIMIENTO]])/365),0)))</f>
        <v>51</v>
      </c>
      <c r="V18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61" s="44" t="str">
        <f>+IF(Tabla2[[#This Row],[Edad]]="Corregir","Corregir","Ok")</f>
        <v>Ok</v>
      </c>
      <c r="X1861" s="42" t="str">
        <f>+IFERROR(VLOOKUP(Tabla2[[#This Row],[DISTRITO SEGÚN DNI]],Hoja1!$A$2:$B$32,2,FALSE),"No")</f>
        <v>No</v>
      </c>
      <c r="Y1861" s="42" t="str">
        <f>IF(OR(LOWER(Tabla2[[#This Row],[GENERO]])="masculino", LOWER(Tabla2[[#This Row],[GENERO]])="femenino"),"OK","Corregir")</f>
        <v>OK</v>
      </c>
      <c r="Z1861" s="42" t="str">
        <f>+IF(Tabla2[[#This Row],[Nro. DNI / CE]]="","Corregir",IF(LEN(Tabla2[[#This Row],[Nro. DNI / CE]])&gt;=8,"OK","Corregir"))</f>
        <v>OK</v>
      </c>
      <c r="AA1861" s="42">
        <f>COUNTIF(Tabla2[APELLIDOS Y NOMBRES],Tabla2[[#This Row],[APELLIDOS Y NOMBRES]])</f>
        <v>1</v>
      </c>
      <c r="AB1861" s="42">
        <f>IF(Tabla2[[#This Row],[Trabajador]]&gt;1,1/Tabla2[[#This Row],[Trabajador]],Tabla2[[#This Row],[Trabajador]])</f>
        <v>1</v>
      </c>
      <c r="AC1861" t="str">
        <f>+IFERROR(IF(Tabla2[[#This Row],[FECHA CESE/BAJA]]="","No Aplica",IF(AND(MONTH(Tabla2[[#This Row],[FECHA CESE/BAJA]])=MONTH(TODAY()-30),YEAR(Tabla2[[#This Row],[FECHA CESE/BAJA]])=YEAR(TODAY())),MONTH(TODAY()-30)&amp;"-"&amp;YEAR(TODAY()),"Borrar")),"No aplica")</f>
        <v>No Aplica</v>
      </c>
      <c r="AD1861" t="str">
        <f>+IFERROR(IF(Tabla2[[#This Row],[FECHA INICIO DE LABORES EN OBRA]]="","No Aplica",IF(AND(MONTH(Tabla2[[#This Row],[FECHA INICIO DE LABORES EN OBRA]])=MONTH(TODAY()-30),YEAR(Tabla2[[#This Row],[FECHA INICIO DE LABORES EN OBRA]])=YEAR(TODAY())),MONTH(TODAY()-30)&amp;"-"&amp;YEAR(TODAY()),"No Aplica")),"No Aplica")</f>
        <v>No Aplica</v>
      </c>
    </row>
    <row r="1862" spans="1:30" x14ac:dyDescent="0.25">
      <c r="A1862" s="13" t="s">
        <v>7490</v>
      </c>
      <c r="B1862" s="15" t="s">
        <v>7491</v>
      </c>
      <c r="C1862" s="15" t="s">
        <v>7491</v>
      </c>
      <c r="D1862" s="15" t="s">
        <v>7507</v>
      </c>
      <c r="E1862" s="15" t="s">
        <v>7508</v>
      </c>
      <c r="F1862" s="39">
        <v>36561</v>
      </c>
      <c r="G1862" s="15">
        <v>1</v>
      </c>
      <c r="H1862" s="15" t="s">
        <v>7492</v>
      </c>
      <c r="I1862" s="15" t="s">
        <v>2240</v>
      </c>
      <c r="J1862" s="15" t="s">
        <v>7509</v>
      </c>
      <c r="K1862" s="15" t="s">
        <v>7510</v>
      </c>
      <c r="L1862" s="40" t="s">
        <v>6</v>
      </c>
      <c r="M1862" s="39"/>
      <c r="N1862" s="41" t="s">
        <v>2098</v>
      </c>
      <c r="O1862" s="39">
        <v>44142</v>
      </c>
      <c r="P1862" s="40">
        <v>1</v>
      </c>
      <c r="Q1862" s="40">
        <v>1</v>
      </c>
      <c r="R1862" s="40" t="str">
        <f>IFERROR(VLOOKUP(Tabla2[[#This Row],[CONTRATISTA PRNCIPAL]],Hoja1!$L$5:$M$9,2,FALSE),"CJV")</f>
        <v>CJV</v>
      </c>
      <c r="S1862" s="40" t="str">
        <f>IF(Tabla2[[#This Row],[EMPRESA]]=Tabla2[[#This Row],[CONTRATISTA PRNCIPAL]],"Principal","Secundaria")</f>
        <v>Principal</v>
      </c>
      <c r="T1862" s="42">
        <f>IFERROR(1/COUNTIF(Tabla2[CONTRATISTA PRNCIPAL],Tabla2[[#This Row],[CONTRATISTA PRNCIPAL]]),0)</f>
        <v>0.03125</v>
      </c>
      <c r="U1862" s="43">
        <f>IF(((TODAY()-Tabla2[[#This Row],[FECHA NACIMIENTO]])/365)&lt;18,"Corregir", IF(((TODAY()-Tabla2[[#This Row],[FECHA NACIMIENTO]])/365)&gt;80, "Corregir",ROUNDDOWN(((TODAY()-Tabla2[[#This Row],[FECHA NACIMIENTO]])/365),0)))</f>
        <v>23</v>
      </c>
      <c r="V18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862" s="44" t="str">
        <f>+IF(Tabla2[[#This Row],[Edad]]="Corregir","Corregir","Ok")</f>
        <v>Ok</v>
      </c>
      <c r="X1862" s="42" t="str">
        <f>+IFERROR(VLOOKUP(Tabla2[[#This Row],[DISTRITO SEGÚN DNI]],Hoja1!$A$2:$B$32,2,FALSE),"No")</f>
        <v>No</v>
      </c>
      <c r="Y1862" s="42" t="str">
        <f>IF(OR(LOWER(Tabla2[[#This Row],[GENERO]])="masculino", LOWER(Tabla2[[#This Row],[GENERO]])="femenino"),"OK","Corregir")</f>
        <v>OK</v>
      </c>
      <c r="Z1862" s="42" t="str">
        <f>+IF(Tabla2[[#This Row],[Nro. DNI / CE]]="","Corregir",IF(LEN(Tabla2[[#This Row],[Nro. DNI / CE]])&gt;=8,"OK","Corregir"))</f>
        <v>OK</v>
      </c>
      <c r="AA1862" s="42">
        <f>COUNTIF(Tabla2[APELLIDOS Y NOMBRES],Tabla2[[#This Row],[APELLIDOS Y NOMBRES]])</f>
        <v>1</v>
      </c>
      <c r="AB1862" s="42">
        <f>IF(Tabla2[[#This Row],[Trabajador]]&gt;1,1/Tabla2[[#This Row],[Trabajador]],Tabla2[[#This Row],[Trabajador]])</f>
        <v>1</v>
      </c>
      <c r="AC1862" t="str">
        <f>+IFERROR(IF(Tabla2[[#This Row],[FECHA CESE/BAJA]]="","No Aplica",IF(AND(MONTH(Tabla2[[#This Row],[FECHA CESE/BAJA]])=MONTH(TODAY()-30),YEAR(Tabla2[[#This Row],[FECHA CESE/BAJA]])=YEAR(TODAY())),MONTH(TODAY()-30)&amp;"-"&amp;YEAR(TODAY()),"Borrar")),"No aplica")</f>
        <v>No Aplica</v>
      </c>
      <c r="AD1862" t="str">
        <f>+IFERROR(IF(Tabla2[[#This Row],[FECHA INICIO DE LABORES EN OBRA]]="","No Aplica",IF(AND(MONTH(Tabla2[[#This Row],[FECHA INICIO DE LABORES EN OBRA]])=MONTH(TODAY()-30),YEAR(Tabla2[[#This Row],[FECHA INICIO DE LABORES EN OBRA]])=YEAR(TODAY())),MONTH(TODAY()-30)&amp;"-"&amp;YEAR(TODAY()),"No Aplica")),"No Aplica")</f>
        <v>No Aplica</v>
      </c>
    </row>
    <row r="1863" spans="1:30" x14ac:dyDescent="0.25">
      <c r="A1863" s="13" t="s">
        <v>7490</v>
      </c>
      <c r="B1863" s="15" t="s">
        <v>7491</v>
      </c>
      <c r="C1863" s="15" t="s">
        <v>7491</v>
      </c>
      <c r="D1863" s="15" t="s">
        <v>7511</v>
      </c>
      <c r="E1863" s="15" t="s">
        <v>7512</v>
      </c>
      <c r="F1863" s="39">
        <v>33093</v>
      </c>
      <c r="G1863" s="15">
        <v>1</v>
      </c>
      <c r="H1863" s="15" t="s">
        <v>7513</v>
      </c>
      <c r="I1863" s="15" t="s">
        <v>2240</v>
      </c>
      <c r="J1863" s="15" t="s">
        <v>7514</v>
      </c>
      <c r="K1863" s="15" t="s">
        <v>4274</v>
      </c>
      <c r="L1863" s="40" t="s">
        <v>6</v>
      </c>
      <c r="M1863" s="39"/>
      <c r="N1863" s="41" t="s">
        <v>2098</v>
      </c>
      <c r="O1863" s="39">
        <v>44274</v>
      </c>
      <c r="P1863" s="40">
        <v>1</v>
      </c>
      <c r="Q1863" s="40">
        <v>1</v>
      </c>
      <c r="R1863" s="40" t="str">
        <f>IFERROR(VLOOKUP(Tabla2[[#This Row],[CONTRATISTA PRNCIPAL]],Hoja1!$L$5:$M$9,2,FALSE),"CJV")</f>
        <v>CJV</v>
      </c>
      <c r="S1863" s="40" t="str">
        <f>IF(Tabla2[[#This Row],[EMPRESA]]=Tabla2[[#This Row],[CONTRATISTA PRNCIPAL]],"Principal","Secundaria")</f>
        <v>Principal</v>
      </c>
      <c r="T1863" s="42">
        <f>IFERROR(1/COUNTIF(Tabla2[CONTRATISTA PRNCIPAL],Tabla2[[#This Row],[CONTRATISTA PRNCIPAL]]),0)</f>
        <v>0.03125</v>
      </c>
      <c r="U1863" s="43">
        <f>IF(((TODAY()-Tabla2[[#This Row],[FECHA NACIMIENTO]])/365)&lt;18,"Corregir", IF(((TODAY()-Tabla2[[#This Row],[FECHA NACIMIENTO]])/365)&gt;80, "Corregir",ROUNDDOWN(((TODAY()-Tabla2[[#This Row],[FECHA NACIMIENTO]])/365),0)))</f>
        <v>33</v>
      </c>
      <c r="V18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63" s="44" t="str">
        <f>+IF(Tabla2[[#This Row],[Edad]]="Corregir","Corregir","Ok")</f>
        <v>Ok</v>
      </c>
      <c r="X1863" s="42" t="str">
        <f>+IFERROR(VLOOKUP(Tabla2[[#This Row],[DISTRITO SEGÚN DNI]],Hoja1!$A$2:$B$32,2,FALSE),"No")</f>
        <v>No</v>
      </c>
      <c r="Y1863" s="42" t="str">
        <f>IF(OR(LOWER(Tabla2[[#This Row],[GENERO]])="masculino", LOWER(Tabla2[[#This Row],[GENERO]])="femenino"),"OK","Corregir")</f>
        <v>OK</v>
      </c>
      <c r="Z1863" s="42" t="str">
        <f>+IF(Tabla2[[#This Row],[Nro. DNI / CE]]="","Corregir",IF(LEN(Tabla2[[#This Row],[Nro. DNI / CE]])&gt;=8,"OK","Corregir"))</f>
        <v>OK</v>
      </c>
      <c r="AA1863" s="42">
        <f>COUNTIF(Tabla2[APELLIDOS Y NOMBRES],Tabla2[[#This Row],[APELLIDOS Y NOMBRES]])</f>
        <v>1</v>
      </c>
      <c r="AB1863" s="42">
        <f>IF(Tabla2[[#This Row],[Trabajador]]&gt;1,1/Tabla2[[#This Row],[Trabajador]],Tabla2[[#This Row],[Trabajador]])</f>
        <v>1</v>
      </c>
      <c r="AC1863" t="str">
        <f>+IFERROR(IF(Tabla2[[#This Row],[FECHA CESE/BAJA]]="","No Aplica",IF(AND(MONTH(Tabla2[[#This Row],[FECHA CESE/BAJA]])=MONTH(TODAY()-30),YEAR(Tabla2[[#This Row],[FECHA CESE/BAJA]])=YEAR(TODAY())),MONTH(TODAY()-30)&amp;"-"&amp;YEAR(TODAY()),"Borrar")),"No aplica")</f>
        <v>No Aplica</v>
      </c>
      <c r="AD1863" t="str">
        <f>+IFERROR(IF(Tabla2[[#This Row],[FECHA INICIO DE LABORES EN OBRA]]="","No Aplica",IF(AND(MONTH(Tabla2[[#This Row],[FECHA INICIO DE LABORES EN OBRA]])=MONTH(TODAY()-30),YEAR(Tabla2[[#This Row],[FECHA INICIO DE LABORES EN OBRA]])=YEAR(TODAY())),MONTH(TODAY()-30)&amp;"-"&amp;YEAR(TODAY()),"No Aplica")),"No Aplica")</f>
        <v>No Aplica</v>
      </c>
    </row>
    <row r="1864" spans="1:30" x14ac:dyDescent="0.25">
      <c r="A1864" s="13" t="s">
        <v>7490</v>
      </c>
      <c r="B1864" s="15" t="s">
        <v>7491</v>
      </c>
      <c r="C1864" s="15" t="s">
        <v>7491</v>
      </c>
      <c r="D1864" s="15" t="s">
        <v>744</v>
      </c>
      <c r="E1864" s="15" t="s">
        <v>745</v>
      </c>
      <c r="F1864" s="39">
        <v>33626</v>
      </c>
      <c r="G1864" s="15">
        <v>1</v>
      </c>
      <c r="H1864" s="15" t="s">
        <v>7492</v>
      </c>
      <c r="I1864" s="15" t="s">
        <v>2240</v>
      </c>
      <c r="J1864" s="15" t="s">
        <v>7515</v>
      </c>
      <c r="K1864" s="15" t="s">
        <v>2802</v>
      </c>
      <c r="L1864" s="40" t="s">
        <v>6</v>
      </c>
      <c r="M1864" s="39"/>
      <c r="N1864" s="41" t="s">
        <v>2098</v>
      </c>
      <c r="O1864" s="39">
        <v>44260</v>
      </c>
      <c r="P1864" s="40">
        <v>1</v>
      </c>
      <c r="Q1864" s="40">
        <v>1</v>
      </c>
      <c r="R1864" s="40" t="str">
        <f>IFERROR(VLOOKUP(Tabla2[[#This Row],[CONTRATISTA PRNCIPAL]],Hoja1!$L$5:$M$9,2,FALSE),"CJV")</f>
        <v>CJV</v>
      </c>
      <c r="S1864" s="40" t="str">
        <f>IF(Tabla2[[#This Row],[EMPRESA]]=Tabla2[[#This Row],[CONTRATISTA PRNCIPAL]],"Principal","Secundaria")</f>
        <v>Principal</v>
      </c>
      <c r="T1864" s="42">
        <f>IFERROR(1/COUNTIF(Tabla2[CONTRATISTA PRNCIPAL],Tabla2[[#This Row],[CONTRATISTA PRNCIPAL]]),0)</f>
        <v>0.03125</v>
      </c>
      <c r="U1864" s="43">
        <f>IF(((TODAY()-Tabla2[[#This Row],[FECHA NACIMIENTO]])/365)&lt;18,"Corregir", IF(((TODAY()-Tabla2[[#This Row],[FECHA NACIMIENTO]])/365)&gt;80, "Corregir",ROUNDDOWN(((TODAY()-Tabla2[[#This Row],[FECHA NACIMIENTO]])/365),0)))</f>
        <v>31</v>
      </c>
      <c r="V18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64" s="44" t="str">
        <f>+IF(Tabla2[[#This Row],[Edad]]="Corregir","Corregir","Ok")</f>
        <v>Ok</v>
      </c>
      <c r="X1864" s="42" t="str">
        <f>+IFERROR(VLOOKUP(Tabla2[[#This Row],[DISTRITO SEGÚN DNI]],Hoja1!$A$2:$B$32,2,FALSE),"No")</f>
        <v>CALLAO</v>
      </c>
      <c r="Y1864" s="42" t="str">
        <f>IF(OR(LOWER(Tabla2[[#This Row],[GENERO]])="masculino", LOWER(Tabla2[[#This Row],[GENERO]])="femenino"),"OK","Corregir")</f>
        <v>OK</v>
      </c>
      <c r="Z1864" s="42" t="str">
        <f>+IF(Tabla2[[#This Row],[Nro. DNI / CE]]="","Corregir",IF(LEN(Tabla2[[#This Row],[Nro. DNI / CE]])&gt;=8,"OK","Corregir"))</f>
        <v>OK</v>
      </c>
      <c r="AA1864" s="42">
        <f>COUNTIF(Tabla2[APELLIDOS Y NOMBRES],Tabla2[[#This Row],[APELLIDOS Y NOMBRES]])</f>
        <v>1</v>
      </c>
      <c r="AB1864" s="42">
        <f>IF(Tabla2[[#This Row],[Trabajador]]&gt;1,1/Tabla2[[#This Row],[Trabajador]],Tabla2[[#This Row],[Trabajador]])</f>
        <v>1</v>
      </c>
      <c r="AC1864" t="str">
        <f>+IFERROR(IF(Tabla2[[#This Row],[FECHA CESE/BAJA]]="","No Aplica",IF(AND(MONTH(Tabla2[[#This Row],[FECHA CESE/BAJA]])=MONTH(TODAY()-30),YEAR(Tabla2[[#This Row],[FECHA CESE/BAJA]])=YEAR(TODAY())),MONTH(TODAY()-30)&amp;"-"&amp;YEAR(TODAY()),"Borrar")),"No aplica")</f>
        <v>No Aplica</v>
      </c>
      <c r="AD1864" t="str">
        <f>+IFERROR(IF(Tabla2[[#This Row],[FECHA INICIO DE LABORES EN OBRA]]="","No Aplica",IF(AND(MONTH(Tabla2[[#This Row],[FECHA INICIO DE LABORES EN OBRA]])=MONTH(TODAY()-30),YEAR(Tabla2[[#This Row],[FECHA INICIO DE LABORES EN OBRA]])=YEAR(TODAY())),MONTH(TODAY()-30)&amp;"-"&amp;YEAR(TODAY()),"No Aplica")),"No Aplica")</f>
        <v>No Aplica</v>
      </c>
    </row>
    <row r="1865" spans="1:30" x14ac:dyDescent="0.25">
      <c r="A1865" s="13" t="s">
        <v>7490</v>
      </c>
      <c r="B1865" s="15" t="s">
        <v>7491</v>
      </c>
      <c r="C1865" s="15" t="s">
        <v>7491</v>
      </c>
      <c r="D1865" s="15" t="s">
        <v>7516</v>
      </c>
      <c r="E1865" s="15" t="s">
        <v>7517</v>
      </c>
      <c r="F1865" s="39">
        <v>35867</v>
      </c>
      <c r="G1865" s="15">
        <v>1</v>
      </c>
      <c r="H1865" s="15" t="s">
        <v>7492</v>
      </c>
      <c r="I1865" s="15" t="s">
        <v>2240</v>
      </c>
      <c r="J1865" s="15" t="s">
        <v>7518</v>
      </c>
      <c r="K1865" s="15" t="s">
        <v>7519</v>
      </c>
      <c r="L1865" s="40" t="s">
        <v>6</v>
      </c>
      <c r="M1865" s="39"/>
      <c r="N1865" s="41" t="s">
        <v>2098</v>
      </c>
      <c r="O1865" s="39">
        <v>44260</v>
      </c>
      <c r="P1865" s="40">
        <v>1</v>
      </c>
      <c r="Q1865" s="40">
        <v>1</v>
      </c>
      <c r="R1865" s="40" t="str">
        <f>IFERROR(VLOOKUP(Tabla2[[#This Row],[CONTRATISTA PRNCIPAL]],Hoja1!$L$5:$M$9,2,FALSE),"CJV")</f>
        <v>CJV</v>
      </c>
      <c r="S1865" s="40" t="str">
        <f>IF(Tabla2[[#This Row],[EMPRESA]]=Tabla2[[#This Row],[CONTRATISTA PRNCIPAL]],"Principal","Secundaria")</f>
        <v>Principal</v>
      </c>
      <c r="T1865" s="42">
        <f>IFERROR(1/COUNTIF(Tabla2[CONTRATISTA PRNCIPAL],Tabla2[[#This Row],[CONTRATISTA PRNCIPAL]]),0)</f>
        <v>0.03125</v>
      </c>
      <c r="U1865" s="43">
        <f>IF(((TODAY()-Tabla2[[#This Row],[FECHA NACIMIENTO]])/365)&lt;18,"Corregir", IF(((TODAY()-Tabla2[[#This Row],[FECHA NACIMIENTO]])/365)&gt;80, "Corregir",ROUNDDOWN(((TODAY()-Tabla2[[#This Row],[FECHA NACIMIENTO]])/365),0)))</f>
        <v>25</v>
      </c>
      <c r="V18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65" s="44" t="str">
        <f>+IF(Tabla2[[#This Row],[Edad]]="Corregir","Corregir","Ok")</f>
        <v>Ok</v>
      </c>
      <c r="X1865" s="42" t="str">
        <f>+IFERROR(VLOOKUP(Tabla2[[#This Row],[DISTRITO SEGÚN DNI]],Hoja1!$A$2:$B$32,2,FALSE),"No")</f>
        <v>No</v>
      </c>
      <c r="Y1865" s="42" t="str">
        <f>IF(OR(LOWER(Tabla2[[#This Row],[GENERO]])="masculino", LOWER(Tabla2[[#This Row],[GENERO]])="femenino"),"OK","Corregir")</f>
        <v>OK</v>
      </c>
      <c r="Z1865" s="42" t="str">
        <f>+IF(Tabla2[[#This Row],[Nro. DNI / CE]]="","Corregir",IF(LEN(Tabla2[[#This Row],[Nro. DNI / CE]])&gt;=8,"OK","Corregir"))</f>
        <v>OK</v>
      </c>
      <c r="AA1865" s="42">
        <f>COUNTIF(Tabla2[APELLIDOS Y NOMBRES],Tabla2[[#This Row],[APELLIDOS Y NOMBRES]])</f>
        <v>1</v>
      </c>
      <c r="AB1865" s="42">
        <f>IF(Tabla2[[#This Row],[Trabajador]]&gt;1,1/Tabla2[[#This Row],[Trabajador]],Tabla2[[#This Row],[Trabajador]])</f>
        <v>1</v>
      </c>
      <c r="AC1865" t="str">
        <f>+IFERROR(IF(Tabla2[[#This Row],[FECHA CESE/BAJA]]="","No Aplica",IF(AND(MONTH(Tabla2[[#This Row],[FECHA CESE/BAJA]])=MONTH(TODAY()-30),YEAR(Tabla2[[#This Row],[FECHA CESE/BAJA]])=YEAR(TODAY())),MONTH(TODAY()-30)&amp;"-"&amp;YEAR(TODAY()),"Borrar")),"No aplica")</f>
        <v>No Aplica</v>
      </c>
      <c r="AD1865" t="str">
        <f>+IFERROR(IF(Tabla2[[#This Row],[FECHA INICIO DE LABORES EN OBRA]]="","No Aplica",IF(AND(MONTH(Tabla2[[#This Row],[FECHA INICIO DE LABORES EN OBRA]])=MONTH(TODAY()-30),YEAR(Tabla2[[#This Row],[FECHA INICIO DE LABORES EN OBRA]])=YEAR(TODAY())),MONTH(TODAY()-30)&amp;"-"&amp;YEAR(TODAY()),"No Aplica")),"No Aplica")</f>
        <v>No Aplica</v>
      </c>
    </row>
    <row r="1866" spans="1:30" x14ac:dyDescent="0.25">
      <c r="A1866" s="13" t="s">
        <v>7490</v>
      </c>
      <c r="B1866" s="15" t="s">
        <v>7491</v>
      </c>
      <c r="C1866" s="15" t="s">
        <v>7491</v>
      </c>
      <c r="D1866" s="15" t="s">
        <v>7520</v>
      </c>
      <c r="E1866" s="15" t="s">
        <v>7521</v>
      </c>
      <c r="F1866" s="39">
        <v>32650</v>
      </c>
      <c r="G1866" s="15">
        <v>1</v>
      </c>
      <c r="H1866" s="15" t="s">
        <v>3535</v>
      </c>
      <c r="I1866" s="15" t="s">
        <v>2240</v>
      </c>
      <c r="J1866" s="15" t="s">
        <v>7522</v>
      </c>
      <c r="K1866" s="15" t="s">
        <v>2641</v>
      </c>
      <c r="L1866" s="40" t="s">
        <v>5</v>
      </c>
      <c r="M1866" s="39"/>
      <c r="N1866" s="41" t="s">
        <v>2098</v>
      </c>
      <c r="O1866" s="39">
        <v>44426</v>
      </c>
      <c r="P1866" s="40">
        <v>1</v>
      </c>
      <c r="Q1866" s="40">
        <v>1</v>
      </c>
      <c r="R1866" s="40" t="str">
        <f>IFERROR(VLOOKUP(Tabla2[[#This Row],[CONTRATISTA PRNCIPAL]],Hoja1!$L$5:$M$9,2,FALSE),"CJV")</f>
        <v>CJV</v>
      </c>
      <c r="S1866" s="40" t="str">
        <f>IF(Tabla2[[#This Row],[EMPRESA]]=Tabla2[[#This Row],[CONTRATISTA PRNCIPAL]],"Principal","Secundaria")</f>
        <v>Principal</v>
      </c>
      <c r="T1866" s="42">
        <f>IFERROR(1/COUNTIF(Tabla2[CONTRATISTA PRNCIPAL],Tabla2[[#This Row],[CONTRATISTA PRNCIPAL]]),0)</f>
        <v>0.03125</v>
      </c>
      <c r="U1866" s="43">
        <f>IF(((TODAY()-Tabla2[[#This Row],[FECHA NACIMIENTO]])/365)&lt;18,"Corregir", IF(((TODAY()-Tabla2[[#This Row],[FECHA NACIMIENTO]])/365)&gt;80, "Corregir",ROUNDDOWN(((TODAY()-Tabla2[[#This Row],[FECHA NACIMIENTO]])/365),0)))</f>
        <v>34</v>
      </c>
      <c r="V18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66" s="44" t="str">
        <f>+IF(Tabla2[[#This Row],[Edad]]="Corregir","Corregir","Ok")</f>
        <v>Ok</v>
      </c>
      <c r="X1866" s="42" t="str">
        <f>+IFERROR(VLOOKUP(Tabla2[[#This Row],[DISTRITO SEGÚN DNI]],Hoja1!$A$2:$B$32,2,FALSE),"No")</f>
        <v>No</v>
      </c>
      <c r="Y1866" s="42" t="str">
        <f>IF(OR(LOWER(Tabla2[[#This Row],[GENERO]])="masculino", LOWER(Tabla2[[#This Row],[GENERO]])="femenino"),"OK","Corregir")</f>
        <v>OK</v>
      </c>
      <c r="Z1866" s="42" t="str">
        <f>+IF(Tabla2[[#This Row],[Nro. DNI / CE]]="","Corregir",IF(LEN(Tabla2[[#This Row],[Nro. DNI / CE]])&gt;=8,"OK","Corregir"))</f>
        <v>OK</v>
      </c>
      <c r="AA1866" s="42">
        <f>COUNTIF(Tabla2[APELLIDOS Y NOMBRES],Tabla2[[#This Row],[APELLIDOS Y NOMBRES]])</f>
        <v>1</v>
      </c>
      <c r="AB1866" s="42">
        <f>IF(Tabla2[[#This Row],[Trabajador]]&gt;1,1/Tabla2[[#This Row],[Trabajador]],Tabla2[[#This Row],[Trabajador]])</f>
        <v>1</v>
      </c>
      <c r="AC1866" t="str">
        <f>+IFERROR(IF(Tabla2[[#This Row],[FECHA CESE/BAJA]]="","No Aplica",IF(AND(MONTH(Tabla2[[#This Row],[FECHA CESE/BAJA]])=MONTH(TODAY()-30),YEAR(Tabla2[[#This Row],[FECHA CESE/BAJA]])=YEAR(TODAY())),MONTH(TODAY()-30)&amp;"-"&amp;YEAR(TODAY()),"Borrar")),"No aplica")</f>
        <v>No Aplica</v>
      </c>
      <c r="AD1866" t="str">
        <f>+IFERROR(IF(Tabla2[[#This Row],[FECHA INICIO DE LABORES EN OBRA]]="","No Aplica",IF(AND(MONTH(Tabla2[[#This Row],[FECHA INICIO DE LABORES EN OBRA]])=MONTH(TODAY()-30),YEAR(Tabla2[[#This Row],[FECHA INICIO DE LABORES EN OBRA]])=YEAR(TODAY())),MONTH(TODAY()-30)&amp;"-"&amp;YEAR(TODAY()),"No Aplica")),"No Aplica")</f>
        <v>No Aplica</v>
      </c>
    </row>
    <row r="1867" spans="1:30" x14ac:dyDescent="0.25">
      <c r="A1867" s="13" t="s">
        <v>7490</v>
      </c>
      <c r="B1867" s="15" t="s">
        <v>7491</v>
      </c>
      <c r="C1867" s="15" t="s">
        <v>7491</v>
      </c>
      <c r="D1867" s="15" t="s">
        <v>7523</v>
      </c>
      <c r="E1867" s="15" t="s">
        <v>7524</v>
      </c>
      <c r="F1867" s="39">
        <v>31835</v>
      </c>
      <c r="G1867" s="15">
        <v>1</v>
      </c>
      <c r="H1867" s="15" t="s">
        <v>7513</v>
      </c>
      <c r="I1867" s="15" t="s">
        <v>2240</v>
      </c>
      <c r="J1867" s="15" t="s">
        <v>7525</v>
      </c>
      <c r="K1867" s="15" t="s">
        <v>2519</v>
      </c>
      <c r="L1867" s="40" t="s">
        <v>6</v>
      </c>
      <c r="M1867" s="39"/>
      <c r="N1867" s="41" t="s">
        <v>2098</v>
      </c>
      <c r="O1867" s="39">
        <v>44494</v>
      </c>
      <c r="P1867" s="40">
        <v>1</v>
      </c>
      <c r="Q1867" s="40">
        <v>1</v>
      </c>
      <c r="R1867" s="40" t="str">
        <f>IFERROR(VLOOKUP(Tabla2[[#This Row],[CONTRATISTA PRNCIPAL]],Hoja1!$L$5:$M$9,2,FALSE),"CJV")</f>
        <v>CJV</v>
      </c>
      <c r="S1867" s="40" t="str">
        <f>IF(Tabla2[[#This Row],[EMPRESA]]=Tabla2[[#This Row],[CONTRATISTA PRNCIPAL]],"Principal","Secundaria")</f>
        <v>Principal</v>
      </c>
      <c r="T1867" s="42">
        <f>IFERROR(1/COUNTIF(Tabla2[CONTRATISTA PRNCIPAL],Tabla2[[#This Row],[CONTRATISTA PRNCIPAL]]),0)</f>
        <v>0.03125</v>
      </c>
      <c r="U1867" s="43">
        <f>IF(((TODAY()-Tabla2[[#This Row],[FECHA NACIMIENTO]])/365)&lt;18,"Corregir", IF(((TODAY()-Tabla2[[#This Row],[FECHA NACIMIENTO]])/365)&gt;80, "Corregir",ROUNDDOWN(((TODAY()-Tabla2[[#This Row],[FECHA NACIMIENTO]])/365),0)))</f>
        <v>36</v>
      </c>
      <c r="V18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67" s="44" t="str">
        <f>+IF(Tabla2[[#This Row],[Edad]]="Corregir","Corregir","Ok")</f>
        <v>Ok</v>
      </c>
      <c r="X1867" s="42" t="str">
        <f>+IFERROR(VLOOKUP(Tabla2[[#This Row],[DISTRITO SEGÚN DNI]],Hoja1!$A$2:$B$32,2,FALSE),"No")</f>
        <v>No</v>
      </c>
      <c r="Y1867" s="42" t="str">
        <f>IF(OR(LOWER(Tabla2[[#This Row],[GENERO]])="masculino", LOWER(Tabla2[[#This Row],[GENERO]])="femenino"),"OK","Corregir")</f>
        <v>OK</v>
      </c>
      <c r="Z1867" s="42" t="str">
        <f>+IF(Tabla2[[#This Row],[Nro. DNI / CE]]="","Corregir",IF(LEN(Tabla2[[#This Row],[Nro. DNI / CE]])&gt;=8,"OK","Corregir"))</f>
        <v>OK</v>
      </c>
      <c r="AA1867" s="42">
        <f>COUNTIF(Tabla2[APELLIDOS Y NOMBRES],Tabla2[[#This Row],[APELLIDOS Y NOMBRES]])</f>
        <v>1</v>
      </c>
      <c r="AB1867" s="42">
        <f>IF(Tabla2[[#This Row],[Trabajador]]&gt;1,1/Tabla2[[#This Row],[Trabajador]],Tabla2[[#This Row],[Trabajador]])</f>
        <v>1</v>
      </c>
      <c r="AC1867" t="str">
        <f>+IFERROR(IF(Tabla2[[#This Row],[FECHA CESE/BAJA]]="","No Aplica",IF(AND(MONTH(Tabla2[[#This Row],[FECHA CESE/BAJA]])=MONTH(TODAY()-30),YEAR(Tabla2[[#This Row],[FECHA CESE/BAJA]])=YEAR(TODAY())),MONTH(TODAY()-30)&amp;"-"&amp;YEAR(TODAY()),"Borrar")),"No aplica")</f>
        <v>No Aplica</v>
      </c>
      <c r="AD1867" t="str">
        <f>+IFERROR(IF(Tabla2[[#This Row],[FECHA INICIO DE LABORES EN OBRA]]="","No Aplica",IF(AND(MONTH(Tabla2[[#This Row],[FECHA INICIO DE LABORES EN OBRA]])=MONTH(TODAY()-30),YEAR(Tabla2[[#This Row],[FECHA INICIO DE LABORES EN OBRA]])=YEAR(TODAY())),MONTH(TODAY()-30)&amp;"-"&amp;YEAR(TODAY()),"No Aplica")),"No Aplica")</f>
        <v>No Aplica</v>
      </c>
    </row>
    <row r="1868" spans="1:30" x14ac:dyDescent="0.25">
      <c r="A1868" s="13" t="s">
        <v>7490</v>
      </c>
      <c r="B1868" s="15" t="s">
        <v>7491</v>
      </c>
      <c r="C1868" s="15" t="s">
        <v>7491</v>
      </c>
      <c r="D1868" s="15" t="s">
        <v>7526</v>
      </c>
      <c r="E1868" s="15" t="s">
        <v>7527</v>
      </c>
      <c r="F1868" s="39" t="s">
        <v>7528</v>
      </c>
      <c r="G1868" s="15">
        <v>1</v>
      </c>
      <c r="H1868" s="15" t="s">
        <v>7492</v>
      </c>
      <c r="I1868" s="15" t="s">
        <v>2240</v>
      </c>
      <c r="J1868" s="15" t="s">
        <v>7529</v>
      </c>
      <c r="K1868" s="15" t="s">
        <v>2272</v>
      </c>
      <c r="L1868" s="40" t="s">
        <v>5</v>
      </c>
      <c r="M1868" s="39"/>
      <c r="N1868" s="41" t="s">
        <v>2098</v>
      </c>
      <c r="O1868" s="39">
        <v>44645</v>
      </c>
      <c r="P1868" s="40">
        <v>1</v>
      </c>
      <c r="Q1868" s="40">
        <v>1</v>
      </c>
      <c r="R1868" s="40" t="str">
        <f>IFERROR(VLOOKUP(Tabla2[[#This Row],[CONTRATISTA PRNCIPAL]],Hoja1!$L$5:$M$9,2,FALSE),"CJV")</f>
        <v>CJV</v>
      </c>
      <c r="S1868" s="40" t="str">
        <f>IF(Tabla2[[#This Row],[EMPRESA]]=Tabla2[[#This Row],[CONTRATISTA PRNCIPAL]],"Principal","Secundaria")</f>
        <v>Principal</v>
      </c>
      <c r="T1868" s="42">
        <f>IFERROR(1/COUNTIF(Tabla2[CONTRATISTA PRNCIPAL],Tabla2[[#This Row],[CONTRATISTA PRNCIPAL]]),0)</f>
        <v>0.03125</v>
      </c>
      <c r="U1868" s="43">
        <f>IF(((TODAY()-Tabla2[[#This Row],[FECHA NACIMIENTO]])/365)&lt;18,"Corregir", IF(((TODAY()-Tabla2[[#This Row],[FECHA NACIMIENTO]])/365)&gt;80, "Corregir",ROUNDDOWN(((TODAY()-Tabla2[[#This Row],[FECHA NACIMIENTO]])/365),0)))</f>
        <v>31</v>
      </c>
      <c r="V18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68" s="44" t="str">
        <f>+IF(Tabla2[[#This Row],[Edad]]="Corregir","Corregir","Ok")</f>
        <v>Ok</v>
      </c>
      <c r="X1868" s="42" t="str">
        <f>+IFERROR(VLOOKUP(Tabla2[[#This Row],[DISTRITO SEGÚN DNI]],Hoja1!$A$2:$B$32,2,FALSE),"No")</f>
        <v>No</v>
      </c>
      <c r="Y1868" s="42" t="str">
        <f>IF(OR(LOWER(Tabla2[[#This Row],[GENERO]])="masculino", LOWER(Tabla2[[#This Row],[GENERO]])="femenino"),"OK","Corregir")</f>
        <v>OK</v>
      </c>
      <c r="Z1868" s="42" t="str">
        <f>+IF(Tabla2[[#This Row],[Nro. DNI / CE]]="","Corregir",IF(LEN(Tabla2[[#This Row],[Nro. DNI / CE]])&gt;=8,"OK","Corregir"))</f>
        <v>OK</v>
      </c>
      <c r="AA1868" s="42">
        <f>COUNTIF(Tabla2[APELLIDOS Y NOMBRES],Tabla2[[#This Row],[APELLIDOS Y NOMBRES]])</f>
        <v>1</v>
      </c>
      <c r="AB1868" s="42">
        <f>IF(Tabla2[[#This Row],[Trabajador]]&gt;1,1/Tabla2[[#This Row],[Trabajador]],Tabla2[[#This Row],[Trabajador]])</f>
        <v>1</v>
      </c>
      <c r="AC1868" t="str">
        <f>+IFERROR(IF(Tabla2[[#This Row],[FECHA CESE/BAJA]]="","No Aplica",IF(AND(MONTH(Tabla2[[#This Row],[FECHA CESE/BAJA]])=MONTH(TODAY()-30),YEAR(Tabla2[[#This Row],[FECHA CESE/BAJA]])=YEAR(TODAY())),MONTH(TODAY()-30)&amp;"-"&amp;YEAR(TODAY()),"Borrar")),"No aplica")</f>
        <v>No Aplica</v>
      </c>
      <c r="AD1868" t="str">
        <f>+IFERROR(IF(Tabla2[[#This Row],[FECHA INICIO DE LABORES EN OBRA]]="","No Aplica",IF(AND(MONTH(Tabla2[[#This Row],[FECHA INICIO DE LABORES EN OBRA]])=MONTH(TODAY()-30),YEAR(Tabla2[[#This Row],[FECHA INICIO DE LABORES EN OBRA]])=YEAR(TODAY())),MONTH(TODAY()-30)&amp;"-"&amp;YEAR(TODAY()),"No Aplica")),"No Aplica")</f>
        <v>No Aplica</v>
      </c>
    </row>
    <row r="1869" spans="1:30" x14ac:dyDescent="0.25">
      <c r="A1869" s="13" t="s">
        <v>7490</v>
      </c>
      <c r="B1869" s="15" t="s">
        <v>7491</v>
      </c>
      <c r="C1869" s="15" t="s">
        <v>7491</v>
      </c>
      <c r="D1869" s="15" t="s">
        <v>904</v>
      </c>
      <c r="E1869" s="15" t="s">
        <v>905</v>
      </c>
      <c r="F1869" s="39">
        <v>34512</v>
      </c>
      <c r="G1869" s="15">
        <v>1</v>
      </c>
      <c r="H1869" s="15" t="s">
        <v>7492</v>
      </c>
      <c r="I1869" s="15" t="s">
        <v>2240</v>
      </c>
      <c r="J1869" s="15" t="s">
        <v>7530</v>
      </c>
      <c r="K1869" s="15" t="s">
        <v>27</v>
      </c>
      <c r="L1869" s="40" t="s">
        <v>6</v>
      </c>
      <c r="M1869" s="39"/>
      <c r="N1869" s="41" t="s">
        <v>2098</v>
      </c>
      <c r="O1869" s="39">
        <v>44705</v>
      </c>
      <c r="P1869" s="40">
        <v>1</v>
      </c>
      <c r="Q1869" s="40">
        <v>1</v>
      </c>
      <c r="R1869" s="40" t="str">
        <f>IFERROR(VLOOKUP(Tabla2[[#This Row],[CONTRATISTA PRNCIPAL]],Hoja1!$L$5:$M$9,2,FALSE),"CJV")</f>
        <v>CJV</v>
      </c>
      <c r="S1869" s="40" t="str">
        <f>IF(Tabla2[[#This Row],[EMPRESA]]=Tabla2[[#This Row],[CONTRATISTA PRNCIPAL]],"Principal","Secundaria")</f>
        <v>Principal</v>
      </c>
      <c r="T1869" s="42">
        <f>IFERROR(1/COUNTIF(Tabla2[CONTRATISTA PRNCIPAL],Tabla2[[#This Row],[CONTRATISTA PRNCIPAL]]),0)</f>
        <v>0.03125</v>
      </c>
      <c r="U1869" s="43">
        <f>IF(((TODAY()-Tabla2[[#This Row],[FECHA NACIMIENTO]])/365)&lt;18,"Corregir", IF(((TODAY()-Tabla2[[#This Row],[FECHA NACIMIENTO]])/365)&gt;80, "Corregir",ROUNDDOWN(((TODAY()-Tabla2[[#This Row],[FECHA NACIMIENTO]])/365),0)))</f>
        <v>29</v>
      </c>
      <c r="V18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69" s="44" t="str">
        <f>+IF(Tabla2[[#This Row],[Edad]]="Corregir","Corregir","Ok")</f>
        <v>Ok</v>
      </c>
      <c r="X1869" s="42" t="str">
        <f>+IFERROR(VLOOKUP(Tabla2[[#This Row],[DISTRITO SEGÚN DNI]],Hoja1!$A$2:$B$32,2,FALSE),"No")</f>
        <v>CALLAO</v>
      </c>
      <c r="Y1869" s="42" t="str">
        <f>IF(OR(LOWER(Tabla2[[#This Row],[GENERO]])="masculino", LOWER(Tabla2[[#This Row],[GENERO]])="femenino"),"OK","Corregir")</f>
        <v>OK</v>
      </c>
      <c r="Z1869" s="42" t="str">
        <f>+IF(Tabla2[[#This Row],[Nro. DNI / CE]]="","Corregir",IF(LEN(Tabla2[[#This Row],[Nro. DNI / CE]])&gt;=8,"OK","Corregir"))</f>
        <v>OK</v>
      </c>
      <c r="AA1869" s="42">
        <f>COUNTIF(Tabla2[APELLIDOS Y NOMBRES],Tabla2[[#This Row],[APELLIDOS Y NOMBRES]])</f>
        <v>1</v>
      </c>
      <c r="AB1869" s="42">
        <f>IF(Tabla2[[#This Row],[Trabajador]]&gt;1,1/Tabla2[[#This Row],[Trabajador]],Tabla2[[#This Row],[Trabajador]])</f>
        <v>1</v>
      </c>
      <c r="AC1869" t="str">
        <f>+IFERROR(IF(Tabla2[[#This Row],[FECHA CESE/BAJA]]="","No Aplica",IF(AND(MONTH(Tabla2[[#This Row],[FECHA CESE/BAJA]])=MONTH(TODAY()-30),YEAR(Tabla2[[#This Row],[FECHA CESE/BAJA]])=YEAR(TODAY())),MONTH(TODAY()-30)&amp;"-"&amp;YEAR(TODAY()),"Borrar")),"No aplica")</f>
        <v>No Aplica</v>
      </c>
      <c r="AD1869" t="str">
        <f>+IFERROR(IF(Tabla2[[#This Row],[FECHA INICIO DE LABORES EN OBRA]]="","No Aplica",IF(AND(MONTH(Tabla2[[#This Row],[FECHA INICIO DE LABORES EN OBRA]])=MONTH(TODAY()-30),YEAR(Tabla2[[#This Row],[FECHA INICIO DE LABORES EN OBRA]])=YEAR(TODAY())),MONTH(TODAY()-30)&amp;"-"&amp;YEAR(TODAY()),"No Aplica")),"No Aplica")</f>
        <v>No Aplica</v>
      </c>
    </row>
    <row r="1870" spans="1:30" x14ac:dyDescent="0.25">
      <c r="A1870" s="13" t="s">
        <v>7490</v>
      </c>
      <c r="B1870" s="15" t="s">
        <v>7491</v>
      </c>
      <c r="C1870" s="15" t="s">
        <v>7491</v>
      </c>
      <c r="D1870" s="15">
        <v>10626690</v>
      </c>
      <c r="E1870" s="15" t="s">
        <v>44</v>
      </c>
      <c r="F1870" s="39">
        <v>28001</v>
      </c>
      <c r="G1870" s="15">
        <v>1</v>
      </c>
      <c r="H1870" s="15" t="s">
        <v>7492</v>
      </c>
      <c r="I1870" s="15" t="s">
        <v>2240</v>
      </c>
      <c r="J1870" s="15" t="s">
        <v>7531</v>
      </c>
      <c r="K1870" s="15" t="s">
        <v>27</v>
      </c>
      <c r="L1870" s="40" t="s">
        <v>6</v>
      </c>
      <c r="M1870" s="39"/>
      <c r="N1870" s="41" t="s">
        <v>2098</v>
      </c>
      <c r="O1870" s="39">
        <v>44834</v>
      </c>
      <c r="P1870" s="40">
        <v>1</v>
      </c>
      <c r="Q1870" s="40">
        <v>1</v>
      </c>
      <c r="R1870" s="40" t="str">
        <f>IFERROR(VLOOKUP(Tabla2[[#This Row],[CONTRATISTA PRNCIPAL]],Hoja1!$L$5:$M$9,2,FALSE),"CJV")</f>
        <v>CJV</v>
      </c>
      <c r="S1870" s="40" t="str">
        <f>IF(Tabla2[[#This Row],[EMPRESA]]=Tabla2[[#This Row],[CONTRATISTA PRNCIPAL]],"Principal","Secundaria")</f>
        <v>Principal</v>
      </c>
      <c r="T1870" s="42">
        <f>IFERROR(1/COUNTIF(Tabla2[CONTRATISTA PRNCIPAL],Tabla2[[#This Row],[CONTRATISTA PRNCIPAL]]),0)</f>
        <v>0.03125</v>
      </c>
      <c r="U1870" s="43">
        <f>IF(((TODAY()-Tabla2[[#This Row],[FECHA NACIMIENTO]])/365)&lt;18,"Corregir", IF(((TODAY()-Tabla2[[#This Row],[FECHA NACIMIENTO]])/365)&gt;80, "Corregir",ROUNDDOWN(((TODAY()-Tabla2[[#This Row],[FECHA NACIMIENTO]])/365),0)))</f>
        <v>47</v>
      </c>
      <c r="V18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70" s="44" t="str">
        <f>+IF(Tabla2[[#This Row],[Edad]]="Corregir","Corregir","Ok")</f>
        <v>Ok</v>
      </c>
      <c r="X1870" s="42" t="str">
        <f>+IFERROR(VLOOKUP(Tabla2[[#This Row],[DISTRITO SEGÚN DNI]],Hoja1!$A$2:$B$32,2,FALSE),"No")</f>
        <v>CALLAO</v>
      </c>
      <c r="Y1870" s="42" t="str">
        <f>IF(OR(LOWER(Tabla2[[#This Row],[GENERO]])="masculino", LOWER(Tabla2[[#This Row],[GENERO]])="femenino"),"OK","Corregir")</f>
        <v>OK</v>
      </c>
      <c r="Z1870" s="42" t="str">
        <f>+IF(Tabla2[[#This Row],[Nro. DNI / CE]]="","Corregir",IF(LEN(Tabla2[[#This Row],[Nro. DNI / CE]])&gt;=8,"OK","Corregir"))</f>
        <v>OK</v>
      </c>
      <c r="AA1870" s="42">
        <f>COUNTIF(Tabla2[APELLIDOS Y NOMBRES],Tabla2[[#This Row],[APELLIDOS Y NOMBRES]])</f>
        <v>1</v>
      </c>
      <c r="AB1870" s="42">
        <f>IF(Tabla2[[#This Row],[Trabajador]]&gt;1,1/Tabla2[[#This Row],[Trabajador]],Tabla2[[#This Row],[Trabajador]])</f>
        <v>1</v>
      </c>
      <c r="AC1870" t="str">
        <f>+IFERROR(IF(Tabla2[[#This Row],[FECHA CESE/BAJA]]="","No Aplica",IF(AND(MONTH(Tabla2[[#This Row],[FECHA CESE/BAJA]])=MONTH(TODAY()-30),YEAR(Tabla2[[#This Row],[FECHA CESE/BAJA]])=YEAR(TODAY())),MONTH(TODAY()-30)&amp;"-"&amp;YEAR(TODAY()),"Borrar")),"No aplica")</f>
        <v>No Aplica</v>
      </c>
      <c r="AD1870" t="str">
        <f>+IFERROR(IF(Tabla2[[#This Row],[FECHA INICIO DE LABORES EN OBRA]]="","No Aplica",IF(AND(MONTH(Tabla2[[#This Row],[FECHA INICIO DE LABORES EN OBRA]])=MONTH(TODAY()-30),YEAR(Tabla2[[#This Row],[FECHA INICIO DE LABORES EN OBRA]])=YEAR(TODAY())),MONTH(TODAY()-30)&amp;"-"&amp;YEAR(TODAY()),"No Aplica")),"No Aplica")</f>
        <v>No Aplica</v>
      </c>
    </row>
    <row r="1871" spans="1:30" x14ac:dyDescent="0.25">
      <c r="A1871" s="13" t="s">
        <v>7490</v>
      </c>
      <c r="B1871" s="15" t="s">
        <v>7491</v>
      </c>
      <c r="C1871" s="15" t="s">
        <v>7491</v>
      </c>
      <c r="D1871" s="15">
        <v>70164692</v>
      </c>
      <c r="E1871" s="15" t="s">
        <v>7532</v>
      </c>
      <c r="F1871" s="39">
        <v>34078</v>
      </c>
      <c r="G1871" s="15">
        <v>1</v>
      </c>
      <c r="H1871" s="15" t="s">
        <v>7492</v>
      </c>
      <c r="I1871" s="15" t="s">
        <v>2240</v>
      </c>
      <c r="J1871" s="15" t="s">
        <v>7533</v>
      </c>
      <c r="K1871" s="15" t="s">
        <v>7534</v>
      </c>
      <c r="L1871" s="40" t="s">
        <v>6</v>
      </c>
      <c r="M1871" s="39"/>
      <c r="N1871" s="41" t="s">
        <v>2098</v>
      </c>
      <c r="O1871" s="39">
        <v>44875</v>
      </c>
      <c r="P1871" s="40">
        <v>1</v>
      </c>
      <c r="Q1871" s="40">
        <v>1</v>
      </c>
      <c r="R1871" s="40" t="str">
        <f>IFERROR(VLOOKUP(Tabla2[[#This Row],[CONTRATISTA PRNCIPAL]],Hoja1!$L$5:$M$9,2,FALSE),"CJV")</f>
        <v>CJV</v>
      </c>
      <c r="S1871" s="40" t="str">
        <f>IF(Tabla2[[#This Row],[EMPRESA]]=Tabla2[[#This Row],[CONTRATISTA PRNCIPAL]],"Principal","Secundaria")</f>
        <v>Principal</v>
      </c>
      <c r="T1871" s="42">
        <f>IFERROR(1/COUNTIF(Tabla2[CONTRATISTA PRNCIPAL],Tabla2[[#This Row],[CONTRATISTA PRNCIPAL]]),0)</f>
        <v>0.03125</v>
      </c>
      <c r="U1871" s="43">
        <f>IF(((TODAY()-Tabla2[[#This Row],[FECHA NACIMIENTO]])/365)&lt;18,"Corregir", IF(((TODAY()-Tabla2[[#This Row],[FECHA NACIMIENTO]])/365)&gt;80, "Corregir",ROUNDDOWN(((TODAY()-Tabla2[[#This Row],[FECHA NACIMIENTO]])/365),0)))</f>
        <v>30</v>
      </c>
      <c r="V18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71" s="44" t="str">
        <f>+IF(Tabla2[[#This Row],[Edad]]="Corregir","Corregir","Ok")</f>
        <v>Ok</v>
      </c>
      <c r="X1871" s="42" t="str">
        <f>+IFERROR(VLOOKUP(Tabla2[[#This Row],[DISTRITO SEGÚN DNI]],Hoja1!$A$2:$B$32,2,FALSE),"No")</f>
        <v>No</v>
      </c>
      <c r="Y1871" s="42" t="str">
        <f>IF(OR(LOWER(Tabla2[[#This Row],[GENERO]])="masculino", LOWER(Tabla2[[#This Row],[GENERO]])="femenino"),"OK","Corregir")</f>
        <v>OK</v>
      </c>
      <c r="Z1871" s="42" t="str">
        <f>+IF(Tabla2[[#This Row],[Nro. DNI / CE]]="","Corregir",IF(LEN(Tabla2[[#This Row],[Nro. DNI / CE]])&gt;=8,"OK","Corregir"))</f>
        <v>OK</v>
      </c>
      <c r="AA1871" s="42">
        <f>COUNTIF(Tabla2[APELLIDOS Y NOMBRES],Tabla2[[#This Row],[APELLIDOS Y NOMBRES]])</f>
        <v>1</v>
      </c>
      <c r="AB1871" s="42">
        <f>IF(Tabla2[[#This Row],[Trabajador]]&gt;1,1/Tabla2[[#This Row],[Trabajador]],Tabla2[[#This Row],[Trabajador]])</f>
        <v>1</v>
      </c>
      <c r="AC1871" t="str">
        <f>+IFERROR(IF(Tabla2[[#This Row],[FECHA CESE/BAJA]]="","No Aplica",IF(AND(MONTH(Tabla2[[#This Row],[FECHA CESE/BAJA]])=MONTH(TODAY()-30),YEAR(Tabla2[[#This Row],[FECHA CESE/BAJA]])=YEAR(TODAY())),MONTH(TODAY()-30)&amp;"-"&amp;YEAR(TODAY()),"Borrar")),"No aplica")</f>
        <v>No Aplica</v>
      </c>
      <c r="AD1871" t="str">
        <f>+IFERROR(IF(Tabla2[[#This Row],[FECHA INICIO DE LABORES EN OBRA]]="","No Aplica",IF(AND(MONTH(Tabla2[[#This Row],[FECHA INICIO DE LABORES EN OBRA]])=MONTH(TODAY()-30),YEAR(Tabla2[[#This Row],[FECHA INICIO DE LABORES EN OBRA]])=YEAR(TODAY())),MONTH(TODAY()-30)&amp;"-"&amp;YEAR(TODAY()),"No Aplica")),"No Aplica")</f>
        <v>No Aplica</v>
      </c>
    </row>
    <row r="1872" spans="1:30" x14ac:dyDescent="0.25">
      <c r="A1872" s="13" t="s">
        <v>7490</v>
      </c>
      <c r="B1872" s="15" t="s">
        <v>7491</v>
      </c>
      <c r="C1872" s="15" t="s">
        <v>7491</v>
      </c>
      <c r="D1872" s="15">
        <v>76776433</v>
      </c>
      <c r="E1872" s="15" t="s">
        <v>7535</v>
      </c>
      <c r="F1872" s="39">
        <v>34649</v>
      </c>
      <c r="G1872" s="15">
        <v>1</v>
      </c>
      <c r="H1872" s="15" t="s">
        <v>7492</v>
      </c>
      <c r="I1872" s="15" t="s">
        <v>2240</v>
      </c>
      <c r="J1872" s="15" t="s">
        <v>7536</v>
      </c>
      <c r="K1872" s="15" t="s">
        <v>2519</v>
      </c>
      <c r="L1872" s="40" t="s">
        <v>6</v>
      </c>
      <c r="M1872" s="39"/>
      <c r="N1872" s="41" t="s">
        <v>2098</v>
      </c>
      <c r="O1872" s="39">
        <v>44872</v>
      </c>
      <c r="P1872" s="40">
        <v>1</v>
      </c>
      <c r="Q1872" s="40">
        <v>1</v>
      </c>
      <c r="R1872" s="40" t="str">
        <f>IFERROR(VLOOKUP(Tabla2[[#This Row],[CONTRATISTA PRNCIPAL]],Hoja1!$L$5:$M$9,2,FALSE),"CJV")</f>
        <v>CJV</v>
      </c>
      <c r="S1872" s="40" t="str">
        <f>IF(Tabla2[[#This Row],[EMPRESA]]=Tabla2[[#This Row],[CONTRATISTA PRNCIPAL]],"Principal","Secundaria")</f>
        <v>Principal</v>
      </c>
      <c r="T1872" s="42">
        <f>IFERROR(1/COUNTIF(Tabla2[CONTRATISTA PRNCIPAL],Tabla2[[#This Row],[CONTRATISTA PRNCIPAL]]),0)</f>
        <v>0.03125</v>
      </c>
      <c r="U1872" s="43">
        <f>IF(((TODAY()-Tabla2[[#This Row],[FECHA NACIMIENTO]])/365)&lt;18,"Corregir", IF(((TODAY()-Tabla2[[#This Row],[FECHA NACIMIENTO]])/365)&gt;80, "Corregir",ROUNDDOWN(((TODAY()-Tabla2[[#This Row],[FECHA NACIMIENTO]])/365),0)))</f>
        <v>28</v>
      </c>
      <c r="V18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72" s="44" t="str">
        <f>+IF(Tabla2[[#This Row],[Edad]]="Corregir","Corregir","Ok")</f>
        <v>Ok</v>
      </c>
      <c r="X1872" s="42" t="str">
        <f>+IFERROR(VLOOKUP(Tabla2[[#This Row],[DISTRITO SEGÚN DNI]],Hoja1!$A$2:$B$32,2,FALSE),"No")</f>
        <v>No</v>
      </c>
      <c r="Y1872" s="42" t="str">
        <f>IF(OR(LOWER(Tabla2[[#This Row],[GENERO]])="masculino", LOWER(Tabla2[[#This Row],[GENERO]])="femenino"),"OK","Corregir")</f>
        <v>OK</v>
      </c>
      <c r="Z1872" s="42" t="str">
        <f>+IF(Tabla2[[#This Row],[Nro. DNI / CE]]="","Corregir",IF(LEN(Tabla2[[#This Row],[Nro. DNI / CE]])&gt;=8,"OK","Corregir"))</f>
        <v>OK</v>
      </c>
      <c r="AA1872" s="42">
        <f>COUNTIF(Tabla2[APELLIDOS Y NOMBRES],Tabla2[[#This Row],[APELLIDOS Y NOMBRES]])</f>
        <v>1</v>
      </c>
      <c r="AB1872" s="42">
        <f>IF(Tabla2[[#This Row],[Trabajador]]&gt;1,1/Tabla2[[#This Row],[Trabajador]],Tabla2[[#This Row],[Trabajador]])</f>
        <v>1</v>
      </c>
      <c r="AC1872" t="str">
        <f>+IFERROR(IF(Tabla2[[#This Row],[FECHA CESE/BAJA]]="","No Aplica",IF(AND(MONTH(Tabla2[[#This Row],[FECHA CESE/BAJA]])=MONTH(TODAY()-30),YEAR(Tabla2[[#This Row],[FECHA CESE/BAJA]])=YEAR(TODAY())),MONTH(TODAY()-30)&amp;"-"&amp;YEAR(TODAY()),"Borrar")),"No aplica")</f>
        <v>No Aplica</v>
      </c>
      <c r="AD1872" t="str">
        <f>+IFERROR(IF(Tabla2[[#This Row],[FECHA INICIO DE LABORES EN OBRA]]="","No Aplica",IF(AND(MONTH(Tabla2[[#This Row],[FECHA INICIO DE LABORES EN OBRA]])=MONTH(TODAY()-30),YEAR(Tabla2[[#This Row],[FECHA INICIO DE LABORES EN OBRA]])=YEAR(TODAY())),MONTH(TODAY()-30)&amp;"-"&amp;YEAR(TODAY()),"No Aplica")),"No Aplica")</f>
        <v>No Aplica</v>
      </c>
    </row>
    <row r="1873" spans="1:30" x14ac:dyDescent="0.25">
      <c r="A1873" s="13" t="s">
        <v>7490</v>
      </c>
      <c r="B1873" s="15" t="s">
        <v>7491</v>
      </c>
      <c r="C1873" s="15" t="s">
        <v>7491</v>
      </c>
      <c r="D1873" s="15">
        <v>72421415</v>
      </c>
      <c r="E1873" s="15" t="s">
        <v>196</v>
      </c>
      <c r="F1873" s="39">
        <v>36863</v>
      </c>
      <c r="G1873" s="15">
        <v>1</v>
      </c>
      <c r="H1873" s="15" t="s">
        <v>7492</v>
      </c>
      <c r="I1873" s="15" t="s">
        <v>2240</v>
      </c>
      <c r="J1873" s="15" t="s">
        <v>7537</v>
      </c>
      <c r="K1873" s="15" t="s">
        <v>2022</v>
      </c>
      <c r="L1873" s="40" t="s">
        <v>6</v>
      </c>
      <c r="M1873" s="39"/>
      <c r="N1873" s="41" t="s">
        <v>2098</v>
      </c>
      <c r="O1873" s="39">
        <v>44953</v>
      </c>
      <c r="P1873" s="40">
        <v>1</v>
      </c>
      <c r="Q1873" s="40">
        <v>1</v>
      </c>
      <c r="R1873" s="40" t="str">
        <f>IFERROR(VLOOKUP(Tabla2[[#This Row],[CONTRATISTA PRNCIPAL]],Hoja1!$L$5:$M$9,2,FALSE),"CJV")</f>
        <v>CJV</v>
      </c>
      <c r="S1873" s="40" t="str">
        <f>IF(Tabla2[[#This Row],[EMPRESA]]=Tabla2[[#This Row],[CONTRATISTA PRNCIPAL]],"Principal","Secundaria")</f>
        <v>Principal</v>
      </c>
      <c r="T1873" s="42">
        <f>IFERROR(1/COUNTIF(Tabla2[CONTRATISTA PRNCIPAL],Tabla2[[#This Row],[CONTRATISTA PRNCIPAL]]),0)</f>
        <v>0.03125</v>
      </c>
      <c r="U1873" s="43">
        <f>IF(((TODAY()-Tabla2[[#This Row],[FECHA NACIMIENTO]])/365)&lt;18,"Corregir", IF(((TODAY()-Tabla2[[#This Row],[FECHA NACIMIENTO]])/365)&gt;80, "Corregir",ROUNDDOWN(((TODAY()-Tabla2[[#This Row],[FECHA NACIMIENTO]])/365),0)))</f>
        <v>22</v>
      </c>
      <c r="V18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873" s="44" t="str">
        <f>+IF(Tabla2[[#This Row],[Edad]]="Corregir","Corregir","Ok")</f>
        <v>Ok</v>
      </c>
      <c r="X1873" s="42" t="str">
        <f>+IFERROR(VLOOKUP(Tabla2[[#This Row],[DISTRITO SEGÚN DNI]],Hoja1!$A$2:$B$32,2,FALSE),"No")</f>
        <v>CALLAO</v>
      </c>
      <c r="Y1873" s="42" t="str">
        <f>IF(OR(LOWER(Tabla2[[#This Row],[GENERO]])="masculino", LOWER(Tabla2[[#This Row],[GENERO]])="femenino"),"OK","Corregir")</f>
        <v>OK</v>
      </c>
      <c r="Z1873" s="42" t="str">
        <f>+IF(Tabla2[[#This Row],[Nro. DNI / CE]]="","Corregir",IF(LEN(Tabla2[[#This Row],[Nro. DNI / CE]])&gt;=8,"OK","Corregir"))</f>
        <v>OK</v>
      </c>
      <c r="AA1873" s="42">
        <f>COUNTIF(Tabla2[APELLIDOS Y NOMBRES],Tabla2[[#This Row],[APELLIDOS Y NOMBRES]])</f>
        <v>1</v>
      </c>
      <c r="AB1873" s="42">
        <f>IF(Tabla2[[#This Row],[Trabajador]]&gt;1,1/Tabla2[[#This Row],[Trabajador]],Tabla2[[#This Row],[Trabajador]])</f>
        <v>1</v>
      </c>
      <c r="AC1873" t="str">
        <f>+IFERROR(IF(Tabla2[[#This Row],[FECHA CESE/BAJA]]="","No Aplica",IF(AND(MONTH(Tabla2[[#This Row],[FECHA CESE/BAJA]])=MONTH(TODAY()-30),YEAR(Tabla2[[#This Row],[FECHA CESE/BAJA]])=YEAR(TODAY())),MONTH(TODAY()-30)&amp;"-"&amp;YEAR(TODAY()),"Borrar")),"No aplica")</f>
        <v>No Aplica</v>
      </c>
      <c r="AD1873" t="str">
        <f>+IFERROR(IF(Tabla2[[#This Row],[FECHA INICIO DE LABORES EN OBRA]]="","No Aplica",IF(AND(MONTH(Tabla2[[#This Row],[FECHA INICIO DE LABORES EN OBRA]])=MONTH(TODAY()-30),YEAR(Tabla2[[#This Row],[FECHA INICIO DE LABORES EN OBRA]])=YEAR(TODAY())),MONTH(TODAY()-30)&amp;"-"&amp;YEAR(TODAY()),"No Aplica")),"No Aplica")</f>
        <v>No Aplica</v>
      </c>
    </row>
    <row r="1874" spans="1:30" x14ac:dyDescent="0.25">
      <c r="A1874" s="13" t="s">
        <v>7490</v>
      </c>
      <c r="B1874" s="15" t="s">
        <v>7491</v>
      </c>
      <c r="C1874" s="15" t="s">
        <v>7491</v>
      </c>
      <c r="D1874" s="15" t="s">
        <v>954</v>
      </c>
      <c r="E1874" s="15" t="s">
        <v>955</v>
      </c>
      <c r="F1874" s="39">
        <v>35265</v>
      </c>
      <c r="G1874" s="15">
        <v>1</v>
      </c>
      <c r="H1874" s="15" t="s">
        <v>7492</v>
      </c>
      <c r="I1874" s="15" t="s">
        <v>2240</v>
      </c>
      <c r="J1874" s="15" t="s">
        <v>7538</v>
      </c>
      <c r="K1874" s="15" t="s">
        <v>27</v>
      </c>
      <c r="L1874" s="40" t="s">
        <v>6</v>
      </c>
      <c r="M1874" s="39"/>
      <c r="N1874" s="41" t="s">
        <v>2098</v>
      </c>
      <c r="O1874" s="39">
        <v>44974</v>
      </c>
      <c r="P1874" s="40">
        <v>1</v>
      </c>
      <c r="Q1874" s="40">
        <v>1</v>
      </c>
      <c r="R1874" s="40" t="str">
        <f>IFERROR(VLOOKUP(Tabla2[[#This Row],[CONTRATISTA PRNCIPAL]],Hoja1!$L$5:$M$9,2,FALSE),"CJV")</f>
        <v>CJV</v>
      </c>
      <c r="S1874" s="40" t="str">
        <f>IF(Tabla2[[#This Row],[EMPRESA]]=Tabla2[[#This Row],[CONTRATISTA PRNCIPAL]],"Principal","Secundaria")</f>
        <v>Principal</v>
      </c>
      <c r="T1874" s="42">
        <f>IFERROR(1/COUNTIF(Tabla2[CONTRATISTA PRNCIPAL],Tabla2[[#This Row],[CONTRATISTA PRNCIPAL]]),0)</f>
        <v>0.03125</v>
      </c>
      <c r="U1874" s="43">
        <f>IF(((TODAY()-Tabla2[[#This Row],[FECHA NACIMIENTO]])/365)&lt;18,"Corregir", IF(((TODAY()-Tabla2[[#This Row],[FECHA NACIMIENTO]])/365)&gt;80, "Corregir",ROUNDDOWN(((TODAY()-Tabla2[[#This Row],[FECHA NACIMIENTO]])/365),0)))</f>
        <v>27</v>
      </c>
      <c r="V18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74" s="44" t="str">
        <f>+IF(Tabla2[[#This Row],[Edad]]="Corregir","Corregir","Ok")</f>
        <v>Ok</v>
      </c>
      <c r="X1874" s="42" t="str">
        <f>+IFERROR(VLOOKUP(Tabla2[[#This Row],[DISTRITO SEGÚN DNI]],Hoja1!$A$2:$B$32,2,FALSE),"No")</f>
        <v>CALLAO</v>
      </c>
      <c r="Y1874" s="42" t="str">
        <f>IF(OR(LOWER(Tabla2[[#This Row],[GENERO]])="masculino", LOWER(Tabla2[[#This Row],[GENERO]])="femenino"),"OK","Corregir")</f>
        <v>OK</v>
      </c>
      <c r="Z1874" s="42" t="str">
        <f>+IF(Tabla2[[#This Row],[Nro. DNI / CE]]="","Corregir",IF(LEN(Tabla2[[#This Row],[Nro. DNI / CE]])&gt;=8,"OK","Corregir"))</f>
        <v>OK</v>
      </c>
      <c r="AA1874" s="42">
        <f>COUNTIF(Tabla2[APELLIDOS Y NOMBRES],Tabla2[[#This Row],[APELLIDOS Y NOMBRES]])</f>
        <v>1</v>
      </c>
      <c r="AB1874" s="42">
        <f>IF(Tabla2[[#This Row],[Trabajador]]&gt;1,1/Tabla2[[#This Row],[Trabajador]],Tabla2[[#This Row],[Trabajador]])</f>
        <v>1</v>
      </c>
      <c r="AC1874" t="str">
        <f>+IFERROR(IF(Tabla2[[#This Row],[FECHA CESE/BAJA]]="","No Aplica",IF(AND(MONTH(Tabla2[[#This Row],[FECHA CESE/BAJA]])=MONTH(TODAY()-30),YEAR(Tabla2[[#This Row],[FECHA CESE/BAJA]])=YEAR(TODAY())),MONTH(TODAY()-30)&amp;"-"&amp;YEAR(TODAY()),"Borrar")),"No aplica")</f>
        <v>No Aplica</v>
      </c>
      <c r="AD1874" t="str">
        <f>+IFERROR(IF(Tabla2[[#This Row],[FECHA INICIO DE LABORES EN OBRA]]="","No Aplica",IF(AND(MONTH(Tabla2[[#This Row],[FECHA INICIO DE LABORES EN OBRA]])=MONTH(TODAY()-30),YEAR(Tabla2[[#This Row],[FECHA INICIO DE LABORES EN OBRA]])=YEAR(TODAY())),MONTH(TODAY()-30)&amp;"-"&amp;YEAR(TODAY()),"No Aplica")),"No Aplica")</f>
        <v>No Aplica</v>
      </c>
    </row>
    <row r="1875" spans="1:30" x14ac:dyDescent="0.25">
      <c r="A1875" s="13" t="s">
        <v>7490</v>
      </c>
      <c r="B1875" s="15" t="s">
        <v>7491</v>
      </c>
      <c r="C1875" s="15" t="s">
        <v>7491</v>
      </c>
      <c r="D1875" s="15">
        <v>10677240</v>
      </c>
      <c r="E1875" s="15" t="s">
        <v>7539</v>
      </c>
      <c r="F1875" s="39">
        <v>28575</v>
      </c>
      <c r="G1875" s="15">
        <v>1</v>
      </c>
      <c r="H1875" s="15" t="s">
        <v>7540</v>
      </c>
      <c r="I1875" s="15" t="s">
        <v>2240</v>
      </c>
      <c r="J1875" s="15" t="s">
        <v>7541</v>
      </c>
      <c r="K1875" s="15" t="s">
        <v>7542</v>
      </c>
      <c r="L1875" s="40" t="s">
        <v>6</v>
      </c>
      <c r="M1875" s="39"/>
      <c r="N1875" s="41" t="s">
        <v>2098</v>
      </c>
      <c r="O1875" s="39">
        <v>44974</v>
      </c>
      <c r="P1875" s="40">
        <v>1</v>
      </c>
      <c r="Q1875" s="40">
        <v>1</v>
      </c>
      <c r="R1875" s="40" t="str">
        <f>IFERROR(VLOOKUP(Tabla2[[#This Row],[CONTRATISTA PRNCIPAL]],Hoja1!$L$5:$M$9,2,FALSE),"CJV")</f>
        <v>CJV</v>
      </c>
      <c r="S1875" s="40" t="str">
        <f>IF(Tabla2[[#This Row],[EMPRESA]]=Tabla2[[#This Row],[CONTRATISTA PRNCIPAL]],"Principal","Secundaria")</f>
        <v>Principal</v>
      </c>
      <c r="T1875" s="42">
        <f>IFERROR(1/COUNTIF(Tabla2[CONTRATISTA PRNCIPAL],Tabla2[[#This Row],[CONTRATISTA PRNCIPAL]]),0)</f>
        <v>0.03125</v>
      </c>
      <c r="U1875" s="43">
        <f>IF(((TODAY()-Tabla2[[#This Row],[FECHA NACIMIENTO]])/365)&lt;18,"Corregir", IF(((TODAY()-Tabla2[[#This Row],[FECHA NACIMIENTO]])/365)&gt;80, "Corregir",ROUNDDOWN(((TODAY()-Tabla2[[#This Row],[FECHA NACIMIENTO]])/365),0)))</f>
        <v>45</v>
      </c>
      <c r="V18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75" s="44" t="str">
        <f>+IF(Tabla2[[#This Row],[Edad]]="Corregir","Corregir","Ok")</f>
        <v>Ok</v>
      </c>
      <c r="X1875" s="42" t="str">
        <f>+IFERROR(VLOOKUP(Tabla2[[#This Row],[DISTRITO SEGÚN DNI]],Hoja1!$A$2:$B$32,2,FALSE),"No")</f>
        <v>No</v>
      </c>
      <c r="Y1875" s="42" t="str">
        <f>IF(OR(LOWER(Tabla2[[#This Row],[GENERO]])="masculino", LOWER(Tabla2[[#This Row],[GENERO]])="femenino"),"OK","Corregir")</f>
        <v>OK</v>
      </c>
      <c r="Z1875" s="42" t="str">
        <f>+IF(Tabla2[[#This Row],[Nro. DNI / CE]]="","Corregir",IF(LEN(Tabla2[[#This Row],[Nro. DNI / CE]])&gt;=8,"OK","Corregir"))</f>
        <v>OK</v>
      </c>
      <c r="AA1875" s="42">
        <f>COUNTIF(Tabla2[APELLIDOS Y NOMBRES],Tabla2[[#This Row],[APELLIDOS Y NOMBRES]])</f>
        <v>1</v>
      </c>
      <c r="AB1875" s="42">
        <f>IF(Tabla2[[#This Row],[Trabajador]]&gt;1,1/Tabla2[[#This Row],[Trabajador]],Tabla2[[#This Row],[Trabajador]])</f>
        <v>1</v>
      </c>
      <c r="AC1875" t="str">
        <f>+IFERROR(IF(Tabla2[[#This Row],[FECHA CESE/BAJA]]="","No Aplica",IF(AND(MONTH(Tabla2[[#This Row],[FECHA CESE/BAJA]])=MONTH(TODAY()-30),YEAR(Tabla2[[#This Row],[FECHA CESE/BAJA]])=YEAR(TODAY())),MONTH(TODAY()-30)&amp;"-"&amp;YEAR(TODAY()),"Borrar")),"No aplica")</f>
        <v>No Aplica</v>
      </c>
      <c r="AD1875" t="str">
        <f>+IFERROR(IF(Tabla2[[#This Row],[FECHA INICIO DE LABORES EN OBRA]]="","No Aplica",IF(AND(MONTH(Tabla2[[#This Row],[FECHA INICIO DE LABORES EN OBRA]])=MONTH(TODAY()-30),YEAR(Tabla2[[#This Row],[FECHA INICIO DE LABORES EN OBRA]])=YEAR(TODAY())),MONTH(TODAY()-30)&amp;"-"&amp;YEAR(TODAY()),"No Aplica")),"No Aplica")</f>
        <v>No Aplica</v>
      </c>
    </row>
    <row r="1876" spans="1:30" x14ac:dyDescent="0.25">
      <c r="A1876" s="13" t="s">
        <v>7490</v>
      </c>
      <c r="B1876" s="15" t="s">
        <v>7491</v>
      </c>
      <c r="C1876" s="15" t="s">
        <v>7491</v>
      </c>
      <c r="D1876" s="15">
        <v>71576125</v>
      </c>
      <c r="E1876" s="15" t="s">
        <v>7543</v>
      </c>
      <c r="F1876" s="39">
        <v>37485</v>
      </c>
      <c r="G1876" s="15">
        <v>1</v>
      </c>
      <c r="H1876" s="15" t="s">
        <v>7492</v>
      </c>
      <c r="I1876" s="15" t="s">
        <v>2240</v>
      </c>
      <c r="J1876" s="15" t="s">
        <v>7544</v>
      </c>
      <c r="K1876" s="15" t="s">
        <v>3083</v>
      </c>
      <c r="L1876" s="40" t="s">
        <v>6</v>
      </c>
      <c r="M1876" s="39"/>
      <c r="N1876" s="41" t="s">
        <v>2098</v>
      </c>
      <c r="O1876" s="39">
        <v>44972</v>
      </c>
      <c r="P1876" s="40">
        <v>1</v>
      </c>
      <c r="Q1876" s="40">
        <v>1</v>
      </c>
      <c r="R1876" s="40" t="str">
        <f>IFERROR(VLOOKUP(Tabla2[[#This Row],[CONTRATISTA PRNCIPAL]],Hoja1!$L$5:$M$9,2,FALSE),"CJV")</f>
        <v>CJV</v>
      </c>
      <c r="S1876" s="40" t="str">
        <f>IF(Tabla2[[#This Row],[EMPRESA]]=Tabla2[[#This Row],[CONTRATISTA PRNCIPAL]],"Principal","Secundaria")</f>
        <v>Principal</v>
      </c>
      <c r="T1876" s="42">
        <f>IFERROR(1/COUNTIF(Tabla2[CONTRATISTA PRNCIPAL],Tabla2[[#This Row],[CONTRATISTA PRNCIPAL]]),0)</f>
        <v>0.03125</v>
      </c>
      <c r="U1876" s="43">
        <f>IF(((TODAY()-Tabla2[[#This Row],[FECHA NACIMIENTO]])/365)&lt;18,"Corregir", IF(((TODAY()-Tabla2[[#This Row],[FECHA NACIMIENTO]])/365)&gt;80, "Corregir",ROUNDDOWN(((TODAY()-Tabla2[[#This Row],[FECHA NACIMIENTO]])/365),0)))</f>
        <v>21</v>
      </c>
      <c r="V18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876" s="44" t="str">
        <f>+IF(Tabla2[[#This Row],[Edad]]="Corregir","Corregir","Ok")</f>
        <v>Ok</v>
      </c>
      <c r="X1876" s="42" t="str">
        <f>+IFERROR(VLOOKUP(Tabla2[[#This Row],[DISTRITO SEGÚN DNI]],Hoja1!$A$2:$B$32,2,FALSE),"No")</f>
        <v>No</v>
      </c>
      <c r="Y1876" s="42" t="str">
        <f>IF(OR(LOWER(Tabla2[[#This Row],[GENERO]])="masculino", LOWER(Tabla2[[#This Row],[GENERO]])="femenino"),"OK","Corregir")</f>
        <v>OK</v>
      </c>
      <c r="Z1876" s="42" t="str">
        <f>+IF(Tabla2[[#This Row],[Nro. DNI / CE]]="","Corregir",IF(LEN(Tabla2[[#This Row],[Nro. DNI / CE]])&gt;=8,"OK","Corregir"))</f>
        <v>OK</v>
      </c>
      <c r="AA1876" s="42">
        <f>COUNTIF(Tabla2[APELLIDOS Y NOMBRES],Tabla2[[#This Row],[APELLIDOS Y NOMBRES]])</f>
        <v>1</v>
      </c>
      <c r="AB1876" s="42">
        <f>IF(Tabla2[[#This Row],[Trabajador]]&gt;1,1/Tabla2[[#This Row],[Trabajador]],Tabla2[[#This Row],[Trabajador]])</f>
        <v>1</v>
      </c>
      <c r="AC1876" t="str">
        <f>+IFERROR(IF(Tabla2[[#This Row],[FECHA CESE/BAJA]]="","No Aplica",IF(AND(MONTH(Tabla2[[#This Row],[FECHA CESE/BAJA]])=MONTH(TODAY()-30),YEAR(Tabla2[[#This Row],[FECHA CESE/BAJA]])=YEAR(TODAY())),MONTH(TODAY()-30)&amp;"-"&amp;YEAR(TODAY()),"Borrar")),"No aplica")</f>
        <v>No Aplica</v>
      </c>
      <c r="AD1876" t="str">
        <f>+IFERROR(IF(Tabla2[[#This Row],[FECHA INICIO DE LABORES EN OBRA]]="","No Aplica",IF(AND(MONTH(Tabla2[[#This Row],[FECHA INICIO DE LABORES EN OBRA]])=MONTH(TODAY()-30),YEAR(Tabla2[[#This Row],[FECHA INICIO DE LABORES EN OBRA]])=YEAR(TODAY())),MONTH(TODAY()-30)&amp;"-"&amp;YEAR(TODAY()),"No Aplica")),"No Aplica")</f>
        <v>No Aplica</v>
      </c>
    </row>
    <row r="1877" spans="1:30" x14ac:dyDescent="0.25">
      <c r="A1877" s="13" t="s">
        <v>7490</v>
      </c>
      <c r="B1877" s="15" t="s">
        <v>7491</v>
      </c>
      <c r="C1877" s="15" t="s">
        <v>7491</v>
      </c>
      <c r="D1877" s="15">
        <v>71576127</v>
      </c>
      <c r="E1877" s="15" t="s">
        <v>7545</v>
      </c>
      <c r="F1877" s="39">
        <v>37485</v>
      </c>
      <c r="G1877" s="15">
        <v>1</v>
      </c>
      <c r="H1877" s="15" t="s">
        <v>7492</v>
      </c>
      <c r="I1877" s="15" t="s">
        <v>2240</v>
      </c>
      <c r="J1877" s="15" t="s">
        <v>7546</v>
      </c>
      <c r="K1877" s="15" t="s">
        <v>3083</v>
      </c>
      <c r="L1877" s="40" t="s">
        <v>6</v>
      </c>
      <c r="M1877" s="39"/>
      <c r="N1877" s="41" t="s">
        <v>2098</v>
      </c>
      <c r="O1877" s="39">
        <v>45020</v>
      </c>
      <c r="P1877" s="40">
        <v>1</v>
      </c>
      <c r="Q1877" s="40">
        <v>1</v>
      </c>
      <c r="R1877" s="40" t="str">
        <f>IFERROR(VLOOKUP(Tabla2[[#This Row],[CONTRATISTA PRNCIPAL]],Hoja1!$L$5:$M$9,2,FALSE),"CJV")</f>
        <v>CJV</v>
      </c>
      <c r="S1877" s="40" t="str">
        <f>IF(Tabla2[[#This Row],[EMPRESA]]=Tabla2[[#This Row],[CONTRATISTA PRNCIPAL]],"Principal","Secundaria")</f>
        <v>Principal</v>
      </c>
      <c r="T1877" s="42">
        <f>IFERROR(1/COUNTIF(Tabla2[CONTRATISTA PRNCIPAL],Tabla2[[#This Row],[CONTRATISTA PRNCIPAL]]),0)</f>
        <v>0.03125</v>
      </c>
      <c r="U1877" s="43">
        <f>IF(((TODAY()-Tabla2[[#This Row],[FECHA NACIMIENTO]])/365)&lt;18,"Corregir", IF(((TODAY()-Tabla2[[#This Row],[FECHA NACIMIENTO]])/365)&gt;80, "Corregir",ROUNDDOWN(((TODAY()-Tabla2[[#This Row],[FECHA NACIMIENTO]])/365),0)))</f>
        <v>21</v>
      </c>
      <c r="V18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877" s="44" t="str">
        <f>+IF(Tabla2[[#This Row],[Edad]]="Corregir","Corregir","Ok")</f>
        <v>Ok</v>
      </c>
      <c r="X1877" s="42" t="str">
        <f>+IFERROR(VLOOKUP(Tabla2[[#This Row],[DISTRITO SEGÚN DNI]],Hoja1!$A$2:$B$32,2,FALSE),"No")</f>
        <v>No</v>
      </c>
      <c r="Y1877" s="42" t="str">
        <f>IF(OR(LOWER(Tabla2[[#This Row],[GENERO]])="masculino", LOWER(Tabla2[[#This Row],[GENERO]])="femenino"),"OK","Corregir")</f>
        <v>OK</v>
      </c>
      <c r="Z1877" s="42" t="str">
        <f>+IF(Tabla2[[#This Row],[Nro. DNI / CE]]="","Corregir",IF(LEN(Tabla2[[#This Row],[Nro. DNI / CE]])&gt;=8,"OK","Corregir"))</f>
        <v>OK</v>
      </c>
      <c r="AA1877" s="42">
        <f>COUNTIF(Tabla2[APELLIDOS Y NOMBRES],Tabla2[[#This Row],[APELLIDOS Y NOMBRES]])</f>
        <v>1</v>
      </c>
      <c r="AB1877" s="42">
        <f>IF(Tabla2[[#This Row],[Trabajador]]&gt;1,1/Tabla2[[#This Row],[Trabajador]],Tabla2[[#This Row],[Trabajador]])</f>
        <v>1</v>
      </c>
      <c r="AC1877" t="str">
        <f>+IFERROR(IF(Tabla2[[#This Row],[FECHA CESE/BAJA]]="","No Aplica",IF(AND(MONTH(Tabla2[[#This Row],[FECHA CESE/BAJA]])=MONTH(TODAY()-30),YEAR(Tabla2[[#This Row],[FECHA CESE/BAJA]])=YEAR(TODAY())),MONTH(TODAY()-30)&amp;"-"&amp;YEAR(TODAY()),"Borrar")),"No aplica")</f>
        <v>No Aplica</v>
      </c>
      <c r="AD1877" t="str">
        <f>+IFERROR(IF(Tabla2[[#This Row],[FECHA INICIO DE LABORES EN OBRA]]="","No Aplica",IF(AND(MONTH(Tabla2[[#This Row],[FECHA INICIO DE LABORES EN OBRA]])=MONTH(TODAY()-30),YEAR(Tabla2[[#This Row],[FECHA INICIO DE LABORES EN OBRA]])=YEAR(TODAY())),MONTH(TODAY()-30)&amp;"-"&amp;YEAR(TODAY()),"No Aplica")),"No Aplica")</f>
        <v>No Aplica</v>
      </c>
    </row>
    <row r="1878" spans="1:30" x14ac:dyDescent="0.25">
      <c r="A1878" s="13" t="s">
        <v>7490</v>
      </c>
      <c r="B1878" s="15" t="s">
        <v>7491</v>
      </c>
      <c r="C1878" s="15" t="s">
        <v>7491</v>
      </c>
      <c r="D1878" s="15">
        <v>71101987</v>
      </c>
      <c r="E1878" s="15" t="s">
        <v>7547</v>
      </c>
      <c r="F1878" s="39">
        <v>36075</v>
      </c>
      <c r="G1878" s="15">
        <v>1</v>
      </c>
      <c r="H1878" s="15" t="s">
        <v>7492</v>
      </c>
      <c r="I1878" s="15" t="s">
        <v>2240</v>
      </c>
      <c r="J1878" s="15" t="s">
        <v>7548</v>
      </c>
      <c r="K1878" s="15" t="s">
        <v>3083</v>
      </c>
      <c r="L1878" s="40" t="s">
        <v>6</v>
      </c>
      <c r="M1878" s="39"/>
      <c r="N1878" s="41" t="s">
        <v>2098</v>
      </c>
      <c r="O1878" s="39">
        <v>45019</v>
      </c>
      <c r="P1878" s="40">
        <v>1</v>
      </c>
      <c r="Q1878" s="40">
        <v>1</v>
      </c>
      <c r="R1878" s="40" t="str">
        <f>IFERROR(VLOOKUP(Tabla2[[#This Row],[CONTRATISTA PRNCIPAL]],Hoja1!$L$5:$M$9,2,FALSE),"CJV")</f>
        <v>CJV</v>
      </c>
      <c r="S1878" s="40" t="str">
        <f>IF(Tabla2[[#This Row],[EMPRESA]]=Tabla2[[#This Row],[CONTRATISTA PRNCIPAL]],"Principal","Secundaria")</f>
        <v>Principal</v>
      </c>
      <c r="T1878" s="42">
        <f>IFERROR(1/COUNTIF(Tabla2[CONTRATISTA PRNCIPAL],Tabla2[[#This Row],[CONTRATISTA PRNCIPAL]]),0)</f>
        <v>0.03125</v>
      </c>
      <c r="U1878" s="43">
        <f>IF(((TODAY()-Tabla2[[#This Row],[FECHA NACIMIENTO]])/365)&lt;18,"Corregir", IF(((TODAY()-Tabla2[[#This Row],[FECHA NACIMIENTO]])/365)&gt;80, "Corregir",ROUNDDOWN(((TODAY()-Tabla2[[#This Row],[FECHA NACIMIENTO]])/365),0)))</f>
        <v>24</v>
      </c>
      <c r="V18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78" s="44" t="str">
        <f>+IF(Tabla2[[#This Row],[Edad]]="Corregir","Corregir","Ok")</f>
        <v>Ok</v>
      </c>
      <c r="X1878" s="42" t="str">
        <f>+IFERROR(VLOOKUP(Tabla2[[#This Row],[DISTRITO SEGÚN DNI]],Hoja1!$A$2:$B$32,2,FALSE),"No")</f>
        <v>No</v>
      </c>
      <c r="Y1878" s="42" t="str">
        <f>IF(OR(LOWER(Tabla2[[#This Row],[GENERO]])="masculino", LOWER(Tabla2[[#This Row],[GENERO]])="femenino"),"OK","Corregir")</f>
        <v>OK</v>
      </c>
      <c r="Z1878" s="42" t="str">
        <f>+IF(Tabla2[[#This Row],[Nro. DNI / CE]]="","Corregir",IF(LEN(Tabla2[[#This Row],[Nro. DNI / CE]])&gt;=8,"OK","Corregir"))</f>
        <v>OK</v>
      </c>
      <c r="AA1878" s="42">
        <f>COUNTIF(Tabla2[APELLIDOS Y NOMBRES],Tabla2[[#This Row],[APELLIDOS Y NOMBRES]])</f>
        <v>1</v>
      </c>
      <c r="AB1878" s="42">
        <f>IF(Tabla2[[#This Row],[Trabajador]]&gt;1,1/Tabla2[[#This Row],[Trabajador]],Tabla2[[#This Row],[Trabajador]])</f>
        <v>1</v>
      </c>
      <c r="AC1878" t="str">
        <f>+IFERROR(IF(Tabla2[[#This Row],[FECHA CESE/BAJA]]="","No Aplica",IF(AND(MONTH(Tabla2[[#This Row],[FECHA CESE/BAJA]])=MONTH(TODAY()-30),YEAR(Tabla2[[#This Row],[FECHA CESE/BAJA]])=YEAR(TODAY())),MONTH(TODAY()-30)&amp;"-"&amp;YEAR(TODAY()),"Borrar")),"No aplica")</f>
        <v>No Aplica</v>
      </c>
      <c r="AD1878" t="str">
        <f>+IFERROR(IF(Tabla2[[#This Row],[FECHA INICIO DE LABORES EN OBRA]]="","No Aplica",IF(AND(MONTH(Tabla2[[#This Row],[FECHA INICIO DE LABORES EN OBRA]])=MONTH(TODAY()-30),YEAR(Tabla2[[#This Row],[FECHA INICIO DE LABORES EN OBRA]])=YEAR(TODAY())),MONTH(TODAY()-30)&amp;"-"&amp;YEAR(TODAY()),"No Aplica")),"No Aplica")</f>
        <v>No Aplica</v>
      </c>
    </row>
    <row r="1879" spans="1:30" x14ac:dyDescent="0.25">
      <c r="A1879" s="13" t="s">
        <v>7490</v>
      </c>
      <c r="B1879" s="15" t="s">
        <v>7491</v>
      </c>
      <c r="C1879" s="15" t="s">
        <v>7491</v>
      </c>
      <c r="D1879" s="15">
        <v>70179040</v>
      </c>
      <c r="E1879" s="15" t="s">
        <v>7549</v>
      </c>
      <c r="F1879" s="39">
        <v>35304</v>
      </c>
      <c r="G1879" s="15">
        <v>1</v>
      </c>
      <c r="H1879" s="15" t="s">
        <v>7492</v>
      </c>
      <c r="I1879" s="15" t="s">
        <v>2240</v>
      </c>
      <c r="J1879" s="15" t="s">
        <v>7550</v>
      </c>
      <c r="K1879" s="15" t="s">
        <v>3083</v>
      </c>
      <c r="L1879" s="40" t="s">
        <v>6</v>
      </c>
      <c r="M1879" s="39"/>
      <c r="N1879" s="41" t="s">
        <v>2098</v>
      </c>
      <c r="O1879" s="39">
        <v>45019</v>
      </c>
      <c r="P1879" s="40">
        <v>1</v>
      </c>
      <c r="Q1879" s="40">
        <v>1</v>
      </c>
      <c r="R1879" s="40" t="str">
        <f>IFERROR(VLOOKUP(Tabla2[[#This Row],[CONTRATISTA PRNCIPAL]],Hoja1!$L$5:$M$9,2,FALSE),"CJV")</f>
        <v>CJV</v>
      </c>
      <c r="S1879" s="40" t="str">
        <f>IF(Tabla2[[#This Row],[EMPRESA]]=Tabla2[[#This Row],[CONTRATISTA PRNCIPAL]],"Principal","Secundaria")</f>
        <v>Principal</v>
      </c>
      <c r="T1879" s="42">
        <f>IFERROR(1/COUNTIF(Tabla2[CONTRATISTA PRNCIPAL],Tabla2[[#This Row],[CONTRATISTA PRNCIPAL]]),0)</f>
        <v>0.03125</v>
      </c>
      <c r="U1879" s="43">
        <f>IF(((TODAY()-Tabla2[[#This Row],[FECHA NACIMIENTO]])/365)&lt;18,"Corregir", IF(((TODAY()-Tabla2[[#This Row],[FECHA NACIMIENTO]])/365)&gt;80, "Corregir",ROUNDDOWN(((TODAY()-Tabla2[[#This Row],[FECHA NACIMIENTO]])/365),0)))</f>
        <v>27</v>
      </c>
      <c r="V18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79" s="44" t="str">
        <f>+IF(Tabla2[[#This Row],[Edad]]="Corregir","Corregir","Ok")</f>
        <v>Ok</v>
      </c>
      <c r="X1879" s="42" t="str">
        <f>+IFERROR(VLOOKUP(Tabla2[[#This Row],[DISTRITO SEGÚN DNI]],Hoja1!$A$2:$B$32,2,FALSE),"No")</f>
        <v>No</v>
      </c>
      <c r="Y1879" s="42" t="str">
        <f>IF(OR(LOWER(Tabla2[[#This Row],[GENERO]])="masculino", LOWER(Tabla2[[#This Row],[GENERO]])="femenino"),"OK","Corregir")</f>
        <v>OK</v>
      </c>
      <c r="Z1879" s="42" t="str">
        <f>+IF(Tabla2[[#This Row],[Nro. DNI / CE]]="","Corregir",IF(LEN(Tabla2[[#This Row],[Nro. DNI / CE]])&gt;=8,"OK","Corregir"))</f>
        <v>OK</v>
      </c>
      <c r="AA1879" s="42">
        <f>COUNTIF(Tabla2[APELLIDOS Y NOMBRES],Tabla2[[#This Row],[APELLIDOS Y NOMBRES]])</f>
        <v>1</v>
      </c>
      <c r="AB1879" s="42">
        <f>IF(Tabla2[[#This Row],[Trabajador]]&gt;1,1/Tabla2[[#This Row],[Trabajador]],Tabla2[[#This Row],[Trabajador]])</f>
        <v>1</v>
      </c>
      <c r="AC1879" t="str">
        <f>+IFERROR(IF(Tabla2[[#This Row],[FECHA CESE/BAJA]]="","No Aplica",IF(AND(MONTH(Tabla2[[#This Row],[FECHA CESE/BAJA]])=MONTH(TODAY()-30),YEAR(Tabla2[[#This Row],[FECHA CESE/BAJA]])=YEAR(TODAY())),MONTH(TODAY()-30)&amp;"-"&amp;YEAR(TODAY()),"Borrar")),"No aplica")</f>
        <v>No Aplica</v>
      </c>
      <c r="AD1879" t="str">
        <f>+IFERROR(IF(Tabla2[[#This Row],[FECHA INICIO DE LABORES EN OBRA]]="","No Aplica",IF(AND(MONTH(Tabla2[[#This Row],[FECHA INICIO DE LABORES EN OBRA]])=MONTH(TODAY()-30),YEAR(Tabla2[[#This Row],[FECHA INICIO DE LABORES EN OBRA]])=YEAR(TODAY())),MONTH(TODAY()-30)&amp;"-"&amp;YEAR(TODAY()),"No Aplica")),"No Aplica")</f>
        <v>No Aplica</v>
      </c>
    </row>
    <row r="1880" spans="1:30" x14ac:dyDescent="0.25">
      <c r="A1880" s="13" t="s">
        <v>7490</v>
      </c>
      <c r="B1880" s="15" t="s">
        <v>7491</v>
      </c>
      <c r="C1880" s="15" t="s">
        <v>7491</v>
      </c>
      <c r="D1880" s="15" t="s">
        <v>7551</v>
      </c>
      <c r="E1880" s="15" t="s">
        <v>7552</v>
      </c>
      <c r="F1880" s="39">
        <v>28022</v>
      </c>
      <c r="G1880" s="15">
        <v>1</v>
      </c>
      <c r="H1880" s="15" t="s">
        <v>7492</v>
      </c>
      <c r="I1880" s="15" t="s">
        <v>2240</v>
      </c>
      <c r="J1880" s="15" t="s">
        <v>7553</v>
      </c>
      <c r="K1880" s="15" t="s">
        <v>2200</v>
      </c>
      <c r="L1880" s="40" t="s">
        <v>6</v>
      </c>
      <c r="M1880" s="39"/>
      <c r="N1880" s="41" t="s">
        <v>2098</v>
      </c>
      <c r="O1880" s="39">
        <v>45029</v>
      </c>
      <c r="P1880" s="40">
        <v>1</v>
      </c>
      <c r="Q1880" s="40">
        <v>1</v>
      </c>
      <c r="R1880" s="40" t="str">
        <f>IFERROR(VLOOKUP(Tabla2[[#This Row],[CONTRATISTA PRNCIPAL]],Hoja1!$L$5:$M$9,2,FALSE),"CJV")</f>
        <v>CJV</v>
      </c>
      <c r="S1880" s="40" t="str">
        <f>IF(Tabla2[[#This Row],[EMPRESA]]=Tabla2[[#This Row],[CONTRATISTA PRNCIPAL]],"Principal","Secundaria")</f>
        <v>Principal</v>
      </c>
      <c r="T1880" s="42">
        <f>IFERROR(1/COUNTIF(Tabla2[CONTRATISTA PRNCIPAL],Tabla2[[#This Row],[CONTRATISTA PRNCIPAL]]),0)</f>
        <v>0.03125</v>
      </c>
      <c r="U1880" s="43">
        <f>IF(((TODAY()-Tabla2[[#This Row],[FECHA NACIMIENTO]])/365)&lt;18,"Corregir", IF(((TODAY()-Tabla2[[#This Row],[FECHA NACIMIENTO]])/365)&gt;80, "Corregir",ROUNDDOWN(((TODAY()-Tabla2[[#This Row],[FECHA NACIMIENTO]])/365),0)))</f>
        <v>47</v>
      </c>
      <c r="V18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80" s="44" t="str">
        <f>+IF(Tabla2[[#This Row],[Edad]]="Corregir","Corregir","Ok")</f>
        <v>Ok</v>
      </c>
      <c r="X1880" s="42" t="str">
        <f>+IFERROR(VLOOKUP(Tabla2[[#This Row],[DISTRITO SEGÚN DNI]],Hoja1!$A$2:$B$32,2,FALSE),"No")</f>
        <v>No</v>
      </c>
      <c r="Y1880" s="42" t="str">
        <f>IF(OR(LOWER(Tabla2[[#This Row],[GENERO]])="masculino", LOWER(Tabla2[[#This Row],[GENERO]])="femenino"),"OK","Corregir")</f>
        <v>OK</v>
      </c>
      <c r="Z1880" s="42" t="str">
        <f>+IF(Tabla2[[#This Row],[Nro. DNI / CE]]="","Corregir",IF(LEN(Tabla2[[#This Row],[Nro. DNI / CE]])&gt;=8,"OK","Corregir"))</f>
        <v>OK</v>
      </c>
      <c r="AA1880" s="42">
        <f>COUNTIF(Tabla2[APELLIDOS Y NOMBRES],Tabla2[[#This Row],[APELLIDOS Y NOMBRES]])</f>
        <v>1</v>
      </c>
      <c r="AB1880" s="42">
        <f>IF(Tabla2[[#This Row],[Trabajador]]&gt;1,1/Tabla2[[#This Row],[Trabajador]],Tabla2[[#This Row],[Trabajador]])</f>
        <v>1</v>
      </c>
      <c r="AC1880" t="str">
        <f>+IFERROR(IF(Tabla2[[#This Row],[FECHA CESE/BAJA]]="","No Aplica",IF(AND(MONTH(Tabla2[[#This Row],[FECHA CESE/BAJA]])=MONTH(TODAY()-30),YEAR(Tabla2[[#This Row],[FECHA CESE/BAJA]])=YEAR(TODAY())),MONTH(TODAY()-30)&amp;"-"&amp;YEAR(TODAY()),"Borrar")),"No aplica")</f>
        <v>No Aplica</v>
      </c>
      <c r="AD1880" t="str">
        <f>+IFERROR(IF(Tabla2[[#This Row],[FECHA INICIO DE LABORES EN OBRA]]="","No Aplica",IF(AND(MONTH(Tabla2[[#This Row],[FECHA INICIO DE LABORES EN OBRA]])=MONTH(TODAY()-30),YEAR(Tabla2[[#This Row],[FECHA INICIO DE LABORES EN OBRA]])=YEAR(TODAY())),MONTH(TODAY()-30)&amp;"-"&amp;YEAR(TODAY()),"No Aplica")),"No Aplica")</f>
        <v>No Aplica</v>
      </c>
    </row>
    <row r="1881" spans="1:30" x14ac:dyDescent="0.25">
      <c r="A1881" s="13" t="s">
        <v>7490</v>
      </c>
      <c r="B1881" s="15" t="s">
        <v>7491</v>
      </c>
      <c r="C1881" s="15" t="s">
        <v>7491</v>
      </c>
      <c r="D1881" s="15">
        <v>75764604</v>
      </c>
      <c r="E1881" s="15" t="s">
        <v>7554</v>
      </c>
      <c r="F1881" s="39">
        <v>35089</v>
      </c>
      <c r="G1881" s="15">
        <v>1</v>
      </c>
      <c r="H1881" s="15" t="s">
        <v>7492</v>
      </c>
      <c r="I1881" s="15" t="s">
        <v>2240</v>
      </c>
      <c r="J1881" s="15" t="s">
        <v>7555</v>
      </c>
      <c r="K1881" s="15" t="s">
        <v>7534</v>
      </c>
      <c r="L1881" s="40" t="s">
        <v>6</v>
      </c>
      <c r="M1881" s="39"/>
      <c r="N1881" s="41" t="s">
        <v>2098</v>
      </c>
      <c r="O1881" s="39">
        <v>45033</v>
      </c>
      <c r="P1881" s="40">
        <v>1</v>
      </c>
      <c r="Q1881" s="40">
        <v>1</v>
      </c>
      <c r="R1881" s="40" t="str">
        <f>IFERROR(VLOOKUP(Tabla2[[#This Row],[CONTRATISTA PRNCIPAL]],Hoja1!$L$5:$M$9,2,FALSE),"CJV")</f>
        <v>CJV</v>
      </c>
      <c r="S1881" s="40" t="str">
        <f>IF(Tabla2[[#This Row],[EMPRESA]]=Tabla2[[#This Row],[CONTRATISTA PRNCIPAL]],"Principal","Secundaria")</f>
        <v>Principal</v>
      </c>
      <c r="T1881" s="42">
        <f>IFERROR(1/COUNTIF(Tabla2[CONTRATISTA PRNCIPAL],Tabla2[[#This Row],[CONTRATISTA PRNCIPAL]]),0)</f>
        <v>0.03125</v>
      </c>
      <c r="U1881" s="43">
        <f>IF(((TODAY()-Tabla2[[#This Row],[FECHA NACIMIENTO]])/365)&lt;18,"Corregir", IF(((TODAY()-Tabla2[[#This Row],[FECHA NACIMIENTO]])/365)&gt;80, "Corregir",ROUNDDOWN(((TODAY()-Tabla2[[#This Row],[FECHA NACIMIENTO]])/365),0)))</f>
        <v>27</v>
      </c>
      <c r="V18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81" s="44" t="str">
        <f>+IF(Tabla2[[#This Row],[Edad]]="Corregir","Corregir","Ok")</f>
        <v>Ok</v>
      </c>
      <c r="X1881" s="42" t="str">
        <f>+IFERROR(VLOOKUP(Tabla2[[#This Row],[DISTRITO SEGÚN DNI]],Hoja1!$A$2:$B$32,2,FALSE),"No")</f>
        <v>No</v>
      </c>
      <c r="Y1881" s="42" t="str">
        <f>IF(OR(LOWER(Tabla2[[#This Row],[GENERO]])="masculino", LOWER(Tabla2[[#This Row],[GENERO]])="femenino"),"OK","Corregir")</f>
        <v>OK</v>
      </c>
      <c r="Z1881" s="42" t="str">
        <f>+IF(Tabla2[[#This Row],[Nro. DNI / CE]]="","Corregir",IF(LEN(Tabla2[[#This Row],[Nro. DNI / CE]])&gt;=8,"OK","Corregir"))</f>
        <v>OK</v>
      </c>
      <c r="AA1881" s="42">
        <f>COUNTIF(Tabla2[APELLIDOS Y NOMBRES],Tabla2[[#This Row],[APELLIDOS Y NOMBRES]])</f>
        <v>1</v>
      </c>
      <c r="AB1881" s="42">
        <f>IF(Tabla2[[#This Row],[Trabajador]]&gt;1,1/Tabla2[[#This Row],[Trabajador]],Tabla2[[#This Row],[Trabajador]])</f>
        <v>1</v>
      </c>
      <c r="AC1881" t="str">
        <f>+IFERROR(IF(Tabla2[[#This Row],[FECHA CESE/BAJA]]="","No Aplica",IF(AND(MONTH(Tabla2[[#This Row],[FECHA CESE/BAJA]])=MONTH(TODAY()-30),YEAR(Tabla2[[#This Row],[FECHA CESE/BAJA]])=YEAR(TODAY())),MONTH(TODAY()-30)&amp;"-"&amp;YEAR(TODAY()),"Borrar")),"No aplica")</f>
        <v>No Aplica</v>
      </c>
      <c r="AD1881" t="str">
        <f>+IFERROR(IF(Tabla2[[#This Row],[FECHA INICIO DE LABORES EN OBRA]]="","No Aplica",IF(AND(MONTH(Tabla2[[#This Row],[FECHA INICIO DE LABORES EN OBRA]])=MONTH(TODAY()-30),YEAR(Tabla2[[#This Row],[FECHA INICIO DE LABORES EN OBRA]])=YEAR(TODAY())),MONTH(TODAY()-30)&amp;"-"&amp;YEAR(TODAY()),"No Aplica")),"No Aplica")</f>
        <v>No Aplica</v>
      </c>
    </row>
    <row r="1882" spans="1:30" x14ac:dyDescent="0.25">
      <c r="A1882" s="13" t="s">
        <v>7490</v>
      </c>
      <c r="B1882" s="15" t="s">
        <v>7491</v>
      </c>
      <c r="C1882" s="15" t="s">
        <v>7491</v>
      </c>
      <c r="D1882" s="15">
        <v>72174097</v>
      </c>
      <c r="E1882" s="15" t="s">
        <v>7556</v>
      </c>
      <c r="F1882" s="39">
        <v>34712</v>
      </c>
      <c r="G1882" s="15">
        <v>1</v>
      </c>
      <c r="H1882" s="15" t="s">
        <v>7492</v>
      </c>
      <c r="I1882" s="15" t="s">
        <v>2240</v>
      </c>
      <c r="J1882" s="15" t="s">
        <v>7557</v>
      </c>
      <c r="K1882" s="15" t="s">
        <v>7558</v>
      </c>
      <c r="L1882" s="40" t="s">
        <v>6</v>
      </c>
      <c r="M1882" s="39"/>
      <c r="N1882" s="41" t="s">
        <v>2098</v>
      </c>
      <c r="O1882" s="39">
        <v>45048</v>
      </c>
      <c r="P1882" s="40">
        <v>1</v>
      </c>
      <c r="Q1882" s="40">
        <v>1</v>
      </c>
      <c r="R1882" s="40" t="str">
        <f>IFERROR(VLOOKUP(Tabla2[[#This Row],[CONTRATISTA PRNCIPAL]],Hoja1!$L$5:$M$9,2,FALSE),"CJV")</f>
        <v>CJV</v>
      </c>
      <c r="S1882" s="40" t="str">
        <f>IF(Tabla2[[#This Row],[EMPRESA]]=Tabla2[[#This Row],[CONTRATISTA PRNCIPAL]],"Principal","Secundaria")</f>
        <v>Principal</v>
      </c>
      <c r="T1882" s="42">
        <f>IFERROR(1/COUNTIF(Tabla2[CONTRATISTA PRNCIPAL],Tabla2[[#This Row],[CONTRATISTA PRNCIPAL]]),0)</f>
        <v>0.03125</v>
      </c>
      <c r="U1882" s="43">
        <f>IF(((TODAY()-Tabla2[[#This Row],[FECHA NACIMIENTO]])/365)&lt;18,"Corregir", IF(((TODAY()-Tabla2[[#This Row],[FECHA NACIMIENTO]])/365)&gt;80, "Corregir",ROUNDDOWN(((TODAY()-Tabla2[[#This Row],[FECHA NACIMIENTO]])/365),0)))</f>
        <v>28</v>
      </c>
      <c r="V18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82" s="44" t="str">
        <f>+IF(Tabla2[[#This Row],[Edad]]="Corregir","Corregir","Ok")</f>
        <v>Ok</v>
      </c>
      <c r="X1882" s="42" t="str">
        <f>+IFERROR(VLOOKUP(Tabla2[[#This Row],[DISTRITO SEGÚN DNI]],Hoja1!$A$2:$B$32,2,FALSE),"No")</f>
        <v>No</v>
      </c>
      <c r="Y1882" s="42" t="str">
        <f>IF(OR(LOWER(Tabla2[[#This Row],[GENERO]])="masculino", LOWER(Tabla2[[#This Row],[GENERO]])="femenino"),"OK","Corregir")</f>
        <v>OK</v>
      </c>
      <c r="Z1882" s="42" t="str">
        <f>+IF(Tabla2[[#This Row],[Nro. DNI / CE]]="","Corregir",IF(LEN(Tabla2[[#This Row],[Nro. DNI / CE]])&gt;=8,"OK","Corregir"))</f>
        <v>OK</v>
      </c>
      <c r="AA1882" s="42">
        <f>COUNTIF(Tabla2[APELLIDOS Y NOMBRES],Tabla2[[#This Row],[APELLIDOS Y NOMBRES]])</f>
        <v>1</v>
      </c>
      <c r="AB1882" s="42">
        <f>IF(Tabla2[[#This Row],[Trabajador]]&gt;1,1/Tabla2[[#This Row],[Trabajador]],Tabla2[[#This Row],[Trabajador]])</f>
        <v>1</v>
      </c>
      <c r="AC1882" t="str">
        <f>+IFERROR(IF(Tabla2[[#This Row],[FECHA CESE/BAJA]]="","No Aplica",IF(AND(MONTH(Tabla2[[#This Row],[FECHA CESE/BAJA]])=MONTH(TODAY()-30),YEAR(Tabla2[[#This Row],[FECHA CESE/BAJA]])=YEAR(TODAY())),MONTH(TODAY()-30)&amp;"-"&amp;YEAR(TODAY()),"Borrar")),"No aplica")</f>
        <v>No Aplica</v>
      </c>
      <c r="AD1882" t="str">
        <f>+IFERROR(IF(Tabla2[[#This Row],[FECHA INICIO DE LABORES EN OBRA]]="","No Aplica",IF(AND(MONTH(Tabla2[[#This Row],[FECHA INICIO DE LABORES EN OBRA]])=MONTH(TODAY()-30),YEAR(Tabla2[[#This Row],[FECHA INICIO DE LABORES EN OBRA]])=YEAR(TODAY())),MONTH(TODAY()-30)&amp;"-"&amp;YEAR(TODAY()),"No Aplica")),"No Aplica")</f>
        <v>No Aplica</v>
      </c>
    </row>
    <row r="1883" spans="1:30" x14ac:dyDescent="0.25">
      <c r="A1883" s="13" t="s">
        <v>7490</v>
      </c>
      <c r="B1883" s="15" t="s">
        <v>7491</v>
      </c>
      <c r="C1883" s="15" t="s">
        <v>7491</v>
      </c>
      <c r="D1883" s="15" t="s">
        <v>7559</v>
      </c>
      <c r="E1883" s="15" t="s">
        <v>7560</v>
      </c>
      <c r="F1883" s="39">
        <v>36096</v>
      </c>
      <c r="G1883" s="15">
        <v>1</v>
      </c>
      <c r="H1883" s="15" t="s">
        <v>7492</v>
      </c>
      <c r="I1883" s="15" t="s">
        <v>2240</v>
      </c>
      <c r="J1883" s="15" t="s">
        <v>7561</v>
      </c>
      <c r="K1883" s="15" t="s">
        <v>7542</v>
      </c>
      <c r="L1883" s="40" t="s">
        <v>6</v>
      </c>
      <c r="M1883" s="39"/>
      <c r="N1883" s="41" t="s">
        <v>2098</v>
      </c>
      <c r="O1883" s="39">
        <v>45078</v>
      </c>
      <c r="P1883" s="40">
        <v>1</v>
      </c>
      <c r="Q1883" s="40">
        <v>1</v>
      </c>
      <c r="R1883" s="40" t="str">
        <f>IFERROR(VLOOKUP(Tabla2[[#This Row],[CONTRATISTA PRNCIPAL]],Hoja1!$L$5:$M$9,2,FALSE),"CJV")</f>
        <v>CJV</v>
      </c>
      <c r="S1883" s="40" t="str">
        <f>IF(Tabla2[[#This Row],[EMPRESA]]=Tabla2[[#This Row],[CONTRATISTA PRNCIPAL]],"Principal","Secundaria")</f>
        <v>Principal</v>
      </c>
      <c r="T1883" s="42">
        <f>IFERROR(1/COUNTIF(Tabla2[CONTRATISTA PRNCIPAL],Tabla2[[#This Row],[CONTRATISTA PRNCIPAL]]),0)</f>
        <v>0.03125</v>
      </c>
      <c r="U1883" s="43">
        <f>IF(((TODAY()-Tabla2[[#This Row],[FECHA NACIMIENTO]])/365)&lt;18,"Corregir", IF(((TODAY()-Tabla2[[#This Row],[FECHA NACIMIENTO]])/365)&gt;80, "Corregir",ROUNDDOWN(((TODAY()-Tabla2[[#This Row],[FECHA NACIMIENTO]])/365),0)))</f>
        <v>24</v>
      </c>
      <c r="V18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83" s="44" t="str">
        <f>+IF(Tabla2[[#This Row],[Edad]]="Corregir","Corregir","Ok")</f>
        <v>Ok</v>
      </c>
      <c r="X1883" s="42" t="str">
        <f>+IFERROR(VLOOKUP(Tabla2[[#This Row],[DISTRITO SEGÚN DNI]],Hoja1!$A$2:$B$32,2,FALSE),"No")</f>
        <v>No</v>
      </c>
      <c r="Y1883" s="42" t="str">
        <f>IF(OR(LOWER(Tabla2[[#This Row],[GENERO]])="masculino", LOWER(Tabla2[[#This Row],[GENERO]])="femenino"),"OK","Corregir")</f>
        <v>OK</v>
      </c>
      <c r="Z1883" s="42" t="str">
        <f>+IF(Tabla2[[#This Row],[Nro. DNI / CE]]="","Corregir",IF(LEN(Tabla2[[#This Row],[Nro. DNI / CE]])&gt;=8,"OK","Corregir"))</f>
        <v>OK</v>
      </c>
      <c r="AA1883" s="42">
        <f>COUNTIF(Tabla2[APELLIDOS Y NOMBRES],Tabla2[[#This Row],[APELLIDOS Y NOMBRES]])</f>
        <v>1</v>
      </c>
      <c r="AB1883" s="42">
        <f>IF(Tabla2[[#This Row],[Trabajador]]&gt;1,1/Tabla2[[#This Row],[Trabajador]],Tabla2[[#This Row],[Trabajador]])</f>
        <v>1</v>
      </c>
      <c r="AC1883" t="str">
        <f>+IFERROR(IF(Tabla2[[#This Row],[FECHA CESE/BAJA]]="","No Aplica",IF(AND(MONTH(Tabla2[[#This Row],[FECHA CESE/BAJA]])=MONTH(TODAY()-30),YEAR(Tabla2[[#This Row],[FECHA CESE/BAJA]])=YEAR(TODAY())),MONTH(TODAY()-30)&amp;"-"&amp;YEAR(TODAY()),"Borrar")),"No aplica")</f>
        <v>No Aplica</v>
      </c>
      <c r="AD1883" t="str">
        <f>+IFERROR(IF(Tabla2[[#This Row],[FECHA INICIO DE LABORES EN OBRA]]="","No Aplica",IF(AND(MONTH(Tabla2[[#This Row],[FECHA INICIO DE LABORES EN OBRA]])=MONTH(TODAY()-30),YEAR(Tabla2[[#This Row],[FECHA INICIO DE LABORES EN OBRA]])=YEAR(TODAY())),MONTH(TODAY()-30)&amp;"-"&amp;YEAR(TODAY()),"No Aplica")),"No Aplica")</f>
        <v>No Aplica</v>
      </c>
    </row>
    <row r="1884" spans="1:30" x14ac:dyDescent="0.25">
      <c r="A1884" s="13" t="s">
        <v>7490</v>
      </c>
      <c r="B1884" s="15" t="s">
        <v>7491</v>
      </c>
      <c r="C1884" s="15" t="s">
        <v>7491</v>
      </c>
      <c r="D1884" s="15" t="s">
        <v>7562</v>
      </c>
      <c r="E1884" s="15" t="s">
        <v>7563</v>
      </c>
      <c r="F1884" s="39">
        <v>37886</v>
      </c>
      <c r="G1884" s="15">
        <v>1</v>
      </c>
      <c r="H1884" s="15" t="s">
        <v>7492</v>
      </c>
      <c r="I1884" s="15" t="s">
        <v>2240</v>
      </c>
      <c r="J1884" s="15" t="s">
        <v>7564</v>
      </c>
      <c r="K1884" s="15" t="s">
        <v>2267</v>
      </c>
      <c r="L1884" s="40" t="s">
        <v>6</v>
      </c>
      <c r="M1884" s="39"/>
      <c r="N1884" s="41" t="s">
        <v>2098</v>
      </c>
      <c r="O1884" s="39">
        <v>45078</v>
      </c>
      <c r="P1884" s="40">
        <v>1</v>
      </c>
      <c r="Q1884" s="40">
        <v>1</v>
      </c>
      <c r="R1884" s="40" t="str">
        <f>IFERROR(VLOOKUP(Tabla2[[#This Row],[CONTRATISTA PRNCIPAL]],Hoja1!$L$5:$M$9,2,FALSE),"CJV")</f>
        <v>CJV</v>
      </c>
      <c r="S1884" s="40" t="str">
        <f>IF(Tabla2[[#This Row],[EMPRESA]]=Tabla2[[#This Row],[CONTRATISTA PRNCIPAL]],"Principal","Secundaria")</f>
        <v>Principal</v>
      </c>
      <c r="T1884" s="42">
        <f>IFERROR(1/COUNTIF(Tabla2[CONTRATISTA PRNCIPAL],Tabla2[[#This Row],[CONTRATISTA PRNCIPAL]]),0)</f>
        <v>0.03125</v>
      </c>
      <c r="U1884" s="43">
        <f>IF(((TODAY()-Tabla2[[#This Row],[FECHA NACIMIENTO]])/365)&lt;18,"Corregir", IF(((TODAY()-Tabla2[[#This Row],[FECHA NACIMIENTO]])/365)&gt;80, "Corregir",ROUNDDOWN(((TODAY()-Tabla2[[#This Row],[FECHA NACIMIENTO]])/365),0)))</f>
        <v>20</v>
      </c>
      <c r="V18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884" s="44" t="str">
        <f>+IF(Tabla2[[#This Row],[Edad]]="Corregir","Corregir","Ok")</f>
        <v>Ok</v>
      </c>
      <c r="X1884" s="42" t="str">
        <f>+IFERROR(VLOOKUP(Tabla2[[#This Row],[DISTRITO SEGÚN DNI]],Hoja1!$A$2:$B$32,2,FALSE),"No")</f>
        <v>No</v>
      </c>
      <c r="Y1884" s="42" t="str">
        <f>IF(OR(LOWER(Tabla2[[#This Row],[GENERO]])="masculino", LOWER(Tabla2[[#This Row],[GENERO]])="femenino"),"OK","Corregir")</f>
        <v>OK</v>
      </c>
      <c r="Z1884" s="42" t="str">
        <f>+IF(Tabla2[[#This Row],[Nro. DNI / CE]]="","Corregir",IF(LEN(Tabla2[[#This Row],[Nro. DNI / CE]])&gt;=8,"OK","Corregir"))</f>
        <v>OK</v>
      </c>
      <c r="AA1884" s="42">
        <f>COUNTIF(Tabla2[APELLIDOS Y NOMBRES],Tabla2[[#This Row],[APELLIDOS Y NOMBRES]])</f>
        <v>1</v>
      </c>
      <c r="AB1884" s="42">
        <f>IF(Tabla2[[#This Row],[Trabajador]]&gt;1,1/Tabla2[[#This Row],[Trabajador]],Tabla2[[#This Row],[Trabajador]])</f>
        <v>1</v>
      </c>
      <c r="AC1884" t="str">
        <f>+IFERROR(IF(Tabla2[[#This Row],[FECHA CESE/BAJA]]="","No Aplica",IF(AND(MONTH(Tabla2[[#This Row],[FECHA CESE/BAJA]])=MONTH(TODAY()-30),YEAR(Tabla2[[#This Row],[FECHA CESE/BAJA]])=YEAR(TODAY())),MONTH(TODAY()-30)&amp;"-"&amp;YEAR(TODAY()),"Borrar")),"No aplica")</f>
        <v>No Aplica</v>
      </c>
      <c r="AD1884" t="str">
        <f>+IFERROR(IF(Tabla2[[#This Row],[FECHA INICIO DE LABORES EN OBRA]]="","No Aplica",IF(AND(MONTH(Tabla2[[#This Row],[FECHA INICIO DE LABORES EN OBRA]])=MONTH(TODAY()-30),YEAR(Tabla2[[#This Row],[FECHA INICIO DE LABORES EN OBRA]])=YEAR(TODAY())),MONTH(TODAY()-30)&amp;"-"&amp;YEAR(TODAY()),"No Aplica")),"No Aplica")</f>
        <v>No Aplica</v>
      </c>
    </row>
    <row r="1885" spans="1:30" x14ac:dyDescent="0.25">
      <c r="A1885" s="13" t="s">
        <v>7490</v>
      </c>
      <c r="B1885" s="15" t="s">
        <v>7491</v>
      </c>
      <c r="C1885" s="15" t="s">
        <v>7491</v>
      </c>
      <c r="D1885" s="15" t="s">
        <v>7565</v>
      </c>
      <c r="E1885" s="15" t="s">
        <v>7566</v>
      </c>
      <c r="F1885" s="39">
        <v>33543</v>
      </c>
      <c r="G1885" s="15">
        <v>1</v>
      </c>
      <c r="H1885" s="15" t="s">
        <v>7492</v>
      </c>
      <c r="I1885" s="15" t="s">
        <v>2240</v>
      </c>
      <c r="J1885" s="15" t="s">
        <v>7567</v>
      </c>
      <c r="K1885" s="15" t="s">
        <v>7558</v>
      </c>
      <c r="L1885" s="40" t="s">
        <v>6</v>
      </c>
      <c r="M1885" s="39"/>
      <c r="N1885" s="41" t="s">
        <v>2098</v>
      </c>
      <c r="O1885" s="39">
        <v>45078</v>
      </c>
      <c r="P1885" s="40">
        <v>1</v>
      </c>
      <c r="Q1885" s="40">
        <v>1</v>
      </c>
      <c r="R1885" s="40" t="str">
        <f>IFERROR(VLOOKUP(Tabla2[[#This Row],[CONTRATISTA PRNCIPAL]],Hoja1!$L$5:$M$9,2,FALSE),"CJV")</f>
        <v>CJV</v>
      </c>
      <c r="S1885" s="40" t="str">
        <f>IF(Tabla2[[#This Row],[EMPRESA]]=Tabla2[[#This Row],[CONTRATISTA PRNCIPAL]],"Principal","Secundaria")</f>
        <v>Principal</v>
      </c>
      <c r="T1885" s="42">
        <f>IFERROR(1/COUNTIF(Tabla2[CONTRATISTA PRNCIPAL],Tabla2[[#This Row],[CONTRATISTA PRNCIPAL]]),0)</f>
        <v>0.03125</v>
      </c>
      <c r="U1885" s="43">
        <f>IF(((TODAY()-Tabla2[[#This Row],[FECHA NACIMIENTO]])/365)&lt;18,"Corregir", IF(((TODAY()-Tabla2[[#This Row],[FECHA NACIMIENTO]])/365)&gt;80, "Corregir",ROUNDDOWN(((TODAY()-Tabla2[[#This Row],[FECHA NACIMIENTO]])/365),0)))</f>
        <v>31</v>
      </c>
      <c r="V18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85" s="44" t="str">
        <f>+IF(Tabla2[[#This Row],[Edad]]="Corregir","Corregir","Ok")</f>
        <v>Ok</v>
      </c>
      <c r="X1885" s="42" t="str">
        <f>+IFERROR(VLOOKUP(Tabla2[[#This Row],[DISTRITO SEGÚN DNI]],Hoja1!$A$2:$B$32,2,FALSE),"No")</f>
        <v>No</v>
      </c>
      <c r="Y1885" s="42" t="str">
        <f>IF(OR(LOWER(Tabla2[[#This Row],[GENERO]])="masculino", LOWER(Tabla2[[#This Row],[GENERO]])="femenino"),"OK","Corregir")</f>
        <v>OK</v>
      </c>
      <c r="Z1885" s="42" t="str">
        <f>+IF(Tabla2[[#This Row],[Nro. DNI / CE]]="","Corregir",IF(LEN(Tabla2[[#This Row],[Nro. DNI / CE]])&gt;=8,"OK","Corregir"))</f>
        <v>OK</v>
      </c>
      <c r="AA1885" s="42">
        <f>COUNTIF(Tabla2[APELLIDOS Y NOMBRES],Tabla2[[#This Row],[APELLIDOS Y NOMBRES]])</f>
        <v>1</v>
      </c>
      <c r="AB1885" s="42">
        <f>IF(Tabla2[[#This Row],[Trabajador]]&gt;1,1/Tabla2[[#This Row],[Trabajador]],Tabla2[[#This Row],[Trabajador]])</f>
        <v>1</v>
      </c>
      <c r="AC1885" t="str">
        <f>+IFERROR(IF(Tabla2[[#This Row],[FECHA CESE/BAJA]]="","No Aplica",IF(AND(MONTH(Tabla2[[#This Row],[FECHA CESE/BAJA]])=MONTH(TODAY()-30),YEAR(Tabla2[[#This Row],[FECHA CESE/BAJA]])=YEAR(TODAY())),MONTH(TODAY()-30)&amp;"-"&amp;YEAR(TODAY()),"Borrar")),"No aplica")</f>
        <v>No Aplica</v>
      </c>
      <c r="AD1885" t="str">
        <f>+IFERROR(IF(Tabla2[[#This Row],[FECHA INICIO DE LABORES EN OBRA]]="","No Aplica",IF(AND(MONTH(Tabla2[[#This Row],[FECHA INICIO DE LABORES EN OBRA]])=MONTH(TODAY()-30),YEAR(Tabla2[[#This Row],[FECHA INICIO DE LABORES EN OBRA]])=YEAR(TODAY())),MONTH(TODAY()-30)&amp;"-"&amp;YEAR(TODAY()),"No Aplica")),"No Aplica")</f>
        <v>No Aplica</v>
      </c>
    </row>
    <row r="1886" spans="1:30" x14ac:dyDescent="0.25">
      <c r="A1886" s="13" t="s">
        <v>7490</v>
      </c>
      <c r="B1886" s="15" t="s">
        <v>7491</v>
      </c>
      <c r="C1886" s="15" t="s">
        <v>7491</v>
      </c>
      <c r="D1886" s="15" t="s">
        <v>7568</v>
      </c>
      <c r="E1886" s="15" t="s">
        <v>7569</v>
      </c>
      <c r="F1886" s="39">
        <v>35839</v>
      </c>
      <c r="G1886" s="15">
        <v>1</v>
      </c>
      <c r="H1886" s="15" t="s">
        <v>7492</v>
      </c>
      <c r="I1886" s="15" t="s">
        <v>2240</v>
      </c>
      <c r="J1886" s="15" t="s">
        <v>7570</v>
      </c>
      <c r="K1886" s="15" t="s">
        <v>2592</v>
      </c>
      <c r="L1886" s="40" t="s">
        <v>6</v>
      </c>
      <c r="M1886" s="39"/>
      <c r="N1886" s="41" t="s">
        <v>2098</v>
      </c>
      <c r="O1886" s="39">
        <v>45078</v>
      </c>
      <c r="P1886" s="40">
        <v>1</v>
      </c>
      <c r="Q1886" s="40">
        <v>1</v>
      </c>
      <c r="R1886" s="40" t="str">
        <f>IFERROR(VLOOKUP(Tabla2[[#This Row],[CONTRATISTA PRNCIPAL]],Hoja1!$L$5:$M$9,2,FALSE),"CJV")</f>
        <v>CJV</v>
      </c>
      <c r="S1886" s="40" t="str">
        <f>IF(Tabla2[[#This Row],[EMPRESA]]=Tabla2[[#This Row],[CONTRATISTA PRNCIPAL]],"Principal","Secundaria")</f>
        <v>Principal</v>
      </c>
      <c r="T1886" s="42">
        <f>IFERROR(1/COUNTIF(Tabla2[CONTRATISTA PRNCIPAL],Tabla2[[#This Row],[CONTRATISTA PRNCIPAL]]),0)</f>
        <v>0.03125</v>
      </c>
      <c r="U1886" s="43">
        <f>IF(((TODAY()-Tabla2[[#This Row],[FECHA NACIMIENTO]])/365)&lt;18,"Corregir", IF(((TODAY()-Tabla2[[#This Row],[FECHA NACIMIENTO]])/365)&gt;80, "Corregir",ROUNDDOWN(((TODAY()-Tabla2[[#This Row],[FECHA NACIMIENTO]])/365),0)))</f>
        <v>25</v>
      </c>
      <c r="V18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86" s="44" t="str">
        <f>+IF(Tabla2[[#This Row],[Edad]]="Corregir","Corregir","Ok")</f>
        <v>Ok</v>
      </c>
      <c r="X1886" s="42" t="str">
        <f>+IFERROR(VLOOKUP(Tabla2[[#This Row],[DISTRITO SEGÚN DNI]],Hoja1!$A$2:$B$32,2,FALSE),"No")</f>
        <v>No</v>
      </c>
      <c r="Y1886" s="42" t="str">
        <f>IF(OR(LOWER(Tabla2[[#This Row],[GENERO]])="masculino", LOWER(Tabla2[[#This Row],[GENERO]])="femenino"),"OK","Corregir")</f>
        <v>OK</v>
      </c>
      <c r="Z1886" s="42" t="str">
        <f>+IF(Tabla2[[#This Row],[Nro. DNI / CE]]="","Corregir",IF(LEN(Tabla2[[#This Row],[Nro. DNI / CE]])&gt;=8,"OK","Corregir"))</f>
        <v>OK</v>
      </c>
      <c r="AA1886" s="42">
        <f>COUNTIF(Tabla2[APELLIDOS Y NOMBRES],Tabla2[[#This Row],[APELLIDOS Y NOMBRES]])</f>
        <v>1</v>
      </c>
      <c r="AB1886" s="42">
        <f>IF(Tabla2[[#This Row],[Trabajador]]&gt;1,1/Tabla2[[#This Row],[Trabajador]],Tabla2[[#This Row],[Trabajador]])</f>
        <v>1</v>
      </c>
      <c r="AC1886" t="str">
        <f>+IFERROR(IF(Tabla2[[#This Row],[FECHA CESE/BAJA]]="","No Aplica",IF(AND(MONTH(Tabla2[[#This Row],[FECHA CESE/BAJA]])=MONTH(TODAY()-30),YEAR(Tabla2[[#This Row],[FECHA CESE/BAJA]])=YEAR(TODAY())),MONTH(TODAY()-30)&amp;"-"&amp;YEAR(TODAY()),"Borrar")),"No aplica")</f>
        <v>No Aplica</v>
      </c>
      <c r="AD1886" t="str">
        <f>+IFERROR(IF(Tabla2[[#This Row],[FECHA INICIO DE LABORES EN OBRA]]="","No Aplica",IF(AND(MONTH(Tabla2[[#This Row],[FECHA INICIO DE LABORES EN OBRA]])=MONTH(TODAY()-30),YEAR(Tabla2[[#This Row],[FECHA INICIO DE LABORES EN OBRA]])=YEAR(TODAY())),MONTH(TODAY()-30)&amp;"-"&amp;YEAR(TODAY()),"No Aplica")),"No Aplica")</f>
        <v>No Aplica</v>
      </c>
    </row>
    <row r="1887" spans="1:30" x14ac:dyDescent="0.25">
      <c r="A1887" s="13" t="s">
        <v>7490</v>
      </c>
      <c r="B1887" s="15" t="s">
        <v>7491</v>
      </c>
      <c r="C1887" s="15" t="s">
        <v>7491</v>
      </c>
      <c r="D1887" s="15" t="s">
        <v>7571</v>
      </c>
      <c r="E1887" s="15" t="s">
        <v>7572</v>
      </c>
      <c r="F1887" s="39">
        <v>37835</v>
      </c>
      <c r="G1887" s="15">
        <v>1</v>
      </c>
      <c r="H1887" s="15" t="s">
        <v>7492</v>
      </c>
      <c r="I1887" s="15" t="s">
        <v>2240</v>
      </c>
      <c r="J1887" s="15" t="s">
        <v>7573</v>
      </c>
      <c r="K1887" s="15" t="s">
        <v>2237</v>
      </c>
      <c r="L1887" s="40" t="s">
        <v>6</v>
      </c>
      <c r="M1887" s="39"/>
      <c r="N1887" s="41" t="s">
        <v>2098</v>
      </c>
      <c r="O1887" s="39">
        <v>45117</v>
      </c>
      <c r="P1887" s="40">
        <v>1</v>
      </c>
      <c r="Q1887" s="40">
        <v>1</v>
      </c>
      <c r="R1887" s="40" t="str">
        <f>IFERROR(VLOOKUP(Tabla2[[#This Row],[CONTRATISTA PRNCIPAL]],Hoja1!$L$5:$M$9,2,FALSE),"CJV")</f>
        <v>CJV</v>
      </c>
      <c r="S1887" s="40" t="str">
        <f>IF(Tabla2[[#This Row],[EMPRESA]]=Tabla2[[#This Row],[CONTRATISTA PRNCIPAL]],"Principal","Secundaria")</f>
        <v>Principal</v>
      </c>
      <c r="T1887" s="42">
        <f>IFERROR(1/COUNTIF(Tabla2[CONTRATISTA PRNCIPAL],Tabla2[[#This Row],[CONTRATISTA PRNCIPAL]]),0)</f>
        <v>0.03125</v>
      </c>
      <c r="U1887" s="43">
        <f>IF(((TODAY()-Tabla2[[#This Row],[FECHA NACIMIENTO]])/365)&lt;18,"Corregir", IF(((TODAY()-Tabla2[[#This Row],[FECHA NACIMIENTO]])/365)&gt;80, "Corregir",ROUNDDOWN(((TODAY()-Tabla2[[#This Row],[FECHA NACIMIENTO]])/365),0)))</f>
        <v>20</v>
      </c>
      <c r="V18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887" s="44" t="str">
        <f>+IF(Tabla2[[#This Row],[Edad]]="Corregir","Corregir","Ok")</f>
        <v>Ok</v>
      </c>
      <c r="X1887" s="42" t="str">
        <f>+IFERROR(VLOOKUP(Tabla2[[#This Row],[DISTRITO SEGÚN DNI]],Hoja1!$A$2:$B$32,2,FALSE),"No")</f>
        <v>No</v>
      </c>
      <c r="Y1887" s="42" t="str">
        <f>IF(OR(LOWER(Tabla2[[#This Row],[GENERO]])="masculino", LOWER(Tabla2[[#This Row],[GENERO]])="femenino"),"OK","Corregir")</f>
        <v>OK</v>
      </c>
      <c r="Z1887" s="42" t="str">
        <f>+IF(Tabla2[[#This Row],[Nro. DNI / CE]]="","Corregir",IF(LEN(Tabla2[[#This Row],[Nro. DNI / CE]])&gt;=8,"OK","Corregir"))</f>
        <v>OK</v>
      </c>
      <c r="AA1887" s="42">
        <f>COUNTIF(Tabla2[APELLIDOS Y NOMBRES],Tabla2[[#This Row],[APELLIDOS Y NOMBRES]])</f>
        <v>1</v>
      </c>
      <c r="AB1887" s="42">
        <f>IF(Tabla2[[#This Row],[Trabajador]]&gt;1,1/Tabla2[[#This Row],[Trabajador]],Tabla2[[#This Row],[Trabajador]])</f>
        <v>1</v>
      </c>
      <c r="AC1887" t="str">
        <f>+IFERROR(IF(Tabla2[[#This Row],[FECHA CESE/BAJA]]="","No Aplica",IF(AND(MONTH(Tabla2[[#This Row],[FECHA CESE/BAJA]])=MONTH(TODAY()-30),YEAR(Tabla2[[#This Row],[FECHA CESE/BAJA]])=YEAR(TODAY())),MONTH(TODAY()-30)&amp;"-"&amp;YEAR(TODAY()),"Borrar")),"No aplica")</f>
        <v>No Aplica</v>
      </c>
      <c r="AD1887" t="str">
        <f>+IFERROR(IF(Tabla2[[#This Row],[FECHA INICIO DE LABORES EN OBRA]]="","No Aplica",IF(AND(MONTH(Tabla2[[#This Row],[FECHA INICIO DE LABORES EN OBRA]])=MONTH(TODAY()-30),YEAR(Tabla2[[#This Row],[FECHA INICIO DE LABORES EN OBRA]])=YEAR(TODAY())),MONTH(TODAY()-30)&amp;"-"&amp;YEAR(TODAY()),"No Aplica")),"No Aplica")</f>
        <v>No Aplica</v>
      </c>
    </row>
    <row r="1888" spans="1:30" x14ac:dyDescent="0.25">
      <c r="A1888" s="13" t="s">
        <v>7490</v>
      </c>
      <c r="B1888" s="15" t="s">
        <v>7491</v>
      </c>
      <c r="C1888" s="15" t="s">
        <v>7491</v>
      </c>
      <c r="D1888" s="15" t="s">
        <v>7574</v>
      </c>
      <c r="E1888" s="15" t="s">
        <v>7575</v>
      </c>
      <c r="F1888" s="39">
        <v>36367</v>
      </c>
      <c r="G1888" s="15">
        <v>1</v>
      </c>
      <c r="H1888" s="15" t="s">
        <v>7492</v>
      </c>
      <c r="I1888" s="15" t="s">
        <v>2240</v>
      </c>
      <c r="J1888" s="15" t="s">
        <v>7576</v>
      </c>
      <c r="K1888" s="15" t="s">
        <v>2182</v>
      </c>
      <c r="L1888" s="40" t="s">
        <v>6</v>
      </c>
      <c r="M1888" s="39"/>
      <c r="N1888" s="41" t="s">
        <v>2098</v>
      </c>
      <c r="O1888" s="39">
        <v>45117</v>
      </c>
      <c r="P1888" s="40">
        <v>1</v>
      </c>
      <c r="Q1888" s="40">
        <v>1</v>
      </c>
      <c r="R1888" s="40" t="str">
        <f>IFERROR(VLOOKUP(Tabla2[[#This Row],[CONTRATISTA PRNCIPAL]],Hoja1!$L$5:$M$9,2,FALSE),"CJV")</f>
        <v>CJV</v>
      </c>
      <c r="S1888" s="40" t="str">
        <f>IF(Tabla2[[#This Row],[EMPRESA]]=Tabla2[[#This Row],[CONTRATISTA PRNCIPAL]],"Principal","Secundaria")</f>
        <v>Principal</v>
      </c>
      <c r="T1888" s="42">
        <f>IFERROR(1/COUNTIF(Tabla2[CONTRATISTA PRNCIPAL],Tabla2[[#This Row],[CONTRATISTA PRNCIPAL]]),0)</f>
        <v>0.03125</v>
      </c>
      <c r="U1888" s="43">
        <f>IF(((TODAY()-Tabla2[[#This Row],[FECHA NACIMIENTO]])/365)&lt;18,"Corregir", IF(((TODAY()-Tabla2[[#This Row],[FECHA NACIMIENTO]])/365)&gt;80, "Corregir",ROUNDDOWN(((TODAY()-Tabla2[[#This Row],[FECHA NACIMIENTO]])/365),0)))</f>
        <v>24</v>
      </c>
      <c r="V18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88" s="44" t="str">
        <f>+IF(Tabla2[[#This Row],[Edad]]="Corregir","Corregir","Ok")</f>
        <v>Ok</v>
      </c>
      <c r="X1888" s="42" t="str">
        <f>+IFERROR(VLOOKUP(Tabla2[[#This Row],[DISTRITO SEGÚN DNI]],Hoja1!$A$2:$B$32,2,FALSE),"No")</f>
        <v>No</v>
      </c>
      <c r="Y1888" s="42" t="str">
        <f>IF(OR(LOWER(Tabla2[[#This Row],[GENERO]])="masculino", LOWER(Tabla2[[#This Row],[GENERO]])="femenino"),"OK","Corregir")</f>
        <v>OK</v>
      </c>
      <c r="Z1888" s="42" t="str">
        <f>+IF(Tabla2[[#This Row],[Nro. DNI / CE]]="","Corregir",IF(LEN(Tabla2[[#This Row],[Nro. DNI / CE]])&gt;=8,"OK","Corregir"))</f>
        <v>OK</v>
      </c>
      <c r="AA1888" s="42">
        <f>COUNTIF(Tabla2[APELLIDOS Y NOMBRES],Tabla2[[#This Row],[APELLIDOS Y NOMBRES]])</f>
        <v>1</v>
      </c>
      <c r="AB1888" s="42">
        <f>IF(Tabla2[[#This Row],[Trabajador]]&gt;1,1/Tabla2[[#This Row],[Trabajador]],Tabla2[[#This Row],[Trabajador]])</f>
        <v>1</v>
      </c>
      <c r="AC1888" t="str">
        <f>+IFERROR(IF(Tabla2[[#This Row],[FECHA CESE/BAJA]]="","No Aplica",IF(AND(MONTH(Tabla2[[#This Row],[FECHA CESE/BAJA]])=MONTH(TODAY()-30),YEAR(Tabla2[[#This Row],[FECHA CESE/BAJA]])=YEAR(TODAY())),MONTH(TODAY()-30)&amp;"-"&amp;YEAR(TODAY()),"Borrar")),"No aplica")</f>
        <v>No Aplica</v>
      </c>
      <c r="AD1888" t="str">
        <f>+IFERROR(IF(Tabla2[[#This Row],[FECHA INICIO DE LABORES EN OBRA]]="","No Aplica",IF(AND(MONTH(Tabla2[[#This Row],[FECHA INICIO DE LABORES EN OBRA]])=MONTH(TODAY()-30),YEAR(Tabla2[[#This Row],[FECHA INICIO DE LABORES EN OBRA]])=YEAR(TODAY())),MONTH(TODAY()-30)&amp;"-"&amp;YEAR(TODAY()),"No Aplica")),"No Aplica")</f>
        <v>No Aplica</v>
      </c>
    </row>
    <row r="1889" spans="1:30" x14ac:dyDescent="0.25">
      <c r="A1889" s="13">
        <v>20100901481</v>
      </c>
      <c r="B1889" s="15" t="s">
        <v>7577</v>
      </c>
      <c r="C1889" s="15" t="s">
        <v>7577</v>
      </c>
      <c r="D1889" s="15" t="s">
        <v>7578</v>
      </c>
      <c r="E1889" s="15" t="s">
        <v>7579</v>
      </c>
      <c r="F1889" s="39">
        <v>34284</v>
      </c>
      <c r="G1889" s="15">
        <v>2</v>
      </c>
      <c r="H1889" s="15" t="s">
        <v>7580</v>
      </c>
      <c r="I1889" s="15" t="s">
        <v>7581</v>
      </c>
      <c r="J1889" s="15" t="s">
        <v>7582</v>
      </c>
      <c r="K1889" s="15" t="s">
        <v>2645</v>
      </c>
      <c r="L1889" s="40" t="s">
        <v>6</v>
      </c>
      <c r="M1889" s="39">
        <v>45139</v>
      </c>
      <c r="N1889" s="41" t="s">
        <v>2687</v>
      </c>
      <c r="O1889" s="39">
        <v>45023</v>
      </c>
      <c r="P1889" s="40">
        <v>1</v>
      </c>
      <c r="Q1889" s="40">
        <v>1</v>
      </c>
      <c r="R1889" s="40" t="str">
        <f>IFERROR(VLOOKUP(Tabla2[[#This Row],[CONTRATISTA PRNCIPAL]],Hoja1!$L$5:$M$9,2,FALSE),"CJV")</f>
        <v>CJV</v>
      </c>
      <c r="S1889" s="40" t="str">
        <f>IF(Tabla2[[#This Row],[EMPRESA]]=Tabla2[[#This Row],[CONTRATISTA PRNCIPAL]],"Principal","Secundaria")</f>
        <v>Principal</v>
      </c>
      <c r="T1889" s="42">
        <f>IFERROR(1/COUNTIF(Tabla2[CONTRATISTA PRNCIPAL],Tabla2[[#This Row],[CONTRATISTA PRNCIPAL]]),0)</f>
        <v>0.009009009009009009</v>
      </c>
      <c r="U1889" s="43">
        <f>IF(((TODAY()-Tabla2[[#This Row],[FECHA NACIMIENTO]])/365)&lt;18,"Corregir", IF(((TODAY()-Tabla2[[#This Row],[FECHA NACIMIENTO]])/365)&gt;80, "Corregir",ROUNDDOWN(((TODAY()-Tabla2[[#This Row],[FECHA NACIMIENTO]])/365),0)))</f>
        <v>29</v>
      </c>
      <c r="V18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89" s="44" t="str">
        <f>+IF(Tabla2[[#This Row],[Edad]]="Corregir","Corregir","Ok")</f>
        <v>Ok</v>
      </c>
      <c r="X1889" s="42" t="str">
        <f>+IFERROR(VLOOKUP(Tabla2[[#This Row],[DISTRITO SEGÚN DNI]],Hoja1!$A$2:$B$32,2,FALSE),"No")</f>
        <v>No</v>
      </c>
      <c r="Y1889" s="42" t="str">
        <f>IF(OR(LOWER(Tabla2[[#This Row],[GENERO]])="masculino", LOWER(Tabla2[[#This Row],[GENERO]])="femenino"),"OK","Corregir")</f>
        <v>OK</v>
      </c>
      <c r="Z1889" s="42" t="str">
        <f>+IF(Tabla2[[#This Row],[Nro. DNI / CE]]="","Corregir",IF(LEN(Tabla2[[#This Row],[Nro. DNI / CE]])&gt;=8,"OK","Corregir"))</f>
        <v>OK</v>
      </c>
      <c r="AA1889" s="42">
        <f>COUNTIF(Tabla2[APELLIDOS Y NOMBRES],Tabla2[[#This Row],[APELLIDOS Y NOMBRES]])</f>
        <v>1</v>
      </c>
      <c r="AB1889" s="42">
        <f>IF(Tabla2[[#This Row],[Trabajador]]&gt;1,1/Tabla2[[#This Row],[Trabajador]],Tabla2[[#This Row],[Trabajador]])</f>
        <v>1</v>
      </c>
      <c r="AC1889" t="str">
        <f>+IFERROR(IF(Tabla2[[#This Row],[FECHA CESE/BAJA]]="","No Aplica",IF(AND(MONTH(Tabla2[[#This Row],[FECHA CESE/BAJA]])=MONTH(TODAY()-30),YEAR(Tabla2[[#This Row],[FECHA CESE/BAJA]])=YEAR(TODAY())),MONTH(TODAY()-30)&amp;"-"&amp;YEAR(TODAY()),"Borrar")),"No aplica")</f>
        <v>8-2023</v>
      </c>
      <c r="AD1889" t="str">
        <f>+IFERROR(IF(Tabla2[[#This Row],[FECHA INICIO DE LABORES EN OBRA]]="","No Aplica",IF(AND(MONTH(Tabla2[[#This Row],[FECHA INICIO DE LABORES EN OBRA]])=MONTH(TODAY()-30),YEAR(Tabla2[[#This Row],[FECHA INICIO DE LABORES EN OBRA]])=YEAR(TODAY())),MONTH(TODAY()-30)&amp;"-"&amp;YEAR(TODAY()),"No Aplica")),"No Aplica")</f>
        <v>No Aplica</v>
      </c>
    </row>
    <row r="1890" spans="1:30" x14ac:dyDescent="0.25">
      <c r="A1890" s="13">
        <v>20100901481</v>
      </c>
      <c r="B1890" s="15" t="s">
        <v>7577</v>
      </c>
      <c r="C1890" s="15" t="s">
        <v>7577</v>
      </c>
      <c r="D1890" s="15" t="s">
        <v>429</v>
      </c>
      <c r="E1890" s="15" t="s">
        <v>430</v>
      </c>
      <c r="F1890" s="39">
        <v>27278</v>
      </c>
      <c r="G1890" s="15">
        <v>2</v>
      </c>
      <c r="H1890" s="15" t="s">
        <v>7580</v>
      </c>
      <c r="I1890" s="15" t="s">
        <v>7581</v>
      </c>
      <c r="J1890" s="15" t="s">
        <v>7583</v>
      </c>
      <c r="K1890" s="15" t="s">
        <v>2214</v>
      </c>
      <c r="L1890" s="40" t="s">
        <v>6</v>
      </c>
      <c r="M1890" s="39">
        <v>45139</v>
      </c>
      <c r="N1890" s="41" t="s">
        <v>2687</v>
      </c>
      <c r="O1890" s="39">
        <v>41709</v>
      </c>
      <c r="P1890" s="40">
        <v>1</v>
      </c>
      <c r="Q1890" s="40">
        <v>2</v>
      </c>
      <c r="R1890" s="40" t="str">
        <f>IFERROR(VLOOKUP(Tabla2[[#This Row],[CONTRATISTA PRNCIPAL]],Hoja1!$L$5:$M$9,2,FALSE),"CJV")</f>
        <v>CJV</v>
      </c>
      <c r="S1890" s="40" t="str">
        <f>IF(Tabla2[[#This Row],[EMPRESA]]=Tabla2[[#This Row],[CONTRATISTA PRNCIPAL]],"Principal","Secundaria")</f>
        <v>Principal</v>
      </c>
      <c r="T1890" s="42">
        <f>IFERROR(1/COUNTIF(Tabla2[CONTRATISTA PRNCIPAL],Tabla2[[#This Row],[CONTRATISTA PRNCIPAL]]),0)</f>
        <v>0.009009009009009009</v>
      </c>
      <c r="U1890" s="43">
        <f>IF(((TODAY()-Tabla2[[#This Row],[FECHA NACIMIENTO]])/365)&lt;18,"Corregir", IF(((TODAY()-Tabla2[[#This Row],[FECHA NACIMIENTO]])/365)&gt;80, "Corregir",ROUNDDOWN(((TODAY()-Tabla2[[#This Row],[FECHA NACIMIENTO]])/365),0)))</f>
        <v>49</v>
      </c>
      <c r="V18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890" s="44" t="str">
        <f>+IF(Tabla2[[#This Row],[Edad]]="Corregir","Corregir","Ok")</f>
        <v>Ok</v>
      </c>
      <c r="X1890" s="42" t="str">
        <f>+IFERROR(VLOOKUP(Tabla2[[#This Row],[DISTRITO SEGÚN DNI]],Hoja1!$A$2:$B$32,2,FALSE),"No")</f>
        <v>CALLAO</v>
      </c>
      <c r="Y1890" s="42" t="str">
        <f>IF(OR(LOWER(Tabla2[[#This Row],[GENERO]])="masculino", LOWER(Tabla2[[#This Row],[GENERO]])="femenino"),"OK","Corregir")</f>
        <v>OK</v>
      </c>
      <c r="Z1890" s="42" t="str">
        <f>+IF(Tabla2[[#This Row],[Nro. DNI / CE]]="","Corregir",IF(LEN(Tabla2[[#This Row],[Nro. DNI / CE]])&gt;=8,"OK","Corregir"))</f>
        <v>OK</v>
      </c>
      <c r="AA1890" s="42">
        <f>COUNTIF(Tabla2[APELLIDOS Y NOMBRES],Tabla2[[#This Row],[APELLIDOS Y NOMBRES]])</f>
        <v>1</v>
      </c>
      <c r="AB1890" s="42">
        <f>IF(Tabla2[[#This Row],[Trabajador]]&gt;1,1/Tabla2[[#This Row],[Trabajador]],Tabla2[[#This Row],[Trabajador]])</f>
        <v>1</v>
      </c>
      <c r="AC1890" t="str">
        <f>+IFERROR(IF(Tabla2[[#This Row],[FECHA CESE/BAJA]]="","No Aplica",IF(AND(MONTH(Tabla2[[#This Row],[FECHA CESE/BAJA]])=MONTH(TODAY()-30),YEAR(Tabla2[[#This Row],[FECHA CESE/BAJA]])=YEAR(TODAY())),MONTH(TODAY()-30)&amp;"-"&amp;YEAR(TODAY()),"Borrar")),"No aplica")</f>
        <v>8-2023</v>
      </c>
      <c r="AD1890" t="str">
        <f>+IFERROR(IF(Tabla2[[#This Row],[FECHA INICIO DE LABORES EN OBRA]]="","No Aplica",IF(AND(MONTH(Tabla2[[#This Row],[FECHA INICIO DE LABORES EN OBRA]])=MONTH(TODAY()-30),YEAR(Tabla2[[#This Row],[FECHA INICIO DE LABORES EN OBRA]])=YEAR(TODAY())),MONTH(TODAY()-30)&amp;"-"&amp;YEAR(TODAY()),"No Aplica")),"No Aplica")</f>
        <v>No Aplica</v>
      </c>
    </row>
    <row r="1891" spans="1:30" x14ac:dyDescent="0.25">
      <c r="A1891" s="13">
        <v>20100901481</v>
      </c>
      <c r="B1891" s="15" t="s">
        <v>7577</v>
      </c>
      <c r="C1891" s="15" t="s">
        <v>7577</v>
      </c>
      <c r="D1891" s="15" t="s">
        <v>859</v>
      </c>
      <c r="E1891" s="15" t="s">
        <v>860</v>
      </c>
      <c r="F1891" s="39">
        <v>37163</v>
      </c>
      <c r="G1891" s="15">
        <v>2</v>
      </c>
      <c r="H1891" s="15" t="s">
        <v>7580</v>
      </c>
      <c r="I1891" s="15" t="s">
        <v>7581</v>
      </c>
      <c r="J1891" s="15" t="s">
        <v>7584</v>
      </c>
      <c r="K1891" s="15" t="s">
        <v>27</v>
      </c>
      <c r="L1891" s="40" t="s">
        <v>6</v>
      </c>
      <c r="M1891" s="39">
        <v>45139</v>
      </c>
      <c r="N1891" s="41" t="s">
        <v>2687</v>
      </c>
      <c r="O1891" s="39">
        <v>45008</v>
      </c>
      <c r="P1891" s="40">
        <v>1</v>
      </c>
      <c r="Q1891" s="40">
        <v>1</v>
      </c>
      <c r="R1891" s="40" t="str">
        <f>IFERROR(VLOOKUP(Tabla2[[#This Row],[CONTRATISTA PRNCIPAL]],Hoja1!$L$5:$M$9,2,FALSE),"CJV")</f>
        <v>CJV</v>
      </c>
      <c r="S1891" s="40" t="str">
        <f>IF(Tabla2[[#This Row],[EMPRESA]]=Tabla2[[#This Row],[CONTRATISTA PRNCIPAL]],"Principal","Secundaria")</f>
        <v>Principal</v>
      </c>
      <c r="T1891" s="42">
        <f>IFERROR(1/COUNTIF(Tabla2[CONTRATISTA PRNCIPAL],Tabla2[[#This Row],[CONTRATISTA PRNCIPAL]]),0)</f>
        <v>0.009009009009009009</v>
      </c>
      <c r="U1891" s="43">
        <f>IF(((TODAY()-Tabla2[[#This Row],[FECHA NACIMIENTO]])/365)&lt;18,"Corregir", IF(((TODAY()-Tabla2[[#This Row],[FECHA NACIMIENTO]])/365)&gt;80, "Corregir",ROUNDDOWN(((TODAY()-Tabla2[[#This Row],[FECHA NACIMIENTO]])/365),0)))</f>
        <v>22</v>
      </c>
      <c r="V18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891" s="44" t="str">
        <f>+IF(Tabla2[[#This Row],[Edad]]="Corregir","Corregir","Ok")</f>
        <v>Ok</v>
      </c>
      <c r="X1891" s="42" t="str">
        <f>+IFERROR(VLOOKUP(Tabla2[[#This Row],[DISTRITO SEGÚN DNI]],Hoja1!$A$2:$B$32,2,FALSE),"No")</f>
        <v>CALLAO</v>
      </c>
      <c r="Y1891" s="42" t="str">
        <f>IF(OR(LOWER(Tabla2[[#This Row],[GENERO]])="masculino", LOWER(Tabla2[[#This Row],[GENERO]])="femenino"),"OK","Corregir")</f>
        <v>OK</v>
      </c>
      <c r="Z1891" s="42" t="str">
        <f>+IF(Tabla2[[#This Row],[Nro. DNI / CE]]="","Corregir",IF(LEN(Tabla2[[#This Row],[Nro. DNI / CE]])&gt;=8,"OK","Corregir"))</f>
        <v>OK</v>
      </c>
      <c r="AA1891" s="42">
        <f>COUNTIF(Tabla2[APELLIDOS Y NOMBRES],Tabla2[[#This Row],[APELLIDOS Y NOMBRES]])</f>
        <v>1</v>
      </c>
      <c r="AB1891" s="42">
        <f>IF(Tabla2[[#This Row],[Trabajador]]&gt;1,1/Tabla2[[#This Row],[Trabajador]],Tabla2[[#This Row],[Trabajador]])</f>
        <v>1</v>
      </c>
      <c r="AC1891" t="str">
        <f>+IFERROR(IF(Tabla2[[#This Row],[FECHA CESE/BAJA]]="","No Aplica",IF(AND(MONTH(Tabla2[[#This Row],[FECHA CESE/BAJA]])=MONTH(TODAY()-30),YEAR(Tabla2[[#This Row],[FECHA CESE/BAJA]])=YEAR(TODAY())),MONTH(TODAY()-30)&amp;"-"&amp;YEAR(TODAY()),"Borrar")),"No aplica")</f>
        <v>8-2023</v>
      </c>
      <c r="AD1891" t="str">
        <f>+IFERROR(IF(Tabla2[[#This Row],[FECHA INICIO DE LABORES EN OBRA]]="","No Aplica",IF(AND(MONTH(Tabla2[[#This Row],[FECHA INICIO DE LABORES EN OBRA]])=MONTH(TODAY()-30),YEAR(Tabla2[[#This Row],[FECHA INICIO DE LABORES EN OBRA]])=YEAR(TODAY())),MONTH(TODAY()-30)&amp;"-"&amp;YEAR(TODAY()),"No Aplica")),"No Aplica")</f>
        <v>No Aplica</v>
      </c>
    </row>
    <row r="1892" spans="1:30" x14ac:dyDescent="0.25">
      <c r="A1892" s="13">
        <v>20100901481</v>
      </c>
      <c r="B1892" s="15" t="s">
        <v>7577</v>
      </c>
      <c r="C1892" s="15" t="s">
        <v>7577</v>
      </c>
      <c r="D1892" s="15" t="s">
        <v>7585</v>
      </c>
      <c r="E1892" s="15" t="s">
        <v>7586</v>
      </c>
      <c r="F1892" s="39">
        <v>33259</v>
      </c>
      <c r="G1892" s="15">
        <v>2</v>
      </c>
      <c r="H1892" s="15" t="s">
        <v>7580</v>
      </c>
      <c r="I1892" s="15" t="s">
        <v>7581</v>
      </c>
      <c r="J1892" s="15" t="s">
        <v>7587</v>
      </c>
      <c r="K1892" s="15" t="s">
        <v>2445</v>
      </c>
      <c r="L1892" s="40" t="s">
        <v>6</v>
      </c>
      <c r="M1892" s="39">
        <v>45139</v>
      </c>
      <c r="N1892" s="41" t="s">
        <v>2687</v>
      </c>
      <c r="O1892" s="39">
        <v>45038</v>
      </c>
      <c r="P1892" s="40">
        <v>1</v>
      </c>
      <c r="Q1892" s="40">
        <v>1</v>
      </c>
      <c r="R1892" s="40" t="str">
        <f>IFERROR(VLOOKUP(Tabla2[[#This Row],[CONTRATISTA PRNCIPAL]],Hoja1!$L$5:$M$9,2,FALSE),"CJV")</f>
        <v>CJV</v>
      </c>
      <c r="S1892" s="40" t="str">
        <f>IF(Tabla2[[#This Row],[EMPRESA]]=Tabla2[[#This Row],[CONTRATISTA PRNCIPAL]],"Principal","Secundaria")</f>
        <v>Principal</v>
      </c>
      <c r="T1892" s="42">
        <f>IFERROR(1/COUNTIF(Tabla2[CONTRATISTA PRNCIPAL],Tabla2[[#This Row],[CONTRATISTA PRNCIPAL]]),0)</f>
        <v>0.009009009009009009</v>
      </c>
      <c r="U1892" s="43">
        <f>IF(((TODAY()-Tabla2[[#This Row],[FECHA NACIMIENTO]])/365)&lt;18,"Corregir", IF(((TODAY()-Tabla2[[#This Row],[FECHA NACIMIENTO]])/365)&gt;80, "Corregir",ROUNDDOWN(((TODAY()-Tabla2[[#This Row],[FECHA NACIMIENTO]])/365),0)))</f>
        <v>32</v>
      </c>
      <c r="V18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92" s="44" t="str">
        <f>+IF(Tabla2[[#This Row],[Edad]]="Corregir","Corregir","Ok")</f>
        <v>Ok</v>
      </c>
      <c r="X1892" s="42" t="str">
        <f>+IFERROR(VLOOKUP(Tabla2[[#This Row],[DISTRITO SEGÚN DNI]],Hoja1!$A$2:$B$32,2,FALSE),"No")</f>
        <v>No</v>
      </c>
      <c r="Y1892" s="42" t="str">
        <f>IF(OR(LOWER(Tabla2[[#This Row],[GENERO]])="masculino", LOWER(Tabla2[[#This Row],[GENERO]])="femenino"),"OK","Corregir")</f>
        <v>OK</v>
      </c>
      <c r="Z1892" s="42" t="str">
        <f>+IF(Tabla2[[#This Row],[Nro. DNI / CE]]="","Corregir",IF(LEN(Tabla2[[#This Row],[Nro. DNI / CE]])&gt;=8,"OK","Corregir"))</f>
        <v>OK</v>
      </c>
      <c r="AA1892" s="42">
        <f>COUNTIF(Tabla2[APELLIDOS Y NOMBRES],Tabla2[[#This Row],[APELLIDOS Y NOMBRES]])</f>
        <v>1</v>
      </c>
      <c r="AB1892" s="42">
        <f>IF(Tabla2[[#This Row],[Trabajador]]&gt;1,1/Tabla2[[#This Row],[Trabajador]],Tabla2[[#This Row],[Trabajador]])</f>
        <v>1</v>
      </c>
      <c r="AC1892" t="str">
        <f>+IFERROR(IF(Tabla2[[#This Row],[FECHA CESE/BAJA]]="","No Aplica",IF(AND(MONTH(Tabla2[[#This Row],[FECHA CESE/BAJA]])=MONTH(TODAY()-30),YEAR(Tabla2[[#This Row],[FECHA CESE/BAJA]])=YEAR(TODAY())),MONTH(TODAY()-30)&amp;"-"&amp;YEAR(TODAY()),"Borrar")),"No aplica")</f>
        <v>8-2023</v>
      </c>
      <c r="AD1892" t="str">
        <f>+IFERROR(IF(Tabla2[[#This Row],[FECHA INICIO DE LABORES EN OBRA]]="","No Aplica",IF(AND(MONTH(Tabla2[[#This Row],[FECHA INICIO DE LABORES EN OBRA]])=MONTH(TODAY()-30),YEAR(Tabla2[[#This Row],[FECHA INICIO DE LABORES EN OBRA]])=YEAR(TODAY())),MONTH(TODAY()-30)&amp;"-"&amp;YEAR(TODAY()),"No Aplica")),"No Aplica")</f>
        <v>No Aplica</v>
      </c>
    </row>
    <row r="1893" spans="1:30" x14ac:dyDescent="0.25">
      <c r="A1893" s="13">
        <v>20100901481</v>
      </c>
      <c r="B1893" s="15" t="s">
        <v>7577</v>
      </c>
      <c r="C1893" s="15" t="s">
        <v>7577</v>
      </c>
      <c r="D1893" s="15" t="s">
        <v>7588</v>
      </c>
      <c r="E1893" s="15" t="s">
        <v>7589</v>
      </c>
      <c r="F1893" s="39">
        <v>31667</v>
      </c>
      <c r="G1893" s="15">
        <v>2</v>
      </c>
      <c r="H1893" s="15" t="s">
        <v>7580</v>
      </c>
      <c r="I1893" s="15" t="s">
        <v>7581</v>
      </c>
      <c r="J1893" s="15" t="s">
        <v>7590</v>
      </c>
      <c r="K1893" s="15" t="s">
        <v>2200</v>
      </c>
      <c r="L1893" s="40" t="s">
        <v>6</v>
      </c>
      <c r="M1893" s="39">
        <v>45139</v>
      </c>
      <c r="N1893" s="41" t="s">
        <v>2687</v>
      </c>
      <c r="O1893" s="39">
        <v>42629</v>
      </c>
      <c r="P1893" s="40">
        <v>1</v>
      </c>
      <c r="Q1893" s="40">
        <v>2</v>
      </c>
      <c r="R1893" s="40" t="str">
        <f>IFERROR(VLOOKUP(Tabla2[[#This Row],[CONTRATISTA PRNCIPAL]],Hoja1!$L$5:$M$9,2,FALSE),"CJV")</f>
        <v>CJV</v>
      </c>
      <c r="S1893" s="40" t="str">
        <f>IF(Tabla2[[#This Row],[EMPRESA]]=Tabla2[[#This Row],[CONTRATISTA PRNCIPAL]],"Principal","Secundaria")</f>
        <v>Principal</v>
      </c>
      <c r="T1893" s="42">
        <f>IFERROR(1/COUNTIF(Tabla2[CONTRATISTA PRNCIPAL],Tabla2[[#This Row],[CONTRATISTA PRNCIPAL]]),0)</f>
        <v>0.009009009009009009</v>
      </c>
      <c r="U1893" s="43">
        <f>IF(((TODAY()-Tabla2[[#This Row],[FECHA NACIMIENTO]])/365)&lt;18,"Corregir", IF(((TODAY()-Tabla2[[#This Row],[FECHA NACIMIENTO]])/365)&gt;80, "Corregir",ROUNDDOWN(((TODAY()-Tabla2[[#This Row],[FECHA NACIMIENTO]])/365),0)))</f>
        <v>37</v>
      </c>
      <c r="V18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93" s="44" t="str">
        <f>+IF(Tabla2[[#This Row],[Edad]]="Corregir","Corregir","Ok")</f>
        <v>Ok</v>
      </c>
      <c r="X1893" s="42" t="str">
        <f>+IFERROR(VLOOKUP(Tabla2[[#This Row],[DISTRITO SEGÚN DNI]],Hoja1!$A$2:$B$32,2,FALSE),"No")</f>
        <v>No</v>
      </c>
      <c r="Y1893" s="42" t="str">
        <f>IF(OR(LOWER(Tabla2[[#This Row],[GENERO]])="masculino", LOWER(Tabla2[[#This Row],[GENERO]])="femenino"),"OK","Corregir")</f>
        <v>OK</v>
      </c>
      <c r="Z1893" s="42" t="str">
        <f>+IF(Tabla2[[#This Row],[Nro. DNI / CE]]="","Corregir",IF(LEN(Tabla2[[#This Row],[Nro. DNI / CE]])&gt;=8,"OK","Corregir"))</f>
        <v>OK</v>
      </c>
      <c r="AA1893" s="42">
        <f>COUNTIF(Tabla2[APELLIDOS Y NOMBRES],Tabla2[[#This Row],[APELLIDOS Y NOMBRES]])</f>
        <v>1</v>
      </c>
      <c r="AB1893" s="42">
        <f>IF(Tabla2[[#This Row],[Trabajador]]&gt;1,1/Tabla2[[#This Row],[Trabajador]],Tabla2[[#This Row],[Trabajador]])</f>
        <v>1</v>
      </c>
      <c r="AC1893" t="str">
        <f>+IFERROR(IF(Tabla2[[#This Row],[FECHA CESE/BAJA]]="","No Aplica",IF(AND(MONTH(Tabla2[[#This Row],[FECHA CESE/BAJA]])=MONTH(TODAY()-30),YEAR(Tabla2[[#This Row],[FECHA CESE/BAJA]])=YEAR(TODAY())),MONTH(TODAY()-30)&amp;"-"&amp;YEAR(TODAY()),"Borrar")),"No aplica")</f>
        <v>8-2023</v>
      </c>
      <c r="AD1893" t="str">
        <f>+IFERROR(IF(Tabla2[[#This Row],[FECHA INICIO DE LABORES EN OBRA]]="","No Aplica",IF(AND(MONTH(Tabla2[[#This Row],[FECHA INICIO DE LABORES EN OBRA]])=MONTH(TODAY()-30),YEAR(Tabla2[[#This Row],[FECHA INICIO DE LABORES EN OBRA]])=YEAR(TODAY())),MONTH(TODAY()-30)&amp;"-"&amp;YEAR(TODAY()),"No Aplica")),"No Aplica")</f>
        <v>No Aplica</v>
      </c>
    </row>
    <row r="1894" spans="1:30" x14ac:dyDescent="0.25">
      <c r="A1894" s="13">
        <v>20100901481</v>
      </c>
      <c r="B1894" s="15" t="s">
        <v>7577</v>
      </c>
      <c r="C1894" s="15" t="s">
        <v>7577</v>
      </c>
      <c r="D1894" s="15" t="s">
        <v>516</v>
      </c>
      <c r="E1894" s="15" t="s">
        <v>517</v>
      </c>
      <c r="F1894" s="39">
        <v>30236</v>
      </c>
      <c r="G1894" s="15">
        <v>2</v>
      </c>
      <c r="H1894" s="15" t="s">
        <v>7580</v>
      </c>
      <c r="I1894" s="15" t="s">
        <v>7581</v>
      </c>
      <c r="J1894" s="15" t="s">
        <v>7591</v>
      </c>
      <c r="K1894" s="15" t="s">
        <v>2022</v>
      </c>
      <c r="L1894" s="40" t="s">
        <v>6</v>
      </c>
      <c r="M1894" s="39">
        <v>45139</v>
      </c>
      <c r="N1894" s="41" t="s">
        <v>2687</v>
      </c>
      <c r="O1894" s="39">
        <v>44310</v>
      </c>
      <c r="P1894" s="40">
        <v>1</v>
      </c>
      <c r="Q1894" s="40">
        <v>1</v>
      </c>
      <c r="R1894" s="40" t="str">
        <f>IFERROR(VLOOKUP(Tabla2[[#This Row],[CONTRATISTA PRNCIPAL]],Hoja1!$L$5:$M$9,2,FALSE),"CJV")</f>
        <v>CJV</v>
      </c>
      <c r="S1894" s="40" t="str">
        <f>IF(Tabla2[[#This Row],[EMPRESA]]=Tabla2[[#This Row],[CONTRATISTA PRNCIPAL]],"Principal","Secundaria")</f>
        <v>Principal</v>
      </c>
      <c r="T1894" s="42">
        <f>IFERROR(1/COUNTIF(Tabla2[CONTRATISTA PRNCIPAL],Tabla2[[#This Row],[CONTRATISTA PRNCIPAL]]),0)</f>
        <v>0.009009009009009009</v>
      </c>
      <c r="U1894" s="43">
        <f>IF(((TODAY()-Tabla2[[#This Row],[FECHA NACIMIENTO]])/365)&lt;18,"Corregir", IF(((TODAY()-Tabla2[[#This Row],[FECHA NACIMIENTO]])/365)&gt;80, "Corregir",ROUNDDOWN(((TODAY()-Tabla2[[#This Row],[FECHA NACIMIENTO]])/365),0)))</f>
        <v>40</v>
      </c>
      <c r="V18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94" s="44" t="str">
        <f>+IF(Tabla2[[#This Row],[Edad]]="Corregir","Corregir","Ok")</f>
        <v>Ok</v>
      </c>
      <c r="X1894" s="42" t="str">
        <f>+IFERROR(VLOOKUP(Tabla2[[#This Row],[DISTRITO SEGÚN DNI]],Hoja1!$A$2:$B$32,2,FALSE),"No")</f>
        <v>CALLAO</v>
      </c>
      <c r="Y1894" s="42" t="str">
        <f>IF(OR(LOWER(Tabla2[[#This Row],[GENERO]])="masculino", LOWER(Tabla2[[#This Row],[GENERO]])="femenino"),"OK","Corregir")</f>
        <v>OK</v>
      </c>
      <c r="Z1894" s="42" t="str">
        <f>+IF(Tabla2[[#This Row],[Nro. DNI / CE]]="","Corregir",IF(LEN(Tabla2[[#This Row],[Nro. DNI / CE]])&gt;=8,"OK","Corregir"))</f>
        <v>OK</v>
      </c>
      <c r="AA1894" s="42">
        <f>COUNTIF(Tabla2[APELLIDOS Y NOMBRES],Tabla2[[#This Row],[APELLIDOS Y NOMBRES]])</f>
        <v>1</v>
      </c>
      <c r="AB1894" s="42">
        <f>IF(Tabla2[[#This Row],[Trabajador]]&gt;1,1/Tabla2[[#This Row],[Trabajador]],Tabla2[[#This Row],[Trabajador]])</f>
        <v>1</v>
      </c>
      <c r="AC1894" t="str">
        <f>+IFERROR(IF(Tabla2[[#This Row],[FECHA CESE/BAJA]]="","No Aplica",IF(AND(MONTH(Tabla2[[#This Row],[FECHA CESE/BAJA]])=MONTH(TODAY()-30),YEAR(Tabla2[[#This Row],[FECHA CESE/BAJA]])=YEAR(TODAY())),MONTH(TODAY()-30)&amp;"-"&amp;YEAR(TODAY()),"Borrar")),"No aplica")</f>
        <v>8-2023</v>
      </c>
      <c r="AD1894" t="str">
        <f>+IFERROR(IF(Tabla2[[#This Row],[FECHA INICIO DE LABORES EN OBRA]]="","No Aplica",IF(AND(MONTH(Tabla2[[#This Row],[FECHA INICIO DE LABORES EN OBRA]])=MONTH(TODAY()-30),YEAR(Tabla2[[#This Row],[FECHA INICIO DE LABORES EN OBRA]])=YEAR(TODAY())),MONTH(TODAY()-30)&amp;"-"&amp;YEAR(TODAY()),"No Aplica")),"No Aplica")</f>
        <v>No Aplica</v>
      </c>
    </row>
    <row r="1895" spans="1:30" x14ac:dyDescent="0.25">
      <c r="A1895" s="13">
        <v>20100901481</v>
      </c>
      <c r="B1895" s="15" t="s">
        <v>7577</v>
      </c>
      <c r="C1895" s="15" t="s">
        <v>7577</v>
      </c>
      <c r="D1895" s="15" t="s">
        <v>7592</v>
      </c>
      <c r="E1895" s="15" t="s">
        <v>7593</v>
      </c>
      <c r="F1895" s="39">
        <v>25676</v>
      </c>
      <c r="G1895" s="15">
        <v>2</v>
      </c>
      <c r="H1895" s="15" t="s">
        <v>7580</v>
      </c>
      <c r="I1895" s="15" t="s">
        <v>7581</v>
      </c>
      <c r="J1895" s="15" t="s">
        <v>7594</v>
      </c>
      <c r="K1895" s="15" t="s">
        <v>2200</v>
      </c>
      <c r="L1895" s="40" t="s">
        <v>6</v>
      </c>
      <c r="M1895" s="39">
        <v>45139</v>
      </c>
      <c r="N1895" s="41" t="s">
        <v>2687</v>
      </c>
      <c r="O1895" s="39">
        <v>44898</v>
      </c>
      <c r="P1895" s="40">
        <v>1</v>
      </c>
      <c r="Q1895" s="40">
        <v>1</v>
      </c>
      <c r="R1895" s="40" t="str">
        <f>IFERROR(VLOOKUP(Tabla2[[#This Row],[CONTRATISTA PRNCIPAL]],Hoja1!$L$5:$M$9,2,FALSE),"CJV")</f>
        <v>CJV</v>
      </c>
      <c r="S1895" s="40" t="str">
        <f>IF(Tabla2[[#This Row],[EMPRESA]]=Tabla2[[#This Row],[CONTRATISTA PRNCIPAL]],"Principal","Secundaria")</f>
        <v>Principal</v>
      </c>
      <c r="T1895" s="42">
        <f>IFERROR(1/COUNTIF(Tabla2[CONTRATISTA PRNCIPAL],Tabla2[[#This Row],[CONTRATISTA PRNCIPAL]]),0)</f>
        <v>0.009009009009009009</v>
      </c>
      <c r="U1895" s="43">
        <f>IF(((TODAY()-Tabla2[[#This Row],[FECHA NACIMIENTO]])/365)&lt;18,"Corregir", IF(((TODAY()-Tabla2[[#This Row],[FECHA NACIMIENTO]])/365)&gt;80, "Corregir",ROUNDDOWN(((TODAY()-Tabla2[[#This Row],[FECHA NACIMIENTO]])/365),0)))</f>
        <v>53</v>
      </c>
      <c r="V18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95" s="44" t="str">
        <f>+IF(Tabla2[[#This Row],[Edad]]="Corregir","Corregir","Ok")</f>
        <v>Ok</v>
      </c>
      <c r="X1895" s="42" t="str">
        <f>+IFERROR(VLOOKUP(Tabla2[[#This Row],[DISTRITO SEGÚN DNI]],Hoja1!$A$2:$B$32,2,FALSE),"No")</f>
        <v>No</v>
      </c>
      <c r="Y1895" s="42" t="str">
        <f>IF(OR(LOWER(Tabla2[[#This Row],[GENERO]])="masculino", LOWER(Tabla2[[#This Row],[GENERO]])="femenino"),"OK","Corregir")</f>
        <v>OK</v>
      </c>
      <c r="Z1895" s="42" t="str">
        <f>+IF(Tabla2[[#This Row],[Nro. DNI / CE]]="","Corregir",IF(LEN(Tabla2[[#This Row],[Nro. DNI / CE]])&gt;=8,"OK","Corregir"))</f>
        <v>OK</v>
      </c>
      <c r="AA1895" s="42">
        <f>COUNTIF(Tabla2[APELLIDOS Y NOMBRES],Tabla2[[#This Row],[APELLIDOS Y NOMBRES]])</f>
        <v>1</v>
      </c>
      <c r="AB1895" s="42">
        <f>IF(Tabla2[[#This Row],[Trabajador]]&gt;1,1/Tabla2[[#This Row],[Trabajador]],Tabla2[[#This Row],[Trabajador]])</f>
        <v>1</v>
      </c>
      <c r="AC1895" t="str">
        <f>+IFERROR(IF(Tabla2[[#This Row],[FECHA CESE/BAJA]]="","No Aplica",IF(AND(MONTH(Tabla2[[#This Row],[FECHA CESE/BAJA]])=MONTH(TODAY()-30),YEAR(Tabla2[[#This Row],[FECHA CESE/BAJA]])=YEAR(TODAY())),MONTH(TODAY()-30)&amp;"-"&amp;YEAR(TODAY()),"Borrar")),"No aplica")</f>
        <v>8-2023</v>
      </c>
      <c r="AD1895" t="str">
        <f>+IFERROR(IF(Tabla2[[#This Row],[FECHA INICIO DE LABORES EN OBRA]]="","No Aplica",IF(AND(MONTH(Tabla2[[#This Row],[FECHA INICIO DE LABORES EN OBRA]])=MONTH(TODAY()-30),YEAR(Tabla2[[#This Row],[FECHA INICIO DE LABORES EN OBRA]])=YEAR(TODAY())),MONTH(TODAY()-30)&amp;"-"&amp;YEAR(TODAY()),"No Aplica")),"No Aplica")</f>
        <v>No Aplica</v>
      </c>
    </row>
    <row r="1896" spans="1:30" x14ac:dyDescent="0.25">
      <c r="A1896" s="13">
        <v>20100901481</v>
      </c>
      <c r="B1896" s="15" t="s">
        <v>7577</v>
      </c>
      <c r="C1896" s="15" t="s">
        <v>7577</v>
      </c>
      <c r="D1896" s="15" t="s">
        <v>7595</v>
      </c>
      <c r="E1896" s="15" t="s">
        <v>7596</v>
      </c>
      <c r="F1896" s="39">
        <v>22173</v>
      </c>
      <c r="G1896" s="15">
        <v>2</v>
      </c>
      <c r="H1896" s="15" t="s">
        <v>7580</v>
      </c>
      <c r="I1896" s="15" t="s">
        <v>7581</v>
      </c>
      <c r="J1896" s="15" t="s">
        <v>7597</v>
      </c>
      <c r="K1896" s="15" t="s">
        <v>2272</v>
      </c>
      <c r="L1896" s="40" t="s">
        <v>6</v>
      </c>
      <c r="M1896" s="39">
        <v>45139</v>
      </c>
      <c r="N1896" s="41" t="s">
        <v>2687</v>
      </c>
      <c r="O1896" s="39">
        <v>42155</v>
      </c>
      <c r="P1896" s="40">
        <v>1</v>
      </c>
      <c r="Q1896" s="40">
        <v>2</v>
      </c>
      <c r="R1896" s="40" t="str">
        <f>IFERROR(VLOOKUP(Tabla2[[#This Row],[CONTRATISTA PRNCIPAL]],Hoja1!$L$5:$M$9,2,FALSE),"CJV")</f>
        <v>CJV</v>
      </c>
      <c r="S1896" s="40" t="str">
        <f>IF(Tabla2[[#This Row],[EMPRESA]]=Tabla2[[#This Row],[CONTRATISTA PRNCIPAL]],"Principal","Secundaria")</f>
        <v>Principal</v>
      </c>
      <c r="T1896" s="42">
        <f>IFERROR(1/COUNTIF(Tabla2[CONTRATISTA PRNCIPAL],Tabla2[[#This Row],[CONTRATISTA PRNCIPAL]]),0)</f>
        <v>0.009009009009009009</v>
      </c>
      <c r="U1896" s="43">
        <f>IF(((TODAY()-Tabla2[[#This Row],[FECHA NACIMIENTO]])/365)&lt;18,"Corregir", IF(((TODAY()-Tabla2[[#This Row],[FECHA NACIMIENTO]])/365)&gt;80, "Corregir",ROUNDDOWN(((TODAY()-Tabla2[[#This Row],[FECHA NACIMIENTO]])/365),0)))</f>
        <v>63</v>
      </c>
      <c r="V18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896" s="44" t="str">
        <f>+IF(Tabla2[[#This Row],[Edad]]="Corregir","Corregir","Ok")</f>
        <v>Ok</v>
      </c>
      <c r="X1896" s="42" t="str">
        <f>+IFERROR(VLOOKUP(Tabla2[[#This Row],[DISTRITO SEGÚN DNI]],Hoja1!$A$2:$B$32,2,FALSE),"No")</f>
        <v>No</v>
      </c>
      <c r="Y1896" s="42" t="str">
        <f>IF(OR(LOWER(Tabla2[[#This Row],[GENERO]])="masculino", LOWER(Tabla2[[#This Row],[GENERO]])="femenino"),"OK","Corregir")</f>
        <v>OK</v>
      </c>
      <c r="Z1896" s="42" t="str">
        <f>+IF(Tabla2[[#This Row],[Nro. DNI / CE]]="","Corregir",IF(LEN(Tabla2[[#This Row],[Nro. DNI / CE]])&gt;=8,"OK","Corregir"))</f>
        <v>OK</v>
      </c>
      <c r="AA1896" s="42">
        <f>COUNTIF(Tabla2[APELLIDOS Y NOMBRES],Tabla2[[#This Row],[APELLIDOS Y NOMBRES]])</f>
        <v>1</v>
      </c>
      <c r="AB1896" s="42">
        <f>IF(Tabla2[[#This Row],[Trabajador]]&gt;1,1/Tabla2[[#This Row],[Trabajador]],Tabla2[[#This Row],[Trabajador]])</f>
        <v>1</v>
      </c>
      <c r="AC1896" t="str">
        <f>+IFERROR(IF(Tabla2[[#This Row],[FECHA CESE/BAJA]]="","No Aplica",IF(AND(MONTH(Tabla2[[#This Row],[FECHA CESE/BAJA]])=MONTH(TODAY()-30),YEAR(Tabla2[[#This Row],[FECHA CESE/BAJA]])=YEAR(TODAY())),MONTH(TODAY()-30)&amp;"-"&amp;YEAR(TODAY()),"Borrar")),"No aplica")</f>
        <v>8-2023</v>
      </c>
      <c r="AD1896" t="str">
        <f>+IFERROR(IF(Tabla2[[#This Row],[FECHA INICIO DE LABORES EN OBRA]]="","No Aplica",IF(AND(MONTH(Tabla2[[#This Row],[FECHA INICIO DE LABORES EN OBRA]])=MONTH(TODAY()-30),YEAR(Tabla2[[#This Row],[FECHA INICIO DE LABORES EN OBRA]])=YEAR(TODAY())),MONTH(TODAY()-30)&amp;"-"&amp;YEAR(TODAY()),"No Aplica")),"No Aplica")</f>
        <v>No Aplica</v>
      </c>
    </row>
    <row r="1897" spans="1:30" x14ac:dyDescent="0.25">
      <c r="A1897" s="13">
        <v>20100901481</v>
      </c>
      <c r="B1897" s="15" t="s">
        <v>7577</v>
      </c>
      <c r="C1897" s="15" t="s">
        <v>7577</v>
      </c>
      <c r="D1897" s="15" t="s">
        <v>1105</v>
      </c>
      <c r="E1897" s="15" t="s">
        <v>1106</v>
      </c>
      <c r="F1897" s="39">
        <v>34545</v>
      </c>
      <c r="G1897" s="15">
        <v>2</v>
      </c>
      <c r="H1897" s="15" t="s">
        <v>7580</v>
      </c>
      <c r="I1897" s="15" t="s">
        <v>2240</v>
      </c>
      <c r="J1897" s="15" t="s">
        <v>7598</v>
      </c>
      <c r="K1897" s="15" t="s">
        <v>2022</v>
      </c>
      <c r="L1897" s="40" t="s">
        <v>6</v>
      </c>
      <c r="M1897" s="39">
        <v>45139</v>
      </c>
      <c r="N1897" s="41" t="s">
        <v>2687</v>
      </c>
      <c r="O1897" s="39">
        <v>44954</v>
      </c>
      <c r="P1897" s="40">
        <v>1</v>
      </c>
      <c r="Q1897" s="40">
        <v>1</v>
      </c>
      <c r="R1897" s="40" t="str">
        <f>IFERROR(VLOOKUP(Tabla2[[#This Row],[CONTRATISTA PRNCIPAL]],Hoja1!$L$5:$M$9,2,FALSE),"CJV")</f>
        <v>CJV</v>
      </c>
      <c r="S1897" s="40" t="str">
        <f>IF(Tabla2[[#This Row],[EMPRESA]]=Tabla2[[#This Row],[CONTRATISTA PRNCIPAL]],"Principal","Secundaria")</f>
        <v>Principal</v>
      </c>
      <c r="T1897" s="42">
        <f>IFERROR(1/COUNTIF(Tabla2[CONTRATISTA PRNCIPAL],Tabla2[[#This Row],[CONTRATISTA PRNCIPAL]]),0)</f>
        <v>0.009009009009009009</v>
      </c>
      <c r="U1897" s="43">
        <f>IF(((TODAY()-Tabla2[[#This Row],[FECHA NACIMIENTO]])/365)&lt;18,"Corregir", IF(((TODAY()-Tabla2[[#This Row],[FECHA NACIMIENTO]])/365)&gt;80, "Corregir",ROUNDDOWN(((TODAY()-Tabla2[[#This Row],[FECHA NACIMIENTO]])/365),0)))</f>
        <v>29</v>
      </c>
      <c r="V18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897" s="44" t="str">
        <f>+IF(Tabla2[[#This Row],[Edad]]="Corregir","Corregir","Ok")</f>
        <v>Ok</v>
      </c>
      <c r="X1897" s="42" t="str">
        <f>+IFERROR(VLOOKUP(Tabla2[[#This Row],[DISTRITO SEGÚN DNI]],Hoja1!$A$2:$B$32,2,FALSE),"No")</f>
        <v>CALLAO</v>
      </c>
      <c r="Y1897" s="42" t="str">
        <f>IF(OR(LOWER(Tabla2[[#This Row],[GENERO]])="masculino", LOWER(Tabla2[[#This Row],[GENERO]])="femenino"),"OK","Corregir")</f>
        <v>OK</v>
      </c>
      <c r="Z1897" s="42" t="str">
        <f>+IF(Tabla2[[#This Row],[Nro. DNI / CE]]="","Corregir",IF(LEN(Tabla2[[#This Row],[Nro. DNI / CE]])&gt;=8,"OK","Corregir"))</f>
        <v>OK</v>
      </c>
      <c r="AA1897" s="42">
        <f>COUNTIF(Tabla2[APELLIDOS Y NOMBRES],Tabla2[[#This Row],[APELLIDOS Y NOMBRES]])</f>
        <v>1</v>
      </c>
      <c r="AB1897" s="42">
        <f>IF(Tabla2[[#This Row],[Trabajador]]&gt;1,1/Tabla2[[#This Row],[Trabajador]],Tabla2[[#This Row],[Trabajador]])</f>
        <v>1</v>
      </c>
      <c r="AC1897" t="str">
        <f>+IFERROR(IF(Tabla2[[#This Row],[FECHA CESE/BAJA]]="","No Aplica",IF(AND(MONTH(Tabla2[[#This Row],[FECHA CESE/BAJA]])=MONTH(TODAY()-30),YEAR(Tabla2[[#This Row],[FECHA CESE/BAJA]])=YEAR(TODAY())),MONTH(TODAY()-30)&amp;"-"&amp;YEAR(TODAY()),"Borrar")),"No aplica")</f>
        <v>8-2023</v>
      </c>
      <c r="AD1897" t="str">
        <f>+IFERROR(IF(Tabla2[[#This Row],[FECHA INICIO DE LABORES EN OBRA]]="","No Aplica",IF(AND(MONTH(Tabla2[[#This Row],[FECHA INICIO DE LABORES EN OBRA]])=MONTH(TODAY()-30),YEAR(Tabla2[[#This Row],[FECHA INICIO DE LABORES EN OBRA]])=YEAR(TODAY())),MONTH(TODAY()-30)&amp;"-"&amp;YEAR(TODAY()),"No Aplica")),"No Aplica")</f>
        <v>No Aplica</v>
      </c>
    </row>
    <row r="1898" spans="1:30" x14ac:dyDescent="0.25">
      <c r="A1898" s="13">
        <v>20100901481</v>
      </c>
      <c r="B1898" s="15" t="s">
        <v>7577</v>
      </c>
      <c r="C1898" s="15" t="s">
        <v>7577</v>
      </c>
      <c r="D1898" s="15">
        <v>24282135</v>
      </c>
      <c r="E1898" s="15" t="s">
        <v>1906</v>
      </c>
      <c r="F1898" s="39">
        <v>31093</v>
      </c>
      <c r="G1898" s="15">
        <v>2</v>
      </c>
      <c r="H1898" s="15" t="s">
        <v>7580</v>
      </c>
      <c r="I1898" s="15" t="s">
        <v>2240</v>
      </c>
      <c r="J1898" s="15" t="s">
        <v>7599</v>
      </c>
      <c r="K1898" s="15" t="s">
        <v>27</v>
      </c>
      <c r="L1898" s="40" t="s">
        <v>6</v>
      </c>
      <c r="M1898" s="39">
        <v>45139</v>
      </c>
      <c r="N1898" s="41" t="s">
        <v>2687</v>
      </c>
      <c r="O1898" s="39">
        <v>41771</v>
      </c>
      <c r="P1898" s="40">
        <v>1</v>
      </c>
      <c r="Q1898" s="40">
        <v>2</v>
      </c>
      <c r="R1898" s="40" t="str">
        <f>IFERROR(VLOOKUP(Tabla2[[#This Row],[CONTRATISTA PRNCIPAL]],Hoja1!$L$5:$M$9,2,FALSE),"CJV")</f>
        <v>CJV</v>
      </c>
      <c r="S1898" s="40" t="str">
        <f>IF(Tabla2[[#This Row],[EMPRESA]]=Tabla2[[#This Row],[CONTRATISTA PRNCIPAL]],"Principal","Secundaria")</f>
        <v>Principal</v>
      </c>
      <c r="T1898" s="42">
        <f>IFERROR(1/COUNTIF(Tabla2[CONTRATISTA PRNCIPAL],Tabla2[[#This Row],[CONTRATISTA PRNCIPAL]]),0)</f>
        <v>0.009009009009009009</v>
      </c>
      <c r="U1898" s="43">
        <f>IF(((TODAY()-Tabla2[[#This Row],[FECHA NACIMIENTO]])/365)&lt;18,"Corregir", IF(((TODAY()-Tabla2[[#This Row],[FECHA NACIMIENTO]])/365)&gt;80, "Corregir",ROUNDDOWN(((TODAY()-Tabla2[[#This Row],[FECHA NACIMIENTO]])/365),0)))</f>
        <v>38</v>
      </c>
      <c r="V18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898" s="44" t="str">
        <f>+IF(Tabla2[[#This Row],[Edad]]="Corregir","Corregir","Ok")</f>
        <v>Ok</v>
      </c>
      <c r="X1898" s="42" t="str">
        <f>+IFERROR(VLOOKUP(Tabla2[[#This Row],[DISTRITO SEGÚN DNI]],Hoja1!$A$2:$B$32,2,FALSE),"No")</f>
        <v>CALLAO</v>
      </c>
      <c r="Y1898" s="42" t="str">
        <f>IF(OR(LOWER(Tabla2[[#This Row],[GENERO]])="masculino", LOWER(Tabla2[[#This Row],[GENERO]])="femenino"),"OK","Corregir")</f>
        <v>OK</v>
      </c>
      <c r="Z1898" s="42" t="str">
        <f>+IF(Tabla2[[#This Row],[Nro. DNI / CE]]="","Corregir",IF(LEN(Tabla2[[#This Row],[Nro. DNI / CE]])&gt;=8,"OK","Corregir"))</f>
        <v>OK</v>
      </c>
      <c r="AA1898" s="42">
        <f>COUNTIF(Tabla2[APELLIDOS Y NOMBRES],Tabla2[[#This Row],[APELLIDOS Y NOMBRES]])</f>
        <v>1</v>
      </c>
      <c r="AB1898" s="42">
        <f>IF(Tabla2[[#This Row],[Trabajador]]&gt;1,1/Tabla2[[#This Row],[Trabajador]],Tabla2[[#This Row],[Trabajador]])</f>
        <v>1</v>
      </c>
      <c r="AC1898" t="str">
        <f>+IFERROR(IF(Tabla2[[#This Row],[FECHA CESE/BAJA]]="","No Aplica",IF(AND(MONTH(Tabla2[[#This Row],[FECHA CESE/BAJA]])=MONTH(TODAY()-30),YEAR(Tabla2[[#This Row],[FECHA CESE/BAJA]])=YEAR(TODAY())),MONTH(TODAY()-30)&amp;"-"&amp;YEAR(TODAY()),"Borrar")),"No aplica")</f>
        <v>8-2023</v>
      </c>
      <c r="AD1898" t="str">
        <f>+IFERROR(IF(Tabla2[[#This Row],[FECHA INICIO DE LABORES EN OBRA]]="","No Aplica",IF(AND(MONTH(Tabla2[[#This Row],[FECHA INICIO DE LABORES EN OBRA]])=MONTH(TODAY()-30),YEAR(Tabla2[[#This Row],[FECHA INICIO DE LABORES EN OBRA]])=YEAR(TODAY())),MONTH(TODAY()-30)&amp;"-"&amp;YEAR(TODAY()),"No Aplica")),"No Aplica")</f>
        <v>No Aplica</v>
      </c>
    </row>
    <row r="1899" spans="1:30" x14ac:dyDescent="0.25">
      <c r="A1899" s="13">
        <v>20100901481</v>
      </c>
      <c r="B1899" s="15" t="s">
        <v>7577</v>
      </c>
      <c r="C1899" s="15" t="s">
        <v>7577</v>
      </c>
      <c r="D1899" s="15" t="s">
        <v>7600</v>
      </c>
      <c r="E1899" s="15" t="s">
        <v>7601</v>
      </c>
      <c r="F1899" s="39">
        <v>25655</v>
      </c>
      <c r="G1899" s="15">
        <v>2</v>
      </c>
      <c r="H1899" s="15" t="s">
        <v>7580</v>
      </c>
      <c r="I1899" s="15" t="s">
        <v>7581</v>
      </c>
      <c r="J1899" s="15" t="s">
        <v>7602</v>
      </c>
      <c r="K1899" s="15" t="s">
        <v>2272</v>
      </c>
      <c r="L1899" s="40" t="s">
        <v>6</v>
      </c>
      <c r="M1899" s="39">
        <v>45139</v>
      </c>
      <c r="N1899" s="41" t="s">
        <v>2687</v>
      </c>
      <c r="O1899" s="39">
        <v>43187</v>
      </c>
      <c r="P1899" s="40">
        <v>1</v>
      </c>
      <c r="Q1899" s="40">
        <v>2</v>
      </c>
      <c r="R1899" s="40" t="str">
        <f>IFERROR(VLOOKUP(Tabla2[[#This Row],[CONTRATISTA PRNCIPAL]],Hoja1!$L$5:$M$9,2,FALSE),"CJV")</f>
        <v>CJV</v>
      </c>
      <c r="S1899" s="40" t="str">
        <f>IF(Tabla2[[#This Row],[EMPRESA]]=Tabla2[[#This Row],[CONTRATISTA PRNCIPAL]],"Principal","Secundaria")</f>
        <v>Principal</v>
      </c>
      <c r="T1899" s="42">
        <f>IFERROR(1/COUNTIF(Tabla2[CONTRATISTA PRNCIPAL],Tabla2[[#This Row],[CONTRATISTA PRNCIPAL]]),0)</f>
        <v>0.009009009009009009</v>
      </c>
      <c r="U1899" s="43">
        <f>IF(((TODAY()-Tabla2[[#This Row],[FECHA NACIMIENTO]])/365)&lt;18,"Corregir", IF(((TODAY()-Tabla2[[#This Row],[FECHA NACIMIENTO]])/365)&gt;80, "Corregir",ROUNDDOWN(((TODAY()-Tabla2[[#This Row],[FECHA NACIMIENTO]])/365),0)))</f>
        <v>53</v>
      </c>
      <c r="V18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899" s="44" t="str">
        <f>+IF(Tabla2[[#This Row],[Edad]]="Corregir","Corregir","Ok")</f>
        <v>Ok</v>
      </c>
      <c r="X1899" s="42" t="str">
        <f>+IFERROR(VLOOKUP(Tabla2[[#This Row],[DISTRITO SEGÚN DNI]],Hoja1!$A$2:$B$32,2,FALSE),"No")</f>
        <v>No</v>
      </c>
      <c r="Y1899" s="42" t="str">
        <f>IF(OR(LOWER(Tabla2[[#This Row],[GENERO]])="masculino", LOWER(Tabla2[[#This Row],[GENERO]])="femenino"),"OK","Corregir")</f>
        <v>OK</v>
      </c>
      <c r="Z1899" s="42" t="str">
        <f>+IF(Tabla2[[#This Row],[Nro. DNI / CE]]="","Corregir",IF(LEN(Tabla2[[#This Row],[Nro. DNI / CE]])&gt;=8,"OK","Corregir"))</f>
        <v>OK</v>
      </c>
      <c r="AA1899" s="42">
        <f>COUNTIF(Tabla2[APELLIDOS Y NOMBRES],Tabla2[[#This Row],[APELLIDOS Y NOMBRES]])</f>
        <v>1</v>
      </c>
      <c r="AB1899" s="42">
        <f>IF(Tabla2[[#This Row],[Trabajador]]&gt;1,1/Tabla2[[#This Row],[Trabajador]],Tabla2[[#This Row],[Trabajador]])</f>
        <v>1</v>
      </c>
      <c r="AC1899" t="str">
        <f>+IFERROR(IF(Tabla2[[#This Row],[FECHA CESE/BAJA]]="","No Aplica",IF(AND(MONTH(Tabla2[[#This Row],[FECHA CESE/BAJA]])=MONTH(TODAY()-30),YEAR(Tabla2[[#This Row],[FECHA CESE/BAJA]])=YEAR(TODAY())),MONTH(TODAY()-30)&amp;"-"&amp;YEAR(TODAY()),"Borrar")),"No aplica")</f>
        <v>8-2023</v>
      </c>
      <c r="AD1899" t="str">
        <f>+IFERROR(IF(Tabla2[[#This Row],[FECHA INICIO DE LABORES EN OBRA]]="","No Aplica",IF(AND(MONTH(Tabla2[[#This Row],[FECHA INICIO DE LABORES EN OBRA]])=MONTH(TODAY()-30),YEAR(Tabla2[[#This Row],[FECHA INICIO DE LABORES EN OBRA]])=YEAR(TODAY())),MONTH(TODAY()-30)&amp;"-"&amp;YEAR(TODAY()),"No Aplica")),"No Aplica")</f>
        <v>No Aplica</v>
      </c>
    </row>
    <row r="1900" spans="1:30" x14ac:dyDescent="0.25">
      <c r="A1900" s="13">
        <v>20100901481</v>
      </c>
      <c r="B1900" s="15" t="s">
        <v>7577</v>
      </c>
      <c r="C1900" s="15" t="s">
        <v>7577</v>
      </c>
      <c r="D1900" s="15" t="s">
        <v>383</v>
      </c>
      <c r="E1900" s="15" t="s">
        <v>384</v>
      </c>
      <c r="F1900" s="39">
        <v>28330</v>
      </c>
      <c r="G1900" s="15">
        <v>2</v>
      </c>
      <c r="H1900" s="15" t="s">
        <v>7580</v>
      </c>
      <c r="I1900" s="15" t="s">
        <v>7581</v>
      </c>
      <c r="J1900" s="15" t="s">
        <v>7603</v>
      </c>
      <c r="K1900" s="15" t="s">
        <v>27</v>
      </c>
      <c r="L1900" s="40" t="s">
        <v>6</v>
      </c>
      <c r="M1900" s="39"/>
      <c r="N1900" s="41" t="s">
        <v>2687</v>
      </c>
      <c r="O1900" s="39">
        <v>41004</v>
      </c>
      <c r="P1900" s="40">
        <v>1</v>
      </c>
      <c r="Q1900" s="40">
        <v>2</v>
      </c>
      <c r="R1900" s="40" t="str">
        <f>IFERROR(VLOOKUP(Tabla2[[#This Row],[CONTRATISTA PRNCIPAL]],Hoja1!$L$5:$M$9,2,FALSE),"CJV")</f>
        <v>CJV</v>
      </c>
      <c r="S1900" s="40" t="str">
        <f>IF(Tabla2[[#This Row],[EMPRESA]]=Tabla2[[#This Row],[CONTRATISTA PRNCIPAL]],"Principal","Secundaria")</f>
        <v>Principal</v>
      </c>
      <c r="T1900" s="42">
        <f>IFERROR(1/COUNTIF(Tabla2[CONTRATISTA PRNCIPAL],Tabla2[[#This Row],[CONTRATISTA PRNCIPAL]]),0)</f>
        <v>0.009009009009009009</v>
      </c>
      <c r="U1900" s="43">
        <f>IF(((TODAY()-Tabla2[[#This Row],[FECHA NACIMIENTO]])/365)&lt;18,"Corregir", IF(((TODAY()-Tabla2[[#This Row],[FECHA NACIMIENTO]])/365)&gt;80, "Corregir",ROUNDDOWN(((TODAY()-Tabla2[[#This Row],[FECHA NACIMIENTO]])/365),0)))</f>
        <v>46</v>
      </c>
      <c r="V19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00" s="44" t="str">
        <f>+IF(Tabla2[[#This Row],[Edad]]="Corregir","Corregir","Ok")</f>
        <v>Ok</v>
      </c>
      <c r="X1900" s="42" t="str">
        <f>+IFERROR(VLOOKUP(Tabla2[[#This Row],[DISTRITO SEGÚN DNI]],Hoja1!$A$2:$B$32,2,FALSE),"No")</f>
        <v>CALLAO</v>
      </c>
      <c r="Y1900" s="42" t="str">
        <f>IF(OR(LOWER(Tabla2[[#This Row],[GENERO]])="masculino", LOWER(Tabla2[[#This Row],[GENERO]])="femenino"),"OK","Corregir")</f>
        <v>OK</v>
      </c>
      <c r="Z1900" s="42" t="str">
        <f>+IF(Tabla2[[#This Row],[Nro. DNI / CE]]="","Corregir",IF(LEN(Tabla2[[#This Row],[Nro. DNI / CE]])&gt;=8,"OK","Corregir"))</f>
        <v>OK</v>
      </c>
      <c r="AA1900" s="42">
        <f>COUNTIF(Tabla2[APELLIDOS Y NOMBRES],Tabla2[[#This Row],[APELLIDOS Y NOMBRES]])</f>
        <v>1</v>
      </c>
      <c r="AB1900" s="42">
        <f>IF(Tabla2[[#This Row],[Trabajador]]&gt;1,1/Tabla2[[#This Row],[Trabajador]],Tabla2[[#This Row],[Trabajador]])</f>
        <v>1</v>
      </c>
      <c r="AC1900" t="str">
        <f>+IFERROR(IF(Tabla2[[#This Row],[FECHA CESE/BAJA]]="","No Aplica",IF(AND(MONTH(Tabla2[[#This Row],[FECHA CESE/BAJA]])=MONTH(TODAY()-30),YEAR(Tabla2[[#This Row],[FECHA CESE/BAJA]])=YEAR(TODAY())),MONTH(TODAY()-30)&amp;"-"&amp;YEAR(TODAY()),"Borrar")),"No aplica")</f>
        <v>No Aplica</v>
      </c>
      <c r="AD1900" t="str">
        <f>+IFERROR(IF(Tabla2[[#This Row],[FECHA INICIO DE LABORES EN OBRA]]="","No Aplica",IF(AND(MONTH(Tabla2[[#This Row],[FECHA INICIO DE LABORES EN OBRA]])=MONTH(TODAY()-30),YEAR(Tabla2[[#This Row],[FECHA INICIO DE LABORES EN OBRA]])=YEAR(TODAY())),MONTH(TODAY()-30)&amp;"-"&amp;YEAR(TODAY()),"No Aplica")),"No Aplica")</f>
        <v>No Aplica</v>
      </c>
    </row>
    <row r="1901" spans="1:30" x14ac:dyDescent="0.25">
      <c r="A1901" s="13">
        <v>20100901481</v>
      </c>
      <c r="B1901" s="15" t="s">
        <v>7577</v>
      </c>
      <c r="C1901" s="15" t="s">
        <v>7577</v>
      </c>
      <c r="D1901" s="15" t="s">
        <v>7604</v>
      </c>
      <c r="E1901" s="15" t="s">
        <v>7605</v>
      </c>
      <c r="F1901" s="39">
        <v>31329</v>
      </c>
      <c r="G1901" s="15">
        <v>2</v>
      </c>
      <c r="H1901" s="15" t="s">
        <v>7580</v>
      </c>
      <c r="I1901" s="15" t="s">
        <v>7581</v>
      </c>
      <c r="J1901" s="15" t="s">
        <v>7606</v>
      </c>
      <c r="K1901" s="15" t="s">
        <v>2200</v>
      </c>
      <c r="L1901" s="40" t="s">
        <v>6</v>
      </c>
      <c r="M1901" s="39"/>
      <c r="N1901" s="41" t="s">
        <v>2687</v>
      </c>
      <c r="O1901" s="39">
        <v>45045</v>
      </c>
      <c r="P1901" s="40">
        <v>1</v>
      </c>
      <c r="Q1901" s="40">
        <v>1</v>
      </c>
      <c r="R1901" s="40" t="str">
        <f>IFERROR(VLOOKUP(Tabla2[[#This Row],[CONTRATISTA PRNCIPAL]],Hoja1!$L$5:$M$9,2,FALSE),"CJV")</f>
        <v>CJV</v>
      </c>
      <c r="S1901" s="40" t="str">
        <f>IF(Tabla2[[#This Row],[EMPRESA]]=Tabla2[[#This Row],[CONTRATISTA PRNCIPAL]],"Principal","Secundaria")</f>
        <v>Principal</v>
      </c>
      <c r="T1901" s="42">
        <f>IFERROR(1/COUNTIF(Tabla2[CONTRATISTA PRNCIPAL],Tabla2[[#This Row],[CONTRATISTA PRNCIPAL]]),0)</f>
        <v>0.009009009009009009</v>
      </c>
      <c r="U1901" s="43">
        <f>IF(((TODAY()-Tabla2[[#This Row],[FECHA NACIMIENTO]])/365)&lt;18,"Corregir", IF(((TODAY()-Tabla2[[#This Row],[FECHA NACIMIENTO]])/365)&gt;80, "Corregir",ROUNDDOWN(((TODAY()-Tabla2[[#This Row],[FECHA NACIMIENTO]])/365),0)))</f>
        <v>38</v>
      </c>
      <c r="V19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01" s="44" t="str">
        <f>+IF(Tabla2[[#This Row],[Edad]]="Corregir","Corregir","Ok")</f>
        <v>Ok</v>
      </c>
      <c r="X1901" s="42" t="str">
        <f>+IFERROR(VLOOKUP(Tabla2[[#This Row],[DISTRITO SEGÚN DNI]],Hoja1!$A$2:$B$32,2,FALSE),"No")</f>
        <v>No</v>
      </c>
      <c r="Y1901" s="42" t="str">
        <f>IF(OR(LOWER(Tabla2[[#This Row],[GENERO]])="masculino", LOWER(Tabla2[[#This Row],[GENERO]])="femenino"),"OK","Corregir")</f>
        <v>OK</v>
      </c>
      <c r="Z1901" s="42" t="str">
        <f>+IF(Tabla2[[#This Row],[Nro. DNI / CE]]="","Corregir",IF(LEN(Tabla2[[#This Row],[Nro. DNI / CE]])&gt;=8,"OK","Corregir"))</f>
        <v>OK</v>
      </c>
      <c r="AA1901" s="42">
        <f>COUNTIF(Tabla2[APELLIDOS Y NOMBRES],Tabla2[[#This Row],[APELLIDOS Y NOMBRES]])</f>
        <v>1</v>
      </c>
      <c r="AB1901" s="42">
        <f>IF(Tabla2[[#This Row],[Trabajador]]&gt;1,1/Tabla2[[#This Row],[Trabajador]],Tabla2[[#This Row],[Trabajador]])</f>
        <v>1</v>
      </c>
      <c r="AC1901" t="str">
        <f>+IFERROR(IF(Tabla2[[#This Row],[FECHA CESE/BAJA]]="","No Aplica",IF(AND(MONTH(Tabla2[[#This Row],[FECHA CESE/BAJA]])=MONTH(TODAY()-30),YEAR(Tabla2[[#This Row],[FECHA CESE/BAJA]])=YEAR(TODAY())),MONTH(TODAY()-30)&amp;"-"&amp;YEAR(TODAY()),"Borrar")),"No aplica")</f>
        <v>No Aplica</v>
      </c>
      <c r="AD1901" t="str">
        <f>+IFERROR(IF(Tabla2[[#This Row],[FECHA INICIO DE LABORES EN OBRA]]="","No Aplica",IF(AND(MONTH(Tabla2[[#This Row],[FECHA INICIO DE LABORES EN OBRA]])=MONTH(TODAY()-30),YEAR(Tabla2[[#This Row],[FECHA INICIO DE LABORES EN OBRA]])=YEAR(TODAY())),MONTH(TODAY()-30)&amp;"-"&amp;YEAR(TODAY()),"No Aplica")),"No Aplica")</f>
        <v>No Aplica</v>
      </c>
    </row>
    <row r="1902" spans="1:30" x14ac:dyDescent="0.25">
      <c r="A1902" s="13">
        <v>20100901481</v>
      </c>
      <c r="B1902" s="15" t="s">
        <v>7577</v>
      </c>
      <c r="C1902" s="15" t="s">
        <v>7577</v>
      </c>
      <c r="D1902" s="15" t="s">
        <v>449</v>
      </c>
      <c r="E1902" s="15" t="s">
        <v>450</v>
      </c>
      <c r="F1902" s="39">
        <v>28622</v>
      </c>
      <c r="G1902" s="15">
        <v>2</v>
      </c>
      <c r="H1902" s="15" t="s">
        <v>7580</v>
      </c>
      <c r="I1902" s="15" t="s">
        <v>7581</v>
      </c>
      <c r="J1902" s="15" t="s">
        <v>7607</v>
      </c>
      <c r="K1902" s="15" t="s">
        <v>27</v>
      </c>
      <c r="L1902" s="40" t="s">
        <v>6</v>
      </c>
      <c r="M1902" s="39"/>
      <c r="N1902" s="41" t="s">
        <v>2687</v>
      </c>
      <c r="O1902" s="39">
        <v>41158</v>
      </c>
      <c r="P1902" s="40">
        <v>1</v>
      </c>
      <c r="Q1902" s="40">
        <v>2</v>
      </c>
      <c r="R1902" s="40" t="str">
        <f>IFERROR(VLOOKUP(Tabla2[[#This Row],[CONTRATISTA PRNCIPAL]],Hoja1!$L$5:$M$9,2,FALSE),"CJV")</f>
        <v>CJV</v>
      </c>
      <c r="S1902" s="40" t="str">
        <f>IF(Tabla2[[#This Row],[EMPRESA]]=Tabla2[[#This Row],[CONTRATISTA PRNCIPAL]],"Principal","Secundaria")</f>
        <v>Principal</v>
      </c>
      <c r="T1902" s="42">
        <f>IFERROR(1/COUNTIF(Tabla2[CONTRATISTA PRNCIPAL],Tabla2[[#This Row],[CONTRATISTA PRNCIPAL]]),0)</f>
        <v>0.009009009009009009</v>
      </c>
      <c r="U1902" s="43">
        <f>IF(((TODAY()-Tabla2[[#This Row],[FECHA NACIMIENTO]])/365)&lt;18,"Corregir", IF(((TODAY()-Tabla2[[#This Row],[FECHA NACIMIENTO]])/365)&gt;80, "Corregir",ROUNDDOWN(((TODAY()-Tabla2[[#This Row],[FECHA NACIMIENTO]])/365),0)))</f>
        <v>45</v>
      </c>
      <c r="V19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02" s="44" t="str">
        <f>+IF(Tabla2[[#This Row],[Edad]]="Corregir","Corregir","Ok")</f>
        <v>Ok</v>
      </c>
      <c r="X1902" s="42" t="str">
        <f>+IFERROR(VLOOKUP(Tabla2[[#This Row],[DISTRITO SEGÚN DNI]],Hoja1!$A$2:$B$32,2,FALSE),"No")</f>
        <v>CALLAO</v>
      </c>
      <c r="Y1902" s="42" t="str">
        <f>IF(OR(LOWER(Tabla2[[#This Row],[GENERO]])="masculino", LOWER(Tabla2[[#This Row],[GENERO]])="femenino"),"OK","Corregir")</f>
        <v>OK</v>
      </c>
      <c r="Z1902" s="42" t="str">
        <f>+IF(Tabla2[[#This Row],[Nro. DNI / CE]]="","Corregir",IF(LEN(Tabla2[[#This Row],[Nro. DNI / CE]])&gt;=8,"OK","Corregir"))</f>
        <v>OK</v>
      </c>
      <c r="AA1902" s="42">
        <f>COUNTIF(Tabla2[APELLIDOS Y NOMBRES],Tabla2[[#This Row],[APELLIDOS Y NOMBRES]])</f>
        <v>1</v>
      </c>
      <c r="AB1902" s="42">
        <f>IF(Tabla2[[#This Row],[Trabajador]]&gt;1,1/Tabla2[[#This Row],[Trabajador]],Tabla2[[#This Row],[Trabajador]])</f>
        <v>1</v>
      </c>
      <c r="AC1902" t="str">
        <f>+IFERROR(IF(Tabla2[[#This Row],[FECHA CESE/BAJA]]="","No Aplica",IF(AND(MONTH(Tabla2[[#This Row],[FECHA CESE/BAJA]])=MONTH(TODAY()-30),YEAR(Tabla2[[#This Row],[FECHA CESE/BAJA]])=YEAR(TODAY())),MONTH(TODAY()-30)&amp;"-"&amp;YEAR(TODAY()),"Borrar")),"No aplica")</f>
        <v>No Aplica</v>
      </c>
      <c r="AD1902" t="str">
        <f>+IFERROR(IF(Tabla2[[#This Row],[FECHA INICIO DE LABORES EN OBRA]]="","No Aplica",IF(AND(MONTH(Tabla2[[#This Row],[FECHA INICIO DE LABORES EN OBRA]])=MONTH(TODAY()-30),YEAR(Tabla2[[#This Row],[FECHA INICIO DE LABORES EN OBRA]])=YEAR(TODAY())),MONTH(TODAY()-30)&amp;"-"&amp;YEAR(TODAY()),"No Aplica")),"No Aplica")</f>
        <v>No Aplica</v>
      </c>
    </row>
    <row r="1903" spans="1:30" x14ac:dyDescent="0.25">
      <c r="A1903" s="13">
        <v>20100901481</v>
      </c>
      <c r="B1903" s="15" t="s">
        <v>7577</v>
      </c>
      <c r="C1903" s="15" t="s">
        <v>7577</v>
      </c>
      <c r="D1903" s="15" t="s">
        <v>729</v>
      </c>
      <c r="E1903" s="15" t="s">
        <v>730</v>
      </c>
      <c r="F1903" s="39">
        <v>32978</v>
      </c>
      <c r="G1903" s="15">
        <v>2</v>
      </c>
      <c r="H1903" s="15" t="s">
        <v>7580</v>
      </c>
      <c r="I1903" s="15" t="s">
        <v>7581</v>
      </c>
      <c r="J1903" s="15" t="s">
        <v>7608</v>
      </c>
      <c r="K1903" s="15" t="s">
        <v>27</v>
      </c>
      <c r="L1903" s="40" t="s">
        <v>6</v>
      </c>
      <c r="M1903" s="39"/>
      <c r="N1903" s="41" t="s">
        <v>2687</v>
      </c>
      <c r="O1903" s="39">
        <v>44317</v>
      </c>
      <c r="P1903" s="40">
        <v>1</v>
      </c>
      <c r="Q1903" s="40">
        <v>2</v>
      </c>
      <c r="R1903" s="40" t="str">
        <f>IFERROR(VLOOKUP(Tabla2[[#This Row],[CONTRATISTA PRNCIPAL]],Hoja1!$L$5:$M$9,2,FALSE),"CJV")</f>
        <v>CJV</v>
      </c>
      <c r="S1903" s="40" t="str">
        <f>IF(Tabla2[[#This Row],[EMPRESA]]=Tabla2[[#This Row],[CONTRATISTA PRNCIPAL]],"Principal","Secundaria")</f>
        <v>Principal</v>
      </c>
      <c r="T1903" s="42">
        <f>IFERROR(1/COUNTIF(Tabla2[CONTRATISTA PRNCIPAL],Tabla2[[#This Row],[CONTRATISTA PRNCIPAL]]),0)</f>
        <v>0.009009009009009009</v>
      </c>
      <c r="U1903" s="43">
        <f>IF(((TODAY()-Tabla2[[#This Row],[FECHA NACIMIENTO]])/365)&lt;18,"Corregir", IF(((TODAY()-Tabla2[[#This Row],[FECHA NACIMIENTO]])/365)&gt;80, "Corregir",ROUNDDOWN(((TODAY()-Tabla2[[#This Row],[FECHA NACIMIENTO]])/365),0)))</f>
        <v>33</v>
      </c>
      <c r="V19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03" s="44" t="str">
        <f>+IF(Tabla2[[#This Row],[Edad]]="Corregir","Corregir","Ok")</f>
        <v>Ok</v>
      </c>
      <c r="X1903" s="42" t="str">
        <f>+IFERROR(VLOOKUP(Tabla2[[#This Row],[DISTRITO SEGÚN DNI]],Hoja1!$A$2:$B$32,2,FALSE),"No")</f>
        <v>CALLAO</v>
      </c>
      <c r="Y1903" s="42" t="str">
        <f>IF(OR(LOWER(Tabla2[[#This Row],[GENERO]])="masculino", LOWER(Tabla2[[#This Row],[GENERO]])="femenino"),"OK","Corregir")</f>
        <v>OK</v>
      </c>
      <c r="Z1903" s="42" t="str">
        <f>+IF(Tabla2[[#This Row],[Nro. DNI / CE]]="","Corregir",IF(LEN(Tabla2[[#This Row],[Nro. DNI / CE]])&gt;=8,"OK","Corregir"))</f>
        <v>OK</v>
      </c>
      <c r="AA1903" s="42">
        <f>COUNTIF(Tabla2[APELLIDOS Y NOMBRES],Tabla2[[#This Row],[APELLIDOS Y NOMBRES]])</f>
        <v>1</v>
      </c>
      <c r="AB1903" s="42">
        <f>IF(Tabla2[[#This Row],[Trabajador]]&gt;1,1/Tabla2[[#This Row],[Trabajador]],Tabla2[[#This Row],[Trabajador]])</f>
        <v>1</v>
      </c>
      <c r="AC1903" t="str">
        <f>+IFERROR(IF(Tabla2[[#This Row],[FECHA CESE/BAJA]]="","No Aplica",IF(AND(MONTH(Tabla2[[#This Row],[FECHA CESE/BAJA]])=MONTH(TODAY()-30),YEAR(Tabla2[[#This Row],[FECHA CESE/BAJA]])=YEAR(TODAY())),MONTH(TODAY()-30)&amp;"-"&amp;YEAR(TODAY()),"Borrar")),"No aplica")</f>
        <v>No Aplica</v>
      </c>
      <c r="AD1903" t="str">
        <f>+IFERROR(IF(Tabla2[[#This Row],[FECHA INICIO DE LABORES EN OBRA]]="","No Aplica",IF(AND(MONTH(Tabla2[[#This Row],[FECHA INICIO DE LABORES EN OBRA]])=MONTH(TODAY()-30),YEAR(Tabla2[[#This Row],[FECHA INICIO DE LABORES EN OBRA]])=YEAR(TODAY())),MONTH(TODAY()-30)&amp;"-"&amp;YEAR(TODAY()),"No Aplica")),"No Aplica")</f>
        <v>No Aplica</v>
      </c>
    </row>
    <row r="1904" spans="1:30" x14ac:dyDescent="0.25">
      <c r="A1904" s="13">
        <v>20100901481</v>
      </c>
      <c r="B1904" s="15" t="s">
        <v>7577</v>
      </c>
      <c r="C1904" s="15" t="s">
        <v>7577</v>
      </c>
      <c r="D1904" s="15" t="s">
        <v>681</v>
      </c>
      <c r="E1904" s="15" t="s">
        <v>682</v>
      </c>
      <c r="F1904" s="39">
        <v>32267</v>
      </c>
      <c r="G1904" s="15">
        <v>2</v>
      </c>
      <c r="H1904" s="15" t="s">
        <v>7580</v>
      </c>
      <c r="I1904" s="15" t="s">
        <v>7581</v>
      </c>
      <c r="J1904" s="15" t="s">
        <v>7609</v>
      </c>
      <c r="K1904" s="15" t="s">
        <v>2214</v>
      </c>
      <c r="L1904" s="40" t="s">
        <v>6</v>
      </c>
      <c r="M1904" s="39"/>
      <c r="N1904" s="41" t="s">
        <v>2687</v>
      </c>
      <c r="O1904" s="39">
        <v>44638</v>
      </c>
      <c r="P1904" s="40">
        <v>1</v>
      </c>
      <c r="Q1904" s="40">
        <v>1</v>
      </c>
      <c r="R1904" s="40" t="str">
        <f>IFERROR(VLOOKUP(Tabla2[[#This Row],[CONTRATISTA PRNCIPAL]],Hoja1!$L$5:$M$9,2,FALSE),"CJV")</f>
        <v>CJV</v>
      </c>
      <c r="S1904" s="40" t="str">
        <f>IF(Tabla2[[#This Row],[EMPRESA]]=Tabla2[[#This Row],[CONTRATISTA PRNCIPAL]],"Principal","Secundaria")</f>
        <v>Principal</v>
      </c>
      <c r="T1904" s="42">
        <f>IFERROR(1/COUNTIF(Tabla2[CONTRATISTA PRNCIPAL],Tabla2[[#This Row],[CONTRATISTA PRNCIPAL]]),0)</f>
        <v>0.009009009009009009</v>
      </c>
      <c r="U1904" s="43">
        <f>IF(((TODAY()-Tabla2[[#This Row],[FECHA NACIMIENTO]])/365)&lt;18,"Corregir", IF(((TODAY()-Tabla2[[#This Row],[FECHA NACIMIENTO]])/365)&gt;80, "Corregir",ROUNDDOWN(((TODAY()-Tabla2[[#This Row],[FECHA NACIMIENTO]])/365),0)))</f>
        <v>35</v>
      </c>
      <c r="V19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04" s="44" t="str">
        <f>+IF(Tabla2[[#This Row],[Edad]]="Corregir","Corregir","Ok")</f>
        <v>Ok</v>
      </c>
      <c r="X1904" s="42" t="str">
        <f>+IFERROR(VLOOKUP(Tabla2[[#This Row],[DISTRITO SEGÚN DNI]],Hoja1!$A$2:$B$32,2,FALSE),"No")</f>
        <v>CALLAO</v>
      </c>
      <c r="Y1904" s="42" t="str">
        <f>IF(OR(LOWER(Tabla2[[#This Row],[GENERO]])="masculino", LOWER(Tabla2[[#This Row],[GENERO]])="femenino"),"OK","Corregir")</f>
        <v>OK</v>
      </c>
      <c r="Z1904" s="42" t="str">
        <f>+IF(Tabla2[[#This Row],[Nro. DNI / CE]]="","Corregir",IF(LEN(Tabla2[[#This Row],[Nro. DNI / CE]])&gt;=8,"OK","Corregir"))</f>
        <v>OK</v>
      </c>
      <c r="AA1904" s="42">
        <f>COUNTIF(Tabla2[APELLIDOS Y NOMBRES],Tabla2[[#This Row],[APELLIDOS Y NOMBRES]])</f>
        <v>1</v>
      </c>
      <c r="AB1904" s="42">
        <f>IF(Tabla2[[#This Row],[Trabajador]]&gt;1,1/Tabla2[[#This Row],[Trabajador]],Tabla2[[#This Row],[Trabajador]])</f>
        <v>1</v>
      </c>
      <c r="AC1904" t="str">
        <f>+IFERROR(IF(Tabla2[[#This Row],[FECHA CESE/BAJA]]="","No Aplica",IF(AND(MONTH(Tabla2[[#This Row],[FECHA CESE/BAJA]])=MONTH(TODAY()-30),YEAR(Tabla2[[#This Row],[FECHA CESE/BAJA]])=YEAR(TODAY())),MONTH(TODAY()-30)&amp;"-"&amp;YEAR(TODAY()),"Borrar")),"No aplica")</f>
        <v>No Aplica</v>
      </c>
      <c r="AD1904" t="str">
        <f>+IFERROR(IF(Tabla2[[#This Row],[FECHA INICIO DE LABORES EN OBRA]]="","No Aplica",IF(AND(MONTH(Tabla2[[#This Row],[FECHA INICIO DE LABORES EN OBRA]])=MONTH(TODAY()-30),YEAR(Tabla2[[#This Row],[FECHA INICIO DE LABORES EN OBRA]])=YEAR(TODAY())),MONTH(TODAY()-30)&amp;"-"&amp;YEAR(TODAY()),"No Aplica")),"No Aplica")</f>
        <v>No Aplica</v>
      </c>
    </row>
    <row r="1905" spans="1:30" x14ac:dyDescent="0.25">
      <c r="A1905" s="13">
        <v>20100901481</v>
      </c>
      <c r="B1905" s="15" t="s">
        <v>7577</v>
      </c>
      <c r="C1905" s="15" t="s">
        <v>7577</v>
      </c>
      <c r="D1905" s="15" t="s">
        <v>7610</v>
      </c>
      <c r="E1905" s="15" t="s">
        <v>7611</v>
      </c>
      <c r="F1905" s="39">
        <v>35798</v>
      </c>
      <c r="G1905" s="15">
        <v>2</v>
      </c>
      <c r="H1905" s="15" t="s">
        <v>7580</v>
      </c>
      <c r="I1905" s="15" t="s">
        <v>7581</v>
      </c>
      <c r="J1905" s="15" t="s">
        <v>7612</v>
      </c>
      <c r="K1905" s="15" t="s">
        <v>2641</v>
      </c>
      <c r="L1905" s="40" t="s">
        <v>6</v>
      </c>
      <c r="M1905" s="39"/>
      <c r="N1905" s="41" t="s">
        <v>2687</v>
      </c>
      <c r="O1905" s="39">
        <v>45036</v>
      </c>
      <c r="P1905" s="40">
        <v>1</v>
      </c>
      <c r="Q1905" s="40">
        <v>1</v>
      </c>
      <c r="R1905" s="40" t="str">
        <f>IFERROR(VLOOKUP(Tabla2[[#This Row],[CONTRATISTA PRNCIPAL]],Hoja1!$L$5:$M$9,2,FALSE),"CJV")</f>
        <v>CJV</v>
      </c>
      <c r="S1905" s="40" t="str">
        <f>IF(Tabla2[[#This Row],[EMPRESA]]=Tabla2[[#This Row],[CONTRATISTA PRNCIPAL]],"Principal","Secundaria")</f>
        <v>Principal</v>
      </c>
      <c r="T1905" s="42">
        <f>IFERROR(1/COUNTIF(Tabla2[CONTRATISTA PRNCIPAL],Tabla2[[#This Row],[CONTRATISTA PRNCIPAL]]),0)</f>
        <v>0.009009009009009009</v>
      </c>
      <c r="U1905" s="43">
        <f>IF(((TODAY()-Tabla2[[#This Row],[FECHA NACIMIENTO]])/365)&lt;18,"Corregir", IF(((TODAY()-Tabla2[[#This Row],[FECHA NACIMIENTO]])/365)&gt;80, "Corregir",ROUNDDOWN(((TODAY()-Tabla2[[#This Row],[FECHA NACIMIENTO]])/365),0)))</f>
        <v>25</v>
      </c>
      <c r="V19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05" s="44" t="str">
        <f>+IF(Tabla2[[#This Row],[Edad]]="Corregir","Corregir","Ok")</f>
        <v>Ok</v>
      </c>
      <c r="X1905" s="42" t="str">
        <f>+IFERROR(VLOOKUP(Tabla2[[#This Row],[DISTRITO SEGÚN DNI]],Hoja1!$A$2:$B$32,2,FALSE),"No")</f>
        <v>No</v>
      </c>
      <c r="Y1905" s="42" t="str">
        <f>IF(OR(LOWER(Tabla2[[#This Row],[GENERO]])="masculino", LOWER(Tabla2[[#This Row],[GENERO]])="femenino"),"OK","Corregir")</f>
        <v>OK</v>
      </c>
      <c r="Z1905" s="42" t="str">
        <f>+IF(Tabla2[[#This Row],[Nro. DNI / CE]]="","Corregir",IF(LEN(Tabla2[[#This Row],[Nro. DNI / CE]])&gt;=8,"OK","Corregir"))</f>
        <v>OK</v>
      </c>
      <c r="AA1905" s="42">
        <f>COUNTIF(Tabla2[APELLIDOS Y NOMBRES],Tabla2[[#This Row],[APELLIDOS Y NOMBRES]])</f>
        <v>1</v>
      </c>
      <c r="AB1905" s="42">
        <f>IF(Tabla2[[#This Row],[Trabajador]]&gt;1,1/Tabla2[[#This Row],[Trabajador]],Tabla2[[#This Row],[Trabajador]])</f>
        <v>1</v>
      </c>
      <c r="AC1905" t="str">
        <f>+IFERROR(IF(Tabla2[[#This Row],[FECHA CESE/BAJA]]="","No Aplica",IF(AND(MONTH(Tabla2[[#This Row],[FECHA CESE/BAJA]])=MONTH(TODAY()-30),YEAR(Tabla2[[#This Row],[FECHA CESE/BAJA]])=YEAR(TODAY())),MONTH(TODAY()-30)&amp;"-"&amp;YEAR(TODAY()),"Borrar")),"No aplica")</f>
        <v>No Aplica</v>
      </c>
      <c r="AD1905" t="str">
        <f>+IFERROR(IF(Tabla2[[#This Row],[FECHA INICIO DE LABORES EN OBRA]]="","No Aplica",IF(AND(MONTH(Tabla2[[#This Row],[FECHA INICIO DE LABORES EN OBRA]])=MONTH(TODAY()-30),YEAR(Tabla2[[#This Row],[FECHA INICIO DE LABORES EN OBRA]])=YEAR(TODAY())),MONTH(TODAY()-30)&amp;"-"&amp;YEAR(TODAY()),"No Aplica")),"No Aplica")</f>
        <v>No Aplica</v>
      </c>
    </row>
    <row r="1906" spans="1:30" x14ac:dyDescent="0.25">
      <c r="A1906" s="13">
        <v>20100901481</v>
      </c>
      <c r="B1906" s="15" t="s">
        <v>7577</v>
      </c>
      <c r="C1906" s="15" t="s">
        <v>7577</v>
      </c>
      <c r="D1906" s="15" t="s">
        <v>323</v>
      </c>
      <c r="E1906" s="15" t="s">
        <v>324</v>
      </c>
      <c r="F1906" s="39">
        <v>22063</v>
      </c>
      <c r="G1906" s="15">
        <v>2</v>
      </c>
      <c r="H1906" s="15" t="s">
        <v>7580</v>
      </c>
      <c r="I1906" s="15" t="s">
        <v>7581</v>
      </c>
      <c r="J1906" s="15" t="s">
        <v>7613</v>
      </c>
      <c r="K1906" s="15" t="s">
        <v>2027</v>
      </c>
      <c r="L1906" s="40" t="s">
        <v>6</v>
      </c>
      <c r="M1906" s="39"/>
      <c r="N1906" s="41" t="s">
        <v>2687</v>
      </c>
      <c r="O1906" s="39">
        <v>38655</v>
      </c>
      <c r="P1906" s="40">
        <v>1</v>
      </c>
      <c r="Q1906" s="40">
        <v>2</v>
      </c>
      <c r="R1906" s="40" t="str">
        <f>IFERROR(VLOOKUP(Tabla2[[#This Row],[CONTRATISTA PRNCIPAL]],Hoja1!$L$5:$M$9,2,FALSE),"CJV")</f>
        <v>CJV</v>
      </c>
      <c r="S1906" s="40" t="str">
        <f>IF(Tabla2[[#This Row],[EMPRESA]]=Tabla2[[#This Row],[CONTRATISTA PRNCIPAL]],"Principal","Secundaria")</f>
        <v>Principal</v>
      </c>
      <c r="T1906" s="42">
        <f>IFERROR(1/COUNTIF(Tabla2[CONTRATISTA PRNCIPAL],Tabla2[[#This Row],[CONTRATISTA PRNCIPAL]]),0)</f>
        <v>0.009009009009009009</v>
      </c>
      <c r="U1906" s="43">
        <f>IF(((TODAY()-Tabla2[[#This Row],[FECHA NACIMIENTO]])/365)&lt;18,"Corregir", IF(((TODAY()-Tabla2[[#This Row],[FECHA NACIMIENTO]])/365)&gt;80, "Corregir",ROUNDDOWN(((TODAY()-Tabla2[[#This Row],[FECHA NACIMIENTO]])/365),0)))</f>
        <v>63</v>
      </c>
      <c r="V19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06" s="44" t="str">
        <f>+IF(Tabla2[[#This Row],[Edad]]="Corregir","Corregir","Ok")</f>
        <v>Ok</v>
      </c>
      <c r="X1906" s="42" t="str">
        <f>+IFERROR(VLOOKUP(Tabla2[[#This Row],[DISTRITO SEGÚN DNI]],Hoja1!$A$2:$B$32,2,FALSE),"No")</f>
        <v>CALLAO</v>
      </c>
      <c r="Y1906" s="42" t="str">
        <f>IF(OR(LOWER(Tabla2[[#This Row],[GENERO]])="masculino", LOWER(Tabla2[[#This Row],[GENERO]])="femenino"),"OK","Corregir")</f>
        <v>OK</v>
      </c>
      <c r="Z1906" s="42" t="str">
        <f>+IF(Tabla2[[#This Row],[Nro. DNI / CE]]="","Corregir",IF(LEN(Tabla2[[#This Row],[Nro. DNI / CE]])&gt;=8,"OK","Corregir"))</f>
        <v>OK</v>
      </c>
      <c r="AA1906" s="42">
        <f>COUNTIF(Tabla2[APELLIDOS Y NOMBRES],Tabla2[[#This Row],[APELLIDOS Y NOMBRES]])</f>
        <v>1</v>
      </c>
      <c r="AB1906" s="42">
        <f>IF(Tabla2[[#This Row],[Trabajador]]&gt;1,1/Tabla2[[#This Row],[Trabajador]],Tabla2[[#This Row],[Trabajador]])</f>
        <v>1</v>
      </c>
      <c r="AC1906" t="str">
        <f>+IFERROR(IF(Tabla2[[#This Row],[FECHA CESE/BAJA]]="","No Aplica",IF(AND(MONTH(Tabla2[[#This Row],[FECHA CESE/BAJA]])=MONTH(TODAY()-30),YEAR(Tabla2[[#This Row],[FECHA CESE/BAJA]])=YEAR(TODAY())),MONTH(TODAY()-30)&amp;"-"&amp;YEAR(TODAY()),"Borrar")),"No aplica")</f>
        <v>No Aplica</v>
      </c>
      <c r="AD1906" t="str">
        <f>+IFERROR(IF(Tabla2[[#This Row],[FECHA INICIO DE LABORES EN OBRA]]="","No Aplica",IF(AND(MONTH(Tabla2[[#This Row],[FECHA INICIO DE LABORES EN OBRA]])=MONTH(TODAY()-30),YEAR(Tabla2[[#This Row],[FECHA INICIO DE LABORES EN OBRA]])=YEAR(TODAY())),MONTH(TODAY()-30)&amp;"-"&amp;YEAR(TODAY()),"No Aplica")),"No Aplica")</f>
        <v>No Aplica</v>
      </c>
    </row>
    <row r="1907" spans="1:30" x14ac:dyDescent="0.25">
      <c r="A1907" s="13">
        <v>20100901481</v>
      </c>
      <c r="B1907" s="15" t="s">
        <v>7577</v>
      </c>
      <c r="C1907" s="15" t="s">
        <v>7577</v>
      </c>
      <c r="D1907" s="15" t="s">
        <v>7614</v>
      </c>
      <c r="E1907" s="15" t="s">
        <v>7615</v>
      </c>
      <c r="F1907" s="39">
        <v>34757</v>
      </c>
      <c r="G1907" s="15">
        <v>2</v>
      </c>
      <c r="H1907" s="15" t="s">
        <v>7580</v>
      </c>
      <c r="I1907" s="15" t="s">
        <v>7581</v>
      </c>
      <c r="J1907" s="15" t="s">
        <v>7616</v>
      </c>
      <c r="K1907" s="15" t="s">
        <v>2272</v>
      </c>
      <c r="L1907" s="40" t="s">
        <v>6</v>
      </c>
      <c r="M1907" s="39"/>
      <c r="N1907" s="41" t="s">
        <v>2687</v>
      </c>
      <c r="O1907" s="39">
        <v>45005</v>
      </c>
      <c r="P1907" s="40">
        <v>1</v>
      </c>
      <c r="Q1907" s="40">
        <v>1</v>
      </c>
      <c r="R1907" s="40" t="str">
        <f>IFERROR(VLOOKUP(Tabla2[[#This Row],[CONTRATISTA PRNCIPAL]],Hoja1!$L$5:$M$9,2,FALSE),"CJV")</f>
        <v>CJV</v>
      </c>
      <c r="S1907" s="40" t="str">
        <f>IF(Tabla2[[#This Row],[EMPRESA]]=Tabla2[[#This Row],[CONTRATISTA PRNCIPAL]],"Principal","Secundaria")</f>
        <v>Principal</v>
      </c>
      <c r="T1907" s="42">
        <f>IFERROR(1/COUNTIF(Tabla2[CONTRATISTA PRNCIPAL],Tabla2[[#This Row],[CONTRATISTA PRNCIPAL]]),0)</f>
        <v>0.009009009009009009</v>
      </c>
      <c r="U1907" s="43">
        <f>IF(((TODAY()-Tabla2[[#This Row],[FECHA NACIMIENTO]])/365)&lt;18,"Corregir", IF(((TODAY()-Tabla2[[#This Row],[FECHA NACIMIENTO]])/365)&gt;80, "Corregir",ROUNDDOWN(((TODAY()-Tabla2[[#This Row],[FECHA NACIMIENTO]])/365),0)))</f>
        <v>28</v>
      </c>
      <c r="V19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07" s="44" t="str">
        <f>+IF(Tabla2[[#This Row],[Edad]]="Corregir","Corregir","Ok")</f>
        <v>Ok</v>
      </c>
      <c r="X1907" s="42" t="str">
        <f>+IFERROR(VLOOKUP(Tabla2[[#This Row],[DISTRITO SEGÚN DNI]],Hoja1!$A$2:$B$32,2,FALSE),"No")</f>
        <v>No</v>
      </c>
      <c r="Y1907" s="42" t="str">
        <f>IF(OR(LOWER(Tabla2[[#This Row],[GENERO]])="masculino", LOWER(Tabla2[[#This Row],[GENERO]])="femenino"),"OK","Corregir")</f>
        <v>OK</v>
      </c>
      <c r="Z1907" s="42" t="str">
        <f>+IF(Tabla2[[#This Row],[Nro. DNI / CE]]="","Corregir",IF(LEN(Tabla2[[#This Row],[Nro. DNI / CE]])&gt;=8,"OK","Corregir"))</f>
        <v>OK</v>
      </c>
      <c r="AA1907" s="42">
        <f>COUNTIF(Tabla2[APELLIDOS Y NOMBRES],Tabla2[[#This Row],[APELLIDOS Y NOMBRES]])</f>
        <v>1</v>
      </c>
      <c r="AB1907" s="42">
        <f>IF(Tabla2[[#This Row],[Trabajador]]&gt;1,1/Tabla2[[#This Row],[Trabajador]],Tabla2[[#This Row],[Trabajador]])</f>
        <v>1</v>
      </c>
      <c r="AC1907" t="str">
        <f>+IFERROR(IF(Tabla2[[#This Row],[FECHA CESE/BAJA]]="","No Aplica",IF(AND(MONTH(Tabla2[[#This Row],[FECHA CESE/BAJA]])=MONTH(TODAY()-30),YEAR(Tabla2[[#This Row],[FECHA CESE/BAJA]])=YEAR(TODAY())),MONTH(TODAY()-30)&amp;"-"&amp;YEAR(TODAY()),"Borrar")),"No aplica")</f>
        <v>No Aplica</v>
      </c>
      <c r="AD1907" t="str">
        <f>+IFERROR(IF(Tabla2[[#This Row],[FECHA INICIO DE LABORES EN OBRA]]="","No Aplica",IF(AND(MONTH(Tabla2[[#This Row],[FECHA INICIO DE LABORES EN OBRA]])=MONTH(TODAY()-30),YEAR(Tabla2[[#This Row],[FECHA INICIO DE LABORES EN OBRA]])=YEAR(TODAY())),MONTH(TODAY()-30)&amp;"-"&amp;YEAR(TODAY()),"No Aplica")),"No Aplica")</f>
        <v>No Aplica</v>
      </c>
    </row>
    <row r="1908" spans="1:30" x14ac:dyDescent="0.25">
      <c r="A1908" s="13">
        <v>20100901481</v>
      </c>
      <c r="B1908" s="15" t="s">
        <v>7577</v>
      </c>
      <c r="C1908" s="15" t="s">
        <v>7577</v>
      </c>
      <c r="D1908" s="15" t="s">
        <v>297</v>
      </c>
      <c r="E1908" s="15" t="s">
        <v>298</v>
      </c>
      <c r="F1908" s="39">
        <v>24984</v>
      </c>
      <c r="G1908" s="15">
        <v>2</v>
      </c>
      <c r="H1908" s="15" t="s">
        <v>7580</v>
      </c>
      <c r="I1908" s="15" t="s">
        <v>7581</v>
      </c>
      <c r="J1908" s="15" t="s">
        <v>7617</v>
      </c>
      <c r="K1908" s="15" t="s">
        <v>27</v>
      </c>
      <c r="L1908" s="40" t="s">
        <v>6</v>
      </c>
      <c r="M1908" s="39"/>
      <c r="N1908" s="41" t="s">
        <v>2687</v>
      </c>
      <c r="O1908" s="39">
        <v>42000</v>
      </c>
      <c r="P1908" s="40">
        <v>1</v>
      </c>
      <c r="Q1908" s="40">
        <v>2</v>
      </c>
      <c r="R1908" s="40" t="str">
        <f>IFERROR(VLOOKUP(Tabla2[[#This Row],[CONTRATISTA PRNCIPAL]],Hoja1!$L$5:$M$9,2,FALSE),"CJV")</f>
        <v>CJV</v>
      </c>
      <c r="S1908" s="40" t="str">
        <f>IF(Tabla2[[#This Row],[EMPRESA]]=Tabla2[[#This Row],[CONTRATISTA PRNCIPAL]],"Principal","Secundaria")</f>
        <v>Principal</v>
      </c>
      <c r="T1908" s="42">
        <f>IFERROR(1/COUNTIF(Tabla2[CONTRATISTA PRNCIPAL],Tabla2[[#This Row],[CONTRATISTA PRNCIPAL]]),0)</f>
        <v>0.009009009009009009</v>
      </c>
      <c r="U1908" s="43">
        <f>IF(((TODAY()-Tabla2[[#This Row],[FECHA NACIMIENTO]])/365)&lt;18,"Corregir", IF(((TODAY()-Tabla2[[#This Row],[FECHA NACIMIENTO]])/365)&gt;80, "Corregir",ROUNDDOWN(((TODAY()-Tabla2[[#This Row],[FECHA NACIMIENTO]])/365),0)))</f>
        <v>55</v>
      </c>
      <c r="V19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08" s="44" t="str">
        <f>+IF(Tabla2[[#This Row],[Edad]]="Corregir","Corregir","Ok")</f>
        <v>Ok</v>
      </c>
      <c r="X1908" s="42" t="str">
        <f>+IFERROR(VLOOKUP(Tabla2[[#This Row],[DISTRITO SEGÚN DNI]],Hoja1!$A$2:$B$32,2,FALSE),"No")</f>
        <v>CALLAO</v>
      </c>
      <c r="Y1908" s="42" t="str">
        <f>IF(OR(LOWER(Tabla2[[#This Row],[GENERO]])="masculino", LOWER(Tabla2[[#This Row],[GENERO]])="femenino"),"OK","Corregir")</f>
        <v>OK</v>
      </c>
      <c r="Z1908" s="42" t="str">
        <f>+IF(Tabla2[[#This Row],[Nro. DNI / CE]]="","Corregir",IF(LEN(Tabla2[[#This Row],[Nro. DNI / CE]])&gt;=8,"OK","Corregir"))</f>
        <v>OK</v>
      </c>
      <c r="AA1908" s="42">
        <f>COUNTIF(Tabla2[APELLIDOS Y NOMBRES],Tabla2[[#This Row],[APELLIDOS Y NOMBRES]])</f>
        <v>1</v>
      </c>
      <c r="AB1908" s="42">
        <f>IF(Tabla2[[#This Row],[Trabajador]]&gt;1,1/Tabla2[[#This Row],[Trabajador]],Tabla2[[#This Row],[Trabajador]])</f>
        <v>1</v>
      </c>
      <c r="AC1908" t="str">
        <f>+IFERROR(IF(Tabla2[[#This Row],[FECHA CESE/BAJA]]="","No Aplica",IF(AND(MONTH(Tabla2[[#This Row],[FECHA CESE/BAJA]])=MONTH(TODAY()-30),YEAR(Tabla2[[#This Row],[FECHA CESE/BAJA]])=YEAR(TODAY())),MONTH(TODAY()-30)&amp;"-"&amp;YEAR(TODAY()),"Borrar")),"No aplica")</f>
        <v>No Aplica</v>
      </c>
      <c r="AD1908" t="str">
        <f>+IFERROR(IF(Tabla2[[#This Row],[FECHA INICIO DE LABORES EN OBRA]]="","No Aplica",IF(AND(MONTH(Tabla2[[#This Row],[FECHA INICIO DE LABORES EN OBRA]])=MONTH(TODAY()-30),YEAR(Tabla2[[#This Row],[FECHA INICIO DE LABORES EN OBRA]])=YEAR(TODAY())),MONTH(TODAY()-30)&amp;"-"&amp;YEAR(TODAY()),"No Aplica")),"No Aplica")</f>
        <v>No Aplica</v>
      </c>
    </row>
    <row r="1909" spans="1:30" x14ac:dyDescent="0.25">
      <c r="A1909" s="13">
        <v>20100901481</v>
      </c>
      <c r="B1909" s="15" t="s">
        <v>7577</v>
      </c>
      <c r="C1909" s="15" t="s">
        <v>7577</v>
      </c>
      <c r="D1909" s="15" t="s">
        <v>948</v>
      </c>
      <c r="E1909" s="15" t="s">
        <v>949</v>
      </c>
      <c r="F1909" s="39">
        <v>35867</v>
      </c>
      <c r="G1909" s="15">
        <v>2</v>
      </c>
      <c r="H1909" s="15" t="s">
        <v>7580</v>
      </c>
      <c r="I1909" s="15" t="s">
        <v>7581</v>
      </c>
      <c r="J1909" s="15" t="s">
        <v>7618</v>
      </c>
      <c r="K1909" s="15" t="s">
        <v>27</v>
      </c>
      <c r="L1909" s="40" t="s">
        <v>6</v>
      </c>
      <c r="M1909" s="39"/>
      <c r="N1909" s="41" t="s">
        <v>2687</v>
      </c>
      <c r="O1909" s="39">
        <v>44641</v>
      </c>
      <c r="P1909" s="40">
        <v>1</v>
      </c>
      <c r="Q1909" s="40">
        <v>1</v>
      </c>
      <c r="R1909" s="40" t="str">
        <f>IFERROR(VLOOKUP(Tabla2[[#This Row],[CONTRATISTA PRNCIPAL]],Hoja1!$L$5:$M$9,2,FALSE),"CJV")</f>
        <v>CJV</v>
      </c>
      <c r="S1909" s="40" t="str">
        <f>IF(Tabla2[[#This Row],[EMPRESA]]=Tabla2[[#This Row],[CONTRATISTA PRNCIPAL]],"Principal","Secundaria")</f>
        <v>Principal</v>
      </c>
      <c r="T1909" s="42">
        <f>IFERROR(1/COUNTIF(Tabla2[CONTRATISTA PRNCIPAL],Tabla2[[#This Row],[CONTRATISTA PRNCIPAL]]),0)</f>
        <v>0.009009009009009009</v>
      </c>
      <c r="U1909" s="43">
        <f>IF(((TODAY()-Tabla2[[#This Row],[FECHA NACIMIENTO]])/365)&lt;18,"Corregir", IF(((TODAY()-Tabla2[[#This Row],[FECHA NACIMIENTO]])/365)&gt;80, "Corregir",ROUNDDOWN(((TODAY()-Tabla2[[#This Row],[FECHA NACIMIENTO]])/365),0)))</f>
        <v>25</v>
      </c>
      <c r="V19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09" s="44" t="str">
        <f>+IF(Tabla2[[#This Row],[Edad]]="Corregir","Corregir","Ok")</f>
        <v>Ok</v>
      </c>
      <c r="X1909" s="42" t="str">
        <f>+IFERROR(VLOOKUP(Tabla2[[#This Row],[DISTRITO SEGÚN DNI]],Hoja1!$A$2:$B$32,2,FALSE),"No")</f>
        <v>CALLAO</v>
      </c>
      <c r="Y1909" s="42" t="str">
        <f>IF(OR(LOWER(Tabla2[[#This Row],[GENERO]])="masculino", LOWER(Tabla2[[#This Row],[GENERO]])="femenino"),"OK","Corregir")</f>
        <v>OK</v>
      </c>
      <c r="Z1909" s="42" t="str">
        <f>+IF(Tabla2[[#This Row],[Nro. DNI / CE]]="","Corregir",IF(LEN(Tabla2[[#This Row],[Nro. DNI / CE]])&gt;=8,"OK","Corregir"))</f>
        <v>OK</v>
      </c>
      <c r="AA1909" s="42">
        <f>COUNTIF(Tabla2[APELLIDOS Y NOMBRES],Tabla2[[#This Row],[APELLIDOS Y NOMBRES]])</f>
        <v>1</v>
      </c>
      <c r="AB1909" s="42">
        <f>IF(Tabla2[[#This Row],[Trabajador]]&gt;1,1/Tabla2[[#This Row],[Trabajador]],Tabla2[[#This Row],[Trabajador]])</f>
        <v>1</v>
      </c>
      <c r="AC1909" t="str">
        <f>+IFERROR(IF(Tabla2[[#This Row],[FECHA CESE/BAJA]]="","No Aplica",IF(AND(MONTH(Tabla2[[#This Row],[FECHA CESE/BAJA]])=MONTH(TODAY()-30),YEAR(Tabla2[[#This Row],[FECHA CESE/BAJA]])=YEAR(TODAY())),MONTH(TODAY()-30)&amp;"-"&amp;YEAR(TODAY()),"Borrar")),"No aplica")</f>
        <v>No Aplica</v>
      </c>
      <c r="AD1909" t="str">
        <f>+IFERROR(IF(Tabla2[[#This Row],[FECHA INICIO DE LABORES EN OBRA]]="","No Aplica",IF(AND(MONTH(Tabla2[[#This Row],[FECHA INICIO DE LABORES EN OBRA]])=MONTH(TODAY()-30),YEAR(Tabla2[[#This Row],[FECHA INICIO DE LABORES EN OBRA]])=YEAR(TODAY())),MONTH(TODAY()-30)&amp;"-"&amp;YEAR(TODAY()),"No Aplica")),"No Aplica")</f>
        <v>No Aplica</v>
      </c>
    </row>
    <row r="1910" spans="1:30" x14ac:dyDescent="0.25">
      <c r="A1910" s="13">
        <v>20100901481</v>
      </c>
      <c r="B1910" s="15" t="s">
        <v>7577</v>
      </c>
      <c r="C1910" s="15" t="s">
        <v>7577</v>
      </c>
      <c r="D1910" s="15" t="s">
        <v>956</v>
      </c>
      <c r="E1910" s="15" t="s">
        <v>957</v>
      </c>
      <c r="F1910" s="39">
        <v>36918</v>
      </c>
      <c r="G1910" s="15">
        <v>2</v>
      </c>
      <c r="H1910" s="15" t="s">
        <v>7580</v>
      </c>
      <c r="I1910" s="15" t="s">
        <v>7581</v>
      </c>
      <c r="J1910" s="15" t="s">
        <v>7619</v>
      </c>
      <c r="K1910" s="15" t="s">
        <v>27</v>
      </c>
      <c r="L1910" s="40" t="s">
        <v>6</v>
      </c>
      <c r="M1910" s="39"/>
      <c r="N1910" s="41" t="s">
        <v>2687</v>
      </c>
      <c r="O1910" s="39">
        <v>44628</v>
      </c>
      <c r="P1910" s="40">
        <v>1</v>
      </c>
      <c r="Q1910" s="40">
        <v>1</v>
      </c>
      <c r="R1910" s="40" t="str">
        <f>IFERROR(VLOOKUP(Tabla2[[#This Row],[CONTRATISTA PRNCIPAL]],Hoja1!$L$5:$M$9,2,FALSE),"CJV")</f>
        <v>CJV</v>
      </c>
      <c r="S1910" s="40" t="str">
        <f>IF(Tabla2[[#This Row],[EMPRESA]]=Tabla2[[#This Row],[CONTRATISTA PRNCIPAL]],"Principal","Secundaria")</f>
        <v>Principal</v>
      </c>
      <c r="T1910" s="42">
        <f>IFERROR(1/COUNTIF(Tabla2[CONTRATISTA PRNCIPAL],Tabla2[[#This Row],[CONTRATISTA PRNCIPAL]]),0)</f>
        <v>0.009009009009009009</v>
      </c>
      <c r="U1910" s="43">
        <f>IF(((TODAY()-Tabla2[[#This Row],[FECHA NACIMIENTO]])/365)&lt;18,"Corregir", IF(((TODAY()-Tabla2[[#This Row],[FECHA NACIMIENTO]])/365)&gt;80, "Corregir",ROUNDDOWN(((TODAY()-Tabla2[[#This Row],[FECHA NACIMIENTO]])/365),0)))</f>
        <v>22</v>
      </c>
      <c r="V19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910" s="44" t="str">
        <f>+IF(Tabla2[[#This Row],[Edad]]="Corregir","Corregir","Ok")</f>
        <v>Ok</v>
      </c>
      <c r="X1910" s="42" t="str">
        <f>+IFERROR(VLOOKUP(Tabla2[[#This Row],[DISTRITO SEGÚN DNI]],Hoja1!$A$2:$B$32,2,FALSE),"No")</f>
        <v>CALLAO</v>
      </c>
      <c r="Y1910" s="42" t="str">
        <f>IF(OR(LOWER(Tabla2[[#This Row],[GENERO]])="masculino", LOWER(Tabla2[[#This Row],[GENERO]])="femenino"),"OK","Corregir")</f>
        <v>OK</v>
      </c>
      <c r="Z1910" s="42" t="str">
        <f>+IF(Tabla2[[#This Row],[Nro. DNI / CE]]="","Corregir",IF(LEN(Tabla2[[#This Row],[Nro. DNI / CE]])&gt;=8,"OK","Corregir"))</f>
        <v>OK</v>
      </c>
      <c r="AA1910" s="42">
        <f>COUNTIF(Tabla2[APELLIDOS Y NOMBRES],Tabla2[[#This Row],[APELLIDOS Y NOMBRES]])</f>
        <v>1</v>
      </c>
      <c r="AB1910" s="42">
        <f>IF(Tabla2[[#This Row],[Trabajador]]&gt;1,1/Tabla2[[#This Row],[Trabajador]],Tabla2[[#This Row],[Trabajador]])</f>
        <v>1</v>
      </c>
      <c r="AC1910" t="str">
        <f>+IFERROR(IF(Tabla2[[#This Row],[FECHA CESE/BAJA]]="","No Aplica",IF(AND(MONTH(Tabla2[[#This Row],[FECHA CESE/BAJA]])=MONTH(TODAY()-30),YEAR(Tabla2[[#This Row],[FECHA CESE/BAJA]])=YEAR(TODAY())),MONTH(TODAY()-30)&amp;"-"&amp;YEAR(TODAY()),"Borrar")),"No aplica")</f>
        <v>No Aplica</v>
      </c>
      <c r="AD1910" t="str">
        <f>+IFERROR(IF(Tabla2[[#This Row],[FECHA INICIO DE LABORES EN OBRA]]="","No Aplica",IF(AND(MONTH(Tabla2[[#This Row],[FECHA INICIO DE LABORES EN OBRA]])=MONTH(TODAY()-30),YEAR(Tabla2[[#This Row],[FECHA INICIO DE LABORES EN OBRA]])=YEAR(TODAY())),MONTH(TODAY()-30)&amp;"-"&amp;YEAR(TODAY()),"No Aplica")),"No Aplica")</f>
        <v>No Aplica</v>
      </c>
    </row>
    <row r="1911" spans="1:30" x14ac:dyDescent="0.25">
      <c r="A1911" s="13">
        <v>20100901481</v>
      </c>
      <c r="B1911" s="15" t="s">
        <v>7577</v>
      </c>
      <c r="C1911" s="15" t="s">
        <v>7577</v>
      </c>
      <c r="D1911" s="15" t="s">
        <v>417</v>
      </c>
      <c r="E1911" s="15" t="s">
        <v>418</v>
      </c>
      <c r="F1911" s="39">
        <v>25097</v>
      </c>
      <c r="G1911" s="15">
        <v>2</v>
      </c>
      <c r="H1911" s="15" t="s">
        <v>7580</v>
      </c>
      <c r="I1911" s="15" t="s">
        <v>7581</v>
      </c>
      <c r="J1911" s="15" t="s">
        <v>7620</v>
      </c>
      <c r="K1911" s="15" t="s">
        <v>27</v>
      </c>
      <c r="L1911" s="40" t="s">
        <v>6</v>
      </c>
      <c r="M1911" s="39"/>
      <c r="N1911" s="41" t="s">
        <v>2687</v>
      </c>
      <c r="O1911" s="39">
        <v>38533</v>
      </c>
      <c r="P1911" s="40">
        <v>1</v>
      </c>
      <c r="Q1911" s="40">
        <v>2</v>
      </c>
      <c r="R1911" s="40" t="str">
        <f>IFERROR(VLOOKUP(Tabla2[[#This Row],[CONTRATISTA PRNCIPAL]],Hoja1!$L$5:$M$9,2,FALSE),"CJV")</f>
        <v>CJV</v>
      </c>
      <c r="S1911" s="40" t="str">
        <f>IF(Tabla2[[#This Row],[EMPRESA]]=Tabla2[[#This Row],[CONTRATISTA PRNCIPAL]],"Principal","Secundaria")</f>
        <v>Principal</v>
      </c>
      <c r="T1911" s="42">
        <f>IFERROR(1/COUNTIF(Tabla2[CONTRATISTA PRNCIPAL],Tabla2[[#This Row],[CONTRATISTA PRNCIPAL]]),0)</f>
        <v>0.009009009009009009</v>
      </c>
      <c r="U1911" s="43">
        <f>IF(((TODAY()-Tabla2[[#This Row],[FECHA NACIMIENTO]])/365)&lt;18,"Corregir", IF(((TODAY()-Tabla2[[#This Row],[FECHA NACIMIENTO]])/365)&gt;80, "Corregir",ROUNDDOWN(((TODAY()-Tabla2[[#This Row],[FECHA NACIMIENTO]])/365),0)))</f>
        <v>55</v>
      </c>
      <c r="V19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11" s="44" t="str">
        <f>+IF(Tabla2[[#This Row],[Edad]]="Corregir","Corregir","Ok")</f>
        <v>Ok</v>
      </c>
      <c r="X1911" s="42" t="str">
        <f>+IFERROR(VLOOKUP(Tabla2[[#This Row],[DISTRITO SEGÚN DNI]],Hoja1!$A$2:$B$32,2,FALSE),"No")</f>
        <v>CALLAO</v>
      </c>
      <c r="Y1911" s="42" t="str">
        <f>IF(OR(LOWER(Tabla2[[#This Row],[GENERO]])="masculino", LOWER(Tabla2[[#This Row],[GENERO]])="femenino"),"OK","Corregir")</f>
        <v>OK</v>
      </c>
      <c r="Z1911" s="42" t="str">
        <f>+IF(Tabla2[[#This Row],[Nro. DNI / CE]]="","Corregir",IF(LEN(Tabla2[[#This Row],[Nro. DNI / CE]])&gt;=8,"OK","Corregir"))</f>
        <v>OK</v>
      </c>
      <c r="AA1911" s="42">
        <f>COUNTIF(Tabla2[APELLIDOS Y NOMBRES],Tabla2[[#This Row],[APELLIDOS Y NOMBRES]])</f>
        <v>1</v>
      </c>
      <c r="AB1911" s="42">
        <f>IF(Tabla2[[#This Row],[Trabajador]]&gt;1,1/Tabla2[[#This Row],[Trabajador]],Tabla2[[#This Row],[Trabajador]])</f>
        <v>1</v>
      </c>
      <c r="AC1911" t="str">
        <f>+IFERROR(IF(Tabla2[[#This Row],[FECHA CESE/BAJA]]="","No Aplica",IF(AND(MONTH(Tabla2[[#This Row],[FECHA CESE/BAJA]])=MONTH(TODAY()-30),YEAR(Tabla2[[#This Row],[FECHA CESE/BAJA]])=YEAR(TODAY())),MONTH(TODAY()-30)&amp;"-"&amp;YEAR(TODAY()),"Borrar")),"No aplica")</f>
        <v>No Aplica</v>
      </c>
      <c r="AD1911" t="str">
        <f>+IFERROR(IF(Tabla2[[#This Row],[FECHA INICIO DE LABORES EN OBRA]]="","No Aplica",IF(AND(MONTH(Tabla2[[#This Row],[FECHA INICIO DE LABORES EN OBRA]])=MONTH(TODAY()-30),YEAR(Tabla2[[#This Row],[FECHA INICIO DE LABORES EN OBRA]])=YEAR(TODAY())),MONTH(TODAY()-30)&amp;"-"&amp;YEAR(TODAY()),"No Aplica")),"No Aplica")</f>
        <v>No Aplica</v>
      </c>
    </row>
    <row r="1912" spans="1:30" x14ac:dyDescent="0.25">
      <c r="A1912" s="13">
        <v>20100901481</v>
      </c>
      <c r="B1912" s="15" t="s">
        <v>7577</v>
      </c>
      <c r="C1912" s="15" t="s">
        <v>7577</v>
      </c>
      <c r="D1912" s="15" t="s">
        <v>7621</v>
      </c>
      <c r="E1912" s="15" t="s">
        <v>7622</v>
      </c>
      <c r="F1912" s="39">
        <v>25858</v>
      </c>
      <c r="G1912" s="15">
        <v>2</v>
      </c>
      <c r="H1912" s="15" t="s">
        <v>7580</v>
      </c>
      <c r="I1912" s="15" t="s">
        <v>7581</v>
      </c>
      <c r="J1912" s="15" t="s">
        <v>7623</v>
      </c>
      <c r="K1912" s="15" t="s">
        <v>2272</v>
      </c>
      <c r="L1912" s="40" t="s">
        <v>6</v>
      </c>
      <c r="M1912" s="39"/>
      <c r="N1912" s="41" t="s">
        <v>2687</v>
      </c>
      <c r="O1912" s="39">
        <v>44616</v>
      </c>
      <c r="P1912" s="40">
        <v>1</v>
      </c>
      <c r="Q1912" s="40">
        <v>1</v>
      </c>
      <c r="R1912" s="40" t="str">
        <f>IFERROR(VLOOKUP(Tabla2[[#This Row],[CONTRATISTA PRNCIPAL]],Hoja1!$L$5:$M$9,2,FALSE),"CJV")</f>
        <v>CJV</v>
      </c>
      <c r="S1912" s="40" t="str">
        <f>IF(Tabla2[[#This Row],[EMPRESA]]=Tabla2[[#This Row],[CONTRATISTA PRNCIPAL]],"Principal","Secundaria")</f>
        <v>Principal</v>
      </c>
      <c r="T1912" s="42">
        <f>IFERROR(1/COUNTIF(Tabla2[CONTRATISTA PRNCIPAL],Tabla2[[#This Row],[CONTRATISTA PRNCIPAL]]),0)</f>
        <v>0.009009009009009009</v>
      </c>
      <c r="U1912" s="43">
        <f>IF(((TODAY()-Tabla2[[#This Row],[FECHA NACIMIENTO]])/365)&lt;18,"Corregir", IF(((TODAY()-Tabla2[[#This Row],[FECHA NACIMIENTO]])/365)&gt;80, "Corregir",ROUNDDOWN(((TODAY()-Tabla2[[#This Row],[FECHA NACIMIENTO]])/365),0)))</f>
        <v>52</v>
      </c>
      <c r="V19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12" s="44" t="str">
        <f>+IF(Tabla2[[#This Row],[Edad]]="Corregir","Corregir","Ok")</f>
        <v>Ok</v>
      </c>
      <c r="X1912" s="42" t="str">
        <f>+IFERROR(VLOOKUP(Tabla2[[#This Row],[DISTRITO SEGÚN DNI]],Hoja1!$A$2:$B$32,2,FALSE),"No")</f>
        <v>No</v>
      </c>
      <c r="Y1912" s="42" t="str">
        <f>IF(OR(LOWER(Tabla2[[#This Row],[GENERO]])="masculino", LOWER(Tabla2[[#This Row],[GENERO]])="femenino"),"OK","Corregir")</f>
        <v>OK</v>
      </c>
      <c r="Z1912" s="42" t="str">
        <f>+IF(Tabla2[[#This Row],[Nro. DNI / CE]]="","Corregir",IF(LEN(Tabla2[[#This Row],[Nro. DNI / CE]])&gt;=8,"OK","Corregir"))</f>
        <v>OK</v>
      </c>
      <c r="AA1912" s="42">
        <f>COUNTIF(Tabla2[APELLIDOS Y NOMBRES],Tabla2[[#This Row],[APELLIDOS Y NOMBRES]])</f>
        <v>1</v>
      </c>
      <c r="AB1912" s="42">
        <f>IF(Tabla2[[#This Row],[Trabajador]]&gt;1,1/Tabla2[[#This Row],[Trabajador]],Tabla2[[#This Row],[Trabajador]])</f>
        <v>1</v>
      </c>
      <c r="AC1912" t="str">
        <f>+IFERROR(IF(Tabla2[[#This Row],[FECHA CESE/BAJA]]="","No Aplica",IF(AND(MONTH(Tabla2[[#This Row],[FECHA CESE/BAJA]])=MONTH(TODAY()-30),YEAR(Tabla2[[#This Row],[FECHA CESE/BAJA]])=YEAR(TODAY())),MONTH(TODAY()-30)&amp;"-"&amp;YEAR(TODAY()),"Borrar")),"No aplica")</f>
        <v>No Aplica</v>
      </c>
      <c r="AD1912" t="str">
        <f>+IFERROR(IF(Tabla2[[#This Row],[FECHA INICIO DE LABORES EN OBRA]]="","No Aplica",IF(AND(MONTH(Tabla2[[#This Row],[FECHA INICIO DE LABORES EN OBRA]])=MONTH(TODAY()-30),YEAR(Tabla2[[#This Row],[FECHA INICIO DE LABORES EN OBRA]])=YEAR(TODAY())),MONTH(TODAY()-30)&amp;"-"&amp;YEAR(TODAY()),"No Aplica")),"No Aplica")</f>
        <v>No Aplica</v>
      </c>
    </row>
    <row r="1913" spans="1:30" x14ac:dyDescent="0.25">
      <c r="A1913" s="13">
        <v>20100901481</v>
      </c>
      <c r="B1913" s="15" t="s">
        <v>7577</v>
      </c>
      <c r="C1913" s="15" t="s">
        <v>7577</v>
      </c>
      <c r="D1913" s="15" t="s">
        <v>7624</v>
      </c>
      <c r="E1913" s="15" t="s">
        <v>7625</v>
      </c>
      <c r="F1913" s="39">
        <v>20913</v>
      </c>
      <c r="G1913" s="15">
        <v>2</v>
      </c>
      <c r="H1913" s="15" t="s">
        <v>7580</v>
      </c>
      <c r="I1913" s="15" t="s">
        <v>7581</v>
      </c>
      <c r="J1913" s="15" t="s">
        <v>7626</v>
      </c>
      <c r="K1913" s="15" t="s">
        <v>2272</v>
      </c>
      <c r="L1913" s="40" t="s">
        <v>6</v>
      </c>
      <c r="M1913" s="39"/>
      <c r="N1913" s="41" t="s">
        <v>2687</v>
      </c>
      <c r="O1913" s="39">
        <v>40979</v>
      </c>
      <c r="P1913" s="40">
        <v>1</v>
      </c>
      <c r="Q1913" s="40">
        <v>2</v>
      </c>
      <c r="R1913" s="40" t="str">
        <f>IFERROR(VLOOKUP(Tabla2[[#This Row],[CONTRATISTA PRNCIPAL]],Hoja1!$L$5:$M$9,2,FALSE),"CJV")</f>
        <v>CJV</v>
      </c>
      <c r="S1913" s="40" t="str">
        <f>IF(Tabla2[[#This Row],[EMPRESA]]=Tabla2[[#This Row],[CONTRATISTA PRNCIPAL]],"Principal","Secundaria")</f>
        <v>Principal</v>
      </c>
      <c r="T1913" s="42">
        <f>IFERROR(1/COUNTIF(Tabla2[CONTRATISTA PRNCIPAL],Tabla2[[#This Row],[CONTRATISTA PRNCIPAL]]),0)</f>
        <v>0.009009009009009009</v>
      </c>
      <c r="U1913" s="43">
        <f>IF(((TODAY()-Tabla2[[#This Row],[FECHA NACIMIENTO]])/365)&lt;18,"Corregir", IF(((TODAY()-Tabla2[[#This Row],[FECHA NACIMIENTO]])/365)&gt;80, "Corregir",ROUNDDOWN(((TODAY()-Tabla2[[#This Row],[FECHA NACIMIENTO]])/365),0)))</f>
        <v>66</v>
      </c>
      <c r="V19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13" s="44" t="str">
        <f>+IF(Tabla2[[#This Row],[Edad]]="Corregir","Corregir","Ok")</f>
        <v>Ok</v>
      </c>
      <c r="X1913" s="42" t="str">
        <f>+IFERROR(VLOOKUP(Tabla2[[#This Row],[DISTRITO SEGÚN DNI]],Hoja1!$A$2:$B$32,2,FALSE),"No")</f>
        <v>No</v>
      </c>
      <c r="Y1913" s="42" t="str">
        <f>IF(OR(LOWER(Tabla2[[#This Row],[GENERO]])="masculino", LOWER(Tabla2[[#This Row],[GENERO]])="femenino"),"OK","Corregir")</f>
        <v>OK</v>
      </c>
      <c r="Z1913" s="42" t="str">
        <f>+IF(Tabla2[[#This Row],[Nro. DNI / CE]]="","Corregir",IF(LEN(Tabla2[[#This Row],[Nro. DNI / CE]])&gt;=8,"OK","Corregir"))</f>
        <v>OK</v>
      </c>
      <c r="AA1913" s="42">
        <f>COUNTIF(Tabla2[APELLIDOS Y NOMBRES],Tabla2[[#This Row],[APELLIDOS Y NOMBRES]])</f>
        <v>1</v>
      </c>
      <c r="AB1913" s="42">
        <f>IF(Tabla2[[#This Row],[Trabajador]]&gt;1,1/Tabla2[[#This Row],[Trabajador]],Tabla2[[#This Row],[Trabajador]])</f>
        <v>1</v>
      </c>
      <c r="AC1913" t="str">
        <f>+IFERROR(IF(Tabla2[[#This Row],[FECHA CESE/BAJA]]="","No Aplica",IF(AND(MONTH(Tabla2[[#This Row],[FECHA CESE/BAJA]])=MONTH(TODAY()-30),YEAR(Tabla2[[#This Row],[FECHA CESE/BAJA]])=YEAR(TODAY())),MONTH(TODAY()-30)&amp;"-"&amp;YEAR(TODAY()),"Borrar")),"No aplica")</f>
        <v>No Aplica</v>
      </c>
      <c r="AD1913" t="str">
        <f>+IFERROR(IF(Tabla2[[#This Row],[FECHA INICIO DE LABORES EN OBRA]]="","No Aplica",IF(AND(MONTH(Tabla2[[#This Row],[FECHA INICIO DE LABORES EN OBRA]])=MONTH(TODAY()-30),YEAR(Tabla2[[#This Row],[FECHA INICIO DE LABORES EN OBRA]])=YEAR(TODAY())),MONTH(TODAY()-30)&amp;"-"&amp;YEAR(TODAY()),"No Aplica")),"No Aplica")</f>
        <v>No Aplica</v>
      </c>
    </row>
    <row r="1914" spans="1:30" x14ac:dyDescent="0.25">
      <c r="A1914" s="13">
        <v>20100901481</v>
      </c>
      <c r="B1914" s="15" t="s">
        <v>7577</v>
      </c>
      <c r="C1914" s="15" t="s">
        <v>7577</v>
      </c>
      <c r="D1914" s="15" t="s">
        <v>7627</v>
      </c>
      <c r="E1914" s="15" t="s">
        <v>7628</v>
      </c>
      <c r="F1914" s="39">
        <v>28296</v>
      </c>
      <c r="G1914" s="15">
        <v>2</v>
      </c>
      <c r="H1914" s="15" t="s">
        <v>7580</v>
      </c>
      <c r="I1914" s="15" t="s">
        <v>7581</v>
      </c>
      <c r="J1914" s="15" t="s">
        <v>7629</v>
      </c>
      <c r="K1914" s="15" t="s">
        <v>2272</v>
      </c>
      <c r="L1914" s="40" t="s">
        <v>6</v>
      </c>
      <c r="M1914" s="39"/>
      <c r="N1914" s="41" t="s">
        <v>2687</v>
      </c>
      <c r="O1914" s="39">
        <v>45036</v>
      </c>
      <c r="P1914" s="40">
        <v>1</v>
      </c>
      <c r="Q1914" s="40">
        <v>1</v>
      </c>
      <c r="R1914" s="40" t="str">
        <f>IFERROR(VLOOKUP(Tabla2[[#This Row],[CONTRATISTA PRNCIPAL]],Hoja1!$L$5:$M$9,2,FALSE),"CJV")</f>
        <v>CJV</v>
      </c>
      <c r="S1914" s="40" t="str">
        <f>IF(Tabla2[[#This Row],[EMPRESA]]=Tabla2[[#This Row],[CONTRATISTA PRNCIPAL]],"Principal","Secundaria")</f>
        <v>Principal</v>
      </c>
      <c r="T1914" s="42">
        <f>IFERROR(1/COUNTIF(Tabla2[CONTRATISTA PRNCIPAL],Tabla2[[#This Row],[CONTRATISTA PRNCIPAL]]),0)</f>
        <v>0.009009009009009009</v>
      </c>
      <c r="U1914" s="43">
        <f>IF(((TODAY()-Tabla2[[#This Row],[FECHA NACIMIENTO]])/365)&lt;18,"Corregir", IF(((TODAY()-Tabla2[[#This Row],[FECHA NACIMIENTO]])/365)&gt;80, "Corregir",ROUNDDOWN(((TODAY()-Tabla2[[#This Row],[FECHA NACIMIENTO]])/365),0)))</f>
        <v>46</v>
      </c>
      <c r="V19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14" s="44" t="str">
        <f>+IF(Tabla2[[#This Row],[Edad]]="Corregir","Corregir","Ok")</f>
        <v>Ok</v>
      </c>
      <c r="X1914" s="42" t="str">
        <f>+IFERROR(VLOOKUP(Tabla2[[#This Row],[DISTRITO SEGÚN DNI]],Hoja1!$A$2:$B$32,2,FALSE),"No")</f>
        <v>No</v>
      </c>
      <c r="Y1914" s="42" t="str">
        <f>IF(OR(LOWER(Tabla2[[#This Row],[GENERO]])="masculino", LOWER(Tabla2[[#This Row],[GENERO]])="femenino"),"OK","Corregir")</f>
        <v>OK</v>
      </c>
      <c r="Z1914" s="42" t="str">
        <f>+IF(Tabla2[[#This Row],[Nro. DNI / CE]]="","Corregir",IF(LEN(Tabla2[[#This Row],[Nro. DNI / CE]])&gt;=8,"OK","Corregir"))</f>
        <v>OK</v>
      </c>
      <c r="AA1914" s="42">
        <f>COUNTIF(Tabla2[APELLIDOS Y NOMBRES],Tabla2[[#This Row],[APELLIDOS Y NOMBRES]])</f>
        <v>1</v>
      </c>
      <c r="AB1914" s="42">
        <f>IF(Tabla2[[#This Row],[Trabajador]]&gt;1,1/Tabla2[[#This Row],[Trabajador]],Tabla2[[#This Row],[Trabajador]])</f>
        <v>1</v>
      </c>
      <c r="AC1914" t="str">
        <f>+IFERROR(IF(Tabla2[[#This Row],[FECHA CESE/BAJA]]="","No Aplica",IF(AND(MONTH(Tabla2[[#This Row],[FECHA CESE/BAJA]])=MONTH(TODAY()-30),YEAR(Tabla2[[#This Row],[FECHA CESE/BAJA]])=YEAR(TODAY())),MONTH(TODAY()-30)&amp;"-"&amp;YEAR(TODAY()),"Borrar")),"No aplica")</f>
        <v>No Aplica</v>
      </c>
      <c r="AD1914" t="str">
        <f>+IFERROR(IF(Tabla2[[#This Row],[FECHA INICIO DE LABORES EN OBRA]]="","No Aplica",IF(AND(MONTH(Tabla2[[#This Row],[FECHA INICIO DE LABORES EN OBRA]])=MONTH(TODAY()-30),YEAR(Tabla2[[#This Row],[FECHA INICIO DE LABORES EN OBRA]])=YEAR(TODAY())),MONTH(TODAY()-30)&amp;"-"&amp;YEAR(TODAY()),"No Aplica")),"No Aplica")</f>
        <v>No Aplica</v>
      </c>
    </row>
    <row r="1915" spans="1:30" x14ac:dyDescent="0.25">
      <c r="A1915" s="13">
        <v>20100901481</v>
      </c>
      <c r="B1915" s="15" t="s">
        <v>7577</v>
      </c>
      <c r="C1915" s="15" t="s">
        <v>7577</v>
      </c>
      <c r="D1915" s="15" t="s">
        <v>7630</v>
      </c>
      <c r="E1915" s="15" t="s">
        <v>7631</v>
      </c>
      <c r="F1915" s="39">
        <v>34036</v>
      </c>
      <c r="G1915" s="15">
        <v>2</v>
      </c>
      <c r="H1915" s="15" t="s">
        <v>7580</v>
      </c>
      <c r="I1915" s="15" t="s">
        <v>7581</v>
      </c>
      <c r="J1915" s="15" t="s">
        <v>7632</v>
      </c>
      <c r="K1915" s="15" t="s">
        <v>2641</v>
      </c>
      <c r="L1915" s="40" t="s">
        <v>6</v>
      </c>
      <c r="M1915" s="39"/>
      <c r="N1915" s="41" t="s">
        <v>2687</v>
      </c>
      <c r="O1915" s="39">
        <v>44314</v>
      </c>
      <c r="P1915" s="40">
        <v>1</v>
      </c>
      <c r="Q1915" s="40">
        <v>1</v>
      </c>
      <c r="R1915" s="40" t="str">
        <f>IFERROR(VLOOKUP(Tabla2[[#This Row],[CONTRATISTA PRNCIPAL]],Hoja1!$L$5:$M$9,2,FALSE),"CJV")</f>
        <v>CJV</v>
      </c>
      <c r="S1915" s="40" t="str">
        <f>IF(Tabla2[[#This Row],[EMPRESA]]=Tabla2[[#This Row],[CONTRATISTA PRNCIPAL]],"Principal","Secundaria")</f>
        <v>Principal</v>
      </c>
      <c r="T1915" s="42">
        <f>IFERROR(1/COUNTIF(Tabla2[CONTRATISTA PRNCIPAL],Tabla2[[#This Row],[CONTRATISTA PRNCIPAL]]),0)</f>
        <v>0.009009009009009009</v>
      </c>
      <c r="U1915" s="43">
        <f>IF(((TODAY()-Tabla2[[#This Row],[FECHA NACIMIENTO]])/365)&lt;18,"Corregir", IF(((TODAY()-Tabla2[[#This Row],[FECHA NACIMIENTO]])/365)&gt;80, "Corregir",ROUNDDOWN(((TODAY()-Tabla2[[#This Row],[FECHA NACIMIENTO]])/365),0)))</f>
        <v>30</v>
      </c>
      <c r="V19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15" s="44" t="str">
        <f>+IF(Tabla2[[#This Row],[Edad]]="Corregir","Corregir","Ok")</f>
        <v>Ok</v>
      </c>
      <c r="X1915" s="42" t="str">
        <f>+IFERROR(VLOOKUP(Tabla2[[#This Row],[DISTRITO SEGÚN DNI]],Hoja1!$A$2:$B$32,2,FALSE),"No")</f>
        <v>No</v>
      </c>
      <c r="Y1915" s="42" t="str">
        <f>IF(OR(LOWER(Tabla2[[#This Row],[GENERO]])="masculino", LOWER(Tabla2[[#This Row],[GENERO]])="femenino"),"OK","Corregir")</f>
        <v>OK</v>
      </c>
      <c r="Z1915" s="42" t="str">
        <f>+IF(Tabla2[[#This Row],[Nro. DNI / CE]]="","Corregir",IF(LEN(Tabla2[[#This Row],[Nro. DNI / CE]])&gt;=8,"OK","Corregir"))</f>
        <v>OK</v>
      </c>
      <c r="AA1915" s="42">
        <f>COUNTIF(Tabla2[APELLIDOS Y NOMBRES],Tabla2[[#This Row],[APELLIDOS Y NOMBRES]])</f>
        <v>1</v>
      </c>
      <c r="AB1915" s="42">
        <f>IF(Tabla2[[#This Row],[Trabajador]]&gt;1,1/Tabla2[[#This Row],[Trabajador]],Tabla2[[#This Row],[Trabajador]])</f>
        <v>1</v>
      </c>
      <c r="AC1915" t="str">
        <f>+IFERROR(IF(Tabla2[[#This Row],[FECHA CESE/BAJA]]="","No Aplica",IF(AND(MONTH(Tabla2[[#This Row],[FECHA CESE/BAJA]])=MONTH(TODAY()-30),YEAR(Tabla2[[#This Row],[FECHA CESE/BAJA]])=YEAR(TODAY())),MONTH(TODAY()-30)&amp;"-"&amp;YEAR(TODAY()),"Borrar")),"No aplica")</f>
        <v>No Aplica</v>
      </c>
      <c r="AD1915" t="str">
        <f>+IFERROR(IF(Tabla2[[#This Row],[FECHA INICIO DE LABORES EN OBRA]]="","No Aplica",IF(AND(MONTH(Tabla2[[#This Row],[FECHA INICIO DE LABORES EN OBRA]])=MONTH(TODAY()-30),YEAR(Tabla2[[#This Row],[FECHA INICIO DE LABORES EN OBRA]])=YEAR(TODAY())),MONTH(TODAY()-30)&amp;"-"&amp;YEAR(TODAY()),"No Aplica")),"No Aplica")</f>
        <v>No Aplica</v>
      </c>
    </row>
    <row r="1916" spans="1:30" x14ac:dyDescent="0.25">
      <c r="A1916" s="13">
        <v>20100901481</v>
      </c>
      <c r="B1916" s="15" t="s">
        <v>7577</v>
      </c>
      <c r="C1916" s="15" t="s">
        <v>7577</v>
      </c>
      <c r="D1916" s="15" t="s">
        <v>7633</v>
      </c>
      <c r="E1916" s="15" t="s">
        <v>7634</v>
      </c>
      <c r="F1916" s="39">
        <v>24103</v>
      </c>
      <c r="G1916" s="15">
        <v>2</v>
      </c>
      <c r="H1916" s="15" t="s">
        <v>7580</v>
      </c>
      <c r="I1916" s="15" t="s">
        <v>7581</v>
      </c>
      <c r="J1916" s="15" t="s">
        <v>7635</v>
      </c>
      <c r="K1916" s="15" t="s">
        <v>2272</v>
      </c>
      <c r="L1916" s="40" t="s">
        <v>6</v>
      </c>
      <c r="M1916" s="39"/>
      <c r="N1916" s="41" t="s">
        <v>2687</v>
      </c>
      <c r="O1916" s="39">
        <v>40684</v>
      </c>
      <c r="P1916" s="40">
        <v>1</v>
      </c>
      <c r="Q1916" s="40">
        <v>2</v>
      </c>
      <c r="R1916" s="40" t="str">
        <f>IFERROR(VLOOKUP(Tabla2[[#This Row],[CONTRATISTA PRNCIPAL]],Hoja1!$L$5:$M$9,2,FALSE),"CJV")</f>
        <v>CJV</v>
      </c>
      <c r="S1916" s="40" t="str">
        <f>IF(Tabla2[[#This Row],[EMPRESA]]=Tabla2[[#This Row],[CONTRATISTA PRNCIPAL]],"Principal","Secundaria")</f>
        <v>Principal</v>
      </c>
      <c r="T1916" s="42">
        <f>IFERROR(1/COUNTIF(Tabla2[CONTRATISTA PRNCIPAL],Tabla2[[#This Row],[CONTRATISTA PRNCIPAL]]),0)</f>
        <v>0.009009009009009009</v>
      </c>
      <c r="U1916" s="43">
        <f>IF(((TODAY()-Tabla2[[#This Row],[FECHA NACIMIENTO]])/365)&lt;18,"Corregir", IF(((TODAY()-Tabla2[[#This Row],[FECHA NACIMIENTO]])/365)&gt;80, "Corregir",ROUNDDOWN(((TODAY()-Tabla2[[#This Row],[FECHA NACIMIENTO]])/365),0)))</f>
        <v>57</v>
      </c>
      <c r="V19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16" s="44" t="str">
        <f>+IF(Tabla2[[#This Row],[Edad]]="Corregir","Corregir","Ok")</f>
        <v>Ok</v>
      </c>
      <c r="X1916" s="42" t="str">
        <f>+IFERROR(VLOOKUP(Tabla2[[#This Row],[DISTRITO SEGÚN DNI]],Hoja1!$A$2:$B$32,2,FALSE),"No")</f>
        <v>No</v>
      </c>
      <c r="Y1916" s="42" t="str">
        <f>IF(OR(LOWER(Tabla2[[#This Row],[GENERO]])="masculino", LOWER(Tabla2[[#This Row],[GENERO]])="femenino"),"OK","Corregir")</f>
        <v>OK</v>
      </c>
      <c r="Z1916" s="42" t="str">
        <f>+IF(Tabla2[[#This Row],[Nro. DNI / CE]]="","Corregir",IF(LEN(Tabla2[[#This Row],[Nro. DNI / CE]])&gt;=8,"OK","Corregir"))</f>
        <v>OK</v>
      </c>
      <c r="AA1916" s="42">
        <f>COUNTIF(Tabla2[APELLIDOS Y NOMBRES],Tabla2[[#This Row],[APELLIDOS Y NOMBRES]])</f>
        <v>1</v>
      </c>
      <c r="AB1916" s="42">
        <f>IF(Tabla2[[#This Row],[Trabajador]]&gt;1,1/Tabla2[[#This Row],[Trabajador]],Tabla2[[#This Row],[Trabajador]])</f>
        <v>1</v>
      </c>
      <c r="AC1916" t="str">
        <f>+IFERROR(IF(Tabla2[[#This Row],[FECHA CESE/BAJA]]="","No Aplica",IF(AND(MONTH(Tabla2[[#This Row],[FECHA CESE/BAJA]])=MONTH(TODAY()-30),YEAR(Tabla2[[#This Row],[FECHA CESE/BAJA]])=YEAR(TODAY())),MONTH(TODAY()-30)&amp;"-"&amp;YEAR(TODAY()),"Borrar")),"No aplica")</f>
        <v>No Aplica</v>
      </c>
      <c r="AD1916" t="str">
        <f>+IFERROR(IF(Tabla2[[#This Row],[FECHA INICIO DE LABORES EN OBRA]]="","No Aplica",IF(AND(MONTH(Tabla2[[#This Row],[FECHA INICIO DE LABORES EN OBRA]])=MONTH(TODAY()-30),YEAR(Tabla2[[#This Row],[FECHA INICIO DE LABORES EN OBRA]])=YEAR(TODAY())),MONTH(TODAY()-30)&amp;"-"&amp;YEAR(TODAY()),"No Aplica")),"No Aplica")</f>
        <v>No Aplica</v>
      </c>
    </row>
    <row r="1917" spans="1:30" x14ac:dyDescent="0.25">
      <c r="A1917" s="13">
        <v>20100901481</v>
      </c>
      <c r="B1917" s="15" t="s">
        <v>7577</v>
      </c>
      <c r="C1917" s="15" t="s">
        <v>7577</v>
      </c>
      <c r="D1917" s="15" t="s">
        <v>7636</v>
      </c>
      <c r="E1917" s="15" t="s">
        <v>7637</v>
      </c>
      <c r="F1917" s="39">
        <v>32331</v>
      </c>
      <c r="G1917" s="15">
        <v>2</v>
      </c>
      <c r="H1917" s="15" t="s">
        <v>7580</v>
      </c>
      <c r="I1917" s="15" t="s">
        <v>7581</v>
      </c>
      <c r="J1917" s="15" t="s">
        <v>7638</v>
      </c>
      <c r="K1917" s="15" t="s">
        <v>2200</v>
      </c>
      <c r="L1917" s="40" t="s">
        <v>6</v>
      </c>
      <c r="M1917" s="39"/>
      <c r="N1917" s="41" t="s">
        <v>2687</v>
      </c>
      <c r="O1917" s="39">
        <v>44704</v>
      </c>
      <c r="P1917" s="40">
        <v>1</v>
      </c>
      <c r="Q1917" s="40">
        <v>1</v>
      </c>
      <c r="R1917" s="40" t="str">
        <f>IFERROR(VLOOKUP(Tabla2[[#This Row],[CONTRATISTA PRNCIPAL]],Hoja1!$L$5:$M$9,2,FALSE),"CJV")</f>
        <v>CJV</v>
      </c>
      <c r="S1917" s="40" t="str">
        <f>IF(Tabla2[[#This Row],[EMPRESA]]=Tabla2[[#This Row],[CONTRATISTA PRNCIPAL]],"Principal","Secundaria")</f>
        <v>Principal</v>
      </c>
      <c r="T1917" s="42">
        <f>IFERROR(1/COUNTIF(Tabla2[CONTRATISTA PRNCIPAL],Tabla2[[#This Row],[CONTRATISTA PRNCIPAL]]),0)</f>
        <v>0.009009009009009009</v>
      </c>
      <c r="U1917" s="43">
        <f>IF(((TODAY()-Tabla2[[#This Row],[FECHA NACIMIENTO]])/365)&lt;18,"Corregir", IF(((TODAY()-Tabla2[[#This Row],[FECHA NACIMIENTO]])/365)&gt;80, "Corregir",ROUNDDOWN(((TODAY()-Tabla2[[#This Row],[FECHA NACIMIENTO]])/365),0)))</f>
        <v>35</v>
      </c>
      <c r="V19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17" s="44" t="str">
        <f>+IF(Tabla2[[#This Row],[Edad]]="Corregir","Corregir","Ok")</f>
        <v>Ok</v>
      </c>
      <c r="X1917" s="42" t="str">
        <f>+IFERROR(VLOOKUP(Tabla2[[#This Row],[DISTRITO SEGÚN DNI]],Hoja1!$A$2:$B$32,2,FALSE),"No")</f>
        <v>No</v>
      </c>
      <c r="Y1917" s="42" t="str">
        <f>IF(OR(LOWER(Tabla2[[#This Row],[GENERO]])="masculino", LOWER(Tabla2[[#This Row],[GENERO]])="femenino"),"OK","Corregir")</f>
        <v>OK</v>
      </c>
      <c r="Z1917" s="42" t="str">
        <f>+IF(Tabla2[[#This Row],[Nro. DNI / CE]]="","Corregir",IF(LEN(Tabla2[[#This Row],[Nro. DNI / CE]])&gt;=8,"OK","Corregir"))</f>
        <v>OK</v>
      </c>
      <c r="AA1917" s="42">
        <f>COUNTIF(Tabla2[APELLIDOS Y NOMBRES],Tabla2[[#This Row],[APELLIDOS Y NOMBRES]])</f>
        <v>1</v>
      </c>
      <c r="AB1917" s="42">
        <f>IF(Tabla2[[#This Row],[Trabajador]]&gt;1,1/Tabla2[[#This Row],[Trabajador]],Tabla2[[#This Row],[Trabajador]])</f>
        <v>1</v>
      </c>
      <c r="AC1917" t="str">
        <f>+IFERROR(IF(Tabla2[[#This Row],[FECHA CESE/BAJA]]="","No Aplica",IF(AND(MONTH(Tabla2[[#This Row],[FECHA CESE/BAJA]])=MONTH(TODAY()-30),YEAR(Tabla2[[#This Row],[FECHA CESE/BAJA]])=YEAR(TODAY())),MONTH(TODAY()-30)&amp;"-"&amp;YEAR(TODAY()),"Borrar")),"No aplica")</f>
        <v>No Aplica</v>
      </c>
      <c r="AD1917" t="str">
        <f>+IFERROR(IF(Tabla2[[#This Row],[FECHA INICIO DE LABORES EN OBRA]]="","No Aplica",IF(AND(MONTH(Tabla2[[#This Row],[FECHA INICIO DE LABORES EN OBRA]])=MONTH(TODAY()-30),YEAR(Tabla2[[#This Row],[FECHA INICIO DE LABORES EN OBRA]])=YEAR(TODAY())),MONTH(TODAY()-30)&amp;"-"&amp;YEAR(TODAY()),"No Aplica")),"No Aplica")</f>
        <v>No Aplica</v>
      </c>
    </row>
    <row r="1918" spans="1:30" x14ac:dyDescent="0.25">
      <c r="A1918" s="13">
        <v>20100901481</v>
      </c>
      <c r="B1918" s="15" t="s">
        <v>7577</v>
      </c>
      <c r="C1918" s="15" t="s">
        <v>7577</v>
      </c>
      <c r="D1918" s="15" t="s">
        <v>7639</v>
      </c>
      <c r="E1918" s="15" t="s">
        <v>7640</v>
      </c>
      <c r="F1918" s="39">
        <v>35487</v>
      </c>
      <c r="G1918" s="15">
        <v>2</v>
      </c>
      <c r="H1918" s="15" t="s">
        <v>7580</v>
      </c>
      <c r="I1918" s="15" t="s">
        <v>7581</v>
      </c>
      <c r="J1918" s="15" t="s">
        <v>7641</v>
      </c>
      <c r="K1918" s="15" t="s">
        <v>2272</v>
      </c>
      <c r="L1918" s="40" t="s">
        <v>6</v>
      </c>
      <c r="M1918" s="39"/>
      <c r="N1918" s="41" t="s">
        <v>2687</v>
      </c>
      <c r="O1918" s="39">
        <v>43222</v>
      </c>
      <c r="P1918" s="40">
        <v>1</v>
      </c>
      <c r="Q1918" s="40">
        <v>2</v>
      </c>
      <c r="R1918" s="40" t="str">
        <f>IFERROR(VLOOKUP(Tabla2[[#This Row],[CONTRATISTA PRNCIPAL]],Hoja1!$L$5:$M$9,2,FALSE),"CJV")</f>
        <v>CJV</v>
      </c>
      <c r="S1918" s="40" t="str">
        <f>IF(Tabla2[[#This Row],[EMPRESA]]=Tabla2[[#This Row],[CONTRATISTA PRNCIPAL]],"Principal","Secundaria")</f>
        <v>Principal</v>
      </c>
      <c r="T1918" s="42">
        <f>IFERROR(1/COUNTIF(Tabla2[CONTRATISTA PRNCIPAL],Tabla2[[#This Row],[CONTRATISTA PRNCIPAL]]),0)</f>
        <v>0.009009009009009009</v>
      </c>
      <c r="U1918" s="43">
        <f>IF(((TODAY()-Tabla2[[#This Row],[FECHA NACIMIENTO]])/365)&lt;18,"Corregir", IF(((TODAY()-Tabla2[[#This Row],[FECHA NACIMIENTO]])/365)&gt;80, "Corregir",ROUNDDOWN(((TODAY()-Tabla2[[#This Row],[FECHA NACIMIENTO]])/365),0)))</f>
        <v>26</v>
      </c>
      <c r="V19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18" s="44" t="str">
        <f>+IF(Tabla2[[#This Row],[Edad]]="Corregir","Corregir","Ok")</f>
        <v>Ok</v>
      </c>
      <c r="X1918" s="42" t="str">
        <f>+IFERROR(VLOOKUP(Tabla2[[#This Row],[DISTRITO SEGÚN DNI]],Hoja1!$A$2:$B$32,2,FALSE),"No")</f>
        <v>No</v>
      </c>
      <c r="Y1918" s="42" t="str">
        <f>IF(OR(LOWER(Tabla2[[#This Row],[GENERO]])="masculino", LOWER(Tabla2[[#This Row],[GENERO]])="femenino"),"OK","Corregir")</f>
        <v>OK</v>
      </c>
      <c r="Z1918" s="42" t="str">
        <f>+IF(Tabla2[[#This Row],[Nro. DNI / CE]]="","Corregir",IF(LEN(Tabla2[[#This Row],[Nro. DNI / CE]])&gt;=8,"OK","Corregir"))</f>
        <v>OK</v>
      </c>
      <c r="AA1918" s="42">
        <f>COUNTIF(Tabla2[APELLIDOS Y NOMBRES],Tabla2[[#This Row],[APELLIDOS Y NOMBRES]])</f>
        <v>1</v>
      </c>
      <c r="AB1918" s="42">
        <f>IF(Tabla2[[#This Row],[Trabajador]]&gt;1,1/Tabla2[[#This Row],[Trabajador]],Tabla2[[#This Row],[Trabajador]])</f>
        <v>1</v>
      </c>
      <c r="AC1918" t="str">
        <f>+IFERROR(IF(Tabla2[[#This Row],[FECHA CESE/BAJA]]="","No Aplica",IF(AND(MONTH(Tabla2[[#This Row],[FECHA CESE/BAJA]])=MONTH(TODAY()-30),YEAR(Tabla2[[#This Row],[FECHA CESE/BAJA]])=YEAR(TODAY())),MONTH(TODAY()-30)&amp;"-"&amp;YEAR(TODAY()),"Borrar")),"No aplica")</f>
        <v>No Aplica</v>
      </c>
      <c r="AD1918" t="str">
        <f>+IFERROR(IF(Tabla2[[#This Row],[FECHA INICIO DE LABORES EN OBRA]]="","No Aplica",IF(AND(MONTH(Tabla2[[#This Row],[FECHA INICIO DE LABORES EN OBRA]])=MONTH(TODAY()-30),YEAR(Tabla2[[#This Row],[FECHA INICIO DE LABORES EN OBRA]])=YEAR(TODAY())),MONTH(TODAY()-30)&amp;"-"&amp;YEAR(TODAY()),"No Aplica")),"No Aplica")</f>
        <v>No Aplica</v>
      </c>
    </row>
    <row r="1919" spans="1:30" x14ac:dyDescent="0.25">
      <c r="A1919" s="13">
        <v>20100901481</v>
      </c>
      <c r="B1919" s="15" t="s">
        <v>7577</v>
      </c>
      <c r="C1919" s="15" t="s">
        <v>7577</v>
      </c>
      <c r="D1919" s="15" t="s">
        <v>568</v>
      </c>
      <c r="E1919" s="15" t="s">
        <v>569</v>
      </c>
      <c r="F1919" s="39">
        <v>30734</v>
      </c>
      <c r="G1919" s="15">
        <v>2</v>
      </c>
      <c r="H1919" s="15" t="s">
        <v>7580</v>
      </c>
      <c r="I1919" s="15" t="s">
        <v>7581</v>
      </c>
      <c r="J1919" s="15" t="s">
        <v>7642</v>
      </c>
      <c r="K1919" s="15" t="s">
        <v>27</v>
      </c>
      <c r="L1919" s="40" t="s">
        <v>6</v>
      </c>
      <c r="M1919" s="39"/>
      <c r="N1919" s="41" t="s">
        <v>2687</v>
      </c>
      <c r="O1919" s="39">
        <v>44310</v>
      </c>
      <c r="P1919" s="40">
        <v>1</v>
      </c>
      <c r="Q1919" s="40">
        <v>1</v>
      </c>
      <c r="R1919" s="40" t="str">
        <f>IFERROR(VLOOKUP(Tabla2[[#This Row],[CONTRATISTA PRNCIPAL]],Hoja1!$L$5:$M$9,2,FALSE),"CJV")</f>
        <v>CJV</v>
      </c>
      <c r="S1919" s="40" t="str">
        <f>IF(Tabla2[[#This Row],[EMPRESA]]=Tabla2[[#This Row],[CONTRATISTA PRNCIPAL]],"Principal","Secundaria")</f>
        <v>Principal</v>
      </c>
      <c r="T1919" s="42">
        <f>IFERROR(1/COUNTIF(Tabla2[CONTRATISTA PRNCIPAL],Tabla2[[#This Row],[CONTRATISTA PRNCIPAL]]),0)</f>
        <v>0.009009009009009009</v>
      </c>
      <c r="U1919" s="43">
        <f>IF(((TODAY()-Tabla2[[#This Row],[FECHA NACIMIENTO]])/365)&lt;18,"Corregir", IF(((TODAY()-Tabla2[[#This Row],[FECHA NACIMIENTO]])/365)&gt;80, "Corregir",ROUNDDOWN(((TODAY()-Tabla2[[#This Row],[FECHA NACIMIENTO]])/365),0)))</f>
        <v>39</v>
      </c>
      <c r="V19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19" s="44" t="str">
        <f>+IF(Tabla2[[#This Row],[Edad]]="Corregir","Corregir","Ok")</f>
        <v>Ok</v>
      </c>
      <c r="X1919" s="42" t="str">
        <f>+IFERROR(VLOOKUP(Tabla2[[#This Row],[DISTRITO SEGÚN DNI]],Hoja1!$A$2:$B$32,2,FALSE),"No")</f>
        <v>CALLAO</v>
      </c>
      <c r="Y1919" s="42" t="str">
        <f>IF(OR(LOWER(Tabla2[[#This Row],[GENERO]])="masculino", LOWER(Tabla2[[#This Row],[GENERO]])="femenino"),"OK","Corregir")</f>
        <v>OK</v>
      </c>
      <c r="Z1919" s="42" t="str">
        <f>+IF(Tabla2[[#This Row],[Nro. DNI / CE]]="","Corregir",IF(LEN(Tabla2[[#This Row],[Nro. DNI / CE]])&gt;=8,"OK","Corregir"))</f>
        <v>OK</v>
      </c>
      <c r="AA1919" s="42">
        <f>COUNTIF(Tabla2[APELLIDOS Y NOMBRES],Tabla2[[#This Row],[APELLIDOS Y NOMBRES]])</f>
        <v>1</v>
      </c>
      <c r="AB1919" s="42">
        <f>IF(Tabla2[[#This Row],[Trabajador]]&gt;1,1/Tabla2[[#This Row],[Trabajador]],Tabla2[[#This Row],[Trabajador]])</f>
        <v>1</v>
      </c>
      <c r="AC1919" t="str">
        <f>+IFERROR(IF(Tabla2[[#This Row],[FECHA CESE/BAJA]]="","No Aplica",IF(AND(MONTH(Tabla2[[#This Row],[FECHA CESE/BAJA]])=MONTH(TODAY()-30),YEAR(Tabla2[[#This Row],[FECHA CESE/BAJA]])=YEAR(TODAY())),MONTH(TODAY()-30)&amp;"-"&amp;YEAR(TODAY()),"Borrar")),"No aplica")</f>
        <v>No Aplica</v>
      </c>
      <c r="AD1919" t="str">
        <f>+IFERROR(IF(Tabla2[[#This Row],[FECHA INICIO DE LABORES EN OBRA]]="","No Aplica",IF(AND(MONTH(Tabla2[[#This Row],[FECHA INICIO DE LABORES EN OBRA]])=MONTH(TODAY()-30),YEAR(Tabla2[[#This Row],[FECHA INICIO DE LABORES EN OBRA]])=YEAR(TODAY())),MONTH(TODAY()-30)&amp;"-"&amp;YEAR(TODAY()),"No Aplica")),"No Aplica")</f>
        <v>No Aplica</v>
      </c>
    </row>
    <row r="1920" spans="1:30" x14ac:dyDescent="0.25">
      <c r="A1920" s="13">
        <v>20100901481</v>
      </c>
      <c r="B1920" s="15" t="s">
        <v>7577</v>
      </c>
      <c r="C1920" s="15" t="s">
        <v>7577</v>
      </c>
      <c r="D1920" s="15" t="s">
        <v>7643</v>
      </c>
      <c r="E1920" s="15" t="s">
        <v>7644</v>
      </c>
      <c r="F1920" s="39">
        <v>22538</v>
      </c>
      <c r="G1920" s="15">
        <v>2</v>
      </c>
      <c r="H1920" s="15" t="s">
        <v>7580</v>
      </c>
      <c r="I1920" s="15" t="s">
        <v>7581</v>
      </c>
      <c r="J1920" s="15" t="s">
        <v>7645</v>
      </c>
      <c r="K1920" s="15" t="s">
        <v>2445</v>
      </c>
      <c r="L1920" s="40" t="s">
        <v>6</v>
      </c>
      <c r="M1920" s="39"/>
      <c r="N1920" s="41" t="s">
        <v>2687</v>
      </c>
      <c r="O1920" s="39">
        <v>37075</v>
      </c>
      <c r="P1920" s="40">
        <v>1</v>
      </c>
      <c r="Q1920" s="40">
        <v>2</v>
      </c>
      <c r="R1920" s="40" t="str">
        <f>IFERROR(VLOOKUP(Tabla2[[#This Row],[CONTRATISTA PRNCIPAL]],Hoja1!$L$5:$M$9,2,FALSE),"CJV")</f>
        <v>CJV</v>
      </c>
      <c r="S1920" s="40" t="str">
        <f>IF(Tabla2[[#This Row],[EMPRESA]]=Tabla2[[#This Row],[CONTRATISTA PRNCIPAL]],"Principal","Secundaria")</f>
        <v>Principal</v>
      </c>
      <c r="T1920" s="42">
        <f>IFERROR(1/COUNTIF(Tabla2[CONTRATISTA PRNCIPAL],Tabla2[[#This Row],[CONTRATISTA PRNCIPAL]]),0)</f>
        <v>0.009009009009009009</v>
      </c>
      <c r="U1920" s="43">
        <f>IF(((TODAY()-Tabla2[[#This Row],[FECHA NACIMIENTO]])/365)&lt;18,"Corregir", IF(((TODAY()-Tabla2[[#This Row],[FECHA NACIMIENTO]])/365)&gt;80, "Corregir",ROUNDDOWN(((TODAY()-Tabla2[[#This Row],[FECHA NACIMIENTO]])/365),0)))</f>
        <v>62</v>
      </c>
      <c r="V19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20" s="44" t="str">
        <f>+IF(Tabla2[[#This Row],[Edad]]="Corregir","Corregir","Ok")</f>
        <v>Ok</v>
      </c>
      <c r="X1920" s="42" t="str">
        <f>+IFERROR(VLOOKUP(Tabla2[[#This Row],[DISTRITO SEGÚN DNI]],Hoja1!$A$2:$B$32,2,FALSE),"No")</f>
        <v>No</v>
      </c>
      <c r="Y1920" s="42" t="str">
        <f>IF(OR(LOWER(Tabla2[[#This Row],[GENERO]])="masculino", LOWER(Tabla2[[#This Row],[GENERO]])="femenino"),"OK","Corregir")</f>
        <v>OK</v>
      </c>
      <c r="Z1920" s="42" t="str">
        <f>+IF(Tabla2[[#This Row],[Nro. DNI / CE]]="","Corregir",IF(LEN(Tabla2[[#This Row],[Nro. DNI / CE]])&gt;=8,"OK","Corregir"))</f>
        <v>OK</v>
      </c>
      <c r="AA1920" s="42">
        <f>COUNTIF(Tabla2[APELLIDOS Y NOMBRES],Tabla2[[#This Row],[APELLIDOS Y NOMBRES]])</f>
        <v>1</v>
      </c>
      <c r="AB1920" s="42">
        <f>IF(Tabla2[[#This Row],[Trabajador]]&gt;1,1/Tabla2[[#This Row],[Trabajador]],Tabla2[[#This Row],[Trabajador]])</f>
        <v>1</v>
      </c>
      <c r="AC1920" t="str">
        <f>+IFERROR(IF(Tabla2[[#This Row],[FECHA CESE/BAJA]]="","No Aplica",IF(AND(MONTH(Tabla2[[#This Row],[FECHA CESE/BAJA]])=MONTH(TODAY()-30),YEAR(Tabla2[[#This Row],[FECHA CESE/BAJA]])=YEAR(TODAY())),MONTH(TODAY()-30)&amp;"-"&amp;YEAR(TODAY()),"Borrar")),"No aplica")</f>
        <v>No Aplica</v>
      </c>
      <c r="AD1920" t="str">
        <f>+IFERROR(IF(Tabla2[[#This Row],[FECHA INICIO DE LABORES EN OBRA]]="","No Aplica",IF(AND(MONTH(Tabla2[[#This Row],[FECHA INICIO DE LABORES EN OBRA]])=MONTH(TODAY()-30),YEAR(Tabla2[[#This Row],[FECHA INICIO DE LABORES EN OBRA]])=YEAR(TODAY())),MONTH(TODAY()-30)&amp;"-"&amp;YEAR(TODAY()),"No Aplica")),"No Aplica")</f>
        <v>No Aplica</v>
      </c>
    </row>
    <row r="1921" spans="1:30" x14ac:dyDescent="0.25">
      <c r="A1921" s="13">
        <v>20100901481</v>
      </c>
      <c r="B1921" s="15" t="s">
        <v>7577</v>
      </c>
      <c r="C1921" s="15" t="s">
        <v>7577</v>
      </c>
      <c r="D1921" s="15" t="s">
        <v>431</v>
      </c>
      <c r="E1921" s="15" t="s">
        <v>432</v>
      </c>
      <c r="F1921" s="39">
        <v>26897</v>
      </c>
      <c r="G1921" s="15">
        <v>2</v>
      </c>
      <c r="H1921" s="15" t="s">
        <v>7580</v>
      </c>
      <c r="I1921" s="15" t="s">
        <v>7581</v>
      </c>
      <c r="J1921" s="15" t="s">
        <v>7646</v>
      </c>
      <c r="K1921" s="15" t="s">
        <v>2034</v>
      </c>
      <c r="L1921" s="40" t="s">
        <v>6</v>
      </c>
      <c r="M1921" s="39"/>
      <c r="N1921" s="41" t="s">
        <v>2687</v>
      </c>
      <c r="O1921" s="39">
        <v>42543</v>
      </c>
      <c r="P1921" s="40">
        <v>1</v>
      </c>
      <c r="Q1921" s="40">
        <v>2</v>
      </c>
      <c r="R1921" s="40" t="str">
        <f>IFERROR(VLOOKUP(Tabla2[[#This Row],[CONTRATISTA PRNCIPAL]],Hoja1!$L$5:$M$9,2,FALSE),"CJV")</f>
        <v>CJV</v>
      </c>
      <c r="S1921" s="40" t="str">
        <f>IF(Tabla2[[#This Row],[EMPRESA]]=Tabla2[[#This Row],[CONTRATISTA PRNCIPAL]],"Principal","Secundaria")</f>
        <v>Principal</v>
      </c>
      <c r="T1921" s="42">
        <f>IFERROR(1/COUNTIF(Tabla2[CONTRATISTA PRNCIPAL],Tabla2[[#This Row],[CONTRATISTA PRNCIPAL]]),0)</f>
        <v>0.009009009009009009</v>
      </c>
      <c r="U1921" s="43">
        <f>IF(((TODAY()-Tabla2[[#This Row],[FECHA NACIMIENTO]])/365)&lt;18,"Corregir", IF(((TODAY()-Tabla2[[#This Row],[FECHA NACIMIENTO]])/365)&gt;80, "Corregir",ROUNDDOWN(((TODAY()-Tabla2[[#This Row],[FECHA NACIMIENTO]])/365),0)))</f>
        <v>50</v>
      </c>
      <c r="V19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21" s="44" t="str">
        <f>+IF(Tabla2[[#This Row],[Edad]]="Corregir","Corregir","Ok")</f>
        <v>Ok</v>
      </c>
      <c r="X1921" s="42" t="str">
        <f>+IFERROR(VLOOKUP(Tabla2[[#This Row],[DISTRITO SEGÚN DNI]],Hoja1!$A$2:$B$32,2,FALSE),"No")</f>
        <v>CALLAO</v>
      </c>
      <c r="Y1921" s="42" t="str">
        <f>IF(OR(LOWER(Tabla2[[#This Row],[GENERO]])="masculino", LOWER(Tabla2[[#This Row],[GENERO]])="femenino"),"OK","Corregir")</f>
        <v>OK</v>
      </c>
      <c r="Z1921" s="42" t="str">
        <f>+IF(Tabla2[[#This Row],[Nro. DNI / CE]]="","Corregir",IF(LEN(Tabla2[[#This Row],[Nro. DNI / CE]])&gt;=8,"OK","Corregir"))</f>
        <v>OK</v>
      </c>
      <c r="AA1921" s="42">
        <f>COUNTIF(Tabla2[APELLIDOS Y NOMBRES],Tabla2[[#This Row],[APELLIDOS Y NOMBRES]])</f>
        <v>1</v>
      </c>
      <c r="AB1921" s="42">
        <f>IF(Tabla2[[#This Row],[Trabajador]]&gt;1,1/Tabla2[[#This Row],[Trabajador]],Tabla2[[#This Row],[Trabajador]])</f>
        <v>1</v>
      </c>
      <c r="AC1921" t="str">
        <f>+IFERROR(IF(Tabla2[[#This Row],[FECHA CESE/BAJA]]="","No Aplica",IF(AND(MONTH(Tabla2[[#This Row],[FECHA CESE/BAJA]])=MONTH(TODAY()-30),YEAR(Tabla2[[#This Row],[FECHA CESE/BAJA]])=YEAR(TODAY())),MONTH(TODAY()-30)&amp;"-"&amp;YEAR(TODAY()),"Borrar")),"No aplica")</f>
        <v>No Aplica</v>
      </c>
      <c r="AD1921" t="str">
        <f>+IFERROR(IF(Tabla2[[#This Row],[FECHA INICIO DE LABORES EN OBRA]]="","No Aplica",IF(AND(MONTH(Tabla2[[#This Row],[FECHA INICIO DE LABORES EN OBRA]])=MONTH(TODAY()-30),YEAR(Tabla2[[#This Row],[FECHA INICIO DE LABORES EN OBRA]])=YEAR(TODAY())),MONTH(TODAY()-30)&amp;"-"&amp;YEAR(TODAY()),"No Aplica")),"No Aplica")</f>
        <v>No Aplica</v>
      </c>
    </row>
    <row r="1922" spans="1:30" x14ac:dyDescent="0.25">
      <c r="A1922" s="13">
        <v>20100901481</v>
      </c>
      <c r="B1922" s="15" t="s">
        <v>7577</v>
      </c>
      <c r="C1922" s="15" t="s">
        <v>7577</v>
      </c>
      <c r="D1922" s="15" t="s">
        <v>924</v>
      </c>
      <c r="E1922" s="15" t="s">
        <v>925</v>
      </c>
      <c r="F1922" s="39">
        <v>36490</v>
      </c>
      <c r="G1922" s="15">
        <v>2</v>
      </c>
      <c r="H1922" s="15" t="s">
        <v>7580</v>
      </c>
      <c r="I1922" s="15" t="s">
        <v>7581</v>
      </c>
      <c r="J1922" s="15" t="s">
        <v>7647</v>
      </c>
      <c r="K1922" s="15" t="s">
        <v>27</v>
      </c>
      <c r="L1922" s="40" t="s">
        <v>6</v>
      </c>
      <c r="M1922" s="39"/>
      <c r="N1922" s="41" t="s">
        <v>2687</v>
      </c>
      <c r="O1922" s="39">
        <v>44425</v>
      </c>
      <c r="P1922" s="40">
        <v>1</v>
      </c>
      <c r="Q1922" s="40">
        <v>1</v>
      </c>
      <c r="R1922" s="40" t="str">
        <f>IFERROR(VLOOKUP(Tabla2[[#This Row],[CONTRATISTA PRNCIPAL]],Hoja1!$L$5:$M$9,2,FALSE),"CJV")</f>
        <v>CJV</v>
      </c>
      <c r="S1922" s="40" t="str">
        <f>IF(Tabla2[[#This Row],[EMPRESA]]=Tabla2[[#This Row],[CONTRATISTA PRNCIPAL]],"Principal","Secundaria")</f>
        <v>Principal</v>
      </c>
      <c r="T1922" s="42">
        <f>IFERROR(1/COUNTIF(Tabla2[CONTRATISTA PRNCIPAL],Tabla2[[#This Row],[CONTRATISTA PRNCIPAL]]),0)</f>
        <v>0.009009009009009009</v>
      </c>
      <c r="U1922" s="43">
        <f>IF(((TODAY()-Tabla2[[#This Row],[FECHA NACIMIENTO]])/365)&lt;18,"Corregir", IF(((TODAY()-Tabla2[[#This Row],[FECHA NACIMIENTO]])/365)&gt;80, "Corregir",ROUNDDOWN(((TODAY()-Tabla2[[#This Row],[FECHA NACIMIENTO]])/365),0)))</f>
        <v>23</v>
      </c>
      <c r="V19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922" s="44" t="str">
        <f>+IF(Tabla2[[#This Row],[Edad]]="Corregir","Corregir","Ok")</f>
        <v>Ok</v>
      </c>
      <c r="X1922" s="42" t="str">
        <f>+IFERROR(VLOOKUP(Tabla2[[#This Row],[DISTRITO SEGÚN DNI]],Hoja1!$A$2:$B$32,2,FALSE),"No")</f>
        <v>CALLAO</v>
      </c>
      <c r="Y1922" s="42" t="str">
        <f>IF(OR(LOWER(Tabla2[[#This Row],[GENERO]])="masculino", LOWER(Tabla2[[#This Row],[GENERO]])="femenino"),"OK","Corregir")</f>
        <v>OK</v>
      </c>
      <c r="Z1922" s="42" t="str">
        <f>+IF(Tabla2[[#This Row],[Nro. DNI / CE]]="","Corregir",IF(LEN(Tabla2[[#This Row],[Nro. DNI / CE]])&gt;=8,"OK","Corregir"))</f>
        <v>OK</v>
      </c>
      <c r="AA1922" s="42">
        <f>COUNTIF(Tabla2[APELLIDOS Y NOMBRES],Tabla2[[#This Row],[APELLIDOS Y NOMBRES]])</f>
        <v>1</v>
      </c>
      <c r="AB1922" s="42">
        <f>IF(Tabla2[[#This Row],[Trabajador]]&gt;1,1/Tabla2[[#This Row],[Trabajador]],Tabla2[[#This Row],[Trabajador]])</f>
        <v>1</v>
      </c>
      <c r="AC1922" t="str">
        <f>+IFERROR(IF(Tabla2[[#This Row],[FECHA CESE/BAJA]]="","No Aplica",IF(AND(MONTH(Tabla2[[#This Row],[FECHA CESE/BAJA]])=MONTH(TODAY()-30),YEAR(Tabla2[[#This Row],[FECHA CESE/BAJA]])=YEAR(TODAY())),MONTH(TODAY()-30)&amp;"-"&amp;YEAR(TODAY()),"Borrar")),"No aplica")</f>
        <v>No Aplica</v>
      </c>
      <c r="AD1922" t="str">
        <f>+IFERROR(IF(Tabla2[[#This Row],[FECHA INICIO DE LABORES EN OBRA]]="","No Aplica",IF(AND(MONTH(Tabla2[[#This Row],[FECHA INICIO DE LABORES EN OBRA]])=MONTH(TODAY()-30),YEAR(Tabla2[[#This Row],[FECHA INICIO DE LABORES EN OBRA]])=YEAR(TODAY())),MONTH(TODAY()-30)&amp;"-"&amp;YEAR(TODAY()),"No Aplica")),"No Aplica")</f>
        <v>No Aplica</v>
      </c>
    </row>
    <row r="1923" spans="1:30" x14ac:dyDescent="0.25">
      <c r="A1923" s="13">
        <v>20100901481</v>
      </c>
      <c r="B1923" s="15" t="s">
        <v>7577</v>
      </c>
      <c r="C1923" s="15" t="s">
        <v>7577</v>
      </c>
      <c r="D1923" s="15" t="s">
        <v>243</v>
      </c>
      <c r="E1923" s="15" t="s">
        <v>244</v>
      </c>
      <c r="F1923" s="39">
        <v>34648</v>
      </c>
      <c r="G1923" s="15">
        <v>2</v>
      </c>
      <c r="H1923" s="15" t="s">
        <v>7580</v>
      </c>
      <c r="I1923" s="15" t="s">
        <v>7581</v>
      </c>
      <c r="J1923" s="15" t="s">
        <v>7648</v>
      </c>
      <c r="K1923" s="15" t="s">
        <v>27</v>
      </c>
      <c r="L1923" s="40" t="s">
        <v>6</v>
      </c>
      <c r="M1923" s="39"/>
      <c r="N1923" s="41" t="s">
        <v>3326</v>
      </c>
      <c r="O1923" s="39">
        <v>43609</v>
      </c>
      <c r="P1923" s="40">
        <v>1</v>
      </c>
      <c r="Q1923" s="40">
        <v>2</v>
      </c>
      <c r="R1923" s="40" t="str">
        <f>IFERROR(VLOOKUP(Tabla2[[#This Row],[CONTRATISTA PRNCIPAL]],Hoja1!$L$5:$M$9,2,FALSE),"CJV")</f>
        <v>CJV</v>
      </c>
      <c r="S1923" s="40" t="str">
        <f>IF(Tabla2[[#This Row],[EMPRESA]]=Tabla2[[#This Row],[CONTRATISTA PRNCIPAL]],"Principal","Secundaria")</f>
        <v>Principal</v>
      </c>
      <c r="T1923" s="42">
        <f>IFERROR(1/COUNTIF(Tabla2[CONTRATISTA PRNCIPAL],Tabla2[[#This Row],[CONTRATISTA PRNCIPAL]]),0)</f>
        <v>0.009009009009009009</v>
      </c>
      <c r="U1923" s="43">
        <f>IF(((TODAY()-Tabla2[[#This Row],[FECHA NACIMIENTO]])/365)&lt;18,"Corregir", IF(((TODAY()-Tabla2[[#This Row],[FECHA NACIMIENTO]])/365)&gt;80, "Corregir",ROUNDDOWN(((TODAY()-Tabla2[[#This Row],[FECHA NACIMIENTO]])/365),0)))</f>
        <v>28</v>
      </c>
      <c r="V19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23" s="44" t="str">
        <f>+IF(Tabla2[[#This Row],[Edad]]="Corregir","Corregir","Ok")</f>
        <v>Ok</v>
      </c>
      <c r="X1923" s="42" t="str">
        <f>+IFERROR(VLOOKUP(Tabla2[[#This Row],[DISTRITO SEGÚN DNI]],Hoja1!$A$2:$B$32,2,FALSE),"No")</f>
        <v>CALLAO</v>
      </c>
      <c r="Y1923" s="42" t="str">
        <f>IF(OR(LOWER(Tabla2[[#This Row],[GENERO]])="masculino", LOWER(Tabla2[[#This Row],[GENERO]])="femenino"),"OK","Corregir")</f>
        <v>OK</v>
      </c>
      <c r="Z1923" s="42" t="str">
        <f>+IF(Tabla2[[#This Row],[Nro. DNI / CE]]="","Corregir",IF(LEN(Tabla2[[#This Row],[Nro. DNI / CE]])&gt;=8,"OK","Corregir"))</f>
        <v>OK</v>
      </c>
      <c r="AA1923" s="42">
        <f>COUNTIF(Tabla2[APELLIDOS Y NOMBRES],Tabla2[[#This Row],[APELLIDOS Y NOMBRES]])</f>
        <v>1</v>
      </c>
      <c r="AB1923" s="42">
        <f>IF(Tabla2[[#This Row],[Trabajador]]&gt;1,1/Tabla2[[#This Row],[Trabajador]],Tabla2[[#This Row],[Trabajador]])</f>
        <v>1</v>
      </c>
      <c r="AC1923" t="str">
        <f>+IFERROR(IF(Tabla2[[#This Row],[FECHA CESE/BAJA]]="","No Aplica",IF(AND(MONTH(Tabla2[[#This Row],[FECHA CESE/BAJA]])=MONTH(TODAY()-30),YEAR(Tabla2[[#This Row],[FECHA CESE/BAJA]])=YEAR(TODAY())),MONTH(TODAY()-30)&amp;"-"&amp;YEAR(TODAY()),"Borrar")),"No aplica")</f>
        <v>No Aplica</v>
      </c>
      <c r="AD1923" t="str">
        <f>+IFERROR(IF(Tabla2[[#This Row],[FECHA INICIO DE LABORES EN OBRA]]="","No Aplica",IF(AND(MONTH(Tabla2[[#This Row],[FECHA INICIO DE LABORES EN OBRA]])=MONTH(TODAY()-30),YEAR(Tabla2[[#This Row],[FECHA INICIO DE LABORES EN OBRA]])=YEAR(TODAY())),MONTH(TODAY()-30)&amp;"-"&amp;YEAR(TODAY()),"No Aplica")),"No Aplica")</f>
        <v>No Aplica</v>
      </c>
    </row>
    <row r="1924" spans="1:30" x14ac:dyDescent="0.25">
      <c r="A1924" s="13">
        <v>20100901481</v>
      </c>
      <c r="B1924" s="15" t="s">
        <v>7577</v>
      </c>
      <c r="C1924" s="15" t="s">
        <v>7577</v>
      </c>
      <c r="D1924" s="15" t="s">
        <v>265</v>
      </c>
      <c r="E1924" s="15" t="s">
        <v>266</v>
      </c>
      <c r="F1924" s="39">
        <v>35391</v>
      </c>
      <c r="G1924" s="15">
        <v>2</v>
      </c>
      <c r="H1924" s="15" t="s">
        <v>7580</v>
      </c>
      <c r="I1924" s="15" t="s">
        <v>7581</v>
      </c>
      <c r="J1924" s="15" t="s">
        <v>7649</v>
      </c>
      <c r="K1924" s="15" t="s">
        <v>27</v>
      </c>
      <c r="L1924" s="40" t="s">
        <v>6</v>
      </c>
      <c r="M1924" s="39"/>
      <c r="N1924" s="41" t="s">
        <v>3326</v>
      </c>
      <c r="O1924" s="39">
        <v>44937</v>
      </c>
      <c r="P1924" s="40">
        <v>1</v>
      </c>
      <c r="Q1924" s="40">
        <v>3</v>
      </c>
      <c r="R1924" s="40" t="str">
        <f>IFERROR(VLOOKUP(Tabla2[[#This Row],[CONTRATISTA PRNCIPAL]],Hoja1!$L$5:$M$9,2,FALSE),"CJV")</f>
        <v>CJV</v>
      </c>
      <c r="S1924" s="40" t="str">
        <f>IF(Tabla2[[#This Row],[EMPRESA]]=Tabla2[[#This Row],[CONTRATISTA PRNCIPAL]],"Principal","Secundaria")</f>
        <v>Principal</v>
      </c>
      <c r="T1924" s="42">
        <f>IFERROR(1/COUNTIF(Tabla2[CONTRATISTA PRNCIPAL],Tabla2[[#This Row],[CONTRATISTA PRNCIPAL]]),0)</f>
        <v>0.009009009009009009</v>
      </c>
      <c r="U1924" s="43">
        <f>IF(((TODAY()-Tabla2[[#This Row],[FECHA NACIMIENTO]])/365)&lt;18,"Corregir", IF(((TODAY()-Tabla2[[#This Row],[FECHA NACIMIENTO]])/365)&gt;80, "Corregir",ROUNDDOWN(((TODAY()-Tabla2[[#This Row],[FECHA NACIMIENTO]])/365),0)))</f>
        <v>26</v>
      </c>
      <c r="V19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24" s="44" t="str">
        <f>+IF(Tabla2[[#This Row],[Edad]]="Corregir","Corregir","Ok")</f>
        <v>Ok</v>
      </c>
      <c r="X1924" s="42" t="str">
        <f>+IFERROR(VLOOKUP(Tabla2[[#This Row],[DISTRITO SEGÚN DNI]],Hoja1!$A$2:$B$32,2,FALSE),"No")</f>
        <v>CALLAO</v>
      </c>
      <c r="Y1924" s="42" t="str">
        <f>IF(OR(LOWER(Tabla2[[#This Row],[GENERO]])="masculino", LOWER(Tabla2[[#This Row],[GENERO]])="femenino"),"OK","Corregir")</f>
        <v>OK</v>
      </c>
      <c r="Z1924" s="42" t="str">
        <f>+IF(Tabla2[[#This Row],[Nro. DNI / CE]]="","Corregir",IF(LEN(Tabla2[[#This Row],[Nro. DNI / CE]])&gt;=8,"OK","Corregir"))</f>
        <v>OK</v>
      </c>
      <c r="AA1924" s="42">
        <f>COUNTIF(Tabla2[APELLIDOS Y NOMBRES],Tabla2[[#This Row],[APELLIDOS Y NOMBRES]])</f>
        <v>1</v>
      </c>
      <c r="AB1924" s="42">
        <f>IF(Tabla2[[#This Row],[Trabajador]]&gt;1,1/Tabla2[[#This Row],[Trabajador]],Tabla2[[#This Row],[Trabajador]])</f>
        <v>1</v>
      </c>
      <c r="AC1924" t="str">
        <f>+IFERROR(IF(Tabla2[[#This Row],[FECHA CESE/BAJA]]="","No Aplica",IF(AND(MONTH(Tabla2[[#This Row],[FECHA CESE/BAJA]])=MONTH(TODAY()-30),YEAR(Tabla2[[#This Row],[FECHA CESE/BAJA]])=YEAR(TODAY())),MONTH(TODAY()-30)&amp;"-"&amp;YEAR(TODAY()),"Borrar")),"No aplica")</f>
        <v>No Aplica</v>
      </c>
      <c r="AD1924" t="str">
        <f>+IFERROR(IF(Tabla2[[#This Row],[FECHA INICIO DE LABORES EN OBRA]]="","No Aplica",IF(AND(MONTH(Tabla2[[#This Row],[FECHA INICIO DE LABORES EN OBRA]])=MONTH(TODAY()-30),YEAR(Tabla2[[#This Row],[FECHA INICIO DE LABORES EN OBRA]])=YEAR(TODAY())),MONTH(TODAY()-30)&amp;"-"&amp;YEAR(TODAY()),"No Aplica")),"No Aplica")</f>
        <v>No Aplica</v>
      </c>
    </row>
    <row r="1925" spans="1:30" x14ac:dyDescent="0.25">
      <c r="A1925" s="13">
        <v>20100901481</v>
      </c>
      <c r="B1925" s="15" t="s">
        <v>7577</v>
      </c>
      <c r="C1925" s="15" t="s">
        <v>7577</v>
      </c>
      <c r="D1925" s="15" t="s">
        <v>489</v>
      </c>
      <c r="E1925" s="15" t="s">
        <v>490</v>
      </c>
      <c r="F1925" s="39">
        <v>29300</v>
      </c>
      <c r="G1925" s="15">
        <v>2</v>
      </c>
      <c r="H1925" s="15" t="s">
        <v>7580</v>
      </c>
      <c r="I1925" s="15" t="s">
        <v>7581</v>
      </c>
      <c r="J1925" s="15" t="s">
        <v>7650</v>
      </c>
      <c r="K1925" s="15" t="s">
        <v>2018</v>
      </c>
      <c r="L1925" s="40" t="s">
        <v>6</v>
      </c>
      <c r="M1925" s="39"/>
      <c r="N1925" s="41" t="s">
        <v>2687</v>
      </c>
      <c r="O1925" s="39">
        <v>44233</v>
      </c>
      <c r="P1925" s="40">
        <v>1</v>
      </c>
      <c r="Q1925" s="40">
        <v>1</v>
      </c>
      <c r="R1925" s="40" t="str">
        <f>IFERROR(VLOOKUP(Tabla2[[#This Row],[CONTRATISTA PRNCIPAL]],Hoja1!$L$5:$M$9,2,FALSE),"CJV")</f>
        <v>CJV</v>
      </c>
      <c r="S1925" s="40" t="str">
        <f>IF(Tabla2[[#This Row],[EMPRESA]]=Tabla2[[#This Row],[CONTRATISTA PRNCIPAL]],"Principal","Secundaria")</f>
        <v>Principal</v>
      </c>
      <c r="T1925" s="42">
        <f>IFERROR(1/COUNTIF(Tabla2[CONTRATISTA PRNCIPAL],Tabla2[[#This Row],[CONTRATISTA PRNCIPAL]]),0)</f>
        <v>0.009009009009009009</v>
      </c>
      <c r="U1925" s="43">
        <f>IF(((TODAY()-Tabla2[[#This Row],[FECHA NACIMIENTO]])/365)&lt;18,"Corregir", IF(((TODAY()-Tabla2[[#This Row],[FECHA NACIMIENTO]])/365)&gt;80, "Corregir",ROUNDDOWN(((TODAY()-Tabla2[[#This Row],[FECHA NACIMIENTO]])/365),0)))</f>
        <v>43</v>
      </c>
      <c r="V19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25" s="44" t="str">
        <f>+IF(Tabla2[[#This Row],[Edad]]="Corregir","Corregir","Ok")</f>
        <v>Ok</v>
      </c>
      <c r="X1925" s="42" t="str">
        <f>+IFERROR(VLOOKUP(Tabla2[[#This Row],[DISTRITO SEGÚN DNI]],Hoja1!$A$2:$B$32,2,FALSE),"No")</f>
        <v>CALLAO</v>
      </c>
      <c r="Y1925" s="42" t="str">
        <f>IF(OR(LOWER(Tabla2[[#This Row],[GENERO]])="masculino", LOWER(Tabla2[[#This Row],[GENERO]])="femenino"),"OK","Corregir")</f>
        <v>OK</v>
      </c>
      <c r="Z1925" s="42" t="str">
        <f>+IF(Tabla2[[#This Row],[Nro. DNI / CE]]="","Corregir",IF(LEN(Tabla2[[#This Row],[Nro. DNI / CE]])&gt;=8,"OK","Corregir"))</f>
        <v>OK</v>
      </c>
      <c r="AA1925" s="42">
        <f>COUNTIF(Tabla2[APELLIDOS Y NOMBRES],Tabla2[[#This Row],[APELLIDOS Y NOMBRES]])</f>
        <v>1</v>
      </c>
      <c r="AB1925" s="42">
        <f>IF(Tabla2[[#This Row],[Trabajador]]&gt;1,1/Tabla2[[#This Row],[Trabajador]],Tabla2[[#This Row],[Trabajador]])</f>
        <v>1</v>
      </c>
      <c r="AC1925" t="str">
        <f>+IFERROR(IF(Tabla2[[#This Row],[FECHA CESE/BAJA]]="","No Aplica",IF(AND(MONTH(Tabla2[[#This Row],[FECHA CESE/BAJA]])=MONTH(TODAY()-30),YEAR(Tabla2[[#This Row],[FECHA CESE/BAJA]])=YEAR(TODAY())),MONTH(TODAY()-30)&amp;"-"&amp;YEAR(TODAY()),"Borrar")),"No aplica")</f>
        <v>No Aplica</v>
      </c>
      <c r="AD1925" t="str">
        <f>+IFERROR(IF(Tabla2[[#This Row],[FECHA INICIO DE LABORES EN OBRA]]="","No Aplica",IF(AND(MONTH(Tabla2[[#This Row],[FECHA INICIO DE LABORES EN OBRA]])=MONTH(TODAY()-30),YEAR(Tabla2[[#This Row],[FECHA INICIO DE LABORES EN OBRA]])=YEAR(TODAY())),MONTH(TODAY()-30)&amp;"-"&amp;YEAR(TODAY()),"No Aplica")),"No Aplica")</f>
        <v>No Aplica</v>
      </c>
    </row>
    <row r="1926" spans="1:30" x14ac:dyDescent="0.25">
      <c r="A1926" s="13">
        <v>20100901481</v>
      </c>
      <c r="B1926" s="15" t="s">
        <v>7577</v>
      </c>
      <c r="C1926" s="15" t="s">
        <v>7577</v>
      </c>
      <c r="D1926" s="15" t="s">
        <v>7651</v>
      </c>
      <c r="E1926" s="15" t="s">
        <v>7652</v>
      </c>
      <c r="F1926" s="39">
        <v>21896</v>
      </c>
      <c r="G1926" s="15">
        <v>2</v>
      </c>
      <c r="H1926" s="15" t="s">
        <v>7580</v>
      </c>
      <c r="I1926" s="15" t="s">
        <v>7581</v>
      </c>
      <c r="J1926" s="15" t="s">
        <v>7653</v>
      </c>
      <c r="K1926" s="15" t="s">
        <v>2242</v>
      </c>
      <c r="L1926" s="40" t="s">
        <v>6</v>
      </c>
      <c r="M1926" s="39"/>
      <c r="N1926" s="41" t="s">
        <v>2687</v>
      </c>
      <c r="O1926" s="39">
        <v>41379</v>
      </c>
      <c r="P1926" s="40">
        <v>1</v>
      </c>
      <c r="Q1926" s="40">
        <v>2</v>
      </c>
      <c r="R1926" s="40" t="str">
        <f>IFERROR(VLOOKUP(Tabla2[[#This Row],[CONTRATISTA PRNCIPAL]],Hoja1!$L$5:$M$9,2,FALSE),"CJV")</f>
        <v>CJV</v>
      </c>
      <c r="S1926" s="40" t="str">
        <f>IF(Tabla2[[#This Row],[EMPRESA]]=Tabla2[[#This Row],[CONTRATISTA PRNCIPAL]],"Principal","Secundaria")</f>
        <v>Principal</v>
      </c>
      <c r="T1926" s="42">
        <f>IFERROR(1/COUNTIF(Tabla2[CONTRATISTA PRNCIPAL],Tabla2[[#This Row],[CONTRATISTA PRNCIPAL]]),0)</f>
        <v>0.009009009009009009</v>
      </c>
      <c r="U1926" s="43">
        <f>IF(((TODAY()-Tabla2[[#This Row],[FECHA NACIMIENTO]])/365)&lt;18,"Corregir", IF(((TODAY()-Tabla2[[#This Row],[FECHA NACIMIENTO]])/365)&gt;80, "Corregir",ROUNDDOWN(((TODAY()-Tabla2[[#This Row],[FECHA NACIMIENTO]])/365),0)))</f>
        <v>63</v>
      </c>
      <c r="V19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26" s="44" t="str">
        <f>+IF(Tabla2[[#This Row],[Edad]]="Corregir","Corregir","Ok")</f>
        <v>Ok</v>
      </c>
      <c r="X1926" s="42" t="str">
        <f>+IFERROR(VLOOKUP(Tabla2[[#This Row],[DISTRITO SEGÚN DNI]],Hoja1!$A$2:$B$32,2,FALSE),"No")</f>
        <v>No</v>
      </c>
      <c r="Y1926" s="42" t="str">
        <f>IF(OR(LOWER(Tabla2[[#This Row],[GENERO]])="masculino", LOWER(Tabla2[[#This Row],[GENERO]])="femenino"),"OK","Corregir")</f>
        <v>OK</v>
      </c>
      <c r="Z1926" s="42" t="str">
        <f>+IF(Tabla2[[#This Row],[Nro. DNI / CE]]="","Corregir",IF(LEN(Tabla2[[#This Row],[Nro. DNI / CE]])&gt;=8,"OK","Corregir"))</f>
        <v>OK</v>
      </c>
      <c r="AA1926" s="42">
        <f>COUNTIF(Tabla2[APELLIDOS Y NOMBRES],Tabla2[[#This Row],[APELLIDOS Y NOMBRES]])</f>
        <v>1</v>
      </c>
      <c r="AB1926" s="42">
        <f>IF(Tabla2[[#This Row],[Trabajador]]&gt;1,1/Tabla2[[#This Row],[Trabajador]],Tabla2[[#This Row],[Trabajador]])</f>
        <v>1</v>
      </c>
      <c r="AC1926" t="str">
        <f>+IFERROR(IF(Tabla2[[#This Row],[FECHA CESE/BAJA]]="","No Aplica",IF(AND(MONTH(Tabla2[[#This Row],[FECHA CESE/BAJA]])=MONTH(TODAY()-30),YEAR(Tabla2[[#This Row],[FECHA CESE/BAJA]])=YEAR(TODAY())),MONTH(TODAY()-30)&amp;"-"&amp;YEAR(TODAY()),"Borrar")),"No aplica")</f>
        <v>No Aplica</v>
      </c>
      <c r="AD1926" t="str">
        <f>+IFERROR(IF(Tabla2[[#This Row],[FECHA INICIO DE LABORES EN OBRA]]="","No Aplica",IF(AND(MONTH(Tabla2[[#This Row],[FECHA INICIO DE LABORES EN OBRA]])=MONTH(TODAY()-30),YEAR(Tabla2[[#This Row],[FECHA INICIO DE LABORES EN OBRA]])=YEAR(TODAY())),MONTH(TODAY()-30)&amp;"-"&amp;YEAR(TODAY()),"No Aplica")),"No Aplica")</f>
        <v>No Aplica</v>
      </c>
    </row>
    <row r="1927" spans="1:30" x14ac:dyDescent="0.25">
      <c r="A1927" s="13">
        <v>20100901481</v>
      </c>
      <c r="B1927" s="15" t="s">
        <v>7577</v>
      </c>
      <c r="C1927" s="15" t="s">
        <v>7577</v>
      </c>
      <c r="D1927" s="15" t="s">
        <v>7654</v>
      </c>
      <c r="E1927" s="15" t="s">
        <v>7655</v>
      </c>
      <c r="F1927" s="39">
        <v>37002</v>
      </c>
      <c r="G1927" s="15">
        <v>2</v>
      </c>
      <c r="H1927" s="15" t="s">
        <v>7580</v>
      </c>
      <c r="I1927" s="15" t="s">
        <v>7581</v>
      </c>
      <c r="J1927" s="15" t="s">
        <v>7656</v>
      </c>
      <c r="K1927" s="15" t="s">
        <v>2272</v>
      </c>
      <c r="L1927" s="40" t="s">
        <v>6</v>
      </c>
      <c r="M1927" s="39"/>
      <c r="N1927" s="41" t="s">
        <v>2687</v>
      </c>
      <c r="O1927" s="39">
        <v>44902</v>
      </c>
      <c r="P1927" s="40">
        <v>1</v>
      </c>
      <c r="Q1927" s="40">
        <v>1</v>
      </c>
      <c r="R1927" s="40" t="str">
        <f>IFERROR(VLOOKUP(Tabla2[[#This Row],[CONTRATISTA PRNCIPAL]],Hoja1!$L$5:$M$9,2,FALSE),"CJV")</f>
        <v>CJV</v>
      </c>
      <c r="S1927" s="40" t="str">
        <f>IF(Tabla2[[#This Row],[EMPRESA]]=Tabla2[[#This Row],[CONTRATISTA PRNCIPAL]],"Principal","Secundaria")</f>
        <v>Principal</v>
      </c>
      <c r="T1927" s="42">
        <f>IFERROR(1/COUNTIF(Tabla2[CONTRATISTA PRNCIPAL],Tabla2[[#This Row],[CONTRATISTA PRNCIPAL]]),0)</f>
        <v>0.009009009009009009</v>
      </c>
      <c r="U1927" s="43">
        <f>IF(((TODAY()-Tabla2[[#This Row],[FECHA NACIMIENTO]])/365)&lt;18,"Corregir", IF(((TODAY()-Tabla2[[#This Row],[FECHA NACIMIENTO]])/365)&gt;80, "Corregir",ROUNDDOWN(((TODAY()-Tabla2[[#This Row],[FECHA NACIMIENTO]])/365),0)))</f>
        <v>22</v>
      </c>
      <c r="V19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927" s="44" t="str">
        <f>+IF(Tabla2[[#This Row],[Edad]]="Corregir","Corregir","Ok")</f>
        <v>Ok</v>
      </c>
      <c r="X1927" s="42" t="str">
        <f>+IFERROR(VLOOKUP(Tabla2[[#This Row],[DISTRITO SEGÚN DNI]],Hoja1!$A$2:$B$32,2,FALSE),"No")</f>
        <v>No</v>
      </c>
      <c r="Y1927" s="42" t="str">
        <f>IF(OR(LOWER(Tabla2[[#This Row],[GENERO]])="masculino", LOWER(Tabla2[[#This Row],[GENERO]])="femenino"),"OK","Corregir")</f>
        <v>OK</v>
      </c>
      <c r="Z1927" s="42" t="str">
        <f>+IF(Tabla2[[#This Row],[Nro. DNI / CE]]="","Corregir",IF(LEN(Tabla2[[#This Row],[Nro. DNI / CE]])&gt;=8,"OK","Corregir"))</f>
        <v>OK</v>
      </c>
      <c r="AA1927" s="42">
        <f>COUNTIF(Tabla2[APELLIDOS Y NOMBRES],Tabla2[[#This Row],[APELLIDOS Y NOMBRES]])</f>
        <v>1</v>
      </c>
      <c r="AB1927" s="42">
        <f>IF(Tabla2[[#This Row],[Trabajador]]&gt;1,1/Tabla2[[#This Row],[Trabajador]],Tabla2[[#This Row],[Trabajador]])</f>
        <v>1</v>
      </c>
      <c r="AC1927" t="str">
        <f>+IFERROR(IF(Tabla2[[#This Row],[FECHA CESE/BAJA]]="","No Aplica",IF(AND(MONTH(Tabla2[[#This Row],[FECHA CESE/BAJA]])=MONTH(TODAY()-30),YEAR(Tabla2[[#This Row],[FECHA CESE/BAJA]])=YEAR(TODAY())),MONTH(TODAY()-30)&amp;"-"&amp;YEAR(TODAY()),"Borrar")),"No aplica")</f>
        <v>No Aplica</v>
      </c>
      <c r="AD1927" t="str">
        <f>+IFERROR(IF(Tabla2[[#This Row],[FECHA INICIO DE LABORES EN OBRA]]="","No Aplica",IF(AND(MONTH(Tabla2[[#This Row],[FECHA INICIO DE LABORES EN OBRA]])=MONTH(TODAY()-30),YEAR(Tabla2[[#This Row],[FECHA INICIO DE LABORES EN OBRA]])=YEAR(TODAY())),MONTH(TODAY()-30)&amp;"-"&amp;YEAR(TODAY()),"No Aplica")),"No Aplica")</f>
        <v>No Aplica</v>
      </c>
    </row>
    <row r="1928" spans="1:30" x14ac:dyDescent="0.25">
      <c r="A1928" s="13">
        <v>20100901481</v>
      </c>
      <c r="B1928" s="15" t="s">
        <v>7577</v>
      </c>
      <c r="C1928" s="15" t="s">
        <v>7577</v>
      </c>
      <c r="D1928" s="15" t="s">
        <v>413</v>
      </c>
      <c r="E1928" s="15" t="s">
        <v>414</v>
      </c>
      <c r="F1928" s="39">
        <v>23789</v>
      </c>
      <c r="G1928" s="15">
        <v>2</v>
      </c>
      <c r="H1928" s="15" t="s">
        <v>7580</v>
      </c>
      <c r="I1928" s="15" t="s">
        <v>7581</v>
      </c>
      <c r="J1928" s="15" t="s">
        <v>7657</v>
      </c>
      <c r="K1928" s="15" t="s">
        <v>27</v>
      </c>
      <c r="L1928" s="40" t="s">
        <v>6</v>
      </c>
      <c r="M1928" s="39"/>
      <c r="N1928" s="41" t="s">
        <v>2687</v>
      </c>
      <c r="O1928" s="39">
        <v>42526</v>
      </c>
      <c r="P1928" s="40">
        <v>1</v>
      </c>
      <c r="Q1928" s="40">
        <v>2</v>
      </c>
      <c r="R1928" s="40" t="str">
        <f>IFERROR(VLOOKUP(Tabla2[[#This Row],[CONTRATISTA PRNCIPAL]],Hoja1!$L$5:$M$9,2,FALSE),"CJV")</f>
        <v>CJV</v>
      </c>
      <c r="S1928" s="40" t="str">
        <f>IF(Tabla2[[#This Row],[EMPRESA]]=Tabla2[[#This Row],[CONTRATISTA PRNCIPAL]],"Principal","Secundaria")</f>
        <v>Principal</v>
      </c>
      <c r="T1928" s="42">
        <f>IFERROR(1/COUNTIF(Tabla2[CONTRATISTA PRNCIPAL],Tabla2[[#This Row],[CONTRATISTA PRNCIPAL]]),0)</f>
        <v>0.009009009009009009</v>
      </c>
      <c r="U1928" s="43">
        <f>IF(((TODAY()-Tabla2[[#This Row],[FECHA NACIMIENTO]])/365)&lt;18,"Corregir", IF(((TODAY()-Tabla2[[#This Row],[FECHA NACIMIENTO]])/365)&gt;80, "Corregir",ROUNDDOWN(((TODAY()-Tabla2[[#This Row],[FECHA NACIMIENTO]])/365),0)))</f>
        <v>58</v>
      </c>
      <c r="V19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28" s="44" t="str">
        <f>+IF(Tabla2[[#This Row],[Edad]]="Corregir","Corregir","Ok")</f>
        <v>Ok</v>
      </c>
      <c r="X1928" s="42" t="str">
        <f>+IFERROR(VLOOKUP(Tabla2[[#This Row],[DISTRITO SEGÚN DNI]],Hoja1!$A$2:$B$32,2,FALSE),"No")</f>
        <v>CALLAO</v>
      </c>
      <c r="Y1928" s="42" t="str">
        <f>IF(OR(LOWER(Tabla2[[#This Row],[GENERO]])="masculino", LOWER(Tabla2[[#This Row],[GENERO]])="femenino"),"OK","Corregir")</f>
        <v>OK</v>
      </c>
      <c r="Z1928" s="42" t="str">
        <f>+IF(Tabla2[[#This Row],[Nro. DNI / CE]]="","Corregir",IF(LEN(Tabla2[[#This Row],[Nro. DNI / CE]])&gt;=8,"OK","Corregir"))</f>
        <v>OK</v>
      </c>
      <c r="AA1928" s="42">
        <f>COUNTIF(Tabla2[APELLIDOS Y NOMBRES],Tabla2[[#This Row],[APELLIDOS Y NOMBRES]])</f>
        <v>1</v>
      </c>
      <c r="AB1928" s="42">
        <f>IF(Tabla2[[#This Row],[Trabajador]]&gt;1,1/Tabla2[[#This Row],[Trabajador]],Tabla2[[#This Row],[Trabajador]])</f>
        <v>1</v>
      </c>
      <c r="AC1928" t="str">
        <f>+IFERROR(IF(Tabla2[[#This Row],[FECHA CESE/BAJA]]="","No Aplica",IF(AND(MONTH(Tabla2[[#This Row],[FECHA CESE/BAJA]])=MONTH(TODAY()-30),YEAR(Tabla2[[#This Row],[FECHA CESE/BAJA]])=YEAR(TODAY())),MONTH(TODAY()-30)&amp;"-"&amp;YEAR(TODAY()),"Borrar")),"No aplica")</f>
        <v>No Aplica</v>
      </c>
      <c r="AD1928" t="str">
        <f>+IFERROR(IF(Tabla2[[#This Row],[FECHA INICIO DE LABORES EN OBRA]]="","No Aplica",IF(AND(MONTH(Tabla2[[#This Row],[FECHA INICIO DE LABORES EN OBRA]])=MONTH(TODAY()-30),YEAR(Tabla2[[#This Row],[FECHA INICIO DE LABORES EN OBRA]])=YEAR(TODAY())),MONTH(TODAY()-30)&amp;"-"&amp;YEAR(TODAY()),"No Aplica")),"No Aplica")</f>
        <v>No Aplica</v>
      </c>
    </row>
    <row r="1929" spans="1:30" x14ac:dyDescent="0.25">
      <c r="A1929" s="13">
        <v>20100901481</v>
      </c>
      <c r="B1929" s="15" t="s">
        <v>7577</v>
      </c>
      <c r="C1929" s="15" t="s">
        <v>7577</v>
      </c>
      <c r="D1929" s="15" t="s">
        <v>445</v>
      </c>
      <c r="E1929" s="15" t="s">
        <v>446</v>
      </c>
      <c r="F1929" s="39">
        <v>27715</v>
      </c>
      <c r="G1929" s="15">
        <v>2</v>
      </c>
      <c r="H1929" s="15" t="s">
        <v>7580</v>
      </c>
      <c r="I1929" s="15" t="s">
        <v>7581</v>
      </c>
      <c r="J1929" s="15" t="s">
        <v>7658</v>
      </c>
      <c r="K1929" s="15" t="s">
        <v>2027</v>
      </c>
      <c r="L1929" s="40" t="s">
        <v>6</v>
      </c>
      <c r="M1929" s="39"/>
      <c r="N1929" s="41" t="s">
        <v>2687</v>
      </c>
      <c r="O1929" s="39">
        <v>44632</v>
      </c>
      <c r="P1929" s="40">
        <v>1</v>
      </c>
      <c r="Q1929" s="40">
        <v>1</v>
      </c>
      <c r="R1929" s="40" t="str">
        <f>IFERROR(VLOOKUP(Tabla2[[#This Row],[CONTRATISTA PRNCIPAL]],Hoja1!$L$5:$M$9,2,FALSE),"CJV")</f>
        <v>CJV</v>
      </c>
      <c r="S1929" s="40" t="str">
        <f>IF(Tabla2[[#This Row],[EMPRESA]]=Tabla2[[#This Row],[CONTRATISTA PRNCIPAL]],"Principal","Secundaria")</f>
        <v>Principal</v>
      </c>
      <c r="T1929" s="42">
        <f>IFERROR(1/COUNTIF(Tabla2[CONTRATISTA PRNCIPAL],Tabla2[[#This Row],[CONTRATISTA PRNCIPAL]]),0)</f>
        <v>0.009009009009009009</v>
      </c>
      <c r="U1929" s="43">
        <f>IF(((TODAY()-Tabla2[[#This Row],[FECHA NACIMIENTO]])/365)&lt;18,"Corregir", IF(((TODAY()-Tabla2[[#This Row],[FECHA NACIMIENTO]])/365)&gt;80, "Corregir",ROUNDDOWN(((TODAY()-Tabla2[[#This Row],[FECHA NACIMIENTO]])/365),0)))</f>
        <v>47</v>
      </c>
      <c r="V19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29" s="44" t="str">
        <f>+IF(Tabla2[[#This Row],[Edad]]="Corregir","Corregir","Ok")</f>
        <v>Ok</v>
      </c>
      <c r="X1929" s="42" t="str">
        <f>+IFERROR(VLOOKUP(Tabla2[[#This Row],[DISTRITO SEGÚN DNI]],Hoja1!$A$2:$B$32,2,FALSE),"No")</f>
        <v>CALLAO</v>
      </c>
      <c r="Y1929" s="42" t="str">
        <f>IF(OR(LOWER(Tabla2[[#This Row],[GENERO]])="masculino", LOWER(Tabla2[[#This Row],[GENERO]])="femenino"),"OK","Corregir")</f>
        <v>OK</v>
      </c>
      <c r="Z1929" s="42" t="str">
        <f>+IF(Tabla2[[#This Row],[Nro. DNI / CE]]="","Corregir",IF(LEN(Tabla2[[#This Row],[Nro. DNI / CE]])&gt;=8,"OK","Corregir"))</f>
        <v>OK</v>
      </c>
      <c r="AA1929" s="42">
        <f>COUNTIF(Tabla2[APELLIDOS Y NOMBRES],Tabla2[[#This Row],[APELLIDOS Y NOMBRES]])</f>
        <v>1</v>
      </c>
      <c r="AB1929" s="42">
        <f>IF(Tabla2[[#This Row],[Trabajador]]&gt;1,1/Tabla2[[#This Row],[Trabajador]],Tabla2[[#This Row],[Trabajador]])</f>
        <v>1</v>
      </c>
      <c r="AC1929" t="str">
        <f>+IFERROR(IF(Tabla2[[#This Row],[FECHA CESE/BAJA]]="","No Aplica",IF(AND(MONTH(Tabla2[[#This Row],[FECHA CESE/BAJA]])=MONTH(TODAY()-30),YEAR(Tabla2[[#This Row],[FECHA CESE/BAJA]])=YEAR(TODAY())),MONTH(TODAY()-30)&amp;"-"&amp;YEAR(TODAY()),"Borrar")),"No aplica")</f>
        <v>No Aplica</v>
      </c>
      <c r="AD1929" t="str">
        <f>+IFERROR(IF(Tabla2[[#This Row],[FECHA INICIO DE LABORES EN OBRA]]="","No Aplica",IF(AND(MONTH(Tabla2[[#This Row],[FECHA INICIO DE LABORES EN OBRA]])=MONTH(TODAY()-30),YEAR(Tabla2[[#This Row],[FECHA INICIO DE LABORES EN OBRA]])=YEAR(TODAY())),MONTH(TODAY()-30)&amp;"-"&amp;YEAR(TODAY()),"No Aplica")),"No Aplica")</f>
        <v>No Aplica</v>
      </c>
    </row>
    <row r="1930" spans="1:30" x14ac:dyDescent="0.25">
      <c r="A1930" s="13">
        <v>20100901481</v>
      </c>
      <c r="B1930" s="15" t="s">
        <v>7577</v>
      </c>
      <c r="C1930" s="15" t="s">
        <v>7577</v>
      </c>
      <c r="D1930" s="15" t="s">
        <v>7659</v>
      </c>
      <c r="E1930" s="15" t="s">
        <v>7660</v>
      </c>
      <c r="F1930" s="39">
        <v>24222</v>
      </c>
      <c r="G1930" s="15">
        <v>2</v>
      </c>
      <c r="H1930" s="15" t="s">
        <v>7580</v>
      </c>
      <c r="I1930" s="15" t="s">
        <v>7581</v>
      </c>
      <c r="J1930" s="15" t="s">
        <v>7661</v>
      </c>
      <c r="K1930" s="15" t="s">
        <v>2272</v>
      </c>
      <c r="L1930" s="40" t="s">
        <v>6</v>
      </c>
      <c r="M1930" s="39"/>
      <c r="N1930" s="41" t="s">
        <v>2687</v>
      </c>
      <c r="O1930" s="39">
        <v>43438</v>
      </c>
      <c r="P1930" s="40">
        <v>1</v>
      </c>
      <c r="Q1930" s="40">
        <v>2</v>
      </c>
      <c r="R1930" s="40" t="str">
        <f>IFERROR(VLOOKUP(Tabla2[[#This Row],[CONTRATISTA PRNCIPAL]],Hoja1!$L$5:$M$9,2,FALSE),"CJV")</f>
        <v>CJV</v>
      </c>
      <c r="S1930" s="40" t="str">
        <f>IF(Tabla2[[#This Row],[EMPRESA]]=Tabla2[[#This Row],[CONTRATISTA PRNCIPAL]],"Principal","Secundaria")</f>
        <v>Principal</v>
      </c>
      <c r="T1930" s="42">
        <f>IFERROR(1/COUNTIF(Tabla2[CONTRATISTA PRNCIPAL],Tabla2[[#This Row],[CONTRATISTA PRNCIPAL]]),0)</f>
        <v>0.009009009009009009</v>
      </c>
      <c r="U1930" s="43">
        <f>IF(((TODAY()-Tabla2[[#This Row],[FECHA NACIMIENTO]])/365)&lt;18,"Corregir", IF(((TODAY()-Tabla2[[#This Row],[FECHA NACIMIENTO]])/365)&gt;80, "Corregir",ROUNDDOWN(((TODAY()-Tabla2[[#This Row],[FECHA NACIMIENTO]])/365),0)))</f>
        <v>57</v>
      </c>
      <c r="V19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30" s="44" t="str">
        <f>+IF(Tabla2[[#This Row],[Edad]]="Corregir","Corregir","Ok")</f>
        <v>Ok</v>
      </c>
      <c r="X1930" s="42" t="str">
        <f>+IFERROR(VLOOKUP(Tabla2[[#This Row],[DISTRITO SEGÚN DNI]],Hoja1!$A$2:$B$32,2,FALSE),"No")</f>
        <v>No</v>
      </c>
      <c r="Y1930" s="42" t="str">
        <f>IF(OR(LOWER(Tabla2[[#This Row],[GENERO]])="masculino", LOWER(Tabla2[[#This Row],[GENERO]])="femenino"),"OK","Corregir")</f>
        <v>OK</v>
      </c>
      <c r="Z1930" s="42" t="str">
        <f>+IF(Tabla2[[#This Row],[Nro. DNI / CE]]="","Corregir",IF(LEN(Tabla2[[#This Row],[Nro. DNI / CE]])&gt;=8,"OK","Corregir"))</f>
        <v>OK</v>
      </c>
      <c r="AA1930" s="42">
        <f>COUNTIF(Tabla2[APELLIDOS Y NOMBRES],Tabla2[[#This Row],[APELLIDOS Y NOMBRES]])</f>
        <v>1</v>
      </c>
      <c r="AB1930" s="42">
        <f>IF(Tabla2[[#This Row],[Trabajador]]&gt;1,1/Tabla2[[#This Row],[Trabajador]],Tabla2[[#This Row],[Trabajador]])</f>
        <v>1</v>
      </c>
      <c r="AC1930" t="str">
        <f>+IFERROR(IF(Tabla2[[#This Row],[FECHA CESE/BAJA]]="","No Aplica",IF(AND(MONTH(Tabla2[[#This Row],[FECHA CESE/BAJA]])=MONTH(TODAY()-30),YEAR(Tabla2[[#This Row],[FECHA CESE/BAJA]])=YEAR(TODAY())),MONTH(TODAY()-30)&amp;"-"&amp;YEAR(TODAY()),"Borrar")),"No aplica")</f>
        <v>No Aplica</v>
      </c>
      <c r="AD1930" t="str">
        <f>+IFERROR(IF(Tabla2[[#This Row],[FECHA INICIO DE LABORES EN OBRA]]="","No Aplica",IF(AND(MONTH(Tabla2[[#This Row],[FECHA INICIO DE LABORES EN OBRA]])=MONTH(TODAY()-30),YEAR(Tabla2[[#This Row],[FECHA INICIO DE LABORES EN OBRA]])=YEAR(TODAY())),MONTH(TODAY()-30)&amp;"-"&amp;YEAR(TODAY()),"No Aplica")),"No Aplica")</f>
        <v>No Aplica</v>
      </c>
    </row>
    <row r="1931" spans="1:30" x14ac:dyDescent="0.25">
      <c r="A1931" s="13">
        <v>20100901481</v>
      </c>
      <c r="B1931" s="15" t="s">
        <v>7577</v>
      </c>
      <c r="C1931" s="15" t="s">
        <v>7577</v>
      </c>
      <c r="D1931" s="15" t="s">
        <v>7662</v>
      </c>
      <c r="E1931" s="15" t="s">
        <v>7663</v>
      </c>
      <c r="F1931" s="39">
        <v>35911</v>
      </c>
      <c r="G1931" s="15">
        <v>2</v>
      </c>
      <c r="H1931" s="15" t="s">
        <v>7580</v>
      </c>
      <c r="I1931" s="15" t="s">
        <v>7581</v>
      </c>
      <c r="J1931" s="15" t="s">
        <v>7664</v>
      </c>
      <c r="K1931" s="15" t="s">
        <v>2272</v>
      </c>
      <c r="L1931" s="40" t="s">
        <v>6</v>
      </c>
      <c r="M1931" s="39"/>
      <c r="N1931" s="41" t="s">
        <v>2687</v>
      </c>
      <c r="O1931" s="39">
        <v>43890</v>
      </c>
      <c r="P1931" s="40">
        <v>1</v>
      </c>
      <c r="Q1931" s="40">
        <v>2</v>
      </c>
      <c r="R1931" s="40" t="str">
        <f>IFERROR(VLOOKUP(Tabla2[[#This Row],[CONTRATISTA PRNCIPAL]],Hoja1!$L$5:$M$9,2,FALSE),"CJV")</f>
        <v>CJV</v>
      </c>
      <c r="S1931" s="40" t="str">
        <f>IF(Tabla2[[#This Row],[EMPRESA]]=Tabla2[[#This Row],[CONTRATISTA PRNCIPAL]],"Principal","Secundaria")</f>
        <v>Principal</v>
      </c>
      <c r="T1931" s="42">
        <f>IFERROR(1/COUNTIF(Tabla2[CONTRATISTA PRNCIPAL],Tabla2[[#This Row],[CONTRATISTA PRNCIPAL]]),0)</f>
        <v>0.009009009009009009</v>
      </c>
      <c r="U1931" s="43">
        <f>IF(((TODAY()-Tabla2[[#This Row],[FECHA NACIMIENTO]])/365)&lt;18,"Corregir", IF(((TODAY()-Tabla2[[#This Row],[FECHA NACIMIENTO]])/365)&gt;80, "Corregir",ROUNDDOWN(((TODAY()-Tabla2[[#This Row],[FECHA NACIMIENTO]])/365),0)))</f>
        <v>25</v>
      </c>
      <c r="V19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31" s="44" t="str">
        <f>+IF(Tabla2[[#This Row],[Edad]]="Corregir","Corregir","Ok")</f>
        <v>Ok</v>
      </c>
      <c r="X1931" s="42" t="str">
        <f>+IFERROR(VLOOKUP(Tabla2[[#This Row],[DISTRITO SEGÚN DNI]],Hoja1!$A$2:$B$32,2,FALSE),"No")</f>
        <v>No</v>
      </c>
      <c r="Y1931" s="42" t="str">
        <f>IF(OR(LOWER(Tabla2[[#This Row],[GENERO]])="masculino", LOWER(Tabla2[[#This Row],[GENERO]])="femenino"),"OK","Corregir")</f>
        <v>OK</v>
      </c>
      <c r="Z1931" s="42" t="str">
        <f>+IF(Tabla2[[#This Row],[Nro. DNI / CE]]="","Corregir",IF(LEN(Tabla2[[#This Row],[Nro. DNI / CE]])&gt;=8,"OK","Corregir"))</f>
        <v>OK</v>
      </c>
      <c r="AA1931" s="42">
        <f>COUNTIF(Tabla2[APELLIDOS Y NOMBRES],Tabla2[[#This Row],[APELLIDOS Y NOMBRES]])</f>
        <v>1</v>
      </c>
      <c r="AB1931" s="42">
        <f>IF(Tabla2[[#This Row],[Trabajador]]&gt;1,1/Tabla2[[#This Row],[Trabajador]],Tabla2[[#This Row],[Trabajador]])</f>
        <v>1</v>
      </c>
      <c r="AC1931" t="str">
        <f>+IFERROR(IF(Tabla2[[#This Row],[FECHA CESE/BAJA]]="","No Aplica",IF(AND(MONTH(Tabla2[[#This Row],[FECHA CESE/BAJA]])=MONTH(TODAY()-30),YEAR(Tabla2[[#This Row],[FECHA CESE/BAJA]])=YEAR(TODAY())),MONTH(TODAY()-30)&amp;"-"&amp;YEAR(TODAY()),"Borrar")),"No aplica")</f>
        <v>No Aplica</v>
      </c>
      <c r="AD1931" t="str">
        <f>+IFERROR(IF(Tabla2[[#This Row],[FECHA INICIO DE LABORES EN OBRA]]="","No Aplica",IF(AND(MONTH(Tabla2[[#This Row],[FECHA INICIO DE LABORES EN OBRA]])=MONTH(TODAY()-30),YEAR(Tabla2[[#This Row],[FECHA INICIO DE LABORES EN OBRA]])=YEAR(TODAY())),MONTH(TODAY()-30)&amp;"-"&amp;YEAR(TODAY()),"No Aplica")),"No Aplica")</f>
        <v>No Aplica</v>
      </c>
    </row>
    <row r="1932" spans="1:30" x14ac:dyDescent="0.25">
      <c r="A1932" s="13">
        <v>20100901481</v>
      </c>
      <c r="B1932" s="15" t="s">
        <v>7577</v>
      </c>
      <c r="C1932" s="15" t="s">
        <v>7577</v>
      </c>
      <c r="D1932" s="15" t="s">
        <v>7665</v>
      </c>
      <c r="E1932" s="15" t="s">
        <v>7666</v>
      </c>
      <c r="F1932" s="39">
        <v>22947</v>
      </c>
      <c r="G1932" s="15">
        <v>2</v>
      </c>
      <c r="H1932" s="15" t="s">
        <v>7580</v>
      </c>
      <c r="I1932" s="15" t="s">
        <v>7581</v>
      </c>
      <c r="J1932" s="15" t="s">
        <v>7667</v>
      </c>
      <c r="K1932" s="15" t="s">
        <v>2272</v>
      </c>
      <c r="L1932" s="40" t="s">
        <v>6</v>
      </c>
      <c r="M1932" s="39"/>
      <c r="N1932" s="41" t="s">
        <v>2687</v>
      </c>
      <c r="O1932" s="39">
        <v>41160</v>
      </c>
      <c r="P1932" s="40">
        <v>1</v>
      </c>
      <c r="Q1932" s="40">
        <v>2</v>
      </c>
      <c r="R1932" s="40" t="str">
        <f>IFERROR(VLOOKUP(Tabla2[[#This Row],[CONTRATISTA PRNCIPAL]],Hoja1!$L$5:$M$9,2,FALSE),"CJV")</f>
        <v>CJV</v>
      </c>
      <c r="S1932" s="40" t="str">
        <f>IF(Tabla2[[#This Row],[EMPRESA]]=Tabla2[[#This Row],[CONTRATISTA PRNCIPAL]],"Principal","Secundaria")</f>
        <v>Principal</v>
      </c>
      <c r="T1932" s="42">
        <f>IFERROR(1/COUNTIF(Tabla2[CONTRATISTA PRNCIPAL],Tabla2[[#This Row],[CONTRATISTA PRNCIPAL]]),0)</f>
        <v>0.009009009009009009</v>
      </c>
      <c r="U1932" s="43">
        <f>IF(((TODAY()-Tabla2[[#This Row],[FECHA NACIMIENTO]])/365)&lt;18,"Corregir", IF(((TODAY()-Tabla2[[#This Row],[FECHA NACIMIENTO]])/365)&gt;80, "Corregir",ROUNDDOWN(((TODAY()-Tabla2[[#This Row],[FECHA NACIMIENTO]])/365),0)))</f>
        <v>60</v>
      </c>
      <c r="V19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32" s="44" t="str">
        <f>+IF(Tabla2[[#This Row],[Edad]]="Corregir","Corregir","Ok")</f>
        <v>Ok</v>
      </c>
      <c r="X1932" s="42" t="str">
        <f>+IFERROR(VLOOKUP(Tabla2[[#This Row],[DISTRITO SEGÚN DNI]],Hoja1!$A$2:$B$32,2,FALSE),"No")</f>
        <v>No</v>
      </c>
      <c r="Y1932" s="42" t="str">
        <f>IF(OR(LOWER(Tabla2[[#This Row],[GENERO]])="masculino", LOWER(Tabla2[[#This Row],[GENERO]])="femenino"),"OK","Corregir")</f>
        <v>OK</v>
      </c>
      <c r="Z1932" s="42" t="str">
        <f>+IF(Tabla2[[#This Row],[Nro. DNI / CE]]="","Corregir",IF(LEN(Tabla2[[#This Row],[Nro. DNI / CE]])&gt;=8,"OK","Corregir"))</f>
        <v>OK</v>
      </c>
      <c r="AA1932" s="42">
        <f>COUNTIF(Tabla2[APELLIDOS Y NOMBRES],Tabla2[[#This Row],[APELLIDOS Y NOMBRES]])</f>
        <v>1</v>
      </c>
      <c r="AB1932" s="42">
        <f>IF(Tabla2[[#This Row],[Trabajador]]&gt;1,1/Tabla2[[#This Row],[Trabajador]],Tabla2[[#This Row],[Trabajador]])</f>
        <v>1</v>
      </c>
      <c r="AC1932" t="str">
        <f>+IFERROR(IF(Tabla2[[#This Row],[FECHA CESE/BAJA]]="","No Aplica",IF(AND(MONTH(Tabla2[[#This Row],[FECHA CESE/BAJA]])=MONTH(TODAY()-30),YEAR(Tabla2[[#This Row],[FECHA CESE/BAJA]])=YEAR(TODAY())),MONTH(TODAY()-30)&amp;"-"&amp;YEAR(TODAY()),"Borrar")),"No aplica")</f>
        <v>No Aplica</v>
      </c>
      <c r="AD1932" t="str">
        <f>+IFERROR(IF(Tabla2[[#This Row],[FECHA INICIO DE LABORES EN OBRA]]="","No Aplica",IF(AND(MONTH(Tabla2[[#This Row],[FECHA INICIO DE LABORES EN OBRA]])=MONTH(TODAY()-30),YEAR(Tabla2[[#This Row],[FECHA INICIO DE LABORES EN OBRA]])=YEAR(TODAY())),MONTH(TODAY()-30)&amp;"-"&amp;YEAR(TODAY()),"No Aplica")),"No Aplica")</f>
        <v>No Aplica</v>
      </c>
    </row>
    <row r="1933" spans="1:30" x14ac:dyDescent="0.25">
      <c r="A1933" s="13">
        <v>20100901481</v>
      </c>
      <c r="B1933" s="15" t="s">
        <v>7577</v>
      </c>
      <c r="C1933" s="15" t="s">
        <v>7577</v>
      </c>
      <c r="D1933" s="15" t="s">
        <v>385</v>
      </c>
      <c r="E1933" s="15" t="s">
        <v>386</v>
      </c>
      <c r="F1933" s="39">
        <v>27011</v>
      </c>
      <c r="G1933" s="15">
        <v>2</v>
      </c>
      <c r="H1933" s="15" t="s">
        <v>7580</v>
      </c>
      <c r="I1933" s="15" t="s">
        <v>7581</v>
      </c>
      <c r="J1933" s="15" t="s">
        <v>7668</v>
      </c>
      <c r="K1933" s="15" t="s">
        <v>2034</v>
      </c>
      <c r="L1933" s="40" t="s">
        <v>6</v>
      </c>
      <c r="M1933" s="39"/>
      <c r="N1933" s="41" t="s">
        <v>2687</v>
      </c>
      <c r="O1933" s="39">
        <v>44639</v>
      </c>
      <c r="P1933" s="40">
        <v>1</v>
      </c>
      <c r="Q1933" s="40">
        <v>1</v>
      </c>
      <c r="R1933" s="40" t="str">
        <f>IFERROR(VLOOKUP(Tabla2[[#This Row],[CONTRATISTA PRNCIPAL]],Hoja1!$L$5:$M$9,2,FALSE),"CJV")</f>
        <v>CJV</v>
      </c>
      <c r="S1933" s="40" t="str">
        <f>IF(Tabla2[[#This Row],[EMPRESA]]=Tabla2[[#This Row],[CONTRATISTA PRNCIPAL]],"Principal","Secundaria")</f>
        <v>Principal</v>
      </c>
      <c r="T1933" s="42">
        <f>IFERROR(1/COUNTIF(Tabla2[CONTRATISTA PRNCIPAL],Tabla2[[#This Row],[CONTRATISTA PRNCIPAL]]),0)</f>
        <v>0.009009009009009009</v>
      </c>
      <c r="U1933" s="43">
        <f>IF(((TODAY()-Tabla2[[#This Row],[FECHA NACIMIENTO]])/365)&lt;18,"Corregir", IF(((TODAY()-Tabla2[[#This Row],[FECHA NACIMIENTO]])/365)&gt;80, "Corregir",ROUNDDOWN(((TODAY()-Tabla2[[#This Row],[FECHA NACIMIENTO]])/365),0)))</f>
        <v>49</v>
      </c>
      <c r="V19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33" s="44" t="str">
        <f>+IF(Tabla2[[#This Row],[Edad]]="Corregir","Corregir","Ok")</f>
        <v>Ok</v>
      </c>
      <c r="X1933" s="42" t="str">
        <f>+IFERROR(VLOOKUP(Tabla2[[#This Row],[DISTRITO SEGÚN DNI]],Hoja1!$A$2:$B$32,2,FALSE),"No")</f>
        <v>CALLAO</v>
      </c>
      <c r="Y1933" s="42" t="str">
        <f>IF(OR(LOWER(Tabla2[[#This Row],[GENERO]])="masculino", LOWER(Tabla2[[#This Row],[GENERO]])="femenino"),"OK","Corregir")</f>
        <v>OK</v>
      </c>
      <c r="Z1933" s="42" t="str">
        <f>+IF(Tabla2[[#This Row],[Nro. DNI / CE]]="","Corregir",IF(LEN(Tabla2[[#This Row],[Nro. DNI / CE]])&gt;=8,"OK","Corregir"))</f>
        <v>OK</v>
      </c>
      <c r="AA1933" s="42">
        <f>COUNTIF(Tabla2[APELLIDOS Y NOMBRES],Tabla2[[#This Row],[APELLIDOS Y NOMBRES]])</f>
        <v>1</v>
      </c>
      <c r="AB1933" s="42">
        <f>IF(Tabla2[[#This Row],[Trabajador]]&gt;1,1/Tabla2[[#This Row],[Trabajador]],Tabla2[[#This Row],[Trabajador]])</f>
        <v>1</v>
      </c>
      <c r="AC1933" t="str">
        <f>+IFERROR(IF(Tabla2[[#This Row],[FECHA CESE/BAJA]]="","No Aplica",IF(AND(MONTH(Tabla2[[#This Row],[FECHA CESE/BAJA]])=MONTH(TODAY()-30),YEAR(Tabla2[[#This Row],[FECHA CESE/BAJA]])=YEAR(TODAY())),MONTH(TODAY()-30)&amp;"-"&amp;YEAR(TODAY()),"Borrar")),"No aplica")</f>
        <v>No Aplica</v>
      </c>
      <c r="AD1933" t="str">
        <f>+IFERROR(IF(Tabla2[[#This Row],[FECHA INICIO DE LABORES EN OBRA]]="","No Aplica",IF(AND(MONTH(Tabla2[[#This Row],[FECHA INICIO DE LABORES EN OBRA]])=MONTH(TODAY()-30),YEAR(Tabla2[[#This Row],[FECHA INICIO DE LABORES EN OBRA]])=YEAR(TODAY())),MONTH(TODAY()-30)&amp;"-"&amp;YEAR(TODAY()),"No Aplica")),"No Aplica")</f>
        <v>No Aplica</v>
      </c>
    </row>
    <row r="1934" spans="1:30" x14ac:dyDescent="0.25">
      <c r="A1934" s="13">
        <v>20100901481</v>
      </c>
      <c r="B1934" s="15" t="s">
        <v>7577</v>
      </c>
      <c r="C1934" s="15" t="s">
        <v>7577</v>
      </c>
      <c r="D1934" s="15" t="s">
        <v>786</v>
      </c>
      <c r="E1934" s="15" t="s">
        <v>787</v>
      </c>
      <c r="F1934" s="39">
        <v>31809</v>
      </c>
      <c r="G1934" s="15">
        <v>2</v>
      </c>
      <c r="H1934" s="15" t="s">
        <v>7580</v>
      </c>
      <c r="I1934" s="15" t="s">
        <v>7581</v>
      </c>
      <c r="J1934" s="15" t="s">
        <v>7669</v>
      </c>
      <c r="K1934" s="15" t="s">
        <v>27</v>
      </c>
      <c r="L1934" s="40" t="s">
        <v>6</v>
      </c>
      <c r="M1934" s="39"/>
      <c r="N1934" s="41" t="s">
        <v>2687</v>
      </c>
      <c r="O1934" s="39">
        <v>44590</v>
      </c>
      <c r="P1934" s="40">
        <v>1</v>
      </c>
      <c r="Q1934" s="40">
        <v>1</v>
      </c>
      <c r="R1934" s="40" t="str">
        <f>IFERROR(VLOOKUP(Tabla2[[#This Row],[CONTRATISTA PRNCIPAL]],Hoja1!$L$5:$M$9,2,FALSE),"CJV")</f>
        <v>CJV</v>
      </c>
      <c r="S1934" s="40" t="str">
        <f>IF(Tabla2[[#This Row],[EMPRESA]]=Tabla2[[#This Row],[CONTRATISTA PRNCIPAL]],"Principal","Secundaria")</f>
        <v>Principal</v>
      </c>
      <c r="T1934" s="42">
        <f>IFERROR(1/COUNTIF(Tabla2[CONTRATISTA PRNCIPAL],Tabla2[[#This Row],[CONTRATISTA PRNCIPAL]]),0)</f>
        <v>0.009009009009009009</v>
      </c>
      <c r="U1934" s="43">
        <f>IF(((TODAY()-Tabla2[[#This Row],[FECHA NACIMIENTO]])/365)&lt;18,"Corregir", IF(((TODAY()-Tabla2[[#This Row],[FECHA NACIMIENTO]])/365)&gt;80, "Corregir",ROUNDDOWN(((TODAY()-Tabla2[[#This Row],[FECHA NACIMIENTO]])/365),0)))</f>
        <v>36</v>
      </c>
      <c r="V19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34" s="44" t="str">
        <f>+IF(Tabla2[[#This Row],[Edad]]="Corregir","Corregir","Ok")</f>
        <v>Ok</v>
      </c>
      <c r="X1934" s="42" t="str">
        <f>+IFERROR(VLOOKUP(Tabla2[[#This Row],[DISTRITO SEGÚN DNI]],Hoja1!$A$2:$B$32,2,FALSE),"No")</f>
        <v>CALLAO</v>
      </c>
      <c r="Y1934" s="42" t="str">
        <f>IF(OR(LOWER(Tabla2[[#This Row],[GENERO]])="masculino", LOWER(Tabla2[[#This Row],[GENERO]])="femenino"),"OK","Corregir")</f>
        <v>OK</v>
      </c>
      <c r="Z1934" s="42" t="str">
        <f>+IF(Tabla2[[#This Row],[Nro. DNI / CE]]="","Corregir",IF(LEN(Tabla2[[#This Row],[Nro. DNI / CE]])&gt;=8,"OK","Corregir"))</f>
        <v>OK</v>
      </c>
      <c r="AA1934" s="42">
        <f>COUNTIF(Tabla2[APELLIDOS Y NOMBRES],Tabla2[[#This Row],[APELLIDOS Y NOMBRES]])</f>
        <v>1</v>
      </c>
      <c r="AB1934" s="42">
        <f>IF(Tabla2[[#This Row],[Trabajador]]&gt;1,1/Tabla2[[#This Row],[Trabajador]],Tabla2[[#This Row],[Trabajador]])</f>
        <v>1</v>
      </c>
      <c r="AC1934" t="str">
        <f>+IFERROR(IF(Tabla2[[#This Row],[FECHA CESE/BAJA]]="","No Aplica",IF(AND(MONTH(Tabla2[[#This Row],[FECHA CESE/BAJA]])=MONTH(TODAY()-30),YEAR(Tabla2[[#This Row],[FECHA CESE/BAJA]])=YEAR(TODAY())),MONTH(TODAY()-30)&amp;"-"&amp;YEAR(TODAY()),"Borrar")),"No aplica")</f>
        <v>No Aplica</v>
      </c>
      <c r="AD1934" t="str">
        <f>+IFERROR(IF(Tabla2[[#This Row],[FECHA INICIO DE LABORES EN OBRA]]="","No Aplica",IF(AND(MONTH(Tabla2[[#This Row],[FECHA INICIO DE LABORES EN OBRA]])=MONTH(TODAY()-30),YEAR(Tabla2[[#This Row],[FECHA INICIO DE LABORES EN OBRA]])=YEAR(TODAY())),MONTH(TODAY()-30)&amp;"-"&amp;YEAR(TODAY()),"No Aplica")),"No Aplica")</f>
        <v>No Aplica</v>
      </c>
    </row>
    <row r="1935" spans="1:30" x14ac:dyDescent="0.25">
      <c r="A1935" s="13">
        <v>20100901481</v>
      </c>
      <c r="B1935" s="15" t="s">
        <v>7577</v>
      </c>
      <c r="C1935" s="15" t="s">
        <v>7577</v>
      </c>
      <c r="D1935" s="15" t="s">
        <v>407</v>
      </c>
      <c r="E1935" s="15" t="s">
        <v>408</v>
      </c>
      <c r="F1935" s="39">
        <v>21258</v>
      </c>
      <c r="G1935" s="15">
        <v>2</v>
      </c>
      <c r="H1935" s="15" t="s">
        <v>7580</v>
      </c>
      <c r="I1935" s="15" t="s">
        <v>7581</v>
      </c>
      <c r="J1935" s="15" t="s">
        <v>7670</v>
      </c>
      <c r="K1935" s="15" t="s">
        <v>2027</v>
      </c>
      <c r="L1935" s="40" t="s">
        <v>6</v>
      </c>
      <c r="M1935" s="39"/>
      <c r="N1935" s="41" t="s">
        <v>2687</v>
      </c>
      <c r="O1935" s="39">
        <v>43832</v>
      </c>
      <c r="P1935" s="40">
        <v>1</v>
      </c>
      <c r="Q1935" s="40">
        <v>2</v>
      </c>
      <c r="R1935" s="40" t="str">
        <f>IFERROR(VLOOKUP(Tabla2[[#This Row],[CONTRATISTA PRNCIPAL]],Hoja1!$L$5:$M$9,2,FALSE),"CJV")</f>
        <v>CJV</v>
      </c>
      <c r="S1935" s="40" t="str">
        <f>IF(Tabla2[[#This Row],[EMPRESA]]=Tabla2[[#This Row],[CONTRATISTA PRNCIPAL]],"Principal","Secundaria")</f>
        <v>Principal</v>
      </c>
      <c r="T1935" s="42">
        <f>IFERROR(1/COUNTIF(Tabla2[CONTRATISTA PRNCIPAL],Tabla2[[#This Row],[CONTRATISTA PRNCIPAL]]),0)</f>
        <v>0.009009009009009009</v>
      </c>
      <c r="U1935" s="43">
        <f>IF(((TODAY()-Tabla2[[#This Row],[FECHA NACIMIENTO]])/365)&lt;18,"Corregir", IF(((TODAY()-Tabla2[[#This Row],[FECHA NACIMIENTO]])/365)&gt;80, "Corregir",ROUNDDOWN(((TODAY()-Tabla2[[#This Row],[FECHA NACIMIENTO]])/365),0)))</f>
        <v>65</v>
      </c>
      <c r="V19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35" s="44" t="str">
        <f>+IF(Tabla2[[#This Row],[Edad]]="Corregir","Corregir","Ok")</f>
        <v>Ok</v>
      </c>
      <c r="X1935" s="42" t="str">
        <f>+IFERROR(VLOOKUP(Tabla2[[#This Row],[DISTRITO SEGÚN DNI]],Hoja1!$A$2:$B$32,2,FALSE),"No")</f>
        <v>CALLAO</v>
      </c>
      <c r="Y1935" s="42" t="str">
        <f>IF(OR(LOWER(Tabla2[[#This Row],[GENERO]])="masculino", LOWER(Tabla2[[#This Row],[GENERO]])="femenino"),"OK","Corregir")</f>
        <v>OK</v>
      </c>
      <c r="Z1935" s="42" t="str">
        <f>+IF(Tabla2[[#This Row],[Nro. DNI / CE]]="","Corregir",IF(LEN(Tabla2[[#This Row],[Nro. DNI / CE]])&gt;=8,"OK","Corregir"))</f>
        <v>OK</v>
      </c>
      <c r="AA1935" s="42">
        <f>COUNTIF(Tabla2[APELLIDOS Y NOMBRES],Tabla2[[#This Row],[APELLIDOS Y NOMBRES]])</f>
        <v>1</v>
      </c>
      <c r="AB1935" s="42">
        <f>IF(Tabla2[[#This Row],[Trabajador]]&gt;1,1/Tabla2[[#This Row],[Trabajador]],Tabla2[[#This Row],[Trabajador]])</f>
        <v>1</v>
      </c>
      <c r="AC1935" t="str">
        <f>+IFERROR(IF(Tabla2[[#This Row],[FECHA CESE/BAJA]]="","No Aplica",IF(AND(MONTH(Tabla2[[#This Row],[FECHA CESE/BAJA]])=MONTH(TODAY()-30),YEAR(Tabla2[[#This Row],[FECHA CESE/BAJA]])=YEAR(TODAY())),MONTH(TODAY()-30)&amp;"-"&amp;YEAR(TODAY()),"Borrar")),"No aplica")</f>
        <v>No Aplica</v>
      </c>
      <c r="AD1935" t="str">
        <f>+IFERROR(IF(Tabla2[[#This Row],[FECHA INICIO DE LABORES EN OBRA]]="","No Aplica",IF(AND(MONTH(Tabla2[[#This Row],[FECHA INICIO DE LABORES EN OBRA]])=MONTH(TODAY()-30),YEAR(Tabla2[[#This Row],[FECHA INICIO DE LABORES EN OBRA]])=YEAR(TODAY())),MONTH(TODAY()-30)&amp;"-"&amp;YEAR(TODAY()),"No Aplica")),"No Aplica")</f>
        <v>No Aplica</v>
      </c>
    </row>
    <row r="1936" spans="1:30" x14ac:dyDescent="0.25">
      <c r="A1936" s="13">
        <v>20100901481</v>
      </c>
      <c r="B1936" s="15" t="s">
        <v>7577</v>
      </c>
      <c r="C1936" s="15" t="s">
        <v>7577</v>
      </c>
      <c r="D1936" s="15" t="s">
        <v>580</v>
      </c>
      <c r="E1936" s="15" t="s">
        <v>581</v>
      </c>
      <c r="F1936" s="39">
        <v>30328</v>
      </c>
      <c r="G1936" s="15">
        <v>2</v>
      </c>
      <c r="H1936" s="15" t="s">
        <v>7580</v>
      </c>
      <c r="I1936" s="15" t="s">
        <v>7581</v>
      </c>
      <c r="J1936" s="15" t="s">
        <v>7671</v>
      </c>
      <c r="K1936" s="15" t="s">
        <v>27</v>
      </c>
      <c r="L1936" s="40" t="s">
        <v>6</v>
      </c>
      <c r="M1936" s="39"/>
      <c r="N1936" s="41" t="s">
        <v>2687</v>
      </c>
      <c r="O1936" s="39">
        <v>42760</v>
      </c>
      <c r="P1936" s="40">
        <v>1</v>
      </c>
      <c r="Q1936" s="40">
        <v>2</v>
      </c>
      <c r="R1936" s="40" t="str">
        <f>IFERROR(VLOOKUP(Tabla2[[#This Row],[CONTRATISTA PRNCIPAL]],Hoja1!$L$5:$M$9,2,FALSE),"CJV")</f>
        <v>CJV</v>
      </c>
      <c r="S1936" s="40" t="str">
        <f>IF(Tabla2[[#This Row],[EMPRESA]]=Tabla2[[#This Row],[CONTRATISTA PRNCIPAL]],"Principal","Secundaria")</f>
        <v>Principal</v>
      </c>
      <c r="T1936" s="42">
        <f>IFERROR(1/COUNTIF(Tabla2[CONTRATISTA PRNCIPAL],Tabla2[[#This Row],[CONTRATISTA PRNCIPAL]]),0)</f>
        <v>0.009009009009009009</v>
      </c>
      <c r="U1936" s="43">
        <f>IF(((TODAY()-Tabla2[[#This Row],[FECHA NACIMIENTO]])/365)&lt;18,"Corregir", IF(((TODAY()-Tabla2[[#This Row],[FECHA NACIMIENTO]])/365)&gt;80, "Corregir",ROUNDDOWN(((TODAY()-Tabla2[[#This Row],[FECHA NACIMIENTO]])/365),0)))</f>
        <v>40</v>
      </c>
      <c r="V19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36" s="44" t="str">
        <f>+IF(Tabla2[[#This Row],[Edad]]="Corregir","Corregir","Ok")</f>
        <v>Ok</v>
      </c>
      <c r="X1936" s="42" t="str">
        <f>+IFERROR(VLOOKUP(Tabla2[[#This Row],[DISTRITO SEGÚN DNI]],Hoja1!$A$2:$B$32,2,FALSE),"No")</f>
        <v>CALLAO</v>
      </c>
      <c r="Y1936" s="42" t="str">
        <f>IF(OR(LOWER(Tabla2[[#This Row],[GENERO]])="masculino", LOWER(Tabla2[[#This Row],[GENERO]])="femenino"),"OK","Corregir")</f>
        <v>OK</v>
      </c>
      <c r="Z1936" s="42" t="str">
        <f>+IF(Tabla2[[#This Row],[Nro. DNI / CE]]="","Corregir",IF(LEN(Tabla2[[#This Row],[Nro. DNI / CE]])&gt;=8,"OK","Corregir"))</f>
        <v>OK</v>
      </c>
      <c r="AA1936" s="42">
        <f>COUNTIF(Tabla2[APELLIDOS Y NOMBRES],Tabla2[[#This Row],[APELLIDOS Y NOMBRES]])</f>
        <v>1</v>
      </c>
      <c r="AB1936" s="42">
        <f>IF(Tabla2[[#This Row],[Trabajador]]&gt;1,1/Tabla2[[#This Row],[Trabajador]],Tabla2[[#This Row],[Trabajador]])</f>
        <v>1</v>
      </c>
      <c r="AC1936" t="str">
        <f>+IFERROR(IF(Tabla2[[#This Row],[FECHA CESE/BAJA]]="","No Aplica",IF(AND(MONTH(Tabla2[[#This Row],[FECHA CESE/BAJA]])=MONTH(TODAY()-30),YEAR(Tabla2[[#This Row],[FECHA CESE/BAJA]])=YEAR(TODAY())),MONTH(TODAY()-30)&amp;"-"&amp;YEAR(TODAY()),"Borrar")),"No aplica")</f>
        <v>No Aplica</v>
      </c>
      <c r="AD1936" t="str">
        <f>+IFERROR(IF(Tabla2[[#This Row],[FECHA INICIO DE LABORES EN OBRA]]="","No Aplica",IF(AND(MONTH(Tabla2[[#This Row],[FECHA INICIO DE LABORES EN OBRA]])=MONTH(TODAY()-30),YEAR(Tabla2[[#This Row],[FECHA INICIO DE LABORES EN OBRA]])=YEAR(TODAY())),MONTH(TODAY()-30)&amp;"-"&amp;YEAR(TODAY()),"No Aplica")),"No Aplica")</f>
        <v>No Aplica</v>
      </c>
    </row>
    <row r="1937" spans="1:30" x14ac:dyDescent="0.25">
      <c r="A1937" s="13">
        <v>20100901481</v>
      </c>
      <c r="B1937" s="15" t="s">
        <v>7577</v>
      </c>
      <c r="C1937" s="15" t="s">
        <v>7577</v>
      </c>
      <c r="D1937" s="15" t="s">
        <v>7672</v>
      </c>
      <c r="E1937" s="15" t="s">
        <v>7673</v>
      </c>
      <c r="F1937" s="39">
        <v>36542</v>
      </c>
      <c r="G1937" s="15">
        <v>2</v>
      </c>
      <c r="H1937" s="15" t="s">
        <v>7580</v>
      </c>
      <c r="I1937" s="15" t="s">
        <v>7581</v>
      </c>
      <c r="J1937" s="15" t="s">
        <v>7674</v>
      </c>
      <c r="K1937" s="15" t="s">
        <v>2272</v>
      </c>
      <c r="L1937" s="40" t="s">
        <v>6</v>
      </c>
      <c r="M1937" s="39"/>
      <c r="N1937" s="41" t="s">
        <v>2687</v>
      </c>
      <c r="O1937" s="39">
        <v>45017</v>
      </c>
      <c r="P1937" s="40">
        <v>1</v>
      </c>
      <c r="Q1937" s="40">
        <v>1</v>
      </c>
      <c r="R1937" s="40" t="str">
        <f>IFERROR(VLOOKUP(Tabla2[[#This Row],[CONTRATISTA PRNCIPAL]],Hoja1!$L$5:$M$9,2,FALSE),"CJV")</f>
        <v>CJV</v>
      </c>
      <c r="S1937" s="40" t="str">
        <f>IF(Tabla2[[#This Row],[EMPRESA]]=Tabla2[[#This Row],[CONTRATISTA PRNCIPAL]],"Principal","Secundaria")</f>
        <v>Principal</v>
      </c>
      <c r="T1937" s="42">
        <f>IFERROR(1/COUNTIF(Tabla2[CONTRATISTA PRNCIPAL],Tabla2[[#This Row],[CONTRATISTA PRNCIPAL]]),0)</f>
        <v>0.009009009009009009</v>
      </c>
      <c r="U1937" s="43">
        <f>IF(((TODAY()-Tabla2[[#This Row],[FECHA NACIMIENTO]])/365)&lt;18,"Corregir", IF(((TODAY()-Tabla2[[#This Row],[FECHA NACIMIENTO]])/365)&gt;80, "Corregir",ROUNDDOWN(((TODAY()-Tabla2[[#This Row],[FECHA NACIMIENTO]])/365),0)))</f>
        <v>23</v>
      </c>
      <c r="V19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937" s="44" t="str">
        <f>+IF(Tabla2[[#This Row],[Edad]]="Corregir","Corregir","Ok")</f>
        <v>Ok</v>
      </c>
      <c r="X1937" s="42" t="str">
        <f>+IFERROR(VLOOKUP(Tabla2[[#This Row],[DISTRITO SEGÚN DNI]],Hoja1!$A$2:$B$32,2,FALSE),"No")</f>
        <v>No</v>
      </c>
      <c r="Y1937" s="42" t="str">
        <f>IF(OR(LOWER(Tabla2[[#This Row],[GENERO]])="masculino", LOWER(Tabla2[[#This Row],[GENERO]])="femenino"),"OK","Corregir")</f>
        <v>OK</v>
      </c>
      <c r="Z1937" s="42" t="str">
        <f>+IF(Tabla2[[#This Row],[Nro. DNI / CE]]="","Corregir",IF(LEN(Tabla2[[#This Row],[Nro. DNI / CE]])&gt;=8,"OK","Corregir"))</f>
        <v>OK</v>
      </c>
      <c r="AA1937" s="42">
        <f>COUNTIF(Tabla2[APELLIDOS Y NOMBRES],Tabla2[[#This Row],[APELLIDOS Y NOMBRES]])</f>
        <v>1</v>
      </c>
      <c r="AB1937" s="42">
        <f>IF(Tabla2[[#This Row],[Trabajador]]&gt;1,1/Tabla2[[#This Row],[Trabajador]],Tabla2[[#This Row],[Trabajador]])</f>
        <v>1</v>
      </c>
      <c r="AC1937" t="str">
        <f>+IFERROR(IF(Tabla2[[#This Row],[FECHA CESE/BAJA]]="","No Aplica",IF(AND(MONTH(Tabla2[[#This Row],[FECHA CESE/BAJA]])=MONTH(TODAY()-30),YEAR(Tabla2[[#This Row],[FECHA CESE/BAJA]])=YEAR(TODAY())),MONTH(TODAY()-30)&amp;"-"&amp;YEAR(TODAY()),"Borrar")),"No aplica")</f>
        <v>No Aplica</v>
      </c>
      <c r="AD1937" t="str">
        <f>+IFERROR(IF(Tabla2[[#This Row],[FECHA INICIO DE LABORES EN OBRA]]="","No Aplica",IF(AND(MONTH(Tabla2[[#This Row],[FECHA INICIO DE LABORES EN OBRA]])=MONTH(TODAY()-30),YEAR(Tabla2[[#This Row],[FECHA INICIO DE LABORES EN OBRA]])=YEAR(TODAY())),MONTH(TODAY()-30)&amp;"-"&amp;YEAR(TODAY()),"No Aplica")),"No Aplica")</f>
        <v>No Aplica</v>
      </c>
    </row>
    <row r="1938" spans="1:30" x14ac:dyDescent="0.25">
      <c r="A1938" s="13">
        <v>20100901481</v>
      </c>
      <c r="B1938" s="15" t="s">
        <v>7577</v>
      </c>
      <c r="C1938" s="15" t="s">
        <v>7577</v>
      </c>
      <c r="D1938" s="15" t="s">
        <v>329</v>
      </c>
      <c r="E1938" s="15" t="s">
        <v>330</v>
      </c>
      <c r="F1938" s="39">
        <v>23842</v>
      </c>
      <c r="G1938" s="15">
        <v>2</v>
      </c>
      <c r="H1938" s="15" t="s">
        <v>7580</v>
      </c>
      <c r="I1938" s="15" t="s">
        <v>7581</v>
      </c>
      <c r="J1938" s="15" t="s">
        <v>7675</v>
      </c>
      <c r="K1938" s="15" t="s">
        <v>27</v>
      </c>
      <c r="L1938" s="40" t="s">
        <v>6</v>
      </c>
      <c r="M1938" s="39"/>
      <c r="N1938" s="41" t="s">
        <v>2687</v>
      </c>
      <c r="O1938" s="39">
        <v>42514</v>
      </c>
      <c r="P1938" s="40">
        <v>1</v>
      </c>
      <c r="Q1938" s="40">
        <v>2</v>
      </c>
      <c r="R1938" s="40" t="str">
        <f>IFERROR(VLOOKUP(Tabla2[[#This Row],[CONTRATISTA PRNCIPAL]],Hoja1!$L$5:$M$9,2,FALSE),"CJV")</f>
        <v>CJV</v>
      </c>
      <c r="S1938" s="40" t="str">
        <f>IF(Tabla2[[#This Row],[EMPRESA]]=Tabla2[[#This Row],[CONTRATISTA PRNCIPAL]],"Principal","Secundaria")</f>
        <v>Principal</v>
      </c>
      <c r="T1938" s="42">
        <f>IFERROR(1/COUNTIF(Tabla2[CONTRATISTA PRNCIPAL],Tabla2[[#This Row],[CONTRATISTA PRNCIPAL]]),0)</f>
        <v>0.009009009009009009</v>
      </c>
      <c r="U1938" s="43">
        <f>IF(((TODAY()-Tabla2[[#This Row],[FECHA NACIMIENTO]])/365)&lt;18,"Corregir", IF(((TODAY()-Tabla2[[#This Row],[FECHA NACIMIENTO]])/365)&gt;80, "Corregir",ROUNDDOWN(((TODAY()-Tabla2[[#This Row],[FECHA NACIMIENTO]])/365),0)))</f>
        <v>58</v>
      </c>
      <c r="V19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38" s="44" t="str">
        <f>+IF(Tabla2[[#This Row],[Edad]]="Corregir","Corregir","Ok")</f>
        <v>Ok</v>
      </c>
      <c r="X1938" s="42" t="str">
        <f>+IFERROR(VLOOKUP(Tabla2[[#This Row],[DISTRITO SEGÚN DNI]],Hoja1!$A$2:$B$32,2,FALSE),"No")</f>
        <v>CALLAO</v>
      </c>
      <c r="Y1938" s="42" t="str">
        <f>IF(OR(LOWER(Tabla2[[#This Row],[GENERO]])="masculino", LOWER(Tabla2[[#This Row],[GENERO]])="femenino"),"OK","Corregir")</f>
        <v>OK</v>
      </c>
      <c r="Z1938" s="42" t="str">
        <f>+IF(Tabla2[[#This Row],[Nro. DNI / CE]]="","Corregir",IF(LEN(Tabla2[[#This Row],[Nro. DNI / CE]])&gt;=8,"OK","Corregir"))</f>
        <v>OK</v>
      </c>
      <c r="AA1938" s="42">
        <f>COUNTIF(Tabla2[APELLIDOS Y NOMBRES],Tabla2[[#This Row],[APELLIDOS Y NOMBRES]])</f>
        <v>1</v>
      </c>
      <c r="AB1938" s="42">
        <f>IF(Tabla2[[#This Row],[Trabajador]]&gt;1,1/Tabla2[[#This Row],[Trabajador]],Tabla2[[#This Row],[Trabajador]])</f>
        <v>1</v>
      </c>
      <c r="AC1938" t="str">
        <f>+IFERROR(IF(Tabla2[[#This Row],[FECHA CESE/BAJA]]="","No Aplica",IF(AND(MONTH(Tabla2[[#This Row],[FECHA CESE/BAJA]])=MONTH(TODAY()-30),YEAR(Tabla2[[#This Row],[FECHA CESE/BAJA]])=YEAR(TODAY())),MONTH(TODAY()-30)&amp;"-"&amp;YEAR(TODAY()),"Borrar")),"No aplica")</f>
        <v>No Aplica</v>
      </c>
      <c r="AD1938" t="str">
        <f>+IFERROR(IF(Tabla2[[#This Row],[FECHA INICIO DE LABORES EN OBRA]]="","No Aplica",IF(AND(MONTH(Tabla2[[#This Row],[FECHA INICIO DE LABORES EN OBRA]])=MONTH(TODAY()-30),YEAR(Tabla2[[#This Row],[FECHA INICIO DE LABORES EN OBRA]])=YEAR(TODAY())),MONTH(TODAY()-30)&amp;"-"&amp;YEAR(TODAY()),"No Aplica")),"No Aplica")</f>
        <v>No Aplica</v>
      </c>
    </row>
    <row r="1939" spans="1:30" x14ac:dyDescent="0.25">
      <c r="A1939" s="13">
        <v>20100901481</v>
      </c>
      <c r="B1939" s="15" t="s">
        <v>7577</v>
      </c>
      <c r="C1939" s="15" t="s">
        <v>7577</v>
      </c>
      <c r="D1939" s="15" t="s">
        <v>7676</v>
      </c>
      <c r="E1939" s="15" t="s">
        <v>7677</v>
      </c>
      <c r="F1939" s="39">
        <v>27734</v>
      </c>
      <c r="G1939" s="15">
        <v>2</v>
      </c>
      <c r="H1939" s="15" t="s">
        <v>7580</v>
      </c>
      <c r="I1939" s="15" t="s">
        <v>7581</v>
      </c>
      <c r="J1939" s="15" t="s">
        <v>7678</v>
      </c>
      <c r="K1939" s="15" t="s">
        <v>7679</v>
      </c>
      <c r="L1939" s="40" t="s">
        <v>6</v>
      </c>
      <c r="M1939" s="39"/>
      <c r="N1939" s="41" t="s">
        <v>2687</v>
      </c>
      <c r="O1939" s="39">
        <v>44611</v>
      </c>
      <c r="P1939" s="40">
        <v>1</v>
      </c>
      <c r="Q1939" s="40">
        <v>1</v>
      </c>
      <c r="R1939" s="40" t="str">
        <f>IFERROR(VLOOKUP(Tabla2[[#This Row],[CONTRATISTA PRNCIPAL]],Hoja1!$L$5:$M$9,2,FALSE),"CJV")</f>
        <v>CJV</v>
      </c>
      <c r="S1939" s="40" t="str">
        <f>IF(Tabla2[[#This Row],[EMPRESA]]=Tabla2[[#This Row],[CONTRATISTA PRNCIPAL]],"Principal","Secundaria")</f>
        <v>Principal</v>
      </c>
      <c r="T1939" s="42">
        <f>IFERROR(1/COUNTIF(Tabla2[CONTRATISTA PRNCIPAL],Tabla2[[#This Row],[CONTRATISTA PRNCIPAL]]),0)</f>
        <v>0.009009009009009009</v>
      </c>
      <c r="U1939" s="43">
        <f>IF(((TODAY()-Tabla2[[#This Row],[FECHA NACIMIENTO]])/365)&lt;18,"Corregir", IF(((TODAY()-Tabla2[[#This Row],[FECHA NACIMIENTO]])/365)&gt;80, "Corregir",ROUNDDOWN(((TODAY()-Tabla2[[#This Row],[FECHA NACIMIENTO]])/365),0)))</f>
        <v>47</v>
      </c>
      <c r="V19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39" s="44" t="str">
        <f>+IF(Tabla2[[#This Row],[Edad]]="Corregir","Corregir","Ok")</f>
        <v>Ok</v>
      </c>
      <c r="X1939" s="42" t="str">
        <f>+IFERROR(VLOOKUP(Tabla2[[#This Row],[DISTRITO SEGÚN DNI]],Hoja1!$A$2:$B$32,2,FALSE),"No")</f>
        <v>No</v>
      </c>
      <c r="Y1939" s="42" t="str">
        <f>IF(OR(LOWER(Tabla2[[#This Row],[GENERO]])="masculino", LOWER(Tabla2[[#This Row],[GENERO]])="femenino"),"OK","Corregir")</f>
        <v>OK</v>
      </c>
      <c r="Z1939" s="42" t="str">
        <f>+IF(Tabla2[[#This Row],[Nro. DNI / CE]]="","Corregir",IF(LEN(Tabla2[[#This Row],[Nro. DNI / CE]])&gt;=8,"OK","Corregir"))</f>
        <v>OK</v>
      </c>
      <c r="AA1939" s="42">
        <f>COUNTIF(Tabla2[APELLIDOS Y NOMBRES],Tabla2[[#This Row],[APELLIDOS Y NOMBRES]])</f>
        <v>1</v>
      </c>
      <c r="AB1939" s="42">
        <f>IF(Tabla2[[#This Row],[Trabajador]]&gt;1,1/Tabla2[[#This Row],[Trabajador]],Tabla2[[#This Row],[Trabajador]])</f>
        <v>1</v>
      </c>
      <c r="AC1939" t="str">
        <f>+IFERROR(IF(Tabla2[[#This Row],[FECHA CESE/BAJA]]="","No Aplica",IF(AND(MONTH(Tabla2[[#This Row],[FECHA CESE/BAJA]])=MONTH(TODAY()-30),YEAR(Tabla2[[#This Row],[FECHA CESE/BAJA]])=YEAR(TODAY())),MONTH(TODAY()-30)&amp;"-"&amp;YEAR(TODAY()),"Borrar")),"No aplica")</f>
        <v>No Aplica</v>
      </c>
      <c r="AD1939" t="str">
        <f>+IFERROR(IF(Tabla2[[#This Row],[FECHA INICIO DE LABORES EN OBRA]]="","No Aplica",IF(AND(MONTH(Tabla2[[#This Row],[FECHA INICIO DE LABORES EN OBRA]])=MONTH(TODAY()-30),YEAR(Tabla2[[#This Row],[FECHA INICIO DE LABORES EN OBRA]])=YEAR(TODAY())),MONTH(TODAY()-30)&amp;"-"&amp;YEAR(TODAY()),"No Aplica")),"No Aplica")</f>
        <v>No Aplica</v>
      </c>
    </row>
    <row r="1940" spans="1:30" x14ac:dyDescent="0.25">
      <c r="A1940" s="13">
        <v>20100901481</v>
      </c>
      <c r="B1940" s="15" t="s">
        <v>7577</v>
      </c>
      <c r="C1940" s="15" t="s">
        <v>7577</v>
      </c>
      <c r="D1940" s="15" t="s">
        <v>423</v>
      </c>
      <c r="E1940" s="15" t="s">
        <v>424</v>
      </c>
      <c r="F1940" s="39">
        <v>26741</v>
      </c>
      <c r="G1940" s="15">
        <v>2</v>
      </c>
      <c r="H1940" s="15" t="s">
        <v>7580</v>
      </c>
      <c r="I1940" s="15" t="s">
        <v>7581</v>
      </c>
      <c r="J1940" s="15" t="s">
        <v>7680</v>
      </c>
      <c r="K1940" s="15" t="s">
        <v>2022</v>
      </c>
      <c r="L1940" s="40" t="s">
        <v>6</v>
      </c>
      <c r="M1940" s="39"/>
      <c r="N1940" s="41" t="s">
        <v>2687</v>
      </c>
      <c r="O1940" s="39">
        <v>44240</v>
      </c>
      <c r="P1940" s="40">
        <v>1</v>
      </c>
      <c r="Q1940" s="40">
        <v>1</v>
      </c>
      <c r="R1940" s="40" t="str">
        <f>IFERROR(VLOOKUP(Tabla2[[#This Row],[CONTRATISTA PRNCIPAL]],Hoja1!$L$5:$M$9,2,FALSE),"CJV")</f>
        <v>CJV</v>
      </c>
      <c r="S1940" s="40" t="str">
        <f>IF(Tabla2[[#This Row],[EMPRESA]]=Tabla2[[#This Row],[CONTRATISTA PRNCIPAL]],"Principal","Secundaria")</f>
        <v>Principal</v>
      </c>
      <c r="T1940" s="42">
        <f>IFERROR(1/COUNTIF(Tabla2[CONTRATISTA PRNCIPAL],Tabla2[[#This Row],[CONTRATISTA PRNCIPAL]]),0)</f>
        <v>0.009009009009009009</v>
      </c>
      <c r="U1940" s="43">
        <f>IF(((TODAY()-Tabla2[[#This Row],[FECHA NACIMIENTO]])/365)&lt;18,"Corregir", IF(((TODAY()-Tabla2[[#This Row],[FECHA NACIMIENTO]])/365)&gt;80, "Corregir",ROUNDDOWN(((TODAY()-Tabla2[[#This Row],[FECHA NACIMIENTO]])/365),0)))</f>
        <v>50</v>
      </c>
      <c r="V19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40" s="44" t="str">
        <f>+IF(Tabla2[[#This Row],[Edad]]="Corregir","Corregir","Ok")</f>
        <v>Ok</v>
      </c>
      <c r="X1940" s="42" t="str">
        <f>+IFERROR(VLOOKUP(Tabla2[[#This Row],[DISTRITO SEGÚN DNI]],Hoja1!$A$2:$B$32,2,FALSE),"No")</f>
        <v>CALLAO</v>
      </c>
      <c r="Y1940" s="42" t="str">
        <f>IF(OR(LOWER(Tabla2[[#This Row],[GENERO]])="masculino", LOWER(Tabla2[[#This Row],[GENERO]])="femenino"),"OK","Corregir")</f>
        <v>OK</v>
      </c>
      <c r="Z1940" s="42" t="str">
        <f>+IF(Tabla2[[#This Row],[Nro. DNI / CE]]="","Corregir",IF(LEN(Tabla2[[#This Row],[Nro. DNI / CE]])&gt;=8,"OK","Corregir"))</f>
        <v>OK</v>
      </c>
      <c r="AA1940" s="42">
        <f>COUNTIF(Tabla2[APELLIDOS Y NOMBRES],Tabla2[[#This Row],[APELLIDOS Y NOMBRES]])</f>
        <v>1</v>
      </c>
      <c r="AB1940" s="42">
        <f>IF(Tabla2[[#This Row],[Trabajador]]&gt;1,1/Tabla2[[#This Row],[Trabajador]],Tabla2[[#This Row],[Trabajador]])</f>
        <v>1</v>
      </c>
      <c r="AC1940" t="str">
        <f>+IFERROR(IF(Tabla2[[#This Row],[FECHA CESE/BAJA]]="","No Aplica",IF(AND(MONTH(Tabla2[[#This Row],[FECHA CESE/BAJA]])=MONTH(TODAY()-30),YEAR(Tabla2[[#This Row],[FECHA CESE/BAJA]])=YEAR(TODAY())),MONTH(TODAY()-30)&amp;"-"&amp;YEAR(TODAY()),"Borrar")),"No aplica")</f>
        <v>No Aplica</v>
      </c>
      <c r="AD1940" t="str">
        <f>+IFERROR(IF(Tabla2[[#This Row],[FECHA INICIO DE LABORES EN OBRA]]="","No Aplica",IF(AND(MONTH(Tabla2[[#This Row],[FECHA INICIO DE LABORES EN OBRA]])=MONTH(TODAY()-30),YEAR(Tabla2[[#This Row],[FECHA INICIO DE LABORES EN OBRA]])=YEAR(TODAY())),MONTH(TODAY()-30)&amp;"-"&amp;YEAR(TODAY()),"No Aplica")),"No Aplica")</f>
        <v>No Aplica</v>
      </c>
    </row>
    <row r="1941" spans="1:30" x14ac:dyDescent="0.25">
      <c r="A1941" s="13">
        <v>20100901481</v>
      </c>
      <c r="B1941" s="15" t="s">
        <v>7577</v>
      </c>
      <c r="C1941" s="15" t="s">
        <v>7577</v>
      </c>
      <c r="D1941" s="15" t="s">
        <v>600</v>
      </c>
      <c r="E1941" s="15" t="s">
        <v>601</v>
      </c>
      <c r="F1941" s="39">
        <v>30971</v>
      </c>
      <c r="G1941" s="15">
        <v>2</v>
      </c>
      <c r="H1941" s="15" t="s">
        <v>7580</v>
      </c>
      <c r="I1941" s="15" t="s">
        <v>7581</v>
      </c>
      <c r="J1941" s="15" t="s">
        <v>7681</v>
      </c>
      <c r="K1941" s="15" t="s">
        <v>27</v>
      </c>
      <c r="L1941" s="40" t="s">
        <v>6</v>
      </c>
      <c r="M1941" s="39"/>
      <c r="N1941" s="41" t="s">
        <v>2687</v>
      </c>
      <c r="O1941" s="39">
        <v>44668</v>
      </c>
      <c r="P1941" s="40">
        <v>1</v>
      </c>
      <c r="Q1941" s="40">
        <v>1</v>
      </c>
      <c r="R1941" s="40" t="str">
        <f>IFERROR(VLOOKUP(Tabla2[[#This Row],[CONTRATISTA PRNCIPAL]],Hoja1!$L$5:$M$9,2,FALSE),"CJV")</f>
        <v>CJV</v>
      </c>
      <c r="S1941" s="40" t="str">
        <f>IF(Tabla2[[#This Row],[EMPRESA]]=Tabla2[[#This Row],[CONTRATISTA PRNCIPAL]],"Principal","Secundaria")</f>
        <v>Principal</v>
      </c>
      <c r="T1941" s="42">
        <f>IFERROR(1/COUNTIF(Tabla2[CONTRATISTA PRNCIPAL],Tabla2[[#This Row],[CONTRATISTA PRNCIPAL]]),0)</f>
        <v>0.009009009009009009</v>
      </c>
      <c r="U1941" s="43">
        <f>IF(((TODAY()-Tabla2[[#This Row],[FECHA NACIMIENTO]])/365)&lt;18,"Corregir", IF(((TODAY()-Tabla2[[#This Row],[FECHA NACIMIENTO]])/365)&gt;80, "Corregir",ROUNDDOWN(((TODAY()-Tabla2[[#This Row],[FECHA NACIMIENTO]])/365),0)))</f>
        <v>38</v>
      </c>
      <c r="V19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41" s="44" t="str">
        <f>+IF(Tabla2[[#This Row],[Edad]]="Corregir","Corregir","Ok")</f>
        <v>Ok</v>
      </c>
      <c r="X1941" s="42" t="str">
        <f>+IFERROR(VLOOKUP(Tabla2[[#This Row],[DISTRITO SEGÚN DNI]],Hoja1!$A$2:$B$32,2,FALSE),"No")</f>
        <v>CALLAO</v>
      </c>
      <c r="Y1941" s="42" t="str">
        <f>IF(OR(LOWER(Tabla2[[#This Row],[GENERO]])="masculino", LOWER(Tabla2[[#This Row],[GENERO]])="femenino"),"OK","Corregir")</f>
        <v>OK</v>
      </c>
      <c r="Z1941" s="42" t="str">
        <f>+IF(Tabla2[[#This Row],[Nro. DNI / CE]]="","Corregir",IF(LEN(Tabla2[[#This Row],[Nro. DNI / CE]])&gt;=8,"OK","Corregir"))</f>
        <v>OK</v>
      </c>
      <c r="AA1941" s="42">
        <f>COUNTIF(Tabla2[APELLIDOS Y NOMBRES],Tabla2[[#This Row],[APELLIDOS Y NOMBRES]])</f>
        <v>1</v>
      </c>
      <c r="AB1941" s="42">
        <f>IF(Tabla2[[#This Row],[Trabajador]]&gt;1,1/Tabla2[[#This Row],[Trabajador]],Tabla2[[#This Row],[Trabajador]])</f>
        <v>1</v>
      </c>
      <c r="AC1941" t="str">
        <f>+IFERROR(IF(Tabla2[[#This Row],[FECHA CESE/BAJA]]="","No Aplica",IF(AND(MONTH(Tabla2[[#This Row],[FECHA CESE/BAJA]])=MONTH(TODAY()-30),YEAR(Tabla2[[#This Row],[FECHA CESE/BAJA]])=YEAR(TODAY())),MONTH(TODAY()-30)&amp;"-"&amp;YEAR(TODAY()),"Borrar")),"No aplica")</f>
        <v>No Aplica</v>
      </c>
      <c r="AD1941" t="str">
        <f>+IFERROR(IF(Tabla2[[#This Row],[FECHA INICIO DE LABORES EN OBRA]]="","No Aplica",IF(AND(MONTH(Tabla2[[#This Row],[FECHA INICIO DE LABORES EN OBRA]])=MONTH(TODAY()-30),YEAR(Tabla2[[#This Row],[FECHA INICIO DE LABORES EN OBRA]])=YEAR(TODAY())),MONTH(TODAY()-30)&amp;"-"&amp;YEAR(TODAY()),"No Aplica")),"No Aplica")</f>
        <v>No Aplica</v>
      </c>
    </row>
    <row r="1942" spans="1:30" x14ac:dyDescent="0.25">
      <c r="A1942" s="13">
        <v>20100901481</v>
      </c>
      <c r="B1942" s="15" t="s">
        <v>7577</v>
      </c>
      <c r="C1942" s="15" t="s">
        <v>7577</v>
      </c>
      <c r="D1942" s="15" t="s">
        <v>7682</v>
      </c>
      <c r="E1942" s="15" t="s">
        <v>7683</v>
      </c>
      <c r="F1942" s="39">
        <v>22667</v>
      </c>
      <c r="G1942" s="15">
        <v>2</v>
      </c>
      <c r="H1942" s="15" t="s">
        <v>7580</v>
      </c>
      <c r="I1942" s="15" t="s">
        <v>7581</v>
      </c>
      <c r="J1942" s="15" t="s">
        <v>7684</v>
      </c>
      <c r="K1942" s="15" t="s">
        <v>2200</v>
      </c>
      <c r="L1942" s="40" t="s">
        <v>6</v>
      </c>
      <c r="M1942" s="39"/>
      <c r="N1942" s="41" t="s">
        <v>2687</v>
      </c>
      <c r="O1942" s="39">
        <v>39149</v>
      </c>
      <c r="P1942" s="40">
        <v>1</v>
      </c>
      <c r="Q1942" s="40">
        <v>2</v>
      </c>
      <c r="R1942" s="40" t="str">
        <f>IFERROR(VLOOKUP(Tabla2[[#This Row],[CONTRATISTA PRNCIPAL]],Hoja1!$L$5:$M$9,2,FALSE),"CJV")</f>
        <v>CJV</v>
      </c>
      <c r="S1942" s="40" t="str">
        <f>IF(Tabla2[[#This Row],[EMPRESA]]=Tabla2[[#This Row],[CONTRATISTA PRNCIPAL]],"Principal","Secundaria")</f>
        <v>Principal</v>
      </c>
      <c r="T1942" s="42">
        <f>IFERROR(1/COUNTIF(Tabla2[CONTRATISTA PRNCIPAL],Tabla2[[#This Row],[CONTRATISTA PRNCIPAL]]),0)</f>
        <v>0.009009009009009009</v>
      </c>
      <c r="U1942" s="43">
        <f>IF(((TODAY()-Tabla2[[#This Row],[FECHA NACIMIENTO]])/365)&lt;18,"Corregir", IF(((TODAY()-Tabla2[[#This Row],[FECHA NACIMIENTO]])/365)&gt;80, "Corregir",ROUNDDOWN(((TODAY()-Tabla2[[#This Row],[FECHA NACIMIENTO]])/365),0)))</f>
        <v>61</v>
      </c>
      <c r="V19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42" s="44" t="str">
        <f>+IF(Tabla2[[#This Row],[Edad]]="Corregir","Corregir","Ok")</f>
        <v>Ok</v>
      </c>
      <c r="X1942" s="42" t="str">
        <f>+IFERROR(VLOOKUP(Tabla2[[#This Row],[DISTRITO SEGÚN DNI]],Hoja1!$A$2:$B$32,2,FALSE),"No")</f>
        <v>No</v>
      </c>
      <c r="Y1942" s="42" t="str">
        <f>IF(OR(LOWER(Tabla2[[#This Row],[GENERO]])="masculino", LOWER(Tabla2[[#This Row],[GENERO]])="femenino"),"OK","Corregir")</f>
        <v>OK</v>
      </c>
      <c r="Z1942" s="42" t="str">
        <f>+IF(Tabla2[[#This Row],[Nro. DNI / CE]]="","Corregir",IF(LEN(Tabla2[[#This Row],[Nro. DNI / CE]])&gt;=8,"OK","Corregir"))</f>
        <v>OK</v>
      </c>
      <c r="AA1942" s="42">
        <f>COUNTIF(Tabla2[APELLIDOS Y NOMBRES],Tabla2[[#This Row],[APELLIDOS Y NOMBRES]])</f>
        <v>1</v>
      </c>
      <c r="AB1942" s="42">
        <f>IF(Tabla2[[#This Row],[Trabajador]]&gt;1,1/Tabla2[[#This Row],[Trabajador]],Tabla2[[#This Row],[Trabajador]])</f>
        <v>1</v>
      </c>
      <c r="AC1942" t="str">
        <f>+IFERROR(IF(Tabla2[[#This Row],[FECHA CESE/BAJA]]="","No Aplica",IF(AND(MONTH(Tabla2[[#This Row],[FECHA CESE/BAJA]])=MONTH(TODAY()-30),YEAR(Tabla2[[#This Row],[FECHA CESE/BAJA]])=YEAR(TODAY())),MONTH(TODAY()-30)&amp;"-"&amp;YEAR(TODAY()),"Borrar")),"No aplica")</f>
        <v>No Aplica</v>
      </c>
      <c r="AD1942" t="str">
        <f>+IFERROR(IF(Tabla2[[#This Row],[FECHA INICIO DE LABORES EN OBRA]]="","No Aplica",IF(AND(MONTH(Tabla2[[#This Row],[FECHA INICIO DE LABORES EN OBRA]])=MONTH(TODAY()-30),YEAR(Tabla2[[#This Row],[FECHA INICIO DE LABORES EN OBRA]])=YEAR(TODAY())),MONTH(TODAY()-30)&amp;"-"&amp;YEAR(TODAY()),"No Aplica")),"No Aplica")</f>
        <v>No Aplica</v>
      </c>
    </row>
    <row r="1943" spans="1:30" x14ac:dyDescent="0.25">
      <c r="A1943" s="13">
        <v>20100901481</v>
      </c>
      <c r="B1943" s="15" t="s">
        <v>7577</v>
      </c>
      <c r="C1943" s="15" t="s">
        <v>7577</v>
      </c>
      <c r="D1943" s="15" t="s">
        <v>325</v>
      </c>
      <c r="E1943" s="15" t="s">
        <v>326</v>
      </c>
      <c r="F1943" s="39">
        <v>26730</v>
      </c>
      <c r="G1943" s="15">
        <v>2</v>
      </c>
      <c r="H1943" s="15" t="s">
        <v>7580</v>
      </c>
      <c r="I1943" s="15" t="s">
        <v>7581</v>
      </c>
      <c r="J1943" s="15" t="s">
        <v>7685</v>
      </c>
      <c r="K1943" s="15" t="s">
        <v>2018</v>
      </c>
      <c r="L1943" s="40" t="s">
        <v>6</v>
      </c>
      <c r="M1943" s="39"/>
      <c r="N1943" s="41" t="s">
        <v>2687</v>
      </c>
      <c r="O1943" s="39">
        <v>44233</v>
      </c>
      <c r="P1943" s="40">
        <v>1</v>
      </c>
      <c r="Q1943" s="40">
        <v>1</v>
      </c>
      <c r="R1943" s="40" t="str">
        <f>IFERROR(VLOOKUP(Tabla2[[#This Row],[CONTRATISTA PRNCIPAL]],Hoja1!$L$5:$M$9,2,FALSE),"CJV")</f>
        <v>CJV</v>
      </c>
      <c r="S1943" s="40" t="str">
        <f>IF(Tabla2[[#This Row],[EMPRESA]]=Tabla2[[#This Row],[CONTRATISTA PRNCIPAL]],"Principal","Secundaria")</f>
        <v>Principal</v>
      </c>
      <c r="T1943" s="42">
        <f>IFERROR(1/COUNTIF(Tabla2[CONTRATISTA PRNCIPAL],Tabla2[[#This Row],[CONTRATISTA PRNCIPAL]]),0)</f>
        <v>0.009009009009009009</v>
      </c>
      <c r="U1943" s="43">
        <f>IF(((TODAY()-Tabla2[[#This Row],[FECHA NACIMIENTO]])/365)&lt;18,"Corregir", IF(((TODAY()-Tabla2[[#This Row],[FECHA NACIMIENTO]])/365)&gt;80, "Corregir",ROUNDDOWN(((TODAY()-Tabla2[[#This Row],[FECHA NACIMIENTO]])/365),0)))</f>
        <v>50</v>
      </c>
      <c r="V19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43" s="44" t="str">
        <f>+IF(Tabla2[[#This Row],[Edad]]="Corregir","Corregir","Ok")</f>
        <v>Ok</v>
      </c>
      <c r="X1943" s="42" t="str">
        <f>+IFERROR(VLOOKUP(Tabla2[[#This Row],[DISTRITO SEGÚN DNI]],Hoja1!$A$2:$B$32,2,FALSE),"No")</f>
        <v>CALLAO</v>
      </c>
      <c r="Y1943" s="42" t="str">
        <f>IF(OR(LOWER(Tabla2[[#This Row],[GENERO]])="masculino", LOWER(Tabla2[[#This Row],[GENERO]])="femenino"),"OK","Corregir")</f>
        <v>OK</v>
      </c>
      <c r="Z1943" s="42" t="str">
        <f>+IF(Tabla2[[#This Row],[Nro. DNI / CE]]="","Corregir",IF(LEN(Tabla2[[#This Row],[Nro. DNI / CE]])&gt;=8,"OK","Corregir"))</f>
        <v>OK</v>
      </c>
      <c r="AA1943" s="42">
        <f>COUNTIF(Tabla2[APELLIDOS Y NOMBRES],Tabla2[[#This Row],[APELLIDOS Y NOMBRES]])</f>
        <v>1</v>
      </c>
      <c r="AB1943" s="42">
        <f>IF(Tabla2[[#This Row],[Trabajador]]&gt;1,1/Tabla2[[#This Row],[Trabajador]],Tabla2[[#This Row],[Trabajador]])</f>
        <v>1</v>
      </c>
      <c r="AC1943" t="str">
        <f>+IFERROR(IF(Tabla2[[#This Row],[FECHA CESE/BAJA]]="","No Aplica",IF(AND(MONTH(Tabla2[[#This Row],[FECHA CESE/BAJA]])=MONTH(TODAY()-30),YEAR(Tabla2[[#This Row],[FECHA CESE/BAJA]])=YEAR(TODAY())),MONTH(TODAY()-30)&amp;"-"&amp;YEAR(TODAY()),"Borrar")),"No aplica")</f>
        <v>No Aplica</v>
      </c>
      <c r="AD1943" t="str">
        <f>+IFERROR(IF(Tabla2[[#This Row],[FECHA INICIO DE LABORES EN OBRA]]="","No Aplica",IF(AND(MONTH(Tabla2[[#This Row],[FECHA INICIO DE LABORES EN OBRA]])=MONTH(TODAY()-30),YEAR(Tabla2[[#This Row],[FECHA INICIO DE LABORES EN OBRA]])=YEAR(TODAY())),MONTH(TODAY()-30)&amp;"-"&amp;YEAR(TODAY()),"No Aplica")),"No Aplica")</f>
        <v>No Aplica</v>
      </c>
    </row>
    <row r="1944" spans="1:30" x14ac:dyDescent="0.25">
      <c r="A1944" s="13">
        <v>20100901481</v>
      </c>
      <c r="B1944" s="15" t="s">
        <v>7577</v>
      </c>
      <c r="C1944" s="15" t="s">
        <v>7577</v>
      </c>
      <c r="D1944" s="15" t="s">
        <v>415</v>
      </c>
      <c r="E1944" s="15" t="s">
        <v>416</v>
      </c>
      <c r="F1944" s="39">
        <v>20469</v>
      </c>
      <c r="G1944" s="15">
        <v>2</v>
      </c>
      <c r="H1944" s="15" t="s">
        <v>7580</v>
      </c>
      <c r="I1944" s="15" t="s">
        <v>7581</v>
      </c>
      <c r="J1944" s="15" t="s">
        <v>7686</v>
      </c>
      <c r="K1944" s="15" t="s">
        <v>27</v>
      </c>
      <c r="L1944" s="40" t="s">
        <v>6</v>
      </c>
      <c r="M1944" s="39"/>
      <c r="N1944" s="41" t="s">
        <v>2687</v>
      </c>
      <c r="O1944" s="39">
        <v>40572</v>
      </c>
      <c r="P1944" s="40">
        <v>1</v>
      </c>
      <c r="Q1944" s="40">
        <v>2</v>
      </c>
      <c r="R1944" s="40" t="str">
        <f>IFERROR(VLOOKUP(Tabla2[[#This Row],[CONTRATISTA PRNCIPAL]],Hoja1!$L$5:$M$9,2,FALSE),"CJV")</f>
        <v>CJV</v>
      </c>
      <c r="S1944" s="40" t="str">
        <f>IF(Tabla2[[#This Row],[EMPRESA]]=Tabla2[[#This Row],[CONTRATISTA PRNCIPAL]],"Principal","Secundaria")</f>
        <v>Principal</v>
      </c>
      <c r="T1944" s="42">
        <f>IFERROR(1/COUNTIF(Tabla2[CONTRATISTA PRNCIPAL],Tabla2[[#This Row],[CONTRATISTA PRNCIPAL]]),0)</f>
        <v>0.009009009009009009</v>
      </c>
      <c r="U1944" s="43">
        <f>IF(((TODAY()-Tabla2[[#This Row],[FECHA NACIMIENTO]])/365)&lt;18,"Corregir", IF(((TODAY()-Tabla2[[#This Row],[FECHA NACIMIENTO]])/365)&gt;80, "Corregir",ROUNDDOWN(((TODAY()-Tabla2[[#This Row],[FECHA NACIMIENTO]])/365),0)))</f>
        <v>67</v>
      </c>
      <c r="V19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44" s="44" t="str">
        <f>+IF(Tabla2[[#This Row],[Edad]]="Corregir","Corregir","Ok")</f>
        <v>Ok</v>
      </c>
      <c r="X1944" s="42" t="str">
        <f>+IFERROR(VLOOKUP(Tabla2[[#This Row],[DISTRITO SEGÚN DNI]],Hoja1!$A$2:$B$32,2,FALSE),"No")</f>
        <v>CALLAO</v>
      </c>
      <c r="Y1944" s="42" t="str">
        <f>IF(OR(LOWER(Tabla2[[#This Row],[GENERO]])="masculino", LOWER(Tabla2[[#This Row],[GENERO]])="femenino"),"OK","Corregir")</f>
        <v>OK</v>
      </c>
      <c r="Z1944" s="42" t="str">
        <f>+IF(Tabla2[[#This Row],[Nro. DNI / CE]]="","Corregir",IF(LEN(Tabla2[[#This Row],[Nro. DNI / CE]])&gt;=8,"OK","Corregir"))</f>
        <v>OK</v>
      </c>
      <c r="AA1944" s="42">
        <f>COUNTIF(Tabla2[APELLIDOS Y NOMBRES],Tabla2[[#This Row],[APELLIDOS Y NOMBRES]])</f>
        <v>1</v>
      </c>
      <c r="AB1944" s="42">
        <f>IF(Tabla2[[#This Row],[Trabajador]]&gt;1,1/Tabla2[[#This Row],[Trabajador]],Tabla2[[#This Row],[Trabajador]])</f>
        <v>1</v>
      </c>
      <c r="AC1944" t="str">
        <f>+IFERROR(IF(Tabla2[[#This Row],[FECHA CESE/BAJA]]="","No Aplica",IF(AND(MONTH(Tabla2[[#This Row],[FECHA CESE/BAJA]])=MONTH(TODAY()-30),YEAR(Tabla2[[#This Row],[FECHA CESE/BAJA]])=YEAR(TODAY())),MONTH(TODAY()-30)&amp;"-"&amp;YEAR(TODAY()),"Borrar")),"No aplica")</f>
        <v>No Aplica</v>
      </c>
      <c r="AD1944" t="str">
        <f>+IFERROR(IF(Tabla2[[#This Row],[FECHA INICIO DE LABORES EN OBRA]]="","No Aplica",IF(AND(MONTH(Tabla2[[#This Row],[FECHA INICIO DE LABORES EN OBRA]])=MONTH(TODAY()-30),YEAR(Tabla2[[#This Row],[FECHA INICIO DE LABORES EN OBRA]])=YEAR(TODAY())),MONTH(TODAY()-30)&amp;"-"&amp;YEAR(TODAY()),"No Aplica")),"No Aplica")</f>
        <v>No Aplica</v>
      </c>
    </row>
    <row r="1945" spans="1:30" x14ac:dyDescent="0.25">
      <c r="A1945" s="13">
        <v>20100901481</v>
      </c>
      <c r="B1945" s="15" t="s">
        <v>7577</v>
      </c>
      <c r="C1945" s="15" t="s">
        <v>7577</v>
      </c>
      <c r="D1945" s="15" t="s">
        <v>7687</v>
      </c>
      <c r="E1945" s="15" t="s">
        <v>7688</v>
      </c>
      <c r="F1945" s="39">
        <v>32796</v>
      </c>
      <c r="G1945" s="15">
        <v>2</v>
      </c>
      <c r="H1945" s="15" t="s">
        <v>7580</v>
      </c>
      <c r="I1945" s="15" t="s">
        <v>7581</v>
      </c>
      <c r="J1945" s="15" t="s">
        <v>7689</v>
      </c>
      <c r="K1945" s="15" t="s">
        <v>4722</v>
      </c>
      <c r="L1945" s="40" t="s">
        <v>6</v>
      </c>
      <c r="M1945" s="39"/>
      <c r="N1945" s="41" t="s">
        <v>2687</v>
      </c>
      <c r="O1945" s="39">
        <v>44632</v>
      </c>
      <c r="P1945" s="40">
        <v>1</v>
      </c>
      <c r="Q1945" s="40">
        <v>1</v>
      </c>
      <c r="R1945" s="40" t="str">
        <f>IFERROR(VLOOKUP(Tabla2[[#This Row],[CONTRATISTA PRNCIPAL]],Hoja1!$L$5:$M$9,2,FALSE),"CJV")</f>
        <v>CJV</v>
      </c>
      <c r="S1945" s="40" t="str">
        <f>IF(Tabla2[[#This Row],[EMPRESA]]=Tabla2[[#This Row],[CONTRATISTA PRNCIPAL]],"Principal","Secundaria")</f>
        <v>Principal</v>
      </c>
      <c r="T1945" s="42">
        <f>IFERROR(1/COUNTIF(Tabla2[CONTRATISTA PRNCIPAL],Tabla2[[#This Row],[CONTRATISTA PRNCIPAL]]),0)</f>
        <v>0.009009009009009009</v>
      </c>
      <c r="U1945" s="43">
        <f>IF(((TODAY()-Tabla2[[#This Row],[FECHA NACIMIENTO]])/365)&lt;18,"Corregir", IF(((TODAY()-Tabla2[[#This Row],[FECHA NACIMIENTO]])/365)&gt;80, "Corregir",ROUNDDOWN(((TODAY()-Tabla2[[#This Row],[FECHA NACIMIENTO]])/365),0)))</f>
        <v>33</v>
      </c>
      <c r="V19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45" s="44" t="str">
        <f>+IF(Tabla2[[#This Row],[Edad]]="Corregir","Corregir","Ok")</f>
        <v>Ok</v>
      </c>
      <c r="X1945" s="42" t="str">
        <f>+IFERROR(VLOOKUP(Tabla2[[#This Row],[DISTRITO SEGÚN DNI]],Hoja1!$A$2:$B$32,2,FALSE),"No")</f>
        <v>No</v>
      </c>
      <c r="Y1945" s="42" t="str">
        <f>IF(OR(LOWER(Tabla2[[#This Row],[GENERO]])="masculino", LOWER(Tabla2[[#This Row],[GENERO]])="femenino"),"OK","Corregir")</f>
        <v>OK</v>
      </c>
      <c r="Z1945" s="42" t="str">
        <f>+IF(Tabla2[[#This Row],[Nro. DNI / CE]]="","Corregir",IF(LEN(Tabla2[[#This Row],[Nro. DNI / CE]])&gt;=8,"OK","Corregir"))</f>
        <v>OK</v>
      </c>
      <c r="AA1945" s="42">
        <f>COUNTIF(Tabla2[APELLIDOS Y NOMBRES],Tabla2[[#This Row],[APELLIDOS Y NOMBRES]])</f>
        <v>1</v>
      </c>
      <c r="AB1945" s="42">
        <f>IF(Tabla2[[#This Row],[Trabajador]]&gt;1,1/Tabla2[[#This Row],[Trabajador]],Tabla2[[#This Row],[Trabajador]])</f>
        <v>1</v>
      </c>
      <c r="AC1945" t="str">
        <f>+IFERROR(IF(Tabla2[[#This Row],[FECHA CESE/BAJA]]="","No Aplica",IF(AND(MONTH(Tabla2[[#This Row],[FECHA CESE/BAJA]])=MONTH(TODAY()-30),YEAR(Tabla2[[#This Row],[FECHA CESE/BAJA]])=YEAR(TODAY())),MONTH(TODAY()-30)&amp;"-"&amp;YEAR(TODAY()),"Borrar")),"No aplica")</f>
        <v>No Aplica</v>
      </c>
      <c r="AD1945" t="str">
        <f>+IFERROR(IF(Tabla2[[#This Row],[FECHA INICIO DE LABORES EN OBRA]]="","No Aplica",IF(AND(MONTH(Tabla2[[#This Row],[FECHA INICIO DE LABORES EN OBRA]])=MONTH(TODAY()-30),YEAR(Tabla2[[#This Row],[FECHA INICIO DE LABORES EN OBRA]])=YEAR(TODAY())),MONTH(TODAY()-30)&amp;"-"&amp;YEAR(TODAY()),"No Aplica")),"No Aplica")</f>
        <v>No Aplica</v>
      </c>
    </row>
    <row r="1946" spans="1:30" x14ac:dyDescent="0.25">
      <c r="A1946" s="13">
        <v>20100901481</v>
      </c>
      <c r="B1946" s="15" t="s">
        <v>7577</v>
      </c>
      <c r="C1946" s="15" t="s">
        <v>7577</v>
      </c>
      <c r="D1946" s="15" t="s">
        <v>427</v>
      </c>
      <c r="E1946" s="15" t="s">
        <v>428</v>
      </c>
      <c r="F1946" s="39">
        <v>26559</v>
      </c>
      <c r="G1946" s="15">
        <v>2</v>
      </c>
      <c r="H1946" s="15" t="s">
        <v>7580</v>
      </c>
      <c r="I1946" s="15" t="s">
        <v>7581</v>
      </c>
      <c r="J1946" s="15" t="s">
        <v>7690</v>
      </c>
      <c r="K1946" s="15" t="s">
        <v>27</v>
      </c>
      <c r="L1946" s="40" t="s">
        <v>6</v>
      </c>
      <c r="M1946" s="39"/>
      <c r="N1946" s="41" t="s">
        <v>2687</v>
      </c>
      <c r="O1946" s="39">
        <v>36778</v>
      </c>
      <c r="P1946" s="40">
        <v>1</v>
      </c>
      <c r="Q1946" s="40">
        <v>2</v>
      </c>
      <c r="R1946" s="40" t="str">
        <f>IFERROR(VLOOKUP(Tabla2[[#This Row],[CONTRATISTA PRNCIPAL]],Hoja1!$L$5:$M$9,2,FALSE),"CJV")</f>
        <v>CJV</v>
      </c>
      <c r="S1946" s="40" t="str">
        <f>IF(Tabla2[[#This Row],[EMPRESA]]=Tabla2[[#This Row],[CONTRATISTA PRNCIPAL]],"Principal","Secundaria")</f>
        <v>Principal</v>
      </c>
      <c r="T1946" s="42">
        <f>IFERROR(1/COUNTIF(Tabla2[CONTRATISTA PRNCIPAL],Tabla2[[#This Row],[CONTRATISTA PRNCIPAL]]),0)</f>
        <v>0.009009009009009009</v>
      </c>
      <c r="U1946" s="43">
        <f>IF(((TODAY()-Tabla2[[#This Row],[FECHA NACIMIENTO]])/365)&lt;18,"Corregir", IF(((TODAY()-Tabla2[[#This Row],[FECHA NACIMIENTO]])/365)&gt;80, "Corregir",ROUNDDOWN(((TODAY()-Tabla2[[#This Row],[FECHA NACIMIENTO]])/365),0)))</f>
        <v>51</v>
      </c>
      <c r="V19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46" s="44" t="str">
        <f>+IF(Tabla2[[#This Row],[Edad]]="Corregir","Corregir","Ok")</f>
        <v>Ok</v>
      </c>
      <c r="X1946" s="42" t="str">
        <f>+IFERROR(VLOOKUP(Tabla2[[#This Row],[DISTRITO SEGÚN DNI]],Hoja1!$A$2:$B$32,2,FALSE),"No")</f>
        <v>CALLAO</v>
      </c>
      <c r="Y1946" s="42" t="str">
        <f>IF(OR(LOWER(Tabla2[[#This Row],[GENERO]])="masculino", LOWER(Tabla2[[#This Row],[GENERO]])="femenino"),"OK","Corregir")</f>
        <v>OK</v>
      </c>
      <c r="Z1946" s="42" t="str">
        <f>+IF(Tabla2[[#This Row],[Nro. DNI / CE]]="","Corregir",IF(LEN(Tabla2[[#This Row],[Nro. DNI / CE]])&gt;=8,"OK","Corregir"))</f>
        <v>OK</v>
      </c>
      <c r="AA1946" s="42">
        <f>COUNTIF(Tabla2[APELLIDOS Y NOMBRES],Tabla2[[#This Row],[APELLIDOS Y NOMBRES]])</f>
        <v>1</v>
      </c>
      <c r="AB1946" s="42">
        <f>IF(Tabla2[[#This Row],[Trabajador]]&gt;1,1/Tabla2[[#This Row],[Trabajador]],Tabla2[[#This Row],[Trabajador]])</f>
        <v>1</v>
      </c>
      <c r="AC1946" t="str">
        <f>+IFERROR(IF(Tabla2[[#This Row],[FECHA CESE/BAJA]]="","No Aplica",IF(AND(MONTH(Tabla2[[#This Row],[FECHA CESE/BAJA]])=MONTH(TODAY()-30),YEAR(Tabla2[[#This Row],[FECHA CESE/BAJA]])=YEAR(TODAY())),MONTH(TODAY()-30)&amp;"-"&amp;YEAR(TODAY()),"Borrar")),"No aplica")</f>
        <v>No Aplica</v>
      </c>
      <c r="AD1946" t="str">
        <f>+IFERROR(IF(Tabla2[[#This Row],[FECHA INICIO DE LABORES EN OBRA]]="","No Aplica",IF(AND(MONTH(Tabla2[[#This Row],[FECHA INICIO DE LABORES EN OBRA]])=MONTH(TODAY()-30),YEAR(Tabla2[[#This Row],[FECHA INICIO DE LABORES EN OBRA]])=YEAR(TODAY())),MONTH(TODAY()-30)&amp;"-"&amp;YEAR(TODAY()),"No Aplica")),"No Aplica")</f>
        <v>No Aplica</v>
      </c>
    </row>
    <row r="1947" spans="1:30" x14ac:dyDescent="0.25">
      <c r="A1947" s="13">
        <v>20100901481</v>
      </c>
      <c r="B1947" s="15" t="s">
        <v>7577</v>
      </c>
      <c r="C1947" s="15" t="s">
        <v>7577</v>
      </c>
      <c r="D1947" s="15" t="s">
        <v>7691</v>
      </c>
      <c r="E1947" s="15" t="s">
        <v>7692</v>
      </c>
      <c r="F1947" s="39">
        <v>25395</v>
      </c>
      <c r="G1947" s="15">
        <v>2</v>
      </c>
      <c r="H1947" s="15" t="s">
        <v>7580</v>
      </c>
      <c r="I1947" s="15" t="s">
        <v>7581</v>
      </c>
      <c r="J1947" s="15" t="s">
        <v>7664</v>
      </c>
      <c r="K1947" s="15" t="s">
        <v>2272</v>
      </c>
      <c r="L1947" s="40" t="s">
        <v>6</v>
      </c>
      <c r="M1947" s="39"/>
      <c r="N1947" s="41" t="s">
        <v>2687</v>
      </c>
      <c r="O1947" s="39">
        <v>41533</v>
      </c>
      <c r="P1947" s="40">
        <v>1</v>
      </c>
      <c r="Q1947" s="40">
        <v>2</v>
      </c>
      <c r="R1947" s="40" t="str">
        <f>IFERROR(VLOOKUP(Tabla2[[#This Row],[CONTRATISTA PRNCIPAL]],Hoja1!$L$5:$M$9,2,FALSE),"CJV")</f>
        <v>CJV</v>
      </c>
      <c r="S1947" s="40" t="str">
        <f>IF(Tabla2[[#This Row],[EMPRESA]]=Tabla2[[#This Row],[CONTRATISTA PRNCIPAL]],"Principal","Secundaria")</f>
        <v>Principal</v>
      </c>
      <c r="T1947" s="42">
        <f>IFERROR(1/COUNTIF(Tabla2[CONTRATISTA PRNCIPAL],Tabla2[[#This Row],[CONTRATISTA PRNCIPAL]]),0)</f>
        <v>0.009009009009009009</v>
      </c>
      <c r="U1947" s="43">
        <f>IF(((TODAY()-Tabla2[[#This Row],[FECHA NACIMIENTO]])/365)&lt;18,"Corregir", IF(((TODAY()-Tabla2[[#This Row],[FECHA NACIMIENTO]])/365)&gt;80, "Corregir",ROUNDDOWN(((TODAY()-Tabla2[[#This Row],[FECHA NACIMIENTO]])/365),0)))</f>
        <v>54</v>
      </c>
      <c r="V19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47" s="44" t="str">
        <f>+IF(Tabla2[[#This Row],[Edad]]="Corregir","Corregir","Ok")</f>
        <v>Ok</v>
      </c>
      <c r="X1947" s="42" t="str">
        <f>+IFERROR(VLOOKUP(Tabla2[[#This Row],[DISTRITO SEGÚN DNI]],Hoja1!$A$2:$B$32,2,FALSE),"No")</f>
        <v>No</v>
      </c>
      <c r="Y1947" s="42" t="str">
        <f>IF(OR(LOWER(Tabla2[[#This Row],[GENERO]])="masculino", LOWER(Tabla2[[#This Row],[GENERO]])="femenino"),"OK","Corregir")</f>
        <v>OK</v>
      </c>
      <c r="Z1947" s="42" t="str">
        <f>+IF(Tabla2[[#This Row],[Nro. DNI / CE]]="","Corregir",IF(LEN(Tabla2[[#This Row],[Nro. DNI / CE]])&gt;=8,"OK","Corregir"))</f>
        <v>OK</v>
      </c>
      <c r="AA1947" s="42">
        <f>COUNTIF(Tabla2[APELLIDOS Y NOMBRES],Tabla2[[#This Row],[APELLIDOS Y NOMBRES]])</f>
        <v>1</v>
      </c>
      <c r="AB1947" s="42">
        <f>IF(Tabla2[[#This Row],[Trabajador]]&gt;1,1/Tabla2[[#This Row],[Trabajador]],Tabla2[[#This Row],[Trabajador]])</f>
        <v>1</v>
      </c>
      <c r="AC1947" t="str">
        <f>+IFERROR(IF(Tabla2[[#This Row],[FECHA CESE/BAJA]]="","No Aplica",IF(AND(MONTH(Tabla2[[#This Row],[FECHA CESE/BAJA]])=MONTH(TODAY()-30),YEAR(Tabla2[[#This Row],[FECHA CESE/BAJA]])=YEAR(TODAY())),MONTH(TODAY()-30)&amp;"-"&amp;YEAR(TODAY()),"Borrar")),"No aplica")</f>
        <v>No Aplica</v>
      </c>
      <c r="AD1947" t="str">
        <f>+IFERROR(IF(Tabla2[[#This Row],[FECHA INICIO DE LABORES EN OBRA]]="","No Aplica",IF(AND(MONTH(Tabla2[[#This Row],[FECHA INICIO DE LABORES EN OBRA]])=MONTH(TODAY()-30),YEAR(Tabla2[[#This Row],[FECHA INICIO DE LABORES EN OBRA]])=YEAR(TODAY())),MONTH(TODAY()-30)&amp;"-"&amp;YEAR(TODAY()),"No Aplica")),"No Aplica")</f>
        <v>No Aplica</v>
      </c>
    </row>
    <row r="1948" spans="1:30" x14ac:dyDescent="0.25">
      <c r="A1948" s="13">
        <v>20100901481</v>
      </c>
      <c r="B1948" s="15" t="s">
        <v>7577</v>
      </c>
      <c r="C1948" s="15" t="s">
        <v>7577</v>
      </c>
      <c r="D1948" s="15" t="s">
        <v>7693</v>
      </c>
      <c r="E1948" s="15" t="s">
        <v>7694</v>
      </c>
      <c r="F1948" s="39">
        <v>36446</v>
      </c>
      <c r="G1948" s="15">
        <v>2</v>
      </c>
      <c r="H1948" s="15" t="s">
        <v>7580</v>
      </c>
      <c r="I1948" s="15" t="s">
        <v>7581</v>
      </c>
      <c r="J1948" s="15" t="s">
        <v>7695</v>
      </c>
      <c r="K1948" s="15" t="s">
        <v>7696</v>
      </c>
      <c r="L1948" s="40" t="s">
        <v>6</v>
      </c>
      <c r="M1948" s="39"/>
      <c r="N1948" s="41" t="s">
        <v>2687</v>
      </c>
      <c r="O1948" s="39">
        <v>44607</v>
      </c>
      <c r="P1948" s="40">
        <v>1</v>
      </c>
      <c r="Q1948" s="40">
        <v>1</v>
      </c>
      <c r="R1948" s="40" t="str">
        <f>IFERROR(VLOOKUP(Tabla2[[#This Row],[CONTRATISTA PRNCIPAL]],Hoja1!$L$5:$M$9,2,FALSE),"CJV")</f>
        <v>CJV</v>
      </c>
      <c r="S1948" s="40" t="str">
        <f>IF(Tabla2[[#This Row],[EMPRESA]]=Tabla2[[#This Row],[CONTRATISTA PRNCIPAL]],"Principal","Secundaria")</f>
        <v>Principal</v>
      </c>
      <c r="T1948" s="42">
        <f>IFERROR(1/COUNTIF(Tabla2[CONTRATISTA PRNCIPAL],Tabla2[[#This Row],[CONTRATISTA PRNCIPAL]]),0)</f>
        <v>0.009009009009009009</v>
      </c>
      <c r="U1948" s="43">
        <f>IF(((TODAY()-Tabla2[[#This Row],[FECHA NACIMIENTO]])/365)&lt;18,"Corregir", IF(((TODAY()-Tabla2[[#This Row],[FECHA NACIMIENTO]])/365)&gt;80, "Corregir",ROUNDDOWN(((TODAY()-Tabla2[[#This Row],[FECHA NACIMIENTO]])/365),0)))</f>
        <v>23</v>
      </c>
      <c r="V19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948" s="44" t="str">
        <f>+IF(Tabla2[[#This Row],[Edad]]="Corregir","Corregir","Ok")</f>
        <v>Ok</v>
      </c>
      <c r="X1948" s="42" t="str">
        <f>+IFERROR(VLOOKUP(Tabla2[[#This Row],[DISTRITO SEGÚN DNI]],Hoja1!$A$2:$B$32,2,FALSE),"No")</f>
        <v>No</v>
      </c>
      <c r="Y1948" s="42" t="str">
        <f>IF(OR(LOWER(Tabla2[[#This Row],[GENERO]])="masculino", LOWER(Tabla2[[#This Row],[GENERO]])="femenino"),"OK","Corregir")</f>
        <v>OK</v>
      </c>
      <c r="Z1948" s="42" t="str">
        <f>+IF(Tabla2[[#This Row],[Nro. DNI / CE]]="","Corregir",IF(LEN(Tabla2[[#This Row],[Nro. DNI / CE]])&gt;=8,"OK","Corregir"))</f>
        <v>OK</v>
      </c>
      <c r="AA1948" s="42">
        <f>COUNTIF(Tabla2[APELLIDOS Y NOMBRES],Tabla2[[#This Row],[APELLIDOS Y NOMBRES]])</f>
        <v>1</v>
      </c>
      <c r="AB1948" s="42">
        <f>IF(Tabla2[[#This Row],[Trabajador]]&gt;1,1/Tabla2[[#This Row],[Trabajador]],Tabla2[[#This Row],[Trabajador]])</f>
        <v>1</v>
      </c>
      <c r="AC1948" t="str">
        <f>+IFERROR(IF(Tabla2[[#This Row],[FECHA CESE/BAJA]]="","No Aplica",IF(AND(MONTH(Tabla2[[#This Row],[FECHA CESE/BAJA]])=MONTH(TODAY()-30),YEAR(Tabla2[[#This Row],[FECHA CESE/BAJA]])=YEAR(TODAY())),MONTH(TODAY()-30)&amp;"-"&amp;YEAR(TODAY()),"Borrar")),"No aplica")</f>
        <v>No Aplica</v>
      </c>
      <c r="AD1948" t="str">
        <f>+IFERROR(IF(Tabla2[[#This Row],[FECHA INICIO DE LABORES EN OBRA]]="","No Aplica",IF(AND(MONTH(Tabla2[[#This Row],[FECHA INICIO DE LABORES EN OBRA]])=MONTH(TODAY()-30),YEAR(Tabla2[[#This Row],[FECHA INICIO DE LABORES EN OBRA]])=YEAR(TODAY())),MONTH(TODAY()-30)&amp;"-"&amp;YEAR(TODAY()),"No Aplica")),"No Aplica")</f>
        <v>No Aplica</v>
      </c>
    </row>
    <row r="1949" spans="1:30" x14ac:dyDescent="0.25">
      <c r="A1949" s="13">
        <v>20100901481</v>
      </c>
      <c r="B1949" s="15" t="s">
        <v>7577</v>
      </c>
      <c r="C1949" s="15" t="s">
        <v>7577</v>
      </c>
      <c r="D1949" s="15" t="s">
        <v>7697</v>
      </c>
      <c r="E1949" s="15" t="s">
        <v>7698</v>
      </c>
      <c r="F1949" s="39">
        <v>32695</v>
      </c>
      <c r="G1949" s="15">
        <v>2</v>
      </c>
      <c r="H1949" s="15" t="s">
        <v>7580</v>
      </c>
      <c r="I1949" s="15" t="s">
        <v>7581</v>
      </c>
      <c r="J1949" s="15" t="s">
        <v>7699</v>
      </c>
      <c r="K1949" s="15" t="s">
        <v>2237</v>
      </c>
      <c r="L1949" s="40" t="s">
        <v>6</v>
      </c>
      <c r="M1949" s="39"/>
      <c r="N1949" s="41" t="s">
        <v>2687</v>
      </c>
      <c r="O1949" s="39">
        <v>45017</v>
      </c>
      <c r="P1949" s="40">
        <v>1</v>
      </c>
      <c r="Q1949" s="40">
        <v>1</v>
      </c>
      <c r="R1949" s="40" t="str">
        <f>IFERROR(VLOOKUP(Tabla2[[#This Row],[CONTRATISTA PRNCIPAL]],Hoja1!$L$5:$M$9,2,FALSE),"CJV")</f>
        <v>CJV</v>
      </c>
      <c r="S1949" s="40" t="str">
        <f>IF(Tabla2[[#This Row],[EMPRESA]]=Tabla2[[#This Row],[CONTRATISTA PRNCIPAL]],"Principal","Secundaria")</f>
        <v>Principal</v>
      </c>
      <c r="T1949" s="42">
        <f>IFERROR(1/COUNTIF(Tabla2[CONTRATISTA PRNCIPAL],Tabla2[[#This Row],[CONTRATISTA PRNCIPAL]]),0)</f>
        <v>0.009009009009009009</v>
      </c>
      <c r="U1949" s="43">
        <f>IF(((TODAY()-Tabla2[[#This Row],[FECHA NACIMIENTO]])/365)&lt;18,"Corregir", IF(((TODAY()-Tabla2[[#This Row],[FECHA NACIMIENTO]])/365)&gt;80, "Corregir",ROUNDDOWN(((TODAY()-Tabla2[[#This Row],[FECHA NACIMIENTO]])/365),0)))</f>
        <v>34</v>
      </c>
      <c r="V19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49" s="44" t="str">
        <f>+IF(Tabla2[[#This Row],[Edad]]="Corregir","Corregir","Ok")</f>
        <v>Ok</v>
      </c>
      <c r="X1949" s="42" t="str">
        <f>+IFERROR(VLOOKUP(Tabla2[[#This Row],[DISTRITO SEGÚN DNI]],Hoja1!$A$2:$B$32,2,FALSE),"No")</f>
        <v>No</v>
      </c>
      <c r="Y1949" s="42" t="str">
        <f>IF(OR(LOWER(Tabla2[[#This Row],[GENERO]])="masculino", LOWER(Tabla2[[#This Row],[GENERO]])="femenino"),"OK","Corregir")</f>
        <v>OK</v>
      </c>
      <c r="Z1949" s="42" t="str">
        <f>+IF(Tabla2[[#This Row],[Nro. DNI / CE]]="","Corregir",IF(LEN(Tabla2[[#This Row],[Nro. DNI / CE]])&gt;=8,"OK","Corregir"))</f>
        <v>OK</v>
      </c>
      <c r="AA1949" s="42">
        <f>COUNTIF(Tabla2[APELLIDOS Y NOMBRES],Tabla2[[#This Row],[APELLIDOS Y NOMBRES]])</f>
        <v>1</v>
      </c>
      <c r="AB1949" s="42">
        <f>IF(Tabla2[[#This Row],[Trabajador]]&gt;1,1/Tabla2[[#This Row],[Trabajador]],Tabla2[[#This Row],[Trabajador]])</f>
        <v>1</v>
      </c>
      <c r="AC1949" t="str">
        <f>+IFERROR(IF(Tabla2[[#This Row],[FECHA CESE/BAJA]]="","No Aplica",IF(AND(MONTH(Tabla2[[#This Row],[FECHA CESE/BAJA]])=MONTH(TODAY()-30),YEAR(Tabla2[[#This Row],[FECHA CESE/BAJA]])=YEAR(TODAY())),MONTH(TODAY()-30)&amp;"-"&amp;YEAR(TODAY()),"Borrar")),"No aplica")</f>
        <v>No Aplica</v>
      </c>
      <c r="AD1949" t="str">
        <f>+IFERROR(IF(Tabla2[[#This Row],[FECHA INICIO DE LABORES EN OBRA]]="","No Aplica",IF(AND(MONTH(Tabla2[[#This Row],[FECHA INICIO DE LABORES EN OBRA]])=MONTH(TODAY()-30),YEAR(Tabla2[[#This Row],[FECHA INICIO DE LABORES EN OBRA]])=YEAR(TODAY())),MONTH(TODAY()-30)&amp;"-"&amp;YEAR(TODAY()),"No Aplica")),"No Aplica")</f>
        <v>No Aplica</v>
      </c>
    </row>
    <row r="1950" spans="1:30" x14ac:dyDescent="0.25">
      <c r="A1950" s="13">
        <v>20100901481</v>
      </c>
      <c r="B1950" s="15" t="s">
        <v>7577</v>
      </c>
      <c r="C1950" s="15" t="s">
        <v>7577</v>
      </c>
      <c r="D1950" s="15" t="s">
        <v>409</v>
      </c>
      <c r="E1950" s="15" t="s">
        <v>410</v>
      </c>
      <c r="F1950" s="39">
        <v>23999</v>
      </c>
      <c r="G1950" s="15">
        <v>2</v>
      </c>
      <c r="H1950" s="15" t="s">
        <v>7580</v>
      </c>
      <c r="I1950" s="15" t="s">
        <v>7581</v>
      </c>
      <c r="J1950" s="15" t="s">
        <v>7700</v>
      </c>
      <c r="K1950" s="15" t="s">
        <v>27</v>
      </c>
      <c r="L1950" s="40" t="s">
        <v>6</v>
      </c>
      <c r="M1950" s="39"/>
      <c r="N1950" s="41" t="s">
        <v>2687</v>
      </c>
      <c r="O1950" s="39">
        <v>43438</v>
      </c>
      <c r="P1950" s="40">
        <v>1</v>
      </c>
      <c r="Q1950" s="40">
        <v>2</v>
      </c>
      <c r="R1950" s="40" t="str">
        <f>IFERROR(VLOOKUP(Tabla2[[#This Row],[CONTRATISTA PRNCIPAL]],Hoja1!$L$5:$M$9,2,FALSE),"CJV")</f>
        <v>CJV</v>
      </c>
      <c r="S1950" s="40" t="str">
        <f>IF(Tabla2[[#This Row],[EMPRESA]]=Tabla2[[#This Row],[CONTRATISTA PRNCIPAL]],"Principal","Secundaria")</f>
        <v>Principal</v>
      </c>
      <c r="T1950" s="42">
        <f>IFERROR(1/COUNTIF(Tabla2[CONTRATISTA PRNCIPAL],Tabla2[[#This Row],[CONTRATISTA PRNCIPAL]]),0)</f>
        <v>0.009009009009009009</v>
      </c>
      <c r="U1950" s="43">
        <f>IF(((TODAY()-Tabla2[[#This Row],[FECHA NACIMIENTO]])/365)&lt;18,"Corregir", IF(((TODAY()-Tabla2[[#This Row],[FECHA NACIMIENTO]])/365)&gt;80, "Corregir",ROUNDDOWN(((TODAY()-Tabla2[[#This Row],[FECHA NACIMIENTO]])/365),0)))</f>
        <v>58</v>
      </c>
      <c r="V19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50" s="44" t="str">
        <f>+IF(Tabla2[[#This Row],[Edad]]="Corregir","Corregir","Ok")</f>
        <v>Ok</v>
      </c>
      <c r="X1950" s="42" t="str">
        <f>+IFERROR(VLOOKUP(Tabla2[[#This Row],[DISTRITO SEGÚN DNI]],Hoja1!$A$2:$B$32,2,FALSE),"No")</f>
        <v>CALLAO</v>
      </c>
      <c r="Y1950" s="42" t="str">
        <f>IF(OR(LOWER(Tabla2[[#This Row],[GENERO]])="masculino", LOWER(Tabla2[[#This Row],[GENERO]])="femenino"),"OK","Corregir")</f>
        <v>OK</v>
      </c>
      <c r="Z1950" s="42" t="str">
        <f>+IF(Tabla2[[#This Row],[Nro. DNI / CE]]="","Corregir",IF(LEN(Tabla2[[#This Row],[Nro. DNI / CE]])&gt;=8,"OK","Corregir"))</f>
        <v>OK</v>
      </c>
      <c r="AA1950" s="42">
        <f>COUNTIF(Tabla2[APELLIDOS Y NOMBRES],Tabla2[[#This Row],[APELLIDOS Y NOMBRES]])</f>
        <v>1</v>
      </c>
      <c r="AB1950" s="42">
        <f>IF(Tabla2[[#This Row],[Trabajador]]&gt;1,1/Tabla2[[#This Row],[Trabajador]],Tabla2[[#This Row],[Trabajador]])</f>
        <v>1</v>
      </c>
      <c r="AC1950" t="str">
        <f>+IFERROR(IF(Tabla2[[#This Row],[FECHA CESE/BAJA]]="","No Aplica",IF(AND(MONTH(Tabla2[[#This Row],[FECHA CESE/BAJA]])=MONTH(TODAY()-30),YEAR(Tabla2[[#This Row],[FECHA CESE/BAJA]])=YEAR(TODAY())),MONTH(TODAY()-30)&amp;"-"&amp;YEAR(TODAY()),"Borrar")),"No aplica")</f>
        <v>No Aplica</v>
      </c>
      <c r="AD1950" t="str">
        <f>+IFERROR(IF(Tabla2[[#This Row],[FECHA INICIO DE LABORES EN OBRA]]="","No Aplica",IF(AND(MONTH(Tabla2[[#This Row],[FECHA INICIO DE LABORES EN OBRA]])=MONTH(TODAY()-30),YEAR(Tabla2[[#This Row],[FECHA INICIO DE LABORES EN OBRA]])=YEAR(TODAY())),MONTH(TODAY()-30)&amp;"-"&amp;YEAR(TODAY()),"No Aplica")),"No Aplica")</f>
        <v>No Aplica</v>
      </c>
    </row>
    <row r="1951" spans="1:30" x14ac:dyDescent="0.25">
      <c r="A1951" s="13">
        <v>20100901481</v>
      </c>
      <c r="B1951" s="15" t="s">
        <v>7577</v>
      </c>
      <c r="C1951" s="15" t="s">
        <v>7577</v>
      </c>
      <c r="D1951" s="15" t="s">
        <v>7701</v>
      </c>
      <c r="E1951" s="15" t="s">
        <v>7702</v>
      </c>
      <c r="F1951" s="39">
        <v>34015</v>
      </c>
      <c r="G1951" s="15">
        <v>2</v>
      </c>
      <c r="H1951" s="15" t="s">
        <v>7580</v>
      </c>
      <c r="I1951" s="15" t="s">
        <v>7581</v>
      </c>
      <c r="J1951" s="15" t="s">
        <v>7703</v>
      </c>
      <c r="K1951" s="15" t="s">
        <v>2645</v>
      </c>
      <c r="L1951" s="40" t="s">
        <v>6</v>
      </c>
      <c r="M1951" s="39"/>
      <c r="N1951" s="41" t="s">
        <v>2687</v>
      </c>
      <c r="O1951" s="39">
        <v>43706</v>
      </c>
      <c r="P1951" s="40">
        <v>1</v>
      </c>
      <c r="Q1951" s="40">
        <v>2</v>
      </c>
      <c r="R1951" s="40" t="str">
        <f>IFERROR(VLOOKUP(Tabla2[[#This Row],[CONTRATISTA PRNCIPAL]],Hoja1!$L$5:$M$9,2,FALSE),"CJV")</f>
        <v>CJV</v>
      </c>
      <c r="S1951" s="40" t="str">
        <f>IF(Tabla2[[#This Row],[EMPRESA]]=Tabla2[[#This Row],[CONTRATISTA PRNCIPAL]],"Principal","Secundaria")</f>
        <v>Principal</v>
      </c>
      <c r="T1951" s="42">
        <f>IFERROR(1/COUNTIF(Tabla2[CONTRATISTA PRNCIPAL],Tabla2[[#This Row],[CONTRATISTA PRNCIPAL]]),0)</f>
        <v>0.009009009009009009</v>
      </c>
      <c r="U1951" s="43">
        <f>IF(((TODAY()-Tabla2[[#This Row],[FECHA NACIMIENTO]])/365)&lt;18,"Corregir", IF(((TODAY()-Tabla2[[#This Row],[FECHA NACIMIENTO]])/365)&gt;80, "Corregir",ROUNDDOWN(((TODAY()-Tabla2[[#This Row],[FECHA NACIMIENTO]])/365),0)))</f>
        <v>30</v>
      </c>
      <c r="V19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51" s="44" t="str">
        <f>+IF(Tabla2[[#This Row],[Edad]]="Corregir","Corregir","Ok")</f>
        <v>Ok</v>
      </c>
      <c r="X1951" s="42" t="str">
        <f>+IFERROR(VLOOKUP(Tabla2[[#This Row],[DISTRITO SEGÚN DNI]],Hoja1!$A$2:$B$32,2,FALSE),"No")</f>
        <v>No</v>
      </c>
      <c r="Y1951" s="42" t="str">
        <f>IF(OR(LOWER(Tabla2[[#This Row],[GENERO]])="masculino", LOWER(Tabla2[[#This Row],[GENERO]])="femenino"),"OK","Corregir")</f>
        <v>OK</v>
      </c>
      <c r="Z1951" s="42" t="str">
        <f>+IF(Tabla2[[#This Row],[Nro. DNI / CE]]="","Corregir",IF(LEN(Tabla2[[#This Row],[Nro. DNI / CE]])&gt;=8,"OK","Corregir"))</f>
        <v>OK</v>
      </c>
      <c r="AA1951" s="42">
        <f>COUNTIF(Tabla2[APELLIDOS Y NOMBRES],Tabla2[[#This Row],[APELLIDOS Y NOMBRES]])</f>
        <v>1</v>
      </c>
      <c r="AB1951" s="42">
        <f>IF(Tabla2[[#This Row],[Trabajador]]&gt;1,1/Tabla2[[#This Row],[Trabajador]],Tabla2[[#This Row],[Trabajador]])</f>
        <v>1</v>
      </c>
      <c r="AC1951" t="str">
        <f>+IFERROR(IF(Tabla2[[#This Row],[FECHA CESE/BAJA]]="","No Aplica",IF(AND(MONTH(Tabla2[[#This Row],[FECHA CESE/BAJA]])=MONTH(TODAY()-30),YEAR(Tabla2[[#This Row],[FECHA CESE/BAJA]])=YEAR(TODAY())),MONTH(TODAY()-30)&amp;"-"&amp;YEAR(TODAY()),"Borrar")),"No aplica")</f>
        <v>No Aplica</v>
      </c>
      <c r="AD1951" t="str">
        <f>+IFERROR(IF(Tabla2[[#This Row],[FECHA INICIO DE LABORES EN OBRA]]="","No Aplica",IF(AND(MONTH(Tabla2[[#This Row],[FECHA INICIO DE LABORES EN OBRA]])=MONTH(TODAY()-30),YEAR(Tabla2[[#This Row],[FECHA INICIO DE LABORES EN OBRA]])=YEAR(TODAY())),MONTH(TODAY()-30)&amp;"-"&amp;YEAR(TODAY()),"No Aplica")),"No Aplica")</f>
        <v>No Aplica</v>
      </c>
    </row>
    <row r="1952" spans="1:30" x14ac:dyDescent="0.25">
      <c r="A1952" s="13">
        <v>20100901481</v>
      </c>
      <c r="B1952" s="15" t="s">
        <v>7577</v>
      </c>
      <c r="C1952" s="15" t="s">
        <v>7577</v>
      </c>
      <c r="D1952" s="15" t="s">
        <v>7704</v>
      </c>
      <c r="E1952" s="15" t="s">
        <v>7705</v>
      </c>
      <c r="F1952" s="39">
        <v>24758</v>
      </c>
      <c r="G1952" s="15">
        <v>2</v>
      </c>
      <c r="H1952" s="15" t="s">
        <v>7580</v>
      </c>
      <c r="I1952" s="15" t="s">
        <v>7581</v>
      </c>
      <c r="J1952" s="15" t="s">
        <v>7706</v>
      </c>
      <c r="K1952" s="15" t="s">
        <v>2272</v>
      </c>
      <c r="L1952" s="40" t="s">
        <v>6</v>
      </c>
      <c r="M1952" s="39"/>
      <c r="N1952" s="41" t="s">
        <v>2687</v>
      </c>
      <c r="O1952" s="39">
        <v>44450</v>
      </c>
      <c r="P1952" s="40">
        <v>1</v>
      </c>
      <c r="Q1952" s="40">
        <v>1</v>
      </c>
      <c r="R1952" s="40" t="str">
        <f>IFERROR(VLOOKUP(Tabla2[[#This Row],[CONTRATISTA PRNCIPAL]],Hoja1!$L$5:$M$9,2,FALSE),"CJV")</f>
        <v>CJV</v>
      </c>
      <c r="S1952" s="40" t="str">
        <f>IF(Tabla2[[#This Row],[EMPRESA]]=Tabla2[[#This Row],[CONTRATISTA PRNCIPAL]],"Principal","Secundaria")</f>
        <v>Principal</v>
      </c>
      <c r="T1952" s="42">
        <f>IFERROR(1/COUNTIF(Tabla2[CONTRATISTA PRNCIPAL],Tabla2[[#This Row],[CONTRATISTA PRNCIPAL]]),0)</f>
        <v>0.009009009009009009</v>
      </c>
      <c r="U1952" s="43">
        <f>IF(((TODAY()-Tabla2[[#This Row],[FECHA NACIMIENTO]])/365)&lt;18,"Corregir", IF(((TODAY()-Tabla2[[#This Row],[FECHA NACIMIENTO]])/365)&gt;80, "Corregir",ROUNDDOWN(((TODAY()-Tabla2[[#This Row],[FECHA NACIMIENTO]])/365),0)))</f>
        <v>56</v>
      </c>
      <c r="V19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52" s="44" t="str">
        <f>+IF(Tabla2[[#This Row],[Edad]]="Corregir","Corregir","Ok")</f>
        <v>Ok</v>
      </c>
      <c r="X1952" s="42" t="str">
        <f>+IFERROR(VLOOKUP(Tabla2[[#This Row],[DISTRITO SEGÚN DNI]],Hoja1!$A$2:$B$32,2,FALSE),"No")</f>
        <v>No</v>
      </c>
      <c r="Y1952" s="42" t="str">
        <f>IF(OR(LOWER(Tabla2[[#This Row],[GENERO]])="masculino", LOWER(Tabla2[[#This Row],[GENERO]])="femenino"),"OK","Corregir")</f>
        <v>OK</v>
      </c>
      <c r="Z1952" s="42" t="str">
        <f>+IF(Tabla2[[#This Row],[Nro. DNI / CE]]="","Corregir",IF(LEN(Tabla2[[#This Row],[Nro. DNI / CE]])&gt;=8,"OK","Corregir"))</f>
        <v>OK</v>
      </c>
      <c r="AA1952" s="42">
        <f>COUNTIF(Tabla2[APELLIDOS Y NOMBRES],Tabla2[[#This Row],[APELLIDOS Y NOMBRES]])</f>
        <v>1</v>
      </c>
      <c r="AB1952" s="42">
        <f>IF(Tabla2[[#This Row],[Trabajador]]&gt;1,1/Tabla2[[#This Row],[Trabajador]],Tabla2[[#This Row],[Trabajador]])</f>
        <v>1</v>
      </c>
      <c r="AC1952" t="str">
        <f>+IFERROR(IF(Tabla2[[#This Row],[FECHA CESE/BAJA]]="","No Aplica",IF(AND(MONTH(Tabla2[[#This Row],[FECHA CESE/BAJA]])=MONTH(TODAY()-30),YEAR(Tabla2[[#This Row],[FECHA CESE/BAJA]])=YEAR(TODAY())),MONTH(TODAY()-30)&amp;"-"&amp;YEAR(TODAY()),"Borrar")),"No aplica")</f>
        <v>No Aplica</v>
      </c>
      <c r="AD1952" t="str">
        <f>+IFERROR(IF(Tabla2[[#This Row],[FECHA INICIO DE LABORES EN OBRA]]="","No Aplica",IF(AND(MONTH(Tabla2[[#This Row],[FECHA INICIO DE LABORES EN OBRA]])=MONTH(TODAY()-30),YEAR(Tabla2[[#This Row],[FECHA INICIO DE LABORES EN OBRA]])=YEAR(TODAY())),MONTH(TODAY()-30)&amp;"-"&amp;YEAR(TODAY()),"No Aplica")),"No Aplica")</f>
        <v>No Aplica</v>
      </c>
    </row>
    <row r="1953" spans="1:30" x14ac:dyDescent="0.25">
      <c r="A1953" s="13">
        <v>20100901481</v>
      </c>
      <c r="B1953" s="15" t="s">
        <v>7577</v>
      </c>
      <c r="C1953" s="15" t="s">
        <v>7577</v>
      </c>
      <c r="D1953" s="15" t="s">
        <v>435</v>
      </c>
      <c r="E1953" s="15" t="s">
        <v>436</v>
      </c>
      <c r="F1953" s="39">
        <v>25709</v>
      </c>
      <c r="G1953" s="15">
        <v>2</v>
      </c>
      <c r="H1953" s="15" t="s">
        <v>7580</v>
      </c>
      <c r="I1953" s="15" t="s">
        <v>7581</v>
      </c>
      <c r="J1953" s="15" t="s">
        <v>7707</v>
      </c>
      <c r="K1953" s="15" t="s">
        <v>17</v>
      </c>
      <c r="L1953" s="40" t="s">
        <v>6</v>
      </c>
      <c r="M1953" s="39"/>
      <c r="N1953" s="41" t="s">
        <v>2687</v>
      </c>
      <c r="O1953" s="39">
        <v>34090</v>
      </c>
      <c r="P1953" s="40">
        <v>1</v>
      </c>
      <c r="Q1953" s="40">
        <v>2</v>
      </c>
      <c r="R1953" s="40" t="str">
        <f>IFERROR(VLOOKUP(Tabla2[[#This Row],[CONTRATISTA PRNCIPAL]],Hoja1!$L$5:$M$9,2,FALSE),"CJV")</f>
        <v>CJV</v>
      </c>
      <c r="S1953" s="40" t="str">
        <f>IF(Tabla2[[#This Row],[EMPRESA]]=Tabla2[[#This Row],[CONTRATISTA PRNCIPAL]],"Principal","Secundaria")</f>
        <v>Principal</v>
      </c>
      <c r="T1953" s="42">
        <f>IFERROR(1/COUNTIF(Tabla2[CONTRATISTA PRNCIPAL],Tabla2[[#This Row],[CONTRATISTA PRNCIPAL]]),0)</f>
        <v>0.009009009009009009</v>
      </c>
      <c r="U1953" s="43">
        <f>IF(((TODAY()-Tabla2[[#This Row],[FECHA NACIMIENTO]])/365)&lt;18,"Corregir", IF(((TODAY()-Tabla2[[#This Row],[FECHA NACIMIENTO]])/365)&gt;80, "Corregir",ROUNDDOWN(((TODAY()-Tabla2[[#This Row],[FECHA NACIMIENTO]])/365),0)))</f>
        <v>53</v>
      </c>
      <c r="V19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53" s="44" t="str">
        <f>+IF(Tabla2[[#This Row],[Edad]]="Corregir","Corregir","Ok")</f>
        <v>Ok</v>
      </c>
      <c r="X1953" s="42" t="str">
        <f>+IFERROR(VLOOKUP(Tabla2[[#This Row],[DISTRITO SEGÚN DNI]],Hoja1!$A$2:$B$32,2,FALSE),"No")</f>
        <v>ATE</v>
      </c>
      <c r="Y1953" s="42" t="str">
        <f>IF(OR(LOWER(Tabla2[[#This Row],[GENERO]])="masculino", LOWER(Tabla2[[#This Row],[GENERO]])="femenino"),"OK","Corregir")</f>
        <v>OK</v>
      </c>
      <c r="Z1953" s="42" t="str">
        <f>+IF(Tabla2[[#This Row],[Nro. DNI / CE]]="","Corregir",IF(LEN(Tabla2[[#This Row],[Nro. DNI / CE]])&gt;=8,"OK","Corregir"))</f>
        <v>OK</v>
      </c>
      <c r="AA1953" s="42">
        <f>COUNTIF(Tabla2[APELLIDOS Y NOMBRES],Tabla2[[#This Row],[APELLIDOS Y NOMBRES]])</f>
        <v>1</v>
      </c>
      <c r="AB1953" s="42">
        <f>IF(Tabla2[[#This Row],[Trabajador]]&gt;1,1/Tabla2[[#This Row],[Trabajador]],Tabla2[[#This Row],[Trabajador]])</f>
        <v>1</v>
      </c>
      <c r="AC1953" t="str">
        <f>+IFERROR(IF(Tabla2[[#This Row],[FECHA CESE/BAJA]]="","No Aplica",IF(AND(MONTH(Tabla2[[#This Row],[FECHA CESE/BAJA]])=MONTH(TODAY()-30),YEAR(Tabla2[[#This Row],[FECHA CESE/BAJA]])=YEAR(TODAY())),MONTH(TODAY()-30)&amp;"-"&amp;YEAR(TODAY()),"Borrar")),"No aplica")</f>
        <v>No Aplica</v>
      </c>
      <c r="AD1953" t="str">
        <f>+IFERROR(IF(Tabla2[[#This Row],[FECHA INICIO DE LABORES EN OBRA]]="","No Aplica",IF(AND(MONTH(Tabla2[[#This Row],[FECHA INICIO DE LABORES EN OBRA]])=MONTH(TODAY()-30),YEAR(Tabla2[[#This Row],[FECHA INICIO DE LABORES EN OBRA]])=YEAR(TODAY())),MONTH(TODAY()-30)&amp;"-"&amp;YEAR(TODAY()),"No Aplica")),"No Aplica")</f>
        <v>No Aplica</v>
      </c>
    </row>
    <row r="1954" spans="1:30" x14ac:dyDescent="0.25">
      <c r="A1954" s="13">
        <v>20100901481</v>
      </c>
      <c r="B1954" s="15" t="s">
        <v>7577</v>
      </c>
      <c r="C1954" s="15" t="s">
        <v>7577</v>
      </c>
      <c r="D1954" s="15" t="s">
        <v>7708</v>
      </c>
      <c r="E1954" s="15" t="s">
        <v>7709</v>
      </c>
      <c r="F1954" s="39">
        <v>21662</v>
      </c>
      <c r="G1954" s="15">
        <v>2</v>
      </c>
      <c r="H1954" s="15" t="s">
        <v>7580</v>
      </c>
      <c r="I1954" s="15" t="s">
        <v>7581</v>
      </c>
      <c r="J1954" s="15" t="s">
        <v>7710</v>
      </c>
      <c r="K1954" s="15" t="s">
        <v>5657</v>
      </c>
      <c r="L1954" s="40" t="s">
        <v>6</v>
      </c>
      <c r="M1954" s="39"/>
      <c r="N1954" s="41" t="s">
        <v>2687</v>
      </c>
      <c r="O1954" s="39">
        <v>42415</v>
      </c>
      <c r="P1954" s="40">
        <v>1</v>
      </c>
      <c r="Q1954" s="40">
        <v>2</v>
      </c>
      <c r="R1954" s="40" t="str">
        <f>IFERROR(VLOOKUP(Tabla2[[#This Row],[CONTRATISTA PRNCIPAL]],Hoja1!$L$5:$M$9,2,FALSE),"CJV")</f>
        <v>CJV</v>
      </c>
      <c r="S1954" s="40" t="str">
        <f>IF(Tabla2[[#This Row],[EMPRESA]]=Tabla2[[#This Row],[CONTRATISTA PRNCIPAL]],"Principal","Secundaria")</f>
        <v>Principal</v>
      </c>
      <c r="T1954" s="42">
        <f>IFERROR(1/COUNTIF(Tabla2[CONTRATISTA PRNCIPAL],Tabla2[[#This Row],[CONTRATISTA PRNCIPAL]]),0)</f>
        <v>0.009009009009009009</v>
      </c>
      <c r="U1954" s="43">
        <f>IF(((TODAY()-Tabla2[[#This Row],[FECHA NACIMIENTO]])/365)&lt;18,"Corregir", IF(((TODAY()-Tabla2[[#This Row],[FECHA NACIMIENTO]])/365)&gt;80, "Corregir",ROUNDDOWN(((TODAY()-Tabla2[[#This Row],[FECHA NACIMIENTO]])/365),0)))</f>
        <v>64</v>
      </c>
      <c r="V19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54" s="44" t="str">
        <f>+IF(Tabla2[[#This Row],[Edad]]="Corregir","Corregir","Ok")</f>
        <v>Ok</v>
      </c>
      <c r="X1954" s="42" t="str">
        <f>+IFERROR(VLOOKUP(Tabla2[[#This Row],[DISTRITO SEGÚN DNI]],Hoja1!$A$2:$B$32,2,FALSE),"No")</f>
        <v>No</v>
      </c>
      <c r="Y1954" s="42" t="str">
        <f>IF(OR(LOWER(Tabla2[[#This Row],[GENERO]])="masculino", LOWER(Tabla2[[#This Row],[GENERO]])="femenino"),"OK","Corregir")</f>
        <v>OK</v>
      </c>
      <c r="Z1954" s="42" t="str">
        <f>+IF(Tabla2[[#This Row],[Nro. DNI / CE]]="","Corregir",IF(LEN(Tabla2[[#This Row],[Nro. DNI / CE]])&gt;=8,"OK","Corregir"))</f>
        <v>OK</v>
      </c>
      <c r="AA1954" s="42">
        <f>COUNTIF(Tabla2[APELLIDOS Y NOMBRES],Tabla2[[#This Row],[APELLIDOS Y NOMBRES]])</f>
        <v>1</v>
      </c>
      <c r="AB1954" s="42">
        <f>IF(Tabla2[[#This Row],[Trabajador]]&gt;1,1/Tabla2[[#This Row],[Trabajador]],Tabla2[[#This Row],[Trabajador]])</f>
        <v>1</v>
      </c>
      <c r="AC1954" t="str">
        <f>+IFERROR(IF(Tabla2[[#This Row],[FECHA CESE/BAJA]]="","No Aplica",IF(AND(MONTH(Tabla2[[#This Row],[FECHA CESE/BAJA]])=MONTH(TODAY()-30),YEAR(Tabla2[[#This Row],[FECHA CESE/BAJA]])=YEAR(TODAY())),MONTH(TODAY()-30)&amp;"-"&amp;YEAR(TODAY()),"Borrar")),"No aplica")</f>
        <v>No Aplica</v>
      </c>
      <c r="AD1954" t="str">
        <f>+IFERROR(IF(Tabla2[[#This Row],[FECHA INICIO DE LABORES EN OBRA]]="","No Aplica",IF(AND(MONTH(Tabla2[[#This Row],[FECHA INICIO DE LABORES EN OBRA]])=MONTH(TODAY()-30),YEAR(Tabla2[[#This Row],[FECHA INICIO DE LABORES EN OBRA]])=YEAR(TODAY())),MONTH(TODAY()-30)&amp;"-"&amp;YEAR(TODAY()),"No Aplica")),"No Aplica")</f>
        <v>No Aplica</v>
      </c>
    </row>
    <row r="1955" spans="1:30" x14ac:dyDescent="0.25">
      <c r="A1955" s="13">
        <v>20100901481</v>
      </c>
      <c r="B1955" s="15" t="s">
        <v>7577</v>
      </c>
      <c r="C1955" s="15" t="s">
        <v>7577</v>
      </c>
      <c r="D1955" s="15" t="s">
        <v>7711</v>
      </c>
      <c r="E1955" s="15" t="s">
        <v>7712</v>
      </c>
      <c r="F1955" s="39">
        <v>22941</v>
      </c>
      <c r="G1955" s="15">
        <v>2</v>
      </c>
      <c r="H1955" s="15" t="s">
        <v>7580</v>
      </c>
      <c r="I1955" s="15" t="s">
        <v>7581</v>
      </c>
      <c r="J1955" s="15" t="s">
        <v>7713</v>
      </c>
      <c r="K1955" s="15" t="s">
        <v>2641</v>
      </c>
      <c r="L1955" s="40" t="s">
        <v>6</v>
      </c>
      <c r="M1955" s="39"/>
      <c r="N1955" s="41" t="s">
        <v>2687</v>
      </c>
      <c r="O1955" s="39">
        <v>40557</v>
      </c>
      <c r="P1955" s="40">
        <v>1</v>
      </c>
      <c r="Q1955" s="40">
        <v>2</v>
      </c>
      <c r="R1955" s="40" t="str">
        <f>IFERROR(VLOOKUP(Tabla2[[#This Row],[CONTRATISTA PRNCIPAL]],Hoja1!$L$5:$M$9,2,FALSE),"CJV")</f>
        <v>CJV</v>
      </c>
      <c r="S1955" s="40" t="str">
        <f>IF(Tabla2[[#This Row],[EMPRESA]]=Tabla2[[#This Row],[CONTRATISTA PRNCIPAL]],"Principal","Secundaria")</f>
        <v>Principal</v>
      </c>
      <c r="T1955" s="42">
        <f>IFERROR(1/COUNTIF(Tabla2[CONTRATISTA PRNCIPAL],Tabla2[[#This Row],[CONTRATISTA PRNCIPAL]]),0)</f>
        <v>0.009009009009009009</v>
      </c>
      <c r="U1955" s="43">
        <f>IF(((TODAY()-Tabla2[[#This Row],[FECHA NACIMIENTO]])/365)&lt;18,"Corregir", IF(((TODAY()-Tabla2[[#This Row],[FECHA NACIMIENTO]])/365)&gt;80, "Corregir",ROUNDDOWN(((TODAY()-Tabla2[[#This Row],[FECHA NACIMIENTO]])/365),0)))</f>
        <v>60</v>
      </c>
      <c r="V19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55" s="44" t="str">
        <f>+IF(Tabla2[[#This Row],[Edad]]="Corregir","Corregir","Ok")</f>
        <v>Ok</v>
      </c>
      <c r="X1955" s="42" t="str">
        <f>+IFERROR(VLOOKUP(Tabla2[[#This Row],[DISTRITO SEGÚN DNI]],Hoja1!$A$2:$B$32,2,FALSE),"No")</f>
        <v>No</v>
      </c>
      <c r="Y1955" s="42" t="str">
        <f>IF(OR(LOWER(Tabla2[[#This Row],[GENERO]])="masculino", LOWER(Tabla2[[#This Row],[GENERO]])="femenino"),"OK","Corregir")</f>
        <v>OK</v>
      </c>
      <c r="Z1955" s="42" t="str">
        <f>+IF(Tabla2[[#This Row],[Nro. DNI / CE]]="","Corregir",IF(LEN(Tabla2[[#This Row],[Nro. DNI / CE]])&gt;=8,"OK","Corregir"))</f>
        <v>OK</v>
      </c>
      <c r="AA1955" s="42">
        <f>COUNTIF(Tabla2[APELLIDOS Y NOMBRES],Tabla2[[#This Row],[APELLIDOS Y NOMBRES]])</f>
        <v>1</v>
      </c>
      <c r="AB1955" s="42">
        <f>IF(Tabla2[[#This Row],[Trabajador]]&gt;1,1/Tabla2[[#This Row],[Trabajador]],Tabla2[[#This Row],[Trabajador]])</f>
        <v>1</v>
      </c>
      <c r="AC1955" t="str">
        <f>+IFERROR(IF(Tabla2[[#This Row],[FECHA CESE/BAJA]]="","No Aplica",IF(AND(MONTH(Tabla2[[#This Row],[FECHA CESE/BAJA]])=MONTH(TODAY()-30),YEAR(Tabla2[[#This Row],[FECHA CESE/BAJA]])=YEAR(TODAY())),MONTH(TODAY()-30)&amp;"-"&amp;YEAR(TODAY()),"Borrar")),"No aplica")</f>
        <v>No Aplica</v>
      </c>
      <c r="AD1955" t="str">
        <f>+IFERROR(IF(Tabla2[[#This Row],[FECHA INICIO DE LABORES EN OBRA]]="","No Aplica",IF(AND(MONTH(Tabla2[[#This Row],[FECHA INICIO DE LABORES EN OBRA]])=MONTH(TODAY()-30),YEAR(Tabla2[[#This Row],[FECHA INICIO DE LABORES EN OBRA]])=YEAR(TODAY())),MONTH(TODAY()-30)&amp;"-"&amp;YEAR(TODAY()),"No Aplica")),"No Aplica")</f>
        <v>No Aplica</v>
      </c>
    </row>
    <row r="1956" spans="1:30" x14ac:dyDescent="0.25">
      <c r="A1956" s="13">
        <v>20100901481</v>
      </c>
      <c r="B1956" s="15" t="s">
        <v>7577</v>
      </c>
      <c r="C1956" s="15" t="s">
        <v>7577</v>
      </c>
      <c r="D1956" s="15" t="s">
        <v>7714</v>
      </c>
      <c r="E1956" s="15" t="s">
        <v>7715</v>
      </c>
      <c r="F1956" s="39">
        <v>22641</v>
      </c>
      <c r="G1956" s="15">
        <v>2</v>
      </c>
      <c r="H1956" s="15" t="s">
        <v>7580</v>
      </c>
      <c r="I1956" s="15" t="s">
        <v>7581</v>
      </c>
      <c r="J1956" s="15" t="s">
        <v>7716</v>
      </c>
      <c r="K1956" s="15" t="s">
        <v>2237</v>
      </c>
      <c r="L1956" s="40" t="s">
        <v>6</v>
      </c>
      <c r="M1956" s="39"/>
      <c r="N1956" s="41" t="s">
        <v>2687</v>
      </c>
      <c r="O1956" s="39">
        <v>41655</v>
      </c>
      <c r="P1956" s="40">
        <v>1</v>
      </c>
      <c r="Q1956" s="40">
        <v>2</v>
      </c>
      <c r="R1956" s="40" t="str">
        <f>IFERROR(VLOOKUP(Tabla2[[#This Row],[CONTRATISTA PRNCIPAL]],Hoja1!$L$5:$M$9,2,FALSE),"CJV")</f>
        <v>CJV</v>
      </c>
      <c r="S1956" s="40" t="str">
        <f>IF(Tabla2[[#This Row],[EMPRESA]]=Tabla2[[#This Row],[CONTRATISTA PRNCIPAL]],"Principal","Secundaria")</f>
        <v>Principal</v>
      </c>
      <c r="T1956" s="42">
        <f>IFERROR(1/COUNTIF(Tabla2[CONTRATISTA PRNCIPAL],Tabla2[[#This Row],[CONTRATISTA PRNCIPAL]]),0)</f>
        <v>0.009009009009009009</v>
      </c>
      <c r="U1956" s="43">
        <f>IF(((TODAY()-Tabla2[[#This Row],[FECHA NACIMIENTO]])/365)&lt;18,"Corregir", IF(((TODAY()-Tabla2[[#This Row],[FECHA NACIMIENTO]])/365)&gt;80, "Corregir",ROUNDDOWN(((TODAY()-Tabla2[[#This Row],[FECHA NACIMIENTO]])/365),0)))</f>
        <v>61</v>
      </c>
      <c r="V19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56" s="44" t="str">
        <f>+IF(Tabla2[[#This Row],[Edad]]="Corregir","Corregir","Ok")</f>
        <v>Ok</v>
      </c>
      <c r="X1956" s="42" t="str">
        <f>+IFERROR(VLOOKUP(Tabla2[[#This Row],[DISTRITO SEGÚN DNI]],Hoja1!$A$2:$B$32,2,FALSE),"No")</f>
        <v>No</v>
      </c>
      <c r="Y1956" s="42" t="str">
        <f>IF(OR(LOWER(Tabla2[[#This Row],[GENERO]])="masculino", LOWER(Tabla2[[#This Row],[GENERO]])="femenino"),"OK","Corregir")</f>
        <v>OK</v>
      </c>
      <c r="Z1956" s="42" t="str">
        <f>+IF(Tabla2[[#This Row],[Nro. DNI / CE]]="","Corregir",IF(LEN(Tabla2[[#This Row],[Nro. DNI / CE]])&gt;=8,"OK","Corregir"))</f>
        <v>OK</v>
      </c>
      <c r="AA1956" s="42">
        <f>COUNTIF(Tabla2[APELLIDOS Y NOMBRES],Tabla2[[#This Row],[APELLIDOS Y NOMBRES]])</f>
        <v>1</v>
      </c>
      <c r="AB1956" s="42">
        <f>IF(Tabla2[[#This Row],[Trabajador]]&gt;1,1/Tabla2[[#This Row],[Trabajador]],Tabla2[[#This Row],[Trabajador]])</f>
        <v>1</v>
      </c>
      <c r="AC1956" t="str">
        <f>+IFERROR(IF(Tabla2[[#This Row],[FECHA CESE/BAJA]]="","No Aplica",IF(AND(MONTH(Tabla2[[#This Row],[FECHA CESE/BAJA]])=MONTH(TODAY()-30),YEAR(Tabla2[[#This Row],[FECHA CESE/BAJA]])=YEAR(TODAY())),MONTH(TODAY()-30)&amp;"-"&amp;YEAR(TODAY()),"Borrar")),"No aplica")</f>
        <v>No Aplica</v>
      </c>
      <c r="AD1956" t="str">
        <f>+IFERROR(IF(Tabla2[[#This Row],[FECHA INICIO DE LABORES EN OBRA]]="","No Aplica",IF(AND(MONTH(Tabla2[[#This Row],[FECHA INICIO DE LABORES EN OBRA]])=MONTH(TODAY()-30),YEAR(Tabla2[[#This Row],[FECHA INICIO DE LABORES EN OBRA]])=YEAR(TODAY())),MONTH(TODAY()-30)&amp;"-"&amp;YEAR(TODAY()),"No Aplica")),"No Aplica")</f>
        <v>No Aplica</v>
      </c>
    </row>
    <row r="1957" spans="1:30" x14ac:dyDescent="0.25">
      <c r="A1957" s="13">
        <v>20100901481</v>
      </c>
      <c r="B1957" s="15" t="s">
        <v>7577</v>
      </c>
      <c r="C1957" s="15" t="s">
        <v>7577</v>
      </c>
      <c r="D1957" s="15" t="s">
        <v>7717</v>
      </c>
      <c r="E1957" s="15" t="s">
        <v>7718</v>
      </c>
      <c r="F1957" s="39">
        <v>30185</v>
      </c>
      <c r="G1957" s="15">
        <v>2</v>
      </c>
      <c r="H1957" s="15" t="s">
        <v>7580</v>
      </c>
      <c r="I1957" s="15" t="s">
        <v>7581</v>
      </c>
      <c r="J1957" s="15" t="s">
        <v>7719</v>
      </c>
      <c r="K1957" s="15" t="s">
        <v>2182</v>
      </c>
      <c r="L1957" s="40" t="s">
        <v>6</v>
      </c>
      <c r="M1957" s="39"/>
      <c r="N1957" s="41" t="s">
        <v>2687</v>
      </c>
      <c r="O1957" s="39">
        <v>43298</v>
      </c>
      <c r="P1957" s="40">
        <v>1</v>
      </c>
      <c r="Q1957" s="40">
        <v>2</v>
      </c>
      <c r="R1957" s="40" t="str">
        <f>IFERROR(VLOOKUP(Tabla2[[#This Row],[CONTRATISTA PRNCIPAL]],Hoja1!$L$5:$M$9,2,FALSE),"CJV")</f>
        <v>CJV</v>
      </c>
      <c r="S1957" s="40" t="str">
        <f>IF(Tabla2[[#This Row],[EMPRESA]]=Tabla2[[#This Row],[CONTRATISTA PRNCIPAL]],"Principal","Secundaria")</f>
        <v>Principal</v>
      </c>
      <c r="T1957" s="42">
        <f>IFERROR(1/COUNTIF(Tabla2[CONTRATISTA PRNCIPAL],Tabla2[[#This Row],[CONTRATISTA PRNCIPAL]]),0)</f>
        <v>0.009009009009009009</v>
      </c>
      <c r="U1957" s="43">
        <f>IF(((TODAY()-Tabla2[[#This Row],[FECHA NACIMIENTO]])/365)&lt;18,"Corregir", IF(((TODAY()-Tabla2[[#This Row],[FECHA NACIMIENTO]])/365)&gt;80, "Corregir",ROUNDDOWN(((TODAY()-Tabla2[[#This Row],[FECHA NACIMIENTO]])/365),0)))</f>
        <v>41</v>
      </c>
      <c r="V19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57" s="44" t="str">
        <f>+IF(Tabla2[[#This Row],[Edad]]="Corregir","Corregir","Ok")</f>
        <v>Ok</v>
      </c>
      <c r="X1957" s="42" t="str">
        <f>+IFERROR(VLOOKUP(Tabla2[[#This Row],[DISTRITO SEGÚN DNI]],Hoja1!$A$2:$B$32,2,FALSE),"No")</f>
        <v>No</v>
      </c>
      <c r="Y1957" s="42" t="str">
        <f>IF(OR(LOWER(Tabla2[[#This Row],[GENERO]])="masculino", LOWER(Tabla2[[#This Row],[GENERO]])="femenino"),"OK","Corregir")</f>
        <v>OK</v>
      </c>
      <c r="Z1957" s="42" t="str">
        <f>+IF(Tabla2[[#This Row],[Nro. DNI / CE]]="","Corregir",IF(LEN(Tabla2[[#This Row],[Nro. DNI / CE]])&gt;=8,"OK","Corregir"))</f>
        <v>OK</v>
      </c>
      <c r="AA1957" s="42">
        <f>COUNTIF(Tabla2[APELLIDOS Y NOMBRES],Tabla2[[#This Row],[APELLIDOS Y NOMBRES]])</f>
        <v>1</v>
      </c>
      <c r="AB1957" s="42">
        <f>IF(Tabla2[[#This Row],[Trabajador]]&gt;1,1/Tabla2[[#This Row],[Trabajador]],Tabla2[[#This Row],[Trabajador]])</f>
        <v>1</v>
      </c>
      <c r="AC1957" t="str">
        <f>+IFERROR(IF(Tabla2[[#This Row],[FECHA CESE/BAJA]]="","No Aplica",IF(AND(MONTH(Tabla2[[#This Row],[FECHA CESE/BAJA]])=MONTH(TODAY()-30),YEAR(Tabla2[[#This Row],[FECHA CESE/BAJA]])=YEAR(TODAY())),MONTH(TODAY()-30)&amp;"-"&amp;YEAR(TODAY()),"Borrar")),"No aplica")</f>
        <v>No Aplica</v>
      </c>
      <c r="AD1957" t="str">
        <f>+IFERROR(IF(Tabla2[[#This Row],[FECHA INICIO DE LABORES EN OBRA]]="","No Aplica",IF(AND(MONTH(Tabla2[[#This Row],[FECHA INICIO DE LABORES EN OBRA]])=MONTH(TODAY()-30),YEAR(Tabla2[[#This Row],[FECHA INICIO DE LABORES EN OBRA]])=YEAR(TODAY())),MONTH(TODAY()-30)&amp;"-"&amp;YEAR(TODAY()),"No Aplica")),"No Aplica")</f>
        <v>No Aplica</v>
      </c>
    </row>
    <row r="1958" spans="1:30" x14ac:dyDescent="0.25">
      <c r="A1958" s="13">
        <v>20100901481</v>
      </c>
      <c r="B1958" s="15" t="s">
        <v>7577</v>
      </c>
      <c r="C1958" s="15" t="s">
        <v>7577</v>
      </c>
      <c r="D1958" s="15" t="s">
        <v>7720</v>
      </c>
      <c r="E1958" s="15" t="s">
        <v>7721</v>
      </c>
      <c r="F1958" s="39">
        <v>24697</v>
      </c>
      <c r="G1958" s="15">
        <v>2</v>
      </c>
      <c r="H1958" s="15" t="s">
        <v>7580</v>
      </c>
      <c r="I1958" s="15" t="s">
        <v>7581</v>
      </c>
      <c r="J1958" s="15" t="s">
        <v>7722</v>
      </c>
      <c r="K1958" s="15" t="s">
        <v>2272</v>
      </c>
      <c r="L1958" s="40" t="s">
        <v>6</v>
      </c>
      <c r="M1958" s="39"/>
      <c r="N1958" s="41" t="s">
        <v>2687</v>
      </c>
      <c r="O1958" s="39">
        <v>42171</v>
      </c>
      <c r="P1958" s="40">
        <v>1</v>
      </c>
      <c r="Q1958" s="40">
        <v>2</v>
      </c>
      <c r="R1958" s="40" t="str">
        <f>IFERROR(VLOOKUP(Tabla2[[#This Row],[CONTRATISTA PRNCIPAL]],Hoja1!$L$5:$M$9,2,FALSE),"CJV")</f>
        <v>CJV</v>
      </c>
      <c r="S1958" s="40" t="str">
        <f>IF(Tabla2[[#This Row],[EMPRESA]]=Tabla2[[#This Row],[CONTRATISTA PRNCIPAL]],"Principal","Secundaria")</f>
        <v>Principal</v>
      </c>
      <c r="T1958" s="42">
        <f>IFERROR(1/COUNTIF(Tabla2[CONTRATISTA PRNCIPAL],Tabla2[[#This Row],[CONTRATISTA PRNCIPAL]]),0)</f>
        <v>0.009009009009009009</v>
      </c>
      <c r="U1958" s="43">
        <f>IF(((TODAY()-Tabla2[[#This Row],[FECHA NACIMIENTO]])/365)&lt;18,"Corregir", IF(((TODAY()-Tabla2[[#This Row],[FECHA NACIMIENTO]])/365)&gt;80, "Corregir",ROUNDDOWN(((TODAY()-Tabla2[[#This Row],[FECHA NACIMIENTO]])/365),0)))</f>
        <v>56</v>
      </c>
      <c r="V19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58" s="44" t="str">
        <f>+IF(Tabla2[[#This Row],[Edad]]="Corregir","Corregir","Ok")</f>
        <v>Ok</v>
      </c>
      <c r="X1958" s="42" t="str">
        <f>+IFERROR(VLOOKUP(Tabla2[[#This Row],[DISTRITO SEGÚN DNI]],Hoja1!$A$2:$B$32,2,FALSE),"No")</f>
        <v>No</v>
      </c>
      <c r="Y1958" s="42" t="str">
        <f>IF(OR(LOWER(Tabla2[[#This Row],[GENERO]])="masculino", LOWER(Tabla2[[#This Row],[GENERO]])="femenino"),"OK","Corregir")</f>
        <v>OK</v>
      </c>
      <c r="Z1958" s="42" t="str">
        <f>+IF(Tabla2[[#This Row],[Nro. DNI / CE]]="","Corregir",IF(LEN(Tabla2[[#This Row],[Nro. DNI / CE]])&gt;=8,"OK","Corregir"))</f>
        <v>OK</v>
      </c>
      <c r="AA1958" s="42">
        <f>COUNTIF(Tabla2[APELLIDOS Y NOMBRES],Tabla2[[#This Row],[APELLIDOS Y NOMBRES]])</f>
        <v>1</v>
      </c>
      <c r="AB1958" s="42">
        <f>IF(Tabla2[[#This Row],[Trabajador]]&gt;1,1/Tabla2[[#This Row],[Trabajador]],Tabla2[[#This Row],[Trabajador]])</f>
        <v>1</v>
      </c>
      <c r="AC1958" t="str">
        <f>+IFERROR(IF(Tabla2[[#This Row],[FECHA CESE/BAJA]]="","No Aplica",IF(AND(MONTH(Tabla2[[#This Row],[FECHA CESE/BAJA]])=MONTH(TODAY()-30),YEAR(Tabla2[[#This Row],[FECHA CESE/BAJA]])=YEAR(TODAY())),MONTH(TODAY()-30)&amp;"-"&amp;YEAR(TODAY()),"Borrar")),"No aplica")</f>
        <v>No Aplica</v>
      </c>
      <c r="AD1958" t="str">
        <f>+IFERROR(IF(Tabla2[[#This Row],[FECHA INICIO DE LABORES EN OBRA]]="","No Aplica",IF(AND(MONTH(Tabla2[[#This Row],[FECHA INICIO DE LABORES EN OBRA]])=MONTH(TODAY()-30),YEAR(Tabla2[[#This Row],[FECHA INICIO DE LABORES EN OBRA]])=YEAR(TODAY())),MONTH(TODAY()-30)&amp;"-"&amp;YEAR(TODAY()),"No Aplica")),"No Aplica")</f>
        <v>No Aplica</v>
      </c>
    </row>
    <row r="1959" spans="1:30" x14ac:dyDescent="0.25">
      <c r="A1959" s="13">
        <v>20100901481</v>
      </c>
      <c r="B1959" s="15" t="s">
        <v>7577</v>
      </c>
      <c r="C1959" s="15" t="s">
        <v>7577</v>
      </c>
      <c r="D1959" s="15" t="s">
        <v>7723</v>
      </c>
      <c r="E1959" s="15" t="s">
        <v>7724</v>
      </c>
      <c r="F1959" s="39">
        <v>35715</v>
      </c>
      <c r="G1959" s="15">
        <v>2</v>
      </c>
      <c r="H1959" s="15" t="s">
        <v>7580</v>
      </c>
      <c r="I1959" s="15" t="s">
        <v>7581</v>
      </c>
      <c r="J1959" s="15" t="s">
        <v>7725</v>
      </c>
      <c r="K1959" s="15" t="s">
        <v>2445</v>
      </c>
      <c r="L1959" s="40" t="s">
        <v>6</v>
      </c>
      <c r="M1959" s="39"/>
      <c r="N1959" s="41" t="s">
        <v>2687</v>
      </c>
      <c r="O1959" s="39">
        <v>44664</v>
      </c>
      <c r="P1959" s="40">
        <v>1</v>
      </c>
      <c r="Q1959" s="40">
        <v>1</v>
      </c>
      <c r="R1959" s="40" t="str">
        <f>IFERROR(VLOOKUP(Tabla2[[#This Row],[CONTRATISTA PRNCIPAL]],Hoja1!$L$5:$M$9,2,FALSE),"CJV")</f>
        <v>CJV</v>
      </c>
      <c r="S1959" s="40" t="str">
        <f>IF(Tabla2[[#This Row],[EMPRESA]]=Tabla2[[#This Row],[CONTRATISTA PRNCIPAL]],"Principal","Secundaria")</f>
        <v>Principal</v>
      </c>
      <c r="T1959" s="42">
        <f>IFERROR(1/COUNTIF(Tabla2[CONTRATISTA PRNCIPAL],Tabla2[[#This Row],[CONTRATISTA PRNCIPAL]]),0)</f>
        <v>0.009009009009009009</v>
      </c>
      <c r="U1959" s="43">
        <f>IF(((TODAY()-Tabla2[[#This Row],[FECHA NACIMIENTO]])/365)&lt;18,"Corregir", IF(((TODAY()-Tabla2[[#This Row],[FECHA NACIMIENTO]])/365)&gt;80, "Corregir",ROUNDDOWN(((TODAY()-Tabla2[[#This Row],[FECHA NACIMIENTO]])/365),0)))</f>
        <v>25</v>
      </c>
      <c r="V19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59" s="44" t="str">
        <f>+IF(Tabla2[[#This Row],[Edad]]="Corregir","Corregir","Ok")</f>
        <v>Ok</v>
      </c>
      <c r="X1959" s="42" t="str">
        <f>+IFERROR(VLOOKUP(Tabla2[[#This Row],[DISTRITO SEGÚN DNI]],Hoja1!$A$2:$B$32,2,FALSE),"No")</f>
        <v>No</v>
      </c>
      <c r="Y1959" s="42" t="str">
        <f>IF(OR(LOWER(Tabla2[[#This Row],[GENERO]])="masculino", LOWER(Tabla2[[#This Row],[GENERO]])="femenino"),"OK","Corregir")</f>
        <v>OK</v>
      </c>
      <c r="Z1959" s="42" t="str">
        <f>+IF(Tabla2[[#This Row],[Nro. DNI / CE]]="","Corregir",IF(LEN(Tabla2[[#This Row],[Nro. DNI / CE]])&gt;=8,"OK","Corregir"))</f>
        <v>OK</v>
      </c>
      <c r="AA1959" s="42">
        <f>COUNTIF(Tabla2[APELLIDOS Y NOMBRES],Tabla2[[#This Row],[APELLIDOS Y NOMBRES]])</f>
        <v>1</v>
      </c>
      <c r="AB1959" s="42">
        <f>IF(Tabla2[[#This Row],[Trabajador]]&gt;1,1/Tabla2[[#This Row],[Trabajador]],Tabla2[[#This Row],[Trabajador]])</f>
        <v>1</v>
      </c>
      <c r="AC1959" t="str">
        <f>+IFERROR(IF(Tabla2[[#This Row],[FECHA CESE/BAJA]]="","No Aplica",IF(AND(MONTH(Tabla2[[#This Row],[FECHA CESE/BAJA]])=MONTH(TODAY()-30),YEAR(Tabla2[[#This Row],[FECHA CESE/BAJA]])=YEAR(TODAY())),MONTH(TODAY()-30)&amp;"-"&amp;YEAR(TODAY()),"Borrar")),"No aplica")</f>
        <v>No Aplica</v>
      </c>
      <c r="AD1959" t="str">
        <f>+IFERROR(IF(Tabla2[[#This Row],[FECHA INICIO DE LABORES EN OBRA]]="","No Aplica",IF(AND(MONTH(Tabla2[[#This Row],[FECHA INICIO DE LABORES EN OBRA]])=MONTH(TODAY()-30),YEAR(Tabla2[[#This Row],[FECHA INICIO DE LABORES EN OBRA]])=YEAR(TODAY())),MONTH(TODAY()-30)&amp;"-"&amp;YEAR(TODAY()),"No Aplica")),"No Aplica")</f>
        <v>No Aplica</v>
      </c>
    </row>
    <row r="1960" spans="1:30" x14ac:dyDescent="0.25">
      <c r="A1960" s="13">
        <v>20100901481</v>
      </c>
      <c r="B1960" s="15" t="s">
        <v>7577</v>
      </c>
      <c r="C1960" s="15" t="s">
        <v>7577</v>
      </c>
      <c r="D1960" s="15" t="s">
        <v>7726</v>
      </c>
      <c r="E1960" s="15" t="s">
        <v>7727</v>
      </c>
      <c r="F1960" s="39">
        <v>29557</v>
      </c>
      <c r="G1960" s="15">
        <v>2</v>
      </c>
      <c r="H1960" s="15" t="s">
        <v>7580</v>
      </c>
      <c r="I1960" s="15" t="s">
        <v>7581</v>
      </c>
      <c r="J1960" s="15" t="s">
        <v>7728</v>
      </c>
      <c r="K1960" s="15" t="s">
        <v>2272</v>
      </c>
      <c r="L1960" s="40" t="s">
        <v>6</v>
      </c>
      <c r="M1960" s="39"/>
      <c r="N1960" s="41" t="s">
        <v>2687</v>
      </c>
      <c r="O1960" s="39">
        <v>44857</v>
      </c>
      <c r="P1960" s="40">
        <v>1</v>
      </c>
      <c r="Q1960" s="40">
        <v>1</v>
      </c>
      <c r="R1960" s="40" t="str">
        <f>IFERROR(VLOOKUP(Tabla2[[#This Row],[CONTRATISTA PRNCIPAL]],Hoja1!$L$5:$M$9,2,FALSE),"CJV")</f>
        <v>CJV</v>
      </c>
      <c r="S1960" s="40" t="str">
        <f>IF(Tabla2[[#This Row],[EMPRESA]]=Tabla2[[#This Row],[CONTRATISTA PRNCIPAL]],"Principal","Secundaria")</f>
        <v>Principal</v>
      </c>
      <c r="T1960" s="42">
        <f>IFERROR(1/COUNTIF(Tabla2[CONTRATISTA PRNCIPAL],Tabla2[[#This Row],[CONTRATISTA PRNCIPAL]]),0)</f>
        <v>0.009009009009009009</v>
      </c>
      <c r="U1960" s="43">
        <f>IF(((TODAY()-Tabla2[[#This Row],[FECHA NACIMIENTO]])/365)&lt;18,"Corregir", IF(((TODAY()-Tabla2[[#This Row],[FECHA NACIMIENTO]])/365)&gt;80, "Corregir",ROUNDDOWN(((TODAY()-Tabla2[[#This Row],[FECHA NACIMIENTO]])/365),0)))</f>
        <v>42</v>
      </c>
      <c r="V19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60" s="44" t="str">
        <f>+IF(Tabla2[[#This Row],[Edad]]="Corregir","Corregir","Ok")</f>
        <v>Ok</v>
      </c>
      <c r="X1960" s="42" t="str">
        <f>+IFERROR(VLOOKUP(Tabla2[[#This Row],[DISTRITO SEGÚN DNI]],Hoja1!$A$2:$B$32,2,FALSE),"No")</f>
        <v>No</v>
      </c>
      <c r="Y1960" s="42" t="str">
        <f>IF(OR(LOWER(Tabla2[[#This Row],[GENERO]])="masculino", LOWER(Tabla2[[#This Row],[GENERO]])="femenino"),"OK","Corregir")</f>
        <v>OK</v>
      </c>
      <c r="Z1960" s="42" t="str">
        <f>+IF(Tabla2[[#This Row],[Nro. DNI / CE]]="","Corregir",IF(LEN(Tabla2[[#This Row],[Nro. DNI / CE]])&gt;=8,"OK","Corregir"))</f>
        <v>OK</v>
      </c>
      <c r="AA1960" s="42">
        <f>COUNTIF(Tabla2[APELLIDOS Y NOMBRES],Tabla2[[#This Row],[APELLIDOS Y NOMBRES]])</f>
        <v>1</v>
      </c>
      <c r="AB1960" s="42">
        <f>IF(Tabla2[[#This Row],[Trabajador]]&gt;1,1/Tabla2[[#This Row],[Trabajador]],Tabla2[[#This Row],[Trabajador]])</f>
        <v>1</v>
      </c>
      <c r="AC1960" t="str">
        <f>+IFERROR(IF(Tabla2[[#This Row],[FECHA CESE/BAJA]]="","No Aplica",IF(AND(MONTH(Tabla2[[#This Row],[FECHA CESE/BAJA]])=MONTH(TODAY()-30),YEAR(Tabla2[[#This Row],[FECHA CESE/BAJA]])=YEAR(TODAY())),MONTH(TODAY()-30)&amp;"-"&amp;YEAR(TODAY()),"Borrar")),"No aplica")</f>
        <v>No Aplica</v>
      </c>
      <c r="AD1960" t="str">
        <f>+IFERROR(IF(Tabla2[[#This Row],[FECHA INICIO DE LABORES EN OBRA]]="","No Aplica",IF(AND(MONTH(Tabla2[[#This Row],[FECHA INICIO DE LABORES EN OBRA]])=MONTH(TODAY()-30),YEAR(Tabla2[[#This Row],[FECHA INICIO DE LABORES EN OBRA]])=YEAR(TODAY())),MONTH(TODAY()-30)&amp;"-"&amp;YEAR(TODAY()),"No Aplica")),"No Aplica")</f>
        <v>No Aplica</v>
      </c>
    </row>
    <row r="1961" spans="1:30" x14ac:dyDescent="0.25">
      <c r="A1961" s="13">
        <v>20100901481</v>
      </c>
      <c r="B1961" s="15" t="s">
        <v>7577</v>
      </c>
      <c r="C1961" s="15" t="s">
        <v>7577</v>
      </c>
      <c r="D1961" s="15" t="s">
        <v>7729</v>
      </c>
      <c r="E1961" s="15" t="s">
        <v>7730</v>
      </c>
      <c r="F1961" s="39">
        <v>32451</v>
      </c>
      <c r="G1961" s="15">
        <v>2</v>
      </c>
      <c r="H1961" s="15" t="s">
        <v>7580</v>
      </c>
      <c r="I1961" s="15" t="s">
        <v>7581</v>
      </c>
      <c r="J1961" s="15" t="s">
        <v>7731</v>
      </c>
      <c r="K1961" s="15" t="s">
        <v>2272</v>
      </c>
      <c r="L1961" s="40" t="s">
        <v>6</v>
      </c>
      <c r="M1961" s="39"/>
      <c r="N1961" s="41" t="s">
        <v>2687</v>
      </c>
      <c r="O1961" s="39">
        <v>43887</v>
      </c>
      <c r="P1961" s="40">
        <v>1</v>
      </c>
      <c r="Q1961" s="40">
        <v>2</v>
      </c>
      <c r="R1961" s="40" t="str">
        <f>IFERROR(VLOOKUP(Tabla2[[#This Row],[CONTRATISTA PRNCIPAL]],Hoja1!$L$5:$M$9,2,FALSE),"CJV")</f>
        <v>CJV</v>
      </c>
      <c r="S1961" s="40" t="str">
        <f>IF(Tabla2[[#This Row],[EMPRESA]]=Tabla2[[#This Row],[CONTRATISTA PRNCIPAL]],"Principal","Secundaria")</f>
        <v>Principal</v>
      </c>
      <c r="T1961" s="42">
        <f>IFERROR(1/COUNTIF(Tabla2[CONTRATISTA PRNCIPAL],Tabla2[[#This Row],[CONTRATISTA PRNCIPAL]]),0)</f>
        <v>0.009009009009009009</v>
      </c>
      <c r="U1961" s="43">
        <f>IF(((TODAY()-Tabla2[[#This Row],[FECHA NACIMIENTO]])/365)&lt;18,"Corregir", IF(((TODAY()-Tabla2[[#This Row],[FECHA NACIMIENTO]])/365)&gt;80, "Corregir",ROUNDDOWN(((TODAY()-Tabla2[[#This Row],[FECHA NACIMIENTO]])/365),0)))</f>
        <v>34</v>
      </c>
      <c r="V19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61" s="44" t="str">
        <f>+IF(Tabla2[[#This Row],[Edad]]="Corregir","Corregir","Ok")</f>
        <v>Ok</v>
      </c>
      <c r="X1961" s="42" t="str">
        <f>+IFERROR(VLOOKUP(Tabla2[[#This Row],[DISTRITO SEGÚN DNI]],Hoja1!$A$2:$B$32,2,FALSE),"No")</f>
        <v>No</v>
      </c>
      <c r="Y1961" s="42" t="str">
        <f>IF(OR(LOWER(Tabla2[[#This Row],[GENERO]])="masculino", LOWER(Tabla2[[#This Row],[GENERO]])="femenino"),"OK","Corregir")</f>
        <v>OK</v>
      </c>
      <c r="Z1961" s="42" t="str">
        <f>+IF(Tabla2[[#This Row],[Nro. DNI / CE]]="","Corregir",IF(LEN(Tabla2[[#This Row],[Nro. DNI / CE]])&gt;=8,"OK","Corregir"))</f>
        <v>OK</v>
      </c>
      <c r="AA1961" s="42">
        <f>COUNTIF(Tabla2[APELLIDOS Y NOMBRES],Tabla2[[#This Row],[APELLIDOS Y NOMBRES]])</f>
        <v>1</v>
      </c>
      <c r="AB1961" s="42">
        <f>IF(Tabla2[[#This Row],[Trabajador]]&gt;1,1/Tabla2[[#This Row],[Trabajador]],Tabla2[[#This Row],[Trabajador]])</f>
        <v>1</v>
      </c>
      <c r="AC1961" t="str">
        <f>+IFERROR(IF(Tabla2[[#This Row],[FECHA CESE/BAJA]]="","No Aplica",IF(AND(MONTH(Tabla2[[#This Row],[FECHA CESE/BAJA]])=MONTH(TODAY()-30),YEAR(Tabla2[[#This Row],[FECHA CESE/BAJA]])=YEAR(TODAY())),MONTH(TODAY()-30)&amp;"-"&amp;YEAR(TODAY()),"Borrar")),"No aplica")</f>
        <v>No Aplica</v>
      </c>
      <c r="AD1961" t="str">
        <f>+IFERROR(IF(Tabla2[[#This Row],[FECHA INICIO DE LABORES EN OBRA]]="","No Aplica",IF(AND(MONTH(Tabla2[[#This Row],[FECHA INICIO DE LABORES EN OBRA]])=MONTH(TODAY()-30),YEAR(Tabla2[[#This Row],[FECHA INICIO DE LABORES EN OBRA]])=YEAR(TODAY())),MONTH(TODAY()-30)&amp;"-"&amp;YEAR(TODAY()),"No Aplica")),"No Aplica")</f>
        <v>No Aplica</v>
      </c>
    </row>
    <row r="1962" spans="1:30" x14ac:dyDescent="0.25">
      <c r="A1962" s="13">
        <v>20100901481</v>
      </c>
      <c r="B1962" s="15" t="s">
        <v>7577</v>
      </c>
      <c r="C1962" s="15" t="s">
        <v>7577</v>
      </c>
      <c r="D1962" s="15" t="s">
        <v>7732</v>
      </c>
      <c r="E1962" s="15" t="s">
        <v>7733</v>
      </c>
      <c r="F1962" s="39">
        <v>35179</v>
      </c>
      <c r="G1962" s="15">
        <v>2</v>
      </c>
      <c r="H1962" s="15" t="s">
        <v>7580</v>
      </c>
      <c r="I1962" s="15" t="s">
        <v>7581</v>
      </c>
      <c r="J1962" s="15" t="s">
        <v>7734</v>
      </c>
      <c r="K1962" s="15" t="s">
        <v>2272</v>
      </c>
      <c r="L1962" s="40" t="s">
        <v>6</v>
      </c>
      <c r="M1962" s="39"/>
      <c r="N1962" s="41" t="s">
        <v>2687</v>
      </c>
      <c r="O1962" s="39">
        <v>45043</v>
      </c>
      <c r="P1962" s="40">
        <v>1</v>
      </c>
      <c r="Q1962" s="40">
        <v>2</v>
      </c>
      <c r="R1962" s="40" t="str">
        <f>IFERROR(VLOOKUP(Tabla2[[#This Row],[CONTRATISTA PRNCIPAL]],Hoja1!$L$5:$M$9,2,FALSE),"CJV")</f>
        <v>CJV</v>
      </c>
      <c r="S1962" s="40" t="str">
        <f>IF(Tabla2[[#This Row],[EMPRESA]]=Tabla2[[#This Row],[CONTRATISTA PRNCIPAL]],"Principal","Secundaria")</f>
        <v>Principal</v>
      </c>
      <c r="T1962" s="42">
        <f>IFERROR(1/COUNTIF(Tabla2[CONTRATISTA PRNCIPAL],Tabla2[[#This Row],[CONTRATISTA PRNCIPAL]]),0)</f>
        <v>0.009009009009009009</v>
      </c>
      <c r="U1962" s="43">
        <f>IF(((TODAY()-Tabla2[[#This Row],[FECHA NACIMIENTO]])/365)&lt;18,"Corregir", IF(((TODAY()-Tabla2[[#This Row],[FECHA NACIMIENTO]])/365)&gt;80, "Corregir",ROUNDDOWN(((TODAY()-Tabla2[[#This Row],[FECHA NACIMIENTO]])/365),0)))</f>
        <v>27</v>
      </c>
      <c r="V19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62" s="44" t="str">
        <f>+IF(Tabla2[[#This Row],[Edad]]="Corregir","Corregir","Ok")</f>
        <v>Ok</v>
      </c>
      <c r="X1962" s="42" t="str">
        <f>+IFERROR(VLOOKUP(Tabla2[[#This Row],[DISTRITO SEGÚN DNI]],Hoja1!$A$2:$B$32,2,FALSE),"No")</f>
        <v>No</v>
      </c>
      <c r="Y1962" s="42" t="str">
        <f>IF(OR(LOWER(Tabla2[[#This Row],[GENERO]])="masculino", LOWER(Tabla2[[#This Row],[GENERO]])="femenino"),"OK","Corregir")</f>
        <v>OK</v>
      </c>
      <c r="Z1962" s="42" t="str">
        <f>+IF(Tabla2[[#This Row],[Nro. DNI / CE]]="","Corregir",IF(LEN(Tabla2[[#This Row],[Nro. DNI / CE]])&gt;=8,"OK","Corregir"))</f>
        <v>OK</v>
      </c>
      <c r="AA1962" s="42">
        <f>COUNTIF(Tabla2[APELLIDOS Y NOMBRES],Tabla2[[#This Row],[APELLIDOS Y NOMBRES]])</f>
        <v>1</v>
      </c>
      <c r="AB1962" s="42">
        <f>IF(Tabla2[[#This Row],[Trabajador]]&gt;1,1/Tabla2[[#This Row],[Trabajador]],Tabla2[[#This Row],[Trabajador]])</f>
        <v>1</v>
      </c>
      <c r="AC1962" t="str">
        <f>+IFERROR(IF(Tabla2[[#This Row],[FECHA CESE/BAJA]]="","No Aplica",IF(AND(MONTH(Tabla2[[#This Row],[FECHA CESE/BAJA]])=MONTH(TODAY()-30),YEAR(Tabla2[[#This Row],[FECHA CESE/BAJA]])=YEAR(TODAY())),MONTH(TODAY()-30)&amp;"-"&amp;YEAR(TODAY()),"Borrar")),"No aplica")</f>
        <v>No Aplica</v>
      </c>
      <c r="AD1962" t="str">
        <f>+IFERROR(IF(Tabla2[[#This Row],[FECHA INICIO DE LABORES EN OBRA]]="","No Aplica",IF(AND(MONTH(Tabla2[[#This Row],[FECHA INICIO DE LABORES EN OBRA]])=MONTH(TODAY()-30),YEAR(Tabla2[[#This Row],[FECHA INICIO DE LABORES EN OBRA]])=YEAR(TODAY())),MONTH(TODAY()-30)&amp;"-"&amp;YEAR(TODAY()),"No Aplica")),"No Aplica")</f>
        <v>No Aplica</v>
      </c>
    </row>
    <row r="1963" spans="1:30" x14ac:dyDescent="0.25">
      <c r="A1963" s="13">
        <v>20100901481</v>
      </c>
      <c r="B1963" s="15" t="s">
        <v>7577</v>
      </c>
      <c r="C1963" s="15" t="s">
        <v>7577</v>
      </c>
      <c r="D1963" s="15" t="s">
        <v>7735</v>
      </c>
      <c r="E1963" s="15" t="s">
        <v>7736</v>
      </c>
      <c r="F1963" s="39">
        <v>30531</v>
      </c>
      <c r="G1963" s="15">
        <v>2</v>
      </c>
      <c r="H1963" s="15" t="s">
        <v>7580</v>
      </c>
      <c r="I1963" s="15" t="s">
        <v>7581</v>
      </c>
      <c r="J1963" s="15" t="s">
        <v>7737</v>
      </c>
      <c r="K1963" s="15" t="s">
        <v>2267</v>
      </c>
      <c r="L1963" s="40" t="s">
        <v>6</v>
      </c>
      <c r="M1963" s="39"/>
      <c r="N1963" s="41" t="s">
        <v>2687</v>
      </c>
      <c r="O1963" s="39">
        <v>42472</v>
      </c>
      <c r="P1963" s="40">
        <v>1</v>
      </c>
      <c r="Q1963" s="40">
        <v>2</v>
      </c>
      <c r="R1963" s="40" t="str">
        <f>IFERROR(VLOOKUP(Tabla2[[#This Row],[CONTRATISTA PRNCIPAL]],Hoja1!$L$5:$M$9,2,FALSE),"CJV")</f>
        <v>CJV</v>
      </c>
      <c r="S1963" s="40" t="str">
        <f>IF(Tabla2[[#This Row],[EMPRESA]]=Tabla2[[#This Row],[CONTRATISTA PRNCIPAL]],"Principal","Secundaria")</f>
        <v>Principal</v>
      </c>
      <c r="T1963" s="42">
        <f>IFERROR(1/COUNTIF(Tabla2[CONTRATISTA PRNCIPAL],Tabla2[[#This Row],[CONTRATISTA PRNCIPAL]]),0)</f>
        <v>0.009009009009009009</v>
      </c>
      <c r="U1963" s="43">
        <f>IF(((TODAY()-Tabla2[[#This Row],[FECHA NACIMIENTO]])/365)&lt;18,"Corregir", IF(((TODAY()-Tabla2[[#This Row],[FECHA NACIMIENTO]])/365)&gt;80, "Corregir",ROUNDDOWN(((TODAY()-Tabla2[[#This Row],[FECHA NACIMIENTO]])/365),0)))</f>
        <v>40</v>
      </c>
      <c r="V19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63" s="44" t="str">
        <f>+IF(Tabla2[[#This Row],[Edad]]="Corregir","Corregir","Ok")</f>
        <v>Ok</v>
      </c>
      <c r="X1963" s="42" t="str">
        <f>+IFERROR(VLOOKUP(Tabla2[[#This Row],[DISTRITO SEGÚN DNI]],Hoja1!$A$2:$B$32,2,FALSE),"No")</f>
        <v>No</v>
      </c>
      <c r="Y1963" s="42" t="str">
        <f>IF(OR(LOWER(Tabla2[[#This Row],[GENERO]])="masculino", LOWER(Tabla2[[#This Row],[GENERO]])="femenino"),"OK","Corregir")</f>
        <v>OK</v>
      </c>
      <c r="Z1963" s="42" t="str">
        <f>+IF(Tabla2[[#This Row],[Nro. DNI / CE]]="","Corregir",IF(LEN(Tabla2[[#This Row],[Nro. DNI / CE]])&gt;=8,"OK","Corregir"))</f>
        <v>OK</v>
      </c>
      <c r="AA1963" s="42">
        <f>COUNTIF(Tabla2[APELLIDOS Y NOMBRES],Tabla2[[#This Row],[APELLIDOS Y NOMBRES]])</f>
        <v>1</v>
      </c>
      <c r="AB1963" s="42">
        <f>IF(Tabla2[[#This Row],[Trabajador]]&gt;1,1/Tabla2[[#This Row],[Trabajador]],Tabla2[[#This Row],[Trabajador]])</f>
        <v>1</v>
      </c>
      <c r="AC1963" t="str">
        <f>+IFERROR(IF(Tabla2[[#This Row],[FECHA CESE/BAJA]]="","No Aplica",IF(AND(MONTH(Tabla2[[#This Row],[FECHA CESE/BAJA]])=MONTH(TODAY()-30),YEAR(Tabla2[[#This Row],[FECHA CESE/BAJA]])=YEAR(TODAY())),MONTH(TODAY()-30)&amp;"-"&amp;YEAR(TODAY()),"Borrar")),"No aplica")</f>
        <v>No Aplica</v>
      </c>
      <c r="AD1963" t="str">
        <f>+IFERROR(IF(Tabla2[[#This Row],[FECHA INICIO DE LABORES EN OBRA]]="","No Aplica",IF(AND(MONTH(Tabla2[[#This Row],[FECHA INICIO DE LABORES EN OBRA]])=MONTH(TODAY()-30),YEAR(Tabla2[[#This Row],[FECHA INICIO DE LABORES EN OBRA]])=YEAR(TODAY())),MONTH(TODAY()-30)&amp;"-"&amp;YEAR(TODAY()),"No Aplica")),"No Aplica")</f>
        <v>No Aplica</v>
      </c>
    </row>
    <row r="1964" spans="1:30" x14ac:dyDescent="0.25">
      <c r="A1964" s="13">
        <v>20100901481</v>
      </c>
      <c r="B1964" s="15" t="s">
        <v>7577</v>
      </c>
      <c r="C1964" s="15" t="s">
        <v>7577</v>
      </c>
      <c r="D1964" s="15" t="s">
        <v>421</v>
      </c>
      <c r="E1964" s="15" t="s">
        <v>422</v>
      </c>
      <c r="F1964" s="39">
        <v>24803</v>
      </c>
      <c r="G1964" s="15">
        <v>2</v>
      </c>
      <c r="H1964" s="15" t="s">
        <v>7580</v>
      </c>
      <c r="I1964" s="15" t="s">
        <v>7581</v>
      </c>
      <c r="J1964" s="15" t="s">
        <v>7738</v>
      </c>
      <c r="K1964" s="15" t="s">
        <v>27</v>
      </c>
      <c r="L1964" s="40" t="s">
        <v>6</v>
      </c>
      <c r="M1964" s="39"/>
      <c r="N1964" s="41" t="s">
        <v>2687</v>
      </c>
      <c r="O1964" s="39">
        <v>43137</v>
      </c>
      <c r="P1964" s="40">
        <v>1</v>
      </c>
      <c r="Q1964" s="40">
        <v>2</v>
      </c>
      <c r="R1964" s="40" t="str">
        <f>IFERROR(VLOOKUP(Tabla2[[#This Row],[CONTRATISTA PRNCIPAL]],Hoja1!$L$5:$M$9,2,FALSE),"CJV")</f>
        <v>CJV</v>
      </c>
      <c r="S1964" s="40" t="str">
        <f>IF(Tabla2[[#This Row],[EMPRESA]]=Tabla2[[#This Row],[CONTRATISTA PRNCIPAL]],"Principal","Secundaria")</f>
        <v>Principal</v>
      </c>
      <c r="T1964" s="42">
        <f>IFERROR(1/COUNTIF(Tabla2[CONTRATISTA PRNCIPAL],Tabla2[[#This Row],[CONTRATISTA PRNCIPAL]]),0)</f>
        <v>0.009009009009009009</v>
      </c>
      <c r="U1964" s="43">
        <f>IF(((TODAY()-Tabla2[[#This Row],[FECHA NACIMIENTO]])/365)&lt;18,"Corregir", IF(((TODAY()-Tabla2[[#This Row],[FECHA NACIMIENTO]])/365)&gt;80, "Corregir",ROUNDDOWN(((TODAY()-Tabla2[[#This Row],[FECHA NACIMIENTO]])/365),0)))</f>
        <v>55</v>
      </c>
      <c r="V19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64" s="44" t="str">
        <f>+IF(Tabla2[[#This Row],[Edad]]="Corregir","Corregir","Ok")</f>
        <v>Ok</v>
      </c>
      <c r="X1964" s="42" t="str">
        <f>+IFERROR(VLOOKUP(Tabla2[[#This Row],[DISTRITO SEGÚN DNI]],Hoja1!$A$2:$B$32,2,FALSE),"No")</f>
        <v>CALLAO</v>
      </c>
      <c r="Y1964" s="42" t="str">
        <f>IF(OR(LOWER(Tabla2[[#This Row],[GENERO]])="masculino", LOWER(Tabla2[[#This Row],[GENERO]])="femenino"),"OK","Corregir")</f>
        <v>OK</v>
      </c>
      <c r="Z1964" s="42" t="str">
        <f>+IF(Tabla2[[#This Row],[Nro. DNI / CE]]="","Corregir",IF(LEN(Tabla2[[#This Row],[Nro. DNI / CE]])&gt;=8,"OK","Corregir"))</f>
        <v>OK</v>
      </c>
      <c r="AA1964" s="42">
        <f>COUNTIF(Tabla2[APELLIDOS Y NOMBRES],Tabla2[[#This Row],[APELLIDOS Y NOMBRES]])</f>
        <v>1</v>
      </c>
      <c r="AB1964" s="42">
        <f>IF(Tabla2[[#This Row],[Trabajador]]&gt;1,1/Tabla2[[#This Row],[Trabajador]],Tabla2[[#This Row],[Trabajador]])</f>
        <v>1</v>
      </c>
      <c r="AC1964" t="str">
        <f>+IFERROR(IF(Tabla2[[#This Row],[FECHA CESE/BAJA]]="","No Aplica",IF(AND(MONTH(Tabla2[[#This Row],[FECHA CESE/BAJA]])=MONTH(TODAY()-30),YEAR(Tabla2[[#This Row],[FECHA CESE/BAJA]])=YEAR(TODAY())),MONTH(TODAY()-30)&amp;"-"&amp;YEAR(TODAY()),"Borrar")),"No aplica")</f>
        <v>No Aplica</v>
      </c>
      <c r="AD1964" t="str">
        <f>+IFERROR(IF(Tabla2[[#This Row],[FECHA INICIO DE LABORES EN OBRA]]="","No Aplica",IF(AND(MONTH(Tabla2[[#This Row],[FECHA INICIO DE LABORES EN OBRA]])=MONTH(TODAY()-30),YEAR(Tabla2[[#This Row],[FECHA INICIO DE LABORES EN OBRA]])=YEAR(TODAY())),MONTH(TODAY()-30)&amp;"-"&amp;YEAR(TODAY()),"No Aplica")),"No Aplica")</f>
        <v>No Aplica</v>
      </c>
    </row>
    <row r="1965" spans="1:30" x14ac:dyDescent="0.25">
      <c r="A1965" s="13">
        <v>20100901481</v>
      </c>
      <c r="B1965" s="15" t="s">
        <v>7577</v>
      </c>
      <c r="C1965" s="15" t="s">
        <v>7577</v>
      </c>
      <c r="D1965" s="15" t="s">
        <v>437</v>
      </c>
      <c r="E1965" s="15" t="s">
        <v>438</v>
      </c>
      <c r="F1965" s="39">
        <v>25779</v>
      </c>
      <c r="G1965" s="15">
        <v>2</v>
      </c>
      <c r="H1965" s="15" t="s">
        <v>7580</v>
      </c>
      <c r="I1965" s="15" t="s">
        <v>7581</v>
      </c>
      <c r="J1965" s="15" t="s">
        <v>7739</v>
      </c>
      <c r="K1965" s="15" t="s">
        <v>2027</v>
      </c>
      <c r="L1965" s="40" t="s">
        <v>6</v>
      </c>
      <c r="M1965" s="39"/>
      <c r="N1965" s="41" t="s">
        <v>2687</v>
      </c>
      <c r="O1965" s="39">
        <v>42644</v>
      </c>
      <c r="P1965" s="40">
        <v>1</v>
      </c>
      <c r="Q1965" s="40">
        <v>2</v>
      </c>
      <c r="R1965" s="40" t="str">
        <f>IFERROR(VLOOKUP(Tabla2[[#This Row],[CONTRATISTA PRNCIPAL]],Hoja1!$L$5:$M$9,2,FALSE),"CJV")</f>
        <v>CJV</v>
      </c>
      <c r="S1965" s="40" t="str">
        <f>IF(Tabla2[[#This Row],[EMPRESA]]=Tabla2[[#This Row],[CONTRATISTA PRNCIPAL]],"Principal","Secundaria")</f>
        <v>Principal</v>
      </c>
      <c r="T1965" s="42">
        <f>IFERROR(1/COUNTIF(Tabla2[CONTRATISTA PRNCIPAL],Tabla2[[#This Row],[CONTRATISTA PRNCIPAL]]),0)</f>
        <v>0.009009009009009009</v>
      </c>
      <c r="U1965" s="43">
        <f>IF(((TODAY()-Tabla2[[#This Row],[FECHA NACIMIENTO]])/365)&lt;18,"Corregir", IF(((TODAY()-Tabla2[[#This Row],[FECHA NACIMIENTO]])/365)&gt;80, "Corregir",ROUNDDOWN(((TODAY()-Tabla2[[#This Row],[FECHA NACIMIENTO]])/365),0)))</f>
        <v>53</v>
      </c>
      <c r="V19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65" s="44" t="str">
        <f>+IF(Tabla2[[#This Row],[Edad]]="Corregir","Corregir","Ok")</f>
        <v>Ok</v>
      </c>
      <c r="X1965" s="42" t="str">
        <f>+IFERROR(VLOOKUP(Tabla2[[#This Row],[DISTRITO SEGÚN DNI]],Hoja1!$A$2:$B$32,2,FALSE),"No")</f>
        <v>CALLAO</v>
      </c>
      <c r="Y1965" s="42" t="str">
        <f>IF(OR(LOWER(Tabla2[[#This Row],[GENERO]])="masculino", LOWER(Tabla2[[#This Row],[GENERO]])="femenino"),"OK","Corregir")</f>
        <v>OK</v>
      </c>
      <c r="Z1965" s="42" t="str">
        <f>+IF(Tabla2[[#This Row],[Nro. DNI / CE]]="","Corregir",IF(LEN(Tabla2[[#This Row],[Nro. DNI / CE]])&gt;=8,"OK","Corregir"))</f>
        <v>OK</v>
      </c>
      <c r="AA1965" s="42">
        <f>COUNTIF(Tabla2[APELLIDOS Y NOMBRES],Tabla2[[#This Row],[APELLIDOS Y NOMBRES]])</f>
        <v>1</v>
      </c>
      <c r="AB1965" s="42">
        <f>IF(Tabla2[[#This Row],[Trabajador]]&gt;1,1/Tabla2[[#This Row],[Trabajador]],Tabla2[[#This Row],[Trabajador]])</f>
        <v>1</v>
      </c>
      <c r="AC1965" t="str">
        <f>+IFERROR(IF(Tabla2[[#This Row],[FECHA CESE/BAJA]]="","No Aplica",IF(AND(MONTH(Tabla2[[#This Row],[FECHA CESE/BAJA]])=MONTH(TODAY()-30),YEAR(Tabla2[[#This Row],[FECHA CESE/BAJA]])=YEAR(TODAY())),MONTH(TODAY()-30)&amp;"-"&amp;YEAR(TODAY()),"Borrar")),"No aplica")</f>
        <v>No Aplica</v>
      </c>
      <c r="AD1965" t="str">
        <f>+IFERROR(IF(Tabla2[[#This Row],[FECHA INICIO DE LABORES EN OBRA]]="","No Aplica",IF(AND(MONTH(Tabla2[[#This Row],[FECHA INICIO DE LABORES EN OBRA]])=MONTH(TODAY()-30),YEAR(Tabla2[[#This Row],[FECHA INICIO DE LABORES EN OBRA]])=YEAR(TODAY())),MONTH(TODAY()-30)&amp;"-"&amp;YEAR(TODAY()),"No Aplica")),"No Aplica")</f>
        <v>No Aplica</v>
      </c>
    </row>
    <row r="1966" spans="1:30" x14ac:dyDescent="0.25">
      <c r="A1966" s="13">
        <v>20100901481</v>
      </c>
      <c r="B1966" s="15" t="s">
        <v>7577</v>
      </c>
      <c r="C1966" s="15" t="s">
        <v>7577</v>
      </c>
      <c r="D1966" s="15" t="s">
        <v>7740</v>
      </c>
      <c r="E1966" s="15" t="s">
        <v>7741</v>
      </c>
      <c r="F1966" s="39">
        <v>24465</v>
      </c>
      <c r="G1966" s="15">
        <v>2</v>
      </c>
      <c r="H1966" s="15" t="s">
        <v>7580</v>
      </c>
      <c r="I1966" s="15" t="s">
        <v>7581</v>
      </c>
      <c r="J1966" s="15" t="s">
        <v>7597</v>
      </c>
      <c r="K1966" s="15" t="s">
        <v>2272</v>
      </c>
      <c r="L1966" s="40" t="s">
        <v>6</v>
      </c>
      <c r="M1966" s="39"/>
      <c r="N1966" s="41" t="s">
        <v>2687</v>
      </c>
      <c r="O1966" s="39">
        <v>38996</v>
      </c>
      <c r="P1966" s="40">
        <v>1</v>
      </c>
      <c r="Q1966" s="40">
        <v>2</v>
      </c>
      <c r="R1966" s="40" t="str">
        <f>IFERROR(VLOOKUP(Tabla2[[#This Row],[CONTRATISTA PRNCIPAL]],Hoja1!$L$5:$M$9,2,FALSE),"CJV")</f>
        <v>CJV</v>
      </c>
      <c r="S1966" s="40" t="str">
        <f>IF(Tabla2[[#This Row],[EMPRESA]]=Tabla2[[#This Row],[CONTRATISTA PRNCIPAL]],"Principal","Secundaria")</f>
        <v>Principal</v>
      </c>
      <c r="T1966" s="42">
        <f>IFERROR(1/COUNTIF(Tabla2[CONTRATISTA PRNCIPAL],Tabla2[[#This Row],[CONTRATISTA PRNCIPAL]]),0)</f>
        <v>0.009009009009009009</v>
      </c>
      <c r="U1966" s="43">
        <f>IF(((TODAY()-Tabla2[[#This Row],[FECHA NACIMIENTO]])/365)&lt;18,"Corregir", IF(((TODAY()-Tabla2[[#This Row],[FECHA NACIMIENTO]])/365)&gt;80, "Corregir",ROUNDDOWN(((TODAY()-Tabla2[[#This Row],[FECHA NACIMIENTO]])/365),0)))</f>
        <v>56</v>
      </c>
      <c r="V19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66" s="44" t="str">
        <f>+IF(Tabla2[[#This Row],[Edad]]="Corregir","Corregir","Ok")</f>
        <v>Ok</v>
      </c>
      <c r="X1966" s="42" t="str">
        <f>+IFERROR(VLOOKUP(Tabla2[[#This Row],[DISTRITO SEGÚN DNI]],Hoja1!$A$2:$B$32,2,FALSE),"No")</f>
        <v>No</v>
      </c>
      <c r="Y1966" s="42" t="str">
        <f>IF(OR(LOWER(Tabla2[[#This Row],[GENERO]])="masculino", LOWER(Tabla2[[#This Row],[GENERO]])="femenino"),"OK","Corregir")</f>
        <v>OK</v>
      </c>
      <c r="Z1966" s="42" t="str">
        <f>+IF(Tabla2[[#This Row],[Nro. DNI / CE]]="","Corregir",IF(LEN(Tabla2[[#This Row],[Nro. DNI / CE]])&gt;=8,"OK","Corregir"))</f>
        <v>OK</v>
      </c>
      <c r="AA1966" s="42">
        <f>COUNTIF(Tabla2[APELLIDOS Y NOMBRES],Tabla2[[#This Row],[APELLIDOS Y NOMBRES]])</f>
        <v>1</v>
      </c>
      <c r="AB1966" s="42">
        <f>IF(Tabla2[[#This Row],[Trabajador]]&gt;1,1/Tabla2[[#This Row],[Trabajador]],Tabla2[[#This Row],[Trabajador]])</f>
        <v>1</v>
      </c>
      <c r="AC1966" t="str">
        <f>+IFERROR(IF(Tabla2[[#This Row],[FECHA CESE/BAJA]]="","No Aplica",IF(AND(MONTH(Tabla2[[#This Row],[FECHA CESE/BAJA]])=MONTH(TODAY()-30),YEAR(Tabla2[[#This Row],[FECHA CESE/BAJA]])=YEAR(TODAY())),MONTH(TODAY()-30)&amp;"-"&amp;YEAR(TODAY()),"Borrar")),"No aplica")</f>
        <v>No Aplica</v>
      </c>
      <c r="AD1966" t="str">
        <f>+IFERROR(IF(Tabla2[[#This Row],[FECHA INICIO DE LABORES EN OBRA]]="","No Aplica",IF(AND(MONTH(Tabla2[[#This Row],[FECHA INICIO DE LABORES EN OBRA]])=MONTH(TODAY()-30),YEAR(Tabla2[[#This Row],[FECHA INICIO DE LABORES EN OBRA]])=YEAR(TODAY())),MONTH(TODAY()-30)&amp;"-"&amp;YEAR(TODAY()),"No Aplica")),"No Aplica")</f>
        <v>No Aplica</v>
      </c>
    </row>
    <row r="1967" spans="1:30" x14ac:dyDescent="0.25">
      <c r="A1967" s="13">
        <v>20100901481</v>
      </c>
      <c r="B1967" s="15" t="s">
        <v>7577</v>
      </c>
      <c r="C1967" s="15" t="s">
        <v>7577</v>
      </c>
      <c r="D1967" s="15" t="s">
        <v>622</v>
      </c>
      <c r="E1967" s="15" t="s">
        <v>623</v>
      </c>
      <c r="F1967" s="39">
        <v>30100</v>
      </c>
      <c r="G1967" s="15">
        <v>2</v>
      </c>
      <c r="H1967" s="15" t="s">
        <v>7580</v>
      </c>
      <c r="I1967" s="15" t="s">
        <v>7581</v>
      </c>
      <c r="J1967" s="15" t="s">
        <v>7742</v>
      </c>
      <c r="K1967" s="15" t="s">
        <v>2022</v>
      </c>
      <c r="L1967" s="40" t="s">
        <v>6</v>
      </c>
      <c r="M1967" s="39"/>
      <c r="N1967" s="41" t="s">
        <v>2687</v>
      </c>
      <c r="O1967" s="39">
        <v>41046</v>
      </c>
      <c r="P1967" s="40">
        <v>1</v>
      </c>
      <c r="Q1967" s="40">
        <v>2</v>
      </c>
      <c r="R1967" s="40" t="str">
        <f>IFERROR(VLOOKUP(Tabla2[[#This Row],[CONTRATISTA PRNCIPAL]],Hoja1!$L$5:$M$9,2,FALSE),"CJV")</f>
        <v>CJV</v>
      </c>
      <c r="S1967" s="40" t="str">
        <f>IF(Tabla2[[#This Row],[EMPRESA]]=Tabla2[[#This Row],[CONTRATISTA PRNCIPAL]],"Principal","Secundaria")</f>
        <v>Principal</v>
      </c>
      <c r="T1967" s="42">
        <f>IFERROR(1/COUNTIF(Tabla2[CONTRATISTA PRNCIPAL],Tabla2[[#This Row],[CONTRATISTA PRNCIPAL]]),0)</f>
        <v>0.009009009009009009</v>
      </c>
      <c r="U1967" s="43">
        <f>IF(((TODAY()-Tabla2[[#This Row],[FECHA NACIMIENTO]])/365)&lt;18,"Corregir", IF(((TODAY()-Tabla2[[#This Row],[FECHA NACIMIENTO]])/365)&gt;80, "Corregir",ROUNDDOWN(((TODAY()-Tabla2[[#This Row],[FECHA NACIMIENTO]])/365),0)))</f>
        <v>41</v>
      </c>
      <c r="V19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67" s="44" t="str">
        <f>+IF(Tabla2[[#This Row],[Edad]]="Corregir","Corregir","Ok")</f>
        <v>Ok</v>
      </c>
      <c r="X1967" s="42" t="str">
        <f>+IFERROR(VLOOKUP(Tabla2[[#This Row],[DISTRITO SEGÚN DNI]],Hoja1!$A$2:$B$32,2,FALSE),"No")</f>
        <v>CALLAO</v>
      </c>
      <c r="Y1967" s="42" t="str">
        <f>IF(OR(LOWER(Tabla2[[#This Row],[GENERO]])="masculino", LOWER(Tabla2[[#This Row],[GENERO]])="femenino"),"OK","Corregir")</f>
        <v>OK</v>
      </c>
      <c r="Z1967" s="42" t="str">
        <f>+IF(Tabla2[[#This Row],[Nro. DNI / CE]]="","Corregir",IF(LEN(Tabla2[[#This Row],[Nro. DNI / CE]])&gt;=8,"OK","Corregir"))</f>
        <v>OK</v>
      </c>
      <c r="AA1967" s="42">
        <f>COUNTIF(Tabla2[APELLIDOS Y NOMBRES],Tabla2[[#This Row],[APELLIDOS Y NOMBRES]])</f>
        <v>1</v>
      </c>
      <c r="AB1967" s="42">
        <f>IF(Tabla2[[#This Row],[Trabajador]]&gt;1,1/Tabla2[[#This Row],[Trabajador]],Tabla2[[#This Row],[Trabajador]])</f>
        <v>1</v>
      </c>
      <c r="AC1967" t="str">
        <f>+IFERROR(IF(Tabla2[[#This Row],[FECHA CESE/BAJA]]="","No Aplica",IF(AND(MONTH(Tabla2[[#This Row],[FECHA CESE/BAJA]])=MONTH(TODAY()-30),YEAR(Tabla2[[#This Row],[FECHA CESE/BAJA]])=YEAR(TODAY())),MONTH(TODAY()-30)&amp;"-"&amp;YEAR(TODAY()),"Borrar")),"No aplica")</f>
        <v>No Aplica</v>
      </c>
      <c r="AD1967" t="str">
        <f>+IFERROR(IF(Tabla2[[#This Row],[FECHA INICIO DE LABORES EN OBRA]]="","No Aplica",IF(AND(MONTH(Tabla2[[#This Row],[FECHA INICIO DE LABORES EN OBRA]])=MONTH(TODAY()-30),YEAR(Tabla2[[#This Row],[FECHA INICIO DE LABORES EN OBRA]])=YEAR(TODAY())),MONTH(TODAY()-30)&amp;"-"&amp;YEAR(TODAY()),"No Aplica")),"No Aplica")</f>
        <v>No Aplica</v>
      </c>
    </row>
    <row r="1968" spans="1:30" x14ac:dyDescent="0.25">
      <c r="A1968" s="13">
        <v>20100901481</v>
      </c>
      <c r="B1968" s="15" t="s">
        <v>7577</v>
      </c>
      <c r="C1968" s="15" t="s">
        <v>7577</v>
      </c>
      <c r="D1968" s="15" t="s">
        <v>7743</v>
      </c>
      <c r="E1968" s="15" t="s">
        <v>7744</v>
      </c>
      <c r="F1968" s="39">
        <v>23313</v>
      </c>
      <c r="G1968" s="15">
        <v>2</v>
      </c>
      <c r="H1968" s="15" t="s">
        <v>7580</v>
      </c>
      <c r="I1968" s="15" t="s">
        <v>7581</v>
      </c>
      <c r="J1968" s="15" t="s">
        <v>7745</v>
      </c>
      <c r="K1968" s="15" t="s">
        <v>2200</v>
      </c>
      <c r="L1968" s="40" t="s">
        <v>6</v>
      </c>
      <c r="M1968" s="39"/>
      <c r="N1968" s="41" t="s">
        <v>2687</v>
      </c>
      <c r="O1968" s="39">
        <v>40918</v>
      </c>
      <c r="P1968" s="40">
        <v>1</v>
      </c>
      <c r="Q1968" s="40">
        <v>2</v>
      </c>
      <c r="R1968" s="40" t="str">
        <f>IFERROR(VLOOKUP(Tabla2[[#This Row],[CONTRATISTA PRNCIPAL]],Hoja1!$L$5:$M$9,2,FALSE),"CJV")</f>
        <v>CJV</v>
      </c>
      <c r="S1968" s="40" t="str">
        <f>IF(Tabla2[[#This Row],[EMPRESA]]=Tabla2[[#This Row],[CONTRATISTA PRNCIPAL]],"Principal","Secundaria")</f>
        <v>Principal</v>
      </c>
      <c r="T1968" s="42">
        <f>IFERROR(1/COUNTIF(Tabla2[CONTRATISTA PRNCIPAL],Tabla2[[#This Row],[CONTRATISTA PRNCIPAL]]),0)</f>
        <v>0.009009009009009009</v>
      </c>
      <c r="U1968" s="43">
        <f>IF(((TODAY()-Tabla2[[#This Row],[FECHA NACIMIENTO]])/365)&lt;18,"Corregir", IF(((TODAY()-Tabla2[[#This Row],[FECHA NACIMIENTO]])/365)&gt;80, "Corregir",ROUNDDOWN(((TODAY()-Tabla2[[#This Row],[FECHA NACIMIENTO]])/365),0)))</f>
        <v>59</v>
      </c>
      <c r="V19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68" s="44" t="str">
        <f>+IF(Tabla2[[#This Row],[Edad]]="Corregir","Corregir","Ok")</f>
        <v>Ok</v>
      </c>
      <c r="X1968" s="42" t="str">
        <f>+IFERROR(VLOOKUP(Tabla2[[#This Row],[DISTRITO SEGÚN DNI]],Hoja1!$A$2:$B$32,2,FALSE),"No")</f>
        <v>No</v>
      </c>
      <c r="Y1968" s="42" t="str">
        <f>IF(OR(LOWER(Tabla2[[#This Row],[GENERO]])="masculino", LOWER(Tabla2[[#This Row],[GENERO]])="femenino"),"OK","Corregir")</f>
        <v>OK</v>
      </c>
      <c r="Z1968" s="42" t="str">
        <f>+IF(Tabla2[[#This Row],[Nro. DNI / CE]]="","Corregir",IF(LEN(Tabla2[[#This Row],[Nro. DNI / CE]])&gt;=8,"OK","Corregir"))</f>
        <v>OK</v>
      </c>
      <c r="AA1968" s="42">
        <f>COUNTIF(Tabla2[APELLIDOS Y NOMBRES],Tabla2[[#This Row],[APELLIDOS Y NOMBRES]])</f>
        <v>1</v>
      </c>
      <c r="AB1968" s="42">
        <f>IF(Tabla2[[#This Row],[Trabajador]]&gt;1,1/Tabla2[[#This Row],[Trabajador]],Tabla2[[#This Row],[Trabajador]])</f>
        <v>1</v>
      </c>
      <c r="AC1968" t="str">
        <f>+IFERROR(IF(Tabla2[[#This Row],[FECHA CESE/BAJA]]="","No Aplica",IF(AND(MONTH(Tabla2[[#This Row],[FECHA CESE/BAJA]])=MONTH(TODAY()-30),YEAR(Tabla2[[#This Row],[FECHA CESE/BAJA]])=YEAR(TODAY())),MONTH(TODAY()-30)&amp;"-"&amp;YEAR(TODAY()),"Borrar")),"No aplica")</f>
        <v>No Aplica</v>
      </c>
      <c r="AD1968" t="str">
        <f>+IFERROR(IF(Tabla2[[#This Row],[FECHA INICIO DE LABORES EN OBRA]]="","No Aplica",IF(AND(MONTH(Tabla2[[#This Row],[FECHA INICIO DE LABORES EN OBRA]])=MONTH(TODAY()-30),YEAR(Tabla2[[#This Row],[FECHA INICIO DE LABORES EN OBRA]])=YEAR(TODAY())),MONTH(TODAY()-30)&amp;"-"&amp;YEAR(TODAY()),"No Aplica")),"No Aplica")</f>
        <v>No Aplica</v>
      </c>
    </row>
    <row r="1969" spans="1:30" x14ac:dyDescent="0.25">
      <c r="A1969" s="13">
        <v>20100901481</v>
      </c>
      <c r="B1969" s="15" t="s">
        <v>7577</v>
      </c>
      <c r="C1969" s="15" t="s">
        <v>7577</v>
      </c>
      <c r="D1969" s="15" t="s">
        <v>7746</v>
      </c>
      <c r="E1969" s="15" t="s">
        <v>7747</v>
      </c>
      <c r="F1969" s="39">
        <v>27600</v>
      </c>
      <c r="G1969" s="15">
        <v>2</v>
      </c>
      <c r="H1969" s="15" t="s">
        <v>7580</v>
      </c>
      <c r="I1969" s="15" t="s">
        <v>7581</v>
      </c>
      <c r="J1969" s="15" t="s">
        <v>7748</v>
      </c>
      <c r="K1969" s="15" t="s">
        <v>2272</v>
      </c>
      <c r="L1969" s="40" t="s">
        <v>6</v>
      </c>
      <c r="M1969" s="39"/>
      <c r="N1969" s="41" t="s">
        <v>2687</v>
      </c>
      <c r="O1969" s="39">
        <v>44441</v>
      </c>
      <c r="P1969" s="40">
        <v>1</v>
      </c>
      <c r="Q1969" s="40">
        <v>1</v>
      </c>
      <c r="R1969" s="40" t="str">
        <f>IFERROR(VLOOKUP(Tabla2[[#This Row],[CONTRATISTA PRNCIPAL]],Hoja1!$L$5:$M$9,2,FALSE),"CJV")</f>
        <v>CJV</v>
      </c>
      <c r="S1969" s="40" t="str">
        <f>IF(Tabla2[[#This Row],[EMPRESA]]=Tabla2[[#This Row],[CONTRATISTA PRNCIPAL]],"Principal","Secundaria")</f>
        <v>Principal</v>
      </c>
      <c r="T1969" s="42">
        <f>IFERROR(1/COUNTIF(Tabla2[CONTRATISTA PRNCIPAL],Tabla2[[#This Row],[CONTRATISTA PRNCIPAL]]),0)</f>
        <v>0.009009009009009009</v>
      </c>
      <c r="U1969" s="43">
        <f>IF(((TODAY()-Tabla2[[#This Row],[FECHA NACIMIENTO]])/365)&lt;18,"Corregir", IF(((TODAY()-Tabla2[[#This Row],[FECHA NACIMIENTO]])/365)&gt;80, "Corregir",ROUNDDOWN(((TODAY()-Tabla2[[#This Row],[FECHA NACIMIENTO]])/365),0)))</f>
        <v>48</v>
      </c>
      <c r="V19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69" s="44" t="str">
        <f>+IF(Tabla2[[#This Row],[Edad]]="Corregir","Corregir","Ok")</f>
        <v>Ok</v>
      </c>
      <c r="X1969" s="42" t="str">
        <f>+IFERROR(VLOOKUP(Tabla2[[#This Row],[DISTRITO SEGÚN DNI]],Hoja1!$A$2:$B$32,2,FALSE),"No")</f>
        <v>No</v>
      </c>
      <c r="Y1969" s="42" t="str">
        <f>IF(OR(LOWER(Tabla2[[#This Row],[GENERO]])="masculino", LOWER(Tabla2[[#This Row],[GENERO]])="femenino"),"OK","Corregir")</f>
        <v>OK</v>
      </c>
      <c r="Z1969" s="42" t="str">
        <f>+IF(Tabla2[[#This Row],[Nro. DNI / CE]]="","Corregir",IF(LEN(Tabla2[[#This Row],[Nro. DNI / CE]])&gt;=8,"OK","Corregir"))</f>
        <v>OK</v>
      </c>
      <c r="AA1969" s="42">
        <f>COUNTIF(Tabla2[APELLIDOS Y NOMBRES],Tabla2[[#This Row],[APELLIDOS Y NOMBRES]])</f>
        <v>1</v>
      </c>
      <c r="AB1969" s="42">
        <f>IF(Tabla2[[#This Row],[Trabajador]]&gt;1,1/Tabla2[[#This Row],[Trabajador]],Tabla2[[#This Row],[Trabajador]])</f>
        <v>1</v>
      </c>
      <c r="AC1969" t="str">
        <f>+IFERROR(IF(Tabla2[[#This Row],[FECHA CESE/BAJA]]="","No Aplica",IF(AND(MONTH(Tabla2[[#This Row],[FECHA CESE/BAJA]])=MONTH(TODAY()-30),YEAR(Tabla2[[#This Row],[FECHA CESE/BAJA]])=YEAR(TODAY())),MONTH(TODAY()-30)&amp;"-"&amp;YEAR(TODAY()),"Borrar")),"No aplica")</f>
        <v>No Aplica</v>
      </c>
      <c r="AD1969" t="str">
        <f>+IFERROR(IF(Tabla2[[#This Row],[FECHA INICIO DE LABORES EN OBRA]]="","No Aplica",IF(AND(MONTH(Tabla2[[#This Row],[FECHA INICIO DE LABORES EN OBRA]])=MONTH(TODAY()-30),YEAR(Tabla2[[#This Row],[FECHA INICIO DE LABORES EN OBRA]])=YEAR(TODAY())),MONTH(TODAY()-30)&amp;"-"&amp;YEAR(TODAY()),"No Aplica")),"No Aplica")</f>
        <v>No Aplica</v>
      </c>
    </row>
    <row r="1970" spans="1:30" x14ac:dyDescent="0.25">
      <c r="A1970" s="13">
        <v>20100901481</v>
      </c>
      <c r="B1970" s="15" t="s">
        <v>7577</v>
      </c>
      <c r="C1970" s="15" t="s">
        <v>7577</v>
      </c>
      <c r="D1970" s="15" t="s">
        <v>7749</v>
      </c>
      <c r="E1970" s="15" t="s">
        <v>7750</v>
      </c>
      <c r="F1970" s="39">
        <v>21876</v>
      </c>
      <c r="G1970" s="15">
        <v>2</v>
      </c>
      <c r="H1970" s="15" t="s">
        <v>7580</v>
      </c>
      <c r="I1970" s="15" t="s">
        <v>7581</v>
      </c>
      <c r="J1970" s="15" t="s">
        <v>7751</v>
      </c>
      <c r="K1970" s="15" t="s">
        <v>2272</v>
      </c>
      <c r="L1970" s="40" t="s">
        <v>6</v>
      </c>
      <c r="M1970" s="39"/>
      <c r="N1970" s="41" t="s">
        <v>2687</v>
      </c>
      <c r="O1970" s="39">
        <v>41403</v>
      </c>
      <c r="P1970" s="40">
        <v>1</v>
      </c>
      <c r="Q1970" s="40">
        <v>2</v>
      </c>
      <c r="R1970" s="40" t="str">
        <f>IFERROR(VLOOKUP(Tabla2[[#This Row],[CONTRATISTA PRNCIPAL]],Hoja1!$L$5:$M$9,2,FALSE),"CJV")</f>
        <v>CJV</v>
      </c>
      <c r="S1970" s="40" t="str">
        <f>IF(Tabla2[[#This Row],[EMPRESA]]=Tabla2[[#This Row],[CONTRATISTA PRNCIPAL]],"Principal","Secundaria")</f>
        <v>Principal</v>
      </c>
      <c r="T1970" s="42">
        <f>IFERROR(1/COUNTIF(Tabla2[CONTRATISTA PRNCIPAL],Tabla2[[#This Row],[CONTRATISTA PRNCIPAL]]),0)</f>
        <v>0.009009009009009009</v>
      </c>
      <c r="U1970" s="43">
        <f>IF(((TODAY()-Tabla2[[#This Row],[FECHA NACIMIENTO]])/365)&lt;18,"Corregir", IF(((TODAY()-Tabla2[[#This Row],[FECHA NACIMIENTO]])/365)&gt;80, "Corregir",ROUNDDOWN(((TODAY()-Tabla2[[#This Row],[FECHA NACIMIENTO]])/365),0)))</f>
        <v>63</v>
      </c>
      <c r="V19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70" s="44" t="str">
        <f>+IF(Tabla2[[#This Row],[Edad]]="Corregir","Corregir","Ok")</f>
        <v>Ok</v>
      </c>
      <c r="X1970" s="42" t="str">
        <f>+IFERROR(VLOOKUP(Tabla2[[#This Row],[DISTRITO SEGÚN DNI]],Hoja1!$A$2:$B$32,2,FALSE),"No")</f>
        <v>No</v>
      </c>
      <c r="Y1970" s="42" t="str">
        <f>IF(OR(LOWER(Tabla2[[#This Row],[GENERO]])="masculino", LOWER(Tabla2[[#This Row],[GENERO]])="femenino"),"OK","Corregir")</f>
        <v>OK</v>
      </c>
      <c r="Z1970" s="42" t="str">
        <f>+IF(Tabla2[[#This Row],[Nro. DNI / CE]]="","Corregir",IF(LEN(Tabla2[[#This Row],[Nro. DNI / CE]])&gt;=8,"OK","Corregir"))</f>
        <v>OK</v>
      </c>
      <c r="AA1970" s="42">
        <f>COUNTIF(Tabla2[APELLIDOS Y NOMBRES],Tabla2[[#This Row],[APELLIDOS Y NOMBRES]])</f>
        <v>1</v>
      </c>
      <c r="AB1970" s="42">
        <f>IF(Tabla2[[#This Row],[Trabajador]]&gt;1,1/Tabla2[[#This Row],[Trabajador]],Tabla2[[#This Row],[Trabajador]])</f>
        <v>1</v>
      </c>
      <c r="AC1970" t="str">
        <f>+IFERROR(IF(Tabla2[[#This Row],[FECHA CESE/BAJA]]="","No Aplica",IF(AND(MONTH(Tabla2[[#This Row],[FECHA CESE/BAJA]])=MONTH(TODAY()-30),YEAR(Tabla2[[#This Row],[FECHA CESE/BAJA]])=YEAR(TODAY())),MONTH(TODAY()-30)&amp;"-"&amp;YEAR(TODAY()),"Borrar")),"No aplica")</f>
        <v>No Aplica</v>
      </c>
      <c r="AD1970" t="str">
        <f>+IFERROR(IF(Tabla2[[#This Row],[FECHA INICIO DE LABORES EN OBRA]]="","No Aplica",IF(AND(MONTH(Tabla2[[#This Row],[FECHA INICIO DE LABORES EN OBRA]])=MONTH(TODAY()-30),YEAR(Tabla2[[#This Row],[FECHA INICIO DE LABORES EN OBRA]])=YEAR(TODAY())),MONTH(TODAY()-30)&amp;"-"&amp;YEAR(TODAY()),"No Aplica")),"No Aplica")</f>
        <v>No Aplica</v>
      </c>
    </row>
    <row r="1971" spans="1:30" x14ac:dyDescent="0.25">
      <c r="A1971" s="13">
        <v>20100901481</v>
      </c>
      <c r="B1971" s="15" t="s">
        <v>7577</v>
      </c>
      <c r="C1971" s="15" t="s">
        <v>7577</v>
      </c>
      <c r="D1971" s="15" t="s">
        <v>7752</v>
      </c>
      <c r="E1971" s="15" t="s">
        <v>7753</v>
      </c>
      <c r="F1971" s="39">
        <v>30187</v>
      </c>
      <c r="G1971" s="15">
        <v>2</v>
      </c>
      <c r="H1971" s="15" t="s">
        <v>7580</v>
      </c>
      <c r="I1971" s="15" t="s">
        <v>7581</v>
      </c>
      <c r="J1971" s="15" t="s">
        <v>7754</v>
      </c>
      <c r="K1971" s="15" t="s">
        <v>2200</v>
      </c>
      <c r="L1971" s="40" t="s">
        <v>6</v>
      </c>
      <c r="M1971" s="39"/>
      <c r="N1971" s="41" t="s">
        <v>2687</v>
      </c>
      <c r="O1971" s="39">
        <v>44940</v>
      </c>
      <c r="P1971" s="40">
        <v>1</v>
      </c>
      <c r="Q1971" s="40">
        <v>1</v>
      </c>
      <c r="R1971" s="40" t="str">
        <f>IFERROR(VLOOKUP(Tabla2[[#This Row],[CONTRATISTA PRNCIPAL]],Hoja1!$L$5:$M$9,2,FALSE),"CJV")</f>
        <v>CJV</v>
      </c>
      <c r="S1971" s="40" t="str">
        <f>IF(Tabla2[[#This Row],[EMPRESA]]=Tabla2[[#This Row],[CONTRATISTA PRNCIPAL]],"Principal","Secundaria")</f>
        <v>Principal</v>
      </c>
      <c r="T1971" s="42">
        <f>IFERROR(1/COUNTIF(Tabla2[CONTRATISTA PRNCIPAL],Tabla2[[#This Row],[CONTRATISTA PRNCIPAL]]),0)</f>
        <v>0.009009009009009009</v>
      </c>
      <c r="U1971" s="43">
        <f>IF(((TODAY()-Tabla2[[#This Row],[FECHA NACIMIENTO]])/365)&lt;18,"Corregir", IF(((TODAY()-Tabla2[[#This Row],[FECHA NACIMIENTO]])/365)&gt;80, "Corregir",ROUNDDOWN(((TODAY()-Tabla2[[#This Row],[FECHA NACIMIENTO]])/365),0)))</f>
        <v>41</v>
      </c>
      <c r="V19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71" s="44" t="str">
        <f>+IF(Tabla2[[#This Row],[Edad]]="Corregir","Corregir","Ok")</f>
        <v>Ok</v>
      </c>
      <c r="X1971" s="42" t="str">
        <f>+IFERROR(VLOOKUP(Tabla2[[#This Row],[DISTRITO SEGÚN DNI]],Hoja1!$A$2:$B$32,2,FALSE),"No")</f>
        <v>No</v>
      </c>
      <c r="Y1971" s="42" t="str">
        <f>IF(OR(LOWER(Tabla2[[#This Row],[GENERO]])="masculino", LOWER(Tabla2[[#This Row],[GENERO]])="femenino"),"OK","Corregir")</f>
        <v>OK</v>
      </c>
      <c r="Z1971" s="42" t="str">
        <f>+IF(Tabla2[[#This Row],[Nro. DNI / CE]]="","Corregir",IF(LEN(Tabla2[[#This Row],[Nro. DNI / CE]])&gt;=8,"OK","Corregir"))</f>
        <v>OK</v>
      </c>
      <c r="AA1971" s="42">
        <f>COUNTIF(Tabla2[APELLIDOS Y NOMBRES],Tabla2[[#This Row],[APELLIDOS Y NOMBRES]])</f>
        <v>1</v>
      </c>
      <c r="AB1971" s="42">
        <f>IF(Tabla2[[#This Row],[Trabajador]]&gt;1,1/Tabla2[[#This Row],[Trabajador]],Tabla2[[#This Row],[Trabajador]])</f>
        <v>1</v>
      </c>
      <c r="AC1971" t="str">
        <f>+IFERROR(IF(Tabla2[[#This Row],[FECHA CESE/BAJA]]="","No Aplica",IF(AND(MONTH(Tabla2[[#This Row],[FECHA CESE/BAJA]])=MONTH(TODAY()-30),YEAR(Tabla2[[#This Row],[FECHA CESE/BAJA]])=YEAR(TODAY())),MONTH(TODAY()-30)&amp;"-"&amp;YEAR(TODAY()),"Borrar")),"No aplica")</f>
        <v>No Aplica</v>
      </c>
      <c r="AD1971" t="str">
        <f>+IFERROR(IF(Tabla2[[#This Row],[FECHA INICIO DE LABORES EN OBRA]]="","No Aplica",IF(AND(MONTH(Tabla2[[#This Row],[FECHA INICIO DE LABORES EN OBRA]])=MONTH(TODAY()-30),YEAR(Tabla2[[#This Row],[FECHA INICIO DE LABORES EN OBRA]])=YEAR(TODAY())),MONTH(TODAY()-30)&amp;"-"&amp;YEAR(TODAY()),"No Aplica")),"No Aplica")</f>
        <v>No Aplica</v>
      </c>
    </row>
    <row r="1972" spans="1:30" x14ac:dyDescent="0.25">
      <c r="A1972" s="13">
        <v>20100901481</v>
      </c>
      <c r="B1972" s="15" t="s">
        <v>7577</v>
      </c>
      <c r="C1972" s="15" t="s">
        <v>7577</v>
      </c>
      <c r="D1972" s="15" t="s">
        <v>7755</v>
      </c>
      <c r="E1972" s="15" t="s">
        <v>7756</v>
      </c>
      <c r="F1972" s="39">
        <v>25653</v>
      </c>
      <c r="G1972" s="15">
        <v>2</v>
      </c>
      <c r="H1972" s="15" t="s">
        <v>7580</v>
      </c>
      <c r="I1972" s="15" t="s">
        <v>7581</v>
      </c>
      <c r="J1972" s="15" t="s">
        <v>7757</v>
      </c>
      <c r="K1972" s="15" t="s">
        <v>2272</v>
      </c>
      <c r="L1972" s="40" t="s">
        <v>6</v>
      </c>
      <c r="M1972" s="39"/>
      <c r="N1972" s="41" t="s">
        <v>2687</v>
      </c>
      <c r="O1972" s="39">
        <v>40110</v>
      </c>
      <c r="P1972" s="40">
        <v>1</v>
      </c>
      <c r="Q1972" s="40">
        <v>2</v>
      </c>
      <c r="R1972" s="40" t="str">
        <f>IFERROR(VLOOKUP(Tabla2[[#This Row],[CONTRATISTA PRNCIPAL]],Hoja1!$L$5:$M$9,2,FALSE),"CJV")</f>
        <v>CJV</v>
      </c>
      <c r="S1972" s="40" t="str">
        <f>IF(Tabla2[[#This Row],[EMPRESA]]=Tabla2[[#This Row],[CONTRATISTA PRNCIPAL]],"Principal","Secundaria")</f>
        <v>Principal</v>
      </c>
      <c r="T1972" s="42">
        <f>IFERROR(1/COUNTIF(Tabla2[CONTRATISTA PRNCIPAL],Tabla2[[#This Row],[CONTRATISTA PRNCIPAL]]),0)</f>
        <v>0.009009009009009009</v>
      </c>
      <c r="U1972" s="43">
        <f>IF(((TODAY()-Tabla2[[#This Row],[FECHA NACIMIENTO]])/365)&lt;18,"Corregir", IF(((TODAY()-Tabla2[[#This Row],[FECHA NACIMIENTO]])/365)&gt;80, "Corregir",ROUNDDOWN(((TODAY()-Tabla2[[#This Row],[FECHA NACIMIENTO]])/365),0)))</f>
        <v>53</v>
      </c>
      <c r="V19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72" s="44" t="str">
        <f>+IF(Tabla2[[#This Row],[Edad]]="Corregir","Corregir","Ok")</f>
        <v>Ok</v>
      </c>
      <c r="X1972" s="42" t="str">
        <f>+IFERROR(VLOOKUP(Tabla2[[#This Row],[DISTRITO SEGÚN DNI]],Hoja1!$A$2:$B$32,2,FALSE),"No")</f>
        <v>No</v>
      </c>
      <c r="Y1972" s="42" t="str">
        <f>IF(OR(LOWER(Tabla2[[#This Row],[GENERO]])="masculino", LOWER(Tabla2[[#This Row],[GENERO]])="femenino"),"OK","Corregir")</f>
        <v>OK</v>
      </c>
      <c r="Z1972" s="42" t="str">
        <f>+IF(Tabla2[[#This Row],[Nro. DNI / CE]]="","Corregir",IF(LEN(Tabla2[[#This Row],[Nro. DNI / CE]])&gt;=8,"OK","Corregir"))</f>
        <v>OK</v>
      </c>
      <c r="AA1972" s="42">
        <f>COUNTIF(Tabla2[APELLIDOS Y NOMBRES],Tabla2[[#This Row],[APELLIDOS Y NOMBRES]])</f>
        <v>1</v>
      </c>
      <c r="AB1972" s="42">
        <f>IF(Tabla2[[#This Row],[Trabajador]]&gt;1,1/Tabla2[[#This Row],[Trabajador]],Tabla2[[#This Row],[Trabajador]])</f>
        <v>1</v>
      </c>
      <c r="AC1972" t="str">
        <f>+IFERROR(IF(Tabla2[[#This Row],[FECHA CESE/BAJA]]="","No Aplica",IF(AND(MONTH(Tabla2[[#This Row],[FECHA CESE/BAJA]])=MONTH(TODAY()-30),YEAR(Tabla2[[#This Row],[FECHA CESE/BAJA]])=YEAR(TODAY())),MONTH(TODAY()-30)&amp;"-"&amp;YEAR(TODAY()),"Borrar")),"No aplica")</f>
        <v>No Aplica</v>
      </c>
      <c r="AD1972" t="str">
        <f>+IFERROR(IF(Tabla2[[#This Row],[FECHA INICIO DE LABORES EN OBRA]]="","No Aplica",IF(AND(MONTH(Tabla2[[#This Row],[FECHA INICIO DE LABORES EN OBRA]])=MONTH(TODAY()-30),YEAR(Tabla2[[#This Row],[FECHA INICIO DE LABORES EN OBRA]])=YEAR(TODAY())),MONTH(TODAY()-30)&amp;"-"&amp;YEAR(TODAY()),"No Aplica")),"No Aplica")</f>
        <v>No Aplica</v>
      </c>
    </row>
    <row r="1973" spans="1:30" x14ac:dyDescent="0.25">
      <c r="A1973" s="13">
        <v>20100901481</v>
      </c>
      <c r="B1973" s="15" t="s">
        <v>7577</v>
      </c>
      <c r="C1973" s="15" t="s">
        <v>7577</v>
      </c>
      <c r="D1973" s="15" t="s">
        <v>7758</v>
      </c>
      <c r="E1973" s="15" t="s">
        <v>7759</v>
      </c>
      <c r="F1973" s="39">
        <v>31854</v>
      </c>
      <c r="G1973" s="15">
        <v>2</v>
      </c>
      <c r="H1973" s="15" t="s">
        <v>7580</v>
      </c>
      <c r="I1973" s="15" t="s">
        <v>7581</v>
      </c>
      <c r="J1973" s="15" t="s">
        <v>7760</v>
      </c>
      <c r="K1973" s="15" t="s">
        <v>2272</v>
      </c>
      <c r="L1973" s="40" t="s">
        <v>6</v>
      </c>
      <c r="M1973" s="39"/>
      <c r="N1973" s="41" t="s">
        <v>2687</v>
      </c>
      <c r="O1973" s="39">
        <v>43610</v>
      </c>
      <c r="P1973" s="40">
        <v>1</v>
      </c>
      <c r="Q1973" s="40">
        <v>2</v>
      </c>
      <c r="R1973" s="40" t="str">
        <f>IFERROR(VLOOKUP(Tabla2[[#This Row],[CONTRATISTA PRNCIPAL]],Hoja1!$L$5:$M$9,2,FALSE),"CJV")</f>
        <v>CJV</v>
      </c>
      <c r="S1973" s="40" t="str">
        <f>IF(Tabla2[[#This Row],[EMPRESA]]=Tabla2[[#This Row],[CONTRATISTA PRNCIPAL]],"Principal","Secundaria")</f>
        <v>Principal</v>
      </c>
      <c r="T1973" s="42">
        <f>IFERROR(1/COUNTIF(Tabla2[CONTRATISTA PRNCIPAL],Tabla2[[#This Row],[CONTRATISTA PRNCIPAL]]),0)</f>
        <v>0.009009009009009009</v>
      </c>
      <c r="U1973" s="43">
        <f>IF(((TODAY()-Tabla2[[#This Row],[FECHA NACIMIENTO]])/365)&lt;18,"Corregir", IF(((TODAY()-Tabla2[[#This Row],[FECHA NACIMIENTO]])/365)&gt;80, "Corregir",ROUNDDOWN(((TODAY()-Tabla2[[#This Row],[FECHA NACIMIENTO]])/365),0)))</f>
        <v>36</v>
      </c>
      <c r="V19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73" s="44" t="str">
        <f>+IF(Tabla2[[#This Row],[Edad]]="Corregir","Corregir","Ok")</f>
        <v>Ok</v>
      </c>
      <c r="X1973" s="42" t="str">
        <f>+IFERROR(VLOOKUP(Tabla2[[#This Row],[DISTRITO SEGÚN DNI]],Hoja1!$A$2:$B$32,2,FALSE),"No")</f>
        <v>No</v>
      </c>
      <c r="Y1973" s="42" t="str">
        <f>IF(OR(LOWER(Tabla2[[#This Row],[GENERO]])="masculino", LOWER(Tabla2[[#This Row],[GENERO]])="femenino"),"OK","Corregir")</f>
        <v>OK</v>
      </c>
      <c r="Z1973" s="42" t="str">
        <f>+IF(Tabla2[[#This Row],[Nro. DNI / CE]]="","Corregir",IF(LEN(Tabla2[[#This Row],[Nro. DNI / CE]])&gt;=8,"OK","Corregir"))</f>
        <v>OK</v>
      </c>
      <c r="AA1973" s="42">
        <f>COUNTIF(Tabla2[APELLIDOS Y NOMBRES],Tabla2[[#This Row],[APELLIDOS Y NOMBRES]])</f>
        <v>1</v>
      </c>
      <c r="AB1973" s="42">
        <f>IF(Tabla2[[#This Row],[Trabajador]]&gt;1,1/Tabla2[[#This Row],[Trabajador]],Tabla2[[#This Row],[Trabajador]])</f>
        <v>1</v>
      </c>
      <c r="AC1973" t="str">
        <f>+IFERROR(IF(Tabla2[[#This Row],[FECHA CESE/BAJA]]="","No Aplica",IF(AND(MONTH(Tabla2[[#This Row],[FECHA CESE/BAJA]])=MONTH(TODAY()-30),YEAR(Tabla2[[#This Row],[FECHA CESE/BAJA]])=YEAR(TODAY())),MONTH(TODAY()-30)&amp;"-"&amp;YEAR(TODAY()),"Borrar")),"No aplica")</f>
        <v>No Aplica</v>
      </c>
      <c r="AD1973" t="str">
        <f>+IFERROR(IF(Tabla2[[#This Row],[FECHA INICIO DE LABORES EN OBRA]]="","No Aplica",IF(AND(MONTH(Tabla2[[#This Row],[FECHA INICIO DE LABORES EN OBRA]])=MONTH(TODAY()-30),YEAR(Tabla2[[#This Row],[FECHA INICIO DE LABORES EN OBRA]])=YEAR(TODAY())),MONTH(TODAY()-30)&amp;"-"&amp;YEAR(TODAY()),"No Aplica")),"No Aplica")</f>
        <v>No Aplica</v>
      </c>
    </row>
    <row r="1974" spans="1:30" x14ac:dyDescent="0.25">
      <c r="A1974" s="13">
        <v>20100901481</v>
      </c>
      <c r="B1974" s="15" t="s">
        <v>7577</v>
      </c>
      <c r="C1974" s="15" t="s">
        <v>7577</v>
      </c>
      <c r="D1974" s="15" t="s">
        <v>7761</v>
      </c>
      <c r="E1974" s="15" t="s">
        <v>7762</v>
      </c>
      <c r="F1974" s="39">
        <v>29672</v>
      </c>
      <c r="G1974" s="15">
        <v>2</v>
      </c>
      <c r="H1974" s="15" t="s">
        <v>7580</v>
      </c>
      <c r="I1974" s="15" t="s">
        <v>7581</v>
      </c>
      <c r="J1974" s="15" t="s">
        <v>7763</v>
      </c>
      <c r="K1974" s="15" t="s">
        <v>2267</v>
      </c>
      <c r="L1974" s="40" t="s">
        <v>6</v>
      </c>
      <c r="M1974" s="39"/>
      <c r="N1974" s="41" t="s">
        <v>2687</v>
      </c>
      <c r="O1974" s="39">
        <v>44628</v>
      </c>
      <c r="P1974" s="40">
        <v>1</v>
      </c>
      <c r="Q1974" s="40">
        <v>1</v>
      </c>
      <c r="R1974" s="40" t="str">
        <f>IFERROR(VLOOKUP(Tabla2[[#This Row],[CONTRATISTA PRNCIPAL]],Hoja1!$L$5:$M$9,2,FALSE),"CJV")</f>
        <v>CJV</v>
      </c>
      <c r="S1974" s="40" t="str">
        <f>IF(Tabla2[[#This Row],[EMPRESA]]=Tabla2[[#This Row],[CONTRATISTA PRNCIPAL]],"Principal","Secundaria")</f>
        <v>Principal</v>
      </c>
      <c r="T1974" s="42">
        <f>IFERROR(1/COUNTIF(Tabla2[CONTRATISTA PRNCIPAL],Tabla2[[#This Row],[CONTRATISTA PRNCIPAL]]),0)</f>
        <v>0.009009009009009009</v>
      </c>
      <c r="U1974" s="43">
        <f>IF(((TODAY()-Tabla2[[#This Row],[FECHA NACIMIENTO]])/365)&lt;18,"Corregir", IF(((TODAY()-Tabla2[[#This Row],[FECHA NACIMIENTO]])/365)&gt;80, "Corregir",ROUNDDOWN(((TODAY()-Tabla2[[#This Row],[FECHA NACIMIENTO]])/365),0)))</f>
        <v>42</v>
      </c>
      <c r="V19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74" s="44" t="str">
        <f>+IF(Tabla2[[#This Row],[Edad]]="Corregir","Corregir","Ok")</f>
        <v>Ok</v>
      </c>
      <c r="X1974" s="42" t="str">
        <f>+IFERROR(VLOOKUP(Tabla2[[#This Row],[DISTRITO SEGÚN DNI]],Hoja1!$A$2:$B$32,2,FALSE),"No")</f>
        <v>No</v>
      </c>
      <c r="Y1974" s="42" t="str">
        <f>IF(OR(LOWER(Tabla2[[#This Row],[GENERO]])="masculino", LOWER(Tabla2[[#This Row],[GENERO]])="femenino"),"OK","Corregir")</f>
        <v>OK</v>
      </c>
      <c r="Z1974" s="42" t="str">
        <f>+IF(Tabla2[[#This Row],[Nro. DNI / CE]]="","Corregir",IF(LEN(Tabla2[[#This Row],[Nro. DNI / CE]])&gt;=8,"OK","Corregir"))</f>
        <v>OK</v>
      </c>
      <c r="AA1974" s="42">
        <f>COUNTIF(Tabla2[APELLIDOS Y NOMBRES],Tabla2[[#This Row],[APELLIDOS Y NOMBRES]])</f>
        <v>1</v>
      </c>
      <c r="AB1974" s="42">
        <f>IF(Tabla2[[#This Row],[Trabajador]]&gt;1,1/Tabla2[[#This Row],[Trabajador]],Tabla2[[#This Row],[Trabajador]])</f>
        <v>1</v>
      </c>
      <c r="AC1974" t="str">
        <f>+IFERROR(IF(Tabla2[[#This Row],[FECHA CESE/BAJA]]="","No Aplica",IF(AND(MONTH(Tabla2[[#This Row],[FECHA CESE/BAJA]])=MONTH(TODAY()-30),YEAR(Tabla2[[#This Row],[FECHA CESE/BAJA]])=YEAR(TODAY())),MONTH(TODAY()-30)&amp;"-"&amp;YEAR(TODAY()),"Borrar")),"No aplica")</f>
        <v>No Aplica</v>
      </c>
      <c r="AD1974" t="str">
        <f>+IFERROR(IF(Tabla2[[#This Row],[FECHA INICIO DE LABORES EN OBRA]]="","No Aplica",IF(AND(MONTH(Tabla2[[#This Row],[FECHA INICIO DE LABORES EN OBRA]])=MONTH(TODAY()-30),YEAR(Tabla2[[#This Row],[FECHA INICIO DE LABORES EN OBRA]])=YEAR(TODAY())),MONTH(TODAY()-30)&amp;"-"&amp;YEAR(TODAY()),"No Aplica")),"No Aplica")</f>
        <v>No Aplica</v>
      </c>
    </row>
    <row r="1975" spans="1:30" x14ac:dyDescent="0.25">
      <c r="A1975" s="13">
        <v>20100901481</v>
      </c>
      <c r="B1975" s="15" t="s">
        <v>7577</v>
      </c>
      <c r="C1975" s="15" t="s">
        <v>7577</v>
      </c>
      <c r="D1975" s="15" t="s">
        <v>1101</v>
      </c>
      <c r="E1975" s="15" t="s">
        <v>1102</v>
      </c>
      <c r="F1975" s="39">
        <v>27059</v>
      </c>
      <c r="G1975" s="15">
        <v>2</v>
      </c>
      <c r="H1975" s="15" t="s">
        <v>7580</v>
      </c>
      <c r="I1975" s="15" t="s">
        <v>7581</v>
      </c>
      <c r="J1975" s="15" t="s">
        <v>7764</v>
      </c>
      <c r="K1975" s="15" t="s">
        <v>27</v>
      </c>
      <c r="L1975" s="40" t="s">
        <v>6</v>
      </c>
      <c r="M1975" s="39"/>
      <c r="N1975" s="41" t="s">
        <v>2687</v>
      </c>
      <c r="O1975" s="39">
        <v>44104</v>
      </c>
      <c r="P1975" s="40">
        <v>1</v>
      </c>
      <c r="Q1975" s="40">
        <v>1</v>
      </c>
      <c r="R1975" s="40" t="str">
        <f>IFERROR(VLOOKUP(Tabla2[[#This Row],[CONTRATISTA PRNCIPAL]],Hoja1!$L$5:$M$9,2,FALSE),"CJV")</f>
        <v>CJV</v>
      </c>
      <c r="S1975" s="40" t="str">
        <f>IF(Tabla2[[#This Row],[EMPRESA]]=Tabla2[[#This Row],[CONTRATISTA PRNCIPAL]],"Principal","Secundaria")</f>
        <v>Principal</v>
      </c>
      <c r="T1975" s="42">
        <f>IFERROR(1/COUNTIF(Tabla2[CONTRATISTA PRNCIPAL],Tabla2[[#This Row],[CONTRATISTA PRNCIPAL]]),0)</f>
        <v>0.009009009009009009</v>
      </c>
      <c r="U1975" s="43">
        <f>IF(((TODAY()-Tabla2[[#This Row],[FECHA NACIMIENTO]])/365)&lt;18,"Corregir", IF(((TODAY()-Tabla2[[#This Row],[FECHA NACIMIENTO]])/365)&gt;80, "Corregir",ROUNDDOWN(((TODAY()-Tabla2[[#This Row],[FECHA NACIMIENTO]])/365),0)))</f>
        <v>49</v>
      </c>
      <c r="V19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75" s="44" t="str">
        <f>+IF(Tabla2[[#This Row],[Edad]]="Corregir","Corregir","Ok")</f>
        <v>Ok</v>
      </c>
      <c r="X1975" s="42" t="str">
        <f>+IFERROR(VLOOKUP(Tabla2[[#This Row],[DISTRITO SEGÚN DNI]],Hoja1!$A$2:$B$32,2,FALSE),"No")</f>
        <v>CALLAO</v>
      </c>
      <c r="Y1975" s="42" t="str">
        <f>IF(OR(LOWER(Tabla2[[#This Row],[GENERO]])="masculino", LOWER(Tabla2[[#This Row],[GENERO]])="femenino"),"OK","Corregir")</f>
        <v>OK</v>
      </c>
      <c r="Z1975" s="42" t="str">
        <f>+IF(Tabla2[[#This Row],[Nro. DNI / CE]]="","Corregir",IF(LEN(Tabla2[[#This Row],[Nro. DNI / CE]])&gt;=8,"OK","Corregir"))</f>
        <v>OK</v>
      </c>
      <c r="AA1975" s="42">
        <f>COUNTIF(Tabla2[APELLIDOS Y NOMBRES],Tabla2[[#This Row],[APELLIDOS Y NOMBRES]])</f>
        <v>1</v>
      </c>
      <c r="AB1975" s="42">
        <f>IF(Tabla2[[#This Row],[Trabajador]]&gt;1,1/Tabla2[[#This Row],[Trabajador]],Tabla2[[#This Row],[Trabajador]])</f>
        <v>1</v>
      </c>
      <c r="AC1975" t="str">
        <f>+IFERROR(IF(Tabla2[[#This Row],[FECHA CESE/BAJA]]="","No Aplica",IF(AND(MONTH(Tabla2[[#This Row],[FECHA CESE/BAJA]])=MONTH(TODAY()-30),YEAR(Tabla2[[#This Row],[FECHA CESE/BAJA]])=YEAR(TODAY())),MONTH(TODAY()-30)&amp;"-"&amp;YEAR(TODAY()),"Borrar")),"No aplica")</f>
        <v>No Aplica</v>
      </c>
      <c r="AD1975" t="str">
        <f>+IFERROR(IF(Tabla2[[#This Row],[FECHA INICIO DE LABORES EN OBRA]]="","No Aplica",IF(AND(MONTH(Tabla2[[#This Row],[FECHA INICIO DE LABORES EN OBRA]])=MONTH(TODAY()-30),YEAR(Tabla2[[#This Row],[FECHA INICIO DE LABORES EN OBRA]])=YEAR(TODAY())),MONTH(TODAY()-30)&amp;"-"&amp;YEAR(TODAY()),"No Aplica")),"No Aplica")</f>
        <v>No Aplica</v>
      </c>
    </row>
    <row r="1976" spans="1:30" x14ac:dyDescent="0.25">
      <c r="A1976" s="13">
        <v>20100901481</v>
      </c>
      <c r="B1976" s="15" t="s">
        <v>7577</v>
      </c>
      <c r="C1976" s="15" t="s">
        <v>7577</v>
      </c>
      <c r="D1976" s="15" t="s">
        <v>7765</v>
      </c>
      <c r="E1976" s="15" t="s">
        <v>7766</v>
      </c>
      <c r="F1976" s="39">
        <v>34965</v>
      </c>
      <c r="G1976" s="15">
        <v>2</v>
      </c>
      <c r="H1976" s="15" t="s">
        <v>7580</v>
      </c>
      <c r="I1976" s="15" t="s">
        <v>7581</v>
      </c>
      <c r="J1976" s="15" t="s">
        <v>7667</v>
      </c>
      <c r="K1976" s="15" t="s">
        <v>2272</v>
      </c>
      <c r="L1976" s="40" t="s">
        <v>6</v>
      </c>
      <c r="M1976" s="39"/>
      <c r="N1976" s="41" t="s">
        <v>2687</v>
      </c>
      <c r="O1976" s="39">
        <v>45062</v>
      </c>
      <c r="P1976" s="40">
        <v>1</v>
      </c>
      <c r="Q1976" s="40">
        <v>1</v>
      </c>
      <c r="R1976" s="40" t="str">
        <f>IFERROR(VLOOKUP(Tabla2[[#This Row],[CONTRATISTA PRNCIPAL]],Hoja1!$L$5:$M$9,2,FALSE),"CJV")</f>
        <v>CJV</v>
      </c>
      <c r="S1976" s="40" t="str">
        <f>IF(Tabla2[[#This Row],[EMPRESA]]=Tabla2[[#This Row],[CONTRATISTA PRNCIPAL]],"Principal","Secundaria")</f>
        <v>Principal</v>
      </c>
      <c r="T1976" s="42">
        <f>IFERROR(1/COUNTIF(Tabla2[CONTRATISTA PRNCIPAL],Tabla2[[#This Row],[CONTRATISTA PRNCIPAL]]),0)</f>
        <v>0.009009009009009009</v>
      </c>
      <c r="U1976" s="43">
        <f>IF(((TODAY()-Tabla2[[#This Row],[FECHA NACIMIENTO]])/365)&lt;18,"Corregir", IF(((TODAY()-Tabla2[[#This Row],[FECHA NACIMIENTO]])/365)&gt;80, "Corregir",ROUNDDOWN(((TODAY()-Tabla2[[#This Row],[FECHA NACIMIENTO]])/365),0)))</f>
        <v>28</v>
      </c>
      <c r="V19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76" s="44" t="str">
        <f>+IF(Tabla2[[#This Row],[Edad]]="Corregir","Corregir","Ok")</f>
        <v>Ok</v>
      </c>
      <c r="X1976" s="42" t="str">
        <f>+IFERROR(VLOOKUP(Tabla2[[#This Row],[DISTRITO SEGÚN DNI]],Hoja1!$A$2:$B$32,2,FALSE),"No")</f>
        <v>No</v>
      </c>
      <c r="Y1976" s="42" t="str">
        <f>IF(OR(LOWER(Tabla2[[#This Row],[GENERO]])="masculino", LOWER(Tabla2[[#This Row],[GENERO]])="femenino"),"OK","Corregir")</f>
        <v>OK</v>
      </c>
      <c r="Z1976" s="42" t="str">
        <f>+IF(Tabla2[[#This Row],[Nro. DNI / CE]]="","Corregir",IF(LEN(Tabla2[[#This Row],[Nro. DNI / CE]])&gt;=8,"OK","Corregir"))</f>
        <v>OK</v>
      </c>
      <c r="AA1976" s="42">
        <f>COUNTIF(Tabla2[APELLIDOS Y NOMBRES],Tabla2[[#This Row],[APELLIDOS Y NOMBRES]])</f>
        <v>1</v>
      </c>
      <c r="AB1976" s="42">
        <f>IF(Tabla2[[#This Row],[Trabajador]]&gt;1,1/Tabla2[[#This Row],[Trabajador]],Tabla2[[#This Row],[Trabajador]])</f>
        <v>1</v>
      </c>
      <c r="AC1976" t="str">
        <f>+IFERROR(IF(Tabla2[[#This Row],[FECHA CESE/BAJA]]="","No Aplica",IF(AND(MONTH(Tabla2[[#This Row],[FECHA CESE/BAJA]])=MONTH(TODAY()-30),YEAR(Tabla2[[#This Row],[FECHA CESE/BAJA]])=YEAR(TODAY())),MONTH(TODAY()-30)&amp;"-"&amp;YEAR(TODAY()),"Borrar")),"No aplica")</f>
        <v>No Aplica</v>
      </c>
      <c r="AD1976" t="str">
        <f>+IFERROR(IF(Tabla2[[#This Row],[FECHA INICIO DE LABORES EN OBRA]]="","No Aplica",IF(AND(MONTH(Tabla2[[#This Row],[FECHA INICIO DE LABORES EN OBRA]])=MONTH(TODAY()-30),YEAR(Tabla2[[#This Row],[FECHA INICIO DE LABORES EN OBRA]])=YEAR(TODAY())),MONTH(TODAY()-30)&amp;"-"&amp;YEAR(TODAY()),"No Aplica")),"No Aplica")</f>
        <v>No Aplica</v>
      </c>
    </row>
    <row r="1977" spans="1:30" x14ac:dyDescent="0.25">
      <c r="A1977" s="13">
        <v>20100901481</v>
      </c>
      <c r="B1977" s="15" t="s">
        <v>7577</v>
      </c>
      <c r="C1977" s="15" t="s">
        <v>7577</v>
      </c>
      <c r="D1977" s="15" t="s">
        <v>1103</v>
      </c>
      <c r="E1977" s="15" t="s">
        <v>1104</v>
      </c>
      <c r="F1977" s="39">
        <v>33648</v>
      </c>
      <c r="G1977" s="15">
        <v>2</v>
      </c>
      <c r="H1977" s="15" t="s">
        <v>7580</v>
      </c>
      <c r="I1977" s="15" t="s">
        <v>7581</v>
      </c>
      <c r="J1977" s="15" t="s">
        <v>7690</v>
      </c>
      <c r="K1977" s="15" t="s">
        <v>27</v>
      </c>
      <c r="L1977" s="40" t="s">
        <v>6</v>
      </c>
      <c r="M1977" s="39"/>
      <c r="N1977" s="41" t="s">
        <v>2687</v>
      </c>
      <c r="O1977" s="39">
        <v>44985</v>
      </c>
      <c r="P1977" s="40">
        <v>1</v>
      </c>
      <c r="Q1977" s="40">
        <v>1</v>
      </c>
      <c r="R1977" s="40" t="str">
        <f>IFERROR(VLOOKUP(Tabla2[[#This Row],[CONTRATISTA PRNCIPAL]],Hoja1!$L$5:$M$9,2,FALSE),"CJV")</f>
        <v>CJV</v>
      </c>
      <c r="S1977" s="40" t="str">
        <f>IF(Tabla2[[#This Row],[EMPRESA]]=Tabla2[[#This Row],[CONTRATISTA PRNCIPAL]],"Principal","Secundaria")</f>
        <v>Principal</v>
      </c>
      <c r="T1977" s="42">
        <f>IFERROR(1/COUNTIF(Tabla2[CONTRATISTA PRNCIPAL],Tabla2[[#This Row],[CONTRATISTA PRNCIPAL]]),0)</f>
        <v>0.009009009009009009</v>
      </c>
      <c r="U1977" s="43">
        <f>IF(((TODAY()-Tabla2[[#This Row],[FECHA NACIMIENTO]])/365)&lt;18,"Corregir", IF(((TODAY()-Tabla2[[#This Row],[FECHA NACIMIENTO]])/365)&gt;80, "Corregir",ROUNDDOWN(((TODAY()-Tabla2[[#This Row],[FECHA NACIMIENTO]])/365),0)))</f>
        <v>31</v>
      </c>
      <c r="V19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77" s="44" t="str">
        <f>+IF(Tabla2[[#This Row],[Edad]]="Corregir","Corregir","Ok")</f>
        <v>Ok</v>
      </c>
      <c r="X1977" s="42" t="str">
        <f>+IFERROR(VLOOKUP(Tabla2[[#This Row],[DISTRITO SEGÚN DNI]],Hoja1!$A$2:$B$32,2,FALSE),"No")</f>
        <v>CALLAO</v>
      </c>
      <c r="Y1977" s="42" t="str">
        <f>IF(OR(LOWER(Tabla2[[#This Row],[GENERO]])="masculino", LOWER(Tabla2[[#This Row],[GENERO]])="femenino"),"OK","Corregir")</f>
        <v>OK</v>
      </c>
      <c r="Z1977" s="42" t="str">
        <f>+IF(Tabla2[[#This Row],[Nro. DNI / CE]]="","Corregir",IF(LEN(Tabla2[[#This Row],[Nro. DNI / CE]])&gt;=8,"OK","Corregir"))</f>
        <v>OK</v>
      </c>
      <c r="AA1977" s="42">
        <f>COUNTIF(Tabla2[APELLIDOS Y NOMBRES],Tabla2[[#This Row],[APELLIDOS Y NOMBRES]])</f>
        <v>1</v>
      </c>
      <c r="AB1977" s="42">
        <f>IF(Tabla2[[#This Row],[Trabajador]]&gt;1,1/Tabla2[[#This Row],[Trabajador]],Tabla2[[#This Row],[Trabajador]])</f>
        <v>1</v>
      </c>
      <c r="AC1977" t="str">
        <f>+IFERROR(IF(Tabla2[[#This Row],[FECHA CESE/BAJA]]="","No Aplica",IF(AND(MONTH(Tabla2[[#This Row],[FECHA CESE/BAJA]])=MONTH(TODAY()-30),YEAR(Tabla2[[#This Row],[FECHA CESE/BAJA]])=YEAR(TODAY())),MONTH(TODAY()-30)&amp;"-"&amp;YEAR(TODAY()),"Borrar")),"No aplica")</f>
        <v>No Aplica</v>
      </c>
      <c r="AD1977" t="str">
        <f>+IFERROR(IF(Tabla2[[#This Row],[FECHA INICIO DE LABORES EN OBRA]]="","No Aplica",IF(AND(MONTH(Tabla2[[#This Row],[FECHA INICIO DE LABORES EN OBRA]])=MONTH(TODAY()-30),YEAR(Tabla2[[#This Row],[FECHA INICIO DE LABORES EN OBRA]])=YEAR(TODAY())),MONTH(TODAY()-30)&amp;"-"&amp;YEAR(TODAY()),"No Aplica")),"No Aplica")</f>
        <v>No Aplica</v>
      </c>
    </row>
    <row r="1978" spans="1:30" x14ac:dyDescent="0.25">
      <c r="A1978" s="13">
        <v>20100901481</v>
      </c>
      <c r="B1978" s="15" t="s">
        <v>7577</v>
      </c>
      <c r="C1978" s="15" t="s">
        <v>7577</v>
      </c>
      <c r="D1978" s="15" t="s">
        <v>7767</v>
      </c>
      <c r="E1978" s="15" t="s">
        <v>7768</v>
      </c>
      <c r="F1978" s="39">
        <v>29206</v>
      </c>
      <c r="G1978" s="15">
        <v>2</v>
      </c>
      <c r="H1978" s="15" t="s">
        <v>7580</v>
      </c>
      <c r="I1978" s="15" t="s">
        <v>2240</v>
      </c>
      <c r="J1978" s="15" t="s">
        <v>7769</v>
      </c>
      <c r="K1978" s="15" t="s">
        <v>2445</v>
      </c>
      <c r="L1978" s="40" t="s">
        <v>6</v>
      </c>
      <c r="M1978" s="39"/>
      <c r="N1978" s="41" t="s">
        <v>2687</v>
      </c>
      <c r="O1978" s="39">
        <v>44567</v>
      </c>
      <c r="P1978" s="40">
        <v>1</v>
      </c>
      <c r="Q1978" s="40">
        <v>1</v>
      </c>
      <c r="R1978" s="40" t="str">
        <f>IFERROR(VLOOKUP(Tabla2[[#This Row],[CONTRATISTA PRNCIPAL]],Hoja1!$L$5:$M$9,2,FALSE),"CJV")</f>
        <v>CJV</v>
      </c>
      <c r="S1978" s="40" t="str">
        <f>IF(Tabla2[[#This Row],[EMPRESA]]=Tabla2[[#This Row],[CONTRATISTA PRNCIPAL]],"Principal","Secundaria")</f>
        <v>Principal</v>
      </c>
      <c r="T1978" s="42">
        <f>IFERROR(1/COUNTIF(Tabla2[CONTRATISTA PRNCIPAL],Tabla2[[#This Row],[CONTRATISTA PRNCIPAL]]),0)</f>
        <v>0.009009009009009009</v>
      </c>
      <c r="U1978" s="43">
        <f>IF(((TODAY()-Tabla2[[#This Row],[FECHA NACIMIENTO]])/365)&lt;18,"Corregir", IF(((TODAY()-Tabla2[[#This Row],[FECHA NACIMIENTO]])/365)&gt;80, "Corregir",ROUNDDOWN(((TODAY()-Tabla2[[#This Row],[FECHA NACIMIENTO]])/365),0)))</f>
        <v>43</v>
      </c>
      <c r="V19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78" s="44" t="str">
        <f>+IF(Tabla2[[#This Row],[Edad]]="Corregir","Corregir","Ok")</f>
        <v>Ok</v>
      </c>
      <c r="X1978" s="42" t="str">
        <f>+IFERROR(VLOOKUP(Tabla2[[#This Row],[DISTRITO SEGÚN DNI]],Hoja1!$A$2:$B$32,2,FALSE),"No")</f>
        <v>No</v>
      </c>
      <c r="Y1978" s="42" t="str">
        <f>IF(OR(LOWER(Tabla2[[#This Row],[GENERO]])="masculino", LOWER(Tabla2[[#This Row],[GENERO]])="femenino"),"OK","Corregir")</f>
        <v>OK</v>
      </c>
      <c r="Z1978" s="42" t="str">
        <f>+IF(Tabla2[[#This Row],[Nro. DNI / CE]]="","Corregir",IF(LEN(Tabla2[[#This Row],[Nro. DNI / CE]])&gt;=8,"OK","Corregir"))</f>
        <v>OK</v>
      </c>
      <c r="AA1978" s="42">
        <f>COUNTIF(Tabla2[APELLIDOS Y NOMBRES],Tabla2[[#This Row],[APELLIDOS Y NOMBRES]])</f>
        <v>1</v>
      </c>
      <c r="AB1978" s="42">
        <f>IF(Tabla2[[#This Row],[Trabajador]]&gt;1,1/Tabla2[[#This Row],[Trabajador]],Tabla2[[#This Row],[Trabajador]])</f>
        <v>1</v>
      </c>
      <c r="AC1978" t="str">
        <f>+IFERROR(IF(Tabla2[[#This Row],[FECHA CESE/BAJA]]="","No Aplica",IF(AND(MONTH(Tabla2[[#This Row],[FECHA CESE/BAJA]])=MONTH(TODAY()-30),YEAR(Tabla2[[#This Row],[FECHA CESE/BAJA]])=YEAR(TODAY())),MONTH(TODAY()-30)&amp;"-"&amp;YEAR(TODAY()),"Borrar")),"No aplica")</f>
        <v>No Aplica</v>
      </c>
      <c r="AD1978" t="str">
        <f>+IFERROR(IF(Tabla2[[#This Row],[FECHA INICIO DE LABORES EN OBRA]]="","No Aplica",IF(AND(MONTH(Tabla2[[#This Row],[FECHA INICIO DE LABORES EN OBRA]])=MONTH(TODAY()-30),YEAR(Tabla2[[#This Row],[FECHA INICIO DE LABORES EN OBRA]])=YEAR(TODAY())),MONTH(TODAY()-30)&amp;"-"&amp;YEAR(TODAY()),"No Aplica")),"No Aplica")</f>
        <v>No Aplica</v>
      </c>
    </row>
    <row r="1979" spans="1:30" x14ac:dyDescent="0.25">
      <c r="A1979" s="13">
        <v>20100901481</v>
      </c>
      <c r="B1979" s="15" t="s">
        <v>7577</v>
      </c>
      <c r="C1979" s="15" t="s">
        <v>7577</v>
      </c>
      <c r="D1979" s="15" t="s">
        <v>7770</v>
      </c>
      <c r="E1979" s="15" t="s">
        <v>7771</v>
      </c>
      <c r="F1979" s="39">
        <v>27071</v>
      </c>
      <c r="G1979" s="15">
        <v>2</v>
      </c>
      <c r="H1979" s="15" t="s">
        <v>7580</v>
      </c>
      <c r="I1979" s="15" t="s">
        <v>2240</v>
      </c>
      <c r="J1979" s="15" t="s">
        <v>7772</v>
      </c>
      <c r="K1979" s="15" t="s">
        <v>2200</v>
      </c>
      <c r="L1979" s="40" t="s">
        <v>6</v>
      </c>
      <c r="M1979" s="39"/>
      <c r="N1979" s="41" t="s">
        <v>2687</v>
      </c>
      <c r="O1979" s="39">
        <v>43187</v>
      </c>
      <c r="P1979" s="40">
        <v>1</v>
      </c>
      <c r="Q1979" s="40">
        <v>2</v>
      </c>
      <c r="R1979" s="40" t="str">
        <f>IFERROR(VLOOKUP(Tabla2[[#This Row],[CONTRATISTA PRNCIPAL]],Hoja1!$L$5:$M$9,2,FALSE),"CJV")</f>
        <v>CJV</v>
      </c>
      <c r="S1979" s="40" t="str">
        <f>IF(Tabla2[[#This Row],[EMPRESA]]=Tabla2[[#This Row],[CONTRATISTA PRNCIPAL]],"Principal","Secundaria")</f>
        <v>Principal</v>
      </c>
      <c r="T1979" s="42">
        <f>IFERROR(1/COUNTIF(Tabla2[CONTRATISTA PRNCIPAL],Tabla2[[#This Row],[CONTRATISTA PRNCIPAL]]),0)</f>
        <v>0.009009009009009009</v>
      </c>
      <c r="U1979" s="43">
        <f>IF(((TODAY()-Tabla2[[#This Row],[FECHA NACIMIENTO]])/365)&lt;18,"Corregir", IF(((TODAY()-Tabla2[[#This Row],[FECHA NACIMIENTO]])/365)&gt;80, "Corregir",ROUNDDOWN(((TODAY()-Tabla2[[#This Row],[FECHA NACIMIENTO]])/365),0)))</f>
        <v>49</v>
      </c>
      <c r="V19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79" s="44" t="str">
        <f>+IF(Tabla2[[#This Row],[Edad]]="Corregir","Corregir","Ok")</f>
        <v>Ok</v>
      </c>
      <c r="X1979" s="42" t="str">
        <f>+IFERROR(VLOOKUP(Tabla2[[#This Row],[DISTRITO SEGÚN DNI]],Hoja1!$A$2:$B$32,2,FALSE),"No")</f>
        <v>No</v>
      </c>
      <c r="Y1979" s="42" t="str">
        <f>IF(OR(LOWER(Tabla2[[#This Row],[GENERO]])="masculino", LOWER(Tabla2[[#This Row],[GENERO]])="femenino"),"OK","Corregir")</f>
        <v>OK</v>
      </c>
      <c r="Z1979" s="42" t="str">
        <f>+IF(Tabla2[[#This Row],[Nro. DNI / CE]]="","Corregir",IF(LEN(Tabla2[[#This Row],[Nro. DNI / CE]])&gt;=8,"OK","Corregir"))</f>
        <v>OK</v>
      </c>
      <c r="AA1979" s="42">
        <f>COUNTIF(Tabla2[APELLIDOS Y NOMBRES],Tabla2[[#This Row],[APELLIDOS Y NOMBRES]])</f>
        <v>1</v>
      </c>
      <c r="AB1979" s="42">
        <f>IF(Tabla2[[#This Row],[Trabajador]]&gt;1,1/Tabla2[[#This Row],[Trabajador]],Tabla2[[#This Row],[Trabajador]])</f>
        <v>1</v>
      </c>
      <c r="AC1979" t="str">
        <f>+IFERROR(IF(Tabla2[[#This Row],[FECHA CESE/BAJA]]="","No Aplica",IF(AND(MONTH(Tabla2[[#This Row],[FECHA CESE/BAJA]])=MONTH(TODAY()-30),YEAR(Tabla2[[#This Row],[FECHA CESE/BAJA]])=YEAR(TODAY())),MONTH(TODAY()-30)&amp;"-"&amp;YEAR(TODAY()),"Borrar")),"No aplica")</f>
        <v>No Aplica</v>
      </c>
      <c r="AD1979" t="str">
        <f>+IFERROR(IF(Tabla2[[#This Row],[FECHA INICIO DE LABORES EN OBRA]]="","No Aplica",IF(AND(MONTH(Tabla2[[#This Row],[FECHA INICIO DE LABORES EN OBRA]])=MONTH(TODAY()-30),YEAR(Tabla2[[#This Row],[FECHA INICIO DE LABORES EN OBRA]])=YEAR(TODAY())),MONTH(TODAY()-30)&amp;"-"&amp;YEAR(TODAY()),"No Aplica")),"No Aplica")</f>
        <v>No Aplica</v>
      </c>
    </row>
    <row r="1980" spans="1:30" x14ac:dyDescent="0.25">
      <c r="A1980" s="13">
        <v>20100901481</v>
      </c>
      <c r="B1980" s="15" t="s">
        <v>7577</v>
      </c>
      <c r="C1980" s="15" t="s">
        <v>7577</v>
      </c>
      <c r="D1980" s="15" t="s">
        <v>7773</v>
      </c>
      <c r="E1980" s="15" t="s">
        <v>7774</v>
      </c>
      <c r="F1980" s="39">
        <v>32405</v>
      </c>
      <c r="G1980" s="15">
        <v>2</v>
      </c>
      <c r="H1980" s="15" t="s">
        <v>7580</v>
      </c>
      <c r="I1980" s="15" t="s">
        <v>2240</v>
      </c>
      <c r="J1980" s="15" t="s">
        <v>7775</v>
      </c>
      <c r="K1980" s="15" t="s">
        <v>2641</v>
      </c>
      <c r="L1980" s="40" t="s">
        <v>6</v>
      </c>
      <c r="M1980" s="39"/>
      <c r="N1980" s="41" t="s">
        <v>2687</v>
      </c>
      <c r="O1980" s="39">
        <v>44396</v>
      </c>
      <c r="P1980" s="40">
        <v>1</v>
      </c>
      <c r="Q1980" s="40">
        <v>1</v>
      </c>
      <c r="R1980" s="40" t="str">
        <f>IFERROR(VLOOKUP(Tabla2[[#This Row],[CONTRATISTA PRNCIPAL]],Hoja1!$L$5:$M$9,2,FALSE),"CJV")</f>
        <v>CJV</v>
      </c>
      <c r="S1980" s="40" t="str">
        <f>IF(Tabla2[[#This Row],[EMPRESA]]=Tabla2[[#This Row],[CONTRATISTA PRNCIPAL]],"Principal","Secundaria")</f>
        <v>Principal</v>
      </c>
      <c r="T1980" s="42">
        <f>IFERROR(1/COUNTIF(Tabla2[CONTRATISTA PRNCIPAL],Tabla2[[#This Row],[CONTRATISTA PRNCIPAL]]),0)</f>
        <v>0.009009009009009009</v>
      </c>
      <c r="U1980" s="43">
        <f>IF(((TODAY()-Tabla2[[#This Row],[FECHA NACIMIENTO]])/365)&lt;18,"Corregir", IF(((TODAY()-Tabla2[[#This Row],[FECHA NACIMIENTO]])/365)&gt;80, "Corregir",ROUNDDOWN(((TODAY()-Tabla2[[#This Row],[FECHA NACIMIENTO]])/365),0)))</f>
        <v>35</v>
      </c>
      <c r="V19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80" s="44" t="str">
        <f>+IF(Tabla2[[#This Row],[Edad]]="Corregir","Corregir","Ok")</f>
        <v>Ok</v>
      </c>
      <c r="X1980" s="42" t="str">
        <f>+IFERROR(VLOOKUP(Tabla2[[#This Row],[DISTRITO SEGÚN DNI]],Hoja1!$A$2:$B$32,2,FALSE),"No")</f>
        <v>No</v>
      </c>
      <c r="Y1980" s="42" t="str">
        <f>IF(OR(LOWER(Tabla2[[#This Row],[GENERO]])="masculino", LOWER(Tabla2[[#This Row],[GENERO]])="femenino"),"OK","Corregir")</f>
        <v>OK</v>
      </c>
      <c r="Z1980" s="42" t="str">
        <f>+IF(Tabla2[[#This Row],[Nro. DNI / CE]]="","Corregir",IF(LEN(Tabla2[[#This Row],[Nro. DNI / CE]])&gt;=8,"OK","Corregir"))</f>
        <v>OK</v>
      </c>
      <c r="AA1980" s="42">
        <f>COUNTIF(Tabla2[APELLIDOS Y NOMBRES],Tabla2[[#This Row],[APELLIDOS Y NOMBRES]])</f>
        <v>1</v>
      </c>
      <c r="AB1980" s="42">
        <f>IF(Tabla2[[#This Row],[Trabajador]]&gt;1,1/Tabla2[[#This Row],[Trabajador]],Tabla2[[#This Row],[Trabajador]])</f>
        <v>1</v>
      </c>
      <c r="AC1980" t="str">
        <f>+IFERROR(IF(Tabla2[[#This Row],[FECHA CESE/BAJA]]="","No Aplica",IF(AND(MONTH(Tabla2[[#This Row],[FECHA CESE/BAJA]])=MONTH(TODAY()-30),YEAR(Tabla2[[#This Row],[FECHA CESE/BAJA]])=YEAR(TODAY())),MONTH(TODAY()-30)&amp;"-"&amp;YEAR(TODAY()),"Borrar")),"No aplica")</f>
        <v>No Aplica</v>
      </c>
      <c r="AD1980" t="str">
        <f>+IFERROR(IF(Tabla2[[#This Row],[FECHA INICIO DE LABORES EN OBRA]]="","No Aplica",IF(AND(MONTH(Tabla2[[#This Row],[FECHA INICIO DE LABORES EN OBRA]])=MONTH(TODAY()-30),YEAR(Tabla2[[#This Row],[FECHA INICIO DE LABORES EN OBRA]])=YEAR(TODAY())),MONTH(TODAY()-30)&amp;"-"&amp;YEAR(TODAY()),"No Aplica")),"No Aplica")</f>
        <v>No Aplica</v>
      </c>
    </row>
    <row r="1981" spans="1:30" x14ac:dyDescent="0.25">
      <c r="A1981" s="13">
        <v>20100901481</v>
      </c>
      <c r="B1981" s="15" t="s">
        <v>7577</v>
      </c>
      <c r="C1981" s="15" t="s">
        <v>7577</v>
      </c>
      <c r="D1981" s="15" t="s">
        <v>7776</v>
      </c>
      <c r="E1981" s="15" t="s">
        <v>7777</v>
      </c>
      <c r="F1981" s="39">
        <v>32017</v>
      </c>
      <c r="G1981" s="15">
        <v>2</v>
      </c>
      <c r="H1981" s="15" t="s">
        <v>7580</v>
      </c>
      <c r="I1981" s="15" t="s">
        <v>2240</v>
      </c>
      <c r="J1981" s="15" t="s">
        <v>7778</v>
      </c>
      <c r="K1981" s="15" t="s">
        <v>2641</v>
      </c>
      <c r="L1981" s="40" t="s">
        <v>6</v>
      </c>
      <c r="M1981" s="39"/>
      <c r="N1981" s="41" t="s">
        <v>2687</v>
      </c>
      <c r="O1981" s="39">
        <v>42621</v>
      </c>
      <c r="P1981" s="40">
        <v>1</v>
      </c>
      <c r="Q1981" s="40">
        <v>2</v>
      </c>
      <c r="R1981" s="40" t="str">
        <f>IFERROR(VLOOKUP(Tabla2[[#This Row],[CONTRATISTA PRNCIPAL]],Hoja1!$L$5:$M$9,2,FALSE),"CJV")</f>
        <v>CJV</v>
      </c>
      <c r="S1981" s="40" t="str">
        <f>IF(Tabla2[[#This Row],[EMPRESA]]=Tabla2[[#This Row],[CONTRATISTA PRNCIPAL]],"Principal","Secundaria")</f>
        <v>Principal</v>
      </c>
      <c r="T1981" s="42">
        <f>IFERROR(1/COUNTIF(Tabla2[CONTRATISTA PRNCIPAL],Tabla2[[#This Row],[CONTRATISTA PRNCIPAL]]),0)</f>
        <v>0.009009009009009009</v>
      </c>
      <c r="U1981" s="43">
        <f>IF(((TODAY()-Tabla2[[#This Row],[FECHA NACIMIENTO]])/365)&lt;18,"Corregir", IF(((TODAY()-Tabla2[[#This Row],[FECHA NACIMIENTO]])/365)&gt;80, "Corregir",ROUNDDOWN(((TODAY()-Tabla2[[#This Row],[FECHA NACIMIENTO]])/365),0)))</f>
        <v>36</v>
      </c>
      <c r="V19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81" s="44" t="str">
        <f>+IF(Tabla2[[#This Row],[Edad]]="Corregir","Corregir","Ok")</f>
        <v>Ok</v>
      </c>
      <c r="X1981" s="42" t="str">
        <f>+IFERROR(VLOOKUP(Tabla2[[#This Row],[DISTRITO SEGÚN DNI]],Hoja1!$A$2:$B$32,2,FALSE),"No")</f>
        <v>No</v>
      </c>
      <c r="Y1981" s="42" t="str">
        <f>IF(OR(LOWER(Tabla2[[#This Row],[GENERO]])="masculino", LOWER(Tabla2[[#This Row],[GENERO]])="femenino"),"OK","Corregir")</f>
        <v>OK</v>
      </c>
      <c r="Z1981" s="42" t="str">
        <f>+IF(Tabla2[[#This Row],[Nro. DNI / CE]]="","Corregir",IF(LEN(Tabla2[[#This Row],[Nro. DNI / CE]])&gt;=8,"OK","Corregir"))</f>
        <v>OK</v>
      </c>
      <c r="AA1981" s="42">
        <f>COUNTIF(Tabla2[APELLIDOS Y NOMBRES],Tabla2[[#This Row],[APELLIDOS Y NOMBRES]])</f>
        <v>1</v>
      </c>
      <c r="AB1981" s="42">
        <f>IF(Tabla2[[#This Row],[Trabajador]]&gt;1,1/Tabla2[[#This Row],[Trabajador]],Tabla2[[#This Row],[Trabajador]])</f>
        <v>1</v>
      </c>
      <c r="AC1981" t="str">
        <f>+IFERROR(IF(Tabla2[[#This Row],[FECHA CESE/BAJA]]="","No Aplica",IF(AND(MONTH(Tabla2[[#This Row],[FECHA CESE/BAJA]])=MONTH(TODAY()-30),YEAR(Tabla2[[#This Row],[FECHA CESE/BAJA]])=YEAR(TODAY())),MONTH(TODAY()-30)&amp;"-"&amp;YEAR(TODAY()),"Borrar")),"No aplica")</f>
        <v>No Aplica</v>
      </c>
      <c r="AD1981" t="str">
        <f>+IFERROR(IF(Tabla2[[#This Row],[FECHA INICIO DE LABORES EN OBRA]]="","No Aplica",IF(AND(MONTH(Tabla2[[#This Row],[FECHA INICIO DE LABORES EN OBRA]])=MONTH(TODAY()-30),YEAR(Tabla2[[#This Row],[FECHA INICIO DE LABORES EN OBRA]])=YEAR(TODAY())),MONTH(TODAY()-30)&amp;"-"&amp;YEAR(TODAY()),"No Aplica")),"No Aplica")</f>
        <v>No Aplica</v>
      </c>
    </row>
    <row r="1982" spans="1:30" x14ac:dyDescent="0.25">
      <c r="A1982" s="13">
        <v>20100901481</v>
      </c>
      <c r="B1982" s="15" t="s">
        <v>7577</v>
      </c>
      <c r="C1982" s="15" t="s">
        <v>7577</v>
      </c>
      <c r="D1982" s="15" t="s">
        <v>7779</v>
      </c>
      <c r="E1982" s="15" t="s">
        <v>7780</v>
      </c>
      <c r="F1982" s="39">
        <v>30388</v>
      </c>
      <c r="G1982" s="15">
        <v>2</v>
      </c>
      <c r="H1982" s="15" t="s">
        <v>7580</v>
      </c>
      <c r="I1982" s="15" t="s">
        <v>2240</v>
      </c>
      <c r="J1982" s="15" t="s">
        <v>7781</v>
      </c>
      <c r="K1982" s="15" t="s">
        <v>2272</v>
      </c>
      <c r="L1982" s="40" t="s">
        <v>6</v>
      </c>
      <c r="M1982" s="39"/>
      <c r="N1982" s="41" t="s">
        <v>2687</v>
      </c>
      <c r="O1982" s="39">
        <v>42800</v>
      </c>
      <c r="P1982" s="40">
        <v>1</v>
      </c>
      <c r="Q1982" s="40">
        <v>2</v>
      </c>
      <c r="R1982" s="40" t="str">
        <f>IFERROR(VLOOKUP(Tabla2[[#This Row],[CONTRATISTA PRNCIPAL]],Hoja1!$L$5:$M$9,2,FALSE),"CJV")</f>
        <v>CJV</v>
      </c>
      <c r="S1982" s="40" t="str">
        <f>IF(Tabla2[[#This Row],[EMPRESA]]=Tabla2[[#This Row],[CONTRATISTA PRNCIPAL]],"Principal","Secundaria")</f>
        <v>Principal</v>
      </c>
      <c r="T1982" s="42">
        <f>IFERROR(1/COUNTIF(Tabla2[CONTRATISTA PRNCIPAL],Tabla2[[#This Row],[CONTRATISTA PRNCIPAL]]),0)</f>
        <v>0.009009009009009009</v>
      </c>
      <c r="U1982" s="43">
        <f>IF(((TODAY()-Tabla2[[#This Row],[FECHA NACIMIENTO]])/365)&lt;18,"Corregir", IF(((TODAY()-Tabla2[[#This Row],[FECHA NACIMIENTO]])/365)&gt;80, "Corregir",ROUNDDOWN(((TODAY()-Tabla2[[#This Row],[FECHA NACIMIENTO]])/365),0)))</f>
        <v>40</v>
      </c>
      <c r="V19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82" s="44" t="str">
        <f>+IF(Tabla2[[#This Row],[Edad]]="Corregir","Corregir","Ok")</f>
        <v>Ok</v>
      </c>
      <c r="X1982" s="42" t="str">
        <f>+IFERROR(VLOOKUP(Tabla2[[#This Row],[DISTRITO SEGÚN DNI]],Hoja1!$A$2:$B$32,2,FALSE),"No")</f>
        <v>No</v>
      </c>
      <c r="Y1982" s="42" t="str">
        <f>IF(OR(LOWER(Tabla2[[#This Row],[GENERO]])="masculino", LOWER(Tabla2[[#This Row],[GENERO]])="femenino"),"OK","Corregir")</f>
        <v>OK</v>
      </c>
      <c r="Z1982" s="42" t="str">
        <f>+IF(Tabla2[[#This Row],[Nro. DNI / CE]]="","Corregir",IF(LEN(Tabla2[[#This Row],[Nro. DNI / CE]])&gt;=8,"OK","Corregir"))</f>
        <v>OK</v>
      </c>
      <c r="AA1982" s="42">
        <f>COUNTIF(Tabla2[APELLIDOS Y NOMBRES],Tabla2[[#This Row],[APELLIDOS Y NOMBRES]])</f>
        <v>1</v>
      </c>
      <c r="AB1982" s="42">
        <f>IF(Tabla2[[#This Row],[Trabajador]]&gt;1,1/Tabla2[[#This Row],[Trabajador]],Tabla2[[#This Row],[Trabajador]])</f>
        <v>1</v>
      </c>
      <c r="AC1982" t="str">
        <f>+IFERROR(IF(Tabla2[[#This Row],[FECHA CESE/BAJA]]="","No Aplica",IF(AND(MONTH(Tabla2[[#This Row],[FECHA CESE/BAJA]])=MONTH(TODAY()-30),YEAR(Tabla2[[#This Row],[FECHA CESE/BAJA]])=YEAR(TODAY())),MONTH(TODAY()-30)&amp;"-"&amp;YEAR(TODAY()),"Borrar")),"No aplica")</f>
        <v>No Aplica</v>
      </c>
      <c r="AD1982" t="str">
        <f>+IFERROR(IF(Tabla2[[#This Row],[FECHA INICIO DE LABORES EN OBRA]]="","No Aplica",IF(AND(MONTH(Tabla2[[#This Row],[FECHA INICIO DE LABORES EN OBRA]])=MONTH(TODAY()-30),YEAR(Tabla2[[#This Row],[FECHA INICIO DE LABORES EN OBRA]])=YEAR(TODAY())),MONTH(TODAY()-30)&amp;"-"&amp;YEAR(TODAY()),"No Aplica")),"No Aplica")</f>
        <v>No Aplica</v>
      </c>
    </row>
    <row r="1983" spans="1:30" x14ac:dyDescent="0.25">
      <c r="A1983" s="13">
        <v>20100901481</v>
      </c>
      <c r="B1983" s="15" t="s">
        <v>7577</v>
      </c>
      <c r="C1983" s="15" t="s">
        <v>7577</v>
      </c>
      <c r="D1983" s="15" t="s">
        <v>7782</v>
      </c>
      <c r="E1983" s="15" t="s">
        <v>7783</v>
      </c>
      <c r="F1983" s="39">
        <v>35856</v>
      </c>
      <c r="G1983" s="15">
        <v>2</v>
      </c>
      <c r="H1983" s="15" t="s">
        <v>7580</v>
      </c>
      <c r="I1983" s="15" t="s">
        <v>2240</v>
      </c>
      <c r="J1983" s="15" t="s">
        <v>7784</v>
      </c>
      <c r="K1983" s="15" t="s">
        <v>2645</v>
      </c>
      <c r="L1983" s="40" t="s">
        <v>5</v>
      </c>
      <c r="M1983" s="39"/>
      <c r="N1983" s="41" t="s">
        <v>2687</v>
      </c>
      <c r="O1983" s="39">
        <v>45066</v>
      </c>
      <c r="P1983" s="40">
        <v>1</v>
      </c>
      <c r="Q1983" s="40">
        <v>1</v>
      </c>
      <c r="R1983" s="40" t="str">
        <f>IFERROR(VLOOKUP(Tabla2[[#This Row],[CONTRATISTA PRNCIPAL]],Hoja1!$L$5:$M$9,2,FALSE),"CJV")</f>
        <v>CJV</v>
      </c>
      <c r="S1983" s="40" t="str">
        <f>IF(Tabla2[[#This Row],[EMPRESA]]=Tabla2[[#This Row],[CONTRATISTA PRNCIPAL]],"Principal","Secundaria")</f>
        <v>Principal</v>
      </c>
      <c r="T1983" s="42">
        <f>IFERROR(1/COUNTIF(Tabla2[CONTRATISTA PRNCIPAL],Tabla2[[#This Row],[CONTRATISTA PRNCIPAL]]),0)</f>
        <v>0.009009009009009009</v>
      </c>
      <c r="U1983" s="43">
        <f>IF(((TODAY()-Tabla2[[#This Row],[FECHA NACIMIENTO]])/365)&lt;18,"Corregir", IF(((TODAY()-Tabla2[[#This Row],[FECHA NACIMIENTO]])/365)&gt;80, "Corregir",ROUNDDOWN(((TODAY()-Tabla2[[#This Row],[FECHA NACIMIENTO]])/365),0)))</f>
        <v>25</v>
      </c>
      <c r="V19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83" s="44" t="str">
        <f>+IF(Tabla2[[#This Row],[Edad]]="Corregir","Corregir","Ok")</f>
        <v>Ok</v>
      </c>
      <c r="X1983" s="42" t="str">
        <f>+IFERROR(VLOOKUP(Tabla2[[#This Row],[DISTRITO SEGÚN DNI]],Hoja1!$A$2:$B$32,2,FALSE),"No")</f>
        <v>No</v>
      </c>
      <c r="Y1983" s="42" t="str">
        <f>IF(OR(LOWER(Tabla2[[#This Row],[GENERO]])="masculino", LOWER(Tabla2[[#This Row],[GENERO]])="femenino"),"OK","Corregir")</f>
        <v>OK</v>
      </c>
      <c r="Z1983" s="42" t="str">
        <f>+IF(Tabla2[[#This Row],[Nro. DNI / CE]]="","Corregir",IF(LEN(Tabla2[[#This Row],[Nro. DNI / CE]])&gt;=8,"OK","Corregir"))</f>
        <v>OK</v>
      </c>
      <c r="AA1983" s="42">
        <f>COUNTIF(Tabla2[APELLIDOS Y NOMBRES],Tabla2[[#This Row],[APELLIDOS Y NOMBRES]])</f>
        <v>1</v>
      </c>
      <c r="AB1983" s="42">
        <f>IF(Tabla2[[#This Row],[Trabajador]]&gt;1,1/Tabla2[[#This Row],[Trabajador]],Tabla2[[#This Row],[Trabajador]])</f>
        <v>1</v>
      </c>
      <c r="AC1983" t="str">
        <f>+IFERROR(IF(Tabla2[[#This Row],[FECHA CESE/BAJA]]="","No Aplica",IF(AND(MONTH(Tabla2[[#This Row],[FECHA CESE/BAJA]])=MONTH(TODAY()-30),YEAR(Tabla2[[#This Row],[FECHA CESE/BAJA]])=YEAR(TODAY())),MONTH(TODAY()-30)&amp;"-"&amp;YEAR(TODAY()),"Borrar")),"No aplica")</f>
        <v>No Aplica</v>
      </c>
      <c r="AD1983" t="str">
        <f>+IFERROR(IF(Tabla2[[#This Row],[FECHA INICIO DE LABORES EN OBRA]]="","No Aplica",IF(AND(MONTH(Tabla2[[#This Row],[FECHA INICIO DE LABORES EN OBRA]])=MONTH(TODAY()-30),YEAR(Tabla2[[#This Row],[FECHA INICIO DE LABORES EN OBRA]])=YEAR(TODAY())),MONTH(TODAY()-30)&amp;"-"&amp;YEAR(TODAY()),"No Aplica")),"No Aplica")</f>
        <v>No Aplica</v>
      </c>
    </row>
    <row r="1984" spans="1:30" x14ac:dyDescent="0.25">
      <c r="A1984" s="13">
        <v>20100901481</v>
      </c>
      <c r="B1984" s="15" t="s">
        <v>7577</v>
      </c>
      <c r="C1984" s="15" t="s">
        <v>7577</v>
      </c>
      <c r="D1984" s="15" t="s">
        <v>1107</v>
      </c>
      <c r="E1984" s="15" t="s">
        <v>1108</v>
      </c>
      <c r="F1984" s="39">
        <v>27553</v>
      </c>
      <c r="G1984" s="15">
        <v>2</v>
      </c>
      <c r="H1984" s="15" t="s">
        <v>7580</v>
      </c>
      <c r="I1984" s="15" t="s">
        <v>2240</v>
      </c>
      <c r="J1984" s="15" t="s">
        <v>7785</v>
      </c>
      <c r="K1984" s="15" t="s">
        <v>27</v>
      </c>
      <c r="L1984" s="40" t="s">
        <v>5</v>
      </c>
      <c r="M1984" s="39"/>
      <c r="N1984" s="41" t="s">
        <v>2687</v>
      </c>
      <c r="O1984" s="39">
        <v>45062</v>
      </c>
      <c r="P1984" s="40">
        <v>1</v>
      </c>
      <c r="Q1984" s="40">
        <v>1</v>
      </c>
      <c r="R1984" s="40" t="str">
        <f>IFERROR(VLOOKUP(Tabla2[[#This Row],[CONTRATISTA PRNCIPAL]],Hoja1!$L$5:$M$9,2,FALSE),"CJV")</f>
        <v>CJV</v>
      </c>
      <c r="S1984" s="40" t="str">
        <f>IF(Tabla2[[#This Row],[EMPRESA]]=Tabla2[[#This Row],[CONTRATISTA PRNCIPAL]],"Principal","Secundaria")</f>
        <v>Principal</v>
      </c>
      <c r="T1984" s="42">
        <f>IFERROR(1/COUNTIF(Tabla2[CONTRATISTA PRNCIPAL],Tabla2[[#This Row],[CONTRATISTA PRNCIPAL]]),0)</f>
        <v>0.009009009009009009</v>
      </c>
      <c r="U1984" s="43">
        <f>IF(((TODAY()-Tabla2[[#This Row],[FECHA NACIMIENTO]])/365)&lt;18,"Corregir", IF(((TODAY()-Tabla2[[#This Row],[FECHA NACIMIENTO]])/365)&gt;80, "Corregir",ROUNDDOWN(((TODAY()-Tabla2[[#This Row],[FECHA NACIMIENTO]])/365),0)))</f>
        <v>48</v>
      </c>
      <c r="V19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84" s="44" t="str">
        <f>+IF(Tabla2[[#This Row],[Edad]]="Corregir","Corregir","Ok")</f>
        <v>Ok</v>
      </c>
      <c r="X1984" s="42" t="str">
        <f>+IFERROR(VLOOKUP(Tabla2[[#This Row],[DISTRITO SEGÚN DNI]],Hoja1!$A$2:$B$32,2,FALSE),"No")</f>
        <v>CALLAO</v>
      </c>
      <c r="Y1984" s="42" t="str">
        <f>IF(OR(LOWER(Tabla2[[#This Row],[GENERO]])="masculino", LOWER(Tabla2[[#This Row],[GENERO]])="femenino"),"OK","Corregir")</f>
        <v>OK</v>
      </c>
      <c r="Z1984" s="42" t="str">
        <f>+IF(Tabla2[[#This Row],[Nro. DNI / CE]]="","Corregir",IF(LEN(Tabla2[[#This Row],[Nro. DNI / CE]])&gt;=8,"OK","Corregir"))</f>
        <v>OK</v>
      </c>
      <c r="AA1984" s="42">
        <f>COUNTIF(Tabla2[APELLIDOS Y NOMBRES],Tabla2[[#This Row],[APELLIDOS Y NOMBRES]])</f>
        <v>1</v>
      </c>
      <c r="AB1984" s="42">
        <f>IF(Tabla2[[#This Row],[Trabajador]]&gt;1,1/Tabla2[[#This Row],[Trabajador]],Tabla2[[#This Row],[Trabajador]])</f>
        <v>1</v>
      </c>
      <c r="AC1984" t="str">
        <f>+IFERROR(IF(Tabla2[[#This Row],[FECHA CESE/BAJA]]="","No Aplica",IF(AND(MONTH(Tabla2[[#This Row],[FECHA CESE/BAJA]])=MONTH(TODAY()-30),YEAR(Tabla2[[#This Row],[FECHA CESE/BAJA]])=YEAR(TODAY())),MONTH(TODAY()-30)&amp;"-"&amp;YEAR(TODAY()),"Borrar")),"No aplica")</f>
        <v>No Aplica</v>
      </c>
      <c r="AD1984" t="str">
        <f>+IFERROR(IF(Tabla2[[#This Row],[FECHA INICIO DE LABORES EN OBRA]]="","No Aplica",IF(AND(MONTH(Tabla2[[#This Row],[FECHA INICIO DE LABORES EN OBRA]])=MONTH(TODAY()-30),YEAR(Tabla2[[#This Row],[FECHA INICIO DE LABORES EN OBRA]])=YEAR(TODAY())),MONTH(TODAY()-30)&amp;"-"&amp;YEAR(TODAY()),"No Aplica")),"No Aplica")</f>
        <v>No Aplica</v>
      </c>
    </row>
    <row r="1985" spans="1:30" x14ac:dyDescent="0.25">
      <c r="A1985" s="13">
        <v>20100901481</v>
      </c>
      <c r="B1985" s="15" t="s">
        <v>7577</v>
      </c>
      <c r="C1985" s="15" t="s">
        <v>7577</v>
      </c>
      <c r="D1985" s="15" t="s">
        <v>1493</v>
      </c>
      <c r="E1985" s="15" t="s">
        <v>1494</v>
      </c>
      <c r="F1985" s="39">
        <v>27756</v>
      </c>
      <c r="G1985" s="15">
        <v>2</v>
      </c>
      <c r="H1985" s="15" t="s">
        <v>7580</v>
      </c>
      <c r="I1985" s="15" t="s">
        <v>7581</v>
      </c>
      <c r="J1985" s="15" t="s">
        <v>7786</v>
      </c>
      <c r="K1985" s="15" t="s">
        <v>27</v>
      </c>
      <c r="L1985" s="40" t="s">
        <v>6</v>
      </c>
      <c r="M1985" s="39"/>
      <c r="N1985" s="41" t="s">
        <v>2687</v>
      </c>
      <c r="O1985" s="39">
        <v>45043</v>
      </c>
      <c r="P1985" s="40">
        <v>1</v>
      </c>
      <c r="Q1985" s="40">
        <v>1</v>
      </c>
      <c r="R1985" s="40" t="str">
        <f>IFERROR(VLOOKUP(Tabla2[[#This Row],[CONTRATISTA PRNCIPAL]],Hoja1!$L$5:$M$9,2,FALSE),"CJV")</f>
        <v>CJV</v>
      </c>
      <c r="S1985" s="40" t="str">
        <f>IF(Tabla2[[#This Row],[EMPRESA]]=Tabla2[[#This Row],[CONTRATISTA PRNCIPAL]],"Principal","Secundaria")</f>
        <v>Principal</v>
      </c>
      <c r="T1985" s="42">
        <f>IFERROR(1/COUNTIF(Tabla2[CONTRATISTA PRNCIPAL],Tabla2[[#This Row],[CONTRATISTA PRNCIPAL]]),0)</f>
        <v>0.009009009009009009</v>
      </c>
      <c r="U1985" s="43">
        <f>IF(((TODAY()-Tabla2[[#This Row],[FECHA NACIMIENTO]])/365)&lt;18,"Corregir", IF(((TODAY()-Tabla2[[#This Row],[FECHA NACIMIENTO]])/365)&gt;80, "Corregir",ROUNDDOWN(((TODAY()-Tabla2[[#This Row],[FECHA NACIMIENTO]])/365),0)))</f>
        <v>47</v>
      </c>
      <c r="V19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85" s="44" t="str">
        <f>+IF(Tabla2[[#This Row],[Edad]]="Corregir","Corregir","Ok")</f>
        <v>Ok</v>
      </c>
      <c r="X1985" s="42" t="str">
        <f>+IFERROR(VLOOKUP(Tabla2[[#This Row],[DISTRITO SEGÚN DNI]],Hoja1!$A$2:$B$32,2,FALSE),"No")</f>
        <v>CALLAO</v>
      </c>
      <c r="Y1985" s="42" t="str">
        <f>IF(OR(LOWER(Tabla2[[#This Row],[GENERO]])="masculino", LOWER(Tabla2[[#This Row],[GENERO]])="femenino"),"OK","Corregir")</f>
        <v>OK</v>
      </c>
      <c r="Z1985" s="42" t="str">
        <f>+IF(Tabla2[[#This Row],[Nro. DNI / CE]]="","Corregir",IF(LEN(Tabla2[[#This Row],[Nro. DNI / CE]])&gt;=8,"OK","Corregir"))</f>
        <v>OK</v>
      </c>
      <c r="AA1985" s="42">
        <f>COUNTIF(Tabla2[APELLIDOS Y NOMBRES],Tabla2[[#This Row],[APELLIDOS Y NOMBRES]])</f>
        <v>1</v>
      </c>
      <c r="AB1985" s="42">
        <f>IF(Tabla2[[#This Row],[Trabajador]]&gt;1,1/Tabla2[[#This Row],[Trabajador]],Tabla2[[#This Row],[Trabajador]])</f>
        <v>1</v>
      </c>
      <c r="AC1985" t="str">
        <f>+IFERROR(IF(Tabla2[[#This Row],[FECHA CESE/BAJA]]="","No Aplica",IF(AND(MONTH(Tabla2[[#This Row],[FECHA CESE/BAJA]])=MONTH(TODAY()-30),YEAR(Tabla2[[#This Row],[FECHA CESE/BAJA]])=YEAR(TODAY())),MONTH(TODAY()-30)&amp;"-"&amp;YEAR(TODAY()),"Borrar")),"No aplica")</f>
        <v>No Aplica</v>
      </c>
      <c r="AD1985" t="str">
        <f>+IFERROR(IF(Tabla2[[#This Row],[FECHA INICIO DE LABORES EN OBRA]]="","No Aplica",IF(AND(MONTH(Tabla2[[#This Row],[FECHA INICIO DE LABORES EN OBRA]])=MONTH(TODAY()-30),YEAR(Tabla2[[#This Row],[FECHA INICIO DE LABORES EN OBRA]])=YEAR(TODAY())),MONTH(TODAY()-30)&amp;"-"&amp;YEAR(TODAY()),"No Aplica")),"No Aplica")</f>
        <v>No Aplica</v>
      </c>
    </row>
    <row r="1986" spans="1:30" x14ac:dyDescent="0.25">
      <c r="A1986" s="13">
        <v>20100901481</v>
      </c>
      <c r="B1986" s="15" t="s">
        <v>7577</v>
      </c>
      <c r="C1986" s="15" t="s">
        <v>7577</v>
      </c>
      <c r="D1986" s="15" t="s">
        <v>7787</v>
      </c>
      <c r="E1986" s="15" t="s">
        <v>7788</v>
      </c>
      <c r="F1986" s="39">
        <v>32642</v>
      </c>
      <c r="G1986" s="15">
        <v>2</v>
      </c>
      <c r="H1986" s="15" t="s">
        <v>7580</v>
      </c>
      <c r="I1986" s="15" t="s">
        <v>7581</v>
      </c>
      <c r="J1986" s="15" t="s">
        <v>7597</v>
      </c>
      <c r="K1986" s="15" t="s">
        <v>2272</v>
      </c>
      <c r="L1986" s="40" t="s">
        <v>6</v>
      </c>
      <c r="M1986" s="39"/>
      <c r="N1986" s="41" t="s">
        <v>2687</v>
      </c>
      <c r="O1986" s="39">
        <v>45078</v>
      </c>
      <c r="P1986" s="40">
        <v>1</v>
      </c>
      <c r="Q1986" s="40">
        <v>1</v>
      </c>
      <c r="R1986" s="40" t="str">
        <f>IFERROR(VLOOKUP(Tabla2[[#This Row],[CONTRATISTA PRNCIPAL]],Hoja1!$L$5:$M$9,2,FALSE),"CJV")</f>
        <v>CJV</v>
      </c>
      <c r="S1986" s="40" t="str">
        <f>IF(Tabla2[[#This Row],[EMPRESA]]=Tabla2[[#This Row],[CONTRATISTA PRNCIPAL]],"Principal","Secundaria")</f>
        <v>Principal</v>
      </c>
      <c r="T1986" s="42">
        <f>IFERROR(1/COUNTIF(Tabla2[CONTRATISTA PRNCIPAL],Tabla2[[#This Row],[CONTRATISTA PRNCIPAL]]),0)</f>
        <v>0.009009009009009009</v>
      </c>
      <c r="U1986" s="43">
        <f>IF(((TODAY()-Tabla2[[#This Row],[FECHA NACIMIENTO]])/365)&lt;18,"Corregir", IF(((TODAY()-Tabla2[[#This Row],[FECHA NACIMIENTO]])/365)&gt;80, "Corregir",ROUNDDOWN(((TODAY()-Tabla2[[#This Row],[FECHA NACIMIENTO]])/365),0)))</f>
        <v>34</v>
      </c>
      <c r="V19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86" s="44" t="str">
        <f>+IF(Tabla2[[#This Row],[Edad]]="Corregir","Corregir","Ok")</f>
        <v>Ok</v>
      </c>
      <c r="X1986" s="42" t="str">
        <f>+IFERROR(VLOOKUP(Tabla2[[#This Row],[DISTRITO SEGÚN DNI]],Hoja1!$A$2:$B$32,2,FALSE),"No")</f>
        <v>No</v>
      </c>
      <c r="Y1986" s="42" t="str">
        <f>IF(OR(LOWER(Tabla2[[#This Row],[GENERO]])="masculino", LOWER(Tabla2[[#This Row],[GENERO]])="femenino"),"OK","Corregir")</f>
        <v>OK</v>
      </c>
      <c r="Z1986" s="42" t="str">
        <f>+IF(Tabla2[[#This Row],[Nro. DNI / CE]]="","Corregir",IF(LEN(Tabla2[[#This Row],[Nro. DNI / CE]])&gt;=8,"OK","Corregir"))</f>
        <v>OK</v>
      </c>
      <c r="AA1986" s="42">
        <f>COUNTIF(Tabla2[APELLIDOS Y NOMBRES],Tabla2[[#This Row],[APELLIDOS Y NOMBRES]])</f>
        <v>1</v>
      </c>
      <c r="AB1986" s="42">
        <f>IF(Tabla2[[#This Row],[Trabajador]]&gt;1,1/Tabla2[[#This Row],[Trabajador]],Tabla2[[#This Row],[Trabajador]])</f>
        <v>1</v>
      </c>
      <c r="AC1986" t="str">
        <f>+IFERROR(IF(Tabla2[[#This Row],[FECHA CESE/BAJA]]="","No Aplica",IF(AND(MONTH(Tabla2[[#This Row],[FECHA CESE/BAJA]])=MONTH(TODAY()-30),YEAR(Tabla2[[#This Row],[FECHA CESE/BAJA]])=YEAR(TODAY())),MONTH(TODAY()-30)&amp;"-"&amp;YEAR(TODAY()),"Borrar")),"No aplica")</f>
        <v>No Aplica</v>
      </c>
      <c r="AD1986" t="str">
        <f>+IFERROR(IF(Tabla2[[#This Row],[FECHA INICIO DE LABORES EN OBRA]]="","No Aplica",IF(AND(MONTH(Tabla2[[#This Row],[FECHA INICIO DE LABORES EN OBRA]])=MONTH(TODAY()-30),YEAR(Tabla2[[#This Row],[FECHA INICIO DE LABORES EN OBRA]])=YEAR(TODAY())),MONTH(TODAY()-30)&amp;"-"&amp;YEAR(TODAY()),"No Aplica")),"No Aplica")</f>
        <v>No Aplica</v>
      </c>
    </row>
    <row r="1987" spans="1:30" x14ac:dyDescent="0.25">
      <c r="A1987" s="13">
        <v>20100901481</v>
      </c>
      <c r="B1987" s="15" t="s">
        <v>7577</v>
      </c>
      <c r="C1987" s="15" t="s">
        <v>7577</v>
      </c>
      <c r="D1987" s="15" t="s">
        <v>1495</v>
      </c>
      <c r="E1987" s="15" t="s">
        <v>1496</v>
      </c>
      <c r="F1987" s="39">
        <v>22116</v>
      </c>
      <c r="G1987" s="15">
        <v>2</v>
      </c>
      <c r="H1987" s="15" t="s">
        <v>7580</v>
      </c>
      <c r="I1987" s="15" t="s">
        <v>7581</v>
      </c>
      <c r="J1987" s="15" t="s">
        <v>7789</v>
      </c>
      <c r="K1987" s="15" t="s">
        <v>27</v>
      </c>
      <c r="L1987" s="40" t="s">
        <v>6</v>
      </c>
      <c r="M1987" s="39"/>
      <c r="N1987" s="41" t="s">
        <v>2687</v>
      </c>
      <c r="O1987" s="39">
        <v>42557</v>
      </c>
      <c r="P1987" s="40">
        <v>1</v>
      </c>
      <c r="Q1987" s="40">
        <v>2</v>
      </c>
      <c r="R1987" s="40" t="str">
        <f>IFERROR(VLOOKUP(Tabla2[[#This Row],[CONTRATISTA PRNCIPAL]],Hoja1!$L$5:$M$9,2,FALSE),"CJV")</f>
        <v>CJV</v>
      </c>
      <c r="S1987" s="40" t="str">
        <f>IF(Tabla2[[#This Row],[EMPRESA]]=Tabla2[[#This Row],[CONTRATISTA PRNCIPAL]],"Principal","Secundaria")</f>
        <v>Principal</v>
      </c>
      <c r="T1987" s="42">
        <f>IFERROR(1/COUNTIF(Tabla2[CONTRATISTA PRNCIPAL],Tabla2[[#This Row],[CONTRATISTA PRNCIPAL]]),0)</f>
        <v>0.009009009009009009</v>
      </c>
      <c r="U1987" s="43">
        <f>IF(((TODAY()-Tabla2[[#This Row],[FECHA NACIMIENTO]])/365)&lt;18,"Corregir", IF(((TODAY()-Tabla2[[#This Row],[FECHA NACIMIENTO]])/365)&gt;80, "Corregir",ROUNDDOWN(((TODAY()-Tabla2[[#This Row],[FECHA NACIMIENTO]])/365),0)))</f>
        <v>63</v>
      </c>
      <c r="V19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87" s="44" t="str">
        <f>+IF(Tabla2[[#This Row],[Edad]]="Corregir","Corregir","Ok")</f>
        <v>Ok</v>
      </c>
      <c r="X1987" s="42" t="str">
        <f>+IFERROR(VLOOKUP(Tabla2[[#This Row],[DISTRITO SEGÚN DNI]],Hoja1!$A$2:$B$32,2,FALSE),"No")</f>
        <v>CALLAO</v>
      </c>
      <c r="Y1987" s="42" t="str">
        <f>IF(OR(LOWER(Tabla2[[#This Row],[GENERO]])="masculino", LOWER(Tabla2[[#This Row],[GENERO]])="femenino"),"OK","Corregir")</f>
        <v>OK</v>
      </c>
      <c r="Z1987" s="42" t="str">
        <f>+IF(Tabla2[[#This Row],[Nro. DNI / CE]]="","Corregir",IF(LEN(Tabla2[[#This Row],[Nro. DNI / CE]])&gt;=8,"OK","Corregir"))</f>
        <v>OK</v>
      </c>
      <c r="AA1987" s="42">
        <f>COUNTIF(Tabla2[APELLIDOS Y NOMBRES],Tabla2[[#This Row],[APELLIDOS Y NOMBRES]])</f>
        <v>1</v>
      </c>
      <c r="AB1987" s="42">
        <f>IF(Tabla2[[#This Row],[Trabajador]]&gt;1,1/Tabla2[[#This Row],[Trabajador]],Tabla2[[#This Row],[Trabajador]])</f>
        <v>1</v>
      </c>
      <c r="AC1987" t="str">
        <f>+IFERROR(IF(Tabla2[[#This Row],[FECHA CESE/BAJA]]="","No Aplica",IF(AND(MONTH(Tabla2[[#This Row],[FECHA CESE/BAJA]])=MONTH(TODAY()-30),YEAR(Tabla2[[#This Row],[FECHA CESE/BAJA]])=YEAR(TODAY())),MONTH(TODAY()-30)&amp;"-"&amp;YEAR(TODAY()),"Borrar")),"No aplica")</f>
        <v>No Aplica</v>
      </c>
      <c r="AD1987" t="str">
        <f>+IFERROR(IF(Tabla2[[#This Row],[FECHA INICIO DE LABORES EN OBRA]]="","No Aplica",IF(AND(MONTH(Tabla2[[#This Row],[FECHA INICIO DE LABORES EN OBRA]])=MONTH(TODAY()-30),YEAR(Tabla2[[#This Row],[FECHA INICIO DE LABORES EN OBRA]])=YEAR(TODAY())),MONTH(TODAY()-30)&amp;"-"&amp;YEAR(TODAY()),"No Aplica")),"No Aplica")</f>
        <v>No Aplica</v>
      </c>
    </row>
    <row r="1988" spans="1:30" x14ac:dyDescent="0.25">
      <c r="A1988" s="13">
        <v>20100901481</v>
      </c>
      <c r="B1988" s="15" t="s">
        <v>7577</v>
      </c>
      <c r="C1988" s="15" t="s">
        <v>7577</v>
      </c>
      <c r="D1988" s="15" t="s">
        <v>1497</v>
      </c>
      <c r="E1988" s="15" t="s">
        <v>1498</v>
      </c>
      <c r="F1988" s="39">
        <v>35051</v>
      </c>
      <c r="G1988" s="15">
        <v>2</v>
      </c>
      <c r="H1988" s="15" t="s">
        <v>7580</v>
      </c>
      <c r="I1988" s="15" t="s">
        <v>7581</v>
      </c>
      <c r="J1988" s="15" t="s">
        <v>7790</v>
      </c>
      <c r="K1988" s="15" t="s">
        <v>27</v>
      </c>
      <c r="L1988" s="40" t="s">
        <v>6</v>
      </c>
      <c r="M1988" s="39"/>
      <c r="N1988" s="41" t="s">
        <v>2687</v>
      </c>
      <c r="O1988" s="39">
        <v>44378</v>
      </c>
      <c r="P1988" s="40">
        <v>1</v>
      </c>
      <c r="Q1988" s="40">
        <v>1</v>
      </c>
      <c r="R1988" s="40" t="str">
        <f>IFERROR(VLOOKUP(Tabla2[[#This Row],[CONTRATISTA PRNCIPAL]],Hoja1!$L$5:$M$9,2,FALSE),"CJV")</f>
        <v>CJV</v>
      </c>
      <c r="S1988" s="40" t="str">
        <f>IF(Tabla2[[#This Row],[EMPRESA]]=Tabla2[[#This Row],[CONTRATISTA PRNCIPAL]],"Principal","Secundaria")</f>
        <v>Principal</v>
      </c>
      <c r="T1988" s="42">
        <f>IFERROR(1/COUNTIF(Tabla2[CONTRATISTA PRNCIPAL],Tabla2[[#This Row],[CONTRATISTA PRNCIPAL]]),0)</f>
        <v>0.009009009009009009</v>
      </c>
      <c r="U1988" s="43">
        <f>IF(((TODAY()-Tabla2[[#This Row],[FECHA NACIMIENTO]])/365)&lt;18,"Corregir", IF(((TODAY()-Tabla2[[#This Row],[FECHA NACIMIENTO]])/365)&gt;80, "Corregir",ROUNDDOWN(((TODAY()-Tabla2[[#This Row],[FECHA NACIMIENTO]])/365),0)))</f>
        <v>27</v>
      </c>
      <c r="V19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88" s="44" t="str">
        <f>+IF(Tabla2[[#This Row],[Edad]]="Corregir","Corregir","Ok")</f>
        <v>Ok</v>
      </c>
      <c r="X1988" s="42" t="str">
        <f>+IFERROR(VLOOKUP(Tabla2[[#This Row],[DISTRITO SEGÚN DNI]],Hoja1!$A$2:$B$32,2,FALSE),"No")</f>
        <v>CALLAO</v>
      </c>
      <c r="Y1988" s="42" t="str">
        <f>IF(OR(LOWER(Tabla2[[#This Row],[GENERO]])="masculino", LOWER(Tabla2[[#This Row],[GENERO]])="femenino"),"OK","Corregir")</f>
        <v>OK</v>
      </c>
      <c r="Z1988" s="42" t="str">
        <f>+IF(Tabla2[[#This Row],[Nro. DNI / CE]]="","Corregir",IF(LEN(Tabla2[[#This Row],[Nro. DNI / CE]])&gt;=8,"OK","Corregir"))</f>
        <v>OK</v>
      </c>
      <c r="AA1988" s="42">
        <f>COUNTIF(Tabla2[APELLIDOS Y NOMBRES],Tabla2[[#This Row],[APELLIDOS Y NOMBRES]])</f>
        <v>1</v>
      </c>
      <c r="AB1988" s="42">
        <f>IF(Tabla2[[#This Row],[Trabajador]]&gt;1,1/Tabla2[[#This Row],[Trabajador]],Tabla2[[#This Row],[Trabajador]])</f>
        <v>1</v>
      </c>
      <c r="AC1988" t="str">
        <f>+IFERROR(IF(Tabla2[[#This Row],[FECHA CESE/BAJA]]="","No Aplica",IF(AND(MONTH(Tabla2[[#This Row],[FECHA CESE/BAJA]])=MONTH(TODAY()-30),YEAR(Tabla2[[#This Row],[FECHA CESE/BAJA]])=YEAR(TODAY())),MONTH(TODAY()-30)&amp;"-"&amp;YEAR(TODAY()),"Borrar")),"No aplica")</f>
        <v>No Aplica</v>
      </c>
      <c r="AD1988" t="str">
        <f>+IFERROR(IF(Tabla2[[#This Row],[FECHA INICIO DE LABORES EN OBRA]]="","No Aplica",IF(AND(MONTH(Tabla2[[#This Row],[FECHA INICIO DE LABORES EN OBRA]])=MONTH(TODAY()-30),YEAR(Tabla2[[#This Row],[FECHA INICIO DE LABORES EN OBRA]])=YEAR(TODAY())),MONTH(TODAY()-30)&amp;"-"&amp;YEAR(TODAY()),"No Aplica")),"No Aplica")</f>
        <v>No Aplica</v>
      </c>
    </row>
    <row r="1989" spans="1:30" x14ac:dyDescent="0.25">
      <c r="A1989" s="13">
        <v>20100901481</v>
      </c>
      <c r="B1989" s="15" t="s">
        <v>7577</v>
      </c>
      <c r="C1989" s="15" t="s">
        <v>7577</v>
      </c>
      <c r="D1989" s="15" t="s">
        <v>7791</v>
      </c>
      <c r="E1989" s="15" t="s">
        <v>7792</v>
      </c>
      <c r="F1989" s="39">
        <v>35701</v>
      </c>
      <c r="G1989" s="15">
        <v>2</v>
      </c>
      <c r="H1989" s="15" t="s">
        <v>7580</v>
      </c>
      <c r="I1989" s="15" t="s">
        <v>7581</v>
      </c>
      <c r="J1989" s="15" t="s">
        <v>7793</v>
      </c>
      <c r="K1989" s="15" t="s">
        <v>4522</v>
      </c>
      <c r="L1989" s="40" t="s">
        <v>6</v>
      </c>
      <c r="M1989" s="39"/>
      <c r="N1989" s="41" t="s">
        <v>2687</v>
      </c>
      <c r="O1989" s="39">
        <v>45045</v>
      </c>
      <c r="P1989" s="40">
        <v>1</v>
      </c>
      <c r="Q1989" s="40">
        <v>1</v>
      </c>
      <c r="R1989" s="40" t="str">
        <f>IFERROR(VLOOKUP(Tabla2[[#This Row],[CONTRATISTA PRNCIPAL]],Hoja1!$L$5:$M$9,2,FALSE),"CJV")</f>
        <v>CJV</v>
      </c>
      <c r="S1989" s="40" t="str">
        <f>IF(Tabla2[[#This Row],[EMPRESA]]=Tabla2[[#This Row],[CONTRATISTA PRNCIPAL]],"Principal","Secundaria")</f>
        <v>Principal</v>
      </c>
      <c r="T1989" s="42">
        <f>IFERROR(1/COUNTIF(Tabla2[CONTRATISTA PRNCIPAL],Tabla2[[#This Row],[CONTRATISTA PRNCIPAL]]),0)</f>
        <v>0.009009009009009009</v>
      </c>
      <c r="U1989" s="43">
        <f>IF(((TODAY()-Tabla2[[#This Row],[FECHA NACIMIENTO]])/365)&lt;18,"Corregir", IF(((TODAY()-Tabla2[[#This Row],[FECHA NACIMIENTO]])/365)&gt;80, "Corregir",ROUNDDOWN(((TODAY()-Tabla2[[#This Row],[FECHA NACIMIENTO]])/365),0)))</f>
        <v>26</v>
      </c>
      <c r="V19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89" s="44" t="str">
        <f>+IF(Tabla2[[#This Row],[Edad]]="Corregir","Corregir","Ok")</f>
        <v>Ok</v>
      </c>
      <c r="X1989" s="42" t="str">
        <f>+IFERROR(VLOOKUP(Tabla2[[#This Row],[DISTRITO SEGÚN DNI]],Hoja1!$A$2:$B$32,2,FALSE),"No")</f>
        <v>No</v>
      </c>
      <c r="Y1989" s="42" t="str">
        <f>IF(OR(LOWER(Tabla2[[#This Row],[GENERO]])="masculino", LOWER(Tabla2[[#This Row],[GENERO]])="femenino"),"OK","Corregir")</f>
        <v>OK</v>
      </c>
      <c r="Z1989" s="42" t="str">
        <f>+IF(Tabla2[[#This Row],[Nro. DNI / CE]]="","Corregir",IF(LEN(Tabla2[[#This Row],[Nro. DNI / CE]])&gt;=8,"OK","Corregir"))</f>
        <v>OK</v>
      </c>
      <c r="AA1989" s="42">
        <f>COUNTIF(Tabla2[APELLIDOS Y NOMBRES],Tabla2[[#This Row],[APELLIDOS Y NOMBRES]])</f>
        <v>1</v>
      </c>
      <c r="AB1989" s="42">
        <f>IF(Tabla2[[#This Row],[Trabajador]]&gt;1,1/Tabla2[[#This Row],[Trabajador]],Tabla2[[#This Row],[Trabajador]])</f>
        <v>1</v>
      </c>
      <c r="AC1989" t="str">
        <f>+IFERROR(IF(Tabla2[[#This Row],[FECHA CESE/BAJA]]="","No Aplica",IF(AND(MONTH(Tabla2[[#This Row],[FECHA CESE/BAJA]])=MONTH(TODAY()-30),YEAR(Tabla2[[#This Row],[FECHA CESE/BAJA]])=YEAR(TODAY())),MONTH(TODAY()-30)&amp;"-"&amp;YEAR(TODAY()),"Borrar")),"No aplica")</f>
        <v>No Aplica</v>
      </c>
      <c r="AD1989" t="str">
        <f>+IFERROR(IF(Tabla2[[#This Row],[FECHA INICIO DE LABORES EN OBRA]]="","No Aplica",IF(AND(MONTH(Tabla2[[#This Row],[FECHA INICIO DE LABORES EN OBRA]])=MONTH(TODAY()-30),YEAR(Tabla2[[#This Row],[FECHA INICIO DE LABORES EN OBRA]])=YEAR(TODAY())),MONTH(TODAY()-30)&amp;"-"&amp;YEAR(TODAY()),"No Aplica")),"No Aplica")</f>
        <v>No Aplica</v>
      </c>
    </row>
    <row r="1990" spans="1:30" x14ac:dyDescent="0.25">
      <c r="A1990" s="13">
        <v>20100901481</v>
      </c>
      <c r="B1990" s="15" t="s">
        <v>7577</v>
      </c>
      <c r="C1990" s="15" t="s">
        <v>7577</v>
      </c>
      <c r="D1990" s="15" t="s">
        <v>1499</v>
      </c>
      <c r="E1990" s="15" t="s">
        <v>1500</v>
      </c>
      <c r="F1990" s="39">
        <v>20409</v>
      </c>
      <c r="G1990" s="15">
        <v>2</v>
      </c>
      <c r="H1990" s="15" t="s">
        <v>7580</v>
      </c>
      <c r="I1990" s="15" t="s">
        <v>7581</v>
      </c>
      <c r="J1990" s="15" t="s">
        <v>7794</v>
      </c>
      <c r="K1990" s="15" t="s">
        <v>2022</v>
      </c>
      <c r="L1990" s="40" t="s">
        <v>6</v>
      </c>
      <c r="M1990" s="39"/>
      <c r="N1990" s="41" t="s">
        <v>2687</v>
      </c>
      <c r="O1990" s="39">
        <v>42773</v>
      </c>
      <c r="P1990" s="40">
        <v>1</v>
      </c>
      <c r="Q1990" s="40">
        <v>2</v>
      </c>
      <c r="R1990" s="40" t="str">
        <f>IFERROR(VLOOKUP(Tabla2[[#This Row],[CONTRATISTA PRNCIPAL]],Hoja1!$L$5:$M$9,2,FALSE),"CJV")</f>
        <v>CJV</v>
      </c>
      <c r="S1990" s="40" t="str">
        <f>IF(Tabla2[[#This Row],[EMPRESA]]=Tabla2[[#This Row],[CONTRATISTA PRNCIPAL]],"Principal","Secundaria")</f>
        <v>Principal</v>
      </c>
      <c r="T1990" s="42">
        <f>IFERROR(1/COUNTIF(Tabla2[CONTRATISTA PRNCIPAL],Tabla2[[#This Row],[CONTRATISTA PRNCIPAL]]),0)</f>
        <v>0.009009009009009009</v>
      </c>
      <c r="U1990" s="43">
        <f>IF(((TODAY()-Tabla2[[#This Row],[FECHA NACIMIENTO]])/365)&lt;18,"Corregir", IF(((TODAY()-Tabla2[[#This Row],[FECHA NACIMIENTO]])/365)&gt;80, "Corregir",ROUNDDOWN(((TODAY()-Tabla2[[#This Row],[FECHA NACIMIENTO]])/365),0)))</f>
        <v>67</v>
      </c>
      <c r="V19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1990" s="44" t="str">
        <f>+IF(Tabla2[[#This Row],[Edad]]="Corregir","Corregir","Ok")</f>
        <v>Ok</v>
      </c>
      <c r="X1990" s="42" t="str">
        <f>+IFERROR(VLOOKUP(Tabla2[[#This Row],[DISTRITO SEGÚN DNI]],Hoja1!$A$2:$B$32,2,FALSE),"No")</f>
        <v>CALLAO</v>
      </c>
      <c r="Y1990" s="42" t="str">
        <f>IF(OR(LOWER(Tabla2[[#This Row],[GENERO]])="masculino", LOWER(Tabla2[[#This Row],[GENERO]])="femenino"),"OK","Corregir")</f>
        <v>OK</v>
      </c>
      <c r="Z1990" s="42" t="str">
        <f>+IF(Tabla2[[#This Row],[Nro. DNI / CE]]="","Corregir",IF(LEN(Tabla2[[#This Row],[Nro. DNI / CE]])&gt;=8,"OK","Corregir"))</f>
        <v>OK</v>
      </c>
      <c r="AA1990" s="42">
        <f>COUNTIF(Tabla2[APELLIDOS Y NOMBRES],Tabla2[[#This Row],[APELLIDOS Y NOMBRES]])</f>
        <v>1</v>
      </c>
      <c r="AB1990" s="42">
        <f>IF(Tabla2[[#This Row],[Trabajador]]&gt;1,1/Tabla2[[#This Row],[Trabajador]],Tabla2[[#This Row],[Trabajador]])</f>
        <v>1</v>
      </c>
      <c r="AC1990" t="str">
        <f>+IFERROR(IF(Tabla2[[#This Row],[FECHA CESE/BAJA]]="","No Aplica",IF(AND(MONTH(Tabla2[[#This Row],[FECHA CESE/BAJA]])=MONTH(TODAY()-30),YEAR(Tabla2[[#This Row],[FECHA CESE/BAJA]])=YEAR(TODAY())),MONTH(TODAY()-30)&amp;"-"&amp;YEAR(TODAY()),"Borrar")),"No aplica")</f>
        <v>No Aplica</v>
      </c>
      <c r="AD1990" t="str">
        <f>+IFERROR(IF(Tabla2[[#This Row],[FECHA INICIO DE LABORES EN OBRA]]="","No Aplica",IF(AND(MONTH(Tabla2[[#This Row],[FECHA INICIO DE LABORES EN OBRA]])=MONTH(TODAY()-30),YEAR(Tabla2[[#This Row],[FECHA INICIO DE LABORES EN OBRA]])=YEAR(TODAY())),MONTH(TODAY()-30)&amp;"-"&amp;YEAR(TODAY()),"No Aplica")),"No Aplica")</f>
        <v>No Aplica</v>
      </c>
    </row>
    <row r="1991" spans="1:30" x14ac:dyDescent="0.25">
      <c r="A1991" s="13">
        <v>20100901481</v>
      </c>
      <c r="B1991" s="15" t="s">
        <v>7577</v>
      </c>
      <c r="C1991" s="15" t="s">
        <v>7577</v>
      </c>
      <c r="D1991" s="15" t="s">
        <v>1501</v>
      </c>
      <c r="E1991" s="15" t="s">
        <v>1502</v>
      </c>
      <c r="F1991" s="39">
        <v>26077</v>
      </c>
      <c r="G1991" s="15">
        <v>2</v>
      </c>
      <c r="H1991" s="15" t="s">
        <v>7580</v>
      </c>
      <c r="I1991" s="15" t="s">
        <v>7581</v>
      </c>
      <c r="J1991" s="15" t="s">
        <v>7795</v>
      </c>
      <c r="K1991" s="15" t="s">
        <v>27</v>
      </c>
      <c r="L1991" s="40" t="s">
        <v>6</v>
      </c>
      <c r="M1991" s="39"/>
      <c r="N1991" s="41" t="s">
        <v>2687</v>
      </c>
      <c r="O1991" s="39">
        <v>44912</v>
      </c>
      <c r="P1991" s="40">
        <v>1</v>
      </c>
      <c r="Q1991" s="40">
        <v>1</v>
      </c>
      <c r="R1991" s="40" t="str">
        <f>IFERROR(VLOOKUP(Tabla2[[#This Row],[CONTRATISTA PRNCIPAL]],Hoja1!$L$5:$M$9,2,FALSE),"CJV")</f>
        <v>CJV</v>
      </c>
      <c r="S1991" s="40" t="str">
        <f>IF(Tabla2[[#This Row],[EMPRESA]]=Tabla2[[#This Row],[CONTRATISTA PRNCIPAL]],"Principal","Secundaria")</f>
        <v>Principal</v>
      </c>
      <c r="T1991" s="42">
        <f>IFERROR(1/COUNTIF(Tabla2[CONTRATISTA PRNCIPAL],Tabla2[[#This Row],[CONTRATISTA PRNCIPAL]]),0)</f>
        <v>0.009009009009009009</v>
      </c>
      <c r="U1991" s="43">
        <f>IF(((TODAY()-Tabla2[[#This Row],[FECHA NACIMIENTO]])/365)&lt;18,"Corregir", IF(((TODAY()-Tabla2[[#This Row],[FECHA NACIMIENTO]])/365)&gt;80, "Corregir",ROUNDDOWN(((TODAY()-Tabla2[[#This Row],[FECHA NACIMIENTO]])/365),0)))</f>
        <v>52</v>
      </c>
      <c r="V19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91" s="44" t="str">
        <f>+IF(Tabla2[[#This Row],[Edad]]="Corregir","Corregir","Ok")</f>
        <v>Ok</v>
      </c>
      <c r="X1991" s="42" t="str">
        <f>+IFERROR(VLOOKUP(Tabla2[[#This Row],[DISTRITO SEGÚN DNI]],Hoja1!$A$2:$B$32,2,FALSE),"No")</f>
        <v>CALLAO</v>
      </c>
      <c r="Y1991" s="42" t="str">
        <f>IF(OR(LOWER(Tabla2[[#This Row],[GENERO]])="masculino", LOWER(Tabla2[[#This Row],[GENERO]])="femenino"),"OK","Corregir")</f>
        <v>OK</v>
      </c>
      <c r="Z1991" s="42" t="str">
        <f>+IF(Tabla2[[#This Row],[Nro. DNI / CE]]="","Corregir",IF(LEN(Tabla2[[#This Row],[Nro. DNI / CE]])&gt;=8,"OK","Corregir"))</f>
        <v>OK</v>
      </c>
      <c r="AA1991" s="42">
        <f>COUNTIF(Tabla2[APELLIDOS Y NOMBRES],Tabla2[[#This Row],[APELLIDOS Y NOMBRES]])</f>
        <v>1</v>
      </c>
      <c r="AB1991" s="42">
        <f>IF(Tabla2[[#This Row],[Trabajador]]&gt;1,1/Tabla2[[#This Row],[Trabajador]],Tabla2[[#This Row],[Trabajador]])</f>
        <v>1</v>
      </c>
      <c r="AC1991" t="str">
        <f>+IFERROR(IF(Tabla2[[#This Row],[FECHA CESE/BAJA]]="","No Aplica",IF(AND(MONTH(Tabla2[[#This Row],[FECHA CESE/BAJA]])=MONTH(TODAY()-30),YEAR(Tabla2[[#This Row],[FECHA CESE/BAJA]])=YEAR(TODAY())),MONTH(TODAY()-30)&amp;"-"&amp;YEAR(TODAY()),"Borrar")),"No aplica")</f>
        <v>No Aplica</v>
      </c>
      <c r="AD1991" t="str">
        <f>+IFERROR(IF(Tabla2[[#This Row],[FECHA INICIO DE LABORES EN OBRA]]="","No Aplica",IF(AND(MONTH(Tabla2[[#This Row],[FECHA INICIO DE LABORES EN OBRA]])=MONTH(TODAY()-30),YEAR(Tabla2[[#This Row],[FECHA INICIO DE LABORES EN OBRA]])=YEAR(TODAY())),MONTH(TODAY()-30)&amp;"-"&amp;YEAR(TODAY()),"No Aplica")),"No Aplica")</f>
        <v>No Aplica</v>
      </c>
    </row>
    <row r="1992" spans="1:30" x14ac:dyDescent="0.25">
      <c r="A1992" s="13">
        <v>20100901481</v>
      </c>
      <c r="B1992" s="15" t="s">
        <v>7577</v>
      </c>
      <c r="C1992" s="15" t="s">
        <v>7577</v>
      </c>
      <c r="D1992" s="15" t="s">
        <v>1503</v>
      </c>
      <c r="E1992" s="15" t="s">
        <v>1504</v>
      </c>
      <c r="F1992" s="39">
        <v>36324</v>
      </c>
      <c r="G1992" s="15">
        <v>2</v>
      </c>
      <c r="H1992" s="15" t="s">
        <v>7580</v>
      </c>
      <c r="I1992" s="15" t="s">
        <v>7581</v>
      </c>
      <c r="J1992" s="15" t="s">
        <v>7796</v>
      </c>
      <c r="K1992" s="15" t="s">
        <v>2022</v>
      </c>
      <c r="L1992" s="40" t="s">
        <v>6</v>
      </c>
      <c r="M1992" s="39"/>
      <c r="N1992" s="41" t="s">
        <v>2687</v>
      </c>
      <c r="O1992" s="39">
        <v>45017</v>
      </c>
      <c r="P1992" s="40">
        <v>1</v>
      </c>
      <c r="Q1992" s="40">
        <v>1</v>
      </c>
      <c r="R1992" s="40" t="str">
        <f>IFERROR(VLOOKUP(Tabla2[[#This Row],[CONTRATISTA PRNCIPAL]],Hoja1!$L$5:$M$9,2,FALSE),"CJV")</f>
        <v>CJV</v>
      </c>
      <c r="S1992" s="40" t="str">
        <f>IF(Tabla2[[#This Row],[EMPRESA]]=Tabla2[[#This Row],[CONTRATISTA PRNCIPAL]],"Principal","Secundaria")</f>
        <v>Principal</v>
      </c>
      <c r="T1992" s="42">
        <f>IFERROR(1/COUNTIF(Tabla2[CONTRATISTA PRNCIPAL],Tabla2[[#This Row],[CONTRATISTA PRNCIPAL]]),0)</f>
        <v>0.009009009009009009</v>
      </c>
      <c r="U1992" s="43">
        <f>IF(((TODAY()-Tabla2[[#This Row],[FECHA NACIMIENTO]])/365)&lt;18,"Corregir", IF(((TODAY()-Tabla2[[#This Row],[FECHA NACIMIENTO]])/365)&gt;80, "Corregir",ROUNDDOWN(((TODAY()-Tabla2[[#This Row],[FECHA NACIMIENTO]])/365),0)))</f>
        <v>24</v>
      </c>
      <c r="V19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92" s="44" t="str">
        <f>+IF(Tabla2[[#This Row],[Edad]]="Corregir","Corregir","Ok")</f>
        <v>Ok</v>
      </c>
      <c r="X1992" s="42" t="str">
        <f>+IFERROR(VLOOKUP(Tabla2[[#This Row],[DISTRITO SEGÚN DNI]],Hoja1!$A$2:$B$32,2,FALSE),"No")</f>
        <v>CALLAO</v>
      </c>
      <c r="Y1992" s="42" t="str">
        <f>IF(OR(LOWER(Tabla2[[#This Row],[GENERO]])="masculino", LOWER(Tabla2[[#This Row],[GENERO]])="femenino"),"OK","Corregir")</f>
        <v>OK</v>
      </c>
      <c r="Z1992" s="42" t="str">
        <f>+IF(Tabla2[[#This Row],[Nro. DNI / CE]]="","Corregir",IF(LEN(Tabla2[[#This Row],[Nro. DNI / CE]])&gt;=8,"OK","Corregir"))</f>
        <v>OK</v>
      </c>
      <c r="AA1992" s="42">
        <f>COUNTIF(Tabla2[APELLIDOS Y NOMBRES],Tabla2[[#This Row],[APELLIDOS Y NOMBRES]])</f>
        <v>1</v>
      </c>
      <c r="AB1992" s="42">
        <f>IF(Tabla2[[#This Row],[Trabajador]]&gt;1,1/Tabla2[[#This Row],[Trabajador]],Tabla2[[#This Row],[Trabajador]])</f>
        <v>1</v>
      </c>
      <c r="AC1992" t="str">
        <f>+IFERROR(IF(Tabla2[[#This Row],[FECHA CESE/BAJA]]="","No Aplica",IF(AND(MONTH(Tabla2[[#This Row],[FECHA CESE/BAJA]])=MONTH(TODAY()-30),YEAR(Tabla2[[#This Row],[FECHA CESE/BAJA]])=YEAR(TODAY())),MONTH(TODAY()-30)&amp;"-"&amp;YEAR(TODAY()),"Borrar")),"No aplica")</f>
        <v>No Aplica</v>
      </c>
      <c r="AD1992" t="str">
        <f>+IFERROR(IF(Tabla2[[#This Row],[FECHA INICIO DE LABORES EN OBRA]]="","No Aplica",IF(AND(MONTH(Tabla2[[#This Row],[FECHA INICIO DE LABORES EN OBRA]])=MONTH(TODAY()-30),YEAR(Tabla2[[#This Row],[FECHA INICIO DE LABORES EN OBRA]])=YEAR(TODAY())),MONTH(TODAY()-30)&amp;"-"&amp;YEAR(TODAY()),"No Aplica")),"No Aplica")</f>
        <v>No Aplica</v>
      </c>
    </row>
    <row r="1993" spans="1:30" x14ac:dyDescent="0.25">
      <c r="A1993" s="13">
        <v>20100901481</v>
      </c>
      <c r="B1993" s="15" t="s">
        <v>7577</v>
      </c>
      <c r="C1993" s="15" t="s">
        <v>7577</v>
      </c>
      <c r="D1993" s="15" t="s">
        <v>1907</v>
      </c>
      <c r="E1993" s="15" t="s">
        <v>1908</v>
      </c>
      <c r="F1993" s="39">
        <v>28966</v>
      </c>
      <c r="G1993" s="15">
        <v>2</v>
      </c>
      <c r="H1993" s="15" t="s">
        <v>3743</v>
      </c>
      <c r="I1993" s="15" t="s">
        <v>2240</v>
      </c>
      <c r="J1993" s="15" t="s">
        <v>7797</v>
      </c>
      <c r="K1993" s="15" t="s">
        <v>2022</v>
      </c>
      <c r="L1993" s="40" t="s">
        <v>6</v>
      </c>
      <c r="M1993" s="39"/>
      <c r="N1993" s="41" t="s">
        <v>2687</v>
      </c>
      <c r="O1993" s="39">
        <v>43617</v>
      </c>
      <c r="P1993" s="40">
        <v>1</v>
      </c>
      <c r="Q1993" s="40">
        <v>2</v>
      </c>
      <c r="R1993" s="40" t="str">
        <f>IFERROR(VLOOKUP(Tabla2[[#This Row],[CONTRATISTA PRNCIPAL]],Hoja1!$L$5:$M$9,2,FALSE),"CJV")</f>
        <v>CJV</v>
      </c>
      <c r="S1993" s="40" t="str">
        <f>IF(Tabla2[[#This Row],[EMPRESA]]=Tabla2[[#This Row],[CONTRATISTA PRNCIPAL]],"Principal","Secundaria")</f>
        <v>Principal</v>
      </c>
      <c r="T1993" s="42">
        <f>IFERROR(1/COUNTIF(Tabla2[CONTRATISTA PRNCIPAL],Tabla2[[#This Row],[CONTRATISTA PRNCIPAL]]),0)</f>
        <v>0.009009009009009009</v>
      </c>
      <c r="U1993" s="43">
        <f>IF(((TODAY()-Tabla2[[#This Row],[FECHA NACIMIENTO]])/365)&lt;18,"Corregir", IF(((TODAY()-Tabla2[[#This Row],[FECHA NACIMIENTO]])/365)&gt;80, "Corregir",ROUNDDOWN(((TODAY()-Tabla2[[#This Row],[FECHA NACIMIENTO]])/365),0)))</f>
        <v>44</v>
      </c>
      <c r="V19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1993" s="44" t="str">
        <f>+IF(Tabla2[[#This Row],[Edad]]="Corregir","Corregir","Ok")</f>
        <v>Ok</v>
      </c>
      <c r="X1993" s="42" t="str">
        <f>+IFERROR(VLOOKUP(Tabla2[[#This Row],[DISTRITO SEGÚN DNI]],Hoja1!$A$2:$B$32,2,FALSE),"No")</f>
        <v>CALLAO</v>
      </c>
      <c r="Y1993" s="42" t="str">
        <f>IF(OR(LOWER(Tabla2[[#This Row],[GENERO]])="masculino", LOWER(Tabla2[[#This Row],[GENERO]])="femenino"),"OK","Corregir")</f>
        <v>OK</v>
      </c>
      <c r="Z1993" s="42" t="str">
        <f>+IF(Tabla2[[#This Row],[Nro. DNI / CE]]="","Corregir",IF(LEN(Tabla2[[#This Row],[Nro. DNI / CE]])&gt;=8,"OK","Corregir"))</f>
        <v>OK</v>
      </c>
      <c r="AA1993" s="42">
        <f>COUNTIF(Tabla2[APELLIDOS Y NOMBRES],Tabla2[[#This Row],[APELLIDOS Y NOMBRES]])</f>
        <v>1</v>
      </c>
      <c r="AB1993" s="42">
        <f>IF(Tabla2[[#This Row],[Trabajador]]&gt;1,1/Tabla2[[#This Row],[Trabajador]],Tabla2[[#This Row],[Trabajador]])</f>
        <v>1</v>
      </c>
      <c r="AC1993" t="str">
        <f>+IFERROR(IF(Tabla2[[#This Row],[FECHA CESE/BAJA]]="","No Aplica",IF(AND(MONTH(Tabla2[[#This Row],[FECHA CESE/BAJA]])=MONTH(TODAY()-30),YEAR(Tabla2[[#This Row],[FECHA CESE/BAJA]])=YEAR(TODAY())),MONTH(TODAY()-30)&amp;"-"&amp;YEAR(TODAY()),"Borrar")),"No aplica")</f>
        <v>No Aplica</v>
      </c>
      <c r="AD1993" t="str">
        <f>+IFERROR(IF(Tabla2[[#This Row],[FECHA INICIO DE LABORES EN OBRA]]="","No Aplica",IF(AND(MONTH(Tabla2[[#This Row],[FECHA INICIO DE LABORES EN OBRA]])=MONTH(TODAY()-30),YEAR(Tabla2[[#This Row],[FECHA INICIO DE LABORES EN OBRA]])=YEAR(TODAY())),MONTH(TODAY()-30)&amp;"-"&amp;YEAR(TODAY()),"No Aplica")),"No Aplica")</f>
        <v>No Aplica</v>
      </c>
    </row>
    <row r="1994" spans="1:30" x14ac:dyDescent="0.25">
      <c r="A1994" s="13">
        <v>20100901481</v>
      </c>
      <c r="B1994" s="15" t="s">
        <v>7577</v>
      </c>
      <c r="C1994" s="15" t="s">
        <v>7577</v>
      </c>
      <c r="D1994" s="15" t="s">
        <v>7798</v>
      </c>
      <c r="E1994" s="15" t="s">
        <v>7799</v>
      </c>
      <c r="F1994" s="39">
        <v>34661</v>
      </c>
      <c r="G1994" s="15">
        <v>2</v>
      </c>
      <c r="H1994" s="15" t="s">
        <v>7580</v>
      </c>
      <c r="I1994" s="15" t="s">
        <v>7581</v>
      </c>
      <c r="J1994" s="15" t="s">
        <v>7800</v>
      </c>
      <c r="K1994" s="15" t="s">
        <v>2450</v>
      </c>
      <c r="L1994" s="40" t="s">
        <v>6</v>
      </c>
      <c r="M1994" s="39"/>
      <c r="N1994" s="41" t="s">
        <v>2687</v>
      </c>
      <c r="O1994" s="39">
        <v>45121</v>
      </c>
      <c r="P1994" s="40">
        <v>1</v>
      </c>
      <c r="Q1994" s="40">
        <v>1</v>
      </c>
      <c r="R1994" s="40" t="str">
        <f>IFERROR(VLOOKUP(Tabla2[[#This Row],[CONTRATISTA PRNCIPAL]],Hoja1!$L$5:$M$9,2,FALSE),"CJV")</f>
        <v>CJV</v>
      </c>
      <c r="S1994" s="40" t="str">
        <f>IF(Tabla2[[#This Row],[EMPRESA]]=Tabla2[[#This Row],[CONTRATISTA PRNCIPAL]],"Principal","Secundaria")</f>
        <v>Principal</v>
      </c>
      <c r="T1994" s="42">
        <f>IFERROR(1/COUNTIF(Tabla2[CONTRATISTA PRNCIPAL],Tabla2[[#This Row],[CONTRATISTA PRNCIPAL]]),0)</f>
        <v>0.009009009009009009</v>
      </c>
      <c r="U1994" s="43">
        <f>IF(((TODAY()-Tabla2[[#This Row],[FECHA NACIMIENTO]])/365)&lt;18,"Corregir", IF(((TODAY()-Tabla2[[#This Row],[FECHA NACIMIENTO]])/365)&gt;80, "Corregir",ROUNDDOWN(((TODAY()-Tabla2[[#This Row],[FECHA NACIMIENTO]])/365),0)))</f>
        <v>28</v>
      </c>
      <c r="V19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94" s="44" t="str">
        <f>+IF(Tabla2[[#This Row],[Edad]]="Corregir","Corregir","Ok")</f>
        <v>Ok</v>
      </c>
      <c r="X1994" s="42" t="str">
        <f>+IFERROR(VLOOKUP(Tabla2[[#This Row],[DISTRITO SEGÚN DNI]],Hoja1!$A$2:$B$32,2,FALSE),"No")</f>
        <v>No</v>
      </c>
      <c r="Y1994" s="42" t="str">
        <f>IF(OR(LOWER(Tabla2[[#This Row],[GENERO]])="masculino", LOWER(Tabla2[[#This Row],[GENERO]])="femenino"),"OK","Corregir")</f>
        <v>OK</v>
      </c>
      <c r="Z1994" s="42" t="str">
        <f>+IF(Tabla2[[#This Row],[Nro. DNI / CE]]="","Corregir",IF(LEN(Tabla2[[#This Row],[Nro. DNI / CE]])&gt;=8,"OK","Corregir"))</f>
        <v>OK</v>
      </c>
      <c r="AA1994" s="42">
        <f>COUNTIF(Tabla2[APELLIDOS Y NOMBRES],Tabla2[[#This Row],[APELLIDOS Y NOMBRES]])</f>
        <v>1</v>
      </c>
      <c r="AB1994" s="42">
        <f>IF(Tabla2[[#This Row],[Trabajador]]&gt;1,1/Tabla2[[#This Row],[Trabajador]],Tabla2[[#This Row],[Trabajador]])</f>
        <v>1</v>
      </c>
      <c r="AC1994" t="str">
        <f>+IFERROR(IF(Tabla2[[#This Row],[FECHA CESE/BAJA]]="","No Aplica",IF(AND(MONTH(Tabla2[[#This Row],[FECHA CESE/BAJA]])=MONTH(TODAY()-30),YEAR(Tabla2[[#This Row],[FECHA CESE/BAJA]])=YEAR(TODAY())),MONTH(TODAY()-30)&amp;"-"&amp;YEAR(TODAY()),"Borrar")),"No aplica")</f>
        <v>No Aplica</v>
      </c>
      <c r="AD1994" t="str">
        <f>+IFERROR(IF(Tabla2[[#This Row],[FECHA INICIO DE LABORES EN OBRA]]="","No Aplica",IF(AND(MONTH(Tabla2[[#This Row],[FECHA INICIO DE LABORES EN OBRA]])=MONTH(TODAY()-30),YEAR(Tabla2[[#This Row],[FECHA INICIO DE LABORES EN OBRA]])=YEAR(TODAY())),MONTH(TODAY()-30)&amp;"-"&amp;YEAR(TODAY()),"No Aplica")),"No Aplica")</f>
        <v>No Aplica</v>
      </c>
    </row>
    <row r="1995" spans="1:30" x14ac:dyDescent="0.25">
      <c r="A1995" s="13">
        <v>20100901481</v>
      </c>
      <c r="B1995" s="15" t="s">
        <v>7577</v>
      </c>
      <c r="C1995" s="15" t="s">
        <v>7577</v>
      </c>
      <c r="D1995" s="15" t="s">
        <v>7801</v>
      </c>
      <c r="E1995" s="15" t="s">
        <v>7802</v>
      </c>
      <c r="F1995" s="39">
        <v>31087</v>
      </c>
      <c r="G1995" s="15">
        <v>2</v>
      </c>
      <c r="H1995" s="15" t="s">
        <v>7580</v>
      </c>
      <c r="I1995" s="15" t="s">
        <v>7581</v>
      </c>
      <c r="J1995" s="15" t="s">
        <v>7803</v>
      </c>
      <c r="K1995" s="15" t="s">
        <v>2272</v>
      </c>
      <c r="L1995" s="40" t="s">
        <v>6</v>
      </c>
      <c r="M1995" s="39"/>
      <c r="N1995" s="41" t="s">
        <v>2687</v>
      </c>
      <c r="O1995" s="39">
        <v>45138</v>
      </c>
      <c r="P1995" s="40">
        <v>1</v>
      </c>
      <c r="Q1995" s="40">
        <v>1</v>
      </c>
      <c r="R1995" s="40" t="str">
        <f>IFERROR(VLOOKUP(Tabla2[[#This Row],[CONTRATISTA PRNCIPAL]],Hoja1!$L$5:$M$9,2,FALSE),"CJV")</f>
        <v>CJV</v>
      </c>
      <c r="S1995" s="40" t="str">
        <f>IF(Tabla2[[#This Row],[EMPRESA]]=Tabla2[[#This Row],[CONTRATISTA PRNCIPAL]],"Principal","Secundaria")</f>
        <v>Principal</v>
      </c>
      <c r="T1995" s="42">
        <f>IFERROR(1/COUNTIF(Tabla2[CONTRATISTA PRNCIPAL],Tabla2[[#This Row],[CONTRATISTA PRNCIPAL]]),0)</f>
        <v>0.009009009009009009</v>
      </c>
      <c r="U1995" s="43">
        <f>IF(((TODAY()-Tabla2[[#This Row],[FECHA NACIMIENTO]])/365)&lt;18,"Corregir", IF(((TODAY()-Tabla2[[#This Row],[FECHA NACIMIENTO]])/365)&gt;80, "Corregir",ROUNDDOWN(((TODAY()-Tabla2[[#This Row],[FECHA NACIMIENTO]])/365),0)))</f>
        <v>38</v>
      </c>
      <c r="V19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1995" s="44" t="str">
        <f>+IF(Tabla2[[#This Row],[Edad]]="Corregir","Corregir","Ok")</f>
        <v>Ok</v>
      </c>
      <c r="X1995" s="42" t="str">
        <f>+IFERROR(VLOOKUP(Tabla2[[#This Row],[DISTRITO SEGÚN DNI]],Hoja1!$A$2:$B$32,2,FALSE),"No")</f>
        <v>No</v>
      </c>
      <c r="Y1995" s="42" t="str">
        <f>IF(OR(LOWER(Tabla2[[#This Row],[GENERO]])="masculino", LOWER(Tabla2[[#This Row],[GENERO]])="femenino"),"OK","Corregir")</f>
        <v>OK</v>
      </c>
      <c r="Z1995" s="42" t="str">
        <f>+IF(Tabla2[[#This Row],[Nro. DNI / CE]]="","Corregir",IF(LEN(Tabla2[[#This Row],[Nro. DNI / CE]])&gt;=8,"OK","Corregir"))</f>
        <v>OK</v>
      </c>
      <c r="AA1995" s="42">
        <f>COUNTIF(Tabla2[APELLIDOS Y NOMBRES],Tabla2[[#This Row],[APELLIDOS Y NOMBRES]])</f>
        <v>1</v>
      </c>
      <c r="AB1995" s="42">
        <f>IF(Tabla2[[#This Row],[Trabajador]]&gt;1,1/Tabla2[[#This Row],[Trabajador]],Tabla2[[#This Row],[Trabajador]])</f>
        <v>1</v>
      </c>
      <c r="AC1995" t="str">
        <f>+IFERROR(IF(Tabla2[[#This Row],[FECHA CESE/BAJA]]="","No Aplica",IF(AND(MONTH(Tabla2[[#This Row],[FECHA CESE/BAJA]])=MONTH(TODAY()-30),YEAR(Tabla2[[#This Row],[FECHA CESE/BAJA]])=YEAR(TODAY())),MONTH(TODAY()-30)&amp;"-"&amp;YEAR(TODAY()),"Borrar")),"No aplica")</f>
        <v>No Aplica</v>
      </c>
      <c r="AD1995" t="str">
        <f>+IFERROR(IF(Tabla2[[#This Row],[FECHA INICIO DE LABORES EN OBRA]]="","No Aplica",IF(AND(MONTH(Tabla2[[#This Row],[FECHA INICIO DE LABORES EN OBRA]])=MONTH(TODAY()-30),YEAR(Tabla2[[#This Row],[FECHA INICIO DE LABORES EN OBRA]])=YEAR(TODAY())),MONTH(TODAY()-30)&amp;"-"&amp;YEAR(TODAY()),"No Aplica")),"No Aplica")</f>
        <v>No Aplica</v>
      </c>
    </row>
    <row r="1996" spans="1:30" x14ac:dyDescent="0.25">
      <c r="A1996" s="13">
        <v>20100901481</v>
      </c>
      <c r="B1996" s="15" t="s">
        <v>7577</v>
      </c>
      <c r="C1996" s="15" t="s">
        <v>7577</v>
      </c>
      <c r="D1996" s="15" t="s">
        <v>7804</v>
      </c>
      <c r="E1996" s="15" t="s">
        <v>7805</v>
      </c>
      <c r="F1996" s="39">
        <v>26523</v>
      </c>
      <c r="G1996" s="15">
        <v>2</v>
      </c>
      <c r="H1996" s="15" t="s">
        <v>7580</v>
      </c>
      <c r="I1996" s="15" t="s">
        <v>7581</v>
      </c>
      <c r="J1996" s="15" t="s">
        <v>7806</v>
      </c>
      <c r="K1996" s="15" t="s">
        <v>7807</v>
      </c>
      <c r="L1996" s="40" t="s">
        <v>6</v>
      </c>
      <c r="M1996" s="39"/>
      <c r="N1996" s="41" t="s">
        <v>2687</v>
      </c>
      <c r="O1996" s="39">
        <v>42458</v>
      </c>
      <c r="P1996" s="40">
        <v>1</v>
      </c>
      <c r="Q1996" s="40">
        <v>2</v>
      </c>
      <c r="R1996" s="40" t="str">
        <f>IFERROR(VLOOKUP(Tabla2[[#This Row],[CONTRATISTA PRNCIPAL]],Hoja1!$L$5:$M$9,2,FALSE),"CJV")</f>
        <v>CJV</v>
      </c>
      <c r="S1996" s="40" t="str">
        <f>IF(Tabla2[[#This Row],[EMPRESA]]=Tabla2[[#This Row],[CONTRATISTA PRNCIPAL]],"Principal","Secundaria")</f>
        <v>Principal</v>
      </c>
      <c r="T1996" s="42">
        <f>IFERROR(1/COUNTIF(Tabla2[CONTRATISTA PRNCIPAL],Tabla2[[#This Row],[CONTRATISTA PRNCIPAL]]),0)</f>
        <v>0.009009009009009009</v>
      </c>
      <c r="U1996" s="43">
        <f>IF(((TODAY()-Tabla2[[#This Row],[FECHA NACIMIENTO]])/365)&lt;18,"Corregir", IF(((TODAY()-Tabla2[[#This Row],[FECHA NACIMIENTO]])/365)&gt;80, "Corregir",ROUNDDOWN(((TODAY()-Tabla2[[#This Row],[FECHA NACIMIENTO]])/365),0)))</f>
        <v>51</v>
      </c>
      <c r="V19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96" s="44" t="str">
        <f>+IF(Tabla2[[#This Row],[Edad]]="Corregir","Corregir","Ok")</f>
        <v>Ok</v>
      </c>
      <c r="X1996" s="42" t="str">
        <f>+IFERROR(VLOOKUP(Tabla2[[#This Row],[DISTRITO SEGÚN DNI]],Hoja1!$A$2:$B$32,2,FALSE),"No")</f>
        <v>No</v>
      </c>
      <c r="Y1996" s="42" t="str">
        <f>IF(OR(LOWER(Tabla2[[#This Row],[GENERO]])="masculino", LOWER(Tabla2[[#This Row],[GENERO]])="femenino"),"OK","Corregir")</f>
        <v>OK</v>
      </c>
      <c r="Z1996" s="42" t="str">
        <f>+IF(Tabla2[[#This Row],[Nro. DNI / CE]]="","Corregir",IF(LEN(Tabla2[[#This Row],[Nro. DNI / CE]])&gt;=8,"OK","Corregir"))</f>
        <v>OK</v>
      </c>
      <c r="AA1996" s="42">
        <f>COUNTIF(Tabla2[APELLIDOS Y NOMBRES],Tabla2[[#This Row],[APELLIDOS Y NOMBRES]])</f>
        <v>1</v>
      </c>
      <c r="AB1996" s="42">
        <f>IF(Tabla2[[#This Row],[Trabajador]]&gt;1,1/Tabla2[[#This Row],[Trabajador]],Tabla2[[#This Row],[Trabajador]])</f>
        <v>1</v>
      </c>
      <c r="AC1996" t="str">
        <f>+IFERROR(IF(Tabla2[[#This Row],[FECHA CESE/BAJA]]="","No Aplica",IF(AND(MONTH(Tabla2[[#This Row],[FECHA CESE/BAJA]])=MONTH(TODAY()-30),YEAR(Tabla2[[#This Row],[FECHA CESE/BAJA]])=YEAR(TODAY())),MONTH(TODAY()-30)&amp;"-"&amp;YEAR(TODAY()),"Borrar")),"No aplica")</f>
        <v>No Aplica</v>
      </c>
      <c r="AD1996" t="str">
        <f>+IFERROR(IF(Tabla2[[#This Row],[FECHA INICIO DE LABORES EN OBRA]]="","No Aplica",IF(AND(MONTH(Tabla2[[#This Row],[FECHA INICIO DE LABORES EN OBRA]])=MONTH(TODAY()-30),YEAR(Tabla2[[#This Row],[FECHA INICIO DE LABORES EN OBRA]])=YEAR(TODAY())),MONTH(TODAY()-30)&amp;"-"&amp;YEAR(TODAY()),"No Aplica")),"No Aplica")</f>
        <v>No Aplica</v>
      </c>
    </row>
    <row r="1997" spans="1:30" x14ac:dyDescent="0.25">
      <c r="A1997" s="13">
        <v>20100901481</v>
      </c>
      <c r="B1997" s="15" t="s">
        <v>7577</v>
      </c>
      <c r="C1997" s="15" t="s">
        <v>7577</v>
      </c>
      <c r="D1997" s="15" t="s">
        <v>7808</v>
      </c>
      <c r="E1997" s="15" t="s">
        <v>7809</v>
      </c>
      <c r="F1997" s="39">
        <v>35653</v>
      </c>
      <c r="G1997" s="15">
        <v>2</v>
      </c>
      <c r="H1997" s="15" t="s">
        <v>7580</v>
      </c>
      <c r="I1997" s="15" t="s">
        <v>7581</v>
      </c>
      <c r="J1997" s="15" t="s">
        <v>7810</v>
      </c>
      <c r="K1997" s="15" t="s">
        <v>2272</v>
      </c>
      <c r="L1997" s="40" t="s">
        <v>6</v>
      </c>
      <c r="M1997" s="39"/>
      <c r="N1997" s="41" t="s">
        <v>2687</v>
      </c>
      <c r="O1997" s="39">
        <v>43627</v>
      </c>
      <c r="P1997" s="40">
        <v>1</v>
      </c>
      <c r="Q1997" s="40">
        <v>1</v>
      </c>
      <c r="R1997" s="40" t="str">
        <f>IFERROR(VLOOKUP(Tabla2[[#This Row],[CONTRATISTA PRNCIPAL]],Hoja1!$L$5:$M$9,2,FALSE),"CJV")</f>
        <v>CJV</v>
      </c>
      <c r="S1997" s="40" t="str">
        <f>IF(Tabla2[[#This Row],[EMPRESA]]=Tabla2[[#This Row],[CONTRATISTA PRNCIPAL]],"Principal","Secundaria")</f>
        <v>Principal</v>
      </c>
      <c r="T1997" s="42">
        <f>IFERROR(1/COUNTIF(Tabla2[CONTRATISTA PRNCIPAL],Tabla2[[#This Row],[CONTRATISTA PRNCIPAL]]),0)</f>
        <v>0.009009009009009009</v>
      </c>
      <c r="U1997" s="43">
        <f>IF(((TODAY()-Tabla2[[#This Row],[FECHA NACIMIENTO]])/365)&lt;18,"Corregir", IF(((TODAY()-Tabla2[[#This Row],[FECHA NACIMIENTO]])/365)&gt;80, "Corregir",ROUNDDOWN(((TODAY()-Tabla2[[#This Row],[FECHA NACIMIENTO]])/365),0)))</f>
        <v>26</v>
      </c>
      <c r="V19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1997" s="44" t="str">
        <f>+IF(Tabla2[[#This Row],[Edad]]="Corregir","Corregir","Ok")</f>
        <v>Ok</v>
      </c>
      <c r="X1997" s="42" t="str">
        <f>+IFERROR(VLOOKUP(Tabla2[[#This Row],[DISTRITO SEGÚN DNI]],Hoja1!$A$2:$B$32,2,FALSE),"No")</f>
        <v>No</v>
      </c>
      <c r="Y1997" s="42" t="str">
        <f>IF(OR(LOWER(Tabla2[[#This Row],[GENERO]])="masculino", LOWER(Tabla2[[#This Row],[GENERO]])="femenino"),"OK","Corregir")</f>
        <v>OK</v>
      </c>
      <c r="Z1997" s="42" t="str">
        <f>+IF(Tabla2[[#This Row],[Nro. DNI / CE]]="","Corregir",IF(LEN(Tabla2[[#This Row],[Nro. DNI / CE]])&gt;=8,"OK","Corregir"))</f>
        <v>OK</v>
      </c>
      <c r="AA1997" s="42">
        <f>COUNTIF(Tabla2[APELLIDOS Y NOMBRES],Tabla2[[#This Row],[APELLIDOS Y NOMBRES]])</f>
        <v>1</v>
      </c>
      <c r="AB1997" s="42">
        <f>IF(Tabla2[[#This Row],[Trabajador]]&gt;1,1/Tabla2[[#This Row],[Trabajador]],Tabla2[[#This Row],[Trabajador]])</f>
        <v>1</v>
      </c>
      <c r="AC1997" t="str">
        <f>+IFERROR(IF(Tabla2[[#This Row],[FECHA CESE/BAJA]]="","No Aplica",IF(AND(MONTH(Tabla2[[#This Row],[FECHA CESE/BAJA]])=MONTH(TODAY()-30),YEAR(Tabla2[[#This Row],[FECHA CESE/BAJA]])=YEAR(TODAY())),MONTH(TODAY()-30)&amp;"-"&amp;YEAR(TODAY()),"Borrar")),"No aplica")</f>
        <v>No Aplica</v>
      </c>
      <c r="AD1997" t="str">
        <f>+IFERROR(IF(Tabla2[[#This Row],[FECHA INICIO DE LABORES EN OBRA]]="","No Aplica",IF(AND(MONTH(Tabla2[[#This Row],[FECHA INICIO DE LABORES EN OBRA]])=MONTH(TODAY()-30),YEAR(Tabla2[[#This Row],[FECHA INICIO DE LABORES EN OBRA]])=YEAR(TODAY())),MONTH(TODAY()-30)&amp;"-"&amp;YEAR(TODAY()),"No Aplica")),"No Aplica")</f>
        <v>No Aplica</v>
      </c>
    </row>
    <row r="1998" spans="1:30" x14ac:dyDescent="0.25">
      <c r="A1998" s="13">
        <v>20100901481</v>
      </c>
      <c r="B1998" s="15" t="s">
        <v>7577</v>
      </c>
      <c r="C1998" s="15" t="s">
        <v>7577</v>
      </c>
      <c r="D1998" s="15" t="s">
        <v>7811</v>
      </c>
      <c r="E1998" s="15" t="s">
        <v>7812</v>
      </c>
      <c r="F1998" s="39">
        <v>37212</v>
      </c>
      <c r="G1998" s="15">
        <v>2</v>
      </c>
      <c r="H1998" s="15" t="s">
        <v>7580</v>
      </c>
      <c r="I1998" s="15" t="s">
        <v>7581</v>
      </c>
      <c r="J1998" s="15" t="s">
        <v>7813</v>
      </c>
      <c r="K1998" s="15" t="s">
        <v>2519</v>
      </c>
      <c r="L1998" s="40" t="s">
        <v>6</v>
      </c>
      <c r="M1998" s="39"/>
      <c r="N1998" s="41" t="s">
        <v>2687</v>
      </c>
      <c r="O1998" s="39">
        <v>45113</v>
      </c>
      <c r="P1998" s="40">
        <v>1</v>
      </c>
      <c r="Q1998" s="40">
        <v>1</v>
      </c>
      <c r="R1998" s="40" t="str">
        <f>IFERROR(VLOOKUP(Tabla2[[#This Row],[CONTRATISTA PRNCIPAL]],Hoja1!$L$5:$M$9,2,FALSE),"CJV")</f>
        <v>CJV</v>
      </c>
      <c r="S1998" s="40" t="str">
        <f>IF(Tabla2[[#This Row],[EMPRESA]]=Tabla2[[#This Row],[CONTRATISTA PRNCIPAL]],"Principal","Secundaria")</f>
        <v>Principal</v>
      </c>
      <c r="T1998" s="42">
        <f>IFERROR(1/COUNTIF(Tabla2[CONTRATISTA PRNCIPAL],Tabla2[[#This Row],[CONTRATISTA PRNCIPAL]]),0)</f>
        <v>0.009009009009009009</v>
      </c>
      <c r="U1998" s="43">
        <f>IF(((TODAY()-Tabla2[[#This Row],[FECHA NACIMIENTO]])/365)&lt;18,"Corregir", IF(((TODAY()-Tabla2[[#This Row],[FECHA NACIMIENTO]])/365)&gt;80, "Corregir",ROUNDDOWN(((TODAY()-Tabla2[[#This Row],[FECHA NACIMIENTO]])/365),0)))</f>
        <v>21</v>
      </c>
      <c r="V19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1998" s="44" t="str">
        <f>+IF(Tabla2[[#This Row],[Edad]]="Corregir","Corregir","Ok")</f>
        <v>Ok</v>
      </c>
      <c r="X1998" s="42" t="str">
        <f>+IFERROR(VLOOKUP(Tabla2[[#This Row],[DISTRITO SEGÚN DNI]],Hoja1!$A$2:$B$32,2,FALSE),"No")</f>
        <v>No</v>
      </c>
      <c r="Y1998" s="42" t="str">
        <f>IF(OR(LOWER(Tabla2[[#This Row],[GENERO]])="masculino", LOWER(Tabla2[[#This Row],[GENERO]])="femenino"),"OK","Corregir")</f>
        <v>OK</v>
      </c>
      <c r="Z1998" s="42" t="str">
        <f>+IF(Tabla2[[#This Row],[Nro. DNI / CE]]="","Corregir",IF(LEN(Tabla2[[#This Row],[Nro. DNI / CE]])&gt;=8,"OK","Corregir"))</f>
        <v>OK</v>
      </c>
      <c r="AA1998" s="42">
        <f>COUNTIF(Tabla2[APELLIDOS Y NOMBRES],Tabla2[[#This Row],[APELLIDOS Y NOMBRES]])</f>
        <v>1</v>
      </c>
      <c r="AB1998" s="42">
        <f>IF(Tabla2[[#This Row],[Trabajador]]&gt;1,1/Tabla2[[#This Row],[Trabajador]],Tabla2[[#This Row],[Trabajador]])</f>
        <v>1</v>
      </c>
      <c r="AC1998" t="str">
        <f>+IFERROR(IF(Tabla2[[#This Row],[FECHA CESE/BAJA]]="","No Aplica",IF(AND(MONTH(Tabla2[[#This Row],[FECHA CESE/BAJA]])=MONTH(TODAY()-30),YEAR(Tabla2[[#This Row],[FECHA CESE/BAJA]])=YEAR(TODAY())),MONTH(TODAY()-30)&amp;"-"&amp;YEAR(TODAY()),"Borrar")),"No aplica")</f>
        <v>No Aplica</v>
      </c>
      <c r="AD1998" t="str">
        <f>+IFERROR(IF(Tabla2[[#This Row],[FECHA INICIO DE LABORES EN OBRA]]="","No Aplica",IF(AND(MONTH(Tabla2[[#This Row],[FECHA INICIO DE LABORES EN OBRA]])=MONTH(TODAY()-30),YEAR(Tabla2[[#This Row],[FECHA INICIO DE LABORES EN OBRA]])=YEAR(TODAY())),MONTH(TODAY()-30)&amp;"-"&amp;YEAR(TODAY()),"No Aplica")),"No Aplica")</f>
        <v>No Aplica</v>
      </c>
    </row>
    <row r="1999" spans="1:30" x14ac:dyDescent="0.25">
      <c r="A1999" s="13">
        <v>20100901481</v>
      </c>
      <c r="B1999" s="15" t="s">
        <v>7577</v>
      </c>
      <c r="C1999" s="15" t="s">
        <v>7577</v>
      </c>
      <c r="D1999" s="15" t="s">
        <v>1909</v>
      </c>
      <c r="E1999" s="15" t="s">
        <v>1910</v>
      </c>
      <c r="F1999" s="39">
        <v>26631</v>
      </c>
      <c r="G1999" s="15">
        <v>2</v>
      </c>
      <c r="H1999" s="15" t="s">
        <v>7580</v>
      </c>
      <c r="I1999" s="15" t="s">
        <v>7581</v>
      </c>
      <c r="J1999" s="15" t="s">
        <v>7814</v>
      </c>
      <c r="K1999" s="15" t="s">
        <v>27</v>
      </c>
      <c r="L1999" s="40" t="s">
        <v>6</v>
      </c>
      <c r="M1999" s="39"/>
      <c r="N1999" s="41" t="s">
        <v>2687</v>
      </c>
      <c r="O1999" s="39">
        <v>45117</v>
      </c>
      <c r="P1999" s="40">
        <v>1</v>
      </c>
      <c r="Q1999" s="40">
        <v>1</v>
      </c>
      <c r="R1999" s="40" t="str">
        <f>IFERROR(VLOOKUP(Tabla2[[#This Row],[CONTRATISTA PRNCIPAL]],Hoja1!$L$5:$M$9,2,FALSE),"CJV")</f>
        <v>CJV</v>
      </c>
      <c r="S1999" s="40" t="str">
        <f>IF(Tabla2[[#This Row],[EMPRESA]]=Tabla2[[#This Row],[CONTRATISTA PRNCIPAL]],"Principal","Secundaria")</f>
        <v>Principal</v>
      </c>
      <c r="T1999" s="42">
        <f>IFERROR(1/COUNTIF(Tabla2[CONTRATISTA PRNCIPAL],Tabla2[[#This Row],[CONTRATISTA PRNCIPAL]]),0)</f>
        <v>0.009009009009009009</v>
      </c>
      <c r="U1999" s="43">
        <f>IF(((TODAY()-Tabla2[[#This Row],[FECHA NACIMIENTO]])/365)&lt;18,"Corregir", IF(((TODAY()-Tabla2[[#This Row],[FECHA NACIMIENTO]])/365)&gt;80, "Corregir",ROUNDDOWN(((TODAY()-Tabla2[[#This Row],[FECHA NACIMIENTO]])/365),0)))</f>
        <v>50</v>
      </c>
      <c r="V19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1999" s="44" t="str">
        <f>+IF(Tabla2[[#This Row],[Edad]]="Corregir","Corregir","Ok")</f>
        <v>Ok</v>
      </c>
      <c r="X1999" s="42" t="str">
        <f>+IFERROR(VLOOKUP(Tabla2[[#This Row],[DISTRITO SEGÚN DNI]],Hoja1!$A$2:$B$32,2,FALSE),"No")</f>
        <v>CALLAO</v>
      </c>
      <c r="Y1999" s="42" t="str">
        <f>IF(OR(LOWER(Tabla2[[#This Row],[GENERO]])="masculino", LOWER(Tabla2[[#This Row],[GENERO]])="femenino"),"OK","Corregir")</f>
        <v>OK</v>
      </c>
      <c r="Z1999" s="42" t="str">
        <f>+IF(Tabla2[[#This Row],[Nro. DNI / CE]]="","Corregir",IF(LEN(Tabla2[[#This Row],[Nro. DNI / CE]])&gt;=8,"OK","Corregir"))</f>
        <v>OK</v>
      </c>
      <c r="AA1999" s="42">
        <f>COUNTIF(Tabla2[APELLIDOS Y NOMBRES],Tabla2[[#This Row],[APELLIDOS Y NOMBRES]])</f>
        <v>1</v>
      </c>
      <c r="AB1999" s="42">
        <f>IF(Tabla2[[#This Row],[Trabajador]]&gt;1,1/Tabla2[[#This Row],[Trabajador]],Tabla2[[#This Row],[Trabajador]])</f>
        <v>1</v>
      </c>
      <c r="AC1999" t="str">
        <f>+IFERROR(IF(Tabla2[[#This Row],[FECHA CESE/BAJA]]="","No Aplica",IF(AND(MONTH(Tabla2[[#This Row],[FECHA CESE/BAJA]])=MONTH(TODAY()-30),YEAR(Tabla2[[#This Row],[FECHA CESE/BAJA]])=YEAR(TODAY())),MONTH(TODAY()-30)&amp;"-"&amp;YEAR(TODAY()),"Borrar")),"No aplica")</f>
        <v>No Aplica</v>
      </c>
      <c r="AD1999" t="str">
        <f>+IFERROR(IF(Tabla2[[#This Row],[FECHA INICIO DE LABORES EN OBRA]]="","No Aplica",IF(AND(MONTH(Tabla2[[#This Row],[FECHA INICIO DE LABORES EN OBRA]])=MONTH(TODAY()-30),YEAR(Tabla2[[#This Row],[FECHA INICIO DE LABORES EN OBRA]])=YEAR(TODAY())),MONTH(TODAY()-30)&amp;"-"&amp;YEAR(TODAY()),"No Aplica")),"No Aplica")</f>
        <v>No Aplica</v>
      </c>
    </row>
    <row r="2000" spans="1:30" x14ac:dyDescent="0.25">
      <c r="A2000" s="13">
        <v>20544336623</v>
      </c>
      <c r="B2000" s="15" t="s">
        <v>7815</v>
      </c>
      <c r="C2000" s="15" t="s">
        <v>7815</v>
      </c>
      <c r="D2000" s="15" t="s">
        <v>7816</v>
      </c>
      <c r="E2000" s="15" t="s">
        <v>7817</v>
      </c>
      <c r="F2000" s="39">
        <v>28346</v>
      </c>
      <c r="G2000" s="15">
        <v>1</v>
      </c>
      <c r="H2000" s="15" t="s">
        <v>7818</v>
      </c>
      <c r="I2000" s="15" t="s">
        <v>7819</v>
      </c>
      <c r="J2000" s="15" t="s">
        <v>7820</v>
      </c>
      <c r="K2000" s="15" t="s">
        <v>2908</v>
      </c>
      <c r="L2000" s="40" t="s">
        <v>6</v>
      </c>
      <c r="M2000" s="39"/>
      <c r="N2000" s="41" t="s">
        <v>2687</v>
      </c>
      <c r="O2000" s="39">
        <v>44663</v>
      </c>
      <c r="P2000" s="40">
        <v>1</v>
      </c>
      <c r="Q2000" s="40">
        <v>2</v>
      </c>
      <c r="R2000" s="40" t="str">
        <f>IFERROR(VLOOKUP(Tabla2[[#This Row],[CONTRATISTA PRNCIPAL]],Hoja1!$L$5:$M$9,2,FALSE),"CJV")</f>
        <v>CJV</v>
      </c>
      <c r="S2000" s="40" t="str">
        <f>IF(Tabla2[[#This Row],[EMPRESA]]=Tabla2[[#This Row],[CONTRATISTA PRNCIPAL]],"Principal","Secundaria")</f>
        <v>Principal</v>
      </c>
      <c r="T2000" s="42">
        <f>IFERROR(1/COUNTIF(Tabla2[CONTRATISTA PRNCIPAL],Tabla2[[#This Row],[CONTRATISTA PRNCIPAL]]),0)</f>
        <v>1</v>
      </c>
      <c r="U2000" s="43">
        <f>IF(((TODAY()-Tabla2[[#This Row],[FECHA NACIMIENTO]])/365)&lt;18,"Corregir", IF(((TODAY()-Tabla2[[#This Row],[FECHA NACIMIENTO]])/365)&gt;80, "Corregir",ROUNDDOWN(((TODAY()-Tabla2[[#This Row],[FECHA NACIMIENTO]])/365),0)))</f>
        <v>46</v>
      </c>
      <c r="V20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00" s="44" t="str">
        <f>+IF(Tabla2[[#This Row],[Edad]]="Corregir","Corregir","Ok")</f>
        <v>Ok</v>
      </c>
      <c r="X2000" s="42" t="str">
        <f>+IFERROR(VLOOKUP(Tabla2[[#This Row],[DISTRITO SEGÚN DNI]],Hoja1!$A$2:$B$32,2,FALSE),"No")</f>
        <v>No</v>
      </c>
      <c r="Y2000" s="42" t="str">
        <f>IF(OR(LOWER(Tabla2[[#This Row],[GENERO]])="masculino", LOWER(Tabla2[[#This Row],[GENERO]])="femenino"),"OK","Corregir")</f>
        <v>OK</v>
      </c>
      <c r="Z2000" s="42" t="str">
        <f>+IF(Tabla2[[#This Row],[Nro. DNI / CE]]="","Corregir",IF(LEN(Tabla2[[#This Row],[Nro. DNI / CE]])&gt;=8,"OK","Corregir"))</f>
        <v>OK</v>
      </c>
      <c r="AA2000" s="42">
        <f>COUNTIF(Tabla2[APELLIDOS Y NOMBRES],Tabla2[[#This Row],[APELLIDOS Y NOMBRES]])</f>
        <v>1</v>
      </c>
      <c r="AB2000" s="42">
        <f>IF(Tabla2[[#This Row],[Trabajador]]&gt;1,1/Tabla2[[#This Row],[Trabajador]],Tabla2[[#This Row],[Trabajador]])</f>
        <v>1</v>
      </c>
      <c r="AC2000" t="str">
        <f>+IFERROR(IF(Tabla2[[#This Row],[FECHA CESE/BAJA]]="","No Aplica",IF(AND(MONTH(Tabla2[[#This Row],[FECHA CESE/BAJA]])=MONTH(TODAY()-30),YEAR(Tabla2[[#This Row],[FECHA CESE/BAJA]])=YEAR(TODAY())),MONTH(TODAY()-30)&amp;"-"&amp;YEAR(TODAY()),"Borrar")),"No aplica")</f>
        <v>No Aplica</v>
      </c>
      <c r="AD2000" t="str">
        <f>+IFERROR(IF(Tabla2[[#This Row],[FECHA INICIO DE LABORES EN OBRA]]="","No Aplica",IF(AND(MONTH(Tabla2[[#This Row],[FECHA INICIO DE LABORES EN OBRA]])=MONTH(TODAY()-30),YEAR(Tabla2[[#This Row],[FECHA INICIO DE LABORES EN OBRA]])=YEAR(TODAY())),MONTH(TODAY()-30)&amp;"-"&amp;YEAR(TODAY()),"No Aplica")),"No Aplica")</f>
        <v>No Aplica</v>
      </c>
    </row>
    <row r="2001" spans="1:30" x14ac:dyDescent="0.25">
      <c r="A2001" s="13">
        <v>20551135137</v>
      </c>
      <c r="B2001" s="15" t="s">
        <v>7821</v>
      </c>
      <c r="C2001" s="15" t="s">
        <v>7821</v>
      </c>
      <c r="D2001" s="15" t="s">
        <v>7822</v>
      </c>
      <c r="E2001" s="15" t="s">
        <v>7823</v>
      </c>
      <c r="F2001" s="39">
        <v>29913</v>
      </c>
      <c r="G2001" s="15">
        <v>2</v>
      </c>
      <c r="H2001" s="15" t="s">
        <v>3123</v>
      </c>
      <c r="I2001" s="15" t="s">
        <v>7824</v>
      </c>
      <c r="J2001" s="15" t="s">
        <v>7825</v>
      </c>
      <c r="K2001" s="15" t="s">
        <v>2126</v>
      </c>
      <c r="L2001" s="40" t="s">
        <v>6</v>
      </c>
      <c r="M2001" s="39"/>
      <c r="N2001" s="41" t="s">
        <v>2098</v>
      </c>
      <c r="O2001" s="39">
        <v>45014</v>
      </c>
      <c r="P2001" s="40">
        <v>1</v>
      </c>
      <c r="Q2001" s="40">
        <v>4</v>
      </c>
      <c r="R2001" s="40" t="str">
        <f>IFERROR(VLOOKUP(Tabla2[[#This Row],[CONTRATISTA PRNCIPAL]],Hoja1!$L$5:$M$9,2,FALSE),"CJV")</f>
        <v>CJV</v>
      </c>
      <c r="S2001" s="40" t="str">
        <f>IF(Tabla2[[#This Row],[EMPRESA]]=Tabla2[[#This Row],[CONTRATISTA PRNCIPAL]],"Principal","Secundaria")</f>
        <v>Principal</v>
      </c>
      <c r="T2001" s="42">
        <f>IFERROR(1/COUNTIF(Tabla2[CONTRATISTA PRNCIPAL],Tabla2[[#This Row],[CONTRATISTA PRNCIPAL]]),0)</f>
        <v>0.06666666666666667</v>
      </c>
      <c r="U2001" s="43">
        <f>IF(((TODAY()-Tabla2[[#This Row],[FECHA NACIMIENTO]])/365)&lt;18,"Corregir", IF(((TODAY()-Tabla2[[#This Row],[FECHA NACIMIENTO]])/365)&gt;80, "Corregir",ROUNDDOWN(((TODAY()-Tabla2[[#This Row],[FECHA NACIMIENTO]])/365),0)))</f>
        <v>41</v>
      </c>
      <c r="V20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01" s="44" t="str">
        <f>+IF(Tabla2[[#This Row],[Edad]]="Corregir","Corregir","Ok")</f>
        <v>Ok</v>
      </c>
      <c r="X2001" s="42" t="str">
        <f>+IFERROR(VLOOKUP(Tabla2[[#This Row],[DISTRITO SEGÚN DNI]],Hoja1!$A$2:$B$32,2,FALSE),"No")</f>
        <v>No</v>
      </c>
      <c r="Y2001" s="42" t="str">
        <f>IF(OR(LOWER(Tabla2[[#This Row],[GENERO]])="masculino", LOWER(Tabla2[[#This Row],[GENERO]])="femenino"),"OK","Corregir")</f>
        <v>OK</v>
      </c>
      <c r="Z2001" s="42" t="str">
        <f>+IF(Tabla2[[#This Row],[Nro. DNI / CE]]="","Corregir",IF(LEN(Tabla2[[#This Row],[Nro. DNI / CE]])&gt;=8,"OK","Corregir"))</f>
        <v>OK</v>
      </c>
      <c r="AA2001" s="42">
        <f>COUNTIF(Tabla2[APELLIDOS Y NOMBRES],Tabla2[[#This Row],[APELLIDOS Y NOMBRES]])</f>
        <v>1</v>
      </c>
      <c r="AB2001" s="42">
        <f>IF(Tabla2[[#This Row],[Trabajador]]&gt;1,1/Tabla2[[#This Row],[Trabajador]],Tabla2[[#This Row],[Trabajador]])</f>
        <v>1</v>
      </c>
      <c r="AC2001" t="str">
        <f>+IFERROR(IF(Tabla2[[#This Row],[FECHA CESE/BAJA]]="","No Aplica",IF(AND(MONTH(Tabla2[[#This Row],[FECHA CESE/BAJA]])=MONTH(TODAY()-30),YEAR(Tabla2[[#This Row],[FECHA CESE/BAJA]])=YEAR(TODAY())),MONTH(TODAY()-30)&amp;"-"&amp;YEAR(TODAY()),"Borrar")),"No aplica")</f>
        <v>No Aplica</v>
      </c>
      <c r="AD2001" t="str">
        <f>+IFERROR(IF(Tabla2[[#This Row],[FECHA INICIO DE LABORES EN OBRA]]="","No Aplica",IF(AND(MONTH(Tabla2[[#This Row],[FECHA INICIO DE LABORES EN OBRA]])=MONTH(TODAY()-30),YEAR(Tabla2[[#This Row],[FECHA INICIO DE LABORES EN OBRA]])=YEAR(TODAY())),MONTH(TODAY()-30)&amp;"-"&amp;YEAR(TODAY()),"No Aplica")),"No Aplica")</f>
        <v>No Aplica</v>
      </c>
    </row>
    <row r="2002" spans="1:30" x14ac:dyDescent="0.25">
      <c r="A2002" s="13">
        <v>20551135137</v>
      </c>
      <c r="B2002" s="15" t="s">
        <v>7821</v>
      </c>
      <c r="C2002" s="15" t="s">
        <v>7821</v>
      </c>
      <c r="D2002" s="15" t="s">
        <v>7826</v>
      </c>
      <c r="E2002" s="15" t="s">
        <v>7827</v>
      </c>
      <c r="F2002" s="39">
        <v>34960</v>
      </c>
      <c r="G2002" s="15">
        <v>1</v>
      </c>
      <c r="H2002" s="15" t="s">
        <v>2541</v>
      </c>
      <c r="I2002" s="15" t="s">
        <v>7824</v>
      </c>
      <c r="J2002" s="15" t="s">
        <v>7828</v>
      </c>
      <c r="K2002" s="15" t="s">
        <v>2062</v>
      </c>
      <c r="L2002" s="40" t="s">
        <v>5</v>
      </c>
      <c r="M2002" s="39"/>
      <c r="N2002" s="41" t="s">
        <v>2098</v>
      </c>
      <c r="O2002" s="39">
        <v>45014</v>
      </c>
      <c r="P2002" s="40">
        <v>1</v>
      </c>
      <c r="Q2002" s="40">
        <v>2</v>
      </c>
      <c r="R2002" s="40" t="str">
        <f>IFERROR(VLOOKUP(Tabla2[[#This Row],[CONTRATISTA PRNCIPAL]],Hoja1!$L$5:$M$9,2,FALSE),"CJV")</f>
        <v>CJV</v>
      </c>
      <c r="S2002" s="40" t="str">
        <f>IF(Tabla2[[#This Row],[EMPRESA]]=Tabla2[[#This Row],[CONTRATISTA PRNCIPAL]],"Principal","Secundaria")</f>
        <v>Principal</v>
      </c>
      <c r="T2002" s="42">
        <f>IFERROR(1/COUNTIF(Tabla2[CONTRATISTA PRNCIPAL],Tabla2[[#This Row],[CONTRATISTA PRNCIPAL]]),0)</f>
        <v>0.06666666666666667</v>
      </c>
      <c r="U2002" s="43">
        <f>IF(((TODAY()-Tabla2[[#This Row],[FECHA NACIMIENTO]])/365)&lt;18,"Corregir", IF(((TODAY()-Tabla2[[#This Row],[FECHA NACIMIENTO]])/365)&gt;80, "Corregir",ROUNDDOWN(((TODAY()-Tabla2[[#This Row],[FECHA NACIMIENTO]])/365),0)))</f>
        <v>28</v>
      </c>
      <c r="V20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02" s="44" t="str">
        <f>+IF(Tabla2[[#This Row],[Edad]]="Corregir","Corregir","Ok")</f>
        <v>Ok</v>
      </c>
      <c r="X2002" s="42" t="str">
        <f>+IFERROR(VLOOKUP(Tabla2[[#This Row],[DISTRITO SEGÚN DNI]],Hoja1!$A$2:$B$32,2,FALSE),"No")</f>
        <v>No</v>
      </c>
      <c r="Y2002" s="42" t="str">
        <f>IF(OR(LOWER(Tabla2[[#This Row],[GENERO]])="masculino", LOWER(Tabla2[[#This Row],[GENERO]])="femenino"),"OK","Corregir")</f>
        <v>OK</v>
      </c>
      <c r="Z2002" s="42" t="str">
        <f>+IF(Tabla2[[#This Row],[Nro. DNI / CE]]="","Corregir",IF(LEN(Tabla2[[#This Row],[Nro. DNI / CE]])&gt;=8,"OK","Corregir"))</f>
        <v>OK</v>
      </c>
      <c r="AA2002" s="42">
        <f>COUNTIF(Tabla2[APELLIDOS Y NOMBRES],Tabla2[[#This Row],[APELLIDOS Y NOMBRES]])</f>
        <v>1</v>
      </c>
      <c r="AB2002" s="42">
        <f>IF(Tabla2[[#This Row],[Trabajador]]&gt;1,1/Tabla2[[#This Row],[Trabajador]],Tabla2[[#This Row],[Trabajador]])</f>
        <v>1</v>
      </c>
      <c r="AC2002" t="str">
        <f>+IFERROR(IF(Tabla2[[#This Row],[FECHA CESE/BAJA]]="","No Aplica",IF(AND(MONTH(Tabla2[[#This Row],[FECHA CESE/BAJA]])=MONTH(TODAY()-30),YEAR(Tabla2[[#This Row],[FECHA CESE/BAJA]])=YEAR(TODAY())),MONTH(TODAY()-30)&amp;"-"&amp;YEAR(TODAY()),"Borrar")),"No aplica")</f>
        <v>No Aplica</v>
      </c>
      <c r="AD2002" t="str">
        <f>+IFERROR(IF(Tabla2[[#This Row],[FECHA INICIO DE LABORES EN OBRA]]="","No Aplica",IF(AND(MONTH(Tabla2[[#This Row],[FECHA INICIO DE LABORES EN OBRA]])=MONTH(TODAY()-30),YEAR(Tabla2[[#This Row],[FECHA INICIO DE LABORES EN OBRA]])=YEAR(TODAY())),MONTH(TODAY()-30)&amp;"-"&amp;YEAR(TODAY()),"No Aplica")),"No Aplica")</f>
        <v>No Aplica</v>
      </c>
    </row>
    <row r="2003" spans="1:30" x14ac:dyDescent="0.25">
      <c r="A2003" s="13">
        <v>20551135137</v>
      </c>
      <c r="B2003" s="15" t="s">
        <v>7821</v>
      </c>
      <c r="C2003" s="15" t="s">
        <v>7821</v>
      </c>
      <c r="D2003" s="15" t="s">
        <v>7829</v>
      </c>
      <c r="E2003" s="15" t="s">
        <v>7830</v>
      </c>
      <c r="F2003" s="39">
        <v>33665</v>
      </c>
      <c r="G2003" s="15">
        <v>1</v>
      </c>
      <c r="H2003" s="15" t="s">
        <v>2073</v>
      </c>
      <c r="I2003" s="15" t="s">
        <v>7824</v>
      </c>
      <c r="J2003" s="15" t="s">
        <v>7831</v>
      </c>
      <c r="K2003" s="15" t="s">
        <v>2075</v>
      </c>
      <c r="L2003" s="40" t="s">
        <v>6</v>
      </c>
      <c r="M2003" s="39"/>
      <c r="N2003" s="41" t="s">
        <v>2098</v>
      </c>
      <c r="O2003" s="39">
        <v>45014</v>
      </c>
      <c r="P2003" s="40">
        <v>1</v>
      </c>
      <c r="Q2003" s="40">
        <v>2</v>
      </c>
      <c r="R2003" s="40" t="str">
        <f>IFERROR(VLOOKUP(Tabla2[[#This Row],[CONTRATISTA PRNCIPAL]],Hoja1!$L$5:$M$9,2,FALSE),"CJV")</f>
        <v>CJV</v>
      </c>
      <c r="S2003" s="40" t="str">
        <f>IF(Tabla2[[#This Row],[EMPRESA]]=Tabla2[[#This Row],[CONTRATISTA PRNCIPAL]],"Principal","Secundaria")</f>
        <v>Principal</v>
      </c>
      <c r="T2003" s="42">
        <f>IFERROR(1/COUNTIF(Tabla2[CONTRATISTA PRNCIPAL],Tabla2[[#This Row],[CONTRATISTA PRNCIPAL]]),0)</f>
        <v>0.06666666666666667</v>
      </c>
      <c r="U2003" s="43">
        <f>IF(((TODAY()-Tabla2[[#This Row],[FECHA NACIMIENTO]])/365)&lt;18,"Corregir", IF(((TODAY()-Tabla2[[#This Row],[FECHA NACIMIENTO]])/365)&gt;80, "Corregir",ROUNDDOWN(((TODAY()-Tabla2[[#This Row],[FECHA NACIMIENTO]])/365),0)))</f>
        <v>31</v>
      </c>
      <c r="V20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03" s="44" t="str">
        <f>+IF(Tabla2[[#This Row],[Edad]]="Corregir","Corregir","Ok")</f>
        <v>Ok</v>
      </c>
      <c r="X2003" s="42" t="str">
        <f>+IFERROR(VLOOKUP(Tabla2[[#This Row],[DISTRITO SEGÚN DNI]],Hoja1!$A$2:$B$32,2,FALSE),"No")</f>
        <v>No</v>
      </c>
      <c r="Y2003" s="42" t="str">
        <f>IF(OR(LOWER(Tabla2[[#This Row],[GENERO]])="masculino", LOWER(Tabla2[[#This Row],[GENERO]])="femenino"),"OK","Corregir")</f>
        <v>OK</v>
      </c>
      <c r="Z2003" s="42" t="str">
        <f>+IF(Tabla2[[#This Row],[Nro. DNI / CE]]="","Corregir",IF(LEN(Tabla2[[#This Row],[Nro. DNI / CE]])&gt;=8,"OK","Corregir"))</f>
        <v>OK</v>
      </c>
      <c r="AA2003" s="42">
        <f>COUNTIF(Tabla2[APELLIDOS Y NOMBRES],Tabla2[[#This Row],[APELLIDOS Y NOMBRES]])</f>
        <v>1</v>
      </c>
      <c r="AB2003" s="42">
        <f>IF(Tabla2[[#This Row],[Trabajador]]&gt;1,1/Tabla2[[#This Row],[Trabajador]],Tabla2[[#This Row],[Trabajador]])</f>
        <v>1</v>
      </c>
      <c r="AC2003" t="str">
        <f>+IFERROR(IF(Tabla2[[#This Row],[FECHA CESE/BAJA]]="","No Aplica",IF(AND(MONTH(Tabla2[[#This Row],[FECHA CESE/BAJA]])=MONTH(TODAY()-30),YEAR(Tabla2[[#This Row],[FECHA CESE/BAJA]])=YEAR(TODAY())),MONTH(TODAY()-30)&amp;"-"&amp;YEAR(TODAY()),"Borrar")),"No aplica")</f>
        <v>No Aplica</v>
      </c>
      <c r="AD2003" t="str">
        <f>+IFERROR(IF(Tabla2[[#This Row],[FECHA INICIO DE LABORES EN OBRA]]="","No Aplica",IF(AND(MONTH(Tabla2[[#This Row],[FECHA INICIO DE LABORES EN OBRA]])=MONTH(TODAY()-30),YEAR(Tabla2[[#This Row],[FECHA INICIO DE LABORES EN OBRA]])=YEAR(TODAY())),MONTH(TODAY()-30)&amp;"-"&amp;YEAR(TODAY()),"No Aplica")),"No Aplica")</f>
        <v>No Aplica</v>
      </c>
    </row>
    <row r="2004" spans="1:30" x14ac:dyDescent="0.25">
      <c r="A2004" s="13">
        <v>20551135137</v>
      </c>
      <c r="B2004" s="15" t="s">
        <v>7821</v>
      </c>
      <c r="C2004" s="15" t="s">
        <v>7821</v>
      </c>
      <c r="D2004" s="15" t="s">
        <v>7832</v>
      </c>
      <c r="E2004" s="15" t="s">
        <v>7833</v>
      </c>
      <c r="F2004" s="39">
        <v>31877</v>
      </c>
      <c r="G2004" s="15">
        <v>2</v>
      </c>
      <c r="H2004" s="15" t="s">
        <v>2841</v>
      </c>
      <c r="I2004" s="15" t="s">
        <v>7824</v>
      </c>
      <c r="J2004" s="15" t="s">
        <v>7834</v>
      </c>
      <c r="K2004" s="15" t="s">
        <v>2126</v>
      </c>
      <c r="L2004" s="40" t="s">
        <v>6</v>
      </c>
      <c r="M2004" s="39"/>
      <c r="N2004" s="41" t="s">
        <v>2098</v>
      </c>
      <c r="O2004" s="39">
        <v>45014</v>
      </c>
      <c r="P2004" s="40">
        <v>1</v>
      </c>
      <c r="Q2004" s="40">
        <v>4</v>
      </c>
      <c r="R2004" s="40" t="str">
        <f>IFERROR(VLOOKUP(Tabla2[[#This Row],[CONTRATISTA PRNCIPAL]],Hoja1!$L$5:$M$9,2,FALSE),"CJV")</f>
        <v>CJV</v>
      </c>
      <c r="S2004" s="40" t="str">
        <f>IF(Tabla2[[#This Row],[EMPRESA]]=Tabla2[[#This Row],[CONTRATISTA PRNCIPAL]],"Principal","Secundaria")</f>
        <v>Principal</v>
      </c>
      <c r="T2004" s="42">
        <f>IFERROR(1/COUNTIF(Tabla2[CONTRATISTA PRNCIPAL],Tabla2[[#This Row],[CONTRATISTA PRNCIPAL]]),0)</f>
        <v>0.06666666666666667</v>
      </c>
      <c r="U2004" s="43">
        <f>IF(((TODAY()-Tabla2[[#This Row],[FECHA NACIMIENTO]])/365)&lt;18,"Corregir", IF(((TODAY()-Tabla2[[#This Row],[FECHA NACIMIENTO]])/365)&gt;80, "Corregir",ROUNDDOWN(((TODAY()-Tabla2[[#This Row],[FECHA NACIMIENTO]])/365),0)))</f>
        <v>36</v>
      </c>
      <c r="V20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04" s="44" t="str">
        <f>+IF(Tabla2[[#This Row],[Edad]]="Corregir","Corregir","Ok")</f>
        <v>Ok</v>
      </c>
      <c r="X2004" s="42" t="str">
        <f>+IFERROR(VLOOKUP(Tabla2[[#This Row],[DISTRITO SEGÚN DNI]],Hoja1!$A$2:$B$32,2,FALSE),"No")</f>
        <v>No</v>
      </c>
      <c r="Y2004" s="42" t="str">
        <f>IF(OR(LOWER(Tabla2[[#This Row],[GENERO]])="masculino", LOWER(Tabla2[[#This Row],[GENERO]])="femenino"),"OK","Corregir")</f>
        <v>OK</v>
      </c>
      <c r="Z2004" s="42" t="str">
        <f>+IF(Tabla2[[#This Row],[Nro. DNI / CE]]="","Corregir",IF(LEN(Tabla2[[#This Row],[Nro. DNI / CE]])&gt;=8,"OK","Corregir"))</f>
        <v>OK</v>
      </c>
      <c r="AA2004" s="42">
        <f>COUNTIF(Tabla2[APELLIDOS Y NOMBRES],Tabla2[[#This Row],[APELLIDOS Y NOMBRES]])</f>
        <v>1</v>
      </c>
      <c r="AB2004" s="42">
        <f>IF(Tabla2[[#This Row],[Trabajador]]&gt;1,1/Tabla2[[#This Row],[Trabajador]],Tabla2[[#This Row],[Trabajador]])</f>
        <v>1</v>
      </c>
      <c r="AC2004" t="str">
        <f>+IFERROR(IF(Tabla2[[#This Row],[FECHA CESE/BAJA]]="","No Aplica",IF(AND(MONTH(Tabla2[[#This Row],[FECHA CESE/BAJA]])=MONTH(TODAY()-30),YEAR(Tabla2[[#This Row],[FECHA CESE/BAJA]])=YEAR(TODAY())),MONTH(TODAY()-30)&amp;"-"&amp;YEAR(TODAY()),"Borrar")),"No aplica")</f>
        <v>No Aplica</v>
      </c>
      <c r="AD2004" t="str">
        <f>+IFERROR(IF(Tabla2[[#This Row],[FECHA INICIO DE LABORES EN OBRA]]="","No Aplica",IF(AND(MONTH(Tabla2[[#This Row],[FECHA INICIO DE LABORES EN OBRA]])=MONTH(TODAY()-30),YEAR(Tabla2[[#This Row],[FECHA INICIO DE LABORES EN OBRA]])=YEAR(TODAY())),MONTH(TODAY()-30)&amp;"-"&amp;YEAR(TODAY()),"No Aplica")),"No Aplica")</f>
        <v>No Aplica</v>
      </c>
    </row>
    <row r="2005" spans="1:30" x14ac:dyDescent="0.25">
      <c r="A2005" s="13">
        <v>20551135137</v>
      </c>
      <c r="B2005" s="15" t="s">
        <v>7821</v>
      </c>
      <c r="C2005" s="15" t="s">
        <v>7821</v>
      </c>
      <c r="D2005" s="15" t="s">
        <v>7835</v>
      </c>
      <c r="E2005" s="15" t="s">
        <v>7836</v>
      </c>
      <c r="F2005" s="39">
        <v>33960</v>
      </c>
      <c r="G2005" s="15">
        <v>2</v>
      </c>
      <c r="H2005" s="15" t="s">
        <v>2841</v>
      </c>
      <c r="I2005" s="15" t="s">
        <v>7824</v>
      </c>
      <c r="J2005" s="15" t="s">
        <v>7837</v>
      </c>
      <c r="K2005" s="15" t="s">
        <v>2108</v>
      </c>
      <c r="L2005" s="40" t="s">
        <v>6</v>
      </c>
      <c r="M2005" s="39"/>
      <c r="N2005" s="41" t="s">
        <v>2098</v>
      </c>
      <c r="O2005" s="39">
        <v>45014</v>
      </c>
      <c r="P2005" s="40">
        <v>1</v>
      </c>
      <c r="Q2005" s="40">
        <v>4</v>
      </c>
      <c r="R2005" s="40" t="str">
        <f>IFERROR(VLOOKUP(Tabla2[[#This Row],[CONTRATISTA PRNCIPAL]],Hoja1!$L$5:$M$9,2,FALSE),"CJV")</f>
        <v>CJV</v>
      </c>
      <c r="S2005" s="40" t="str">
        <f>IF(Tabla2[[#This Row],[EMPRESA]]=Tabla2[[#This Row],[CONTRATISTA PRNCIPAL]],"Principal","Secundaria")</f>
        <v>Principal</v>
      </c>
      <c r="T2005" s="42">
        <f>IFERROR(1/COUNTIF(Tabla2[CONTRATISTA PRNCIPAL],Tabla2[[#This Row],[CONTRATISTA PRNCIPAL]]),0)</f>
        <v>0.06666666666666667</v>
      </c>
      <c r="U2005" s="43">
        <f>IF(((TODAY()-Tabla2[[#This Row],[FECHA NACIMIENTO]])/365)&lt;18,"Corregir", IF(((TODAY()-Tabla2[[#This Row],[FECHA NACIMIENTO]])/365)&gt;80, "Corregir",ROUNDDOWN(((TODAY()-Tabla2[[#This Row],[FECHA NACIMIENTO]])/365),0)))</f>
        <v>30</v>
      </c>
      <c r="V20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05" s="44" t="str">
        <f>+IF(Tabla2[[#This Row],[Edad]]="Corregir","Corregir","Ok")</f>
        <v>Ok</v>
      </c>
      <c r="X2005" s="42" t="str">
        <f>+IFERROR(VLOOKUP(Tabla2[[#This Row],[DISTRITO SEGÚN DNI]],Hoja1!$A$2:$B$32,2,FALSE),"No")</f>
        <v>No</v>
      </c>
      <c r="Y2005" s="42" t="str">
        <f>IF(OR(LOWER(Tabla2[[#This Row],[GENERO]])="masculino", LOWER(Tabla2[[#This Row],[GENERO]])="femenino"),"OK","Corregir")</f>
        <v>OK</v>
      </c>
      <c r="Z2005" s="42" t="str">
        <f>+IF(Tabla2[[#This Row],[Nro. DNI / CE]]="","Corregir",IF(LEN(Tabla2[[#This Row],[Nro. DNI / CE]])&gt;=8,"OK","Corregir"))</f>
        <v>OK</v>
      </c>
      <c r="AA2005" s="42">
        <f>COUNTIF(Tabla2[APELLIDOS Y NOMBRES],Tabla2[[#This Row],[APELLIDOS Y NOMBRES]])</f>
        <v>1</v>
      </c>
      <c r="AB2005" s="42">
        <f>IF(Tabla2[[#This Row],[Trabajador]]&gt;1,1/Tabla2[[#This Row],[Trabajador]],Tabla2[[#This Row],[Trabajador]])</f>
        <v>1</v>
      </c>
      <c r="AC2005" t="str">
        <f>+IFERROR(IF(Tabla2[[#This Row],[FECHA CESE/BAJA]]="","No Aplica",IF(AND(MONTH(Tabla2[[#This Row],[FECHA CESE/BAJA]])=MONTH(TODAY()-30),YEAR(Tabla2[[#This Row],[FECHA CESE/BAJA]])=YEAR(TODAY())),MONTH(TODAY()-30)&amp;"-"&amp;YEAR(TODAY()),"Borrar")),"No aplica")</f>
        <v>No Aplica</v>
      </c>
      <c r="AD2005" t="str">
        <f>+IFERROR(IF(Tabla2[[#This Row],[FECHA INICIO DE LABORES EN OBRA]]="","No Aplica",IF(AND(MONTH(Tabla2[[#This Row],[FECHA INICIO DE LABORES EN OBRA]])=MONTH(TODAY()-30),YEAR(Tabla2[[#This Row],[FECHA INICIO DE LABORES EN OBRA]])=YEAR(TODAY())),MONTH(TODAY()-30)&amp;"-"&amp;YEAR(TODAY()),"No Aplica")),"No Aplica")</f>
        <v>No Aplica</v>
      </c>
    </row>
    <row r="2006" spans="1:30" x14ac:dyDescent="0.25">
      <c r="A2006" s="13">
        <v>20551135137</v>
      </c>
      <c r="B2006" s="15" t="s">
        <v>7821</v>
      </c>
      <c r="C2006" s="15" t="s">
        <v>7821</v>
      </c>
      <c r="D2006" s="15" t="s">
        <v>7838</v>
      </c>
      <c r="E2006" s="15" t="s">
        <v>7839</v>
      </c>
      <c r="F2006" s="39">
        <v>35419</v>
      </c>
      <c r="G2006" s="15">
        <v>2</v>
      </c>
      <c r="H2006" s="15" t="s">
        <v>3892</v>
      </c>
      <c r="I2006" s="15" t="s">
        <v>7824</v>
      </c>
      <c r="J2006" s="15" t="s">
        <v>7840</v>
      </c>
      <c r="K2006" s="15" t="s">
        <v>2108</v>
      </c>
      <c r="L2006" s="40" t="s">
        <v>6</v>
      </c>
      <c r="M2006" s="39"/>
      <c r="N2006" s="41" t="s">
        <v>2098</v>
      </c>
      <c r="O2006" s="39">
        <v>45014</v>
      </c>
      <c r="P2006" s="40">
        <v>1</v>
      </c>
      <c r="Q2006" s="40">
        <v>4</v>
      </c>
      <c r="R2006" s="40" t="str">
        <f>IFERROR(VLOOKUP(Tabla2[[#This Row],[CONTRATISTA PRNCIPAL]],Hoja1!$L$5:$M$9,2,FALSE),"CJV")</f>
        <v>CJV</v>
      </c>
      <c r="S2006" s="40" t="str">
        <f>IF(Tabla2[[#This Row],[EMPRESA]]=Tabla2[[#This Row],[CONTRATISTA PRNCIPAL]],"Principal","Secundaria")</f>
        <v>Principal</v>
      </c>
      <c r="T2006" s="42">
        <f>IFERROR(1/COUNTIF(Tabla2[CONTRATISTA PRNCIPAL],Tabla2[[#This Row],[CONTRATISTA PRNCIPAL]]),0)</f>
        <v>0.06666666666666667</v>
      </c>
      <c r="U2006" s="43">
        <f>IF(((TODAY()-Tabla2[[#This Row],[FECHA NACIMIENTO]])/365)&lt;18,"Corregir", IF(((TODAY()-Tabla2[[#This Row],[FECHA NACIMIENTO]])/365)&gt;80, "Corregir",ROUNDDOWN(((TODAY()-Tabla2[[#This Row],[FECHA NACIMIENTO]])/365),0)))</f>
        <v>26</v>
      </c>
      <c r="V20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06" s="44" t="str">
        <f>+IF(Tabla2[[#This Row],[Edad]]="Corregir","Corregir","Ok")</f>
        <v>Ok</v>
      </c>
      <c r="X2006" s="42" t="str">
        <f>+IFERROR(VLOOKUP(Tabla2[[#This Row],[DISTRITO SEGÚN DNI]],Hoja1!$A$2:$B$32,2,FALSE),"No")</f>
        <v>No</v>
      </c>
      <c r="Y2006" s="42" t="str">
        <f>IF(OR(LOWER(Tabla2[[#This Row],[GENERO]])="masculino", LOWER(Tabla2[[#This Row],[GENERO]])="femenino"),"OK","Corregir")</f>
        <v>OK</v>
      </c>
      <c r="Z2006" s="42" t="str">
        <f>+IF(Tabla2[[#This Row],[Nro. DNI / CE]]="","Corregir",IF(LEN(Tabla2[[#This Row],[Nro. DNI / CE]])&gt;=8,"OK","Corregir"))</f>
        <v>OK</v>
      </c>
      <c r="AA2006" s="42">
        <f>COUNTIF(Tabla2[APELLIDOS Y NOMBRES],Tabla2[[#This Row],[APELLIDOS Y NOMBRES]])</f>
        <v>1</v>
      </c>
      <c r="AB2006" s="42">
        <f>IF(Tabla2[[#This Row],[Trabajador]]&gt;1,1/Tabla2[[#This Row],[Trabajador]],Tabla2[[#This Row],[Trabajador]])</f>
        <v>1</v>
      </c>
      <c r="AC2006" t="str">
        <f>+IFERROR(IF(Tabla2[[#This Row],[FECHA CESE/BAJA]]="","No Aplica",IF(AND(MONTH(Tabla2[[#This Row],[FECHA CESE/BAJA]])=MONTH(TODAY()-30),YEAR(Tabla2[[#This Row],[FECHA CESE/BAJA]])=YEAR(TODAY())),MONTH(TODAY()-30)&amp;"-"&amp;YEAR(TODAY()),"Borrar")),"No aplica")</f>
        <v>No Aplica</v>
      </c>
      <c r="AD2006" t="str">
        <f>+IFERROR(IF(Tabla2[[#This Row],[FECHA INICIO DE LABORES EN OBRA]]="","No Aplica",IF(AND(MONTH(Tabla2[[#This Row],[FECHA INICIO DE LABORES EN OBRA]])=MONTH(TODAY()-30),YEAR(Tabla2[[#This Row],[FECHA INICIO DE LABORES EN OBRA]])=YEAR(TODAY())),MONTH(TODAY()-30)&amp;"-"&amp;YEAR(TODAY()),"No Aplica")),"No Aplica")</f>
        <v>No Aplica</v>
      </c>
    </row>
    <row r="2007" spans="1:30" x14ac:dyDescent="0.25">
      <c r="A2007" s="13">
        <v>20551135137</v>
      </c>
      <c r="B2007" s="15" t="s">
        <v>7821</v>
      </c>
      <c r="C2007" s="15" t="s">
        <v>7821</v>
      </c>
      <c r="D2007" s="15" t="s">
        <v>7841</v>
      </c>
      <c r="E2007" s="15" t="s">
        <v>7842</v>
      </c>
      <c r="F2007" s="39">
        <v>36455</v>
      </c>
      <c r="G2007" s="15">
        <v>2</v>
      </c>
      <c r="H2007" s="15" t="s">
        <v>2841</v>
      </c>
      <c r="I2007" s="15" t="s">
        <v>7824</v>
      </c>
      <c r="J2007" s="15" t="s">
        <v>7840</v>
      </c>
      <c r="K2007" s="15" t="s">
        <v>2108</v>
      </c>
      <c r="L2007" s="40" t="s">
        <v>6</v>
      </c>
      <c r="M2007" s="39"/>
      <c r="N2007" s="41" t="s">
        <v>2098</v>
      </c>
      <c r="O2007" s="39">
        <v>45014</v>
      </c>
      <c r="P2007" s="40">
        <v>1</v>
      </c>
      <c r="Q2007" s="40">
        <v>4</v>
      </c>
      <c r="R2007" s="40" t="str">
        <f>IFERROR(VLOOKUP(Tabla2[[#This Row],[CONTRATISTA PRNCIPAL]],Hoja1!$L$5:$M$9,2,FALSE),"CJV")</f>
        <v>CJV</v>
      </c>
      <c r="S2007" s="40" t="str">
        <f>IF(Tabla2[[#This Row],[EMPRESA]]=Tabla2[[#This Row],[CONTRATISTA PRNCIPAL]],"Principal","Secundaria")</f>
        <v>Principal</v>
      </c>
      <c r="T2007" s="42">
        <f>IFERROR(1/COUNTIF(Tabla2[CONTRATISTA PRNCIPAL],Tabla2[[#This Row],[CONTRATISTA PRNCIPAL]]),0)</f>
        <v>0.06666666666666667</v>
      </c>
      <c r="U2007" s="43">
        <f>IF(((TODAY()-Tabla2[[#This Row],[FECHA NACIMIENTO]])/365)&lt;18,"Corregir", IF(((TODAY()-Tabla2[[#This Row],[FECHA NACIMIENTO]])/365)&gt;80, "Corregir",ROUNDDOWN(((TODAY()-Tabla2[[#This Row],[FECHA NACIMIENTO]])/365),0)))</f>
        <v>23</v>
      </c>
      <c r="V20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07" s="44" t="str">
        <f>+IF(Tabla2[[#This Row],[Edad]]="Corregir","Corregir","Ok")</f>
        <v>Ok</v>
      </c>
      <c r="X2007" s="42" t="str">
        <f>+IFERROR(VLOOKUP(Tabla2[[#This Row],[DISTRITO SEGÚN DNI]],Hoja1!$A$2:$B$32,2,FALSE),"No")</f>
        <v>No</v>
      </c>
      <c r="Y2007" s="42" t="str">
        <f>IF(OR(LOWER(Tabla2[[#This Row],[GENERO]])="masculino", LOWER(Tabla2[[#This Row],[GENERO]])="femenino"),"OK","Corregir")</f>
        <v>OK</v>
      </c>
      <c r="Z2007" s="42" t="str">
        <f>+IF(Tabla2[[#This Row],[Nro. DNI / CE]]="","Corregir",IF(LEN(Tabla2[[#This Row],[Nro. DNI / CE]])&gt;=8,"OK","Corregir"))</f>
        <v>OK</v>
      </c>
      <c r="AA2007" s="42">
        <f>COUNTIF(Tabla2[APELLIDOS Y NOMBRES],Tabla2[[#This Row],[APELLIDOS Y NOMBRES]])</f>
        <v>1</v>
      </c>
      <c r="AB2007" s="42">
        <f>IF(Tabla2[[#This Row],[Trabajador]]&gt;1,1/Tabla2[[#This Row],[Trabajador]],Tabla2[[#This Row],[Trabajador]])</f>
        <v>1</v>
      </c>
      <c r="AC2007" t="str">
        <f>+IFERROR(IF(Tabla2[[#This Row],[FECHA CESE/BAJA]]="","No Aplica",IF(AND(MONTH(Tabla2[[#This Row],[FECHA CESE/BAJA]])=MONTH(TODAY()-30),YEAR(Tabla2[[#This Row],[FECHA CESE/BAJA]])=YEAR(TODAY())),MONTH(TODAY()-30)&amp;"-"&amp;YEAR(TODAY()),"Borrar")),"No aplica")</f>
        <v>No Aplica</v>
      </c>
      <c r="AD2007" t="str">
        <f>+IFERROR(IF(Tabla2[[#This Row],[FECHA INICIO DE LABORES EN OBRA]]="","No Aplica",IF(AND(MONTH(Tabla2[[#This Row],[FECHA INICIO DE LABORES EN OBRA]])=MONTH(TODAY()-30),YEAR(Tabla2[[#This Row],[FECHA INICIO DE LABORES EN OBRA]])=YEAR(TODAY())),MONTH(TODAY()-30)&amp;"-"&amp;YEAR(TODAY()),"No Aplica")),"No Aplica")</f>
        <v>No Aplica</v>
      </c>
    </row>
    <row r="2008" spans="1:30" x14ac:dyDescent="0.25">
      <c r="A2008" s="13">
        <v>20551135137</v>
      </c>
      <c r="B2008" s="15" t="s">
        <v>7821</v>
      </c>
      <c r="C2008" s="15" t="s">
        <v>7821</v>
      </c>
      <c r="D2008" s="15" t="s">
        <v>7843</v>
      </c>
      <c r="E2008" s="15" t="s">
        <v>7844</v>
      </c>
      <c r="F2008" s="39">
        <v>35175</v>
      </c>
      <c r="G2008" s="15">
        <v>2</v>
      </c>
      <c r="H2008" s="15" t="s">
        <v>2841</v>
      </c>
      <c r="I2008" s="15" t="s">
        <v>7824</v>
      </c>
      <c r="J2008" s="15" t="s">
        <v>7845</v>
      </c>
      <c r="K2008" s="15" t="s">
        <v>2108</v>
      </c>
      <c r="L2008" s="40" t="s">
        <v>6</v>
      </c>
      <c r="M2008" s="39"/>
      <c r="N2008" s="41" t="s">
        <v>2098</v>
      </c>
      <c r="O2008" s="39">
        <v>45014</v>
      </c>
      <c r="P2008" s="40">
        <v>1</v>
      </c>
      <c r="Q2008" s="40">
        <v>4</v>
      </c>
      <c r="R2008" s="40" t="str">
        <f>IFERROR(VLOOKUP(Tabla2[[#This Row],[CONTRATISTA PRNCIPAL]],Hoja1!$L$5:$M$9,2,FALSE),"CJV")</f>
        <v>CJV</v>
      </c>
      <c r="S2008" s="40" t="str">
        <f>IF(Tabla2[[#This Row],[EMPRESA]]=Tabla2[[#This Row],[CONTRATISTA PRNCIPAL]],"Principal","Secundaria")</f>
        <v>Principal</v>
      </c>
      <c r="T2008" s="42">
        <f>IFERROR(1/COUNTIF(Tabla2[CONTRATISTA PRNCIPAL],Tabla2[[#This Row],[CONTRATISTA PRNCIPAL]]),0)</f>
        <v>0.06666666666666667</v>
      </c>
      <c r="U2008" s="43">
        <f>IF(((TODAY()-Tabla2[[#This Row],[FECHA NACIMIENTO]])/365)&lt;18,"Corregir", IF(((TODAY()-Tabla2[[#This Row],[FECHA NACIMIENTO]])/365)&gt;80, "Corregir",ROUNDDOWN(((TODAY()-Tabla2[[#This Row],[FECHA NACIMIENTO]])/365),0)))</f>
        <v>27</v>
      </c>
      <c r="V20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08" s="44" t="str">
        <f>+IF(Tabla2[[#This Row],[Edad]]="Corregir","Corregir","Ok")</f>
        <v>Ok</v>
      </c>
      <c r="X2008" s="42" t="str">
        <f>+IFERROR(VLOOKUP(Tabla2[[#This Row],[DISTRITO SEGÚN DNI]],Hoja1!$A$2:$B$32,2,FALSE),"No")</f>
        <v>No</v>
      </c>
      <c r="Y2008" s="42" t="str">
        <f>IF(OR(LOWER(Tabla2[[#This Row],[GENERO]])="masculino", LOWER(Tabla2[[#This Row],[GENERO]])="femenino"),"OK","Corregir")</f>
        <v>OK</v>
      </c>
      <c r="Z2008" s="42" t="str">
        <f>+IF(Tabla2[[#This Row],[Nro. DNI / CE]]="","Corregir",IF(LEN(Tabla2[[#This Row],[Nro. DNI / CE]])&gt;=8,"OK","Corregir"))</f>
        <v>OK</v>
      </c>
      <c r="AA2008" s="42">
        <f>COUNTIF(Tabla2[APELLIDOS Y NOMBRES],Tabla2[[#This Row],[APELLIDOS Y NOMBRES]])</f>
        <v>1</v>
      </c>
      <c r="AB2008" s="42">
        <f>IF(Tabla2[[#This Row],[Trabajador]]&gt;1,1/Tabla2[[#This Row],[Trabajador]],Tabla2[[#This Row],[Trabajador]])</f>
        <v>1</v>
      </c>
      <c r="AC2008" t="str">
        <f>+IFERROR(IF(Tabla2[[#This Row],[FECHA CESE/BAJA]]="","No Aplica",IF(AND(MONTH(Tabla2[[#This Row],[FECHA CESE/BAJA]])=MONTH(TODAY()-30),YEAR(Tabla2[[#This Row],[FECHA CESE/BAJA]])=YEAR(TODAY())),MONTH(TODAY()-30)&amp;"-"&amp;YEAR(TODAY()),"Borrar")),"No aplica")</f>
        <v>No Aplica</v>
      </c>
      <c r="AD2008" t="str">
        <f>+IFERROR(IF(Tabla2[[#This Row],[FECHA INICIO DE LABORES EN OBRA]]="","No Aplica",IF(AND(MONTH(Tabla2[[#This Row],[FECHA INICIO DE LABORES EN OBRA]])=MONTH(TODAY()-30),YEAR(Tabla2[[#This Row],[FECHA INICIO DE LABORES EN OBRA]])=YEAR(TODAY())),MONTH(TODAY()-30)&amp;"-"&amp;YEAR(TODAY()),"No Aplica")),"No Aplica")</f>
        <v>No Aplica</v>
      </c>
    </row>
    <row r="2009" spans="1:30" x14ac:dyDescent="0.25">
      <c r="A2009" s="13">
        <v>20551135137</v>
      </c>
      <c r="B2009" s="15" t="s">
        <v>7821</v>
      </c>
      <c r="C2009" s="15" t="s">
        <v>7821</v>
      </c>
      <c r="D2009" s="15" t="s">
        <v>7846</v>
      </c>
      <c r="E2009" s="15" t="s">
        <v>7847</v>
      </c>
      <c r="F2009" s="39">
        <v>31680</v>
      </c>
      <c r="G2009" s="15">
        <v>1</v>
      </c>
      <c r="H2009" s="15" t="s">
        <v>2668</v>
      </c>
      <c r="I2009" s="15" t="s">
        <v>7824</v>
      </c>
      <c r="J2009" s="15" t="s">
        <v>7848</v>
      </c>
      <c r="K2009" s="15" t="s">
        <v>6415</v>
      </c>
      <c r="L2009" s="40" t="s">
        <v>6</v>
      </c>
      <c r="M2009" s="39"/>
      <c r="N2009" s="41" t="s">
        <v>2098</v>
      </c>
      <c r="O2009" s="39">
        <v>45075</v>
      </c>
      <c r="P2009" s="40">
        <v>1</v>
      </c>
      <c r="Q2009" s="40">
        <v>2</v>
      </c>
      <c r="R2009" s="40" t="str">
        <f>IFERROR(VLOOKUP(Tabla2[[#This Row],[CONTRATISTA PRNCIPAL]],Hoja1!$L$5:$M$9,2,FALSE),"CJV")</f>
        <v>CJV</v>
      </c>
      <c r="S2009" s="40" t="str">
        <f>IF(Tabla2[[#This Row],[EMPRESA]]=Tabla2[[#This Row],[CONTRATISTA PRNCIPAL]],"Principal","Secundaria")</f>
        <v>Principal</v>
      </c>
      <c r="T2009" s="42">
        <f>IFERROR(1/COUNTIF(Tabla2[CONTRATISTA PRNCIPAL],Tabla2[[#This Row],[CONTRATISTA PRNCIPAL]]),0)</f>
        <v>0.06666666666666667</v>
      </c>
      <c r="U2009" s="43">
        <f>IF(((TODAY()-Tabla2[[#This Row],[FECHA NACIMIENTO]])/365)&lt;18,"Corregir", IF(((TODAY()-Tabla2[[#This Row],[FECHA NACIMIENTO]])/365)&gt;80, "Corregir",ROUNDDOWN(((TODAY()-Tabla2[[#This Row],[FECHA NACIMIENTO]])/365),0)))</f>
        <v>37</v>
      </c>
      <c r="V20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09" s="44" t="str">
        <f>+IF(Tabla2[[#This Row],[Edad]]="Corregir","Corregir","Ok")</f>
        <v>Ok</v>
      </c>
      <c r="X2009" s="42" t="str">
        <f>+IFERROR(VLOOKUP(Tabla2[[#This Row],[DISTRITO SEGÚN DNI]],Hoja1!$A$2:$B$32,2,FALSE),"No")</f>
        <v>No</v>
      </c>
      <c r="Y2009" s="42" t="str">
        <f>IF(OR(LOWER(Tabla2[[#This Row],[GENERO]])="masculino", LOWER(Tabla2[[#This Row],[GENERO]])="femenino"),"OK","Corregir")</f>
        <v>OK</v>
      </c>
      <c r="Z2009" s="42" t="str">
        <f>+IF(Tabla2[[#This Row],[Nro. DNI / CE]]="","Corregir",IF(LEN(Tabla2[[#This Row],[Nro. DNI / CE]])&gt;=8,"OK","Corregir"))</f>
        <v>OK</v>
      </c>
      <c r="AA2009" s="42">
        <f>COUNTIF(Tabla2[APELLIDOS Y NOMBRES],Tabla2[[#This Row],[APELLIDOS Y NOMBRES]])</f>
        <v>1</v>
      </c>
      <c r="AB2009" s="42">
        <f>IF(Tabla2[[#This Row],[Trabajador]]&gt;1,1/Tabla2[[#This Row],[Trabajador]],Tabla2[[#This Row],[Trabajador]])</f>
        <v>1</v>
      </c>
      <c r="AC2009" t="str">
        <f>+IFERROR(IF(Tabla2[[#This Row],[FECHA CESE/BAJA]]="","No Aplica",IF(AND(MONTH(Tabla2[[#This Row],[FECHA CESE/BAJA]])=MONTH(TODAY()-30),YEAR(Tabla2[[#This Row],[FECHA CESE/BAJA]])=YEAR(TODAY())),MONTH(TODAY()-30)&amp;"-"&amp;YEAR(TODAY()),"Borrar")),"No aplica")</f>
        <v>No Aplica</v>
      </c>
      <c r="AD2009" t="str">
        <f>+IFERROR(IF(Tabla2[[#This Row],[FECHA INICIO DE LABORES EN OBRA]]="","No Aplica",IF(AND(MONTH(Tabla2[[#This Row],[FECHA INICIO DE LABORES EN OBRA]])=MONTH(TODAY()-30),YEAR(Tabla2[[#This Row],[FECHA INICIO DE LABORES EN OBRA]])=YEAR(TODAY())),MONTH(TODAY()-30)&amp;"-"&amp;YEAR(TODAY()),"No Aplica")),"No Aplica")</f>
        <v>No Aplica</v>
      </c>
    </row>
    <row r="2010" spans="1:30" x14ac:dyDescent="0.25">
      <c r="A2010" s="13">
        <v>20551135137</v>
      </c>
      <c r="B2010" s="15" t="s">
        <v>7821</v>
      </c>
      <c r="C2010" s="15" t="s">
        <v>7821</v>
      </c>
      <c r="D2010" s="15" t="s">
        <v>572</v>
      </c>
      <c r="E2010" s="15" t="s">
        <v>573</v>
      </c>
      <c r="F2010" s="39">
        <v>30075</v>
      </c>
      <c r="G2010" s="15">
        <v>2</v>
      </c>
      <c r="H2010" s="15" t="s">
        <v>3892</v>
      </c>
      <c r="I2010" s="15" t="s">
        <v>7824</v>
      </c>
      <c r="J2010" s="15" t="s">
        <v>7849</v>
      </c>
      <c r="K2010" s="15" t="s">
        <v>2083</v>
      </c>
      <c r="L2010" s="40" t="s">
        <v>6</v>
      </c>
      <c r="M2010" s="39"/>
      <c r="N2010" s="41" t="s">
        <v>2098</v>
      </c>
      <c r="O2010" s="39">
        <v>45055</v>
      </c>
      <c r="P2010" s="40">
        <v>1</v>
      </c>
      <c r="Q2010" s="40">
        <v>4</v>
      </c>
      <c r="R2010" s="40" t="str">
        <f>IFERROR(VLOOKUP(Tabla2[[#This Row],[CONTRATISTA PRNCIPAL]],Hoja1!$L$5:$M$9,2,FALSE),"CJV")</f>
        <v>CJV</v>
      </c>
      <c r="S2010" s="40" t="str">
        <f>IF(Tabla2[[#This Row],[EMPRESA]]=Tabla2[[#This Row],[CONTRATISTA PRNCIPAL]],"Principal","Secundaria")</f>
        <v>Principal</v>
      </c>
      <c r="T2010" s="42">
        <f>IFERROR(1/COUNTIF(Tabla2[CONTRATISTA PRNCIPAL],Tabla2[[#This Row],[CONTRATISTA PRNCIPAL]]),0)</f>
        <v>0.06666666666666667</v>
      </c>
      <c r="U2010" s="43">
        <f>IF(((TODAY()-Tabla2[[#This Row],[FECHA NACIMIENTO]])/365)&lt;18,"Corregir", IF(((TODAY()-Tabla2[[#This Row],[FECHA NACIMIENTO]])/365)&gt;80, "Corregir",ROUNDDOWN(((TODAY()-Tabla2[[#This Row],[FECHA NACIMIENTO]])/365),0)))</f>
        <v>41</v>
      </c>
      <c r="V20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10" s="44" t="str">
        <f>+IF(Tabla2[[#This Row],[Edad]]="Corregir","Corregir","Ok")</f>
        <v>Ok</v>
      </c>
      <c r="X2010" s="42" t="str">
        <f>+IFERROR(VLOOKUP(Tabla2[[#This Row],[DISTRITO SEGÚN DNI]],Hoja1!$A$2:$B$32,2,FALSE),"No")</f>
        <v>ATE</v>
      </c>
      <c r="Y2010" s="42" t="str">
        <f>IF(OR(LOWER(Tabla2[[#This Row],[GENERO]])="masculino", LOWER(Tabla2[[#This Row],[GENERO]])="femenino"),"OK","Corregir")</f>
        <v>OK</v>
      </c>
      <c r="Z2010" s="42" t="str">
        <f>+IF(Tabla2[[#This Row],[Nro. DNI / CE]]="","Corregir",IF(LEN(Tabla2[[#This Row],[Nro. DNI / CE]])&gt;=8,"OK","Corregir"))</f>
        <v>OK</v>
      </c>
      <c r="AA2010" s="42">
        <f>COUNTIF(Tabla2[APELLIDOS Y NOMBRES],Tabla2[[#This Row],[APELLIDOS Y NOMBRES]])</f>
        <v>1</v>
      </c>
      <c r="AB2010" s="42">
        <f>IF(Tabla2[[#This Row],[Trabajador]]&gt;1,1/Tabla2[[#This Row],[Trabajador]],Tabla2[[#This Row],[Trabajador]])</f>
        <v>1</v>
      </c>
      <c r="AC2010" t="str">
        <f>+IFERROR(IF(Tabla2[[#This Row],[FECHA CESE/BAJA]]="","No Aplica",IF(AND(MONTH(Tabla2[[#This Row],[FECHA CESE/BAJA]])=MONTH(TODAY()-30),YEAR(Tabla2[[#This Row],[FECHA CESE/BAJA]])=YEAR(TODAY())),MONTH(TODAY()-30)&amp;"-"&amp;YEAR(TODAY()),"Borrar")),"No aplica")</f>
        <v>No Aplica</v>
      </c>
      <c r="AD2010" t="str">
        <f>+IFERROR(IF(Tabla2[[#This Row],[FECHA INICIO DE LABORES EN OBRA]]="","No Aplica",IF(AND(MONTH(Tabla2[[#This Row],[FECHA INICIO DE LABORES EN OBRA]])=MONTH(TODAY()-30),YEAR(Tabla2[[#This Row],[FECHA INICIO DE LABORES EN OBRA]])=YEAR(TODAY())),MONTH(TODAY()-30)&amp;"-"&amp;YEAR(TODAY()),"No Aplica")),"No Aplica")</f>
        <v>No Aplica</v>
      </c>
    </row>
    <row r="2011" spans="1:30" x14ac:dyDescent="0.25">
      <c r="A2011" s="13">
        <v>20551135137</v>
      </c>
      <c r="B2011" s="15" t="s">
        <v>7821</v>
      </c>
      <c r="C2011" s="15" t="s">
        <v>7821</v>
      </c>
      <c r="D2011" s="15" t="s">
        <v>7850</v>
      </c>
      <c r="E2011" s="15" t="s">
        <v>7851</v>
      </c>
      <c r="F2011" s="39">
        <v>24605</v>
      </c>
      <c r="G2011" s="15">
        <v>2</v>
      </c>
      <c r="H2011" s="15" t="s">
        <v>2841</v>
      </c>
      <c r="I2011" s="15" t="s">
        <v>7824</v>
      </c>
      <c r="J2011" s="15" t="s">
        <v>7852</v>
      </c>
      <c r="K2011" s="15" t="s">
        <v>2075</v>
      </c>
      <c r="L2011" s="40" t="s">
        <v>6</v>
      </c>
      <c r="M2011" s="39"/>
      <c r="N2011" s="41" t="s">
        <v>2098</v>
      </c>
      <c r="O2011" s="39">
        <v>45055</v>
      </c>
      <c r="P2011" s="40">
        <v>1</v>
      </c>
      <c r="Q2011" s="40">
        <v>4</v>
      </c>
      <c r="R2011" s="40" t="str">
        <f>IFERROR(VLOOKUP(Tabla2[[#This Row],[CONTRATISTA PRNCIPAL]],Hoja1!$L$5:$M$9,2,FALSE),"CJV")</f>
        <v>CJV</v>
      </c>
      <c r="S2011" s="40" t="str">
        <f>IF(Tabla2[[#This Row],[EMPRESA]]=Tabla2[[#This Row],[CONTRATISTA PRNCIPAL]],"Principal","Secundaria")</f>
        <v>Principal</v>
      </c>
      <c r="T2011" s="42">
        <f>IFERROR(1/COUNTIF(Tabla2[CONTRATISTA PRNCIPAL],Tabla2[[#This Row],[CONTRATISTA PRNCIPAL]]),0)</f>
        <v>0.06666666666666667</v>
      </c>
      <c r="U2011" s="43">
        <f>IF(((TODAY()-Tabla2[[#This Row],[FECHA NACIMIENTO]])/365)&lt;18,"Corregir", IF(((TODAY()-Tabla2[[#This Row],[FECHA NACIMIENTO]])/365)&gt;80, "Corregir",ROUNDDOWN(((TODAY()-Tabla2[[#This Row],[FECHA NACIMIENTO]])/365),0)))</f>
        <v>56</v>
      </c>
      <c r="V20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011" s="44" t="str">
        <f>+IF(Tabla2[[#This Row],[Edad]]="Corregir","Corregir","Ok")</f>
        <v>Ok</v>
      </c>
      <c r="X2011" s="42" t="str">
        <f>+IFERROR(VLOOKUP(Tabla2[[#This Row],[DISTRITO SEGÚN DNI]],Hoja1!$A$2:$B$32,2,FALSE),"No")</f>
        <v>No</v>
      </c>
      <c r="Y2011" s="42" t="str">
        <f>IF(OR(LOWER(Tabla2[[#This Row],[GENERO]])="masculino", LOWER(Tabla2[[#This Row],[GENERO]])="femenino"),"OK","Corregir")</f>
        <v>OK</v>
      </c>
      <c r="Z2011" s="42" t="str">
        <f>+IF(Tabla2[[#This Row],[Nro. DNI / CE]]="","Corregir",IF(LEN(Tabla2[[#This Row],[Nro. DNI / CE]])&gt;=8,"OK","Corregir"))</f>
        <v>OK</v>
      </c>
      <c r="AA2011" s="42">
        <f>COUNTIF(Tabla2[APELLIDOS Y NOMBRES],Tabla2[[#This Row],[APELLIDOS Y NOMBRES]])</f>
        <v>1</v>
      </c>
      <c r="AB2011" s="42">
        <f>IF(Tabla2[[#This Row],[Trabajador]]&gt;1,1/Tabla2[[#This Row],[Trabajador]],Tabla2[[#This Row],[Trabajador]])</f>
        <v>1</v>
      </c>
      <c r="AC2011" t="str">
        <f>+IFERROR(IF(Tabla2[[#This Row],[FECHA CESE/BAJA]]="","No Aplica",IF(AND(MONTH(Tabla2[[#This Row],[FECHA CESE/BAJA]])=MONTH(TODAY()-30),YEAR(Tabla2[[#This Row],[FECHA CESE/BAJA]])=YEAR(TODAY())),MONTH(TODAY()-30)&amp;"-"&amp;YEAR(TODAY()),"Borrar")),"No aplica")</f>
        <v>No Aplica</v>
      </c>
      <c r="AD2011" t="str">
        <f>+IFERROR(IF(Tabla2[[#This Row],[FECHA INICIO DE LABORES EN OBRA]]="","No Aplica",IF(AND(MONTH(Tabla2[[#This Row],[FECHA INICIO DE LABORES EN OBRA]])=MONTH(TODAY()-30),YEAR(Tabla2[[#This Row],[FECHA INICIO DE LABORES EN OBRA]])=YEAR(TODAY())),MONTH(TODAY()-30)&amp;"-"&amp;YEAR(TODAY()),"No Aplica")),"No Aplica")</f>
        <v>No Aplica</v>
      </c>
    </row>
    <row r="2012" spans="1:30" x14ac:dyDescent="0.25">
      <c r="A2012" s="13">
        <v>20551135137</v>
      </c>
      <c r="B2012" s="15" t="s">
        <v>7821</v>
      </c>
      <c r="C2012" s="15" t="s">
        <v>7821</v>
      </c>
      <c r="D2012" s="15" t="s">
        <v>7853</v>
      </c>
      <c r="E2012" s="15" t="s">
        <v>7854</v>
      </c>
      <c r="F2012" s="39">
        <v>33161</v>
      </c>
      <c r="G2012" s="15">
        <v>2</v>
      </c>
      <c r="H2012" s="15" t="s">
        <v>3032</v>
      </c>
      <c r="I2012" s="15" t="s">
        <v>7824</v>
      </c>
      <c r="J2012" s="15" t="s">
        <v>7855</v>
      </c>
      <c r="K2012" s="15" t="s">
        <v>2071</v>
      </c>
      <c r="L2012" s="40" t="s">
        <v>6</v>
      </c>
      <c r="M2012" s="39"/>
      <c r="N2012" s="41" t="s">
        <v>2098</v>
      </c>
      <c r="O2012" s="39">
        <v>45056</v>
      </c>
      <c r="P2012" s="40">
        <v>1</v>
      </c>
      <c r="Q2012" s="40">
        <v>4</v>
      </c>
      <c r="R2012" s="40" t="str">
        <f>IFERROR(VLOOKUP(Tabla2[[#This Row],[CONTRATISTA PRNCIPAL]],Hoja1!$L$5:$M$9,2,FALSE),"CJV")</f>
        <v>CJV</v>
      </c>
      <c r="S2012" s="40" t="str">
        <f>IF(Tabla2[[#This Row],[EMPRESA]]=Tabla2[[#This Row],[CONTRATISTA PRNCIPAL]],"Principal","Secundaria")</f>
        <v>Principal</v>
      </c>
      <c r="T2012" s="42">
        <f>IFERROR(1/COUNTIF(Tabla2[CONTRATISTA PRNCIPAL],Tabla2[[#This Row],[CONTRATISTA PRNCIPAL]]),0)</f>
        <v>0.06666666666666667</v>
      </c>
      <c r="U2012" s="43">
        <f>IF(((TODAY()-Tabla2[[#This Row],[FECHA NACIMIENTO]])/365)&lt;18,"Corregir", IF(((TODAY()-Tabla2[[#This Row],[FECHA NACIMIENTO]])/365)&gt;80, "Corregir",ROUNDDOWN(((TODAY()-Tabla2[[#This Row],[FECHA NACIMIENTO]])/365),0)))</f>
        <v>32</v>
      </c>
      <c r="V20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12" s="44" t="str">
        <f>+IF(Tabla2[[#This Row],[Edad]]="Corregir","Corregir","Ok")</f>
        <v>Ok</v>
      </c>
      <c r="X2012" s="42" t="str">
        <f>+IFERROR(VLOOKUP(Tabla2[[#This Row],[DISTRITO SEGÚN DNI]],Hoja1!$A$2:$B$32,2,FALSE),"No")</f>
        <v>No</v>
      </c>
      <c r="Y2012" s="42" t="str">
        <f>IF(OR(LOWER(Tabla2[[#This Row],[GENERO]])="masculino", LOWER(Tabla2[[#This Row],[GENERO]])="femenino"),"OK","Corregir")</f>
        <v>OK</v>
      </c>
      <c r="Z2012" s="42" t="str">
        <f>+IF(Tabla2[[#This Row],[Nro. DNI / CE]]="","Corregir",IF(LEN(Tabla2[[#This Row],[Nro. DNI / CE]])&gt;=8,"OK","Corregir"))</f>
        <v>OK</v>
      </c>
      <c r="AA2012" s="42">
        <f>COUNTIF(Tabla2[APELLIDOS Y NOMBRES],Tabla2[[#This Row],[APELLIDOS Y NOMBRES]])</f>
        <v>1</v>
      </c>
      <c r="AB2012" s="42">
        <f>IF(Tabla2[[#This Row],[Trabajador]]&gt;1,1/Tabla2[[#This Row],[Trabajador]],Tabla2[[#This Row],[Trabajador]])</f>
        <v>1</v>
      </c>
      <c r="AC2012" t="str">
        <f>+IFERROR(IF(Tabla2[[#This Row],[FECHA CESE/BAJA]]="","No Aplica",IF(AND(MONTH(Tabla2[[#This Row],[FECHA CESE/BAJA]])=MONTH(TODAY()-30),YEAR(Tabla2[[#This Row],[FECHA CESE/BAJA]])=YEAR(TODAY())),MONTH(TODAY()-30)&amp;"-"&amp;YEAR(TODAY()),"Borrar")),"No aplica")</f>
        <v>No Aplica</v>
      </c>
      <c r="AD2012" t="str">
        <f>+IFERROR(IF(Tabla2[[#This Row],[FECHA INICIO DE LABORES EN OBRA]]="","No Aplica",IF(AND(MONTH(Tabla2[[#This Row],[FECHA INICIO DE LABORES EN OBRA]])=MONTH(TODAY()-30),YEAR(Tabla2[[#This Row],[FECHA INICIO DE LABORES EN OBRA]])=YEAR(TODAY())),MONTH(TODAY()-30)&amp;"-"&amp;YEAR(TODAY()),"No Aplica")),"No Aplica")</f>
        <v>No Aplica</v>
      </c>
    </row>
    <row r="2013" spans="1:30" x14ac:dyDescent="0.25">
      <c r="A2013" s="13">
        <v>20551135137</v>
      </c>
      <c r="B2013" s="15" t="s">
        <v>7821</v>
      </c>
      <c r="C2013" s="15" t="s">
        <v>7821</v>
      </c>
      <c r="D2013" s="15" t="s">
        <v>7856</v>
      </c>
      <c r="E2013" s="15" t="s">
        <v>7857</v>
      </c>
      <c r="F2013" s="39">
        <v>37669</v>
      </c>
      <c r="G2013" s="15">
        <v>2</v>
      </c>
      <c r="H2013" s="15" t="s">
        <v>3892</v>
      </c>
      <c r="I2013" s="15" t="s">
        <v>7824</v>
      </c>
      <c r="J2013" s="15" t="s">
        <v>7858</v>
      </c>
      <c r="K2013" s="15" t="s">
        <v>2126</v>
      </c>
      <c r="L2013" s="40" t="s">
        <v>6</v>
      </c>
      <c r="M2013" s="39"/>
      <c r="N2013" s="41" t="s">
        <v>2098</v>
      </c>
      <c r="O2013" s="39">
        <v>45077</v>
      </c>
      <c r="P2013" s="40">
        <v>1</v>
      </c>
      <c r="Q2013" s="40">
        <v>4</v>
      </c>
      <c r="R2013" s="40" t="str">
        <f>IFERROR(VLOOKUP(Tabla2[[#This Row],[CONTRATISTA PRNCIPAL]],Hoja1!$L$5:$M$9,2,FALSE),"CJV")</f>
        <v>CJV</v>
      </c>
      <c r="S2013" s="40" t="str">
        <f>IF(Tabla2[[#This Row],[EMPRESA]]=Tabla2[[#This Row],[CONTRATISTA PRNCIPAL]],"Principal","Secundaria")</f>
        <v>Principal</v>
      </c>
      <c r="T2013" s="42">
        <f>IFERROR(1/COUNTIF(Tabla2[CONTRATISTA PRNCIPAL],Tabla2[[#This Row],[CONTRATISTA PRNCIPAL]]),0)</f>
        <v>0.06666666666666667</v>
      </c>
      <c r="U2013" s="43">
        <f>IF(((TODAY()-Tabla2[[#This Row],[FECHA NACIMIENTO]])/365)&lt;18,"Corregir", IF(((TODAY()-Tabla2[[#This Row],[FECHA NACIMIENTO]])/365)&gt;80, "Corregir",ROUNDDOWN(((TODAY()-Tabla2[[#This Row],[FECHA NACIMIENTO]])/365),0)))</f>
        <v>20</v>
      </c>
      <c r="V20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13" s="44" t="str">
        <f>+IF(Tabla2[[#This Row],[Edad]]="Corregir","Corregir","Ok")</f>
        <v>Ok</v>
      </c>
      <c r="X2013" s="42" t="str">
        <f>+IFERROR(VLOOKUP(Tabla2[[#This Row],[DISTRITO SEGÚN DNI]],Hoja1!$A$2:$B$32,2,FALSE),"No")</f>
        <v>No</v>
      </c>
      <c r="Y2013" s="42" t="str">
        <f>IF(OR(LOWER(Tabla2[[#This Row],[GENERO]])="masculino", LOWER(Tabla2[[#This Row],[GENERO]])="femenino"),"OK","Corregir")</f>
        <v>OK</v>
      </c>
      <c r="Z2013" s="42" t="str">
        <f>+IF(Tabla2[[#This Row],[Nro. DNI / CE]]="","Corregir",IF(LEN(Tabla2[[#This Row],[Nro. DNI / CE]])&gt;=8,"OK","Corregir"))</f>
        <v>OK</v>
      </c>
      <c r="AA2013" s="42">
        <f>COUNTIF(Tabla2[APELLIDOS Y NOMBRES],Tabla2[[#This Row],[APELLIDOS Y NOMBRES]])</f>
        <v>1</v>
      </c>
      <c r="AB2013" s="42">
        <f>IF(Tabla2[[#This Row],[Trabajador]]&gt;1,1/Tabla2[[#This Row],[Trabajador]],Tabla2[[#This Row],[Trabajador]])</f>
        <v>1</v>
      </c>
      <c r="AC2013" t="str">
        <f>+IFERROR(IF(Tabla2[[#This Row],[FECHA CESE/BAJA]]="","No Aplica",IF(AND(MONTH(Tabla2[[#This Row],[FECHA CESE/BAJA]])=MONTH(TODAY()-30),YEAR(Tabla2[[#This Row],[FECHA CESE/BAJA]])=YEAR(TODAY())),MONTH(TODAY()-30)&amp;"-"&amp;YEAR(TODAY()),"Borrar")),"No aplica")</f>
        <v>No Aplica</v>
      </c>
      <c r="AD2013" t="str">
        <f>+IFERROR(IF(Tabla2[[#This Row],[FECHA INICIO DE LABORES EN OBRA]]="","No Aplica",IF(AND(MONTH(Tabla2[[#This Row],[FECHA INICIO DE LABORES EN OBRA]])=MONTH(TODAY()-30),YEAR(Tabla2[[#This Row],[FECHA INICIO DE LABORES EN OBRA]])=YEAR(TODAY())),MONTH(TODAY()-30)&amp;"-"&amp;YEAR(TODAY()),"No Aplica")),"No Aplica")</f>
        <v>No Aplica</v>
      </c>
    </row>
    <row r="2014" spans="1:30" x14ac:dyDescent="0.25">
      <c r="A2014" s="13">
        <v>20551135137</v>
      </c>
      <c r="B2014" s="15" t="s">
        <v>7821</v>
      </c>
      <c r="C2014" s="15" t="s">
        <v>7821</v>
      </c>
      <c r="D2014" s="15" t="s">
        <v>7859</v>
      </c>
      <c r="E2014" s="15" t="s">
        <v>7860</v>
      </c>
      <c r="F2014" s="39">
        <v>27443</v>
      </c>
      <c r="G2014" s="15">
        <v>1</v>
      </c>
      <c r="H2014" s="15" t="s">
        <v>2073</v>
      </c>
      <c r="I2014" s="15" t="s">
        <v>7824</v>
      </c>
      <c r="J2014" s="15" t="s">
        <v>7861</v>
      </c>
      <c r="K2014" s="15" t="s">
        <v>3109</v>
      </c>
      <c r="L2014" s="40" t="s">
        <v>6</v>
      </c>
      <c r="M2014" s="39"/>
      <c r="N2014" s="41" t="s">
        <v>2098</v>
      </c>
      <c r="O2014" s="39">
        <v>45078</v>
      </c>
      <c r="P2014" s="40">
        <v>1</v>
      </c>
      <c r="Q2014" s="40">
        <v>2</v>
      </c>
      <c r="R2014" s="40" t="str">
        <f>IFERROR(VLOOKUP(Tabla2[[#This Row],[CONTRATISTA PRNCIPAL]],Hoja1!$L$5:$M$9,2,FALSE),"CJV")</f>
        <v>CJV</v>
      </c>
      <c r="S2014" s="40" t="str">
        <f>IF(Tabla2[[#This Row],[EMPRESA]]=Tabla2[[#This Row],[CONTRATISTA PRNCIPAL]],"Principal","Secundaria")</f>
        <v>Principal</v>
      </c>
      <c r="T2014" s="42">
        <f>IFERROR(1/COUNTIF(Tabla2[CONTRATISTA PRNCIPAL],Tabla2[[#This Row],[CONTRATISTA PRNCIPAL]]),0)</f>
        <v>0.06666666666666667</v>
      </c>
      <c r="U2014" s="43">
        <f>IF(((TODAY()-Tabla2[[#This Row],[FECHA NACIMIENTO]])/365)&lt;18,"Corregir", IF(((TODAY()-Tabla2[[#This Row],[FECHA NACIMIENTO]])/365)&gt;80, "Corregir",ROUNDDOWN(((TODAY()-Tabla2[[#This Row],[FECHA NACIMIENTO]])/365),0)))</f>
        <v>48</v>
      </c>
      <c r="V20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14" s="44" t="str">
        <f>+IF(Tabla2[[#This Row],[Edad]]="Corregir","Corregir","Ok")</f>
        <v>Ok</v>
      </c>
      <c r="X2014" s="42" t="str">
        <f>+IFERROR(VLOOKUP(Tabla2[[#This Row],[DISTRITO SEGÚN DNI]],Hoja1!$A$2:$B$32,2,FALSE),"No")</f>
        <v>No</v>
      </c>
      <c r="Y2014" s="42" t="str">
        <f>IF(OR(LOWER(Tabla2[[#This Row],[GENERO]])="masculino", LOWER(Tabla2[[#This Row],[GENERO]])="femenino"),"OK","Corregir")</f>
        <v>OK</v>
      </c>
      <c r="Z2014" s="42" t="str">
        <f>+IF(Tabla2[[#This Row],[Nro. DNI / CE]]="","Corregir",IF(LEN(Tabla2[[#This Row],[Nro. DNI / CE]])&gt;=8,"OK","Corregir"))</f>
        <v>OK</v>
      </c>
      <c r="AA2014" s="42">
        <f>COUNTIF(Tabla2[APELLIDOS Y NOMBRES],Tabla2[[#This Row],[APELLIDOS Y NOMBRES]])</f>
        <v>1</v>
      </c>
      <c r="AB2014" s="42">
        <f>IF(Tabla2[[#This Row],[Trabajador]]&gt;1,1/Tabla2[[#This Row],[Trabajador]],Tabla2[[#This Row],[Trabajador]])</f>
        <v>1</v>
      </c>
      <c r="AC2014" t="str">
        <f>+IFERROR(IF(Tabla2[[#This Row],[FECHA CESE/BAJA]]="","No Aplica",IF(AND(MONTH(Tabla2[[#This Row],[FECHA CESE/BAJA]])=MONTH(TODAY()-30),YEAR(Tabla2[[#This Row],[FECHA CESE/BAJA]])=YEAR(TODAY())),MONTH(TODAY()-30)&amp;"-"&amp;YEAR(TODAY()),"Borrar")),"No aplica")</f>
        <v>No Aplica</v>
      </c>
      <c r="AD2014" t="str">
        <f>+IFERROR(IF(Tabla2[[#This Row],[FECHA INICIO DE LABORES EN OBRA]]="","No Aplica",IF(AND(MONTH(Tabla2[[#This Row],[FECHA INICIO DE LABORES EN OBRA]])=MONTH(TODAY()-30),YEAR(Tabla2[[#This Row],[FECHA INICIO DE LABORES EN OBRA]])=YEAR(TODAY())),MONTH(TODAY()-30)&amp;"-"&amp;YEAR(TODAY()),"No Aplica")),"No Aplica")</f>
        <v>No Aplica</v>
      </c>
    </row>
    <row r="2015" spans="1:30" x14ac:dyDescent="0.25">
      <c r="A2015" s="13">
        <v>20551135137</v>
      </c>
      <c r="B2015" s="15" t="s">
        <v>7821</v>
      </c>
      <c r="C2015" s="15" t="s">
        <v>7821</v>
      </c>
      <c r="D2015" s="15" t="s">
        <v>263</v>
      </c>
      <c r="E2015" s="15" t="s">
        <v>264</v>
      </c>
      <c r="F2015" s="39">
        <v>30968</v>
      </c>
      <c r="G2015" s="15">
        <v>1</v>
      </c>
      <c r="H2015" s="15" t="s">
        <v>2668</v>
      </c>
      <c r="I2015" s="15" t="s">
        <v>7824</v>
      </c>
      <c r="J2015" s="15" t="s">
        <v>7862</v>
      </c>
      <c r="K2015" s="15" t="s">
        <v>2802</v>
      </c>
      <c r="L2015" s="40" t="s">
        <v>6</v>
      </c>
      <c r="M2015" s="39"/>
      <c r="N2015" s="41" t="s">
        <v>2114</v>
      </c>
      <c r="O2015" s="39">
        <v>45014</v>
      </c>
      <c r="P2015" s="40">
        <v>1</v>
      </c>
      <c r="Q2015" s="40">
        <v>2</v>
      </c>
      <c r="R2015" s="40" t="str">
        <f>IFERROR(VLOOKUP(Tabla2[[#This Row],[CONTRATISTA PRNCIPAL]],Hoja1!$L$5:$M$9,2,FALSE),"CJV")</f>
        <v>CJV</v>
      </c>
      <c r="S2015" s="40" t="str">
        <f>IF(Tabla2[[#This Row],[EMPRESA]]=Tabla2[[#This Row],[CONTRATISTA PRNCIPAL]],"Principal","Secundaria")</f>
        <v>Principal</v>
      </c>
      <c r="T2015" s="42">
        <f>IFERROR(1/COUNTIF(Tabla2[CONTRATISTA PRNCIPAL],Tabla2[[#This Row],[CONTRATISTA PRNCIPAL]]),0)</f>
        <v>0.06666666666666667</v>
      </c>
      <c r="U2015" s="43">
        <f>IF(((TODAY()-Tabla2[[#This Row],[FECHA NACIMIENTO]])/365)&lt;18,"Corregir", IF(((TODAY()-Tabla2[[#This Row],[FECHA NACIMIENTO]])/365)&gt;80, "Corregir",ROUNDDOWN(((TODAY()-Tabla2[[#This Row],[FECHA NACIMIENTO]])/365),0)))</f>
        <v>38</v>
      </c>
      <c r="V20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15" s="44" t="str">
        <f>+IF(Tabla2[[#This Row],[Edad]]="Corregir","Corregir","Ok")</f>
        <v>Ok</v>
      </c>
      <c r="X2015" s="42" t="str">
        <f>+IFERROR(VLOOKUP(Tabla2[[#This Row],[DISTRITO SEGÚN DNI]],Hoja1!$A$2:$B$32,2,FALSE),"No")</f>
        <v>CALLAO</v>
      </c>
      <c r="Y2015" s="42" t="str">
        <f>IF(OR(LOWER(Tabla2[[#This Row],[GENERO]])="masculino", LOWER(Tabla2[[#This Row],[GENERO]])="femenino"),"OK","Corregir")</f>
        <v>OK</v>
      </c>
      <c r="Z2015" s="42" t="str">
        <f>+IF(Tabla2[[#This Row],[Nro. DNI / CE]]="","Corregir",IF(LEN(Tabla2[[#This Row],[Nro. DNI / CE]])&gt;=8,"OK","Corregir"))</f>
        <v>OK</v>
      </c>
      <c r="AA2015" s="42">
        <f>COUNTIF(Tabla2[APELLIDOS Y NOMBRES],Tabla2[[#This Row],[APELLIDOS Y NOMBRES]])</f>
        <v>1</v>
      </c>
      <c r="AB2015" s="42">
        <f>IF(Tabla2[[#This Row],[Trabajador]]&gt;1,1/Tabla2[[#This Row],[Trabajador]],Tabla2[[#This Row],[Trabajador]])</f>
        <v>1</v>
      </c>
      <c r="AC2015" t="str">
        <f>+IFERROR(IF(Tabla2[[#This Row],[FECHA CESE/BAJA]]="","No Aplica",IF(AND(MONTH(Tabla2[[#This Row],[FECHA CESE/BAJA]])=MONTH(TODAY()-30),YEAR(Tabla2[[#This Row],[FECHA CESE/BAJA]])=YEAR(TODAY())),MONTH(TODAY()-30)&amp;"-"&amp;YEAR(TODAY()),"Borrar")),"No aplica")</f>
        <v>No Aplica</v>
      </c>
      <c r="AD2015" t="str">
        <f>+IFERROR(IF(Tabla2[[#This Row],[FECHA INICIO DE LABORES EN OBRA]]="","No Aplica",IF(AND(MONTH(Tabla2[[#This Row],[FECHA INICIO DE LABORES EN OBRA]])=MONTH(TODAY()-30),YEAR(Tabla2[[#This Row],[FECHA INICIO DE LABORES EN OBRA]])=YEAR(TODAY())),MONTH(TODAY()-30)&amp;"-"&amp;YEAR(TODAY()),"No Aplica")),"No Aplica")</f>
        <v>No Aplica</v>
      </c>
    </row>
    <row r="2016" spans="1:30" x14ac:dyDescent="0.25">
      <c r="A2016" s="13">
        <v>20514849910</v>
      </c>
      <c r="B2016" s="15" t="s">
        <v>7863</v>
      </c>
      <c r="C2016" s="15" t="s">
        <v>7863</v>
      </c>
      <c r="D2016" s="15">
        <v>47129183</v>
      </c>
      <c r="E2016" s="15" t="s">
        <v>7864</v>
      </c>
      <c r="F2016" s="39">
        <v>33799</v>
      </c>
      <c r="G2016" s="15">
        <v>1</v>
      </c>
      <c r="H2016" s="15" t="s">
        <v>2981</v>
      </c>
      <c r="I2016" s="15" t="s">
        <v>7865</v>
      </c>
      <c r="J2016" s="15" t="s">
        <v>7866</v>
      </c>
      <c r="K2016" s="15" t="s">
        <v>4570</v>
      </c>
      <c r="L2016" s="40" t="s">
        <v>6</v>
      </c>
      <c r="M2016" s="39"/>
      <c r="N2016" s="41" t="s">
        <v>2098</v>
      </c>
      <c r="O2016" s="39">
        <v>45085</v>
      </c>
      <c r="P2016" s="40">
        <v>1</v>
      </c>
      <c r="Q2016" s="40">
        <v>1</v>
      </c>
      <c r="R2016" s="40" t="str">
        <f>IFERROR(VLOOKUP(Tabla2[[#This Row],[CONTRATISTA PRNCIPAL]],Hoja1!$L$5:$M$9,2,FALSE),"CJV")</f>
        <v>CJV</v>
      </c>
      <c r="S2016" s="40" t="str">
        <f>IF(Tabla2[[#This Row],[EMPRESA]]=Tabla2[[#This Row],[CONTRATISTA PRNCIPAL]],"Principal","Secundaria")</f>
        <v>Principal</v>
      </c>
      <c r="T2016" s="42">
        <f>IFERROR(1/COUNTIF(Tabla2[CONTRATISTA PRNCIPAL],Tabla2[[#This Row],[CONTRATISTA PRNCIPAL]]),0)</f>
        <v>0.2</v>
      </c>
      <c r="U2016" s="43">
        <f>IF(((TODAY()-Tabla2[[#This Row],[FECHA NACIMIENTO]])/365)&lt;18,"Corregir", IF(((TODAY()-Tabla2[[#This Row],[FECHA NACIMIENTO]])/365)&gt;80, "Corregir",ROUNDDOWN(((TODAY()-Tabla2[[#This Row],[FECHA NACIMIENTO]])/365),0)))</f>
        <v>31</v>
      </c>
      <c r="V20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16" s="44" t="str">
        <f>+IF(Tabla2[[#This Row],[Edad]]="Corregir","Corregir","Ok")</f>
        <v>Ok</v>
      </c>
      <c r="X2016" s="42" t="str">
        <f>+IFERROR(VLOOKUP(Tabla2[[#This Row],[DISTRITO SEGÚN DNI]],Hoja1!$A$2:$B$32,2,FALSE),"No")</f>
        <v>No</v>
      </c>
      <c r="Y2016" s="42" t="str">
        <f>IF(OR(LOWER(Tabla2[[#This Row],[GENERO]])="masculino", LOWER(Tabla2[[#This Row],[GENERO]])="femenino"),"OK","Corregir")</f>
        <v>OK</v>
      </c>
      <c r="Z2016" s="42" t="str">
        <f>+IF(Tabla2[[#This Row],[Nro. DNI / CE]]="","Corregir",IF(LEN(Tabla2[[#This Row],[Nro. DNI / CE]])&gt;=8,"OK","Corregir"))</f>
        <v>OK</v>
      </c>
      <c r="AA2016" s="42">
        <f>COUNTIF(Tabla2[APELLIDOS Y NOMBRES],Tabla2[[#This Row],[APELLIDOS Y NOMBRES]])</f>
        <v>1</v>
      </c>
      <c r="AB2016" s="42">
        <f>IF(Tabla2[[#This Row],[Trabajador]]&gt;1,1/Tabla2[[#This Row],[Trabajador]],Tabla2[[#This Row],[Trabajador]])</f>
        <v>1</v>
      </c>
      <c r="AC2016" t="str">
        <f>+IFERROR(IF(Tabla2[[#This Row],[FECHA CESE/BAJA]]="","No Aplica",IF(AND(MONTH(Tabla2[[#This Row],[FECHA CESE/BAJA]])=MONTH(TODAY()-30),YEAR(Tabla2[[#This Row],[FECHA CESE/BAJA]])=YEAR(TODAY())),MONTH(TODAY()-30)&amp;"-"&amp;YEAR(TODAY()),"Borrar")),"No aplica")</f>
        <v>No Aplica</v>
      </c>
      <c r="AD2016" t="str">
        <f>+IFERROR(IF(Tabla2[[#This Row],[FECHA INICIO DE LABORES EN OBRA]]="","No Aplica",IF(AND(MONTH(Tabla2[[#This Row],[FECHA INICIO DE LABORES EN OBRA]])=MONTH(TODAY()-30),YEAR(Tabla2[[#This Row],[FECHA INICIO DE LABORES EN OBRA]])=YEAR(TODAY())),MONTH(TODAY()-30)&amp;"-"&amp;YEAR(TODAY()),"No Aplica")),"No Aplica")</f>
        <v>No Aplica</v>
      </c>
    </row>
    <row r="2017" spans="1:30" x14ac:dyDescent="0.25">
      <c r="A2017" s="13">
        <v>20514849910</v>
      </c>
      <c r="B2017" s="15" t="s">
        <v>7863</v>
      </c>
      <c r="C2017" s="15" t="s">
        <v>7863</v>
      </c>
      <c r="D2017" s="15">
        <v>43079926</v>
      </c>
      <c r="E2017" s="15" t="s">
        <v>7867</v>
      </c>
      <c r="F2017" s="39">
        <v>31182</v>
      </c>
      <c r="G2017" s="15">
        <v>1</v>
      </c>
      <c r="H2017" s="15" t="s">
        <v>7868</v>
      </c>
      <c r="I2017" s="15" t="s">
        <v>7865</v>
      </c>
      <c r="J2017" s="15" t="s">
        <v>7869</v>
      </c>
      <c r="K2017" s="15" t="s">
        <v>6217</v>
      </c>
      <c r="L2017" s="40" t="s">
        <v>6</v>
      </c>
      <c r="M2017" s="39"/>
      <c r="N2017" s="41" t="s">
        <v>2098</v>
      </c>
      <c r="O2017" s="39">
        <v>45085</v>
      </c>
      <c r="P2017" s="40">
        <v>1</v>
      </c>
      <c r="Q2017" s="40">
        <v>1</v>
      </c>
      <c r="R2017" s="40" t="str">
        <f>IFERROR(VLOOKUP(Tabla2[[#This Row],[CONTRATISTA PRNCIPAL]],Hoja1!$L$5:$M$9,2,FALSE),"CJV")</f>
        <v>CJV</v>
      </c>
      <c r="S2017" s="40" t="str">
        <f>IF(Tabla2[[#This Row],[EMPRESA]]=Tabla2[[#This Row],[CONTRATISTA PRNCIPAL]],"Principal","Secundaria")</f>
        <v>Principal</v>
      </c>
      <c r="T2017" s="42">
        <f>IFERROR(1/COUNTIF(Tabla2[CONTRATISTA PRNCIPAL],Tabla2[[#This Row],[CONTRATISTA PRNCIPAL]]),0)</f>
        <v>0.2</v>
      </c>
      <c r="U2017" s="43">
        <f>IF(((TODAY()-Tabla2[[#This Row],[FECHA NACIMIENTO]])/365)&lt;18,"Corregir", IF(((TODAY()-Tabla2[[#This Row],[FECHA NACIMIENTO]])/365)&gt;80, "Corregir",ROUNDDOWN(((TODAY()-Tabla2[[#This Row],[FECHA NACIMIENTO]])/365),0)))</f>
        <v>38</v>
      </c>
      <c r="V20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17" s="44" t="str">
        <f>+IF(Tabla2[[#This Row],[Edad]]="Corregir","Corregir","Ok")</f>
        <v>Ok</v>
      </c>
      <c r="X2017" s="42" t="str">
        <f>+IFERROR(VLOOKUP(Tabla2[[#This Row],[DISTRITO SEGÚN DNI]],Hoja1!$A$2:$B$32,2,FALSE),"No")</f>
        <v>No</v>
      </c>
      <c r="Y2017" s="42" t="str">
        <f>IF(OR(LOWER(Tabla2[[#This Row],[GENERO]])="masculino", LOWER(Tabla2[[#This Row],[GENERO]])="femenino"),"OK","Corregir")</f>
        <v>OK</v>
      </c>
      <c r="Z2017" s="42" t="str">
        <f>+IF(Tabla2[[#This Row],[Nro. DNI / CE]]="","Corregir",IF(LEN(Tabla2[[#This Row],[Nro. DNI / CE]])&gt;=8,"OK","Corregir"))</f>
        <v>OK</v>
      </c>
      <c r="AA2017" s="42">
        <f>COUNTIF(Tabla2[APELLIDOS Y NOMBRES],Tabla2[[#This Row],[APELLIDOS Y NOMBRES]])</f>
        <v>1</v>
      </c>
      <c r="AB2017" s="42">
        <f>IF(Tabla2[[#This Row],[Trabajador]]&gt;1,1/Tabla2[[#This Row],[Trabajador]],Tabla2[[#This Row],[Trabajador]])</f>
        <v>1</v>
      </c>
      <c r="AC2017" t="str">
        <f>+IFERROR(IF(Tabla2[[#This Row],[FECHA CESE/BAJA]]="","No Aplica",IF(AND(MONTH(Tabla2[[#This Row],[FECHA CESE/BAJA]])=MONTH(TODAY()-30),YEAR(Tabla2[[#This Row],[FECHA CESE/BAJA]])=YEAR(TODAY())),MONTH(TODAY()-30)&amp;"-"&amp;YEAR(TODAY()),"Borrar")),"No aplica")</f>
        <v>No Aplica</v>
      </c>
      <c r="AD2017" t="str">
        <f>+IFERROR(IF(Tabla2[[#This Row],[FECHA INICIO DE LABORES EN OBRA]]="","No Aplica",IF(AND(MONTH(Tabla2[[#This Row],[FECHA INICIO DE LABORES EN OBRA]])=MONTH(TODAY()-30),YEAR(Tabla2[[#This Row],[FECHA INICIO DE LABORES EN OBRA]])=YEAR(TODAY())),MONTH(TODAY()-30)&amp;"-"&amp;YEAR(TODAY()),"No Aplica")),"No Aplica")</f>
        <v>No Aplica</v>
      </c>
    </row>
    <row r="2018" spans="1:30" x14ac:dyDescent="0.25">
      <c r="A2018" s="13">
        <v>20514849910</v>
      </c>
      <c r="B2018" s="15" t="s">
        <v>7863</v>
      </c>
      <c r="C2018" s="15" t="s">
        <v>7863</v>
      </c>
      <c r="D2018" s="15">
        <v>41519398</v>
      </c>
      <c r="E2018" s="15" t="s">
        <v>7870</v>
      </c>
      <c r="F2018" s="39">
        <v>30252</v>
      </c>
      <c r="G2018" s="15">
        <v>1</v>
      </c>
      <c r="H2018" s="15" t="s">
        <v>7868</v>
      </c>
      <c r="I2018" s="15" t="s">
        <v>7865</v>
      </c>
      <c r="J2018" s="15" t="s">
        <v>7871</v>
      </c>
      <c r="K2018" s="15" t="s">
        <v>6217</v>
      </c>
      <c r="L2018" s="40" t="s">
        <v>6</v>
      </c>
      <c r="M2018" s="39"/>
      <c r="N2018" s="41" t="s">
        <v>2098</v>
      </c>
      <c r="O2018" s="39">
        <v>45085</v>
      </c>
      <c r="P2018" s="40">
        <v>1</v>
      </c>
      <c r="Q2018" s="40">
        <v>1</v>
      </c>
      <c r="R2018" s="40" t="str">
        <f>IFERROR(VLOOKUP(Tabla2[[#This Row],[CONTRATISTA PRNCIPAL]],Hoja1!$L$5:$M$9,2,FALSE),"CJV")</f>
        <v>CJV</v>
      </c>
      <c r="S2018" s="40" t="str">
        <f>IF(Tabla2[[#This Row],[EMPRESA]]=Tabla2[[#This Row],[CONTRATISTA PRNCIPAL]],"Principal","Secundaria")</f>
        <v>Principal</v>
      </c>
      <c r="T2018" s="42">
        <f>IFERROR(1/COUNTIF(Tabla2[CONTRATISTA PRNCIPAL],Tabla2[[#This Row],[CONTRATISTA PRNCIPAL]]),0)</f>
        <v>0.2</v>
      </c>
      <c r="U2018" s="43">
        <f>IF(((TODAY()-Tabla2[[#This Row],[FECHA NACIMIENTO]])/365)&lt;18,"Corregir", IF(((TODAY()-Tabla2[[#This Row],[FECHA NACIMIENTO]])/365)&gt;80, "Corregir",ROUNDDOWN(((TODAY()-Tabla2[[#This Row],[FECHA NACIMIENTO]])/365),0)))</f>
        <v>40</v>
      </c>
      <c r="V20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18" s="44" t="str">
        <f>+IF(Tabla2[[#This Row],[Edad]]="Corregir","Corregir","Ok")</f>
        <v>Ok</v>
      </c>
      <c r="X2018" s="42" t="str">
        <f>+IFERROR(VLOOKUP(Tabla2[[#This Row],[DISTRITO SEGÚN DNI]],Hoja1!$A$2:$B$32,2,FALSE),"No")</f>
        <v>No</v>
      </c>
      <c r="Y2018" s="42" t="str">
        <f>IF(OR(LOWER(Tabla2[[#This Row],[GENERO]])="masculino", LOWER(Tabla2[[#This Row],[GENERO]])="femenino"),"OK","Corregir")</f>
        <v>OK</v>
      </c>
      <c r="Z2018" s="42" t="str">
        <f>+IF(Tabla2[[#This Row],[Nro. DNI / CE]]="","Corregir",IF(LEN(Tabla2[[#This Row],[Nro. DNI / CE]])&gt;=8,"OK","Corregir"))</f>
        <v>OK</v>
      </c>
      <c r="AA2018" s="42">
        <f>COUNTIF(Tabla2[APELLIDOS Y NOMBRES],Tabla2[[#This Row],[APELLIDOS Y NOMBRES]])</f>
        <v>1</v>
      </c>
      <c r="AB2018" s="42">
        <f>IF(Tabla2[[#This Row],[Trabajador]]&gt;1,1/Tabla2[[#This Row],[Trabajador]],Tabla2[[#This Row],[Trabajador]])</f>
        <v>1</v>
      </c>
      <c r="AC2018" t="str">
        <f>+IFERROR(IF(Tabla2[[#This Row],[FECHA CESE/BAJA]]="","No Aplica",IF(AND(MONTH(Tabla2[[#This Row],[FECHA CESE/BAJA]])=MONTH(TODAY()-30),YEAR(Tabla2[[#This Row],[FECHA CESE/BAJA]])=YEAR(TODAY())),MONTH(TODAY()-30)&amp;"-"&amp;YEAR(TODAY()),"Borrar")),"No aplica")</f>
        <v>No Aplica</v>
      </c>
      <c r="AD2018" t="str">
        <f>+IFERROR(IF(Tabla2[[#This Row],[FECHA INICIO DE LABORES EN OBRA]]="","No Aplica",IF(AND(MONTH(Tabla2[[#This Row],[FECHA INICIO DE LABORES EN OBRA]])=MONTH(TODAY()-30),YEAR(Tabla2[[#This Row],[FECHA INICIO DE LABORES EN OBRA]])=YEAR(TODAY())),MONTH(TODAY()-30)&amp;"-"&amp;YEAR(TODAY()),"No Aplica")),"No Aplica")</f>
        <v>No Aplica</v>
      </c>
    </row>
    <row r="2019" spans="1:30" x14ac:dyDescent="0.25">
      <c r="A2019" s="13">
        <v>20514849910</v>
      </c>
      <c r="B2019" s="15" t="s">
        <v>7863</v>
      </c>
      <c r="C2019" s="15" t="s">
        <v>7863</v>
      </c>
      <c r="D2019" s="15">
        <v>47137192</v>
      </c>
      <c r="E2019" s="15" t="s">
        <v>7872</v>
      </c>
      <c r="F2019" s="39">
        <v>33285</v>
      </c>
      <c r="G2019" s="15">
        <v>1</v>
      </c>
      <c r="H2019" s="15" t="s">
        <v>7868</v>
      </c>
      <c r="I2019" s="15" t="s">
        <v>7865</v>
      </c>
      <c r="J2019" s="15" t="s">
        <v>7873</v>
      </c>
      <c r="K2019" s="15" t="s">
        <v>4694</v>
      </c>
      <c r="L2019" s="40" t="s">
        <v>6</v>
      </c>
      <c r="M2019" s="39"/>
      <c r="N2019" s="41" t="s">
        <v>2098</v>
      </c>
      <c r="O2019" s="39">
        <v>45085</v>
      </c>
      <c r="P2019" s="40">
        <v>1</v>
      </c>
      <c r="Q2019" s="40">
        <v>1</v>
      </c>
      <c r="R2019" s="40" t="str">
        <f>IFERROR(VLOOKUP(Tabla2[[#This Row],[CONTRATISTA PRNCIPAL]],Hoja1!$L$5:$M$9,2,FALSE),"CJV")</f>
        <v>CJV</v>
      </c>
      <c r="S2019" s="40" t="str">
        <f>IF(Tabla2[[#This Row],[EMPRESA]]=Tabla2[[#This Row],[CONTRATISTA PRNCIPAL]],"Principal","Secundaria")</f>
        <v>Principal</v>
      </c>
      <c r="T2019" s="42">
        <f>IFERROR(1/COUNTIF(Tabla2[CONTRATISTA PRNCIPAL],Tabla2[[#This Row],[CONTRATISTA PRNCIPAL]]),0)</f>
        <v>0.2</v>
      </c>
      <c r="U2019" s="43">
        <f>IF(((TODAY()-Tabla2[[#This Row],[FECHA NACIMIENTO]])/365)&lt;18,"Corregir", IF(((TODAY()-Tabla2[[#This Row],[FECHA NACIMIENTO]])/365)&gt;80, "Corregir",ROUNDDOWN(((TODAY()-Tabla2[[#This Row],[FECHA NACIMIENTO]])/365),0)))</f>
        <v>32</v>
      </c>
      <c r="V20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19" s="44" t="str">
        <f>+IF(Tabla2[[#This Row],[Edad]]="Corregir","Corregir","Ok")</f>
        <v>Ok</v>
      </c>
      <c r="X2019" s="42" t="str">
        <f>+IFERROR(VLOOKUP(Tabla2[[#This Row],[DISTRITO SEGÚN DNI]],Hoja1!$A$2:$B$32,2,FALSE),"No")</f>
        <v>No</v>
      </c>
      <c r="Y2019" s="42" t="str">
        <f>IF(OR(LOWER(Tabla2[[#This Row],[GENERO]])="masculino", LOWER(Tabla2[[#This Row],[GENERO]])="femenino"),"OK","Corregir")</f>
        <v>OK</v>
      </c>
      <c r="Z2019" s="42" t="str">
        <f>+IF(Tabla2[[#This Row],[Nro. DNI / CE]]="","Corregir",IF(LEN(Tabla2[[#This Row],[Nro. DNI / CE]])&gt;=8,"OK","Corregir"))</f>
        <v>OK</v>
      </c>
      <c r="AA2019" s="42">
        <f>COUNTIF(Tabla2[APELLIDOS Y NOMBRES],Tabla2[[#This Row],[APELLIDOS Y NOMBRES]])</f>
        <v>1</v>
      </c>
      <c r="AB2019" s="42">
        <f>IF(Tabla2[[#This Row],[Trabajador]]&gt;1,1/Tabla2[[#This Row],[Trabajador]],Tabla2[[#This Row],[Trabajador]])</f>
        <v>1</v>
      </c>
      <c r="AC2019" t="str">
        <f>+IFERROR(IF(Tabla2[[#This Row],[FECHA CESE/BAJA]]="","No Aplica",IF(AND(MONTH(Tabla2[[#This Row],[FECHA CESE/BAJA]])=MONTH(TODAY()-30),YEAR(Tabla2[[#This Row],[FECHA CESE/BAJA]])=YEAR(TODAY())),MONTH(TODAY()-30)&amp;"-"&amp;YEAR(TODAY()),"Borrar")),"No aplica")</f>
        <v>No Aplica</v>
      </c>
      <c r="AD2019" t="str">
        <f>+IFERROR(IF(Tabla2[[#This Row],[FECHA INICIO DE LABORES EN OBRA]]="","No Aplica",IF(AND(MONTH(Tabla2[[#This Row],[FECHA INICIO DE LABORES EN OBRA]])=MONTH(TODAY()-30),YEAR(Tabla2[[#This Row],[FECHA INICIO DE LABORES EN OBRA]])=YEAR(TODAY())),MONTH(TODAY()-30)&amp;"-"&amp;YEAR(TODAY()),"No Aplica")),"No Aplica")</f>
        <v>No Aplica</v>
      </c>
    </row>
    <row r="2020" spans="1:30" x14ac:dyDescent="0.25">
      <c r="A2020" s="13">
        <v>20514849910</v>
      </c>
      <c r="B2020" s="15" t="s">
        <v>7863</v>
      </c>
      <c r="C2020" s="15" t="s">
        <v>7863</v>
      </c>
      <c r="D2020" s="15">
        <v>45242672</v>
      </c>
      <c r="E2020" s="15" t="s">
        <v>1117</v>
      </c>
      <c r="F2020" s="39">
        <v>32358</v>
      </c>
      <c r="G2020" s="15">
        <v>1</v>
      </c>
      <c r="H2020" s="15" t="s">
        <v>7874</v>
      </c>
      <c r="I2020" s="15" t="s">
        <v>7865</v>
      </c>
      <c r="J2020" s="15" t="s">
        <v>7875</v>
      </c>
      <c r="K2020" s="15" t="s">
        <v>2008</v>
      </c>
      <c r="L2020" s="40" t="s">
        <v>6</v>
      </c>
      <c r="M2020" s="39"/>
      <c r="N2020" s="41" t="s">
        <v>2098</v>
      </c>
      <c r="O2020" s="39">
        <v>45085</v>
      </c>
      <c r="P2020" s="40">
        <v>1</v>
      </c>
      <c r="Q2020" s="40">
        <v>1</v>
      </c>
      <c r="R2020" s="40" t="str">
        <f>IFERROR(VLOOKUP(Tabla2[[#This Row],[CONTRATISTA PRNCIPAL]],Hoja1!$L$5:$M$9,2,FALSE),"CJV")</f>
        <v>CJV</v>
      </c>
      <c r="S2020" s="40" t="str">
        <f>IF(Tabla2[[#This Row],[EMPRESA]]=Tabla2[[#This Row],[CONTRATISTA PRNCIPAL]],"Principal","Secundaria")</f>
        <v>Principal</v>
      </c>
      <c r="T2020" s="42">
        <f>IFERROR(1/COUNTIF(Tabla2[CONTRATISTA PRNCIPAL],Tabla2[[#This Row],[CONTRATISTA PRNCIPAL]]),0)</f>
        <v>0.2</v>
      </c>
      <c r="U2020" s="43">
        <f>IF(((TODAY()-Tabla2[[#This Row],[FECHA NACIMIENTO]])/365)&lt;18,"Corregir", IF(((TODAY()-Tabla2[[#This Row],[FECHA NACIMIENTO]])/365)&gt;80, "Corregir",ROUNDDOWN(((TODAY()-Tabla2[[#This Row],[FECHA NACIMIENTO]])/365),0)))</f>
        <v>35</v>
      </c>
      <c r="V20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20" s="44" t="str">
        <f>+IF(Tabla2[[#This Row],[Edad]]="Corregir","Corregir","Ok")</f>
        <v>Ok</v>
      </c>
      <c r="X2020" s="42" t="str">
        <f>+IFERROR(VLOOKUP(Tabla2[[#This Row],[DISTRITO SEGÚN DNI]],Hoja1!$A$2:$B$32,2,FALSE),"No")</f>
        <v>BREÑA</v>
      </c>
      <c r="Y2020" s="42" t="str">
        <f>IF(OR(LOWER(Tabla2[[#This Row],[GENERO]])="masculino", LOWER(Tabla2[[#This Row],[GENERO]])="femenino"),"OK","Corregir")</f>
        <v>OK</v>
      </c>
      <c r="Z2020" s="42" t="str">
        <f>+IF(Tabla2[[#This Row],[Nro. DNI / CE]]="","Corregir",IF(LEN(Tabla2[[#This Row],[Nro. DNI / CE]])&gt;=8,"OK","Corregir"))</f>
        <v>OK</v>
      </c>
      <c r="AA2020" s="42">
        <f>COUNTIF(Tabla2[APELLIDOS Y NOMBRES],Tabla2[[#This Row],[APELLIDOS Y NOMBRES]])</f>
        <v>1</v>
      </c>
      <c r="AB2020" s="42">
        <f>IF(Tabla2[[#This Row],[Trabajador]]&gt;1,1/Tabla2[[#This Row],[Trabajador]],Tabla2[[#This Row],[Trabajador]])</f>
        <v>1</v>
      </c>
      <c r="AC2020" t="str">
        <f>+IFERROR(IF(Tabla2[[#This Row],[FECHA CESE/BAJA]]="","No Aplica",IF(AND(MONTH(Tabla2[[#This Row],[FECHA CESE/BAJA]])=MONTH(TODAY()-30),YEAR(Tabla2[[#This Row],[FECHA CESE/BAJA]])=YEAR(TODAY())),MONTH(TODAY()-30)&amp;"-"&amp;YEAR(TODAY()),"Borrar")),"No aplica")</f>
        <v>No Aplica</v>
      </c>
      <c r="AD2020" t="str">
        <f>+IFERROR(IF(Tabla2[[#This Row],[FECHA INICIO DE LABORES EN OBRA]]="","No Aplica",IF(AND(MONTH(Tabla2[[#This Row],[FECHA INICIO DE LABORES EN OBRA]])=MONTH(TODAY()-30),YEAR(Tabla2[[#This Row],[FECHA INICIO DE LABORES EN OBRA]])=YEAR(TODAY())),MONTH(TODAY()-30)&amp;"-"&amp;YEAR(TODAY()),"No Aplica")),"No Aplica")</f>
        <v>No Aplica</v>
      </c>
    </row>
    <row r="2021" spans="1:30" x14ac:dyDescent="0.25">
      <c r="A2021" s="13">
        <v>20506662711</v>
      </c>
      <c r="B2021" s="15" t="s">
        <v>7876</v>
      </c>
      <c r="C2021" s="15" t="s">
        <v>7876</v>
      </c>
      <c r="D2021" s="15" t="s">
        <v>7877</v>
      </c>
      <c r="E2021" s="15" t="s">
        <v>7878</v>
      </c>
      <c r="F2021" s="39">
        <v>27628</v>
      </c>
      <c r="G2021" s="15">
        <v>2</v>
      </c>
      <c r="H2021" s="15" t="s">
        <v>3140</v>
      </c>
      <c r="I2021" s="15" t="s">
        <v>7879</v>
      </c>
      <c r="J2021" s="15" t="s">
        <v>7880</v>
      </c>
      <c r="K2021" s="15" t="s">
        <v>2182</v>
      </c>
      <c r="L2021" s="40" t="s">
        <v>6</v>
      </c>
      <c r="M2021" s="39">
        <v>45143</v>
      </c>
      <c r="N2021" s="41" t="s">
        <v>2098</v>
      </c>
      <c r="O2021" s="39">
        <v>45121</v>
      </c>
      <c r="P2021" s="40">
        <v>2</v>
      </c>
      <c r="Q2021" s="40">
        <v>4</v>
      </c>
      <c r="R2021" s="40" t="str">
        <f>IFERROR(VLOOKUP(Tabla2[[#This Row],[CONTRATISTA PRNCIPAL]],Hoja1!$L$5:$M$9,2,FALSE),"CJV")</f>
        <v>CJV</v>
      </c>
      <c r="S2021" s="40" t="str">
        <f>IF(Tabla2[[#This Row],[EMPRESA]]=Tabla2[[#This Row],[CONTRATISTA PRNCIPAL]],"Principal","Secundaria")</f>
        <v>Principal</v>
      </c>
      <c r="T2021" s="42">
        <f>IFERROR(1/COUNTIF(Tabla2[CONTRATISTA PRNCIPAL],Tabla2[[#This Row],[CONTRATISTA PRNCIPAL]]),0)</f>
        <v>0.02857142857142857</v>
      </c>
      <c r="U2021" s="43">
        <f>IF(((TODAY()-Tabla2[[#This Row],[FECHA NACIMIENTO]])/365)&lt;18,"Corregir", IF(((TODAY()-Tabla2[[#This Row],[FECHA NACIMIENTO]])/365)&gt;80, "Corregir",ROUNDDOWN(((TODAY()-Tabla2[[#This Row],[FECHA NACIMIENTO]])/365),0)))</f>
        <v>48</v>
      </c>
      <c r="V20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21" s="44" t="str">
        <f>+IF(Tabla2[[#This Row],[Edad]]="Corregir","Corregir","Ok")</f>
        <v>Ok</v>
      </c>
      <c r="X2021" s="42" t="str">
        <f>+IFERROR(VLOOKUP(Tabla2[[#This Row],[DISTRITO SEGÚN DNI]],Hoja1!$A$2:$B$32,2,FALSE),"No")</f>
        <v>No</v>
      </c>
      <c r="Y2021" s="42" t="str">
        <f>IF(OR(LOWER(Tabla2[[#This Row],[GENERO]])="masculino", LOWER(Tabla2[[#This Row],[GENERO]])="femenino"),"OK","Corregir")</f>
        <v>OK</v>
      </c>
      <c r="Z2021" s="42" t="str">
        <f>+IF(Tabla2[[#This Row],[Nro. DNI / CE]]="","Corregir",IF(LEN(Tabla2[[#This Row],[Nro. DNI / CE]])&gt;=8,"OK","Corregir"))</f>
        <v>OK</v>
      </c>
      <c r="AA2021" s="42">
        <f>COUNTIF(Tabla2[APELLIDOS Y NOMBRES],Tabla2[[#This Row],[APELLIDOS Y NOMBRES]])</f>
        <v>1</v>
      </c>
      <c r="AB2021" s="42">
        <f>IF(Tabla2[[#This Row],[Trabajador]]&gt;1,1/Tabla2[[#This Row],[Trabajador]],Tabla2[[#This Row],[Trabajador]])</f>
        <v>1</v>
      </c>
      <c r="AC2021" t="str">
        <f>+IFERROR(IF(Tabla2[[#This Row],[FECHA CESE/BAJA]]="","No Aplica",IF(AND(MONTH(Tabla2[[#This Row],[FECHA CESE/BAJA]])=MONTH(TODAY()-30),YEAR(Tabla2[[#This Row],[FECHA CESE/BAJA]])=YEAR(TODAY())),MONTH(TODAY()-30)&amp;"-"&amp;YEAR(TODAY()),"Borrar")),"No aplica")</f>
        <v>8-2023</v>
      </c>
      <c r="AD2021" t="str">
        <f>+IFERROR(IF(Tabla2[[#This Row],[FECHA INICIO DE LABORES EN OBRA]]="","No Aplica",IF(AND(MONTH(Tabla2[[#This Row],[FECHA INICIO DE LABORES EN OBRA]])=MONTH(TODAY()-30),YEAR(Tabla2[[#This Row],[FECHA INICIO DE LABORES EN OBRA]])=YEAR(TODAY())),MONTH(TODAY()-30)&amp;"-"&amp;YEAR(TODAY()),"No Aplica")),"No Aplica")</f>
        <v>No Aplica</v>
      </c>
    </row>
    <row r="2022" spans="1:30" x14ac:dyDescent="0.25">
      <c r="A2022" s="13">
        <v>20506662711</v>
      </c>
      <c r="B2022" s="15" t="s">
        <v>7876</v>
      </c>
      <c r="C2022" s="15" t="s">
        <v>7876</v>
      </c>
      <c r="D2022" s="15" t="s">
        <v>7881</v>
      </c>
      <c r="E2022" s="15" t="s">
        <v>7882</v>
      </c>
      <c r="F2022" s="39">
        <v>29536</v>
      </c>
      <c r="G2022" s="15">
        <v>2</v>
      </c>
      <c r="H2022" s="15" t="s">
        <v>7883</v>
      </c>
      <c r="I2022" s="15" t="s">
        <v>2204</v>
      </c>
      <c r="J2022" s="15" t="s">
        <v>7884</v>
      </c>
      <c r="K2022" s="15" t="s">
        <v>3200</v>
      </c>
      <c r="L2022" s="40" t="s">
        <v>6</v>
      </c>
      <c r="M2022" s="39">
        <v>45146</v>
      </c>
      <c r="N2022" s="41" t="s">
        <v>2687</v>
      </c>
      <c r="O2022" s="39">
        <v>45077</v>
      </c>
      <c r="P2022" s="40">
        <v>2</v>
      </c>
      <c r="Q2022" s="40">
        <v>4</v>
      </c>
      <c r="R2022" s="40" t="str">
        <f>IFERROR(VLOOKUP(Tabla2[[#This Row],[CONTRATISTA PRNCIPAL]],Hoja1!$L$5:$M$9,2,FALSE),"CJV")</f>
        <v>CJV</v>
      </c>
      <c r="S2022" s="40" t="str">
        <f>IF(Tabla2[[#This Row],[EMPRESA]]=Tabla2[[#This Row],[CONTRATISTA PRNCIPAL]],"Principal","Secundaria")</f>
        <v>Principal</v>
      </c>
      <c r="T2022" s="42">
        <f>IFERROR(1/COUNTIF(Tabla2[CONTRATISTA PRNCIPAL],Tabla2[[#This Row],[CONTRATISTA PRNCIPAL]]),0)</f>
        <v>0.02857142857142857</v>
      </c>
      <c r="U2022" s="43">
        <f>IF(((TODAY()-Tabla2[[#This Row],[FECHA NACIMIENTO]])/365)&lt;18,"Corregir", IF(((TODAY()-Tabla2[[#This Row],[FECHA NACIMIENTO]])/365)&gt;80, "Corregir",ROUNDDOWN(((TODAY()-Tabla2[[#This Row],[FECHA NACIMIENTO]])/365),0)))</f>
        <v>42</v>
      </c>
      <c r="V20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22" s="44" t="str">
        <f>+IF(Tabla2[[#This Row],[Edad]]="Corregir","Corregir","Ok")</f>
        <v>Ok</v>
      </c>
      <c r="X2022" s="42" t="str">
        <f>+IFERROR(VLOOKUP(Tabla2[[#This Row],[DISTRITO SEGÚN DNI]],Hoja1!$A$2:$B$32,2,FALSE),"No")</f>
        <v>No</v>
      </c>
      <c r="Y2022" s="42" t="str">
        <f>IF(OR(LOWER(Tabla2[[#This Row],[GENERO]])="masculino", LOWER(Tabla2[[#This Row],[GENERO]])="femenino"),"OK","Corregir")</f>
        <v>OK</v>
      </c>
      <c r="Z2022" s="42" t="str">
        <f>+IF(Tabla2[[#This Row],[Nro. DNI / CE]]="","Corregir",IF(LEN(Tabla2[[#This Row],[Nro. DNI / CE]])&gt;=8,"OK","Corregir"))</f>
        <v>OK</v>
      </c>
      <c r="AA2022" s="42">
        <f>COUNTIF(Tabla2[APELLIDOS Y NOMBRES],Tabla2[[#This Row],[APELLIDOS Y NOMBRES]])</f>
        <v>1</v>
      </c>
      <c r="AB2022" s="42">
        <f>IF(Tabla2[[#This Row],[Trabajador]]&gt;1,1/Tabla2[[#This Row],[Trabajador]],Tabla2[[#This Row],[Trabajador]])</f>
        <v>1</v>
      </c>
      <c r="AC2022" t="str">
        <f>+IFERROR(IF(Tabla2[[#This Row],[FECHA CESE/BAJA]]="","No Aplica",IF(AND(MONTH(Tabla2[[#This Row],[FECHA CESE/BAJA]])=MONTH(TODAY()-30),YEAR(Tabla2[[#This Row],[FECHA CESE/BAJA]])=YEAR(TODAY())),MONTH(TODAY()-30)&amp;"-"&amp;YEAR(TODAY()),"Borrar")),"No aplica")</f>
        <v>8-2023</v>
      </c>
      <c r="AD2022" t="str">
        <f>+IFERROR(IF(Tabla2[[#This Row],[FECHA INICIO DE LABORES EN OBRA]]="","No Aplica",IF(AND(MONTH(Tabla2[[#This Row],[FECHA INICIO DE LABORES EN OBRA]])=MONTH(TODAY()-30),YEAR(Tabla2[[#This Row],[FECHA INICIO DE LABORES EN OBRA]])=YEAR(TODAY())),MONTH(TODAY()-30)&amp;"-"&amp;YEAR(TODAY()),"No Aplica")),"No Aplica")</f>
        <v>No Aplica</v>
      </c>
    </row>
    <row r="2023" spans="1:30" x14ac:dyDescent="0.25">
      <c r="A2023" s="13">
        <v>20506662711</v>
      </c>
      <c r="B2023" s="15" t="s">
        <v>7876</v>
      </c>
      <c r="C2023" s="15" t="s">
        <v>7876</v>
      </c>
      <c r="D2023" s="15" t="s">
        <v>1129</v>
      </c>
      <c r="E2023" s="15" t="s">
        <v>1130</v>
      </c>
      <c r="F2023" s="39">
        <v>23016</v>
      </c>
      <c r="G2023" s="15">
        <v>2</v>
      </c>
      <c r="H2023" s="15" t="s">
        <v>3140</v>
      </c>
      <c r="I2023" s="15" t="s">
        <v>2060</v>
      </c>
      <c r="J2023" s="15" t="s">
        <v>7885</v>
      </c>
      <c r="K2023" s="15" t="s">
        <v>17</v>
      </c>
      <c r="L2023" s="40" t="s">
        <v>6</v>
      </c>
      <c r="M2023" s="39">
        <v>45154</v>
      </c>
      <c r="N2023" s="41" t="s">
        <v>2098</v>
      </c>
      <c r="O2023" s="39">
        <v>45107</v>
      </c>
      <c r="P2023" s="40">
        <v>2</v>
      </c>
      <c r="Q2023" s="40">
        <v>4</v>
      </c>
      <c r="R2023" s="40" t="str">
        <f>IFERROR(VLOOKUP(Tabla2[[#This Row],[CONTRATISTA PRNCIPAL]],Hoja1!$L$5:$M$9,2,FALSE),"CJV")</f>
        <v>CJV</v>
      </c>
      <c r="S2023" s="40" t="str">
        <f>IF(Tabla2[[#This Row],[EMPRESA]]=Tabla2[[#This Row],[CONTRATISTA PRNCIPAL]],"Principal","Secundaria")</f>
        <v>Principal</v>
      </c>
      <c r="T2023" s="42">
        <f>IFERROR(1/COUNTIF(Tabla2[CONTRATISTA PRNCIPAL],Tabla2[[#This Row],[CONTRATISTA PRNCIPAL]]),0)</f>
        <v>0.02857142857142857</v>
      </c>
      <c r="U2023" s="43">
        <f>IF(((TODAY()-Tabla2[[#This Row],[FECHA NACIMIENTO]])/365)&lt;18,"Corregir", IF(((TODAY()-Tabla2[[#This Row],[FECHA NACIMIENTO]])/365)&gt;80, "Corregir",ROUNDDOWN(((TODAY()-Tabla2[[#This Row],[FECHA NACIMIENTO]])/365),0)))</f>
        <v>60</v>
      </c>
      <c r="V20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023" s="44" t="str">
        <f>+IF(Tabla2[[#This Row],[Edad]]="Corregir","Corregir","Ok")</f>
        <v>Ok</v>
      </c>
      <c r="X2023" s="42" t="str">
        <f>+IFERROR(VLOOKUP(Tabla2[[#This Row],[DISTRITO SEGÚN DNI]],Hoja1!$A$2:$B$32,2,FALSE),"No")</f>
        <v>ATE</v>
      </c>
      <c r="Y2023" s="42" t="str">
        <f>IF(OR(LOWER(Tabla2[[#This Row],[GENERO]])="masculino", LOWER(Tabla2[[#This Row],[GENERO]])="femenino"),"OK","Corregir")</f>
        <v>OK</v>
      </c>
      <c r="Z2023" s="42" t="str">
        <f>+IF(Tabla2[[#This Row],[Nro. DNI / CE]]="","Corregir",IF(LEN(Tabla2[[#This Row],[Nro. DNI / CE]])&gt;=8,"OK","Corregir"))</f>
        <v>OK</v>
      </c>
      <c r="AA2023" s="42">
        <f>COUNTIF(Tabla2[APELLIDOS Y NOMBRES],Tabla2[[#This Row],[APELLIDOS Y NOMBRES]])</f>
        <v>1</v>
      </c>
      <c r="AB2023" s="42">
        <f>IF(Tabla2[[#This Row],[Trabajador]]&gt;1,1/Tabla2[[#This Row],[Trabajador]],Tabla2[[#This Row],[Trabajador]])</f>
        <v>1</v>
      </c>
      <c r="AC2023" t="str">
        <f>+IFERROR(IF(Tabla2[[#This Row],[FECHA CESE/BAJA]]="","No Aplica",IF(AND(MONTH(Tabla2[[#This Row],[FECHA CESE/BAJA]])=MONTH(TODAY()-30),YEAR(Tabla2[[#This Row],[FECHA CESE/BAJA]])=YEAR(TODAY())),MONTH(TODAY()-30)&amp;"-"&amp;YEAR(TODAY()),"Borrar")),"No aplica")</f>
        <v>8-2023</v>
      </c>
      <c r="AD2023" t="str">
        <f>+IFERROR(IF(Tabla2[[#This Row],[FECHA INICIO DE LABORES EN OBRA]]="","No Aplica",IF(AND(MONTH(Tabla2[[#This Row],[FECHA INICIO DE LABORES EN OBRA]])=MONTH(TODAY()-30),YEAR(Tabla2[[#This Row],[FECHA INICIO DE LABORES EN OBRA]])=YEAR(TODAY())),MONTH(TODAY()-30)&amp;"-"&amp;YEAR(TODAY()),"No Aplica")),"No Aplica")</f>
        <v>No Aplica</v>
      </c>
    </row>
    <row r="2024" spans="1:30" x14ac:dyDescent="0.25">
      <c r="A2024" s="13">
        <v>20506662711</v>
      </c>
      <c r="B2024" s="15" t="s">
        <v>7876</v>
      </c>
      <c r="C2024" s="15" t="s">
        <v>7876</v>
      </c>
      <c r="D2024" s="15" t="s">
        <v>7886</v>
      </c>
      <c r="E2024" s="15" t="s">
        <v>7887</v>
      </c>
      <c r="F2024" s="39">
        <v>22426</v>
      </c>
      <c r="G2024" s="15">
        <v>2</v>
      </c>
      <c r="H2024" s="15" t="s">
        <v>3140</v>
      </c>
      <c r="I2024" s="15" t="s">
        <v>2204</v>
      </c>
      <c r="J2024" s="15" t="s">
        <v>7888</v>
      </c>
      <c r="K2024" s="15" t="s">
        <v>2182</v>
      </c>
      <c r="L2024" s="40" t="s">
        <v>6</v>
      </c>
      <c r="M2024" s="39">
        <v>45154</v>
      </c>
      <c r="N2024" s="41" t="s">
        <v>2098</v>
      </c>
      <c r="O2024" s="39">
        <v>45117</v>
      </c>
      <c r="P2024" s="40">
        <v>2</v>
      </c>
      <c r="Q2024" s="40">
        <v>4</v>
      </c>
      <c r="R2024" s="40" t="str">
        <f>IFERROR(VLOOKUP(Tabla2[[#This Row],[CONTRATISTA PRNCIPAL]],Hoja1!$L$5:$M$9,2,FALSE),"CJV")</f>
        <v>CJV</v>
      </c>
      <c r="S2024" s="40" t="str">
        <f>IF(Tabla2[[#This Row],[EMPRESA]]=Tabla2[[#This Row],[CONTRATISTA PRNCIPAL]],"Principal","Secundaria")</f>
        <v>Principal</v>
      </c>
      <c r="T2024" s="42">
        <f>IFERROR(1/COUNTIF(Tabla2[CONTRATISTA PRNCIPAL],Tabla2[[#This Row],[CONTRATISTA PRNCIPAL]]),0)</f>
        <v>0.02857142857142857</v>
      </c>
      <c r="U2024" s="43">
        <f>IF(((TODAY()-Tabla2[[#This Row],[FECHA NACIMIENTO]])/365)&lt;18,"Corregir", IF(((TODAY()-Tabla2[[#This Row],[FECHA NACIMIENTO]])/365)&gt;80, "Corregir",ROUNDDOWN(((TODAY()-Tabla2[[#This Row],[FECHA NACIMIENTO]])/365),0)))</f>
        <v>62</v>
      </c>
      <c r="V20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024" s="44" t="str">
        <f>+IF(Tabla2[[#This Row],[Edad]]="Corregir","Corregir","Ok")</f>
        <v>Ok</v>
      </c>
      <c r="X2024" s="42" t="str">
        <f>+IFERROR(VLOOKUP(Tabla2[[#This Row],[DISTRITO SEGÚN DNI]],Hoja1!$A$2:$B$32,2,FALSE),"No")</f>
        <v>No</v>
      </c>
      <c r="Y2024" s="42" t="str">
        <f>IF(OR(LOWER(Tabla2[[#This Row],[GENERO]])="masculino", LOWER(Tabla2[[#This Row],[GENERO]])="femenino"),"OK","Corregir")</f>
        <v>OK</v>
      </c>
      <c r="Z2024" s="42" t="str">
        <f>+IF(Tabla2[[#This Row],[Nro. DNI / CE]]="","Corregir",IF(LEN(Tabla2[[#This Row],[Nro. DNI / CE]])&gt;=8,"OK","Corregir"))</f>
        <v>OK</v>
      </c>
      <c r="AA2024" s="42">
        <f>COUNTIF(Tabla2[APELLIDOS Y NOMBRES],Tabla2[[#This Row],[APELLIDOS Y NOMBRES]])</f>
        <v>1</v>
      </c>
      <c r="AB2024" s="42">
        <f>IF(Tabla2[[#This Row],[Trabajador]]&gt;1,1/Tabla2[[#This Row],[Trabajador]],Tabla2[[#This Row],[Trabajador]])</f>
        <v>1</v>
      </c>
      <c r="AC2024" t="str">
        <f>+IFERROR(IF(Tabla2[[#This Row],[FECHA CESE/BAJA]]="","No Aplica",IF(AND(MONTH(Tabla2[[#This Row],[FECHA CESE/BAJA]])=MONTH(TODAY()-30),YEAR(Tabla2[[#This Row],[FECHA CESE/BAJA]])=YEAR(TODAY())),MONTH(TODAY()-30)&amp;"-"&amp;YEAR(TODAY()),"Borrar")),"No aplica")</f>
        <v>8-2023</v>
      </c>
      <c r="AD2024" t="str">
        <f>+IFERROR(IF(Tabla2[[#This Row],[FECHA INICIO DE LABORES EN OBRA]]="","No Aplica",IF(AND(MONTH(Tabla2[[#This Row],[FECHA INICIO DE LABORES EN OBRA]])=MONTH(TODAY()-30),YEAR(Tabla2[[#This Row],[FECHA INICIO DE LABORES EN OBRA]])=YEAR(TODAY())),MONTH(TODAY()-30)&amp;"-"&amp;YEAR(TODAY()),"No Aplica")),"No Aplica")</f>
        <v>No Aplica</v>
      </c>
    </row>
    <row r="2025" spans="1:30" x14ac:dyDescent="0.25">
      <c r="A2025" s="13">
        <v>20506662711</v>
      </c>
      <c r="B2025" s="15" t="s">
        <v>7876</v>
      </c>
      <c r="C2025" s="15" t="s">
        <v>7876</v>
      </c>
      <c r="D2025" s="15" t="s">
        <v>7889</v>
      </c>
      <c r="E2025" s="15" t="s">
        <v>7890</v>
      </c>
      <c r="F2025" s="39">
        <v>33540</v>
      </c>
      <c r="G2025" s="15">
        <v>2</v>
      </c>
      <c r="H2025" s="15" t="s">
        <v>3140</v>
      </c>
      <c r="I2025" s="15" t="s">
        <v>7891</v>
      </c>
      <c r="J2025" s="15" t="s">
        <v>7892</v>
      </c>
      <c r="K2025" s="15" t="s">
        <v>2237</v>
      </c>
      <c r="L2025" s="40" t="s">
        <v>6</v>
      </c>
      <c r="M2025" s="39">
        <v>45157</v>
      </c>
      <c r="N2025" s="41" t="s">
        <v>2098</v>
      </c>
      <c r="O2025" s="39">
        <v>45125</v>
      </c>
      <c r="P2025" s="40">
        <v>2</v>
      </c>
      <c r="Q2025" s="40">
        <v>4</v>
      </c>
      <c r="R2025" s="40" t="str">
        <f>IFERROR(VLOOKUP(Tabla2[[#This Row],[CONTRATISTA PRNCIPAL]],Hoja1!$L$5:$M$9,2,FALSE),"CJV")</f>
        <v>CJV</v>
      </c>
      <c r="S2025" s="40" t="str">
        <f>IF(Tabla2[[#This Row],[EMPRESA]]=Tabla2[[#This Row],[CONTRATISTA PRNCIPAL]],"Principal","Secundaria")</f>
        <v>Principal</v>
      </c>
      <c r="T2025" s="42">
        <f>IFERROR(1/COUNTIF(Tabla2[CONTRATISTA PRNCIPAL],Tabla2[[#This Row],[CONTRATISTA PRNCIPAL]]),0)</f>
        <v>0.02857142857142857</v>
      </c>
      <c r="U2025" s="43">
        <f>IF(((TODAY()-Tabla2[[#This Row],[FECHA NACIMIENTO]])/365)&lt;18,"Corregir", IF(((TODAY()-Tabla2[[#This Row],[FECHA NACIMIENTO]])/365)&gt;80, "Corregir",ROUNDDOWN(((TODAY()-Tabla2[[#This Row],[FECHA NACIMIENTO]])/365),0)))</f>
        <v>31</v>
      </c>
      <c r="V20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25" s="44" t="str">
        <f>+IF(Tabla2[[#This Row],[Edad]]="Corregir","Corregir","Ok")</f>
        <v>Ok</v>
      </c>
      <c r="X2025" s="42" t="str">
        <f>+IFERROR(VLOOKUP(Tabla2[[#This Row],[DISTRITO SEGÚN DNI]],Hoja1!$A$2:$B$32,2,FALSE),"No")</f>
        <v>No</v>
      </c>
      <c r="Y2025" s="42" t="str">
        <f>IF(OR(LOWER(Tabla2[[#This Row],[GENERO]])="masculino", LOWER(Tabla2[[#This Row],[GENERO]])="femenino"),"OK","Corregir")</f>
        <v>OK</v>
      </c>
      <c r="Z2025" s="42" t="str">
        <f>+IF(Tabla2[[#This Row],[Nro. DNI / CE]]="","Corregir",IF(LEN(Tabla2[[#This Row],[Nro. DNI / CE]])&gt;=8,"OK","Corregir"))</f>
        <v>OK</v>
      </c>
      <c r="AA2025" s="42">
        <f>COUNTIF(Tabla2[APELLIDOS Y NOMBRES],Tabla2[[#This Row],[APELLIDOS Y NOMBRES]])</f>
        <v>1</v>
      </c>
      <c r="AB2025" s="42">
        <f>IF(Tabla2[[#This Row],[Trabajador]]&gt;1,1/Tabla2[[#This Row],[Trabajador]],Tabla2[[#This Row],[Trabajador]])</f>
        <v>1</v>
      </c>
      <c r="AC2025" t="str">
        <f>+IFERROR(IF(Tabla2[[#This Row],[FECHA CESE/BAJA]]="","No Aplica",IF(AND(MONTH(Tabla2[[#This Row],[FECHA CESE/BAJA]])=MONTH(TODAY()-30),YEAR(Tabla2[[#This Row],[FECHA CESE/BAJA]])=YEAR(TODAY())),MONTH(TODAY()-30)&amp;"-"&amp;YEAR(TODAY()),"Borrar")),"No aplica")</f>
        <v>8-2023</v>
      </c>
      <c r="AD2025" t="str">
        <f>+IFERROR(IF(Tabla2[[#This Row],[FECHA INICIO DE LABORES EN OBRA]]="","No Aplica",IF(AND(MONTH(Tabla2[[#This Row],[FECHA INICIO DE LABORES EN OBRA]])=MONTH(TODAY()-30),YEAR(Tabla2[[#This Row],[FECHA INICIO DE LABORES EN OBRA]])=YEAR(TODAY())),MONTH(TODAY()-30)&amp;"-"&amp;YEAR(TODAY()),"No Aplica")),"No Aplica")</f>
        <v>No Aplica</v>
      </c>
    </row>
    <row r="2026" spans="1:30" x14ac:dyDescent="0.25">
      <c r="A2026" s="13">
        <v>20506662711</v>
      </c>
      <c r="B2026" s="15" t="s">
        <v>7876</v>
      </c>
      <c r="C2026" s="15" t="s">
        <v>7876</v>
      </c>
      <c r="D2026" s="15" t="s">
        <v>1126</v>
      </c>
      <c r="E2026" s="15" t="s">
        <v>1127</v>
      </c>
      <c r="F2026" s="39">
        <v>28368</v>
      </c>
      <c r="G2026" s="15">
        <v>2</v>
      </c>
      <c r="H2026" s="15" t="s">
        <v>3140</v>
      </c>
      <c r="I2026" s="15" t="s">
        <v>2060</v>
      </c>
      <c r="J2026" s="15" t="s">
        <v>7893</v>
      </c>
      <c r="K2026" s="15" t="s">
        <v>17</v>
      </c>
      <c r="L2026" s="40" t="s">
        <v>6</v>
      </c>
      <c r="M2026" s="39">
        <v>45167</v>
      </c>
      <c r="N2026" s="41" t="s">
        <v>2098</v>
      </c>
      <c r="O2026" s="39">
        <v>45085</v>
      </c>
      <c r="P2026" s="40">
        <v>2</v>
      </c>
      <c r="Q2026" s="40">
        <v>4</v>
      </c>
      <c r="R2026" s="40" t="str">
        <f>IFERROR(VLOOKUP(Tabla2[[#This Row],[CONTRATISTA PRNCIPAL]],Hoja1!$L$5:$M$9,2,FALSE),"CJV")</f>
        <v>CJV</v>
      </c>
      <c r="S2026" s="40" t="str">
        <f>IF(Tabla2[[#This Row],[EMPRESA]]=Tabla2[[#This Row],[CONTRATISTA PRNCIPAL]],"Principal","Secundaria")</f>
        <v>Principal</v>
      </c>
      <c r="T2026" s="42">
        <f>IFERROR(1/COUNTIF(Tabla2[CONTRATISTA PRNCIPAL],Tabla2[[#This Row],[CONTRATISTA PRNCIPAL]]),0)</f>
        <v>0.02857142857142857</v>
      </c>
      <c r="U2026" s="43">
        <f>IF(((TODAY()-Tabla2[[#This Row],[FECHA NACIMIENTO]])/365)&lt;18,"Corregir", IF(((TODAY()-Tabla2[[#This Row],[FECHA NACIMIENTO]])/365)&gt;80, "Corregir",ROUNDDOWN(((TODAY()-Tabla2[[#This Row],[FECHA NACIMIENTO]])/365),0)))</f>
        <v>46</v>
      </c>
      <c r="V20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26" s="44" t="str">
        <f>+IF(Tabla2[[#This Row],[Edad]]="Corregir","Corregir","Ok")</f>
        <v>Ok</v>
      </c>
      <c r="X2026" s="42" t="str">
        <f>+IFERROR(VLOOKUP(Tabla2[[#This Row],[DISTRITO SEGÚN DNI]],Hoja1!$A$2:$B$32,2,FALSE),"No")</f>
        <v>ATE</v>
      </c>
      <c r="Y2026" s="42" t="str">
        <f>IF(OR(LOWER(Tabla2[[#This Row],[GENERO]])="masculino", LOWER(Tabla2[[#This Row],[GENERO]])="femenino"),"OK","Corregir")</f>
        <v>OK</v>
      </c>
      <c r="Z2026" s="42" t="str">
        <f>+IF(Tabla2[[#This Row],[Nro. DNI / CE]]="","Corregir",IF(LEN(Tabla2[[#This Row],[Nro. DNI / CE]])&gt;=8,"OK","Corregir"))</f>
        <v>OK</v>
      </c>
      <c r="AA2026" s="42">
        <f>COUNTIF(Tabla2[APELLIDOS Y NOMBRES],Tabla2[[#This Row],[APELLIDOS Y NOMBRES]])</f>
        <v>1</v>
      </c>
      <c r="AB2026" s="42">
        <f>IF(Tabla2[[#This Row],[Trabajador]]&gt;1,1/Tabla2[[#This Row],[Trabajador]],Tabla2[[#This Row],[Trabajador]])</f>
        <v>1</v>
      </c>
      <c r="AC2026" t="str">
        <f>+IFERROR(IF(Tabla2[[#This Row],[FECHA CESE/BAJA]]="","No Aplica",IF(AND(MONTH(Tabla2[[#This Row],[FECHA CESE/BAJA]])=MONTH(TODAY()-30),YEAR(Tabla2[[#This Row],[FECHA CESE/BAJA]])=YEAR(TODAY())),MONTH(TODAY()-30)&amp;"-"&amp;YEAR(TODAY()),"Borrar")),"No aplica")</f>
        <v>8-2023</v>
      </c>
      <c r="AD2026" t="str">
        <f>+IFERROR(IF(Tabla2[[#This Row],[FECHA INICIO DE LABORES EN OBRA]]="","No Aplica",IF(AND(MONTH(Tabla2[[#This Row],[FECHA INICIO DE LABORES EN OBRA]])=MONTH(TODAY()-30),YEAR(Tabla2[[#This Row],[FECHA INICIO DE LABORES EN OBRA]])=YEAR(TODAY())),MONTH(TODAY()-30)&amp;"-"&amp;YEAR(TODAY()),"No Aplica")),"No Aplica")</f>
        <v>No Aplica</v>
      </c>
    </row>
    <row r="2027" spans="1:30" x14ac:dyDescent="0.25">
      <c r="A2027" s="13">
        <v>20506662711</v>
      </c>
      <c r="B2027" s="15" t="s">
        <v>7876</v>
      </c>
      <c r="C2027" s="15" t="s">
        <v>7876</v>
      </c>
      <c r="D2027" s="15" t="s">
        <v>369</v>
      </c>
      <c r="E2027" s="15" t="s">
        <v>370</v>
      </c>
      <c r="F2027" s="39">
        <v>23936</v>
      </c>
      <c r="G2027" s="15">
        <v>2</v>
      </c>
      <c r="H2027" s="15" t="s">
        <v>3140</v>
      </c>
      <c r="I2027" s="15" t="s">
        <v>2060</v>
      </c>
      <c r="J2027" s="15" t="s">
        <v>7894</v>
      </c>
      <c r="K2027" s="15" t="s">
        <v>17</v>
      </c>
      <c r="L2027" s="40" t="s">
        <v>6</v>
      </c>
      <c r="M2027" s="39"/>
      <c r="N2027" s="41" t="s">
        <v>2098</v>
      </c>
      <c r="O2027" s="39">
        <v>44967</v>
      </c>
      <c r="P2027" s="40">
        <v>1</v>
      </c>
      <c r="Q2027" s="40">
        <v>4</v>
      </c>
      <c r="R2027" s="40" t="str">
        <f>IFERROR(VLOOKUP(Tabla2[[#This Row],[CONTRATISTA PRNCIPAL]],Hoja1!$L$5:$M$9,2,FALSE),"CJV")</f>
        <v>CJV</v>
      </c>
      <c r="S2027" s="40" t="str">
        <f>IF(Tabla2[[#This Row],[EMPRESA]]=Tabla2[[#This Row],[CONTRATISTA PRNCIPAL]],"Principal","Secundaria")</f>
        <v>Principal</v>
      </c>
      <c r="T2027" s="42">
        <f>IFERROR(1/COUNTIF(Tabla2[CONTRATISTA PRNCIPAL],Tabla2[[#This Row],[CONTRATISTA PRNCIPAL]]),0)</f>
        <v>0.02857142857142857</v>
      </c>
      <c r="U2027" s="43">
        <f>IF(((TODAY()-Tabla2[[#This Row],[FECHA NACIMIENTO]])/365)&lt;18,"Corregir", IF(((TODAY()-Tabla2[[#This Row],[FECHA NACIMIENTO]])/365)&gt;80, "Corregir",ROUNDDOWN(((TODAY()-Tabla2[[#This Row],[FECHA NACIMIENTO]])/365),0)))</f>
        <v>58</v>
      </c>
      <c r="V20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027" s="44" t="str">
        <f>+IF(Tabla2[[#This Row],[Edad]]="Corregir","Corregir","Ok")</f>
        <v>Ok</v>
      </c>
      <c r="X2027" s="42" t="str">
        <f>+IFERROR(VLOOKUP(Tabla2[[#This Row],[DISTRITO SEGÚN DNI]],Hoja1!$A$2:$B$32,2,FALSE),"No")</f>
        <v>ATE</v>
      </c>
      <c r="Y2027" s="42" t="str">
        <f>IF(OR(LOWER(Tabla2[[#This Row],[GENERO]])="masculino", LOWER(Tabla2[[#This Row],[GENERO]])="femenino"),"OK","Corregir")</f>
        <v>OK</v>
      </c>
      <c r="Z2027" s="42" t="str">
        <f>+IF(Tabla2[[#This Row],[Nro. DNI / CE]]="","Corregir",IF(LEN(Tabla2[[#This Row],[Nro. DNI / CE]])&gt;=8,"OK","Corregir"))</f>
        <v>OK</v>
      </c>
      <c r="AA2027" s="42">
        <f>COUNTIF(Tabla2[APELLIDOS Y NOMBRES],Tabla2[[#This Row],[APELLIDOS Y NOMBRES]])</f>
        <v>1</v>
      </c>
      <c r="AB2027" s="42">
        <f>IF(Tabla2[[#This Row],[Trabajador]]&gt;1,1/Tabla2[[#This Row],[Trabajador]],Tabla2[[#This Row],[Trabajador]])</f>
        <v>1</v>
      </c>
      <c r="AC2027" t="str">
        <f>+IFERROR(IF(Tabla2[[#This Row],[FECHA CESE/BAJA]]="","No Aplica",IF(AND(MONTH(Tabla2[[#This Row],[FECHA CESE/BAJA]])=MONTH(TODAY()-30),YEAR(Tabla2[[#This Row],[FECHA CESE/BAJA]])=YEAR(TODAY())),MONTH(TODAY()-30)&amp;"-"&amp;YEAR(TODAY()),"Borrar")),"No aplica")</f>
        <v>No Aplica</v>
      </c>
      <c r="AD2027" t="str">
        <f>+IFERROR(IF(Tabla2[[#This Row],[FECHA INICIO DE LABORES EN OBRA]]="","No Aplica",IF(AND(MONTH(Tabla2[[#This Row],[FECHA INICIO DE LABORES EN OBRA]])=MONTH(TODAY()-30),YEAR(Tabla2[[#This Row],[FECHA INICIO DE LABORES EN OBRA]])=YEAR(TODAY())),MONTH(TODAY()-30)&amp;"-"&amp;YEAR(TODAY()),"No Aplica")),"No Aplica")</f>
        <v>No Aplica</v>
      </c>
    </row>
    <row r="2028" spans="1:30" x14ac:dyDescent="0.25">
      <c r="A2028" s="13">
        <v>20506662711</v>
      </c>
      <c r="B2028" s="15" t="s">
        <v>7876</v>
      </c>
      <c r="C2028" s="15" t="s">
        <v>7876</v>
      </c>
      <c r="D2028" s="15" t="s">
        <v>7895</v>
      </c>
      <c r="E2028" s="15" t="s">
        <v>7896</v>
      </c>
      <c r="F2028" s="39">
        <v>32248</v>
      </c>
      <c r="G2028" s="15">
        <v>2</v>
      </c>
      <c r="H2028" s="15" t="s">
        <v>3140</v>
      </c>
      <c r="I2028" s="15" t="s">
        <v>2204</v>
      </c>
      <c r="J2028" s="15" t="s">
        <v>7897</v>
      </c>
      <c r="K2028" s="15" t="s">
        <v>2182</v>
      </c>
      <c r="L2028" s="40" t="s">
        <v>6</v>
      </c>
      <c r="M2028" s="39"/>
      <c r="N2028" s="41" t="s">
        <v>4908</v>
      </c>
      <c r="O2028" s="39">
        <v>44967</v>
      </c>
      <c r="P2028" s="40">
        <v>1</v>
      </c>
      <c r="Q2028" s="40">
        <v>4</v>
      </c>
      <c r="R2028" s="40" t="str">
        <f>IFERROR(VLOOKUP(Tabla2[[#This Row],[CONTRATISTA PRNCIPAL]],Hoja1!$L$5:$M$9,2,FALSE),"CJV")</f>
        <v>CJV</v>
      </c>
      <c r="S2028" s="40" t="str">
        <f>IF(Tabla2[[#This Row],[EMPRESA]]=Tabla2[[#This Row],[CONTRATISTA PRNCIPAL]],"Principal","Secundaria")</f>
        <v>Principal</v>
      </c>
      <c r="T2028" s="42">
        <f>IFERROR(1/COUNTIF(Tabla2[CONTRATISTA PRNCIPAL],Tabla2[[#This Row],[CONTRATISTA PRNCIPAL]]),0)</f>
        <v>0.02857142857142857</v>
      </c>
      <c r="U2028" s="43">
        <f>IF(((TODAY()-Tabla2[[#This Row],[FECHA NACIMIENTO]])/365)&lt;18,"Corregir", IF(((TODAY()-Tabla2[[#This Row],[FECHA NACIMIENTO]])/365)&gt;80, "Corregir",ROUNDDOWN(((TODAY()-Tabla2[[#This Row],[FECHA NACIMIENTO]])/365),0)))</f>
        <v>35</v>
      </c>
      <c r="V20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28" s="44" t="str">
        <f>+IF(Tabla2[[#This Row],[Edad]]="Corregir","Corregir","Ok")</f>
        <v>Ok</v>
      </c>
      <c r="X2028" s="42" t="str">
        <f>+IFERROR(VLOOKUP(Tabla2[[#This Row],[DISTRITO SEGÚN DNI]],Hoja1!$A$2:$B$32,2,FALSE),"No")</f>
        <v>No</v>
      </c>
      <c r="Y2028" s="42" t="str">
        <f>IF(OR(LOWER(Tabla2[[#This Row],[GENERO]])="masculino", LOWER(Tabla2[[#This Row],[GENERO]])="femenino"),"OK","Corregir")</f>
        <v>OK</v>
      </c>
      <c r="Z2028" s="42" t="str">
        <f>+IF(Tabla2[[#This Row],[Nro. DNI / CE]]="","Corregir",IF(LEN(Tabla2[[#This Row],[Nro. DNI / CE]])&gt;=8,"OK","Corregir"))</f>
        <v>OK</v>
      </c>
      <c r="AA2028" s="42">
        <f>COUNTIF(Tabla2[APELLIDOS Y NOMBRES],Tabla2[[#This Row],[APELLIDOS Y NOMBRES]])</f>
        <v>1</v>
      </c>
      <c r="AB2028" s="42">
        <f>IF(Tabla2[[#This Row],[Trabajador]]&gt;1,1/Tabla2[[#This Row],[Trabajador]],Tabla2[[#This Row],[Trabajador]])</f>
        <v>1</v>
      </c>
      <c r="AC2028" t="str">
        <f>+IFERROR(IF(Tabla2[[#This Row],[FECHA CESE/BAJA]]="","No Aplica",IF(AND(MONTH(Tabla2[[#This Row],[FECHA CESE/BAJA]])=MONTH(TODAY()-30),YEAR(Tabla2[[#This Row],[FECHA CESE/BAJA]])=YEAR(TODAY())),MONTH(TODAY()-30)&amp;"-"&amp;YEAR(TODAY()),"Borrar")),"No aplica")</f>
        <v>No Aplica</v>
      </c>
      <c r="AD2028" t="str">
        <f>+IFERROR(IF(Tabla2[[#This Row],[FECHA INICIO DE LABORES EN OBRA]]="","No Aplica",IF(AND(MONTH(Tabla2[[#This Row],[FECHA INICIO DE LABORES EN OBRA]])=MONTH(TODAY()-30),YEAR(Tabla2[[#This Row],[FECHA INICIO DE LABORES EN OBRA]])=YEAR(TODAY())),MONTH(TODAY()-30)&amp;"-"&amp;YEAR(TODAY()),"No Aplica")),"No Aplica")</f>
        <v>No Aplica</v>
      </c>
    </row>
    <row r="2029" spans="1:30" x14ac:dyDescent="0.25">
      <c r="A2029" s="13">
        <v>20506662711</v>
      </c>
      <c r="B2029" s="15" t="s">
        <v>7876</v>
      </c>
      <c r="C2029" s="15" t="s">
        <v>7876</v>
      </c>
      <c r="D2029" s="15" t="s">
        <v>7898</v>
      </c>
      <c r="E2029" s="15" t="s">
        <v>7899</v>
      </c>
      <c r="F2029" s="39">
        <v>26925</v>
      </c>
      <c r="G2029" s="15">
        <v>2</v>
      </c>
      <c r="H2029" s="15" t="s">
        <v>3140</v>
      </c>
      <c r="I2029" s="15" t="s">
        <v>7900</v>
      </c>
      <c r="J2029" s="15" t="s">
        <v>7901</v>
      </c>
      <c r="K2029" s="15" t="s">
        <v>2808</v>
      </c>
      <c r="L2029" s="40" t="s">
        <v>6</v>
      </c>
      <c r="M2029" s="39"/>
      <c r="N2029" s="41" t="s">
        <v>2098</v>
      </c>
      <c r="O2029" s="39">
        <v>45043</v>
      </c>
      <c r="P2029" s="40">
        <v>1</v>
      </c>
      <c r="Q2029" s="40">
        <v>4</v>
      </c>
      <c r="R2029" s="40" t="str">
        <f>IFERROR(VLOOKUP(Tabla2[[#This Row],[CONTRATISTA PRNCIPAL]],Hoja1!$L$5:$M$9,2,FALSE),"CJV")</f>
        <v>CJV</v>
      </c>
      <c r="S2029" s="40" t="str">
        <f>IF(Tabla2[[#This Row],[EMPRESA]]=Tabla2[[#This Row],[CONTRATISTA PRNCIPAL]],"Principal","Secundaria")</f>
        <v>Principal</v>
      </c>
      <c r="T2029" s="42">
        <f>IFERROR(1/COUNTIF(Tabla2[CONTRATISTA PRNCIPAL],Tabla2[[#This Row],[CONTRATISTA PRNCIPAL]]),0)</f>
        <v>0.02857142857142857</v>
      </c>
      <c r="U2029" s="43">
        <f>IF(((TODAY()-Tabla2[[#This Row],[FECHA NACIMIENTO]])/365)&lt;18,"Corregir", IF(((TODAY()-Tabla2[[#This Row],[FECHA NACIMIENTO]])/365)&gt;80, "Corregir",ROUNDDOWN(((TODAY()-Tabla2[[#This Row],[FECHA NACIMIENTO]])/365),0)))</f>
        <v>50</v>
      </c>
      <c r="V20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029" s="44" t="str">
        <f>+IF(Tabla2[[#This Row],[Edad]]="Corregir","Corregir","Ok")</f>
        <v>Ok</v>
      </c>
      <c r="X2029" s="42" t="str">
        <f>+IFERROR(VLOOKUP(Tabla2[[#This Row],[DISTRITO SEGÚN DNI]],Hoja1!$A$2:$B$32,2,FALSE),"No")</f>
        <v>No</v>
      </c>
      <c r="Y2029" s="42" t="str">
        <f>IF(OR(LOWER(Tabla2[[#This Row],[GENERO]])="masculino", LOWER(Tabla2[[#This Row],[GENERO]])="femenino"),"OK","Corregir")</f>
        <v>OK</v>
      </c>
      <c r="Z2029" s="42" t="str">
        <f>+IF(Tabla2[[#This Row],[Nro. DNI / CE]]="","Corregir",IF(LEN(Tabla2[[#This Row],[Nro. DNI / CE]])&gt;=8,"OK","Corregir"))</f>
        <v>OK</v>
      </c>
      <c r="AA2029" s="42">
        <f>COUNTIF(Tabla2[APELLIDOS Y NOMBRES],Tabla2[[#This Row],[APELLIDOS Y NOMBRES]])</f>
        <v>1</v>
      </c>
      <c r="AB2029" s="42">
        <f>IF(Tabla2[[#This Row],[Trabajador]]&gt;1,1/Tabla2[[#This Row],[Trabajador]],Tabla2[[#This Row],[Trabajador]])</f>
        <v>1</v>
      </c>
      <c r="AC2029" t="str">
        <f>+IFERROR(IF(Tabla2[[#This Row],[FECHA CESE/BAJA]]="","No Aplica",IF(AND(MONTH(Tabla2[[#This Row],[FECHA CESE/BAJA]])=MONTH(TODAY()-30),YEAR(Tabla2[[#This Row],[FECHA CESE/BAJA]])=YEAR(TODAY())),MONTH(TODAY()-30)&amp;"-"&amp;YEAR(TODAY()),"Borrar")),"No aplica")</f>
        <v>No Aplica</v>
      </c>
      <c r="AD2029" t="str">
        <f>+IFERROR(IF(Tabla2[[#This Row],[FECHA INICIO DE LABORES EN OBRA]]="","No Aplica",IF(AND(MONTH(Tabla2[[#This Row],[FECHA INICIO DE LABORES EN OBRA]])=MONTH(TODAY()-30),YEAR(Tabla2[[#This Row],[FECHA INICIO DE LABORES EN OBRA]])=YEAR(TODAY())),MONTH(TODAY()-30)&amp;"-"&amp;YEAR(TODAY()),"No Aplica")),"No Aplica")</f>
        <v>No Aplica</v>
      </c>
    </row>
    <row r="2030" spans="1:30" x14ac:dyDescent="0.25">
      <c r="A2030" s="13">
        <v>20506662711</v>
      </c>
      <c r="B2030" s="15" t="s">
        <v>7876</v>
      </c>
      <c r="C2030" s="15" t="s">
        <v>7876</v>
      </c>
      <c r="D2030" s="15" t="s">
        <v>7902</v>
      </c>
      <c r="E2030" s="15" t="s">
        <v>7903</v>
      </c>
      <c r="F2030" s="39">
        <v>27040</v>
      </c>
      <c r="G2030" s="15">
        <v>2</v>
      </c>
      <c r="H2030" s="15" t="s">
        <v>3140</v>
      </c>
      <c r="I2030" s="15" t="s">
        <v>7900</v>
      </c>
      <c r="J2030" s="15" t="s">
        <v>7904</v>
      </c>
      <c r="K2030" s="15" t="s">
        <v>2693</v>
      </c>
      <c r="L2030" s="40" t="s">
        <v>6</v>
      </c>
      <c r="M2030" s="39"/>
      <c r="N2030" s="41" t="s">
        <v>2098</v>
      </c>
      <c r="O2030" s="39">
        <v>45053</v>
      </c>
      <c r="P2030" s="40">
        <v>1</v>
      </c>
      <c r="Q2030" s="40">
        <v>4</v>
      </c>
      <c r="R2030" s="40" t="str">
        <f>IFERROR(VLOOKUP(Tabla2[[#This Row],[CONTRATISTA PRNCIPAL]],Hoja1!$L$5:$M$9,2,FALSE),"CJV")</f>
        <v>CJV</v>
      </c>
      <c r="S2030" s="40" t="str">
        <f>IF(Tabla2[[#This Row],[EMPRESA]]=Tabla2[[#This Row],[CONTRATISTA PRNCIPAL]],"Principal","Secundaria")</f>
        <v>Principal</v>
      </c>
      <c r="T2030" s="42">
        <f>IFERROR(1/COUNTIF(Tabla2[CONTRATISTA PRNCIPAL],Tabla2[[#This Row],[CONTRATISTA PRNCIPAL]]),0)</f>
        <v>0.02857142857142857</v>
      </c>
      <c r="U2030" s="43">
        <f>IF(((TODAY()-Tabla2[[#This Row],[FECHA NACIMIENTO]])/365)&lt;18,"Corregir", IF(((TODAY()-Tabla2[[#This Row],[FECHA NACIMIENTO]])/365)&gt;80, "Corregir",ROUNDDOWN(((TODAY()-Tabla2[[#This Row],[FECHA NACIMIENTO]])/365),0)))</f>
        <v>49</v>
      </c>
      <c r="V20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30" s="44" t="str">
        <f>+IF(Tabla2[[#This Row],[Edad]]="Corregir","Corregir","Ok")</f>
        <v>Ok</v>
      </c>
      <c r="X2030" s="42" t="str">
        <f>+IFERROR(VLOOKUP(Tabla2[[#This Row],[DISTRITO SEGÚN DNI]],Hoja1!$A$2:$B$32,2,FALSE),"No")</f>
        <v>No</v>
      </c>
      <c r="Y2030" s="42" t="str">
        <f>IF(OR(LOWER(Tabla2[[#This Row],[GENERO]])="masculino", LOWER(Tabla2[[#This Row],[GENERO]])="femenino"),"OK","Corregir")</f>
        <v>OK</v>
      </c>
      <c r="Z2030" s="42" t="str">
        <f>+IF(Tabla2[[#This Row],[Nro. DNI / CE]]="","Corregir",IF(LEN(Tabla2[[#This Row],[Nro. DNI / CE]])&gt;=8,"OK","Corregir"))</f>
        <v>OK</v>
      </c>
      <c r="AA2030" s="42">
        <f>COUNTIF(Tabla2[APELLIDOS Y NOMBRES],Tabla2[[#This Row],[APELLIDOS Y NOMBRES]])</f>
        <v>1</v>
      </c>
      <c r="AB2030" s="42">
        <f>IF(Tabla2[[#This Row],[Trabajador]]&gt;1,1/Tabla2[[#This Row],[Trabajador]],Tabla2[[#This Row],[Trabajador]])</f>
        <v>1</v>
      </c>
      <c r="AC2030" t="str">
        <f>+IFERROR(IF(Tabla2[[#This Row],[FECHA CESE/BAJA]]="","No Aplica",IF(AND(MONTH(Tabla2[[#This Row],[FECHA CESE/BAJA]])=MONTH(TODAY()-30),YEAR(Tabla2[[#This Row],[FECHA CESE/BAJA]])=YEAR(TODAY())),MONTH(TODAY()-30)&amp;"-"&amp;YEAR(TODAY()),"Borrar")),"No aplica")</f>
        <v>No Aplica</v>
      </c>
      <c r="AD2030" t="str">
        <f>+IFERROR(IF(Tabla2[[#This Row],[FECHA INICIO DE LABORES EN OBRA]]="","No Aplica",IF(AND(MONTH(Tabla2[[#This Row],[FECHA INICIO DE LABORES EN OBRA]])=MONTH(TODAY()-30),YEAR(Tabla2[[#This Row],[FECHA INICIO DE LABORES EN OBRA]])=YEAR(TODAY())),MONTH(TODAY()-30)&amp;"-"&amp;YEAR(TODAY()),"No Aplica")),"No Aplica")</f>
        <v>No Aplica</v>
      </c>
    </row>
    <row r="2031" spans="1:30" x14ac:dyDescent="0.25">
      <c r="A2031" s="13">
        <v>20506662711</v>
      </c>
      <c r="B2031" s="15" t="s">
        <v>7876</v>
      </c>
      <c r="C2031" s="15" t="s">
        <v>7876</v>
      </c>
      <c r="D2031" s="15" t="s">
        <v>7905</v>
      </c>
      <c r="E2031" s="15" t="s">
        <v>7906</v>
      </c>
      <c r="F2031" s="39">
        <v>33331</v>
      </c>
      <c r="G2031" s="15">
        <v>2</v>
      </c>
      <c r="H2031" s="15" t="s">
        <v>2964</v>
      </c>
      <c r="I2031" s="15" t="s">
        <v>7900</v>
      </c>
      <c r="J2031" s="15" t="s">
        <v>7907</v>
      </c>
      <c r="K2031" s="15" t="s">
        <v>3052</v>
      </c>
      <c r="L2031" s="40" t="s">
        <v>6</v>
      </c>
      <c r="M2031" s="39"/>
      <c r="N2031" s="41" t="s">
        <v>2098</v>
      </c>
      <c r="O2031" s="39">
        <v>45008</v>
      </c>
      <c r="P2031" s="40">
        <v>1</v>
      </c>
      <c r="Q2031" s="40">
        <v>4</v>
      </c>
      <c r="R2031" s="40" t="str">
        <f>IFERROR(VLOOKUP(Tabla2[[#This Row],[CONTRATISTA PRNCIPAL]],Hoja1!$L$5:$M$9,2,FALSE),"CJV")</f>
        <v>CJV</v>
      </c>
      <c r="S2031" s="40" t="str">
        <f>IF(Tabla2[[#This Row],[EMPRESA]]=Tabla2[[#This Row],[CONTRATISTA PRNCIPAL]],"Principal","Secundaria")</f>
        <v>Principal</v>
      </c>
      <c r="T2031" s="42">
        <f>IFERROR(1/COUNTIF(Tabla2[CONTRATISTA PRNCIPAL],Tabla2[[#This Row],[CONTRATISTA PRNCIPAL]]),0)</f>
        <v>0.02857142857142857</v>
      </c>
      <c r="U2031" s="43">
        <f>IF(((TODAY()-Tabla2[[#This Row],[FECHA NACIMIENTO]])/365)&lt;18,"Corregir", IF(((TODAY()-Tabla2[[#This Row],[FECHA NACIMIENTO]])/365)&gt;80, "Corregir",ROUNDDOWN(((TODAY()-Tabla2[[#This Row],[FECHA NACIMIENTO]])/365),0)))</f>
        <v>32</v>
      </c>
      <c r="V20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31" s="44" t="str">
        <f>+IF(Tabla2[[#This Row],[Edad]]="Corregir","Corregir","Ok")</f>
        <v>Ok</v>
      </c>
      <c r="X2031" s="42" t="str">
        <f>+IFERROR(VLOOKUP(Tabla2[[#This Row],[DISTRITO SEGÚN DNI]],Hoja1!$A$2:$B$32,2,FALSE),"No")</f>
        <v>No</v>
      </c>
      <c r="Y2031" s="42" t="str">
        <f>IF(OR(LOWER(Tabla2[[#This Row],[GENERO]])="masculino", LOWER(Tabla2[[#This Row],[GENERO]])="femenino"),"OK","Corregir")</f>
        <v>OK</v>
      </c>
      <c r="Z2031" s="42" t="str">
        <f>+IF(Tabla2[[#This Row],[Nro. DNI / CE]]="","Corregir",IF(LEN(Tabla2[[#This Row],[Nro. DNI / CE]])&gt;=8,"OK","Corregir"))</f>
        <v>OK</v>
      </c>
      <c r="AA2031" s="42">
        <f>COUNTIF(Tabla2[APELLIDOS Y NOMBRES],Tabla2[[#This Row],[APELLIDOS Y NOMBRES]])</f>
        <v>1</v>
      </c>
      <c r="AB2031" s="42">
        <f>IF(Tabla2[[#This Row],[Trabajador]]&gt;1,1/Tabla2[[#This Row],[Trabajador]],Tabla2[[#This Row],[Trabajador]])</f>
        <v>1</v>
      </c>
      <c r="AC2031" t="str">
        <f>+IFERROR(IF(Tabla2[[#This Row],[FECHA CESE/BAJA]]="","No Aplica",IF(AND(MONTH(Tabla2[[#This Row],[FECHA CESE/BAJA]])=MONTH(TODAY()-30),YEAR(Tabla2[[#This Row],[FECHA CESE/BAJA]])=YEAR(TODAY())),MONTH(TODAY()-30)&amp;"-"&amp;YEAR(TODAY()),"Borrar")),"No aplica")</f>
        <v>No Aplica</v>
      </c>
      <c r="AD2031" t="str">
        <f>+IFERROR(IF(Tabla2[[#This Row],[FECHA INICIO DE LABORES EN OBRA]]="","No Aplica",IF(AND(MONTH(Tabla2[[#This Row],[FECHA INICIO DE LABORES EN OBRA]])=MONTH(TODAY()-30),YEAR(Tabla2[[#This Row],[FECHA INICIO DE LABORES EN OBRA]])=YEAR(TODAY())),MONTH(TODAY()-30)&amp;"-"&amp;YEAR(TODAY()),"No Aplica")),"No Aplica")</f>
        <v>No Aplica</v>
      </c>
    </row>
    <row r="2032" spans="1:30" x14ac:dyDescent="0.25">
      <c r="A2032" s="13">
        <v>20506662711</v>
      </c>
      <c r="B2032" s="15" t="s">
        <v>7876</v>
      </c>
      <c r="C2032" s="15" t="s">
        <v>7876</v>
      </c>
      <c r="D2032" s="15" t="s">
        <v>7908</v>
      </c>
      <c r="E2032" s="15" t="s">
        <v>7909</v>
      </c>
      <c r="F2032" s="39">
        <v>30771</v>
      </c>
      <c r="G2032" s="15">
        <v>2</v>
      </c>
      <c r="H2032" s="15" t="s">
        <v>3140</v>
      </c>
      <c r="I2032" s="15" t="s">
        <v>2060</v>
      </c>
      <c r="J2032" s="15" t="s">
        <v>7910</v>
      </c>
      <c r="K2032" s="15" t="s">
        <v>3052</v>
      </c>
      <c r="L2032" s="40" t="s">
        <v>6</v>
      </c>
      <c r="M2032" s="39"/>
      <c r="N2032" s="41" t="s">
        <v>2098</v>
      </c>
      <c r="O2032" s="39">
        <v>45013</v>
      </c>
      <c r="P2032" s="40">
        <v>1</v>
      </c>
      <c r="Q2032" s="40">
        <v>4</v>
      </c>
      <c r="R2032" s="40" t="str">
        <f>IFERROR(VLOOKUP(Tabla2[[#This Row],[CONTRATISTA PRNCIPAL]],Hoja1!$L$5:$M$9,2,FALSE),"CJV")</f>
        <v>CJV</v>
      </c>
      <c r="S2032" s="40" t="str">
        <f>IF(Tabla2[[#This Row],[EMPRESA]]=Tabla2[[#This Row],[CONTRATISTA PRNCIPAL]],"Principal","Secundaria")</f>
        <v>Principal</v>
      </c>
      <c r="T2032" s="42">
        <f>IFERROR(1/COUNTIF(Tabla2[CONTRATISTA PRNCIPAL],Tabla2[[#This Row],[CONTRATISTA PRNCIPAL]]),0)</f>
        <v>0.02857142857142857</v>
      </c>
      <c r="U2032" s="43">
        <f>IF(((TODAY()-Tabla2[[#This Row],[FECHA NACIMIENTO]])/365)&lt;18,"Corregir", IF(((TODAY()-Tabla2[[#This Row],[FECHA NACIMIENTO]])/365)&gt;80, "Corregir",ROUNDDOWN(((TODAY()-Tabla2[[#This Row],[FECHA NACIMIENTO]])/365),0)))</f>
        <v>39</v>
      </c>
      <c r="V20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32" s="44" t="str">
        <f>+IF(Tabla2[[#This Row],[Edad]]="Corregir","Corregir","Ok")</f>
        <v>Ok</v>
      </c>
      <c r="X2032" s="42" t="str">
        <f>+IFERROR(VLOOKUP(Tabla2[[#This Row],[DISTRITO SEGÚN DNI]],Hoja1!$A$2:$B$32,2,FALSE),"No")</f>
        <v>No</v>
      </c>
      <c r="Y2032" s="42" t="str">
        <f>IF(OR(LOWER(Tabla2[[#This Row],[GENERO]])="masculino", LOWER(Tabla2[[#This Row],[GENERO]])="femenino"),"OK","Corregir")</f>
        <v>OK</v>
      </c>
      <c r="Z2032" s="42" t="str">
        <f>+IF(Tabla2[[#This Row],[Nro. DNI / CE]]="","Corregir",IF(LEN(Tabla2[[#This Row],[Nro. DNI / CE]])&gt;=8,"OK","Corregir"))</f>
        <v>OK</v>
      </c>
      <c r="AA2032" s="42">
        <f>COUNTIF(Tabla2[APELLIDOS Y NOMBRES],Tabla2[[#This Row],[APELLIDOS Y NOMBRES]])</f>
        <v>1</v>
      </c>
      <c r="AB2032" s="42">
        <f>IF(Tabla2[[#This Row],[Trabajador]]&gt;1,1/Tabla2[[#This Row],[Trabajador]],Tabla2[[#This Row],[Trabajador]])</f>
        <v>1</v>
      </c>
      <c r="AC2032" t="str">
        <f>+IFERROR(IF(Tabla2[[#This Row],[FECHA CESE/BAJA]]="","No Aplica",IF(AND(MONTH(Tabla2[[#This Row],[FECHA CESE/BAJA]])=MONTH(TODAY()-30),YEAR(Tabla2[[#This Row],[FECHA CESE/BAJA]])=YEAR(TODAY())),MONTH(TODAY()-30)&amp;"-"&amp;YEAR(TODAY()),"Borrar")),"No aplica")</f>
        <v>No Aplica</v>
      </c>
      <c r="AD2032" t="str">
        <f>+IFERROR(IF(Tabla2[[#This Row],[FECHA INICIO DE LABORES EN OBRA]]="","No Aplica",IF(AND(MONTH(Tabla2[[#This Row],[FECHA INICIO DE LABORES EN OBRA]])=MONTH(TODAY()-30),YEAR(Tabla2[[#This Row],[FECHA INICIO DE LABORES EN OBRA]])=YEAR(TODAY())),MONTH(TODAY()-30)&amp;"-"&amp;YEAR(TODAY()),"No Aplica")),"No Aplica")</f>
        <v>No Aplica</v>
      </c>
    </row>
    <row r="2033" spans="1:30" x14ac:dyDescent="0.25">
      <c r="A2033" s="13">
        <v>20506662711</v>
      </c>
      <c r="B2033" s="15" t="s">
        <v>7876</v>
      </c>
      <c r="C2033" s="15" t="s">
        <v>7876</v>
      </c>
      <c r="D2033" s="15" t="s">
        <v>560</v>
      </c>
      <c r="E2033" s="15" t="s">
        <v>561</v>
      </c>
      <c r="F2033" s="39">
        <v>30436</v>
      </c>
      <c r="G2033" s="15">
        <v>2</v>
      </c>
      <c r="H2033" s="15" t="s">
        <v>3140</v>
      </c>
      <c r="I2033" s="15" t="s">
        <v>2204</v>
      </c>
      <c r="J2033" s="15" t="s">
        <v>7911</v>
      </c>
      <c r="K2033" s="15" t="s">
        <v>2083</v>
      </c>
      <c r="L2033" s="40" t="s">
        <v>6</v>
      </c>
      <c r="M2033" s="39"/>
      <c r="N2033" s="41" t="s">
        <v>2098</v>
      </c>
      <c r="O2033" s="39">
        <v>45015</v>
      </c>
      <c r="P2033" s="40">
        <v>1</v>
      </c>
      <c r="Q2033" s="40">
        <v>4</v>
      </c>
      <c r="R2033" s="40" t="str">
        <f>IFERROR(VLOOKUP(Tabla2[[#This Row],[CONTRATISTA PRNCIPAL]],Hoja1!$L$5:$M$9,2,FALSE),"CJV")</f>
        <v>CJV</v>
      </c>
      <c r="S2033" s="40" t="str">
        <f>IF(Tabla2[[#This Row],[EMPRESA]]=Tabla2[[#This Row],[CONTRATISTA PRNCIPAL]],"Principal","Secundaria")</f>
        <v>Principal</v>
      </c>
      <c r="T2033" s="42">
        <f>IFERROR(1/COUNTIF(Tabla2[CONTRATISTA PRNCIPAL],Tabla2[[#This Row],[CONTRATISTA PRNCIPAL]]),0)</f>
        <v>0.02857142857142857</v>
      </c>
      <c r="U2033" s="43">
        <f>IF(((TODAY()-Tabla2[[#This Row],[FECHA NACIMIENTO]])/365)&lt;18,"Corregir", IF(((TODAY()-Tabla2[[#This Row],[FECHA NACIMIENTO]])/365)&gt;80, "Corregir",ROUNDDOWN(((TODAY()-Tabla2[[#This Row],[FECHA NACIMIENTO]])/365),0)))</f>
        <v>40</v>
      </c>
      <c r="V20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33" s="44" t="str">
        <f>+IF(Tabla2[[#This Row],[Edad]]="Corregir","Corregir","Ok")</f>
        <v>Ok</v>
      </c>
      <c r="X2033" s="42" t="str">
        <f>+IFERROR(VLOOKUP(Tabla2[[#This Row],[DISTRITO SEGÚN DNI]],Hoja1!$A$2:$B$32,2,FALSE),"No")</f>
        <v>ATE</v>
      </c>
      <c r="Y2033" s="42" t="str">
        <f>IF(OR(LOWER(Tabla2[[#This Row],[GENERO]])="masculino", LOWER(Tabla2[[#This Row],[GENERO]])="femenino"),"OK","Corregir")</f>
        <v>OK</v>
      </c>
      <c r="Z2033" s="42" t="str">
        <f>+IF(Tabla2[[#This Row],[Nro. DNI / CE]]="","Corregir",IF(LEN(Tabla2[[#This Row],[Nro. DNI / CE]])&gt;=8,"OK","Corregir"))</f>
        <v>OK</v>
      </c>
      <c r="AA2033" s="42">
        <f>COUNTIF(Tabla2[APELLIDOS Y NOMBRES],Tabla2[[#This Row],[APELLIDOS Y NOMBRES]])</f>
        <v>1</v>
      </c>
      <c r="AB2033" s="42">
        <f>IF(Tabla2[[#This Row],[Trabajador]]&gt;1,1/Tabla2[[#This Row],[Trabajador]],Tabla2[[#This Row],[Trabajador]])</f>
        <v>1</v>
      </c>
      <c r="AC2033" t="str">
        <f>+IFERROR(IF(Tabla2[[#This Row],[FECHA CESE/BAJA]]="","No Aplica",IF(AND(MONTH(Tabla2[[#This Row],[FECHA CESE/BAJA]])=MONTH(TODAY()-30),YEAR(Tabla2[[#This Row],[FECHA CESE/BAJA]])=YEAR(TODAY())),MONTH(TODAY()-30)&amp;"-"&amp;YEAR(TODAY()),"Borrar")),"No aplica")</f>
        <v>No Aplica</v>
      </c>
      <c r="AD2033" t="str">
        <f>+IFERROR(IF(Tabla2[[#This Row],[FECHA INICIO DE LABORES EN OBRA]]="","No Aplica",IF(AND(MONTH(Tabla2[[#This Row],[FECHA INICIO DE LABORES EN OBRA]])=MONTH(TODAY()-30),YEAR(Tabla2[[#This Row],[FECHA INICIO DE LABORES EN OBRA]])=YEAR(TODAY())),MONTH(TODAY()-30)&amp;"-"&amp;YEAR(TODAY()),"No Aplica")),"No Aplica")</f>
        <v>No Aplica</v>
      </c>
    </row>
    <row r="2034" spans="1:30" x14ac:dyDescent="0.25">
      <c r="A2034" s="13">
        <v>20506662711</v>
      </c>
      <c r="B2034" s="15" t="s">
        <v>7876</v>
      </c>
      <c r="C2034" s="15" t="s">
        <v>7876</v>
      </c>
      <c r="D2034" s="15" t="s">
        <v>7912</v>
      </c>
      <c r="E2034" s="15" t="s">
        <v>7913</v>
      </c>
      <c r="F2034" s="39">
        <v>30038</v>
      </c>
      <c r="G2034" s="15">
        <v>2</v>
      </c>
      <c r="H2034" s="15" t="s">
        <v>7914</v>
      </c>
      <c r="I2034" s="15" t="s">
        <v>7900</v>
      </c>
      <c r="J2034" s="15" t="s">
        <v>7915</v>
      </c>
      <c r="K2034" s="15" t="s">
        <v>3200</v>
      </c>
      <c r="L2034" s="40" t="s">
        <v>6</v>
      </c>
      <c r="M2034" s="39"/>
      <c r="N2034" s="41" t="s">
        <v>2098</v>
      </c>
      <c r="O2034" s="39">
        <v>45027</v>
      </c>
      <c r="P2034" s="40">
        <v>1</v>
      </c>
      <c r="Q2034" s="40">
        <v>4</v>
      </c>
      <c r="R2034" s="40" t="str">
        <f>IFERROR(VLOOKUP(Tabla2[[#This Row],[CONTRATISTA PRNCIPAL]],Hoja1!$L$5:$M$9,2,FALSE),"CJV")</f>
        <v>CJV</v>
      </c>
      <c r="S2034" s="40" t="str">
        <f>IF(Tabla2[[#This Row],[EMPRESA]]=Tabla2[[#This Row],[CONTRATISTA PRNCIPAL]],"Principal","Secundaria")</f>
        <v>Principal</v>
      </c>
      <c r="T2034" s="42">
        <f>IFERROR(1/COUNTIF(Tabla2[CONTRATISTA PRNCIPAL],Tabla2[[#This Row],[CONTRATISTA PRNCIPAL]]),0)</f>
        <v>0.02857142857142857</v>
      </c>
      <c r="U2034" s="43">
        <f>IF(((TODAY()-Tabla2[[#This Row],[FECHA NACIMIENTO]])/365)&lt;18,"Corregir", IF(((TODAY()-Tabla2[[#This Row],[FECHA NACIMIENTO]])/365)&gt;80, "Corregir",ROUNDDOWN(((TODAY()-Tabla2[[#This Row],[FECHA NACIMIENTO]])/365),0)))</f>
        <v>41</v>
      </c>
      <c r="V20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34" s="44" t="str">
        <f>+IF(Tabla2[[#This Row],[Edad]]="Corregir","Corregir","Ok")</f>
        <v>Ok</v>
      </c>
      <c r="X2034" s="42" t="str">
        <f>+IFERROR(VLOOKUP(Tabla2[[#This Row],[DISTRITO SEGÚN DNI]],Hoja1!$A$2:$B$32,2,FALSE),"No")</f>
        <v>No</v>
      </c>
      <c r="Y2034" s="42" t="str">
        <f>IF(OR(LOWER(Tabla2[[#This Row],[GENERO]])="masculino", LOWER(Tabla2[[#This Row],[GENERO]])="femenino"),"OK","Corregir")</f>
        <v>OK</v>
      </c>
      <c r="Z2034" s="42" t="str">
        <f>+IF(Tabla2[[#This Row],[Nro. DNI / CE]]="","Corregir",IF(LEN(Tabla2[[#This Row],[Nro. DNI / CE]])&gt;=8,"OK","Corregir"))</f>
        <v>OK</v>
      </c>
      <c r="AA2034" s="42">
        <f>COUNTIF(Tabla2[APELLIDOS Y NOMBRES],Tabla2[[#This Row],[APELLIDOS Y NOMBRES]])</f>
        <v>1</v>
      </c>
      <c r="AB2034" s="42">
        <f>IF(Tabla2[[#This Row],[Trabajador]]&gt;1,1/Tabla2[[#This Row],[Trabajador]],Tabla2[[#This Row],[Trabajador]])</f>
        <v>1</v>
      </c>
      <c r="AC2034" t="str">
        <f>+IFERROR(IF(Tabla2[[#This Row],[FECHA CESE/BAJA]]="","No Aplica",IF(AND(MONTH(Tabla2[[#This Row],[FECHA CESE/BAJA]])=MONTH(TODAY()-30),YEAR(Tabla2[[#This Row],[FECHA CESE/BAJA]])=YEAR(TODAY())),MONTH(TODAY()-30)&amp;"-"&amp;YEAR(TODAY()),"Borrar")),"No aplica")</f>
        <v>No Aplica</v>
      </c>
      <c r="AD2034" t="str">
        <f>+IFERROR(IF(Tabla2[[#This Row],[FECHA INICIO DE LABORES EN OBRA]]="","No Aplica",IF(AND(MONTH(Tabla2[[#This Row],[FECHA INICIO DE LABORES EN OBRA]])=MONTH(TODAY()-30),YEAR(Tabla2[[#This Row],[FECHA INICIO DE LABORES EN OBRA]])=YEAR(TODAY())),MONTH(TODAY()-30)&amp;"-"&amp;YEAR(TODAY()),"No Aplica")),"No Aplica")</f>
        <v>No Aplica</v>
      </c>
    </row>
    <row r="2035" spans="1:30" x14ac:dyDescent="0.25">
      <c r="A2035" s="13">
        <v>20506662711</v>
      </c>
      <c r="B2035" s="15" t="s">
        <v>7876</v>
      </c>
      <c r="C2035" s="15" t="s">
        <v>7876</v>
      </c>
      <c r="D2035" s="15" t="s">
        <v>7916</v>
      </c>
      <c r="E2035" s="15" t="s">
        <v>7917</v>
      </c>
      <c r="F2035" s="39">
        <v>34930</v>
      </c>
      <c r="G2035" s="15">
        <v>1</v>
      </c>
      <c r="H2035" s="15" t="s">
        <v>2776</v>
      </c>
      <c r="I2035" s="15" t="s">
        <v>7900</v>
      </c>
      <c r="J2035" s="15" t="s">
        <v>7918</v>
      </c>
      <c r="K2035" s="15" t="s">
        <v>3052</v>
      </c>
      <c r="L2035" s="40" t="s">
        <v>5</v>
      </c>
      <c r="M2035" s="39"/>
      <c r="N2035" s="41" t="s">
        <v>2098</v>
      </c>
      <c r="O2035" s="39">
        <v>45030</v>
      </c>
      <c r="P2035" s="40">
        <v>1</v>
      </c>
      <c r="Q2035" s="40">
        <v>2</v>
      </c>
      <c r="R2035" s="40" t="str">
        <f>IFERROR(VLOOKUP(Tabla2[[#This Row],[CONTRATISTA PRNCIPAL]],Hoja1!$L$5:$M$9,2,FALSE),"CJV")</f>
        <v>CJV</v>
      </c>
      <c r="S2035" s="40" t="str">
        <f>IF(Tabla2[[#This Row],[EMPRESA]]=Tabla2[[#This Row],[CONTRATISTA PRNCIPAL]],"Principal","Secundaria")</f>
        <v>Principal</v>
      </c>
      <c r="T2035" s="42">
        <f>IFERROR(1/COUNTIF(Tabla2[CONTRATISTA PRNCIPAL],Tabla2[[#This Row],[CONTRATISTA PRNCIPAL]]),0)</f>
        <v>0.02857142857142857</v>
      </c>
      <c r="U2035" s="43">
        <f>IF(((TODAY()-Tabla2[[#This Row],[FECHA NACIMIENTO]])/365)&lt;18,"Corregir", IF(((TODAY()-Tabla2[[#This Row],[FECHA NACIMIENTO]])/365)&gt;80, "Corregir",ROUNDDOWN(((TODAY()-Tabla2[[#This Row],[FECHA NACIMIENTO]])/365),0)))</f>
        <v>28</v>
      </c>
      <c r="V20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35" s="44" t="str">
        <f>+IF(Tabla2[[#This Row],[Edad]]="Corregir","Corregir","Ok")</f>
        <v>Ok</v>
      </c>
      <c r="X2035" s="42" t="str">
        <f>+IFERROR(VLOOKUP(Tabla2[[#This Row],[DISTRITO SEGÚN DNI]],Hoja1!$A$2:$B$32,2,FALSE),"No")</f>
        <v>No</v>
      </c>
      <c r="Y2035" s="42" t="str">
        <f>IF(OR(LOWER(Tabla2[[#This Row],[GENERO]])="masculino", LOWER(Tabla2[[#This Row],[GENERO]])="femenino"),"OK","Corregir")</f>
        <v>OK</v>
      </c>
      <c r="Z2035" s="42" t="str">
        <f>+IF(Tabla2[[#This Row],[Nro. DNI / CE]]="","Corregir",IF(LEN(Tabla2[[#This Row],[Nro. DNI / CE]])&gt;=8,"OK","Corregir"))</f>
        <v>OK</v>
      </c>
      <c r="AA2035" s="42">
        <f>COUNTIF(Tabla2[APELLIDOS Y NOMBRES],Tabla2[[#This Row],[APELLIDOS Y NOMBRES]])</f>
        <v>1</v>
      </c>
      <c r="AB2035" s="42">
        <f>IF(Tabla2[[#This Row],[Trabajador]]&gt;1,1/Tabla2[[#This Row],[Trabajador]],Tabla2[[#This Row],[Trabajador]])</f>
        <v>1</v>
      </c>
      <c r="AC2035" t="str">
        <f>+IFERROR(IF(Tabla2[[#This Row],[FECHA CESE/BAJA]]="","No Aplica",IF(AND(MONTH(Tabla2[[#This Row],[FECHA CESE/BAJA]])=MONTH(TODAY()-30),YEAR(Tabla2[[#This Row],[FECHA CESE/BAJA]])=YEAR(TODAY())),MONTH(TODAY()-30)&amp;"-"&amp;YEAR(TODAY()),"Borrar")),"No aplica")</f>
        <v>No Aplica</v>
      </c>
      <c r="AD2035" t="str">
        <f>+IFERROR(IF(Tabla2[[#This Row],[FECHA INICIO DE LABORES EN OBRA]]="","No Aplica",IF(AND(MONTH(Tabla2[[#This Row],[FECHA INICIO DE LABORES EN OBRA]])=MONTH(TODAY()-30),YEAR(Tabla2[[#This Row],[FECHA INICIO DE LABORES EN OBRA]])=YEAR(TODAY())),MONTH(TODAY()-30)&amp;"-"&amp;YEAR(TODAY()),"No Aplica")),"No Aplica")</f>
        <v>No Aplica</v>
      </c>
    </row>
    <row r="2036" spans="1:30" x14ac:dyDescent="0.25">
      <c r="A2036" s="13">
        <v>20506662711</v>
      </c>
      <c r="B2036" s="15" t="s">
        <v>7876</v>
      </c>
      <c r="C2036" s="15" t="s">
        <v>7876</v>
      </c>
      <c r="D2036" s="15" t="s">
        <v>7919</v>
      </c>
      <c r="E2036" s="15" t="s">
        <v>7920</v>
      </c>
      <c r="F2036" s="39">
        <v>25967</v>
      </c>
      <c r="G2036" s="15">
        <v>2</v>
      </c>
      <c r="H2036" s="15" t="s">
        <v>3140</v>
      </c>
      <c r="I2036" s="15" t="s">
        <v>2060</v>
      </c>
      <c r="J2036" s="15" t="s">
        <v>7921</v>
      </c>
      <c r="K2036" s="15" t="s">
        <v>3052</v>
      </c>
      <c r="L2036" s="40" t="s">
        <v>6</v>
      </c>
      <c r="M2036" s="39"/>
      <c r="N2036" s="41" t="s">
        <v>2687</v>
      </c>
      <c r="O2036" s="39">
        <v>45035</v>
      </c>
      <c r="P2036" s="40">
        <v>1</v>
      </c>
      <c r="Q2036" s="40">
        <v>4</v>
      </c>
      <c r="R2036" s="40" t="str">
        <f>IFERROR(VLOOKUP(Tabla2[[#This Row],[CONTRATISTA PRNCIPAL]],Hoja1!$L$5:$M$9,2,FALSE),"CJV")</f>
        <v>CJV</v>
      </c>
      <c r="S2036" s="40" t="str">
        <f>IF(Tabla2[[#This Row],[EMPRESA]]=Tabla2[[#This Row],[CONTRATISTA PRNCIPAL]],"Principal","Secundaria")</f>
        <v>Principal</v>
      </c>
      <c r="T2036" s="42">
        <f>IFERROR(1/COUNTIF(Tabla2[CONTRATISTA PRNCIPAL],Tabla2[[#This Row],[CONTRATISTA PRNCIPAL]]),0)</f>
        <v>0.02857142857142857</v>
      </c>
      <c r="U2036" s="43">
        <f>IF(((TODAY()-Tabla2[[#This Row],[FECHA NACIMIENTO]])/365)&lt;18,"Corregir", IF(((TODAY()-Tabla2[[#This Row],[FECHA NACIMIENTO]])/365)&gt;80, "Corregir",ROUNDDOWN(((TODAY()-Tabla2[[#This Row],[FECHA NACIMIENTO]])/365),0)))</f>
        <v>52</v>
      </c>
      <c r="V20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036" s="44" t="str">
        <f>+IF(Tabla2[[#This Row],[Edad]]="Corregir","Corregir","Ok")</f>
        <v>Ok</v>
      </c>
      <c r="X2036" s="42" t="str">
        <f>+IFERROR(VLOOKUP(Tabla2[[#This Row],[DISTRITO SEGÚN DNI]],Hoja1!$A$2:$B$32,2,FALSE),"No")</f>
        <v>No</v>
      </c>
      <c r="Y2036" s="42" t="str">
        <f>IF(OR(LOWER(Tabla2[[#This Row],[GENERO]])="masculino", LOWER(Tabla2[[#This Row],[GENERO]])="femenino"),"OK","Corregir")</f>
        <v>OK</v>
      </c>
      <c r="Z2036" s="42" t="str">
        <f>+IF(Tabla2[[#This Row],[Nro. DNI / CE]]="","Corregir",IF(LEN(Tabla2[[#This Row],[Nro. DNI / CE]])&gt;=8,"OK","Corregir"))</f>
        <v>OK</v>
      </c>
      <c r="AA2036" s="42">
        <f>COUNTIF(Tabla2[APELLIDOS Y NOMBRES],Tabla2[[#This Row],[APELLIDOS Y NOMBRES]])</f>
        <v>1</v>
      </c>
      <c r="AB2036" s="42">
        <f>IF(Tabla2[[#This Row],[Trabajador]]&gt;1,1/Tabla2[[#This Row],[Trabajador]],Tabla2[[#This Row],[Trabajador]])</f>
        <v>1</v>
      </c>
      <c r="AC2036" t="str">
        <f>+IFERROR(IF(Tabla2[[#This Row],[FECHA CESE/BAJA]]="","No Aplica",IF(AND(MONTH(Tabla2[[#This Row],[FECHA CESE/BAJA]])=MONTH(TODAY()-30),YEAR(Tabla2[[#This Row],[FECHA CESE/BAJA]])=YEAR(TODAY())),MONTH(TODAY()-30)&amp;"-"&amp;YEAR(TODAY()),"Borrar")),"No aplica")</f>
        <v>No Aplica</v>
      </c>
      <c r="AD2036" t="str">
        <f>+IFERROR(IF(Tabla2[[#This Row],[FECHA INICIO DE LABORES EN OBRA]]="","No Aplica",IF(AND(MONTH(Tabla2[[#This Row],[FECHA INICIO DE LABORES EN OBRA]])=MONTH(TODAY()-30),YEAR(Tabla2[[#This Row],[FECHA INICIO DE LABORES EN OBRA]])=YEAR(TODAY())),MONTH(TODAY()-30)&amp;"-"&amp;YEAR(TODAY()),"No Aplica")),"No Aplica")</f>
        <v>No Aplica</v>
      </c>
    </row>
    <row r="2037" spans="1:30" x14ac:dyDescent="0.25">
      <c r="A2037" s="13">
        <v>20506662711</v>
      </c>
      <c r="B2037" s="15" t="s">
        <v>7876</v>
      </c>
      <c r="C2037" s="15" t="s">
        <v>7876</v>
      </c>
      <c r="D2037" s="15" t="s">
        <v>1004</v>
      </c>
      <c r="E2037" s="15" t="s">
        <v>1005</v>
      </c>
      <c r="F2037" s="39">
        <v>35080</v>
      </c>
      <c r="G2037" s="15">
        <v>2</v>
      </c>
      <c r="H2037" s="15" t="s">
        <v>7922</v>
      </c>
      <c r="I2037" s="15" t="s">
        <v>5933</v>
      </c>
      <c r="J2037" s="15" t="s">
        <v>7923</v>
      </c>
      <c r="K2037" s="15" t="s">
        <v>2933</v>
      </c>
      <c r="L2037" s="40" t="s">
        <v>6</v>
      </c>
      <c r="M2037" s="39"/>
      <c r="N2037" s="41" t="s">
        <v>2687</v>
      </c>
      <c r="O2037" s="39">
        <v>45138</v>
      </c>
      <c r="P2037" s="40">
        <v>1</v>
      </c>
      <c r="Q2037" s="40">
        <v>4</v>
      </c>
      <c r="R2037" s="40" t="str">
        <f>IFERROR(VLOOKUP(Tabla2[[#This Row],[CONTRATISTA PRNCIPAL]],Hoja1!$L$5:$M$9,2,FALSE),"CJV")</f>
        <v>CJV</v>
      </c>
      <c r="S2037" s="40" t="str">
        <f>IF(Tabla2[[#This Row],[EMPRESA]]=Tabla2[[#This Row],[CONTRATISTA PRNCIPAL]],"Principal","Secundaria")</f>
        <v>Principal</v>
      </c>
      <c r="T2037" s="42">
        <f>IFERROR(1/COUNTIF(Tabla2[CONTRATISTA PRNCIPAL],Tabla2[[#This Row],[CONTRATISTA PRNCIPAL]]),0)</f>
        <v>0.02857142857142857</v>
      </c>
      <c r="U2037" s="43">
        <f>IF(((TODAY()-Tabla2[[#This Row],[FECHA NACIMIENTO]])/365)&lt;18,"Corregir", IF(((TODAY()-Tabla2[[#This Row],[FECHA NACIMIENTO]])/365)&gt;80, "Corregir",ROUNDDOWN(((TODAY()-Tabla2[[#This Row],[FECHA NACIMIENTO]])/365),0)))</f>
        <v>27</v>
      </c>
      <c r="V20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37" s="44" t="str">
        <f>+IF(Tabla2[[#This Row],[Edad]]="Corregir","Corregir","Ok")</f>
        <v>Ok</v>
      </c>
      <c r="X2037" s="42" t="str">
        <f>+IFERROR(VLOOKUP(Tabla2[[#This Row],[DISTRITO SEGÚN DNI]],Hoja1!$A$2:$B$32,2,FALSE),"No")</f>
        <v>CALLAO</v>
      </c>
      <c r="Y2037" s="42" t="str">
        <f>IF(OR(LOWER(Tabla2[[#This Row],[GENERO]])="masculino", LOWER(Tabla2[[#This Row],[GENERO]])="femenino"),"OK","Corregir")</f>
        <v>OK</v>
      </c>
      <c r="Z2037" s="42" t="str">
        <f>+IF(Tabla2[[#This Row],[Nro. DNI / CE]]="","Corregir",IF(LEN(Tabla2[[#This Row],[Nro. DNI / CE]])&gt;=8,"OK","Corregir"))</f>
        <v>OK</v>
      </c>
      <c r="AA2037" s="42">
        <f>COUNTIF(Tabla2[APELLIDOS Y NOMBRES],Tabla2[[#This Row],[APELLIDOS Y NOMBRES]])</f>
        <v>1</v>
      </c>
      <c r="AB2037" s="42">
        <f>IF(Tabla2[[#This Row],[Trabajador]]&gt;1,1/Tabla2[[#This Row],[Trabajador]],Tabla2[[#This Row],[Trabajador]])</f>
        <v>1</v>
      </c>
      <c r="AC2037" t="str">
        <f>+IFERROR(IF(Tabla2[[#This Row],[FECHA CESE/BAJA]]="","No Aplica",IF(AND(MONTH(Tabla2[[#This Row],[FECHA CESE/BAJA]])=MONTH(TODAY()-30),YEAR(Tabla2[[#This Row],[FECHA CESE/BAJA]])=YEAR(TODAY())),MONTH(TODAY()-30)&amp;"-"&amp;YEAR(TODAY()),"Borrar")),"No aplica")</f>
        <v>No Aplica</v>
      </c>
      <c r="AD2037" t="str">
        <f>+IFERROR(IF(Tabla2[[#This Row],[FECHA INICIO DE LABORES EN OBRA]]="","No Aplica",IF(AND(MONTH(Tabla2[[#This Row],[FECHA INICIO DE LABORES EN OBRA]])=MONTH(TODAY()-30),YEAR(Tabla2[[#This Row],[FECHA INICIO DE LABORES EN OBRA]])=YEAR(TODAY())),MONTH(TODAY()-30)&amp;"-"&amp;YEAR(TODAY()),"No Aplica")),"No Aplica")</f>
        <v>No Aplica</v>
      </c>
    </row>
    <row r="2038" spans="1:30" x14ac:dyDescent="0.25">
      <c r="A2038" s="13">
        <v>20506662711</v>
      </c>
      <c r="B2038" s="15" t="s">
        <v>7876</v>
      </c>
      <c r="C2038" s="15" t="s">
        <v>7876</v>
      </c>
      <c r="D2038" s="15" t="s">
        <v>7924</v>
      </c>
      <c r="E2038" s="15" t="s">
        <v>7925</v>
      </c>
      <c r="F2038" s="39">
        <v>30923</v>
      </c>
      <c r="G2038" s="15">
        <v>2</v>
      </c>
      <c r="H2038" s="15" t="s">
        <v>7926</v>
      </c>
      <c r="I2038" s="15" t="s">
        <v>2060</v>
      </c>
      <c r="J2038" s="15" t="s">
        <v>7927</v>
      </c>
      <c r="K2038" s="15" t="s">
        <v>2701</v>
      </c>
      <c r="L2038" s="40" t="s">
        <v>6</v>
      </c>
      <c r="M2038" s="39"/>
      <c r="N2038" s="41" t="s">
        <v>2687</v>
      </c>
      <c r="O2038" s="39">
        <v>45040</v>
      </c>
      <c r="P2038" s="40">
        <v>1</v>
      </c>
      <c r="Q2038" s="40">
        <v>4</v>
      </c>
      <c r="R2038" s="40" t="str">
        <f>IFERROR(VLOOKUP(Tabla2[[#This Row],[CONTRATISTA PRNCIPAL]],Hoja1!$L$5:$M$9,2,FALSE),"CJV")</f>
        <v>CJV</v>
      </c>
      <c r="S2038" s="40" t="str">
        <f>IF(Tabla2[[#This Row],[EMPRESA]]=Tabla2[[#This Row],[CONTRATISTA PRNCIPAL]],"Principal","Secundaria")</f>
        <v>Principal</v>
      </c>
      <c r="T2038" s="42">
        <f>IFERROR(1/COUNTIF(Tabla2[CONTRATISTA PRNCIPAL],Tabla2[[#This Row],[CONTRATISTA PRNCIPAL]]),0)</f>
        <v>0.02857142857142857</v>
      </c>
      <c r="U2038" s="43">
        <f>IF(((TODAY()-Tabla2[[#This Row],[FECHA NACIMIENTO]])/365)&lt;18,"Corregir", IF(((TODAY()-Tabla2[[#This Row],[FECHA NACIMIENTO]])/365)&gt;80, "Corregir",ROUNDDOWN(((TODAY()-Tabla2[[#This Row],[FECHA NACIMIENTO]])/365),0)))</f>
        <v>39</v>
      </c>
      <c r="V20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38" s="44" t="str">
        <f>+IF(Tabla2[[#This Row],[Edad]]="Corregir","Corregir","Ok")</f>
        <v>Ok</v>
      </c>
      <c r="X2038" s="42" t="str">
        <f>+IFERROR(VLOOKUP(Tabla2[[#This Row],[DISTRITO SEGÚN DNI]],Hoja1!$A$2:$B$32,2,FALSE),"No")</f>
        <v>No</v>
      </c>
      <c r="Y2038" s="42" t="str">
        <f>IF(OR(LOWER(Tabla2[[#This Row],[GENERO]])="masculino", LOWER(Tabla2[[#This Row],[GENERO]])="femenino"),"OK","Corregir")</f>
        <v>OK</v>
      </c>
      <c r="Z2038" s="42" t="str">
        <f>+IF(Tabla2[[#This Row],[Nro. DNI / CE]]="","Corregir",IF(LEN(Tabla2[[#This Row],[Nro. DNI / CE]])&gt;=8,"OK","Corregir"))</f>
        <v>OK</v>
      </c>
      <c r="AA2038" s="42">
        <f>COUNTIF(Tabla2[APELLIDOS Y NOMBRES],Tabla2[[#This Row],[APELLIDOS Y NOMBRES]])</f>
        <v>1</v>
      </c>
      <c r="AB2038" s="42">
        <f>IF(Tabla2[[#This Row],[Trabajador]]&gt;1,1/Tabla2[[#This Row],[Trabajador]],Tabla2[[#This Row],[Trabajador]])</f>
        <v>1</v>
      </c>
      <c r="AC2038" t="str">
        <f>+IFERROR(IF(Tabla2[[#This Row],[FECHA CESE/BAJA]]="","No Aplica",IF(AND(MONTH(Tabla2[[#This Row],[FECHA CESE/BAJA]])=MONTH(TODAY()-30),YEAR(Tabla2[[#This Row],[FECHA CESE/BAJA]])=YEAR(TODAY())),MONTH(TODAY()-30)&amp;"-"&amp;YEAR(TODAY()),"Borrar")),"No aplica")</f>
        <v>No Aplica</v>
      </c>
      <c r="AD2038" t="str">
        <f>+IFERROR(IF(Tabla2[[#This Row],[FECHA INICIO DE LABORES EN OBRA]]="","No Aplica",IF(AND(MONTH(Tabla2[[#This Row],[FECHA INICIO DE LABORES EN OBRA]])=MONTH(TODAY()-30),YEAR(Tabla2[[#This Row],[FECHA INICIO DE LABORES EN OBRA]])=YEAR(TODAY())),MONTH(TODAY()-30)&amp;"-"&amp;YEAR(TODAY()),"No Aplica")),"No Aplica")</f>
        <v>No Aplica</v>
      </c>
    </row>
    <row r="2039" spans="1:30" x14ac:dyDescent="0.25">
      <c r="A2039" s="13">
        <v>20506662711</v>
      </c>
      <c r="B2039" s="15" t="s">
        <v>7876</v>
      </c>
      <c r="C2039" s="15" t="s">
        <v>7876</v>
      </c>
      <c r="D2039" s="15" t="s">
        <v>7928</v>
      </c>
      <c r="E2039" s="15" t="s">
        <v>7929</v>
      </c>
      <c r="F2039" s="39">
        <v>28558</v>
      </c>
      <c r="G2039" s="15">
        <v>2</v>
      </c>
      <c r="H2039" s="15" t="s">
        <v>3823</v>
      </c>
      <c r="I2039" s="15" t="s">
        <v>2060</v>
      </c>
      <c r="J2039" s="15" t="s">
        <v>7930</v>
      </c>
      <c r="K2039" s="15" t="s">
        <v>2701</v>
      </c>
      <c r="L2039" s="40" t="s">
        <v>6</v>
      </c>
      <c r="M2039" s="39"/>
      <c r="N2039" s="41" t="s">
        <v>6399</v>
      </c>
      <c r="O2039" s="39">
        <v>45043</v>
      </c>
      <c r="P2039" s="40">
        <v>1</v>
      </c>
      <c r="Q2039" s="40">
        <v>4</v>
      </c>
      <c r="R2039" s="40" t="str">
        <f>IFERROR(VLOOKUP(Tabla2[[#This Row],[CONTRATISTA PRNCIPAL]],Hoja1!$L$5:$M$9,2,FALSE),"CJV")</f>
        <v>CJV</v>
      </c>
      <c r="S2039" s="40" t="str">
        <f>IF(Tabla2[[#This Row],[EMPRESA]]=Tabla2[[#This Row],[CONTRATISTA PRNCIPAL]],"Principal","Secundaria")</f>
        <v>Principal</v>
      </c>
      <c r="T2039" s="42">
        <f>IFERROR(1/COUNTIF(Tabla2[CONTRATISTA PRNCIPAL],Tabla2[[#This Row],[CONTRATISTA PRNCIPAL]]),0)</f>
        <v>0.02857142857142857</v>
      </c>
      <c r="U2039" s="43">
        <f>IF(((TODAY()-Tabla2[[#This Row],[FECHA NACIMIENTO]])/365)&lt;18,"Corregir", IF(((TODAY()-Tabla2[[#This Row],[FECHA NACIMIENTO]])/365)&gt;80, "Corregir",ROUNDDOWN(((TODAY()-Tabla2[[#This Row],[FECHA NACIMIENTO]])/365),0)))</f>
        <v>45</v>
      </c>
      <c r="V20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39" s="44" t="str">
        <f>+IF(Tabla2[[#This Row],[Edad]]="Corregir","Corregir","Ok")</f>
        <v>Ok</v>
      </c>
      <c r="X2039" s="42" t="str">
        <f>+IFERROR(VLOOKUP(Tabla2[[#This Row],[DISTRITO SEGÚN DNI]],Hoja1!$A$2:$B$32,2,FALSE),"No")</f>
        <v>No</v>
      </c>
      <c r="Y2039" s="42" t="str">
        <f>IF(OR(LOWER(Tabla2[[#This Row],[GENERO]])="masculino", LOWER(Tabla2[[#This Row],[GENERO]])="femenino"),"OK","Corregir")</f>
        <v>OK</v>
      </c>
      <c r="Z2039" s="42" t="str">
        <f>+IF(Tabla2[[#This Row],[Nro. DNI / CE]]="","Corregir",IF(LEN(Tabla2[[#This Row],[Nro. DNI / CE]])&gt;=8,"OK","Corregir"))</f>
        <v>OK</v>
      </c>
      <c r="AA2039" s="42">
        <f>COUNTIF(Tabla2[APELLIDOS Y NOMBRES],Tabla2[[#This Row],[APELLIDOS Y NOMBRES]])</f>
        <v>1</v>
      </c>
      <c r="AB2039" s="42">
        <f>IF(Tabla2[[#This Row],[Trabajador]]&gt;1,1/Tabla2[[#This Row],[Trabajador]],Tabla2[[#This Row],[Trabajador]])</f>
        <v>1</v>
      </c>
      <c r="AC2039" t="str">
        <f>+IFERROR(IF(Tabla2[[#This Row],[FECHA CESE/BAJA]]="","No Aplica",IF(AND(MONTH(Tabla2[[#This Row],[FECHA CESE/BAJA]])=MONTH(TODAY()-30),YEAR(Tabla2[[#This Row],[FECHA CESE/BAJA]])=YEAR(TODAY())),MONTH(TODAY()-30)&amp;"-"&amp;YEAR(TODAY()),"Borrar")),"No aplica")</f>
        <v>No Aplica</v>
      </c>
      <c r="AD2039" t="str">
        <f>+IFERROR(IF(Tabla2[[#This Row],[FECHA INICIO DE LABORES EN OBRA]]="","No Aplica",IF(AND(MONTH(Tabla2[[#This Row],[FECHA INICIO DE LABORES EN OBRA]])=MONTH(TODAY()-30),YEAR(Tabla2[[#This Row],[FECHA INICIO DE LABORES EN OBRA]])=YEAR(TODAY())),MONTH(TODAY()-30)&amp;"-"&amp;YEAR(TODAY()),"No Aplica")),"No Aplica")</f>
        <v>No Aplica</v>
      </c>
    </row>
    <row r="2040" spans="1:30" x14ac:dyDescent="0.25">
      <c r="A2040" s="13">
        <v>20506662711</v>
      </c>
      <c r="B2040" s="15" t="s">
        <v>7931</v>
      </c>
      <c r="C2040" s="15" t="s">
        <v>7876</v>
      </c>
      <c r="D2040" s="15" t="s">
        <v>7932</v>
      </c>
      <c r="E2040" s="15" t="s">
        <v>7933</v>
      </c>
      <c r="F2040" s="39">
        <v>29471</v>
      </c>
      <c r="G2040" s="15">
        <v>2</v>
      </c>
      <c r="H2040" s="15" t="s">
        <v>7934</v>
      </c>
      <c r="I2040" s="15" t="s">
        <v>2204</v>
      </c>
      <c r="J2040" s="15" t="s">
        <v>7935</v>
      </c>
      <c r="K2040" s="15" t="s">
        <v>2113</v>
      </c>
      <c r="L2040" s="40" t="s">
        <v>6</v>
      </c>
      <c r="M2040" s="39"/>
      <c r="N2040" s="41" t="s">
        <v>2098</v>
      </c>
      <c r="O2040" s="39">
        <v>45031</v>
      </c>
      <c r="P2040" s="40">
        <v>1</v>
      </c>
      <c r="Q2040" s="40">
        <v>4</v>
      </c>
      <c r="R2040" s="40" t="str">
        <f>IFERROR(VLOOKUP(Tabla2[[#This Row],[CONTRATISTA PRNCIPAL]],Hoja1!$L$5:$M$9,2,FALSE),"CJV")</f>
        <v>CJV</v>
      </c>
      <c r="S2040" s="40" t="str">
        <f>IF(Tabla2[[#This Row],[EMPRESA]]=Tabla2[[#This Row],[CONTRATISTA PRNCIPAL]],"Principal","Secundaria")</f>
        <v>Secundaria</v>
      </c>
      <c r="T2040" s="42">
        <f>IFERROR(1/COUNTIF(Tabla2[CONTRATISTA PRNCIPAL],Tabla2[[#This Row],[CONTRATISTA PRNCIPAL]]),0)</f>
        <v>0.02857142857142857</v>
      </c>
      <c r="U2040" s="43">
        <f>IF(((TODAY()-Tabla2[[#This Row],[FECHA NACIMIENTO]])/365)&lt;18,"Corregir", IF(((TODAY()-Tabla2[[#This Row],[FECHA NACIMIENTO]])/365)&gt;80, "Corregir",ROUNDDOWN(((TODAY()-Tabla2[[#This Row],[FECHA NACIMIENTO]])/365),0)))</f>
        <v>43</v>
      </c>
      <c r="V20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40" s="44" t="str">
        <f>+IF(Tabla2[[#This Row],[Edad]]="Corregir","Corregir","Ok")</f>
        <v>Ok</v>
      </c>
      <c r="X2040" s="42" t="str">
        <f>+IFERROR(VLOOKUP(Tabla2[[#This Row],[DISTRITO SEGÚN DNI]],Hoja1!$A$2:$B$32,2,FALSE),"No")</f>
        <v>No</v>
      </c>
      <c r="Y2040" s="42" t="str">
        <f>IF(OR(LOWER(Tabla2[[#This Row],[GENERO]])="masculino", LOWER(Tabla2[[#This Row],[GENERO]])="femenino"),"OK","Corregir")</f>
        <v>OK</v>
      </c>
      <c r="Z2040" s="42" t="str">
        <f>+IF(Tabla2[[#This Row],[Nro. DNI / CE]]="","Corregir",IF(LEN(Tabla2[[#This Row],[Nro. DNI / CE]])&gt;=8,"OK","Corregir"))</f>
        <v>OK</v>
      </c>
      <c r="AA2040" s="42">
        <f>COUNTIF(Tabla2[APELLIDOS Y NOMBRES],Tabla2[[#This Row],[APELLIDOS Y NOMBRES]])</f>
        <v>1</v>
      </c>
      <c r="AB2040" s="42">
        <f>IF(Tabla2[[#This Row],[Trabajador]]&gt;1,1/Tabla2[[#This Row],[Trabajador]],Tabla2[[#This Row],[Trabajador]])</f>
        <v>1</v>
      </c>
      <c r="AC2040" t="str">
        <f>+IFERROR(IF(Tabla2[[#This Row],[FECHA CESE/BAJA]]="","No Aplica",IF(AND(MONTH(Tabla2[[#This Row],[FECHA CESE/BAJA]])=MONTH(TODAY()-30),YEAR(Tabla2[[#This Row],[FECHA CESE/BAJA]])=YEAR(TODAY())),MONTH(TODAY()-30)&amp;"-"&amp;YEAR(TODAY()),"Borrar")),"No aplica")</f>
        <v>No Aplica</v>
      </c>
      <c r="AD2040" t="str">
        <f>+IFERROR(IF(Tabla2[[#This Row],[FECHA INICIO DE LABORES EN OBRA]]="","No Aplica",IF(AND(MONTH(Tabla2[[#This Row],[FECHA INICIO DE LABORES EN OBRA]])=MONTH(TODAY()-30),YEAR(Tabla2[[#This Row],[FECHA INICIO DE LABORES EN OBRA]])=YEAR(TODAY())),MONTH(TODAY()-30)&amp;"-"&amp;YEAR(TODAY()),"No Aplica")),"No Aplica")</f>
        <v>No Aplica</v>
      </c>
    </row>
    <row r="2041" spans="1:30" x14ac:dyDescent="0.25">
      <c r="A2041" s="13">
        <v>20506662711</v>
      </c>
      <c r="B2041" s="15" t="s">
        <v>7876</v>
      </c>
      <c r="C2041" s="15" t="s">
        <v>7876</v>
      </c>
      <c r="D2041" s="15" t="s">
        <v>7936</v>
      </c>
      <c r="E2041" s="15" t="s">
        <v>7937</v>
      </c>
      <c r="F2041" s="39">
        <v>22165</v>
      </c>
      <c r="G2041" s="15">
        <v>2</v>
      </c>
      <c r="H2041" s="15" t="s">
        <v>3140</v>
      </c>
      <c r="I2041" s="15" t="s">
        <v>7938</v>
      </c>
      <c r="J2041" s="15" t="s">
        <v>7939</v>
      </c>
      <c r="K2041" s="15" t="s">
        <v>2182</v>
      </c>
      <c r="L2041" s="40" t="s">
        <v>6</v>
      </c>
      <c r="M2041" s="39"/>
      <c r="N2041" s="41" t="s">
        <v>2098</v>
      </c>
      <c r="O2041" s="39">
        <v>45085</v>
      </c>
      <c r="P2041" s="40">
        <v>1</v>
      </c>
      <c r="Q2041" s="40">
        <v>4</v>
      </c>
      <c r="R2041" s="40" t="str">
        <f>IFERROR(VLOOKUP(Tabla2[[#This Row],[CONTRATISTA PRNCIPAL]],Hoja1!$L$5:$M$9,2,FALSE),"CJV")</f>
        <v>CJV</v>
      </c>
      <c r="S2041" s="40" t="str">
        <f>IF(Tabla2[[#This Row],[EMPRESA]]=Tabla2[[#This Row],[CONTRATISTA PRNCIPAL]],"Principal","Secundaria")</f>
        <v>Principal</v>
      </c>
      <c r="T2041" s="42">
        <f>IFERROR(1/COUNTIF(Tabla2[CONTRATISTA PRNCIPAL],Tabla2[[#This Row],[CONTRATISTA PRNCIPAL]]),0)</f>
        <v>0.02857142857142857</v>
      </c>
      <c r="U2041" s="43">
        <f>IF(((TODAY()-Tabla2[[#This Row],[FECHA NACIMIENTO]])/365)&lt;18,"Corregir", IF(((TODAY()-Tabla2[[#This Row],[FECHA NACIMIENTO]])/365)&gt;80, "Corregir",ROUNDDOWN(((TODAY()-Tabla2[[#This Row],[FECHA NACIMIENTO]])/365),0)))</f>
        <v>63</v>
      </c>
      <c r="V20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041" s="44" t="str">
        <f>+IF(Tabla2[[#This Row],[Edad]]="Corregir","Corregir","Ok")</f>
        <v>Ok</v>
      </c>
      <c r="X2041" s="42" t="str">
        <f>+IFERROR(VLOOKUP(Tabla2[[#This Row],[DISTRITO SEGÚN DNI]],Hoja1!$A$2:$B$32,2,FALSE),"No")</f>
        <v>No</v>
      </c>
      <c r="Y2041" s="42" t="str">
        <f>IF(OR(LOWER(Tabla2[[#This Row],[GENERO]])="masculino", LOWER(Tabla2[[#This Row],[GENERO]])="femenino"),"OK","Corregir")</f>
        <v>OK</v>
      </c>
      <c r="Z2041" s="42" t="str">
        <f>+IF(Tabla2[[#This Row],[Nro. DNI / CE]]="","Corregir",IF(LEN(Tabla2[[#This Row],[Nro. DNI / CE]])&gt;=8,"OK","Corregir"))</f>
        <v>OK</v>
      </c>
      <c r="AA2041" s="42">
        <f>COUNTIF(Tabla2[APELLIDOS Y NOMBRES],Tabla2[[#This Row],[APELLIDOS Y NOMBRES]])</f>
        <v>1</v>
      </c>
      <c r="AB2041" s="42">
        <f>IF(Tabla2[[#This Row],[Trabajador]]&gt;1,1/Tabla2[[#This Row],[Trabajador]],Tabla2[[#This Row],[Trabajador]])</f>
        <v>1</v>
      </c>
      <c r="AC2041" t="str">
        <f>+IFERROR(IF(Tabla2[[#This Row],[FECHA CESE/BAJA]]="","No Aplica",IF(AND(MONTH(Tabla2[[#This Row],[FECHA CESE/BAJA]])=MONTH(TODAY()-30),YEAR(Tabla2[[#This Row],[FECHA CESE/BAJA]])=YEAR(TODAY())),MONTH(TODAY()-30)&amp;"-"&amp;YEAR(TODAY()),"Borrar")),"No aplica")</f>
        <v>No Aplica</v>
      </c>
      <c r="AD2041" t="str">
        <f>+IFERROR(IF(Tabla2[[#This Row],[FECHA INICIO DE LABORES EN OBRA]]="","No Aplica",IF(AND(MONTH(Tabla2[[#This Row],[FECHA INICIO DE LABORES EN OBRA]])=MONTH(TODAY()-30),YEAR(Tabla2[[#This Row],[FECHA INICIO DE LABORES EN OBRA]])=YEAR(TODAY())),MONTH(TODAY()-30)&amp;"-"&amp;YEAR(TODAY()),"No Aplica")),"No Aplica")</f>
        <v>No Aplica</v>
      </c>
    </row>
    <row r="2042" spans="1:30" x14ac:dyDescent="0.25">
      <c r="A2042" s="13">
        <v>20506662711</v>
      </c>
      <c r="B2042" s="15" t="s">
        <v>7876</v>
      </c>
      <c r="C2042" s="15" t="s">
        <v>7876</v>
      </c>
      <c r="D2042" s="15">
        <v>76640178</v>
      </c>
      <c r="E2042" s="15" t="s">
        <v>1128</v>
      </c>
      <c r="F2042" s="39">
        <v>37370</v>
      </c>
      <c r="G2042" s="15">
        <v>2</v>
      </c>
      <c r="H2042" s="15" t="s">
        <v>7940</v>
      </c>
      <c r="I2042" s="15" t="s">
        <v>2204</v>
      </c>
      <c r="J2042" s="15" t="s">
        <v>7941</v>
      </c>
      <c r="K2042" s="15" t="s">
        <v>2022</v>
      </c>
      <c r="L2042" s="40" t="s">
        <v>6</v>
      </c>
      <c r="M2042" s="39"/>
      <c r="N2042" s="41" t="s">
        <v>2098</v>
      </c>
      <c r="O2042" s="39">
        <v>45093</v>
      </c>
      <c r="P2042" s="40">
        <v>1</v>
      </c>
      <c r="Q2042" s="40">
        <v>4</v>
      </c>
      <c r="R2042" s="40" t="str">
        <f>IFERROR(VLOOKUP(Tabla2[[#This Row],[CONTRATISTA PRNCIPAL]],Hoja1!$L$5:$M$9,2,FALSE),"CJV")</f>
        <v>CJV</v>
      </c>
      <c r="S2042" s="40" t="str">
        <f>IF(Tabla2[[#This Row],[EMPRESA]]=Tabla2[[#This Row],[CONTRATISTA PRNCIPAL]],"Principal","Secundaria")</f>
        <v>Principal</v>
      </c>
      <c r="T2042" s="42">
        <f>IFERROR(1/COUNTIF(Tabla2[CONTRATISTA PRNCIPAL],Tabla2[[#This Row],[CONTRATISTA PRNCIPAL]]),0)</f>
        <v>0.02857142857142857</v>
      </c>
      <c r="U2042" s="43">
        <f>IF(((TODAY()-Tabla2[[#This Row],[FECHA NACIMIENTO]])/365)&lt;18,"Corregir", IF(((TODAY()-Tabla2[[#This Row],[FECHA NACIMIENTO]])/365)&gt;80, "Corregir",ROUNDDOWN(((TODAY()-Tabla2[[#This Row],[FECHA NACIMIENTO]])/365),0)))</f>
        <v>21</v>
      </c>
      <c r="V20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42" s="44" t="str">
        <f>+IF(Tabla2[[#This Row],[Edad]]="Corregir","Corregir","Ok")</f>
        <v>Ok</v>
      </c>
      <c r="X2042" s="42" t="str">
        <f>+IFERROR(VLOOKUP(Tabla2[[#This Row],[DISTRITO SEGÚN DNI]],Hoja1!$A$2:$B$32,2,FALSE),"No")</f>
        <v>CALLAO</v>
      </c>
      <c r="Y2042" s="42" t="str">
        <f>IF(OR(LOWER(Tabla2[[#This Row],[GENERO]])="masculino", LOWER(Tabla2[[#This Row],[GENERO]])="femenino"),"OK","Corregir")</f>
        <v>OK</v>
      </c>
      <c r="Z2042" s="42" t="str">
        <f>+IF(Tabla2[[#This Row],[Nro. DNI / CE]]="","Corregir",IF(LEN(Tabla2[[#This Row],[Nro. DNI / CE]])&gt;=8,"OK","Corregir"))</f>
        <v>OK</v>
      </c>
      <c r="AA2042" s="42">
        <f>COUNTIF(Tabla2[APELLIDOS Y NOMBRES],Tabla2[[#This Row],[APELLIDOS Y NOMBRES]])</f>
        <v>1</v>
      </c>
      <c r="AB2042" s="42">
        <f>IF(Tabla2[[#This Row],[Trabajador]]&gt;1,1/Tabla2[[#This Row],[Trabajador]],Tabla2[[#This Row],[Trabajador]])</f>
        <v>1</v>
      </c>
      <c r="AC2042" t="str">
        <f>+IFERROR(IF(Tabla2[[#This Row],[FECHA CESE/BAJA]]="","No Aplica",IF(AND(MONTH(Tabla2[[#This Row],[FECHA CESE/BAJA]])=MONTH(TODAY()-30),YEAR(Tabla2[[#This Row],[FECHA CESE/BAJA]])=YEAR(TODAY())),MONTH(TODAY()-30)&amp;"-"&amp;YEAR(TODAY()),"Borrar")),"No aplica")</f>
        <v>No Aplica</v>
      </c>
      <c r="AD2042" t="str">
        <f>+IFERROR(IF(Tabla2[[#This Row],[FECHA INICIO DE LABORES EN OBRA]]="","No Aplica",IF(AND(MONTH(Tabla2[[#This Row],[FECHA INICIO DE LABORES EN OBRA]])=MONTH(TODAY()-30),YEAR(Tabla2[[#This Row],[FECHA INICIO DE LABORES EN OBRA]])=YEAR(TODAY())),MONTH(TODAY()-30)&amp;"-"&amp;YEAR(TODAY()),"No Aplica")),"No Aplica")</f>
        <v>No Aplica</v>
      </c>
    </row>
    <row r="2043" spans="1:30" x14ac:dyDescent="0.25">
      <c r="A2043" s="13">
        <v>20506662711</v>
      </c>
      <c r="B2043" s="15" t="s">
        <v>7876</v>
      </c>
      <c r="C2043" s="15" t="s">
        <v>7876</v>
      </c>
      <c r="D2043" s="15" t="s">
        <v>7942</v>
      </c>
      <c r="E2043" s="15" t="s">
        <v>7943</v>
      </c>
      <c r="F2043" s="39">
        <v>25328</v>
      </c>
      <c r="G2043" s="15">
        <v>2</v>
      </c>
      <c r="H2043" s="15" t="s">
        <v>3140</v>
      </c>
      <c r="I2043" s="15" t="s">
        <v>7938</v>
      </c>
      <c r="J2043" s="15" t="s">
        <v>7944</v>
      </c>
      <c r="K2043" s="15" t="s">
        <v>2174</v>
      </c>
      <c r="L2043" s="40" t="s">
        <v>6</v>
      </c>
      <c r="M2043" s="39"/>
      <c r="N2043" s="41" t="s">
        <v>2098</v>
      </c>
      <c r="O2043" s="39">
        <v>45104</v>
      </c>
      <c r="P2043" s="40">
        <v>1</v>
      </c>
      <c r="Q2043" s="40">
        <v>4</v>
      </c>
      <c r="R2043" s="40" t="str">
        <f>IFERROR(VLOOKUP(Tabla2[[#This Row],[CONTRATISTA PRNCIPAL]],Hoja1!$L$5:$M$9,2,FALSE),"CJV")</f>
        <v>CJV</v>
      </c>
      <c r="S2043" s="40" t="str">
        <f>IF(Tabla2[[#This Row],[EMPRESA]]=Tabla2[[#This Row],[CONTRATISTA PRNCIPAL]],"Principal","Secundaria")</f>
        <v>Principal</v>
      </c>
      <c r="T2043" s="42">
        <f>IFERROR(1/COUNTIF(Tabla2[CONTRATISTA PRNCIPAL],Tabla2[[#This Row],[CONTRATISTA PRNCIPAL]]),0)</f>
        <v>0.02857142857142857</v>
      </c>
      <c r="U2043" s="43">
        <f>IF(((TODAY()-Tabla2[[#This Row],[FECHA NACIMIENTO]])/365)&lt;18,"Corregir", IF(((TODAY()-Tabla2[[#This Row],[FECHA NACIMIENTO]])/365)&gt;80, "Corregir",ROUNDDOWN(((TODAY()-Tabla2[[#This Row],[FECHA NACIMIENTO]])/365),0)))</f>
        <v>54</v>
      </c>
      <c r="V20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043" s="44" t="str">
        <f>+IF(Tabla2[[#This Row],[Edad]]="Corregir","Corregir","Ok")</f>
        <v>Ok</v>
      </c>
      <c r="X2043" s="42" t="str">
        <f>+IFERROR(VLOOKUP(Tabla2[[#This Row],[DISTRITO SEGÚN DNI]],Hoja1!$A$2:$B$32,2,FALSE),"No")</f>
        <v>No</v>
      </c>
      <c r="Y2043" s="42" t="str">
        <f>IF(OR(LOWER(Tabla2[[#This Row],[GENERO]])="masculino", LOWER(Tabla2[[#This Row],[GENERO]])="femenino"),"OK","Corregir")</f>
        <v>OK</v>
      </c>
      <c r="Z2043" s="42" t="str">
        <f>+IF(Tabla2[[#This Row],[Nro. DNI / CE]]="","Corregir",IF(LEN(Tabla2[[#This Row],[Nro. DNI / CE]])&gt;=8,"OK","Corregir"))</f>
        <v>OK</v>
      </c>
      <c r="AA2043" s="42">
        <f>COUNTIF(Tabla2[APELLIDOS Y NOMBRES],Tabla2[[#This Row],[APELLIDOS Y NOMBRES]])</f>
        <v>1</v>
      </c>
      <c r="AB2043" s="42">
        <f>IF(Tabla2[[#This Row],[Trabajador]]&gt;1,1/Tabla2[[#This Row],[Trabajador]],Tabla2[[#This Row],[Trabajador]])</f>
        <v>1</v>
      </c>
      <c r="AC2043" t="str">
        <f>+IFERROR(IF(Tabla2[[#This Row],[FECHA CESE/BAJA]]="","No Aplica",IF(AND(MONTH(Tabla2[[#This Row],[FECHA CESE/BAJA]])=MONTH(TODAY()-30),YEAR(Tabla2[[#This Row],[FECHA CESE/BAJA]])=YEAR(TODAY())),MONTH(TODAY()-30)&amp;"-"&amp;YEAR(TODAY()),"Borrar")),"No aplica")</f>
        <v>No Aplica</v>
      </c>
      <c r="AD2043" t="str">
        <f>+IFERROR(IF(Tabla2[[#This Row],[FECHA INICIO DE LABORES EN OBRA]]="","No Aplica",IF(AND(MONTH(Tabla2[[#This Row],[FECHA INICIO DE LABORES EN OBRA]])=MONTH(TODAY()-30),YEAR(Tabla2[[#This Row],[FECHA INICIO DE LABORES EN OBRA]])=YEAR(TODAY())),MONTH(TODAY()-30)&amp;"-"&amp;YEAR(TODAY()),"No Aplica")),"No Aplica")</f>
        <v>No Aplica</v>
      </c>
    </row>
    <row r="2044" spans="1:30" x14ac:dyDescent="0.25">
      <c r="A2044" s="13">
        <v>20506662711</v>
      </c>
      <c r="B2044" s="15" t="s">
        <v>7876</v>
      </c>
      <c r="C2044" s="15" t="s">
        <v>7876</v>
      </c>
      <c r="D2044" s="15" t="s">
        <v>1505</v>
      </c>
      <c r="E2044" s="15" t="s">
        <v>1506</v>
      </c>
      <c r="F2044" s="39">
        <v>34336</v>
      </c>
      <c r="G2044" s="15">
        <v>2</v>
      </c>
      <c r="H2044" s="15" t="s">
        <v>3140</v>
      </c>
      <c r="I2044" s="15" t="s">
        <v>2204</v>
      </c>
      <c r="J2044" s="15" t="s">
        <v>7945</v>
      </c>
      <c r="K2044" s="15" t="s">
        <v>17</v>
      </c>
      <c r="L2044" s="40" t="s">
        <v>6</v>
      </c>
      <c r="M2044" s="39"/>
      <c r="N2044" s="41" t="s">
        <v>2098</v>
      </c>
      <c r="O2044" s="39">
        <v>45121</v>
      </c>
      <c r="P2044" s="40">
        <v>1</v>
      </c>
      <c r="Q2044" s="40">
        <v>4</v>
      </c>
      <c r="R2044" s="40" t="str">
        <f>IFERROR(VLOOKUP(Tabla2[[#This Row],[CONTRATISTA PRNCIPAL]],Hoja1!$L$5:$M$9,2,FALSE),"CJV")</f>
        <v>CJV</v>
      </c>
      <c r="S2044" s="40" t="str">
        <f>IF(Tabla2[[#This Row],[EMPRESA]]=Tabla2[[#This Row],[CONTRATISTA PRNCIPAL]],"Principal","Secundaria")</f>
        <v>Principal</v>
      </c>
      <c r="T2044" s="42">
        <f>IFERROR(1/COUNTIF(Tabla2[CONTRATISTA PRNCIPAL],Tabla2[[#This Row],[CONTRATISTA PRNCIPAL]]),0)</f>
        <v>0.02857142857142857</v>
      </c>
      <c r="U2044" s="43">
        <f>IF(((TODAY()-Tabla2[[#This Row],[FECHA NACIMIENTO]])/365)&lt;18,"Corregir", IF(((TODAY()-Tabla2[[#This Row],[FECHA NACIMIENTO]])/365)&gt;80, "Corregir",ROUNDDOWN(((TODAY()-Tabla2[[#This Row],[FECHA NACIMIENTO]])/365),0)))</f>
        <v>29</v>
      </c>
      <c r="V20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44" s="44" t="str">
        <f>+IF(Tabla2[[#This Row],[Edad]]="Corregir","Corregir","Ok")</f>
        <v>Ok</v>
      </c>
      <c r="X2044" s="42" t="str">
        <f>+IFERROR(VLOOKUP(Tabla2[[#This Row],[DISTRITO SEGÚN DNI]],Hoja1!$A$2:$B$32,2,FALSE),"No")</f>
        <v>ATE</v>
      </c>
      <c r="Y2044" s="42" t="str">
        <f>IF(OR(LOWER(Tabla2[[#This Row],[GENERO]])="masculino", LOWER(Tabla2[[#This Row],[GENERO]])="femenino"),"OK","Corregir")</f>
        <v>OK</v>
      </c>
      <c r="Z2044" s="42" t="str">
        <f>+IF(Tabla2[[#This Row],[Nro. DNI / CE]]="","Corregir",IF(LEN(Tabla2[[#This Row],[Nro. DNI / CE]])&gt;=8,"OK","Corregir"))</f>
        <v>OK</v>
      </c>
      <c r="AA2044" s="42">
        <f>COUNTIF(Tabla2[APELLIDOS Y NOMBRES],Tabla2[[#This Row],[APELLIDOS Y NOMBRES]])</f>
        <v>1</v>
      </c>
      <c r="AB2044" s="42">
        <f>IF(Tabla2[[#This Row],[Trabajador]]&gt;1,1/Tabla2[[#This Row],[Trabajador]],Tabla2[[#This Row],[Trabajador]])</f>
        <v>1</v>
      </c>
      <c r="AC2044" t="str">
        <f>+IFERROR(IF(Tabla2[[#This Row],[FECHA CESE/BAJA]]="","No Aplica",IF(AND(MONTH(Tabla2[[#This Row],[FECHA CESE/BAJA]])=MONTH(TODAY()-30),YEAR(Tabla2[[#This Row],[FECHA CESE/BAJA]])=YEAR(TODAY())),MONTH(TODAY()-30)&amp;"-"&amp;YEAR(TODAY()),"Borrar")),"No aplica")</f>
        <v>No Aplica</v>
      </c>
      <c r="AD2044" t="str">
        <f>+IFERROR(IF(Tabla2[[#This Row],[FECHA INICIO DE LABORES EN OBRA]]="","No Aplica",IF(AND(MONTH(Tabla2[[#This Row],[FECHA INICIO DE LABORES EN OBRA]])=MONTH(TODAY()-30),YEAR(Tabla2[[#This Row],[FECHA INICIO DE LABORES EN OBRA]])=YEAR(TODAY())),MONTH(TODAY()-30)&amp;"-"&amp;YEAR(TODAY()),"No Aplica")),"No Aplica")</f>
        <v>No Aplica</v>
      </c>
    </row>
    <row r="2045" spans="1:30" x14ac:dyDescent="0.25">
      <c r="A2045" s="13">
        <v>20506662711</v>
      </c>
      <c r="B2045" s="15" t="s">
        <v>7876</v>
      </c>
      <c r="C2045" s="15" t="s">
        <v>7876</v>
      </c>
      <c r="D2045" s="15" t="s">
        <v>7946</v>
      </c>
      <c r="E2045" s="15" t="s">
        <v>7947</v>
      </c>
      <c r="F2045" s="39">
        <v>30007</v>
      </c>
      <c r="G2045" s="15">
        <v>2</v>
      </c>
      <c r="H2045" s="15" t="s">
        <v>3140</v>
      </c>
      <c r="I2045" s="15" t="s">
        <v>2204</v>
      </c>
      <c r="J2045" s="15" t="s">
        <v>7948</v>
      </c>
      <c r="K2045" s="15" t="s">
        <v>3052</v>
      </c>
      <c r="L2045" s="40" t="s">
        <v>6</v>
      </c>
      <c r="M2045" s="39"/>
      <c r="N2045" s="41" t="s">
        <v>2098</v>
      </c>
      <c r="O2045" s="39">
        <v>45124</v>
      </c>
      <c r="P2045" s="40">
        <v>1</v>
      </c>
      <c r="Q2045" s="40">
        <v>4</v>
      </c>
      <c r="R2045" s="40" t="str">
        <f>IFERROR(VLOOKUP(Tabla2[[#This Row],[CONTRATISTA PRNCIPAL]],Hoja1!$L$5:$M$9,2,FALSE),"CJV")</f>
        <v>CJV</v>
      </c>
      <c r="S2045" s="40" t="str">
        <f>IF(Tabla2[[#This Row],[EMPRESA]]=Tabla2[[#This Row],[CONTRATISTA PRNCIPAL]],"Principal","Secundaria")</f>
        <v>Principal</v>
      </c>
      <c r="T2045" s="42">
        <f>IFERROR(1/COUNTIF(Tabla2[CONTRATISTA PRNCIPAL],Tabla2[[#This Row],[CONTRATISTA PRNCIPAL]]),0)</f>
        <v>0.02857142857142857</v>
      </c>
      <c r="U2045" s="43">
        <f>IF(((TODAY()-Tabla2[[#This Row],[FECHA NACIMIENTO]])/365)&lt;18,"Corregir", IF(((TODAY()-Tabla2[[#This Row],[FECHA NACIMIENTO]])/365)&gt;80, "Corregir",ROUNDDOWN(((TODAY()-Tabla2[[#This Row],[FECHA NACIMIENTO]])/365),0)))</f>
        <v>41</v>
      </c>
      <c r="V20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45" s="44" t="str">
        <f>+IF(Tabla2[[#This Row],[Edad]]="Corregir","Corregir","Ok")</f>
        <v>Ok</v>
      </c>
      <c r="X2045" s="42" t="str">
        <f>+IFERROR(VLOOKUP(Tabla2[[#This Row],[DISTRITO SEGÚN DNI]],Hoja1!$A$2:$B$32,2,FALSE),"No")</f>
        <v>No</v>
      </c>
      <c r="Y2045" s="42" t="str">
        <f>IF(OR(LOWER(Tabla2[[#This Row],[GENERO]])="masculino", LOWER(Tabla2[[#This Row],[GENERO]])="femenino"),"OK","Corregir")</f>
        <v>OK</v>
      </c>
      <c r="Z2045" s="42" t="str">
        <f>+IF(Tabla2[[#This Row],[Nro. DNI / CE]]="","Corregir",IF(LEN(Tabla2[[#This Row],[Nro. DNI / CE]])&gt;=8,"OK","Corregir"))</f>
        <v>OK</v>
      </c>
      <c r="AA2045" s="42">
        <f>COUNTIF(Tabla2[APELLIDOS Y NOMBRES],Tabla2[[#This Row],[APELLIDOS Y NOMBRES]])</f>
        <v>1</v>
      </c>
      <c r="AB2045" s="42">
        <f>IF(Tabla2[[#This Row],[Trabajador]]&gt;1,1/Tabla2[[#This Row],[Trabajador]],Tabla2[[#This Row],[Trabajador]])</f>
        <v>1</v>
      </c>
      <c r="AC2045" t="str">
        <f>+IFERROR(IF(Tabla2[[#This Row],[FECHA CESE/BAJA]]="","No Aplica",IF(AND(MONTH(Tabla2[[#This Row],[FECHA CESE/BAJA]])=MONTH(TODAY()-30),YEAR(Tabla2[[#This Row],[FECHA CESE/BAJA]])=YEAR(TODAY())),MONTH(TODAY()-30)&amp;"-"&amp;YEAR(TODAY()),"Borrar")),"No aplica")</f>
        <v>No Aplica</v>
      </c>
      <c r="AD2045" t="str">
        <f>+IFERROR(IF(Tabla2[[#This Row],[FECHA INICIO DE LABORES EN OBRA]]="","No Aplica",IF(AND(MONTH(Tabla2[[#This Row],[FECHA INICIO DE LABORES EN OBRA]])=MONTH(TODAY()-30),YEAR(Tabla2[[#This Row],[FECHA INICIO DE LABORES EN OBRA]])=YEAR(TODAY())),MONTH(TODAY()-30)&amp;"-"&amp;YEAR(TODAY()),"No Aplica")),"No Aplica")</f>
        <v>No Aplica</v>
      </c>
    </row>
    <row r="2046" spans="1:30" x14ac:dyDescent="0.25">
      <c r="A2046" s="13">
        <v>20506662711</v>
      </c>
      <c r="B2046" s="15" t="s">
        <v>7876</v>
      </c>
      <c r="C2046" s="15" t="s">
        <v>7876</v>
      </c>
      <c r="D2046" s="15" t="s">
        <v>1507</v>
      </c>
      <c r="E2046" s="15" t="s">
        <v>1508</v>
      </c>
      <c r="F2046" s="39">
        <v>28992</v>
      </c>
      <c r="G2046" s="15">
        <v>2</v>
      </c>
      <c r="H2046" s="15" t="s">
        <v>3140</v>
      </c>
      <c r="I2046" s="15" t="s">
        <v>2204</v>
      </c>
      <c r="J2046" s="15" t="s">
        <v>7949</v>
      </c>
      <c r="K2046" s="15" t="s">
        <v>27</v>
      </c>
      <c r="L2046" s="40" t="s">
        <v>6</v>
      </c>
      <c r="M2046" s="39"/>
      <c r="N2046" s="41" t="s">
        <v>2098</v>
      </c>
      <c r="O2046" s="39">
        <v>45128</v>
      </c>
      <c r="P2046" s="40">
        <v>1</v>
      </c>
      <c r="Q2046" s="40">
        <v>4</v>
      </c>
      <c r="R2046" s="40" t="str">
        <f>IFERROR(VLOOKUP(Tabla2[[#This Row],[CONTRATISTA PRNCIPAL]],Hoja1!$L$5:$M$9,2,FALSE),"CJV")</f>
        <v>CJV</v>
      </c>
      <c r="S2046" s="40" t="str">
        <f>IF(Tabla2[[#This Row],[EMPRESA]]=Tabla2[[#This Row],[CONTRATISTA PRNCIPAL]],"Principal","Secundaria")</f>
        <v>Principal</v>
      </c>
      <c r="T2046" s="42">
        <f>IFERROR(1/COUNTIF(Tabla2[CONTRATISTA PRNCIPAL],Tabla2[[#This Row],[CONTRATISTA PRNCIPAL]]),0)</f>
        <v>0.02857142857142857</v>
      </c>
      <c r="U2046" s="43">
        <f>IF(((TODAY()-Tabla2[[#This Row],[FECHA NACIMIENTO]])/365)&lt;18,"Corregir", IF(((TODAY()-Tabla2[[#This Row],[FECHA NACIMIENTO]])/365)&gt;80, "Corregir",ROUNDDOWN(((TODAY()-Tabla2[[#This Row],[FECHA NACIMIENTO]])/365),0)))</f>
        <v>44</v>
      </c>
      <c r="V20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46" s="44" t="str">
        <f>+IF(Tabla2[[#This Row],[Edad]]="Corregir","Corregir","Ok")</f>
        <v>Ok</v>
      </c>
      <c r="X2046" s="42" t="str">
        <f>+IFERROR(VLOOKUP(Tabla2[[#This Row],[DISTRITO SEGÚN DNI]],Hoja1!$A$2:$B$32,2,FALSE),"No")</f>
        <v>CALLAO</v>
      </c>
      <c r="Y2046" s="42" t="str">
        <f>IF(OR(LOWER(Tabla2[[#This Row],[GENERO]])="masculino", LOWER(Tabla2[[#This Row],[GENERO]])="femenino"),"OK","Corregir")</f>
        <v>OK</v>
      </c>
      <c r="Z2046" s="42" t="str">
        <f>+IF(Tabla2[[#This Row],[Nro. DNI / CE]]="","Corregir",IF(LEN(Tabla2[[#This Row],[Nro. DNI / CE]])&gt;=8,"OK","Corregir"))</f>
        <v>OK</v>
      </c>
      <c r="AA2046" s="42">
        <f>COUNTIF(Tabla2[APELLIDOS Y NOMBRES],Tabla2[[#This Row],[APELLIDOS Y NOMBRES]])</f>
        <v>1</v>
      </c>
      <c r="AB2046" s="42">
        <f>IF(Tabla2[[#This Row],[Trabajador]]&gt;1,1/Tabla2[[#This Row],[Trabajador]],Tabla2[[#This Row],[Trabajador]])</f>
        <v>1</v>
      </c>
      <c r="AC2046" t="str">
        <f>+IFERROR(IF(Tabla2[[#This Row],[FECHA CESE/BAJA]]="","No Aplica",IF(AND(MONTH(Tabla2[[#This Row],[FECHA CESE/BAJA]])=MONTH(TODAY()-30),YEAR(Tabla2[[#This Row],[FECHA CESE/BAJA]])=YEAR(TODAY())),MONTH(TODAY()-30)&amp;"-"&amp;YEAR(TODAY()),"Borrar")),"No aplica")</f>
        <v>No Aplica</v>
      </c>
      <c r="AD2046" t="str">
        <f>+IFERROR(IF(Tabla2[[#This Row],[FECHA INICIO DE LABORES EN OBRA]]="","No Aplica",IF(AND(MONTH(Tabla2[[#This Row],[FECHA INICIO DE LABORES EN OBRA]])=MONTH(TODAY()-30),YEAR(Tabla2[[#This Row],[FECHA INICIO DE LABORES EN OBRA]])=YEAR(TODAY())),MONTH(TODAY()-30)&amp;"-"&amp;YEAR(TODAY()),"No Aplica")),"No Aplica")</f>
        <v>No Aplica</v>
      </c>
    </row>
    <row r="2047" spans="1:30" x14ac:dyDescent="0.25">
      <c r="A2047" s="13">
        <v>20506662711</v>
      </c>
      <c r="B2047" s="15" t="s">
        <v>7876</v>
      </c>
      <c r="C2047" s="15" t="s">
        <v>7876</v>
      </c>
      <c r="D2047" s="15" t="s">
        <v>7950</v>
      </c>
      <c r="E2047" s="15" t="s">
        <v>7951</v>
      </c>
      <c r="F2047" s="39">
        <v>35492</v>
      </c>
      <c r="G2047" s="15">
        <v>2</v>
      </c>
      <c r="H2047" s="15" t="s">
        <v>7952</v>
      </c>
      <c r="I2047" s="15" t="s">
        <v>3476</v>
      </c>
      <c r="J2047" s="15" t="s">
        <v>7953</v>
      </c>
      <c r="K2047" s="15" t="s">
        <v>2693</v>
      </c>
      <c r="L2047" s="40" t="s">
        <v>6</v>
      </c>
      <c r="M2047" s="39"/>
      <c r="N2047" s="41" t="s">
        <v>2098</v>
      </c>
      <c r="O2047" s="39">
        <v>45133</v>
      </c>
      <c r="P2047" s="40">
        <v>1</v>
      </c>
      <c r="Q2047" s="40">
        <v>4</v>
      </c>
      <c r="R2047" s="40" t="str">
        <f>IFERROR(VLOOKUP(Tabla2[[#This Row],[CONTRATISTA PRNCIPAL]],Hoja1!$L$5:$M$9,2,FALSE),"CJV")</f>
        <v>CJV</v>
      </c>
      <c r="S2047" s="40" t="str">
        <f>IF(Tabla2[[#This Row],[EMPRESA]]=Tabla2[[#This Row],[CONTRATISTA PRNCIPAL]],"Principal","Secundaria")</f>
        <v>Principal</v>
      </c>
      <c r="T2047" s="42">
        <f>IFERROR(1/COUNTIF(Tabla2[CONTRATISTA PRNCIPAL],Tabla2[[#This Row],[CONTRATISTA PRNCIPAL]]),0)</f>
        <v>0.02857142857142857</v>
      </c>
      <c r="U2047" s="43">
        <f>IF(((TODAY()-Tabla2[[#This Row],[FECHA NACIMIENTO]])/365)&lt;18,"Corregir", IF(((TODAY()-Tabla2[[#This Row],[FECHA NACIMIENTO]])/365)&gt;80, "Corregir",ROUNDDOWN(((TODAY()-Tabla2[[#This Row],[FECHA NACIMIENTO]])/365),0)))</f>
        <v>26</v>
      </c>
      <c r="V20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47" s="44" t="str">
        <f>+IF(Tabla2[[#This Row],[Edad]]="Corregir","Corregir","Ok")</f>
        <v>Ok</v>
      </c>
      <c r="X2047" s="42" t="str">
        <f>+IFERROR(VLOOKUP(Tabla2[[#This Row],[DISTRITO SEGÚN DNI]],Hoja1!$A$2:$B$32,2,FALSE),"No")</f>
        <v>No</v>
      </c>
      <c r="Y2047" s="42" t="str">
        <f>IF(OR(LOWER(Tabla2[[#This Row],[GENERO]])="masculino", LOWER(Tabla2[[#This Row],[GENERO]])="femenino"),"OK","Corregir")</f>
        <v>OK</v>
      </c>
      <c r="Z2047" s="42" t="str">
        <f>+IF(Tabla2[[#This Row],[Nro. DNI / CE]]="","Corregir",IF(LEN(Tabla2[[#This Row],[Nro. DNI / CE]])&gt;=8,"OK","Corregir"))</f>
        <v>OK</v>
      </c>
      <c r="AA2047" s="42">
        <f>COUNTIF(Tabla2[APELLIDOS Y NOMBRES],Tabla2[[#This Row],[APELLIDOS Y NOMBRES]])</f>
        <v>1</v>
      </c>
      <c r="AB2047" s="42">
        <f>IF(Tabla2[[#This Row],[Trabajador]]&gt;1,1/Tabla2[[#This Row],[Trabajador]],Tabla2[[#This Row],[Trabajador]])</f>
        <v>1</v>
      </c>
      <c r="AC2047" t="str">
        <f>+IFERROR(IF(Tabla2[[#This Row],[FECHA CESE/BAJA]]="","No Aplica",IF(AND(MONTH(Tabla2[[#This Row],[FECHA CESE/BAJA]])=MONTH(TODAY()-30),YEAR(Tabla2[[#This Row],[FECHA CESE/BAJA]])=YEAR(TODAY())),MONTH(TODAY()-30)&amp;"-"&amp;YEAR(TODAY()),"Borrar")),"No aplica")</f>
        <v>No Aplica</v>
      </c>
      <c r="AD2047" t="str">
        <f>+IFERROR(IF(Tabla2[[#This Row],[FECHA INICIO DE LABORES EN OBRA]]="","No Aplica",IF(AND(MONTH(Tabla2[[#This Row],[FECHA INICIO DE LABORES EN OBRA]])=MONTH(TODAY()-30),YEAR(Tabla2[[#This Row],[FECHA INICIO DE LABORES EN OBRA]])=YEAR(TODAY())),MONTH(TODAY()-30)&amp;"-"&amp;YEAR(TODAY()),"No Aplica")),"No Aplica")</f>
        <v>No Aplica</v>
      </c>
    </row>
    <row r="2048" spans="1:30" x14ac:dyDescent="0.25">
      <c r="A2048" s="13">
        <v>20506662711</v>
      </c>
      <c r="B2048" s="15" t="s">
        <v>7876</v>
      </c>
      <c r="C2048" s="15" t="s">
        <v>7876</v>
      </c>
      <c r="D2048" s="15" t="s">
        <v>7954</v>
      </c>
      <c r="E2048" s="15" t="s">
        <v>7955</v>
      </c>
      <c r="F2048" s="39">
        <v>20096</v>
      </c>
      <c r="G2048" s="15">
        <v>2</v>
      </c>
      <c r="H2048" s="15" t="s">
        <v>3140</v>
      </c>
      <c r="I2048" s="15" t="s">
        <v>2204</v>
      </c>
      <c r="J2048" s="15" t="s">
        <v>7956</v>
      </c>
      <c r="K2048" s="15" t="s">
        <v>3052</v>
      </c>
      <c r="L2048" s="40" t="s">
        <v>6</v>
      </c>
      <c r="M2048" s="39"/>
      <c r="N2048" s="41" t="s">
        <v>2098</v>
      </c>
      <c r="O2048" s="39">
        <v>45133</v>
      </c>
      <c r="P2048" s="40">
        <v>1</v>
      </c>
      <c r="Q2048" s="40">
        <v>4</v>
      </c>
      <c r="R2048" s="40" t="str">
        <f>IFERROR(VLOOKUP(Tabla2[[#This Row],[CONTRATISTA PRNCIPAL]],Hoja1!$L$5:$M$9,2,FALSE),"CJV")</f>
        <v>CJV</v>
      </c>
      <c r="S2048" s="40" t="str">
        <f>IF(Tabla2[[#This Row],[EMPRESA]]=Tabla2[[#This Row],[CONTRATISTA PRNCIPAL]],"Principal","Secundaria")</f>
        <v>Principal</v>
      </c>
      <c r="T2048" s="42">
        <f>IFERROR(1/COUNTIF(Tabla2[CONTRATISTA PRNCIPAL],Tabla2[[#This Row],[CONTRATISTA PRNCIPAL]]),0)</f>
        <v>0.02857142857142857</v>
      </c>
      <c r="U2048" s="43">
        <f>IF(((TODAY()-Tabla2[[#This Row],[FECHA NACIMIENTO]])/365)&lt;18,"Corregir", IF(((TODAY()-Tabla2[[#This Row],[FECHA NACIMIENTO]])/365)&gt;80, "Corregir",ROUNDDOWN(((TODAY()-Tabla2[[#This Row],[FECHA NACIMIENTO]])/365),0)))</f>
        <v>68</v>
      </c>
      <c r="V20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048" s="44" t="str">
        <f>+IF(Tabla2[[#This Row],[Edad]]="Corregir","Corregir","Ok")</f>
        <v>Ok</v>
      </c>
      <c r="X2048" s="42" t="str">
        <f>+IFERROR(VLOOKUP(Tabla2[[#This Row],[DISTRITO SEGÚN DNI]],Hoja1!$A$2:$B$32,2,FALSE),"No")</f>
        <v>No</v>
      </c>
      <c r="Y2048" s="42" t="str">
        <f>IF(OR(LOWER(Tabla2[[#This Row],[GENERO]])="masculino", LOWER(Tabla2[[#This Row],[GENERO]])="femenino"),"OK","Corregir")</f>
        <v>OK</v>
      </c>
      <c r="Z2048" s="42" t="str">
        <f>+IF(Tabla2[[#This Row],[Nro. DNI / CE]]="","Corregir",IF(LEN(Tabla2[[#This Row],[Nro. DNI / CE]])&gt;=8,"OK","Corregir"))</f>
        <v>OK</v>
      </c>
      <c r="AA2048" s="42">
        <f>COUNTIF(Tabla2[APELLIDOS Y NOMBRES],Tabla2[[#This Row],[APELLIDOS Y NOMBRES]])</f>
        <v>1</v>
      </c>
      <c r="AB2048" s="42">
        <f>IF(Tabla2[[#This Row],[Trabajador]]&gt;1,1/Tabla2[[#This Row],[Trabajador]],Tabla2[[#This Row],[Trabajador]])</f>
        <v>1</v>
      </c>
      <c r="AC2048" t="str">
        <f>+IFERROR(IF(Tabla2[[#This Row],[FECHA CESE/BAJA]]="","No Aplica",IF(AND(MONTH(Tabla2[[#This Row],[FECHA CESE/BAJA]])=MONTH(TODAY()-30),YEAR(Tabla2[[#This Row],[FECHA CESE/BAJA]])=YEAR(TODAY())),MONTH(TODAY()-30)&amp;"-"&amp;YEAR(TODAY()),"Borrar")),"No aplica")</f>
        <v>No Aplica</v>
      </c>
      <c r="AD2048" t="str">
        <f>+IFERROR(IF(Tabla2[[#This Row],[FECHA INICIO DE LABORES EN OBRA]]="","No Aplica",IF(AND(MONTH(Tabla2[[#This Row],[FECHA INICIO DE LABORES EN OBRA]])=MONTH(TODAY()-30),YEAR(Tabla2[[#This Row],[FECHA INICIO DE LABORES EN OBRA]])=YEAR(TODAY())),MONTH(TODAY()-30)&amp;"-"&amp;YEAR(TODAY()),"No Aplica")),"No Aplica")</f>
        <v>No Aplica</v>
      </c>
    </row>
    <row r="2049" spans="1:30" x14ac:dyDescent="0.25">
      <c r="A2049" s="13">
        <v>20506662711</v>
      </c>
      <c r="B2049" s="15" t="s">
        <v>7876</v>
      </c>
      <c r="C2049" s="15" t="s">
        <v>7876</v>
      </c>
      <c r="D2049" s="15" t="s">
        <v>7957</v>
      </c>
      <c r="E2049" s="15" t="s">
        <v>7958</v>
      </c>
      <c r="F2049" s="39">
        <v>28226</v>
      </c>
      <c r="G2049" s="15">
        <v>2</v>
      </c>
      <c r="H2049" s="15" t="s">
        <v>7959</v>
      </c>
      <c r="I2049" s="15" t="s">
        <v>5933</v>
      </c>
      <c r="J2049" s="15" t="s">
        <v>7960</v>
      </c>
      <c r="K2049" s="15" t="s">
        <v>2113</v>
      </c>
      <c r="L2049" s="40" t="s">
        <v>6</v>
      </c>
      <c r="M2049" s="39"/>
      <c r="N2049" s="41" t="s">
        <v>2098</v>
      </c>
      <c r="O2049" s="39">
        <v>45155</v>
      </c>
      <c r="P2049" s="40">
        <v>1</v>
      </c>
      <c r="Q2049" s="40">
        <v>4</v>
      </c>
      <c r="R2049" s="40" t="str">
        <f>IFERROR(VLOOKUP(Tabla2[[#This Row],[CONTRATISTA PRNCIPAL]],Hoja1!$L$5:$M$9,2,FALSE),"CJV")</f>
        <v>CJV</v>
      </c>
      <c r="S2049" s="40" t="str">
        <f>IF(Tabla2[[#This Row],[EMPRESA]]=Tabla2[[#This Row],[CONTRATISTA PRNCIPAL]],"Principal","Secundaria")</f>
        <v>Principal</v>
      </c>
      <c r="T2049" s="42">
        <f>IFERROR(1/COUNTIF(Tabla2[CONTRATISTA PRNCIPAL],Tabla2[[#This Row],[CONTRATISTA PRNCIPAL]]),0)</f>
        <v>0.02857142857142857</v>
      </c>
      <c r="U2049" s="43">
        <f>IF(((TODAY()-Tabla2[[#This Row],[FECHA NACIMIENTO]])/365)&lt;18,"Corregir", IF(((TODAY()-Tabla2[[#This Row],[FECHA NACIMIENTO]])/365)&gt;80, "Corregir",ROUNDDOWN(((TODAY()-Tabla2[[#This Row],[FECHA NACIMIENTO]])/365),0)))</f>
        <v>46</v>
      </c>
      <c r="V20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49" s="44" t="str">
        <f>+IF(Tabla2[[#This Row],[Edad]]="Corregir","Corregir","Ok")</f>
        <v>Ok</v>
      </c>
      <c r="X2049" s="42" t="str">
        <f>+IFERROR(VLOOKUP(Tabla2[[#This Row],[DISTRITO SEGÚN DNI]],Hoja1!$A$2:$B$32,2,FALSE),"No")</f>
        <v>No</v>
      </c>
      <c r="Y2049" s="42" t="str">
        <f>IF(OR(LOWER(Tabla2[[#This Row],[GENERO]])="masculino", LOWER(Tabla2[[#This Row],[GENERO]])="femenino"),"OK","Corregir")</f>
        <v>OK</v>
      </c>
      <c r="Z2049" s="42" t="str">
        <f>+IF(Tabla2[[#This Row],[Nro. DNI / CE]]="","Corregir",IF(LEN(Tabla2[[#This Row],[Nro. DNI / CE]])&gt;=8,"OK","Corregir"))</f>
        <v>OK</v>
      </c>
      <c r="AA2049" s="42">
        <f>COUNTIF(Tabla2[APELLIDOS Y NOMBRES],Tabla2[[#This Row],[APELLIDOS Y NOMBRES]])</f>
        <v>1</v>
      </c>
      <c r="AB2049" s="42">
        <f>IF(Tabla2[[#This Row],[Trabajador]]&gt;1,1/Tabla2[[#This Row],[Trabajador]],Tabla2[[#This Row],[Trabajador]])</f>
        <v>1</v>
      </c>
      <c r="AC2049" t="str">
        <f>+IFERROR(IF(Tabla2[[#This Row],[FECHA CESE/BAJA]]="","No Aplica",IF(AND(MONTH(Tabla2[[#This Row],[FECHA CESE/BAJA]])=MONTH(TODAY()-30),YEAR(Tabla2[[#This Row],[FECHA CESE/BAJA]])=YEAR(TODAY())),MONTH(TODAY()-30)&amp;"-"&amp;YEAR(TODAY()),"Borrar")),"No aplica")</f>
        <v>No Aplica</v>
      </c>
      <c r="AD2049" t="str">
        <f>+IFERROR(IF(Tabla2[[#This Row],[FECHA INICIO DE LABORES EN OBRA]]="","No Aplica",IF(AND(MONTH(Tabla2[[#This Row],[FECHA INICIO DE LABORES EN OBRA]])=MONTH(TODAY()-30),YEAR(Tabla2[[#This Row],[FECHA INICIO DE LABORES EN OBRA]])=YEAR(TODAY())),MONTH(TODAY()-30)&amp;"-"&amp;YEAR(TODAY()),"No Aplica")),"No Aplica")</f>
        <v>8-2023</v>
      </c>
    </row>
    <row r="2050" spans="1:30" x14ac:dyDescent="0.25">
      <c r="A2050" s="13">
        <v>20506662711</v>
      </c>
      <c r="B2050" s="15" t="s">
        <v>7876</v>
      </c>
      <c r="C2050" s="15" t="s">
        <v>7876</v>
      </c>
      <c r="D2050" s="15" t="s">
        <v>7961</v>
      </c>
      <c r="E2050" s="15" t="s">
        <v>7962</v>
      </c>
      <c r="F2050" s="39">
        <v>33825</v>
      </c>
      <c r="G2050" s="15">
        <v>2</v>
      </c>
      <c r="H2050" s="15" t="s">
        <v>3140</v>
      </c>
      <c r="I2050" s="15" t="s">
        <v>5933</v>
      </c>
      <c r="J2050" s="15" t="s">
        <v>7963</v>
      </c>
      <c r="K2050" s="15" t="s">
        <v>4600</v>
      </c>
      <c r="L2050" s="40" t="s">
        <v>6</v>
      </c>
      <c r="M2050" s="39"/>
      <c r="N2050" s="41" t="s">
        <v>2098</v>
      </c>
      <c r="O2050" s="39">
        <v>45154</v>
      </c>
      <c r="P2050" s="40">
        <v>1</v>
      </c>
      <c r="Q2050" s="40">
        <v>4</v>
      </c>
      <c r="R2050" s="40" t="str">
        <f>IFERROR(VLOOKUP(Tabla2[[#This Row],[CONTRATISTA PRNCIPAL]],Hoja1!$L$5:$M$9,2,FALSE),"CJV")</f>
        <v>CJV</v>
      </c>
      <c r="S2050" s="40" t="str">
        <f>IF(Tabla2[[#This Row],[EMPRESA]]=Tabla2[[#This Row],[CONTRATISTA PRNCIPAL]],"Principal","Secundaria")</f>
        <v>Principal</v>
      </c>
      <c r="T2050" s="42">
        <f>IFERROR(1/COUNTIF(Tabla2[CONTRATISTA PRNCIPAL],Tabla2[[#This Row],[CONTRATISTA PRNCIPAL]]),0)</f>
        <v>0.02857142857142857</v>
      </c>
      <c r="U2050" s="43">
        <f>IF(((TODAY()-Tabla2[[#This Row],[FECHA NACIMIENTO]])/365)&lt;18,"Corregir", IF(((TODAY()-Tabla2[[#This Row],[FECHA NACIMIENTO]])/365)&gt;80, "Corregir",ROUNDDOWN(((TODAY()-Tabla2[[#This Row],[FECHA NACIMIENTO]])/365),0)))</f>
        <v>31</v>
      </c>
      <c r="V20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50" s="44" t="str">
        <f>+IF(Tabla2[[#This Row],[Edad]]="Corregir","Corregir","Ok")</f>
        <v>Ok</v>
      </c>
      <c r="X2050" s="42" t="str">
        <f>+IFERROR(VLOOKUP(Tabla2[[#This Row],[DISTRITO SEGÚN DNI]],Hoja1!$A$2:$B$32,2,FALSE),"No")</f>
        <v>No</v>
      </c>
      <c r="Y2050" s="42" t="str">
        <f>IF(OR(LOWER(Tabla2[[#This Row],[GENERO]])="masculino", LOWER(Tabla2[[#This Row],[GENERO]])="femenino"),"OK","Corregir")</f>
        <v>OK</v>
      </c>
      <c r="Z2050" s="42" t="str">
        <f>+IF(Tabla2[[#This Row],[Nro. DNI / CE]]="","Corregir",IF(LEN(Tabla2[[#This Row],[Nro. DNI / CE]])&gt;=8,"OK","Corregir"))</f>
        <v>OK</v>
      </c>
      <c r="AA2050" s="42">
        <f>COUNTIF(Tabla2[APELLIDOS Y NOMBRES],Tabla2[[#This Row],[APELLIDOS Y NOMBRES]])</f>
        <v>1</v>
      </c>
      <c r="AB2050" s="42">
        <f>IF(Tabla2[[#This Row],[Trabajador]]&gt;1,1/Tabla2[[#This Row],[Trabajador]],Tabla2[[#This Row],[Trabajador]])</f>
        <v>1</v>
      </c>
      <c r="AC2050" t="str">
        <f>+IFERROR(IF(Tabla2[[#This Row],[FECHA CESE/BAJA]]="","No Aplica",IF(AND(MONTH(Tabla2[[#This Row],[FECHA CESE/BAJA]])=MONTH(TODAY()-30),YEAR(Tabla2[[#This Row],[FECHA CESE/BAJA]])=YEAR(TODAY())),MONTH(TODAY()-30)&amp;"-"&amp;YEAR(TODAY()),"Borrar")),"No aplica")</f>
        <v>No Aplica</v>
      </c>
      <c r="AD2050" t="str">
        <f>+IFERROR(IF(Tabla2[[#This Row],[FECHA INICIO DE LABORES EN OBRA]]="","No Aplica",IF(AND(MONTH(Tabla2[[#This Row],[FECHA INICIO DE LABORES EN OBRA]])=MONTH(TODAY()-30),YEAR(Tabla2[[#This Row],[FECHA INICIO DE LABORES EN OBRA]])=YEAR(TODAY())),MONTH(TODAY()-30)&amp;"-"&amp;YEAR(TODAY()),"No Aplica")),"No Aplica")</f>
        <v>8-2023</v>
      </c>
    </row>
    <row r="2051" spans="1:30" x14ac:dyDescent="0.25">
      <c r="A2051" s="13">
        <v>20506662711</v>
      </c>
      <c r="B2051" s="15" t="s">
        <v>7876</v>
      </c>
      <c r="C2051" s="15" t="s">
        <v>7876</v>
      </c>
      <c r="D2051" s="15" t="s">
        <v>7964</v>
      </c>
      <c r="E2051" s="15" t="s">
        <v>7965</v>
      </c>
      <c r="F2051" s="39">
        <v>29635</v>
      </c>
      <c r="G2051" s="15">
        <v>2</v>
      </c>
      <c r="H2051" s="15" t="s">
        <v>3140</v>
      </c>
      <c r="I2051" s="15" t="s">
        <v>2060</v>
      </c>
      <c r="J2051" s="15" t="s">
        <v>7966</v>
      </c>
      <c r="K2051" s="15" t="s">
        <v>2182</v>
      </c>
      <c r="L2051" s="40" t="s">
        <v>6</v>
      </c>
      <c r="M2051" s="39"/>
      <c r="N2051" s="41" t="s">
        <v>2098</v>
      </c>
      <c r="O2051" s="39">
        <v>45167</v>
      </c>
      <c r="P2051" s="40">
        <v>1</v>
      </c>
      <c r="Q2051" s="40">
        <v>4</v>
      </c>
      <c r="R2051" s="40" t="str">
        <f>IFERROR(VLOOKUP(Tabla2[[#This Row],[CONTRATISTA PRNCIPAL]],Hoja1!$L$5:$M$9,2,FALSE),"CJV")</f>
        <v>CJV</v>
      </c>
      <c r="S2051" s="40" t="str">
        <f>IF(Tabla2[[#This Row],[EMPRESA]]=Tabla2[[#This Row],[CONTRATISTA PRNCIPAL]],"Principal","Secundaria")</f>
        <v>Principal</v>
      </c>
      <c r="T2051" s="42">
        <f>IFERROR(1/COUNTIF(Tabla2[CONTRATISTA PRNCIPAL],Tabla2[[#This Row],[CONTRATISTA PRNCIPAL]]),0)</f>
        <v>0.02857142857142857</v>
      </c>
      <c r="U2051" s="43">
        <f>IF(((TODAY()-Tabla2[[#This Row],[FECHA NACIMIENTO]])/365)&lt;18,"Corregir", IF(((TODAY()-Tabla2[[#This Row],[FECHA NACIMIENTO]])/365)&gt;80, "Corregir",ROUNDDOWN(((TODAY()-Tabla2[[#This Row],[FECHA NACIMIENTO]])/365),0)))</f>
        <v>42</v>
      </c>
      <c r="V20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51" s="44" t="str">
        <f>+IF(Tabla2[[#This Row],[Edad]]="Corregir","Corregir","Ok")</f>
        <v>Ok</v>
      </c>
      <c r="X2051" s="42" t="str">
        <f>+IFERROR(VLOOKUP(Tabla2[[#This Row],[DISTRITO SEGÚN DNI]],Hoja1!$A$2:$B$32,2,FALSE),"No")</f>
        <v>No</v>
      </c>
      <c r="Y2051" s="42" t="str">
        <f>IF(OR(LOWER(Tabla2[[#This Row],[GENERO]])="masculino", LOWER(Tabla2[[#This Row],[GENERO]])="femenino"),"OK","Corregir")</f>
        <v>OK</v>
      </c>
      <c r="Z2051" s="42" t="str">
        <f>+IF(Tabla2[[#This Row],[Nro. DNI / CE]]="","Corregir",IF(LEN(Tabla2[[#This Row],[Nro. DNI / CE]])&gt;=8,"OK","Corregir"))</f>
        <v>OK</v>
      </c>
      <c r="AA2051" s="42">
        <f>COUNTIF(Tabla2[APELLIDOS Y NOMBRES],Tabla2[[#This Row],[APELLIDOS Y NOMBRES]])</f>
        <v>1</v>
      </c>
      <c r="AB2051" s="42">
        <f>IF(Tabla2[[#This Row],[Trabajador]]&gt;1,1/Tabla2[[#This Row],[Trabajador]],Tabla2[[#This Row],[Trabajador]])</f>
        <v>1</v>
      </c>
      <c r="AC2051" t="str">
        <f>+IFERROR(IF(Tabla2[[#This Row],[FECHA CESE/BAJA]]="","No Aplica",IF(AND(MONTH(Tabla2[[#This Row],[FECHA CESE/BAJA]])=MONTH(TODAY()-30),YEAR(Tabla2[[#This Row],[FECHA CESE/BAJA]])=YEAR(TODAY())),MONTH(TODAY()-30)&amp;"-"&amp;YEAR(TODAY()),"Borrar")),"No aplica")</f>
        <v>No Aplica</v>
      </c>
      <c r="AD2051" t="str">
        <f>+IFERROR(IF(Tabla2[[#This Row],[FECHA INICIO DE LABORES EN OBRA]]="","No Aplica",IF(AND(MONTH(Tabla2[[#This Row],[FECHA INICIO DE LABORES EN OBRA]])=MONTH(TODAY()-30),YEAR(Tabla2[[#This Row],[FECHA INICIO DE LABORES EN OBRA]])=YEAR(TODAY())),MONTH(TODAY()-30)&amp;"-"&amp;YEAR(TODAY()),"No Aplica")),"No Aplica")</f>
        <v>8-2023</v>
      </c>
    </row>
    <row r="2052" spans="1:30" x14ac:dyDescent="0.25">
      <c r="A2052" s="13">
        <v>20506662711</v>
      </c>
      <c r="B2052" s="15" t="s">
        <v>7876</v>
      </c>
      <c r="C2052" s="15" t="s">
        <v>7876</v>
      </c>
      <c r="D2052" s="15" t="s">
        <v>7967</v>
      </c>
      <c r="E2052" s="15" t="s">
        <v>7968</v>
      </c>
      <c r="F2052" s="39">
        <v>31522</v>
      </c>
      <c r="G2052" s="15">
        <v>2</v>
      </c>
      <c r="H2052" s="15" t="s">
        <v>3140</v>
      </c>
      <c r="I2052" s="15" t="s">
        <v>2060</v>
      </c>
      <c r="J2052" s="15" t="s">
        <v>7969</v>
      </c>
      <c r="K2052" s="15" t="s">
        <v>4483</v>
      </c>
      <c r="L2052" s="40" t="s">
        <v>6</v>
      </c>
      <c r="M2052" s="39"/>
      <c r="N2052" s="41" t="s">
        <v>2098</v>
      </c>
      <c r="O2052" s="39">
        <v>45166</v>
      </c>
      <c r="P2052" s="40">
        <v>1</v>
      </c>
      <c r="Q2052" s="40">
        <v>4</v>
      </c>
      <c r="R2052" s="40" t="str">
        <f>IFERROR(VLOOKUP(Tabla2[[#This Row],[CONTRATISTA PRNCIPAL]],Hoja1!$L$5:$M$9,2,FALSE),"CJV")</f>
        <v>CJV</v>
      </c>
      <c r="S2052" s="40" t="str">
        <f>IF(Tabla2[[#This Row],[EMPRESA]]=Tabla2[[#This Row],[CONTRATISTA PRNCIPAL]],"Principal","Secundaria")</f>
        <v>Principal</v>
      </c>
      <c r="T2052" s="42">
        <f>IFERROR(1/COUNTIF(Tabla2[CONTRATISTA PRNCIPAL],Tabla2[[#This Row],[CONTRATISTA PRNCIPAL]]),0)</f>
        <v>0.02857142857142857</v>
      </c>
      <c r="U2052" s="43">
        <f>IF(((TODAY()-Tabla2[[#This Row],[FECHA NACIMIENTO]])/365)&lt;18,"Corregir", IF(((TODAY()-Tabla2[[#This Row],[FECHA NACIMIENTO]])/365)&gt;80, "Corregir",ROUNDDOWN(((TODAY()-Tabla2[[#This Row],[FECHA NACIMIENTO]])/365),0)))</f>
        <v>37</v>
      </c>
      <c r="V20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52" s="44" t="str">
        <f>+IF(Tabla2[[#This Row],[Edad]]="Corregir","Corregir","Ok")</f>
        <v>Ok</v>
      </c>
      <c r="X2052" s="42" t="str">
        <f>+IFERROR(VLOOKUP(Tabla2[[#This Row],[DISTRITO SEGÚN DNI]],Hoja1!$A$2:$B$32,2,FALSE),"No")</f>
        <v>No</v>
      </c>
      <c r="Y2052" s="42" t="str">
        <f>IF(OR(LOWER(Tabla2[[#This Row],[GENERO]])="masculino", LOWER(Tabla2[[#This Row],[GENERO]])="femenino"),"OK","Corregir")</f>
        <v>OK</v>
      </c>
      <c r="Z2052" s="42" t="str">
        <f>+IF(Tabla2[[#This Row],[Nro. DNI / CE]]="","Corregir",IF(LEN(Tabla2[[#This Row],[Nro. DNI / CE]])&gt;=8,"OK","Corregir"))</f>
        <v>OK</v>
      </c>
      <c r="AA2052" s="42">
        <f>COUNTIF(Tabla2[APELLIDOS Y NOMBRES],Tabla2[[#This Row],[APELLIDOS Y NOMBRES]])</f>
        <v>1</v>
      </c>
      <c r="AB2052" s="42">
        <f>IF(Tabla2[[#This Row],[Trabajador]]&gt;1,1/Tabla2[[#This Row],[Trabajador]],Tabla2[[#This Row],[Trabajador]])</f>
        <v>1</v>
      </c>
      <c r="AC2052" t="str">
        <f>+IFERROR(IF(Tabla2[[#This Row],[FECHA CESE/BAJA]]="","No Aplica",IF(AND(MONTH(Tabla2[[#This Row],[FECHA CESE/BAJA]])=MONTH(TODAY()-30),YEAR(Tabla2[[#This Row],[FECHA CESE/BAJA]])=YEAR(TODAY())),MONTH(TODAY()-30)&amp;"-"&amp;YEAR(TODAY()),"Borrar")),"No aplica")</f>
        <v>No Aplica</v>
      </c>
      <c r="AD2052" t="str">
        <f>+IFERROR(IF(Tabla2[[#This Row],[FECHA INICIO DE LABORES EN OBRA]]="","No Aplica",IF(AND(MONTH(Tabla2[[#This Row],[FECHA INICIO DE LABORES EN OBRA]])=MONTH(TODAY()-30),YEAR(Tabla2[[#This Row],[FECHA INICIO DE LABORES EN OBRA]])=YEAR(TODAY())),MONTH(TODAY()-30)&amp;"-"&amp;YEAR(TODAY()),"No Aplica")),"No Aplica")</f>
        <v>8-2023</v>
      </c>
    </row>
    <row r="2053" spans="1:30" x14ac:dyDescent="0.25">
      <c r="A2053" s="13">
        <v>20506662711</v>
      </c>
      <c r="B2053" s="15" t="s">
        <v>7876</v>
      </c>
      <c r="C2053" s="15" t="s">
        <v>7876</v>
      </c>
      <c r="D2053" s="15" t="s">
        <v>7970</v>
      </c>
      <c r="E2053" s="15" t="s">
        <v>7971</v>
      </c>
      <c r="F2053" s="39">
        <v>27601</v>
      </c>
      <c r="G2053" s="15">
        <v>2</v>
      </c>
      <c r="H2053" s="15" t="s">
        <v>3140</v>
      </c>
      <c r="I2053" s="15" t="s">
        <v>2060</v>
      </c>
      <c r="J2053" s="15" t="s">
        <v>7972</v>
      </c>
      <c r="K2053" s="15" t="s">
        <v>7041</v>
      </c>
      <c r="L2053" s="40" t="s">
        <v>6</v>
      </c>
      <c r="M2053" s="39"/>
      <c r="N2053" s="41" t="s">
        <v>2098</v>
      </c>
      <c r="O2053" s="39">
        <v>45166</v>
      </c>
      <c r="P2053" s="40">
        <v>1</v>
      </c>
      <c r="Q2053" s="40">
        <v>4</v>
      </c>
      <c r="R2053" s="40" t="str">
        <f>IFERROR(VLOOKUP(Tabla2[[#This Row],[CONTRATISTA PRNCIPAL]],Hoja1!$L$5:$M$9,2,FALSE),"CJV")</f>
        <v>CJV</v>
      </c>
      <c r="S2053" s="40" t="str">
        <f>IF(Tabla2[[#This Row],[EMPRESA]]=Tabla2[[#This Row],[CONTRATISTA PRNCIPAL]],"Principal","Secundaria")</f>
        <v>Principal</v>
      </c>
      <c r="T2053" s="42">
        <f>IFERROR(1/COUNTIF(Tabla2[CONTRATISTA PRNCIPAL],Tabla2[[#This Row],[CONTRATISTA PRNCIPAL]]),0)</f>
        <v>0.02857142857142857</v>
      </c>
      <c r="U2053" s="43">
        <f>IF(((TODAY()-Tabla2[[#This Row],[FECHA NACIMIENTO]])/365)&lt;18,"Corregir", IF(((TODAY()-Tabla2[[#This Row],[FECHA NACIMIENTO]])/365)&gt;80, "Corregir",ROUNDDOWN(((TODAY()-Tabla2[[#This Row],[FECHA NACIMIENTO]])/365),0)))</f>
        <v>48</v>
      </c>
      <c r="V20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53" s="44" t="str">
        <f>+IF(Tabla2[[#This Row],[Edad]]="Corregir","Corregir","Ok")</f>
        <v>Ok</v>
      </c>
      <c r="X2053" s="42" t="str">
        <f>+IFERROR(VLOOKUP(Tabla2[[#This Row],[DISTRITO SEGÚN DNI]],Hoja1!$A$2:$B$32,2,FALSE),"No")</f>
        <v>No</v>
      </c>
      <c r="Y2053" s="42" t="str">
        <f>IF(OR(LOWER(Tabla2[[#This Row],[GENERO]])="masculino", LOWER(Tabla2[[#This Row],[GENERO]])="femenino"),"OK","Corregir")</f>
        <v>OK</v>
      </c>
      <c r="Z2053" s="42" t="str">
        <f>+IF(Tabla2[[#This Row],[Nro. DNI / CE]]="","Corregir",IF(LEN(Tabla2[[#This Row],[Nro. DNI / CE]])&gt;=8,"OK","Corregir"))</f>
        <v>OK</v>
      </c>
      <c r="AA2053" s="42">
        <f>COUNTIF(Tabla2[APELLIDOS Y NOMBRES],Tabla2[[#This Row],[APELLIDOS Y NOMBRES]])</f>
        <v>1</v>
      </c>
      <c r="AB2053" s="42">
        <f>IF(Tabla2[[#This Row],[Trabajador]]&gt;1,1/Tabla2[[#This Row],[Trabajador]],Tabla2[[#This Row],[Trabajador]])</f>
        <v>1</v>
      </c>
      <c r="AC2053" t="str">
        <f>+IFERROR(IF(Tabla2[[#This Row],[FECHA CESE/BAJA]]="","No Aplica",IF(AND(MONTH(Tabla2[[#This Row],[FECHA CESE/BAJA]])=MONTH(TODAY()-30),YEAR(Tabla2[[#This Row],[FECHA CESE/BAJA]])=YEAR(TODAY())),MONTH(TODAY()-30)&amp;"-"&amp;YEAR(TODAY()),"Borrar")),"No aplica")</f>
        <v>No Aplica</v>
      </c>
      <c r="AD2053" t="str">
        <f>+IFERROR(IF(Tabla2[[#This Row],[FECHA INICIO DE LABORES EN OBRA]]="","No Aplica",IF(AND(MONTH(Tabla2[[#This Row],[FECHA INICIO DE LABORES EN OBRA]])=MONTH(TODAY()-30),YEAR(Tabla2[[#This Row],[FECHA INICIO DE LABORES EN OBRA]])=YEAR(TODAY())),MONTH(TODAY()-30)&amp;"-"&amp;YEAR(TODAY()),"No Aplica")),"No Aplica")</f>
        <v>8-2023</v>
      </c>
    </row>
    <row r="2054" spans="1:30" x14ac:dyDescent="0.25">
      <c r="A2054" s="13">
        <v>20506662711</v>
      </c>
      <c r="B2054" s="15" t="s">
        <v>7876</v>
      </c>
      <c r="C2054" s="15" t="s">
        <v>7876</v>
      </c>
      <c r="D2054" s="15" t="s">
        <v>1801</v>
      </c>
      <c r="E2054" s="15" t="s">
        <v>1802</v>
      </c>
      <c r="F2054" s="39">
        <v>32741</v>
      </c>
      <c r="G2054" s="15">
        <v>2</v>
      </c>
      <c r="H2054" s="15" t="s">
        <v>7952</v>
      </c>
      <c r="I2054" s="15" t="s">
        <v>7973</v>
      </c>
      <c r="J2054" s="15" t="s">
        <v>7974</v>
      </c>
      <c r="K2054" s="15" t="s">
        <v>2017</v>
      </c>
      <c r="L2054" s="40" t="s">
        <v>6</v>
      </c>
      <c r="M2054" s="39"/>
      <c r="N2054" s="41" t="s">
        <v>2098</v>
      </c>
      <c r="O2054" s="39">
        <v>45169</v>
      </c>
      <c r="P2054" s="40">
        <v>1</v>
      </c>
      <c r="Q2054" s="40">
        <v>4</v>
      </c>
      <c r="R2054" s="40" t="str">
        <f>IFERROR(VLOOKUP(Tabla2[[#This Row],[CONTRATISTA PRNCIPAL]],Hoja1!$L$5:$M$9,2,FALSE),"CJV")</f>
        <v>CJV</v>
      </c>
      <c r="S2054" s="40" t="str">
        <f>IF(Tabla2[[#This Row],[EMPRESA]]=Tabla2[[#This Row],[CONTRATISTA PRNCIPAL]],"Principal","Secundaria")</f>
        <v>Principal</v>
      </c>
      <c r="T2054" s="42">
        <f>IFERROR(1/COUNTIF(Tabla2[CONTRATISTA PRNCIPAL],Tabla2[[#This Row],[CONTRATISTA PRNCIPAL]]),0)</f>
        <v>0.02857142857142857</v>
      </c>
      <c r="U2054" s="43">
        <f>IF(((TODAY()-Tabla2[[#This Row],[FECHA NACIMIENTO]])/365)&lt;18,"Corregir", IF(((TODAY()-Tabla2[[#This Row],[FECHA NACIMIENTO]])/365)&gt;80, "Corregir",ROUNDDOWN(((TODAY()-Tabla2[[#This Row],[FECHA NACIMIENTO]])/365),0)))</f>
        <v>34</v>
      </c>
      <c r="V20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54" s="44" t="str">
        <f>+IF(Tabla2[[#This Row],[Edad]]="Corregir","Corregir","Ok")</f>
        <v>Ok</v>
      </c>
      <c r="X2054" s="42" t="str">
        <f>+IFERROR(VLOOKUP(Tabla2[[#This Row],[DISTRITO SEGÚN DNI]],Hoja1!$A$2:$B$32,2,FALSE),"No")</f>
        <v>SANTA ANITA</v>
      </c>
      <c r="Y2054" s="42" t="str">
        <f>IF(OR(LOWER(Tabla2[[#This Row],[GENERO]])="masculino", LOWER(Tabla2[[#This Row],[GENERO]])="femenino"),"OK","Corregir")</f>
        <v>OK</v>
      </c>
      <c r="Z2054" s="42" t="str">
        <f>+IF(Tabla2[[#This Row],[Nro. DNI / CE]]="","Corregir",IF(LEN(Tabla2[[#This Row],[Nro. DNI / CE]])&gt;=8,"OK","Corregir"))</f>
        <v>OK</v>
      </c>
      <c r="AA2054" s="42">
        <f>COUNTIF(Tabla2[APELLIDOS Y NOMBRES],Tabla2[[#This Row],[APELLIDOS Y NOMBRES]])</f>
        <v>1</v>
      </c>
      <c r="AB2054" s="42">
        <f>IF(Tabla2[[#This Row],[Trabajador]]&gt;1,1/Tabla2[[#This Row],[Trabajador]],Tabla2[[#This Row],[Trabajador]])</f>
        <v>1</v>
      </c>
      <c r="AC2054" t="str">
        <f>+IFERROR(IF(Tabla2[[#This Row],[FECHA CESE/BAJA]]="","No Aplica",IF(AND(MONTH(Tabla2[[#This Row],[FECHA CESE/BAJA]])=MONTH(TODAY()-30),YEAR(Tabla2[[#This Row],[FECHA CESE/BAJA]])=YEAR(TODAY())),MONTH(TODAY()-30)&amp;"-"&amp;YEAR(TODAY()),"Borrar")),"No aplica")</f>
        <v>No Aplica</v>
      </c>
      <c r="AD2054" t="str">
        <f>+IFERROR(IF(Tabla2[[#This Row],[FECHA INICIO DE LABORES EN OBRA]]="","No Aplica",IF(AND(MONTH(Tabla2[[#This Row],[FECHA INICIO DE LABORES EN OBRA]])=MONTH(TODAY()-30),YEAR(Tabla2[[#This Row],[FECHA INICIO DE LABORES EN OBRA]])=YEAR(TODAY())),MONTH(TODAY()-30)&amp;"-"&amp;YEAR(TODAY()),"No Aplica")),"No Aplica")</f>
        <v>8-2023</v>
      </c>
    </row>
    <row r="2055" spans="1:30" x14ac:dyDescent="0.25">
      <c r="A2055" s="13">
        <v>20506662711</v>
      </c>
      <c r="B2055" s="15" t="s">
        <v>7876</v>
      </c>
      <c r="C2055" s="15" t="s">
        <v>7876</v>
      </c>
      <c r="D2055" s="15" t="s">
        <v>7975</v>
      </c>
      <c r="E2055" s="15" t="s">
        <v>7976</v>
      </c>
      <c r="F2055" s="39">
        <v>30681</v>
      </c>
      <c r="G2055" s="15">
        <v>2</v>
      </c>
      <c r="H2055" s="15" t="s">
        <v>3140</v>
      </c>
      <c r="I2055" s="15" t="s">
        <v>7973</v>
      </c>
      <c r="J2055" s="15" t="s">
        <v>7977</v>
      </c>
      <c r="K2055" s="15" t="s">
        <v>4600</v>
      </c>
      <c r="L2055" s="40" t="s">
        <v>6</v>
      </c>
      <c r="M2055" s="39"/>
      <c r="N2055" s="41" t="s">
        <v>2098</v>
      </c>
      <c r="O2055" s="39">
        <v>45169</v>
      </c>
      <c r="P2055" s="40">
        <v>1</v>
      </c>
      <c r="Q2055" s="40">
        <v>4</v>
      </c>
      <c r="R2055" s="40" t="str">
        <f>IFERROR(VLOOKUP(Tabla2[[#This Row],[CONTRATISTA PRNCIPAL]],Hoja1!$L$5:$M$9,2,FALSE),"CJV")</f>
        <v>CJV</v>
      </c>
      <c r="S2055" s="40" t="str">
        <f>IF(Tabla2[[#This Row],[EMPRESA]]=Tabla2[[#This Row],[CONTRATISTA PRNCIPAL]],"Principal","Secundaria")</f>
        <v>Principal</v>
      </c>
      <c r="T2055" s="42">
        <f>IFERROR(1/COUNTIF(Tabla2[CONTRATISTA PRNCIPAL],Tabla2[[#This Row],[CONTRATISTA PRNCIPAL]]),0)</f>
        <v>0.02857142857142857</v>
      </c>
      <c r="U2055" s="43">
        <f>IF(((TODAY()-Tabla2[[#This Row],[FECHA NACIMIENTO]])/365)&lt;18,"Corregir", IF(((TODAY()-Tabla2[[#This Row],[FECHA NACIMIENTO]])/365)&gt;80, "Corregir",ROUNDDOWN(((TODAY()-Tabla2[[#This Row],[FECHA NACIMIENTO]])/365),0)))</f>
        <v>39</v>
      </c>
      <c r="V20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55" s="44" t="str">
        <f>+IF(Tabla2[[#This Row],[Edad]]="Corregir","Corregir","Ok")</f>
        <v>Ok</v>
      </c>
      <c r="X2055" s="42" t="str">
        <f>+IFERROR(VLOOKUP(Tabla2[[#This Row],[DISTRITO SEGÚN DNI]],Hoja1!$A$2:$B$32,2,FALSE),"No")</f>
        <v>No</v>
      </c>
      <c r="Y2055" s="42" t="str">
        <f>IF(OR(LOWER(Tabla2[[#This Row],[GENERO]])="masculino", LOWER(Tabla2[[#This Row],[GENERO]])="femenino"),"OK","Corregir")</f>
        <v>OK</v>
      </c>
      <c r="Z2055" s="42" t="str">
        <f>+IF(Tabla2[[#This Row],[Nro. DNI / CE]]="","Corregir",IF(LEN(Tabla2[[#This Row],[Nro. DNI / CE]])&gt;=8,"OK","Corregir"))</f>
        <v>OK</v>
      </c>
      <c r="AA2055" s="42">
        <f>COUNTIF(Tabla2[APELLIDOS Y NOMBRES],Tabla2[[#This Row],[APELLIDOS Y NOMBRES]])</f>
        <v>1</v>
      </c>
      <c r="AB2055" s="42">
        <f>IF(Tabla2[[#This Row],[Trabajador]]&gt;1,1/Tabla2[[#This Row],[Trabajador]],Tabla2[[#This Row],[Trabajador]])</f>
        <v>1</v>
      </c>
      <c r="AC2055" t="str">
        <f>+IFERROR(IF(Tabla2[[#This Row],[FECHA CESE/BAJA]]="","No Aplica",IF(AND(MONTH(Tabla2[[#This Row],[FECHA CESE/BAJA]])=MONTH(TODAY()-30),YEAR(Tabla2[[#This Row],[FECHA CESE/BAJA]])=YEAR(TODAY())),MONTH(TODAY()-30)&amp;"-"&amp;YEAR(TODAY()),"Borrar")),"No aplica")</f>
        <v>No Aplica</v>
      </c>
      <c r="AD2055" t="str">
        <f>+IFERROR(IF(Tabla2[[#This Row],[FECHA INICIO DE LABORES EN OBRA]]="","No Aplica",IF(AND(MONTH(Tabla2[[#This Row],[FECHA INICIO DE LABORES EN OBRA]])=MONTH(TODAY()-30),YEAR(Tabla2[[#This Row],[FECHA INICIO DE LABORES EN OBRA]])=YEAR(TODAY())),MONTH(TODAY()-30)&amp;"-"&amp;YEAR(TODAY()),"No Aplica")),"No Aplica")</f>
        <v>8-2023</v>
      </c>
    </row>
    <row r="2056" spans="1:30" x14ac:dyDescent="0.25">
      <c r="A2056" s="13">
        <v>20543770966</v>
      </c>
      <c r="B2056" s="15" t="s">
        <v>7978</v>
      </c>
      <c r="C2056" s="15" t="s">
        <v>7979</v>
      </c>
      <c r="D2056" s="15" t="s">
        <v>7980</v>
      </c>
      <c r="E2056" s="15" t="s">
        <v>7981</v>
      </c>
      <c r="F2056" s="39">
        <v>33293</v>
      </c>
      <c r="G2056" s="15">
        <v>1</v>
      </c>
      <c r="H2056" s="15" t="s">
        <v>2981</v>
      </c>
      <c r="I2056" s="15" t="s">
        <v>7982</v>
      </c>
      <c r="J2056" s="15" t="s">
        <v>7983</v>
      </c>
      <c r="K2056" s="15" t="s">
        <v>2126</v>
      </c>
      <c r="L2056" s="40" t="s">
        <v>6</v>
      </c>
      <c r="M2056" s="39"/>
      <c r="N2056" s="41" t="s">
        <v>2098</v>
      </c>
      <c r="O2056" s="39">
        <v>45145</v>
      </c>
      <c r="P2056" s="40">
        <v>1</v>
      </c>
      <c r="Q2056" s="40">
        <v>1</v>
      </c>
      <c r="R2056" s="40" t="str">
        <f>IFERROR(VLOOKUP(Tabla2[[#This Row],[CONTRATISTA PRNCIPAL]],Hoja1!$L$5:$M$9,2,FALSE),"CJV")</f>
        <v>CJV</v>
      </c>
      <c r="S2056" s="40" t="str">
        <f>IF(Tabla2[[#This Row],[EMPRESA]]=Tabla2[[#This Row],[CONTRATISTA PRNCIPAL]],"Principal","Secundaria")</f>
        <v>Secundaria</v>
      </c>
      <c r="T2056" s="42">
        <f>IFERROR(1/COUNTIF(Tabla2[CONTRATISTA PRNCIPAL],Tabla2[[#This Row],[CONTRATISTA PRNCIPAL]]),0)</f>
        <v>0.125</v>
      </c>
      <c r="U2056" s="43">
        <f>IF(((TODAY()-Tabla2[[#This Row],[FECHA NACIMIENTO]])/365)&lt;18,"Corregir", IF(((TODAY()-Tabla2[[#This Row],[FECHA NACIMIENTO]])/365)&gt;80, "Corregir",ROUNDDOWN(((TODAY()-Tabla2[[#This Row],[FECHA NACIMIENTO]])/365),0)))</f>
        <v>32</v>
      </c>
      <c r="V20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56" s="44" t="str">
        <f>+IF(Tabla2[[#This Row],[Edad]]="Corregir","Corregir","Ok")</f>
        <v>Ok</v>
      </c>
      <c r="X2056" s="42" t="str">
        <f>+IFERROR(VLOOKUP(Tabla2[[#This Row],[DISTRITO SEGÚN DNI]],Hoja1!$A$2:$B$32,2,FALSE),"No")</f>
        <v>No</v>
      </c>
      <c r="Y2056" s="42" t="str">
        <f>IF(OR(LOWER(Tabla2[[#This Row],[GENERO]])="masculino", LOWER(Tabla2[[#This Row],[GENERO]])="femenino"),"OK","Corregir")</f>
        <v>OK</v>
      </c>
      <c r="Z2056" s="42" t="str">
        <f>+IF(Tabla2[[#This Row],[Nro. DNI / CE]]="","Corregir",IF(LEN(Tabla2[[#This Row],[Nro. DNI / CE]])&gt;=8,"OK","Corregir"))</f>
        <v>OK</v>
      </c>
      <c r="AA2056" s="42">
        <f>COUNTIF(Tabla2[APELLIDOS Y NOMBRES],Tabla2[[#This Row],[APELLIDOS Y NOMBRES]])</f>
        <v>1</v>
      </c>
      <c r="AB2056" s="42">
        <f>IF(Tabla2[[#This Row],[Trabajador]]&gt;1,1/Tabla2[[#This Row],[Trabajador]],Tabla2[[#This Row],[Trabajador]])</f>
        <v>1</v>
      </c>
      <c r="AC2056" t="str">
        <f>+IFERROR(IF(Tabla2[[#This Row],[FECHA CESE/BAJA]]="","No Aplica",IF(AND(MONTH(Tabla2[[#This Row],[FECHA CESE/BAJA]])=MONTH(TODAY()-30),YEAR(Tabla2[[#This Row],[FECHA CESE/BAJA]])=YEAR(TODAY())),MONTH(TODAY()-30)&amp;"-"&amp;YEAR(TODAY()),"Borrar")),"No aplica")</f>
        <v>No Aplica</v>
      </c>
      <c r="AD2056" t="str">
        <f>+IFERROR(IF(Tabla2[[#This Row],[FECHA INICIO DE LABORES EN OBRA]]="","No Aplica",IF(AND(MONTH(Tabla2[[#This Row],[FECHA INICIO DE LABORES EN OBRA]])=MONTH(TODAY()-30),YEAR(Tabla2[[#This Row],[FECHA INICIO DE LABORES EN OBRA]])=YEAR(TODAY())),MONTH(TODAY()-30)&amp;"-"&amp;YEAR(TODAY()),"No Aplica")),"No Aplica")</f>
        <v>8-2023</v>
      </c>
    </row>
    <row r="2057" spans="1:30" x14ac:dyDescent="0.25">
      <c r="A2057" s="13">
        <v>20543770966</v>
      </c>
      <c r="B2057" s="15" t="s">
        <v>7978</v>
      </c>
      <c r="C2057" s="15" t="s">
        <v>7979</v>
      </c>
      <c r="D2057" s="15" t="s">
        <v>7984</v>
      </c>
      <c r="E2057" s="15" t="s">
        <v>7985</v>
      </c>
      <c r="F2057" s="39">
        <v>33700</v>
      </c>
      <c r="G2057" s="15">
        <v>1</v>
      </c>
      <c r="H2057" s="15" t="s">
        <v>3089</v>
      </c>
      <c r="I2057" s="15" t="s">
        <v>7982</v>
      </c>
      <c r="J2057" s="15" t="s">
        <v>7986</v>
      </c>
      <c r="K2057" s="15" t="s">
        <v>2113</v>
      </c>
      <c r="L2057" s="40" t="s">
        <v>6</v>
      </c>
      <c r="M2057" s="39"/>
      <c r="N2057" s="41" t="s">
        <v>2098</v>
      </c>
      <c r="O2057" s="39">
        <v>45145</v>
      </c>
      <c r="P2057" s="40">
        <v>1</v>
      </c>
      <c r="Q2057" s="40">
        <v>1</v>
      </c>
      <c r="R2057" s="40" t="str">
        <f>IFERROR(VLOOKUP(Tabla2[[#This Row],[CONTRATISTA PRNCIPAL]],Hoja1!$L$5:$M$9,2,FALSE),"CJV")</f>
        <v>CJV</v>
      </c>
      <c r="S2057" s="40" t="str">
        <f>IF(Tabla2[[#This Row],[EMPRESA]]=Tabla2[[#This Row],[CONTRATISTA PRNCIPAL]],"Principal","Secundaria")</f>
        <v>Secundaria</v>
      </c>
      <c r="T2057" s="42">
        <f>IFERROR(1/COUNTIF(Tabla2[CONTRATISTA PRNCIPAL],Tabla2[[#This Row],[CONTRATISTA PRNCIPAL]]),0)</f>
        <v>0.125</v>
      </c>
      <c r="U2057" s="43">
        <f>IF(((TODAY()-Tabla2[[#This Row],[FECHA NACIMIENTO]])/365)&lt;18,"Corregir", IF(((TODAY()-Tabla2[[#This Row],[FECHA NACIMIENTO]])/365)&gt;80, "Corregir",ROUNDDOWN(((TODAY()-Tabla2[[#This Row],[FECHA NACIMIENTO]])/365),0)))</f>
        <v>31</v>
      </c>
      <c r="V20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57" s="44" t="str">
        <f>+IF(Tabla2[[#This Row],[Edad]]="Corregir","Corregir","Ok")</f>
        <v>Ok</v>
      </c>
      <c r="X2057" s="42" t="str">
        <f>+IFERROR(VLOOKUP(Tabla2[[#This Row],[DISTRITO SEGÚN DNI]],Hoja1!$A$2:$B$32,2,FALSE),"No")</f>
        <v>No</v>
      </c>
      <c r="Y2057" s="42" t="str">
        <f>IF(OR(LOWER(Tabla2[[#This Row],[GENERO]])="masculino", LOWER(Tabla2[[#This Row],[GENERO]])="femenino"),"OK","Corregir")</f>
        <v>OK</v>
      </c>
      <c r="Z2057" s="42" t="str">
        <f>+IF(Tabla2[[#This Row],[Nro. DNI / CE]]="","Corregir",IF(LEN(Tabla2[[#This Row],[Nro. DNI / CE]])&gt;=8,"OK","Corregir"))</f>
        <v>OK</v>
      </c>
      <c r="AA2057" s="42">
        <f>COUNTIF(Tabla2[APELLIDOS Y NOMBRES],Tabla2[[#This Row],[APELLIDOS Y NOMBRES]])</f>
        <v>1</v>
      </c>
      <c r="AB2057" s="42">
        <f>IF(Tabla2[[#This Row],[Trabajador]]&gt;1,1/Tabla2[[#This Row],[Trabajador]],Tabla2[[#This Row],[Trabajador]])</f>
        <v>1</v>
      </c>
      <c r="AC2057" t="str">
        <f>+IFERROR(IF(Tabla2[[#This Row],[FECHA CESE/BAJA]]="","No Aplica",IF(AND(MONTH(Tabla2[[#This Row],[FECHA CESE/BAJA]])=MONTH(TODAY()-30),YEAR(Tabla2[[#This Row],[FECHA CESE/BAJA]])=YEAR(TODAY())),MONTH(TODAY()-30)&amp;"-"&amp;YEAR(TODAY()),"Borrar")),"No aplica")</f>
        <v>No Aplica</v>
      </c>
      <c r="AD2057" t="str">
        <f>+IFERROR(IF(Tabla2[[#This Row],[FECHA INICIO DE LABORES EN OBRA]]="","No Aplica",IF(AND(MONTH(Tabla2[[#This Row],[FECHA INICIO DE LABORES EN OBRA]])=MONTH(TODAY()-30),YEAR(Tabla2[[#This Row],[FECHA INICIO DE LABORES EN OBRA]])=YEAR(TODAY())),MONTH(TODAY()-30)&amp;"-"&amp;YEAR(TODAY()),"No Aplica")),"No Aplica")</f>
        <v>8-2023</v>
      </c>
    </row>
    <row r="2058" spans="1:30" x14ac:dyDescent="0.25">
      <c r="A2058" s="13">
        <v>20543770966</v>
      </c>
      <c r="B2058" s="15" t="s">
        <v>7978</v>
      </c>
      <c r="C2058" s="15" t="s">
        <v>7979</v>
      </c>
      <c r="D2058" s="15" t="s">
        <v>7987</v>
      </c>
      <c r="E2058" s="15" t="s">
        <v>7988</v>
      </c>
      <c r="F2058" s="39">
        <v>36050</v>
      </c>
      <c r="G2058" s="15">
        <v>1</v>
      </c>
      <c r="H2058" s="15" t="s">
        <v>7989</v>
      </c>
      <c r="I2058" s="15" t="s">
        <v>7982</v>
      </c>
      <c r="J2058" s="15" t="s">
        <v>7990</v>
      </c>
      <c r="K2058" s="15" t="s">
        <v>7991</v>
      </c>
      <c r="L2058" s="40" t="s">
        <v>6</v>
      </c>
      <c r="M2058" s="39"/>
      <c r="N2058" s="41" t="s">
        <v>2098</v>
      </c>
      <c r="O2058" s="39">
        <v>45145</v>
      </c>
      <c r="P2058" s="40">
        <v>1</v>
      </c>
      <c r="Q2058" s="40">
        <v>1</v>
      </c>
      <c r="R2058" s="40" t="str">
        <f>IFERROR(VLOOKUP(Tabla2[[#This Row],[CONTRATISTA PRNCIPAL]],Hoja1!$L$5:$M$9,2,FALSE),"CJV")</f>
        <v>CJV</v>
      </c>
      <c r="S2058" s="40" t="str">
        <f>IF(Tabla2[[#This Row],[EMPRESA]]=Tabla2[[#This Row],[CONTRATISTA PRNCIPAL]],"Principal","Secundaria")</f>
        <v>Secundaria</v>
      </c>
      <c r="T2058" s="42">
        <f>IFERROR(1/COUNTIF(Tabla2[CONTRATISTA PRNCIPAL],Tabla2[[#This Row],[CONTRATISTA PRNCIPAL]]),0)</f>
        <v>0.125</v>
      </c>
      <c r="U2058" s="43">
        <f>IF(((TODAY()-Tabla2[[#This Row],[FECHA NACIMIENTO]])/365)&lt;18,"Corregir", IF(((TODAY()-Tabla2[[#This Row],[FECHA NACIMIENTO]])/365)&gt;80, "Corregir",ROUNDDOWN(((TODAY()-Tabla2[[#This Row],[FECHA NACIMIENTO]])/365),0)))</f>
        <v>25</v>
      </c>
      <c r="V20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58" s="44" t="str">
        <f>+IF(Tabla2[[#This Row],[Edad]]="Corregir","Corregir","Ok")</f>
        <v>Ok</v>
      </c>
      <c r="X2058" s="42" t="str">
        <f>+IFERROR(VLOOKUP(Tabla2[[#This Row],[DISTRITO SEGÚN DNI]],Hoja1!$A$2:$B$32,2,FALSE),"No")</f>
        <v>No</v>
      </c>
      <c r="Y2058" s="42" t="str">
        <f>IF(OR(LOWER(Tabla2[[#This Row],[GENERO]])="masculino", LOWER(Tabla2[[#This Row],[GENERO]])="femenino"),"OK","Corregir")</f>
        <v>OK</v>
      </c>
      <c r="Z2058" s="42" t="str">
        <f>+IF(Tabla2[[#This Row],[Nro. DNI / CE]]="","Corregir",IF(LEN(Tabla2[[#This Row],[Nro. DNI / CE]])&gt;=8,"OK","Corregir"))</f>
        <v>OK</v>
      </c>
      <c r="AA2058" s="42">
        <f>COUNTIF(Tabla2[APELLIDOS Y NOMBRES],Tabla2[[#This Row],[APELLIDOS Y NOMBRES]])</f>
        <v>1</v>
      </c>
      <c r="AB2058" s="42">
        <f>IF(Tabla2[[#This Row],[Trabajador]]&gt;1,1/Tabla2[[#This Row],[Trabajador]],Tabla2[[#This Row],[Trabajador]])</f>
        <v>1</v>
      </c>
      <c r="AC2058" t="str">
        <f>+IFERROR(IF(Tabla2[[#This Row],[FECHA CESE/BAJA]]="","No Aplica",IF(AND(MONTH(Tabla2[[#This Row],[FECHA CESE/BAJA]])=MONTH(TODAY()-30),YEAR(Tabla2[[#This Row],[FECHA CESE/BAJA]])=YEAR(TODAY())),MONTH(TODAY()-30)&amp;"-"&amp;YEAR(TODAY()),"Borrar")),"No aplica")</f>
        <v>No Aplica</v>
      </c>
      <c r="AD2058" t="str">
        <f>+IFERROR(IF(Tabla2[[#This Row],[FECHA INICIO DE LABORES EN OBRA]]="","No Aplica",IF(AND(MONTH(Tabla2[[#This Row],[FECHA INICIO DE LABORES EN OBRA]])=MONTH(TODAY()-30),YEAR(Tabla2[[#This Row],[FECHA INICIO DE LABORES EN OBRA]])=YEAR(TODAY())),MONTH(TODAY()-30)&amp;"-"&amp;YEAR(TODAY()),"No Aplica")),"No Aplica")</f>
        <v>8-2023</v>
      </c>
    </row>
    <row r="2059" spans="1:30" x14ac:dyDescent="0.25">
      <c r="A2059" s="13">
        <v>20543770966</v>
      </c>
      <c r="B2059" s="15" t="s">
        <v>7978</v>
      </c>
      <c r="C2059" s="15" t="s">
        <v>7979</v>
      </c>
      <c r="D2059" s="15" t="s">
        <v>7992</v>
      </c>
      <c r="E2059" s="15" t="s">
        <v>7993</v>
      </c>
      <c r="F2059" s="39">
        <v>34373</v>
      </c>
      <c r="G2059" s="15">
        <v>1</v>
      </c>
      <c r="H2059" s="15" t="s">
        <v>3089</v>
      </c>
      <c r="I2059" s="15" t="s">
        <v>7982</v>
      </c>
      <c r="J2059" s="15" t="s">
        <v>7994</v>
      </c>
      <c r="K2059" s="15" t="s">
        <v>2108</v>
      </c>
      <c r="L2059" s="40" t="s">
        <v>6</v>
      </c>
      <c r="M2059" s="39"/>
      <c r="N2059" s="41" t="s">
        <v>2098</v>
      </c>
      <c r="O2059" s="39">
        <v>45145</v>
      </c>
      <c r="P2059" s="40">
        <v>1</v>
      </c>
      <c r="Q2059" s="40">
        <v>1</v>
      </c>
      <c r="R2059" s="40" t="str">
        <f>IFERROR(VLOOKUP(Tabla2[[#This Row],[CONTRATISTA PRNCIPAL]],Hoja1!$L$5:$M$9,2,FALSE),"CJV")</f>
        <v>CJV</v>
      </c>
      <c r="S2059" s="40" t="str">
        <f>IF(Tabla2[[#This Row],[EMPRESA]]=Tabla2[[#This Row],[CONTRATISTA PRNCIPAL]],"Principal","Secundaria")</f>
        <v>Secundaria</v>
      </c>
      <c r="T2059" s="42">
        <f>IFERROR(1/COUNTIF(Tabla2[CONTRATISTA PRNCIPAL],Tabla2[[#This Row],[CONTRATISTA PRNCIPAL]]),0)</f>
        <v>0.125</v>
      </c>
      <c r="U2059" s="43">
        <f>IF(((TODAY()-Tabla2[[#This Row],[FECHA NACIMIENTO]])/365)&lt;18,"Corregir", IF(((TODAY()-Tabla2[[#This Row],[FECHA NACIMIENTO]])/365)&gt;80, "Corregir",ROUNDDOWN(((TODAY()-Tabla2[[#This Row],[FECHA NACIMIENTO]])/365),0)))</f>
        <v>29</v>
      </c>
      <c r="V20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59" s="44" t="str">
        <f>+IF(Tabla2[[#This Row],[Edad]]="Corregir","Corregir","Ok")</f>
        <v>Ok</v>
      </c>
      <c r="X2059" s="42" t="str">
        <f>+IFERROR(VLOOKUP(Tabla2[[#This Row],[DISTRITO SEGÚN DNI]],Hoja1!$A$2:$B$32,2,FALSE),"No")</f>
        <v>No</v>
      </c>
      <c r="Y2059" s="42" t="str">
        <f>IF(OR(LOWER(Tabla2[[#This Row],[GENERO]])="masculino", LOWER(Tabla2[[#This Row],[GENERO]])="femenino"),"OK","Corregir")</f>
        <v>OK</v>
      </c>
      <c r="Z2059" s="42" t="str">
        <f>+IF(Tabla2[[#This Row],[Nro. DNI / CE]]="","Corregir",IF(LEN(Tabla2[[#This Row],[Nro. DNI / CE]])&gt;=8,"OK","Corregir"))</f>
        <v>OK</v>
      </c>
      <c r="AA2059" s="42">
        <f>COUNTIF(Tabla2[APELLIDOS Y NOMBRES],Tabla2[[#This Row],[APELLIDOS Y NOMBRES]])</f>
        <v>1</v>
      </c>
      <c r="AB2059" s="42">
        <f>IF(Tabla2[[#This Row],[Trabajador]]&gt;1,1/Tabla2[[#This Row],[Trabajador]],Tabla2[[#This Row],[Trabajador]])</f>
        <v>1</v>
      </c>
      <c r="AC2059" t="str">
        <f>+IFERROR(IF(Tabla2[[#This Row],[FECHA CESE/BAJA]]="","No Aplica",IF(AND(MONTH(Tabla2[[#This Row],[FECHA CESE/BAJA]])=MONTH(TODAY()-30),YEAR(Tabla2[[#This Row],[FECHA CESE/BAJA]])=YEAR(TODAY())),MONTH(TODAY()-30)&amp;"-"&amp;YEAR(TODAY()),"Borrar")),"No aplica")</f>
        <v>No Aplica</v>
      </c>
      <c r="AD2059" t="str">
        <f>+IFERROR(IF(Tabla2[[#This Row],[FECHA INICIO DE LABORES EN OBRA]]="","No Aplica",IF(AND(MONTH(Tabla2[[#This Row],[FECHA INICIO DE LABORES EN OBRA]])=MONTH(TODAY()-30),YEAR(Tabla2[[#This Row],[FECHA INICIO DE LABORES EN OBRA]])=YEAR(TODAY())),MONTH(TODAY()-30)&amp;"-"&amp;YEAR(TODAY()),"No Aplica")),"No Aplica")</f>
        <v>8-2023</v>
      </c>
    </row>
    <row r="2060" spans="1:30" x14ac:dyDescent="0.25">
      <c r="A2060" s="13">
        <v>20543770966</v>
      </c>
      <c r="B2060" s="15" t="s">
        <v>7978</v>
      </c>
      <c r="C2060" s="15" t="s">
        <v>7979</v>
      </c>
      <c r="D2060" s="15" t="s">
        <v>7995</v>
      </c>
      <c r="E2060" s="15" t="s">
        <v>7996</v>
      </c>
      <c r="F2060" s="39">
        <v>27099</v>
      </c>
      <c r="G2060" s="15">
        <v>3</v>
      </c>
      <c r="H2060" s="15" t="s">
        <v>3089</v>
      </c>
      <c r="I2060" s="15" t="s">
        <v>7982</v>
      </c>
      <c r="J2060" s="15" t="s">
        <v>7997</v>
      </c>
      <c r="K2060" s="15" t="s">
        <v>2113</v>
      </c>
      <c r="L2060" s="40" t="s">
        <v>6</v>
      </c>
      <c r="M2060" s="39"/>
      <c r="N2060" s="41" t="s">
        <v>2098</v>
      </c>
      <c r="O2060" s="39">
        <v>45145</v>
      </c>
      <c r="P2060" s="40">
        <v>1</v>
      </c>
      <c r="Q2060" s="40">
        <v>1</v>
      </c>
      <c r="R2060" s="40" t="str">
        <f>IFERROR(VLOOKUP(Tabla2[[#This Row],[CONTRATISTA PRNCIPAL]],Hoja1!$L$5:$M$9,2,FALSE),"CJV")</f>
        <v>CJV</v>
      </c>
      <c r="S2060" s="40" t="str">
        <f>IF(Tabla2[[#This Row],[EMPRESA]]=Tabla2[[#This Row],[CONTRATISTA PRNCIPAL]],"Principal","Secundaria")</f>
        <v>Secundaria</v>
      </c>
      <c r="T2060" s="42">
        <f>IFERROR(1/COUNTIF(Tabla2[CONTRATISTA PRNCIPAL],Tabla2[[#This Row],[CONTRATISTA PRNCIPAL]]),0)</f>
        <v>0.125</v>
      </c>
      <c r="U2060" s="43">
        <f>IF(((TODAY()-Tabla2[[#This Row],[FECHA NACIMIENTO]])/365)&lt;18,"Corregir", IF(((TODAY()-Tabla2[[#This Row],[FECHA NACIMIENTO]])/365)&gt;80, "Corregir",ROUNDDOWN(((TODAY()-Tabla2[[#This Row],[FECHA NACIMIENTO]])/365),0)))</f>
        <v>49</v>
      </c>
      <c r="V20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60" s="44" t="str">
        <f>+IF(Tabla2[[#This Row],[Edad]]="Corregir","Corregir","Ok")</f>
        <v>Ok</v>
      </c>
      <c r="X2060" s="42" t="str">
        <f>+IFERROR(VLOOKUP(Tabla2[[#This Row],[DISTRITO SEGÚN DNI]],Hoja1!$A$2:$B$32,2,FALSE),"No")</f>
        <v>No</v>
      </c>
      <c r="Y2060" s="42" t="str">
        <f>IF(OR(LOWER(Tabla2[[#This Row],[GENERO]])="masculino", LOWER(Tabla2[[#This Row],[GENERO]])="femenino"),"OK","Corregir")</f>
        <v>OK</v>
      </c>
      <c r="Z2060" s="42" t="str">
        <f>+IF(Tabla2[[#This Row],[Nro. DNI / CE]]="","Corregir",IF(LEN(Tabla2[[#This Row],[Nro. DNI / CE]])&gt;=8,"OK","Corregir"))</f>
        <v>OK</v>
      </c>
      <c r="AA2060" s="42">
        <f>COUNTIF(Tabla2[APELLIDOS Y NOMBRES],Tabla2[[#This Row],[APELLIDOS Y NOMBRES]])</f>
        <v>1</v>
      </c>
      <c r="AB2060" s="42">
        <f>IF(Tabla2[[#This Row],[Trabajador]]&gt;1,1/Tabla2[[#This Row],[Trabajador]],Tabla2[[#This Row],[Trabajador]])</f>
        <v>1</v>
      </c>
      <c r="AC2060" t="str">
        <f>+IFERROR(IF(Tabla2[[#This Row],[FECHA CESE/BAJA]]="","No Aplica",IF(AND(MONTH(Tabla2[[#This Row],[FECHA CESE/BAJA]])=MONTH(TODAY()-30),YEAR(Tabla2[[#This Row],[FECHA CESE/BAJA]])=YEAR(TODAY())),MONTH(TODAY()-30)&amp;"-"&amp;YEAR(TODAY()),"Borrar")),"No aplica")</f>
        <v>No Aplica</v>
      </c>
      <c r="AD2060" t="str">
        <f>+IFERROR(IF(Tabla2[[#This Row],[FECHA INICIO DE LABORES EN OBRA]]="","No Aplica",IF(AND(MONTH(Tabla2[[#This Row],[FECHA INICIO DE LABORES EN OBRA]])=MONTH(TODAY()-30),YEAR(Tabla2[[#This Row],[FECHA INICIO DE LABORES EN OBRA]])=YEAR(TODAY())),MONTH(TODAY()-30)&amp;"-"&amp;YEAR(TODAY()),"No Aplica")),"No Aplica")</f>
        <v>8-2023</v>
      </c>
    </row>
    <row r="2061" spans="1:30" x14ac:dyDescent="0.25">
      <c r="A2061" s="13">
        <v>20543770966</v>
      </c>
      <c r="B2061" s="15" t="s">
        <v>7978</v>
      </c>
      <c r="C2061" s="15" t="s">
        <v>7979</v>
      </c>
      <c r="D2061" s="15" t="s">
        <v>7998</v>
      </c>
      <c r="E2061" s="15" t="s">
        <v>7999</v>
      </c>
      <c r="F2061" s="39">
        <v>32506</v>
      </c>
      <c r="G2061" s="15">
        <v>1</v>
      </c>
      <c r="H2061" s="15" t="s">
        <v>7989</v>
      </c>
      <c r="I2061" s="15" t="s">
        <v>7982</v>
      </c>
      <c r="J2061" s="15" t="s">
        <v>8000</v>
      </c>
      <c r="K2061" s="15" t="s">
        <v>2113</v>
      </c>
      <c r="L2061" s="40" t="s">
        <v>6</v>
      </c>
      <c r="M2061" s="39"/>
      <c r="N2061" s="41" t="s">
        <v>2098</v>
      </c>
      <c r="O2061" s="39">
        <v>45145</v>
      </c>
      <c r="P2061" s="40">
        <v>1</v>
      </c>
      <c r="Q2061" s="40">
        <v>1</v>
      </c>
      <c r="R2061" s="40" t="str">
        <f>IFERROR(VLOOKUP(Tabla2[[#This Row],[CONTRATISTA PRNCIPAL]],Hoja1!$L$5:$M$9,2,FALSE),"CJV")</f>
        <v>CJV</v>
      </c>
      <c r="S2061" s="40" t="str">
        <f>IF(Tabla2[[#This Row],[EMPRESA]]=Tabla2[[#This Row],[CONTRATISTA PRNCIPAL]],"Principal","Secundaria")</f>
        <v>Secundaria</v>
      </c>
      <c r="T2061" s="42">
        <f>IFERROR(1/COUNTIF(Tabla2[CONTRATISTA PRNCIPAL],Tabla2[[#This Row],[CONTRATISTA PRNCIPAL]]),0)</f>
        <v>0.125</v>
      </c>
      <c r="U2061" s="43">
        <f>IF(((TODAY()-Tabla2[[#This Row],[FECHA NACIMIENTO]])/365)&lt;18,"Corregir", IF(((TODAY()-Tabla2[[#This Row],[FECHA NACIMIENTO]])/365)&gt;80, "Corregir",ROUNDDOWN(((TODAY()-Tabla2[[#This Row],[FECHA NACIMIENTO]])/365),0)))</f>
        <v>34</v>
      </c>
      <c r="V20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61" s="44" t="str">
        <f>+IF(Tabla2[[#This Row],[Edad]]="Corregir","Corregir","Ok")</f>
        <v>Ok</v>
      </c>
      <c r="X2061" s="42" t="str">
        <f>+IFERROR(VLOOKUP(Tabla2[[#This Row],[DISTRITO SEGÚN DNI]],Hoja1!$A$2:$B$32,2,FALSE),"No")</f>
        <v>No</v>
      </c>
      <c r="Y2061" s="42" t="str">
        <f>IF(OR(LOWER(Tabla2[[#This Row],[GENERO]])="masculino", LOWER(Tabla2[[#This Row],[GENERO]])="femenino"),"OK","Corregir")</f>
        <v>OK</v>
      </c>
      <c r="Z2061" s="42" t="str">
        <f>+IF(Tabla2[[#This Row],[Nro. DNI / CE]]="","Corregir",IF(LEN(Tabla2[[#This Row],[Nro. DNI / CE]])&gt;=8,"OK","Corregir"))</f>
        <v>OK</v>
      </c>
      <c r="AA2061" s="42">
        <f>COUNTIF(Tabla2[APELLIDOS Y NOMBRES],Tabla2[[#This Row],[APELLIDOS Y NOMBRES]])</f>
        <v>1</v>
      </c>
      <c r="AB2061" s="42">
        <f>IF(Tabla2[[#This Row],[Trabajador]]&gt;1,1/Tabla2[[#This Row],[Trabajador]],Tabla2[[#This Row],[Trabajador]])</f>
        <v>1</v>
      </c>
      <c r="AC2061" t="str">
        <f>+IFERROR(IF(Tabla2[[#This Row],[FECHA CESE/BAJA]]="","No Aplica",IF(AND(MONTH(Tabla2[[#This Row],[FECHA CESE/BAJA]])=MONTH(TODAY()-30),YEAR(Tabla2[[#This Row],[FECHA CESE/BAJA]])=YEAR(TODAY())),MONTH(TODAY()-30)&amp;"-"&amp;YEAR(TODAY()),"Borrar")),"No aplica")</f>
        <v>No Aplica</v>
      </c>
      <c r="AD2061" t="str">
        <f>+IFERROR(IF(Tabla2[[#This Row],[FECHA INICIO DE LABORES EN OBRA]]="","No Aplica",IF(AND(MONTH(Tabla2[[#This Row],[FECHA INICIO DE LABORES EN OBRA]])=MONTH(TODAY()-30),YEAR(Tabla2[[#This Row],[FECHA INICIO DE LABORES EN OBRA]])=YEAR(TODAY())),MONTH(TODAY()-30)&amp;"-"&amp;YEAR(TODAY()),"No Aplica")),"No Aplica")</f>
        <v>8-2023</v>
      </c>
    </row>
    <row r="2062" spans="1:30" x14ac:dyDescent="0.25">
      <c r="A2062" s="13">
        <v>20543770966</v>
      </c>
      <c r="B2062" s="15" t="s">
        <v>7978</v>
      </c>
      <c r="C2062" s="15" t="s">
        <v>7979</v>
      </c>
      <c r="D2062" s="15" t="s">
        <v>8001</v>
      </c>
      <c r="E2062" s="15" t="s">
        <v>8002</v>
      </c>
      <c r="F2062" s="39">
        <v>32167</v>
      </c>
      <c r="G2062" s="15">
        <v>3</v>
      </c>
      <c r="H2062" s="15" t="s">
        <v>3089</v>
      </c>
      <c r="I2062" s="15" t="s">
        <v>7982</v>
      </c>
      <c r="J2062" s="15" t="s">
        <v>8003</v>
      </c>
      <c r="K2062" s="15" t="s">
        <v>2126</v>
      </c>
      <c r="L2062" s="40" t="s">
        <v>6</v>
      </c>
      <c r="M2062" s="39"/>
      <c r="N2062" s="41" t="s">
        <v>2098</v>
      </c>
      <c r="O2062" s="39">
        <v>45145</v>
      </c>
      <c r="P2062" s="40">
        <v>1</v>
      </c>
      <c r="Q2062" s="40">
        <v>1</v>
      </c>
      <c r="R2062" s="40" t="str">
        <f>IFERROR(VLOOKUP(Tabla2[[#This Row],[CONTRATISTA PRNCIPAL]],Hoja1!$L$5:$M$9,2,FALSE),"CJV")</f>
        <v>CJV</v>
      </c>
      <c r="S2062" s="40" t="str">
        <f>IF(Tabla2[[#This Row],[EMPRESA]]=Tabla2[[#This Row],[CONTRATISTA PRNCIPAL]],"Principal","Secundaria")</f>
        <v>Secundaria</v>
      </c>
      <c r="T2062" s="42">
        <f>IFERROR(1/COUNTIF(Tabla2[CONTRATISTA PRNCIPAL],Tabla2[[#This Row],[CONTRATISTA PRNCIPAL]]),0)</f>
        <v>0.125</v>
      </c>
      <c r="U2062" s="43">
        <f>IF(((TODAY()-Tabla2[[#This Row],[FECHA NACIMIENTO]])/365)&lt;18,"Corregir", IF(((TODAY()-Tabla2[[#This Row],[FECHA NACIMIENTO]])/365)&gt;80, "Corregir",ROUNDDOWN(((TODAY()-Tabla2[[#This Row],[FECHA NACIMIENTO]])/365),0)))</f>
        <v>35</v>
      </c>
      <c r="V20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62" s="44" t="str">
        <f>+IF(Tabla2[[#This Row],[Edad]]="Corregir","Corregir","Ok")</f>
        <v>Ok</v>
      </c>
      <c r="X2062" s="42" t="str">
        <f>+IFERROR(VLOOKUP(Tabla2[[#This Row],[DISTRITO SEGÚN DNI]],Hoja1!$A$2:$B$32,2,FALSE),"No")</f>
        <v>No</v>
      </c>
      <c r="Y2062" s="42" t="str">
        <f>IF(OR(LOWER(Tabla2[[#This Row],[GENERO]])="masculino", LOWER(Tabla2[[#This Row],[GENERO]])="femenino"),"OK","Corregir")</f>
        <v>OK</v>
      </c>
      <c r="Z2062" s="42" t="str">
        <f>+IF(Tabla2[[#This Row],[Nro. DNI / CE]]="","Corregir",IF(LEN(Tabla2[[#This Row],[Nro. DNI / CE]])&gt;=8,"OK","Corregir"))</f>
        <v>OK</v>
      </c>
      <c r="AA2062" s="42">
        <f>COUNTIF(Tabla2[APELLIDOS Y NOMBRES],Tabla2[[#This Row],[APELLIDOS Y NOMBRES]])</f>
        <v>1</v>
      </c>
      <c r="AB2062" s="42">
        <f>IF(Tabla2[[#This Row],[Trabajador]]&gt;1,1/Tabla2[[#This Row],[Trabajador]],Tabla2[[#This Row],[Trabajador]])</f>
        <v>1</v>
      </c>
      <c r="AC2062" t="str">
        <f>+IFERROR(IF(Tabla2[[#This Row],[FECHA CESE/BAJA]]="","No Aplica",IF(AND(MONTH(Tabla2[[#This Row],[FECHA CESE/BAJA]])=MONTH(TODAY()-30),YEAR(Tabla2[[#This Row],[FECHA CESE/BAJA]])=YEAR(TODAY())),MONTH(TODAY()-30)&amp;"-"&amp;YEAR(TODAY()),"Borrar")),"No aplica")</f>
        <v>No Aplica</v>
      </c>
      <c r="AD2062" t="str">
        <f>+IFERROR(IF(Tabla2[[#This Row],[FECHA INICIO DE LABORES EN OBRA]]="","No Aplica",IF(AND(MONTH(Tabla2[[#This Row],[FECHA INICIO DE LABORES EN OBRA]])=MONTH(TODAY()-30),YEAR(Tabla2[[#This Row],[FECHA INICIO DE LABORES EN OBRA]])=YEAR(TODAY())),MONTH(TODAY()-30)&amp;"-"&amp;YEAR(TODAY()),"No Aplica")),"No Aplica")</f>
        <v>8-2023</v>
      </c>
    </row>
    <row r="2063" spans="1:30" x14ac:dyDescent="0.25">
      <c r="A2063" s="13">
        <v>20543770966</v>
      </c>
      <c r="B2063" s="15" t="s">
        <v>7978</v>
      </c>
      <c r="C2063" s="15" t="s">
        <v>7979</v>
      </c>
      <c r="D2063" s="15" t="s">
        <v>1904</v>
      </c>
      <c r="E2063" s="15" t="s">
        <v>1905</v>
      </c>
      <c r="F2063" s="39">
        <v>36568</v>
      </c>
      <c r="G2063" s="15">
        <v>1</v>
      </c>
      <c r="H2063" s="15" t="s">
        <v>7215</v>
      </c>
      <c r="I2063" s="15" t="s">
        <v>7982</v>
      </c>
      <c r="J2063" s="15" t="s">
        <v>8004</v>
      </c>
      <c r="K2063" s="15" t="s">
        <v>8005</v>
      </c>
      <c r="L2063" s="40" t="s">
        <v>5</v>
      </c>
      <c r="M2063" s="39"/>
      <c r="N2063" s="41" t="s">
        <v>2098</v>
      </c>
      <c r="O2063" s="39">
        <v>45145</v>
      </c>
      <c r="P2063" s="40">
        <v>1</v>
      </c>
      <c r="Q2063" s="40">
        <v>1</v>
      </c>
      <c r="R2063" s="40" t="str">
        <f>IFERROR(VLOOKUP(Tabla2[[#This Row],[CONTRATISTA PRNCIPAL]],Hoja1!$L$5:$M$9,2,FALSE),"CJV")</f>
        <v>CJV</v>
      </c>
      <c r="S2063" s="40" t="str">
        <f>IF(Tabla2[[#This Row],[EMPRESA]]=Tabla2[[#This Row],[CONTRATISTA PRNCIPAL]],"Principal","Secundaria")</f>
        <v>Secundaria</v>
      </c>
      <c r="T2063" s="42">
        <f>IFERROR(1/COUNTIF(Tabla2[CONTRATISTA PRNCIPAL],Tabla2[[#This Row],[CONTRATISTA PRNCIPAL]]),0)</f>
        <v>0.125</v>
      </c>
      <c r="U2063" s="43">
        <f>IF(((TODAY()-Tabla2[[#This Row],[FECHA NACIMIENTO]])/365)&lt;18,"Corregir", IF(((TODAY()-Tabla2[[#This Row],[FECHA NACIMIENTO]])/365)&gt;80, "Corregir",ROUNDDOWN(((TODAY()-Tabla2[[#This Row],[FECHA NACIMIENTO]])/365),0)))</f>
        <v>23</v>
      </c>
      <c r="V20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63" s="44" t="str">
        <f>+IF(Tabla2[[#This Row],[Edad]]="Corregir","Corregir","Ok")</f>
        <v>Ok</v>
      </c>
      <c r="X2063" s="42" t="str">
        <f>+IFERROR(VLOOKUP(Tabla2[[#This Row],[DISTRITO SEGÚN DNI]],Hoja1!$A$2:$B$32,2,FALSE),"No")</f>
        <v>CALLAO</v>
      </c>
      <c r="Y2063" s="42" t="str">
        <f>IF(OR(LOWER(Tabla2[[#This Row],[GENERO]])="masculino", LOWER(Tabla2[[#This Row],[GENERO]])="femenino"),"OK","Corregir")</f>
        <v>OK</v>
      </c>
      <c r="Z2063" s="42" t="str">
        <f>+IF(Tabla2[[#This Row],[Nro. DNI / CE]]="","Corregir",IF(LEN(Tabla2[[#This Row],[Nro. DNI / CE]])&gt;=8,"OK","Corregir"))</f>
        <v>OK</v>
      </c>
      <c r="AA2063" s="42">
        <f>COUNTIF(Tabla2[APELLIDOS Y NOMBRES],Tabla2[[#This Row],[APELLIDOS Y NOMBRES]])</f>
        <v>1</v>
      </c>
      <c r="AB2063" s="42">
        <f>IF(Tabla2[[#This Row],[Trabajador]]&gt;1,1/Tabla2[[#This Row],[Trabajador]],Tabla2[[#This Row],[Trabajador]])</f>
        <v>1</v>
      </c>
      <c r="AC2063" t="str">
        <f>+IFERROR(IF(Tabla2[[#This Row],[FECHA CESE/BAJA]]="","No Aplica",IF(AND(MONTH(Tabla2[[#This Row],[FECHA CESE/BAJA]])=MONTH(TODAY()-30),YEAR(Tabla2[[#This Row],[FECHA CESE/BAJA]])=YEAR(TODAY())),MONTH(TODAY()-30)&amp;"-"&amp;YEAR(TODAY()),"Borrar")),"No aplica")</f>
        <v>No Aplica</v>
      </c>
      <c r="AD2063" t="str">
        <f>+IFERROR(IF(Tabla2[[#This Row],[FECHA INICIO DE LABORES EN OBRA]]="","No Aplica",IF(AND(MONTH(Tabla2[[#This Row],[FECHA INICIO DE LABORES EN OBRA]])=MONTH(TODAY()-30),YEAR(Tabla2[[#This Row],[FECHA INICIO DE LABORES EN OBRA]])=YEAR(TODAY())),MONTH(TODAY()-30)&amp;"-"&amp;YEAR(TODAY()),"No Aplica")),"No Aplica")</f>
        <v>8-2023</v>
      </c>
    </row>
    <row r="2064" spans="1:30" x14ac:dyDescent="0.25">
      <c r="A2064" s="13" t="s">
        <v>8006</v>
      </c>
      <c r="B2064" s="15" t="s">
        <v>8007</v>
      </c>
      <c r="C2064" s="15" t="s">
        <v>8007</v>
      </c>
      <c r="D2064" s="15">
        <v>40480990</v>
      </c>
      <c r="E2064" s="15" t="s">
        <v>1509</v>
      </c>
      <c r="F2064" s="39">
        <v>27291</v>
      </c>
      <c r="G2064" s="15">
        <v>2</v>
      </c>
      <c r="H2064" s="15" t="s">
        <v>2192</v>
      </c>
      <c r="I2064" s="15" t="s">
        <v>8008</v>
      </c>
      <c r="J2064" s="15" t="s">
        <v>8009</v>
      </c>
      <c r="K2064" s="15" t="s">
        <v>26</v>
      </c>
      <c r="L2064" s="40" t="s">
        <v>6</v>
      </c>
      <c r="M2064" s="39">
        <v>45139</v>
      </c>
      <c r="N2064" s="41" t="s">
        <v>2098</v>
      </c>
      <c r="O2064" s="39">
        <v>45126</v>
      </c>
      <c r="P2064" s="40">
        <v>2</v>
      </c>
      <c r="Q2064" s="40">
        <v>1</v>
      </c>
      <c r="R2064" s="40" t="str">
        <f>IFERROR(VLOOKUP(Tabla2[[#This Row],[CONTRATISTA PRNCIPAL]],Hoja1!$L$5:$M$9,2,FALSE),"CJV")</f>
        <v>CJV</v>
      </c>
      <c r="S2064" s="40" t="str">
        <f>IF(Tabla2[[#This Row],[EMPRESA]]=Tabla2[[#This Row],[CONTRATISTA PRNCIPAL]],"Principal","Secundaria")</f>
        <v>Principal</v>
      </c>
      <c r="T2064" s="42">
        <f>IFERROR(1/COUNTIF(Tabla2[CONTRATISTA PRNCIPAL],Tabla2[[#This Row],[CONTRATISTA PRNCIPAL]]),0)</f>
        <v>0.2</v>
      </c>
      <c r="U2064" s="43">
        <f>IF(((TODAY()-Tabla2[[#This Row],[FECHA NACIMIENTO]])/365)&lt;18,"Corregir", IF(((TODAY()-Tabla2[[#This Row],[FECHA NACIMIENTO]])/365)&gt;80, "Corregir",ROUNDDOWN(((TODAY()-Tabla2[[#This Row],[FECHA NACIMIENTO]])/365),0)))</f>
        <v>49</v>
      </c>
      <c r="V20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64" s="44" t="str">
        <f>+IF(Tabla2[[#This Row],[Edad]]="Corregir","Corregir","Ok")</f>
        <v>Ok</v>
      </c>
      <c r="X2064" s="42" t="str">
        <f>+IFERROR(VLOOKUP(Tabla2[[#This Row],[DISTRITO SEGÚN DNI]],Hoja1!$A$2:$B$32,2,FALSE),"No")</f>
        <v>EL AGUSTINO</v>
      </c>
      <c r="Y2064" s="42" t="str">
        <f>IF(OR(LOWER(Tabla2[[#This Row],[GENERO]])="masculino", LOWER(Tabla2[[#This Row],[GENERO]])="femenino"),"OK","Corregir")</f>
        <v>OK</v>
      </c>
      <c r="Z2064" s="42" t="str">
        <f>+IF(Tabla2[[#This Row],[Nro. DNI / CE]]="","Corregir",IF(LEN(Tabla2[[#This Row],[Nro. DNI / CE]])&gt;=8,"OK","Corregir"))</f>
        <v>OK</v>
      </c>
      <c r="AA2064" s="42">
        <f>COUNTIF(Tabla2[APELLIDOS Y NOMBRES],Tabla2[[#This Row],[APELLIDOS Y NOMBRES]])</f>
        <v>1</v>
      </c>
      <c r="AB2064" s="42">
        <f>IF(Tabla2[[#This Row],[Trabajador]]&gt;1,1/Tabla2[[#This Row],[Trabajador]],Tabla2[[#This Row],[Trabajador]])</f>
        <v>1</v>
      </c>
      <c r="AC2064" t="str">
        <f>+IFERROR(IF(Tabla2[[#This Row],[FECHA CESE/BAJA]]="","No Aplica",IF(AND(MONTH(Tabla2[[#This Row],[FECHA CESE/BAJA]])=MONTH(TODAY()-30),YEAR(Tabla2[[#This Row],[FECHA CESE/BAJA]])=YEAR(TODAY())),MONTH(TODAY()-30)&amp;"-"&amp;YEAR(TODAY()),"Borrar")),"No aplica")</f>
        <v>8-2023</v>
      </c>
      <c r="AD2064" t="str">
        <f>+IFERROR(IF(Tabla2[[#This Row],[FECHA INICIO DE LABORES EN OBRA]]="","No Aplica",IF(AND(MONTH(Tabla2[[#This Row],[FECHA INICIO DE LABORES EN OBRA]])=MONTH(TODAY()-30),YEAR(Tabla2[[#This Row],[FECHA INICIO DE LABORES EN OBRA]])=YEAR(TODAY())),MONTH(TODAY()-30)&amp;"-"&amp;YEAR(TODAY()),"No Aplica")),"No Aplica")</f>
        <v>No Aplica</v>
      </c>
    </row>
    <row r="2065" spans="1:30" x14ac:dyDescent="0.25">
      <c r="A2065" s="13" t="s">
        <v>8006</v>
      </c>
      <c r="B2065" s="15" t="s">
        <v>8007</v>
      </c>
      <c r="C2065" s="15" t="s">
        <v>8007</v>
      </c>
      <c r="D2065" s="15" t="s">
        <v>8010</v>
      </c>
      <c r="E2065" s="15" t="s">
        <v>8011</v>
      </c>
      <c r="F2065" s="39">
        <v>19646</v>
      </c>
      <c r="G2065" s="15">
        <v>1</v>
      </c>
      <c r="H2065" s="15" t="s">
        <v>2059</v>
      </c>
      <c r="I2065" s="15" t="s">
        <v>8012</v>
      </c>
      <c r="J2065" s="15" t="s">
        <v>8013</v>
      </c>
      <c r="K2065" s="15" t="s">
        <v>3703</v>
      </c>
      <c r="L2065" s="40" t="s">
        <v>6</v>
      </c>
      <c r="M2065" s="39" t="s">
        <v>8014</v>
      </c>
      <c r="N2065" s="41" t="s">
        <v>2098</v>
      </c>
      <c r="O2065" s="39">
        <v>44174</v>
      </c>
      <c r="P2065" s="40">
        <v>1</v>
      </c>
      <c r="Q2065" s="40">
        <v>2</v>
      </c>
      <c r="R2065" s="40" t="str">
        <f>IFERROR(VLOOKUP(Tabla2[[#This Row],[CONTRATISTA PRNCIPAL]],Hoja1!$L$5:$M$9,2,FALSE),"CJV")</f>
        <v>CJV</v>
      </c>
      <c r="S2065" s="40" t="str">
        <f>IF(Tabla2[[#This Row],[EMPRESA]]=Tabla2[[#This Row],[CONTRATISTA PRNCIPAL]],"Principal","Secundaria")</f>
        <v>Principal</v>
      </c>
      <c r="T2065" s="42">
        <f>IFERROR(1/COUNTIF(Tabla2[CONTRATISTA PRNCIPAL],Tabla2[[#This Row],[CONTRATISTA PRNCIPAL]]),0)</f>
        <v>0.2</v>
      </c>
      <c r="U2065" s="43">
        <f>IF(((TODAY()-Tabla2[[#This Row],[FECHA NACIMIENTO]])/365)&lt;18,"Corregir", IF(((TODAY()-Tabla2[[#This Row],[FECHA NACIMIENTO]])/365)&gt;80, "Corregir",ROUNDDOWN(((TODAY()-Tabla2[[#This Row],[FECHA NACIMIENTO]])/365),0)))</f>
        <v>70</v>
      </c>
      <c r="V20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065" s="44" t="str">
        <f>+IF(Tabla2[[#This Row],[Edad]]="Corregir","Corregir","Ok")</f>
        <v>Ok</v>
      </c>
      <c r="X2065" s="42" t="str">
        <f>+IFERROR(VLOOKUP(Tabla2[[#This Row],[DISTRITO SEGÚN DNI]],Hoja1!$A$2:$B$32,2,FALSE),"No")</f>
        <v>No</v>
      </c>
      <c r="Y2065" s="42" t="str">
        <f>IF(OR(LOWER(Tabla2[[#This Row],[GENERO]])="masculino", LOWER(Tabla2[[#This Row],[GENERO]])="femenino"),"OK","Corregir")</f>
        <v>OK</v>
      </c>
      <c r="Z2065" s="42" t="str">
        <f>+IF(Tabla2[[#This Row],[Nro. DNI / CE]]="","Corregir",IF(LEN(Tabla2[[#This Row],[Nro. DNI / CE]])&gt;=8,"OK","Corregir"))</f>
        <v>OK</v>
      </c>
      <c r="AA2065" s="42">
        <f>COUNTIF(Tabla2[APELLIDOS Y NOMBRES],Tabla2[[#This Row],[APELLIDOS Y NOMBRES]])</f>
        <v>1</v>
      </c>
      <c r="AB2065" s="42">
        <f>IF(Tabla2[[#This Row],[Trabajador]]&gt;1,1/Tabla2[[#This Row],[Trabajador]],Tabla2[[#This Row],[Trabajador]])</f>
        <v>1</v>
      </c>
      <c r="AC2065" t="str">
        <f>+IFERROR(IF(Tabla2[[#This Row],[FECHA CESE/BAJA]]="","No Aplica",IF(AND(MONTH(Tabla2[[#This Row],[FECHA CESE/BAJA]])=MONTH(TODAY()-30),YEAR(Tabla2[[#This Row],[FECHA CESE/BAJA]])=YEAR(TODAY())),MONTH(TODAY()-30)&amp;"-"&amp;YEAR(TODAY()),"Borrar")),"No aplica")</f>
        <v>No aplica</v>
      </c>
      <c r="AD2065" t="str">
        <f>+IFERROR(IF(Tabla2[[#This Row],[FECHA INICIO DE LABORES EN OBRA]]="","No Aplica",IF(AND(MONTH(Tabla2[[#This Row],[FECHA INICIO DE LABORES EN OBRA]])=MONTH(TODAY()-30),YEAR(Tabla2[[#This Row],[FECHA INICIO DE LABORES EN OBRA]])=YEAR(TODAY())),MONTH(TODAY()-30)&amp;"-"&amp;YEAR(TODAY()),"No Aplica")),"No Aplica")</f>
        <v>No Aplica</v>
      </c>
    </row>
    <row r="2066" spans="1:30" x14ac:dyDescent="0.25">
      <c r="A2066" s="13" t="s">
        <v>8006</v>
      </c>
      <c r="B2066" s="15" t="s">
        <v>8007</v>
      </c>
      <c r="C2066" s="15" t="s">
        <v>8007</v>
      </c>
      <c r="D2066" s="15" t="s">
        <v>8015</v>
      </c>
      <c r="E2066" s="15" t="s">
        <v>8016</v>
      </c>
      <c r="F2066" s="39">
        <v>29356</v>
      </c>
      <c r="G2066" s="15">
        <v>1</v>
      </c>
      <c r="H2066" s="15" t="s">
        <v>2073</v>
      </c>
      <c r="I2066" s="15" t="s">
        <v>8017</v>
      </c>
      <c r="J2066" s="15" t="s">
        <v>8018</v>
      </c>
      <c r="K2066" s="15" t="s">
        <v>2641</v>
      </c>
      <c r="L2066" s="40" t="s">
        <v>6</v>
      </c>
      <c r="M2066" s="39" t="s">
        <v>8014</v>
      </c>
      <c r="N2066" s="41" t="s">
        <v>2098</v>
      </c>
      <c r="O2066" s="39">
        <v>44621</v>
      </c>
      <c r="P2066" s="40">
        <v>1</v>
      </c>
      <c r="Q2066" s="40">
        <v>2</v>
      </c>
      <c r="R2066" s="40" t="str">
        <f>IFERROR(VLOOKUP(Tabla2[[#This Row],[CONTRATISTA PRNCIPAL]],Hoja1!$L$5:$M$9,2,FALSE),"CJV")</f>
        <v>CJV</v>
      </c>
      <c r="S2066" s="40" t="str">
        <f>IF(Tabla2[[#This Row],[EMPRESA]]=Tabla2[[#This Row],[CONTRATISTA PRNCIPAL]],"Principal","Secundaria")</f>
        <v>Principal</v>
      </c>
      <c r="T2066" s="42">
        <f>IFERROR(1/COUNTIF(Tabla2[CONTRATISTA PRNCIPAL],Tabla2[[#This Row],[CONTRATISTA PRNCIPAL]]),0)</f>
        <v>0.2</v>
      </c>
      <c r="U2066" s="43">
        <f>IF(((TODAY()-Tabla2[[#This Row],[FECHA NACIMIENTO]])/365)&lt;18,"Corregir", IF(((TODAY()-Tabla2[[#This Row],[FECHA NACIMIENTO]])/365)&gt;80, "Corregir",ROUNDDOWN(((TODAY()-Tabla2[[#This Row],[FECHA NACIMIENTO]])/365),0)))</f>
        <v>43</v>
      </c>
      <c r="V20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66" s="44" t="str">
        <f>+IF(Tabla2[[#This Row],[Edad]]="Corregir","Corregir","Ok")</f>
        <v>Ok</v>
      </c>
      <c r="X2066" s="42" t="str">
        <f>+IFERROR(VLOOKUP(Tabla2[[#This Row],[DISTRITO SEGÚN DNI]],Hoja1!$A$2:$B$32,2,FALSE),"No")</f>
        <v>No</v>
      </c>
      <c r="Y2066" s="42" t="str">
        <f>IF(OR(LOWER(Tabla2[[#This Row],[GENERO]])="masculino", LOWER(Tabla2[[#This Row],[GENERO]])="femenino"),"OK","Corregir")</f>
        <v>OK</v>
      </c>
      <c r="Z2066" s="42" t="str">
        <f>+IF(Tabla2[[#This Row],[Nro. DNI / CE]]="","Corregir",IF(LEN(Tabla2[[#This Row],[Nro. DNI / CE]])&gt;=8,"OK","Corregir"))</f>
        <v>OK</v>
      </c>
      <c r="AA2066" s="42">
        <f>COUNTIF(Tabla2[APELLIDOS Y NOMBRES],Tabla2[[#This Row],[APELLIDOS Y NOMBRES]])</f>
        <v>1</v>
      </c>
      <c r="AB2066" s="42">
        <f>IF(Tabla2[[#This Row],[Trabajador]]&gt;1,1/Tabla2[[#This Row],[Trabajador]],Tabla2[[#This Row],[Trabajador]])</f>
        <v>1</v>
      </c>
      <c r="AC2066" t="str">
        <f>+IFERROR(IF(Tabla2[[#This Row],[FECHA CESE/BAJA]]="","No Aplica",IF(AND(MONTH(Tabla2[[#This Row],[FECHA CESE/BAJA]])=MONTH(TODAY()-30),YEAR(Tabla2[[#This Row],[FECHA CESE/BAJA]])=YEAR(TODAY())),MONTH(TODAY()-30)&amp;"-"&amp;YEAR(TODAY()),"Borrar")),"No aplica")</f>
        <v>No aplica</v>
      </c>
      <c r="AD2066" t="str">
        <f>+IFERROR(IF(Tabla2[[#This Row],[FECHA INICIO DE LABORES EN OBRA]]="","No Aplica",IF(AND(MONTH(Tabla2[[#This Row],[FECHA INICIO DE LABORES EN OBRA]])=MONTH(TODAY()-30),YEAR(Tabla2[[#This Row],[FECHA INICIO DE LABORES EN OBRA]])=YEAR(TODAY())),MONTH(TODAY()-30)&amp;"-"&amp;YEAR(TODAY()),"No Aplica")),"No Aplica")</f>
        <v>No Aplica</v>
      </c>
    </row>
    <row r="2067" spans="1:30" x14ac:dyDescent="0.25">
      <c r="A2067" s="13" t="s">
        <v>8006</v>
      </c>
      <c r="B2067" s="15" t="s">
        <v>8007</v>
      </c>
      <c r="C2067" s="15" t="s">
        <v>8007</v>
      </c>
      <c r="D2067" s="15">
        <v>43608067</v>
      </c>
      <c r="E2067" s="15" t="s">
        <v>8019</v>
      </c>
      <c r="F2067" s="39" t="s">
        <v>8020</v>
      </c>
      <c r="G2067" s="15">
        <v>1</v>
      </c>
      <c r="H2067" s="15" t="s">
        <v>2165</v>
      </c>
      <c r="I2067" s="15" t="s">
        <v>8021</v>
      </c>
      <c r="J2067" s="15" t="s">
        <v>8022</v>
      </c>
      <c r="K2067" s="15" t="s">
        <v>2162</v>
      </c>
      <c r="L2067" s="40" t="s">
        <v>6</v>
      </c>
      <c r="M2067" s="39" t="s">
        <v>8014</v>
      </c>
      <c r="N2067" s="41" t="s">
        <v>2098</v>
      </c>
      <c r="O2067" s="39">
        <v>44174</v>
      </c>
      <c r="P2067" s="40">
        <v>1</v>
      </c>
      <c r="Q2067" s="40">
        <v>2</v>
      </c>
      <c r="R2067" s="40" t="str">
        <f>IFERROR(VLOOKUP(Tabla2[[#This Row],[CONTRATISTA PRNCIPAL]],Hoja1!$L$5:$M$9,2,FALSE),"CJV")</f>
        <v>CJV</v>
      </c>
      <c r="S2067" s="40" t="str">
        <f>IF(Tabla2[[#This Row],[EMPRESA]]=Tabla2[[#This Row],[CONTRATISTA PRNCIPAL]],"Principal","Secundaria")</f>
        <v>Principal</v>
      </c>
      <c r="T2067" s="42">
        <f>IFERROR(1/COUNTIF(Tabla2[CONTRATISTA PRNCIPAL],Tabla2[[#This Row],[CONTRATISTA PRNCIPAL]]),0)</f>
        <v>0.2</v>
      </c>
      <c r="U2067" s="43">
        <f>IF(((TODAY()-Tabla2[[#This Row],[FECHA NACIMIENTO]])/365)&lt;18,"Corregir", IF(((TODAY()-Tabla2[[#This Row],[FECHA NACIMIENTO]])/365)&gt;80, "Corregir",ROUNDDOWN(((TODAY()-Tabla2[[#This Row],[FECHA NACIMIENTO]])/365),0)))</f>
        <v>37</v>
      </c>
      <c r="V20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67" s="44" t="str">
        <f>+IF(Tabla2[[#This Row],[Edad]]="Corregir","Corregir","Ok")</f>
        <v>Ok</v>
      </c>
      <c r="X2067" s="42" t="str">
        <f>+IFERROR(VLOOKUP(Tabla2[[#This Row],[DISTRITO SEGÚN DNI]],Hoja1!$A$2:$B$32,2,FALSE),"No")</f>
        <v>No</v>
      </c>
      <c r="Y2067" s="42" t="str">
        <f>IF(OR(LOWER(Tabla2[[#This Row],[GENERO]])="masculino", LOWER(Tabla2[[#This Row],[GENERO]])="femenino"),"OK","Corregir")</f>
        <v>OK</v>
      </c>
      <c r="Z2067" s="42" t="str">
        <f>+IF(Tabla2[[#This Row],[Nro. DNI / CE]]="","Corregir",IF(LEN(Tabla2[[#This Row],[Nro. DNI / CE]])&gt;=8,"OK","Corregir"))</f>
        <v>OK</v>
      </c>
      <c r="AA2067" s="42">
        <f>COUNTIF(Tabla2[APELLIDOS Y NOMBRES],Tabla2[[#This Row],[APELLIDOS Y NOMBRES]])</f>
        <v>1</v>
      </c>
      <c r="AB2067" s="42">
        <f>IF(Tabla2[[#This Row],[Trabajador]]&gt;1,1/Tabla2[[#This Row],[Trabajador]],Tabla2[[#This Row],[Trabajador]])</f>
        <v>1</v>
      </c>
      <c r="AC2067" t="str">
        <f>+IFERROR(IF(Tabla2[[#This Row],[FECHA CESE/BAJA]]="","No Aplica",IF(AND(MONTH(Tabla2[[#This Row],[FECHA CESE/BAJA]])=MONTH(TODAY()-30),YEAR(Tabla2[[#This Row],[FECHA CESE/BAJA]])=YEAR(TODAY())),MONTH(TODAY()-30)&amp;"-"&amp;YEAR(TODAY()),"Borrar")),"No aplica")</f>
        <v>No aplica</v>
      </c>
      <c r="AD2067" t="str">
        <f>+IFERROR(IF(Tabla2[[#This Row],[FECHA INICIO DE LABORES EN OBRA]]="","No Aplica",IF(AND(MONTH(Tabla2[[#This Row],[FECHA INICIO DE LABORES EN OBRA]])=MONTH(TODAY()-30),YEAR(Tabla2[[#This Row],[FECHA INICIO DE LABORES EN OBRA]])=YEAR(TODAY())),MONTH(TODAY()-30)&amp;"-"&amp;YEAR(TODAY()),"No Aplica")),"No Aplica")</f>
        <v>No Aplica</v>
      </c>
    </row>
    <row r="2068" spans="1:30" x14ac:dyDescent="0.25">
      <c r="A2068" s="13" t="s">
        <v>8023</v>
      </c>
      <c r="B2068" s="15" t="s">
        <v>8024</v>
      </c>
      <c r="C2068" s="15" t="s">
        <v>8007</v>
      </c>
      <c r="D2068" s="15">
        <v>43577870</v>
      </c>
      <c r="E2068" s="15" t="s">
        <v>8025</v>
      </c>
      <c r="F2068" s="39">
        <v>31320</v>
      </c>
      <c r="G2068" s="15">
        <v>1</v>
      </c>
      <c r="H2068" s="15" t="s">
        <v>4186</v>
      </c>
      <c r="I2068" s="15" t="s">
        <v>8012</v>
      </c>
      <c r="J2068" s="15" t="s">
        <v>8026</v>
      </c>
      <c r="K2068" s="15" t="s">
        <v>2200</v>
      </c>
      <c r="L2068" s="40" t="s">
        <v>6</v>
      </c>
      <c r="M2068" s="39" t="s">
        <v>8014</v>
      </c>
      <c r="N2068" s="41" t="s">
        <v>2098</v>
      </c>
      <c r="O2068" s="39">
        <v>45118</v>
      </c>
      <c r="P2068" s="40">
        <v>1</v>
      </c>
      <c r="Q2068" s="40">
        <v>1</v>
      </c>
      <c r="R2068" s="40" t="str">
        <f>IFERROR(VLOOKUP(Tabla2[[#This Row],[CONTRATISTA PRNCIPAL]],Hoja1!$L$5:$M$9,2,FALSE),"CJV")</f>
        <v>CJV</v>
      </c>
      <c r="S2068" s="40" t="str">
        <f>IF(Tabla2[[#This Row],[EMPRESA]]=Tabla2[[#This Row],[CONTRATISTA PRNCIPAL]],"Principal","Secundaria")</f>
        <v>Secundaria</v>
      </c>
      <c r="T2068" s="42">
        <f>IFERROR(1/COUNTIF(Tabla2[CONTRATISTA PRNCIPAL],Tabla2[[#This Row],[CONTRATISTA PRNCIPAL]]),0)</f>
        <v>0.2</v>
      </c>
      <c r="U2068" s="43">
        <f>IF(((TODAY()-Tabla2[[#This Row],[FECHA NACIMIENTO]])/365)&lt;18,"Corregir", IF(((TODAY()-Tabla2[[#This Row],[FECHA NACIMIENTO]])/365)&gt;80, "Corregir",ROUNDDOWN(((TODAY()-Tabla2[[#This Row],[FECHA NACIMIENTO]])/365),0)))</f>
        <v>38</v>
      </c>
      <c r="V20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68" s="44" t="str">
        <f>+IF(Tabla2[[#This Row],[Edad]]="Corregir","Corregir","Ok")</f>
        <v>Ok</v>
      </c>
      <c r="X2068" s="42" t="str">
        <f>+IFERROR(VLOOKUP(Tabla2[[#This Row],[DISTRITO SEGÚN DNI]],Hoja1!$A$2:$B$32,2,FALSE),"No")</f>
        <v>No</v>
      </c>
      <c r="Y2068" s="42" t="str">
        <f>IF(OR(LOWER(Tabla2[[#This Row],[GENERO]])="masculino", LOWER(Tabla2[[#This Row],[GENERO]])="femenino"),"OK","Corregir")</f>
        <v>OK</v>
      </c>
      <c r="Z2068" s="42" t="str">
        <f>+IF(Tabla2[[#This Row],[Nro. DNI / CE]]="","Corregir",IF(LEN(Tabla2[[#This Row],[Nro. DNI / CE]])&gt;=8,"OK","Corregir"))</f>
        <v>OK</v>
      </c>
      <c r="AA2068" s="42">
        <f>COUNTIF(Tabla2[APELLIDOS Y NOMBRES],Tabla2[[#This Row],[APELLIDOS Y NOMBRES]])</f>
        <v>1</v>
      </c>
      <c r="AB2068" s="42">
        <f>IF(Tabla2[[#This Row],[Trabajador]]&gt;1,1/Tabla2[[#This Row],[Trabajador]],Tabla2[[#This Row],[Trabajador]])</f>
        <v>1</v>
      </c>
      <c r="AC2068" t="str">
        <f>+IFERROR(IF(Tabla2[[#This Row],[FECHA CESE/BAJA]]="","No Aplica",IF(AND(MONTH(Tabla2[[#This Row],[FECHA CESE/BAJA]])=MONTH(TODAY()-30),YEAR(Tabla2[[#This Row],[FECHA CESE/BAJA]])=YEAR(TODAY())),MONTH(TODAY()-30)&amp;"-"&amp;YEAR(TODAY()),"Borrar")),"No aplica")</f>
        <v>No aplica</v>
      </c>
      <c r="AD2068" t="str">
        <f>+IFERROR(IF(Tabla2[[#This Row],[FECHA INICIO DE LABORES EN OBRA]]="","No Aplica",IF(AND(MONTH(Tabla2[[#This Row],[FECHA INICIO DE LABORES EN OBRA]])=MONTH(TODAY()-30),YEAR(Tabla2[[#This Row],[FECHA INICIO DE LABORES EN OBRA]])=YEAR(TODAY())),MONTH(TODAY()-30)&amp;"-"&amp;YEAR(TODAY()),"No Aplica")),"No Aplica")</f>
        <v>No Aplica</v>
      </c>
    </row>
    <row r="2069" spans="1:30" x14ac:dyDescent="0.25">
      <c r="A2069" s="13" t="s">
        <v>8027</v>
      </c>
      <c r="B2069" s="15" t="s">
        <v>8028</v>
      </c>
      <c r="C2069" s="15" t="s">
        <v>8028</v>
      </c>
      <c r="D2069" s="15">
        <v>42748978</v>
      </c>
      <c r="E2069" s="15" t="s">
        <v>8029</v>
      </c>
      <c r="F2069" s="39" t="s">
        <v>8030</v>
      </c>
      <c r="G2069" s="15">
        <v>2</v>
      </c>
      <c r="H2069" s="15" t="s">
        <v>8031</v>
      </c>
      <c r="I2069" s="15" t="s">
        <v>8032</v>
      </c>
      <c r="J2069" s="15" t="s">
        <v>8033</v>
      </c>
      <c r="K2069" s="15" t="s">
        <v>2182</v>
      </c>
      <c r="L2069" s="40" t="s">
        <v>6</v>
      </c>
      <c r="M2069" s="39">
        <v>45143</v>
      </c>
      <c r="N2069" s="41" t="s">
        <v>2098</v>
      </c>
      <c r="O2069" s="39">
        <v>45103</v>
      </c>
      <c r="P2069" s="40">
        <v>1</v>
      </c>
      <c r="Q2069" s="40">
        <v>4</v>
      </c>
      <c r="R2069" s="40" t="str">
        <f>IFERROR(VLOOKUP(Tabla2[[#This Row],[CONTRATISTA PRNCIPAL]],Hoja1!$L$5:$M$9,2,FALSE),"CJV")</f>
        <v>CJV</v>
      </c>
      <c r="S2069" s="40" t="str">
        <f>IF(Tabla2[[#This Row],[EMPRESA]]=Tabla2[[#This Row],[CONTRATISTA PRNCIPAL]],"Principal","Secundaria")</f>
        <v>Principal</v>
      </c>
      <c r="T2069" s="42">
        <f>IFERROR(1/COUNTIF(Tabla2[CONTRATISTA PRNCIPAL],Tabla2[[#This Row],[CONTRATISTA PRNCIPAL]]),0)</f>
        <v>0.02</v>
      </c>
      <c r="U2069" s="43">
        <f>IF(((TODAY()-Tabla2[[#This Row],[FECHA NACIMIENTO]])/365)&lt;18,"Corregir", IF(((TODAY()-Tabla2[[#This Row],[FECHA NACIMIENTO]])/365)&gt;80, "Corregir",ROUNDDOWN(((TODAY()-Tabla2[[#This Row],[FECHA NACIMIENTO]])/365),0)))</f>
        <v>38</v>
      </c>
      <c r="V20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69" s="44" t="str">
        <f>+IF(Tabla2[[#This Row],[Edad]]="Corregir","Corregir","Ok")</f>
        <v>Ok</v>
      </c>
      <c r="X2069" s="42" t="str">
        <f>+IFERROR(VLOOKUP(Tabla2[[#This Row],[DISTRITO SEGÚN DNI]],Hoja1!$A$2:$B$32,2,FALSE),"No")</f>
        <v>No</v>
      </c>
      <c r="Y2069" s="42" t="str">
        <f>IF(OR(LOWER(Tabla2[[#This Row],[GENERO]])="masculino", LOWER(Tabla2[[#This Row],[GENERO]])="femenino"),"OK","Corregir")</f>
        <v>OK</v>
      </c>
      <c r="Z2069" s="42" t="str">
        <f>+IF(Tabla2[[#This Row],[Nro. DNI / CE]]="","Corregir",IF(LEN(Tabla2[[#This Row],[Nro. DNI / CE]])&gt;=8,"OK","Corregir"))</f>
        <v>OK</v>
      </c>
      <c r="AA2069" s="42">
        <f>COUNTIF(Tabla2[APELLIDOS Y NOMBRES],Tabla2[[#This Row],[APELLIDOS Y NOMBRES]])</f>
        <v>1</v>
      </c>
      <c r="AB2069" s="42">
        <f>IF(Tabla2[[#This Row],[Trabajador]]&gt;1,1/Tabla2[[#This Row],[Trabajador]],Tabla2[[#This Row],[Trabajador]])</f>
        <v>1</v>
      </c>
      <c r="AC2069" t="str">
        <f>+IFERROR(IF(Tabla2[[#This Row],[FECHA CESE/BAJA]]="","No Aplica",IF(AND(MONTH(Tabla2[[#This Row],[FECHA CESE/BAJA]])=MONTH(TODAY()-30),YEAR(Tabla2[[#This Row],[FECHA CESE/BAJA]])=YEAR(TODAY())),MONTH(TODAY()-30)&amp;"-"&amp;YEAR(TODAY()),"Borrar")),"No aplica")</f>
        <v>8-2023</v>
      </c>
      <c r="AD2069" t="str">
        <f>+IFERROR(IF(Tabla2[[#This Row],[FECHA INICIO DE LABORES EN OBRA]]="","No Aplica",IF(AND(MONTH(Tabla2[[#This Row],[FECHA INICIO DE LABORES EN OBRA]])=MONTH(TODAY()-30),YEAR(Tabla2[[#This Row],[FECHA INICIO DE LABORES EN OBRA]])=YEAR(TODAY())),MONTH(TODAY()-30)&amp;"-"&amp;YEAR(TODAY()),"No Aplica")),"No Aplica")</f>
        <v>No Aplica</v>
      </c>
    </row>
    <row r="2070" spans="1:30" x14ac:dyDescent="0.25">
      <c r="A2070" s="13" t="s">
        <v>8027</v>
      </c>
      <c r="B2070" s="15" t="s">
        <v>8028</v>
      </c>
      <c r="C2070" s="15" t="s">
        <v>8028</v>
      </c>
      <c r="D2070" s="15">
        <v>44540544</v>
      </c>
      <c r="E2070" s="15" t="s">
        <v>8034</v>
      </c>
      <c r="F2070" s="39" t="s">
        <v>8035</v>
      </c>
      <c r="G2070" s="15">
        <v>1</v>
      </c>
      <c r="H2070" s="15" t="s">
        <v>2601</v>
      </c>
      <c r="I2070" s="15" t="s">
        <v>8032</v>
      </c>
      <c r="J2070" s="15" t="s">
        <v>8036</v>
      </c>
      <c r="K2070" s="15" t="s">
        <v>4274</v>
      </c>
      <c r="L2070" s="40" t="s">
        <v>6</v>
      </c>
      <c r="M2070" s="39">
        <v>45164</v>
      </c>
      <c r="N2070" s="41" t="s">
        <v>2098</v>
      </c>
      <c r="O2070" s="39">
        <v>44858</v>
      </c>
      <c r="P2070" s="40">
        <v>1</v>
      </c>
      <c r="Q2070" s="40">
        <v>1</v>
      </c>
      <c r="R2070" s="40" t="str">
        <f>IFERROR(VLOOKUP(Tabla2[[#This Row],[CONTRATISTA PRNCIPAL]],Hoja1!$L$5:$M$9,2,FALSE),"CJV")</f>
        <v>CJV</v>
      </c>
      <c r="S2070" s="40" t="str">
        <f>IF(Tabla2[[#This Row],[EMPRESA]]=Tabla2[[#This Row],[CONTRATISTA PRNCIPAL]],"Principal","Secundaria")</f>
        <v>Principal</v>
      </c>
      <c r="T2070" s="42">
        <f>IFERROR(1/COUNTIF(Tabla2[CONTRATISTA PRNCIPAL],Tabla2[[#This Row],[CONTRATISTA PRNCIPAL]]),0)</f>
        <v>0.02</v>
      </c>
      <c r="U2070" s="43">
        <f>IF(((TODAY()-Tabla2[[#This Row],[FECHA NACIMIENTO]])/365)&lt;18,"Corregir", IF(((TODAY()-Tabla2[[#This Row],[FECHA NACIMIENTO]])/365)&gt;80, "Corregir",ROUNDDOWN(((TODAY()-Tabla2[[#This Row],[FECHA NACIMIENTO]])/365),0)))</f>
        <v>36</v>
      </c>
      <c r="V20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70" s="44" t="str">
        <f>+IF(Tabla2[[#This Row],[Edad]]="Corregir","Corregir","Ok")</f>
        <v>Ok</v>
      </c>
      <c r="X2070" s="42" t="str">
        <f>+IFERROR(VLOOKUP(Tabla2[[#This Row],[DISTRITO SEGÚN DNI]],Hoja1!$A$2:$B$32,2,FALSE),"No")</f>
        <v>No</v>
      </c>
      <c r="Y2070" s="42" t="str">
        <f>IF(OR(LOWER(Tabla2[[#This Row],[GENERO]])="masculino", LOWER(Tabla2[[#This Row],[GENERO]])="femenino"),"OK","Corregir")</f>
        <v>OK</v>
      </c>
      <c r="Z2070" s="42" t="str">
        <f>+IF(Tabla2[[#This Row],[Nro. DNI / CE]]="","Corregir",IF(LEN(Tabla2[[#This Row],[Nro. DNI / CE]])&gt;=8,"OK","Corregir"))</f>
        <v>OK</v>
      </c>
      <c r="AA2070" s="42">
        <f>COUNTIF(Tabla2[APELLIDOS Y NOMBRES],Tabla2[[#This Row],[APELLIDOS Y NOMBRES]])</f>
        <v>1</v>
      </c>
      <c r="AB2070" s="42">
        <f>IF(Tabla2[[#This Row],[Trabajador]]&gt;1,1/Tabla2[[#This Row],[Trabajador]],Tabla2[[#This Row],[Trabajador]])</f>
        <v>1</v>
      </c>
      <c r="AC2070" t="str">
        <f>+IFERROR(IF(Tabla2[[#This Row],[FECHA CESE/BAJA]]="","No Aplica",IF(AND(MONTH(Tabla2[[#This Row],[FECHA CESE/BAJA]])=MONTH(TODAY()-30),YEAR(Tabla2[[#This Row],[FECHA CESE/BAJA]])=YEAR(TODAY())),MONTH(TODAY()-30)&amp;"-"&amp;YEAR(TODAY()),"Borrar")),"No aplica")</f>
        <v>8-2023</v>
      </c>
      <c r="AD2070" t="str">
        <f>+IFERROR(IF(Tabla2[[#This Row],[FECHA INICIO DE LABORES EN OBRA]]="","No Aplica",IF(AND(MONTH(Tabla2[[#This Row],[FECHA INICIO DE LABORES EN OBRA]])=MONTH(TODAY()-30),YEAR(Tabla2[[#This Row],[FECHA INICIO DE LABORES EN OBRA]])=YEAR(TODAY())),MONTH(TODAY()-30)&amp;"-"&amp;YEAR(TODAY()),"No Aplica")),"No Aplica")</f>
        <v>No Aplica</v>
      </c>
    </row>
    <row r="2071" spans="1:30" x14ac:dyDescent="0.25">
      <c r="A2071" s="13" t="s">
        <v>8027</v>
      </c>
      <c r="B2071" s="15" t="s">
        <v>8028</v>
      </c>
      <c r="C2071" s="15" t="s">
        <v>8028</v>
      </c>
      <c r="D2071" s="15">
        <v>73428371</v>
      </c>
      <c r="E2071" s="15" t="s">
        <v>8037</v>
      </c>
      <c r="F2071" s="39" t="s">
        <v>8038</v>
      </c>
      <c r="G2071" s="15">
        <v>2</v>
      </c>
      <c r="H2071" s="15" t="s">
        <v>8039</v>
      </c>
      <c r="I2071" s="15" t="s">
        <v>8032</v>
      </c>
      <c r="J2071" s="15" t="s">
        <v>8040</v>
      </c>
      <c r="K2071" s="15" t="s">
        <v>2645</v>
      </c>
      <c r="L2071" s="40" t="s">
        <v>6</v>
      </c>
      <c r="M2071" s="39">
        <v>45164</v>
      </c>
      <c r="N2071" s="41" t="s">
        <v>2098</v>
      </c>
      <c r="O2071" s="39">
        <v>45089</v>
      </c>
      <c r="P2071" s="40">
        <v>1</v>
      </c>
      <c r="Q2071" s="40">
        <v>4</v>
      </c>
      <c r="R2071" s="40" t="str">
        <f>IFERROR(VLOOKUP(Tabla2[[#This Row],[CONTRATISTA PRNCIPAL]],Hoja1!$L$5:$M$9,2,FALSE),"CJV")</f>
        <v>CJV</v>
      </c>
      <c r="S2071" s="40" t="str">
        <f>IF(Tabla2[[#This Row],[EMPRESA]]=Tabla2[[#This Row],[CONTRATISTA PRNCIPAL]],"Principal","Secundaria")</f>
        <v>Principal</v>
      </c>
      <c r="T2071" s="42">
        <f>IFERROR(1/COUNTIF(Tabla2[CONTRATISTA PRNCIPAL],Tabla2[[#This Row],[CONTRATISTA PRNCIPAL]]),0)</f>
        <v>0.02</v>
      </c>
      <c r="U2071" s="43">
        <f>IF(((TODAY()-Tabla2[[#This Row],[FECHA NACIMIENTO]])/365)&lt;18,"Corregir", IF(((TODAY()-Tabla2[[#This Row],[FECHA NACIMIENTO]])/365)&gt;80, "Corregir",ROUNDDOWN(((TODAY()-Tabla2[[#This Row],[FECHA NACIMIENTO]])/365),0)))</f>
        <v>21</v>
      </c>
      <c r="V20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71" s="44" t="str">
        <f>+IF(Tabla2[[#This Row],[Edad]]="Corregir","Corregir","Ok")</f>
        <v>Ok</v>
      </c>
      <c r="X2071" s="42" t="str">
        <f>+IFERROR(VLOOKUP(Tabla2[[#This Row],[DISTRITO SEGÚN DNI]],Hoja1!$A$2:$B$32,2,FALSE),"No")</f>
        <v>No</v>
      </c>
      <c r="Y2071" s="42" t="str">
        <f>IF(OR(LOWER(Tabla2[[#This Row],[GENERO]])="masculino", LOWER(Tabla2[[#This Row],[GENERO]])="femenino"),"OK","Corregir")</f>
        <v>OK</v>
      </c>
      <c r="Z2071" s="42" t="str">
        <f>+IF(Tabla2[[#This Row],[Nro. DNI / CE]]="","Corregir",IF(LEN(Tabla2[[#This Row],[Nro. DNI / CE]])&gt;=8,"OK","Corregir"))</f>
        <v>OK</v>
      </c>
      <c r="AA2071" s="42">
        <f>COUNTIF(Tabla2[APELLIDOS Y NOMBRES],Tabla2[[#This Row],[APELLIDOS Y NOMBRES]])</f>
        <v>1</v>
      </c>
      <c r="AB2071" s="42">
        <f>IF(Tabla2[[#This Row],[Trabajador]]&gt;1,1/Tabla2[[#This Row],[Trabajador]],Tabla2[[#This Row],[Trabajador]])</f>
        <v>1</v>
      </c>
      <c r="AC2071" t="str">
        <f>+IFERROR(IF(Tabla2[[#This Row],[FECHA CESE/BAJA]]="","No Aplica",IF(AND(MONTH(Tabla2[[#This Row],[FECHA CESE/BAJA]])=MONTH(TODAY()-30),YEAR(Tabla2[[#This Row],[FECHA CESE/BAJA]])=YEAR(TODAY())),MONTH(TODAY()-30)&amp;"-"&amp;YEAR(TODAY()),"Borrar")),"No aplica")</f>
        <v>8-2023</v>
      </c>
      <c r="AD2071" t="str">
        <f>+IFERROR(IF(Tabla2[[#This Row],[FECHA INICIO DE LABORES EN OBRA]]="","No Aplica",IF(AND(MONTH(Tabla2[[#This Row],[FECHA INICIO DE LABORES EN OBRA]])=MONTH(TODAY()-30),YEAR(Tabla2[[#This Row],[FECHA INICIO DE LABORES EN OBRA]])=YEAR(TODAY())),MONTH(TODAY()-30)&amp;"-"&amp;YEAR(TODAY()),"No Aplica")),"No Aplica")</f>
        <v>No Aplica</v>
      </c>
    </row>
    <row r="2072" spans="1:30" x14ac:dyDescent="0.25">
      <c r="A2072" s="13" t="s">
        <v>8027</v>
      </c>
      <c r="B2072" s="15" t="s">
        <v>8028</v>
      </c>
      <c r="C2072" s="15" t="s">
        <v>8028</v>
      </c>
      <c r="D2072" s="15">
        <v>47889557</v>
      </c>
      <c r="E2072" s="15" t="s">
        <v>8041</v>
      </c>
      <c r="F2072" s="39" t="s">
        <v>8042</v>
      </c>
      <c r="G2072" s="15">
        <v>2</v>
      </c>
      <c r="H2072" s="15" t="s">
        <v>3739</v>
      </c>
      <c r="I2072" s="15" t="s">
        <v>8043</v>
      </c>
      <c r="J2072" s="15" t="s">
        <v>8044</v>
      </c>
      <c r="K2072" s="15" t="s">
        <v>2242</v>
      </c>
      <c r="L2072" s="40" t="s">
        <v>6</v>
      </c>
      <c r="M2072" s="39"/>
      <c r="N2072" s="41" t="s">
        <v>2098</v>
      </c>
      <c r="O2072" s="39">
        <v>45110</v>
      </c>
      <c r="P2072" s="40">
        <v>1</v>
      </c>
      <c r="Q2072" s="40">
        <v>4</v>
      </c>
      <c r="R2072" s="40" t="str">
        <f>IFERROR(VLOOKUP(Tabla2[[#This Row],[CONTRATISTA PRNCIPAL]],Hoja1!$L$5:$M$9,2,FALSE),"CJV")</f>
        <v>CJV</v>
      </c>
      <c r="S2072" s="40" t="str">
        <f>IF(Tabla2[[#This Row],[EMPRESA]]=Tabla2[[#This Row],[CONTRATISTA PRNCIPAL]],"Principal","Secundaria")</f>
        <v>Principal</v>
      </c>
      <c r="T2072" s="42">
        <f>IFERROR(1/COUNTIF(Tabla2[CONTRATISTA PRNCIPAL],Tabla2[[#This Row],[CONTRATISTA PRNCIPAL]]),0)</f>
        <v>0.02</v>
      </c>
      <c r="U2072" s="43">
        <f>IF(((TODAY()-Tabla2[[#This Row],[FECHA NACIMIENTO]])/365)&lt;18,"Corregir", IF(((TODAY()-Tabla2[[#This Row],[FECHA NACIMIENTO]])/365)&gt;80, "Corregir",ROUNDDOWN(((TODAY()-Tabla2[[#This Row],[FECHA NACIMIENTO]])/365),0)))</f>
        <v>30</v>
      </c>
      <c r="V20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72" s="44" t="str">
        <f>+IF(Tabla2[[#This Row],[Edad]]="Corregir","Corregir","Ok")</f>
        <v>Ok</v>
      </c>
      <c r="X2072" s="42" t="str">
        <f>+IFERROR(VLOOKUP(Tabla2[[#This Row],[DISTRITO SEGÚN DNI]],Hoja1!$A$2:$B$32,2,FALSE),"No")</f>
        <v>No</v>
      </c>
      <c r="Y2072" s="42" t="str">
        <f>IF(OR(LOWER(Tabla2[[#This Row],[GENERO]])="masculino", LOWER(Tabla2[[#This Row],[GENERO]])="femenino"),"OK","Corregir")</f>
        <v>OK</v>
      </c>
      <c r="Z2072" s="42" t="str">
        <f>+IF(Tabla2[[#This Row],[Nro. DNI / CE]]="","Corregir",IF(LEN(Tabla2[[#This Row],[Nro. DNI / CE]])&gt;=8,"OK","Corregir"))</f>
        <v>OK</v>
      </c>
      <c r="AA2072" s="42">
        <f>COUNTIF(Tabla2[APELLIDOS Y NOMBRES],Tabla2[[#This Row],[APELLIDOS Y NOMBRES]])</f>
        <v>1</v>
      </c>
      <c r="AB2072" s="42">
        <f>IF(Tabla2[[#This Row],[Trabajador]]&gt;1,1/Tabla2[[#This Row],[Trabajador]],Tabla2[[#This Row],[Trabajador]])</f>
        <v>1</v>
      </c>
      <c r="AC2072" t="str">
        <f>+IFERROR(IF(Tabla2[[#This Row],[FECHA CESE/BAJA]]="","No Aplica",IF(AND(MONTH(Tabla2[[#This Row],[FECHA CESE/BAJA]])=MONTH(TODAY()-30),YEAR(Tabla2[[#This Row],[FECHA CESE/BAJA]])=YEAR(TODAY())),MONTH(TODAY()-30)&amp;"-"&amp;YEAR(TODAY()),"Borrar")),"No aplica")</f>
        <v>No Aplica</v>
      </c>
      <c r="AD2072" t="str">
        <f>+IFERROR(IF(Tabla2[[#This Row],[FECHA INICIO DE LABORES EN OBRA]]="","No Aplica",IF(AND(MONTH(Tabla2[[#This Row],[FECHA INICIO DE LABORES EN OBRA]])=MONTH(TODAY()-30),YEAR(Tabla2[[#This Row],[FECHA INICIO DE LABORES EN OBRA]])=YEAR(TODAY())),MONTH(TODAY()-30)&amp;"-"&amp;YEAR(TODAY()),"No Aplica")),"No Aplica")</f>
        <v>No Aplica</v>
      </c>
    </row>
    <row r="2073" spans="1:30" x14ac:dyDescent="0.25">
      <c r="A2073" s="13" t="s">
        <v>8027</v>
      </c>
      <c r="B2073" s="15" t="s">
        <v>8028</v>
      </c>
      <c r="C2073" s="15" t="s">
        <v>8028</v>
      </c>
      <c r="D2073" s="15" t="s">
        <v>8045</v>
      </c>
      <c r="E2073" s="15" t="s">
        <v>8046</v>
      </c>
      <c r="F2073" s="39" t="s">
        <v>8047</v>
      </c>
      <c r="G2073" s="15">
        <v>2</v>
      </c>
      <c r="H2073" s="15" t="s">
        <v>8048</v>
      </c>
      <c r="I2073" s="15" t="s">
        <v>8043</v>
      </c>
      <c r="J2073" s="15" t="s">
        <v>8049</v>
      </c>
      <c r="K2073" s="15" t="s">
        <v>5222</v>
      </c>
      <c r="L2073" s="40" t="s">
        <v>6</v>
      </c>
      <c r="M2073" s="39"/>
      <c r="N2073" s="41" t="s">
        <v>4908</v>
      </c>
      <c r="O2073" s="39">
        <v>44774</v>
      </c>
      <c r="P2073" s="40">
        <v>1</v>
      </c>
      <c r="Q2073" s="40">
        <v>4</v>
      </c>
      <c r="R2073" s="40" t="str">
        <f>IFERROR(VLOOKUP(Tabla2[[#This Row],[CONTRATISTA PRNCIPAL]],Hoja1!$L$5:$M$9,2,FALSE),"CJV")</f>
        <v>CJV</v>
      </c>
      <c r="S2073" s="40" t="str">
        <f>IF(Tabla2[[#This Row],[EMPRESA]]=Tabla2[[#This Row],[CONTRATISTA PRNCIPAL]],"Principal","Secundaria")</f>
        <v>Principal</v>
      </c>
      <c r="T2073" s="42">
        <f>IFERROR(1/COUNTIF(Tabla2[CONTRATISTA PRNCIPAL],Tabla2[[#This Row],[CONTRATISTA PRNCIPAL]]),0)</f>
        <v>0.02</v>
      </c>
      <c r="U2073" s="43">
        <f>IF(((TODAY()-Tabla2[[#This Row],[FECHA NACIMIENTO]])/365)&lt;18,"Corregir", IF(((TODAY()-Tabla2[[#This Row],[FECHA NACIMIENTO]])/365)&gt;80, "Corregir",ROUNDDOWN(((TODAY()-Tabla2[[#This Row],[FECHA NACIMIENTO]])/365),0)))</f>
        <v>35</v>
      </c>
      <c r="V20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73" s="44" t="str">
        <f>+IF(Tabla2[[#This Row],[Edad]]="Corregir","Corregir","Ok")</f>
        <v>Ok</v>
      </c>
      <c r="X2073" s="42" t="str">
        <f>+IFERROR(VLOOKUP(Tabla2[[#This Row],[DISTRITO SEGÚN DNI]],Hoja1!$A$2:$B$32,2,FALSE),"No")</f>
        <v>No</v>
      </c>
      <c r="Y2073" s="42" t="str">
        <f>IF(OR(LOWER(Tabla2[[#This Row],[GENERO]])="masculino", LOWER(Tabla2[[#This Row],[GENERO]])="femenino"),"OK","Corregir")</f>
        <v>OK</v>
      </c>
      <c r="Z2073" s="42" t="str">
        <f>+IF(Tabla2[[#This Row],[Nro. DNI / CE]]="","Corregir",IF(LEN(Tabla2[[#This Row],[Nro. DNI / CE]])&gt;=8,"OK","Corregir"))</f>
        <v>OK</v>
      </c>
      <c r="AA2073" s="42">
        <f>COUNTIF(Tabla2[APELLIDOS Y NOMBRES],Tabla2[[#This Row],[APELLIDOS Y NOMBRES]])</f>
        <v>1</v>
      </c>
      <c r="AB2073" s="42">
        <f>IF(Tabla2[[#This Row],[Trabajador]]&gt;1,1/Tabla2[[#This Row],[Trabajador]],Tabla2[[#This Row],[Trabajador]])</f>
        <v>1</v>
      </c>
      <c r="AC2073" t="str">
        <f>+IFERROR(IF(Tabla2[[#This Row],[FECHA CESE/BAJA]]="","No Aplica",IF(AND(MONTH(Tabla2[[#This Row],[FECHA CESE/BAJA]])=MONTH(TODAY()-30),YEAR(Tabla2[[#This Row],[FECHA CESE/BAJA]])=YEAR(TODAY())),MONTH(TODAY()-30)&amp;"-"&amp;YEAR(TODAY()),"Borrar")),"No aplica")</f>
        <v>No Aplica</v>
      </c>
      <c r="AD2073" t="str">
        <f>+IFERROR(IF(Tabla2[[#This Row],[FECHA INICIO DE LABORES EN OBRA]]="","No Aplica",IF(AND(MONTH(Tabla2[[#This Row],[FECHA INICIO DE LABORES EN OBRA]])=MONTH(TODAY()-30),YEAR(Tabla2[[#This Row],[FECHA INICIO DE LABORES EN OBRA]])=YEAR(TODAY())),MONTH(TODAY()-30)&amp;"-"&amp;YEAR(TODAY()),"No Aplica")),"No Aplica")</f>
        <v>No Aplica</v>
      </c>
    </row>
    <row r="2074" spans="1:30" x14ac:dyDescent="0.25">
      <c r="A2074" s="13" t="s">
        <v>8027</v>
      </c>
      <c r="B2074" s="15" t="s">
        <v>8028</v>
      </c>
      <c r="C2074" s="15" t="s">
        <v>8028</v>
      </c>
      <c r="D2074" s="15">
        <v>76491980</v>
      </c>
      <c r="E2074" s="15" t="s">
        <v>8050</v>
      </c>
      <c r="F2074" s="39" t="s">
        <v>8051</v>
      </c>
      <c r="G2074" s="15">
        <v>2</v>
      </c>
      <c r="H2074" s="15" t="s">
        <v>8052</v>
      </c>
      <c r="I2074" s="15" t="s">
        <v>8032</v>
      </c>
      <c r="J2074" s="15" t="s">
        <v>8053</v>
      </c>
      <c r="K2074" s="15" t="s">
        <v>2641</v>
      </c>
      <c r="L2074" s="40" t="s">
        <v>6</v>
      </c>
      <c r="M2074" s="39"/>
      <c r="N2074" s="41" t="s">
        <v>2098</v>
      </c>
      <c r="O2074" s="39">
        <v>45159</v>
      </c>
      <c r="P2074" s="40">
        <v>1</v>
      </c>
      <c r="Q2074" s="40">
        <v>4</v>
      </c>
      <c r="R2074" s="40" t="str">
        <f>IFERROR(VLOOKUP(Tabla2[[#This Row],[CONTRATISTA PRNCIPAL]],Hoja1!$L$5:$M$9,2,FALSE),"CJV")</f>
        <v>CJV</v>
      </c>
      <c r="S2074" s="40" t="str">
        <f>IF(Tabla2[[#This Row],[EMPRESA]]=Tabla2[[#This Row],[CONTRATISTA PRNCIPAL]],"Principal","Secundaria")</f>
        <v>Principal</v>
      </c>
      <c r="T2074" s="42">
        <f>IFERROR(1/COUNTIF(Tabla2[CONTRATISTA PRNCIPAL],Tabla2[[#This Row],[CONTRATISTA PRNCIPAL]]),0)</f>
        <v>0.02</v>
      </c>
      <c r="U2074" s="43">
        <f>IF(((TODAY()-Tabla2[[#This Row],[FECHA NACIMIENTO]])/365)&lt;18,"Corregir", IF(((TODAY()-Tabla2[[#This Row],[FECHA NACIMIENTO]])/365)&gt;80, "Corregir",ROUNDDOWN(((TODAY()-Tabla2[[#This Row],[FECHA NACIMIENTO]])/365),0)))</f>
        <v>19</v>
      </c>
      <c r="V20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74" s="44" t="str">
        <f>+IF(Tabla2[[#This Row],[Edad]]="Corregir","Corregir","Ok")</f>
        <v>Ok</v>
      </c>
      <c r="X2074" s="42" t="str">
        <f>+IFERROR(VLOOKUP(Tabla2[[#This Row],[DISTRITO SEGÚN DNI]],Hoja1!$A$2:$B$32,2,FALSE),"No")</f>
        <v>No</v>
      </c>
      <c r="Y2074" s="42" t="str">
        <f>IF(OR(LOWER(Tabla2[[#This Row],[GENERO]])="masculino", LOWER(Tabla2[[#This Row],[GENERO]])="femenino"),"OK","Corregir")</f>
        <v>OK</v>
      </c>
      <c r="Z2074" s="42" t="str">
        <f>+IF(Tabla2[[#This Row],[Nro. DNI / CE]]="","Corregir",IF(LEN(Tabla2[[#This Row],[Nro. DNI / CE]])&gt;=8,"OK","Corregir"))</f>
        <v>OK</v>
      </c>
      <c r="AA2074" s="42">
        <f>COUNTIF(Tabla2[APELLIDOS Y NOMBRES],Tabla2[[#This Row],[APELLIDOS Y NOMBRES]])</f>
        <v>1</v>
      </c>
      <c r="AB2074" s="42">
        <f>IF(Tabla2[[#This Row],[Trabajador]]&gt;1,1/Tabla2[[#This Row],[Trabajador]],Tabla2[[#This Row],[Trabajador]])</f>
        <v>1</v>
      </c>
      <c r="AC2074" t="str">
        <f>+IFERROR(IF(Tabla2[[#This Row],[FECHA CESE/BAJA]]="","No Aplica",IF(AND(MONTH(Tabla2[[#This Row],[FECHA CESE/BAJA]])=MONTH(TODAY()-30),YEAR(Tabla2[[#This Row],[FECHA CESE/BAJA]])=YEAR(TODAY())),MONTH(TODAY()-30)&amp;"-"&amp;YEAR(TODAY()),"Borrar")),"No aplica")</f>
        <v>No Aplica</v>
      </c>
      <c r="AD2074" t="str">
        <f>+IFERROR(IF(Tabla2[[#This Row],[FECHA INICIO DE LABORES EN OBRA]]="","No Aplica",IF(AND(MONTH(Tabla2[[#This Row],[FECHA INICIO DE LABORES EN OBRA]])=MONTH(TODAY()-30),YEAR(Tabla2[[#This Row],[FECHA INICIO DE LABORES EN OBRA]])=YEAR(TODAY())),MONTH(TODAY()-30)&amp;"-"&amp;YEAR(TODAY()),"No Aplica")),"No Aplica")</f>
        <v>8-2023</v>
      </c>
    </row>
    <row r="2075" spans="1:30" x14ac:dyDescent="0.25">
      <c r="A2075" s="13" t="s">
        <v>8027</v>
      </c>
      <c r="B2075" s="15" t="s">
        <v>8028</v>
      </c>
      <c r="C2075" s="15" t="s">
        <v>8028</v>
      </c>
      <c r="D2075" s="15">
        <v>71143240</v>
      </c>
      <c r="E2075" s="15" t="s">
        <v>8054</v>
      </c>
      <c r="F2075" s="39" t="s">
        <v>8055</v>
      </c>
      <c r="G2075" s="15">
        <v>2</v>
      </c>
      <c r="H2075" s="15" t="s">
        <v>8052</v>
      </c>
      <c r="I2075" s="15" t="s">
        <v>8032</v>
      </c>
      <c r="J2075" s="15" t="s">
        <v>8056</v>
      </c>
      <c r="K2075" s="15" t="s">
        <v>2272</v>
      </c>
      <c r="L2075" s="40" t="s">
        <v>6</v>
      </c>
      <c r="M2075" s="39"/>
      <c r="N2075" s="41" t="s">
        <v>2098</v>
      </c>
      <c r="O2075" s="39">
        <v>44984</v>
      </c>
      <c r="P2075" s="40">
        <v>1</v>
      </c>
      <c r="Q2075" s="40">
        <v>4</v>
      </c>
      <c r="R2075" s="40" t="str">
        <f>IFERROR(VLOOKUP(Tabla2[[#This Row],[CONTRATISTA PRNCIPAL]],Hoja1!$L$5:$M$9,2,FALSE),"CJV")</f>
        <v>CJV</v>
      </c>
      <c r="S2075" s="40" t="str">
        <f>IF(Tabla2[[#This Row],[EMPRESA]]=Tabla2[[#This Row],[CONTRATISTA PRNCIPAL]],"Principal","Secundaria")</f>
        <v>Principal</v>
      </c>
      <c r="T2075" s="42">
        <f>IFERROR(1/COUNTIF(Tabla2[CONTRATISTA PRNCIPAL],Tabla2[[#This Row],[CONTRATISTA PRNCIPAL]]),0)</f>
        <v>0.02</v>
      </c>
      <c r="U2075" s="43">
        <f>IF(((TODAY()-Tabla2[[#This Row],[FECHA NACIMIENTO]])/365)&lt;18,"Corregir", IF(((TODAY()-Tabla2[[#This Row],[FECHA NACIMIENTO]])/365)&gt;80, "Corregir",ROUNDDOWN(((TODAY()-Tabla2[[#This Row],[FECHA NACIMIENTO]])/365),0)))</f>
        <v>24</v>
      </c>
      <c r="V20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75" s="44" t="str">
        <f>+IF(Tabla2[[#This Row],[Edad]]="Corregir","Corregir","Ok")</f>
        <v>Ok</v>
      </c>
      <c r="X2075" s="42" t="str">
        <f>+IFERROR(VLOOKUP(Tabla2[[#This Row],[DISTRITO SEGÚN DNI]],Hoja1!$A$2:$B$32,2,FALSE),"No")</f>
        <v>No</v>
      </c>
      <c r="Y2075" s="42" t="str">
        <f>IF(OR(LOWER(Tabla2[[#This Row],[GENERO]])="masculino", LOWER(Tabla2[[#This Row],[GENERO]])="femenino"),"OK","Corregir")</f>
        <v>OK</v>
      </c>
      <c r="Z2075" s="42" t="str">
        <f>+IF(Tabla2[[#This Row],[Nro. DNI / CE]]="","Corregir",IF(LEN(Tabla2[[#This Row],[Nro. DNI / CE]])&gt;=8,"OK","Corregir"))</f>
        <v>OK</v>
      </c>
      <c r="AA2075" s="42">
        <f>COUNTIF(Tabla2[APELLIDOS Y NOMBRES],Tabla2[[#This Row],[APELLIDOS Y NOMBRES]])</f>
        <v>1</v>
      </c>
      <c r="AB2075" s="42">
        <f>IF(Tabla2[[#This Row],[Trabajador]]&gt;1,1/Tabla2[[#This Row],[Trabajador]],Tabla2[[#This Row],[Trabajador]])</f>
        <v>1</v>
      </c>
      <c r="AC2075" t="str">
        <f>+IFERROR(IF(Tabla2[[#This Row],[FECHA CESE/BAJA]]="","No Aplica",IF(AND(MONTH(Tabla2[[#This Row],[FECHA CESE/BAJA]])=MONTH(TODAY()-30),YEAR(Tabla2[[#This Row],[FECHA CESE/BAJA]])=YEAR(TODAY())),MONTH(TODAY()-30)&amp;"-"&amp;YEAR(TODAY()),"Borrar")),"No aplica")</f>
        <v>No Aplica</v>
      </c>
      <c r="AD2075" t="str">
        <f>+IFERROR(IF(Tabla2[[#This Row],[FECHA INICIO DE LABORES EN OBRA]]="","No Aplica",IF(AND(MONTH(Tabla2[[#This Row],[FECHA INICIO DE LABORES EN OBRA]])=MONTH(TODAY()-30),YEAR(Tabla2[[#This Row],[FECHA INICIO DE LABORES EN OBRA]])=YEAR(TODAY())),MONTH(TODAY()-30)&amp;"-"&amp;YEAR(TODAY()),"No Aplica")),"No Aplica")</f>
        <v>No Aplica</v>
      </c>
    </row>
    <row r="2076" spans="1:30" x14ac:dyDescent="0.25">
      <c r="A2076" s="13" t="s">
        <v>8027</v>
      </c>
      <c r="B2076" s="15" t="s">
        <v>8028</v>
      </c>
      <c r="C2076" s="15" t="s">
        <v>8028</v>
      </c>
      <c r="D2076" s="15">
        <v>48583526</v>
      </c>
      <c r="E2076" s="15" t="s">
        <v>1753</v>
      </c>
      <c r="F2076" s="39" t="s">
        <v>8057</v>
      </c>
      <c r="G2076" s="15">
        <v>2</v>
      </c>
      <c r="H2076" s="15" t="s">
        <v>8031</v>
      </c>
      <c r="I2076" s="15" t="s">
        <v>8043</v>
      </c>
      <c r="J2076" s="15" t="s">
        <v>8058</v>
      </c>
      <c r="K2076" s="15" t="s">
        <v>2022</v>
      </c>
      <c r="L2076" s="40" t="s">
        <v>6</v>
      </c>
      <c r="M2076" s="39"/>
      <c r="N2076" s="41" t="s">
        <v>2098</v>
      </c>
      <c r="O2076" s="39">
        <v>45111</v>
      </c>
      <c r="P2076" s="40">
        <v>1</v>
      </c>
      <c r="Q2076" s="40">
        <v>4</v>
      </c>
      <c r="R2076" s="40" t="str">
        <f>IFERROR(VLOOKUP(Tabla2[[#This Row],[CONTRATISTA PRNCIPAL]],Hoja1!$L$5:$M$9,2,FALSE),"CJV")</f>
        <v>CJV</v>
      </c>
      <c r="S2076" s="40" t="str">
        <f>IF(Tabla2[[#This Row],[EMPRESA]]=Tabla2[[#This Row],[CONTRATISTA PRNCIPAL]],"Principal","Secundaria")</f>
        <v>Principal</v>
      </c>
      <c r="T2076" s="42">
        <f>IFERROR(1/COUNTIF(Tabla2[CONTRATISTA PRNCIPAL],Tabla2[[#This Row],[CONTRATISTA PRNCIPAL]]),0)</f>
        <v>0.02</v>
      </c>
      <c r="U2076" s="43">
        <f>IF(((TODAY()-Tabla2[[#This Row],[FECHA NACIMIENTO]])/365)&lt;18,"Corregir", IF(((TODAY()-Tabla2[[#This Row],[FECHA NACIMIENTO]])/365)&gt;80, "Corregir",ROUNDDOWN(((TODAY()-Tabla2[[#This Row],[FECHA NACIMIENTO]])/365),0)))</f>
        <v>28</v>
      </c>
      <c r="V20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76" s="44" t="str">
        <f>+IF(Tabla2[[#This Row],[Edad]]="Corregir","Corregir","Ok")</f>
        <v>Ok</v>
      </c>
      <c r="X2076" s="42" t="str">
        <f>+IFERROR(VLOOKUP(Tabla2[[#This Row],[DISTRITO SEGÚN DNI]],Hoja1!$A$2:$B$32,2,FALSE),"No")</f>
        <v>CALLAO</v>
      </c>
      <c r="Y2076" s="42" t="str">
        <f>IF(OR(LOWER(Tabla2[[#This Row],[GENERO]])="masculino", LOWER(Tabla2[[#This Row],[GENERO]])="femenino"),"OK","Corregir")</f>
        <v>OK</v>
      </c>
      <c r="Z2076" s="42" t="str">
        <f>+IF(Tabla2[[#This Row],[Nro. DNI / CE]]="","Corregir",IF(LEN(Tabla2[[#This Row],[Nro. DNI / CE]])&gt;=8,"OK","Corregir"))</f>
        <v>OK</v>
      </c>
      <c r="AA2076" s="42">
        <f>COUNTIF(Tabla2[APELLIDOS Y NOMBRES],Tabla2[[#This Row],[APELLIDOS Y NOMBRES]])</f>
        <v>1</v>
      </c>
      <c r="AB2076" s="42">
        <f>IF(Tabla2[[#This Row],[Trabajador]]&gt;1,1/Tabla2[[#This Row],[Trabajador]],Tabla2[[#This Row],[Trabajador]])</f>
        <v>1</v>
      </c>
      <c r="AC2076" t="str">
        <f>+IFERROR(IF(Tabla2[[#This Row],[FECHA CESE/BAJA]]="","No Aplica",IF(AND(MONTH(Tabla2[[#This Row],[FECHA CESE/BAJA]])=MONTH(TODAY()-30),YEAR(Tabla2[[#This Row],[FECHA CESE/BAJA]])=YEAR(TODAY())),MONTH(TODAY()-30)&amp;"-"&amp;YEAR(TODAY()),"Borrar")),"No aplica")</f>
        <v>No Aplica</v>
      </c>
      <c r="AD2076" t="str">
        <f>+IFERROR(IF(Tabla2[[#This Row],[FECHA INICIO DE LABORES EN OBRA]]="","No Aplica",IF(AND(MONTH(Tabla2[[#This Row],[FECHA INICIO DE LABORES EN OBRA]])=MONTH(TODAY()-30),YEAR(Tabla2[[#This Row],[FECHA INICIO DE LABORES EN OBRA]])=YEAR(TODAY())),MONTH(TODAY()-30)&amp;"-"&amp;YEAR(TODAY()),"No Aplica")),"No Aplica")</f>
        <v>No Aplica</v>
      </c>
    </row>
    <row r="2077" spans="1:30" x14ac:dyDescent="0.25">
      <c r="A2077" s="13" t="s">
        <v>8027</v>
      </c>
      <c r="B2077" s="15" t="s">
        <v>8028</v>
      </c>
      <c r="C2077" s="15" t="s">
        <v>8028</v>
      </c>
      <c r="D2077" s="15">
        <v>44476627</v>
      </c>
      <c r="E2077" s="15" t="s">
        <v>8059</v>
      </c>
      <c r="F2077" s="39" t="s">
        <v>8060</v>
      </c>
      <c r="G2077" s="15">
        <v>2</v>
      </c>
      <c r="H2077" s="15" t="s">
        <v>8052</v>
      </c>
      <c r="I2077" s="15" t="s">
        <v>8043</v>
      </c>
      <c r="J2077" s="15" t="s">
        <v>8061</v>
      </c>
      <c r="K2077" s="15" t="s">
        <v>2200</v>
      </c>
      <c r="L2077" s="40" t="s">
        <v>6</v>
      </c>
      <c r="M2077" s="39"/>
      <c r="N2077" s="41" t="s">
        <v>2098</v>
      </c>
      <c r="O2077" s="39">
        <v>45128</v>
      </c>
      <c r="P2077" s="40">
        <v>1</v>
      </c>
      <c r="Q2077" s="40">
        <v>4</v>
      </c>
      <c r="R2077" s="40" t="str">
        <f>IFERROR(VLOOKUP(Tabla2[[#This Row],[CONTRATISTA PRNCIPAL]],Hoja1!$L$5:$M$9,2,FALSE),"CJV")</f>
        <v>CJV</v>
      </c>
      <c r="S2077" s="40" t="str">
        <f>IF(Tabla2[[#This Row],[EMPRESA]]=Tabla2[[#This Row],[CONTRATISTA PRNCIPAL]],"Principal","Secundaria")</f>
        <v>Principal</v>
      </c>
      <c r="T2077" s="42">
        <f>IFERROR(1/COUNTIF(Tabla2[CONTRATISTA PRNCIPAL],Tabla2[[#This Row],[CONTRATISTA PRNCIPAL]]),0)</f>
        <v>0.02</v>
      </c>
      <c r="U2077" s="43">
        <f>IF(((TODAY()-Tabla2[[#This Row],[FECHA NACIMIENTO]])/365)&lt;18,"Corregir", IF(((TODAY()-Tabla2[[#This Row],[FECHA NACIMIENTO]])/365)&gt;80, "Corregir",ROUNDDOWN(((TODAY()-Tabla2[[#This Row],[FECHA NACIMIENTO]])/365),0)))</f>
        <v>36</v>
      </c>
      <c r="V20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77" s="44" t="str">
        <f>+IF(Tabla2[[#This Row],[Edad]]="Corregir","Corregir","Ok")</f>
        <v>Ok</v>
      </c>
      <c r="X2077" s="42" t="str">
        <f>+IFERROR(VLOOKUP(Tabla2[[#This Row],[DISTRITO SEGÚN DNI]],Hoja1!$A$2:$B$32,2,FALSE),"No")</f>
        <v>No</v>
      </c>
      <c r="Y2077" s="42" t="str">
        <f>IF(OR(LOWER(Tabla2[[#This Row],[GENERO]])="masculino", LOWER(Tabla2[[#This Row],[GENERO]])="femenino"),"OK","Corregir")</f>
        <v>OK</v>
      </c>
      <c r="Z2077" s="42" t="str">
        <f>+IF(Tabla2[[#This Row],[Nro. DNI / CE]]="","Corregir",IF(LEN(Tabla2[[#This Row],[Nro. DNI / CE]])&gt;=8,"OK","Corregir"))</f>
        <v>OK</v>
      </c>
      <c r="AA2077" s="42">
        <f>COUNTIF(Tabla2[APELLIDOS Y NOMBRES],Tabla2[[#This Row],[APELLIDOS Y NOMBRES]])</f>
        <v>1</v>
      </c>
      <c r="AB2077" s="42">
        <f>IF(Tabla2[[#This Row],[Trabajador]]&gt;1,1/Tabla2[[#This Row],[Trabajador]],Tabla2[[#This Row],[Trabajador]])</f>
        <v>1</v>
      </c>
      <c r="AC2077" t="str">
        <f>+IFERROR(IF(Tabla2[[#This Row],[FECHA CESE/BAJA]]="","No Aplica",IF(AND(MONTH(Tabla2[[#This Row],[FECHA CESE/BAJA]])=MONTH(TODAY()-30),YEAR(Tabla2[[#This Row],[FECHA CESE/BAJA]])=YEAR(TODAY())),MONTH(TODAY()-30)&amp;"-"&amp;YEAR(TODAY()),"Borrar")),"No aplica")</f>
        <v>No Aplica</v>
      </c>
      <c r="AD2077" t="str">
        <f>+IFERROR(IF(Tabla2[[#This Row],[FECHA INICIO DE LABORES EN OBRA]]="","No Aplica",IF(AND(MONTH(Tabla2[[#This Row],[FECHA INICIO DE LABORES EN OBRA]])=MONTH(TODAY()-30),YEAR(Tabla2[[#This Row],[FECHA INICIO DE LABORES EN OBRA]])=YEAR(TODAY())),MONTH(TODAY()-30)&amp;"-"&amp;YEAR(TODAY()),"No Aplica")),"No Aplica")</f>
        <v>No Aplica</v>
      </c>
    </row>
    <row r="2078" spans="1:30" x14ac:dyDescent="0.25">
      <c r="A2078" s="13" t="s">
        <v>8027</v>
      </c>
      <c r="B2078" s="15" t="s">
        <v>8028</v>
      </c>
      <c r="C2078" s="15" t="s">
        <v>8028</v>
      </c>
      <c r="D2078" s="15">
        <v>60310239</v>
      </c>
      <c r="E2078" s="15" t="s">
        <v>8062</v>
      </c>
      <c r="F2078" s="39" t="s">
        <v>8063</v>
      </c>
      <c r="G2078" s="15">
        <v>2</v>
      </c>
      <c r="H2078" s="15" t="s">
        <v>8031</v>
      </c>
      <c r="I2078" s="15" t="s">
        <v>8043</v>
      </c>
      <c r="J2078" s="15" t="s">
        <v>8064</v>
      </c>
      <c r="K2078" s="15" t="s">
        <v>4022</v>
      </c>
      <c r="L2078" s="40" t="s">
        <v>6</v>
      </c>
      <c r="M2078" s="39"/>
      <c r="N2078" s="41" t="s">
        <v>2098</v>
      </c>
      <c r="O2078" s="39">
        <v>45100</v>
      </c>
      <c r="P2078" s="40">
        <v>1</v>
      </c>
      <c r="Q2078" s="40">
        <v>4</v>
      </c>
      <c r="R2078" s="40" t="str">
        <f>IFERROR(VLOOKUP(Tabla2[[#This Row],[CONTRATISTA PRNCIPAL]],Hoja1!$L$5:$M$9,2,FALSE),"CJV")</f>
        <v>CJV</v>
      </c>
      <c r="S2078" s="40" t="str">
        <f>IF(Tabla2[[#This Row],[EMPRESA]]=Tabla2[[#This Row],[CONTRATISTA PRNCIPAL]],"Principal","Secundaria")</f>
        <v>Principal</v>
      </c>
      <c r="T2078" s="42">
        <f>IFERROR(1/COUNTIF(Tabla2[CONTRATISTA PRNCIPAL],Tabla2[[#This Row],[CONTRATISTA PRNCIPAL]]),0)</f>
        <v>0.02</v>
      </c>
      <c r="U2078" s="43">
        <f>IF(((TODAY()-Tabla2[[#This Row],[FECHA NACIMIENTO]])/365)&lt;18,"Corregir", IF(((TODAY()-Tabla2[[#This Row],[FECHA NACIMIENTO]])/365)&gt;80, "Corregir",ROUNDDOWN(((TODAY()-Tabla2[[#This Row],[FECHA NACIMIENTO]])/365),0)))</f>
        <v>23</v>
      </c>
      <c r="V20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78" s="44" t="str">
        <f>+IF(Tabla2[[#This Row],[Edad]]="Corregir","Corregir","Ok")</f>
        <v>Ok</v>
      </c>
      <c r="X2078" s="42" t="str">
        <f>+IFERROR(VLOOKUP(Tabla2[[#This Row],[DISTRITO SEGÚN DNI]],Hoja1!$A$2:$B$32,2,FALSE),"No")</f>
        <v>No</v>
      </c>
      <c r="Y2078" s="42" t="str">
        <f>IF(OR(LOWER(Tabla2[[#This Row],[GENERO]])="masculino", LOWER(Tabla2[[#This Row],[GENERO]])="femenino"),"OK","Corregir")</f>
        <v>OK</v>
      </c>
      <c r="Z2078" s="42" t="str">
        <f>+IF(Tabla2[[#This Row],[Nro. DNI / CE]]="","Corregir",IF(LEN(Tabla2[[#This Row],[Nro. DNI / CE]])&gt;=8,"OK","Corregir"))</f>
        <v>OK</v>
      </c>
      <c r="AA2078" s="42">
        <f>COUNTIF(Tabla2[APELLIDOS Y NOMBRES],Tabla2[[#This Row],[APELLIDOS Y NOMBRES]])</f>
        <v>1</v>
      </c>
      <c r="AB2078" s="42">
        <f>IF(Tabla2[[#This Row],[Trabajador]]&gt;1,1/Tabla2[[#This Row],[Trabajador]],Tabla2[[#This Row],[Trabajador]])</f>
        <v>1</v>
      </c>
      <c r="AC2078" t="str">
        <f>+IFERROR(IF(Tabla2[[#This Row],[FECHA CESE/BAJA]]="","No Aplica",IF(AND(MONTH(Tabla2[[#This Row],[FECHA CESE/BAJA]])=MONTH(TODAY()-30),YEAR(Tabla2[[#This Row],[FECHA CESE/BAJA]])=YEAR(TODAY())),MONTH(TODAY()-30)&amp;"-"&amp;YEAR(TODAY()),"Borrar")),"No aplica")</f>
        <v>No Aplica</v>
      </c>
      <c r="AD2078" t="str">
        <f>+IFERROR(IF(Tabla2[[#This Row],[FECHA INICIO DE LABORES EN OBRA]]="","No Aplica",IF(AND(MONTH(Tabla2[[#This Row],[FECHA INICIO DE LABORES EN OBRA]])=MONTH(TODAY()-30),YEAR(Tabla2[[#This Row],[FECHA INICIO DE LABORES EN OBRA]])=YEAR(TODAY())),MONTH(TODAY()-30)&amp;"-"&amp;YEAR(TODAY()),"No Aplica")),"No Aplica")</f>
        <v>No Aplica</v>
      </c>
    </row>
    <row r="2079" spans="1:30" x14ac:dyDescent="0.25">
      <c r="A2079" s="13" t="s">
        <v>8027</v>
      </c>
      <c r="B2079" s="15" t="s">
        <v>8028</v>
      </c>
      <c r="C2079" s="15" t="s">
        <v>8028</v>
      </c>
      <c r="D2079" s="15">
        <v>45437410</v>
      </c>
      <c r="E2079" s="15" t="s">
        <v>8065</v>
      </c>
      <c r="F2079" s="39" t="s">
        <v>8066</v>
      </c>
      <c r="G2079" s="15">
        <v>2</v>
      </c>
      <c r="H2079" s="15" t="s">
        <v>8052</v>
      </c>
      <c r="I2079" s="15" t="s">
        <v>8043</v>
      </c>
      <c r="J2079" s="15" t="s">
        <v>8067</v>
      </c>
      <c r="K2079" s="15" t="s">
        <v>2200</v>
      </c>
      <c r="L2079" s="40" t="s">
        <v>6</v>
      </c>
      <c r="M2079" s="39"/>
      <c r="N2079" s="41" t="s">
        <v>2098</v>
      </c>
      <c r="O2079" s="39">
        <v>45111</v>
      </c>
      <c r="P2079" s="40">
        <v>1</v>
      </c>
      <c r="Q2079" s="40">
        <v>4</v>
      </c>
      <c r="R2079" s="40" t="str">
        <f>IFERROR(VLOOKUP(Tabla2[[#This Row],[CONTRATISTA PRNCIPAL]],Hoja1!$L$5:$M$9,2,FALSE),"CJV")</f>
        <v>CJV</v>
      </c>
      <c r="S2079" s="40" t="str">
        <f>IF(Tabla2[[#This Row],[EMPRESA]]=Tabla2[[#This Row],[CONTRATISTA PRNCIPAL]],"Principal","Secundaria")</f>
        <v>Principal</v>
      </c>
      <c r="T2079" s="42">
        <f>IFERROR(1/COUNTIF(Tabla2[CONTRATISTA PRNCIPAL],Tabla2[[#This Row],[CONTRATISTA PRNCIPAL]]),0)</f>
        <v>0.02</v>
      </c>
      <c r="U2079" s="43">
        <f>IF(((TODAY()-Tabla2[[#This Row],[FECHA NACIMIENTO]])/365)&lt;18,"Corregir", IF(((TODAY()-Tabla2[[#This Row],[FECHA NACIMIENTO]])/365)&gt;80, "Corregir",ROUNDDOWN(((TODAY()-Tabla2[[#This Row],[FECHA NACIMIENTO]])/365),0)))</f>
        <v>35</v>
      </c>
      <c r="V20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79" s="44" t="str">
        <f>+IF(Tabla2[[#This Row],[Edad]]="Corregir","Corregir","Ok")</f>
        <v>Ok</v>
      </c>
      <c r="X2079" s="42" t="str">
        <f>+IFERROR(VLOOKUP(Tabla2[[#This Row],[DISTRITO SEGÚN DNI]],Hoja1!$A$2:$B$32,2,FALSE),"No")</f>
        <v>No</v>
      </c>
      <c r="Y2079" s="42" t="str">
        <f>IF(OR(LOWER(Tabla2[[#This Row],[GENERO]])="masculino", LOWER(Tabla2[[#This Row],[GENERO]])="femenino"),"OK","Corregir")</f>
        <v>OK</v>
      </c>
      <c r="Z2079" s="42" t="str">
        <f>+IF(Tabla2[[#This Row],[Nro. DNI / CE]]="","Corregir",IF(LEN(Tabla2[[#This Row],[Nro. DNI / CE]])&gt;=8,"OK","Corregir"))</f>
        <v>OK</v>
      </c>
      <c r="AA2079" s="42">
        <f>COUNTIF(Tabla2[APELLIDOS Y NOMBRES],Tabla2[[#This Row],[APELLIDOS Y NOMBRES]])</f>
        <v>1</v>
      </c>
      <c r="AB2079" s="42">
        <f>IF(Tabla2[[#This Row],[Trabajador]]&gt;1,1/Tabla2[[#This Row],[Trabajador]],Tabla2[[#This Row],[Trabajador]])</f>
        <v>1</v>
      </c>
      <c r="AC2079" t="str">
        <f>+IFERROR(IF(Tabla2[[#This Row],[FECHA CESE/BAJA]]="","No Aplica",IF(AND(MONTH(Tabla2[[#This Row],[FECHA CESE/BAJA]])=MONTH(TODAY()-30),YEAR(Tabla2[[#This Row],[FECHA CESE/BAJA]])=YEAR(TODAY())),MONTH(TODAY()-30)&amp;"-"&amp;YEAR(TODAY()),"Borrar")),"No aplica")</f>
        <v>No Aplica</v>
      </c>
      <c r="AD2079" t="str">
        <f>+IFERROR(IF(Tabla2[[#This Row],[FECHA INICIO DE LABORES EN OBRA]]="","No Aplica",IF(AND(MONTH(Tabla2[[#This Row],[FECHA INICIO DE LABORES EN OBRA]])=MONTH(TODAY()-30),YEAR(Tabla2[[#This Row],[FECHA INICIO DE LABORES EN OBRA]])=YEAR(TODAY())),MONTH(TODAY()-30)&amp;"-"&amp;YEAR(TODAY()),"No Aplica")),"No Aplica")</f>
        <v>No Aplica</v>
      </c>
    </row>
    <row r="2080" spans="1:30" x14ac:dyDescent="0.25">
      <c r="A2080" s="13" t="s">
        <v>8027</v>
      </c>
      <c r="B2080" s="15" t="s">
        <v>8028</v>
      </c>
      <c r="C2080" s="15" t="s">
        <v>8028</v>
      </c>
      <c r="D2080" s="15">
        <v>73138052</v>
      </c>
      <c r="E2080" s="15" t="s">
        <v>8068</v>
      </c>
      <c r="F2080" s="39" t="s">
        <v>8069</v>
      </c>
      <c r="G2080" s="15">
        <v>2</v>
      </c>
      <c r="H2080" s="15" t="s">
        <v>2751</v>
      </c>
      <c r="I2080" s="15" t="s">
        <v>8043</v>
      </c>
      <c r="J2080" s="15" t="s">
        <v>8070</v>
      </c>
      <c r="K2080" s="15" t="s">
        <v>3795</v>
      </c>
      <c r="L2080" s="40" t="s">
        <v>6</v>
      </c>
      <c r="M2080" s="39"/>
      <c r="N2080" s="41" t="s">
        <v>2098</v>
      </c>
      <c r="O2080" s="39">
        <v>45082</v>
      </c>
      <c r="P2080" s="40">
        <v>1</v>
      </c>
      <c r="Q2080" s="40">
        <v>4</v>
      </c>
      <c r="R2080" s="40" t="str">
        <f>IFERROR(VLOOKUP(Tabla2[[#This Row],[CONTRATISTA PRNCIPAL]],Hoja1!$L$5:$M$9,2,FALSE),"CJV")</f>
        <v>CJV</v>
      </c>
      <c r="S2080" s="40" t="str">
        <f>IF(Tabla2[[#This Row],[EMPRESA]]=Tabla2[[#This Row],[CONTRATISTA PRNCIPAL]],"Principal","Secundaria")</f>
        <v>Principal</v>
      </c>
      <c r="T2080" s="42">
        <f>IFERROR(1/COUNTIF(Tabla2[CONTRATISTA PRNCIPAL],Tabla2[[#This Row],[CONTRATISTA PRNCIPAL]]),0)</f>
        <v>0.02</v>
      </c>
      <c r="U2080" s="43">
        <f>IF(((TODAY()-Tabla2[[#This Row],[FECHA NACIMIENTO]])/365)&lt;18,"Corregir", IF(((TODAY()-Tabla2[[#This Row],[FECHA NACIMIENTO]])/365)&gt;80, "Corregir",ROUNDDOWN(((TODAY()-Tabla2[[#This Row],[FECHA NACIMIENTO]])/365),0)))</f>
        <v>20</v>
      </c>
      <c r="V20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080" s="44" t="str">
        <f>+IF(Tabla2[[#This Row],[Edad]]="Corregir","Corregir","Ok")</f>
        <v>Ok</v>
      </c>
      <c r="X2080" s="42" t="str">
        <f>+IFERROR(VLOOKUP(Tabla2[[#This Row],[DISTRITO SEGÚN DNI]],Hoja1!$A$2:$B$32,2,FALSE),"No")</f>
        <v>No</v>
      </c>
      <c r="Y2080" s="42" t="str">
        <f>IF(OR(LOWER(Tabla2[[#This Row],[GENERO]])="masculino", LOWER(Tabla2[[#This Row],[GENERO]])="femenino"),"OK","Corregir")</f>
        <v>OK</v>
      </c>
      <c r="Z2080" s="42" t="str">
        <f>+IF(Tabla2[[#This Row],[Nro. DNI / CE]]="","Corregir",IF(LEN(Tabla2[[#This Row],[Nro. DNI / CE]])&gt;=8,"OK","Corregir"))</f>
        <v>OK</v>
      </c>
      <c r="AA2080" s="42">
        <f>COUNTIF(Tabla2[APELLIDOS Y NOMBRES],Tabla2[[#This Row],[APELLIDOS Y NOMBRES]])</f>
        <v>1</v>
      </c>
      <c r="AB2080" s="42">
        <f>IF(Tabla2[[#This Row],[Trabajador]]&gt;1,1/Tabla2[[#This Row],[Trabajador]],Tabla2[[#This Row],[Trabajador]])</f>
        <v>1</v>
      </c>
      <c r="AC2080" t="str">
        <f>+IFERROR(IF(Tabla2[[#This Row],[FECHA CESE/BAJA]]="","No Aplica",IF(AND(MONTH(Tabla2[[#This Row],[FECHA CESE/BAJA]])=MONTH(TODAY()-30),YEAR(Tabla2[[#This Row],[FECHA CESE/BAJA]])=YEAR(TODAY())),MONTH(TODAY()-30)&amp;"-"&amp;YEAR(TODAY()),"Borrar")),"No aplica")</f>
        <v>No Aplica</v>
      </c>
      <c r="AD2080" t="str">
        <f>+IFERROR(IF(Tabla2[[#This Row],[FECHA INICIO DE LABORES EN OBRA]]="","No Aplica",IF(AND(MONTH(Tabla2[[#This Row],[FECHA INICIO DE LABORES EN OBRA]])=MONTH(TODAY()-30),YEAR(Tabla2[[#This Row],[FECHA INICIO DE LABORES EN OBRA]])=YEAR(TODAY())),MONTH(TODAY()-30)&amp;"-"&amp;YEAR(TODAY()),"No Aplica")),"No Aplica")</f>
        <v>No Aplica</v>
      </c>
    </row>
    <row r="2081" spans="1:30" x14ac:dyDescent="0.25">
      <c r="A2081" s="13" t="s">
        <v>8027</v>
      </c>
      <c r="B2081" s="15" t="s">
        <v>8028</v>
      </c>
      <c r="C2081" s="15" t="s">
        <v>8028</v>
      </c>
      <c r="D2081" s="15">
        <v>75524207</v>
      </c>
      <c r="E2081" s="15" t="s">
        <v>8071</v>
      </c>
      <c r="F2081" s="39" t="s">
        <v>8072</v>
      </c>
      <c r="G2081" s="15">
        <v>1</v>
      </c>
      <c r="H2081" s="15" t="s">
        <v>2981</v>
      </c>
      <c r="I2081" s="15" t="s">
        <v>8043</v>
      </c>
      <c r="J2081" s="15" t="s">
        <v>8073</v>
      </c>
      <c r="K2081" s="15" t="s">
        <v>5222</v>
      </c>
      <c r="L2081" s="40" t="s">
        <v>5</v>
      </c>
      <c r="M2081" s="39"/>
      <c r="N2081" s="41" t="s">
        <v>2098</v>
      </c>
      <c r="O2081" s="39">
        <v>45098</v>
      </c>
      <c r="P2081" s="40">
        <v>1</v>
      </c>
      <c r="Q2081" s="40">
        <v>1</v>
      </c>
      <c r="R2081" s="40" t="str">
        <f>IFERROR(VLOOKUP(Tabla2[[#This Row],[CONTRATISTA PRNCIPAL]],Hoja1!$L$5:$M$9,2,FALSE),"CJV")</f>
        <v>CJV</v>
      </c>
      <c r="S2081" s="40" t="str">
        <f>IF(Tabla2[[#This Row],[EMPRESA]]=Tabla2[[#This Row],[CONTRATISTA PRNCIPAL]],"Principal","Secundaria")</f>
        <v>Principal</v>
      </c>
      <c r="T2081" s="42">
        <f>IFERROR(1/COUNTIF(Tabla2[CONTRATISTA PRNCIPAL],Tabla2[[#This Row],[CONTRATISTA PRNCIPAL]]),0)</f>
        <v>0.02</v>
      </c>
      <c r="U2081" s="43">
        <f>IF(((TODAY()-Tabla2[[#This Row],[FECHA NACIMIENTO]])/365)&lt;18,"Corregir", IF(((TODAY()-Tabla2[[#This Row],[FECHA NACIMIENTO]])/365)&gt;80, "Corregir",ROUNDDOWN(((TODAY()-Tabla2[[#This Row],[FECHA NACIMIENTO]])/365),0)))</f>
        <v>27</v>
      </c>
      <c r="V20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81" s="44" t="str">
        <f>+IF(Tabla2[[#This Row],[Edad]]="Corregir","Corregir","Ok")</f>
        <v>Ok</v>
      </c>
      <c r="X2081" s="42" t="str">
        <f>+IFERROR(VLOOKUP(Tabla2[[#This Row],[DISTRITO SEGÚN DNI]],Hoja1!$A$2:$B$32,2,FALSE),"No")</f>
        <v>No</v>
      </c>
      <c r="Y2081" s="42" t="str">
        <f>IF(OR(LOWER(Tabla2[[#This Row],[GENERO]])="masculino", LOWER(Tabla2[[#This Row],[GENERO]])="femenino"),"OK","Corregir")</f>
        <v>OK</v>
      </c>
      <c r="Z2081" s="42" t="str">
        <f>+IF(Tabla2[[#This Row],[Nro. DNI / CE]]="","Corregir",IF(LEN(Tabla2[[#This Row],[Nro. DNI / CE]])&gt;=8,"OK","Corregir"))</f>
        <v>OK</v>
      </c>
      <c r="AA2081" s="42">
        <f>COUNTIF(Tabla2[APELLIDOS Y NOMBRES],Tabla2[[#This Row],[APELLIDOS Y NOMBRES]])</f>
        <v>1</v>
      </c>
      <c r="AB2081" s="42">
        <f>IF(Tabla2[[#This Row],[Trabajador]]&gt;1,1/Tabla2[[#This Row],[Trabajador]],Tabla2[[#This Row],[Trabajador]])</f>
        <v>1</v>
      </c>
      <c r="AC2081" t="str">
        <f>+IFERROR(IF(Tabla2[[#This Row],[FECHA CESE/BAJA]]="","No Aplica",IF(AND(MONTH(Tabla2[[#This Row],[FECHA CESE/BAJA]])=MONTH(TODAY()-30),YEAR(Tabla2[[#This Row],[FECHA CESE/BAJA]])=YEAR(TODAY())),MONTH(TODAY()-30)&amp;"-"&amp;YEAR(TODAY()),"Borrar")),"No aplica")</f>
        <v>No Aplica</v>
      </c>
      <c r="AD2081" t="str">
        <f>+IFERROR(IF(Tabla2[[#This Row],[FECHA INICIO DE LABORES EN OBRA]]="","No Aplica",IF(AND(MONTH(Tabla2[[#This Row],[FECHA INICIO DE LABORES EN OBRA]])=MONTH(TODAY()-30),YEAR(Tabla2[[#This Row],[FECHA INICIO DE LABORES EN OBRA]])=YEAR(TODAY())),MONTH(TODAY()-30)&amp;"-"&amp;YEAR(TODAY()),"No Aplica")),"No Aplica")</f>
        <v>No Aplica</v>
      </c>
    </row>
    <row r="2082" spans="1:30" x14ac:dyDescent="0.25">
      <c r="A2082" s="13" t="s">
        <v>8027</v>
      </c>
      <c r="B2082" s="15" t="s">
        <v>8028</v>
      </c>
      <c r="C2082" s="15" t="s">
        <v>8028</v>
      </c>
      <c r="D2082" s="15">
        <v>41103262</v>
      </c>
      <c r="E2082" s="15" t="s">
        <v>8074</v>
      </c>
      <c r="F2082" s="39" t="s">
        <v>8075</v>
      </c>
      <c r="G2082" s="15">
        <v>2</v>
      </c>
      <c r="H2082" s="15" t="s">
        <v>3739</v>
      </c>
      <c r="I2082" s="15" t="s">
        <v>8032</v>
      </c>
      <c r="J2082" s="15" t="s">
        <v>8076</v>
      </c>
      <c r="K2082" s="15" t="s">
        <v>2641</v>
      </c>
      <c r="L2082" s="40" t="s">
        <v>6</v>
      </c>
      <c r="M2082" s="39"/>
      <c r="N2082" s="41" t="s">
        <v>2098</v>
      </c>
      <c r="O2082" s="39">
        <v>45105</v>
      </c>
      <c r="P2082" s="40">
        <v>1</v>
      </c>
      <c r="Q2082" s="40">
        <v>4</v>
      </c>
      <c r="R2082" s="40" t="str">
        <f>IFERROR(VLOOKUP(Tabla2[[#This Row],[CONTRATISTA PRNCIPAL]],Hoja1!$L$5:$M$9,2,FALSE),"CJV")</f>
        <v>CJV</v>
      </c>
      <c r="S2082" s="40" t="str">
        <f>IF(Tabla2[[#This Row],[EMPRESA]]=Tabla2[[#This Row],[CONTRATISTA PRNCIPAL]],"Principal","Secundaria")</f>
        <v>Principal</v>
      </c>
      <c r="T2082" s="42">
        <f>IFERROR(1/COUNTIF(Tabla2[CONTRATISTA PRNCIPAL],Tabla2[[#This Row],[CONTRATISTA PRNCIPAL]]),0)</f>
        <v>0.02</v>
      </c>
      <c r="U2082" s="43">
        <f>IF(((TODAY()-Tabla2[[#This Row],[FECHA NACIMIENTO]])/365)&lt;18,"Corregir", IF(((TODAY()-Tabla2[[#This Row],[FECHA NACIMIENTO]])/365)&gt;80, "Corregir",ROUNDDOWN(((TODAY()-Tabla2[[#This Row],[FECHA NACIMIENTO]])/365),0)))</f>
        <v>43</v>
      </c>
      <c r="V20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82" s="44" t="str">
        <f>+IF(Tabla2[[#This Row],[Edad]]="Corregir","Corregir","Ok")</f>
        <v>Ok</v>
      </c>
      <c r="X2082" s="42" t="str">
        <f>+IFERROR(VLOOKUP(Tabla2[[#This Row],[DISTRITO SEGÚN DNI]],Hoja1!$A$2:$B$32,2,FALSE),"No")</f>
        <v>No</v>
      </c>
      <c r="Y2082" s="42" t="str">
        <f>IF(OR(LOWER(Tabla2[[#This Row],[GENERO]])="masculino", LOWER(Tabla2[[#This Row],[GENERO]])="femenino"),"OK","Corregir")</f>
        <v>OK</v>
      </c>
      <c r="Z2082" s="42" t="str">
        <f>+IF(Tabla2[[#This Row],[Nro. DNI / CE]]="","Corregir",IF(LEN(Tabla2[[#This Row],[Nro. DNI / CE]])&gt;=8,"OK","Corregir"))</f>
        <v>OK</v>
      </c>
      <c r="AA2082" s="42">
        <f>COUNTIF(Tabla2[APELLIDOS Y NOMBRES],Tabla2[[#This Row],[APELLIDOS Y NOMBRES]])</f>
        <v>1</v>
      </c>
      <c r="AB2082" s="42">
        <f>IF(Tabla2[[#This Row],[Trabajador]]&gt;1,1/Tabla2[[#This Row],[Trabajador]],Tabla2[[#This Row],[Trabajador]])</f>
        <v>1</v>
      </c>
      <c r="AC2082" t="str">
        <f>+IFERROR(IF(Tabla2[[#This Row],[FECHA CESE/BAJA]]="","No Aplica",IF(AND(MONTH(Tabla2[[#This Row],[FECHA CESE/BAJA]])=MONTH(TODAY()-30),YEAR(Tabla2[[#This Row],[FECHA CESE/BAJA]])=YEAR(TODAY())),MONTH(TODAY()-30)&amp;"-"&amp;YEAR(TODAY()),"Borrar")),"No aplica")</f>
        <v>No Aplica</v>
      </c>
      <c r="AD2082" t="str">
        <f>+IFERROR(IF(Tabla2[[#This Row],[FECHA INICIO DE LABORES EN OBRA]]="","No Aplica",IF(AND(MONTH(Tabla2[[#This Row],[FECHA INICIO DE LABORES EN OBRA]])=MONTH(TODAY()-30),YEAR(Tabla2[[#This Row],[FECHA INICIO DE LABORES EN OBRA]])=YEAR(TODAY())),MONTH(TODAY()-30)&amp;"-"&amp;YEAR(TODAY()),"No Aplica")),"No Aplica")</f>
        <v>No Aplica</v>
      </c>
    </row>
    <row r="2083" spans="1:30" x14ac:dyDescent="0.25">
      <c r="A2083" s="13" t="s">
        <v>8027</v>
      </c>
      <c r="B2083" s="15" t="s">
        <v>8028</v>
      </c>
      <c r="C2083" s="15" t="s">
        <v>8028</v>
      </c>
      <c r="D2083" s="15">
        <v>77537290</v>
      </c>
      <c r="E2083" s="15" t="s">
        <v>8077</v>
      </c>
      <c r="F2083" s="39" t="s">
        <v>8078</v>
      </c>
      <c r="G2083" s="15">
        <v>2</v>
      </c>
      <c r="H2083" s="15" t="s">
        <v>8052</v>
      </c>
      <c r="I2083" s="15" t="s">
        <v>8032</v>
      </c>
      <c r="J2083" s="15" t="s">
        <v>8079</v>
      </c>
      <c r="K2083" s="15" t="s">
        <v>2641</v>
      </c>
      <c r="L2083" s="40" t="s">
        <v>6</v>
      </c>
      <c r="M2083" s="39"/>
      <c r="N2083" s="41" t="s">
        <v>2098</v>
      </c>
      <c r="O2083" s="39">
        <v>45086</v>
      </c>
      <c r="P2083" s="40">
        <v>1</v>
      </c>
      <c r="Q2083" s="40">
        <v>4</v>
      </c>
      <c r="R2083" s="40" t="str">
        <f>IFERROR(VLOOKUP(Tabla2[[#This Row],[CONTRATISTA PRNCIPAL]],Hoja1!$L$5:$M$9,2,FALSE),"CJV")</f>
        <v>CJV</v>
      </c>
      <c r="S2083" s="40" t="str">
        <f>IF(Tabla2[[#This Row],[EMPRESA]]=Tabla2[[#This Row],[CONTRATISTA PRNCIPAL]],"Principal","Secundaria")</f>
        <v>Principal</v>
      </c>
      <c r="T2083" s="42">
        <f>IFERROR(1/COUNTIF(Tabla2[CONTRATISTA PRNCIPAL],Tabla2[[#This Row],[CONTRATISTA PRNCIPAL]]),0)</f>
        <v>0.02</v>
      </c>
      <c r="U2083" s="43">
        <f>IF(((TODAY()-Tabla2[[#This Row],[FECHA NACIMIENTO]])/365)&lt;18,"Corregir", IF(((TODAY()-Tabla2[[#This Row],[FECHA NACIMIENTO]])/365)&gt;80, "Corregir",ROUNDDOWN(((TODAY()-Tabla2[[#This Row],[FECHA NACIMIENTO]])/365),0)))</f>
        <v>24</v>
      </c>
      <c r="V20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83" s="44" t="str">
        <f>+IF(Tabla2[[#This Row],[Edad]]="Corregir","Corregir","Ok")</f>
        <v>Ok</v>
      </c>
      <c r="X2083" s="42" t="str">
        <f>+IFERROR(VLOOKUP(Tabla2[[#This Row],[DISTRITO SEGÚN DNI]],Hoja1!$A$2:$B$32,2,FALSE),"No")</f>
        <v>No</v>
      </c>
      <c r="Y2083" s="42" t="str">
        <f>IF(OR(LOWER(Tabla2[[#This Row],[GENERO]])="masculino", LOWER(Tabla2[[#This Row],[GENERO]])="femenino"),"OK","Corregir")</f>
        <v>OK</v>
      </c>
      <c r="Z2083" s="42" t="str">
        <f>+IF(Tabla2[[#This Row],[Nro. DNI / CE]]="","Corregir",IF(LEN(Tabla2[[#This Row],[Nro. DNI / CE]])&gt;=8,"OK","Corregir"))</f>
        <v>OK</v>
      </c>
      <c r="AA2083" s="42">
        <f>COUNTIF(Tabla2[APELLIDOS Y NOMBRES],Tabla2[[#This Row],[APELLIDOS Y NOMBRES]])</f>
        <v>1</v>
      </c>
      <c r="AB2083" s="42">
        <f>IF(Tabla2[[#This Row],[Trabajador]]&gt;1,1/Tabla2[[#This Row],[Trabajador]],Tabla2[[#This Row],[Trabajador]])</f>
        <v>1</v>
      </c>
      <c r="AC2083" t="str">
        <f>+IFERROR(IF(Tabla2[[#This Row],[FECHA CESE/BAJA]]="","No Aplica",IF(AND(MONTH(Tabla2[[#This Row],[FECHA CESE/BAJA]])=MONTH(TODAY()-30),YEAR(Tabla2[[#This Row],[FECHA CESE/BAJA]])=YEAR(TODAY())),MONTH(TODAY()-30)&amp;"-"&amp;YEAR(TODAY()),"Borrar")),"No aplica")</f>
        <v>No Aplica</v>
      </c>
      <c r="AD2083" t="str">
        <f>+IFERROR(IF(Tabla2[[#This Row],[FECHA INICIO DE LABORES EN OBRA]]="","No Aplica",IF(AND(MONTH(Tabla2[[#This Row],[FECHA INICIO DE LABORES EN OBRA]])=MONTH(TODAY()-30),YEAR(Tabla2[[#This Row],[FECHA INICIO DE LABORES EN OBRA]])=YEAR(TODAY())),MONTH(TODAY()-30)&amp;"-"&amp;YEAR(TODAY()),"No Aplica")),"No Aplica")</f>
        <v>No Aplica</v>
      </c>
    </row>
    <row r="2084" spans="1:30" x14ac:dyDescent="0.25">
      <c r="A2084" s="13" t="s">
        <v>8027</v>
      </c>
      <c r="B2084" s="15" t="s">
        <v>8028</v>
      </c>
      <c r="C2084" s="15" t="s">
        <v>8028</v>
      </c>
      <c r="D2084" s="15">
        <v>47096942</v>
      </c>
      <c r="E2084" s="15" t="s">
        <v>8080</v>
      </c>
      <c r="F2084" s="39" t="s">
        <v>8081</v>
      </c>
      <c r="G2084" s="15">
        <v>2</v>
      </c>
      <c r="H2084" s="15" t="s">
        <v>8052</v>
      </c>
      <c r="I2084" s="15" t="s">
        <v>8043</v>
      </c>
      <c r="J2084" s="15" t="s">
        <v>8082</v>
      </c>
      <c r="K2084" s="15" t="s">
        <v>2272</v>
      </c>
      <c r="L2084" s="40" t="s">
        <v>5</v>
      </c>
      <c r="M2084" s="39"/>
      <c r="N2084" s="41" t="s">
        <v>2098</v>
      </c>
      <c r="O2084" s="39">
        <v>45001</v>
      </c>
      <c r="P2084" s="40">
        <v>1</v>
      </c>
      <c r="Q2084" s="40">
        <v>4</v>
      </c>
      <c r="R2084" s="40" t="str">
        <f>IFERROR(VLOOKUP(Tabla2[[#This Row],[CONTRATISTA PRNCIPAL]],Hoja1!$L$5:$M$9,2,FALSE),"CJV")</f>
        <v>CJV</v>
      </c>
      <c r="S2084" s="40" t="str">
        <f>IF(Tabla2[[#This Row],[EMPRESA]]=Tabla2[[#This Row],[CONTRATISTA PRNCIPAL]],"Principal","Secundaria")</f>
        <v>Principal</v>
      </c>
      <c r="T2084" s="42">
        <f>IFERROR(1/COUNTIF(Tabla2[CONTRATISTA PRNCIPAL],Tabla2[[#This Row],[CONTRATISTA PRNCIPAL]]),0)</f>
        <v>0.02</v>
      </c>
      <c r="U2084" s="43">
        <f>IF(((TODAY()-Tabla2[[#This Row],[FECHA NACIMIENTO]])/365)&lt;18,"Corregir", IF(((TODAY()-Tabla2[[#This Row],[FECHA NACIMIENTO]])/365)&gt;80, "Corregir",ROUNDDOWN(((TODAY()-Tabla2[[#This Row],[FECHA NACIMIENTO]])/365),0)))</f>
        <v>32</v>
      </c>
      <c r="V20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84" s="44" t="str">
        <f>+IF(Tabla2[[#This Row],[Edad]]="Corregir","Corregir","Ok")</f>
        <v>Ok</v>
      </c>
      <c r="X2084" s="42" t="str">
        <f>+IFERROR(VLOOKUP(Tabla2[[#This Row],[DISTRITO SEGÚN DNI]],Hoja1!$A$2:$B$32,2,FALSE),"No")</f>
        <v>No</v>
      </c>
      <c r="Y2084" s="42" t="str">
        <f>IF(OR(LOWER(Tabla2[[#This Row],[GENERO]])="masculino", LOWER(Tabla2[[#This Row],[GENERO]])="femenino"),"OK","Corregir")</f>
        <v>OK</v>
      </c>
      <c r="Z2084" s="42" t="str">
        <f>+IF(Tabla2[[#This Row],[Nro. DNI / CE]]="","Corregir",IF(LEN(Tabla2[[#This Row],[Nro. DNI / CE]])&gt;=8,"OK","Corregir"))</f>
        <v>OK</v>
      </c>
      <c r="AA2084" s="42">
        <f>COUNTIF(Tabla2[APELLIDOS Y NOMBRES],Tabla2[[#This Row],[APELLIDOS Y NOMBRES]])</f>
        <v>1</v>
      </c>
      <c r="AB2084" s="42">
        <f>IF(Tabla2[[#This Row],[Trabajador]]&gt;1,1/Tabla2[[#This Row],[Trabajador]],Tabla2[[#This Row],[Trabajador]])</f>
        <v>1</v>
      </c>
      <c r="AC2084" t="str">
        <f>+IFERROR(IF(Tabla2[[#This Row],[FECHA CESE/BAJA]]="","No Aplica",IF(AND(MONTH(Tabla2[[#This Row],[FECHA CESE/BAJA]])=MONTH(TODAY()-30),YEAR(Tabla2[[#This Row],[FECHA CESE/BAJA]])=YEAR(TODAY())),MONTH(TODAY()-30)&amp;"-"&amp;YEAR(TODAY()),"Borrar")),"No aplica")</f>
        <v>No Aplica</v>
      </c>
      <c r="AD2084" t="str">
        <f>+IFERROR(IF(Tabla2[[#This Row],[FECHA INICIO DE LABORES EN OBRA]]="","No Aplica",IF(AND(MONTH(Tabla2[[#This Row],[FECHA INICIO DE LABORES EN OBRA]])=MONTH(TODAY()-30),YEAR(Tabla2[[#This Row],[FECHA INICIO DE LABORES EN OBRA]])=YEAR(TODAY())),MONTH(TODAY()-30)&amp;"-"&amp;YEAR(TODAY()),"No Aplica")),"No Aplica")</f>
        <v>No Aplica</v>
      </c>
    </row>
    <row r="2085" spans="1:30" x14ac:dyDescent="0.25">
      <c r="A2085" s="13" t="s">
        <v>8027</v>
      </c>
      <c r="B2085" s="15" t="s">
        <v>8028</v>
      </c>
      <c r="C2085" s="15" t="s">
        <v>8028</v>
      </c>
      <c r="D2085" s="15">
        <v>45267167</v>
      </c>
      <c r="E2085" s="15" t="s">
        <v>8083</v>
      </c>
      <c r="F2085" s="39" t="s">
        <v>8084</v>
      </c>
      <c r="G2085" s="15">
        <v>2</v>
      </c>
      <c r="H2085" s="15" t="s">
        <v>8039</v>
      </c>
      <c r="I2085" s="15" t="s">
        <v>8043</v>
      </c>
      <c r="J2085" s="15" t="s">
        <v>8085</v>
      </c>
      <c r="K2085" s="15" t="s">
        <v>2182</v>
      </c>
      <c r="L2085" s="40" t="s">
        <v>6</v>
      </c>
      <c r="M2085" s="39"/>
      <c r="N2085" s="41" t="s">
        <v>2098</v>
      </c>
      <c r="O2085" s="39">
        <v>45001</v>
      </c>
      <c r="P2085" s="40">
        <v>1</v>
      </c>
      <c r="Q2085" s="40">
        <v>4</v>
      </c>
      <c r="R2085" s="40" t="str">
        <f>IFERROR(VLOOKUP(Tabla2[[#This Row],[CONTRATISTA PRNCIPAL]],Hoja1!$L$5:$M$9,2,FALSE),"CJV")</f>
        <v>CJV</v>
      </c>
      <c r="S2085" s="40" t="str">
        <f>IF(Tabla2[[#This Row],[EMPRESA]]=Tabla2[[#This Row],[CONTRATISTA PRNCIPAL]],"Principal","Secundaria")</f>
        <v>Principal</v>
      </c>
      <c r="T2085" s="42">
        <f>IFERROR(1/COUNTIF(Tabla2[CONTRATISTA PRNCIPAL],Tabla2[[#This Row],[CONTRATISTA PRNCIPAL]]),0)</f>
        <v>0.02</v>
      </c>
      <c r="U2085" s="43">
        <f>IF(((TODAY()-Tabla2[[#This Row],[FECHA NACIMIENTO]])/365)&lt;18,"Corregir", IF(((TODAY()-Tabla2[[#This Row],[FECHA NACIMIENTO]])/365)&gt;80, "Corregir",ROUNDDOWN(((TODAY()-Tabla2[[#This Row],[FECHA NACIMIENTO]])/365),0)))</f>
        <v>36</v>
      </c>
      <c r="V20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85" s="44" t="str">
        <f>+IF(Tabla2[[#This Row],[Edad]]="Corregir","Corregir","Ok")</f>
        <v>Ok</v>
      </c>
      <c r="X2085" s="42" t="str">
        <f>+IFERROR(VLOOKUP(Tabla2[[#This Row],[DISTRITO SEGÚN DNI]],Hoja1!$A$2:$B$32,2,FALSE),"No")</f>
        <v>No</v>
      </c>
      <c r="Y2085" s="42" t="str">
        <f>IF(OR(LOWER(Tabla2[[#This Row],[GENERO]])="masculino", LOWER(Tabla2[[#This Row],[GENERO]])="femenino"),"OK","Corregir")</f>
        <v>OK</v>
      </c>
      <c r="Z2085" s="42" t="str">
        <f>+IF(Tabla2[[#This Row],[Nro. DNI / CE]]="","Corregir",IF(LEN(Tabla2[[#This Row],[Nro. DNI / CE]])&gt;=8,"OK","Corregir"))</f>
        <v>OK</v>
      </c>
      <c r="AA2085" s="42">
        <f>COUNTIF(Tabla2[APELLIDOS Y NOMBRES],Tabla2[[#This Row],[APELLIDOS Y NOMBRES]])</f>
        <v>1</v>
      </c>
      <c r="AB2085" s="42">
        <f>IF(Tabla2[[#This Row],[Trabajador]]&gt;1,1/Tabla2[[#This Row],[Trabajador]],Tabla2[[#This Row],[Trabajador]])</f>
        <v>1</v>
      </c>
      <c r="AC2085" t="str">
        <f>+IFERROR(IF(Tabla2[[#This Row],[FECHA CESE/BAJA]]="","No Aplica",IF(AND(MONTH(Tabla2[[#This Row],[FECHA CESE/BAJA]])=MONTH(TODAY()-30),YEAR(Tabla2[[#This Row],[FECHA CESE/BAJA]])=YEAR(TODAY())),MONTH(TODAY()-30)&amp;"-"&amp;YEAR(TODAY()),"Borrar")),"No aplica")</f>
        <v>No Aplica</v>
      </c>
      <c r="AD2085" t="str">
        <f>+IFERROR(IF(Tabla2[[#This Row],[FECHA INICIO DE LABORES EN OBRA]]="","No Aplica",IF(AND(MONTH(Tabla2[[#This Row],[FECHA INICIO DE LABORES EN OBRA]])=MONTH(TODAY()-30),YEAR(Tabla2[[#This Row],[FECHA INICIO DE LABORES EN OBRA]])=YEAR(TODAY())),MONTH(TODAY()-30)&amp;"-"&amp;YEAR(TODAY()),"No Aplica")),"No Aplica")</f>
        <v>No Aplica</v>
      </c>
    </row>
    <row r="2086" spans="1:30" x14ac:dyDescent="0.25">
      <c r="A2086" s="13" t="s">
        <v>8027</v>
      </c>
      <c r="B2086" s="15" t="s">
        <v>8028</v>
      </c>
      <c r="C2086" s="15" t="s">
        <v>8028</v>
      </c>
      <c r="D2086" s="15">
        <v>45753219</v>
      </c>
      <c r="E2086" s="15" t="s">
        <v>8086</v>
      </c>
      <c r="F2086" s="39" t="s">
        <v>8087</v>
      </c>
      <c r="G2086" s="15">
        <v>2</v>
      </c>
      <c r="H2086" s="15" t="s">
        <v>8031</v>
      </c>
      <c r="I2086" s="15" t="s">
        <v>8032</v>
      </c>
      <c r="J2086" s="15" t="s">
        <v>8088</v>
      </c>
      <c r="K2086" s="15" t="s">
        <v>2182</v>
      </c>
      <c r="L2086" s="40" t="s">
        <v>6</v>
      </c>
      <c r="M2086" s="39"/>
      <c r="N2086" s="41" t="s">
        <v>2098</v>
      </c>
      <c r="O2086" s="39">
        <v>45089</v>
      </c>
      <c r="P2086" s="40">
        <v>1</v>
      </c>
      <c r="Q2086" s="40">
        <v>4</v>
      </c>
      <c r="R2086" s="40" t="str">
        <f>IFERROR(VLOOKUP(Tabla2[[#This Row],[CONTRATISTA PRNCIPAL]],Hoja1!$L$5:$M$9,2,FALSE),"CJV")</f>
        <v>CJV</v>
      </c>
      <c r="S2086" s="40" t="str">
        <f>IF(Tabla2[[#This Row],[EMPRESA]]=Tabla2[[#This Row],[CONTRATISTA PRNCIPAL]],"Principal","Secundaria")</f>
        <v>Principal</v>
      </c>
      <c r="T2086" s="42">
        <f>IFERROR(1/COUNTIF(Tabla2[CONTRATISTA PRNCIPAL],Tabla2[[#This Row],[CONTRATISTA PRNCIPAL]]),0)</f>
        <v>0.02</v>
      </c>
      <c r="U2086" s="43">
        <f>IF(((TODAY()-Tabla2[[#This Row],[FECHA NACIMIENTO]])/365)&lt;18,"Corregir", IF(((TODAY()-Tabla2[[#This Row],[FECHA NACIMIENTO]])/365)&gt;80, "Corregir",ROUNDDOWN(((TODAY()-Tabla2[[#This Row],[FECHA NACIMIENTO]])/365),0)))</f>
        <v>34</v>
      </c>
      <c r="V20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86" s="44" t="str">
        <f>+IF(Tabla2[[#This Row],[Edad]]="Corregir","Corregir","Ok")</f>
        <v>Ok</v>
      </c>
      <c r="X2086" s="42" t="str">
        <f>+IFERROR(VLOOKUP(Tabla2[[#This Row],[DISTRITO SEGÚN DNI]],Hoja1!$A$2:$B$32,2,FALSE),"No")</f>
        <v>No</v>
      </c>
      <c r="Y2086" s="42" t="str">
        <f>IF(OR(LOWER(Tabla2[[#This Row],[GENERO]])="masculino", LOWER(Tabla2[[#This Row],[GENERO]])="femenino"),"OK","Corregir")</f>
        <v>OK</v>
      </c>
      <c r="Z2086" s="42" t="str">
        <f>+IF(Tabla2[[#This Row],[Nro. DNI / CE]]="","Corregir",IF(LEN(Tabla2[[#This Row],[Nro. DNI / CE]])&gt;=8,"OK","Corregir"))</f>
        <v>OK</v>
      </c>
      <c r="AA2086" s="42">
        <f>COUNTIF(Tabla2[APELLIDOS Y NOMBRES],Tabla2[[#This Row],[APELLIDOS Y NOMBRES]])</f>
        <v>1</v>
      </c>
      <c r="AB2086" s="42">
        <f>IF(Tabla2[[#This Row],[Trabajador]]&gt;1,1/Tabla2[[#This Row],[Trabajador]],Tabla2[[#This Row],[Trabajador]])</f>
        <v>1</v>
      </c>
      <c r="AC2086" t="str">
        <f>+IFERROR(IF(Tabla2[[#This Row],[FECHA CESE/BAJA]]="","No Aplica",IF(AND(MONTH(Tabla2[[#This Row],[FECHA CESE/BAJA]])=MONTH(TODAY()-30),YEAR(Tabla2[[#This Row],[FECHA CESE/BAJA]])=YEAR(TODAY())),MONTH(TODAY()-30)&amp;"-"&amp;YEAR(TODAY()),"Borrar")),"No aplica")</f>
        <v>No Aplica</v>
      </c>
      <c r="AD2086" t="str">
        <f>+IFERROR(IF(Tabla2[[#This Row],[FECHA INICIO DE LABORES EN OBRA]]="","No Aplica",IF(AND(MONTH(Tabla2[[#This Row],[FECHA INICIO DE LABORES EN OBRA]])=MONTH(TODAY()-30),YEAR(Tabla2[[#This Row],[FECHA INICIO DE LABORES EN OBRA]])=YEAR(TODAY())),MONTH(TODAY()-30)&amp;"-"&amp;YEAR(TODAY()),"No Aplica")),"No Aplica")</f>
        <v>No Aplica</v>
      </c>
    </row>
    <row r="2087" spans="1:30" x14ac:dyDescent="0.25">
      <c r="A2087" s="13" t="s">
        <v>8027</v>
      </c>
      <c r="B2087" s="15" t="s">
        <v>8028</v>
      </c>
      <c r="C2087" s="15" t="s">
        <v>8028</v>
      </c>
      <c r="D2087" s="15">
        <v>45202982</v>
      </c>
      <c r="E2087" s="15" t="s">
        <v>8089</v>
      </c>
      <c r="F2087" s="39" t="s">
        <v>8090</v>
      </c>
      <c r="G2087" s="15">
        <v>2</v>
      </c>
      <c r="H2087" s="15" t="s">
        <v>8039</v>
      </c>
      <c r="I2087" s="15" t="s">
        <v>8032</v>
      </c>
      <c r="J2087" s="15" t="s">
        <v>8091</v>
      </c>
      <c r="K2087" s="15" t="s">
        <v>2272</v>
      </c>
      <c r="L2087" s="40" t="s">
        <v>6</v>
      </c>
      <c r="M2087" s="39"/>
      <c r="N2087" s="41" t="s">
        <v>2098</v>
      </c>
      <c r="O2087" s="39">
        <v>45051</v>
      </c>
      <c r="P2087" s="40">
        <v>1</v>
      </c>
      <c r="Q2087" s="40">
        <v>4</v>
      </c>
      <c r="R2087" s="40" t="str">
        <f>IFERROR(VLOOKUP(Tabla2[[#This Row],[CONTRATISTA PRNCIPAL]],Hoja1!$L$5:$M$9,2,FALSE),"CJV")</f>
        <v>CJV</v>
      </c>
      <c r="S2087" s="40" t="str">
        <f>IF(Tabla2[[#This Row],[EMPRESA]]=Tabla2[[#This Row],[CONTRATISTA PRNCIPAL]],"Principal","Secundaria")</f>
        <v>Principal</v>
      </c>
      <c r="T2087" s="42">
        <f>IFERROR(1/COUNTIF(Tabla2[CONTRATISTA PRNCIPAL],Tabla2[[#This Row],[CONTRATISTA PRNCIPAL]]),0)</f>
        <v>0.02</v>
      </c>
      <c r="U2087" s="43">
        <f>IF(((TODAY()-Tabla2[[#This Row],[FECHA NACIMIENTO]])/365)&lt;18,"Corregir", IF(((TODAY()-Tabla2[[#This Row],[FECHA NACIMIENTO]])/365)&gt;80, "Corregir",ROUNDDOWN(((TODAY()-Tabla2[[#This Row],[FECHA NACIMIENTO]])/365),0)))</f>
        <v>35</v>
      </c>
      <c r="V20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87" s="44" t="str">
        <f>+IF(Tabla2[[#This Row],[Edad]]="Corregir","Corregir","Ok")</f>
        <v>Ok</v>
      </c>
      <c r="X2087" s="42" t="str">
        <f>+IFERROR(VLOOKUP(Tabla2[[#This Row],[DISTRITO SEGÚN DNI]],Hoja1!$A$2:$B$32,2,FALSE),"No")</f>
        <v>No</v>
      </c>
      <c r="Y2087" s="42" t="str">
        <f>IF(OR(LOWER(Tabla2[[#This Row],[GENERO]])="masculino", LOWER(Tabla2[[#This Row],[GENERO]])="femenino"),"OK","Corregir")</f>
        <v>OK</v>
      </c>
      <c r="Z2087" s="42" t="str">
        <f>+IF(Tabla2[[#This Row],[Nro. DNI / CE]]="","Corregir",IF(LEN(Tabla2[[#This Row],[Nro. DNI / CE]])&gt;=8,"OK","Corregir"))</f>
        <v>OK</v>
      </c>
      <c r="AA2087" s="42">
        <f>COUNTIF(Tabla2[APELLIDOS Y NOMBRES],Tabla2[[#This Row],[APELLIDOS Y NOMBRES]])</f>
        <v>1</v>
      </c>
      <c r="AB2087" s="42">
        <f>IF(Tabla2[[#This Row],[Trabajador]]&gt;1,1/Tabla2[[#This Row],[Trabajador]],Tabla2[[#This Row],[Trabajador]])</f>
        <v>1</v>
      </c>
      <c r="AC2087" t="str">
        <f>+IFERROR(IF(Tabla2[[#This Row],[FECHA CESE/BAJA]]="","No Aplica",IF(AND(MONTH(Tabla2[[#This Row],[FECHA CESE/BAJA]])=MONTH(TODAY()-30),YEAR(Tabla2[[#This Row],[FECHA CESE/BAJA]])=YEAR(TODAY())),MONTH(TODAY()-30)&amp;"-"&amp;YEAR(TODAY()),"Borrar")),"No aplica")</f>
        <v>No Aplica</v>
      </c>
      <c r="AD2087" t="str">
        <f>+IFERROR(IF(Tabla2[[#This Row],[FECHA INICIO DE LABORES EN OBRA]]="","No Aplica",IF(AND(MONTH(Tabla2[[#This Row],[FECHA INICIO DE LABORES EN OBRA]])=MONTH(TODAY()-30),YEAR(Tabla2[[#This Row],[FECHA INICIO DE LABORES EN OBRA]])=YEAR(TODAY())),MONTH(TODAY()-30)&amp;"-"&amp;YEAR(TODAY()),"No Aplica")),"No Aplica")</f>
        <v>No Aplica</v>
      </c>
    </row>
    <row r="2088" spans="1:30" x14ac:dyDescent="0.25">
      <c r="A2088" s="13" t="s">
        <v>8027</v>
      </c>
      <c r="B2088" s="15" t="s">
        <v>8028</v>
      </c>
      <c r="C2088" s="15" t="s">
        <v>8028</v>
      </c>
      <c r="D2088" s="15">
        <v>44790851</v>
      </c>
      <c r="E2088" s="15" t="s">
        <v>8092</v>
      </c>
      <c r="F2088" s="39">
        <v>31835</v>
      </c>
      <c r="G2088" s="15">
        <v>2</v>
      </c>
      <c r="H2088" s="15" t="s">
        <v>3739</v>
      </c>
      <c r="I2088" s="15" t="s">
        <v>8032</v>
      </c>
      <c r="J2088" s="15" t="s">
        <v>8093</v>
      </c>
      <c r="K2088" s="15" t="s">
        <v>2242</v>
      </c>
      <c r="L2088" s="40" t="s">
        <v>6</v>
      </c>
      <c r="M2088" s="39"/>
      <c r="N2088" s="41" t="s">
        <v>2098</v>
      </c>
      <c r="O2088" s="39">
        <v>45166</v>
      </c>
      <c r="P2088" s="40">
        <v>1</v>
      </c>
      <c r="Q2088" s="40">
        <v>4</v>
      </c>
      <c r="R2088" s="40" t="str">
        <f>IFERROR(VLOOKUP(Tabla2[[#This Row],[CONTRATISTA PRNCIPAL]],Hoja1!$L$5:$M$9,2,FALSE),"CJV")</f>
        <v>CJV</v>
      </c>
      <c r="S2088" s="40" t="str">
        <f>IF(Tabla2[[#This Row],[EMPRESA]]=Tabla2[[#This Row],[CONTRATISTA PRNCIPAL]],"Principal","Secundaria")</f>
        <v>Principal</v>
      </c>
      <c r="T2088" s="42">
        <f>IFERROR(1/COUNTIF(Tabla2[CONTRATISTA PRNCIPAL],Tabla2[[#This Row],[CONTRATISTA PRNCIPAL]]),0)</f>
        <v>0.02</v>
      </c>
      <c r="U2088" s="43">
        <f>IF(((TODAY()-Tabla2[[#This Row],[FECHA NACIMIENTO]])/365)&lt;18,"Corregir", IF(((TODAY()-Tabla2[[#This Row],[FECHA NACIMIENTO]])/365)&gt;80, "Corregir",ROUNDDOWN(((TODAY()-Tabla2[[#This Row],[FECHA NACIMIENTO]])/365),0)))</f>
        <v>36</v>
      </c>
      <c r="V20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88" s="44" t="str">
        <f>+IF(Tabla2[[#This Row],[Edad]]="Corregir","Corregir","Ok")</f>
        <v>Ok</v>
      </c>
      <c r="X2088" s="42" t="str">
        <f>+IFERROR(VLOOKUP(Tabla2[[#This Row],[DISTRITO SEGÚN DNI]],Hoja1!$A$2:$B$32,2,FALSE),"No")</f>
        <v>No</v>
      </c>
      <c r="Y2088" s="42" t="str">
        <f>IF(OR(LOWER(Tabla2[[#This Row],[GENERO]])="masculino", LOWER(Tabla2[[#This Row],[GENERO]])="femenino"),"OK","Corregir")</f>
        <v>OK</v>
      </c>
      <c r="Z2088" s="42" t="str">
        <f>+IF(Tabla2[[#This Row],[Nro. DNI / CE]]="","Corregir",IF(LEN(Tabla2[[#This Row],[Nro. DNI / CE]])&gt;=8,"OK","Corregir"))</f>
        <v>OK</v>
      </c>
      <c r="AA2088" s="42">
        <f>COUNTIF(Tabla2[APELLIDOS Y NOMBRES],Tabla2[[#This Row],[APELLIDOS Y NOMBRES]])</f>
        <v>1</v>
      </c>
      <c r="AB2088" s="42">
        <f>IF(Tabla2[[#This Row],[Trabajador]]&gt;1,1/Tabla2[[#This Row],[Trabajador]],Tabla2[[#This Row],[Trabajador]])</f>
        <v>1</v>
      </c>
      <c r="AC2088" t="str">
        <f>+IFERROR(IF(Tabla2[[#This Row],[FECHA CESE/BAJA]]="","No Aplica",IF(AND(MONTH(Tabla2[[#This Row],[FECHA CESE/BAJA]])=MONTH(TODAY()-30),YEAR(Tabla2[[#This Row],[FECHA CESE/BAJA]])=YEAR(TODAY())),MONTH(TODAY()-30)&amp;"-"&amp;YEAR(TODAY()),"Borrar")),"No aplica")</f>
        <v>No Aplica</v>
      </c>
      <c r="AD2088" t="str">
        <f>+IFERROR(IF(Tabla2[[#This Row],[FECHA INICIO DE LABORES EN OBRA]]="","No Aplica",IF(AND(MONTH(Tabla2[[#This Row],[FECHA INICIO DE LABORES EN OBRA]])=MONTH(TODAY()-30),YEAR(Tabla2[[#This Row],[FECHA INICIO DE LABORES EN OBRA]])=YEAR(TODAY())),MONTH(TODAY()-30)&amp;"-"&amp;YEAR(TODAY()),"No Aplica")),"No Aplica")</f>
        <v>8-2023</v>
      </c>
    </row>
    <row r="2089" spans="1:30" x14ac:dyDescent="0.25">
      <c r="A2089" s="13" t="s">
        <v>8027</v>
      </c>
      <c r="B2089" s="15" t="s">
        <v>8028</v>
      </c>
      <c r="C2089" s="15" t="s">
        <v>8028</v>
      </c>
      <c r="D2089" s="15" t="s">
        <v>8094</v>
      </c>
      <c r="E2089" s="15" t="s">
        <v>8095</v>
      </c>
      <c r="F2089" s="39" t="s">
        <v>8096</v>
      </c>
      <c r="G2089" s="15">
        <v>2</v>
      </c>
      <c r="H2089" s="15" t="s">
        <v>8052</v>
      </c>
      <c r="I2089" s="15" t="s">
        <v>8043</v>
      </c>
      <c r="J2089" s="15" t="s">
        <v>8097</v>
      </c>
      <c r="K2089" s="15" t="s">
        <v>2445</v>
      </c>
      <c r="L2089" s="40" t="s">
        <v>5</v>
      </c>
      <c r="M2089" s="39"/>
      <c r="N2089" s="41" t="s">
        <v>4908</v>
      </c>
      <c r="O2089" s="39">
        <v>45100</v>
      </c>
      <c r="P2089" s="40">
        <v>1</v>
      </c>
      <c r="Q2089" s="40">
        <v>4</v>
      </c>
      <c r="R2089" s="40" t="str">
        <f>IFERROR(VLOOKUP(Tabla2[[#This Row],[CONTRATISTA PRNCIPAL]],Hoja1!$L$5:$M$9,2,FALSE),"CJV")</f>
        <v>CJV</v>
      </c>
      <c r="S2089" s="40" t="str">
        <f>IF(Tabla2[[#This Row],[EMPRESA]]=Tabla2[[#This Row],[CONTRATISTA PRNCIPAL]],"Principal","Secundaria")</f>
        <v>Principal</v>
      </c>
      <c r="T2089" s="42">
        <f>IFERROR(1/COUNTIF(Tabla2[CONTRATISTA PRNCIPAL],Tabla2[[#This Row],[CONTRATISTA PRNCIPAL]]),0)</f>
        <v>0.02</v>
      </c>
      <c r="U2089" s="43">
        <f>IF(((TODAY()-Tabla2[[#This Row],[FECHA NACIMIENTO]])/365)&lt;18,"Corregir", IF(((TODAY()-Tabla2[[#This Row],[FECHA NACIMIENTO]])/365)&gt;80, "Corregir",ROUNDDOWN(((TODAY()-Tabla2[[#This Row],[FECHA NACIMIENTO]])/365),0)))</f>
        <v>30</v>
      </c>
      <c r="V20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89" s="44" t="str">
        <f>+IF(Tabla2[[#This Row],[Edad]]="Corregir","Corregir","Ok")</f>
        <v>Ok</v>
      </c>
      <c r="X2089" s="42" t="str">
        <f>+IFERROR(VLOOKUP(Tabla2[[#This Row],[DISTRITO SEGÚN DNI]],Hoja1!$A$2:$B$32,2,FALSE),"No")</f>
        <v>No</v>
      </c>
      <c r="Y2089" s="42" t="str">
        <f>IF(OR(LOWER(Tabla2[[#This Row],[GENERO]])="masculino", LOWER(Tabla2[[#This Row],[GENERO]])="femenino"),"OK","Corregir")</f>
        <v>OK</v>
      </c>
      <c r="Z2089" s="42" t="str">
        <f>+IF(Tabla2[[#This Row],[Nro. DNI / CE]]="","Corregir",IF(LEN(Tabla2[[#This Row],[Nro. DNI / CE]])&gt;=8,"OK","Corregir"))</f>
        <v>OK</v>
      </c>
      <c r="AA2089" s="42">
        <f>COUNTIF(Tabla2[APELLIDOS Y NOMBRES],Tabla2[[#This Row],[APELLIDOS Y NOMBRES]])</f>
        <v>1</v>
      </c>
      <c r="AB2089" s="42">
        <f>IF(Tabla2[[#This Row],[Trabajador]]&gt;1,1/Tabla2[[#This Row],[Trabajador]],Tabla2[[#This Row],[Trabajador]])</f>
        <v>1</v>
      </c>
      <c r="AC2089" t="str">
        <f>+IFERROR(IF(Tabla2[[#This Row],[FECHA CESE/BAJA]]="","No Aplica",IF(AND(MONTH(Tabla2[[#This Row],[FECHA CESE/BAJA]])=MONTH(TODAY()-30),YEAR(Tabla2[[#This Row],[FECHA CESE/BAJA]])=YEAR(TODAY())),MONTH(TODAY()-30)&amp;"-"&amp;YEAR(TODAY()),"Borrar")),"No aplica")</f>
        <v>No Aplica</v>
      </c>
      <c r="AD2089" t="str">
        <f>+IFERROR(IF(Tabla2[[#This Row],[FECHA INICIO DE LABORES EN OBRA]]="","No Aplica",IF(AND(MONTH(Tabla2[[#This Row],[FECHA INICIO DE LABORES EN OBRA]])=MONTH(TODAY()-30),YEAR(Tabla2[[#This Row],[FECHA INICIO DE LABORES EN OBRA]])=YEAR(TODAY())),MONTH(TODAY()-30)&amp;"-"&amp;YEAR(TODAY()),"No Aplica")),"No Aplica")</f>
        <v>No Aplica</v>
      </c>
    </row>
    <row r="2090" spans="1:30" x14ac:dyDescent="0.25">
      <c r="A2090" s="13" t="s">
        <v>8027</v>
      </c>
      <c r="B2090" s="15" t="s">
        <v>8028</v>
      </c>
      <c r="C2090" s="15" t="s">
        <v>8028</v>
      </c>
      <c r="D2090" s="15">
        <v>72844588</v>
      </c>
      <c r="E2090" s="15" t="s">
        <v>8098</v>
      </c>
      <c r="F2090" s="39" t="s">
        <v>8099</v>
      </c>
      <c r="G2090" s="15">
        <v>2</v>
      </c>
      <c r="H2090" s="15" t="s">
        <v>8052</v>
      </c>
      <c r="I2090" s="15" t="s">
        <v>8043</v>
      </c>
      <c r="J2090" s="15" t="s">
        <v>8100</v>
      </c>
      <c r="K2090" s="15" t="s">
        <v>2445</v>
      </c>
      <c r="L2090" s="40" t="s">
        <v>6</v>
      </c>
      <c r="M2090" s="39"/>
      <c r="N2090" s="41" t="s">
        <v>2098</v>
      </c>
      <c r="O2090" s="39">
        <v>45129</v>
      </c>
      <c r="P2090" s="40">
        <v>1</v>
      </c>
      <c r="Q2090" s="40">
        <v>4</v>
      </c>
      <c r="R2090" s="40" t="str">
        <f>IFERROR(VLOOKUP(Tabla2[[#This Row],[CONTRATISTA PRNCIPAL]],Hoja1!$L$5:$M$9,2,FALSE),"CJV")</f>
        <v>CJV</v>
      </c>
      <c r="S2090" s="40" t="str">
        <f>IF(Tabla2[[#This Row],[EMPRESA]]=Tabla2[[#This Row],[CONTRATISTA PRNCIPAL]],"Principal","Secundaria")</f>
        <v>Principal</v>
      </c>
      <c r="T2090" s="42">
        <f>IFERROR(1/COUNTIF(Tabla2[CONTRATISTA PRNCIPAL],Tabla2[[#This Row],[CONTRATISTA PRNCIPAL]]),0)</f>
        <v>0.02</v>
      </c>
      <c r="U2090" s="43">
        <f>IF(((TODAY()-Tabla2[[#This Row],[FECHA NACIMIENTO]])/365)&lt;18,"Corregir", IF(((TODAY()-Tabla2[[#This Row],[FECHA NACIMIENTO]])/365)&gt;80, "Corregir",ROUNDDOWN(((TODAY()-Tabla2[[#This Row],[FECHA NACIMIENTO]])/365),0)))</f>
        <v>27</v>
      </c>
      <c r="V20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90" s="44" t="str">
        <f>+IF(Tabla2[[#This Row],[Edad]]="Corregir","Corregir","Ok")</f>
        <v>Ok</v>
      </c>
      <c r="X2090" s="42" t="str">
        <f>+IFERROR(VLOOKUP(Tabla2[[#This Row],[DISTRITO SEGÚN DNI]],Hoja1!$A$2:$B$32,2,FALSE),"No")</f>
        <v>No</v>
      </c>
      <c r="Y2090" s="42" t="str">
        <f>IF(OR(LOWER(Tabla2[[#This Row],[GENERO]])="masculino", LOWER(Tabla2[[#This Row],[GENERO]])="femenino"),"OK","Corregir")</f>
        <v>OK</v>
      </c>
      <c r="Z2090" s="42" t="str">
        <f>+IF(Tabla2[[#This Row],[Nro. DNI / CE]]="","Corregir",IF(LEN(Tabla2[[#This Row],[Nro. DNI / CE]])&gt;=8,"OK","Corregir"))</f>
        <v>OK</v>
      </c>
      <c r="AA2090" s="42">
        <f>COUNTIF(Tabla2[APELLIDOS Y NOMBRES],Tabla2[[#This Row],[APELLIDOS Y NOMBRES]])</f>
        <v>1</v>
      </c>
      <c r="AB2090" s="42">
        <f>IF(Tabla2[[#This Row],[Trabajador]]&gt;1,1/Tabla2[[#This Row],[Trabajador]],Tabla2[[#This Row],[Trabajador]])</f>
        <v>1</v>
      </c>
      <c r="AC2090" t="str">
        <f>+IFERROR(IF(Tabla2[[#This Row],[FECHA CESE/BAJA]]="","No Aplica",IF(AND(MONTH(Tabla2[[#This Row],[FECHA CESE/BAJA]])=MONTH(TODAY()-30),YEAR(Tabla2[[#This Row],[FECHA CESE/BAJA]])=YEAR(TODAY())),MONTH(TODAY()-30)&amp;"-"&amp;YEAR(TODAY()),"Borrar")),"No aplica")</f>
        <v>No Aplica</v>
      </c>
      <c r="AD2090" t="str">
        <f>+IFERROR(IF(Tabla2[[#This Row],[FECHA INICIO DE LABORES EN OBRA]]="","No Aplica",IF(AND(MONTH(Tabla2[[#This Row],[FECHA INICIO DE LABORES EN OBRA]])=MONTH(TODAY()-30),YEAR(Tabla2[[#This Row],[FECHA INICIO DE LABORES EN OBRA]])=YEAR(TODAY())),MONTH(TODAY()-30)&amp;"-"&amp;YEAR(TODAY()),"No Aplica")),"No Aplica")</f>
        <v>No Aplica</v>
      </c>
    </row>
    <row r="2091" spans="1:30" x14ac:dyDescent="0.25">
      <c r="A2091" s="13" t="s">
        <v>8027</v>
      </c>
      <c r="B2091" s="15" t="s">
        <v>8028</v>
      </c>
      <c r="C2091" s="15" t="s">
        <v>8028</v>
      </c>
      <c r="D2091" s="15">
        <v>10381055</v>
      </c>
      <c r="E2091" s="15" t="s">
        <v>8101</v>
      </c>
      <c r="F2091" s="39" t="s">
        <v>8102</v>
      </c>
      <c r="G2091" s="15">
        <v>1</v>
      </c>
      <c r="H2091" s="15" t="s">
        <v>2981</v>
      </c>
      <c r="I2091" s="15" t="s">
        <v>8032</v>
      </c>
      <c r="J2091" s="15" t="s">
        <v>8103</v>
      </c>
      <c r="K2091" s="15" t="s">
        <v>2237</v>
      </c>
      <c r="L2091" s="40" t="s">
        <v>6</v>
      </c>
      <c r="M2091" s="39"/>
      <c r="N2091" s="41" t="s">
        <v>2098</v>
      </c>
      <c r="O2091" s="39">
        <v>45086</v>
      </c>
      <c r="P2091" s="40">
        <v>1</v>
      </c>
      <c r="Q2091" s="40">
        <v>1</v>
      </c>
      <c r="R2091" s="40" t="str">
        <f>IFERROR(VLOOKUP(Tabla2[[#This Row],[CONTRATISTA PRNCIPAL]],Hoja1!$L$5:$M$9,2,FALSE),"CJV")</f>
        <v>CJV</v>
      </c>
      <c r="S2091" s="40" t="str">
        <f>IF(Tabla2[[#This Row],[EMPRESA]]=Tabla2[[#This Row],[CONTRATISTA PRNCIPAL]],"Principal","Secundaria")</f>
        <v>Principal</v>
      </c>
      <c r="T2091" s="42">
        <f>IFERROR(1/COUNTIF(Tabla2[CONTRATISTA PRNCIPAL],Tabla2[[#This Row],[CONTRATISTA PRNCIPAL]]),0)</f>
        <v>0.02</v>
      </c>
      <c r="U2091" s="43">
        <f>IF(((TODAY()-Tabla2[[#This Row],[FECHA NACIMIENTO]])/365)&lt;18,"Corregir", IF(((TODAY()-Tabla2[[#This Row],[FECHA NACIMIENTO]])/365)&gt;80, "Corregir",ROUNDDOWN(((TODAY()-Tabla2[[#This Row],[FECHA NACIMIENTO]])/365),0)))</f>
        <v>47</v>
      </c>
      <c r="V20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91" s="44" t="str">
        <f>+IF(Tabla2[[#This Row],[Edad]]="Corregir","Corregir","Ok")</f>
        <v>Ok</v>
      </c>
      <c r="X2091" s="42" t="str">
        <f>+IFERROR(VLOOKUP(Tabla2[[#This Row],[DISTRITO SEGÚN DNI]],Hoja1!$A$2:$B$32,2,FALSE),"No")</f>
        <v>No</v>
      </c>
      <c r="Y2091" s="42" t="str">
        <f>IF(OR(LOWER(Tabla2[[#This Row],[GENERO]])="masculino", LOWER(Tabla2[[#This Row],[GENERO]])="femenino"),"OK","Corregir")</f>
        <v>OK</v>
      </c>
      <c r="Z2091" s="42" t="str">
        <f>+IF(Tabla2[[#This Row],[Nro. DNI / CE]]="","Corregir",IF(LEN(Tabla2[[#This Row],[Nro. DNI / CE]])&gt;=8,"OK","Corregir"))</f>
        <v>OK</v>
      </c>
      <c r="AA2091" s="42">
        <f>COUNTIF(Tabla2[APELLIDOS Y NOMBRES],Tabla2[[#This Row],[APELLIDOS Y NOMBRES]])</f>
        <v>1</v>
      </c>
      <c r="AB2091" s="42">
        <f>IF(Tabla2[[#This Row],[Trabajador]]&gt;1,1/Tabla2[[#This Row],[Trabajador]],Tabla2[[#This Row],[Trabajador]])</f>
        <v>1</v>
      </c>
      <c r="AC2091" t="str">
        <f>+IFERROR(IF(Tabla2[[#This Row],[FECHA CESE/BAJA]]="","No Aplica",IF(AND(MONTH(Tabla2[[#This Row],[FECHA CESE/BAJA]])=MONTH(TODAY()-30),YEAR(Tabla2[[#This Row],[FECHA CESE/BAJA]])=YEAR(TODAY())),MONTH(TODAY()-30)&amp;"-"&amp;YEAR(TODAY()),"Borrar")),"No aplica")</f>
        <v>No Aplica</v>
      </c>
      <c r="AD2091" t="str">
        <f>+IFERROR(IF(Tabla2[[#This Row],[FECHA INICIO DE LABORES EN OBRA]]="","No Aplica",IF(AND(MONTH(Tabla2[[#This Row],[FECHA INICIO DE LABORES EN OBRA]])=MONTH(TODAY()-30),YEAR(Tabla2[[#This Row],[FECHA INICIO DE LABORES EN OBRA]])=YEAR(TODAY())),MONTH(TODAY()-30)&amp;"-"&amp;YEAR(TODAY()),"No Aplica")),"No Aplica")</f>
        <v>No Aplica</v>
      </c>
    </row>
    <row r="2092" spans="1:30" x14ac:dyDescent="0.25">
      <c r="A2092" s="13" t="s">
        <v>8027</v>
      </c>
      <c r="B2092" s="15" t="s">
        <v>8028</v>
      </c>
      <c r="C2092" s="15" t="s">
        <v>8028</v>
      </c>
      <c r="D2092" s="15">
        <v>42039851</v>
      </c>
      <c r="E2092" s="15" t="s">
        <v>8104</v>
      </c>
      <c r="F2092" s="39" t="s">
        <v>8105</v>
      </c>
      <c r="G2092" s="15">
        <v>2</v>
      </c>
      <c r="H2092" s="15" t="s">
        <v>8106</v>
      </c>
      <c r="I2092" s="15" t="s">
        <v>8043</v>
      </c>
      <c r="J2092" s="15" t="s">
        <v>8107</v>
      </c>
      <c r="K2092" s="15" t="s">
        <v>2242</v>
      </c>
      <c r="L2092" s="40" t="s">
        <v>6</v>
      </c>
      <c r="M2092" s="39"/>
      <c r="N2092" s="41" t="s">
        <v>2098</v>
      </c>
      <c r="O2092" s="39">
        <v>45118</v>
      </c>
      <c r="P2092" s="40">
        <v>1</v>
      </c>
      <c r="Q2092" s="40">
        <v>4</v>
      </c>
      <c r="R2092" s="40" t="str">
        <f>IFERROR(VLOOKUP(Tabla2[[#This Row],[CONTRATISTA PRNCIPAL]],Hoja1!$L$5:$M$9,2,FALSE),"CJV")</f>
        <v>CJV</v>
      </c>
      <c r="S2092" s="40" t="str">
        <f>IF(Tabla2[[#This Row],[EMPRESA]]=Tabla2[[#This Row],[CONTRATISTA PRNCIPAL]],"Principal","Secundaria")</f>
        <v>Principal</v>
      </c>
      <c r="T2092" s="42">
        <f>IFERROR(1/COUNTIF(Tabla2[CONTRATISTA PRNCIPAL],Tabla2[[#This Row],[CONTRATISTA PRNCIPAL]]),0)</f>
        <v>0.02</v>
      </c>
      <c r="U2092" s="43">
        <f>IF(((TODAY()-Tabla2[[#This Row],[FECHA NACIMIENTO]])/365)&lt;18,"Corregir", IF(((TODAY()-Tabla2[[#This Row],[FECHA NACIMIENTO]])/365)&gt;80, "Corregir",ROUNDDOWN(((TODAY()-Tabla2[[#This Row],[FECHA NACIMIENTO]])/365),0)))</f>
        <v>40</v>
      </c>
      <c r="V20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92" s="44" t="str">
        <f>+IF(Tabla2[[#This Row],[Edad]]="Corregir","Corregir","Ok")</f>
        <v>Ok</v>
      </c>
      <c r="X2092" s="42" t="str">
        <f>+IFERROR(VLOOKUP(Tabla2[[#This Row],[DISTRITO SEGÚN DNI]],Hoja1!$A$2:$B$32,2,FALSE),"No")</f>
        <v>No</v>
      </c>
      <c r="Y2092" s="42" t="str">
        <f>IF(OR(LOWER(Tabla2[[#This Row],[GENERO]])="masculino", LOWER(Tabla2[[#This Row],[GENERO]])="femenino"),"OK","Corregir")</f>
        <v>OK</v>
      </c>
      <c r="Z2092" s="42" t="str">
        <f>+IF(Tabla2[[#This Row],[Nro. DNI / CE]]="","Corregir",IF(LEN(Tabla2[[#This Row],[Nro. DNI / CE]])&gt;=8,"OK","Corregir"))</f>
        <v>OK</v>
      </c>
      <c r="AA2092" s="42">
        <f>COUNTIF(Tabla2[APELLIDOS Y NOMBRES],Tabla2[[#This Row],[APELLIDOS Y NOMBRES]])</f>
        <v>1</v>
      </c>
      <c r="AB2092" s="42">
        <f>IF(Tabla2[[#This Row],[Trabajador]]&gt;1,1/Tabla2[[#This Row],[Trabajador]],Tabla2[[#This Row],[Trabajador]])</f>
        <v>1</v>
      </c>
      <c r="AC2092" t="str">
        <f>+IFERROR(IF(Tabla2[[#This Row],[FECHA CESE/BAJA]]="","No Aplica",IF(AND(MONTH(Tabla2[[#This Row],[FECHA CESE/BAJA]])=MONTH(TODAY()-30),YEAR(Tabla2[[#This Row],[FECHA CESE/BAJA]])=YEAR(TODAY())),MONTH(TODAY()-30)&amp;"-"&amp;YEAR(TODAY()),"Borrar")),"No aplica")</f>
        <v>No Aplica</v>
      </c>
      <c r="AD2092" t="str">
        <f>+IFERROR(IF(Tabla2[[#This Row],[FECHA INICIO DE LABORES EN OBRA]]="","No Aplica",IF(AND(MONTH(Tabla2[[#This Row],[FECHA INICIO DE LABORES EN OBRA]])=MONTH(TODAY()-30),YEAR(Tabla2[[#This Row],[FECHA INICIO DE LABORES EN OBRA]])=YEAR(TODAY())),MONTH(TODAY()-30)&amp;"-"&amp;YEAR(TODAY()),"No Aplica")),"No Aplica")</f>
        <v>No Aplica</v>
      </c>
    </row>
    <row r="2093" spans="1:30" x14ac:dyDescent="0.25">
      <c r="A2093" s="13" t="s">
        <v>8027</v>
      </c>
      <c r="B2093" s="15" t="s">
        <v>8028</v>
      </c>
      <c r="C2093" s="15" t="s">
        <v>8028</v>
      </c>
      <c r="D2093" s="15">
        <v>43755338</v>
      </c>
      <c r="E2093" s="15" t="s">
        <v>8108</v>
      </c>
      <c r="F2093" s="39" t="s">
        <v>8109</v>
      </c>
      <c r="G2093" s="15">
        <v>2</v>
      </c>
      <c r="H2093" s="15" t="s">
        <v>8031</v>
      </c>
      <c r="I2093" s="15" t="s">
        <v>8032</v>
      </c>
      <c r="J2093" s="15" t="s">
        <v>8110</v>
      </c>
      <c r="K2093" s="15" t="s">
        <v>4274</v>
      </c>
      <c r="L2093" s="40" t="s">
        <v>6</v>
      </c>
      <c r="M2093" s="39"/>
      <c r="N2093" s="41" t="s">
        <v>2098</v>
      </c>
      <c r="O2093" s="39">
        <v>45089</v>
      </c>
      <c r="P2093" s="40">
        <v>1</v>
      </c>
      <c r="Q2093" s="40">
        <v>4</v>
      </c>
      <c r="R2093" s="40" t="str">
        <f>IFERROR(VLOOKUP(Tabla2[[#This Row],[CONTRATISTA PRNCIPAL]],Hoja1!$L$5:$M$9,2,FALSE),"CJV")</f>
        <v>CJV</v>
      </c>
      <c r="S2093" s="40" t="str">
        <f>IF(Tabla2[[#This Row],[EMPRESA]]=Tabla2[[#This Row],[CONTRATISTA PRNCIPAL]],"Principal","Secundaria")</f>
        <v>Principal</v>
      </c>
      <c r="T2093" s="42">
        <f>IFERROR(1/COUNTIF(Tabla2[CONTRATISTA PRNCIPAL],Tabla2[[#This Row],[CONTRATISTA PRNCIPAL]]),0)</f>
        <v>0.02</v>
      </c>
      <c r="U2093" s="43">
        <f>IF(((TODAY()-Tabla2[[#This Row],[FECHA NACIMIENTO]])/365)&lt;18,"Corregir", IF(((TODAY()-Tabla2[[#This Row],[FECHA NACIMIENTO]])/365)&gt;80, "Corregir",ROUNDDOWN(((TODAY()-Tabla2[[#This Row],[FECHA NACIMIENTO]])/365),0)))</f>
        <v>38</v>
      </c>
      <c r="V20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93" s="44" t="str">
        <f>+IF(Tabla2[[#This Row],[Edad]]="Corregir","Corregir","Ok")</f>
        <v>Ok</v>
      </c>
      <c r="X2093" s="42" t="str">
        <f>+IFERROR(VLOOKUP(Tabla2[[#This Row],[DISTRITO SEGÚN DNI]],Hoja1!$A$2:$B$32,2,FALSE),"No")</f>
        <v>No</v>
      </c>
      <c r="Y2093" s="42" t="str">
        <f>IF(OR(LOWER(Tabla2[[#This Row],[GENERO]])="masculino", LOWER(Tabla2[[#This Row],[GENERO]])="femenino"),"OK","Corregir")</f>
        <v>OK</v>
      </c>
      <c r="Z2093" s="42" t="str">
        <f>+IF(Tabla2[[#This Row],[Nro. DNI / CE]]="","Corregir",IF(LEN(Tabla2[[#This Row],[Nro. DNI / CE]])&gt;=8,"OK","Corregir"))</f>
        <v>OK</v>
      </c>
      <c r="AA2093" s="42">
        <f>COUNTIF(Tabla2[APELLIDOS Y NOMBRES],Tabla2[[#This Row],[APELLIDOS Y NOMBRES]])</f>
        <v>1</v>
      </c>
      <c r="AB2093" s="42">
        <f>IF(Tabla2[[#This Row],[Trabajador]]&gt;1,1/Tabla2[[#This Row],[Trabajador]],Tabla2[[#This Row],[Trabajador]])</f>
        <v>1</v>
      </c>
      <c r="AC2093" t="str">
        <f>+IFERROR(IF(Tabla2[[#This Row],[FECHA CESE/BAJA]]="","No Aplica",IF(AND(MONTH(Tabla2[[#This Row],[FECHA CESE/BAJA]])=MONTH(TODAY()-30),YEAR(Tabla2[[#This Row],[FECHA CESE/BAJA]])=YEAR(TODAY())),MONTH(TODAY()-30)&amp;"-"&amp;YEAR(TODAY()),"Borrar")),"No aplica")</f>
        <v>No Aplica</v>
      </c>
      <c r="AD2093" t="str">
        <f>+IFERROR(IF(Tabla2[[#This Row],[FECHA INICIO DE LABORES EN OBRA]]="","No Aplica",IF(AND(MONTH(Tabla2[[#This Row],[FECHA INICIO DE LABORES EN OBRA]])=MONTH(TODAY()-30),YEAR(Tabla2[[#This Row],[FECHA INICIO DE LABORES EN OBRA]])=YEAR(TODAY())),MONTH(TODAY()-30)&amp;"-"&amp;YEAR(TODAY()),"No Aplica")),"No Aplica")</f>
        <v>No Aplica</v>
      </c>
    </row>
    <row r="2094" spans="1:30" x14ac:dyDescent="0.25">
      <c r="A2094" s="13" t="s">
        <v>8027</v>
      </c>
      <c r="B2094" s="15" t="s">
        <v>8028</v>
      </c>
      <c r="C2094" s="15" t="s">
        <v>8028</v>
      </c>
      <c r="D2094" s="15">
        <v>41774839</v>
      </c>
      <c r="E2094" s="15" t="s">
        <v>8111</v>
      </c>
      <c r="F2094" s="39" t="s">
        <v>8112</v>
      </c>
      <c r="G2094" s="15">
        <v>2</v>
      </c>
      <c r="H2094" s="15" t="s">
        <v>8039</v>
      </c>
      <c r="I2094" s="15" t="s">
        <v>8032</v>
      </c>
      <c r="J2094" s="15" t="s">
        <v>8113</v>
      </c>
      <c r="K2094" s="15" t="s">
        <v>2267</v>
      </c>
      <c r="L2094" s="40" t="s">
        <v>6</v>
      </c>
      <c r="M2094" s="39"/>
      <c r="N2094" s="41" t="s">
        <v>2098</v>
      </c>
      <c r="O2094" s="39">
        <v>45050</v>
      </c>
      <c r="P2094" s="40">
        <v>1</v>
      </c>
      <c r="Q2094" s="40">
        <v>4</v>
      </c>
      <c r="R2094" s="40" t="str">
        <f>IFERROR(VLOOKUP(Tabla2[[#This Row],[CONTRATISTA PRNCIPAL]],Hoja1!$L$5:$M$9,2,FALSE),"CJV")</f>
        <v>CJV</v>
      </c>
      <c r="S2094" s="40" t="str">
        <f>IF(Tabla2[[#This Row],[EMPRESA]]=Tabla2[[#This Row],[CONTRATISTA PRNCIPAL]],"Principal","Secundaria")</f>
        <v>Principal</v>
      </c>
      <c r="T2094" s="42">
        <f>IFERROR(1/COUNTIF(Tabla2[CONTRATISTA PRNCIPAL],Tabla2[[#This Row],[CONTRATISTA PRNCIPAL]]),0)</f>
        <v>0.02</v>
      </c>
      <c r="U2094" s="43">
        <f>IF(((TODAY()-Tabla2[[#This Row],[FECHA NACIMIENTO]])/365)&lt;18,"Corregir", IF(((TODAY()-Tabla2[[#This Row],[FECHA NACIMIENTO]])/365)&gt;80, "Corregir",ROUNDDOWN(((TODAY()-Tabla2[[#This Row],[FECHA NACIMIENTO]])/365),0)))</f>
        <v>41</v>
      </c>
      <c r="V20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094" s="44" t="str">
        <f>+IF(Tabla2[[#This Row],[Edad]]="Corregir","Corregir","Ok")</f>
        <v>Ok</v>
      </c>
      <c r="X2094" s="42" t="str">
        <f>+IFERROR(VLOOKUP(Tabla2[[#This Row],[DISTRITO SEGÚN DNI]],Hoja1!$A$2:$B$32,2,FALSE),"No")</f>
        <v>No</v>
      </c>
      <c r="Y2094" s="42" t="str">
        <f>IF(OR(LOWER(Tabla2[[#This Row],[GENERO]])="masculino", LOWER(Tabla2[[#This Row],[GENERO]])="femenino"),"OK","Corregir")</f>
        <v>OK</v>
      </c>
      <c r="Z2094" s="42" t="str">
        <f>+IF(Tabla2[[#This Row],[Nro. DNI / CE]]="","Corregir",IF(LEN(Tabla2[[#This Row],[Nro. DNI / CE]])&gt;=8,"OK","Corregir"))</f>
        <v>OK</v>
      </c>
      <c r="AA2094" s="42">
        <f>COUNTIF(Tabla2[APELLIDOS Y NOMBRES],Tabla2[[#This Row],[APELLIDOS Y NOMBRES]])</f>
        <v>1</v>
      </c>
      <c r="AB2094" s="42">
        <f>IF(Tabla2[[#This Row],[Trabajador]]&gt;1,1/Tabla2[[#This Row],[Trabajador]],Tabla2[[#This Row],[Trabajador]])</f>
        <v>1</v>
      </c>
      <c r="AC2094" t="str">
        <f>+IFERROR(IF(Tabla2[[#This Row],[FECHA CESE/BAJA]]="","No Aplica",IF(AND(MONTH(Tabla2[[#This Row],[FECHA CESE/BAJA]])=MONTH(TODAY()-30),YEAR(Tabla2[[#This Row],[FECHA CESE/BAJA]])=YEAR(TODAY())),MONTH(TODAY()-30)&amp;"-"&amp;YEAR(TODAY()),"Borrar")),"No aplica")</f>
        <v>No Aplica</v>
      </c>
      <c r="AD2094" t="str">
        <f>+IFERROR(IF(Tabla2[[#This Row],[FECHA INICIO DE LABORES EN OBRA]]="","No Aplica",IF(AND(MONTH(Tabla2[[#This Row],[FECHA INICIO DE LABORES EN OBRA]])=MONTH(TODAY()-30),YEAR(Tabla2[[#This Row],[FECHA INICIO DE LABORES EN OBRA]])=YEAR(TODAY())),MONTH(TODAY()-30)&amp;"-"&amp;YEAR(TODAY()),"No Aplica")),"No Aplica")</f>
        <v>No Aplica</v>
      </c>
    </row>
    <row r="2095" spans="1:30" x14ac:dyDescent="0.25">
      <c r="A2095" s="13" t="s">
        <v>8027</v>
      </c>
      <c r="B2095" s="15" t="s">
        <v>8028</v>
      </c>
      <c r="C2095" s="15" t="s">
        <v>8028</v>
      </c>
      <c r="D2095" s="15">
        <v>46981509</v>
      </c>
      <c r="E2095" s="15" t="s">
        <v>8114</v>
      </c>
      <c r="F2095" s="39" t="s">
        <v>8115</v>
      </c>
      <c r="G2095" s="15">
        <v>2</v>
      </c>
      <c r="H2095" s="15" t="s">
        <v>8031</v>
      </c>
      <c r="I2095" s="15" t="s">
        <v>8043</v>
      </c>
      <c r="J2095" s="15" t="s">
        <v>8116</v>
      </c>
      <c r="K2095" s="15" t="s">
        <v>5222</v>
      </c>
      <c r="L2095" s="40" t="s">
        <v>6</v>
      </c>
      <c r="M2095" s="39"/>
      <c r="N2095" s="41" t="s">
        <v>2098</v>
      </c>
      <c r="O2095" s="39">
        <v>45099</v>
      </c>
      <c r="P2095" s="40">
        <v>1</v>
      </c>
      <c r="Q2095" s="40">
        <v>4</v>
      </c>
      <c r="R2095" s="40" t="str">
        <f>IFERROR(VLOOKUP(Tabla2[[#This Row],[CONTRATISTA PRNCIPAL]],Hoja1!$L$5:$M$9,2,FALSE),"CJV")</f>
        <v>CJV</v>
      </c>
      <c r="S2095" s="40" t="str">
        <f>IF(Tabla2[[#This Row],[EMPRESA]]=Tabla2[[#This Row],[CONTRATISTA PRNCIPAL]],"Principal","Secundaria")</f>
        <v>Principal</v>
      </c>
      <c r="T2095" s="42">
        <f>IFERROR(1/COUNTIF(Tabla2[CONTRATISTA PRNCIPAL],Tabla2[[#This Row],[CONTRATISTA PRNCIPAL]]),0)</f>
        <v>0.02</v>
      </c>
      <c r="U2095" s="43">
        <f>IF(((TODAY()-Tabla2[[#This Row],[FECHA NACIMIENTO]])/365)&lt;18,"Corregir", IF(((TODAY()-Tabla2[[#This Row],[FECHA NACIMIENTO]])/365)&gt;80, "Corregir",ROUNDDOWN(((TODAY()-Tabla2[[#This Row],[FECHA NACIMIENTO]])/365),0)))</f>
        <v>31</v>
      </c>
      <c r="V20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95" s="44" t="str">
        <f>+IF(Tabla2[[#This Row],[Edad]]="Corregir","Corregir","Ok")</f>
        <v>Ok</v>
      </c>
      <c r="X2095" s="42" t="str">
        <f>+IFERROR(VLOOKUP(Tabla2[[#This Row],[DISTRITO SEGÚN DNI]],Hoja1!$A$2:$B$32,2,FALSE),"No")</f>
        <v>No</v>
      </c>
      <c r="Y2095" s="42" t="str">
        <f>IF(OR(LOWER(Tabla2[[#This Row],[GENERO]])="masculino", LOWER(Tabla2[[#This Row],[GENERO]])="femenino"),"OK","Corregir")</f>
        <v>OK</v>
      </c>
      <c r="Z2095" s="42" t="str">
        <f>+IF(Tabla2[[#This Row],[Nro. DNI / CE]]="","Corregir",IF(LEN(Tabla2[[#This Row],[Nro. DNI / CE]])&gt;=8,"OK","Corregir"))</f>
        <v>OK</v>
      </c>
      <c r="AA2095" s="42">
        <f>COUNTIF(Tabla2[APELLIDOS Y NOMBRES],Tabla2[[#This Row],[APELLIDOS Y NOMBRES]])</f>
        <v>1</v>
      </c>
      <c r="AB2095" s="42">
        <f>IF(Tabla2[[#This Row],[Trabajador]]&gt;1,1/Tabla2[[#This Row],[Trabajador]],Tabla2[[#This Row],[Trabajador]])</f>
        <v>1</v>
      </c>
      <c r="AC2095" t="str">
        <f>+IFERROR(IF(Tabla2[[#This Row],[FECHA CESE/BAJA]]="","No Aplica",IF(AND(MONTH(Tabla2[[#This Row],[FECHA CESE/BAJA]])=MONTH(TODAY()-30),YEAR(Tabla2[[#This Row],[FECHA CESE/BAJA]])=YEAR(TODAY())),MONTH(TODAY()-30)&amp;"-"&amp;YEAR(TODAY()),"Borrar")),"No aplica")</f>
        <v>No Aplica</v>
      </c>
      <c r="AD2095" t="str">
        <f>+IFERROR(IF(Tabla2[[#This Row],[FECHA INICIO DE LABORES EN OBRA]]="","No Aplica",IF(AND(MONTH(Tabla2[[#This Row],[FECHA INICIO DE LABORES EN OBRA]])=MONTH(TODAY()-30),YEAR(Tabla2[[#This Row],[FECHA INICIO DE LABORES EN OBRA]])=YEAR(TODAY())),MONTH(TODAY()-30)&amp;"-"&amp;YEAR(TODAY()),"No Aplica")),"No Aplica")</f>
        <v>No Aplica</v>
      </c>
    </row>
    <row r="2096" spans="1:30" x14ac:dyDescent="0.25">
      <c r="A2096" s="13" t="s">
        <v>8027</v>
      </c>
      <c r="B2096" s="15" t="s">
        <v>8028</v>
      </c>
      <c r="C2096" s="15" t="s">
        <v>8028</v>
      </c>
      <c r="D2096" s="15">
        <v>43565608</v>
      </c>
      <c r="E2096" s="15" t="s">
        <v>8117</v>
      </c>
      <c r="F2096" s="39" t="s">
        <v>8118</v>
      </c>
      <c r="G2096" s="15">
        <v>2</v>
      </c>
      <c r="H2096" s="15" t="s">
        <v>3739</v>
      </c>
      <c r="I2096" s="15" t="s">
        <v>8032</v>
      </c>
      <c r="J2096" s="15" t="s">
        <v>8119</v>
      </c>
      <c r="K2096" s="15" t="s">
        <v>8120</v>
      </c>
      <c r="L2096" s="40" t="s">
        <v>6</v>
      </c>
      <c r="M2096" s="39"/>
      <c r="N2096" s="41" t="s">
        <v>2098</v>
      </c>
      <c r="O2096" s="39">
        <v>45126</v>
      </c>
      <c r="P2096" s="40">
        <v>1</v>
      </c>
      <c r="Q2096" s="40">
        <v>4</v>
      </c>
      <c r="R2096" s="40" t="str">
        <f>IFERROR(VLOOKUP(Tabla2[[#This Row],[CONTRATISTA PRNCIPAL]],Hoja1!$L$5:$M$9,2,FALSE),"CJV")</f>
        <v>CJV</v>
      </c>
      <c r="S2096" s="40" t="str">
        <f>IF(Tabla2[[#This Row],[EMPRESA]]=Tabla2[[#This Row],[CONTRATISTA PRNCIPAL]],"Principal","Secundaria")</f>
        <v>Principal</v>
      </c>
      <c r="T2096" s="42">
        <f>IFERROR(1/COUNTIF(Tabla2[CONTRATISTA PRNCIPAL],Tabla2[[#This Row],[CONTRATISTA PRNCIPAL]]),0)</f>
        <v>0.02</v>
      </c>
      <c r="U2096" s="43">
        <f>IF(((TODAY()-Tabla2[[#This Row],[FECHA NACIMIENTO]])/365)&lt;18,"Corregir", IF(((TODAY()-Tabla2[[#This Row],[FECHA NACIMIENTO]])/365)&gt;80, "Corregir",ROUNDDOWN(((TODAY()-Tabla2[[#This Row],[FECHA NACIMIENTO]])/365),0)))</f>
        <v>37</v>
      </c>
      <c r="V20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96" s="44" t="str">
        <f>+IF(Tabla2[[#This Row],[Edad]]="Corregir","Corregir","Ok")</f>
        <v>Ok</v>
      </c>
      <c r="X2096" s="42" t="str">
        <f>+IFERROR(VLOOKUP(Tabla2[[#This Row],[DISTRITO SEGÚN DNI]],Hoja1!$A$2:$B$32,2,FALSE),"No")</f>
        <v>No</v>
      </c>
      <c r="Y2096" s="42" t="str">
        <f>IF(OR(LOWER(Tabla2[[#This Row],[GENERO]])="masculino", LOWER(Tabla2[[#This Row],[GENERO]])="femenino"),"OK","Corregir")</f>
        <v>OK</v>
      </c>
      <c r="Z2096" s="42" t="str">
        <f>+IF(Tabla2[[#This Row],[Nro. DNI / CE]]="","Corregir",IF(LEN(Tabla2[[#This Row],[Nro. DNI / CE]])&gt;=8,"OK","Corregir"))</f>
        <v>OK</v>
      </c>
      <c r="AA2096" s="42">
        <f>COUNTIF(Tabla2[APELLIDOS Y NOMBRES],Tabla2[[#This Row],[APELLIDOS Y NOMBRES]])</f>
        <v>1</v>
      </c>
      <c r="AB2096" s="42">
        <f>IF(Tabla2[[#This Row],[Trabajador]]&gt;1,1/Tabla2[[#This Row],[Trabajador]],Tabla2[[#This Row],[Trabajador]])</f>
        <v>1</v>
      </c>
      <c r="AC2096" t="str">
        <f>+IFERROR(IF(Tabla2[[#This Row],[FECHA CESE/BAJA]]="","No Aplica",IF(AND(MONTH(Tabla2[[#This Row],[FECHA CESE/BAJA]])=MONTH(TODAY()-30),YEAR(Tabla2[[#This Row],[FECHA CESE/BAJA]])=YEAR(TODAY())),MONTH(TODAY()-30)&amp;"-"&amp;YEAR(TODAY()),"Borrar")),"No aplica")</f>
        <v>No Aplica</v>
      </c>
      <c r="AD2096" t="str">
        <f>+IFERROR(IF(Tabla2[[#This Row],[FECHA INICIO DE LABORES EN OBRA]]="","No Aplica",IF(AND(MONTH(Tabla2[[#This Row],[FECHA INICIO DE LABORES EN OBRA]])=MONTH(TODAY()-30),YEAR(Tabla2[[#This Row],[FECHA INICIO DE LABORES EN OBRA]])=YEAR(TODAY())),MONTH(TODAY()-30)&amp;"-"&amp;YEAR(TODAY()),"No Aplica")),"No Aplica")</f>
        <v>No Aplica</v>
      </c>
    </row>
    <row r="2097" spans="1:30" x14ac:dyDescent="0.25">
      <c r="A2097" s="13" t="s">
        <v>8027</v>
      </c>
      <c r="B2097" s="15" t="s">
        <v>8028</v>
      </c>
      <c r="C2097" s="15" t="s">
        <v>8028</v>
      </c>
      <c r="D2097" s="15">
        <v>43923681</v>
      </c>
      <c r="E2097" s="15" t="s">
        <v>8121</v>
      </c>
      <c r="F2097" s="39" t="s">
        <v>8122</v>
      </c>
      <c r="G2097" s="15">
        <v>2</v>
      </c>
      <c r="H2097" s="15" t="s">
        <v>8123</v>
      </c>
      <c r="I2097" s="15" t="s">
        <v>8032</v>
      </c>
      <c r="J2097" s="15" t="s">
        <v>8124</v>
      </c>
      <c r="K2097" s="15" t="s">
        <v>8125</v>
      </c>
      <c r="L2097" s="40" t="s">
        <v>6</v>
      </c>
      <c r="M2097" s="39"/>
      <c r="N2097" s="41" t="s">
        <v>2098</v>
      </c>
      <c r="O2097" s="39">
        <v>44774</v>
      </c>
      <c r="P2097" s="40">
        <v>1</v>
      </c>
      <c r="Q2097" s="40">
        <v>4</v>
      </c>
      <c r="R2097" s="40" t="str">
        <f>IFERROR(VLOOKUP(Tabla2[[#This Row],[CONTRATISTA PRNCIPAL]],Hoja1!$L$5:$M$9,2,FALSE),"CJV")</f>
        <v>CJV</v>
      </c>
      <c r="S2097" s="40" t="str">
        <f>IF(Tabla2[[#This Row],[EMPRESA]]=Tabla2[[#This Row],[CONTRATISTA PRNCIPAL]],"Principal","Secundaria")</f>
        <v>Principal</v>
      </c>
      <c r="T2097" s="42">
        <f>IFERROR(1/COUNTIF(Tabla2[CONTRATISTA PRNCIPAL],Tabla2[[#This Row],[CONTRATISTA PRNCIPAL]]),0)</f>
        <v>0.02</v>
      </c>
      <c r="U2097" s="43">
        <f>IF(((TODAY()-Tabla2[[#This Row],[FECHA NACIMIENTO]])/365)&lt;18,"Corregir", IF(((TODAY()-Tabla2[[#This Row],[FECHA NACIMIENTO]])/365)&gt;80, "Corregir",ROUNDDOWN(((TODAY()-Tabla2[[#This Row],[FECHA NACIMIENTO]])/365),0)))</f>
        <v>24</v>
      </c>
      <c r="V20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097" s="44" t="str">
        <f>+IF(Tabla2[[#This Row],[Edad]]="Corregir","Corregir","Ok")</f>
        <v>Ok</v>
      </c>
      <c r="X2097" s="42" t="str">
        <f>+IFERROR(VLOOKUP(Tabla2[[#This Row],[DISTRITO SEGÚN DNI]],Hoja1!$A$2:$B$32,2,FALSE),"No")</f>
        <v>No</v>
      </c>
      <c r="Y2097" s="42" t="str">
        <f>IF(OR(LOWER(Tabla2[[#This Row],[GENERO]])="masculino", LOWER(Tabla2[[#This Row],[GENERO]])="femenino"),"OK","Corregir")</f>
        <v>OK</v>
      </c>
      <c r="Z2097" s="42" t="str">
        <f>+IF(Tabla2[[#This Row],[Nro. DNI / CE]]="","Corregir",IF(LEN(Tabla2[[#This Row],[Nro. DNI / CE]])&gt;=8,"OK","Corregir"))</f>
        <v>OK</v>
      </c>
      <c r="AA2097" s="42">
        <f>COUNTIF(Tabla2[APELLIDOS Y NOMBRES],Tabla2[[#This Row],[APELLIDOS Y NOMBRES]])</f>
        <v>1</v>
      </c>
      <c r="AB2097" s="42">
        <f>IF(Tabla2[[#This Row],[Trabajador]]&gt;1,1/Tabla2[[#This Row],[Trabajador]],Tabla2[[#This Row],[Trabajador]])</f>
        <v>1</v>
      </c>
      <c r="AC2097" t="str">
        <f>+IFERROR(IF(Tabla2[[#This Row],[FECHA CESE/BAJA]]="","No Aplica",IF(AND(MONTH(Tabla2[[#This Row],[FECHA CESE/BAJA]])=MONTH(TODAY()-30),YEAR(Tabla2[[#This Row],[FECHA CESE/BAJA]])=YEAR(TODAY())),MONTH(TODAY()-30)&amp;"-"&amp;YEAR(TODAY()),"Borrar")),"No aplica")</f>
        <v>No Aplica</v>
      </c>
      <c r="AD2097" t="str">
        <f>+IFERROR(IF(Tabla2[[#This Row],[FECHA INICIO DE LABORES EN OBRA]]="","No Aplica",IF(AND(MONTH(Tabla2[[#This Row],[FECHA INICIO DE LABORES EN OBRA]])=MONTH(TODAY()-30),YEAR(Tabla2[[#This Row],[FECHA INICIO DE LABORES EN OBRA]])=YEAR(TODAY())),MONTH(TODAY()-30)&amp;"-"&amp;YEAR(TODAY()),"No Aplica")),"No Aplica")</f>
        <v>No Aplica</v>
      </c>
    </row>
    <row r="2098" spans="1:30" x14ac:dyDescent="0.25">
      <c r="A2098" s="13" t="s">
        <v>8027</v>
      </c>
      <c r="B2098" s="15" t="s">
        <v>8028</v>
      </c>
      <c r="C2098" s="15" t="s">
        <v>8028</v>
      </c>
      <c r="D2098" s="15" t="s">
        <v>8126</v>
      </c>
      <c r="E2098" s="15" t="s">
        <v>8127</v>
      </c>
      <c r="F2098" s="39" t="s">
        <v>8128</v>
      </c>
      <c r="G2098" s="15">
        <v>2</v>
      </c>
      <c r="H2098" s="15" t="s">
        <v>8052</v>
      </c>
      <c r="I2098" s="15" t="s">
        <v>8032</v>
      </c>
      <c r="J2098" s="15" t="s">
        <v>8129</v>
      </c>
      <c r="K2098" s="15" t="s">
        <v>2182</v>
      </c>
      <c r="L2098" s="40" t="s">
        <v>6</v>
      </c>
      <c r="M2098" s="39"/>
      <c r="N2098" s="41" t="s">
        <v>2098</v>
      </c>
      <c r="O2098" s="39">
        <v>44967</v>
      </c>
      <c r="P2098" s="40">
        <v>1</v>
      </c>
      <c r="Q2098" s="40">
        <v>4</v>
      </c>
      <c r="R2098" s="40" t="str">
        <f>IFERROR(VLOOKUP(Tabla2[[#This Row],[CONTRATISTA PRNCIPAL]],Hoja1!$L$5:$M$9,2,FALSE),"CJV")</f>
        <v>CJV</v>
      </c>
      <c r="S2098" s="40" t="str">
        <f>IF(Tabla2[[#This Row],[EMPRESA]]=Tabla2[[#This Row],[CONTRATISTA PRNCIPAL]],"Principal","Secundaria")</f>
        <v>Principal</v>
      </c>
      <c r="T2098" s="42">
        <f>IFERROR(1/COUNTIF(Tabla2[CONTRATISTA PRNCIPAL],Tabla2[[#This Row],[CONTRATISTA PRNCIPAL]]),0)</f>
        <v>0.02</v>
      </c>
      <c r="U2098" s="43">
        <f>IF(((TODAY()-Tabla2[[#This Row],[FECHA NACIMIENTO]])/365)&lt;18,"Corregir", IF(((TODAY()-Tabla2[[#This Row],[FECHA NACIMIENTO]])/365)&gt;80, "Corregir",ROUNDDOWN(((TODAY()-Tabla2[[#This Row],[FECHA NACIMIENTO]])/365),0)))</f>
        <v>50</v>
      </c>
      <c r="V20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098" s="44" t="str">
        <f>+IF(Tabla2[[#This Row],[Edad]]="Corregir","Corregir","Ok")</f>
        <v>Ok</v>
      </c>
      <c r="X2098" s="42" t="str">
        <f>+IFERROR(VLOOKUP(Tabla2[[#This Row],[DISTRITO SEGÚN DNI]],Hoja1!$A$2:$B$32,2,FALSE),"No")</f>
        <v>No</v>
      </c>
      <c r="Y2098" s="42" t="str">
        <f>IF(OR(LOWER(Tabla2[[#This Row],[GENERO]])="masculino", LOWER(Tabla2[[#This Row],[GENERO]])="femenino"),"OK","Corregir")</f>
        <v>OK</v>
      </c>
      <c r="Z2098" s="42" t="str">
        <f>+IF(Tabla2[[#This Row],[Nro. DNI / CE]]="","Corregir",IF(LEN(Tabla2[[#This Row],[Nro. DNI / CE]])&gt;=8,"OK","Corregir"))</f>
        <v>OK</v>
      </c>
      <c r="AA2098" s="42">
        <f>COUNTIF(Tabla2[APELLIDOS Y NOMBRES],Tabla2[[#This Row],[APELLIDOS Y NOMBRES]])</f>
        <v>1</v>
      </c>
      <c r="AB2098" s="42">
        <f>IF(Tabla2[[#This Row],[Trabajador]]&gt;1,1/Tabla2[[#This Row],[Trabajador]],Tabla2[[#This Row],[Trabajador]])</f>
        <v>1</v>
      </c>
      <c r="AC2098" t="str">
        <f>+IFERROR(IF(Tabla2[[#This Row],[FECHA CESE/BAJA]]="","No Aplica",IF(AND(MONTH(Tabla2[[#This Row],[FECHA CESE/BAJA]])=MONTH(TODAY()-30),YEAR(Tabla2[[#This Row],[FECHA CESE/BAJA]])=YEAR(TODAY())),MONTH(TODAY()-30)&amp;"-"&amp;YEAR(TODAY()),"Borrar")),"No aplica")</f>
        <v>No Aplica</v>
      </c>
      <c r="AD2098" t="str">
        <f>+IFERROR(IF(Tabla2[[#This Row],[FECHA INICIO DE LABORES EN OBRA]]="","No Aplica",IF(AND(MONTH(Tabla2[[#This Row],[FECHA INICIO DE LABORES EN OBRA]])=MONTH(TODAY()-30),YEAR(Tabla2[[#This Row],[FECHA INICIO DE LABORES EN OBRA]])=YEAR(TODAY())),MONTH(TODAY()-30)&amp;"-"&amp;YEAR(TODAY()),"No Aplica")),"No Aplica")</f>
        <v>No Aplica</v>
      </c>
    </row>
    <row r="2099" spans="1:30" x14ac:dyDescent="0.25">
      <c r="A2099" s="13" t="s">
        <v>8027</v>
      </c>
      <c r="B2099" s="15" t="s">
        <v>8028</v>
      </c>
      <c r="C2099" s="15" t="s">
        <v>8028</v>
      </c>
      <c r="D2099" s="15">
        <v>41855772</v>
      </c>
      <c r="E2099" s="15" t="s">
        <v>1754</v>
      </c>
      <c r="F2099" s="39" t="s">
        <v>8130</v>
      </c>
      <c r="G2099" s="15">
        <v>2</v>
      </c>
      <c r="H2099" s="15" t="s">
        <v>8031</v>
      </c>
      <c r="I2099" s="15" t="s">
        <v>8043</v>
      </c>
      <c r="J2099" s="15" t="s">
        <v>8131</v>
      </c>
      <c r="K2099" s="15" t="s">
        <v>27</v>
      </c>
      <c r="L2099" s="40" t="s">
        <v>6</v>
      </c>
      <c r="M2099" s="39"/>
      <c r="N2099" s="41" t="s">
        <v>2098</v>
      </c>
      <c r="O2099" s="39">
        <v>45118</v>
      </c>
      <c r="P2099" s="40">
        <v>1</v>
      </c>
      <c r="Q2099" s="40">
        <v>4</v>
      </c>
      <c r="R2099" s="40" t="str">
        <f>IFERROR(VLOOKUP(Tabla2[[#This Row],[CONTRATISTA PRNCIPAL]],Hoja1!$L$5:$M$9,2,FALSE),"CJV")</f>
        <v>CJV</v>
      </c>
      <c r="S2099" s="40" t="str">
        <f>IF(Tabla2[[#This Row],[EMPRESA]]=Tabla2[[#This Row],[CONTRATISTA PRNCIPAL]],"Principal","Secundaria")</f>
        <v>Principal</v>
      </c>
      <c r="T2099" s="42">
        <f>IFERROR(1/COUNTIF(Tabla2[CONTRATISTA PRNCIPAL],Tabla2[[#This Row],[CONTRATISTA PRNCIPAL]]),0)</f>
        <v>0.02</v>
      </c>
      <c r="U2099" s="43">
        <f>IF(((TODAY()-Tabla2[[#This Row],[FECHA NACIMIENTO]])/365)&lt;18,"Corregir", IF(((TODAY()-Tabla2[[#This Row],[FECHA NACIMIENTO]])/365)&gt;80, "Corregir",ROUNDDOWN(((TODAY()-Tabla2[[#This Row],[FECHA NACIMIENTO]])/365),0)))</f>
        <v>40</v>
      </c>
      <c r="V20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099" s="44" t="str">
        <f>+IF(Tabla2[[#This Row],[Edad]]="Corregir","Corregir","Ok")</f>
        <v>Ok</v>
      </c>
      <c r="X2099" s="42" t="str">
        <f>+IFERROR(VLOOKUP(Tabla2[[#This Row],[DISTRITO SEGÚN DNI]],Hoja1!$A$2:$B$32,2,FALSE),"No")</f>
        <v>CALLAO</v>
      </c>
      <c r="Y2099" s="42" t="str">
        <f>IF(OR(LOWER(Tabla2[[#This Row],[GENERO]])="masculino", LOWER(Tabla2[[#This Row],[GENERO]])="femenino"),"OK","Corregir")</f>
        <v>OK</v>
      </c>
      <c r="Z2099" s="42" t="str">
        <f>+IF(Tabla2[[#This Row],[Nro. DNI / CE]]="","Corregir",IF(LEN(Tabla2[[#This Row],[Nro. DNI / CE]])&gt;=8,"OK","Corregir"))</f>
        <v>OK</v>
      </c>
      <c r="AA2099" s="42">
        <f>COUNTIF(Tabla2[APELLIDOS Y NOMBRES],Tabla2[[#This Row],[APELLIDOS Y NOMBRES]])</f>
        <v>1</v>
      </c>
      <c r="AB2099" s="42">
        <f>IF(Tabla2[[#This Row],[Trabajador]]&gt;1,1/Tabla2[[#This Row],[Trabajador]],Tabla2[[#This Row],[Trabajador]])</f>
        <v>1</v>
      </c>
      <c r="AC2099" t="str">
        <f>+IFERROR(IF(Tabla2[[#This Row],[FECHA CESE/BAJA]]="","No Aplica",IF(AND(MONTH(Tabla2[[#This Row],[FECHA CESE/BAJA]])=MONTH(TODAY()-30),YEAR(Tabla2[[#This Row],[FECHA CESE/BAJA]])=YEAR(TODAY())),MONTH(TODAY()-30)&amp;"-"&amp;YEAR(TODAY()),"Borrar")),"No aplica")</f>
        <v>No Aplica</v>
      </c>
      <c r="AD2099" t="str">
        <f>+IFERROR(IF(Tabla2[[#This Row],[FECHA INICIO DE LABORES EN OBRA]]="","No Aplica",IF(AND(MONTH(Tabla2[[#This Row],[FECHA INICIO DE LABORES EN OBRA]])=MONTH(TODAY()-30),YEAR(Tabla2[[#This Row],[FECHA INICIO DE LABORES EN OBRA]])=YEAR(TODAY())),MONTH(TODAY()-30)&amp;"-"&amp;YEAR(TODAY()),"No Aplica")),"No Aplica")</f>
        <v>No Aplica</v>
      </c>
    </row>
    <row r="2100" spans="1:30" x14ac:dyDescent="0.25">
      <c r="A2100" s="13" t="s">
        <v>8027</v>
      </c>
      <c r="B2100" s="15" t="s">
        <v>8028</v>
      </c>
      <c r="C2100" s="15" t="s">
        <v>8028</v>
      </c>
      <c r="D2100" s="15">
        <v>70832009</v>
      </c>
      <c r="E2100" s="15" t="s">
        <v>8132</v>
      </c>
      <c r="F2100" s="39" t="s">
        <v>8133</v>
      </c>
      <c r="G2100" s="15">
        <v>1</v>
      </c>
      <c r="H2100" s="15" t="s">
        <v>2601</v>
      </c>
      <c r="I2100" s="15" t="s">
        <v>8043</v>
      </c>
      <c r="J2100" s="15" t="s">
        <v>8134</v>
      </c>
      <c r="K2100" s="15" t="s">
        <v>2641</v>
      </c>
      <c r="L2100" s="40" t="s">
        <v>5</v>
      </c>
      <c r="M2100" s="39"/>
      <c r="N2100" s="41" t="s">
        <v>2098</v>
      </c>
      <c r="O2100" s="39">
        <v>44861</v>
      </c>
      <c r="P2100" s="40">
        <v>1</v>
      </c>
      <c r="Q2100" s="40">
        <v>1</v>
      </c>
      <c r="R2100" s="40" t="str">
        <f>IFERROR(VLOOKUP(Tabla2[[#This Row],[CONTRATISTA PRNCIPAL]],Hoja1!$L$5:$M$9,2,FALSE),"CJV")</f>
        <v>CJV</v>
      </c>
      <c r="S2100" s="40" t="str">
        <f>IF(Tabla2[[#This Row],[EMPRESA]]=Tabla2[[#This Row],[CONTRATISTA PRNCIPAL]],"Principal","Secundaria")</f>
        <v>Principal</v>
      </c>
      <c r="T2100" s="42">
        <f>IFERROR(1/COUNTIF(Tabla2[CONTRATISTA PRNCIPAL],Tabla2[[#This Row],[CONTRATISTA PRNCIPAL]]),0)</f>
        <v>0.02</v>
      </c>
      <c r="U2100" s="43">
        <f>IF(((TODAY()-Tabla2[[#This Row],[FECHA NACIMIENTO]])/365)&lt;18,"Corregir", IF(((TODAY()-Tabla2[[#This Row],[FECHA NACIMIENTO]])/365)&gt;80, "Corregir",ROUNDDOWN(((TODAY()-Tabla2[[#This Row],[FECHA NACIMIENTO]])/365),0)))</f>
        <v>26</v>
      </c>
      <c r="V21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00" s="44" t="str">
        <f>+IF(Tabla2[[#This Row],[Edad]]="Corregir","Corregir","Ok")</f>
        <v>Ok</v>
      </c>
      <c r="X2100" s="42" t="str">
        <f>+IFERROR(VLOOKUP(Tabla2[[#This Row],[DISTRITO SEGÚN DNI]],Hoja1!$A$2:$B$32,2,FALSE),"No")</f>
        <v>No</v>
      </c>
      <c r="Y2100" s="42" t="str">
        <f>IF(OR(LOWER(Tabla2[[#This Row],[GENERO]])="masculino", LOWER(Tabla2[[#This Row],[GENERO]])="femenino"),"OK","Corregir")</f>
        <v>OK</v>
      </c>
      <c r="Z2100" s="42" t="str">
        <f>+IF(Tabla2[[#This Row],[Nro. DNI / CE]]="","Corregir",IF(LEN(Tabla2[[#This Row],[Nro. DNI / CE]])&gt;=8,"OK","Corregir"))</f>
        <v>OK</v>
      </c>
      <c r="AA2100" s="42">
        <f>COUNTIF(Tabla2[APELLIDOS Y NOMBRES],Tabla2[[#This Row],[APELLIDOS Y NOMBRES]])</f>
        <v>1</v>
      </c>
      <c r="AB2100" s="42">
        <f>IF(Tabla2[[#This Row],[Trabajador]]&gt;1,1/Tabla2[[#This Row],[Trabajador]],Tabla2[[#This Row],[Trabajador]])</f>
        <v>1</v>
      </c>
      <c r="AC2100" t="str">
        <f>+IFERROR(IF(Tabla2[[#This Row],[FECHA CESE/BAJA]]="","No Aplica",IF(AND(MONTH(Tabla2[[#This Row],[FECHA CESE/BAJA]])=MONTH(TODAY()-30),YEAR(Tabla2[[#This Row],[FECHA CESE/BAJA]])=YEAR(TODAY())),MONTH(TODAY()-30)&amp;"-"&amp;YEAR(TODAY()),"Borrar")),"No aplica")</f>
        <v>No Aplica</v>
      </c>
      <c r="AD2100" t="str">
        <f>+IFERROR(IF(Tabla2[[#This Row],[FECHA INICIO DE LABORES EN OBRA]]="","No Aplica",IF(AND(MONTH(Tabla2[[#This Row],[FECHA INICIO DE LABORES EN OBRA]])=MONTH(TODAY()-30),YEAR(Tabla2[[#This Row],[FECHA INICIO DE LABORES EN OBRA]])=YEAR(TODAY())),MONTH(TODAY()-30)&amp;"-"&amp;YEAR(TODAY()),"No Aplica")),"No Aplica")</f>
        <v>No Aplica</v>
      </c>
    </row>
    <row r="2101" spans="1:30" x14ac:dyDescent="0.25">
      <c r="A2101" s="13" t="s">
        <v>8027</v>
      </c>
      <c r="B2101" s="15" t="s">
        <v>8028</v>
      </c>
      <c r="C2101" s="15" t="s">
        <v>8028</v>
      </c>
      <c r="D2101" s="15">
        <v>42669591</v>
      </c>
      <c r="E2101" s="15" t="s">
        <v>8135</v>
      </c>
      <c r="F2101" s="39" t="s">
        <v>8136</v>
      </c>
      <c r="G2101" s="15">
        <v>2</v>
      </c>
      <c r="H2101" s="15" t="s">
        <v>8039</v>
      </c>
      <c r="I2101" s="15" t="s">
        <v>8043</v>
      </c>
      <c r="J2101" s="15" t="s">
        <v>8137</v>
      </c>
      <c r="K2101" s="15" t="s">
        <v>2200</v>
      </c>
      <c r="L2101" s="40" t="s">
        <v>6</v>
      </c>
      <c r="M2101" s="39"/>
      <c r="N2101" s="41" t="s">
        <v>2098</v>
      </c>
      <c r="O2101" s="39">
        <v>45101</v>
      </c>
      <c r="P2101" s="40">
        <v>1</v>
      </c>
      <c r="Q2101" s="40">
        <v>4</v>
      </c>
      <c r="R2101" s="40" t="str">
        <f>IFERROR(VLOOKUP(Tabla2[[#This Row],[CONTRATISTA PRNCIPAL]],Hoja1!$L$5:$M$9,2,FALSE),"CJV")</f>
        <v>CJV</v>
      </c>
      <c r="S2101" s="40" t="str">
        <f>IF(Tabla2[[#This Row],[EMPRESA]]=Tabla2[[#This Row],[CONTRATISTA PRNCIPAL]],"Principal","Secundaria")</f>
        <v>Principal</v>
      </c>
      <c r="T2101" s="42">
        <f>IFERROR(1/COUNTIF(Tabla2[CONTRATISTA PRNCIPAL],Tabla2[[#This Row],[CONTRATISTA PRNCIPAL]]),0)</f>
        <v>0.02</v>
      </c>
      <c r="U2101" s="43">
        <f>IF(((TODAY()-Tabla2[[#This Row],[FECHA NACIMIENTO]])/365)&lt;18,"Corregir", IF(((TODAY()-Tabla2[[#This Row],[FECHA NACIMIENTO]])/365)&gt;80, "Corregir",ROUNDDOWN(((TODAY()-Tabla2[[#This Row],[FECHA NACIMIENTO]])/365),0)))</f>
        <v>41</v>
      </c>
      <c r="V21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01" s="44" t="str">
        <f>+IF(Tabla2[[#This Row],[Edad]]="Corregir","Corregir","Ok")</f>
        <v>Ok</v>
      </c>
      <c r="X2101" s="42" t="str">
        <f>+IFERROR(VLOOKUP(Tabla2[[#This Row],[DISTRITO SEGÚN DNI]],Hoja1!$A$2:$B$32,2,FALSE),"No")</f>
        <v>No</v>
      </c>
      <c r="Y2101" s="42" t="str">
        <f>IF(OR(LOWER(Tabla2[[#This Row],[GENERO]])="masculino", LOWER(Tabla2[[#This Row],[GENERO]])="femenino"),"OK","Corregir")</f>
        <v>OK</v>
      </c>
      <c r="Z2101" s="42" t="str">
        <f>+IF(Tabla2[[#This Row],[Nro. DNI / CE]]="","Corregir",IF(LEN(Tabla2[[#This Row],[Nro. DNI / CE]])&gt;=8,"OK","Corregir"))</f>
        <v>OK</v>
      </c>
      <c r="AA2101" s="42">
        <f>COUNTIF(Tabla2[APELLIDOS Y NOMBRES],Tabla2[[#This Row],[APELLIDOS Y NOMBRES]])</f>
        <v>1</v>
      </c>
      <c r="AB2101" s="42">
        <f>IF(Tabla2[[#This Row],[Trabajador]]&gt;1,1/Tabla2[[#This Row],[Trabajador]],Tabla2[[#This Row],[Trabajador]])</f>
        <v>1</v>
      </c>
      <c r="AC2101" t="str">
        <f>+IFERROR(IF(Tabla2[[#This Row],[FECHA CESE/BAJA]]="","No Aplica",IF(AND(MONTH(Tabla2[[#This Row],[FECHA CESE/BAJA]])=MONTH(TODAY()-30),YEAR(Tabla2[[#This Row],[FECHA CESE/BAJA]])=YEAR(TODAY())),MONTH(TODAY()-30)&amp;"-"&amp;YEAR(TODAY()),"Borrar")),"No aplica")</f>
        <v>No Aplica</v>
      </c>
      <c r="AD2101" t="str">
        <f>+IFERROR(IF(Tabla2[[#This Row],[FECHA INICIO DE LABORES EN OBRA]]="","No Aplica",IF(AND(MONTH(Tabla2[[#This Row],[FECHA INICIO DE LABORES EN OBRA]])=MONTH(TODAY()-30),YEAR(Tabla2[[#This Row],[FECHA INICIO DE LABORES EN OBRA]])=YEAR(TODAY())),MONTH(TODAY()-30)&amp;"-"&amp;YEAR(TODAY()),"No Aplica")),"No Aplica")</f>
        <v>No Aplica</v>
      </c>
    </row>
    <row r="2102" spans="1:30" x14ac:dyDescent="0.25">
      <c r="A2102" s="13" t="s">
        <v>8027</v>
      </c>
      <c r="B2102" s="15" t="s">
        <v>8028</v>
      </c>
      <c r="C2102" s="15" t="s">
        <v>8028</v>
      </c>
      <c r="D2102" s="15">
        <v>73236959</v>
      </c>
      <c r="E2102" s="15" t="s">
        <v>8138</v>
      </c>
      <c r="F2102" s="39" t="s">
        <v>8139</v>
      </c>
      <c r="G2102" s="15">
        <v>2</v>
      </c>
      <c r="H2102" s="15" t="s">
        <v>2960</v>
      </c>
      <c r="I2102" s="15" t="s">
        <v>8032</v>
      </c>
      <c r="J2102" s="15" t="s">
        <v>8053</v>
      </c>
      <c r="K2102" s="15" t="s">
        <v>2641</v>
      </c>
      <c r="L2102" s="40" t="s">
        <v>6</v>
      </c>
      <c r="M2102" s="39"/>
      <c r="N2102" s="41" t="s">
        <v>2098</v>
      </c>
      <c r="O2102" s="39">
        <v>45140</v>
      </c>
      <c r="P2102" s="40">
        <v>1</v>
      </c>
      <c r="Q2102" s="40">
        <v>4</v>
      </c>
      <c r="R2102" s="40" t="str">
        <f>IFERROR(VLOOKUP(Tabla2[[#This Row],[CONTRATISTA PRNCIPAL]],Hoja1!$L$5:$M$9,2,FALSE),"CJV")</f>
        <v>CJV</v>
      </c>
      <c r="S2102" s="40" t="str">
        <f>IF(Tabla2[[#This Row],[EMPRESA]]=Tabla2[[#This Row],[CONTRATISTA PRNCIPAL]],"Principal","Secundaria")</f>
        <v>Principal</v>
      </c>
      <c r="T2102" s="42">
        <f>IFERROR(1/COUNTIF(Tabla2[CONTRATISTA PRNCIPAL],Tabla2[[#This Row],[CONTRATISTA PRNCIPAL]]),0)</f>
        <v>0.02</v>
      </c>
      <c r="U2102" s="43">
        <f>IF(((TODAY()-Tabla2[[#This Row],[FECHA NACIMIENTO]])/365)&lt;18,"Corregir", IF(((TODAY()-Tabla2[[#This Row],[FECHA NACIMIENTO]])/365)&gt;80, "Corregir",ROUNDDOWN(((TODAY()-Tabla2[[#This Row],[FECHA NACIMIENTO]])/365),0)))</f>
        <v>22</v>
      </c>
      <c r="V21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102" s="44" t="str">
        <f>+IF(Tabla2[[#This Row],[Edad]]="Corregir","Corregir","Ok")</f>
        <v>Ok</v>
      </c>
      <c r="X2102" s="42" t="str">
        <f>+IFERROR(VLOOKUP(Tabla2[[#This Row],[DISTRITO SEGÚN DNI]],Hoja1!$A$2:$B$32,2,FALSE),"No")</f>
        <v>No</v>
      </c>
      <c r="Y2102" s="42" t="str">
        <f>IF(OR(LOWER(Tabla2[[#This Row],[GENERO]])="masculino", LOWER(Tabla2[[#This Row],[GENERO]])="femenino"),"OK","Corregir")</f>
        <v>OK</v>
      </c>
      <c r="Z2102" s="42" t="str">
        <f>+IF(Tabla2[[#This Row],[Nro. DNI / CE]]="","Corregir",IF(LEN(Tabla2[[#This Row],[Nro. DNI / CE]])&gt;=8,"OK","Corregir"))</f>
        <v>OK</v>
      </c>
      <c r="AA2102" s="42">
        <f>COUNTIF(Tabla2[APELLIDOS Y NOMBRES],Tabla2[[#This Row],[APELLIDOS Y NOMBRES]])</f>
        <v>1</v>
      </c>
      <c r="AB2102" s="42">
        <f>IF(Tabla2[[#This Row],[Trabajador]]&gt;1,1/Tabla2[[#This Row],[Trabajador]],Tabla2[[#This Row],[Trabajador]])</f>
        <v>1</v>
      </c>
      <c r="AC2102" t="str">
        <f>+IFERROR(IF(Tabla2[[#This Row],[FECHA CESE/BAJA]]="","No Aplica",IF(AND(MONTH(Tabla2[[#This Row],[FECHA CESE/BAJA]])=MONTH(TODAY()-30),YEAR(Tabla2[[#This Row],[FECHA CESE/BAJA]])=YEAR(TODAY())),MONTH(TODAY()-30)&amp;"-"&amp;YEAR(TODAY()),"Borrar")),"No aplica")</f>
        <v>No Aplica</v>
      </c>
      <c r="AD2102" t="str">
        <f>+IFERROR(IF(Tabla2[[#This Row],[FECHA INICIO DE LABORES EN OBRA]]="","No Aplica",IF(AND(MONTH(Tabla2[[#This Row],[FECHA INICIO DE LABORES EN OBRA]])=MONTH(TODAY()-30),YEAR(Tabla2[[#This Row],[FECHA INICIO DE LABORES EN OBRA]])=YEAR(TODAY())),MONTH(TODAY()-30)&amp;"-"&amp;YEAR(TODAY()),"No Aplica")),"No Aplica")</f>
        <v>8-2023</v>
      </c>
    </row>
    <row r="2103" spans="1:30" x14ac:dyDescent="0.25">
      <c r="A2103" s="13" t="s">
        <v>8027</v>
      </c>
      <c r="B2103" s="15" t="s">
        <v>8028</v>
      </c>
      <c r="C2103" s="15" t="s">
        <v>8028</v>
      </c>
      <c r="D2103" s="15">
        <v>47916962</v>
      </c>
      <c r="E2103" s="15" t="s">
        <v>8140</v>
      </c>
      <c r="F2103" s="39">
        <v>33368</v>
      </c>
      <c r="G2103" s="15">
        <v>2</v>
      </c>
      <c r="H2103" s="15" t="s">
        <v>3739</v>
      </c>
      <c r="I2103" s="15" t="s">
        <v>8043</v>
      </c>
      <c r="J2103" s="15" t="s">
        <v>8141</v>
      </c>
      <c r="K2103" s="15" t="s">
        <v>5222</v>
      </c>
      <c r="L2103" s="40" t="s">
        <v>6</v>
      </c>
      <c r="M2103" s="39"/>
      <c r="N2103" s="41" t="s">
        <v>2098</v>
      </c>
      <c r="O2103" s="39">
        <v>45126</v>
      </c>
      <c r="P2103" s="40">
        <v>1</v>
      </c>
      <c r="Q2103" s="40">
        <v>4</v>
      </c>
      <c r="R2103" s="40" t="str">
        <f>IFERROR(VLOOKUP(Tabla2[[#This Row],[CONTRATISTA PRNCIPAL]],Hoja1!$L$5:$M$9,2,FALSE),"CJV")</f>
        <v>CJV</v>
      </c>
      <c r="S2103" s="40" t="str">
        <f>IF(Tabla2[[#This Row],[EMPRESA]]=Tabla2[[#This Row],[CONTRATISTA PRNCIPAL]],"Principal","Secundaria")</f>
        <v>Principal</v>
      </c>
      <c r="T2103" s="42">
        <f>IFERROR(1/COUNTIF(Tabla2[CONTRATISTA PRNCIPAL],Tabla2[[#This Row],[CONTRATISTA PRNCIPAL]]),0)</f>
        <v>0.02</v>
      </c>
      <c r="U2103" s="43">
        <f>IF(((TODAY()-Tabla2[[#This Row],[FECHA NACIMIENTO]])/365)&lt;18,"Corregir", IF(((TODAY()-Tabla2[[#This Row],[FECHA NACIMIENTO]])/365)&gt;80, "Corregir",ROUNDDOWN(((TODAY()-Tabla2[[#This Row],[FECHA NACIMIENTO]])/365),0)))</f>
        <v>32</v>
      </c>
      <c r="V21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03" s="44" t="str">
        <f>+IF(Tabla2[[#This Row],[Edad]]="Corregir","Corregir","Ok")</f>
        <v>Ok</v>
      </c>
      <c r="X2103" s="42" t="str">
        <f>+IFERROR(VLOOKUP(Tabla2[[#This Row],[DISTRITO SEGÚN DNI]],Hoja1!$A$2:$B$32,2,FALSE),"No")</f>
        <v>No</v>
      </c>
      <c r="Y2103" s="42" t="str">
        <f>IF(OR(LOWER(Tabla2[[#This Row],[GENERO]])="masculino", LOWER(Tabla2[[#This Row],[GENERO]])="femenino"),"OK","Corregir")</f>
        <v>OK</v>
      </c>
      <c r="Z2103" s="42" t="str">
        <f>+IF(Tabla2[[#This Row],[Nro. DNI / CE]]="","Corregir",IF(LEN(Tabla2[[#This Row],[Nro. DNI / CE]])&gt;=8,"OK","Corregir"))</f>
        <v>OK</v>
      </c>
      <c r="AA2103" s="42">
        <f>COUNTIF(Tabla2[APELLIDOS Y NOMBRES],Tabla2[[#This Row],[APELLIDOS Y NOMBRES]])</f>
        <v>1</v>
      </c>
      <c r="AB2103" s="42">
        <f>IF(Tabla2[[#This Row],[Trabajador]]&gt;1,1/Tabla2[[#This Row],[Trabajador]],Tabla2[[#This Row],[Trabajador]])</f>
        <v>1</v>
      </c>
      <c r="AC2103" t="str">
        <f>+IFERROR(IF(Tabla2[[#This Row],[FECHA CESE/BAJA]]="","No Aplica",IF(AND(MONTH(Tabla2[[#This Row],[FECHA CESE/BAJA]])=MONTH(TODAY()-30),YEAR(Tabla2[[#This Row],[FECHA CESE/BAJA]])=YEAR(TODAY())),MONTH(TODAY()-30)&amp;"-"&amp;YEAR(TODAY()),"Borrar")),"No aplica")</f>
        <v>No Aplica</v>
      </c>
      <c r="AD2103" t="str">
        <f>+IFERROR(IF(Tabla2[[#This Row],[FECHA INICIO DE LABORES EN OBRA]]="","No Aplica",IF(AND(MONTH(Tabla2[[#This Row],[FECHA INICIO DE LABORES EN OBRA]])=MONTH(TODAY()-30),YEAR(Tabla2[[#This Row],[FECHA INICIO DE LABORES EN OBRA]])=YEAR(TODAY())),MONTH(TODAY()-30)&amp;"-"&amp;YEAR(TODAY()),"No Aplica")),"No Aplica")</f>
        <v>No Aplica</v>
      </c>
    </row>
    <row r="2104" spans="1:30" x14ac:dyDescent="0.25">
      <c r="A2104" s="13" t="s">
        <v>8027</v>
      </c>
      <c r="B2104" s="15" t="s">
        <v>8028</v>
      </c>
      <c r="C2104" s="15" t="s">
        <v>8028</v>
      </c>
      <c r="D2104" s="15">
        <v>42520120</v>
      </c>
      <c r="E2104" s="15" t="s">
        <v>8142</v>
      </c>
      <c r="F2104" s="39" t="s">
        <v>8143</v>
      </c>
      <c r="G2104" s="15">
        <v>1</v>
      </c>
      <c r="H2104" s="15" t="s">
        <v>8144</v>
      </c>
      <c r="I2104" s="15" t="s">
        <v>8043</v>
      </c>
      <c r="J2104" s="15" t="s">
        <v>8145</v>
      </c>
      <c r="K2104" s="15" t="s">
        <v>4274</v>
      </c>
      <c r="L2104" s="40" t="s">
        <v>6</v>
      </c>
      <c r="M2104" s="39"/>
      <c r="N2104" s="41" t="s">
        <v>2098</v>
      </c>
      <c r="O2104" s="39">
        <v>43771</v>
      </c>
      <c r="P2104" s="40">
        <v>1</v>
      </c>
      <c r="Q2104" s="40">
        <v>1</v>
      </c>
      <c r="R2104" s="40" t="str">
        <f>IFERROR(VLOOKUP(Tabla2[[#This Row],[CONTRATISTA PRNCIPAL]],Hoja1!$L$5:$M$9,2,FALSE),"CJV")</f>
        <v>CJV</v>
      </c>
      <c r="S2104" s="40" t="str">
        <f>IF(Tabla2[[#This Row],[EMPRESA]]=Tabla2[[#This Row],[CONTRATISTA PRNCIPAL]],"Principal","Secundaria")</f>
        <v>Principal</v>
      </c>
      <c r="T2104" s="42">
        <f>IFERROR(1/COUNTIF(Tabla2[CONTRATISTA PRNCIPAL],Tabla2[[#This Row],[CONTRATISTA PRNCIPAL]]),0)</f>
        <v>0.02</v>
      </c>
      <c r="U2104" s="43">
        <f>IF(((TODAY()-Tabla2[[#This Row],[FECHA NACIMIENTO]])/365)&lt;18,"Corregir", IF(((TODAY()-Tabla2[[#This Row],[FECHA NACIMIENTO]])/365)&gt;80, "Corregir",ROUNDDOWN(((TODAY()-Tabla2[[#This Row],[FECHA NACIMIENTO]])/365),0)))</f>
        <v>40</v>
      </c>
      <c r="V21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04" s="44" t="str">
        <f>+IF(Tabla2[[#This Row],[Edad]]="Corregir","Corregir","Ok")</f>
        <v>Ok</v>
      </c>
      <c r="X2104" s="42" t="str">
        <f>+IFERROR(VLOOKUP(Tabla2[[#This Row],[DISTRITO SEGÚN DNI]],Hoja1!$A$2:$B$32,2,FALSE),"No")</f>
        <v>No</v>
      </c>
      <c r="Y2104" s="42" t="str">
        <f>IF(OR(LOWER(Tabla2[[#This Row],[GENERO]])="masculino", LOWER(Tabla2[[#This Row],[GENERO]])="femenino"),"OK","Corregir")</f>
        <v>OK</v>
      </c>
      <c r="Z2104" s="42" t="str">
        <f>+IF(Tabla2[[#This Row],[Nro. DNI / CE]]="","Corregir",IF(LEN(Tabla2[[#This Row],[Nro. DNI / CE]])&gt;=8,"OK","Corregir"))</f>
        <v>OK</v>
      </c>
      <c r="AA2104" s="42">
        <f>COUNTIF(Tabla2[APELLIDOS Y NOMBRES],Tabla2[[#This Row],[APELLIDOS Y NOMBRES]])</f>
        <v>1</v>
      </c>
      <c r="AB2104" s="42">
        <f>IF(Tabla2[[#This Row],[Trabajador]]&gt;1,1/Tabla2[[#This Row],[Trabajador]],Tabla2[[#This Row],[Trabajador]])</f>
        <v>1</v>
      </c>
      <c r="AC2104" t="str">
        <f>+IFERROR(IF(Tabla2[[#This Row],[FECHA CESE/BAJA]]="","No Aplica",IF(AND(MONTH(Tabla2[[#This Row],[FECHA CESE/BAJA]])=MONTH(TODAY()-30),YEAR(Tabla2[[#This Row],[FECHA CESE/BAJA]])=YEAR(TODAY())),MONTH(TODAY()-30)&amp;"-"&amp;YEAR(TODAY()),"Borrar")),"No aplica")</f>
        <v>No Aplica</v>
      </c>
      <c r="AD2104" t="str">
        <f>+IFERROR(IF(Tabla2[[#This Row],[FECHA INICIO DE LABORES EN OBRA]]="","No Aplica",IF(AND(MONTH(Tabla2[[#This Row],[FECHA INICIO DE LABORES EN OBRA]])=MONTH(TODAY()-30),YEAR(Tabla2[[#This Row],[FECHA INICIO DE LABORES EN OBRA]])=YEAR(TODAY())),MONTH(TODAY()-30)&amp;"-"&amp;YEAR(TODAY()),"No Aplica")),"No Aplica")</f>
        <v>No Aplica</v>
      </c>
    </row>
    <row r="2105" spans="1:30" x14ac:dyDescent="0.25">
      <c r="A2105" s="13" t="s">
        <v>8027</v>
      </c>
      <c r="B2105" s="15" t="s">
        <v>8028</v>
      </c>
      <c r="C2105" s="15" t="s">
        <v>8028</v>
      </c>
      <c r="D2105" s="15" t="s">
        <v>8146</v>
      </c>
      <c r="E2105" s="15" t="s">
        <v>8147</v>
      </c>
      <c r="F2105" s="39" t="s">
        <v>8148</v>
      </c>
      <c r="G2105" s="15">
        <v>2</v>
      </c>
      <c r="H2105" s="15" t="s">
        <v>2960</v>
      </c>
      <c r="I2105" s="15" t="s">
        <v>8043</v>
      </c>
      <c r="J2105" s="15" t="s">
        <v>8149</v>
      </c>
      <c r="K2105" s="15" t="s">
        <v>2200</v>
      </c>
      <c r="L2105" s="40" t="s">
        <v>6</v>
      </c>
      <c r="M2105" s="39"/>
      <c r="N2105" s="41" t="s">
        <v>4908</v>
      </c>
      <c r="O2105" s="39">
        <v>44949</v>
      </c>
      <c r="P2105" s="40">
        <v>1</v>
      </c>
      <c r="Q2105" s="40">
        <v>4</v>
      </c>
      <c r="R2105" s="40" t="str">
        <f>IFERROR(VLOOKUP(Tabla2[[#This Row],[CONTRATISTA PRNCIPAL]],Hoja1!$L$5:$M$9,2,FALSE),"CJV")</f>
        <v>CJV</v>
      </c>
      <c r="S2105" s="40" t="str">
        <f>IF(Tabla2[[#This Row],[EMPRESA]]=Tabla2[[#This Row],[CONTRATISTA PRNCIPAL]],"Principal","Secundaria")</f>
        <v>Principal</v>
      </c>
      <c r="T2105" s="42">
        <f>IFERROR(1/COUNTIF(Tabla2[CONTRATISTA PRNCIPAL],Tabla2[[#This Row],[CONTRATISTA PRNCIPAL]]),0)</f>
        <v>0.02</v>
      </c>
      <c r="U2105" s="43">
        <f>IF(((TODAY()-Tabla2[[#This Row],[FECHA NACIMIENTO]])/365)&lt;18,"Corregir", IF(((TODAY()-Tabla2[[#This Row],[FECHA NACIMIENTO]])/365)&gt;80, "Corregir",ROUNDDOWN(((TODAY()-Tabla2[[#This Row],[FECHA NACIMIENTO]])/365),0)))</f>
        <v>29</v>
      </c>
      <c r="V21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05" s="44" t="str">
        <f>+IF(Tabla2[[#This Row],[Edad]]="Corregir","Corregir","Ok")</f>
        <v>Ok</v>
      </c>
      <c r="X2105" s="42" t="str">
        <f>+IFERROR(VLOOKUP(Tabla2[[#This Row],[DISTRITO SEGÚN DNI]],Hoja1!$A$2:$B$32,2,FALSE),"No")</f>
        <v>No</v>
      </c>
      <c r="Y2105" s="42" t="str">
        <f>IF(OR(LOWER(Tabla2[[#This Row],[GENERO]])="masculino", LOWER(Tabla2[[#This Row],[GENERO]])="femenino"),"OK","Corregir")</f>
        <v>OK</v>
      </c>
      <c r="Z2105" s="42" t="str">
        <f>+IF(Tabla2[[#This Row],[Nro. DNI / CE]]="","Corregir",IF(LEN(Tabla2[[#This Row],[Nro. DNI / CE]])&gt;=8,"OK","Corregir"))</f>
        <v>OK</v>
      </c>
      <c r="AA2105" s="42">
        <f>COUNTIF(Tabla2[APELLIDOS Y NOMBRES],Tabla2[[#This Row],[APELLIDOS Y NOMBRES]])</f>
        <v>1</v>
      </c>
      <c r="AB2105" s="42">
        <f>IF(Tabla2[[#This Row],[Trabajador]]&gt;1,1/Tabla2[[#This Row],[Trabajador]],Tabla2[[#This Row],[Trabajador]])</f>
        <v>1</v>
      </c>
      <c r="AC2105" t="str">
        <f>+IFERROR(IF(Tabla2[[#This Row],[FECHA CESE/BAJA]]="","No Aplica",IF(AND(MONTH(Tabla2[[#This Row],[FECHA CESE/BAJA]])=MONTH(TODAY()-30),YEAR(Tabla2[[#This Row],[FECHA CESE/BAJA]])=YEAR(TODAY())),MONTH(TODAY()-30)&amp;"-"&amp;YEAR(TODAY()),"Borrar")),"No aplica")</f>
        <v>No Aplica</v>
      </c>
      <c r="AD2105" t="str">
        <f>+IFERROR(IF(Tabla2[[#This Row],[FECHA INICIO DE LABORES EN OBRA]]="","No Aplica",IF(AND(MONTH(Tabla2[[#This Row],[FECHA INICIO DE LABORES EN OBRA]])=MONTH(TODAY()-30),YEAR(Tabla2[[#This Row],[FECHA INICIO DE LABORES EN OBRA]])=YEAR(TODAY())),MONTH(TODAY()-30)&amp;"-"&amp;YEAR(TODAY()),"No Aplica")),"No Aplica")</f>
        <v>No Aplica</v>
      </c>
    </row>
    <row r="2106" spans="1:30" x14ac:dyDescent="0.25">
      <c r="A2106" s="13" t="s">
        <v>8027</v>
      </c>
      <c r="B2106" s="15" t="s">
        <v>8028</v>
      </c>
      <c r="C2106" s="15" t="s">
        <v>8028</v>
      </c>
      <c r="D2106" s="15">
        <v>46432751</v>
      </c>
      <c r="E2106" s="15" t="s">
        <v>8150</v>
      </c>
      <c r="F2106" s="39" t="s">
        <v>8151</v>
      </c>
      <c r="G2106" s="15">
        <v>2</v>
      </c>
      <c r="H2106" s="15" t="s">
        <v>8052</v>
      </c>
      <c r="I2106" s="15" t="s">
        <v>8032</v>
      </c>
      <c r="J2106" s="15" t="s">
        <v>8152</v>
      </c>
      <c r="K2106" s="15" t="s">
        <v>2445</v>
      </c>
      <c r="L2106" s="40" t="s">
        <v>6</v>
      </c>
      <c r="M2106" s="39"/>
      <c r="N2106" s="41" t="s">
        <v>2098</v>
      </c>
      <c r="O2106" s="39">
        <v>45139</v>
      </c>
      <c r="P2106" s="40">
        <v>2</v>
      </c>
      <c r="Q2106" s="40">
        <v>4</v>
      </c>
      <c r="R2106" s="40" t="str">
        <f>IFERROR(VLOOKUP(Tabla2[[#This Row],[CONTRATISTA PRNCIPAL]],Hoja1!$L$5:$M$9,2,FALSE),"CJV")</f>
        <v>CJV</v>
      </c>
      <c r="S2106" s="40" t="str">
        <f>IF(Tabla2[[#This Row],[EMPRESA]]=Tabla2[[#This Row],[CONTRATISTA PRNCIPAL]],"Principal","Secundaria")</f>
        <v>Principal</v>
      </c>
      <c r="T2106" s="42">
        <f>IFERROR(1/COUNTIF(Tabla2[CONTRATISTA PRNCIPAL],Tabla2[[#This Row],[CONTRATISTA PRNCIPAL]]),0)</f>
        <v>0.02</v>
      </c>
      <c r="U2106" s="43">
        <f>IF(((TODAY()-Tabla2[[#This Row],[FECHA NACIMIENTO]])/365)&lt;18,"Corregir", IF(((TODAY()-Tabla2[[#This Row],[FECHA NACIMIENTO]])/365)&gt;80, "Corregir",ROUNDDOWN(((TODAY()-Tabla2[[#This Row],[FECHA NACIMIENTO]])/365),0)))</f>
        <v>33</v>
      </c>
      <c r="V21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06" s="44" t="str">
        <f>+IF(Tabla2[[#This Row],[Edad]]="Corregir","Corregir","Ok")</f>
        <v>Ok</v>
      </c>
      <c r="X2106" s="42" t="str">
        <f>+IFERROR(VLOOKUP(Tabla2[[#This Row],[DISTRITO SEGÚN DNI]],Hoja1!$A$2:$B$32,2,FALSE),"No")</f>
        <v>No</v>
      </c>
      <c r="Y2106" s="42" t="str">
        <f>IF(OR(LOWER(Tabla2[[#This Row],[GENERO]])="masculino", LOWER(Tabla2[[#This Row],[GENERO]])="femenino"),"OK","Corregir")</f>
        <v>OK</v>
      </c>
      <c r="Z2106" s="42" t="str">
        <f>+IF(Tabla2[[#This Row],[Nro. DNI / CE]]="","Corregir",IF(LEN(Tabla2[[#This Row],[Nro. DNI / CE]])&gt;=8,"OK","Corregir"))</f>
        <v>OK</v>
      </c>
      <c r="AA2106" s="42">
        <f>COUNTIF(Tabla2[APELLIDOS Y NOMBRES],Tabla2[[#This Row],[APELLIDOS Y NOMBRES]])</f>
        <v>1</v>
      </c>
      <c r="AB2106" s="42">
        <f>IF(Tabla2[[#This Row],[Trabajador]]&gt;1,1/Tabla2[[#This Row],[Trabajador]],Tabla2[[#This Row],[Trabajador]])</f>
        <v>1</v>
      </c>
      <c r="AC2106" t="str">
        <f>+IFERROR(IF(Tabla2[[#This Row],[FECHA CESE/BAJA]]="","No Aplica",IF(AND(MONTH(Tabla2[[#This Row],[FECHA CESE/BAJA]])=MONTH(TODAY()-30),YEAR(Tabla2[[#This Row],[FECHA CESE/BAJA]])=YEAR(TODAY())),MONTH(TODAY()-30)&amp;"-"&amp;YEAR(TODAY()),"Borrar")),"No aplica")</f>
        <v>No Aplica</v>
      </c>
      <c r="AD2106" t="str">
        <f>+IFERROR(IF(Tabla2[[#This Row],[FECHA INICIO DE LABORES EN OBRA]]="","No Aplica",IF(AND(MONTH(Tabla2[[#This Row],[FECHA INICIO DE LABORES EN OBRA]])=MONTH(TODAY()-30),YEAR(Tabla2[[#This Row],[FECHA INICIO DE LABORES EN OBRA]])=YEAR(TODAY())),MONTH(TODAY()-30)&amp;"-"&amp;YEAR(TODAY()),"No Aplica")),"No Aplica")</f>
        <v>8-2023</v>
      </c>
    </row>
    <row r="2107" spans="1:30" x14ac:dyDescent="0.25">
      <c r="A2107" s="13" t="s">
        <v>8027</v>
      </c>
      <c r="B2107" s="15" t="s">
        <v>8028</v>
      </c>
      <c r="C2107" s="15" t="s">
        <v>8028</v>
      </c>
      <c r="D2107" s="15">
        <v>77378433</v>
      </c>
      <c r="E2107" s="15" t="s">
        <v>8153</v>
      </c>
      <c r="F2107" s="39" t="s">
        <v>8154</v>
      </c>
      <c r="G2107" s="15">
        <v>2</v>
      </c>
      <c r="H2107" s="15" t="s">
        <v>2960</v>
      </c>
      <c r="I2107" s="15" t="s">
        <v>8043</v>
      </c>
      <c r="J2107" s="15" t="s">
        <v>8155</v>
      </c>
      <c r="K2107" s="15" t="s">
        <v>2182</v>
      </c>
      <c r="L2107" s="40" t="s">
        <v>6</v>
      </c>
      <c r="M2107" s="39"/>
      <c r="N2107" s="41" t="s">
        <v>2098</v>
      </c>
      <c r="O2107" s="39">
        <v>44993</v>
      </c>
      <c r="P2107" s="40">
        <v>1</v>
      </c>
      <c r="Q2107" s="40">
        <v>4</v>
      </c>
      <c r="R2107" s="40" t="str">
        <f>IFERROR(VLOOKUP(Tabla2[[#This Row],[CONTRATISTA PRNCIPAL]],Hoja1!$L$5:$M$9,2,FALSE),"CJV")</f>
        <v>CJV</v>
      </c>
      <c r="S2107" s="40" t="str">
        <f>IF(Tabla2[[#This Row],[EMPRESA]]=Tabla2[[#This Row],[CONTRATISTA PRNCIPAL]],"Principal","Secundaria")</f>
        <v>Principal</v>
      </c>
      <c r="T2107" s="42">
        <f>IFERROR(1/COUNTIF(Tabla2[CONTRATISTA PRNCIPAL],Tabla2[[#This Row],[CONTRATISTA PRNCIPAL]]),0)</f>
        <v>0.02</v>
      </c>
      <c r="U2107" s="43">
        <f>IF(((TODAY()-Tabla2[[#This Row],[FECHA NACIMIENTO]])/365)&lt;18,"Corregir", IF(((TODAY()-Tabla2[[#This Row],[FECHA NACIMIENTO]])/365)&gt;80, "Corregir",ROUNDDOWN(((TODAY()-Tabla2[[#This Row],[FECHA NACIMIENTO]])/365),0)))</f>
        <v>27</v>
      </c>
      <c r="V21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07" s="44" t="str">
        <f>+IF(Tabla2[[#This Row],[Edad]]="Corregir","Corregir","Ok")</f>
        <v>Ok</v>
      </c>
      <c r="X2107" s="42" t="str">
        <f>+IFERROR(VLOOKUP(Tabla2[[#This Row],[DISTRITO SEGÚN DNI]],Hoja1!$A$2:$B$32,2,FALSE),"No")</f>
        <v>No</v>
      </c>
      <c r="Y2107" s="42" t="str">
        <f>IF(OR(LOWER(Tabla2[[#This Row],[GENERO]])="masculino", LOWER(Tabla2[[#This Row],[GENERO]])="femenino"),"OK","Corregir")</f>
        <v>OK</v>
      </c>
      <c r="Z2107" s="42" t="str">
        <f>+IF(Tabla2[[#This Row],[Nro. DNI / CE]]="","Corregir",IF(LEN(Tabla2[[#This Row],[Nro. DNI / CE]])&gt;=8,"OK","Corregir"))</f>
        <v>OK</v>
      </c>
      <c r="AA2107" s="42">
        <f>COUNTIF(Tabla2[APELLIDOS Y NOMBRES],Tabla2[[#This Row],[APELLIDOS Y NOMBRES]])</f>
        <v>1</v>
      </c>
      <c r="AB2107" s="42">
        <f>IF(Tabla2[[#This Row],[Trabajador]]&gt;1,1/Tabla2[[#This Row],[Trabajador]],Tabla2[[#This Row],[Trabajador]])</f>
        <v>1</v>
      </c>
      <c r="AC2107" t="str">
        <f>+IFERROR(IF(Tabla2[[#This Row],[FECHA CESE/BAJA]]="","No Aplica",IF(AND(MONTH(Tabla2[[#This Row],[FECHA CESE/BAJA]])=MONTH(TODAY()-30),YEAR(Tabla2[[#This Row],[FECHA CESE/BAJA]])=YEAR(TODAY())),MONTH(TODAY()-30)&amp;"-"&amp;YEAR(TODAY()),"Borrar")),"No aplica")</f>
        <v>No Aplica</v>
      </c>
      <c r="AD2107" t="str">
        <f>+IFERROR(IF(Tabla2[[#This Row],[FECHA INICIO DE LABORES EN OBRA]]="","No Aplica",IF(AND(MONTH(Tabla2[[#This Row],[FECHA INICIO DE LABORES EN OBRA]])=MONTH(TODAY()-30),YEAR(Tabla2[[#This Row],[FECHA INICIO DE LABORES EN OBRA]])=YEAR(TODAY())),MONTH(TODAY()-30)&amp;"-"&amp;YEAR(TODAY()),"No Aplica")),"No Aplica")</f>
        <v>No Aplica</v>
      </c>
    </row>
    <row r="2108" spans="1:30" x14ac:dyDescent="0.25">
      <c r="A2108" s="13" t="s">
        <v>8027</v>
      </c>
      <c r="B2108" s="15" t="s">
        <v>8028</v>
      </c>
      <c r="C2108" s="15" t="s">
        <v>8028</v>
      </c>
      <c r="D2108" s="15">
        <v>72726090</v>
      </c>
      <c r="E2108" s="15" t="s">
        <v>8156</v>
      </c>
      <c r="F2108" s="39" t="s">
        <v>8157</v>
      </c>
      <c r="G2108" s="15">
        <v>2</v>
      </c>
      <c r="H2108" s="15" t="s">
        <v>2960</v>
      </c>
      <c r="I2108" s="15" t="s">
        <v>8032</v>
      </c>
      <c r="J2108" s="15" t="s">
        <v>8158</v>
      </c>
      <c r="K2108" s="15" t="s">
        <v>5222</v>
      </c>
      <c r="L2108" s="40" t="s">
        <v>6</v>
      </c>
      <c r="M2108" s="39"/>
      <c r="N2108" s="41" t="s">
        <v>2098</v>
      </c>
      <c r="O2108" s="39">
        <v>44774</v>
      </c>
      <c r="P2108" s="40">
        <v>1</v>
      </c>
      <c r="Q2108" s="40">
        <v>4</v>
      </c>
      <c r="R2108" s="40" t="str">
        <f>IFERROR(VLOOKUP(Tabla2[[#This Row],[CONTRATISTA PRNCIPAL]],Hoja1!$L$5:$M$9,2,FALSE),"CJV")</f>
        <v>CJV</v>
      </c>
      <c r="S2108" s="40" t="str">
        <f>IF(Tabla2[[#This Row],[EMPRESA]]=Tabla2[[#This Row],[CONTRATISTA PRNCIPAL]],"Principal","Secundaria")</f>
        <v>Principal</v>
      </c>
      <c r="T2108" s="42">
        <f>IFERROR(1/COUNTIF(Tabla2[CONTRATISTA PRNCIPAL],Tabla2[[#This Row],[CONTRATISTA PRNCIPAL]]),0)</f>
        <v>0.02</v>
      </c>
      <c r="U2108" s="43">
        <f>IF(((TODAY()-Tabla2[[#This Row],[FECHA NACIMIENTO]])/365)&lt;18,"Corregir", IF(((TODAY()-Tabla2[[#This Row],[FECHA NACIMIENTO]])/365)&gt;80, "Corregir",ROUNDDOWN(((TODAY()-Tabla2[[#This Row],[FECHA NACIMIENTO]])/365),0)))</f>
        <v>24</v>
      </c>
      <c r="V21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08" s="44" t="str">
        <f>+IF(Tabla2[[#This Row],[Edad]]="Corregir","Corregir","Ok")</f>
        <v>Ok</v>
      </c>
      <c r="X2108" s="42" t="str">
        <f>+IFERROR(VLOOKUP(Tabla2[[#This Row],[DISTRITO SEGÚN DNI]],Hoja1!$A$2:$B$32,2,FALSE),"No")</f>
        <v>No</v>
      </c>
      <c r="Y2108" s="42" t="str">
        <f>IF(OR(LOWER(Tabla2[[#This Row],[GENERO]])="masculino", LOWER(Tabla2[[#This Row],[GENERO]])="femenino"),"OK","Corregir")</f>
        <v>OK</v>
      </c>
      <c r="Z2108" s="42" t="str">
        <f>+IF(Tabla2[[#This Row],[Nro. DNI / CE]]="","Corregir",IF(LEN(Tabla2[[#This Row],[Nro. DNI / CE]])&gt;=8,"OK","Corregir"))</f>
        <v>OK</v>
      </c>
      <c r="AA2108" s="42">
        <f>COUNTIF(Tabla2[APELLIDOS Y NOMBRES],Tabla2[[#This Row],[APELLIDOS Y NOMBRES]])</f>
        <v>1</v>
      </c>
      <c r="AB2108" s="42">
        <f>IF(Tabla2[[#This Row],[Trabajador]]&gt;1,1/Tabla2[[#This Row],[Trabajador]],Tabla2[[#This Row],[Trabajador]])</f>
        <v>1</v>
      </c>
      <c r="AC2108" t="str">
        <f>+IFERROR(IF(Tabla2[[#This Row],[FECHA CESE/BAJA]]="","No Aplica",IF(AND(MONTH(Tabla2[[#This Row],[FECHA CESE/BAJA]])=MONTH(TODAY()-30),YEAR(Tabla2[[#This Row],[FECHA CESE/BAJA]])=YEAR(TODAY())),MONTH(TODAY()-30)&amp;"-"&amp;YEAR(TODAY()),"Borrar")),"No aplica")</f>
        <v>No Aplica</v>
      </c>
      <c r="AD2108" t="str">
        <f>+IFERROR(IF(Tabla2[[#This Row],[FECHA INICIO DE LABORES EN OBRA]]="","No Aplica",IF(AND(MONTH(Tabla2[[#This Row],[FECHA INICIO DE LABORES EN OBRA]])=MONTH(TODAY()-30),YEAR(Tabla2[[#This Row],[FECHA INICIO DE LABORES EN OBRA]])=YEAR(TODAY())),MONTH(TODAY()-30)&amp;"-"&amp;YEAR(TODAY()),"No Aplica")),"No Aplica")</f>
        <v>No Aplica</v>
      </c>
    </row>
    <row r="2109" spans="1:30" x14ac:dyDescent="0.25">
      <c r="A2109" s="13" t="s">
        <v>8027</v>
      </c>
      <c r="B2109" s="15" t="s">
        <v>8028</v>
      </c>
      <c r="C2109" s="15" t="s">
        <v>8028</v>
      </c>
      <c r="D2109" s="15">
        <v>70689143</v>
      </c>
      <c r="E2109" s="15" t="s">
        <v>8159</v>
      </c>
      <c r="F2109" s="39" t="s">
        <v>8160</v>
      </c>
      <c r="G2109" s="15">
        <v>1</v>
      </c>
      <c r="H2109" s="15" t="s">
        <v>2601</v>
      </c>
      <c r="I2109" s="15" t="s">
        <v>8043</v>
      </c>
      <c r="J2109" s="15" t="s">
        <v>8161</v>
      </c>
      <c r="K2109" s="15" t="s">
        <v>2237</v>
      </c>
      <c r="L2109" s="40" t="s">
        <v>6</v>
      </c>
      <c r="M2109" s="39"/>
      <c r="N2109" s="41" t="s">
        <v>2098</v>
      </c>
      <c r="O2109" s="39">
        <v>44949</v>
      </c>
      <c r="P2109" s="40">
        <v>1</v>
      </c>
      <c r="Q2109" s="40">
        <v>1</v>
      </c>
      <c r="R2109" s="40" t="str">
        <f>IFERROR(VLOOKUP(Tabla2[[#This Row],[CONTRATISTA PRNCIPAL]],Hoja1!$L$5:$M$9,2,FALSE),"CJV")</f>
        <v>CJV</v>
      </c>
      <c r="S2109" s="40" t="str">
        <f>IF(Tabla2[[#This Row],[EMPRESA]]=Tabla2[[#This Row],[CONTRATISTA PRNCIPAL]],"Principal","Secundaria")</f>
        <v>Principal</v>
      </c>
      <c r="T2109" s="42">
        <f>IFERROR(1/COUNTIF(Tabla2[CONTRATISTA PRNCIPAL],Tabla2[[#This Row],[CONTRATISTA PRNCIPAL]]),0)</f>
        <v>0.02</v>
      </c>
      <c r="U2109" s="43">
        <f>IF(((TODAY()-Tabla2[[#This Row],[FECHA NACIMIENTO]])/365)&lt;18,"Corregir", IF(((TODAY()-Tabla2[[#This Row],[FECHA NACIMIENTO]])/365)&gt;80, "Corregir",ROUNDDOWN(((TODAY()-Tabla2[[#This Row],[FECHA NACIMIENTO]])/365),0)))</f>
        <v>27</v>
      </c>
      <c r="V21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09" s="44" t="str">
        <f>+IF(Tabla2[[#This Row],[Edad]]="Corregir","Corregir","Ok")</f>
        <v>Ok</v>
      </c>
      <c r="X2109" s="42" t="str">
        <f>+IFERROR(VLOOKUP(Tabla2[[#This Row],[DISTRITO SEGÚN DNI]],Hoja1!$A$2:$B$32,2,FALSE),"No")</f>
        <v>No</v>
      </c>
      <c r="Y2109" s="42" t="str">
        <f>IF(OR(LOWER(Tabla2[[#This Row],[GENERO]])="masculino", LOWER(Tabla2[[#This Row],[GENERO]])="femenino"),"OK","Corregir")</f>
        <v>OK</v>
      </c>
      <c r="Z2109" s="42" t="str">
        <f>+IF(Tabla2[[#This Row],[Nro. DNI / CE]]="","Corregir",IF(LEN(Tabla2[[#This Row],[Nro. DNI / CE]])&gt;=8,"OK","Corregir"))</f>
        <v>OK</v>
      </c>
      <c r="AA2109" s="42">
        <f>COUNTIF(Tabla2[APELLIDOS Y NOMBRES],Tabla2[[#This Row],[APELLIDOS Y NOMBRES]])</f>
        <v>1</v>
      </c>
      <c r="AB2109" s="42">
        <f>IF(Tabla2[[#This Row],[Trabajador]]&gt;1,1/Tabla2[[#This Row],[Trabajador]],Tabla2[[#This Row],[Trabajador]])</f>
        <v>1</v>
      </c>
      <c r="AC2109" t="str">
        <f>+IFERROR(IF(Tabla2[[#This Row],[FECHA CESE/BAJA]]="","No Aplica",IF(AND(MONTH(Tabla2[[#This Row],[FECHA CESE/BAJA]])=MONTH(TODAY()-30),YEAR(Tabla2[[#This Row],[FECHA CESE/BAJA]])=YEAR(TODAY())),MONTH(TODAY()-30)&amp;"-"&amp;YEAR(TODAY()),"Borrar")),"No aplica")</f>
        <v>No Aplica</v>
      </c>
      <c r="AD2109" t="str">
        <f>+IFERROR(IF(Tabla2[[#This Row],[FECHA INICIO DE LABORES EN OBRA]]="","No Aplica",IF(AND(MONTH(Tabla2[[#This Row],[FECHA INICIO DE LABORES EN OBRA]])=MONTH(TODAY()-30),YEAR(Tabla2[[#This Row],[FECHA INICIO DE LABORES EN OBRA]])=YEAR(TODAY())),MONTH(TODAY()-30)&amp;"-"&amp;YEAR(TODAY()),"No Aplica")),"No Aplica")</f>
        <v>No Aplica</v>
      </c>
    </row>
    <row r="2110" spans="1:30" x14ac:dyDescent="0.25">
      <c r="A2110" s="13" t="s">
        <v>8027</v>
      </c>
      <c r="B2110" s="15" t="s">
        <v>8028</v>
      </c>
      <c r="C2110" s="15" t="s">
        <v>8028</v>
      </c>
      <c r="D2110" s="15">
        <v>41183363</v>
      </c>
      <c r="E2110" s="15" t="s">
        <v>8162</v>
      </c>
      <c r="F2110" s="39" t="s">
        <v>8163</v>
      </c>
      <c r="G2110" s="15">
        <v>2</v>
      </c>
      <c r="H2110" s="15" t="s">
        <v>8164</v>
      </c>
      <c r="I2110" s="15" t="s">
        <v>8043</v>
      </c>
      <c r="J2110" s="15" t="s">
        <v>8165</v>
      </c>
      <c r="K2110" s="15" t="s">
        <v>2242</v>
      </c>
      <c r="L2110" s="40" t="s">
        <v>6</v>
      </c>
      <c r="M2110" s="39"/>
      <c r="N2110" s="41" t="s">
        <v>2098</v>
      </c>
      <c r="O2110" s="39">
        <v>45118</v>
      </c>
      <c r="P2110" s="40">
        <v>1</v>
      </c>
      <c r="Q2110" s="40">
        <v>4</v>
      </c>
      <c r="R2110" s="40" t="str">
        <f>IFERROR(VLOOKUP(Tabla2[[#This Row],[CONTRATISTA PRNCIPAL]],Hoja1!$L$5:$M$9,2,FALSE),"CJV")</f>
        <v>CJV</v>
      </c>
      <c r="S2110" s="40" t="str">
        <f>IF(Tabla2[[#This Row],[EMPRESA]]=Tabla2[[#This Row],[CONTRATISTA PRNCIPAL]],"Principal","Secundaria")</f>
        <v>Principal</v>
      </c>
      <c r="T2110" s="42">
        <f>IFERROR(1/COUNTIF(Tabla2[CONTRATISTA PRNCIPAL],Tabla2[[#This Row],[CONTRATISTA PRNCIPAL]]),0)</f>
        <v>0.02</v>
      </c>
      <c r="U2110" s="43">
        <f>IF(((TODAY()-Tabla2[[#This Row],[FECHA NACIMIENTO]])/365)&lt;18,"Corregir", IF(((TODAY()-Tabla2[[#This Row],[FECHA NACIMIENTO]])/365)&gt;80, "Corregir",ROUNDDOWN(((TODAY()-Tabla2[[#This Row],[FECHA NACIMIENTO]])/365),0)))</f>
        <v>41</v>
      </c>
      <c r="V21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10" s="44" t="str">
        <f>+IF(Tabla2[[#This Row],[Edad]]="Corregir","Corregir","Ok")</f>
        <v>Ok</v>
      </c>
      <c r="X2110" s="42" t="str">
        <f>+IFERROR(VLOOKUP(Tabla2[[#This Row],[DISTRITO SEGÚN DNI]],Hoja1!$A$2:$B$32,2,FALSE),"No")</f>
        <v>No</v>
      </c>
      <c r="Y2110" s="42" t="str">
        <f>IF(OR(LOWER(Tabla2[[#This Row],[GENERO]])="masculino", LOWER(Tabla2[[#This Row],[GENERO]])="femenino"),"OK","Corregir")</f>
        <v>OK</v>
      </c>
      <c r="Z2110" s="42" t="str">
        <f>+IF(Tabla2[[#This Row],[Nro. DNI / CE]]="","Corregir",IF(LEN(Tabla2[[#This Row],[Nro. DNI / CE]])&gt;=8,"OK","Corregir"))</f>
        <v>OK</v>
      </c>
      <c r="AA2110" s="42">
        <f>COUNTIF(Tabla2[APELLIDOS Y NOMBRES],Tabla2[[#This Row],[APELLIDOS Y NOMBRES]])</f>
        <v>1</v>
      </c>
      <c r="AB2110" s="42">
        <f>IF(Tabla2[[#This Row],[Trabajador]]&gt;1,1/Tabla2[[#This Row],[Trabajador]],Tabla2[[#This Row],[Trabajador]])</f>
        <v>1</v>
      </c>
      <c r="AC2110" t="str">
        <f>+IFERROR(IF(Tabla2[[#This Row],[FECHA CESE/BAJA]]="","No Aplica",IF(AND(MONTH(Tabla2[[#This Row],[FECHA CESE/BAJA]])=MONTH(TODAY()-30),YEAR(Tabla2[[#This Row],[FECHA CESE/BAJA]])=YEAR(TODAY())),MONTH(TODAY()-30)&amp;"-"&amp;YEAR(TODAY()),"Borrar")),"No aplica")</f>
        <v>No Aplica</v>
      </c>
      <c r="AD2110" t="str">
        <f>+IFERROR(IF(Tabla2[[#This Row],[FECHA INICIO DE LABORES EN OBRA]]="","No Aplica",IF(AND(MONTH(Tabla2[[#This Row],[FECHA INICIO DE LABORES EN OBRA]])=MONTH(TODAY()-30),YEAR(Tabla2[[#This Row],[FECHA INICIO DE LABORES EN OBRA]])=YEAR(TODAY())),MONTH(TODAY()-30)&amp;"-"&amp;YEAR(TODAY()),"No Aplica")),"No Aplica")</f>
        <v>No Aplica</v>
      </c>
    </row>
    <row r="2111" spans="1:30" x14ac:dyDescent="0.25">
      <c r="A2111" s="13" t="s">
        <v>8027</v>
      </c>
      <c r="B2111" s="15" t="s">
        <v>8028</v>
      </c>
      <c r="C2111" s="15" t="s">
        <v>8028</v>
      </c>
      <c r="D2111" s="15">
        <v>72964051</v>
      </c>
      <c r="E2111" s="15" t="s">
        <v>1131</v>
      </c>
      <c r="F2111" s="39" t="s">
        <v>8166</v>
      </c>
      <c r="G2111" s="15">
        <v>2</v>
      </c>
      <c r="H2111" s="15" t="s">
        <v>2751</v>
      </c>
      <c r="I2111" s="15" t="s">
        <v>8043</v>
      </c>
      <c r="J2111" s="15" t="s">
        <v>8167</v>
      </c>
      <c r="K2111" s="15" t="s">
        <v>2037</v>
      </c>
      <c r="L2111" s="40" t="s">
        <v>6</v>
      </c>
      <c r="M2111" s="39"/>
      <c r="N2111" s="41" t="s">
        <v>2098</v>
      </c>
      <c r="O2111" s="39">
        <v>45089</v>
      </c>
      <c r="P2111" s="40">
        <v>1</v>
      </c>
      <c r="Q2111" s="40">
        <v>4</v>
      </c>
      <c r="R2111" s="40" t="str">
        <f>IFERROR(VLOOKUP(Tabla2[[#This Row],[CONTRATISTA PRNCIPAL]],Hoja1!$L$5:$M$9,2,FALSE),"CJV")</f>
        <v>CJV</v>
      </c>
      <c r="S2111" s="40" t="str">
        <f>IF(Tabla2[[#This Row],[EMPRESA]]=Tabla2[[#This Row],[CONTRATISTA PRNCIPAL]],"Principal","Secundaria")</f>
        <v>Principal</v>
      </c>
      <c r="T2111" s="42">
        <f>IFERROR(1/COUNTIF(Tabla2[CONTRATISTA PRNCIPAL],Tabla2[[#This Row],[CONTRATISTA PRNCIPAL]]),0)</f>
        <v>0.02</v>
      </c>
      <c r="U2111" s="43">
        <f>IF(((TODAY()-Tabla2[[#This Row],[FECHA NACIMIENTO]])/365)&lt;18,"Corregir", IF(((TODAY()-Tabla2[[#This Row],[FECHA NACIMIENTO]])/365)&gt;80, "Corregir",ROUNDDOWN(((TODAY()-Tabla2[[#This Row],[FECHA NACIMIENTO]])/365),0)))</f>
        <v>19</v>
      </c>
      <c r="V21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111" s="44" t="str">
        <f>+IF(Tabla2[[#This Row],[Edad]]="Corregir","Corregir","Ok")</f>
        <v>Ok</v>
      </c>
      <c r="X2111" s="42" t="str">
        <f>+IFERROR(VLOOKUP(Tabla2[[#This Row],[DISTRITO SEGÚN DNI]],Hoja1!$A$2:$B$32,2,FALSE),"No")</f>
        <v>SAN LUIS </v>
      </c>
      <c r="Y2111" s="42" t="str">
        <f>IF(OR(LOWER(Tabla2[[#This Row],[GENERO]])="masculino", LOWER(Tabla2[[#This Row],[GENERO]])="femenino"),"OK","Corregir")</f>
        <v>OK</v>
      </c>
      <c r="Z2111" s="42" t="str">
        <f>+IF(Tabla2[[#This Row],[Nro. DNI / CE]]="","Corregir",IF(LEN(Tabla2[[#This Row],[Nro. DNI / CE]])&gt;=8,"OK","Corregir"))</f>
        <v>OK</v>
      </c>
      <c r="AA2111" s="42">
        <f>COUNTIF(Tabla2[APELLIDOS Y NOMBRES],Tabla2[[#This Row],[APELLIDOS Y NOMBRES]])</f>
        <v>1</v>
      </c>
      <c r="AB2111" s="42">
        <f>IF(Tabla2[[#This Row],[Trabajador]]&gt;1,1/Tabla2[[#This Row],[Trabajador]],Tabla2[[#This Row],[Trabajador]])</f>
        <v>1</v>
      </c>
      <c r="AC2111" t="str">
        <f>+IFERROR(IF(Tabla2[[#This Row],[FECHA CESE/BAJA]]="","No Aplica",IF(AND(MONTH(Tabla2[[#This Row],[FECHA CESE/BAJA]])=MONTH(TODAY()-30),YEAR(Tabla2[[#This Row],[FECHA CESE/BAJA]])=YEAR(TODAY())),MONTH(TODAY()-30)&amp;"-"&amp;YEAR(TODAY()),"Borrar")),"No aplica")</f>
        <v>No Aplica</v>
      </c>
      <c r="AD2111" t="str">
        <f>+IFERROR(IF(Tabla2[[#This Row],[FECHA INICIO DE LABORES EN OBRA]]="","No Aplica",IF(AND(MONTH(Tabla2[[#This Row],[FECHA INICIO DE LABORES EN OBRA]])=MONTH(TODAY()-30),YEAR(Tabla2[[#This Row],[FECHA INICIO DE LABORES EN OBRA]])=YEAR(TODAY())),MONTH(TODAY()-30)&amp;"-"&amp;YEAR(TODAY()),"No Aplica")),"No Aplica")</f>
        <v>No Aplica</v>
      </c>
    </row>
    <row r="2112" spans="1:30" x14ac:dyDescent="0.25">
      <c r="A2112" s="13" t="s">
        <v>8027</v>
      </c>
      <c r="B2112" s="15" t="s">
        <v>8028</v>
      </c>
      <c r="C2112" s="15" t="s">
        <v>8028</v>
      </c>
      <c r="D2112" s="15">
        <v>72051769</v>
      </c>
      <c r="E2112" s="15" t="s">
        <v>8168</v>
      </c>
      <c r="F2112" s="39" t="s">
        <v>8169</v>
      </c>
      <c r="G2112" s="15">
        <v>2</v>
      </c>
      <c r="H2112" s="15" t="s">
        <v>2960</v>
      </c>
      <c r="I2112" s="15" t="s">
        <v>8032</v>
      </c>
      <c r="J2112" s="15" t="s">
        <v>8170</v>
      </c>
      <c r="K2112" s="15" t="s">
        <v>4274</v>
      </c>
      <c r="L2112" s="40" t="s">
        <v>6</v>
      </c>
      <c r="M2112" s="39"/>
      <c r="N2112" s="41" t="s">
        <v>2098</v>
      </c>
      <c r="O2112" s="39">
        <v>44774</v>
      </c>
      <c r="P2112" s="40">
        <v>1</v>
      </c>
      <c r="Q2112" s="40">
        <v>4</v>
      </c>
      <c r="R2112" s="40" t="str">
        <f>IFERROR(VLOOKUP(Tabla2[[#This Row],[CONTRATISTA PRNCIPAL]],Hoja1!$L$5:$M$9,2,FALSE),"CJV")</f>
        <v>CJV</v>
      </c>
      <c r="S2112" s="40" t="str">
        <f>IF(Tabla2[[#This Row],[EMPRESA]]=Tabla2[[#This Row],[CONTRATISTA PRNCIPAL]],"Principal","Secundaria")</f>
        <v>Principal</v>
      </c>
      <c r="T2112" s="42">
        <f>IFERROR(1/COUNTIF(Tabla2[CONTRATISTA PRNCIPAL],Tabla2[[#This Row],[CONTRATISTA PRNCIPAL]]),0)</f>
        <v>0.02</v>
      </c>
      <c r="U2112" s="43">
        <f>IF(((TODAY()-Tabla2[[#This Row],[FECHA NACIMIENTO]])/365)&lt;18,"Corregir", IF(((TODAY()-Tabla2[[#This Row],[FECHA NACIMIENTO]])/365)&gt;80, "Corregir",ROUNDDOWN(((TODAY()-Tabla2[[#This Row],[FECHA NACIMIENTO]])/365),0)))</f>
        <v>27</v>
      </c>
      <c r="V21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12" s="44" t="str">
        <f>+IF(Tabla2[[#This Row],[Edad]]="Corregir","Corregir","Ok")</f>
        <v>Ok</v>
      </c>
      <c r="X2112" s="42" t="str">
        <f>+IFERROR(VLOOKUP(Tabla2[[#This Row],[DISTRITO SEGÚN DNI]],Hoja1!$A$2:$B$32,2,FALSE),"No")</f>
        <v>No</v>
      </c>
      <c r="Y2112" s="42" t="str">
        <f>IF(OR(LOWER(Tabla2[[#This Row],[GENERO]])="masculino", LOWER(Tabla2[[#This Row],[GENERO]])="femenino"),"OK","Corregir")</f>
        <v>OK</v>
      </c>
      <c r="Z2112" s="42" t="str">
        <f>+IF(Tabla2[[#This Row],[Nro. DNI / CE]]="","Corregir",IF(LEN(Tabla2[[#This Row],[Nro. DNI / CE]])&gt;=8,"OK","Corregir"))</f>
        <v>OK</v>
      </c>
      <c r="AA2112" s="42">
        <f>COUNTIF(Tabla2[APELLIDOS Y NOMBRES],Tabla2[[#This Row],[APELLIDOS Y NOMBRES]])</f>
        <v>1</v>
      </c>
      <c r="AB2112" s="42">
        <f>IF(Tabla2[[#This Row],[Trabajador]]&gt;1,1/Tabla2[[#This Row],[Trabajador]],Tabla2[[#This Row],[Trabajador]])</f>
        <v>1</v>
      </c>
      <c r="AC2112" t="str">
        <f>+IFERROR(IF(Tabla2[[#This Row],[FECHA CESE/BAJA]]="","No Aplica",IF(AND(MONTH(Tabla2[[#This Row],[FECHA CESE/BAJA]])=MONTH(TODAY()-30),YEAR(Tabla2[[#This Row],[FECHA CESE/BAJA]])=YEAR(TODAY())),MONTH(TODAY()-30)&amp;"-"&amp;YEAR(TODAY()),"Borrar")),"No aplica")</f>
        <v>No Aplica</v>
      </c>
      <c r="AD2112" t="str">
        <f>+IFERROR(IF(Tabla2[[#This Row],[FECHA INICIO DE LABORES EN OBRA]]="","No Aplica",IF(AND(MONTH(Tabla2[[#This Row],[FECHA INICIO DE LABORES EN OBRA]])=MONTH(TODAY()-30),YEAR(Tabla2[[#This Row],[FECHA INICIO DE LABORES EN OBRA]])=YEAR(TODAY())),MONTH(TODAY()-30)&amp;"-"&amp;YEAR(TODAY()),"No Aplica")),"No Aplica")</f>
        <v>No Aplica</v>
      </c>
    </row>
    <row r="2113" spans="1:30" x14ac:dyDescent="0.25">
      <c r="A2113" s="13" t="s">
        <v>8027</v>
      </c>
      <c r="B2113" s="15" t="s">
        <v>8028</v>
      </c>
      <c r="C2113" s="15" t="s">
        <v>8028</v>
      </c>
      <c r="D2113" s="15">
        <v>43650683</v>
      </c>
      <c r="E2113" s="15" t="s">
        <v>8171</v>
      </c>
      <c r="F2113" s="39" t="s">
        <v>8172</v>
      </c>
      <c r="G2113" s="15">
        <v>2</v>
      </c>
      <c r="H2113" s="15" t="s">
        <v>8039</v>
      </c>
      <c r="I2113" s="15" t="s">
        <v>8032</v>
      </c>
      <c r="J2113" s="15" t="s">
        <v>8173</v>
      </c>
      <c r="K2113" s="15" t="s">
        <v>5222</v>
      </c>
      <c r="L2113" s="40" t="s">
        <v>6</v>
      </c>
      <c r="M2113" s="39"/>
      <c r="N2113" s="41" t="s">
        <v>2098</v>
      </c>
      <c r="O2113" s="39">
        <v>45089</v>
      </c>
      <c r="P2113" s="40">
        <v>1</v>
      </c>
      <c r="Q2113" s="40">
        <v>4</v>
      </c>
      <c r="R2113" s="40" t="str">
        <f>IFERROR(VLOOKUP(Tabla2[[#This Row],[CONTRATISTA PRNCIPAL]],Hoja1!$L$5:$M$9,2,FALSE),"CJV")</f>
        <v>CJV</v>
      </c>
      <c r="S2113" s="40" t="str">
        <f>IF(Tabla2[[#This Row],[EMPRESA]]=Tabla2[[#This Row],[CONTRATISTA PRNCIPAL]],"Principal","Secundaria")</f>
        <v>Principal</v>
      </c>
      <c r="T2113" s="42">
        <f>IFERROR(1/COUNTIF(Tabla2[CONTRATISTA PRNCIPAL],Tabla2[[#This Row],[CONTRATISTA PRNCIPAL]]),0)</f>
        <v>0.02</v>
      </c>
      <c r="U2113" s="43">
        <f>IF(((TODAY()-Tabla2[[#This Row],[FECHA NACIMIENTO]])/365)&lt;18,"Corregir", IF(((TODAY()-Tabla2[[#This Row],[FECHA NACIMIENTO]])/365)&gt;80, "Corregir",ROUNDDOWN(((TODAY()-Tabla2[[#This Row],[FECHA NACIMIENTO]])/365),0)))</f>
        <v>37</v>
      </c>
      <c r="V21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13" s="44" t="str">
        <f>+IF(Tabla2[[#This Row],[Edad]]="Corregir","Corregir","Ok")</f>
        <v>Ok</v>
      </c>
      <c r="X2113" s="42" t="str">
        <f>+IFERROR(VLOOKUP(Tabla2[[#This Row],[DISTRITO SEGÚN DNI]],Hoja1!$A$2:$B$32,2,FALSE),"No")</f>
        <v>No</v>
      </c>
      <c r="Y2113" s="42" t="str">
        <f>IF(OR(LOWER(Tabla2[[#This Row],[GENERO]])="masculino", LOWER(Tabla2[[#This Row],[GENERO]])="femenino"),"OK","Corregir")</f>
        <v>OK</v>
      </c>
      <c r="Z2113" s="42" t="str">
        <f>+IF(Tabla2[[#This Row],[Nro. DNI / CE]]="","Corregir",IF(LEN(Tabla2[[#This Row],[Nro. DNI / CE]])&gt;=8,"OK","Corregir"))</f>
        <v>OK</v>
      </c>
      <c r="AA2113" s="42">
        <f>COUNTIF(Tabla2[APELLIDOS Y NOMBRES],Tabla2[[#This Row],[APELLIDOS Y NOMBRES]])</f>
        <v>1</v>
      </c>
      <c r="AB2113" s="42">
        <f>IF(Tabla2[[#This Row],[Trabajador]]&gt;1,1/Tabla2[[#This Row],[Trabajador]],Tabla2[[#This Row],[Trabajador]])</f>
        <v>1</v>
      </c>
      <c r="AC2113" t="str">
        <f>+IFERROR(IF(Tabla2[[#This Row],[FECHA CESE/BAJA]]="","No Aplica",IF(AND(MONTH(Tabla2[[#This Row],[FECHA CESE/BAJA]])=MONTH(TODAY()-30),YEAR(Tabla2[[#This Row],[FECHA CESE/BAJA]])=YEAR(TODAY())),MONTH(TODAY()-30)&amp;"-"&amp;YEAR(TODAY()),"Borrar")),"No aplica")</f>
        <v>No Aplica</v>
      </c>
      <c r="AD2113" t="str">
        <f>+IFERROR(IF(Tabla2[[#This Row],[FECHA INICIO DE LABORES EN OBRA]]="","No Aplica",IF(AND(MONTH(Tabla2[[#This Row],[FECHA INICIO DE LABORES EN OBRA]])=MONTH(TODAY()-30),YEAR(Tabla2[[#This Row],[FECHA INICIO DE LABORES EN OBRA]])=YEAR(TODAY())),MONTH(TODAY()-30)&amp;"-"&amp;YEAR(TODAY()),"No Aplica")),"No Aplica")</f>
        <v>No Aplica</v>
      </c>
    </row>
    <row r="2114" spans="1:30" x14ac:dyDescent="0.25">
      <c r="A2114" s="13" t="s">
        <v>8027</v>
      </c>
      <c r="B2114" s="15" t="s">
        <v>8028</v>
      </c>
      <c r="C2114" s="15" t="s">
        <v>8028</v>
      </c>
      <c r="D2114" s="15">
        <v>41094237</v>
      </c>
      <c r="E2114" s="15" t="s">
        <v>8174</v>
      </c>
      <c r="F2114" s="39" t="s">
        <v>8175</v>
      </c>
      <c r="G2114" s="15">
        <v>2</v>
      </c>
      <c r="H2114" s="15" t="s">
        <v>2751</v>
      </c>
      <c r="I2114" s="15" t="s">
        <v>8032</v>
      </c>
      <c r="J2114" s="15" t="s">
        <v>8176</v>
      </c>
      <c r="K2114" s="15" t="s">
        <v>2182</v>
      </c>
      <c r="L2114" s="40" t="s">
        <v>6</v>
      </c>
      <c r="M2114" s="39"/>
      <c r="N2114" s="41" t="s">
        <v>2098</v>
      </c>
      <c r="O2114" s="39">
        <v>45089</v>
      </c>
      <c r="P2114" s="40">
        <v>1</v>
      </c>
      <c r="Q2114" s="40">
        <v>4</v>
      </c>
      <c r="R2114" s="40" t="str">
        <f>IFERROR(VLOOKUP(Tabla2[[#This Row],[CONTRATISTA PRNCIPAL]],Hoja1!$L$5:$M$9,2,FALSE),"CJV")</f>
        <v>CJV</v>
      </c>
      <c r="S2114" s="40" t="str">
        <f>IF(Tabla2[[#This Row],[EMPRESA]]=Tabla2[[#This Row],[CONTRATISTA PRNCIPAL]],"Principal","Secundaria")</f>
        <v>Principal</v>
      </c>
      <c r="T2114" s="42">
        <f>IFERROR(1/COUNTIF(Tabla2[CONTRATISTA PRNCIPAL],Tabla2[[#This Row],[CONTRATISTA PRNCIPAL]]),0)</f>
        <v>0.02</v>
      </c>
      <c r="U2114" s="43">
        <f>IF(((TODAY()-Tabla2[[#This Row],[FECHA NACIMIENTO]])/365)&lt;18,"Corregir", IF(((TODAY()-Tabla2[[#This Row],[FECHA NACIMIENTO]])/365)&gt;80, "Corregir",ROUNDDOWN(((TODAY()-Tabla2[[#This Row],[FECHA NACIMIENTO]])/365),0)))</f>
        <v>43</v>
      </c>
      <c r="V21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14" s="44" t="str">
        <f>+IF(Tabla2[[#This Row],[Edad]]="Corregir","Corregir","Ok")</f>
        <v>Ok</v>
      </c>
      <c r="X2114" s="42" t="str">
        <f>+IFERROR(VLOOKUP(Tabla2[[#This Row],[DISTRITO SEGÚN DNI]],Hoja1!$A$2:$B$32,2,FALSE),"No")</f>
        <v>No</v>
      </c>
      <c r="Y2114" s="42" t="str">
        <f>IF(OR(LOWER(Tabla2[[#This Row],[GENERO]])="masculino", LOWER(Tabla2[[#This Row],[GENERO]])="femenino"),"OK","Corregir")</f>
        <v>OK</v>
      </c>
      <c r="Z2114" s="42" t="str">
        <f>+IF(Tabla2[[#This Row],[Nro. DNI / CE]]="","Corregir",IF(LEN(Tabla2[[#This Row],[Nro. DNI / CE]])&gt;=8,"OK","Corregir"))</f>
        <v>OK</v>
      </c>
      <c r="AA2114" s="42">
        <f>COUNTIF(Tabla2[APELLIDOS Y NOMBRES],Tabla2[[#This Row],[APELLIDOS Y NOMBRES]])</f>
        <v>1</v>
      </c>
      <c r="AB2114" s="42">
        <f>IF(Tabla2[[#This Row],[Trabajador]]&gt;1,1/Tabla2[[#This Row],[Trabajador]],Tabla2[[#This Row],[Trabajador]])</f>
        <v>1</v>
      </c>
      <c r="AC2114" t="str">
        <f>+IFERROR(IF(Tabla2[[#This Row],[FECHA CESE/BAJA]]="","No Aplica",IF(AND(MONTH(Tabla2[[#This Row],[FECHA CESE/BAJA]])=MONTH(TODAY()-30),YEAR(Tabla2[[#This Row],[FECHA CESE/BAJA]])=YEAR(TODAY())),MONTH(TODAY()-30)&amp;"-"&amp;YEAR(TODAY()),"Borrar")),"No aplica")</f>
        <v>No Aplica</v>
      </c>
      <c r="AD2114" t="str">
        <f>+IFERROR(IF(Tabla2[[#This Row],[FECHA INICIO DE LABORES EN OBRA]]="","No Aplica",IF(AND(MONTH(Tabla2[[#This Row],[FECHA INICIO DE LABORES EN OBRA]])=MONTH(TODAY()-30),YEAR(Tabla2[[#This Row],[FECHA INICIO DE LABORES EN OBRA]])=YEAR(TODAY())),MONTH(TODAY()-30)&amp;"-"&amp;YEAR(TODAY()),"No Aplica")),"No Aplica")</f>
        <v>No Aplica</v>
      </c>
    </row>
    <row r="2115" spans="1:30" x14ac:dyDescent="0.25">
      <c r="A2115" s="13" t="s">
        <v>8027</v>
      </c>
      <c r="B2115" s="15" t="s">
        <v>8028</v>
      </c>
      <c r="C2115" s="15" t="s">
        <v>8028</v>
      </c>
      <c r="D2115" s="15">
        <v>49032135</v>
      </c>
      <c r="E2115" s="15" t="s">
        <v>8177</v>
      </c>
      <c r="F2115" s="39" t="s">
        <v>8178</v>
      </c>
      <c r="G2115" s="15">
        <v>2</v>
      </c>
      <c r="H2115" s="15" t="s">
        <v>8052</v>
      </c>
      <c r="I2115" s="15" t="s">
        <v>8032</v>
      </c>
      <c r="J2115" s="15" t="s">
        <v>8179</v>
      </c>
      <c r="K2115" s="15" t="s">
        <v>2242</v>
      </c>
      <c r="L2115" s="40" t="s">
        <v>6</v>
      </c>
      <c r="M2115" s="39"/>
      <c r="N2115" s="41" t="s">
        <v>2098</v>
      </c>
      <c r="O2115" s="39">
        <v>45084</v>
      </c>
      <c r="P2115" s="40">
        <v>1</v>
      </c>
      <c r="Q2115" s="40">
        <v>4</v>
      </c>
      <c r="R2115" s="40" t="str">
        <f>IFERROR(VLOOKUP(Tabla2[[#This Row],[CONTRATISTA PRNCIPAL]],Hoja1!$L$5:$M$9,2,FALSE),"CJV")</f>
        <v>CJV</v>
      </c>
      <c r="S2115" s="40" t="str">
        <f>IF(Tabla2[[#This Row],[EMPRESA]]=Tabla2[[#This Row],[CONTRATISTA PRNCIPAL]],"Principal","Secundaria")</f>
        <v>Principal</v>
      </c>
      <c r="T2115" s="42">
        <f>IFERROR(1/COUNTIF(Tabla2[CONTRATISTA PRNCIPAL],Tabla2[[#This Row],[CONTRATISTA PRNCIPAL]]),0)</f>
        <v>0.02</v>
      </c>
      <c r="U2115" s="43">
        <f>IF(((TODAY()-Tabla2[[#This Row],[FECHA NACIMIENTO]])/365)&lt;18,"Corregir", IF(((TODAY()-Tabla2[[#This Row],[FECHA NACIMIENTO]])/365)&gt;80, "Corregir",ROUNDDOWN(((TODAY()-Tabla2[[#This Row],[FECHA NACIMIENTO]])/365),0)))</f>
        <v>22</v>
      </c>
      <c r="V21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115" s="44" t="str">
        <f>+IF(Tabla2[[#This Row],[Edad]]="Corregir","Corregir","Ok")</f>
        <v>Ok</v>
      </c>
      <c r="X2115" s="42" t="str">
        <f>+IFERROR(VLOOKUP(Tabla2[[#This Row],[DISTRITO SEGÚN DNI]],Hoja1!$A$2:$B$32,2,FALSE),"No")</f>
        <v>No</v>
      </c>
      <c r="Y2115" s="42" t="str">
        <f>IF(OR(LOWER(Tabla2[[#This Row],[GENERO]])="masculino", LOWER(Tabla2[[#This Row],[GENERO]])="femenino"),"OK","Corregir")</f>
        <v>OK</v>
      </c>
      <c r="Z2115" s="42" t="str">
        <f>+IF(Tabla2[[#This Row],[Nro. DNI / CE]]="","Corregir",IF(LEN(Tabla2[[#This Row],[Nro. DNI / CE]])&gt;=8,"OK","Corregir"))</f>
        <v>OK</v>
      </c>
      <c r="AA2115" s="42">
        <f>COUNTIF(Tabla2[APELLIDOS Y NOMBRES],Tabla2[[#This Row],[APELLIDOS Y NOMBRES]])</f>
        <v>1</v>
      </c>
      <c r="AB2115" s="42">
        <f>IF(Tabla2[[#This Row],[Trabajador]]&gt;1,1/Tabla2[[#This Row],[Trabajador]],Tabla2[[#This Row],[Trabajador]])</f>
        <v>1</v>
      </c>
      <c r="AC2115" t="str">
        <f>+IFERROR(IF(Tabla2[[#This Row],[FECHA CESE/BAJA]]="","No Aplica",IF(AND(MONTH(Tabla2[[#This Row],[FECHA CESE/BAJA]])=MONTH(TODAY()-30),YEAR(Tabla2[[#This Row],[FECHA CESE/BAJA]])=YEAR(TODAY())),MONTH(TODAY()-30)&amp;"-"&amp;YEAR(TODAY()),"Borrar")),"No aplica")</f>
        <v>No Aplica</v>
      </c>
      <c r="AD2115" t="str">
        <f>+IFERROR(IF(Tabla2[[#This Row],[FECHA INICIO DE LABORES EN OBRA]]="","No Aplica",IF(AND(MONTH(Tabla2[[#This Row],[FECHA INICIO DE LABORES EN OBRA]])=MONTH(TODAY()-30),YEAR(Tabla2[[#This Row],[FECHA INICIO DE LABORES EN OBRA]])=YEAR(TODAY())),MONTH(TODAY()-30)&amp;"-"&amp;YEAR(TODAY()),"No Aplica")),"No Aplica")</f>
        <v>No Aplica</v>
      </c>
    </row>
    <row r="2116" spans="1:30" x14ac:dyDescent="0.25">
      <c r="A2116" s="13" t="s">
        <v>8027</v>
      </c>
      <c r="B2116" s="15" t="s">
        <v>8028</v>
      </c>
      <c r="C2116" s="15" t="s">
        <v>8028</v>
      </c>
      <c r="D2116" s="15">
        <v>48196338</v>
      </c>
      <c r="E2116" s="15" t="s">
        <v>8180</v>
      </c>
      <c r="F2116" s="39" t="s">
        <v>8181</v>
      </c>
      <c r="G2116" s="15">
        <v>2</v>
      </c>
      <c r="H2116" s="15" t="s">
        <v>8052</v>
      </c>
      <c r="I2116" s="15" t="s">
        <v>8032</v>
      </c>
      <c r="J2116" s="15" t="s">
        <v>8182</v>
      </c>
      <c r="K2116" s="15" t="s">
        <v>2182</v>
      </c>
      <c r="L2116" s="40" t="s">
        <v>6</v>
      </c>
      <c r="M2116" s="39"/>
      <c r="N2116" s="41" t="s">
        <v>2098</v>
      </c>
      <c r="O2116" s="39">
        <v>44867</v>
      </c>
      <c r="P2116" s="40">
        <v>1</v>
      </c>
      <c r="Q2116" s="40">
        <v>4</v>
      </c>
      <c r="R2116" s="40" t="str">
        <f>IFERROR(VLOOKUP(Tabla2[[#This Row],[CONTRATISTA PRNCIPAL]],Hoja1!$L$5:$M$9,2,FALSE),"CJV")</f>
        <v>CJV</v>
      </c>
      <c r="S2116" s="40" t="str">
        <f>IF(Tabla2[[#This Row],[EMPRESA]]=Tabla2[[#This Row],[CONTRATISTA PRNCIPAL]],"Principal","Secundaria")</f>
        <v>Principal</v>
      </c>
      <c r="T2116" s="42">
        <f>IFERROR(1/COUNTIF(Tabla2[CONTRATISTA PRNCIPAL],Tabla2[[#This Row],[CONTRATISTA PRNCIPAL]]),0)</f>
        <v>0.02</v>
      </c>
      <c r="U2116" s="43">
        <f>IF(((TODAY()-Tabla2[[#This Row],[FECHA NACIMIENTO]])/365)&lt;18,"Corregir", IF(((TODAY()-Tabla2[[#This Row],[FECHA NACIMIENTO]])/365)&gt;80, "Corregir",ROUNDDOWN(((TODAY()-Tabla2[[#This Row],[FECHA NACIMIENTO]])/365),0)))</f>
        <v>29</v>
      </c>
      <c r="V21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16" s="44" t="str">
        <f>+IF(Tabla2[[#This Row],[Edad]]="Corregir","Corregir","Ok")</f>
        <v>Ok</v>
      </c>
      <c r="X2116" s="42" t="str">
        <f>+IFERROR(VLOOKUP(Tabla2[[#This Row],[DISTRITO SEGÚN DNI]],Hoja1!$A$2:$B$32,2,FALSE),"No")</f>
        <v>No</v>
      </c>
      <c r="Y2116" s="42" t="str">
        <f>IF(OR(LOWER(Tabla2[[#This Row],[GENERO]])="masculino", LOWER(Tabla2[[#This Row],[GENERO]])="femenino"),"OK","Corregir")</f>
        <v>OK</v>
      </c>
      <c r="Z2116" s="42" t="str">
        <f>+IF(Tabla2[[#This Row],[Nro. DNI / CE]]="","Corregir",IF(LEN(Tabla2[[#This Row],[Nro. DNI / CE]])&gt;=8,"OK","Corregir"))</f>
        <v>OK</v>
      </c>
      <c r="AA2116" s="42">
        <f>COUNTIF(Tabla2[APELLIDOS Y NOMBRES],Tabla2[[#This Row],[APELLIDOS Y NOMBRES]])</f>
        <v>1</v>
      </c>
      <c r="AB2116" s="42">
        <f>IF(Tabla2[[#This Row],[Trabajador]]&gt;1,1/Tabla2[[#This Row],[Trabajador]],Tabla2[[#This Row],[Trabajador]])</f>
        <v>1</v>
      </c>
      <c r="AC2116" t="str">
        <f>+IFERROR(IF(Tabla2[[#This Row],[FECHA CESE/BAJA]]="","No Aplica",IF(AND(MONTH(Tabla2[[#This Row],[FECHA CESE/BAJA]])=MONTH(TODAY()-30),YEAR(Tabla2[[#This Row],[FECHA CESE/BAJA]])=YEAR(TODAY())),MONTH(TODAY()-30)&amp;"-"&amp;YEAR(TODAY()),"Borrar")),"No aplica")</f>
        <v>No Aplica</v>
      </c>
      <c r="AD2116" t="str">
        <f>+IFERROR(IF(Tabla2[[#This Row],[FECHA INICIO DE LABORES EN OBRA]]="","No Aplica",IF(AND(MONTH(Tabla2[[#This Row],[FECHA INICIO DE LABORES EN OBRA]])=MONTH(TODAY()-30),YEAR(Tabla2[[#This Row],[FECHA INICIO DE LABORES EN OBRA]])=YEAR(TODAY())),MONTH(TODAY()-30)&amp;"-"&amp;YEAR(TODAY()),"No Aplica")),"No Aplica")</f>
        <v>No Aplica</v>
      </c>
    </row>
    <row r="2117" spans="1:30" x14ac:dyDescent="0.25">
      <c r="A2117" s="13" t="s">
        <v>8027</v>
      </c>
      <c r="B2117" s="15" t="s">
        <v>8028</v>
      </c>
      <c r="C2117" s="15" t="s">
        <v>8028</v>
      </c>
      <c r="D2117" s="15">
        <v>70054936</v>
      </c>
      <c r="E2117" s="15" t="s">
        <v>8183</v>
      </c>
      <c r="F2117" s="39" t="s">
        <v>8184</v>
      </c>
      <c r="G2117" s="15">
        <v>2</v>
      </c>
      <c r="H2117" s="15" t="s">
        <v>8031</v>
      </c>
      <c r="I2117" s="15" t="s">
        <v>8032</v>
      </c>
      <c r="J2117" s="15" t="s">
        <v>8185</v>
      </c>
      <c r="K2117" s="15" t="s">
        <v>2182</v>
      </c>
      <c r="L2117" s="40" t="s">
        <v>6</v>
      </c>
      <c r="M2117" s="39"/>
      <c r="N2117" s="41" t="s">
        <v>2098</v>
      </c>
      <c r="O2117" s="39">
        <v>45159</v>
      </c>
      <c r="P2117" s="40">
        <v>1</v>
      </c>
      <c r="Q2117" s="40">
        <v>4</v>
      </c>
      <c r="R2117" s="40" t="str">
        <f>IFERROR(VLOOKUP(Tabla2[[#This Row],[CONTRATISTA PRNCIPAL]],Hoja1!$L$5:$M$9,2,FALSE),"CJV")</f>
        <v>CJV</v>
      </c>
      <c r="S2117" s="40" t="str">
        <f>IF(Tabla2[[#This Row],[EMPRESA]]=Tabla2[[#This Row],[CONTRATISTA PRNCIPAL]],"Principal","Secundaria")</f>
        <v>Principal</v>
      </c>
      <c r="T2117" s="42">
        <f>IFERROR(1/COUNTIF(Tabla2[CONTRATISTA PRNCIPAL],Tabla2[[#This Row],[CONTRATISTA PRNCIPAL]]),0)</f>
        <v>0.02</v>
      </c>
      <c r="U2117" s="43">
        <f>IF(((TODAY()-Tabla2[[#This Row],[FECHA NACIMIENTO]])/365)&lt;18,"Corregir", IF(((TODAY()-Tabla2[[#This Row],[FECHA NACIMIENTO]])/365)&gt;80, "Corregir",ROUNDDOWN(((TODAY()-Tabla2[[#This Row],[FECHA NACIMIENTO]])/365),0)))</f>
        <v>28</v>
      </c>
      <c r="V21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17" s="44" t="str">
        <f>+IF(Tabla2[[#This Row],[Edad]]="Corregir","Corregir","Ok")</f>
        <v>Ok</v>
      </c>
      <c r="X2117" s="42" t="str">
        <f>+IFERROR(VLOOKUP(Tabla2[[#This Row],[DISTRITO SEGÚN DNI]],Hoja1!$A$2:$B$32,2,FALSE),"No")</f>
        <v>No</v>
      </c>
      <c r="Y2117" s="42" t="str">
        <f>IF(OR(LOWER(Tabla2[[#This Row],[GENERO]])="masculino", LOWER(Tabla2[[#This Row],[GENERO]])="femenino"),"OK","Corregir")</f>
        <v>OK</v>
      </c>
      <c r="Z2117" s="42" t="str">
        <f>+IF(Tabla2[[#This Row],[Nro. DNI / CE]]="","Corregir",IF(LEN(Tabla2[[#This Row],[Nro. DNI / CE]])&gt;=8,"OK","Corregir"))</f>
        <v>OK</v>
      </c>
      <c r="AA2117" s="42">
        <f>COUNTIF(Tabla2[APELLIDOS Y NOMBRES],Tabla2[[#This Row],[APELLIDOS Y NOMBRES]])</f>
        <v>1</v>
      </c>
      <c r="AB2117" s="42">
        <f>IF(Tabla2[[#This Row],[Trabajador]]&gt;1,1/Tabla2[[#This Row],[Trabajador]],Tabla2[[#This Row],[Trabajador]])</f>
        <v>1</v>
      </c>
      <c r="AC2117" t="str">
        <f>+IFERROR(IF(Tabla2[[#This Row],[FECHA CESE/BAJA]]="","No Aplica",IF(AND(MONTH(Tabla2[[#This Row],[FECHA CESE/BAJA]])=MONTH(TODAY()-30),YEAR(Tabla2[[#This Row],[FECHA CESE/BAJA]])=YEAR(TODAY())),MONTH(TODAY()-30)&amp;"-"&amp;YEAR(TODAY()),"Borrar")),"No aplica")</f>
        <v>No Aplica</v>
      </c>
      <c r="AD2117" t="str">
        <f>+IFERROR(IF(Tabla2[[#This Row],[FECHA INICIO DE LABORES EN OBRA]]="","No Aplica",IF(AND(MONTH(Tabla2[[#This Row],[FECHA INICIO DE LABORES EN OBRA]])=MONTH(TODAY()-30),YEAR(Tabla2[[#This Row],[FECHA INICIO DE LABORES EN OBRA]])=YEAR(TODAY())),MONTH(TODAY()-30)&amp;"-"&amp;YEAR(TODAY()),"No Aplica")),"No Aplica")</f>
        <v>8-2023</v>
      </c>
    </row>
    <row r="2118" spans="1:30" x14ac:dyDescent="0.25">
      <c r="A2118" s="13" t="s">
        <v>8027</v>
      </c>
      <c r="B2118" s="15" t="s">
        <v>8028</v>
      </c>
      <c r="C2118" s="15" t="s">
        <v>8028</v>
      </c>
      <c r="D2118" s="15">
        <v>45886329</v>
      </c>
      <c r="E2118" s="15" t="s">
        <v>1132</v>
      </c>
      <c r="F2118" s="39" t="s">
        <v>8186</v>
      </c>
      <c r="G2118" s="15">
        <v>2</v>
      </c>
      <c r="H2118" s="15" t="s">
        <v>2751</v>
      </c>
      <c r="I2118" s="15" t="s">
        <v>8032</v>
      </c>
      <c r="J2118" s="15" t="s">
        <v>8187</v>
      </c>
      <c r="K2118" s="15" t="s">
        <v>32</v>
      </c>
      <c r="L2118" s="40" t="s">
        <v>6</v>
      </c>
      <c r="M2118" s="39"/>
      <c r="N2118" s="41" t="s">
        <v>2098</v>
      </c>
      <c r="O2118" s="39">
        <v>45082</v>
      </c>
      <c r="P2118" s="40">
        <v>1</v>
      </c>
      <c r="Q2118" s="40">
        <v>4</v>
      </c>
      <c r="R2118" s="40" t="str">
        <f>IFERROR(VLOOKUP(Tabla2[[#This Row],[CONTRATISTA PRNCIPAL]],Hoja1!$L$5:$M$9,2,FALSE),"CJV")</f>
        <v>CJV</v>
      </c>
      <c r="S2118" s="40" t="str">
        <f>IF(Tabla2[[#This Row],[EMPRESA]]=Tabla2[[#This Row],[CONTRATISTA PRNCIPAL]],"Principal","Secundaria")</f>
        <v>Principal</v>
      </c>
      <c r="T2118" s="42">
        <f>IFERROR(1/COUNTIF(Tabla2[CONTRATISTA PRNCIPAL],Tabla2[[#This Row],[CONTRATISTA PRNCIPAL]]),0)</f>
        <v>0.02</v>
      </c>
      <c r="U2118" s="43">
        <f>IF(((TODAY()-Tabla2[[#This Row],[FECHA NACIMIENTO]])/365)&lt;18,"Corregir", IF(((TODAY()-Tabla2[[#This Row],[FECHA NACIMIENTO]])/365)&gt;80, "Corregir",ROUNDDOWN(((TODAY()-Tabla2[[#This Row],[FECHA NACIMIENTO]])/365),0)))</f>
        <v>34</v>
      </c>
      <c r="V21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18" s="44" t="str">
        <f>+IF(Tabla2[[#This Row],[Edad]]="Corregir","Corregir","Ok")</f>
        <v>Ok</v>
      </c>
      <c r="X2118" s="42" t="str">
        <f>+IFERROR(VLOOKUP(Tabla2[[#This Row],[DISTRITO SEGÚN DNI]],Hoja1!$A$2:$B$32,2,FALSE),"No")</f>
        <v>LA VICTORIA</v>
      </c>
      <c r="Y2118" s="42" t="str">
        <f>IF(OR(LOWER(Tabla2[[#This Row],[GENERO]])="masculino", LOWER(Tabla2[[#This Row],[GENERO]])="femenino"),"OK","Corregir")</f>
        <v>OK</v>
      </c>
      <c r="Z2118" s="42" t="str">
        <f>+IF(Tabla2[[#This Row],[Nro. DNI / CE]]="","Corregir",IF(LEN(Tabla2[[#This Row],[Nro. DNI / CE]])&gt;=8,"OK","Corregir"))</f>
        <v>OK</v>
      </c>
      <c r="AA2118" s="42">
        <f>COUNTIF(Tabla2[APELLIDOS Y NOMBRES],Tabla2[[#This Row],[APELLIDOS Y NOMBRES]])</f>
        <v>1</v>
      </c>
      <c r="AB2118" s="42">
        <f>IF(Tabla2[[#This Row],[Trabajador]]&gt;1,1/Tabla2[[#This Row],[Trabajador]],Tabla2[[#This Row],[Trabajador]])</f>
        <v>1</v>
      </c>
      <c r="AC2118" t="str">
        <f>+IFERROR(IF(Tabla2[[#This Row],[FECHA CESE/BAJA]]="","No Aplica",IF(AND(MONTH(Tabla2[[#This Row],[FECHA CESE/BAJA]])=MONTH(TODAY()-30),YEAR(Tabla2[[#This Row],[FECHA CESE/BAJA]])=YEAR(TODAY())),MONTH(TODAY()-30)&amp;"-"&amp;YEAR(TODAY()),"Borrar")),"No aplica")</f>
        <v>No Aplica</v>
      </c>
      <c r="AD2118" t="str">
        <f>+IFERROR(IF(Tabla2[[#This Row],[FECHA INICIO DE LABORES EN OBRA]]="","No Aplica",IF(AND(MONTH(Tabla2[[#This Row],[FECHA INICIO DE LABORES EN OBRA]])=MONTH(TODAY()-30),YEAR(Tabla2[[#This Row],[FECHA INICIO DE LABORES EN OBRA]])=YEAR(TODAY())),MONTH(TODAY()-30)&amp;"-"&amp;YEAR(TODAY()),"No Aplica")),"No Aplica")</f>
        <v>No Aplica</v>
      </c>
    </row>
    <row r="2119" spans="1:30" x14ac:dyDescent="0.25">
      <c r="A2119" s="13">
        <v>20100172543</v>
      </c>
      <c r="B2119" s="15" t="s">
        <v>8188</v>
      </c>
      <c r="C2119" s="15" t="s">
        <v>8188</v>
      </c>
      <c r="D2119" s="15" t="s">
        <v>8189</v>
      </c>
      <c r="E2119" s="15" t="s">
        <v>8190</v>
      </c>
      <c r="F2119" s="39">
        <v>25751</v>
      </c>
      <c r="G2119" s="15">
        <v>1</v>
      </c>
      <c r="H2119" s="15" t="s">
        <v>8191</v>
      </c>
      <c r="I2119" s="15" t="s">
        <v>8192</v>
      </c>
      <c r="J2119" s="15" t="s">
        <v>8193</v>
      </c>
      <c r="K2119" s="15" t="s">
        <v>2126</v>
      </c>
      <c r="L2119" s="40" t="s">
        <v>6</v>
      </c>
      <c r="M2119" s="39"/>
      <c r="N2119" s="41" t="s">
        <v>2687</v>
      </c>
      <c r="O2119" s="39">
        <v>44348</v>
      </c>
      <c r="P2119" s="40">
        <v>1</v>
      </c>
      <c r="Q2119" s="40">
        <v>1</v>
      </c>
      <c r="R2119" s="40" t="str">
        <f>IFERROR(VLOOKUP(Tabla2[[#This Row],[CONTRATISTA PRNCIPAL]],Hoja1!$L$5:$M$9,2,FALSE),"CJV")</f>
        <v>CJV</v>
      </c>
      <c r="S2119" s="40" t="str">
        <f>IF(Tabla2[[#This Row],[EMPRESA]]=Tabla2[[#This Row],[CONTRATISTA PRNCIPAL]],"Principal","Secundaria")</f>
        <v>Principal</v>
      </c>
      <c r="T2119" s="42">
        <f>IFERROR(1/COUNTIF(Tabla2[CONTRATISTA PRNCIPAL],Tabla2[[#This Row],[CONTRATISTA PRNCIPAL]]),0)</f>
        <v>0.14285714285714285</v>
      </c>
      <c r="U2119" s="43">
        <f>IF(((TODAY()-Tabla2[[#This Row],[FECHA NACIMIENTO]])/365)&lt;18,"Corregir", IF(((TODAY()-Tabla2[[#This Row],[FECHA NACIMIENTO]])/365)&gt;80, "Corregir",ROUNDDOWN(((TODAY()-Tabla2[[#This Row],[FECHA NACIMIENTO]])/365),0)))</f>
        <v>53</v>
      </c>
      <c r="V21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19" s="44" t="str">
        <f>+IF(Tabla2[[#This Row],[Edad]]="Corregir","Corregir","Ok")</f>
        <v>Ok</v>
      </c>
      <c r="X2119" s="42" t="str">
        <f>+IFERROR(VLOOKUP(Tabla2[[#This Row],[DISTRITO SEGÚN DNI]],Hoja1!$A$2:$B$32,2,FALSE),"No")</f>
        <v>No</v>
      </c>
      <c r="Y2119" s="42" t="str">
        <f>IF(OR(LOWER(Tabla2[[#This Row],[GENERO]])="masculino", LOWER(Tabla2[[#This Row],[GENERO]])="femenino"),"OK","Corregir")</f>
        <v>OK</v>
      </c>
      <c r="Z2119" s="42" t="str">
        <f>+IF(Tabla2[[#This Row],[Nro. DNI / CE]]="","Corregir",IF(LEN(Tabla2[[#This Row],[Nro. DNI / CE]])&gt;=8,"OK","Corregir"))</f>
        <v>OK</v>
      </c>
      <c r="AA2119" s="42">
        <f>COUNTIF(Tabla2[APELLIDOS Y NOMBRES],Tabla2[[#This Row],[APELLIDOS Y NOMBRES]])</f>
        <v>1</v>
      </c>
      <c r="AB2119" s="42">
        <f>IF(Tabla2[[#This Row],[Trabajador]]&gt;1,1/Tabla2[[#This Row],[Trabajador]],Tabla2[[#This Row],[Trabajador]])</f>
        <v>1</v>
      </c>
      <c r="AC2119" t="str">
        <f>+IFERROR(IF(Tabla2[[#This Row],[FECHA CESE/BAJA]]="","No Aplica",IF(AND(MONTH(Tabla2[[#This Row],[FECHA CESE/BAJA]])=MONTH(TODAY()-30),YEAR(Tabla2[[#This Row],[FECHA CESE/BAJA]])=YEAR(TODAY())),MONTH(TODAY()-30)&amp;"-"&amp;YEAR(TODAY()),"Borrar")),"No aplica")</f>
        <v>No Aplica</v>
      </c>
      <c r="AD2119" t="str">
        <f>+IFERROR(IF(Tabla2[[#This Row],[FECHA INICIO DE LABORES EN OBRA]]="","No Aplica",IF(AND(MONTH(Tabla2[[#This Row],[FECHA INICIO DE LABORES EN OBRA]])=MONTH(TODAY()-30),YEAR(Tabla2[[#This Row],[FECHA INICIO DE LABORES EN OBRA]])=YEAR(TODAY())),MONTH(TODAY()-30)&amp;"-"&amp;YEAR(TODAY()),"No Aplica")),"No Aplica")</f>
        <v>No Aplica</v>
      </c>
    </row>
    <row r="2120" spans="1:30" x14ac:dyDescent="0.25">
      <c r="A2120" s="13">
        <v>20100172543</v>
      </c>
      <c r="B2120" s="15" t="s">
        <v>8188</v>
      </c>
      <c r="C2120" s="15" t="s">
        <v>8188</v>
      </c>
      <c r="D2120" s="15">
        <v>44255312</v>
      </c>
      <c r="E2120" s="15" t="s">
        <v>8194</v>
      </c>
      <c r="F2120" s="39">
        <v>30732</v>
      </c>
      <c r="G2120" s="15">
        <v>1</v>
      </c>
      <c r="H2120" s="15" t="s">
        <v>8191</v>
      </c>
      <c r="I2120" s="15" t="s">
        <v>8192</v>
      </c>
      <c r="J2120" s="15" t="s">
        <v>8195</v>
      </c>
      <c r="K2120" s="15" t="s">
        <v>2126</v>
      </c>
      <c r="L2120" s="40" t="s">
        <v>6</v>
      </c>
      <c r="M2120" s="39"/>
      <c r="N2120" s="41" t="s">
        <v>2687</v>
      </c>
      <c r="O2120" s="39">
        <v>44378</v>
      </c>
      <c r="P2120" s="40">
        <v>3</v>
      </c>
      <c r="Q2120" s="40">
        <v>1</v>
      </c>
      <c r="R2120" s="40" t="str">
        <f>IFERROR(VLOOKUP(Tabla2[[#This Row],[CONTRATISTA PRNCIPAL]],Hoja1!$L$5:$M$9,2,FALSE),"CJV")</f>
        <v>CJV</v>
      </c>
      <c r="S2120" s="40" t="str">
        <f>IF(Tabla2[[#This Row],[EMPRESA]]=Tabla2[[#This Row],[CONTRATISTA PRNCIPAL]],"Principal","Secundaria")</f>
        <v>Principal</v>
      </c>
      <c r="T2120" s="42">
        <f>IFERROR(1/COUNTIF(Tabla2[CONTRATISTA PRNCIPAL],Tabla2[[#This Row],[CONTRATISTA PRNCIPAL]]),0)</f>
        <v>0.14285714285714285</v>
      </c>
      <c r="U2120" s="43">
        <f>IF(((TODAY()-Tabla2[[#This Row],[FECHA NACIMIENTO]])/365)&lt;18,"Corregir", IF(((TODAY()-Tabla2[[#This Row],[FECHA NACIMIENTO]])/365)&gt;80, "Corregir",ROUNDDOWN(((TODAY()-Tabla2[[#This Row],[FECHA NACIMIENTO]])/365),0)))</f>
        <v>39</v>
      </c>
      <c r="V21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20" s="44" t="str">
        <f>+IF(Tabla2[[#This Row],[Edad]]="Corregir","Corregir","Ok")</f>
        <v>Ok</v>
      </c>
      <c r="X2120" s="42" t="str">
        <f>+IFERROR(VLOOKUP(Tabla2[[#This Row],[DISTRITO SEGÚN DNI]],Hoja1!$A$2:$B$32,2,FALSE),"No")</f>
        <v>No</v>
      </c>
      <c r="Y2120" s="42" t="str">
        <f>IF(OR(LOWER(Tabla2[[#This Row],[GENERO]])="masculino", LOWER(Tabla2[[#This Row],[GENERO]])="femenino"),"OK","Corregir")</f>
        <v>OK</v>
      </c>
      <c r="Z2120" s="42" t="str">
        <f>+IF(Tabla2[[#This Row],[Nro. DNI / CE]]="","Corregir",IF(LEN(Tabla2[[#This Row],[Nro. DNI / CE]])&gt;=8,"OK","Corregir"))</f>
        <v>OK</v>
      </c>
      <c r="AA2120" s="42">
        <f>COUNTIF(Tabla2[APELLIDOS Y NOMBRES],Tabla2[[#This Row],[APELLIDOS Y NOMBRES]])</f>
        <v>1</v>
      </c>
      <c r="AB2120" s="42">
        <f>IF(Tabla2[[#This Row],[Trabajador]]&gt;1,1/Tabla2[[#This Row],[Trabajador]],Tabla2[[#This Row],[Trabajador]])</f>
        <v>1</v>
      </c>
      <c r="AC2120" t="str">
        <f>+IFERROR(IF(Tabla2[[#This Row],[FECHA CESE/BAJA]]="","No Aplica",IF(AND(MONTH(Tabla2[[#This Row],[FECHA CESE/BAJA]])=MONTH(TODAY()-30),YEAR(Tabla2[[#This Row],[FECHA CESE/BAJA]])=YEAR(TODAY())),MONTH(TODAY()-30)&amp;"-"&amp;YEAR(TODAY()),"Borrar")),"No aplica")</f>
        <v>No Aplica</v>
      </c>
      <c r="AD2120" t="str">
        <f>+IFERROR(IF(Tabla2[[#This Row],[FECHA INICIO DE LABORES EN OBRA]]="","No Aplica",IF(AND(MONTH(Tabla2[[#This Row],[FECHA INICIO DE LABORES EN OBRA]])=MONTH(TODAY()-30),YEAR(Tabla2[[#This Row],[FECHA INICIO DE LABORES EN OBRA]])=YEAR(TODAY())),MONTH(TODAY()-30)&amp;"-"&amp;YEAR(TODAY()),"No Aplica")),"No Aplica")</f>
        <v>No Aplica</v>
      </c>
    </row>
    <row r="2121" spans="1:30" x14ac:dyDescent="0.25">
      <c r="A2121" s="13">
        <v>20100172543</v>
      </c>
      <c r="B2121" s="15" t="s">
        <v>8188</v>
      </c>
      <c r="C2121" s="15" t="s">
        <v>8188</v>
      </c>
      <c r="D2121" s="15">
        <v>44447389</v>
      </c>
      <c r="E2121" s="15" t="s">
        <v>8196</v>
      </c>
      <c r="F2121" s="39">
        <v>31820</v>
      </c>
      <c r="G2121" s="15">
        <v>1</v>
      </c>
      <c r="H2121" s="15" t="s">
        <v>8191</v>
      </c>
      <c r="I2121" s="15" t="s">
        <v>8192</v>
      </c>
      <c r="J2121" s="15" t="s">
        <v>8197</v>
      </c>
      <c r="K2121" s="15" t="s">
        <v>2126</v>
      </c>
      <c r="L2121" s="40" t="s">
        <v>6</v>
      </c>
      <c r="M2121" s="39"/>
      <c r="N2121" s="41" t="s">
        <v>2687</v>
      </c>
      <c r="O2121" s="39">
        <v>44378</v>
      </c>
      <c r="P2121" s="40">
        <v>1</v>
      </c>
      <c r="Q2121" s="40">
        <v>1</v>
      </c>
      <c r="R2121" s="40" t="str">
        <f>IFERROR(VLOOKUP(Tabla2[[#This Row],[CONTRATISTA PRNCIPAL]],Hoja1!$L$5:$M$9,2,FALSE),"CJV")</f>
        <v>CJV</v>
      </c>
      <c r="S2121" s="40" t="str">
        <f>IF(Tabla2[[#This Row],[EMPRESA]]=Tabla2[[#This Row],[CONTRATISTA PRNCIPAL]],"Principal","Secundaria")</f>
        <v>Principal</v>
      </c>
      <c r="T2121" s="42">
        <f>IFERROR(1/COUNTIF(Tabla2[CONTRATISTA PRNCIPAL],Tabla2[[#This Row],[CONTRATISTA PRNCIPAL]]),0)</f>
        <v>0.14285714285714285</v>
      </c>
      <c r="U2121" s="43">
        <f>IF(((TODAY()-Tabla2[[#This Row],[FECHA NACIMIENTO]])/365)&lt;18,"Corregir", IF(((TODAY()-Tabla2[[#This Row],[FECHA NACIMIENTO]])/365)&gt;80, "Corregir",ROUNDDOWN(((TODAY()-Tabla2[[#This Row],[FECHA NACIMIENTO]])/365),0)))</f>
        <v>36</v>
      </c>
      <c r="V21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21" s="44" t="str">
        <f>+IF(Tabla2[[#This Row],[Edad]]="Corregir","Corregir","Ok")</f>
        <v>Ok</v>
      </c>
      <c r="X2121" s="42" t="str">
        <f>+IFERROR(VLOOKUP(Tabla2[[#This Row],[DISTRITO SEGÚN DNI]],Hoja1!$A$2:$B$32,2,FALSE),"No")</f>
        <v>No</v>
      </c>
      <c r="Y2121" s="42" t="str">
        <f>IF(OR(LOWER(Tabla2[[#This Row],[GENERO]])="masculino", LOWER(Tabla2[[#This Row],[GENERO]])="femenino"),"OK","Corregir")</f>
        <v>OK</v>
      </c>
      <c r="Z2121" s="42" t="str">
        <f>+IF(Tabla2[[#This Row],[Nro. DNI / CE]]="","Corregir",IF(LEN(Tabla2[[#This Row],[Nro. DNI / CE]])&gt;=8,"OK","Corregir"))</f>
        <v>OK</v>
      </c>
      <c r="AA2121" s="42">
        <f>COUNTIF(Tabla2[APELLIDOS Y NOMBRES],Tabla2[[#This Row],[APELLIDOS Y NOMBRES]])</f>
        <v>1</v>
      </c>
      <c r="AB2121" s="42">
        <f>IF(Tabla2[[#This Row],[Trabajador]]&gt;1,1/Tabla2[[#This Row],[Trabajador]],Tabla2[[#This Row],[Trabajador]])</f>
        <v>1</v>
      </c>
      <c r="AC2121" t="str">
        <f>+IFERROR(IF(Tabla2[[#This Row],[FECHA CESE/BAJA]]="","No Aplica",IF(AND(MONTH(Tabla2[[#This Row],[FECHA CESE/BAJA]])=MONTH(TODAY()-30),YEAR(Tabla2[[#This Row],[FECHA CESE/BAJA]])=YEAR(TODAY())),MONTH(TODAY()-30)&amp;"-"&amp;YEAR(TODAY()),"Borrar")),"No aplica")</f>
        <v>No Aplica</v>
      </c>
      <c r="AD2121" t="str">
        <f>+IFERROR(IF(Tabla2[[#This Row],[FECHA INICIO DE LABORES EN OBRA]]="","No Aplica",IF(AND(MONTH(Tabla2[[#This Row],[FECHA INICIO DE LABORES EN OBRA]])=MONTH(TODAY()-30),YEAR(Tabla2[[#This Row],[FECHA INICIO DE LABORES EN OBRA]])=YEAR(TODAY())),MONTH(TODAY()-30)&amp;"-"&amp;YEAR(TODAY()),"No Aplica")),"No Aplica")</f>
        <v>No Aplica</v>
      </c>
    </row>
    <row r="2122" spans="1:30" x14ac:dyDescent="0.25">
      <c r="A2122" s="13">
        <v>20100172543</v>
      </c>
      <c r="B2122" s="15" t="s">
        <v>8188</v>
      </c>
      <c r="C2122" s="15" t="s">
        <v>8188</v>
      </c>
      <c r="D2122" s="15" t="s">
        <v>8198</v>
      </c>
      <c r="E2122" s="15" t="s">
        <v>8199</v>
      </c>
      <c r="F2122" s="39">
        <v>23023</v>
      </c>
      <c r="G2122" s="15">
        <v>1</v>
      </c>
      <c r="H2122" s="15" t="s">
        <v>8191</v>
      </c>
      <c r="I2122" s="15" t="s">
        <v>8192</v>
      </c>
      <c r="J2122" s="15" t="s">
        <v>8200</v>
      </c>
      <c r="K2122" s="15" t="s">
        <v>2071</v>
      </c>
      <c r="L2122" s="40" t="s">
        <v>6</v>
      </c>
      <c r="M2122" s="39"/>
      <c r="N2122" s="41" t="s">
        <v>2687</v>
      </c>
      <c r="O2122" s="39">
        <v>44348</v>
      </c>
      <c r="P2122" s="40">
        <v>3</v>
      </c>
      <c r="Q2122" s="40">
        <v>1</v>
      </c>
      <c r="R2122" s="40" t="str">
        <f>IFERROR(VLOOKUP(Tabla2[[#This Row],[CONTRATISTA PRNCIPAL]],Hoja1!$L$5:$M$9,2,FALSE),"CJV")</f>
        <v>CJV</v>
      </c>
      <c r="S2122" s="40" t="str">
        <f>IF(Tabla2[[#This Row],[EMPRESA]]=Tabla2[[#This Row],[CONTRATISTA PRNCIPAL]],"Principal","Secundaria")</f>
        <v>Principal</v>
      </c>
      <c r="T2122" s="42">
        <f>IFERROR(1/COUNTIF(Tabla2[CONTRATISTA PRNCIPAL],Tabla2[[#This Row],[CONTRATISTA PRNCIPAL]]),0)</f>
        <v>0.14285714285714285</v>
      </c>
      <c r="U2122" s="43">
        <f>IF(((TODAY()-Tabla2[[#This Row],[FECHA NACIMIENTO]])/365)&lt;18,"Corregir", IF(((TODAY()-Tabla2[[#This Row],[FECHA NACIMIENTO]])/365)&gt;80, "Corregir",ROUNDDOWN(((TODAY()-Tabla2[[#This Row],[FECHA NACIMIENTO]])/365),0)))</f>
        <v>60</v>
      </c>
      <c r="V21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122" s="44" t="str">
        <f>+IF(Tabla2[[#This Row],[Edad]]="Corregir","Corregir","Ok")</f>
        <v>Ok</v>
      </c>
      <c r="X2122" s="42" t="str">
        <f>+IFERROR(VLOOKUP(Tabla2[[#This Row],[DISTRITO SEGÚN DNI]],Hoja1!$A$2:$B$32,2,FALSE),"No")</f>
        <v>No</v>
      </c>
      <c r="Y2122" s="42" t="str">
        <f>IF(OR(LOWER(Tabla2[[#This Row],[GENERO]])="masculino", LOWER(Tabla2[[#This Row],[GENERO]])="femenino"),"OK","Corregir")</f>
        <v>OK</v>
      </c>
      <c r="Z2122" s="42" t="str">
        <f>+IF(Tabla2[[#This Row],[Nro. DNI / CE]]="","Corregir",IF(LEN(Tabla2[[#This Row],[Nro. DNI / CE]])&gt;=8,"OK","Corregir"))</f>
        <v>OK</v>
      </c>
      <c r="AA2122" s="42">
        <f>COUNTIF(Tabla2[APELLIDOS Y NOMBRES],Tabla2[[#This Row],[APELLIDOS Y NOMBRES]])</f>
        <v>1</v>
      </c>
      <c r="AB2122" s="42">
        <f>IF(Tabla2[[#This Row],[Trabajador]]&gt;1,1/Tabla2[[#This Row],[Trabajador]],Tabla2[[#This Row],[Trabajador]])</f>
        <v>1</v>
      </c>
      <c r="AC2122" t="str">
        <f>+IFERROR(IF(Tabla2[[#This Row],[FECHA CESE/BAJA]]="","No Aplica",IF(AND(MONTH(Tabla2[[#This Row],[FECHA CESE/BAJA]])=MONTH(TODAY()-30),YEAR(Tabla2[[#This Row],[FECHA CESE/BAJA]])=YEAR(TODAY())),MONTH(TODAY()-30)&amp;"-"&amp;YEAR(TODAY()),"Borrar")),"No aplica")</f>
        <v>No Aplica</v>
      </c>
      <c r="AD2122" t="str">
        <f>+IFERROR(IF(Tabla2[[#This Row],[FECHA INICIO DE LABORES EN OBRA]]="","No Aplica",IF(AND(MONTH(Tabla2[[#This Row],[FECHA INICIO DE LABORES EN OBRA]])=MONTH(TODAY()-30),YEAR(Tabla2[[#This Row],[FECHA INICIO DE LABORES EN OBRA]])=YEAR(TODAY())),MONTH(TODAY()-30)&amp;"-"&amp;YEAR(TODAY()),"No Aplica")),"No Aplica")</f>
        <v>No Aplica</v>
      </c>
    </row>
    <row r="2123" spans="1:30" x14ac:dyDescent="0.25">
      <c r="A2123" s="13">
        <v>20100172543</v>
      </c>
      <c r="B2123" s="15" t="s">
        <v>8188</v>
      </c>
      <c r="C2123" s="15" t="s">
        <v>8188</v>
      </c>
      <c r="D2123" s="15">
        <v>77667424</v>
      </c>
      <c r="E2123" s="15" t="s">
        <v>8201</v>
      </c>
      <c r="F2123" s="39">
        <v>35353</v>
      </c>
      <c r="G2123" s="15">
        <v>1</v>
      </c>
      <c r="H2123" s="15" t="s">
        <v>8191</v>
      </c>
      <c r="I2123" s="15" t="s">
        <v>8202</v>
      </c>
      <c r="J2123" s="15" t="s">
        <v>8203</v>
      </c>
      <c r="K2123" s="15" t="s">
        <v>2701</v>
      </c>
      <c r="L2123" s="40" t="s">
        <v>6</v>
      </c>
      <c r="M2123" s="39"/>
      <c r="N2123" s="41" t="s">
        <v>2687</v>
      </c>
      <c r="O2123" s="39">
        <v>44869</v>
      </c>
      <c r="P2123" s="40">
        <v>2</v>
      </c>
      <c r="Q2123" s="40">
        <v>1</v>
      </c>
      <c r="R2123" s="40" t="str">
        <f>IFERROR(VLOOKUP(Tabla2[[#This Row],[CONTRATISTA PRNCIPAL]],Hoja1!$L$5:$M$9,2,FALSE),"CJV")</f>
        <v>CJV</v>
      </c>
      <c r="S2123" s="40" t="str">
        <f>IF(Tabla2[[#This Row],[EMPRESA]]=Tabla2[[#This Row],[CONTRATISTA PRNCIPAL]],"Principal","Secundaria")</f>
        <v>Principal</v>
      </c>
      <c r="T2123" s="42">
        <f>IFERROR(1/COUNTIF(Tabla2[CONTRATISTA PRNCIPAL],Tabla2[[#This Row],[CONTRATISTA PRNCIPAL]]),0)</f>
        <v>0.14285714285714285</v>
      </c>
      <c r="U2123" s="43">
        <f>IF(((TODAY()-Tabla2[[#This Row],[FECHA NACIMIENTO]])/365)&lt;18,"Corregir", IF(((TODAY()-Tabla2[[#This Row],[FECHA NACIMIENTO]])/365)&gt;80, "Corregir",ROUNDDOWN(((TODAY()-Tabla2[[#This Row],[FECHA NACIMIENTO]])/365),0)))</f>
        <v>26</v>
      </c>
      <c r="V21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23" s="44" t="str">
        <f>+IF(Tabla2[[#This Row],[Edad]]="Corregir","Corregir","Ok")</f>
        <v>Ok</v>
      </c>
      <c r="X2123" s="42" t="str">
        <f>+IFERROR(VLOOKUP(Tabla2[[#This Row],[DISTRITO SEGÚN DNI]],Hoja1!$A$2:$B$32,2,FALSE),"No")</f>
        <v>No</v>
      </c>
      <c r="Y2123" s="42" t="str">
        <f>IF(OR(LOWER(Tabla2[[#This Row],[GENERO]])="masculino", LOWER(Tabla2[[#This Row],[GENERO]])="femenino"),"OK","Corregir")</f>
        <v>OK</v>
      </c>
      <c r="Z2123" s="42" t="str">
        <f>+IF(Tabla2[[#This Row],[Nro. DNI / CE]]="","Corregir",IF(LEN(Tabla2[[#This Row],[Nro. DNI / CE]])&gt;=8,"OK","Corregir"))</f>
        <v>OK</v>
      </c>
      <c r="AA2123" s="42">
        <f>COUNTIF(Tabla2[APELLIDOS Y NOMBRES],Tabla2[[#This Row],[APELLIDOS Y NOMBRES]])</f>
        <v>1</v>
      </c>
      <c r="AB2123" s="42">
        <f>IF(Tabla2[[#This Row],[Trabajador]]&gt;1,1/Tabla2[[#This Row],[Trabajador]],Tabla2[[#This Row],[Trabajador]])</f>
        <v>1</v>
      </c>
      <c r="AC2123" t="str">
        <f>+IFERROR(IF(Tabla2[[#This Row],[FECHA CESE/BAJA]]="","No Aplica",IF(AND(MONTH(Tabla2[[#This Row],[FECHA CESE/BAJA]])=MONTH(TODAY()-30),YEAR(Tabla2[[#This Row],[FECHA CESE/BAJA]])=YEAR(TODAY())),MONTH(TODAY()-30)&amp;"-"&amp;YEAR(TODAY()),"Borrar")),"No aplica")</f>
        <v>No Aplica</v>
      </c>
      <c r="AD2123" t="str">
        <f>+IFERROR(IF(Tabla2[[#This Row],[FECHA INICIO DE LABORES EN OBRA]]="","No Aplica",IF(AND(MONTH(Tabla2[[#This Row],[FECHA INICIO DE LABORES EN OBRA]])=MONTH(TODAY()-30),YEAR(Tabla2[[#This Row],[FECHA INICIO DE LABORES EN OBRA]])=YEAR(TODAY())),MONTH(TODAY()-30)&amp;"-"&amp;YEAR(TODAY()),"No Aplica")),"No Aplica")</f>
        <v>No Aplica</v>
      </c>
    </row>
    <row r="2124" spans="1:30" x14ac:dyDescent="0.25">
      <c r="A2124" s="13">
        <v>20100172543</v>
      </c>
      <c r="B2124" s="15" t="s">
        <v>8188</v>
      </c>
      <c r="C2124" s="15" t="s">
        <v>8188</v>
      </c>
      <c r="D2124" s="15">
        <v>22090874</v>
      </c>
      <c r="E2124" s="15" t="s">
        <v>8204</v>
      </c>
      <c r="F2124" s="39">
        <v>24967</v>
      </c>
      <c r="G2124" s="15">
        <v>1</v>
      </c>
      <c r="H2124" s="15" t="s">
        <v>8191</v>
      </c>
      <c r="I2124" s="15" t="s">
        <v>8205</v>
      </c>
      <c r="J2124" s="15" t="s">
        <v>8206</v>
      </c>
      <c r="K2124" s="15" t="s">
        <v>2701</v>
      </c>
      <c r="L2124" s="40" t="s">
        <v>6</v>
      </c>
      <c r="M2124" s="39"/>
      <c r="N2124" s="41" t="s">
        <v>2687</v>
      </c>
      <c r="O2124" s="39">
        <v>44348</v>
      </c>
      <c r="P2124" s="40">
        <v>3</v>
      </c>
      <c r="Q2124" s="40">
        <v>1</v>
      </c>
      <c r="R2124" s="40" t="str">
        <f>IFERROR(VLOOKUP(Tabla2[[#This Row],[CONTRATISTA PRNCIPAL]],Hoja1!$L$5:$M$9,2,FALSE),"CJV")</f>
        <v>CJV</v>
      </c>
      <c r="S2124" s="40" t="str">
        <f>IF(Tabla2[[#This Row],[EMPRESA]]=Tabla2[[#This Row],[CONTRATISTA PRNCIPAL]],"Principal","Secundaria")</f>
        <v>Principal</v>
      </c>
      <c r="T2124" s="42">
        <f>IFERROR(1/COUNTIF(Tabla2[CONTRATISTA PRNCIPAL],Tabla2[[#This Row],[CONTRATISTA PRNCIPAL]]),0)</f>
        <v>0.14285714285714285</v>
      </c>
      <c r="U2124" s="43">
        <f>IF(((TODAY()-Tabla2[[#This Row],[FECHA NACIMIENTO]])/365)&lt;18,"Corregir", IF(((TODAY()-Tabla2[[#This Row],[FECHA NACIMIENTO]])/365)&gt;80, "Corregir",ROUNDDOWN(((TODAY()-Tabla2[[#This Row],[FECHA NACIMIENTO]])/365),0)))</f>
        <v>55</v>
      </c>
      <c r="V21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24" s="44" t="str">
        <f>+IF(Tabla2[[#This Row],[Edad]]="Corregir","Corregir","Ok")</f>
        <v>Ok</v>
      </c>
      <c r="X2124" s="42" t="str">
        <f>+IFERROR(VLOOKUP(Tabla2[[#This Row],[DISTRITO SEGÚN DNI]],Hoja1!$A$2:$B$32,2,FALSE),"No")</f>
        <v>No</v>
      </c>
      <c r="Y2124" s="42" t="str">
        <f>IF(OR(LOWER(Tabla2[[#This Row],[GENERO]])="masculino", LOWER(Tabla2[[#This Row],[GENERO]])="femenino"),"OK","Corregir")</f>
        <v>OK</v>
      </c>
      <c r="Z2124" s="42" t="str">
        <f>+IF(Tabla2[[#This Row],[Nro. DNI / CE]]="","Corregir",IF(LEN(Tabla2[[#This Row],[Nro. DNI / CE]])&gt;=8,"OK","Corregir"))</f>
        <v>OK</v>
      </c>
      <c r="AA2124" s="42">
        <f>COUNTIF(Tabla2[APELLIDOS Y NOMBRES],Tabla2[[#This Row],[APELLIDOS Y NOMBRES]])</f>
        <v>1</v>
      </c>
      <c r="AB2124" s="42">
        <f>IF(Tabla2[[#This Row],[Trabajador]]&gt;1,1/Tabla2[[#This Row],[Trabajador]],Tabla2[[#This Row],[Trabajador]])</f>
        <v>1</v>
      </c>
      <c r="AC2124" t="str">
        <f>+IFERROR(IF(Tabla2[[#This Row],[FECHA CESE/BAJA]]="","No Aplica",IF(AND(MONTH(Tabla2[[#This Row],[FECHA CESE/BAJA]])=MONTH(TODAY()-30),YEAR(Tabla2[[#This Row],[FECHA CESE/BAJA]])=YEAR(TODAY())),MONTH(TODAY()-30)&amp;"-"&amp;YEAR(TODAY()),"Borrar")),"No aplica")</f>
        <v>No Aplica</v>
      </c>
      <c r="AD2124" t="str">
        <f>+IFERROR(IF(Tabla2[[#This Row],[FECHA INICIO DE LABORES EN OBRA]]="","No Aplica",IF(AND(MONTH(Tabla2[[#This Row],[FECHA INICIO DE LABORES EN OBRA]])=MONTH(TODAY()-30),YEAR(Tabla2[[#This Row],[FECHA INICIO DE LABORES EN OBRA]])=YEAR(TODAY())),MONTH(TODAY()-30)&amp;"-"&amp;YEAR(TODAY()),"No Aplica")),"No Aplica")</f>
        <v>No Aplica</v>
      </c>
    </row>
    <row r="2125" spans="1:30" x14ac:dyDescent="0.25">
      <c r="A2125" s="13">
        <v>20100172543</v>
      </c>
      <c r="B2125" s="15" t="s">
        <v>8188</v>
      </c>
      <c r="C2125" s="15" t="s">
        <v>8188</v>
      </c>
      <c r="D2125" s="15">
        <v>41526626</v>
      </c>
      <c r="E2125" s="15" t="s">
        <v>1511</v>
      </c>
      <c r="F2125" s="39">
        <v>30165</v>
      </c>
      <c r="G2125" s="15">
        <v>1</v>
      </c>
      <c r="H2125" s="15" t="s">
        <v>8191</v>
      </c>
      <c r="I2125" s="15" t="s">
        <v>8207</v>
      </c>
      <c r="J2125" s="15" t="s">
        <v>8208</v>
      </c>
      <c r="K2125" s="15" t="s">
        <v>2083</v>
      </c>
      <c r="L2125" s="40" t="s">
        <v>6</v>
      </c>
      <c r="M2125" s="39"/>
      <c r="N2125" s="41" t="s">
        <v>2687</v>
      </c>
      <c r="O2125" s="39">
        <v>45005</v>
      </c>
      <c r="P2125" s="40">
        <v>1</v>
      </c>
      <c r="Q2125" s="40">
        <v>1</v>
      </c>
      <c r="R2125" s="40" t="str">
        <f>IFERROR(VLOOKUP(Tabla2[[#This Row],[CONTRATISTA PRNCIPAL]],Hoja1!$L$5:$M$9,2,FALSE),"CJV")</f>
        <v>CJV</v>
      </c>
      <c r="S2125" s="40" t="str">
        <f>IF(Tabla2[[#This Row],[EMPRESA]]=Tabla2[[#This Row],[CONTRATISTA PRNCIPAL]],"Principal","Secundaria")</f>
        <v>Principal</v>
      </c>
      <c r="T2125" s="42">
        <f>IFERROR(1/COUNTIF(Tabla2[CONTRATISTA PRNCIPAL],Tabla2[[#This Row],[CONTRATISTA PRNCIPAL]]),0)</f>
        <v>0.14285714285714285</v>
      </c>
      <c r="U2125" s="43">
        <f>IF(((TODAY()-Tabla2[[#This Row],[FECHA NACIMIENTO]])/365)&lt;18,"Corregir", IF(((TODAY()-Tabla2[[#This Row],[FECHA NACIMIENTO]])/365)&gt;80, "Corregir",ROUNDDOWN(((TODAY()-Tabla2[[#This Row],[FECHA NACIMIENTO]])/365),0)))</f>
        <v>41</v>
      </c>
      <c r="V21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25" s="44" t="str">
        <f>+IF(Tabla2[[#This Row],[Edad]]="Corregir","Corregir","Ok")</f>
        <v>Ok</v>
      </c>
      <c r="X2125" s="42" t="str">
        <f>+IFERROR(VLOOKUP(Tabla2[[#This Row],[DISTRITO SEGÚN DNI]],Hoja1!$A$2:$B$32,2,FALSE),"No")</f>
        <v>ATE</v>
      </c>
      <c r="Y2125" s="42" t="str">
        <f>IF(OR(LOWER(Tabla2[[#This Row],[GENERO]])="masculino", LOWER(Tabla2[[#This Row],[GENERO]])="femenino"),"OK","Corregir")</f>
        <v>OK</v>
      </c>
      <c r="Z2125" s="42" t="str">
        <f>+IF(Tabla2[[#This Row],[Nro. DNI / CE]]="","Corregir",IF(LEN(Tabla2[[#This Row],[Nro. DNI / CE]])&gt;=8,"OK","Corregir"))</f>
        <v>OK</v>
      </c>
      <c r="AA2125" s="42">
        <f>COUNTIF(Tabla2[APELLIDOS Y NOMBRES],Tabla2[[#This Row],[APELLIDOS Y NOMBRES]])</f>
        <v>1</v>
      </c>
      <c r="AB2125" s="42">
        <f>IF(Tabla2[[#This Row],[Trabajador]]&gt;1,1/Tabla2[[#This Row],[Trabajador]],Tabla2[[#This Row],[Trabajador]])</f>
        <v>1</v>
      </c>
      <c r="AC2125" t="str">
        <f>+IFERROR(IF(Tabla2[[#This Row],[FECHA CESE/BAJA]]="","No Aplica",IF(AND(MONTH(Tabla2[[#This Row],[FECHA CESE/BAJA]])=MONTH(TODAY()-30),YEAR(Tabla2[[#This Row],[FECHA CESE/BAJA]])=YEAR(TODAY())),MONTH(TODAY()-30)&amp;"-"&amp;YEAR(TODAY()),"Borrar")),"No aplica")</f>
        <v>No Aplica</v>
      </c>
      <c r="AD2125" t="str">
        <f>+IFERROR(IF(Tabla2[[#This Row],[FECHA INICIO DE LABORES EN OBRA]]="","No Aplica",IF(AND(MONTH(Tabla2[[#This Row],[FECHA INICIO DE LABORES EN OBRA]])=MONTH(TODAY()-30),YEAR(Tabla2[[#This Row],[FECHA INICIO DE LABORES EN OBRA]])=YEAR(TODAY())),MONTH(TODAY()-30)&amp;"-"&amp;YEAR(TODAY()),"No Aplica")),"No Aplica")</f>
        <v>No Aplica</v>
      </c>
    </row>
    <row r="2126" spans="1:30" x14ac:dyDescent="0.25">
      <c r="A2126" s="13" t="s">
        <v>8209</v>
      </c>
      <c r="B2126" s="15" t="s">
        <v>8210</v>
      </c>
      <c r="C2126" s="15" t="s">
        <v>8210</v>
      </c>
      <c r="D2126" s="15" t="s">
        <v>8211</v>
      </c>
      <c r="E2126" s="15" t="s">
        <v>8212</v>
      </c>
      <c r="F2126" s="39">
        <v>31483</v>
      </c>
      <c r="G2126" s="15">
        <v>1</v>
      </c>
      <c r="H2126" s="15" t="s">
        <v>2069</v>
      </c>
      <c r="I2126" s="15" t="s">
        <v>8213</v>
      </c>
      <c r="J2126" s="15" t="s">
        <v>8214</v>
      </c>
      <c r="K2126" s="15" t="s">
        <v>4291</v>
      </c>
      <c r="L2126" s="40" t="s">
        <v>6</v>
      </c>
      <c r="M2126" s="39"/>
      <c r="N2126" s="41" t="s">
        <v>2687</v>
      </c>
      <c r="O2126" s="39">
        <v>44979</v>
      </c>
      <c r="P2126" s="40">
        <v>1</v>
      </c>
      <c r="Q2126" s="40">
        <v>1</v>
      </c>
      <c r="R2126" s="40" t="str">
        <f>IFERROR(VLOOKUP(Tabla2[[#This Row],[CONTRATISTA PRNCIPAL]],Hoja1!$L$5:$M$9,2,FALSE),"CJV")</f>
        <v>CJV</v>
      </c>
      <c r="S2126" s="40" t="str">
        <f>IF(Tabla2[[#This Row],[EMPRESA]]=Tabla2[[#This Row],[CONTRATISTA PRNCIPAL]],"Principal","Secundaria")</f>
        <v>Principal</v>
      </c>
      <c r="T2126" s="42">
        <f>IFERROR(1/COUNTIF(Tabla2[CONTRATISTA PRNCIPAL],Tabla2[[#This Row],[CONTRATISTA PRNCIPAL]]),0)</f>
        <v>0.008547008547008548</v>
      </c>
      <c r="U2126" s="43">
        <f>IF(((TODAY()-Tabla2[[#This Row],[FECHA NACIMIENTO]])/365)&lt;18,"Corregir", IF(((TODAY()-Tabla2[[#This Row],[FECHA NACIMIENTO]])/365)&gt;80, "Corregir",ROUNDDOWN(((TODAY()-Tabla2[[#This Row],[FECHA NACIMIENTO]])/365),0)))</f>
        <v>37</v>
      </c>
      <c r="V21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26" s="44" t="str">
        <f>+IF(Tabla2[[#This Row],[Edad]]="Corregir","Corregir","Ok")</f>
        <v>Ok</v>
      </c>
      <c r="X2126" s="42" t="str">
        <f>+IFERROR(VLOOKUP(Tabla2[[#This Row],[DISTRITO SEGÚN DNI]],Hoja1!$A$2:$B$32,2,FALSE),"No")</f>
        <v>No</v>
      </c>
      <c r="Y2126" s="42" t="str">
        <f>IF(OR(LOWER(Tabla2[[#This Row],[GENERO]])="masculino", LOWER(Tabla2[[#This Row],[GENERO]])="femenino"),"OK","Corregir")</f>
        <v>OK</v>
      </c>
      <c r="Z2126" s="42" t="str">
        <f>+IF(Tabla2[[#This Row],[Nro. DNI / CE]]="","Corregir",IF(LEN(Tabla2[[#This Row],[Nro. DNI / CE]])&gt;=8,"OK","Corregir"))</f>
        <v>OK</v>
      </c>
      <c r="AA2126" s="42">
        <f>COUNTIF(Tabla2[APELLIDOS Y NOMBRES],Tabla2[[#This Row],[APELLIDOS Y NOMBRES]])</f>
        <v>1</v>
      </c>
      <c r="AB2126" s="42">
        <f>IF(Tabla2[[#This Row],[Trabajador]]&gt;1,1/Tabla2[[#This Row],[Trabajador]],Tabla2[[#This Row],[Trabajador]])</f>
        <v>1</v>
      </c>
      <c r="AC2126" t="str">
        <f>+IFERROR(IF(Tabla2[[#This Row],[FECHA CESE/BAJA]]="","No Aplica",IF(AND(MONTH(Tabla2[[#This Row],[FECHA CESE/BAJA]])=MONTH(TODAY()-30),YEAR(Tabla2[[#This Row],[FECHA CESE/BAJA]])=YEAR(TODAY())),MONTH(TODAY()-30)&amp;"-"&amp;YEAR(TODAY()),"Borrar")),"No aplica")</f>
        <v>No Aplica</v>
      </c>
      <c r="AD2126" t="str">
        <f>+IFERROR(IF(Tabla2[[#This Row],[FECHA INICIO DE LABORES EN OBRA]]="","No Aplica",IF(AND(MONTH(Tabla2[[#This Row],[FECHA INICIO DE LABORES EN OBRA]])=MONTH(TODAY()-30),YEAR(Tabla2[[#This Row],[FECHA INICIO DE LABORES EN OBRA]])=YEAR(TODAY())),MONTH(TODAY()-30)&amp;"-"&amp;YEAR(TODAY()),"No Aplica")),"No Aplica")</f>
        <v>No Aplica</v>
      </c>
    </row>
    <row r="2127" spans="1:30" x14ac:dyDescent="0.25">
      <c r="A2127" s="13" t="s">
        <v>8209</v>
      </c>
      <c r="B2127" s="15" t="s">
        <v>8210</v>
      </c>
      <c r="C2127" s="15" t="s">
        <v>8210</v>
      </c>
      <c r="D2127" s="15" t="s">
        <v>8215</v>
      </c>
      <c r="E2127" s="15" t="s">
        <v>8216</v>
      </c>
      <c r="F2127" s="39">
        <v>26538</v>
      </c>
      <c r="G2127" s="15">
        <v>1</v>
      </c>
      <c r="H2127" s="15" t="s">
        <v>8217</v>
      </c>
      <c r="I2127" s="15" t="s">
        <v>8213</v>
      </c>
      <c r="J2127" s="15" t="s">
        <v>8218</v>
      </c>
      <c r="K2127" s="15" t="s">
        <v>2162</v>
      </c>
      <c r="L2127" s="40" t="s">
        <v>6</v>
      </c>
      <c r="M2127" s="39"/>
      <c r="N2127" s="41" t="s">
        <v>2687</v>
      </c>
      <c r="O2127" s="39">
        <v>44966</v>
      </c>
      <c r="P2127" s="40">
        <v>1</v>
      </c>
      <c r="Q2127" s="40">
        <v>1</v>
      </c>
      <c r="R2127" s="40" t="str">
        <f>IFERROR(VLOOKUP(Tabla2[[#This Row],[CONTRATISTA PRNCIPAL]],Hoja1!$L$5:$M$9,2,FALSE),"CJV")</f>
        <v>CJV</v>
      </c>
      <c r="S2127" s="40" t="str">
        <f>IF(Tabla2[[#This Row],[EMPRESA]]=Tabla2[[#This Row],[CONTRATISTA PRNCIPAL]],"Principal","Secundaria")</f>
        <v>Principal</v>
      </c>
      <c r="T2127" s="42">
        <f>IFERROR(1/COUNTIF(Tabla2[CONTRATISTA PRNCIPAL],Tabla2[[#This Row],[CONTRATISTA PRNCIPAL]]),0)</f>
        <v>0.008547008547008548</v>
      </c>
      <c r="U2127" s="43">
        <f>IF(((TODAY()-Tabla2[[#This Row],[FECHA NACIMIENTO]])/365)&lt;18,"Corregir", IF(((TODAY()-Tabla2[[#This Row],[FECHA NACIMIENTO]])/365)&gt;80, "Corregir",ROUNDDOWN(((TODAY()-Tabla2[[#This Row],[FECHA NACIMIENTO]])/365),0)))</f>
        <v>51</v>
      </c>
      <c r="V21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27" s="44" t="str">
        <f>+IF(Tabla2[[#This Row],[Edad]]="Corregir","Corregir","Ok")</f>
        <v>Ok</v>
      </c>
      <c r="X2127" s="42" t="str">
        <f>+IFERROR(VLOOKUP(Tabla2[[#This Row],[DISTRITO SEGÚN DNI]],Hoja1!$A$2:$B$32,2,FALSE),"No")</f>
        <v>No</v>
      </c>
      <c r="Y2127" s="42" t="str">
        <f>IF(OR(LOWER(Tabla2[[#This Row],[GENERO]])="masculino", LOWER(Tabla2[[#This Row],[GENERO]])="femenino"),"OK","Corregir")</f>
        <v>OK</v>
      </c>
      <c r="Z2127" s="42" t="str">
        <f>+IF(Tabla2[[#This Row],[Nro. DNI / CE]]="","Corregir",IF(LEN(Tabla2[[#This Row],[Nro. DNI / CE]])&gt;=8,"OK","Corregir"))</f>
        <v>OK</v>
      </c>
      <c r="AA2127" s="42">
        <f>COUNTIF(Tabla2[APELLIDOS Y NOMBRES],Tabla2[[#This Row],[APELLIDOS Y NOMBRES]])</f>
        <v>1</v>
      </c>
      <c r="AB2127" s="42">
        <f>IF(Tabla2[[#This Row],[Trabajador]]&gt;1,1/Tabla2[[#This Row],[Trabajador]],Tabla2[[#This Row],[Trabajador]])</f>
        <v>1</v>
      </c>
      <c r="AC2127" t="str">
        <f>+IFERROR(IF(Tabla2[[#This Row],[FECHA CESE/BAJA]]="","No Aplica",IF(AND(MONTH(Tabla2[[#This Row],[FECHA CESE/BAJA]])=MONTH(TODAY()-30),YEAR(Tabla2[[#This Row],[FECHA CESE/BAJA]])=YEAR(TODAY())),MONTH(TODAY()-30)&amp;"-"&amp;YEAR(TODAY()),"Borrar")),"No aplica")</f>
        <v>No Aplica</v>
      </c>
      <c r="AD2127" t="str">
        <f>+IFERROR(IF(Tabla2[[#This Row],[FECHA INICIO DE LABORES EN OBRA]]="","No Aplica",IF(AND(MONTH(Tabla2[[#This Row],[FECHA INICIO DE LABORES EN OBRA]])=MONTH(TODAY()-30),YEAR(Tabla2[[#This Row],[FECHA INICIO DE LABORES EN OBRA]])=YEAR(TODAY())),MONTH(TODAY()-30)&amp;"-"&amp;YEAR(TODAY()),"No Aplica")),"No Aplica")</f>
        <v>No Aplica</v>
      </c>
    </row>
    <row r="2128" spans="1:30" x14ac:dyDescent="0.25">
      <c r="A2128" s="13" t="s">
        <v>8209</v>
      </c>
      <c r="B2128" s="15" t="s">
        <v>8210</v>
      </c>
      <c r="C2128" s="15" t="s">
        <v>8210</v>
      </c>
      <c r="D2128" s="15" t="s">
        <v>8219</v>
      </c>
      <c r="E2128" s="15" t="s">
        <v>8220</v>
      </c>
      <c r="F2128" s="39">
        <v>29129</v>
      </c>
      <c r="G2128" s="15">
        <v>2</v>
      </c>
      <c r="H2128" s="15" t="s">
        <v>8221</v>
      </c>
      <c r="I2128" s="15" t="s">
        <v>8213</v>
      </c>
      <c r="J2128" s="15" t="s">
        <v>8222</v>
      </c>
      <c r="K2128" s="15" t="s">
        <v>2182</v>
      </c>
      <c r="L2128" s="40" t="s">
        <v>6</v>
      </c>
      <c r="M2128" s="39"/>
      <c r="N2128" s="41" t="s">
        <v>2687</v>
      </c>
      <c r="O2128" s="39">
        <v>44966</v>
      </c>
      <c r="P2128" s="40">
        <v>1</v>
      </c>
      <c r="Q2128" s="40">
        <v>4</v>
      </c>
      <c r="R2128" s="40" t="str">
        <f>IFERROR(VLOOKUP(Tabla2[[#This Row],[CONTRATISTA PRNCIPAL]],Hoja1!$L$5:$M$9,2,FALSE),"CJV")</f>
        <v>CJV</v>
      </c>
      <c r="S2128" s="40" t="str">
        <f>IF(Tabla2[[#This Row],[EMPRESA]]=Tabla2[[#This Row],[CONTRATISTA PRNCIPAL]],"Principal","Secundaria")</f>
        <v>Principal</v>
      </c>
      <c r="T2128" s="42">
        <f>IFERROR(1/COUNTIF(Tabla2[CONTRATISTA PRNCIPAL],Tabla2[[#This Row],[CONTRATISTA PRNCIPAL]]),0)</f>
        <v>0.008547008547008548</v>
      </c>
      <c r="U2128" s="43">
        <f>IF(((TODAY()-Tabla2[[#This Row],[FECHA NACIMIENTO]])/365)&lt;18,"Corregir", IF(((TODAY()-Tabla2[[#This Row],[FECHA NACIMIENTO]])/365)&gt;80, "Corregir",ROUNDDOWN(((TODAY()-Tabla2[[#This Row],[FECHA NACIMIENTO]])/365),0)))</f>
        <v>44</v>
      </c>
      <c r="V21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28" s="44" t="str">
        <f>+IF(Tabla2[[#This Row],[Edad]]="Corregir","Corregir","Ok")</f>
        <v>Ok</v>
      </c>
      <c r="X2128" s="42" t="str">
        <f>+IFERROR(VLOOKUP(Tabla2[[#This Row],[DISTRITO SEGÚN DNI]],Hoja1!$A$2:$B$32,2,FALSE),"No")</f>
        <v>No</v>
      </c>
      <c r="Y2128" s="42" t="str">
        <f>IF(OR(LOWER(Tabla2[[#This Row],[GENERO]])="masculino", LOWER(Tabla2[[#This Row],[GENERO]])="femenino"),"OK","Corregir")</f>
        <v>OK</v>
      </c>
      <c r="Z2128" s="42" t="str">
        <f>+IF(Tabla2[[#This Row],[Nro. DNI / CE]]="","Corregir",IF(LEN(Tabla2[[#This Row],[Nro. DNI / CE]])&gt;=8,"OK","Corregir"))</f>
        <v>OK</v>
      </c>
      <c r="AA2128" s="42">
        <f>COUNTIF(Tabla2[APELLIDOS Y NOMBRES],Tabla2[[#This Row],[APELLIDOS Y NOMBRES]])</f>
        <v>1</v>
      </c>
      <c r="AB2128" s="42">
        <f>IF(Tabla2[[#This Row],[Trabajador]]&gt;1,1/Tabla2[[#This Row],[Trabajador]],Tabla2[[#This Row],[Trabajador]])</f>
        <v>1</v>
      </c>
      <c r="AC2128" t="str">
        <f>+IFERROR(IF(Tabla2[[#This Row],[FECHA CESE/BAJA]]="","No Aplica",IF(AND(MONTH(Tabla2[[#This Row],[FECHA CESE/BAJA]])=MONTH(TODAY()-30),YEAR(Tabla2[[#This Row],[FECHA CESE/BAJA]])=YEAR(TODAY())),MONTH(TODAY()-30)&amp;"-"&amp;YEAR(TODAY()),"Borrar")),"No aplica")</f>
        <v>No Aplica</v>
      </c>
      <c r="AD2128" t="str">
        <f>+IFERROR(IF(Tabla2[[#This Row],[FECHA INICIO DE LABORES EN OBRA]]="","No Aplica",IF(AND(MONTH(Tabla2[[#This Row],[FECHA INICIO DE LABORES EN OBRA]])=MONTH(TODAY()-30),YEAR(Tabla2[[#This Row],[FECHA INICIO DE LABORES EN OBRA]])=YEAR(TODAY())),MONTH(TODAY()-30)&amp;"-"&amp;YEAR(TODAY()),"No Aplica")),"No Aplica")</f>
        <v>No Aplica</v>
      </c>
    </row>
    <row r="2129" spans="1:30" x14ac:dyDescent="0.25">
      <c r="A2129" s="13" t="s">
        <v>8209</v>
      </c>
      <c r="B2129" s="15" t="s">
        <v>8210</v>
      </c>
      <c r="C2129" s="15" t="s">
        <v>8210</v>
      </c>
      <c r="D2129" s="15" t="s">
        <v>8223</v>
      </c>
      <c r="E2129" s="15" t="s">
        <v>8224</v>
      </c>
      <c r="F2129" s="39">
        <v>30716</v>
      </c>
      <c r="G2129" s="15">
        <v>1</v>
      </c>
      <c r="H2129" s="15" t="s">
        <v>4175</v>
      </c>
      <c r="I2129" s="15" t="s">
        <v>8213</v>
      </c>
      <c r="J2129" s="15" t="s">
        <v>8225</v>
      </c>
      <c r="K2129" s="15" t="s">
        <v>2680</v>
      </c>
      <c r="L2129" s="40" t="s">
        <v>6</v>
      </c>
      <c r="M2129" s="39"/>
      <c r="N2129" s="41" t="s">
        <v>3846</v>
      </c>
      <c r="O2129" s="39">
        <v>44979</v>
      </c>
      <c r="P2129" s="40">
        <v>1</v>
      </c>
      <c r="Q2129" s="40">
        <v>1</v>
      </c>
      <c r="R2129" s="40" t="str">
        <f>IFERROR(VLOOKUP(Tabla2[[#This Row],[CONTRATISTA PRNCIPAL]],Hoja1!$L$5:$M$9,2,FALSE),"CJV")</f>
        <v>CJV</v>
      </c>
      <c r="S2129" s="40" t="str">
        <f>IF(Tabla2[[#This Row],[EMPRESA]]=Tabla2[[#This Row],[CONTRATISTA PRNCIPAL]],"Principal","Secundaria")</f>
        <v>Principal</v>
      </c>
      <c r="T2129" s="42">
        <f>IFERROR(1/COUNTIF(Tabla2[CONTRATISTA PRNCIPAL],Tabla2[[#This Row],[CONTRATISTA PRNCIPAL]]),0)</f>
        <v>0.008547008547008548</v>
      </c>
      <c r="U2129" s="43">
        <f>IF(((TODAY()-Tabla2[[#This Row],[FECHA NACIMIENTO]])/365)&lt;18,"Corregir", IF(((TODAY()-Tabla2[[#This Row],[FECHA NACIMIENTO]])/365)&gt;80, "Corregir",ROUNDDOWN(((TODAY()-Tabla2[[#This Row],[FECHA NACIMIENTO]])/365),0)))</f>
        <v>39</v>
      </c>
      <c r="V21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29" s="44" t="str">
        <f>+IF(Tabla2[[#This Row],[Edad]]="Corregir","Corregir","Ok")</f>
        <v>Ok</v>
      </c>
      <c r="X2129" s="42" t="str">
        <f>+IFERROR(VLOOKUP(Tabla2[[#This Row],[DISTRITO SEGÚN DNI]],Hoja1!$A$2:$B$32,2,FALSE),"No")</f>
        <v>No</v>
      </c>
      <c r="Y2129" s="42" t="str">
        <f>IF(OR(LOWER(Tabla2[[#This Row],[GENERO]])="masculino", LOWER(Tabla2[[#This Row],[GENERO]])="femenino"),"OK","Corregir")</f>
        <v>OK</v>
      </c>
      <c r="Z2129" s="42" t="str">
        <f>+IF(Tabla2[[#This Row],[Nro. DNI / CE]]="","Corregir",IF(LEN(Tabla2[[#This Row],[Nro. DNI / CE]])&gt;=8,"OK","Corregir"))</f>
        <v>OK</v>
      </c>
      <c r="AA2129" s="42">
        <f>COUNTIF(Tabla2[APELLIDOS Y NOMBRES],Tabla2[[#This Row],[APELLIDOS Y NOMBRES]])</f>
        <v>1</v>
      </c>
      <c r="AB2129" s="42">
        <f>IF(Tabla2[[#This Row],[Trabajador]]&gt;1,1/Tabla2[[#This Row],[Trabajador]],Tabla2[[#This Row],[Trabajador]])</f>
        <v>1</v>
      </c>
      <c r="AC2129" t="str">
        <f>+IFERROR(IF(Tabla2[[#This Row],[FECHA CESE/BAJA]]="","No Aplica",IF(AND(MONTH(Tabla2[[#This Row],[FECHA CESE/BAJA]])=MONTH(TODAY()-30),YEAR(Tabla2[[#This Row],[FECHA CESE/BAJA]])=YEAR(TODAY())),MONTH(TODAY()-30)&amp;"-"&amp;YEAR(TODAY()),"Borrar")),"No aplica")</f>
        <v>No Aplica</v>
      </c>
      <c r="AD2129" t="str">
        <f>+IFERROR(IF(Tabla2[[#This Row],[FECHA INICIO DE LABORES EN OBRA]]="","No Aplica",IF(AND(MONTH(Tabla2[[#This Row],[FECHA INICIO DE LABORES EN OBRA]])=MONTH(TODAY()-30),YEAR(Tabla2[[#This Row],[FECHA INICIO DE LABORES EN OBRA]])=YEAR(TODAY())),MONTH(TODAY()-30)&amp;"-"&amp;YEAR(TODAY()),"No Aplica")),"No Aplica")</f>
        <v>No Aplica</v>
      </c>
    </row>
    <row r="2130" spans="1:30" x14ac:dyDescent="0.25">
      <c r="A2130" s="13" t="s">
        <v>8209</v>
      </c>
      <c r="B2130" s="15" t="s">
        <v>8210</v>
      </c>
      <c r="C2130" s="15" t="s">
        <v>8210</v>
      </c>
      <c r="D2130" s="15" t="s">
        <v>1135</v>
      </c>
      <c r="E2130" s="15" t="s">
        <v>1136</v>
      </c>
      <c r="F2130" s="39">
        <v>29396</v>
      </c>
      <c r="G2130" s="15">
        <v>2</v>
      </c>
      <c r="H2130" s="15" t="s">
        <v>3969</v>
      </c>
      <c r="I2130" s="15" t="s">
        <v>8213</v>
      </c>
      <c r="J2130" s="15" t="s">
        <v>8226</v>
      </c>
      <c r="K2130" s="15" t="s">
        <v>17</v>
      </c>
      <c r="L2130" s="40" t="s">
        <v>6</v>
      </c>
      <c r="M2130" s="39"/>
      <c r="N2130" s="41" t="s">
        <v>2687</v>
      </c>
      <c r="O2130" s="39">
        <v>44980</v>
      </c>
      <c r="P2130" s="40">
        <v>1</v>
      </c>
      <c r="Q2130" s="40">
        <v>4</v>
      </c>
      <c r="R2130" s="40" t="str">
        <f>IFERROR(VLOOKUP(Tabla2[[#This Row],[CONTRATISTA PRNCIPAL]],Hoja1!$L$5:$M$9,2,FALSE),"CJV")</f>
        <v>CJV</v>
      </c>
      <c r="S2130" s="40" t="str">
        <f>IF(Tabla2[[#This Row],[EMPRESA]]=Tabla2[[#This Row],[CONTRATISTA PRNCIPAL]],"Principal","Secundaria")</f>
        <v>Principal</v>
      </c>
      <c r="T2130" s="42">
        <f>IFERROR(1/COUNTIF(Tabla2[CONTRATISTA PRNCIPAL],Tabla2[[#This Row],[CONTRATISTA PRNCIPAL]]),0)</f>
        <v>0.008547008547008548</v>
      </c>
      <c r="U2130" s="43">
        <f>IF(((TODAY()-Tabla2[[#This Row],[FECHA NACIMIENTO]])/365)&lt;18,"Corregir", IF(((TODAY()-Tabla2[[#This Row],[FECHA NACIMIENTO]])/365)&gt;80, "Corregir",ROUNDDOWN(((TODAY()-Tabla2[[#This Row],[FECHA NACIMIENTO]])/365),0)))</f>
        <v>43</v>
      </c>
      <c r="V21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30" s="44" t="str">
        <f>+IF(Tabla2[[#This Row],[Edad]]="Corregir","Corregir","Ok")</f>
        <v>Ok</v>
      </c>
      <c r="X2130" s="42" t="str">
        <f>+IFERROR(VLOOKUP(Tabla2[[#This Row],[DISTRITO SEGÚN DNI]],Hoja1!$A$2:$B$32,2,FALSE),"No")</f>
        <v>ATE</v>
      </c>
      <c r="Y2130" s="42" t="str">
        <f>IF(OR(LOWER(Tabla2[[#This Row],[GENERO]])="masculino", LOWER(Tabla2[[#This Row],[GENERO]])="femenino"),"OK","Corregir")</f>
        <v>OK</v>
      </c>
      <c r="Z2130" s="42" t="str">
        <f>+IF(Tabla2[[#This Row],[Nro. DNI / CE]]="","Corregir",IF(LEN(Tabla2[[#This Row],[Nro. DNI / CE]])&gt;=8,"OK","Corregir"))</f>
        <v>OK</v>
      </c>
      <c r="AA2130" s="42">
        <f>COUNTIF(Tabla2[APELLIDOS Y NOMBRES],Tabla2[[#This Row],[APELLIDOS Y NOMBRES]])</f>
        <v>1</v>
      </c>
      <c r="AB2130" s="42">
        <f>IF(Tabla2[[#This Row],[Trabajador]]&gt;1,1/Tabla2[[#This Row],[Trabajador]],Tabla2[[#This Row],[Trabajador]])</f>
        <v>1</v>
      </c>
      <c r="AC2130" t="str">
        <f>+IFERROR(IF(Tabla2[[#This Row],[FECHA CESE/BAJA]]="","No Aplica",IF(AND(MONTH(Tabla2[[#This Row],[FECHA CESE/BAJA]])=MONTH(TODAY()-30),YEAR(Tabla2[[#This Row],[FECHA CESE/BAJA]])=YEAR(TODAY())),MONTH(TODAY()-30)&amp;"-"&amp;YEAR(TODAY()),"Borrar")),"No aplica")</f>
        <v>No Aplica</v>
      </c>
      <c r="AD2130" t="str">
        <f>+IFERROR(IF(Tabla2[[#This Row],[FECHA INICIO DE LABORES EN OBRA]]="","No Aplica",IF(AND(MONTH(Tabla2[[#This Row],[FECHA INICIO DE LABORES EN OBRA]])=MONTH(TODAY()-30),YEAR(Tabla2[[#This Row],[FECHA INICIO DE LABORES EN OBRA]])=YEAR(TODAY())),MONTH(TODAY()-30)&amp;"-"&amp;YEAR(TODAY()),"No Aplica")),"No Aplica")</f>
        <v>No Aplica</v>
      </c>
    </row>
    <row r="2131" spans="1:30" x14ac:dyDescent="0.25">
      <c r="A2131" s="13" t="s">
        <v>8209</v>
      </c>
      <c r="B2131" s="15" t="s">
        <v>8210</v>
      </c>
      <c r="C2131" s="15" t="s">
        <v>8210</v>
      </c>
      <c r="D2131" s="15" t="s">
        <v>1137</v>
      </c>
      <c r="E2131" s="15" t="s">
        <v>1138</v>
      </c>
      <c r="F2131" s="39">
        <v>30020</v>
      </c>
      <c r="G2131" s="15">
        <v>2</v>
      </c>
      <c r="H2131" s="15" t="s">
        <v>8227</v>
      </c>
      <c r="I2131" s="15" t="s">
        <v>8213</v>
      </c>
      <c r="J2131" s="15" t="s">
        <v>8228</v>
      </c>
      <c r="K2131" s="15" t="s">
        <v>34</v>
      </c>
      <c r="L2131" s="40" t="s">
        <v>6</v>
      </c>
      <c r="M2131" s="39"/>
      <c r="N2131" s="41" t="s">
        <v>2687</v>
      </c>
      <c r="O2131" s="39">
        <v>44966</v>
      </c>
      <c r="P2131" s="40">
        <v>1</v>
      </c>
      <c r="Q2131" s="40">
        <v>4</v>
      </c>
      <c r="R2131" s="40" t="str">
        <f>IFERROR(VLOOKUP(Tabla2[[#This Row],[CONTRATISTA PRNCIPAL]],Hoja1!$L$5:$M$9,2,FALSE),"CJV")</f>
        <v>CJV</v>
      </c>
      <c r="S2131" s="40" t="str">
        <f>IF(Tabla2[[#This Row],[EMPRESA]]=Tabla2[[#This Row],[CONTRATISTA PRNCIPAL]],"Principal","Secundaria")</f>
        <v>Principal</v>
      </c>
      <c r="T2131" s="42">
        <f>IFERROR(1/COUNTIF(Tabla2[CONTRATISTA PRNCIPAL],Tabla2[[#This Row],[CONTRATISTA PRNCIPAL]]),0)</f>
        <v>0.008547008547008548</v>
      </c>
      <c r="U2131" s="43">
        <f>IF(((TODAY()-Tabla2[[#This Row],[FECHA NACIMIENTO]])/365)&lt;18,"Corregir", IF(((TODAY()-Tabla2[[#This Row],[FECHA NACIMIENTO]])/365)&gt;80, "Corregir",ROUNDDOWN(((TODAY()-Tabla2[[#This Row],[FECHA NACIMIENTO]])/365),0)))</f>
        <v>41</v>
      </c>
      <c r="V21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31" s="44" t="str">
        <f>+IF(Tabla2[[#This Row],[Edad]]="Corregir","Corregir","Ok")</f>
        <v>Ok</v>
      </c>
      <c r="X2131" s="42" t="str">
        <f>+IFERROR(VLOOKUP(Tabla2[[#This Row],[DISTRITO SEGÚN DNI]],Hoja1!$A$2:$B$32,2,FALSE),"No")</f>
        <v>SANTA ANITA</v>
      </c>
      <c r="Y2131" s="42" t="str">
        <f>IF(OR(LOWER(Tabla2[[#This Row],[GENERO]])="masculino", LOWER(Tabla2[[#This Row],[GENERO]])="femenino"),"OK","Corregir")</f>
        <v>OK</v>
      </c>
      <c r="Z2131" s="42" t="str">
        <f>+IF(Tabla2[[#This Row],[Nro. DNI / CE]]="","Corregir",IF(LEN(Tabla2[[#This Row],[Nro. DNI / CE]])&gt;=8,"OK","Corregir"))</f>
        <v>OK</v>
      </c>
      <c r="AA2131" s="42">
        <f>COUNTIF(Tabla2[APELLIDOS Y NOMBRES],Tabla2[[#This Row],[APELLIDOS Y NOMBRES]])</f>
        <v>1</v>
      </c>
      <c r="AB2131" s="42">
        <f>IF(Tabla2[[#This Row],[Trabajador]]&gt;1,1/Tabla2[[#This Row],[Trabajador]],Tabla2[[#This Row],[Trabajador]])</f>
        <v>1</v>
      </c>
      <c r="AC2131" t="str">
        <f>+IFERROR(IF(Tabla2[[#This Row],[FECHA CESE/BAJA]]="","No Aplica",IF(AND(MONTH(Tabla2[[#This Row],[FECHA CESE/BAJA]])=MONTH(TODAY()-30),YEAR(Tabla2[[#This Row],[FECHA CESE/BAJA]])=YEAR(TODAY())),MONTH(TODAY()-30)&amp;"-"&amp;YEAR(TODAY()),"Borrar")),"No aplica")</f>
        <v>No Aplica</v>
      </c>
      <c r="AD2131" t="str">
        <f>+IFERROR(IF(Tabla2[[#This Row],[FECHA INICIO DE LABORES EN OBRA]]="","No Aplica",IF(AND(MONTH(Tabla2[[#This Row],[FECHA INICIO DE LABORES EN OBRA]])=MONTH(TODAY()-30),YEAR(Tabla2[[#This Row],[FECHA INICIO DE LABORES EN OBRA]])=YEAR(TODAY())),MONTH(TODAY()-30)&amp;"-"&amp;YEAR(TODAY()),"No Aplica")),"No Aplica")</f>
        <v>No Aplica</v>
      </c>
    </row>
    <row r="2132" spans="1:30" x14ac:dyDescent="0.25">
      <c r="A2132" s="13" t="s">
        <v>8209</v>
      </c>
      <c r="B2132" s="15" t="s">
        <v>8210</v>
      </c>
      <c r="C2132" s="15" t="s">
        <v>8210</v>
      </c>
      <c r="D2132" s="15" t="s">
        <v>8229</v>
      </c>
      <c r="E2132" s="15" t="s">
        <v>8230</v>
      </c>
      <c r="F2132" s="39">
        <v>29191</v>
      </c>
      <c r="G2132" s="15">
        <v>2</v>
      </c>
      <c r="H2132" s="15" t="s">
        <v>2746</v>
      </c>
      <c r="I2132" s="15" t="s">
        <v>8213</v>
      </c>
      <c r="J2132" s="15" t="s">
        <v>8231</v>
      </c>
      <c r="K2132" s="15" t="s">
        <v>2645</v>
      </c>
      <c r="L2132" s="40" t="s">
        <v>6</v>
      </c>
      <c r="M2132" s="39"/>
      <c r="N2132" s="41" t="s">
        <v>2687</v>
      </c>
      <c r="O2132" s="39">
        <v>44966</v>
      </c>
      <c r="P2132" s="40">
        <v>1</v>
      </c>
      <c r="Q2132" s="40">
        <v>4</v>
      </c>
      <c r="R2132" s="40" t="str">
        <f>IFERROR(VLOOKUP(Tabla2[[#This Row],[CONTRATISTA PRNCIPAL]],Hoja1!$L$5:$M$9,2,FALSE),"CJV")</f>
        <v>CJV</v>
      </c>
      <c r="S2132" s="40" t="str">
        <f>IF(Tabla2[[#This Row],[EMPRESA]]=Tabla2[[#This Row],[CONTRATISTA PRNCIPAL]],"Principal","Secundaria")</f>
        <v>Principal</v>
      </c>
      <c r="T2132" s="42">
        <f>IFERROR(1/COUNTIF(Tabla2[CONTRATISTA PRNCIPAL],Tabla2[[#This Row],[CONTRATISTA PRNCIPAL]]),0)</f>
        <v>0.008547008547008548</v>
      </c>
      <c r="U2132" s="43">
        <f>IF(((TODAY()-Tabla2[[#This Row],[FECHA NACIMIENTO]])/365)&lt;18,"Corregir", IF(((TODAY()-Tabla2[[#This Row],[FECHA NACIMIENTO]])/365)&gt;80, "Corregir",ROUNDDOWN(((TODAY()-Tabla2[[#This Row],[FECHA NACIMIENTO]])/365),0)))</f>
        <v>43</v>
      </c>
      <c r="V21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32" s="44" t="str">
        <f>+IF(Tabla2[[#This Row],[Edad]]="Corregir","Corregir","Ok")</f>
        <v>Ok</v>
      </c>
      <c r="X2132" s="42" t="str">
        <f>+IFERROR(VLOOKUP(Tabla2[[#This Row],[DISTRITO SEGÚN DNI]],Hoja1!$A$2:$B$32,2,FALSE),"No")</f>
        <v>No</v>
      </c>
      <c r="Y2132" s="42" t="str">
        <f>IF(OR(LOWER(Tabla2[[#This Row],[GENERO]])="masculino", LOWER(Tabla2[[#This Row],[GENERO]])="femenino"),"OK","Corregir")</f>
        <v>OK</v>
      </c>
      <c r="Z2132" s="42" t="str">
        <f>+IF(Tabla2[[#This Row],[Nro. DNI / CE]]="","Corregir",IF(LEN(Tabla2[[#This Row],[Nro. DNI / CE]])&gt;=8,"OK","Corregir"))</f>
        <v>OK</v>
      </c>
      <c r="AA2132" s="42">
        <f>COUNTIF(Tabla2[APELLIDOS Y NOMBRES],Tabla2[[#This Row],[APELLIDOS Y NOMBRES]])</f>
        <v>1</v>
      </c>
      <c r="AB2132" s="42">
        <f>IF(Tabla2[[#This Row],[Trabajador]]&gt;1,1/Tabla2[[#This Row],[Trabajador]],Tabla2[[#This Row],[Trabajador]])</f>
        <v>1</v>
      </c>
      <c r="AC2132" t="str">
        <f>+IFERROR(IF(Tabla2[[#This Row],[FECHA CESE/BAJA]]="","No Aplica",IF(AND(MONTH(Tabla2[[#This Row],[FECHA CESE/BAJA]])=MONTH(TODAY()-30),YEAR(Tabla2[[#This Row],[FECHA CESE/BAJA]])=YEAR(TODAY())),MONTH(TODAY()-30)&amp;"-"&amp;YEAR(TODAY()),"Borrar")),"No aplica")</f>
        <v>No Aplica</v>
      </c>
      <c r="AD2132" t="str">
        <f>+IFERROR(IF(Tabla2[[#This Row],[FECHA INICIO DE LABORES EN OBRA]]="","No Aplica",IF(AND(MONTH(Tabla2[[#This Row],[FECHA INICIO DE LABORES EN OBRA]])=MONTH(TODAY()-30),YEAR(Tabla2[[#This Row],[FECHA INICIO DE LABORES EN OBRA]])=YEAR(TODAY())),MONTH(TODAY()-30)&amp;"-"&amp;YEAR(TODAY()),"No Aplica")),"No Aplica")</f>
        <v>No Aplica</v>
      </c>
    </row>
    <row r="2133" spans="1:30" x14ac:dyDescent="0.25">
      <c r="A2133" s="13" t="s">
        <v>8209</v>
      </c>
      <c r="B2133" s="15" t="s">
        <v>8210</v>
      </c>
      <c r="C2133" s="15" t="s">
        <v>8210</v>
      </c>
      <c r="D2133" s="15" t="s">
        <v>1139</v>
      </c>
      <c r="E2133" s="15" t="s">
        <v>1140</v>
      </c>
      <c r="F2133" s="39">
        <v>32654</v>
      </c>
      <c r="G2133" s="15">
        <v>2</v>
      </c>
      <c r="H2133" s="15" t="s">
        <v>8232</v>
      </c>
      <c r="I2133" s="15" t="s">
        <v>8213</v>
      </c>
      <c r="J2133" s="15" t="s">
        <v>8233</v>
      </c>
      <c r="K2133" s="15" t="s">
        <v>17</v>
      </c>
      <c r="L2133" s="40" t="s">
        <v>6</v>
      </c>
      <c r="M2133" s="39"/>
      <c r="N2133" s="41" t="s">
        <v>2687</v>
      </c>
      <c r="O2133" s="39">
        <v>44979</v>
      </c>
      <c r="P2133" s="40">
        <v>1</v>
      </c>
      <c r="Q2133" s="40">
        <v>4</v>
      </c>
      <c r="R2133" s="40" t="str">
        <f>IFERROR(VLOOKUP(Tabla2[[#This Row],[CONTRATISTA PRNCIPAL]],Hoja1!$L$5:$M$9,2,FALSE),"CJV")</f>
        <v>CJV</v>
      </c>
      <c r="S2133" s="40" t="str">
        <f>IF(Tabla2[[#This Row],[EMPRESA]]=Tabla2[[#This Row],[CONTRATISTA PRNCIPAL]],"Principal","Secundaria")</f>
        <v>Principal</v>
      </c>
      <c r="T2133" s="42">
        <f>IFERROR(1/COUNTIF(Tabla2[CONTRATISTA PRNCIPAL],Tabla2[[#This Row],[CONTRATISTA PRNCIPAL]]),0)</f>
        <v>0.008547008547008548</v>
      </c>
      <c r="U2133" s="43">
        <f>IF(((TODAY()-Tabla2[[#This Row],[FECHA NACIMIENTO]])/365)&lt;18,"Corregir", IF(((TODAY()-Tabla2[[#This Row],[FECHA NACIMIENTO]])/365)&gt;80, "Corregir",ROUNDDOWN(((TODAY()-Tabla2[[#This Row],[FECHA NACIMIENTO]])/365),0)))</f>
        <v>34</v>
      </c>
      <c r="V21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33" s="44" t="str">
        <f>+IF(Tabla2[[#This Row],[Edad]]="Corregir","Corregir","Ok")</f>
        <v>Ok</v>
      </c>
      <c r="X2133" s="42" t="str">
        <f>+IFERROR(VLOOKUP(Tabla2[[#This Row],[DISTRITO SEGÚN DNI]],Hoja1!$A$2:$B$32,2,FALSE),"No")</f>
        <v>ATE</v>
      </c>
      <c r="Y2133" s="42" t="str">
        <f>IF(OR(LOWER(Tabla2[[#This Row],[GENERO]])="masculino", LOWER(Tabla2[[#This Row],[GENERO]])="femenino"),"OK","Corregir")</f>
        <v>OK</v>
      </c>
      <c r="Z2133" s="42" t="str">
        <f>+IF(Tabla2[[#This Row],[Nro. DNI / CE]]="","Corregir",IF(LEN(Tabla2[[#This Row],[Nro. DNI / CE]])&gt;=8,"OK","Corregir"))</f>
        <v>OK</v>
      </c>
      <c r="AA2133" s="42">
        <f>COUNTIF(Tabla2[APELLIDOS Y NOMBRES],Tabla2[[#This Row],[APELLIDOS Y NOMBRES]])</f>
        <v>1</v>
      </c>
      <c r="AB2133" s="42">
        <f>IF(Tabla2[[#This Row],[Trabajador]]&gt;1,1/Tabla2[[#This Row],[Trabajador]],Tabla2[[#This Row],[Trabajador]])</f>
        <v>1</v>
      </c>
      <c r="AC2133" t="str">
        <f>+IFERROR(IF(Tabla2[[#This Row],[FECHA CESE/BAJA]]="","No Aplica",IF(AND(MONTH(Tabla2[[#This Row],[FECHA CESE/BAJA]])=MONTH(TODAY()-30),YEAR(Tabla2[[#This Row],[FECHA CESE/BAJA]])=YEAR(TODAY())),MONTH(TODAY()-30)&amp;"-"&amp;YEAR(TODAY()),"Borrar")),"No aplica")</f>
        <v>No Aplica</v>
      </c>
      <c r="AD2133" t="str">
        <f>+IFERROR(IF(Tabla2[[#This Row],[FECHA INICIO DE LABORES EN OBRA]]="","No Aplica",IF(AND(MONTH(Tabla2[[#This Row],[FECHA INICIO DE LABORES EN OBRA]])=MONTH(TODAY()-30),YEAR(Tabla2[[#This Row],[FECHA INICIO DE LABORES EN OBRA]])=YEAR(TODAY())),MONTH(TODAY()-30)&amp;"-"&amp;YEAR(TODAY()),"No Aplica")),"No Aplica")</f>
        <v>No Aplica</v>
      </c>
    </row>
    <row r="2134" spans="1:30" x14ac:dyDescent="0.25">
      <c r="A2134" s="13" t="s">
        <v>8209</v>
      </c>
      <c r="B2134" s="15" t="s">
        <v>8210</v>
      </c>
      <c r="C2134" s="15" t="s">
        <v>8210</v>
      </c>
      <c r="D2134" s="15" t="s">
        <v>8234</v>
      </c>
      <c r="E2134" s="15" t="s">
        <v>8235</v>
      </c>
      <c r="F2134" s="39">
        <v>28824</v>
      </c>
      <c r="G2134" s="15">
        <v>2</v>
      </c>
      <c r="H2134" s="15" t="s">
        <v>8236</v>
      </c>
      <c r="I2134" s="15" t="s">
        <v>8213</v>
      </c>
      <c r="J2134" s="15" t="s">
        <v>8237</v>
      </c>
      <c r="K2134" s="15" t="s">
        <v>8238</v>
      </c>
      <c r="L2134" s="40" t="s">
        <v>6</v>
      </c>
      <c r="M2134" s="39"/>
      <c r="N2134" s="41" t="s">
        <v>2687</v>
      </c>
      <c r="O2134" s="39">
        <v>44980</v>
      </c>
      <c r="P2134" s="40">
        <v>1</v>
      </c>
      <c r="Q2134" s="40">
        <v>4</v>
      </c>
      <c r="R2134" s="40" t="str">
        <f>IFERROR(VLOOKUP(Tabla2[[#This Row],[CONTRATISTA PRNCIPAL]],Hoja1!$L$5:$M$9,2,FALSE),"CJV")</f>
        <v>CJV</v>
      </c>
      <c r="S2134" s="40" t="str">
        <f>IF(Tabla2[[#This Row],[EMPRESA]]=Tabla2[[#This Row],[CONTRATISTA PRNCIPAL]],"Principal","Secundaria")</f>
        <v>Principal</v>
      </c>
      <c r="T2134" s="42">
        <f>IFERROR(1/COUNTIF(Tabla2[CONTRATISTA PRNCIPAL],Tabla2[[#This Row],[CONTRATISTA PRNCIPAL]]),0)</f>
        <v>0.008547008547008548</v>
      </c>
      <c r="U2134" s="43">
        <f>IF(((TODAY()-Tabla2[[#This Row],[FECHA NACIMIENTO]])/365)&lt;18,"Corregir", IF(((TODAY()-Tabla2[[#This Row],[FECHA NACIMIENTO]])/365)&gt;80, "Corregir",ROUNDDOWN(((TODAY()-Tabla2[[#This Row],[FECHA NACIMIENTO]])/365),0)))</f>
        <v>44</v>
      </c>
      <c r="V21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34" s="44" t="str">
        <f>+IF(Tabla2[[#This Row],[Edad]]="Corregir","Corregir","Ok")</f>
        <v>Ok</v>
      </c>
      <c r="X2134" s="42" t="str">
        <f>+IFERROR(VLOOKUP(Tabla2[[#This Row],[DISTRITO SEGÚN DNI]],Hoja1!$A$2:$B$32,2,FALSE),"No")</f>
        <v>No</v>
      </c>
      <c r="Y2134" s="42" t="str">
        <f>IF(OR(LOWER(Tabla2[[#This Row],[GENERO]])="masculino", LOWER(Tabla2[[#This Row],[GENERO]])="femenino"),"OK","Corregir")</f>
        <v>OK</v>
      </c>
      <c r="Z2134" s="42" t="str">
        <f>+IF(Tabla2[[#This Row],[Nro. DNI / CE]]="","Corregir",IF(LEN(Tabla2[[#This Row],[Nro. DNI / CE]])&gt;=8,"OK","Corregir"))</f>
        <v>OK</v>
      </c>
      <c r="AA2134" s="42">
        <f>COUNTIF(Tabla2[APELLIDOS Y NOMBRES],Tabla2[[#This Row],[APELLIDOS Y NOMBRES]])</f>
        <v>1</v>
      </c>
      <c r="AB2134" s="42">
        <f>IF(Tabla2[[#This Row],[Trabajador]]&gt;1,1/Tabla2[[#This Row],[Trabajador]],Tabla2[[#This Row],[Trabajador]])</f>
        <v>1</v>
      </c>
      <c r="AC2134" t="str">
        <f>+IFERROR(IF(Tabla2[[#This Row],[FECHA CESE/BAJA]]="","No Aplica",IF(AND(MONTH(Tabla2[[#This Row],[FECHA CESE/BAJA]])=MONTH(TODAY()-30),YEAR(Tabla2[[#This Row],[FECHA CESE/BAJA]])=YEAR(TODAY())),MONTH(TODAY()-30)&amp;"-"&amp;YEAR(TODAY()),"Borrar")),"No aplica")</f>
        <v>No Aplica</v>
      </c>
      <c r="AD2134" t="str">
        <f>+IFERROR(IF(Tabla2[[#This Row],[FECHA INICIO DE LABORES EN OBRA]]="","No Aplica",IF(AND(MONTH(Tabla2[[#This Row],[FECHA INICIO DE LABORES EN OBRA]])=MONTH(TODAY()-30),YEAR(Tabla2[[#This Row],[FECHA INICIO DE LABORES EN OBRA]])=YEAR(TODAY())),MONTH(TODAY()-30)&amp;"-"&amp;YEAR(TODAY()),"No Aplica")),"No Aplica")</f>
        <v>No Aplica</v>
      </c>
    </row>
    <row r="2135" spans="1:30" x14ac:dyDescent="0.25">
      <c r="A2135" s="13" t="s">
        <v>8209</v>
      </c>
      <c r="B2135" s="15" t="s">
        <v>8210</v>
      </c>
      <c r="C2135" s="15" t="s">
        <v>8210</v>
      </c>
      <c r="D2135" s="15" t="s">
        <v>8239</v>
      </c>
      <c r="E2135" s="15" t="s">
        <v>8240</v>
      </c>
      <c r="F2135" s="39">
        <v>30497</v>
      </c>
      <c r="G2135" s="15">
        <v>2</v>
      </c>
      <c r="H2135" s="15" t="s">
        <v>8241</v>
      </c>
      <c r="I2135" s="15" t="s">
        <v>8213</v>
      </c>
      <c r="J2135" s="15" t="s">
        <v>8242</v>
      </c>
      <c r="K2135" s="15" t="s">
        <v>2182</v>
      </c>
      <c r="L2135" s="40" t="s">
        <v>6</v>
      </c>
      <c r="M2135" s="39"/>
      <c r="N2135" s="41" t="s">
        <v>2687</v>
      </c>
      <c r="O2135" s="39">
        <v>44979</v>
      </c>
      <c r="P2135" s="40">
        <v>1</v>
      </c>
      <c r="Q2135" s="40">
        <v>4</v>
      </c>
      <c r="R2135" s="40" t="str">
        <f>IFERROR(VLOOKUP(Tabla2[[#This Row],[CONTRATISTA PRNCIPAL]],Hoja1!$L$5:$M$9,2,FALSE),"CJV")</f>
        <v>CJV</v>
      </c>
      <c r="S2135" s="40" t="str">
        <f>IF(Tabla2[[#This Row],[EMPRESA]]=Tabla2[[#This Row],[CONTRATISTA PRNCIPAL]],"Principal","Secundaria")</f>
        <v>Principal</v>
      </c>
      <c r="T2135" s="42">
        <f>IFERROR(1/COUNTIF(Tabla2[CONTRATISTA PRNCIPAL],Tabla2[[#This Row],[CONTRATISTA PRNCIPAL]]),0)</f>
        <v>0.008547008547008548</v>
      </c>
      <c r="U2135" s="43">
        <f>IF(((TODAY()-Tabla2[[#This Row],[FECHA NACIMIENTO]])/365)&lt;18,"Corregir", IF(((TODAY()-Tabla2[[#This Row],[FECHA NACIMIENTO]])/365)&gt;80, "Corregir",ROUNDDOWN(((TODAY()-Tabla2[[#This Row],[FECHA NACIMIENTO]])/365),0)))</f>
        <v>40</v>
      </c>
      <c r="V21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35" s="44" t="str">
        <f>+IF(Tabla2[[#This Row],[Edad]]="Corregir","Corregir","Ok")</f>
        <v>Ok</v>
      </c>
      <c r="X2135" s="42" t="str">
        <f>+IFERROR(VLOOKUP(Tabla2[[#This Row],[DISTRITO SEGÚN DNI]],Hoja1!$A$2:$B$32,2,FALSE),"No")</f>
        <v>No</v>
      </c>
      <c r="Y2135" s="42" t="str">
        <f>IF(OR(LOWER(Tabla2[[#This Row],[GENERO]])="masculino", LOWER(Tabla2[[#This Row],[GENERO]])="femenino"),"OK","Corregir")</f>
        <v>OK</v>
      </c>
      <c r="Z2135" s="42" t="str">
        <f>+IF(Tabla2[[#This Row],[Nro. DNI / CE]]="","Corregir",IF(LEN(Tabla2[[#This Row],[Nro. DNI / CE]])&gt;=8,"OK","Corregir"))</f>
        <v>OK</v>
      </c>
      <c r="AA2135" s="42">
        <f>COUNTIF(Tabla2[APELLIDOS Y NOMBRES],Tabla2[[#This Row],[APELLIDOS Y NOMBRES]])</f>
        <v>1</v>
      </c>
      <c r="AB2135" s="42">
        <f>IF(Tabla2[[#This Row],[Trabajador]]&gt;1,1/Tabla2[[#This Row],[Trabajador]],Tabla2[[#This Row],[Trabajador]])</f>
        <v>1</v>
      </c>
      <c r="AC2135" t="str">
        <f>+IFERROR(IF(Tabla2[[#This Row],[FECHA CESE/BAJA]]="","No Aplica",IF(AND(MONTH(Tabla2[[#This Row],[FECHA CESE/BAJA]])=MONTH(TODAY()-30),YEAR(Tabla2[[#This Row],[FECHA CESE/BAJA]])=YEAR(TODAY())),MONTH(TODAY()-30)&amp;"-"&amp;YEAR(TODAY()),"Borrar")),"No aplica")</f>
        <v>No Aplica</v>
      </c>
      <c r="AD2135" t="str">
        <f>+IFERROR(IF(Tabla2[[#This Row],[FECHA INICIO DE LABORES EN OBRA]]="","No Aplica",IF(AND(MONTH(Tabla2[[#This Row],[FECHA INICIO DE LABORES EN OBRA]])=MONTH(TODAY()-30),YEAR(Tabla2[[#This Row],[FECHA INICIO DE LABORES EN OBRA]])=YEAR(TODAY())),MONTH(TODAY()-30)&amp;"-"&amp;YEAR(TODAY()),"No Aplica")),"No Aplica")</f>
        <v>No Aplica</v>
      </c>
    </row>
    <row r="2136" spans="1:30" x14ac:dyDescent="0.25">
      <c r="A2136" s="13" t="s">
        <v>8209</v>
      </c>
      <c r="B2136" s="15" t="s">
        <v>8210</v>
      </c>
      <c r="C2136" s="15" t="s">
        <v>8210</v>
      </c>
      <c r="D2136" s="15" t="s">
        <v>1141</v>
      </c>
      <c r="E2136" s="15" t="s">
        <v>1142</v>
      </c>
      <c r="F2136" s="39">
        <v>28677</v>
      </c>
      <c r="G2136" s="15">
        <v>2</v>
      </c>
      <c r="H2136" s="15" t="s">
        <v>2964</v>
      </c>
      <c r="I2136" s="15" t="s">
        <v>8213</v>
      </c>
      <c r="J2136" s="15" t="s">
        <v>8243</v>
      </c>
      <c r="K2136" s="15" t="s">
        <v>34</v>
      </c>
      <c r="L2136" s="40" t="s">
        <v>6</v>
      </c>
      <c r="M2136" s="39"/>
      <c r="N2136" s="41" t="s">
        <v>2687</v>
      </c>
      <c r="O2136" s="39">
        <v>44966</v>
      </c>
      <c r="P2136" s="40">
        <v>1</v>
      </c>
      <c r="Q2136" s="40">
        <v>4</v>
      </c>
      <c r="R2136" s="40" t="str">
        <f>IFERROR(VLOOKUP(Tabla2[[#This Row],[CONTRATISTA PRNCIPAL]],Hoja1!$L$5:$M$9,2,FALSE),"CJV")</f>
        <v>CJV</v>
      </c>
      <c r="S2136" s="40" t="str">
        <f>IF(Tabla2[[#This Row],[EMPRESA]]=Tabla2[[#This Row],[CONTRATISTA PRNCIPAL]],"Principal","Secundaria")</f>
        <v>Principal</v>
      </c>
      <c r="T2136" s="42">
        <f>IFERROR(1/COUNTIF(Tabla2[CONTRATISTA PRNCIPAL],Tabla2[[#This Row],[CONTRATISTA PRNCIPAL]]),0)</f>
        <v>0.008547008547008548</v>
      </c>
      <c r="U2136" s="43">
        <f>IF(((TODAY()-Tabla2[[#This Row],[FECHA NACIMIENTO]])/365)&lt;18,"Corregir", IF(((TODAY()-Tabla2[[#This Row],[FECHA NACIMIENTO]])/365)&gt;80, "Corregir",ROUNDDOWN(((TODAY()-Tabla2[[#This Row],[FECHA NACIMIENTO]])/365),0)))</f>
        <v>45</v>
      </c>
      <c r="V21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36" s="44" t="str">
        <f>+IF(Tabla2[[#This Row],[Edad]]="Corregir","Corregir","Ok")</f>
        <v>Ok</v>
      </c>
      <c r="X2136" s="42" t="str">
        <f>+IFERROR(VLOOKUP(Tabla2[[#This Row],[DISTRITO SEGÚN DNI]],Hoja1!$A$2:$B$32,2,FALSE),"No")</f>
        <v>SANTA ANITA</v>
      </c>
      <c r="Y2136" s="42" t="str">
        <f>IF(OR(LOWER(Tabla2[[#This Row],[GENERO]])="masculino", LOWER(Tabla2[[#This Row],[GENERO]])="femenino"),"OK","Corregir")</f>
        <v>OK</v>
      </c>
      <c r="Z2136" s="42" t="str">
        <f>+IF(Tabla2[[#This Row],[Nro. DNI / CE]]="","Corregir",IF(LEN(Tabla2[[#This Row],[Nro. DNI / CE]])&gt;=8,"OK","Corregir"))</f>
        <v>OK</v>
      </c>
      <c r="AA2136" s="42">
        <f>COUNTIF(Tabla2[APELLIDOS Y NOMBRES],Tabla2[[#This Row],[APELLIDOS Y NOMBRES]])</f>
        <v>1</v>
      </c>
      <c r="AB2136" s="42">
        <f>IF(Tabla2[[#This Row],[Trabajador]]&gt;1,1/Tabla2[[#This Row],[Trabajador]],Tabla2[[#This Row],[Trabajador]])</f>
        <v>1</v>
      </c>
      <c r="AC2136" t="str">
        <f>+IFERROR(IF(Tabla2[[#This Row],[FECHA CESE/BAJA]]="","No Aplica",IF(AND(MONTH(Tabla2[[#This Row],[FECHA CESE/BAJA]])=MONTH(TODAY()-30),YEAR(Tabla2[[#This Row],[FECHA CESE/BAJA]])=YEAR(TODAY())),MONTH(TODAY()-30)&amp;"-"&amp;YEAR(TODAY()),"Borrar")),"No aplica")</f>
        <v>No Aplica</v>
      </c>
      <c r="AD2136" t="str">
        <f>+IFERROR(IF(Tabla2[[#This Row],[FECHA INICIO DE LABORES EN OBRA]]="","No Aplica",IF(AND(MONTH(Tabla2[[#This Row],[FECHA INICIO DE LABORES EN OBRA]])=MONTH(TODAY()-30),YEAR(Tabla2[[#This Row],[FECHA INICIO DE LABORES EN OBRA]])=YEAR(TODAY())),MONTH(TODAY()-30)&amp;"-"&amp;YEAR(TODAY()),"No Aplica")),"No Aplica")</f>
        <v>No Aplica</v>
      </c>
    </row>
    <row r="2137" spans="1:30" x14ac:dyDescent="0.25">
      <c r="A2137" s="13" t="s">
        <v>8209</v>
      </c>
      <c r="B2137" s="15" t="s">
        <v>8210</v>
      </c>
      <c r="C2137" s="15" t="s">
        <v>8210</v>
      </c>
      <c r="D2137" s="15">
        <v>32404634</v>
      </c>
      <c r="E2137" s="15" t="s">
        <v>8244</v>
      </c>
      <c r="F2137" s="39">
        <v>27156</v>
      </c>
      <c r="G2137" s="15">
        <v>2</v>
      </c>
      <c r="H2137" s="15" t="s">
        <v>2746</v>
      </c>
      <c r="I2137" s="15" t="s">
        <v>8213</v>
      </c>
      <c r="J2137" s="15" t="s">
        <v>8245</v>
      </c>
      <c r="K2137" s="15" t="s">
        <v>3795</v>
      </c>
      <c r="L2137" s="40" t="s">
        <v>6</v>
      </c>
      <c r="M2137" s="39"/>
      <c r="N2137" s="41" t="s">
        <v>2687</v>
      </c>
      <c r="O2137" s="39">
        <v>44979</v>
      </c>
      <c r="P2137" s="40">
        <v>1</v>
      </c>
      <c r="Q2137" s="40">
        <v>4</v>
      </c>
      <c r="R2137" s="40" t="str">
        <f>IFERROR(VLOOKUP(Tabla2[[#This Row],[CONTRATISTA PRNCIPAL]],Hoja1!$L$5:$M$9,2,FALSE),"CJV")</f>
        <v>CJV</v>
      </c>
      <c r="S2137" s="40" t="str">
        <f>IF(Tabla2[[#This Row],[EMPRESA]]=Tabla2[[#This Row],[CONTRATISTA PRNCIPAL]],"Principal","Secundaria")</f>
        <v>Principal</v>
      </c>
      <c r="T2137" s="42">
        <f>IFERROR(1/COUNTIF(Tabla2[CONTRATISTA PRNCIPAL],Tabla2[[#This Row],[CONTRATISTA PRNCIPAL]]),0)</f>
        <v>0.008547008547008548</v>
      </c>
      <c r="U2137" s="43">
        <f>IF(((TODAY()-Tabla2[[#This Row],[FECHA NACIMIENTO]])/365)&lt;18,"Corregir", IF(((TODAY()-Tabla2[[#This Row],[FECHA NACIMIENTO]])/365)&gt;80, "Corregir",ROUNDDOWN(((TODAY()-Tabla2[[#This Row],[FECHA NACIMIENTO]])/365),0)))</f>
        <v>49</v>
      </c>
      <c r="V21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37" s="44" t="str">
        <f>+IF(Tabla2[[#This Row],[Edad]]="Corregir","Corregir","Ok")</f>
        <v>Ok</v>
      </c>
      <c r="X2137" s="42" t="str">
        <f>+IFERROR(VLOOKUP(Tabla2[[#This Row],[DISTRITO SEGÚN DNI]],Hoja1!$A$2:$B$32,2,FALSE),"No")</f>
        <v>No</v>
      </c>
      <c r="Y2137" s="42" t="str">
        <f>IF(OR(LOWER(Tabla2[[#This Row],[GENERO]])="masculino", LOWER(Tabla2[[#This Row],[GENERO]])="femenino"),"OK","Corregir")</f>
        <v>OK</v>
      </c>
      <c r="Z2137" s="42" t="str">
        <f>+IF(Tabla2[[#This Row],[Nro. DNI / CE]]="","Corregir",IF(LEN(Tabla2[[#This Row],[Nro. DNI / CE]])&gt;=8,"OK","Corregir"))</f>
        <v>OK</v>
      </c>
      <c r="AA2137" s="42">
        <f>COUNTIF(Tabla2[APELLIDOS Y NOMBRES],Tabla2[[#This Row],[APELLIDOS Y NOMBRES]])</f>
        <v>1</v>
      </c>
      <c r="AB2137" s="42">
        <f>IF(Tabla2[[#This Row],[Trabajador]]&gt;1,1/Tabla2[[#This Row],[Trabajador]],Tabla2[[#This Row],[Trabajador]])</f>
        <v>1</v>
      </c>
      <c r="AC2137" t="str">
        <f>+IFERROR(IF(Tabla2[[#This Row],[FECHA CESE/BAJA]]="","No Aplica",IF(AND(MONTH(Tabla2[[#This Row],[FECHA CESE/BAJA]])=MONTH(TODAY()-30),YEAR(Tabla2[[#This Row],[FECHA CESE/BAJA]])=YEAR(TODAY())),MONTH(TODAY()-30)&amp;"-"&amp;YEAR(TODAY()),"Borrar")),"No aplica")</f>
        <v>No Aplica</v>
      </c>
      <c r="AD2137" t="str">
        <f>+IFERROR(IF(Tabla2[[#This Row],[FECHA INICIO DE LABORES EN OBRA]]="","No Aplica",IF(AND(MONTH(Tabla2[[#This Row],[FECHA INICIO DE LABORES EN OBRA]])=MONTH(TODAY()-30),YEAR(Tabla2[[#This Row],[FECHA INICIO DE LABORES EN OBRA]])=YEAR(TODAY())),MONTH(TODAY()-30)&amp;"-"&amp;YEAR(TODAY()),"No Aplica")),"No Aplica")</f>
        <v>No Aplica</v>
      </c>
    </row>
    <row r="2138" spans="1:30" x14ac:dyDescent="0.25">
      <c r="A2138" s="13" t="s">
        <v>8209</v>
      </c>
      <c r="B2138" s="15" t="s">
        <v>8210</v>
      </c>
      <c r="C2138" s="15" t="s">
        <v>8210</v>
      </c>
      <c r="D2138" s="15" t="s">
        <v>8246</v>
      </c>
      <c r="E2138" s="15" t="s">
        <v>8247</v>
      </c>
      <c r="F2138" s="39">
        <v>32116</v>
      </c>
      <c r="G2138" s="15">
        <v>1</v>
      </c>
      <c r="H2138" s="15" t="s">
        <v>2779</v>
      </c>
      <c r="I2138" s="15" t="s">
        <v>8213</v>
      </c>
      <c r="J2138" s="15" t="s">
        <v>8248</v>
      </c>
      <c r="K2138" s="15" t="s">
        <v>2162</v>
      </c>
      <c r="L2138" s="40" t="s">
        <v>6</v>
      </c>
      <c r="M2138" s="39"/>
      <c r="N2138" s="41" t="s">
        <v>2687</v>
      </c>
      <c r="O2138" s="39">
        <v>44979</v>
      </c>
      <c r="P2138" s="40">
        <v>1</v>
      </c>
      <c r="Q2138" s="40">
        <v>1</v>
      </c>
      <c r="R2138" s="40" t="str">
        <f>IFERROR(VLOOKUP(Tabla2[[#This Row],[CONTRATISTA PRNCIPAL]],Hoja1!$L$5:$M$9,2,FALSE),"CJV")</f>
        <v>CJV</v>
      </c>
      <c r="S2138" s="40" t="str">
        <f>IF(Tabla2[[#This Row],[EMPRESA]]=Tabla2[[#This Row],[CONTRATISTA PRNCIPAL]],"Principal","Secundaria")</f>
        <v>Principal</v>
      </c>
      <c r="T2138" s="42">
        <f>IFERROR(1/COUNTIF(Tabla2[CONTRATISTA PRNCIPAL],Tabla2[[#This Row],[CONTRATISTA PRNCIPAL]]),0)</f>
        <v>0.008547008547008548</v>
      </c>
      <c r="U2138" s="43">
        <f>IF(((TODAY()-Tabla2[[#This Row],[FECHA NACIMIENTO]])/365)&lt;18,"Corregir", IF(((TODAY()-Tabla2[[#This Row],[FECHA NACIMIENTO]])/365)&gt;80, "Corregir",ROUNDDOWN(((TODAY()-Tabla2[[#This Row],[FECHA NACIMIENTO]])/365),0)))</f>
        <v>35</v>
      </c>
      <c r="V21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38" s="44" t="str">
        <f>+IF(Tabla2[[#This Row],[Edad]]="Corregir","Corregir","Ok")</f>
        <v>Ok</v>
      </c>
      <c r="X2138" s="42" t="str">
        <f>+IFERROR(VLOOKUP(Tabla2[[#This Row],[DISTRITO SEGÚN DNI]],Hoja1!$A$2:$B$32,2,FALSE),"No")</f>
        <v>No</v>
      </c>
      <c r="Y2138" s="42" t="str">
        <f>IF(OR(LOWER(Tabla2[[#This Row],[GENERO]])="masculino", LOWER(Tabla2[[#This Row],[GENERO]])="femenino"),"OK","Corregir")</f>
        <v>OK</v>
      </c>
      <c r="Z2138" s="42" t="str">
        <f>+IF(Tabla2[[#This Row],[Nro. DNI / CE]]="","Corregir",IF(LEN(Tabla2[[#This Row],[Nro. DNI / CE]])&gt;=8,"OK","Corregir"))</f>
        <v>OK</v>
      </c>
      <c r="AA2138" s="42">
        <f>COUNTIF(Tabla2[APELLIDOS Y NOMBRES],Tabla2[[#This Row],[APELLIDOS Y NOMBRES]])</f>
        <v>1</v>
      </c>
      <c r="AB2138" s="42">
        <f>IF(Tabla2[[#This Row],[Trabajador]]&gt;1,1/Tabla2[[#This Row],[Trabajador]],Tabla2[[#This Row],[Trabajador]])</f>
        <v>1</v>
      </c>
      <c r="AC2138" t="str">
        <f>+IFERROR(IF(Tabla2[[#This Row],[FECHA CESE/BAJA]]="","No Aplica",IF(AND(MONTH(Tabla2[[#This Row],[FECHA CESE/BAJA]])=MONTH(TODAY()-30),YEAR(Tabla2[[#This Row],[FECHA CESE/BAJA]])=YEAR(TODAY())),MONTH(TODAY()-30)&amp;"-"&amp;YEAR(TODAY()),"Borrar")),"No aplica")</f>
        <v>No Aplica</v>
      </c>
      <c r="AD2138" t="str">
        <f>+IFERROR(IF(Tabla2[[#This Row],[FECHA INICIO DE LABORES EN OBRA]]="","No Aplica",IF(AND(MONTH(Tabla2[[#This Row],[FECHA INICIO DE LABORES EN OBRA]])=MONTH(TODAY()-30),YEAR(Tabla2[[#This Row],[FECHA INICIO DE LABORES EN OBRA]])=YEAR(TODAY())),MONTH(TODAY()-30)&amp;"-"&amp;YEAR(TODAY()),"No Aplica")),"No Aplica")</f>
        <v>No Aplica</v>
      </c>
    </row>
    <row r="2139" spans="1:30" x14ac:dyDescent="0.25">
      <c r="A2139" s="13" t="s">
        <v>8209</v>
      </c>
      <c r="B2139" s="15" t="s">
        <v>8210</v>
      </c>
      <c r="C2139" s="15" t="s">
        <v>8210</v>
      </c>
      <c r="D2139" s="15" t="s">
        <v>8249</v>
      </c>
      <c r="E2139" s="15" t="s">
        <v>8250</v>
      </c>
      <c r="F2139" s="39">
        <v>29554</v>
      </c>
      <c r="G2139" s="15">
        <v>2</v>
      </c>
      <c r="H2139" s="15" t="s">
        <v>2192</v>
      </c>
      <c r="I2139" s="15" t="s">
        <v>8213</v>
      </c>
      <c r="J2139" s="15" t="s">
        <v>8251</v>
      </c>
      <c r="K2139" s="15" t="s">
        <v>8252</v>
      </c>
      <c r="L2139" s="40" t="s">
        <v>6</v>
      </c>
      <c r="M2139" s="39"/>
      <c r="N2139" s="41" t="s">
        <v>2687</v>
      </c>
      <c r="O2139" s="39">
        <v>44967</v>
      </c>
      <c r="P2139" s="40">
        <v>1</v>
      </c>
      <c r="Q2139" s="40">
        <v>4</v>
      </c>
      <c r="R2139" s="40" t="str">
        <f>IFERROR(VLOOKUP(Tabla2[[#This Row],[CONTRATISTA PRNCIPAL]],Hoja1!$L$5:$M$9,2,FALSE),"CJV")</f>
        <v>CJV</v>
      </c>
      <c r="S2139" s="40" t="str">
        <f>IF(Tabla2[[#This Row],[EMPRESA]]=Tabla2[[#This Row],[CONTRATISTA PRNCIPAL]],"Principal","Secundaria")</f>
        <v>Principal</v>
      </c>
      <c r="T2139" s="42">
        <f>IFERROR(1/COUNTIF(Tabla2[CONTRATISTA PRNCIPAL],Tabla2[[#This Row],[CONTRATISTA PRNCIPAL]]),0)</f>
        <v>0.008547008547008548</v>
      </c>
      <c r="U2139" s="43">
        <f>IF(((TODAY()-Tabla2[[#This Row],[FECHA NACIMIENTO]])/365)&lt;18,"Corregir", IF(((TODAY()-Tabla2[[#This Row],[FECHA NACIMIENTO]])/365)&gt;80, "Corregir",ROUNDDOWN(((TODAY()-Tabla2[[#This Row],[FECHA NACIMIENTO]])/365),0)))</f>
        <v>42</v>
      </c>
      <c r="V21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39" s="44" t="str">
        <f>+IF(Tabla2[[#This Row],[Edad]]="Corregir","Corregir","Ok")</f>
        <v>Ok</v>
      </c>
      <c r="X2139" s="42" t="str">
        <f>+IFERROR(VLOOKUP(Tabla2[[#This Row],[DISTRITO SEGÚN DNI]],Hoja1!$A$2:$B$32,2,FALSE),"No")</f>
        <v>No</v>
      </c>
      <c r="Y2139" s="42" t="str">
        <f>IF(OR(LOWER(Tabla2[[#This Row],[GENERO]])="masculino", LOWER(Tabla2[[#This Row],[GENERO]])="femenino"),"OK","Corregir")</f>
        <v>OK</v>
      </c>
      <c r="Z2139" s="42" t="str">
        <f>+IF(Tabla2[[#This Row],[Nro. DNI / CE]]="","Corregir",IF(LEN(Tabla2[[#This Row],[Nro. DNI / CE]])&gt;=8,"OK","Corregir"))</f>
        <v>OK</v>
      </c>
      <c r="AA2139" s="42">
        <f>COUNTIF(Tabla2[APELLIDOS Y NOMBRES],Tabla2[[#This Row],[APELLIDOS Y NOMBRES]])</f>
        <v>1</v>
      </c>
      <c r="AB2139" s="42">
        <f>IF(Tabla2[[#This Row],[Trabajador]]&gt;1,1/Tabla2[[#This Row],[Trabajador]],Tabla2[[#This Row],[Trabajador]])</f>
        <v>1</v>
      </c>
      <c r="AC2139" t="str">
        <f>+IFERROR(IF(Tabla2[[#This Row],[FECHA CESE/BAJA]]="","No Aplica",IF(AND(MONTH(Tabla2[[#This Row],[FECHA CESE/BAJA]])=MONTH(TODAY()-30),YEAR(Tabla2[[#This Row],[FECHA CESE/BAJA]])=YEAR(TODAY())),MONTH(TODAY()-30)&amp;"-"&amp;YEAR(TODAY()),"Borrar")),"No aplica")</f>
        <v>No Aplica</v>
      </c>
      <c r="AD2139" t="str">
        <f>+IFERROR(IF(Tabla2[[#This Row],[FECHA INICIO DE LABORES EN OBRA]]="","No Aplica",IF(AND(MONTH(Tabla2[[#This Row],[FECHA INICIO DE LABORES EN OBRA]])=MONTH(TODAY()-30),YEAR(Tabla2[[#This Row],[FECHA INICIO DE LABORES EN OBRA]])=YEAR(TODAY())),MONTH(TODAY()-30)&amp;"-"&amp;YEAR(TODAY()),"No Aplica")),"No Aplica")</f>
        <v>No Aplica</v>
      </c>
    </row>
    <row r="2140" spans="1:30" x14ac:dyDescent="0.25">
      <c r="A2140" s="13" t="s">
        <v>8209</v>
      </c>
      <c r="B2140" s="15" t="s">
        <v>8210</v>
      </c>
      <c r="C2140" s="15" t="s">
        <v>8210</v>
      </c>
      <c r="D2140" s="15" t="s">
        <v>8253</v>
      </c>
      <c r="E2140" s="15" t="s">
        <v>8254</v>
      </c>
      <c r="F2140" s="39">
        <v>31436</v>
      </c>
      <c r="G2140" s="15">
        <v>2</v>
      </c>
      <c r="H2140" s="15" t="s">
        <v>8236</v>
      </c>
      <c r="I2140" s="15" t="s">
        <v>8213</v>
      </c>
      <c r="J2140" s="15" t="s">
        <v>8255</v>
      </c>
      <c r="K2140" s="15" t="s">
        <v>2182</v>
      </c>
      <c r="L2140" s="40" t="s">
        <v>6</v>
      </c>
      <c r="M2140" s="39"/>
      <c r="N2140" s="41" t="s">
        <v>2687</v>
      </c>
      <c r="O2140" s="39">
        <v>44966</v>
      </c>
      <c r="P2140" s="40">
        <v>1</v>
      </c>
      <c r="Q2140" s="40">
        <v>4</v>
      </c>
      <c r="R2140" s="40" t="str">
        <f>IFERROR(VLOOKUP(Tabla2[[#This Row],[CONTRATISTA PRNCIPAL]],Hoja1!$L$5:$M$9,2,FALSE),"CJV")</f>
        <v>CJV</v>
      </c>
      <c r="S2140" s="40" t="str">
        <f>IF(Tabla2[[#This Row],[EMPRESA]]=Tabla2[[#This Row],[CONTRATISTA PRNCIPAL]],"Principal","Secundaria")</f>
        <v>Principal</v>
      </c>
      <c r="T2140" s="42">
        <f>IFERROR(1/COUNTIF(Tabla2[CONTRATISTA PRNCIPAL],Tabla2[[#This Row],[CONTRATISTA PRNCIPAL]]),0)</f>
        <v>0.008547008547008548</v>
      </c>
      <c r="U2140" s="43">
        <f>IF(((TODAY()-Tabla2[[#This Row],[FECHA NACIMIENTO]])/365)&lt;18,"Corregir", IF(((TODAY()-Tabla2[[#This Row],[FECHA NACIMIENTO]])/365)&gt;80, "Corregir",ROUNDDOWN(((TODAY()-Tabla2[[#This Row],[FECHA NACIMIENTO]])/365),0)))</f>
        <v>37</v>
      </c>
      <c r="V21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40" s="44" t="str">
        <f>+IF(Tabla2[[#This Row],[Edad]]="Corregir","Corregir","Ok")</f>
        <v>Ok</v>
      </c>
      <c r="X2140" s="42" t="str">
        <f>+IFERROR(VLOOKUP(Tabla2[[#This Row],[DISTRITO SEGÚN DNI]],Hoja1!$A$2:$B$32,2,FALSE),"No")</f>
        <v>No</v>
      </c>
      <c r="Y2140" s="42" t="str">
        <f>IF(OR(LOWER(Tabla2[[#This Row],[GENERO]])="masculino", LOWER(Tabla2[[#This Row],[GENERO]])="femenino"),"OK","Corregir")</f>
        <v>OK</v>
      </c>
      <c r="Z2140" s="42" t="str">
        <f>+IF(Tabla2[[#This Row],[Nro. DNI / CE]]="","Corregir",IF(LEN(Tabla2[[#This Row],[Nro. DNI / CE]])&gt;=8,"OK","Corregir"))</f>
        <v>OK</v>
      </c>
      <c r="AA2140" s="42">
        <f>COUNTIF(Tabla2[APELLIDOS Y NOMBRES],Tabla2[[#This Row],[APELLIDOS Y NOMBRES]])</f>
        <v>1</v>
      </c>
      <c r="AB2140" s="42">
        <f>IF(Tabla2[[#This Row],[Trabajador]]&gt;1,1/Tabla2[[#This Row],[Trabajador]],Tabla2[[#This Row],[Trabajador]])</f>
        <v>1</v>
      </c>
      <c r="AC2140" t="str">
        <f>+IFERROR(IF(Tabla2[[#This Row],[FECHA CESE/BAJA]]="","No Aplica",IF(AND(MONTH(Tabla2[[#This Row],[FECHA CESE/BAJA]])=MONTH(TODAY()-30),YEAR(Tabla2[[#This Row],[FECHA CESE/BAJA]])=YEAR(TODAY())),MONTH(TODAY()-30)&amp;"-"&amp;YEAR(TODAY()),"Borrar")),"No aplica")</f>
        <v>No Aplica</v>
      </c>
      <c r="AD2140" t="str">
        <f>+IFERROR(IF(Tabla2[[#This Row],[FECHA INICIO DE LABORES EN OBRA]]="","No Aplica",IF(AND(MONTH(Tabla2[[#This Row],[FECHA INICIO DE LABORES EN OBRA]])=MONTH(TODAY()-30),YEAR(Tabla2[[#This Row],[FECHA INICIO DE LABORES EN OBRA]])=YEAR(TODAY())),MONTH(TODAY()-30)&amp;"-"&amp;YEAR(TODAY()),"No Aplica")),"No Aplica")</f>
        <v>No Aplica</v>
      </c>
    </row>
    <row r="2141" spans="1:30" x14ac:dyDescent="0.25">
      <c r="A2141" s="13" t="s">
        <v>8209</v>
      </c>
      <c r="B2141" s="15" t="s">
        <v>8210</v>
      </c>
      <c r="C2141" s="15" t="s">
        <v>8210</v>
      </c>
      <c r="D2141" s="15" t="s">
        <v>8256</v>
      </c>
      <c r="E2141" s="15" t="s">
        <v>8257</v>
      </c>
      <c r="F2141" s="39">
        <v>31888</v>
      </c>
      <c r="G2141" s="15">
        <v>2</v>
      </c>
      <c r="H2141" s="15" t="s">
        <v>8258</v>
      </c>
      <c r="I2141" s="15" t="s">
        <v>8213</v>
      </c>
      <c r="J2141" s="15" t="s">
        <v>8259</v>
      </c>
      <c r="K2141" s="15" t="s">
        <v>8260</v>
      </c>
      <c r="L2141" s="40" t="s">
        <v>6</v>
      </c>
      <c r="M2141" s="39"/>
      <c r="N2141" s="41" t="s">
        <v>2687</v>
      </c>
      <c r="O2141" s="39">
        <v>44967</v>
      </c>
      <c r="P2141" s="40">
        <v>1</v>
      </c>
      <c r="Q2141" s="40">
        <v>4</v>
      </c>
      <c r="R2141" s="40" t="str">
        <f>IFERROR(VLOOKUP(Tabla2[[#This Row],[CONTRATISTA PRNCIPAL]],Hoja1!$L$5:$M$9,2,FALSE),"CJV")</f>
        <v>CJV</v>
      </c>
      <c r="S2141" s="40" t="str">
        <f>IF(Tabla2[[#This Row],[EMPRESA]]=Tabla2[[#This Row],[CONTRATISTA PRNCIPAL]],"Principal","Secundaria")</f>
        <v>Principal</v>
      </c>
      <c r="T2141" s="42">
        <f>IFERROR(1/COUNTIF(Tabla2[CONTRATISTA PRNCIPAL],Tabla2[[#This Row],[CONTRATISTA PRNCIPAL]]),0)</f>
        <v>0.008547008547008548</v>
      </c>
      <c r="U2141" s="43">
        <f>IF(((TODAY()-Tabla2[[#This Row],[FECHA NACIMIENTO]])/365)&lt;18,"Corregir", IF(((TODAY()-Tabla2[[#This Row],[FECHA NACIMIENTO]])/365)&gt;80, "Corregir",ROUNDDOWN(((TODAY()-Tabla2[[#This Row],[FECHA NACIMIENTO]])/365),0)))</f>
        <v>36</v>
      </c>
      <c r="V21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41" s="44" t="str">
        <f>+IF(Tabla2[[#This Row],[Edad]]="Corregir","Corregir","Ok")</f>
        <v>Ok</v>
      </c>
      <c r="X2141" s="42" t="str">
        <f>+IFERROR(VLOOKUP(Tabla2[[#This Row],[DISTRITO SEGÚN DNI]],Hoja1!$A$2:$B$32,2,FALSE),"No")</f>
        <v>No</v>
      </c>
      <c r="Y2141" s="42" t="str">
        <f>IF(OR(LOWER(Tabla2[[#This Row],[GENERO]])="masculino", LOWER(Tabla2[[#This Row],[GENERO]])="femenino"),"OK","Corregir")</f>
        <v>OK</v>
      </c>
      <c r="Z2141" s="42" t="str">
        <f>+IF(Tabla2[[#This Row],[Nro. DNI / CE]]="","Corregir",IF(LEN(Tabla2[[#This Row],[Nro. DNI / CE]])&gt;=8,"OK","Corregir"))</f>
        <v>OK</v>
      </c>
      <c r="AA2141" s="42">
        <f>COUNTIF(Tabla2[APELLIDOS Y NOMBRES],Tabla2[[#This Row],[APELLIDOS Y NOMBRES]])</f>
        <v>1</v>
      </c>
      <c r="AB2141" s="42">
        <f>IF(Tabla2[[#This Row],[Trabajador]]&gt;1,1/Tabla2[[#This Row],[Trabajador]],Tabla2[[#This Row],[Trabajador]])</f>
        <v>1</v>
      </c>
      <c r="AC2141" t="str">
        <f>+IFERROR(IF(Tabla2[[#This Row],[FECHA CESE/BAJA]]="","No Aplica",IF(AND(MONTH(Tabla2[[#This Row],[FECHA CESE/BAJA]])=MONTH(TODAY()-30),YEAR(Tabla2[[#This Row],[FECHA CESE/BAJA]])=YEAR(TODAY())),MONTH(TODAY()-30)&amp;"-"&amp;YEAR(TODAY()),"Borrar")),"No aplica")</f>
        <v>No Aplica</v>
      </c>
      <c r="AD2141" t="str">
        <f>+IFERROR(IF(Tabla2[[#This Row],[FECHA INICIO DE LABORES EN OBRA]]="","No Aplica",IF(AND(MONTH(Tabla2[[#This Row],[FECHA INICIO DE LABORES EN OBRA]])=MONTH(TODAY()-30),YEAR(Tabla2[[#This Row],[FECHA INICIO DE LABORES EN OBRA]])=YEAR(TODAY())),MONTH(TODAY()-30)&amp;"-"&amp;YEAR(TODAY()),"No Aplica")),"No Aplica")</f>
        <v>No Aplica</v>
      </c>
    </row>
    <row r="2142" spans="1:30" x14ac:dyDescent="0.25">
      <c r="A2142" s="13" t="s">
        <v>8209</v>
      </c>
      <c r="B2142" s="15" t="s">
        <v>8210</v>
      </c>
      <c r="C2142" s="15" t="s">
        <v>8210</v>
      </c>
      <c r="D2142" s="15" t="s">
        <v>8261</v>
      </c>
      <c r="E2142" s="15" t="s">
        <v>8262</v>
      </c>
      <c r="F2142" s="39">
        <v>35489</v>
      </c>
      <c r="G2142" s="15">
        <v>1</v>
      </c>
      <c r="H2142" s="15" t="s">
        <v>8263</v>
      </c>
      <c r="I2142" s="15" t="s">
        <v>8213</v>
      </c>
      <c r="J2142" s="15" t="s">
        <v>8264</v>
      </c>
      <c r="K2142" s="15" t="s">
        <v>4291</v>
      </c>
      <c r="L2142" s="40" t="s">
        <v>6</v>
      </c>
      <c r="M2142" s="39"/>
      <c r="N2142" s="41" t="s">
        <v>2687</v>
      </c>
      <c r="O2142" s="39">
        <v>44979</v>
      </c>
      <c r="P2142" s="40">
        <v>1</v>
      </c>
      <c r="Q2142" s="40">
        <v>1</v>
      </c>
      <c r="R2142" s="40" t="str">
        <f>IFERROR(VLOOKUP(Tabla2[[#This Row],[CONTRATISTA PRNCIPAL]],Hoja1!$L$5:$M$9,2,FALSE),"CJV")</f>
        <v>CJV</v>
      </c>
      <c r="S2142" s="40" t="str">
        <f>IF(Tabla2[[#This Row],[EMPRESA]]=Tabla2[[#This Row],[CONTRATISTA PRNCIPAL]],"Principal","Secundaria")</f>
        <v>Principal</v>
      </c>
      <c r="T2142" s="42">
        <f>IFERROR(1/COUNTIF(Tabla2[CONTRATISTA PRNCIPAL],Tabla2[[#This Row],[CONTRATISTA PRNCIPAL]]),0)</f>
        <v>0.008547008547008548</v>
      </c>
      <c r="U2142" s="43">
        <f>IF(((TODAY()-Tabla2[[#This Row],[FECHA NACIMIENTO]])/365)&lt;18,"Corregir", IF(((TODAY()-Tabla2[[#This Row],[FECHA NACIMIENTO]])/365)&gt;80, "Corregir",ROUNDDOWN(((TODAY()-Tabla2[[#This Row],[FECHA NACIMIENTO]])/365),0)))</f>
        <v>26</v>
      </c>
      <c r="V21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42" s="44" t="str">
        <f>+IF(Tabla2[[#This Row],[Edad]]="Corregir","Corregir","Ok")</f>
        <v>Ok</v>
      </c>
      <c r="X2142" s="42" t="str">
        <f>+IFERROR(VLOOKUP(Tabla2[[#This Row],[DISTRITO SEGÚN DNI]],Hoja1!$A$2:$B$32,2,FALSE),"No")</f>
        <v>No</v>
      </c>
      <c r="Y2142" s="42" t="str">
        <f>IF(OR(LOWER(Tabla2[[#This Row],[GENERO]])="masculino", LOWER(Tabla2[[#This Row],[GENERO]])="femenino"),"OK","Corregir")</f>
        <v>OK</v>
      </c>
      <c r="Z2142" s="42" t="str">
        <f>+IF(Tabla2[[#This Row],[Nro. DNI / CE]]="","Corregir",IF(LEN(Tabla2[[#This Row],[Nro. DNI / CE]])&gt;=8,"OK","Corregir"))</f>
        <v>OK</v>
      </c>
      <c r="AA2142" s="42">
        <f>COUNTIF(Tabla2[APELLIDOS Y NOMBRES],Tabla2[[#This Row],[APELLIDOS Y NOMBRES]])</f>
        <v>1</v>
      </c>
      <c r="AB2142" s="42">
        <f>IF(Tabla2[[#This Row],[Trabajador]]&gt;1,1/Tabla2[[#This Row],[Trabajador]],Tabla2[[#This Row],[Trabajador]])</f>
        <v>1</v>
      </c>
      <c r="AC2142" t="str">
        <f>+IFERROR(IF(Tabla2[[#This Row],[FECHA CESE/BAJA]]="","No Aplica",IF(AND(MONTH(Tabla2[[#This Row],[FECHA CESE/BAJA]])=MONTH(TODAY()-30),YEAR(Tabla2[[#This Row],[FECHA CESE/BAJA]])=YEAR(TODAY())),MONTH(TODAY()-30)&amp;"-"&amp;YEAR(TODAY()),"Borrar")),"No aplica")</f>
        <v>No Aplica</v>
      </c>
      <c r="AD2142" t="str">
        <f>+IFERROR(IF(Tabla2[[#This Row],[FECHA INICIO DE LABORES EN OBRA]]="","No Aplica",IF(AND(MONTH(Tabla2[[#This Row],[FECHA INICIO DE LABORES EN OBRA]])=MONTH(TODAY()-30),YEAR(Tabla2[[#This Row],[FECHA INICIO DE LABORES EN OBRA]])=YEAR(TODAY())),MONTH(TODAY()-30)&amp;"-"&amp;YEAR(TODAY()),"No Aplica")),"No Aplica")</f>
        <v>No Aplica</v>
      </c>
    </row>
    <row r="2143" spans="1:30" x14ac:dyDescent="0.25">
      <c r="A2143" s="13" t="s">
        <v>8209</v>
      </c>
      <c r="B2143" s="15" t="s">
        <v>8210</v>
      </c>
      <c r="C2143" s="15" t="s">
        <v>8210</v>
      </c>
      <c r="D2143" s="15" t="s">
        <v>8265</v>
      </c>
      <c r="E2143" s="15" t="s">
        <v>8266</v>
      </c>
      <c r="F2143" s="39">
        <v>28756</v>
      </c>
      <c r="G2143" s="15">
        <v>2</v>
      </c>
      <c r="H2143" s="15" t="s">
        <v>8241</v>
      </c>
      <c r="I2143" s="15" t="s">
        <v>8213</v>
      </c>
      <c r="J2143" s="15" t="s">
        <v>8267</v>
      </c>
      <c r="K2143" s="15" t="s">
        <v>2237</v>
      </c>
      <c r="L2143" s="40" t="s">
        <v>6</v>
      </c>
      <c r="M2143" s="39"/>
      <c r="N2143" s="41" t="s">
        <v>2687</v>
      </c>
      <c r="O2143" s="39">
        <v>44979</v>
      </c>
      <c r="P2143" s="40">
        <v>1</v>
      </c>
      <c r="Q2143" s="40">
        <v>4</v>
      </c>
      <c r="R2143" s="40" t="str">
        <f>IFERROR(VLOOKUP(Tabla2[[#This Row],[CONTRATISTA PRNCIPAL]],Hoja1!$L$5:$M$9,2,FALSE),"CJV")</f>
        <v>CJV</v>
      </c>
      <c r="S2143" s="40" t="str">
        <f>IF(Tabla2[[#This Row],[EMPRESA]]=Tabla2[[#This Row],[CONTRATISTA PRNCIPAL]],"Principal","Secundaria")</f>
        <v>Principal</v>
      </c>
      <c r="T2143" s="42">
        <f>IFERROR(1/COUNTIF(Tabla2[CONTRATISTA PRNCIPAL],Tabla2[[#This Row],[CONTRATISTA PRNCIPAL]]),0)</f>
        <v>0.008547008547008548</v>
      </c>
      <c r="U2143" s="43">
        <f>IF(((TODAY()-Tabla2[[#This Row],[FECHA NACIMIENTO]])/365)&lt;18,"Corregir", IF(((TODAY()-Tabla2[[#This Row],[FECHA NACIMIENTO]])/365)&gt;80, "Corregir",ROUNDDOWN(((TODAY()-Tabla2[[#This Row],[FECHA NACIMIENTO]])/365),0)))</f>
        <v>45</v>
      </c>
      <c r="V21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43" s="44" t="str">
        <f>+IF(Tabla2[[#This Row],[Edad]]="Corregir","Corregir","Ok")</f>
        <v>Ok</v>
      </c>
      <c r="X2143" s="42" t="str">
        <f>+IFERROR(VLOOKUP(Tabla2[[#This Row],[DISTRITO SEGÚN DNI]],Hoja1!$A$2:$B$32,2,FALSE),"No")</f>
        <v>No</v>
      </c>
      <c r="Y2143" s="42" t="str">
        <f>IF(OR(LOWER(Tabla2[[#This Row],[GENERO]])="masculino", LOWER(Tabla2[[#This Row],[GENERO]])="femenino"),"OK","Corregir")</f>
        <v>OK</v>
      </c>
      <c r="Z2143" s="42" t="str">
        <f>+IF(Tabla2[[#This Row],[Nro. DNI / CE]]="","Corregir",IF(LEN(Tabla2[[#This Row],[Nro. DNI / CE]])&gt;=8,"OK","Corregir"))</f>
        <v>OK</v>
      </c>
      <c r="AA2143" s="42">
        <f>COUNTIF(Tabla2[APELLIDOS Y NOMBRES],Tabla2[[#This Row],[APELLIDOS Y NOMBRES]])</f>
        <v>1</v>
      </c>
      <c r="AB2143" s="42">
        <f>IF(Tabla2[[#This Row],[Trabajador]]&gt;1,1/Tabla2[[#This Row],[Trabajador]],Tabla2[[#This Row],[Trabajador]])</f>
        <v>1</v>
      </c>
      <c r="AC2143" t="str">
        <f>+IFERROR(IF(Tabla2[[#This Row],[FECHA CESE/BAJA]]="","No Aplica",IF(AND(MONTH(Tabla2[[#This Row],[FECHA CESE/BAJA]])=MONTH(TODAY()-30),YEAR(Tabla2[[#This Row],[FECHA CESE/BAJA]])=YEAR(TODAY())),MONTH(TODAY()-30)&amp;"-"&amp;YEAR(TODAY()),"Borrar")),"No aplica")</f>
        <v>No Aplica</v>
      </c>
      <c r="AD2143" t="str">
        <f>+IFERROR(IF(Tabla2[[#This Row],[FECHA INICIO DE LABORES EN OBRA]]="","No Aplica",IF(AND(MONTH(Tabla2[[#This Row],[FECHA INICIO DE LABORES EN OBRA]])=MONTH(TODAY()-30),YEAR(Tabla2[[#This Row],[FECHA INICIO DE LABORES EN OBRA]])=YEAR(TODAY())),MONTH(TODAY()-30)&amp;"-"&amp;YEAR(TODAY()),"No Aplica")),"No Aplica")</f>
        <v>No Aplica</v>
      </c>
    </row>
    <row r="2144" spans="1:30" x14ac:dyDescent="0.25">
      <c r="A2144" s="13" t="s">
        <v>8209</v>
      </c>
      <c r="B2144" s="15" t="s">
        <v>8210</v>
      </c>
      <c r="C2144" s="15" t="s">
        <v>8210</v>
      </c>
      <c r="D2144" s="15">
        <v>42183246</v>
      </c>
      <c r="E2144" s="15" t="s">
        <v>8268</v>
      </c>
      <c r="F2144" s="39">
        <v>29862</v>
      </c>
      <c r="G2144" s="15">
        <v>2</v>
      </c>
      <c r="H2144" s="15" t="s">
        <v>2746</v>
      </c>
      <c r="I2144" s="15" t="s">
        <v>8213</v>
      </c>
      <c r="J2144" s="15" t="s">
        <v>8269</v>
      </c>
      <c r="K2144" s="15" t="s">
        <v>2267</v>
      </c>
      <c r="L2144" s="40" t="s">
        <v>6</v>
      </c>
      <c r="M2144" s="39"/>
      <c r="N2144" s="41" t="s">
        <v>2687</v>
      </c>
      <c r="O2144" s="39">
        <v>44994</v>
      </c>
      <c r="P2144" s="40">
        <v>1</v>
      </c>
      <c r="Q2144" s="40">
        <v>4</v>
      </c>
      <c r="R2144" s="40" t="str">
        <f>IFERROR(VLOOKUP(Tabla2[[#This Row],[CONTRATISTA PRNCIPAL]],Hoja1!$L$5:$M$9,2,FALSE),"CJV")</f>
        <v>CJV</v>
      </c>
      <c r="S2144" s="40" t="str">
        <f>IF(Tabla2[[#This Row],[EMPRESA]]=Tabla2[[#This Row],[CONTRATISTA PRNCIPAL]],"Principal","Secundaria")</f>
        <v>Principal</v>
      </c>
      <c r="T2144" s="42">
        <f>IFERROR(1/COUNTIF(Tabla2[CONTRATISTA PRNCIPAL],Tabla2[[#This Row],[CONTRATISTA PRNCIPAL]]),0)</f>
        <v>0.008547008547008548</v>
      </c>
      <c r="U2144" s="43">
        <f>IF(((TODAY()-Tabla2[[#This Row],[FECHA NACIMIENTO]])/365)&lt;18,"Corregir", IF(((TODAY()-Tabla2[[#This Row],[FECHA NACIMIENTO]])/365)&gt;80, "Corregir",ROUNDDOWN(((TODAY()-Tabla2[[#This Row],[FECHA NACIMIENTO]])/365),0)))</f>
        <v>42</v>
      </c>
      <c r="V21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44" s="44" t="str">
        <f>+IF(Tabla2[[#This Row],[Edad]]="Corregir","Corregir","Ok")</f>
        <v>Ok</v>
      </c>
      <c r="X2144" s="42" t="str">
        <f>+IFERROR(VLOOKUP(Tabla2[[#This Row],[DISTRITO SEGÚN DNI]],Hoja1!$A$2:$B$32,2,FALSE),"No")</f>
        <v>No</v>
      </c>
      <c r="Y2144" s="42" t="str">
        <f>IF(OR(LOWER(Tabla2[[#This Row],[GENERO]])="masculino", LOWER(Tabla2[[#This Row],[GENERO]])="femenino"),"OK","Corregir")</f>
        <v>OK</v>
      </c>
      <c r="Z2144" s="42" t="str">
        <f>+IF(Tabla2[[#This Row],[Nro. DNI / CE]]="","Corregir",IF(LEN(Tabla2[[#This Row],[Nro. DNI / CE]])&gt;=8,"OK","Corregir"))</f>
        <v>OK</v>
      </c>
      <c r="AA2144" s="42">
        <f>COUNTIF(Tabla2[APELLIDOS Y NOMBRES],Tabla2[[#This Row],[APELLIDOS Y NOMBRES]])</f>
        <v>1</v>
      </c>
      <c r="AB2144" s="42">
        <f>IF(Tabla2[[#This Row],[Trabajador]]&gt;1,1/Tabla2[[#This Row],[Trabajador]],Tabla2[[#This Row],[Trabajador]])</f>
        <v>1</v>
      </c>
      <c r="AC2144" t="str">
        <f>+IFERROR(IF(Tabla2[[#This Row],[FECHA CESE/BAJA]]="","No Aplica",IF(AND(MONTH(Tabla2[[#This Row],[FECHA CESE/BAJA]])=MONTH(TODAY()-30),YEAR(Tabla2[[#This Row],[FECHA CESE/BAJA]])=YEAR(TODAY())),MONTH(TODAY()-30)&amp;"-"&amp;YEAR(TODAY()),"Borrar")),"No aplica")</f>
        <v>No Aplica</v>
      </c>
      <c r="AD2144" t="str">
        <f>+IFERROR(IF(Tabla2[[#This Row],[FECHA INICIO DE LABORES EN OBRA]]="","No Aplica",IF(AND(MONTH(Tabla2[[#This Row],[FECHA INICIO DE LABORES EN OBRA]])=MONTH(TODAY()-30),YEAR(Tabla2[[#This Row],[FECHA INICIO DE LABORES EN OBRA]])=YEAR(TODAY())),MONTH(TODAY()-30)&amp;"-"&amp;YEAR(TODAY()),"No Aplica")),"No Aplica")</f>
        <v>No Aplica</v>
      </c>
    </row>
    <row r="2145" spans="1:30" x14ac:dyDescent="0.25">
      <c r="A2145" s="13" t="s">
        <v>8209</v>
      </c>
      <c r="B2145" s="15" t="s">
        <v>8210</v>
      </c>
      <c r="C2145" s="15" t="s">
        <v>8210</v>
      </c>
      <c r="D2145" s="15" t="s">
        <v>8270</v>
      </c>
      <c r="E2145" s="15" t="s">
        <v>8271</v>
      </c>
      <c r="F2145" s="39">
        <v>26122</v>
      </c>
      <c r="G2145" s="15">
        <v>2</v>
      </c>
      <c r="H2145" s="15" t="s">
        <v>2746</v>
      </c>
      <c r="I2145" s="15" t="s">
        <v>8213</v>
      </c>
      <c r="J2145" s="15" t="s">
        <v>8272</v>
      </c>
      <c r="K2145" s="15" t="s">
        <v>8120</v>
      </c>
      <c r="L2145" s="40" t="s">
        <v>6</v>
      </c>
      <c r="M2145" s="39"/>
      <c r="N2145" s="41" t="s">
        <v>2687</v>
      </c>
      <c r="O2145" s="39">
        <v>44993</v>
      </c>
      <c r="P2145" s="40">
        <v>1</v>
      </c>
      <c r="Q2145" s="40">
        <v>4</v>
      </c>
      <c r="R2145" s="40" t="str">
        <f>IFERROR(VLOOKUP(Tabla2[[#This Row],[CONTRATISTA PRNCIPAL]],Hoja1!$L$5:$M$9,2,FALSE),"CJV")</f>
        <v>CJV</v>
      </c>
      <c r="S2145" s="40" t="str">
        <f>IF(Tabla2[[#This Row],[EMPRESA]]=Tabla2[[#This Row],[CONTRATISTA PRNCIPAL]],"Principal","Secundaria")</f>
        <v>Principal</v>
      </c>
      <c r="T2145" s="42">
        <f>IFERROR(1/COUNTIF(Tabla2[CONTRATISTA PRNCIPAL],Tabla2[[#This Row],[CONTRATISTA PRNCIPAL]]),0)</f>
        <v>0.008547008547008548</v>
      </c>
      <c r="U2145" s="43">
        <f>IF(((TODAY()-Tabla2[[#This Row],[FECHA NACIMIENTO]])/365)&lt;18,"Corregir", IF(((TODAY()-Tabla2[[#This Row],[FECHA NACIMIENTO]])/365)&gt;80, "Corregir",ROUNDDOWN(((TODAY()-Tabla2[[#This Row],[FECHA NACIMIENTO]])/365),0)))</f>
        <v>52</v>
      </c>
      <c r="V21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45" s="44" t="str">
        <f>+IF(Tabla2[[#This Row],[Edad]]="Corregir","Corregir","Ok")</f>
        <v>Ok</v>
      </c>
      <c r="X2145" s="42" t="str">
        <f>+IFERROR(VLOOKUP(Tabla2[[#This Row],[DISTRITO SEGÚN DNI]],Hoja1!$A$2:$B$32,2,FALSE),"No")</f>
        <v>No</v>
      </c>
      <c r="Y2145" s="42" t="str">
        <f>IF(OR(LOWER(Tabla2[[#This Row],[GENERO]])="masculino", LOWER(Tabla2[[#This Row],[GENERO]])="femenino"),"OK","Corregir")</f>
        <v>OK</v>
      </c>
      <c r="Z2145" s="42" t="str">
        <f>+IF(Tabla2[[#This Row],[Nro. DNI / CE]]="","Corregir",IF(LEN(Tabla2[[#This Row],[Nro. DNI / CE]])&gt;=8,"OK","Corregir"))</f>
        <v>OK</v>
      </c>
      <c r="AA2145" s="42">
        <f>COUNTIF(Tabla2[APELLIDOS Y NOMBRES],Tabla2[[#This Row],[APELLIDOS Y NOMBRES]])</f>
        <v>1</v>
      </c>
      <c r="AB2145" s="42">
        <f>IF(Tabla2[[#This Row],[Trabajador]]&gt;1,1/Tabla2[[#This Row],[Trabajador]],Tabla2[[#This Row],[Trabajador]])</f>
        <v>1</v>
      </c>
      <c r="AC2145" t="str">
        <f>+IFERROR(IF(Tabla2[[#This Row],[FECHA CESE/BAJA]]="","No Aplica",IF(AND(MONTH(Tabla2[[#This Row],[FECHA CESE/BAJA]])=MONTH(TODAY()-30),YEAR(Tabla2[[#This Row],[FECHA CESE/BAJA]])=YEAR(TODAY())),MONTH(TODAY()-30)&amp;"-"&amp;YEAR(TODAY()),"Borrar")),"No aplica")</f>
        <v>No Aplica</v>
      </c>
      <c r="AD2145" t="str">
        <f>+IFERROR(IF(Tabla2[[#This Row],[FECHA INICIO DE LABORES EN OBRA]]="","No Aplica",IF(AND(MONTH(Tabla2[[#This Row],[FECHA INICIO DE LABORES EN OBRA]])=MONTH(TODAY()-30),YEAR(Tabla2[[#This Row],[FECHA INICIO DE LABORES EN OBRA]])=YEAR(TODAY())),MONTH(TODAY()-30)&amp;"-"&amp;YEAR(TODAY()),"No Aplica")),"No Aplica")</f>
        <v>No Aplica</v>
      </c>
    </row>
    <row r="2146" spans="1:30" x14ac:dyDescent="0.25">
      <c r="A2146" s="13" t="s">
        <v>8209</v>
      </c>
      <c r="B2146" s="15" t="s">
        <v>8210</v>
      </c>
      <c r="C2146" s="15" t="s">
        <v>8210</v>
      </c>
      <c r="D2146" s="15">
        <v>43107664</v>
      </c>
      <c r="E2146" s="15" t="s">
        <v>8273</v>
      </c>
      <c r="F2146" s="39">
        <v>31255</v>
      </c>
      <c r="G2146" s="15">
        <v>2</v>
      </c>
      <c r="H2146" s="15" t="s">
        <v>3129</v>
      </c>
      <c r="I2146" s="15" t="s">
        <v>8213</v>
      </c>
      <c r="J2146" s="15" t="s">
        <v>8274</v>
      </c>
      <c r="K2146" s="15" t="s">
        <v>8275</v>
      </c>
      <c r="L2146" s="40" t="s">
        <v>6</v>
      </c>
      <c r="M2146" s="39"/>
      <c r="N2146" s="41" t="s">
        <v>2687</v>
      </c>
      <c r="O2146" s="39">
        <v>44988</v>
      </c>
      <c r="P2146" s="40">
        <v>1</v>
      </c>
      <c r="Q2146" s="40">
        <v>4</v>
      </c>
      <c r="R2146" s="40" t="str">
        <f>IFERROR(VLOOKUP(Tabla2[[#This Row],[CONTRATISTA PRNCIPAL]],Hoja1!$L$5:$M$9,2,FALSE),"CJV")</f>
        <v>CJV</v>
      </c>
      <c r="S2146" s="40" t="str">
        <f>IF(Tabla2[[#This Row],[EMPRESA]]=Tabla2[[#This Row],[CONTRATISTA PRNCIPAL]],"Principal","Secundaria")</f>
        <v>Principal</v>
      </c>
      <c r="T2146" s="42">
        <f>IFERROR(1/COUNTIF(Tabla2[CONTRATISTA PRNCIPAL],Tabla2[[#This Row],[CONTRATISTA PRNCIPAL]]),0)</f>
        <v>0.008547008547008548</v>
      </c>
      <c r="U2146" s="43">
        <f>IF(((TODAY()-Tabla2[[#This Row],[FECHA NACIMIENTO]])/365)&lt;18,"Corregir", IF(((TODAY()-Tabla2[[#This Row],[FECHA NACIMIENTO]])/365)&gt;80, "Corregir",ROUNDDOWN(((TODAY()-Tabla2[[#This Row],[FECHA NACIMIENTO]])/365),0)))</f>
        <v>38</v>
      </c>
      <c r="V21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46" s="44" t="str">
        <f>+IF(Tabla2[[#This Row],[Edad]]="Corregir","Corregir","Ok")</f>
        <v>Ok</v>
      </c>
      <c r="X2146" s="42" t="str">
        <f>+IFERROR(VLOOKUP(Tabla2[[#This Row],[DISTRITO SEGÚN DNI]],Hoja1!$A$2:$B$32,2,FALSE),"No")</f>
        <v>No</v>
      </c>
      <c r="Y2146" s="42" t="str">
        <f>IF(OR(LOWER(Tabla2[[#This Row],[GENERO]])="masculino", LOWER(Tabla2[[#This Row],[GENERO]])="femenino"),"OK","Corregir")</f>
        <v>OK</v>
      </c>
      <c r="Z2146" s="42" t="str">
        <f>+IF(Tabla2[[#This Row],[Nro. DNI / CE]]="","Corregir",IF(LEN(Tabla2[[#This Row],[Nro. DNI / CE]])&gt;=8,"OK","Corregir"))</f>
        <v>OK</v>
      </c>
      <c r="AA2146" s="42">
        <f>COUNTIF(Tabla2[APELLIDOS Y NOMBRES],Tabla2[[#This Row],[APELLIDOS Y NOMBRES]])</f>
        <v>1</v>
      </c>
      <c r="AB2146" s="42">
        <f>IF(Tabla2[[#This Row],[Trabajador]]&gt;1,1/Tabla2[[#This Row],[Trabajador]],Tabla2[[#This Row],[Trabajador]])</f>
        <v>1</v>
      </c>
      <c r="AC2146" t="str">
        <f>+IFERROR(IF(Tabla2[[#This Row],[FECHA CESE/BAJA]]="","No Aplica",IF(AND(MONTH(Tabla2[[#This Row],[FECHA CESE/BAJA]])=MONTH(TODAY()-30),YEAR(Tabla2[[#This Row],[FECHA CESE/BAJA]])=YEAR(TODAY())),MONTH(TODAY()-30)&amp;"-"&amp;YEAR(TODAY()),"Borrar")),"No aplica")</f>
        <v>No Aplica</v>
      </c>
      <c r="AD2146" t="str">
        <f>+IFERROR(IF(Tabla2[[#This Row],[FECHA INICIO DE LABORES EN OBRA]]="","No Aplica",IF(AND(MONTH(Tabla2[[#This Row],[FECHA INICIO DE LABORES EN OBRA]])=MONTH(TODAY()-30),YEAR(Tabla2[[#This Row],[FECHA INICIO DE LABORES EN OBRA]])=YEAR(TODAY())),MONTH(TODAY()-30)&amp;"-"&amp;YEAR(TODAY()),"No Aplica")),"No Aplica")</f>
        <v>No Aplica</v>
      </c>
    </row>
    <row r="2147" spans="1:30" x14ac:dyDescent="0.25">
      <c r="A2147" s="13" t="s">
        <v>8209</v>
      </c>
      <c r="B2147" s="15" t="s">
        <v>8210</v>
      </c>
      <c r="C2147" s="15" t="s">
        <v>8210</v>
      </c>
      <c r="D2147" s="15">
        <v>19329777</v>
      </c>
      <c r="E2147" s="15" t="s">
        <v>8276</v>
      </c>
      <c r="F2147" s="39">
        <v>27278</v>
      </c>
      <c r="G2147" s="15">
        <v>2</v>
      </c>
      <c r="H2147" s="15" t="s">
        <v>2197</v>
      </c>
      <c r="I2147" s="15" t="s">
        <v>8213</v>
      </c>
      <c r="J2147" s="15" t="s">
        <v>8277</v>
      </c>
      <c r="K2147" s="15" t="s">
        <v>2267</v>
      </c>
      <c r="L2147" s="40" t="s">
        <v>6</v>
      </c>
      <c r="M2147" s="39"/>
      <c r="N2147" s="41" t="s">
        <v>2687</v>
      </c>
      <c r="O2147" s="39">
        <v>44988</v>
      </c>
      <c r="P2147" s="40">
        <v>1</v>
      </c>
      <c r="Q2147" s="40">
        <v>4</v>
      </c>
      <c r="R2147" s="40" t="str">
        <f>IFERROR(VLOOKUP(Tabla2[[#This Row],[CONTRATISTA PRNCIPAL]],Hoja1!$L$5:$M$9,2,FALSE),"CJV")</f>
        <v>CJV</v>
      </c>
      <c r="S2147" s="40" t="str">
        <f>IF(Tabla2[[#This Row],[EMPRESA]]=Tabla2[[#This Row],[CONTRATISTA PRNCIPAL]],"Principal","Secundaria")</f>
        <v>Principal</v>
      </c>
      <c r="T2147" s="42">
        <f>IFERROR(1/COUNTIF(Tabla2[CONTRATISTA PRNCIPAL],Tabla2[[#This Row],[CONTRATISTA PRNCIPAL]]),0)</f>
        <v>0.008547008547008548</v>
      </c>
      <c r="U2147" s="43">
        <f>IF(((TODAY()-Tabla2[[#This Row],[FECHA NACIMIENTO]])/365)&lt;18,"Corregir", IF(((TODAY()-Tabla2[[#This Row],[FECHA NACIMIENTO]])/365)&gt;80, "Corregir",ROUNDDOWN(((TODAY()-Tabla2[[#This Row],[FECHA NACIMIENTO]])/365),0)))</f>
        <v>49</v>
      </c>
      <c r="V21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47" s="44" t="str">
        <f>+IF(Tabla2[[#This Row],[Edad]]="Corregir","Corregir","Ok")</f>
        <v>Ok</v>
      </c>
      <c r="X2147" s="42" t="str">
        <f>+IFERROR(VLOOKUP(Tabla2[[#This Row],[DISTRITO SEGÚN DNI]],Hoja1!$A$2:$B$32,2,FALSE),"No")</f>
        <v>No</v>
      </c>
      <c r="Y2147" s="42" t="str">
        <f>IF(OR(LOWER(Tabla2[[#This Row],[GENERO]])="masculino", LOWER(Tabla2[[#This Row],[GENERO]])="femenino"),"OK","Corregir")</f>
        <v>OK</v>
      </c>
      <c r="Z2147" s="42" t="str">
        <f>+IF(Tabla2[[#This Row],[Nro. DNI / CE]]="","Corregir",IF(LEN(Tabla2[[#This Row],[Nro. DNI / CE]])&gt;=8,"OK","Corregir"))</f>
        <v>OK</v>
      </c>
      <c r="AA2147" s="42">
        <f>COUNTIF(Tabla2[APELLIDOS Y NOMBRES],Tabla2[[#This Row],[APELLIDOS Y NOMBRES]])</f>
        <v>1</v>
      </c>
      <c r="AB2147" s="42">
        <f>IF(Tabla2[[#This Row],[Trabajador]]&gt;1,1/Tabla2[[#This Row],[Trabajador]],Tabla2[[#This Row],[Trabajador]])</f>
        <v>1</v>
      </c>
      <c r="AC2147" t="str">
        <f>+IFERROR(IF(Tabla2[[#This Row],[FECHA CESE/BAJA]]="","No Aplica",IF(AND(MONTH(Tabla2[[#This Row],[FECHA CESE/BAJA]])=MONTH(TODAY()-30),YEAR(Tabla2[[#This Row],[FECHA CESE/BAJA]])=YEAR(TODAY())),MONTH(TODAY()-30)&amp;"-"&amp;YEAR(TODAY()),"Borrar")),"No aplica")</f>
        <v>No Aplica</v>
      </c>
      <c r="AD2147" t="str">
        <f>+IFERROR(IF(Tabla2[[#This Row],[FECHA INICIO DE LABORES EN OBRA]]="","No Aplica",IF(AND(MONTH(Tabla2[[#This Row],[FECHA INICIO DE LABORES EN OBRA]])=MONTH(TODAY()-30),YEAR(Tabla2[[#This Row],[FECHA INICIO DE LABORES EN OBRA]])=YEAR(TODAY())),MONTH(TODAY()-30)&amp;"-"&amp;YEAR(TODAY()),"No Aplica")),"No Aplica")</f>
        <v>No Aplica</v>
      </c>
    </row>
    <row r="2148" spans="1:30" x14ac:dyDescent="0.25">
      <c r="A2148" s="13" t="s">
        <v>8209</v>
      </c>
      <c r="B2148" s="15" t="s">
        <v>8210</v>
      </c>
      <c r="C2148" s="15" t="s">
        <v>8210</v>
      </c>
      <c r="D2148" s="15" t="s">
        <v>1143</v>
      </c>
      <c r="E2148" s="15" t="s">
        <v>1144</v>
      </c>
      <c r="F2148" s="39">
        <v>27134</v>
      </c>
      <c r="G2148" s="15">
        <v>1</v>
      </c>
      <c r="H2148" s="15" t="s">
        <v>3123</v>
      </c>
      <c r="I2148" s="15" t="s">
        <v>8213</v>
      </c>
      <c r="J2148" s="15" t="s">
        <v>8278</v>
      </c>
      <c r="K2148" s="15" t="s">
        <v>17</v>
      </c>
      <c r="L2148" s="40" t="s">
        <v>6</v>
      </c>
      <c r="M2148" s="39"/>
      <c r="N2148" s="41" t="s">
        <v>2687</v>
      </c>
      <c r="O2148" s="39">
        <v>44986</v>
      </c>
      <c r="P2148" s="40">
        <v>1</v>
      </c>
      <c r="Q2148" s="40">
        <v>1</v>
      </c>
      <c r="R2148" s="40" t="str">
        <f>IFERROR(VLOOKUP(Tabla2[[#This Row],[CONTRATISTA PRNCIPAL]],Hoja1!$L$5:$M$9,2,FALSE),"CJV")</f>
        <v>CJV</v>
      </c>
      <c r="S2148" s="40" t="str">
        <f>IF(Tabla2[[#This Row],[EMPRESA]]=Tabla2[[#This Row],[CONTRATISTA PRNCIPAL]],"Principal","Secundaria")</f>
        <v>Principal</v>
      </c>
      <c r="T2148" s="42">
        <f>IFERROR(1/COUNTIF(Tabla2[CONTRATISTA PRNCIPAL],Tabla2[[#This Row],[CONTRATISTA PRNCIPAL]]),0)</f>
        <v>0.008547008547008548</v>
      </c>
      <c r="U2148" s="43">
        <f>IF(((TODAY()-Tabla2[[#This Row],[FECHA NACIMIENTO]])/365)&lt;18,"Corregir", IF(((TODAY()-Tabla2[[#This Row],[FECHA NACIMIENTO]])/365)&gt;80, "Corregir",ROUNDDOWN(((TODAY()-Tabla2[[#This Row],[FECHA NACIMIENTO]])/365),0)))</f>
        <v>49</v>
      </c>
      <c r="V21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48" s="44" t="str">
        <f>+IF(Tabla2[[#This Row],[Edad]]="Corregir","Corregir","Ok")</f>
        <v>Ok</v>
      </c>
      <c r="X2148" s="42" t="str">
        <f>+IFERROR(VLOOKUP(Tabla2[[#This Row],[DISTRITO SEGÚN DNI]],Hoja1!$A$2:$B$32,2,FALSE),"No")</f>
        <v>ATE</v>
      </c>
      <c r="Y2148" s="42" t="str">
        <f>IF(OR(LOWER(Tabla2[[#This Row],[GENERO]])="masculino", LOWER(Tabla2[[#This Row],[GENERO]])="femenino"),"OK","Corregir")</f>
        <v>OK</v>
      </c>
      <c r="Z2148" s="42" t="str">
        <f>+IF(Tabla2[[#This Row],[Nro. DNI / CE]]="","Corregir",IF(LEN(Tabla2[[#This Row],[Nro. DNI / CE]])&gt;=8,"OK","Corregir"))</f>
        <v>OK</v>
      </c>
      <c r="AA2148" s="42">
        <f>COUNTIF(Tabla2[APELLIDOS Y NOMBRES],Tabla2[[#This Row],[APELLIDOS Y NOMBRES]])</f>
        <v>1</v>
      </c>
      <c r="AB2148" s="42">
        <f>IF(Tabla2[[#This Row],[Trabajador]]&gt;1,1/Tabla2[[#This Row],[Trabajador]],Tabla2[[#This Row],[Trabajador]])</f>
        <v>1</v>
      </c>
      <c r="AC2148" t="str">
        <f>+IFERROR(IF(Tabla2[[#This Row],[FECHA CESE/BAJA]]="","No Aplica",IF(AND(MONTH(Tabla2[[#This Row],[FECHA CESE/BAJA]])=MONTH(TODAY()-30),YEAR(Tabla2[[#This Row],[FECHA CESE/BAJA]])=YEAR(TODAY())),MONTH(TODAY()-30)&amp;"-"&amp;YEAR(TODAY()),"Borrar")),"No aplica")</f>
        <v>No Aplica</v>
      </c>
      <c r="AD2148" t="str">
        <f>+IFERROR(IF(Tabla2[[#This Row],[FECHA INICIO DE LABORES EN OBRA]]="","No Aplica",IF(AND(MONTH(Tabla2[[#This Row],[FECHA INICIO DE LABORES EN OBRA]])=MONTH(TODAY()-30),YEAR(Tabla2[[#This Row],[FECHA INICIO DE LABORES EN OBRA]])=YEAR(TODAY())),MONTH(TODAY()-30)&amp;"-"&amp;YEAR(TODAY()),"No Aplica")),"No Aplica")</f>
        <v>No Aplica</v>
      </c>
    </row>
    <row r="2149" spans="1:30" x14ac:dyDescent="0.25">
      <c r="A2149" s="13" t="s">
        <v>8209</v>
      </c>
      <c r="B2149" s="15" t="s">
        <v>8210</v>
      </c>
      <c r="C2149" s="15" t="s">
        <v>8210</v>
      </c>
      <c r="D2149" s="15">
        <v>41085988</v>
      </c>
      <c r="E2149" s="15" t="s">
        <v>8279</v>
      </c>
      <c r="F2149" s="39">
        <v>29835</v>
      </c>
      <c r="G2149" s="15">
        <v>2</v>
      </c>
      <c r="H2149" s="15" t="s">
        <v>3129</v>
      </c>
      <c r="I2149" s="15" t="s">
        <v>8213</v>
      </c>
      <c r="J2149" s="15" t="s">
        <v>8280</v>
      </c>
      <c r="K2149" s="15" t="s">
        <v>2182</v>
      </c>
      <c r="L2149" s="40" t="s">
        <v>6</v>
      </c>
      <c r="M2149" s="39"/>
      <c r="N2149" s="41" t="s">
        <v>2687</v>
      </c>
      <c r="O2149" s="39">
        <v>44994</v>
      </c>
      <c r="P2149" s="40">
        <v>1</v>
      </c>
      <c r="Q2149" s="40">
        <v>4</v>
      </c>
      <c r="R2149" s="40" t="str">
        <f>IFERROR(VLOOKUP(Tabla2[[#This Row],[CONTRATISTA PRNCIPAL]],Hoja1!$L$5:$M$9,2,FALSE),"CJV")</f>
        <v>CJV</v>
      </c>
      <c r="S2149" s="40" t="str">
        <f>IF(Tabla2[[#This Row],[EMPRESA]]=Tabla2[[#This Row],[CONTRATISTA PRNCIPAL]],"Principal","Secundaria")</f>
        <v>Principal</v>
      </c>
      <c r="T2149" s="42">
        <f>IFERROR(1/COUNTIF(Tabla2[CONTRATISTA PRNCIPAL],Tabla2[[#This Row],[CONTRATISTA PRNCIPAL]]),0)</f>
        <v>0.008547008547008548</v>
      </c>
      <c r="U2149" s="43">
        <f>IF(((TODAY()-Tabla2[[#This Row],[FECHA NACIMIENTO]])/365)&lt;18,"Corregir", IF(((TODAY()-Tabla2[[#This Row],[FECHA NACIMIENTO]])/365)&gt;80, "Corregir",ROUNDDOWN(((TODAY()-Tabla2[[#This Row],[FECHA NACIMIENTO]])/365),0)))</f>
        <v>42</v>
      </c>
      <c r="V21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49" s="44" t="str">
        <f>+IF(Tabla2[[#This Row],[Edad]]="Corregir","Corregir","Ok")</f>
        <v>Ok</v>
      </c>
      <c r="X2149" s="42" t="str">
        <f>+IFERROR(VLOOKUP(Tabla2[[#This Row],[DISTRITO SEGÚN DNI]],Hoja1!$A$2:$B$32,2,FALSE),"No")</f>
        <v>No</v>
      </c>
      <c r="Y2149" s="42" t="str">
        <f>IF(OR(LOWER(Tabla2[[#This Row],[GENERO]])="masculino", LOWER(Tabla2[[#This Row],[GENERO]])="femenino"),"OK","Corregir")</f>
        <v>OK</v>
      </c>
      <c r="Z2149" s="42" t="str">
        <f>+IF(Tabla2[[#This Row],[Nro. DNI / CE]]="","Corregir",IF(LEN(Tabla2[[#This Row],[Nro. DNI / CE]])&gt;=8,"OK","Corregir"))</f>
        <v>OK</v>
      </c>
      <c r="AA2149" s="42">
        <f>COUNTIF(Tabla2[APELLIDOS Y NOMBRES],Tabla2[[#This Row],[APELLIDOS Y NOMBRES]])</f>
        <v>1</v>
      </c>
      <c r="AB2149" s="42">
        <f>IF(Tabla2[[#This Row],[Trabajador]]&gt;1,1/Tabla2[[#This Row],[Trabajador]],Tabla2[[#This Row],[Trabajador]])</f>
        <v>1</v>
      </c>
      <c r="AC2149" t="str">
        <f>+IFERROR(IF(Tabla2[[#This Row],[FECHA CESE/BAJA]]="","No Aplica",IF(AND(MONTH(Tabla2[[#This Row],[FECHA CESE/BAJA]])=MONTH(TODAY()-30),YEAR(Tabla2[[#This Row],[FECHA CESE/BAJA]])=YEAR(TODAY())),MONTH(TODAY()-30)&amp;"-"&amp;YEAR(TODAY()),"Borrar")),"No aplica")</f>
        <v>No Aplica</v>
      </c>
      <c r="AD2149" t="str">
        <f>+IFERROR(IF(Tabla2[[#This Row],[FECHA INICIO DE LABORES EN OBRA]]="","No Aplica",IF(AND(MONTH(Tabla2[[#This Row],[FECHA INICIO DE LABORES EN OBRA]])=MONTH(TODAY()-30),YEAR(Tabla2[[#This Row],[FECHA INICIO DE LABORES EN OBRA]])=YEAR(TODAY())),MONTH(TODAY()-30)&amp;"-"&amp;YEAR(TODAY()),"No Aplica")),"No Aplica")</f>
        <v>No Aplica</v>
      </c>
    </row>
    <row r="2150" spans="1:30" x14ac:dyDescent="0.25">
      <c r="A2150" s="13" t="s">
        <v>8209</v>
      </c>
      <c r="B2150" s="15" t="s">
        <v>8210</v>
      </c>
      <c r="C2150" s="15" t="s">
        <v>8210</v>
      </c>
      <c r="D2150" s="15" t="s">
        <v>8281</v>
      </c>
      <c r="E2150" s="15" t="s">
        <v>8282</v>
      </c>
      <c r="F2150" s="39">
        <v>32315</v>
      </c>
      <c r="G2150" s="15">
        <v>2</v>
      </c>
      <c r="H2150" s="15" t="s">
        <v>3129</v>
      </c>
      <c r="I2150" s="15" t="s">
        <v>8213</v>
      </c>
      <c r="J2150" s="15" t="s">
        <v>8283</v>
      </c>
      <c r="K2150" s="15" t="s">
        <v>2162</v>
      </c>
      <c r="L2150" s="40" t="s">
        <v>6</v>
      </c>
      <c r="M2150" s="39"/>
      <c r="N2150" s="41" t="s">
        <v>2687</v>
      </c>
      <c r="O2150" s="39">
        <v>44994</v>
      </c>
      <c r="P2150" s="40">
        <v>1</v>
      </c>
      <c r="Q2150" s="40">
        <v>4</v>
      </c>
      <c r="R2150" s="40" t="str">
        <f>IFERROR(VLOOKUP(Tabla2[[#This Row],[CONTRATISTA PRNCIPAL]],Hoja1!$L$5:$M$9,2,FALSE),"CJV")</f>
        <v>CJV</v>
      </c>
      <c r="S2150" s="40" t="str">
        <f>IF(Tabla2[[#This Row],[EMPRESA]]=Tabla2[[#This Row],[CONTRATISTA PRNCIPAL]],"Principal","Secundaria")</f>
        <v>Principal</v>
      </c>
      <c r="T2150" s="42">
        <f>IFERROR(1/COUNTIF(Tabla2[CONTRATISTA PRNCIPAL],Tabla2[[#This Row],[CONTRATISTA PRNCIPAL]]),0)</f>
        <v>0.008547008547008548</v>
      </c>
      <c r="U2150" s="43">
        <f>IF(((TODAY()-Tabla2[[#This Row],[FECHA NACIMIENTO]])/365)&lt;18,"Corregir", IF(((TODAY()-Tabla2[[#This Row],[FECHA NACIMIENTO]])/365)&gt;80, "Corregir",ROUNDDOWN(((TODAY()-Tabla2[[#This Row],[FECHA NACIMIENTO]])/365),0)))</f>
        <v>35</v>
      </c>
      <c r="V21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50" s="44" t="str">
        <f>+IF(Tabla2[[#This Row],[Edad]]="Corregir","Corregir","Ok")</f>
        <v>Ok</v>
      </c>
      <c r="X2150" s="42" t="str">
        <f>+IFERROR(VLOOKUP(Tabla2[[#This Row],[DISTRITO SEGÚN DNI]],Hoja1!$A$2:$B$32,2,FALSE),"No")</f>
        <v>No</v>
      </c>
      <c r="Y2150" s="42" t="str">
        <f>IF(OR(LOWER(Tabla2[[#This Row],[GENERO]])="masculino", LOWER(Tabla2[[#This Row],[GENERO]])="femenino"),"OK","Corregir")</f>
        <v>OK</v>
      </c>
      <c r="Z2150" s="42" t="str">
        <f>+IF(Tabla2[[#This Row],[Nro. DNI / CE]]="","Corregir",IF(LEN(Tabla2[[#This Row],[Nro. DNI / CE]])&gt;=8,"OK","Corregir"))</f>
        <v>OK</v>
      </c>
      <c r="AA2150" s="42">
        <f>COUNTIF(Tabla2[APELLIDOS Y NOMBRES],Tabla2[[#This Row],[APELLIDOS Y NOMBRES]])</f>
        <v>1</v>
      </c>
      <c r="AB2150" s="42">
        <f>IF(Tabla2[[#This Row],[Trabajador]]&gt;1,1/Tabla2[[#This Row],[Trabajador]],Tabla2[[#This Row],[Trabajador]])</f>
        <v>1</v>
      </c>
      <c r="AC2150" t="str">
        <f>+IFERROR(IF(Tabla2[[#This Row],[FECHA CESE/BAJA]]="","No Aplica",IF(AND(MONTH(Tabla2[[#This Row],[FECHA CESE/BAJA]])=MONTH(TODAY()-30),YEAR(Tabla2[[#This Row],[FECHA CESE/BAJA]])=YEAR(TODAY())),MONTH(TODAY()-30)&amp;"-"&amp;YEAR(TODAY()),"Borrar")),"No aplica")</f>
        <v>No Aplica</v>
      </c>
      <c r="AD2150" t="str">
        <f>+IFERROR(IF(Tabla2[[#This Row],[FECHA INICIO DE LABORES EN OBRA]]="","No Aplica",IF(AND(MONTH(Tabla2[[#This Row],[FECHA INICIO DE LABORES EN OBRA]])=MONTH(TODAY()-30),YEAR(Tabla2[[#This Row],[FECHA INICIO DE LABORES EN OBRA]])=YEAR(TODAY())),MONTH(TODAY()-30)&amp;"-"&amp;YEAR(TODAY()),"No Aplica")),"No Aplica")</f>
        <v>No Aplica</v>
      </c>
    </row>
    <row r="2151" spans="1:30" x14ac:dyDescent="0.25">
      <c r="A2151" s="13" t="s">
        <v>8209</v>
      </c>
      <c r="B2151" s="15" t="s">
        <v>8210</v>
      </c>
      <c r="C2151" s="15" t="s">
        <v>8210</v>
      </c>
      <c r="D2151" s="15" t="s">
        <v>8284</v>
      </c>
      <c r="E2151" s="15" t="s">
        <v>8285</v>
      </c>
      <c r="F2151" s="39">
        <v>34713</v>
      </c>
      <c r="G2151" s="15">
        <v>2</v>
      </c>
      <c r="H2151" s="15" t="s">
        <v>2746</v>
      </c>
      <c r="I2151" s="15" t="s">
        <v>8213</v>
      </c>
      <c r="J2151" s="15" t="s">
        <v>8286</v>
      </c>
      <c r="K2151" s="15" t="s">
        <v>2237</v>
      </c>
      <c r="L2151" s="40" t="s">
        <v>6</v>
      </c>
      <c r="M2151" s="39"/>
      <c r="N2151" s="41" t="s">
        <v>2687</v>
      </c>
      <c r="O2151" s="39">
        <v>44980</v>
      </c>
      <c r="P2151" s="40">
        <v>1</v>
      </c>
      <c r="Q2151" s="40">
        <v>4</v>
      </c>
      <c r="R2151" s="40" t="str">
        <f>IFERROR(VLOOKUP(Tabla2[[#This Row],[CONTRATISTA PRNCIPAL]],Hoja1!$L$5:$M$9,2,FALSE),"CJV")</f>
        <v>CJV</v>
      </c>
      <c r="S2151" s="40" t="str">
        <f>IF(Tabla2[[#This Row],[EMPRESA]]=Tabla2[[#This Row],[CONTRATISTA PRNCIPAL]],"Principal","Secundaria")</f>
        <v>Principal</v>
      </c>
      <c r="T2151" s="42">
        <f>IFERROR(1/COUNTIF(Tabla2[CONTRATISTA PRNCIPAL],Tabla2[[#This Row],[CONTRATISTA PRNCIPAL]]),0)</f>
        <v>0.008547008547008548</v>
      </c>
      <c r="U2151" s="43">
        <f>IF(((TODAY()-Tabla2[[#This Row],[FECHA NACIMIENTO]])/365)&lt;18,"Corregir", IF(((TODAY()-Tabla2[[#This Row],[FECHA NACIMIENTO]])/365)&gt;80, "Corregir",ROUNDDOWN(((TODAY()-Tabla2[[#This Row],[FECHA NACIMIENTO]])/365),0)))</f>
        <v>28</v>
      </c>
      <c r="V21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51" s="44" t="str">
        <f>+IF(Tabla2[[#This Row],[Edad]]="Corregir","Corregir","Ok")</f>
        <v>Ok</v>
      </c>
      <c r="X2151" s="42" t="str">
        <f>+IFERROR(VLOOKUP(Tabla2[[#This Row],[DISTRITO SEGÚN DNI]],Hoja1!$A$2:$B$32,2,FALSE),"No")</f>
        <v>No</v>
      </c>
      <c r="Y2151" s="42" t="str">
        <f>IF(OR(LOWER(Tabla2[[#This Row],[GENERO]])="masculino", LOWER(Tabla2[[#This Row],[GENERO]])="femenino"),"OK","Corregir")</f>
        <v>OK</v>
      </c>
      <c r="Z2151" s="42" t="str">
        <f>+IF(Tabla2[[#This Row],[Nro. DNI / CE]]="","Corregir",IF(LEN(Tabla2[[#This Row],[Nro. DNI / CE]])&gt;=8,"OK","Corregir"))</f>
        <v>OK</v>
      </c>
      <c r="AA2151" s="42">
        <f>COUNTIF(Tabla2[APELLIDOS Y NOMBRES],Tabla2[[#This Row],[APELLIDOS Y NOMBRES]])</f>
        <v>1</v>
      </c>
      <c r="AB2151" s="42">
        <f>IF(Tabla2[[#This Row],[Trabajador]]&gt;1,1/Tabla2[[#This Row],[Trabajador]],Tabla2[[#This Row],[Trabajador]])</f>
        <v>1</v>
      </c>
      <c r="AC2151" t="str">
        <f>+IFERROR(IF(Tabla2[[#This Row],[FECHA CESE/BAJA]]="","No Aplica",IF(AND(MONTH(Tabla2[[#This Row],[FECHA CESE/BAJA]])=MONTH(TODAY()-30),YEAR(Tabla2[[#This Row],[FECHA CESE/BAJA]])=YEAR(TODAY())),MONTH(TODAY()-30)&amp;"-"&amp;YEAR(TODAY()),"Borrar")),"No aplica")</f>
        <v>No Aplica</v>
      </c>
      <c r="AD2151" t="str">
        <f>+IFERROR(IF(Tabla2[[#This Row],[FECHA INICIO DE LABORES EN OBRA]]="","No Aplica",IF(AND(MONTH(Tabla2[[#This Row],[FECHA INICIO DE LABORES EN OBRA]])=MONTH(TODAY()-30),YEAR(Tabla2[[#This Row],[FECHA INICIO DE LABORES EN OBRA]])=YEAR(TODAY())),MONTH(TODAY()-30)&amp;"-"&amp;YEAR(TODAY()),"No Aplica")),"No Aplica")</f>
        <v>No Aplica</v>
      </c>
    </row>
    <row r="2152" spans="1:30" x14ac:dyDescent="0.25">
      <c r="A2152" s="13" t="s">
        <v>8209</v>
      </c>
      <c r="B2152" s="15" t="s">
        <v>8210</v>
      </c>
      <c r="C2152" s="15" t="s">
        <v>8210</v>
      </c>
      <c r="D2152" s="15" t="s">
        <v>8287</v>
      </c>
      <c r="E2152" s="15" t="s">
        <v>8288</v>
      </c>
      <c r="F2152" s="39">
        <v>29534</v>
      </c>
      <c r="G2152" s="15">
        <v>2</v>
      </c>
      <c r="H2152" s="15" t="s">
        <v>8241</v>
      </c>
      <c r="I2152" s="15" t="s">
        <v>8213</v>
      </c>
      <c r="J2152" s="15" t="s">
        <v>8289</v>
      </c>
      <c r="K2152" s="15" t="s">
        <v>2174</v>
      </c>
      <c r="L2152" s="40" t="s">
        <v>6</v>
      </c>
      <c r="M2152" s="39"/>
      <c r="N2152" s="41" t="s">
        <v>2687</v>
      </c>
      <c r="O2152" s="39">
        <v>44979</v>
      </c>
      <c r="P2152" s="40">
        <v>1</v>
      </c>
      <c r="Q2152" s="40">
        <v>4</v>
      </c>
      <c r="R2152" s="40" t="str">
        <f>IFERROR(VLOOKUP(Tabla2[[#This Row],[CONTRATISTA PRNCIPAL]],Hoja1!$L$5:$M$9,2,FALSE),"CJV")</f>
        <v>CJV</v>
      </c>
      <c r="S2152" s="40" t="str">
        <f>IF(Tabla2[[#This Row],[EMPRESA]]=Tabla2[[#This Row],[CONTRATISTA PRNCIPAL]],"Principal","Secundaria")</f>
        <v>Principal</v>
      </c>
      <c r="T2152" s="42">
        <f>IFERROR(1/COUNTIF(Tabla2[CONTRATISTA PRNCIPAL],Tabla2[[#This Row],[CONTRATISTA PRNCIPAL]]),0)</f>
        <v>0.008547008547008548</v>
      </c>
      <c r="U2152" s="43">
        <f>IF(((TODAY()-Tabla2[[#This Row],[FECHA NACIMIENTO]])/365)&lt;18,"Corregir", IF(((TODAY()-Tabla2[[#This Row],[FECHA NACIMIENTO]])/365)&gt;80, "Corregir",ROUNDDOWN(((TODAY()-Tabla2[[#This Row],[FECHA NACIMIENTO]])/365),0)))</f>
        <v>42</v>
      </c>
      <c r="V21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52" s="44" t="str">
        <f>+IF(Tabla2[[#This Row],[Edad]]="Corregir","Corregir","Ok")</f>
        <v>Ok</v>
      </c>
      <c r="X2152" s="42" t="str">
        <f>+IFERROR(VLOOKUP(Tabla2[[#This Row],[DISTRITO SEGÚN DNI]],Hoja1!$A$2:$B$32,2,FALSE),"No")</f>
        <v>No</v>
      </c>
      <c r="Y2152" s="42" t="str">
        <f>IF(OR(LOWER(Tabla2[[#This Row],[GENERO]])="masculino", LOWER(Tabla2[[#This Row],[GENERO]])="femenino"),"OK","Corregir")</f>
        <v>OK</v>
      </c>
      <c r="Z2152" s="42" t="str">
        <f>+IF(Tabla2[[#This Row],[Nro. DNI / CE]]="","Corregir",IF(LEN(Tabla2[[#This Row],[Nro. DNI / CE]])&gt;=8,"OK","Corregir"))</f>
        <v>OK</v>
      </c>
      <c r="AA2152" s="42">
        <f>COUNTIF(Tabla2[APELLIDOS Y NOMBRES],Tabla2[[#This Row],[APELLIDOS Y NOMBRES]])</f>
        <v>1</v>
      </c>
      <c r="AB2152" s="42">
        <f>IF(Tabla2[[#This Row],[Trabajador]]&gt;1,1/Tabla2[[#This Row],[Trabajador]],Tabla2[[#This Row],[Trabajador]])</f>
        <v>1</v>
      </c>
      <c r="AC2152" t="str">
        <f>+IFERROR(IF(Tabla2[[#This Row],[FECHA CESE/BAJA]]="","No Aplica",IF(AND(MONTH(Tabla2[[#This Row],[FECHA CESE/BAJA]])=MONTH(TODAY()-30),YEAR(Tabla2[[#This Row],[FECHA CESE/BAJA]])=YEAR(TODAY())),MONTH(TODAY()-30)&amp;"-"&amp;YEAR(TODAY()),"Borrar")),"No aplica")</f>
        <v>No Aplica</v>
      </c>
      <c r="AD2152" t="str">
        <f>+IFERROR(IF(Tabla2[[#This Row],[FECHA INICIO DE LABORES EN OBRA]]="","No Aplica",IF(AND(MONTH(Tabla2[[#This Row],[FECHA INICIO DE LABORES EN OBRA]])=MONTH(TODAY()-30),YEAR(Tabla2[[#This Row],[FECHA INICIO DE LABORES EN OBRA]])=YEAR(TODAY())),MONTH(TODAY()-30)&amp;"-"&amp;YEAR(TODAY()),"No Aplica")),"No Aplica")</f>
        <v>No Aplica</v>
      </c>
    </row>
    <row r="2153" spans="1:30" x14ac:dyDescent="0.25">
      <c r="A2153" s="13" t="s">
        <v>8209</v>
      </c>
      <c r="B2153" s="15" t="s">
        <v>8210</v>
      </c>
      <c r="C2153" s="15" t="s">
        <v>8210</v>
      </c>
      <c r="D2153" s="15" t="s">
        <v>8290</v>
      </c>
      <c r="E2153" s="15" t="s">
        <v>8291</v>
      </c>
      <c r="F2153" s="39">
        <v>22868</v>
      </c>
      <c r="G2153" s="15">
        <v>2</v>
      </c>
      <c r="H2153" s="15" t="s">
        <v>2964</v>
      </c>
      <c r="I2153" s="15" t="s">
        <v>8213</v>
      </c>
      <c r="J2153" s="15" t="s">
        <v>8292</v>
      </c>
      <c r="K2153" s="15" t="s">
        <v>8293</v>
      </c>
      <c r="L2153" s="40" t="s">
        <v>6</v>
      </c>
      <c r="M2153" s="39"/>
      <c r="N2153" s="41" t="s">
        <v>2687</v>
      </c>
      <c r="O2153" s="39">
        <v>44979</v>
      </c>
      <c r="P2153" s="40">
        <v>1</v>
      </c>
      <c r="Q2153" s="40">
        <v>4</v>
      </c>
      <c r="R2153" s="40" t="str">
        <f>IFERROR(VLOOKUP(Tabla2[[#This Row],[CONTRATISTA PRNCIPAL]],Hoja1!$L$5:$M$9,2,FALSE),"CJV")</f>
        <v>CJV</v>
      </c>
      <c r="S2153" s="40" t="str">
        <f>IF(Tabla2[[#This Row],[EMPRESA]]=Tabla2[[#This Row],[CONTRATISTA PRNCIPAL]],"Principal","Secundaria")</f>
        <v>Principal</v>
      </c>
      <c r="T2153" s="42">
        <f>IFERROR(1/COUNTIF(Tabla2[CONTRATISTA PRNCIPAL],Tabla2[[#This Row],[CONTRATISTA PRNCIPAL]]),0)</f>
        <v>0.008547008547008548</v>
      </c>
      <c r="U2153" s="43">
        <f>IF(((TODAY()-Tabla2[[#This Row],[FECHA NACIMIENTO]])/365)&lt;18,"Corregir", IF(((TODAY()-Tabla2[[#This Row],[FECHA NACIMIENTO]])/365)&gt;80, "Corregir",ROUNDDOWN(((TODAY()-Tabla2[[#This Row],[FECHA NACIMIENTO]])/365),0)))</f>
        <v>61</v>
      </c>
      <c r="V21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153" s="44" t="str">
        <f>+IF(Tabla2[[#This Row],[Edad]]="Corregir","Corregir","Ok")</f>
        <v>Ok</v>
      </c>
      <c r="X2153" s="42" t="str">
        <f>+IFERROR(VLOOKUP(Tabla2[[#This Row],[DISTRITO SEGÚN DNI]],Hoja1!$A$2:$B$32,2,FALSE),"No")</f>
        <v>No</v>
      </c>
      <c r="Y2153" s="42" t="str">
        <f>IF(OR(LOWER(Tabla2[[#This Row],[GENERO]])="masculino", LOWER(Tabla2[[#This Row],[GENERO]])="femenino"),"OK","Corregir")</f>
        <v>OK</v>
      </c>
      <c r="Z2153" s="42" t="str">
        <f>+IF(Tabla2[[#This Row],[Nro. DNI / CE]]="","Corregir",IF(LEN(Tabla2[[#This Row],[Nro. DNI / CE]])&gt;=8,"OK","Corregir"))</f>
        <v>OK</v>
      </c>
      <c r="AA2153" s="42">
        <f>COUNTIF(Tabla2[APELLIDOS Y NOMBRES],Tabla2[[#This Row],[APELLIDOS Y NOMBRES]])</f>
        <v>1</v>
      </c>
      <c r="AB2153" s="42">
        <f>IF(Tabla2[[#This Row],[Trabajador]]&gt;1,1/Tabla2[[#This Row],[Trabajador]],Tabla2[[#This Row],[Trabajador]])</f>
        <v>1</v>
      </c>
      <c r="AC2153" t="str">
        <f>+IFERROR(IF(Tabla2[[#This Row],[FECHA CESE/BAJA]]="","No Aplica",IF(AND(MONTH(Tabla2[[#This Row],[FECHA CESE/BAJA]])=MONTH(TODAY()-30),YEAR(Tabla2[[#This Row],[FECHA CESE/BAJA]])=YEAR(TODAY())),MONTH(TODAY()-30)&amp;"-"&amp;YEAR(TODAY()),"Borrar")),"No aplica")</f>
        <v>No Aplica</v>
      </c>
      <c r="AD2153" t="str">
        <f>+IFERROR(IF(Tabla2[[#This Row],[FECHA INICIO DE LABORES EN OBRA]]="","No Aplica",IF(AND(MONTH(Tabla2[[#This Row],[FECHA INICIO DE LABORES EN OBRA]])=MONTH(TODAY()-30),YEAR(Tabla2[[#This Row],[FECHA INICIO DE LABORES EN OBRA]])=YEAR(TODAY())),MONTH(TODAY()-30)&amp;"-"&amp;YEAR(TODAY()),"No Aplica")),"No Aplica")</f>
        <v>No Aplica</v>
      </c>
    </row>
    <row r="2154" spans="1:30" x14ac:dyDescent="0.25">
      <c r="A2154" s="13" t="s">
        <v>8209</v>
      </c>
      <c r="B2154" s="15" t="s">
        <v>8210</v>
      </c>
      <c r="C2154" s="15" t="s">
        <v>8210</v>
      </c>
      <c r="D2154" s="15" t="s">
        <v>8294</v>
      </c>
      <c r="E2154" s="15" t="s">
        <v>8295</v>
      </c>
      <c r="F2154" s="39">
        <v>28052</v>
      </c>
      <c r="G2154" s="15">
        <v>2</v>
      </c>
      <c r="H2154" s="15" t="s">
        <v>3875</v>
      </c>
      <c r="I2154" s="15" t="s">
        <v>8213</v>
      </c>
      <c r="J2154" s="15" t="s">
        <v>8296</v>
      </c>
      <c r="K2154" s="15" t="s">
        <v>3798</v>
      </c>
      <c r="L2154" s="40" t="s">
        <v>6</v>
      </c>
      <c r="M2154" s="39"/>
      <c r="N2154" s="41" t="s">
        <v>2687</v>
      </c>
      <c r="O2154" s="39">
        <v>44979</v>
      </c>
      <c r="P2154" s="40">
        <v>1</v>
      </c>
      <c r="Q2154" s="40">
        <v>4</v>
      </c>
      <c r="R2154" s="40" t="str">
        <f>IFERROR(VLOOKUP(Tabla2[[#This Row],[CONTRATISTA PRNCIPAL]],Hoja1!$L$5:$M$9,2,FALSE),"CJV")</f>
        <v>CJV</v>
      </c>
      <c r="S2154" s="40" t="str">
        <f>IF(Tabla2[[#This Row],[EMPRESA]]=Tabla2[[#This Row],[CONTRATISTA PRNCIPAL]],"Principal","Secundaria")</f>
        <v>Principal</v>
      </c>
      <c r="T2154" s="42">
        <f>IFERROR(1/COUNTIF(Tabla2[CONTRATISTA PRNCIPAL],Tabla2[[#This Row],[CONTRATISTA PRNCIPAL]]),0)</f>
        <v>0.008547008547008548</v>
      </c>
      <c r="U2154" s="43">
        <f>IF(((TODAY()-Tabla2[[#This Row],[FECHA NACIMIENTO]])/365)&lt;18,"Corregir", IF(((TODAY()-Tabla2[[#This Row],[FECHA NACIMIENTO]])/365)&gt;80, "Corregir",ROUNDDOWN(((TODAY()-Tabla2[[#This Row],[FECHA NACIMIENTO]])/365),0)))</f>
        <v>46</v>
      </c>
      <c r="V21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54" s="44" t="str">
        <f>+IF(Tabla2[[#This Row],[Edad]]="Corregir","Corregir","Ok")</f>
        <v>Ok</v>
      </c>
      <c r="X2154" s="42" t="str">
        <f>+IFERROR(VLOOKUP(Tabla2[[#This Row],[DISTRITO SEGÚN DNI]],Hoja1!$A$2:$B$32,2,FALSE),"No")</f>
        <v>No</v>
      </c>
      <c r="Y2154" s="42" t="str">
        <f>IF(OR(LOWER(Tabla2[[#This Row],[GENERO]])="masculino", LOWER(Tabla2[[#This Row],[GENERO]])="femenino"),"OK","Corregir")</f>
        <v>OK</v>
      </c>
      <c r="Z2154" s="42" t="str">
        <f>+IF(Tabla2[[#This Row],[Nro. DNI / CE]]="","Corregir",IF(LEN(Tabla2[[#This Row],[Nro. DNI / CE]])&gt;=8,"OK","Corregir"))</f>
        <v>OK</v>
      </c>
      <c r="AA2154" s="42">
        <f>COUNTIF(Tabla2[APELLIDOS Y NOMBRES],Tabla2[[#This Row],[APELLIDOS Y NOMBRES]])</f>
        <v>1</v>
      </c>
      <c r="AB2154" s="42">
        <f>IF(Tabla2[[#This Row],[Trabajador]]&gt;1,1/Tabla2[[#This Row],[Trabajador]],Tabla2[[#This Row],[Trabajador]])</f>
        <v>1</v>
      </c>
      <c r="AC2154" t="str">
        <f>+IFERROR(IF(Tabla2[[#This Row],[FECHA CESE/BAJA]]="","No Aplica",IF(AND(MONTH(Tabla2[[#This Row],[FECHA CESE/BAJA]])=MONTH(TODAY()-30),YEAR(Tabla2[[#This Row],[FECHA CESE/BAJA]])=YEAR(TODAY())),MONTH(TODAY()-30)&amp;"-"&amp;YEAR(TODAY()),"Borrar")),"No aplica")</f>
        <v>No Aplica</v>
      </c>
      <c r="AD2154" t="str">
        <f>+IFERROR(IF(Tabla2[[#This Row],[FECHA INICIO DE LABORES EN OBRA]]="","No Aplica",IF(AND(MONTH(Tabla2[[#This Row],[FECHA INICIO DE LABORES EN OBRA]])=MONTH(TODAY()-30),YEAR(Tabla2[[#This Row],[FECHA INICIO DE LABORES EN OBRA]])=YEAR(TODAY())),MONTH(TODAY()-30)&amp;"-"&amp;YEAR(TODAY()),"No Aplica")),"No Aplica")</f>
        <v>No Aplica</v>
      </c>
    </row>
    <row r="2155" spans="1:30" x14ac:dyDescent="0.25">
      <c r="A2155" s="13" t="s">
        <v>8209</v>
      </c>
      <c r="B2155" s="15" t="s">
        <v>8210</v>
      </c>
      <c r="C2155" s="15" t="s">
        <v>8210</v>
      </c>
      <c r="D2155" s="15" t="s">
        <v>8297</v>
      </c>
      <c r="E2155" s="15" t="s">
        <v>8298</v>
      </c>
      <c r="F2155" s="39">
        <v>31997</v>
      </c>
      <c r="G2155" s="15">
        <v>1</v>
      </c>
      <c r="H2155" s="15" t="s">
        <v>2350</v>
      </c>
      <c r="I2155" s="15" t="s">
        <v>8213</v>
      </c>
      <c r="J2155" s="15" t="s">
        <v>8299</v>
      </c>
      <c r="K2155" s="15" t="s">
        <v>8252</v>
      </c>
      <c r="L2155" s="40" t="s">
        <v>6</v>
      </c>
      <c r="M2155" s="39"/>
      <c r="N2155" s="41" t="s">
        <v>2687</v>
      </c>
      <c r="O2155" s="39">
        <v>44979</v>
      </c>
      <c r="P2155" s="40">
        <v>1</v>
      </c>
      <c r="Q2155" s="40">
        <v>1</v>
      </c>
      <c r="R2155" s="40" t="str">
        <f>IFERROR(VLOOKUP(Tabla2[[#This Row],[CONTRATISTA PRNCIPAL]],Hoja1!$L$5:$M$9,2,FALSE),"CJV")</f>
        <v>CJV</v>
      </c>
      <c r="S2155" s="40" t="str">
        <f>IF(Tabla2[[#This Row],[EMPRESA]]=Tabla2[[#This Row],[CONTRATISTA PRNCIPAL]],"Principal","Secundaria")</f>
        <v>Principal</v>
      </c>
      <c r="T2155" s="42">
        <f>IFERROR(1/COUNTIF(Tabla2[CONTRATISTA PRNCIPAL],Tabla2[[#This Row],[CONTRATISTA PRNCIPAL]]),0)</f>
        <v>0.008547008547008548</v>
      </c>
      <c r="U2155" s="43">
        <f>IF(((TODAY()-Tabla2[[#This Row],[FECHA NACIMIENTO]])/365)&lt;18,"Corregir", IF(((TODAY()-Tabla2[[#This Row],[FECHA NACIMIENTO]])/365)&gt;80, "Corregir",ROUNDDOWN(((TODAY()-Tabla2[[#This Row],[FECHA NACIMIENTO]])/365),0)))</f>
        <v>36</v>
      </c>
      <c r="V21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55" s="44" t="str">
        <f>+IF(Tabla2[[#This Row],[Edad]]="Corregir","Corregir","Ok")</f>
        <v>Ok</v>
      </c>
      <c r="X2155" s="42" t="str">
        <f>+IFERROR(VLOOKUP(Tabla2[[#This Row],[DISTRITO SEGÚN DNI]],Hoja1!$A$2:$B$32,2,FALSE),"No")</f>
        <v>No</v>
      </c>
      <c r="Y2155" s="42" t="str">
        <f>IF(OR(LOWER(Tabla2[[#This Row],[GENERO]])="masculino", LOWER(Tabla2[[#This Row],[GENERO]])="femenino"),"OK","Corregir")</f>
        <v>OK</v>
      </c>
      <c r="Z2155" s="42" t="str">
        <f>+IF(Tabla2[[#This Row],[Nro. DNI / CE]]="","Corregir",IF(LEN(Tabla2[[#This Row],[Nro. DNI / CE]])&gt;=8,"OK","Corregir"))</f>
        <v>OK</v>
      </c>
      <c r="AA2155" s="42">
        <f>COUNTIF(Tabla2[APELLIDOS Y NOMBRES],Tabla2[[#This Row],[APELLIDOS Y NOMBRES]])</f>
        <v>1</v>
      </c>
      <c r="AB2155" s="42">
        <f>IF(Tabla2[[#This Row],[Trabajador]]&gt;1,1/Tabla2[[#This Row],[Trabajador]],Tabla2[[#This Row],[Trabajador]])</f>
        <v>1</v>
      </c>
      <c r="AC2155" t="str">
        <f>+IFERROR(IF(Tabla2[[#This Row],[FECHA CESE/BAJA]]="","No Aplica",IF(AND(MONTH(Tabla2[[#This Row],[FECHA CESE/BAJA]])=MONTH(TODAY()-30),YEAR(Tabla2[[#This Row],[FECHA CESE/BAJA]])=YEAR(TODAY())),MONTH(TODAY()-30)&amp;"-"&amp;YEAR(TODAY()),"Borrar")),"No aplica")</f>
        <v>No Aplica</v>
      </c>
      <c r="AD2155" t="str">
        <f>+IFERROR(IF(Tabla2[[#This Row],[FECHA INICIO DE LABORES EN OBRA]]="","No Aplica",IF(AND(MONTH(Tabla2[[#This Row],[FECHA INICIO DE LABORES EN OBRA]])=MONTH(TODAY()-30),YEAR(Tabla2[[#This Row],[FECHA INICIO DE LABORES EN OBRA]])=YEAR(TODAY())),MONTH(TODAY()-30)&amp;"-"&amp;YEAR(TODAY()),"No Aplica")),"No Aplica")</f>
        <v>No Aplica</v>
      </c>
    </row>
    <row r="2156" spans="1:30" x14ac:dyDescent="0.25">
      <c r="A2156" s="13" t="s">
        <v>8209</v>
      </c>
      <c r="B2156" s="15" t="s">
        <v>8210</v>
      </c>
      <c r="C2156" s="15" t="s">
        <v>8210</v>
      </c>
      <c r="D2156" s="15" t="s">
        <v>1145</v>
      </c>
      <c r="E2156" s="15" t="s">
        <v>1146</v>
      </c>
      <c r="F2156" s="39">
        <v>29771</v>
      </c>
      <c r="G2156" s="15">
        <v>2</v>
      </c>
      <c r="H2156" s="15" t="s">
        <v>8300</v>
      </c>
      <c r="I2156" s="15" t="s">
        <v>8213</v>
      </c>
      <c r="J2156" s="15" t="s">
        <v>8301</v>
      </c>
      <c r="K2156" s="15" t="s">
        <v>17</v>
      </c>
      <c r="L2156" s="40" t="s">
        <v>6</v>
      </c>
      <c r="M2156" s="39"/>
      <c r="N2156" s="41" t="s">
        <v>2687</v>
      </c>
      <c r="O2156" s="39">
        <v>44967</v>
      </c>
      <c r="P2156" s="40">
        <v>1</v>
      </c>
      <c r="Q2156" s="40">
        <v>4</v>
      </c>
      <c r="R2156" s="40" t="str">
        <f>IFERROR(VLOOKUP(Tabla2[[#This Row],[CONTRATISTA PRNCIPAL]],Hoja1!$L$5:$M$9,2,FALSE),"CJV")</f>
        <v>CJV</v>
      </c>
      <c r="S2156" s="40" t="str">
        <f>IF(Tabla2[[#This Row],[EMPRESA]]=Tabla2[[#This Row],[CONTRATISTA PRNCIPAL]],"Principal","Secundaria")</f>
        <v>Principal</v>
      </c>
      <c r="T2156" s="42">
        <f>IFERROR(1/COUNTIF(Tabla2[CONTRATISTA PRNCIPAL],Tabla2[[#This Row],[CONTRATISTA PRNCIPAL]]),0)</f>
        <v>0.008547008547008548</v>
      </c>
      <c r="U2156" s="43">
        <f>IF(((TODAY()-Tabla2[[#This Row],[FECHA NACIMIENTO]])/365)&lt;18,"Corregir", IF(((TODAY()-Tabla2[[#This Row],[FECHA NACIMIENTO]])/365)&gt;80, "Corregir",ROUNDDOWN(((TODAY()-Tabla2[[#This Row],[FECHA NACIMIENTO]])/365),0)))</f>
        <v>42</v>
      </c>
      <c r="V21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56" s="44" t="str">
        <f>+IF(Tabla2[[#This Row],[Edad]]="Corregir","Corregir","Ok")</f>
        <v>Ok</v>
      </c>
      <c r="X2156" s="42" t="str">
        <f>+IFERROR(VLOOKUP(Tabla2[[#This Row],[DISTRITO SEGÚN DNI]],Hoja1!$A$2:$B$32,2,FALSE),"No")</f>
        <v>ATE</v>
      </c>
      <c r="Y2156" s="42" t="str">
        <f>IF(OR(LOWER(Tabla2[[#This Row],[GENERO]])="masculino", LOWER(Tabla2[[#This Row],[GENERO]])="femenino"),"OK","Corregir")</f>
        <v>OK</v>
      </c>
      <c r="Z2156" s="42" t="str">
        <f>+IF(Tabla2[[#This Row],[Nro. DNI / CE]]="","Corregir",IF(LEN(Tabla2[[#This Row],[Nro. DNI / CE]])&gt;=8,"OK","Corregir"))</f>
        <v>OK</v>
      </c>
      <c r="AA2156" s="42">
        <f>COUNTIF(Tabla2[APELLIDOS Y NOMBRES],Tabla2[[#This Row],[APELLIDOS Y NOMBRES]])</f>
        <v>1</v>
      </c>
      <c r="AB2156" s="42">
        <f>IF(Tabla2[[#This Row],[Trabajador]]&gt;1,1/Tabla2[[#This Row],[Trabajador]],Tabla2[[#This Row],[Trabajador]])</f>
        <v>1</v>
      </c>
      <c r="AC2156" t="str">
        <f>+IFERROR(IF(Tabla2[[#This Row],[FECHA CESE/BAJA]]="","No Aplica",IF(AND(MONTH(Tabla2[[#This Row],[FECHA CESE/BAJA]])=MONTH(TODAY()-30),YEAR(Tabla2[[#This Row],[FECHA CESE/BAJA]])=YEAR(TODAY())),MONTH(TODAY()-30)&amp;"-"&amp;YEAR(TODAY()),"Borrar")),"No aplica")</f>
        <v>No Aplica</v>
      </c>
      <c r="AD2156" t="str">
        <f>+IFERROR(IF(Tabla2[[#This Row],[FECHA INICIO DE LABORES EN OBRA]]="","No Aplica",IF(AND(MONTH(Tabla2[[#This Row],[FECHA INICIO DE LABORES EN OBRA]])=MONTH(TODAY()-30),YEAR(Tabla2[[#This Row],[FECHA INICIO DE LABORES EN OBRA]])=YEAR(TODAY())),MONTH(TODAY()-30)&amp;"-"&amp;YEAR(TODAY()),"No Aplica")),"No Aplica")</f>
        <v>No Aplica</v>
      </c>
    </row>
    <row r="2157" spans="1:30" x14ac:dyDescent="0.25">
      <c r="A2157" s="13" t="s">
        <v>8209</v>
      </c>
      <c r="B2157" s="15" t="s">
        <v>8210</v>
      </c>
      <c r="C2157" s="15" t="s">
        <v>8210</v>
      </c>
      <c r="D2157" s="15" t="s">
        <v>1147</v>
      </c>
      <c r="E2157" s="15" t="s">
        <v>1148</v>
      </c>
      <c r="F2157" s="39">
        <v>33462</v>
      </c>
      <c r="G2157" s="15">
        <v>2</v>
      </c>
      <c r="H2157" s="15" t="s">
        <v>2751</v>
      </c>
      <c r="I2157" s="15" t="s">
        <v>8213</v>
      </c>
      <c r="J2157" s="15" t="s">
        <v>8302</v>
      </c>
      <c r="K2157" s="15" t="s">
        <v>32</v>
      </c>
      <c r="L2157" s="40" t="s">
        <v>6</v>
      </c>
      <c r="M2157" s="39"/>
      <c r="N2157" s="41" t="s">
        <v>2687</v>
      </c>
      <c r="O2157" s="39">
        <v>44986</v>
      </c>
      <c r="P2157" s="40">
        <v>1</v>
      </c>
      <c r="Q2157" s="40">
        <v>4</v>
      </c>
      <c r="R2157" s="40" t="str">
        <f>IFERROR(VLOOKUP(Tabla2[[#This Row],[CONTRATISTA PRNCIPAL]],Hoja1!$L$5:$M$9,2,FALSE),"CJV")</f>
        <v>CJV</v>
      </c>
      <c r="S2157" s="40" t="str">
        <f>IF(Tabla2[[#This Row],[EMPRESA]]=Tabla2[[#This Row],[CONTRATISTA PRNCIPAL]],"Principal","Secundaria")</f>
        <v>Principal</v>
      </c>
      <c r="T2157" s="42">
        <f>IFERROR(1/COUNTIF(Tabla2[CONTRATISTA PRNCIPAL],Tabla2[[#This Row],[CONTRATISTA PRNCIPAL]]),0)</f>
        <v>0.008547008547008548</v>
      </c>
      <c r="U2157" s="43">
        <f>IF(((TODAY()-Tabla2[[#This Row],[FECHA NACIMIENTO]])/365)&lt;18,"Corregir", IF(((TODAY()-Tabla2[[#This Row],[FECHA NACIMIENTO]])/365)&gt;80, "Corregir",ROUNDDOWN(((TODAY()-Tabla2[[#This Row],[FECHA NACIMIENTO]])/365),0)))</f>
        <v>32</v>
      </c>
      <c r="V21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57" s="44" t="str">
        <f>+IF(Tabla2[[#This Row],[Edad]]="Corregir","Corregir","Ok")</f>
        <v>Ok</v>
      </c>
      <c r="X2157" s="42" t="str">
        <f>+IFERROR(VLOOKUP(Tabla2[[#This Row],[DISTRITO SEGÚN DNI]],Hoja1!$A$2:$B$32,2,FALSE),"No")</f>
        <v>LA VICTORIA</v>
      </c>
      <c r="Y2157" s="42" t="str">
        <f>IF(OR(LOWER(Tabla2[[#This Row],[GENERO]])="masculino", LOWER(Tabla2[[#This Row],[GENERO]])="femenino"),"OK","Corregir")</f>
        <v>OK</v>
      </c>
      <c r="Z2157" s="42" t="str">
        <f>+IF(Tabla2[[#This Row],[Nro. DNI / CE]]="","Corregir",IF(LEN(Tabla2[[#This Row],[Nro. DNI / CE]])&gt;=8,"OK","Corregir"))</f>
        <v>OK</v>
      </c>
      <c r="AA2157" s="42">
        <f>COUNTIF(Tabla2[APELLIDOS Y NOMBRES],Tabla2[[#This Row],[APELLIDOS Y NOMBRES]])</f>
        <v>1</v>
      </c>
      <c r="AB2157" s="42">
        <f>IF(Tabla2[[#This Row],[Trabajador]]&gt;1,1/Tabla2[[#This Row],[Trabajador]],Tabla2[[#This Row],[Trabajador]])</f>
        <v>1</v>
      </c>
      <c r="AC2157" t="str">
        <f>+IFERROR(IF(Tabla2[[#This Row],[FECHA CESE/BAJA]]="","No Aplica",IF(AND(MONTH(Tabla2[[#This Row],[FECHA CESE/BAJA]])=MONTH(TODAY()-30),YEAR(Tabla2[[#This Row],[FECHA CESE/BAJA]])=YEAR(TODAY())),MONTH(TODAY()-30)&amp;"-"&amp;YEAR(TODAY()),"Borrar")),"No aplica")</f>
        <v>No Aplica</v>
      </c>
      <c r="AD2157" t="str">
        <f>+IFERROR(IF(Tabla2[[#This Row],[FECHA INICIO DE LABORES EN OBRA]]="","No Aplica",IF(AND(MONTH(Tabla2[[#This Row],[FECHA INICIO DE LABORES EN OBRA]])=MONTH(TODAY()-30),YEAR(Tabla2[[#This Row],[FECHA INICIO DE LABORES EN OBRA]])=YEAR(TODAY())),MONTH(TODAY()-30)&amp;"-"&amp;YEAR(TODAY()),"No Aplica")),"No Aplica")</f>
        <v>No Aplica</v>
      </c>
    </row>
    <row r="2158" spans="1:30" x14ac:dyDescent="0.25">
      <c r="A2158" s="13" t="s">
        <v>8209</v>
      </c>
      <c r="B2158" s="15" t="s">
        <v>8210</v>
      </c>
      <c r="C2158" s="15" t="s">
        <v>8210</v>
      </c>
      <c r="D2158" s="15" t="s">
        <v>8303</v>
      </c>
      <c r="E2158" s="15" t="s">
        <v>8304</v>
      </c>
      <c r="F2158" s="39">
        <v>31008</v>
      </c>
      <c r="G2158" s="15">
        <v>2</v>
      </c>
      <c r="H2158" s="15" t="s">
        <v>8241</v>
      </c>
      <c r="I2158" s="15" t="s">
        <v>8213</v>
      </c>
      <c r="J2158" s="15" t="s">
        <v>8305</v>
      </c>
      <c r="K2158" s="15" t="s">
        <v>2182</v>
      </c>
      <c r="L2158" s="40" t="s">
        <v>6</v>
      </c>
      <c r="M2158" s="39"/>
      <c r="N2158" s="41" t="s">
        <v>2687</v>
      </c>
      <c r="O2158" s="39">
        <v>44994</v>
      </c>
      <c r="P2158" s="40">
        <v>1</v>
      </c>
      <c r="Q2158" s="40">
        <v>4</v>
      </c>
      <c r="R2158" s="40" t="str">
        <f>IFERROR(VLOOKUP(Tabla2[[#This Row],[CONTRATISTA PRNCIPAL]],Hoja1!$L$5:$M$9,2,FALSE),"CJV")</f>
        <v>CJV</v>
      </c>
      <c r="S2158" s="40" t="str">
        <f>IF(Tabla2[[#This Row],[EMPRESA]]=Tabla2[[#This Row],[CONTRATISTA PRNCIPAL]],"Principal","Secundaria")</f>
        <v>Principal</v>
      </c>
      <c r="T2158" s="42">
        <f>IFERROR(1/COUNTIF(Tabla2[CONTRATISTA PRNCIPAL],Tabla2[[#This Row],[CONTRATISTA PRNCIPAL]]),0)</f>
        <v>0.008547008547008548</v>
      </c>
      <c r="U2158" s="43">
        <f>IF(((TODAY()-Tabla2[[#This Row],[FECHA NACIMIENTO]])/365)&lt;18,"Corregir", IF(((TODAY()-Tabla2[[#This Row],[FECHA NACIMIENTO]])/365)&gt;80, "Corregir",ROUNDDOWN(((TODAY()-Tabla2[[#This Row],[FECHA NACIMIENTO]])/365),0)))</f>
        <v>38</v>
      </c>
      <c r="V21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58" s="44" t="str">
        <f>+IF(Tabla2[[#This Row],[Edad]]="Corregir","Corregir","Ok")</f>
        <v>Ok</v>
      </c>
      <c r="X2158" s="42" t="str">
        <f>+IFERROR(VLOOKUP(Tabla2[[#This Row],[DISTRITO SEGÚN DNI]],Hoja1!$A$2:$B$32,2,FALSE),"No")</f>
        <v>No</v>
      </c>
      <c r="Y2158" s="42" t="str">
        <f>IF(OR(LOWER(Tabla2[[#This Row],[GENERO]])="masculino", LOWER(Tabla2[[#This Row],[GENERO]])="femenino"),"OK","Corregir")</f>
        <v>OK</v>
      </c>
      <c r="Z2158" s="42" t="str">
        <f>+IF(Tabla2[[#This Row],[Nro. DNI / CE]]="","Corregir",IF(LEN(Tabla2[[#This Row],[Nro. DNI / CE]])&gt;=8,"OK","Corregir"))</f>
        <v>OK</v>
      </c>
      <c r="AA2158" s="42">
        <f>COUNTIF(Tabla2[APELLIDOS Y NOMBRES],Tabla2[[#This Row],[APELLIDOS Y NOMBRES]])</f>
        <v>1</v>
      </c>
      <c r="AB2158" s="42">
        <f>IF(Tabla2[[#This Row],[Trabajador]]&gt;1,1/Tabla2[[#This Row],[Trabajador]],Tabla2[[#This Row],[Trabajador]])</f>
        <v>1</v>
      </c>
      <c r="AC2158" t="str">
        <f>+IFERROR(IF(Tabla2[[#This Row],[FECHA CESE/BAJA]]="","No Aplica",IF(AND(MONTH(Tabla2[[#This Row],[FECHA CESE/BAJA]])=MONTH(TODAY()-30),YEAR(Tabla2[[#This Row],[FECHA CESE/BAJA]])=YEAR(TODAY())),MONTH(TODAY()-30)&amp;"-"&amp;YEAR(TODAY()),"Borrar")),"No aplica")</f>
        <v>No Aplica</v>
      </c>
      <c r="AD2158" t="str">
        <f>+IFERROR(IF(Tabla2[[#This Row],[FECHA INICIO DE LABORES EN OBRA]]="","No Aplica",IF(AND(MONTH(Tabla2[[#This Row],[FECHA INICIO DE LABORES EN OBRA]])=MONTH(TODAY()-30),YEAR(Tabla2[[#This Row],[FECHA INICIO DE LABORES EN OBRA]])=YEAR(TODAY())),MONTH(TODAY()-30)&amp;"-"&amp;YEAR(TODAY()),"No Aplica")),"No Aplica")</f>
        <v>No Aplica</v>
      </c>
    </row>
    <row r="2159" spans="1:30" x14ac:dyDescent="0.25">
      <c r="A2159" s="13" t="s">
        <v>8209</v>
      </c>
      <c r="B2159" s="15" t="s">
        <v>8210</v>
      </c>
      <c r="C2159" s="15" t="s">
        <v>8210</v>
      </c>
      <c r="D2159" s="15" t="s">
        <v>1149</v>
      </c>
      <c r="E2159" s="15" t="s">
        <v>1150</v>
      </c>
      <c r="F2159" s="39">
        <v>28510</v>
      </c>
      <c r="G2159" s="15">
        <v>2</v>
      </c>
      <c r="H2159" s="15" t="s">
        <v>8241</v>
      </c>
      <c r="I2159" s="15" t="s">
        <v>8213</v>
      </c>
      <c r="J2159" s="15" t="s">
        <v>8306</v>
      </c>
      <c r="K2159" s="15" t="s">
        <v>17</v>
      </c>
      <c r="L2159" s="40" t="s">
        <v>6</v>
      </c>
      <c r="M2159" s="39"/>
      <c r="N2159" s="41" t="s">
        <v>2687</v>
      </c>
      <c r="O2159" s="39">
        <v>44992</v>
      </c>
      <c r="P2159" s="40">
        <v>1</v>
      </c>
      <c r="Q2159" s="40">
        <v>4</v>
      </c>
      <c r="R2159" s="40" t="str">
        <f>IFERROR(VLOOKUP(Tabla2[[#This Row],[CONTRATISTA PRNCIPAL]],Hoja1!$L$5:$M$9,2,FALSE),"CJV")</f>
        <v>CJV</v>
      </c>
      <c r="S2159" s="40" t="str">
        <f>IF(Tabla2[[#This Row],[EMPRESA]]=Tabla2[[#This Row],[CONTRATISTA PRNCIPAL]],"Principal","Secundaria")</f>
        <v>Principal</v>
      </c>
      <c r="T2159" s="42">
        <f>IFERROR(1/COUNTIF(Tabla2[CONTRATISTA PRNCIPAL],Tabla2[[#This Row],[CONTRATISTA PRNCIPAL]]),0)</f>
        <v>0.008547008547008548</v>
      </c>
      <c r="U2159" s="43">
        <f>IF(((TODAY()-Tabla2[[#This Row],[FECHA NACIMIENTO]])/365)&lt;18,"Corregir", IF(((TODAY()-Tabla2[[#This Row],[FECHA NACIMIENTO]])/365)&gt;80, "Corregir",ROUNDDOWN(((TODAY()-Tabla2[[#This Row],[FECHA NACIMIENTO]])/365),0)))</f>
        <v>45</v>
      </c>
      <c r="V21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59" s="44" t="str">
        <f>+IF(Tabla2[[#This Row],[Edad]]="Corregir","Corregir","Ok")</f>
        <v>Ok</v>
      </c>
      <c r="X2159" s="42" t="str">
        <f>+IFERROR(VLOOKUP(Tabla2[[#This Row],[DISTRITO SEGÚN DNI]],Hoja1!$A$2:$B$32,2,FALSE),"No")</f>
        <v>ATE</v>
      </c>
      <c r="Y2159" s="42" t="str">
        <f>IF(OR(LOWER(Tabla2[[#This Row],[GENERO]])="masculino", LOWER(Tabla2[[#This Row],[GENERO]])="femenino"),"OK","Corregir")</f>
        <v>OK</v>
      </c>
      <c r="Z2159" s="42" t="str">
        <f>+IF(Tabla2[[#This Row],[Nro. DNI / CE]]="","Corregir",IF(LEN(Tabla2[[#This Row],[Nro. DNI / CE]])&gt;=8,"OK","Corregir"))</f>
        <v>OK</v>
      </c>
      <c r="AA2159" s="42">
        <f>COUNTIF(Tabla2[APELLIDOS Y NOMBRES],Tabla2[[#This Row],[APELLIDOS Y NOMBRES]])</f>
        <v>1</v>
      </c>
      <c r="AB2159" s="42">
        <f>IF(Tabla2[[#This Row],[Trabajador]]&gt;1,1/Tabla2[[#This Row],[Trabajador]],Tabla2[[#This Row],[Trabajador]])</f>
        <v>1</v>
      </c>
      <c r="AC2159" t="str">
        <f>+IFERROR(IF(Tabla2[[#This Row],[FECHA CESE/BAJA]]="","No Aplica",IF(AND(MONTH(Tabla2[[#This Row],[FECHA CESE/BAJA]])=MONTH(TODAY()-30),YEAR(Tabla2[[#This Row],[FECHA CESE/BAJA]])=YEAR(TODAY())),MONTH(TODAY()-30)&amp;"-"&amp;YEAR(TODAY()),"Borrar")),"No aplica")</f>
        <v>No Aplica</v>
      </c>
      <c r="AD2159" t="str">
        <f>+IFERROR(IF(Tabla2[[#This Row],[FECHA INICIO DE LABORES EN OBRA]]="","No Aplica",IF(AND(MONTH(Tabla2[[#This Row],[FECHA INICIO DE LABORES EN OBRA]])=MONTH(TODAY()-30),YEAR(Tabla2[[#This Row],[FECHA INICIO DE LABORES EN OBRA]])=YEAR(TODAY())),MONTH(TODAY()-30)&amp;"-"&amp;YEAR(TODAY()),"No Aplica")),"No Aplica")</f>
        <v>No Aplica</v>
      </c>
    </row>
    <row r="2160" spans="1:30" x14ac:dyDescent="0.25">
      <c r="A2160" s="13" t="s">
        <v>8209</v>
      </c>
      <c r="B2160" s="15" t="s">
        <v>8210</v>
      </c>
      <c r="C2160" s="15" t="s">
        <v>8210</v>
      </c>
      <c r="D2160" s="15" t="s">
        <v>8303</v>
      </c>
      <c r="E2160" s="15" t="s">
        <v>8307</v>
      </c>
      <c r="F2160" s="39">
        <v>34427</v>
      </c>
      <c r="G2160" s="15">
        <v>2</v>
      </c>
      <c r="H2160" s="15" t="s">
        <v>2197</v>
      </c>
      <c r="I2160" s="15" t="s">
        <v>8213</v>
      </c>
      <c r="J2160" s="15" t="s">
        <v>8308</v>
      </c>
      <c r="K2160" s="15" t="s">
        <v>2200</v>
      </c>
      <c r="L2160" s="40" t="s">
        <v>6</v>
      </c>
      <c r="M2160" s="39"/>
      <c r="N2160" s="41" t="s">
        <v>2687</v>
      </c>
      <c r="O2160" s="39">
        <v>44991</v>
      </c>
      <c r="P2160" s="40">
        <v>1</v>
      </c>
      <c r="Q2160" s="40">
        <v>4</v>
      </c>
      <c r="R2160" s="40" t="str">
        <f>IFERROR(VLOOKUP(Tabla2[[#This Row],[CONTRATISTA PRNCIPAL]],Hoja1!$L$5:$M$9,2,FALSE),"CJV")</f>
        <v>CJV</v>
      </c>
      <c r="S2160" s="40" t="str">
        <f>IF(Tabla2[[#This Row],[EMPRESA]]=Tabla2[[#This Row],[CONTRATISTA PRNCIPAL]],"Principal","Secundaria")</f>
        <v>Principal</v>
      </c>
      <c r="T2160" s="42">
        <f>IFERROR(1/COUNTIF(Tabla2[CONTRATISTA PRNCIPAL],Tabla2[[#This Row],[CONTRATISTA PRNCIPAL]]),0)</f>
        <v>0.008547008547008548</v>
      </c>
      <c r="U2160" s="43">
        <f>IF(((TODAY()-Tabla2[[#This Row],[FECHA NACIMIENTO]])/365)&lt;18,"Corregir", IF(((TODAY()-Tabla2[[#This Row],[FECHA NACIMIENTO]])/365)&gt;80, "Corregir",ROUNDDOWN(((TODAY()-Tabla2[[#This Row],[FECHA NACIMIENTO]])/365),0)))</f>
        <v>29</v>
      </c>
      <c r="V21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60" s="44" t="str">
        <f>+IF(Tabla2[[#This Row],[Edad]]="Corregir","Corregir","Ok")</f>
        <v>Ok</v>
      </c>
      <c r="X2160" s="42" t="str">
        <f>+IFERROR(VLOOKUP(Tabla2[[#This Row],[DISTRITO SEGÚN DNI]],Hoja1!$A$2:$B$32,2,FALSE),"No")</f>
        <v>No</v>
      </c>
      <c r="Y2160" s="42" t="str">
        <f>IF(OR(LOWER(Tabla2[[#This Row],[GENERO]])="masculino", LOWER(Tabla2[[#This Row],[GENERO]])="femenino"),"OK","Corregir")</f>
        <v>OK</v>
      </c>
      <c r="Z2160" s="42" t="str">
        <f>+IF(Tabla2[[#This Row],[Nro. DNI / CE]]="","Corregir",IF(LEN(Tabla2[[#This Row],[Nro. DNI / CE]])&gt;=8,"OK","Corregir"))</f>
        <v>OK</v>
      </c>
      <c r="AA2160" s="42">
        <f>COUNTIF(Tabla2[APELLIDOS Y NOMBRES],Tabla2[[#This Row],[APELLIDOS Y NOMBRES]])</f>
        <v>1</v>
      </c>
      <c r="AB2160" s="42">
        <f>IF(Tabla2[[#This Row],[Trabajador]]&gt;1,1/Tabla2[[#This Row],[Trabajador]],Tabla2[[#This Row],[Trabajador]])</f>
        <v>1</v>
      </c>
      <c r="AC2160" t="str">
        <f>+IFERROR(IF(Tabla2[[#This Row],[FECHA CESE/BAJA]]="","No Aplica",IF(AND(MONTH(Tabla2[[#This Row],[FECHA CESE/BAJA]])=MONTH(TODAY()-30),YEAR(Tabla2[[#This Row],[FECHA CESE/BAJA]])=YEAR(TODAY())),MONTH(TODAY()-30)&amp;"-"&amp;YEAR(TODAY()),"Borrar")),"No aplica")</f>
        <v>No Aplica</v>
      </c>
      <c r="AD2160" t="str">
        <f>+IFERROR(IF(Tabla2[[#This Row],[FECHA INICIO DE LABORES EN OBRA]]="","No Aplica",IF(AND(MONTH(Tabla2[[#This Row],[FECHA INICIO DE LABORES EN OBRA]])=MONTH(TODAY()-30),YEAR(Tabla2[[#This Row],[FECHA INICIO DE LABORES EN OBRA]])=YEAR(TODAY())),MONTH(TODAY()-30)&amp;"-"&amp;YEAR(TODAY()),"No Aplica")),"No Aplica")</f>
        <v>No Aplica</v>
      </c>
    </row>
    <row r="2161" spans="1:30" x14ac:dyDescent="0.25">
      <c r="A2161" s="13" t="s">
        <v>8209</v>
      </c>
      <c r="B2161" s="15" t="s">
        <v>8210</v>
      </c>
      <c r="C2161" s="15" t="s">
        <v>8210</v>
      </c>
      <c r="D2161" s="15" t="s">
        <v>1149</v>
      </c>
      <c r="E2161" s="15" t="s">
        <v>7394</v>
      </c>
      <c r="F2161" s="39">
        <v>28813</v>
      </c>
      <c r="G2161" s="15">
        <v>2</v>
      </c>
      <c r="H2161" s="15" t="s">
        <v>2197</v>
      </c>
      <c r="I2161" s="15" t="s">
        <v>8213</v>
      </c>
      <c r="J2161" s="15" t="s">
        <v>8309</v>
      </c>
      <c r="K2161" s="15" t="s">
        <v>2200</v>
      </c>
      <c r="L2161" s="40" t="s">
        <v>6</v>
      </c>
      <c r="M2161" s="39"/>
      <c r="N2161" s="41" t="s">
        <v>2687</v>
      </c>
      <c r="O2161" s="39">
        <v>44991</v>
      </c>
      <c r="P2161" s="40">
        <v>1</v>
      </c>
      <c r="Q2161" s="40">
        <v>4</v>
      </c>
      <c r="R2161" s="40" t="str">
        <f>IFERROR(VLOOKUP(Tabla2[[#This Row],[CONTRATISTA PRNCIPAL]],Hoja1!$L$5:$M$9,2,FALSE),"CJV")</f>
        <v>CJV</v>
      </c>
      <c r="S2161" s="40" t="str">
        <f>IF(Tabla2[[#This Row],[EMPRESA]]=Tabla2[[#This Row],[CONTRATISTA PRNCIPAL]],"Principal","Secundaria")</f>
        <v>Principal</v>
      </c>
      <c r="T2161" s="42">
        <f>IFERROR(1/COUNTIF(Tabla2[CONTRATISTA PRNCIPAL],Tabla2[[#This Row],[CONTRATISTA PRNCIPAL]]),0)</f>
        <v>0.008547008547008548</v>
      </c>
      <c r="U2161" s="43">
        <f>IF(((TODAY()-Tabla2[[#This Row],[FECHA NACIMIENTO]])/365)&lt;18,"Corregir", IF(((TODAY()-Tabla2[[#This Row],[FECHA NACIMIENTO]])/365)&gt;80, "Corregir",ROUNDDOWN(((TODAY()-Tabla2[[#This Row],[FECHA NACIMIENTO]])/365),0)))</f>
        <v>44</v>
      </c>
      <c r="V21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61" s="44" t="str">
        <f>+IF(Tabla2[[#This Row],[Edad]]="Corregir","Corregir","Ok")</f>
        <v>Ok</v>
      </c>
      <c r="X2161" s="42" t="str">
        <f>+IFERROR(VLOOKUP(Tabla2[[#This Row],[DISTRITO SEGÚN DNI]],Hoja1!$A$2:$B$32,2,FALSE),"No")</f>
        <v>No</v>
      </c>
      <c r="Y2161" s="42" t="str">
        <f>IF(OR(LOWER(Tabla2[[#This Row],[GENERO]])="masculino", LOWER(Tabla2[[#This Row],[GENERO]])="femenino"),"OK","Corregir")</f>
        <v>OK</v>
      </c>
      <c r="Z2161" s="42" t="str">
        <f>+IF(Tabla2[[#This Row],[Nro. DNI / CE]]="","Corregir",IF(LEN(Tabla2[[#This Row],[Nro. DNI / CE]])&gt;=8,"OK","Corregir"))</f>
        <v>OK</v>
      </c>
      <c r="AA2161" s="42">
        <f>COUNTIF(Tabla2[APELLIDOS Y NOMBRES],Tabla2[[#This Row],[APELLIDOS Y NOMBRES]])</f>
        <v>2</v>
      </c>
      <c r="AB2161" s="42">
        <f>IF(Tabla2[[#This Row],[Trabajador]]&gt;1,1/Tabla2[[#This Row],[Trabajador]],Tabla2[[#This Row],[Trabajador]])</f>
        <v>0.5</v>
      </c>
      <c r="AC2161" t="str">
        <f>+IFERROR(IF(Tabla2[[#This Row],[FECHA CESE/BAJA]]="","No Aplica",IF(AND(MONTH(Tabla2[[#This Row],[FECHA CESE/BAJA]])=MONTH(TODAY()-30),YEAR(Tabla2[[#This Row],[FECHA CESE/BAJA]])=YEAR(TODAY())),MONTH(TODAY()-30)&amp;"-"&amp;YEAR(TODAY()),"Borrar")),"No aplica")</f>
        <v>No Aplica</v>
      </c>
      <c r="AD2161" t="str">
        <f>+IFERROR(IF(Tabla2[[#This Row],[FECHA INICIO DE LABORES EN OBRA]]="","No Aplica",IF(AND(MONTH(Tabla2[[#This Row],[FECHA INICIO DE LABORES EN OBRA]])=MONTH(TODAY()-30),YEAR(Tabla2[[#This Row],[FECHA INICIO DE LABORES EN OBRA]])=YEAR(TODAY())),MONTH(TODAY()-30)&amp;"-"&amp;YEAR(TODAY()),"No Aplica")),"No Aplica")</f>
        <v>No Aplica</v>
      </c>
    </row>
    <row r="2162" spans="1:30" x14ac:dyDescent="0.25">
      <c r="A2162" s="13" t="s">
        <v>8209</v>
      </c>
      <c r="B2162" s="15" t="s">
        <v>8210</v>
      </c>
      <c r="C2162" s="15" t="s">
        <v>8210</v>
      </c>
      <c r="D2162" s="15" t="s">
        <v>8310</v>
      </c>
      <c r="E2162" s="15" t="s">
        <v>6780</v>
      </c>
      <c r="F2162" s="39">
        <v>31224</v>
      </c>
      <c r="G2162" s="15">
        <v>2</v>
      </c>
      <c r="H2162" s="15" t="s">
        <v>2192</v>
      </c>
      <c r="I2162" s="15" t="s">
        <v>8213</v>
      </c>
      <c r="J2162" s="15" t="s">
        <v>8311</v>
      </c>
      <c r="K2162" s="15" t="s">
        <v>2182</v>
      </c>
      <c r="L2162" s="40" t="s">
        <v>6</v>
      </c>
      <c r="M2162" s="39"/>
      <c r="N2162" s="41" t="s">
        <v>2687</v>
      </c>
      <c r="O2162" s="39">
        <v>45000</v>
      </c>
      <c r="P2162" s="40">
        <v>1</v>
      </c>
      <c r="Q2162" s="40">
        <v>4</v>
      </c>
      <c r="R2162" s="40" t="str">
        <f>IFERROR(VLOOKUP(Tabla2[[#This Row],[CONTRATISTA PRNCIPAL]],Hoja1!$L$5:$M$9,2,FALSE),"CJV")</f>
        <v>CJV</v>
      </c>
      <c r="S2162" s="40" t="str">
        <f>IF(Tabla2[[#This Row],[EMPRESA]]=Tabla2[[#This Row],[CONTRATISTA PRNCIPAL]],"Principal","Secundaria")</f>
        <v>Principal</v>
      </c>
      <c r="T2162" s="42">
        <f>IFERROR(1/COUNTIF(Tabla2[CONTRATISTA PRNCIPAL],Tabla2[[#This Row],[CONTRATISTA PRNCIPAL]]),0)</f>
        <v>0.008547008547008548</v>
      </c>
      <c r="U2162" s="43">
        <f>IF(((TODAY()-Tabla2[[#This Row],[FECHA NACIMIENTO]])/365)&lt;18,"Corregir", IF(((TODAY()-Tabla2[[#This Row],[FECHA NACIMIENTO]])/365)&gt;80, "Corregir",ROUNDDOWN(((TODAY()-Tabla2[[#This Row],[FECHA NACIMIENTO]])/365),0)))</f>
        <v>38</v>
      </c>
      <c r="V21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62" s="44" t="str">
        <f>+IF(Tabla2[[#This Row],[Edad]]="Corregir","Corregir","Ok")</f>
        <v>Ok</v>
      </c>
      <c r="X2162" s="42" t="str">
        <f>+IFERROR(VLOOKUP(Tabla2[[#This Row],[DISTRITO SEGÚN DNI]],Hoja1!$A$2:$B$32,2,FALSE),"No")</f>
        <v>No</v>
      </c>
      <c r="Y2162" s="42" t="str">
        <f>IF(OR(LOWER(Tabla2[[#This Row],[GENERO]])="masculino", LOWER(Tabla2[[#This Row],[GENERO]])="femenino"),"OK","Corregir")</f>
        <v>OK</v>
      </c>
      <c r="Z2162" s="42" t="str">
        <f>+IF(Tabla2[[#This Row],[Nro. DNI / CE]]="","Corregir",IF(LEN(Tabla2[[#This Row],[Nro. DNI / CE]])&gt;=8,"OK","Corregir"))</f>
        <v>OK</v>
      </c>
      <c r="AA2162" s="42">
        <f>COUNTIF(Tabla2[APELLIDOS Y NOMBRES],Tabla2[[#This Row],[APELLIDOS Y NOMBRES]])</f>
        <v>2</v>
      </c>
      <c r="AB2162" s="42">
        <f>IF(Tabla2[[#This Row],[Trabajador]]&gt;1,1/Tabla2[[#This Row],[Trabajador]],Tabla2[[#This Row],[Trabajador]])</f>
        <v>0.5</v>
      </c>
      <c r="AC2162" t="str">
        <f>+IFERROR(IF(Tabla2[[#This Row],[FECHA CESE/BAJA]]="","No Aplica",IF(AND(MONTH(Tabla2[[#This Row],[FECHA CESE/BAJA]])=MONTH(TODAY()-30),YEAR(Tabla2[[#This Row],[FECHA CESE/BAJA]])=YEAR(TODAY())),MONTH(TODAY()-30)&amp;"-"&amp;YEAR(TODAY()),"Borrar")),"No aplica")</f>
        <v>No Aplica</v>
      </c>
      <c r="AD2162" t="str">
        <f>+IFERROR(IF(Tabla2[[#This Row],[FECHA INICIO DE LABORES EN OBRA]]="","No Aplica",IF(AND(MONTH(Tabla2[[#This Row],[FECHA INICIO DE LABORES EN OBRA]])=MONTH(TODAY()-30),YEAR(Tabla2[[#This Row],[FECHA INICIO DE LABORES EN OBRA]])=YEAR(TODAY())),MONTH(TODAY()-30)&amp;"-"&amp;YEAR(TODAY()),"No Aplica")),"No Aplica")</f>
        <v>No Aplica</v>
      </c>
    </row>
    <row r="2163" spans="1:30" x14ac:dyDescent="0.25">
      <c r="A2163" s="13" t="s">
        <v>8209</v>
      </c>
      <c r="B2163" s="15" t="s">
        <v>8210</v>
      </c>
      <c r="C2163" s="15" t="s">
        <v>8210</v>
      </c>
      <c r="D2163" s="15" t="s">
        <v>8312</v>
      </c>
      <c r="E2163" s="15" t="s">
        <v>8313</v>
      </c>
      <c r="F2163" s="39">
        <v>31348</v>
      </c>
      <c r="G2163" s="15">
        <v>2</v>
      </c>
      <c r="H2163" s="15" t="s">
        <v>8314</v>
      </c>
      <c r="I2163" s="15" t="s">
        <v>8213</v>
      </c>
      <c r="J2163" s="15" t="s">
        <v>8315</v>
      </c>
      <c r="K2163" s="15" t="s">
        <v>2515</v>
      </c>
      <c r="L2163" s="40" t="s">
        <v>6</v>
      </c>
      <c r="M2163" s="39"/>
      <c r="N2163" s="41" t="s">
        <v>2687</v>
      </c>
      <c r="O2163" s="39">
        <v>45000</v>
      </c>
      <c r="P2163" s="40">
        <v>1</v>
      </c>
      <c r="Q2163" s="40">
        <v>4</v>
      </c>
      <c r="R2163" s="40" t="str">
        <f>IFERROR(VLOOKUP(Tabla2[[#This Row],[CONTRATISTA PRNCIPAL]],Hoja1!$L$5:$M$9,2,FALSE),"CJV")</f>
        <v>CJV</v>
      </c>
      <c r="S2163" s="40" t="str">
        <f>IF(Tabla2[[#This Row],[EMPRESA]]=Tabla2[[#This Row],[CONTRATISTA PRNCIPAL]],"Principal","Secundaria")</f>
        <v>Principal</v>
      </c>
      <c r="T2163" s="42">
        <f>IFERROR(1/COUNTIF(Tabla2[CONTRATISTA PRNCIPAL],Tabla2[[#This Row],[CONTRATISTA PRNCIPAL]]),0)</f>
        <v>0.008547008547008548</v>
      </c>
      <c r="U2163" s="43">
        <f>IF(((TODAY()-Tabla2[[#This Row],[FECHA NACIMIENTO]])/365)&lt;18,"Corregir", IF(((TODAY()-Tabla2[[#This Row],[FECHA NACIMIENTO]])/365)&gt;80, "Corregir",ROUNDDOWN(((TODAY()-Tabla2[[#This Row],[FECHA NACIMIENTO]])/365),0)))</f>
        <v>37</v>
      </c>
      <c r="V21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63" s="44" t="str">
        <f>+IF(Tabla2[[#This Row],[Edad]]="Corregir","Corregir","Ok")</f>
        <v>Ok</v>
      </c>
      <c r="X2163" s="42" t="str">
        <f>+IFERROR(VLOOKUP(Tabla2[[#This Row],[DISTRITO SEGÚN DNI]],Hoja1!$A$2:$B$32,2,FALSE),"No")</f>
        <v>No</v>
      </c>
      <c r="Y2163" s="42" t="str">
        <f>IF(OR(LOWER(Tabla2[[#This Row],[GENERO]])="masculino", LOWER(Tabla2[[#This Row],[GENERO]])="femenino"),"OK","Corregir")</f>
        <v>OK</v>
      </c>
      <c r="Z2163" s="42" t="str">
        <f>+IF(Tabla2[[#This Row],[Nro. DNI / CE]]="","Corregir",IF(LEN(Tabla2[[#This Row],[Nro. DNI / CE]])&gt;=8,"OK","Corregir"))</f>
        <v>OK</v>
      </c>
      <c r="AA2163" s="42">
        <f>COUNTIF(Tabla2[APELLIDOS Y NOMBRES],Tabla2[[#This Row],[APELLIDOS Y NOMBRES]])</f>
        <v>1</v>
      </c>
      <c r="AB2163" s="42">
        <f>IF(Tabla2[[#This Row],[Trabajador]]&gt;1,1/Tabla2[[#This Row],[Trabajador]],Tabla2[[#This Row],[Trabajador]])</f>
        <v>1</v>
      </c>
      <c r="AC2163" t="str">
        <f>+IFERROR(IF(Tabla2[[#This Row],[FECHA CESE/BAJA]]="","No Aplica",IF(AND(MONTH(Tabla2[[#This Row],[FECHA CESE/BAJA]])=MONTH(TODAY()-30),YEAR(Tabla2[[#This Row],[FECHA CESE/BAJA]])=YEAR(TODAY())),MONTH(TODAY()-30)&amp;"-"&amp;YEAR(TODAY()),"Borrar")),"No aplica")</f>
        <v>No Aplica</v>
      </c>
      <c r="AD2163" t="str">
        <f>+IFERROR(IF(Tabla2[[#This Row],[FECHA INICIO DE LABORES EN OBRA]]="","No Aplica",IF(AND(MONTH(Tabla2[[#This Row],[FECHA INICIO DE LABORES EN OBRA]])=MONTH(TODAY()-30),YEAR(Tabla2[[#This Row],[FECHA INICIO DE LABORES EN OBRA]])=YEAR(TODAY())),MONTH(TODAY()-30)&amp;"-"&amp;YEAR(TODAY()),"No Aplica")),"No Aplica")</f>
        <v>No Aplica</v>
      </c>
    </row>
    <row r="2164" spans="1:30" x14ac:dyDescent="0.25">
      <c r="A2164" s="13" t="s">
        <v>8209</v>
      </c>
      <c r="B2164" s="15" t="s">
        <v>8210</v>
      </c>
      <c r="C2164" s="15" t="s">
        <v>8210</v>
      </c>
      <c r="D2164" s="15" t="s">
        <v>8316</v>
      </c>
      <c r="E2164" s="15" t="s">
        <v>8317</v>
      </c>
      <c r="F2164" s="39">
        <v>32536</v>
      </c>
      <c r="G2164" s="15">
        <v>2</v>
      </c>
      <c r="H2164" s="15" t="s">
        <v>2751</v>
      </c>
      <c r="I2164" s="15" t="s">
        <v>8213</v>
      </c>
      <c r="J2164" s="15" t="s">
        <v>8318</v>
      </c>
      <c r="K2164" s="15" t="s">
        <v>2200</v>
      </c>
      <c r="L2164" s="40" t="s">
        <v>6</v>
      </c>
      <c r="M2164" s="39"/>
      <c r="N2164" s="41" t="s">
        <v>2687</v>
      </c>
      <c r="O2164" s="39">
        <v>45005</v>
      </c>
      <c r="P2164" s="40">
        <v>1</v>
      </c>
      <c r="Q2164" s="40">
        <v>4</v>
      </c>
      <c r="R2164" s="40" t="str">
        <f>IFERROR(VLOOKUP(Tabla2[[#This Row],[CONTRATISTA PRNCIPAL]],Hoja1!$L$5:$M$9,2,FALSE),"CJV")</f>
        <v>CJV</v>
      </c>
      <c r="S2164" s="40" t="str">
        <f>IF(Tabla2[[#This Row],[EMPRESA]]=Tabla2[[#This Row],[CONTRATISTA PRNCIPAL]],"Principal","Secundaria")</f>
        <v>Principal</v>
      </c>
      <c r="T2164" s="42">
        <f>IFERROR(1/COUNTIF(Tabla2[CONTRATISTA PRNCIPAL],Tabla2[[#This Row],[CONTRATISTA PRNCIPAL]]),0)</f>
        <v>0.008547008547008548</v>
      </c>
      <c r="U2164" s="43">
        <f>IF(((TODAY()-Tabla2[[#This Row],[FECHA NACIMIENTO]])/365)&lt;18,"Corregir", IF(((TODAY()-Tabla2[[#This Row],[FECHA NACIMIENTO]])/365)&gt;80, "Corregir",ROUNDDOWN(((TODAY()-Tabla2[[#This Row],[FECHA NACIMIENTO]])/365),0)))</f>
        <v>34</v>
      </c>
      <c r="V21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64" s="44" t="str">
        <f>+IF(Tabla2[[#This Row],[Edad]]="Corregir","Corregir","Ok")</f>
        <v>Ok</v>
      </c>
      <c r="X2164" s="42" t="str">
        <f>+IFERROR(VLOOKUP(Tabla2[[#This Row],[DISTRITO SEGÚN DNI]],Hoja1!$A$2:$B$32,2,FALSE),"No")</f>
        <v>No</v>
      </c>
      <c r="Y2164" s="42" t="str">
        <f>IF(OR(LOWER(Tabla2[[#This Row],[GENERO]])="masculino", LOWER(Tabla2[[#This Row],[GENERO]])="femenino"),"OK","Corregir")</f>
        <v>OK</v>
      </c>
      <c r="Z2164" s="42" t="str">
        <f>+IF(Tabla2[[#This Row],[Nro. DNI / CE]]="","Corregir",IF(LEN(Tabla2[[#This Row],[Nro. DNI / CE]])&gt;=8,"OK","Corregir"))</f>
        <v>OK</v>
      </c>
      <c r="AA2164" s="42">
        <f>COUNTIF(Tabla2[APELLIDOS Y NOMBRES],Tabla2[[#This Row],[APELLIDOS Y NOMBRES]])</f>
        <v>1</v>
      </c>
      <c r="AB2164" s="42">
        <f>IF(Tabla2[[#This Row],[Trabajador]]&gt;1,1/Tabla2[[#This Row],[Trabajador]],Tabla2[[#This Row],[Trabajador]])</f>
        <v>1</v>
      </c>
      <c r="AC2164" t="str">
        <f>+IFERROR(IF(Tabla2[[#This Row],[FECHA CESE/BAJA]]="","No Aplica",IF(AND(MONTH(Tabla2[[#This Row],[FECHA CESE/BAJA]])=MONTH(TODAY()-30),YEAR(Tabla2[[#This Row],[FECHA CESE/BAJA]])=YEAR(TODAY())),MONTH(TODAY()-30)&amp;"-"&amp;YEAR(TODAY()),"Borrar")),"No aplica")</f>
        <v>No Aplica</v>
      </c>
      <c r="AD2164" t="str">
        <f>+IFERROR(IF(Tabla2[[#This Row],[FECHA INICIO DE LABORES EN OBRA]]="","No Aplica",IF(AND(MONTH(Tabla2[[#This Row],[FECHA INICIO DE LABORES EN OBRA]])=MONTH(TODAY()-30),YEAR(Tabla2[[#This Row],[FECHA INICIO DE LABORES EN OBRA]])=YEAR(TODAY())),MONTH(TODAY()-30)&amp;"-"&amp;YEAR(TODAY()),"No Aplica")),"No Aplica")</f>
        <v>No Aplica</v>
      </c>
    </row>
    <row r="2165" spans="1:30" x14ac:dyDescent="0.25">
      <c r="A2165" s="13" t="s">
        <v>8209</v>
      </c>
      <c r="B2165" s="15" t="s">
        <v>8210</v>
      </c>
      <c r="C2165" s="15" t="s">
        <v>8210</v>
      </c>
      <c r="D2165" s="15" t="s">
        <v>8319</v>
      </c>
      <c r="E2165" s="15" t="s">
        <v>8320</v>
      </c>
      <c r="F2165" s="39">
        <v>26409</v>
      </c>
      <c r="G2165" s="15">
        <v>2</v>
      </c>
      <c r="H2165" s="15" t="s">
        <v>2751</v>
      </c>
      <c r="I2165" s="15" t="s">
        <v>8213</v>
      </c>
      <c r="J2165" s="15" t="s">
        <v>8321</v>
      </c>
      <c r="K2165" s="15" t="s">
        <v>4274</v>
      </c>
      <c r="L2165" s="40" t="s">
        <v>6</v>
      </c>
      <c r="M2165" s="39"/>
      <c r="N2165" s="41" t="s">
        <v>2687</v>
      </c>
      <c r="O2165" s="39">
        <v>44991</v>
      </c>
      <c r="P2165" s="40">
        <v>1</v>
      </c>
      <c r="Q2165" s="40">
        <v>4</v>
      </c>
      <c r="R2165" s="40" t="str">
        <f>IFERROR(VLOOKUP(Tabla2[[#This Row],[CONTRATISTA PRNCIPAL]],Hoja1!$L$5:$M$9,2,FALSE),"CJV")</f>
        <v>CJV</v>
      </c>
      <c r="S2165" s="40" t="str">
        <f>IF(Tabla2[[#This Row],[EMPRESA]]=Tabla2[[#This Row],[CONTRATISTA PRNCIPAL]],"Principal","Secundaria")</f>
        <v>Principal</v>
      </c>
      <c r="T2165" s="42">
        <f>IFERROR(1/COUNTIF(Tabla2[CONTRATISTA PRNCIPAL],Tabla2[[#This Row],[CONTRATISTA PRNCIPAL]]),0)</f>
        <v>0.008547008547008548</v>
      </c>
      <c r="U2165" s="43">
        <f>IF(((TODAY()-Tabla2[[#This Row],[FECHA NACIMIENTO]])/365)&lt;18,"Corregir", IF(((TODAY()-Tabla2[[#This Row],[FECHA NACIMIENTO]])/365)&gt;80, "Corregir",ROUNDDOWN(((TODAY()-Tabla2[[#This Row],[FECHA NACIMIENTO]])/365),0)))</f>
        <v>51</v>
      </c>
      <c r="V21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65" s="44" t="str">
        <f>+IF(Tabla2[[#This Row],[Edad]]="Corregir","Corregir","Ok")</f>
        <v>Ok</v>
      </c>
      <c r="X2165" s="42" t="str">
        <f>+IFERROR(VLOOKUP(Tabla2[[#This Row],[DISTRITO SEGÚN DNI]],Hoja1!$A$2:$B$32,2,FALSE),"No")</f>
        <v>No</v>
      </c>
      <c r="Y2165" s="42" t="str">
        <f>IF(OR(LOWER(Tabla2[[#This Row],[GENERO]])="masculino", LOWER(Tabla2[[#This Row],[GENERO]])="femenino"),"OK","Corregir")</f>
        <v>OK</v>
      </c>
      <c r="Z2165" s="42" t="str">
        <f>+IF(Tabla2[[#This Row],[Nro. DNI / CE]]="","Corregir",IF(LEN(Tabla2[[#This Row],[Nro. DNI / CE]])&gt;=8,"OK","Corregir"))</f>
        <v>OK</v>
      </c>
      <c r="AA2165" s="42">
        <f>COUNTIF(Tabla2[APELLIDOS Y NOMBRES],Tabla2[[#This Row],[APELLIDOS Y NOMBRES]])</f>
        <v>1</v>
      </c>
      <c r="AB2165" s="42">
        <f>IF(Tabla2[[#This Row],[Trabajador]]&gt;1,1/Tabla2[[#This Row],[Trabajador]],Tabla2[[#This Row],[Trabajador]])</f>
        <v>1</v>
      </c>
      <c r="AC2165" t="str">
        <f>+IFERROR(IF(Tabla2[[#This Row],[FECHA CESE/BAJA]]="","No Aplica",IF(AND(MONTH(Tabla2[[#This Row],[FECHA CESE/BAJA]])=MONTH(TODAY()-30),YEAR(Tabla2[[#This Row],[FECHA CESE/BAJA]])=YEAR(TODAY())),MONTH(TODAY()-30)&amp;"-"&amp;YEAR(TODAY()),"Borrar")),"No aplica")</f>
        <v>No Aplica</v>
      </c>
      <c r="AD2165" t="str">
        <f>+IFERROR(IF(Tabla2[[#This Row],[FECHA INICIO DE LABORES EN OBRA]]="","No Aplica",IF(AND(MONTH(Tabla2[[#This Row],[FECHA INICIO DE LABORES EN OBRA]])=MONTH(TODAY()-30),YEAR(Tabla2[[#This Row],[FECHA INICIO DE LABORES EN OBRA]])=YEAR(TODAY())),MONTH(TODAY()-30)&amp;"-"&amp;YEAR(TODAY()),"No Aplica")),"No Aplica")</f>
        <v>No Aplica</v>
      </c>
    </row>
    <row r="2166" spans="1:30" x14ac:dyDescent="0.25">
      <c r="A2166" s="13" t="s">
        <v>8209</v>
      </c>
      <c r="B2166" s="15" t="s">
        <v>8210</v>
      </c>
      <c r="C2166" s="15" t="s">
        <v>8210</v>
      </c>
      <c r="D2166" s="15" t="s">
        <v>305</v>
      </c>
      <c r="E2166" s="15" t="s">
        <v>306</v>
      </c>
      <c r="F2166" s="39">
        <v>25323</v>
      </c>
      <c r="G2166" s="15">
        <v>2</v>
      </c>
      <c r="H2166" s="15" t="s">
        <v>2751</v>
      </c>
      <c r="I2166" s="15" t="s">
        <v>8213</v>
      </c>
      <c r="J2166" s="15" t="s">
        <v>8322</v>
      </c>
      <c r="K2166" s="15" t="s">
        <v>22</v>
      </c>
      <c r="L2166" s="40" t="s">
        <v>6</v>
      </c>
      <c r="M2166" s="39"/>
      <c r="N2166" s="41" t="s">
        <v>2687</v>
      </c>
      <c r="O2166" s="39">
        <v>45069</v>
      </c>
      <c r="P2166" s="40">
        <v>1</v>
      </c>
      <c r="Q2166" s="40">
        <v>4</v>
      </c>
      <c r="R2166" s="40" t="str">
        <f>IFERROR(VLOOKUP(Tabla2[[#This Row],[CONTRATISTA PRNCIPAL]],Hoja1!$L$5:$M$9,2,FALSE),"CJV")</f>
        <v>CJV</v>
      </c>
      <c r="S2166" s="40" t="str">
        <f>IF(Tabla2[[#This Row],[EMPRESA]]=Tabla2[[#This Row],[CONTRATISTA PRNCIPAL]],"Principal","Secundaria")</f>
        <v>Principal</v>
      </c>
      <c r="T2166" s="42">
        <f>IFERROR(1/COUNTIF(Tabla2[CONTRATISTA PRNCIPAL],Tabla2[[#This Row],[CONTRATISTA PRNCIPAL]]),0)</f>
        <v>0.008547008547008548</v>
      </c>
      <c r="U2166" s="43">
        <f>IF(((TODAY()-Tabla2[[#This Row],[FECHA NACIMIENTO]])/365)&lt;18,"Corregir", IF(((TODAY()-Tabla2[[#This Row],[FECHA NACIMIENTO]])/365)&gt;80, "Corregir",ROUNDDOWN(((TODAY()-Tabla2[[#This Row],[FECHA NACIMIENTO]])/365),0)))</f>
        <v>54</v>
      </c>
      <c r="V21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66" s="44" t="str">
        <f>+IF(Tabla2[[#This Row],[Edad]]="Corregir","Corregir","Ok")</f>
        <v>Ok</v>
      </c>
      <c r="X2166" s="42" t="str">
        <f>+IFERROR(VLOOKUP(Tabla2[[#This Row],[DISTRITO SEGÚN DNI]],Hoja1!$A$2:$B$32,2,FALSE),"No")</f>
        <v>BREÑA</v>
      </c>
      <c r="Y2166" s="42" t="str">
        <f>IF(OR(LOWER(Tabla2[[#This Row],[GENERO]])="masculino", LOWER(Tabla2[[#This Row],[GENERO]])="femenino"),"OK","Corregir")</f>
        <v>OK</v>
      </c>
      <c r="Z2166" s="42" t="str">
        <f>+IF(Tabla2[[#This Row],[Nro. DNI / CE]]="","Corregir",IF(LEN(Tabla2[[#This Row],[Nro. DNI / CE]])&gt;=8,"OK","Corregir"))</f>
        <v>OK</v>
      </c>
      <c r="AA2166" s="42">
        <f>COUNTIF(Tabla2[APELLIDOS Y NOMBRES],Tabla2[[#This Row],[APELLIDOS Y NOMBRES]])</f>
        <v>1</v>
      </c>
      <c r="AB2166" s="42">
        <f>IF(Tabla2[[#This Row],[Trabajador]]&gt;1,1/Tabla2[[#This Row],[Trabajador]],Tabla2[[#This Row],[Trabajador]])</f>
        <v>1</v>
      </c>
      <c r="AC2166" t="str">
        <f>+IFERROR(IF(Tabla2[[#This Row],[FECHA CESE/BAJA]]="","No Aplica",IF(AND(MONTH(Tabla2[[#This Row],[FECHA CESE/BAJA]])=MONTH(TODAY()-30),YEAR(Tabla2[[#This Row],[FECHA CESE/BAJA]])=YEAR(TODAY())),MONTH(TODAY()-30)&amp;"-"&amp;YEAR(TODAY()),"Borrar")),"No aplica")</f>
        <v>No Aplica</v>
      </c>
      <c r="AD2166" t="str">
        <f>+IFERROR(IF(Tabla2[[#This Row],[FECHA INICIO DE LABORES EN OBRA]]="","No Aplica",IF(AND(MONTH(Tabla2[[#This Row],[FECHA INICIO DE LABORES EN OBRA]])=MONTH(TODAY()-30),YEAR(Tabla2[[#This Row],[FECHA INICIO DE LABORES EN OBRA]])=YEAR(TODAY())),MONTH(TODAY()-30)&amp;"-"&amp;YEAR(TODAY()),"No Aplica")),"No Aplica")</f>
        <v>No Aplica</v>
      </c>
    </row>
    <row r="2167" spans="1:30" x14ac:dyDescent="0.25">
      <c r="A2167" s="13" t="s">
        <v>8209</v>
      </c>
      <c r="B2167" s="15" t="s">
        <v>8210</v>
      </c>
      <c r="C2167" s="15" t="s">
        <v>8210</v>
      </c>
      <c r="D2167" s="15" t="s">
        <v>8323</v>
      </c>
      <c r="E2167" s="15" t="s">
        <v>8324</v>
      </c>
      <c r="F2167" s="39">
        <v>32339</v>
      </c>
      <c r="G2167" s="15">
        <v>2</v>
      </c>
      <c r="H2167" s="15" t="s">
        <v>2751</v>
      </c>
      <c r="I2167" s="15" t="s">
        <v>8213</v>
      </c>
      <c r="J2167" s="15" t="s">
        <v>8325</v>
      </c>
      <c r="K2167" s="15" t="s">
        <v>2182</v>
      </c>
      <c r="L2167" s="40" t="s">
        <v>6</v>
      </c>
      <c r="M2167" s="39"/>
      <c r="N2167" s="41" t="s">
        <v>2687</v>
      </c>
      <c r="O2167" s="39">
        <v>45062</v>
      </c>
      <c r="P2167" s="40">
        <v>1</v>
      </c>
      <c r="Q2167" s="40">
        <v>4</v>
      </c>
      <c r="R2167" s="40" t="str">
        <f>IFERROR(VLOOKUP(Tabla2[[#This Row],[CONTRATISTA PRNCIPAL]],Hoja1!$L$5:$M$9,2,FALSE),"CJV")</f>
        <v>CJV</v>
      </c>
      <c r="S2167" s="40" t="str">
        <f>IF(Tabla2[[#This Row],[EMPRESA]]=Tabla2[[#This Row],[CONTRATISTA PRNCIPAL]],"Principal","Secundaria")</f>
        <v>Principal</v>
      </c>
      <c r="T2167" s="42">
        <f>IFERROR(1/COUNTIF(Tabla2[CONTRATISTA PRNCIPAL],Tabla2[[#This Row],[CONTRATISTA PRNCIPAL]]),0)</f>
        <v>0.008547008547008548</v>
      </c>
      <c r="U2167" s="43">
        <f>IF(((TODAY()-Tabla2[[#This Row],[FECHA NACIMIENTO]])/365)&lt;18,"Corregir", IF(((TODAY()-Tabla2[[#This Row],[FECHA NACIMIENTO]])/365)&gt;80, "Corregir",ROUNDDOWN(((TODAY()-Tabla2[[#This Row],[FECHA NACIMIENTO]])/365),0)))</f>
        <v>35</v>
      </c>
      <c r="V21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67" s="44" t="str">
        <f>+IF(Tabla2[[#This Row],[Edad]]="Corregir","Corregir","Ok")</f>
        <v>Ok</v>
      </c>
      <c r="X2167" s="42" t="str">
        <f>+IFERROR(VLOOKUP(Tabla2[[#This Row],[DISTRITO SEGÚN DNI]],Hoja1!$A$2:$B$32,2,FALSE),"No")</f>
        <v>No</v>
      </c>
      <c r="Y2167" s="42" t="str">
        <f>IF(OR(LOWER(Tabla2[[#This Row],[GENERO]])="masculino", LOWER(Tabla2[[#This Row],[GENERO]])="femenino"),"OK","Corregir")</f>
        <v>OK</v>
      </c>
      <c r="Z2167" s="42" t="str">
        <f>+IF(Tabla2[[#This Row],[Nro. DNI / CE]]="","Corregir",IF(LEN(Tabla2[[#This Row],[Nro. DNI / CE]])&gt;=8,"OK","Corregir"))</f>
        <v>OK</v>
      </c>
      <c r="AA2167" s="42">
        <f>COUNTIF(Tabla2[APELLIDOS Y NOMBRES],Tabla2[[#This Row],[APELLIDOS Y NOMBRES]])</f>
        <v>1</v>
      </c>
      <c r="AB2167" s="42">
        <f>IF(Tabla2[[#This Row],[Trabajador]]&gt;1,1/Tabla2[[#This Row],[Trabajador]],Tabla2[[#This Row],[Trabajador]])</f>
        <v>1</v>
      </c>
      <c r="AC2167" t="str">
        <f>+IFERROR(IF(Tabla2[[#This Row],[FECHA CESE/BAJA]]="","No Aplica",IF(AND(MONTH(Tabla2[[#This Row],[FECHA CESE/BAJA]])=MONTH(TODAY()-30),YEAR(Tabla2[[#This Row],[FECHA CESE/BAJA]])=YEAR(TODAY())),MONTH(TODAY()-30)&amp;"-"&amp;YEAR(TODAY()),"Borrar")),"No aplica")</f>
        <v>No Aplica</v>
      </c>
      <c r="AD2167" t="str">
        <f>+IFERROR(IF(Tabla2[[#This Row],[FECHA INICIO DE LABORES EN OBRA]]="","No Aplica",IF(AND(MONTH(Tabla2[[#This Row],[FECHA INICIO DE LABORES EN OBRA]])=MONTH(TODAY()-30),YEAR(Tabla2[[#This Row],[FECHA INICIO DE LABORES EN OBRA]])=YEAR(TODAY())),MONTH(TODAY()-30)&amp;"-"&amp;YEAR(TODAY()),"No Aplica")),"No Aplica")</f>
        <v>No Aplica</v>
      </c>
    </row>
    <row r="2168" spans="1:30" x14ac:dyDescent="0.25">
      <c r="A2168" s="13" t="s">
        <v>8209</v>
      </c>
      <c r="B2168" s="15" t="s">
        <v>8210</v>
      </c>
      <c r="C2168" s="15" t="s">
        <v>8210</v>
      </c>
      <c r="D2168" s="15" t="s">
        <v>8326</v>
      </c>
      <c r="E2168" s="15" t="s">
        <v>8327</v>
      </c>
      <c r="F2168" s="39">
        <v>33681</v>
      </c>
      <c r="G2168" s="15">
        <v>2</v>
      </c>
      <c r="H2168" s="15" t="s">
        <v>2751</v>
      </c>
      <c r="I2168" s="15" t="s">
        <v>8213</v>
      </c>
      <c r="J2168" s="15" t="s">
        <v>8328</v>
      </c>
      <c r="K2168" s="15" t="s">
        <v>8329</v>
      </c>
      <c r="L2168" s="40" t="s">
        <v>6</v>
      </c>
      <c r="M2168" s="39"/>
      <c r="N2168" s="41" t="s">
        <v>2687</v>
      </c>
      <c r="O2168" s="39">
        <v>45051</v>
      </c>
      <c r="P2168" s="40">
        <v>1</v>
      </c>
      <c r="Q2168" s="40">
        <v>4</v>
      </c>
      <c r="R2168" s="40" t="str">
        <f>IFERROR(VLOOKUP(Tabla2[[#This Row],[CONTRATISTA PRNCIPAL]],Hoja1!$L$5:$M$9,2,FALSE),"CJV")</f>
        <v>CJV</v>
      </c>
      <c r="S2168" s="40" t="str">
        <f>IF(Tabla2[[#This Row],[EMPRESA]]=Tabla2[[#This Row],[CONTRATISTA PRNCIPAL]],"Principal","Secundaria")</f>
        <v>Principal</v>
      </c>
      <c r="T2168" s="42">
        <f>IFERROR(1/COUNTIF(Tabla2[CONTRATISTA PRNCIPAL],Tabla2[[#This Row],[CONTRATISTA PRNCIPAL]]),0)</f>
        <v>0.008547008547008548</v>
      </c>
      <c r="U2168" s="43">
        <f>IF(((TODAY()-Tabla2[[#This Row],[FECHA NACIMIENTO]])/365)&lt;18,"Corregir", IF(((TODAY()-Tabla2[[#This Row],[FECHA NACIMIENTO]])/365)&gt;80, "Corregir",ROUNDDOWN(((TODAY()-Tabla2[[#This Row],[FECHA NACIMIENTO]])/365),0)))</f>
        <v>31</v>
      </c>
      <c r="V21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68" s="44" t="str">
        <f>+IF(Tabla2[[#This Row],[Edad]]="Corregir","Corregir","Ok")</f>
        <v>Ok</v>
      </c>
      <c r="X2168" s="42" t="str">
        <f>+IFERROR(VLOOKUP(Tabla2[[#This Row],[DISTRITO SEGÚN DNI]],Hoja1!$A$2:$B$32,2,FALSE),"No")</f>
        <v>No</v>
      </c>
      <c r="Y2168" s="42" t="str">
        <f>IF(OR(LOWER(Tabla2[[#This Row],[GENERO]])="masculino", LOWER(Tabla2[[#This Row],[GENERO]])="femenino"),"OK","Corregir")</f>
        <v>OK</v>
      </c>
      <c r="Z2168" s="42" t="str">
        <f>+IF(Tabla2[[#This Row],[Nro. DNI / CE]]="","Corregir",IF(LEN(Tabla2[[#This Row],[Nro. DNI / CE]])&gt;=8,"OK","Corregir"))</f>
        <v>OK</v>
      </c>
      <c r="AA2168" s="42">
        <f>COUNTIF(Tabla2[APELLIDOS Y NOMBRES],Tabla2[[#This Row],[APELLIDOS Y NOMBRES]])</f>
        <v>1</v>
      </c>
      <c r="AB2168" s="42">
        <f>IF(Tabla2[[#This Row],[Trabajador]]&gt;1,1/Tabla2[[#This Row],[Trabajador]],Tabla2[[#This Row],[Trabajador]])</f>
        <v>1</v>
      </c>
      <c r="AC2168" t="str">
        <f>+IFERROR(IF(Tabla2[[#This Row],[FECHA CESE/BAJA]]="","No Aplica",IF(AND(MONTH(Tabla2[[#This Row],[FECHA CESE/BAJA]])=MONTH(TODAY()-30),YEAR(Tabla2[[#This Row],[FECHA CESE/BAJA]])=YEAR(TODAY())),MONTH(TODAY()-30)&amp;"-"&amp;YEAR(TODAY()),"Borrar")),"No aplica")</f>
        <v>No Aplica</v>
      </c>
      <c r="AD2168" t="str">
        <f>+IFERROR(IF(Tabla2[[#This Row],[FECHA INICIO DE LABORES EN OBRA]]="","No Aplica",IF(AND(MONTH(Tabla2[[#This Row],[FECHA INICIO DE LABORES EN OBRA]])=MONTH(TODAY()-30),YEAR(Tabla2[[#This Row],[FECHA INICIO DE LABORES EN OBRA]])=YEAR(TODAY())),MONTH(TODAY()-30)&amp;"-"&amp;YEAR(TODAY()),"No Aplica")),"No Aplica")</f>
        <v>No Aplica</v>
      </c>
    </row>
    <row r="2169" spans="1:30" x14ac:dyDescent="0.25">
      <c r="A2169" s="13" t="s">
        <v>8209</v>
      </c>
      <c r="B2169" s="15" t="s">
        <v>8210</v>
      </c>
      <c r="C2169" s="15" t="s">
        <v>8210</v>
      </c>
      <c r="D2169" s="15" t="s">
        <v>8330</v>
      </c>
      <c r="E2169" s="15" t="s">
        <v>8331</v>
      </c>
      <c r="F2169" s="39">
        <v>30278</v>
      </c>
      <c r="G2169" s="15">
        <v>2</v>
      </c>
      <c r="H2169" s="15" t="s">
        <v>2746</v>
      </c>
      <c r="I2169" s="15" t="s">
        <v>8213</v>
      </c>
      <c r="J2169" s="15" t="s">
        <v>8332</v>
      </c>
      <c r="K2169" s="15" t="s">
        <v>2284</v>
      </c>
      <c r="L2169" s="40" t="s">
        <v>6</v>
      </c>
      <c r="M2169" s="39"/>
      <c r="N2169" s="41" t="s">
        <v>2687</v>
      </c>
      <c r="O2169" s="39">
        <v>44998</v>
      </c>
      <c r="P2169" s="40">
        <v>1</v>
      </c>
      <c r="Q2169" s="40">
        <v>4</v>
      </c>
      <c r="R2169" s="40" t="str">
        <f>IFERROR(VLOOKUP(Tabla2[[#This Row],[CONTRATISTA PRNCIPAL]],Hoja1!$L$5:$M$9,2,FALSE),"CJV")</f>
        <v>CJV</v>
      </c>
      <c r="S2169" s="40" t="str">
        <f>IF(Tabla2[[#This Row],[EMPRESA]]=Tabla2[[#This Row],[CONTRATISTA PRNCIPAL]],"Principal","Secundaria")</f>
        <v>Principal</v>
      </c>
      <c r="T2169" s="42">
        <f>IFERROR(1/COUNTIF(Tabla2[CONTRATISTA PRNCIPAL],Tabla2[[#This Row],[CONTRATISTA PRNCIPAL]]),0)</f>
        <v>0.008547008547008548</v>
      </c>
      <c r="U2169" s="43">
        <f>IF(((TODAY()-Tabla2[[#This Row],[FECHA NACIMIENTO]])/365)&lt;18,"Corregir", IF(((TODAY()-Tabla2[[#This Row],[FECHA NACIMIENTO]])/365)&gt;80, "Corregir",ROUNDDOWN(((TODAY()-Tabla2[[#This Row],[FECHA NACIMIENTO]])/365),0)))</f>
        <v>40</v>
      </c>
      <c r="V21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69" s="44" t="str">
        <f>+IF(Tabla2[[#This Row],[Edad]]="Corregir","Corregir","Ok")</f>
        <v>Ok</v>
      </c>
      <c r="X2169" s="42" t="str">
        <f>+IFERROR(VLOOKUP(Tabla2[[#This Row],[DISTRITO SEGÚN DNI]],Hoja1!$A$2:$B$32,2,FALSE),"No")</f>
        <v>No</v>
      </c>
      <c r="Y2169" s="42" t="str">
        <f>IF(OR(LOWER(Tabla2[[#This Row],[GENERO]])="masculino", LOWER(Tabla2[[#This Row],[GENERO]])="femenino"),"OK","Corregir")</f>
        <v>OK</v>
      </c>
      <c r="Z2169" s="42" t="str">
        <f>+IF(Tabla2[[#This Row],[Nro. DNI / CE]]="","Corregir",IF(LEN(Tabla2[[#This Row],[Nro. DNI / CE]])&gt;=8,"OK","Corregir"))</f>
        <v>OK</v>
      </c>
      <c r="AA2169" s="42">
        <f>COUNTIF(Tabla2[APELLIDOS Y NOMBRES],Tabla2[[#This Row],[APELLIDOS Y NOMBRES]])</f>
        <v>1</v>
      </c>
      <c r="AB2169" s="42">
        <f>IF(Tabla2[[#This Row],[Trabajador]]&gt;1,1/Tabla2[[#This Row],[Trabajador]],Tabla2[[#This Row],[Trabajador]])</f>
        <v>1</v>
      </c>
      <c r="AC2169" t="str">
        <f>+IFERROR(IF(Tabla2[[#This Row],[FECHA CESE/BAJA]]="","No Aplica",IF(AND(MONTH(Tabla2[[#This Row],[FECHA CESE/BAJA]])=MONTH(TODAY()-30),YEAR(Tabla2[[#This Row],[FECHA CESE/BAJA]])=YEAR(TODAY())),MONTH(TODAY()-30)&amp;"-"&amp;YEAR(TODAY()),"Borrar")),"No aplica")</f>
        <v>No Aplica</v>
      </c>
      <c r="AD2169" t="str">
        <f>+IFERROR(IF(Tabla2[[#This Row],[FECHA INICIO DE LABORES EN OBRA]]="","No Aplica",IF(AND(MONTH(Tabla2[[#This Row],[FECHA INICIO DE LABORES EN OBRA]])=MONTH(TODAY()-30),YEAR(Tabla2[[#This Row],[FECHA INICIO DE LABORES EN OBRA]])=YEAR(TODAY())),MONTH(TODAY()-30)&amp;"-"&amp;YEAR(TODAY()),"No Aplica")),"No Aplica")</f>
        <v>No Aplica</v>
      </c>
    </row>
    <row r="2170" spans="1:30" x14ac:dyDescent="0.25">
      <c r="A2170" s="13" t="s">
        <v>8209</v>
      </c>
      <c r="B2170" s="15" t="s">
        <v>8210</v>
      </c>
      <c r="C2170" s="15" t="s">
        <v>8210</v>
      </c>
      <c r="D2170" s="15" t="s">
        <v>1151</v>
      </c>
      <c r="E2170" s="15" t="s">
        <v>1152</v>
      </c>
      <c r="F2170" s="39">
        <v>28263</v>
      </c>
      <c r="G2170" s="15">
        <v>2</v>
      </c>
      <c r="H2170" s="15" t="s">
        <v>2746</v>
      </c>
      <c r="I2170" s="15" t="s">
        <v>8213</v>
      </c>
      <c r="J2170" s="15" t="s">
        <v>8333</v>
      </c>
      <c r="K2170" s="15" t="s">
        <v>2022</v>
      </c>
      <c r="L2170" s="40" t="s">
        <v>6</v>
      </c>
      <c r="M2170" s="39"/>
      <c r="N2170" s="41" t="s">
        <v>2687</v>
      </c>
      <c r="O2170" s="39">
        <v>45005</v>
      </c>
      <c r="P2170" s="40">
        <v>1</v>
      </c>
      <c r="Q2170" s="40">
        <v>4</v>
      </c>
      <c r="R2170" s="40" t="str">
        <f>IFERROR(VLOOKUP(Tabla2[[#This Row],[CONTRATISTA PRNCIPAL]],Hoja1!$L$5:$M$9,2,FALSE),"CJV")</f>
        <v>CJV</v>
      </c>
      <c r="S2170" s="40" t="str">
        <f>IF(Tabla2[[#This Row],[EMPRESA]]=Tabla2[[#This Row],[CONTRATISTA PRNCIPAL]],"Principal","Secundaria")</f>
        <v>Principal</v>
      </c>
      <c r="T2170" s="42">
        <f>IFERROR(1/COUNTIF(Tabla2[CONTRATISTA PRNCIPAL],Tabla2[[#This Row],[CONTRATISTA PRNCIPAL]]),0)</f>
        <v>0.008547008547008548</v>
      </c>
      <c r="U2170" s="43">
        <f>IF(((TODAY()-Tabla2[[#This Row],[FECHA NACIMIENTO]])/365)&lt;18,"Corregir", IF(((TODAY()-Tabla2[[#This Row],[FECHA NACIMIENTO]])/365)&gt;80, "Corregir",ROUNDDOWN(((TODAY()-Tabla2[[#This Row],[FECHA NACIMIENTO]])/365),0)))</f>
        <v>46</v>
      </c>
      <c r="V21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70" s="44" t="str">
        <f>+IF(Tabla2[[#This Row],[Edad]]="Corregir","Corregir","Ok")</f>
        <v>Ok</v>
      </c>
      <c r="X2170" s="42" t="str">
        <f>+IFERROR(VLOOKUP(Tabla2[[#This Row],[DISTRITO SEGÚN DNI]],Hoja1!$A$2:$B$32,2,FALSE),"No")</f>
        <v>CALLAO</v>
      </c>
      <c r="Y2170" s="42" t="str">
        <f>IF(OR(LOWER(Tabla2[[#This Row],[GENERO]])="masculino", LOWER(Tabla2[[#This Row],[GENERO]])="femenino"),"OK","Corregir")</f>
        <v>OK</v>
      </c>
      <c r="Z2170" s="42" t="str">
        <f>+IF(Tabla2[[#This Row],[Nro. DNI / CE]]="","Corregir",IF(LEN(Tabla2[[#This Row],[Nro. DNI / CE]])&gt;=8,"OK","Corregir"))</f>
        <v>OK</v>
      </c>
      <c r="AA2170" s="42">
        <f>COUNTIF(Tabla2[APELLIDOS Y NOMBRES],Tabla2[[#This Row],[APELLIDOS Y NOMBRES]])</f>
        <v>1</v>
      </c>
      <c r="AB2170" s="42">
        <f>IF(Tabla2[[#This Row],[Trabajador]]&gt;1,1/Tabla2[[#This Row],[Trabajador]],Tabla2[[#This Row],[Trabajador]])</f>
        <v>1</v>
      </c>
      <c r="AC2170" t="str">
        <f>+IFERROR(IF(Tabla2[[#This Row],[FECHA CESE/BAJA]]="","No Aplica",IF(AND(MONTH(Tabla2[[#This Row],[FECHA CESE/BAJA]])=MONTH(TODAY()-30),YEAR(Tabla2[[#This Row],[FECHA CESE/BAJA]])=YEAR(TODAY())),MONTH(TODAY()-30)&amp;"-"&amp;YEAR(TODAY()),"Borrar")),"No aplica")</f>
        <v>No Aplica</v>
      </c>
      <c r="AD2170" t="str">
        <f>+IFERROR(IF(Tabla2[[#This Row],[FECHA INICIO DE LABORES EN OBRA]]="","No Aplica",IF(AND(MONTH(Tabla2[[#This Row],[FECHA INICIO DE LABORES EN OBRA]])=MONTH(TODAY()-30),YEAR(Tabla2[[#This Row],[FECHA INICIO DE LABORES EN OBRA]])=YEAR(TODAY())),MONTH(TODAY()-30)&amp;"-"&amp;YEAR(TODAY()),"No Aplica")),"No Aplica")</f>
        <v>No Aplica</v>
      </c>
    </row>
    <row r="2171" spans="1:30" x14ac:dyDescent="0.25">
      <c r="A2171" s="13" t="s">
        <v>8209</v>
      </c>
      <c r="B2171" s="15" t="s">
        <v>8210</v>
      </c>
      <c r="C2171" s="15" t="s">
        <v>8210</v>
      </c>
      <c r="D2171" s="15" t="s">
        <v>8334</v>
      </c>
      <c r="E2171" s="15" t="s">
        <v>8335</v>
      </c>
      <c r="F2171" s="39">
        <v>31057</v>
      </c>
      <c r="G2171" s="15">
        <v>2</v>
      </c>
      <c r="H2171" s="15" t="s">
        <v>3129</v>
      </c>
      <c r="I2171" s="15" t="s">
        <v>8213</v>
      </c>
      <c r="J2171" s="15" t="s">
        <v>8336</v>
      </c>
      <c r="K2171" s="15" t="s">
        <v>2162</v>
      </c>
      <c r="L2171" s="40" t="s">
        <v>6</v>
      </c>
      <c r="M2171" s="39"/>
      <c r="N2171" s="41" t="s">
        <v>2687</v>
      </c>
      <c r="O2171" s="39">
        <v>44998</v>
      </c>
      <c r="P2171" s="40">
        <v>1</v>
      </c>
      <c r="Q2171" s="40">
        <v>4</v>
      </c>
      <c r="R2171" s="40" t="str">
        <f>IFERROR(VLOOKUP(Tabla2[[#This Row],[CONTRATISTA PRNCIPAL]],Hoja1!$L$5:$M$9,2,FALSE),"CJV")</f>
        <v>CJV</v>
      </c>
      <c r="S2171" s="40" t="str">
        <f>IF(Tabla2[[#This Row],[EMPRESA]]=Tabla2[[#This Row],[CONTRATISTA PRNCIPAL]],"Principal","Secundaria")</f>
        <v>Principal</v>
      </c>
      <c r="T2171" s="42">
        <f>IFERROR(1/COUNTIF(Tabla2[CONTRATISTA PRNCIPAL],Tabla2[[#This Row],[CONTRATISTA PRNCIPAL]]),0)</f>
        <v>0.008547008547008548</v>
      </c>
      <c r="U2171" s="43">
        <f>IF(((TODAY()-Tabla2[[#This Row],[FECHA NACIMIENTO]])/365)&lt;18,"Corregir", IF(((TODAY()-Tabla2[[#This Row],[FECHA NACIMIENTO]])/365)&gt;80, "Corregir",ROUNDDOWN(((TODAY()-Tabla2[[#This Row],[FECHA NACIMIENTO]])/365),0)))</f>
        <v>38</v>
      </c>
      <c r="V21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71" s="44" t="str">
        <f>+IF(Tabla2[[#This Row],[Edad]]="Corregir","Corregir","Ok")</f>
        <v>Ok</v>
      </c>
      <c r="X2171" s="42" t="str">
        <f>+IFERROR(VLOOKUP(Tabla2[[#This Row],[DISTRITO SEGÚN DNI]],Hoja1!$A$2:$B$32,2,FALSE),"No")</f>
        <v>No</v>
      </c>
      <c r="Y2171" s="42" t="str">
        <f>IF(OR(LOWER(Tabla2[[#This Row],[GENERO]])="masculino", LOWER(Tabla2[[#This Row],[GENERO]])="femenino"),"OK","Corregir")</f>
        <v>OK</v>
      </c>
      <c r="Z2171" s="42" t="str">
        <f>+IF(Tabla2[[#This Row],[Nro. DNI / CE]]="","Corregir",IF(LEN(Tabla2[[#This Row],[Nro. DNI / CE]])&gt;=8,"OK","Corregir"))</f>
        <v>OK</v>
      </c>
      <c r="AA2171" s="42">
        <f>COUNTIF(Tabla2[APELLIDOS Y NOMBRES],Tabla2[[#This Row],[APELLIDOS Y NOMBRES]])</f>
        <v>1</v>
      </c>
      <c r="AB2171" s="42">
        <f>IF(Tabla2[[#This Row],[Trabajador]]&gt;1,1/Tabla2[[#This Row],[Trabajador]],Tabla2[[#This Row],[Trabajador]])</f>
        <v>1</v>
      </c>
      <c r="AC2171" t="str">
        <f>+IFERROR(IF(Tabla2[[#This Row],[FECHA CESE/BAJA]]="","No Aplica",IF(AND(MONTH(Tabla2[[#This Row],[FECHA CESE/BAJA]])=MONTH(TODAY()-30),YEAR(Tabla2[[#This Row],[FECHA CESE/BAJA]])=YEAR(TODAY())),MONTH(TODAY()-30)&amp;"-"&amp;YEAR(TODAY()),"Borrar")),"No aplica")</f>
        <v>No Aplica</v>
      </c>
      <c r="AD2171" t="str">
        <f>+IFERROR(IF(Tabla2[[#This Row],[FECHA INICIO DE LABORES EN OBRA]]="","No Aplica",IF(AND(MONTH(Tabla2[[#This Row],[FECHA INICIO DE LABORES EN OBRA]])=MONTH(TODAY()-30),YEAR(Tabla2[[#This Row],[FECHA INICIO DE LABORES EN OBRA]])=YEAR(TODAY())),MONTH(TODAY()-30)&amp;"-"&amp;YEAR(TODAY()),"No Aplica")),"No Aplica")</f>
        <v>No Aplica</v>
      </c>
    </row>
    <row r="2172" spans="1:30" x14ac:dyDescent="0.25">
      <c r="A2172" s="13" t="s">
        <v>8209</v>
      </c>
      <c r="B2172" s="15" t="s">
        <v>8210</v>
      </c>
      <c r="C2172" s="15" t="s">
        <v>8210</v>
      </c>
      <c r="D2172" s="15" t="s">
        <v>8337</v>
      </c>
      <c r="E2172" s="15" t="s">
        <v>8338</v>
      </c>
      <c r="F2172" s="39">
        <v>35961</v>
      </c>
      <c r="G2172" s="15">
        <v>2</v>
      </c>
      <c r="H2172" s="15" t="s">
        <v>2746</v>
      </c>
      <c r="I2172" s="15" t="s">
        <v>8213</v>
      </c>
      <c r="J2172" s="15" t="s">
        <v>8339</v>
      </c>
      <c r="K2172" s="15" t="s">
        <v>8340</v>
      </c>
      <c r="L2172" s="40" t="s">
        <v>6</v>
      </c>
      <c r="M2172" s="39"/>
      <c r="N2172" s="41" t="s">
        <v>2687</v>
      </c>
      <c r="O2172" s="39">
        <v>44998</v>
      </c>
      <c r="P2172" s="40">
        <v>1</v>
      </c>
      <c r="Q2172" s="40">
        <v>4</v>
      </c>
      <c r="R2172" s="40" t="str">
        <f>IFERROR(VLOOKUP(Tabla2[[#This Row],[CONTRATISTA PRNCIPAL]],Hoja1!$L$5:$M$9,2,FALSE),"CJV")</f>
        <v>CJV</v>
      </c>
      <c r="S2172" s="40" t="str">
        <f>IF(Tabla2[[#This Row],[EMPRESA]]=Tabla2[[#This Row],[CONTRATISTA PRNCIPAL]],"Principal","Secundaria")</f>
        <v>Principal</v>
      </c>
      <c r="T2172" s="42">
        <f>IFERROR(1/COUNTIF(Tabla2[CONTRATISTA PRNCIPAL],Tabla2[[#This Row],[CONTRATISTA PRNCIPAL]]),0)</f>
        <v>0.008547008547008548</v>
      </c>
      <c r="U2172" s="43">
        <f>IF(((TODAY()-Tabla2[[#This Row],[FECHA NACIMIENTO]])/365)&lt;18,"Corregir", IF(((TODAY()-Tabla2[[#This Row],[FECHA NACIMIENTO]])/365)&gt;80, "Corregir",ROUNDDOWN(((TODAY()-Tabla2[[#This Row],[FECHA NACIMIENTO]])/365),0)))</f>
        <v>25</v>
      </c>
      <c r="V21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72" s="44" t="str">
        <f>+IF(Tabla2[[#This Row],[Edad]]="Corregir","Corregir","Ok")</f>
        <v>Ok</v>
      </c>
      <c r="X2172" s="42" t="str">
        <f>+IFERROR(VLOOKUP(Tabla2[[#This Row],[DISTRITO SEGÚN DNI]],Hoja1!$A$2:$B$32,2,FALSE),"No")</f>
        <v>No</v>
      </c>
      <c r="Y2172" s="42" t="str">
        <f>IF(OR(LOWER(Tabla2[[#This Row],[GENERO]])="masculino", LOWER(Tabla2[[#This Row],[GENERO]])="femenino"),"OK","Corregir")</f>
        <v>OK</v>
      </c>
      <c r="Z2172" s="42" t="str">
        <f>+IF(Tabla2[[#This Row],[Nro. DNI / CE]]="","Corregir",IF(LEN(Tabla2[[#This Row],[Nro. DNI / CE]])&gt;=8,"OK","Corregir"))</f>
        <v>OK</v>
      </c>
      <c r="AA2172" s="42">
        <f>COUNTIF(Tabla2[APELLIDOS Y NOMBRES],Tabla2[[#This Row],[APELLIDOS Y NOMBRES]])</f>
        <v>1</v>
      </c>
      <c r="AB2172" s="42">
        <f>IF(Tabla2[[#This Row],[Trabajador]]&gt;1,1/Tabla2[[#This Row],[Trabajador]],Tabla2[[#This Row],[Trabajador]])</f>
        <v>1</v>
      </c>
      <c r="AC2172" t="str">
        <f>+IFERROR(IF(Tabla2[[#This Row],[FECHA CESE/BAJA]]="","No Aplica",IF(AND(MONTH(Tabla2[[#This Row],[FECHA CESE/BAJA]])=MONTH(TODAY()-30),YEAR(Tabla2[[#This Row],[FECHA CESE/BAJA]])=YEAR(TODAY())),MONTH(TODAY()-30)&amp;"-"&amp;YEAR(TODAY()),"Borrar")),"No aplica")</f>
        <v>No Aplica</v>
      </c>
      <c r="AD2172" t="str">
        <f>+IFERROR(IF(Tabla2[[#This Row],[FECHA INICIO DE LABORES EN OBRA]]="","No Aplica",IF(AND(MONTH(Tabla2[[#This Row],[FECHA INICIO DE LABORES EN OBRA]])=MONTH(TODAY()-30),YEAR(Tabla2[[#This Row],[FECHA INICIO DE LABORES EN OBRA]])=YEAR(TODAY())),MONTH(TODAY()-30)&amp;"-"&amp;YEAR(TODAY()),"No Aplica")),"No Aplica")</f>
        <v>No Aplica</v>
      </c>
    </row>
    <row r="2173" spans="1:30" x14ac:dyDescent="0.25">
      <c r="A2173" s="13" t="s">
        <v>8209</v>
      </c>
      <c r="B2173" s="15" t="s">
        <v>8210</v>
      </c>
      <c r="C2173" s="15" t="s">
        <v>8210</v>
      </c>
      <c r="D2173" s="15" t="s">
        <v>1153</v>
      </c>
      <c r="E2173" s="15" t="s">
        <v>1154</v>
      </c>
      <c r="F2173" s="39">
        <v>33320</v>
      </c>
      <c r="G2173" s="15">
        <v>2</v>
      </c>
      <c r="H2173" s="15" t="s">
        <v>3129</v>
      </c>
      <c r="I2173" s="15" t="s">
        <v>8213</v>
      </c>
      <c r="J2173" s="15" t="s">
        <v>8341</v>
      </c>
      <c r="K2173" s="15" t="s">
        <v>17</v>
      </c>
      <c r="L2173" s="40" t="s">
        <v>6</v>
      </c>
      <c r="M2173" s="39"/>
      <c r="N2173" s="41" t="s">
        <v>2687</v>
      </c>
      <c r="O2173" s="39">
        <v>44998</v>
      </c>
      <c r="P2173" s="40">
        <v>1</v>
      </c>
      <c r="Q2173" s="40">
        <v>4</v>
      </c>
      <c r="R2173" s="40" t="str">
        <f>IFERROR(VLOOKUP(Tabla2[[#This Row],[CONTRATISTA PRNCIPAL]],Hoja1!$L$5:$M$9,2,FALSE),"CJV")</f>
        <v>CJV</v>
      </c>
      <c r="S2173" s="40" t="str">
        <f>IF(Tabla2[[#This Row],[EMPRESA]]=Tabla2[[#This Row],[CONTRATISTA PRNCIPAL]],"Principal","Secundaria")</f>
        <v>Principal</v>
      </c>
      <c r="T2173" s="42">
        <f>IFERROR(1/COUNTIF(Tabla2[CONTRATISTA PRNCIPAL],Tabla2[[#This Row],[CONTRATISTA PRNCIPAL]]),0)</f>
        <v>0.008547008547008548</v>
      </c>
      <c r="U2173" s="43">
        <f>IF(((TODAY()-Tabla2[[#This Row],[FECHA NACIMIENTO]])/365)&lt;18,"Corregir", IF(((TODAY()-Tabla2[[#This Row],[FECHA NACIMIENTO]])/365)&gt;80, "Corregir",ROUNDDOWN(((TODAY()-Tabla2[[#This Row],[FECHA NACIMIENTO]])/365),0)))</f>
        <v>32</v>
      </c>
      <c r="V21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73" s="44" t="str">
        <f>+IF(Tabla2[[#This Row],[Edad]]="Corregir","Corregir","Ok")</f>
        <v>Ok</v>
      </c>
      <c r="X2173" s="42" t="str">
        <f>+IFERROR(VLOOKUP(Tabla2[[#This Row],[DISTRITO SEGÚN DNI]],Hoja1!$A$2:$B$32,2,FALSE),"No")</f>
        <v>ATE</v>
      </c>
      <c r="Y2173" s="42" t="str">
        <f>IF(OR(LOWER(Tabla2[[#This Row],[GENERO]])="masculino", LOWER(Tabla2[[#This Row],[GENERO]])="femenino"),"OK","Corregir")</f>
        <v>OK</v>
      </c>
      <c r="Z2173" s="42" t="str">
        <f>+IF(Tabla2[[#This Row],[Nro. DNI / CE]]="","Corregir",IF(LEN(Tabla2[[#This Row],[Nro. DNI / CE]])&gt;=8,"OK","Corregir"))</f>
        <v>OK</v>
      </c>
      <c r="AA2173" s="42">
        <f>COUNTIF(Tabla2[APELLIDOS Y NOMBRES],Tabla2[[#This Row],[APELLIDOS Y NOMBRES]])</f>
        <v>1</v>
      </c>
      <c r="AB2173" s="42">
        <f>IF(Tabla2[[#This Row],[Trabajador]]&gt;1,1/Tabla2[[#This Row],[Trabajador]],Tabla2[[#This Row],[Trabajador]])</f>
        <v>1</v>
      </c>
      <c r="AC2173" t="str">
        <f>+IFERROR(IF(Tabla2[[#This Row],[FECHA CESE/BAJA]]="","No Aplica",IF(AND(MONTH(Tabla2[[#This Row],[FECHA CESE/BAJA]])=MONTH(TODAY()-30),YEAR(Tabla2[[#This Row],[FECHA CESE/BAJA]])=YEAR(TODAY())),MONTH(TODAY()-30)&amp;"-"&amp;YEAR(TODAY()),"Borrar")),"No aplica")</f>
        <v>No Aplica</v>
      </c>
      <c r="AD2173" t="str">
        <f>+IFERROR(IF(Tabla2[[#This Row],[FECHA INICIO DE LABORES EN OBRA]]="","No Aplica",IF(AND(MONTH(Tabla2[[#This Row],[FECHA INICIO DE LABORES EN OBRA]])=MONTH(TODAY()-30),YEAR(Tabla2[[#This Row],[FECHA INICIO DE LABORES EN OBRA]])=YEAR(TODAY())),MONTH(TODAY()-30)&amp;"-"&amp;YEAR(TODAY()),"No Aplica")),"No Aplica")</f>
        <v>No Aplica</v>
      </c>
    </row>
    <row r="2174" spans="1:30" x14ac:dyDescent="0.25">
      <c r="A2174" s="13" t="s">
        <v>8209</v>
      </c>
      <c r="B2174" s="15" t="s">
        <v>8210</v>
      </c>
      <c r="C2174" s="15" t="s">
        <v>8210</v>
      </c>
      <c r="D2174" s="15" t="s">
        <v>8342</v>
      </c>
      <c r="E2174" s="15" t="s">
        <v>8343</v>
      </c>
      <c r="F2174" s="39">
        <v>32822</v>
      </c>
      <c r="G2174" s="15">
        <v>2</v>
      </c>
      <c r="H2174" s="15" t="s">
        <v>2746</v>
      </c>
      <c r="I2174" s="15" t="s">
        <v>8213</v>
      </c>
      <c r="J2174" s="15" t="s">
        <v>8344</v>
      </c>
      <c r="K2174" s="15" t="s">
        <v>2418</v>
      </c>
      <c r="L2174" s="40" t="s">
        <v>6</v>
      </c>
      <c r="M2174" s="39"/>
      <c r="N2174" s="41" t="s">
        <v>2687</v>
      </c>
      <c r="O2174" s="39">
        <v>44998</v>
      </c>
      <c r="P2174" s="40">
        <v>1</v>
      </c>
      <c r="Q2174" s="40">
        <v>4</v>
      </c>
      <c r="R2174" s="40" t="str">
        <f>IFERROR(VLOOKUP(Tabla2[[#This Row],[CONTRATISTA PRNCIPAL]],Hoja1!$L$5:$M$9,2,FALSE),"CJV")</f>
        <v>CJV</v>
      </c>
      <c r="S2174" s="40" t="str">
        <f>IF(Tabla2[[#This Row],[EMPRESA]]=Tabla2[[#This Row],[CONTRATISTA PRNCIPAL]],"Principal","Secundaria")</f>
        <v>Principal</v>
      </c>
      <c r="T2174" s="42">
        <f>IFERROR(1/COUNTIF(Tabla2[CONTRATISTA PRNCIPAL],Tabla2[[#This Row],[CONTRATISTA PRNCIPAL]]),0)</f>
        <v>0.008547008547008548</v>
      </c>
      <c r="U2174" s="43">
        <f>IF(((TODAY()-Tabla2[[#This Row],[FECHA NACIMIENTO]])/365)&lt;18,"Corregir", IF(((TODAY()-Tabla2[[#This Row],[FECHA NACIMIENTO]])/365)&gt;80, "Corregir",ROUNDDOWN(((TODAY()-Tabla2[[#This Row],[FECHA NACIMIENTO]])/365),0)))</f>
        <v>33</v>
      </c>
      <c r="V21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74" s="44" t="str">
        <f>+IF(Tabla2[[#This Row],[Edad]]="Corregir","Corregir","Ok")</f>
        <v>Ok</v>
      </c>
      <c r="X2174" s="42" t="str">
        <f>+IFERROR(VLOOKUP(Tabla2[[#This Row],[DISTRITO SEGÚN DNI]],Hoja1!$A$2:$B$32,2,FALSE),"No")</f>
        <v>No</v>
      </c>
      <c r="Y2174" s="42" t="str">
        <f>IF(OR(LOWER(Tabla2[[#This Row],[GENERO]])="masculino", LOWER(Tabla2[[#This Row],[GENERO]])="femenino"),"OK","Corregir")</f>
        <v>OK</v>
      </c>
      <c r="Z2174" s="42" t="str">
        <f>+IF(Tabla2[[#This Row],[Nro. DNI / CE]]="","Corregir",IF(LEN(Tabla2[[#This Row],[Nro. DNI / CE]])&gt;=8,"OK","Corregir"))</f>
        <v>OK</v>
      </c>
      <c r="AA2174" s="42">
        <f>COUNTIF(Tabla2[APELLIDOS Y NOMBRES],Tabla2[[#This Row],[APELLIDOS Y NOMBRES]])</f>
        <v>1</v>
      </c>
      <c r="AB2174" s="42">
        <f>IF(Tabla2[[#This Row],[Trabajador]]&gt;1,1/Tabla2[[#This Row],[Trabajador]],Tabla2[[#This Row],[Trabajador]])</f>
        <v>1</v>
      </c>
      <c r="AC2174" t="str">
        <f>+IFERROR(IF(Tabla2[[#This Row],[FECHA CESE/BAJA]]="","No Aplica",IF(AND(MONTH(Tabla2[[#This Row],[FECHA CESE/BAJA]])=MONTH(TODAY()-30),YEAR(Tabla2[[#This Row],[FECHA CESE/BAJA]])=YEAR(TODAY())),MONTH(TODAY()-30)&amp;"-"&amp;YEAR(TODAY()),"Borrar")),"No aplica")</f>
        <v>No Aplica</v>
      </c>
      <c r="AD2174" t="str">
        <f>+IFERROR(IF(Tabla2[[#This Row],[FECHA INICIO DE LABORES EN OBRA]]="","No Aplica",IF(AND(MONTH(Tabla2[[#This Row],[FECHA INICIO DE LABORES EN OBRA]])=MONTH(TODAY()-30),YEAR(Tabla2[[#This Row],[FECHA INICIO DE LABORES EN OBRA]])=YEAR(TODAY())),MONTH(TODAY()-30)&amp;"-"&amp;YEAR(TODAY()),"No Aplica")),"No Aplica")</f>
        <v>No Aplica</v>
      </c>
    </row>
    <row r="2175" spans="1:30" x14ac:dyDescent="0.25">
      <c r="A2175" s="13" t="s">
        <v>8209</v>
      </c>
      <c r="B2175" s="15" t="s">
        <v>8210</v>
      </c>
      <c r="C2175" s="15" t="s">
        <v>8210</v>
      </c>
      <c r="D2175" s="15" t="s">
        <v>1155</v>
      </c>
      <c r="E2175" s="15" t="s">
        <v>1156</v>
      </c>
      <c r="F2175" s="39">
        <v>31577</v>
      </c>
      <c r="G2175" s="15">
        <v>2</v>
      </c>
      <c r="H2175" s="15" t="s">
        <v>3129</v>
      </c>
      <c r="I2175" s="15" t="s">
        <v>8213</v>
      </c>
      <c r="J2175" s="15" t="s">
        <v>8345</v>
      </c>
      <c r="K2175" s="15" t="s">
        <v>17</v>
      </c>
      <c r="L2175" s="40" t="s">
        <v>6</v>
      </c>
      <c r="M2175" s="39"/>
      <c r="N2175" s="41" t="s">
        <v>2687</v>
      </c>
      <c r="O2175" s="39">
        <v>44998</v>
      </c>
      <c r="P2175" s="40">
        <v>1</v>
      </c>
      <c r="Q2175" s="40">
        <v>4</v>
      </c>
      <c r="R2175" s="40" t="str">
        <f>IFERROR(VLOOKUP(Tabla2[[#This Row],[CONTRATISTA PRNCIPAL]],Hoja1!$L$5:$M$9,2,FALSE),"CJV")</f>
        <v>CJV</v>
      </c>
      <c r="S2175" s="40" t="str">
        <f>IF(Tabla2[[#This Row],[EMPRESA]]=Tabla2[[#This Row],[CONTRATISTA PRNCIPAL]],"Principal","Secundaria")</f>
        <v>Principal</v>
      </c>
      <c r="T2175" s="42">
        <f>IFERROR(1/COUNTIF(Tabla2[CONTRATISTA PRNCIPAL],Tabla2[[#This Row],[CONTRATISTA PRNCIPAL]]),0)</f>
        <v>0.008547008547008548</v>
      </c>
      <c r="U2175" s="43">
        <f>IF(((TODAY()-Tabla2[[#This Row],[FECHA NACIMIENTO]])/365)&lt;18,"Corregir", IF(((TODAY()-Tabla2[[#This Row],[FECHA NACIMIENTO]])/365)&gt;80, "Corregir",ROUNDDOWN(((TODAY()-Tabla2[[#This Row],[FECHA NACIMIENTO]])/365),0)))</f>
        <v>37</v>
      </c>
      <c r="V21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75" s="44" t="str">
        <f>+IF(Tabla2[[#This Row],[Edad]]="Corregir","Corregir","Ok")</f>
        <v>Ok</v>
      </c>
      <c r="X2175" s="42" t="str">
        <f>+IFERROR(VLOOKUP(Tabla2[[#This Row],[DISTRITO SEGÚN DNI]],Hoja1!$A$2:$B$32,2,FALSE),"No")</f>
        <v>ATE</v>
      </c>
      <c r="Y2175" s="42" t="str">
        <f>IF(OR(LOWER(Tabla2[[#This Row],[GENERO]])="masculino", LOWER(Tabla2[[#This Row],[GENERO]])="femenino"),"OK","Corregir")</f>
        <v>OK</v>
      </c>
      <c r="Z2175" s="42" t="str">
        <f>+IF(Tabla2[[#This Row],[Nro. DNI / CE]]="","Corregir",IF(LEN(Tabla2[[#This Row],[Nro. DNI / CE]])&gt;=8,"OK","Corregir"))</f>
        <v>OK</v>
      </c>
      <c r="AA2175" s="42">
        <f>COUNTIF(Tabla2[APELLIDOS Y NOMBRES],Tabla2[[#This Row],[APELLIDOS Y NOMBRES]])</f>
        <v>1</v>
      </c>
      <c r="AB2175" s="42">
        <f>IF(Tabla2[[#This Row],[Trabajador]]&gt;1,1/Tabla2[[#This Row],[Trabajador]],Tabla2[[#This Row],[Trabajador]])</f>
        <v>1</v>
      </c>
      <c r="AC2175" t="str">
        <f>+IFERROR(IF(Tabla2[[#This Row],[FECHA CESE/BAJA]]="","No Aplica",IF(AND(MONTH(Tabla2[[#This Row],[FECHA CESE/BAJA]])=MONTH(TODAY()-30),YEAR(Tabla2[[#This Row],[FECHA CESE/BAJA]])=YEAR(TODAY())),MONTH(TODAY()-30)&amp;"-"&amp;YEAR(TODAY()),"Borrar")),"No aplica")</f>
        <v>No Aplica</v>
      </c>
      <c r="AD2175" t="str">
        <f>+IFERROR(IF(Tabla2[[#This Row],[FECHA INICIO DE LABORES EN OBRA]]="","No Aplica",IF(AND(MONTH(Tabla2[[#This Row],[FECHA INICIO DE LABORES EN OBRA]])=MONTH(TODAY()-30),YEAR(Tabla2[[#This Row],[FECHA INICIO DE LABORES EN OBRA]])=YEAR(TODAY())),MONTH(TODAY()-30)&amp;"-"&amp;YEAR(TODAY()),"No Aplica")),"No Aplica")</f>
        <v>No Aplica</v>
      </c>
    </row>
    <row r="2176" spans="1:30" x14ac:dyDescent="0.25">
      <c r="A2176" s="13" t="s">
        <v>8209</v>
      </c>
      <c r="B2176" s="15" t="s">
        <v>8210</v>
      </c>
      <c r="C2176" s="15" t="s">
        <v>8210</v>
      </c>
      <c r="D2176" s="15" t="s">
        <v>8346</v>
      </c>
      <c r="E2176" s="15" t="s">
        <v>8347</v>
      </c>
      <c r="F2176" s="39">
        <v>32278</v>
      </c>
      <c r="G2176" s="15">
        <v>2</v>
      </c>
      <c r="H2176" s="15" t="s">
        <v>2746</v>
      </c>
      <c r="I2176" s="15" t="s">
        <v>8213</v>
      </c>
      <c r="J2176" s="15" t="s">
        <v>8348</v>
      </c>
      <c r="K2176" s="15" t="s">
        <v>2190</v>
      </c>
      <c r="L2176" s="40" t="s">
        <v>6</v>
      </c>
      <c r="M2176" s="39"/>
      <c r="N2176" s="41" t="s">
        <v>2687</v>
      </c>
      <c r="O2176" s="39">
        <v>45005</v>
      </c>
      <c r="P2176" s="40">
        <v>1</v>
      </c>
      <c r="Q2176" s="40">
        <v>4</v>
      </c>
      <c r="R2176" s="40" t="str">
        <f>IFERROR(VLOOKUP(Tabla2[[#This Row],[CONTRATISTA PRNCIPAL]],Hoja1!$L$5:$M$9,2,FALSE),"CJV")</f>
        <v>CJV</v>
      </c>
      <c r="S2176" s="40" t="str">
        <f>IF(Tabla2[[#This Row],[EMPRESA]]=Tabla2[[#This Row],[CONTRATISTA PRNCIPAL]],"Principal","Secundaria")</f>
        <v>Principal</v>
      </c>
      <c r="T2176" s="42">
        <f>IFERROR(1/COUNTIF(Tabla2[CONTRATISTA PRNCIPAL],Tabla2[[#This Row],[CONTRATISTA PRNCIPAL]]),0)</f>
        <v>0.008547008547008548</v>
      </c>
      <c r="U2176" s="43">
        <f>IF(((TODAY()-Tabla2[[#This Row],[FECHA NACIMIENTO]])/365)&lt;18,"Corregir", IF(((TODAY()-Tabla2[[#This Row],[FECHA NACIMIENTO]])/365)&gt;80, "Corregir",ROUNDDOWN(((TODAY()-Tabla2[[#This Row],[FECHA NACIMIENTO]])/365),0)))</f>
        <v>35</v>
      </c>
      <c r="V21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76" s="44" t="str">
        <f>+IF(Tabla2[[#This Row],[Edad]]="Corregir","Corregir","Ok")</f>
        <v>Ok</v>
      </c>
      <c r="X2176" s="42" t="str">
        <f>+IFERROR(VLOOKUP(Tabla2[[#This Row],[DISTRITO SEGÚN DNI]],Hoja1!$A$2:$B$32,2,FALSE),"No")</f>
        <v>No</v>
      </c>
      <c r="Y2176" s="42" t="str">
        <f>IF(OR(LOWER(Tabla2[[#This Row],[GENERO]])="masculino", LOWER(Tabla2[[#This Row],[GENERO]])="femenino"),"OK","Corregir")</f>
        <v>OK</v>
      </c>
      <c r="Z2176" s="42" t="str">
        <f>+IF(Tabla2[[#This Row],[Nro. DNI / CE]]="","Corregir",IF(LEN(Tabla2[[#This Row],[Nro. DNI / CE]])&gt;=8,"OK","Corregir"))</f>
        <v>OK</v>
      </c>
      <c r="AA2176" s="42">
        <f>COUNTIF(Tabla2[APELLIDOS Y NOMBRES],Tabla2[[#This Row],[APELLIDOS Y NOMBRES]])</f>
        <v>1</v>
      </c>
      <c r="AB2176" s="42">
        <f>IF(Tabla2[[#This Row],[Trabajador]]&gt;1,1/Tabla2[[#This Row],[Trabajador]],Tabla2[[#This Row],[Trabajador]])</f>
        <v>1</v>
      </c>
      <c r="AC2176" t="str">
        <f>+IFERROR(IF(Tabla2[[#This Row],[FECHA CESE/BAJA]]="","No Aplica",IF(AND(MONTH(Tabla2[[#This Row],[FECHA CESE/BAJA]])=MONTH(TODAY()-30),YEAR(Tabla2[[#This Row],[FECHA CESE/BAJA]])=YEAR(TODAY())),MONTH(TODAY()-30)&amp;"-"&amp;YEAR(TODAY()),"Borrar")),"No aplica")</f>
        <v>No Aplica</v>
      </c>
      <c r="AD2176" t="str">
        <f>+IFERROR(IF(Tabla2[[#This Row],[FECHA INICIO DE LABORES EN OBRA]]="","No Aplica",IF(AND(MONTH(Tabla2[[#This Row],[FECHA INICIO DE LABORES EN OBRA]])=MONTH(TODAY()-30),YEAR(Tabla2[[#This Row],[FECHA INICIO DE LABORES EN OBRA]])=YEAR(TODAY())),MONTH(TODAY()-30)&amp;"-"&amp;YEAR(TODAY()),"No Aplica")),"No Aplica")</f>
        <v>No Aplica</v>
      </c>
    </row>
    <row r="2177" spans="1:30" x14ac:dyDescent="0.25">
      <c r="A2177" s="13" t="s">
        <v>8209</v>
      </c>
      <c r="B2177" s="15" t="s">
        <v>8210</v>
      </c>
      <c r="C2177" s="15" t="s">
        <v>8210</v>
      </c>
      <c r="D2177" s="15" t="s">
        <v>8349</v>
      </c>
      <c r="E2177" s="15" t="s">
        <v>8350</v>
      </c>
      <c r="F2177" s="39">
        <v>28498</v>
      </c>
      <c r="G2177" s="15">
        <v>2</v>
      </c>
      <c r="H2177" s="15" t="s">
        <v>2746</v>
      </c>
      <c r="I2177" s="15" t="s">
        <v>8213</v>
      </c>
      <c r="J2177" s="15" t="s">
        <v>8351</v>
      </c>
      <c r="K2177" s="15" t="s">
        <v>2645</v>
      </c>
      <c r="L2177" s="40" t="s">
        <v>6</v>
      </c>
      <c r="M2177" s="39"/>
      <c r="N2177" s="41" t="s">
        <v>2687</v>
      </c>
      <c r="O2177" s="39">
        <v>45005</v>
      </c>
      <c r="P2177" s="40">
        <v>1</v>
      </c>
      <c r="Q2177" s="40">
        <v>4</v>
      </c>
      <c r="R2177" s="40" t="str">
        <f>IFERROR(VLOOKUP(Tabla2[[#This Row],[CONTRATISTA PRNCIPAL]],Hoja1!$L$5:$M$9,2,FALSE),"CJV")</f>
        <v>CJV</v>
      </c>
      <c r="S2177" s="40" t="str">
        <f>IF(Tabla2[[#This Row],[EMPRESA]]=Tabla2[[#This Row],[CONTRATISTA PRNCIPAL]],"Principal","Secundaria")</f>
        <v>Principal</v>
      </c>
      <c r="T2177" s="42">
        <f>IFERROR(1/COUNTIF(Tabla2[CONTRATISTA PRNCIPAL],Tabla2[[#This Row],[CONTRATISTA PRNCIPAL]]),0)</f>
        <v>0.008547008547008548</v>
      </c>
      <c r="U2177" s="43">
        <f>IF(((TODAY()-Tabla2[[#This Row],[FECHA NACIMIENTO]])/365)&lt;18,"Corregir", IF(((TODAY()-Tabla2[[#This Row],[FECHA NACIMIENTO]])/365)&gt;80, "Corregir",ROUNDDOWN(((TODAY()-Tabla2[[#This Row],[FECHA NACIMIENTO]])/365),0)))</f>
        <v>45</v>
      </c>
      <c r="V21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77" s="44" t="str">
        <f>+IF(Tabla2[[#This Row],[Edad]]="Corregir","Corregir","Ok")</f>
        <v>Ok</v>
      </c>
      <c r="X2177" s="42" t="str">
        <f>+IFERROR(VLOOKUP(Tabla2[[#This Row],[DISTRITO SEGÚN DNI]],Hoja1!$A$2:$B$32,2,FALSE),"No")</f>
        <v>No</v>
      </c>
      <c r="Y2177" s="42" t="str">
        <f>IF(OR(LOWER(Tabla2[[#This Row],[GENERO]])="masculino", LOWER(Tabla2[[#This Row],[GENERO]])="femenino"),"OK","Corregir")</f>
        <v>OK</v>
      </c>
      <c r="Z2177" s="42" t="str">
        <f>+IF(Tabla2[[#This Row],[Nro. DNI / CE]]="","Corregir",IF(LEN(Tabla2[[#This Row],[Nro. DNI / CE]])&gt;=8,"OK","Corregir"))</f>
        <v>OK</v>
      </c>
      <c r="AA2177" s="42">
        <f>COUNTIF(Tabla2[APELLIDOS Y NOMBRES],Tabla2[[#This Row],[APELLIDOS Y NOMBRES]])</f>
        <v>1</v>
      </c>
      <c r="AB2177" s="42">
        <f>IF(Tabla2[[#This Row],[Trabajador]]&gt;1,1/Tabla2[[#This Row],[Trabajador]],Tabla2[[#This Row],[Trabajador]])</f>
        <v>1</v>
      </c>
      <c r="AC2177" t="str">
        <f>+IFERROR(IF(Tabla2[[#This Row],[FECHA CESE/BAJA]]="","No Aplica",IF(AND(MONTH(Tabla2[[#This Row],[FECHA CESE/BAJA]])=MONTH(TODAY()-30),YEAR(Tabla2[[#This Row],[FECHA CESE/BAJA]])=YEAR(TODAY())),MONTH(TODAY()-30)&amp;"-"&amp;YEAR(TODAY()),"Borrar")),"No aplica")</f>
        <v>No Aplica</v>
      </c>
      <c r="AD2177" t="str">
        <f>+IFERROR(IF(Tabla2[[#This Row],[FECHA INICIO DE LABORES EN OBRA]]="","No Aplica",IF(AND(MONTH(Tabla2[[#This Row],[FECHA INICIO DE LABORES EN OBRA]])=MONTH(TODAY()-30),YEAR(Tabla2[[#This Row],[FECHA INICIO DE LABORES EN OBRA]])=YEAR(TODAY())),MONTH(TODAY()-30)&amp;"-"&amp;YEAR(TODAY()),"No Aplica")),"No Aplica")</f>
        <v>No Aplica</v>
      </c>
    </row>
    <row r="2178" spans="1:30" x14ac:dyDescent="0.25">
      <c r="A2178" s="13" t="s">
        <v>8209</v>
      </c>
      <c r="B2178" s="15" t="s">
        <v>8210</v>
      </c>
      <c r="C2178" s="15" t="s">
        <v>8210</v>
      </c>
      <c r="D2178" s="15" t="s">
        <v>8352</v>
      </c>
      <c r="E2178" s="15" t="s">
        <v>8353</v>
      </c>
      <c r="F2178" s="39">
        <v>30605</v>
      </c>
      <c r="G2178" s="15">
        <v>2</v>
      </c>
      <c r="H2178" s="15" t="s">
        <v>3129</v>
      </c>
      <c r="I2178" s="15" t="s">
        <v>8213</v>
      </c>
      <c r="J2178" s="15" t="s">
        <v>8354</v>
      </c>
      <c r="K2178" s="15" t="s">
        <v>2182</v>
      </c>
      <c r="L2178" s="40" t="s">
        <v>6</v>
      </c>
      <c r="M2178" s="39"/>
      <c r="N2178" s="41" t="s">
        <v>2687</v>
      </c>
      <c r="O2178" s="39">
        <v>45005</v>
      </c>
      <c r="P2178" s="40">
        <v>1</v>
      </c>
      <c r="Q2178" s="40">
        <v>4</v>
      </c>
      <c r="R2178" s="40" t="str">
        <f>IFERROR(VLOOKUP(Tabla2[[#This Row],[CONTRATISTA PRNCIPAL]],Hoja1!$L$5:$M$9,2,FALSE),"CJV")</f>
        <v>CJV</v>
      </c>
      <c r="S2178" s="40" t="str">
        <f>IF(Tabla2[[#This Row],[EMPRESA]]=Tabla2[[#This Row],[CONTRATISTA PRNCIPAL]],"Principal","Secundaria")</f>
        <v>Principal</v>
      </c>
      <c r="T2178" s="42">
        <f>IFERROR(1/COUNTIF(Tabla2[CONTRATISTA PRNCIPAL],Tabla2[[#This Row],[CONTRATISTA PRNCIPAL]]),0)</f>
        <v>0.008547008547008548</v>
      </c>
      <c r="U2178" s="43">
        <f>IF(((TODAY()-Tabla2[[#This Row],[FECHA NACIMIENTO]])/365)&lt;18,"Corregir", IF(((TODAY()-Tabla2[[#This Row],[FECHA NACIMIENTO]])/365)&gt;80, "Corregir",ROUNDDOWN(((TODAY()-Tabla2[[#This Row],[FECHA NACIMIENTO]])/365),0)))</f>
        <v>39</v>
      </c>
      <c r="V21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78" s="44" t="str">
        <f>+IF(Tabla2[[#This Row],[Edad]]="Corregir","Corregir","Ok")</f>
        <v>Ok</v>
      </c>
      <c r="X2178" s="42" t="str">
        <f>+IFERROR(VLOOKUP(Tabla2[[#This Row],[DISTRITO SEGÚN DNI]],Hoja1!$A$2:$B$32,2,FALSE),"No")</f>
        <v>No</v>
      </c>
      <c r="Y2178" s="42" t="str">
        <f>IF(OR(LOWER(Tabla2[[#This Row],[GENERO]])="masculino", LOWER(Tabla2[[#This Row],[GENERO]])="femenino"),"OK","Corregir")</f>
        <v>OK</v>
      </c>
      <c r="Z2178" s="42" t="str">
        <f>+IF(Tabla2[[#This Row],[Nro. DNI / CE]]="","Corregir",IF(LEN(Tabla2[[#This Row],[Nro. DNI / CE]])&gt;=8,"OK","Corregir"))</f>
        <v>OK</v>
      </c>
      <c r="AA2178" s="42">
        <f>COUNTIF(Tabla2[APELLIDOS Y NOMBRES],Tabla2[[#This Row],[APELLIDOS Y NOMBRES]])</f>
        <v>1</v>
      </c>
      <c r="AB2178" s="42">
        <f>IF(Tabla2[[#This Row],[Trabajador]]&gt;1,1/Tabla2[[#This Row],[Trabajador]],Tabla2[[#This Row],[Trabajador]])</f>
        <v>1</v>
      </c>
      <c r="AC2178" t="str">
        <f>+IFERROR(IF(Tabla2[[#This Row],[FECHA CESE/BAJA]]="","No Aplica",IF(AND(MONTH(Tabla2[[#This Row],[FECHA CESE/BAJA]])=MONTH(TODAY()-30),YEAR(Tabla2[[#This Row],[FECHA CESE/BAJA]])=YEAR(TODAY())),MONTH(TODAY()-30)&amp;"-"&amp;YEAR(TODAY()),"Borrar")),"No aplica")</f>
        <v>No Aplica</v>
      </c>
      <c r="AD2178" t="str">
        <f>+IFERROR(IF(Tabla2[[#This Row],[FECHA INICIO DE LABORES EN OBRA]]="","No Aplica",IF(AND(MONTH(Tabla2[[#This Row],[FECHA INICIO DE LABORES EN OBRA]])=MONTH(TODAY()-30),YEAR(Tabla2[[#This Row],[FECHA INICIO DE LABORES EN OBRA]])=YEAR(TODAY())),MONTH(TODAY()-30)&amp;"-"&amp;YEAR(TODAY()),"No Aplica")),"No Aplica")</f>
        <v>No Aplica</v>
      </c>
    </row>
    <row r="2179" spans="1:30" x14ac:dyDescent="0.25">
      <c r="A2179" s="13" t="s">
        <v>8209</v>
      </c>
      <c r="B2179" s="15" t="s">
        <v>8210</v>
      </c>
      <c r="C2179" s="15" t="s">
        <v>8210</v>
      </c>
      <c r="D2179" s="15">
        <v>42605189</v>
      </c>
      <c r="E2179" s="15" t="s">
        <v>8355</v>
      </c>
      <c r="F2179" s="39">
        <v>30930</v>
      </c>
      <c r="G2179" s="15">
        <v>2</v>
      </c>
      <c r="H2179" s="15" t="s">
        <v>2746</v>
      </c>
      <c r="I2179" s="15" t="s">
        <v>8213</v>
      </c>
      <c r="J2179" s="15" t="s">
        <v>8356</v>
      </c>
      <c r="K2179" s="15" t="s">
        <v>8357</v>
      </c>
      <c r="L2179" s="40" t="s">
        <v>6</v>
      </c>
      <c r="M2179" s="39"/>
      <c r="N2179" s="41" t="s">
        <v>2687</v>
      </c>
      <c r="O2179" s="39">
        <v>45005</v>
      </c>
      <c r="P2179" s="40">
        <v>1</v>
      </c>
      <c r="Q2179" s="40">
        <v>4</v>
      </c>
      <c r="R2179" s="40" t="str">
        <f>IFERROR(VLOOKUP(Tabla2[[#This Row],[CONTRATISTA PRNCIPAL]],Hoja1!$L$5:$M$9,2,FALSE),"CJV")</f>
        <v>CJV</v>
      </c>
      <c r="S2179" s="40" t="str">
        <f>IF(Tabla2[[#This Row],[EMPRESA]]=Tabla2[[#This Row],[CONTRATISTA PRNCIPAL]],"Principal","Secundaria")</f>
        <v>Principal</v>
      </c>
      <c r="T2179" s="42">
        <f>IFERROR(1/COUNTIF(Tabla2[CONTRATISTA PRNCIPAL],Tabla2[[#This Row],[CONTRATISTA PRNCIPAL]]),0)</f>
        <v>0.008547008547008548</v>
      </c>
      <c r="U2179" s="43">
        <f>IF(((TODAY()-Tabla2[[#This Row],[FECHA NACIMIENTO]])/365)&lt;18,"Corregir", IF(((TODAY()-Tabla2[[#This Row],[FECHA NACIMIENTO]])/365)&gt;80, "Corregir",ROUNDDOWN(((TODAY()-Tabla2[[#This Row],[FECHA NACIMIENTO]])/365),0)))</f>
        <v>39</v>
      </c>
      <c r="V21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79" s="44" t="str">
        <f>+IF(Tabla2[[#This Row],[Edad]]="Corregir","Corregir","Ok")</f>
        <v>Ok</v>
      </c>
      <c r="X2179" s="42" t="str">
        <f>+IFERROR(VLOOKUP(Tabla2[[#This Row],[DISTRITO SEGÚN DNI]],Hoja1!$A$2:$B$32,2,FALSE),"No")</f>
        <v>No</v>
      </c>
      <c r="Y2179" s="42" t="str">
        <f>IF(OR(LOWER(Tabla2[[#This Row],[GENERO]])="masculino", LOWER(Tabla2[[#This Row],[GENERO]])="femenino"),"OK","Corregir")</f>
        <v>OK</v>
      </c>
      <c r="Z2179" s="42" t="str">
        <f>+IF(Tabla2[[#This Row],[Nro. DNI / CE]]="","Corregir",IF(LEN(Tabla2[[#This Row],[Nro. DNI / CE]])&gt;=8,"OK","Corregir"))</f>
        <v>OK</v>
      </c>
      <c r="AA2179" s="42">
        <f>COUNTIF(Tabla2[APELLIDOS Y NOMBRES],Tabla2[[#This Row],[APELLIDOS Y NOMBRES]])</f>
        <v>1</v>
      </c>
      <c r="AB2179" s="42">
        <f>IF(Tabla2[[#This Row],[Trabajador]]&gt;1,1/Tabla2[[#This Row],[Trabajador]],Tabla2[[#This Row],[Trabajador]])</f>
        <v>1</v>
      </c>
      <c r="AC2179" t="str">
        <f>+IFERROR(IF(Tabla2[[#This Row],[FECHA CESE/BAJA]]="","No Aplica",IF(AND(MONTH(Tabla2[[#This Row],[FECHA CESE/BAJA]])=MONTH(TODAY()-30),YEAR(Tabla2[[#This Row],[FECHA CESE/BAJA]])=YEAR(TODAY())),MONTH(TODAY()-30)&amp;"-"&amp;YEAR(TODAY()),"Borrar")),"No aplica")</f>
        <v>No Aplica</v>
      </c>
      <c r="AD2179" t="str">
        <f>+IFERROR(IF(Tabla2[[#This Row],[FECHA INICIO DE LABORES EN OBRA]]="","No Aplica",IF(AND(MONTH(Tabla2[[#This Row],[FECHA INICIO DE LABORES EN OBRA]])=MONTH(TODAY()-30),YEAR(Tabla2[[#This Row],[FECHA INICIO DE LABORES EN OBRA]])=YEAR(TODAY())),MONTH(TODAY()-30)&amp;"-"&amp;YEAR(TODAY()),"No Aplica")),"No Aplica")</f>
        <v>No Aplica</v>
      </c>
    </row>
    <row r="2180" spans="1:30" x14ac:dyDescent="0.25">
      <c r="A2180" s="13" t="s">
        <v>8209</v>
      </c>
      <c r="B2180" s="15" t="s">
        <v>8210</v>
      </c>
      <c r="C2180" s="15" t="s">
        <v>8210</v>
      </c>
      <c r="D2180" s="15">
        <v>10487671</v>
      </c>
      <c r="E2180" s="15" t="s">
        <v>8358</v>
      </c>
      <c r="F2180" s="39">
        <v>26618</v>
      </c>
      <c r="G2180" s="15">
        <v>2</v>
      </c>
      <c r="H2180" s="15" t="s">
        <v>3129</v>
      </c>
      <c r="I2180" s="15" t="s">
        <v>8213</v>
      </c>
      <c r="J2180" s="15" t="s">
        <v>8359</v>
      </c>
      <c r="K2180" s="15" t="s">
        <v>2242</v>
      </c>
      <c r="L2180" s="40" t="s">
        <v>6</v>
      </c>
      <c r="M2180" s="39"/>
      <c r="N2180" s="41" t="s">
        <v>2687</v>
      </c>
      <c r="O2180" s="39">
        <v>45005</v>
      </c>
      <c r="P2180" s="40">
        <v>1</v>
      </c>
      <c r="Q2180" s="40">
        <v>4</v>
      </c>
      <c r="R2180" s="40" t="str">
        <f>IFERROR(VLOOKUP(Tabla2[[#This Row],[CONTRATISTA PRNCIPAL]],Hoja1!$L$5:$M$9,2,FALSE),"CJV")</f>
        <v>CJV</v>
      </c>
      <c r="S2180" s="40" t="str">
        <f>IF(Tabla2[[#This Row],[EMPRESA]]=Tabla2[[#This Row],[CONTRATISTA PRNCIPAL]],"Principal","Secundaria")</f>
        <v>Principal</v>
      </c>
      <c r="T2180" s="42">
        <f>IFERROR(1/COUNTIF(Tabla2[CONTRATISTA PRNCIPAL],Tabla2[[#This Row],[CONTRATISTA PRNCIPAL]]),0)</f>
        <v>0.008547008547008548</v>
      </c>
      <c r="U2180" s="43">
        <f>IF(((TODAY()-Tabla2[[#This Row],[FECHA NACIMIENTO]])/365)&lt;18,"Corregir", IF(((TODAY()-Tabla2[[#This Row],[FECHA NACIMIENTO]])/365)&gt;80, "Corregir",ROUNDDOWN(((TODAY()-Tabla2[[#This Row],[FECHA NACIMIENTO]])/365),0)))</f>
        <v>50</v>
      </c>
      <c r="V21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80" s="44" t="str">
        <f>+IF(Tabla2[[#This Row],[Edad]]="Corregir","Corregir","Ok")</f>
        <v>Ok</v>
      </c>
      <c r="X2180" s="42" t="str">
        <f>+IFERROR(VLOOKUP(Tabla2[[#This Row],[DISTRITO SEGÚN DNI]],Hoja1!$A$2:$B$32,2,FALSE),"No")</f>
        <v>No</v>
      </c>
      <c r="Y2180" s="42" t="str">
        <f>IF(OR(LOWER(Tabla2[[#This Row],[GENERO]])="masculino", LOWER(Tabla2[[#This Row],[GENERO]])="femenino"),"OK","Corregir")</f>
        <v>OK</v>
      </c>
      <c r="Z2180" s="42" t="str">
        <f>+IF(Tabla2[[#This Row],[Nro. DNI / CE]]="","Corregir",IF(LEN(Tabla2[[#This Row],[Nro. DNI / CE]])&gt;=8,"OK","Corregir"))</f>
        <v>OK</v>
      </c>
      <c r="AA2180" s="42">
        <f>COUNTIF(Tabla2[APELLIDOS Y NOMBRES],Tabla2[[#This Row],[APELLIDOS Y NOMBRES]])</f>
        <v>1</v>
      </c>
      <c r="AB2180" s="42">
        <f>IF(Tabla2[[#This Row],[Trabajador]]&gt;1,1/Tabla2[[#This Row],[Trabajador]],Tabla2[[#This Row],[Trabajador]])</f>
        <v>1</v>
      </c>
      <c r="AC2180" t="str">
        <f>+IFERROR(IF(Tabla2[[#This Row],[FECHA CESE/BAJA]]="","No Aplica",IF(AND(MONTH(Tabla2[[#This Row],[FECHA CESE/BAJA]])=MONTH(TODAY()-30),YEAR(Tabla2[[#This Row],[FECHA CESE/BAJA]])=YEAR(TODAY())),MONTH(TODAY()-30)&amp;"-"&amp;YEAR(TODAY()),"Borrar")),"No aplica")</f>
        <v>No Aplica</v>
      </c>
      <c r="AD2180" t="str">
        <f>+IFERROR(IF(Tabla2[[#This Row],[FECHA INICIO DE LABORES EN OBRA]]="","No Aplica",IF(AND(MONTH(Tabla2[[#This Row],[FECHA INICIO DE LABORES EN OBRA]])=MONTH(TODAY()-30),YEAR(Tabla2[[#This Row],[FECHA INICIO DE LABORES EN OBRA]])=YEAR(TODAY())),MONTH(TODAY()-30)&amp;"-"&amp;YEAR(TODAY()),"No Aplica")),"No Aplica")</f>
        <v>No Aplica</v>
      </c>
    </row>
    <row r="2181" spans="1:30" x14ac:dyDescent="0.25">
      <c r="A2181" s="13" t="s">
        <v>8360</v>
      </c>
      <c r="B2181" s="15" t="s">
        <v>8361</v>
      </c>
      <c r="C2181" s="15" t="s">
        <v>8210</v>
      </c>
      <c r="D2181" s="15" t="s">
        <v>8362</v>
      </c>
      <c r="E2181" s="15" t="s">
        <v>8363</v>
      </c>
      <c r="F2181" s="39" t="s">
        <v>8364</v>
      </c>
      <c r="G2181" s="15">
        <v>2</v>
      </c>
      <c r="H2181" s="15" t="s">
        <v>3032</v>
      </c>
      <c r="I2181" s="15" t="s">
        <v>8213</v>
      </c>
      <c r="J2181" s="15" t="s">
        <v>8365</v>
      </c>
      <c r="K2181" s="15" t="s">
        <v>2232</v>
      </c>
      <c r="L2181" s="40" t="s">
        <v>6</v>
      </c>
      <c r="M2181" s="39"/>
      <c r="N2181" s="41" t="s">
        <v>2687</v>
      </c>
      <c r="O2181" s="39">
        <v>44994</v>
      </c>
      <c r="P2181" s="40">
        <v>1</v>
      </c>
      <c r="Q2181" s="40">
        <v>4</v>
      </c>
      <c r="R2181" s="40" t="str">
        <f>IFERROR(VLOOKUP(Tabla2[[#This Row],[CONTRATISTA PRNCIPAL]],Hoja1!$L$5:$M$9,2,FALSE),"CJV")</f>
        <v>CJV</v>
      </c>
      <c r="S2181" s="40" t="str">
        <f>IF(Tabla2[[#This Row],[EMPRESA]]=Tabla2[[#This Row],[CONTRATISTA PRNCIPAL]],"Principal","Secundaria")</f>
        <v>Secundaria</v>
      </c>
      <c r="T2181" s="42">
        <f>IFERROR(1/COUNTIF(Tabla2[CONTRATISTA PRNCIPAL],Tabla2[[#This Row],[CONTRATISTA PRNCIPAL]]),0)</f>
        <v>0.008547008547008548</v>
      </c>
      <c r="U2181" s="43">
        <f>IF(((TODAY()-Tabla2[[#This Row],[FECHA NACIMIENTO]])/365)&lt;18,"Corregir", IF(((TODAY()-Tabla2[[#This Row],[FECHA NACIMIENTO]])/365)&gt;80, "Corregir",ROUNDDOWN(((TODAY()-Tabla2[[#This Row],[FECHA NACIMIENTO]])/365),0)))</f>
        <v>48</v>
      </c>
      <c r="V21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81" s="44" t="str">
        <f>+IF(Tabla2[[#This Row],[Edad]]="Corregir","Corregir","Ok")</f>
        <v>Ok</v>
      </c>
      <c r="X2181" s="42" t="str">
        <f>+IFERROR(VLOOKUP(Tabla2[[#This Row],[DISTRITO SEGÚN DNI]],Hoja1!$A$2:$B$32,2,FALSE),"No")</f>
        <v>No</v>
      </c>
      <c r="Y2181" s="42" t="str">
        <f>IF(OR(LOWER(Tabla2[[#This Row],[GENERO]])="masculino", LOWER(Tabla2[[#This Row],[GENERO]])="femenino"),"OK","Corregir")</f>
        <v>OK</v>
      </c>
      <c r="Z2181" s="42" t="str">
        <f>+IF(Tabla2[[#This Row],[Nro. DNI / CE]]="","Corregir",IF(LEN(Tabla2[[#This Row],[Nro. DNI / CE]])&gt;=8,"OK","Corregir"))</f>
        <v>OK</v>
      </c>
      <c r="AA2181" s="42">
        <f>COUNTIF(Tabla2[APELLIDOS Y NOMBRES],Tabla2[[#This Row],[APELLIDOS Y NOMBRES]])</f>
        <v>1</v>
      </c>
      <c r="AB2181" s="42">
        <f>IF(Tabla2[[#This Row],[Trabajador]]&gt;1,1/Tabla2[[#This Row],[Trabajador]],Tabla2[[#This Row],[Trabajador]])</f>
        <v>1</v>
      </c>
      <c r="AC2181" t="str">
        <f>+IFERROR(IF(Tabla2[[#This Row],[FECHA CESE/BAJA]]="","No Aplica",IF(AND(MONTH(Tabla2[[#This Row],[FECHA CESE/BAJA]])=MONTH(TODAY()-30),YEAR(Tabla2[[#This Row],[FECHA CESE/BAJA]])=YEAR(TODAY())),MONTH(TODAY()-30)&amp;"-"&amp;YEAR(TODAY()),"Borrar")),"No aplica")</f>
        <v>No Aplica</v>
      </c>
      <c r="AD2181" t="str">
        <f>+IFERROR(IF(Tabla2[[#This Row],[FECHA INICIO DE LABORES EN OBRA]]="","No Aplica",IF(AND(MONTH(Tabla2[[#This Row],[FECHA INICIO DE LABORES EN OBRA]])=MONTH(TODAY()-30),YEAR(Tabla2[[#This Row],[FECHA INICIO DE LABORES EN OBRA]])=YEAR(TODAY())),MONTH(TODAY()-30)&amp;"-"&amp;YEAR(TODAY()),"No Aplica")),"No Aplica")</f>
        <v>No Aplica</v>
      </c>
    </row>
    <row r="2182" spans="1:30" x14ac:dyDescent="0.25">
      <c r="A2182" s="13" t="s">
        <v>8360</v>
      </c>
      <c r="B2182" s="15" t="s">
        <v>8361</v>
      </c>
      <c r="C2182" s="15" t="s">
        <v>8210</v>
      </c>
      <c r="D2182" s="15" t="s">
        <v>1099</v>
      </c>
      <c r="E2182" s="15" t="s">
        <v>1100</v>
      </c>
      <c r="F2182" s="39" t="s">
        <v>8366</v>
      </c>
      <c r="G2182" s="15">
        <v>2</v>
      </c>
      <c r="H2182" s="15" t="s">
        <v>5921</v>
      </c>
      <c r="I2182" s="15" t="s">
        <v>8213</v>
      </c>
      <c r="J2182" s="15" t="s">
        <v>8367</v>
      </c>
      <c r="K2182" s="15" t="s">
        <v>26</v>
      </c>
      <c r="L2182" s="40" t="s">
        <v>6</v>
      </c>
      <c r="M2182" s="39"/>
      <c r="N2182" s="41" t="s">
        <v>2687</v>
      </c>
      <c r="O2182" s="39">
        <v>44994</v>
      </c>
      <c r="P2182" s="40">
        <v>1</v>
      </c>
      <c r="Q2182" s="40">
        <v>4</v>
      </c>
      <c r="R2182" s="40" t="str">
        <f>IFERROR(VLOOKUP(Tabla2[[#This Row],[CONTRATISTA PRNCIPAL]],Hoja1!$L$5:$M$9,2,FALSE),"CJV")</f>
        <v>CJV</v>
      </c>
      <c r="S2182" s="40" t="str">
        <f>IF(Tabla2[[#This Row],[EMPRESA]]=Tabla2[[#This Row],[CONTRATISTA PRNCIPAL]],"Principal","Secundaria")</f>
        <v>Secundaria</v>
      </c>
      <c r="T2182" s="42">
        <f>IFERROR(1/COUNTIF(Tabla2[CONTRATISTA PRNCIPAL],Tabla2[[#This Row],[CONTRATISTA PRNCIPAL]]),0)</f>
        <v>0.008547008547008548</v>
      </c>
      <c r="U2182" s="43">
        <f>IF(((TODAY()-Tabla2[[#This Row],[FECHA NACIMIENTO]])/365)&lt;18,"Corregir", IF(((TODAY()-Tabla2[[#This Row],[FECHA NACIMIENTO]])/365)&gt;80, "Corregir",ROUNDDOWN(((TODAY()-Tabla2[[#This Row],[FECHA NACIMIENTO]])/365),0)))</f>
        <v>39</v>
      </c>
      <c r="V21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82" s="44" t="str">
        <f>+IF(Tabla2[[#This Row],[Edad]]="Corregir","Corregir","Ok")</f>
        <v>Ok</v>
      </c>
      <c r="X2182" s="42" t="str">
        <f>+IFERROR(VLOOKUP(Tabla2[[#This Row],[DISTRITO SEGÚN DNI]],Hoja1!$A$2:$B$32,2,FALSE),"No")</f>
        <v>EL AGUSTINO</v>
      </c>
      <c r="Y2182" s="42" t="str">
        <f>IF(OR(LOWER(Tabla2[[#This Row],[GENERO]])="masculino", LOWER(Tabla2[[#This Row],[GENERO]])="femenino"),"OK","Corregir")</f>
        <v>OK</v>
      </c>
      <c r="Z2182" s="42" t="str">
        <f>+IF(Tabla2[[#This Row],[Nro. DNI / CE]]="","Corregir",IF(LEN(Tabla2[[#This Row],[Nro. DNI / CE]])&gt;=8,"OK","Corregir"))</f>
        <v>OK</v>
      </c>
      <c r="AA2182" s="42">
        <f>COUNTIF(Tabla2[APELLIDOS Y NOMBRES],Tabla2[[#This Row],[APELLIDOS Y NOMBRES]])</f>
        <v>1</v>
      </c>
      <c r="AB2182" s="42">
        <f>IF(Tabla2[[#This Row],[Trabajador]]&gt;1,1/Tabla2[[#This Row],[Trabajador]],Tabla2[[#This Row],[Trabajador]])</f>
        <v>1</v>
      </c>
      <c r="AC2182" t="str">
        <f>+IFERROR(IF(Tabla2[[#This Row],[FECHA CESE/BAJA]]="","No Aplica",IF(AND(MONTH(Tabla2[[#This Row],[FECHA CESE/BAJA]])=MONTH(TODAY()-30),YEAR(Tabla2[[#This Row],[FECHA CESE/BAJA]])=YEAR(TODAY())),MONTH(TODAY()-30)&amp;"-"&amp;YEAR(TODAY()),"Borrar")),"No aplica")</f>
        <v>No Aplica</v>
      </c>
      <c r="AD2182" t="str">
        <f>+IFERROR(IF(Tabla2[[#This Row],[FECHA INICIO DE LABORES EN OBRA]]="","No Aplica",IF(AND(MONTH(Tabla2[[#This Row],[FECHA INICIO DE LABORES EN OBRA]])=MONTH(TODAY()-30),YEAR(Tabla2[[#This Row],[FECHA INICIO DE LABORES EN OBRA]])=YEAR(TODAY())),MONTH(TODAY()-30)&amp;"-"&amp;YEAR(TODAY()),"No Aplica")),"No Aplica")</f>
        <v>No Aplica</v>
      </c>
    </row>
    <row r="2183" spans="1:30" x14ac:dyDescent="0.25">
      <c r="A2183" s="13" t="s">
        <v>8360</v>
      </c>
      <c r="B2183" s="15" t="s">
        <v>8361</v>
      </c>
      <c r="C2183" s="15" t="s">
        <v>8210</v>
      </c>
      <c r="D2183" s="15" t="s">
        <v>8368</v>
      </c>
      <c r="E2183" s="15" t="s">
        <v>8369</v>
      </c>
      <c r="F2183" s="39">
        <v>32354</v>
      </c>
      <c r="G2183" s="15">
        <v>2</v>
      </c>
      <c r="H2183" s="15" t="s">
        <v>3032</v>
      </c>
      <c r="I2183" s="15" t="s">
        <v>8213</v>
      </c>
      <c r="J2183" s="15" t="s">
        <v>8370</v>
      </c>
      <c r="K2183" s="15" t="s">
        <v>2272</v>
      </c>
      <c r="L2183" s="40" t="s">
        <v>6</v>
      </c>
      <c r="M2183" s="39"/>
      <c r="N2183" s="41" t="s">
        <v>2687</v>
      </c>
      <c r="O2183" s="39">
        <v>45023</v>
      </c>
      <c r="P2183" s="40">
        <v>1</v>
      </c>
      <c r="Q2183" s="40">
        <v>4</v>
      </c>
      <c r="R2183" s="40" t="str">
        <f>IFERROR(VLOOKUP(Tabla2[[#This Row],[CONTRATISTA PRNCIPAL]],Hoja1!$L$5:$M$9,2,FALSE),"CJV")</f>
        <v>CJV</v>
      </c>
      <c r="S2183" s="40" t="str">
        <f>IF(Tabla2[[#This Row],[EMPRESA]]=Tabla2[[#This Row],[CONTRATISTA PRNCIPAL]],"Principal","Secundaria")</f>
        <v>Secundaria</v>
      </c>
      <c r="T2183" s="42">
        <f>IFERROR(1/COUNTIF(Tabla2[CONTRATISTA PRNCIPAL],Tabla2[[#This Row],[CONTRATISTA PRNCIPAL]]),0)</f>
        <v>0.008547008547008548</v>
      </c>
      <c r="U2183" s="43">
        <f>IF(((TODAY()-Tabla2[[#This Row],[FECHA NACIMIENTO]])/365)&lt;18,"Corregir", IF(((TODAY()-Tabla2[[#This Row],[FECHA NACIMIENTO]])/365)&gt;80, "Corregir",ROUNDDOWN(((TODAY()-Tabla2[[#This Row],[FECHA NACIMIENTO]])/365),0)))</f>
        <v>35</v>
      </c>
      <c r="V21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83" s="44" t="str">
        <f>+IF(Tabla2[[#This Row],[Edad]]="Corregir","Corregir","Ok")</f>
        <v>Ok</v>
      </c>
      <c r="X2183" s="42" t="str">
        <f>+IFERROR(VLOOKUP(Tabla2[[#This Row],[DISTRITO SEGÚN DNI]],Hoja1!$A$2:$B$32,2,FALSE),"No")</f>
        <v>No</v>
      </c>
      <c r="Y2183" s="42" t="str">
        <f>IF(OR(LOWER(Tabla2[[#This Row],[GENERO]])="masculino", LOWER(Tabla2[[#This Row],[GENERO]])="femenino"),"OK","Corregir")</f>
        <v>OK</v>
      </c>
      <c r="Z2183" s="42" t="str">
        <f>+IF(Tabla2[[#This Row],[Nro. DNI / CE]]="","Corregir",IF(LEN(Tabla2[[#This Row],[Nro. DNI / CE]])&gt;=8,"OK","Corregir"))</f>
        <v>OK</v>
      </c>
      <c r="AA2183" s="42">
        <f>COUNTIF(Tabla2[APELLIDOS Y NOMBRES],Tabla2[[#This Row],[APELLIDOS Y NOMBRES]])</f>
        <v>1</v>
      </c>
      <c r="AB2183" s="42">
        <f>IF(Tabla2[[#This Row],[Trabajador]]&gt;1,1/Tabla2[[#This Row],[Trabajador]],Tabla2[[#This Row],[Trabajador]])</f>
        <v>1</v>
      </c>
      <c r="AC2183" t="str">
        <f>+IFERROR(IF(Tabla2[[#This Row],[FECHA CESE/BAJA]]="","No Aplica",IF(AND(MONTH(Tabla2[[#This Row],[FECHA CESE/BAJA]])=MONTH(TODAY()-30),YEAR(Tabla2[[#This Row],[FECHA CESE/BAJA]])=YEAR(TODAY())),MONTH(TODAY()-30)&amp;"-"&amp;YEAR(TODAY()),"Borrar")),"No aplica")</f>
        <v>No Aplica</v>
      </c>
      <c r="AD2183" t="str">
        <f>+IFERROR(IF(Tabla2[[#This Row],[FECHA INICIO DE LABORES EN OBRA]]="","No Aplica",IF(AND(MONTH(Tabla2[[#This Row],[FECHA INICIO DE LABORES EN OBRA]])=MONTH(TODAY()-30),YEAR(Tabla2[[#This Row],[FECHA INICIO DE LABORES EN OBRA]])=YEAR(TODAY())),MONTH(TODAY()-30)&amp;"-"&amp;YEAR(TODAY()),"No Aplica")),"No Aplica")</f>
        <v>No Aplica</v>
      </c>
    </row>
    <row r="2184" spans="1:30" x14ac:dyDescent="0.25">
      <c r="A2184" s="13" t="s">
        <v>8360</v>
      </c>
      <c r="B2184" s="15" t="s">
        <v>8361</v>
      </c>
      <c r="C2184" s="15" t="s">
        <v>8210</v>
      </c>
      <c r="D2184" s="15" t="s">
        <v>8371</v>
      </c>
      <c r="E2184" s="15" t="s">
        <v>8372</v>
      </c>
      <c r="F2184" s="39">
        <v>25581</v>
      </c>
      <c r="G2184" s="15">
        <v>2</v>
      </c>
      <c r="H2184" s="15" t="s">
        <v>8373</v>
      </c>
      <c r="I2184" s="15" t="s">
        <v>8213</v>
      </c>
      <c r="J2184" s="15" t="s">
        <v>8374</v>
      </c>
      <c r="K2184" s="15" t="s">
        <v>2174</v>
      </c>
      <c r="L2184" s="40" t="s">
        <v>6</v>
      </c>
      <c r="M2184" s="39"/>
      <c r="N2184" s="41" t="s">
        <v>2687</v>
      </c>
      <c r="O2184" s="39">
        <v>45023</v>
      </c>
      <c r="P2184" s="40">
        <v>1</v>
      </c>
      <c r="Q2184" s="40">
        <v>4</v>
      </c>
      <c r="R2184" s="40" t="str">
        <f>IFERROR(VLOOKUP(Tabla2[[#This Row],[CONTRATISTA PRNCIPAL]],Hoja1!$L$5:$M$9,2,FALSE),"CJV")</f>
        <v>CJV</v>
      </c>
      <c r="S2184" s="40" t="str">
        <f>IF(Tabla2[[#This Row],[EMPRESA]]=Tabla2[[#This Row],[CONTRATISTA PRNCIPAL]],"Principal","Secundaria")</f>
        <v>Secundaria</v>
      </c>
      <c r="T2184" s="42">
        <f>IFERROR(1/COUNTIF(Tabla2[CONTRATISTA PRNCIPAL],Tabla2[[#This Row],[CONTRATISTA PRNCIPAL]]),0)</f>
        <v>0.008547008547008548</v>
      </c>
      <c r="U2184" s="43">
        <f>IF(((TODAY()-Tabla2[[#This Row],[FECHA NACIMIENTO]])/365)&lt;18,"Corregir", IF(((TODAY()-Tabla2[[#This Row],[FECHA NACIMIENTO]])/365)&gt;80, "Corregir",ROUNDDOWN(((TODAY()-Tabla2[[#This Row],[FECHA NACIMIENTO]])/365),0)))</f>
        <v>53</v>
      </c>
      <c r="V21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84" s="44" t="str">
        <f>+IF(Tabla2[[#This Row],[Edad]]="Corregir","Corregir","Ok")</f>
        <v>Ok</v>
      </c>
      <c r="X2184" s="42" t="str">
        <f>+IFERROR(VLOOKUP(Tabla2[[#This Row],[DISTRITO SEGÚN DNI]],Hoja1!$A$2:$B$32,2,FALSE),"No")</f>
        <v>No</v>
      </c>
      <c r="Y2184" s="42" t="str">
        <f>IF(OR(LOWER(Tabla2[[#This Row],[GENERO]])="masculino", LOWER(Tabla2[[#This Row],[GENERO]])="femenino"),"OK","Corregir")</f>
        <v>OK</v>
      </c>
      <c r="Z2184" s="42" t="str">
        <f>+IF(Tabla2[[#This Row],[Nro. DNI / CE]]="","Corregir",IF(LEN(Tabla2[[#This Row],[Nro. DNI / CE]])&gt;=8,"OK","Corregir"))</f>
        <v>OK</v>
      </c>
      <c r="AA2184" s="42">
        <f>COUNTIF(Tabla2[APELLIDOS Y NOMBRES],Tabla2[[#This Row],[APELLIDOS Y NOMBRES]])</f>
        <v>1</v>
      </c>
      <c r="AB2184" s="42">
        <f>IF(Tabla2[[#This Row],[Trabajador]]&gt;1,1/Tabla2[[#This Row],[Trabajador]],Tabla2[[#This Row],[Trabajador]])</f>
        <v>1</v>
      </c>
      <c r="AC2184" t="str">
        <f>+IFERROR(IF(Tabla2[[#This Row],[FECHA CESE/BAJA]]="","No Aplica",IF(AND(MONTH(Tabla2[[#This Row],[FECHA CESE/BAJA]])=MONTH(TODAY()-30),YEAR(Tabla2[[#This Row],[FECHA CESE/BAJA]])=YEAR(TODAY())),MONTH(TODAY()-30)&amp;"-"&amp;YEAR(TODAY()),"Borrar")),"No aplica")</f>
        <v>No Aplica</v>
      </c>
      <c r="AD2184" t="str">
        <f>+IFERROR(IF(Tabla2[[#This Row],[FECHA INICIO DE LABORES EN OBRA]]="","No Aplica",IF(AND(MONTH(Tabla2[[#This Row],[FECHA INICIO DE LABORES EN OBRA]])=MONTH(TODAY()-30),YEAR(Tabla2[[#This Row],[FECHA INICIO DE LABORES EN OBRA]])=YEAR(TODAY())),MONTH(TODAY()-30)&amp;"-"&amp;YEAR(TODAY()),"No Aplica")),"No Aplica")</f>
        <v>No Aplica</v>
      </c>
    </row>
    <row r="2185" spans="1:30" x14ac:dyDescent="0.25">
      <c r="A2185" s="13" t="s">
        <v>8375</v>
      </c>
      <c r="B2185" s="15" t="s">
        <v>8376</v>
      </c>
      <c r="C2185" s="15" t="s">
        <v>8210</v>
      </c>
      <c r="D2185" s="15" t="s">
        <v>8377</v>
      </c>
      <c r="E2185" s="15" t="s">
        <v>8378</v>
      </c>
      <c r="F2185" s="39" t="s">
        <v>8379</v>
      </c>
      <c r="G2185" s="15">
        <v>2</v>
      </c>
      <c r="H2185" s="15" t="s">
        <v>3140</v>
      </c>
      <c r="I2185" s="15" t="s">
        <v>8213</v>
      </c>
      <c r="J2185" s="15" t="s">
        <v>8380</v>
      </c>
      <c r="K2185" s="15" t="s">
        <v>6641</v>
      </c>
      <c r="L2185" s="40" t="s">
        <v>6</v>
      </c>
      <c r="M2185" s="39"/>
      <c r="N2185" s="41" t="s">
        <v>2687</v>
      </c>
      <c r="O2185" s="39">
        <v>44977</v>
      </c>
      <c r="P2185" s="40">
        <v>1</v>
      </c>
      <c r="Q2185" s="40">
        <v>4</v>
      </c>
      <c r="R2185" s="40" t="str">
        <f>IFERROR(VLOOKUP(Tabla2[[#This Row],[CONTRATISTA PRNCIPAL]],Hoja1!$L$5:$M$9,2,FALSE),"CJV")</f>
        <v>CJV</v>
      </c>
      <c r="S2185" s="40" t="str">
        <f>IF(Tabla2[[#This Row],[EMPRESA]]=Tabla2[[#This Row],[CONTRATISTA PRNCIPAL]],"Principal","Secundaria")</f>
        <v>Secundaria</v>
      </c>
      <c r="T2185" s="42">
        <f>IFERROR(1/COUNTIF(Tabla2[CONTRATISTA PRNCIPAL],Tabla2[[#This Row],[CONTRATISTA PRNCIPAL]]),0)</f>
        <v>0.008547008547008548</v>
      </c>
      <c r="U2185" s="43">
        <f>IF(((TODAY()-Tabla2[[#This Row],[FECHA NACIMIENTO]])/365)&lt;18,"Corregir", IF(((TODAY()-Tabla2[[#This Row],[FECHA NACIMIENTO]])/365)&gt;80, "Corregir",ROUNDDOWN(((TODAY()-Tabla2[[#This Row],[FECHA NACIMIENTO]])/365),0)))</f>
        <v>47</v>
      </c>
      <c r="V21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85" s="44" t="str">
        <f>+IF(Tabla2[[#This Row],[Edad]]="Corregir","Corregir","Ok")</f>
        <v>Ok</v>
      </c>
      <c r="X2185" s="42" t="str">
        <f>+IFERROR(VLOOKUP(Tabla2[[#This Row],[DISTRITO SEGÚN DNI]],Hoja1!$A$2:$B$32,2,FALSE),"No")</f>
        <v>No</v>
      </c>
      <c r="Y2185" s="42" t="str">
        <f>IF(OR(LOWER(Tabla2[[#This Row],[GENERO]])="masculino", LOWER(Tabla2[[#This Row],[GENERO]])="femenino"),"OK","Corregir")</f>
        <v>OK</v>
      </c>
      <c r="Z2185" s="42" t="str">
        <f>+IF(Tabla2[[#This Row],[Nro. DNI / CE]]="","Corregir",IF(LEN(Tabla2[[#This Row],[Nro. DNI / CE]])&gt;=8,"OK","Corregir"))</f>
        <v>OK</v>
      </c>
      <c r="AA2185" s="42">
        <f>COUNTIF(Tabla2[APELLIDOS Y NOMBRES],Tabla2[[#This Row],[APELLIDOS Y NOMBRES]])</f>
        <v>1</v>
      </c>
      <c r="AB2185" s="42">
        <f>IF(Tabla2[[#This Row],[Trabajador]]&gt;1,1/Tabla2[[#This Row],[Trabajador]],Tabla2[[#This Row],[Trabajador]])</f>
        <v>1</v>
      </c>
      <c r="AC2185" t="str">
        <f>+IFERROR(IF(Tabla2[[#This Row],[FECHA CESE/BAJA]]="","No Aplica",IF(AND(MONTH(Tabla2[[#This Row],[FECHA CESE/BAJA]])=MONTH(TODAY()-30),YEAR(Tabla2[[#This Row],[FECHA CESE/BAJA]])=YEAR(TODAY())),MONTH(TODAY()-30)&amp;"-"&amp;YEAR(TODAY()),"Borrar")),"No aplica")</f>
        <v>No Aplica</v>
      </c>
      <c r="AD2185" t="str">
        <f>+IFERROR(IF(Tabla2[[#This Row],[FECHA INICIO DE LABORES EN OBRA]]="","No Aplica",IF(AND(MONTH(Tabla2[[#This Row],[FECHA INICIO DE LABORES EN OBRA]])=MONTH(TODAY()-30),YEAR(Tabla2[[#This Row],[FECHA INICIO DE LABORES EN OBRA]])=YEAR(TODAY())),MONTH(TODAY()-30)&amp;"-"&amp;YEAR(TODAY()),"No Aplica")),"No Aplica")</f>
        <v>No Aplica</v>
      </c>
    </row>
    <row r="2186" spans="1:30" x14ac:dyDescent="0.25">
      <c r="A2186" s="13" t="s">
        <v>8375</v>
      </c>
      <c r="B2186" s="15" t="s">
        <v>8376</v>
      </c>
      <c r="C2186" s="15" t="s">
        <v>8210</v>
      </c>
      <c r="D2186" s="15" t="s">
        <v>8381</v>
      </c>
      <c r="E2186" s="15" t="s">
        <v>8382</v>
      </c>
      <c r="F2186" s="39" t="s">
        <v>8383</v>
      </c>
      <c r="G2186" s="15">
        <v>2</v>
      </c>
      <c r="H2186" s="15" t="s">
        <v>3140</v>
      </c>
      <c r="I2186" s="15" t="s">
        <v>8213</v>
      </c>
      <c r="J2186" s="15" t="s">
        <v>8384</v>
      </c>
      <c r="K2186" s="15" t="s">
        <v>3078</v>
      </c>
      <c r="L2186" s="40" t="s">
        <v>6</v>
      </c>
      <c r="M2186" s="39"/>
      <c r="N2186" s="41" t="s">
        <v>2687</v>
      </c>
      <c r="O2186" s="39">
        <v>44987</v>
      </c>
      <c r="P2186" s="40">
        <v>1</v>
      </c>
      <c r="Q2186" s="40">
        <v>4</v>
      </c>
      <c r="R2186" s="40" t="str">
        <f>IFERROR(VLOOKUP(Tabla2[[#This Row],[CONTRATISTA PRNCIPAL]],Hoja1!$L$5:$M$9,2,FALSE),"CJV")</f>
        <v>CJV</v>
      </c>
      <c r="S2186" s="40" t="str">
        <f>IF(Tabla2[[#This Row],[EMPRESA]]=Tabla2[[#This Row],[CONTRATISTA PRNCIPAL]],"Principal","Secundaria")</f>
        <v>Secundaria</v>
      </c>
      <c r="T2186" s="42">
        <f>IFERROR(1/COUNTIF(Tabla2[CONTRATISTA PRNCIPAL],Tabla2[[#This Row],[CONTRATISTA PRNCIPAL]]),0)</f>
        <v>0.008547008547008548</v>
      </c>
      <c r="U2186" s="43">
        <f>IF(((TODAY()-Tabla2[[#This Row],[FECHA NACIMIENTO]])/365)&lt;18,"Corregir", IF(((TODAY()-Tabla2[[#This Row],[FECHA NACIMIENTO]])/365)&gt;80, "Corregir",ROUNDDOWN(((TODAY()-Tabla2[[#This Row],[FECHA NACIMIENTO]])/365),0)))</f>
        <v>45</v>
      </c>
      <c r="V21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86" s="44" t="str">
        <f>+IF(Tabla2[[#This Row],[Edad]]="Corregir","Corregir","Ok")</f>
        <v>Ok</v>
      </c>
      <c r="X2186" s="42" t="str">
        <f>+IFERROR(VLOOKUP(Tabla2[[#This Row],[DISTRITO SEGÚN DNI]],Hoja1!$A$2:$B$32,2,FALSE),"No")</f>
        <v>No</v>
      </c>
      <c r="Y2186" s="42" t="str">
        <f>IF(OR(LOWER(Tabla2[[#This Row],[GENERO]])="masculino", LOWER(Tabla2[[#This Row],[GENERO]])="femenino"),"OK","Corregir")</f>
        <v>OK</v>
      </c>
      <c r="Z2186" s="42" t="str">
        <f>+IF(Tabla2[[#This Row],[Nro. DNI / CE]]="","Corregir",IF(LEN(Tabla2[[#This Row],[Nro. DNI / CE]])&gt;=8,"OK","Corregir"))</f>
        <v>OK</v>
      </c>
      <c r="AA2186" s="42">
        <f>COUNTIF(Tabla2[APELLIDOS Y NOMBRES],Tabla2[[#This Row],[APELLIDOS Y NOMBRES]])</f>
        <v>1</v>
      </c>
      <c r="AB2186" s="42">
        <f>IF(Tabla2[[#This Row],[Trabajador]]&gt;1,1/Tabla2[[#This Row],[Trabajador]],Tabla2[[#This Row],[Trabajador]])</f>
        <v>1</v>
      </c>
      <c r="AC2186" t="str">
        <f>+IFERROR(IF(Tabla2[[#This Row],[FECHA CESE/BAJA]]="","No Aplica",IF(AND(MONTH(Tabla2[[#This Row],[FECHA CESE/BAJA]])=MONTH(TODAY()-30),YEAR(Tabla2[[#This Row],[FECHA CESE/BAJA]])=YEAR(TODAY())),MONTH(TODAY()-30)&amp;"-"&amp;YEAR(TODAY()),"Borrar")),"No aplica")</f>
        <v>No Aplica</v>
      </c>
      <c r="AD2186" t="str">
        <f>+IFERROR(IF(Tabla2[[#This Row],[FECHA INICIO DE LABORES EN OBRA]]="","No Aplica",IF(AND(MONTH(Tabla2[[#This Row],[FECHA INICIO DE LABORES EN OBRA]])=MONTH(TODAY()-30),YEAR(Tabla2[[#This Row],[FECHA INICIO DE LABORES EN OBRA]])=YEAR(TODAY())),MONTH(TODAY()-30)&amp;"-"&amp;YEAR(TODAY()),"No Aplica")),"No Aplica")</f>
        <v>No Aplica</v>
      </c>
    </row>
    <row r="2187" spans="1:30" x14ac:dyDescent="0.25">
      <c r="A2187" s="13" t="s">
        <v>8375</v>
      </c>
      <c r="B2187" s="15" t="s">
        <v>8376</v>
      </c>
      <c r="C2187" s="15" t="s">
        <v>8210</v>
      </c>
      <c r="D2187" s="15" t="s">
        <v>1118</v>
      </c>
      <c r="E2187" s="15" t="s">
        <v>1119</v>
      </c>
      <c r="F2187" s="39">
        <v>22137</v>
      </c>
      <c r="G2187" s="15">
        <v>2</v>
      </c>
      <c r="H2187" s="15" t="s">
        <v>3140</v>
      </c>
      <c r="I2187" s="15" t="s">
        <v>8213</v>
      </c>
      <c r="J2187" s="15" t="s">
        <v>8385</v>
      </c>
      <c r="K2187" s="15" t="s">
        <v>17</v>
      </c>
      <c r="L2187" s="40" t="s">
        <v>6</v>
      </c>
      <c r="M2187" s="39"/>
      <c r="N2187" s="41" t="s">
        <v>2687</v>
      </c>
      <c r="O2187" s="39">
        <v>44987</v>
      </c>
      <c r="P2187" s="40">
        <v>1</v>
      </c>
      <c r="Q2187" s="40">
        <v>4</v>
      </c>
      <c r="R2187" s="40" t="str">
        <f>IFERROR(VLOOKUP(Tabla2[[#This Row],[CONTRATISTA PRNCIPAL]],Hoja1!$L$5:$M$9,2,FALSE),"CJV")</f>
        <v>CJV</v>
      </c>
      <c r="S2187" s="40" t="str">
        <f>IF(Tabla2[[#This Row],[EMPRESA]]=Tabla2[[#This Row],[CONTRATISTA PRNCIPAL]],"Principal","Secundaria")</f>
        <v>Secundaria</v>
      </c>
      <c r="T2187" s="42">
        <f>IFERROR(1/COUNTIF(Tabla2[CONTRATISTA PRNCIPAL],Tabla2[[#This Row],[CONTRATISTA PRNCIPAL]]),0)</f>
        <v>0.008547008547008548</v>
      </c>
      <c r="U2187" s="43">
        <f>IF(((TODAY()-Tabla2[[#This Row],[FECHA NACIMIENTO]])/365)&lt;18,"Corregir", IF(((TODAY()-Tabla2[[#This Row],[FECHA NACIMIENTO]])/365)&gt;80, "Corregir",ROUNDDOWN(((TODAY()-Tabla2[[#This Row],[FECHA NACIMIENTO]])/365),0)))</f>
        <v>63</v>
      </c>
      <c r="V21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187" s="44" t="str">
        <f>+IF(Tabla2[[#This Row],[Edad]]="Corregir","Corregir","Ok")</f>
        <v>Ok</v>
      </c>
      <c r="X2187" s="42" t="str">
        <f>+IFERROR(VLOOKUP(Tabla2[[#This Row],[DISTRITO SEGÚN DNI]],Hoja1!$A$2:$B$32,2,FALSE),"No")</f>
        <v>ATE</v>
      </c>
      <c r="Y2187" s="42" t="str">
        <f>IF(OR(LOWER(Tabla2[[#This Row],[GENERO]])="masculino", LOWER(Tabla2[[#This Row],[GENERO]])="femenino"),"OK","Corregir")</f>
        <v>OK</v>
      </c>
      <c r="Z2187" s="42" t="str">
        <f>+IF(Tabla2[[#This Row],[Nro. DNI / CE]]="","Corregir",IF(LEN(Tabla2[[#This Row],[Nro. DNI / CE]])&gt;=8,"OK","Corregir"))</f>
        <v>OK</v>
      </c>
      <c r="AA2187" s="42">
        <f>COUNTIF(Tabla2[APELLIDOS Y NOMBRES],Tabla2[[#This Row],[APELLIDOS Y NOMBRES]])</f>
        <v>1</v>
      </c>
      <c r="AB2187" s="42">
        <f>IF(Tabla2[[#This Row],[Trabajador]]&gt;1,1/Tabla2[[#This Row],[Trabajador]],Tabla2[[#This Row],[Trabajador]])</f>
        <v>1</v>
      </c>
      <c r="AC2187" t="str">
        <f>+IFERROR(IF(Tabla2[[#This Row],[FECHA CESE/BAJA]]="","No Aplica",IF(AND(MONTH(Tabla2[[#This Row],[FECHA CESE/BAJA]])=MONTH(TODAY()-30),YEAR(Tabla2[[#This Row],[FECHA CESE/BAJA]])=YEAR(TODAY())),MONTH(TODAY()-30)&amp;"-"&amp;YEAR(TODAY()),"Borrar")),"No aplica")</f>
        <v>No Aplica</v>
      </c>
      <c r="AD2187" t="str">
        <f>+IFERROR(IF(Tabla2[[#This Row],[FECHA INICIO DE LABORES EN OBRA]]="","No Aplica",IF(AND(MONTH(Tabla2[[#This Row],[FECHA INICIO DE LABORES EN OBRA]])=MONTH(TODAY()-30),YEAR(Tabla2[[#This Row],[FECHA INICIO DE LABORES EN OBRA]])=YEAR(TODAY())),MONTH(TODAY()-30)&amp;"-"&amp;YEAR(TODAY()),"No Aplica")),"No Aplica")</f>
        <v>No Aplica</v>
      </c>
    </row>
    <row r="2188" spans="1:30" x14ac:dyDescent="0.25">
      <c r="A2188" s="13" t="s">
        <v>8375</v>
      </c>
      <c r="B2188" s="15" t="s">
        <v>8376</v>
      </c>
      <c r="C2188" s="15" t="s">
        <v>8210</v>
      </c>
      <c r="D2188" s="15" t="s">
        <v>1120</v>
      </c>
      <c r="E2188" s="15" t="s">
        <v>1121</v>
      </c>
      <c r="F2188" s="39">
        <v>28183</v>
      </c>
      <c r="G2188" s="15">
        <v>2</v>
      </c>
      <c r="H2188" s="15" t="s">
        <v>3140</v>
      </c>
      <c r="I2188" s="15" t="s">
        <v>8213</v>
      </c>
      <c r="J2188" s="15" t="s">
        <v>8386</v>
      </c>
      <c r="K2188" s="15" t="s">
        <v>26</v>
      </c>
      <c r="L2188" s="40" t="s">
        <v>6</v>
      </c>
      <c r="M2188" s="39"/>
      <c r="N2188" s="41" t="s">
        <v>2687</v>
      </c>
      <c r="O2188" s="39">
        <v>44987</v>
      </c>
      <c r="P2188" s="40">
        <v>1</v>
      </c>
      <c r="Q2188" s="40">
        <v>4</v>
      </c>
      <c r="R2188" s="40" t="str">
        <f>IFERROR(VLOOKUP(Tabla2[[#This Row],[CONTRATISTA PRNCIPAL]],Hoja1!$L$5:$M$9,2,FALSE),"CJV")</f>
        <v>CJV</v>
      </c>
      <c r="S2188" s="40" t="str">
        <f>IF(Tabla2[[#This Row],[EMPRESA]]=Tabla2[[#This Row],[CONTRATISTA PRNCIPAL]],"Principal","Secundaria")</f>
        <v>Secundaria</v>
      </c>
      <c r="T2188" s="42">
        <f>IFERROR(1/COUNTIF(Tabla2[CONTRATISTA PRNCIPAL],Tabla2[[#This Row],[CONTRATISTA PRNCIPAL]]),0)</f>
        <v>0.008547008547008548</v>
      </c>
      <c r="U2188" s="43">
        <f>IF(((TODAY()-Tabla2[[#This Row],[FECHA NACIMIENTO]])/365)&lt;18,"Corregir", IF(((TODAY()-Tabla2[[#This Row],[FECHA NACIMIENTO]])/365)&gt;80, "Corregir",ROUNDDOWN(((TODAY()-Tabla2[[#This Row],[FECHA NACIMIENTO]])/365),0)))</f>
        <v>46</v>
      </c>
      <c r="V21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88" s="44" t="str">
        <f>+IF(Tabla2[[#This Row],[Edad]]="Corregir","Corregir","Ok")</f>
        <v>Ok</v>
      </c>
      <c r="X2188" s="42" t="str">
        <f>+IFERROR(VLOOKUP(Tabla2[[#This Row],[DISTRITO SEGÚN DNI]],Hoja1!$A$2:$B$32,2,FALSE),"No")</f>
        <v>EL AGUSTINO</v>
      </c>
      <c r="Y2188" s="42" t="str">
        <f>IF(OR(LOWER(Tabla2[[#This Row],[GENERO]])="masculino", LOWER(Tabla2[[#This Row],[GENERO]])="femenino"),"OK","Corregir")</f>
        <v>OK</v>
      </c>
      <c r="Z2188" s="42" t="str">
        <f>+IF(Tabla2[[#This Row],[Nro. DNI / CE]]="","Corregir",IF(LEN(Tabla2[[#This Row],[Nro. DNI / CE]])&gt;=8,"OK","Corregir"))</f>
        <v>OK</v>
      </c>
      <c r="AA2188" s="42">
        <f>COUNTIF(Tabla2[APELLIDOS Y NOMBRES],Tabla2[[#This Row],[APELLIDOS Y NOMBRES]])</f>
        <v>1</v>
      </c>
      <c r="AB2188" s="42">
        <f>IF(Tabla2[[#This Row],[Trabajador]]&gt;1,1/Tabla2[[#This Row],[Trabajador]],Tabla2[[#This Row],[Trabajador]])</f>
        <v>1</v>
      </c>
      <c r="AC2188" t="str">
        <f>+IFERROR(IF(Tabla2[[#This Row],[FECHA CESE/BAJA]]="","No Aplica",IF(AND(MONTH(Tabla2[[#This Row],[FECHA CESE/BAJA]])=MONTH(TODAY()-30),YEAR(Tabla2[[#This Row],[FECHA CESE/BAJA]])=YEAR(TODAY())),MONTH(TODAY()-30)&amp;"-"&amp;YEAR(TODAY()),"Borrar")),"No aplica")</f>
        <v>No Aplica</v>
      </c>
      <c r="AD2188" t="str">
        <f>+IFERROR(IF(Tabla2[[#This Row],[FECHA INICIO DE LABORES EN OBRA]]="","No Aplica",IF(AND(MONTH(Tabla2[[#This Row],[FECHA INICIO DE LABORES EN OBRA]])=MONTH(TODAY()-30),YEAR(Tabla2[[#This Row],[FECHA INICIO DE LABORES EN OBRA]])=YEAR(TODAY())),MONTH(TODAY()-30)&amp;"-"&amp;YEAR(TODAY()),"No Aplica")),"No Aplica")</f>
        <v>No Aplica</v>
      </c>
    </row>
    <row r="2189" spans="1:30" x14ac:dyDescent="0.25">
      <c r="A2189" s="13" t="s">
        <v>8375</v>
      </c>
      <c r="B2189" s="15" t="s">
        <v>8376</v>
      </c>
      <c r="C2189" s="15" t="s">
        <v>8210</v>
      </c>
      <c r="D2189" s="15" t="s">
        <v>8387</v>
      </c>
      <c r="E2189" s="15" t="s">
        <v>8388</v>
      </c>
      <c r="F2189" s="39">
        <v>31575</v>
      </c>
      <c r="G2189" s="15">
        <v>2</v>
      </c>
      <c r="H2189" s="15" t="s">
        <v>3140</v>
      </c>
      <c r="I2189" s="15" t="s">
        <v>8213</v>
      </c>
      <c r="J2189" s="15" t="s">
        <v>8389</v>
      </c>
      <c r="K2189" s="15" t="s">
        <v>8390</v>
      </c>
      <c r="L2189" s="40" t="s">
        <v>6</v>
      </c>
      <c r="M2189" s="39"/>
      <c r="N2189" s="41" t="s">
        <v>2687</v>
      </c>
      <c r="O2189" s="39">
        <v>44987</v>
      </c>
      <c r="P2189" s="40">
        <v>1</v>
      </c>
      <c r="Q2189" s="40">
        <v>4</v>
      </c>
      <c r="R2189" s="40" t="str">
        <f>IFERROR(VLOOKUP(Tabla2[[#This Row],[CONTRATISTA PRNCIPAL]],Hoja1!$L$5:$M$9,2,FALSE),"CJV")</f>
        <v>CJV</v>
      </c>
      <c r="S2189" s="40" t="str">
        <f>IF(Tabla2[[#This Row],[EMPRESA]]=Tabla2[[#This Row],[CONTRATISTA PRNCIPAL]],"Principal","Secundaria")</f>
        <v>Secundaria</v>
      </c>
      <c r="T2189" s="42">
        <f>IFERROR(1/COUNTIF(Tabla2[CONTRATISTA PRNCIPAL],Tabla2[[#This Row],[CONTRATISTA PRNCIPAL]]),0)</f>
        <v>0.008547008547008548</v>
      </c>
      <c r="U2189" s="43">
        <f>IF(((TODAY()-Tabla2[[#This Row],[FECHA NACIMIENTO]])/365)&lt;18,"Corregir", IF(((TODAY()-Tabla2[[#This Row],[FECHA NACIMIENTO]])/365)&gt;80, "Corregir",ROUNDDOWN(((TODAY()-Tabla2[[#This Row],[FECHA NACIMIENTO]])/365),0)))</f>
        <v>37</v>
      </c>
      <c r="V21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89" s="44" t="str">
        <f>+IF(Tabla2[[#This Row],[Edad]]="Corregir","Corregir","Ok")</f>
        <v>Ok</v>
      </c>
      <c r="X2189" s="42" t="str">
        <f>+IFERROR(VLOOKUP(Tabla2[[#This Row],[DISTRITO SEGÚN DNI]],Hoja1!$A$2:$B$32,2,FALSE),"No")</f>
        <v>No</v>
      </c>
      <c r="Y2189" s="42" t="str">
        <f>IF(OR(LOWER(Tabla2[[#This Row],[GENERO]])="masculino", LOWER(Tabla2[[#This Row],[GENERO]])="femenino"),"OK","Corregir")</f>
        <v>OK</v>
      </c>
      <c r="Z2189" s="42" t="str">
        <f>+IF(Tabla2[[#This Row],[Nro. DNI / CE]]="","Corregir",IF(LEN(Tabla2[[#This Row],[Nro. DNI / CE]])&gt;=8,"OK","Corregir"))</f>
        <v>OK</v>
      </c>
      <c r="AA2189" s="42">
        <f>COUNTIF(Tabla2[APELLIDOS Y NOMBRES],Tabla2[[#This Row],[APELLIDOS Y NOMBRES]])</f>
        <v>1</v>
      </c>
      <c r="AB2189" s="42">
        <f>IF(Tabla2[[#This Row],[Trabajador]]&gt;1,1/Tabla2[[#This Row],[Trabajador]],Tabla2[[#This Row],[Trabajador]])</f>
        <v>1</v>
      </c>
      <c r="AC2189" t="str">
        <f>+IFERROR(IF(Tabla2[[#This Row],[FECHA CESE/BAJA]]="","No Aplica",IF(AND(MONTH(Tabla2[[#This Row],[FECHA CESE/BAJA]])=MONTH(TODAY()-30),YEAR(Tabla2[[#This Row],[FECHA CESE/BAJA]])=YEAR(TODAY())),MONTH(TODAY()-30)&amp;"-"&amp;YEAR(TODAY()),"Borrar")),"No aplica")</f>
        <v>No Aplica</v>
      </c>
      <c r="AD2189" t="str">
        <f>+IFERROR(IF(Tabla2[[#This Row],[FECHA INICIO DE LABORES EN OBRA]]="","No Aplica",IF(AND(MONTH(Tabla2[[#This Row],[FECHA INICIO DE LABORES EN OBRA]])=MONTH(TODAY()-30),YEAR(Tabla2[[#This Row],[FECHA INICIO DE LABORES EN OBRA]])=YEAR(TODAY())),MONTH(TODAY()-30)&amp;"-"&amp;YEAR(TODAY()),"No Aplica")),"No Aplica")</f>
        <v>No Aplica</v>
      </c>
    </row>
    <row r="2190" spans="1:30" x14ac:dyDescent="0.25">
      <c r="A2190" s="13" t="s">
        <v>8375</v>
      </c>
      <c r="B2190" s="15" t="s">
        <v>8376</v>
      </c>
      <c r="C2190" s="15" t="s">
        <v>8210</v>
      </c>
      <c r="D2190" s="15" t="s">
        <v>8391</v>
      </c>
      <c r="E2190" s="15" t="s">
        <v>8392</v>
      </c>
      <c r="F2190" s="39">
        <v>29063</v>
      </c>
      <c r="G2190" s="15">
        <v>2</v>
      </c>
      <c r="H2190" s="15" t="s">
        <v>3140</v>
      </c>
      <c r="I2190" s="15" t="s">
        <v>8213</v>
      </c>
      <c r="J2190" s="15" t="s">
        <v>8393</v>
      </c>
      <c r="K2190" s="15" t="s">
        <v>2418</v>
      </c>
      <c r="L2190" s="40" t="s">
        <v>6</v>
      </c>
      <c r="M2190" s="39"/>
      <c r="N2190" s="41" t="s">
        <v>2687</v>
      </c>
      <c r="O2190" s="39">
        <v>44994</v>
      </c>
      <c r="P2190" s="40">
        <v>1</v>
      </c>
      <c r="Q2190" s="40">
        <v>4</v>
      </c>
      <c r="R2190" s="40" t="str">
        <f>IFERROR(VLOOKUP(Tabla2[[#This Row],[CONTRATISTA PRNCIPAL]],Hoja1!$L$5:$M$9,2,FALSE),"CJV")</f>
        <v>CJV</v>
      </c>
      <c r="S2190" s="40" t="str">
        <f>IF(Tabla2[[#This Row],[EMPRESA]]=Tabla2[[#This Row],[CONTRATISTA PRNCIPAL]],"Principal","Secundaria")</f>
        <v>Secundaria</v>
      </c>
      <c r="T2190" s="42">
        <f>IFERROR(1/COUNTIF(Tabla2[CONTRATISTA PRNCIPAL],Tabla2[[#This Row],[CONTRATISTA PRNCIPAL]]),0)</f>
        <v>0.008547008547008548</v>
      </c>
      <c r="U2190" s="43">
        <f>IF(((TODAY()-Tabla2[[#This Row],[FECHA NACIMIENTO]])/365)&lt;18,"Corregir", IF(((TODAY()-Tabla2[[#This Row],[FECHA NACIMIENTO]])/365)&gt;80, "Corregir",ROUNDDOWN(((TODAY()-Tabla2[[#This Row],[FECHA NACIMIENTO]])/365),0)))</f>
        <v>44</v>
      </c>
      <c r="V21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90" s="44" t="str">
        <f>+IF(Tabla2[[#This Row],[Edad]]="Corregir","Corregir","Ok")</f>
        <v>Ok</v>
      </c>
      <c r="X2190" s="42" t="str">
        <f>+IFERROR(VLOOKUP(Tabla2[[#This Row],[DISTRITO SEGÚN DNI]],Hoja1!$A$2:$B$32,2,FALSE),"No")</f>
        <v>No</v>
      </c>
      <c r="Y2190" s="42" t="str">
        <f>IF(OR(LOWER(Tabla2[[#This Row],[GENERO]])="masculino", LOWER(Tabla2[[#This Row],[GENERO]])="femenino"),"OK","Corregir")</f>
        <v>OK</v>
      </c>
      <c r="Z2190" s="42" t="str">
        <f>+IF(Tabla2[[#This Row],[Nro. DNI / CE]]="","Corregir",IF(LEN(Tabla2[[#This Row],[Nro. DNI / CE]])&gt;=8,"OK","Corregir"))</f>
        <v>OK</v>
      </c>
      <c r="AA2190" s="42">
        <f>COUNTIF(Tabla2[APELLIDOS Y NOMBRES],Tabla2[[#This Row],[APELLIDOS Y NOMBRES]])</f>
        <v>1</v>
      </c>
      <c r="AB2190" s="42">
        <f>IF(Tabla2[[#This Row],[Trabajador]]&gt;1,1/Tabla2[[#This Row],[Trabajador]],Tabla2[[#This Row],[Trabajador]])</f>
        <v>1</v>
      </c>
      <c r="AC2190" t="str">
        <f>+IFERROR(IF(Tabla2[[#This Row],[FECHA CESE/BAJA]]="","No Aplica",IF(AND(MONTH(Tabla2[[#This Row],[FECHA CESE/BAJA]])=MONTH(TODAY()-30),YEAR(Tabla2[[#This Row],[FECHA CESE/BAJA]])=YEAR(TODAY())),MONTH(TODAY()-30)&amp;"-"&amp;YEAR(TODAY()),"Borrar")),"No aplica")</f>
        <v>No Aplica</v>
      </c>
      <c r="AD2190" t="str">
        <f>+IFERROR(IF(Tabla2[[#This Row],[FECHA INICIO DE LABORES EN OBRA]]="","No Aplica",IF(AND(MONTH(Tabla2[[#This Row],[FECHA INICIO DE LABORES EN OBRA]])=MONTH(TODAY()-30),YEAR(Tabla2[[#This Row],[FECHA INICIO DE LABORES EN OBRA]])=YEAR(TODAY())),MONTH(TODAY()-30)&amp;"-"&amp;YEAR(TODAY()),"No Aplica")),"No Aplica")</f>
        <v>No Aplica</v>
      </c>
    </row>
    <row r="2191" ht="15" customHeight="1" spans="1:30" x14ac:dyDescent="0.25">
      <c r="A2191" s="13" t="s">
        <v>8375</v>
      </c>
      <c r="B2191" s="15" t="s">
        <v>8376</v>
      </c>
      <c r="C2191" s="15" t="s">
        <v>8210</v>
      </c>
      <c r="D2191" s="15" t="s">
        <v>1122</v>
      </c>
      <c r="E2191" s="15" t="s">
        <v>1123</v>
      </c>
      <c r="F2191" s="39">
        <v>28558</v>
      </c>
      <c r="G2191" s="15">
        <v>2</v>
      </c>
      <c r="H2191" s="15" t="s">
        <v>3140</v>
      </c>
      <c r="I2191" s="15" t="s">
        <v>8213</v>
      </c>
      <c r="J2191" s="15" t="s">
        <v>8394</v>
      </c>
      <c r="K2191" s="15" t="s">
        <v>17</v>
      </c>
      <c r="L2191" s="40" t="s">
        <v>6</v>
      </c>
      <c r="M2191" s="39"/>
      <c r="N2191" s="41" t="s">
        <v>2687</v>
      </c>
      <c r="O2191" s="39">
        <v>44994</v>
      </c>
      <c r="P2191" s="40">
        <v>1</v>
      </c>
      <c r="Q2191" s="40">
        <v>4</v>
      </c>
      <c r="R2191" s="40" t="str">
        <f>IFERROR(VLOOKUP(Tabla2[[#This Row],[CONTRATISTA PRNCIPAL]],Hoja1!$L$5:$M$9,2,FALSE),"CJV")</f>
        <v>CJV</v>
      </c>
      <c r="S2191" s="40" t="str">
        <f>IF(Tabla2[[#This Row],[EMPRESA]]=Tabla2[[#This Row],[CONTRATISTA PRNCIPAL]],"Principal","Secundaria")</f>
        <v>Secundaria</v>
      </c>
      <c r="T2191" s="42">
        <f>IFERROR(1/COUNTIF(Tabla2[CONTRATISTA PRNCIPAL],Tabla2[[#This Row],[CONTRATISTA PRNCIPAL]]),0)</f>
        <v>0.008547008547008548</v>
      </c>
      <c r="U2191" s="43">
        <f>IF(((TODAY()-Tabla2[[#This Row],[FECHA NACIMIENTO]])/365)&lt;18,"Corregir", IF(((TODAY()-Tabla2[[#This Row],[FECHA NACIMIENTO]])/365)&gt;80, "Corregir",ROUNDDOWN(((TODAY()-Tabla2[[#This Row],[FECHA NACIMIENTO]])/365),0)))</f>
        <v>45</v>
      </c>
      <c r="V21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91" s="44" t="str">
        <f>+IF(Tabla2[[#This Row],[Edad]]="Corregir","Corregir","Ok")</f>
        <v>Ok</v>
      </c>
      <c r="X2191" s="42" t="str">
        <f>+IFERROR(VLOOKUP(Tabla2[[#This Row],[DISTRITO SEGÚN DNI]],Hoja1!$A$2:$B$32,2,FALSE),"No")</f>
        <v>ATE</v>
      </c>
      <c r="Y2191" s="42" t="str">
        <f>IF(OR(LOWER(Tabla2[[#This Row],[GENERO]])="masculino", LOWER(Tabla2[[#This Row],[GENERO]])="femenino"),"OK","Corregir")</f>
        <v>OK</v>
      </c>
      <c r="Z2191" s="42" t="str">
        <f>+IF(Tabla2[[#This Row],[Nro. DNI / CE]]="","Corregir",IF(LEN(Tabla2[[#This Row],[Nro. DNI / CE]])&gt;=8,"OK","Corregir"))</f>
        <v>OK</v>
      </c>
      <c r="AA2191" s="42">
        <f>COUNTIF(Tabla2[APELLIDOS Y NOMBRES],Tabla2[[#This Row],[APELLIDOS Y NOMBRES]])</f>
        <v>1</v>
      </c>
      <c r="AB2191" s="42">
        <f>IF(Tabla2[[#This Row],[Trabajador]]&gt;1,1/Tabla2[[#This Row],[Trabajador]],Tabla2[[#This Row],[Trabajador]])</f>
        <v>1</v>
      </c>
      <c r="AC2191" t="str">
        <f>+IFERROR(IF(Tabla2[[#This Row],[FECHA CESE/BAJA]]="","No Aplica",IF(AND(MONTH(Tabla2[[#This Row],[FECHA CESE/BAJA]])=MONTH(TODAY()-30),YEAR(Tabla2[[#This Row],[FECHA CESE/BAJA]])=YEAR(TODAY())),MONTH(TODAY()-30)&amp;"-"&amp;YEAR(TODAY()),"Borrar")),"No aplica")</f>
        <v>No Aplica</v>
      </c>
      <c r="AD2191" t="str">
        <f>+IFERROR(IF(Tabla2[[#This Row],[FECHA INICIO DE LABORES EN OBRA]]="","No Aplica",IF(AND(MONTH(Tabla2[[#This Row],[FECHA INICIO DE LABORES EN OBRA]])=MONTH(TODAY()-30),YEAR(Tabla2[[#This Row],[FECHA INICIO DE LABORES EN OBRA]])=YEAR(TODAY())),MONTH(TODAY()-30)&amp;"-"&amp;YEAR(TODAY()),"No Aplica")),"No Aplica")</f>
        <v>No Aplica</v>
      </c>
    </row>
    <row r="2192" ht="15" customHeight="1" spans="1:30" x14ac:dyDescent="0.25">
      <c r="A2192" s="13" t="s">
        <v>8375</v>
      </c>
      <c r="B2192" s="15" t="s">
        <v>8376</v>
      </c>
      <c r="C2192" s="15" t="s">
        <v>8210</v>
      </c>
      <c r="D2192" s="15" t="s">
        <v>8395</v>
      </c>
      <c r="E2192" s="15" t="s">
        <v>8396</v>
      </c>
      <c r="F2192" s="39">
        <v>28313</v>
      </c>
      <c r="G2192" s="15">
        <v>2</v>
      </c>
      <c r="H2192" s="15" t="s">
        <v>3140</v>
      </c>
      <c r="I2192" s="15" t="s">
        <v>8213</v>
      </c>
      <c r="J2192" s="15" t="s">
        <v>8397</v>
      </c>
      <c r="K2192" s="15" t="s">
        <v>2174</v>
      </c>
      <c r="L2192" s="40" t="s">
        <v>6</v>
      </c>
      <c r="M2192" s="39"/>
      <c r="N2192" s="41" t="s">
        <v>2687</v>
      </c>
      <c r="O2192" s="39">
        <v>44994</v>
      </c>
      <c r="P2192" s="40">
        <v>1</v>
      </c>
      <c r="Q2192" s="40">
        <v>4</v>
      </c>
      <c r="R2192" s="40" t="str">
        <f>IFERROR(VLOOKUP(Tabla2[[#This Row],[CONTRATISTA PRNCIPAL]],Hoja1!$L$5:$M$9,2,FALSE),"CJV")</f>
        <v>CJV</v>
      </c>
      <c r="S2192" s="40" t="str">
        <f>IF(Tabla2[[#This Row],[EMPRESA]]=Tabla2[[#This Row],[CONTRATISTA PRNCIPAL]],"Principal","Secundaria")</f>
        <v>Secundaria</v>
      </c>
      <c r="T2192" s="42">
        <f>IFERROR(1/COUNTIF(Tabla2[CONTRATISTA PRNCIPAL],Tabla2[[#This Row],[CONTRATISTA PRNCIPAL]]),0)</f>
        <v>0.008547008547008548</v>
      </c>
      <c r="U2192" s="43">
        <f>IF(((TODAY()-Tabla2[[#This Row],[FECHA NACIMIENTO]])/365)&lt;18,"Corregir", IF(((TODAY()-Tabla2[[#This Row],[FECHA NACIMIENTO]])/365)&gt;80, "Corregir",ROUNDDOWN(((TODAY()-Tabla2[[#This Row],[FECHA NACIMIENTO]])/365),0)))</f>
        <v>46</v>
      </c>
      <c r="V21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92" s="44" t="str">
        <f>+IF(Tabla2[[#This Row],[Edad]]="Corregir","Corregir","Ok")</f>
        <v>Ok</v>
      </c>
      <c r="X2192" s="42" t="str">
        <f>+IFERROR(VLOOKUP(Tabla2[[#This Row],[DISTRITO SEGÚN DNI]],Hoja1!$A$2:$B$32,2,FALSE),"No")</f>
        <v>No</v>
      </c>
      <c r="Y2192" s="42" t="str">
        <f>IF(OR(LOWER(Tabla2[[#This Row],[GENERO]])="masculino", LOWER(Tabla2[[#This Row],[GENERO]])="femenino"),"OK","Corregir")</f>
        <v>OK</v>
      </c>
      <c r="Z2192" s="42" t="str">
        <f>+IF(Tabla2[[#This Row],[Nro. DNI / CE]]="","Corregir",IF(LEN(Tabla2[[#This Row],[Nro. DNI / CE]])&gt;=8,"OK","Corregir"))</f>
        <v>OK</v>
      </c>
      <c r="AA2192" s="42">
        <f>COUNTIF(Tabla2[APELLIDOS Y NOMBRES],Tabla2[[#This Row],[APELLIDOS Y NOMBRES]])</f>
        <v>1</v>
      </c>
      <c r="AB2192" s="42">
        <f>IF(Tabla2[[#This Row],[Trabajador]]&gt;1,1/Tabla2[[#This Row],[Trabajador]],Tabla2[[#This Row],[Trabajador]])</f>
        <v>1</v>
      </c>
      <c r="AC2192" t="str">
        <f>+IFERROR(IF(Tabla2[[#This Row],[FECHA CESE/BAJA]]="","No Aplica",IF(AND(MONTH(Tabla2[[#This Row],[FECHA CESE/BAJA]])=MONTH(TODAY()-30),YEAR(Tabla2[[#This Row],[FECHA CESE/BAJA]])=YEAR(TODAY())),MONTH(TODAY()-30)&amp;"-"&amp;YEAR(TODAY()),"Borrar")),"No aplica")</f>
        <v>No Aplica</v>
      </c>
      <c r="AD2192" t="str">
        <f>+IFERROR(IF(Tabla2[[#This Row],[FECHA INICIO DE LABORES EN OBRA]]="","No Aplica",IF(AND(MONTH(Tabla2[[#This Row],[FECHA INICIO DE LABORES EN OBRA]])=MONTH(TODAY()-30),YEAR(Tabla2[[#This Row],[FECHA INICIO DE LABORES EN OBRA]])=YEAR(TODAY())),MONTH(TODAY()-30)&amp;"-"&amp;YEAR(TODAY()),"No Aplica")),"No Aplica")</f>
        <v>No Aplica</v>
      </c>
    </row>
    <row r="2193" ht="15" customHeight="1" spans="1:30" x14ac:dyDescent="0.25">
      <c r="A2193" s="13" t="s">
        <v>8375</v>
      </c>
      <c r="B2193" s="15" t="s">
        <v>8376</v>
      </c>
      <c r="C2193" s="15" t="s">
        <v>8210</v>
      </c>
      <c r="D2193" s="15" t="s">
        <v>8398</v>
      </c>
      <c r="E2193" s="15" t="s">
        <v>8399</v>
      </c>
      <c r="F2193" s="39">
        <v>30664</v>
      </c>
      <c r="G2193" s="15">
        <v>2</v>
      </c>
      <c r="H2193" s="15" t="s">
        <v>3140</v>
      </c>
      <c r="I2193" s="15" t="s">
        <v>8213</v>
      </c>
      <c r="J2193" s="15" t="s">
        <v>8400</v>
      </c>
      <c r="K2193" s="15" t="s">
        <v>2680</v>
      </c>
      <c r="L2193" s="40" t="s">
        <v>6</v>
      </c>
      <c r="M2193" s="39"/>
      <c r="N2193" s="41" t="s">
        <v>2687</v>
      </c>
      <c r="O2193" s="39">
        <v>44999</v>
      </c>
      <c r="P2193" s="40">
        <v>1</v>
      </c>
      <c r="Q2193" s="40">
        <v>4</v>
      </c>
      <c r="R2193" s="40" t="str">
        <f>IFERROR(VLOOKUP(Tabla2[[#This Row],[CONTRATISTA PRNCIPAL]],Hoja1!$L$5:$M$9,2,FALSE),"CJV")</f>
        <v>CJV</v>
      </c>
      <c r="S2193" s="40" t="str">
        <f>IF(Tabla2[[#This Row],[EMPRESA]]=Tabla2[[#This Row],[CONTRATISTA PRNCIPAL]],"Principal","Secundaria")</f>
        <v>Secundaria</v>
      </c>
      <c r="T2193" s="42">
        <f>IFERROR(1/COUNTIF(Tabla2[CONTRATISTA PRNCIPAL],Tabla2[[#This Row],[CONTRATISTA PRNCIPAL]]),0)</f>
        <v>0.008547008547008548</v>
      </c>
      <c r="U2193" s="43">
        <f>IF(((TODAY()-Tabla2[[#This Row],[FECHA NACIMIENTO]])/365)&lt;18,"Corregir", IF(((TODAY()-Tabla2[[#This Row],[FECHA NACIMIENTO]])/365)&gt;80, "Corregir",ROUNDDOWN(((TODAY()-Tabla2[[#This Row],[FECHA NACIMIENTO]])/365),0)))</f>
        <v>39</v>
      </c>
      <c r="V21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93" s="44" t="str">
        <f>+IF(Tabla2[[#This Row],[Edad]]="Corregir","Corregir","Ok")</f>
        <v>Ok</v>
      </c>
      <c r="X2193" s="42" t="str">
        <f>+IFERROR(VLOOKUP(Tabla2[[#This Row],[DISTRITO SEGÚN DNI]],Hoja1!$A$2:$B$32,2,FALSE),"No")</f>
        <v>No</v>
      </c>
      <c r="Y2193" s="42" t="str">
        <f>IF(OR(LOWER(Tabla2[[#This Row],[GENERO]])="masculino", LOWER(Tabla2[[#This Row],[GENERO]])="femenino"),"OK","Corregir")</f>
        <v>OK</v>
      </c>
      <c r="Z2193" s="42" t="str">
        <f>+IF(Tabla2[[#This Row],[Nro. DNI / CE]]="","Corregir",IF(LEN(Tabla2[[#This Row],[Nro. DNI / CE]])&gt;=8,"OK","Corregir"))</f>
        <v>OK</v>
      </c>
      <c r="AA2193" s="42">
        <f>COUNTIF(Tabla2[APELLIDOS Y NOMBRES],Tabla2[[#This Row],[APELLIDOS Y NOMBRES]])</f>
        <v>1</v>
      </c>
      <c r="AB2193" s="42">
        <f>IF(Tabla2[[#This Row],[Trabajador]]&gt;1,1/Tabla2[[#This Row],[Trabajador]],Tabla2[[#This Row],[Trabajador]])</f>
        <v>1</v>
      </c>
      <c r="AC2193" t="str">
        <f>+IFERROR(IF(Tabla2[[#This Row],[FECHA CESE/BAJA]]="","No Aplica",IF(AND(MONTH(Tabla2[[#This Row],[FECHA CESE/BAJA]])=MONTH(TODAY()-30),YEAR(Tabla2[[#This Row],[FECHA CESE/BAJA]])=YEAR(TODAY())),MONTH(TODAY()-30)&amp;"-"&amp;YEAR(TODAY()),"Borrar")),"No aplica")</f>
        <v>No Aplica</v>
      </c>
      <c r="AD2193" t="str">
        <f>+IFERROR(IF(Tabla2[[#This Row],[FECHA INICIO DE LABORES EN OBRA]]="","No Aplica",IF(AND(MONTH(Tabla2[[#This Row],[FECHA INICIO DE LABORES EN OBRA]])=MONTH(TODAY()-30),YEAR(Tabla2[[#This Row],[FECHA INICIO DE LABORES EN OBRA]])=YEAR(TODAY())),MONTH(TODAY()-30)&amp;"-"&amp;YEAR(TODAY()),"No Aplica")),"No Aplica")</f>
        <v>No Aplica</v>
      </c>
    </row>
    <row r="2194" ht="15" customHeight="1" spans="1:30" x14ac:dyDescent="0.25">
      <c r="A2194" s="13" t="s">
        <v>8375</v>
      </c>
      <c r="B2194" s="15" t="s">
        <v>8376</v>
      </c>
      <c r="C2194" s="15" t="s">
        <v>8210</v>
      </c>
      <c r="D2194" s="15" t="s">
        <v>301</v>
      </c>
      <c r="E2194" s="15" t="s">
        <v>302</v>
      </c>
      <c r="F2194" s="39">
        <v>27326</v>
      </c>
      <c r="G2194" s="15">
        <v>2</v>
      </c>
      <c r="H2194" s="15" t="s">
        <v>8401</v>
      </c>
      <c r="I2194" s="15" t="s">
        <v>8213</v>
      </c>
      <c r="J2194" s="15" t="s">
        <v>8402</v>
      </c>
      <c r="K2194" s="15" t="s">
        <v>17</v>
      </c>
      <c r="L2194" s="40" t="s">
        <v>6</v>
      </c>
      <c r="M2194" s="39"/>
      <c r="N2194" s="41" t="s">
        <v>2687</v>
      </c>
      <c r="O2194" s="39">
        <v>45002</v>
      </c>
      <c r="P2194" s="40">
        <v>1</v>
      </c>
      <c r="Q2194" s="40">
        <v>4</v>
      </c>
      <c r="R2194" s="40" t="str">
        <f>IFERROR(VLOOKUP(Tabla2[[#This Row],[CONTRATISTA PRNCIPAL]],Hoja1!$L$5:$M$9,2,FALSE),"CJV")</f>
        <v>CJV</v>
      </c>
      <c r="S2194" s="40" t="str">
        <f>IF(Tabla2[[#This Row],[EMPRESA]]=Tabla2[[#This Row],[CONTRATISTA PRNCIPAL]],"Principal","Secundaria")</f>
        <v>Secundaria</v>
      </c>
      <c r="T2194" s="42">
        <f>IFERROR(1/COUNTIF(Tabla2[CONTRATISTA PRNCIPAL],Tabla2[[#This Row],[CONTRATISTA PRNCIPAL]]),0)</f>
        <v>0.008547008547008548</v>
      </c>
      <c r="U2194" s="43">
        <f>IF(((TODAY()-Tabla2[[#This Row],[FECHA NACIMIENTO]])/365)&lt;18,"Corregir", IF(((TODAY()-Tabla2[[#This Row],[FECHA NACIMIENTO]])/365)&gt;80, "Corregir",ROUNDDOWN(((TODAY()-Tabla2[[#This Row],[FECHA NACIMIENTO]])/365),0)))</f>
        <v>48</v>
      </c>
      <c r="V21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194" s="44" t="str">
        <f>+IF(Tabla2[[#This Row],[Edad]]="Corregir","Corregir","Ok")</f>
        <v>Ok</v>
      </c>
      <c r="X2194" s="42" t="str">
        <f>+IFERROR(VLOOKUP(Tabla2[[#This Row],[DISTRITO SEGÚN DNI]],Hoja1!$A$2:$B$32,2,FALSE),"No")</f>
        <v>ATE</v>
      </c>
      <c r="Y2194" s="42" t="str">
        <f>IF(OR(LOWER(Tabla2[[#This Row],[GENERO]])="masculino", LOWER(Tabla2[[#This Row],[GENERO]])="femenino"),"OK","Corregir")</f>
        <v>OK</v>
      </c>
      <c r="Z2194" s="42" t="str">
        <f>+IF(Tabla2[[#This Row],[Nro. DNI / CE]]="","Corregir",IF(LEN(Tabla2[[#This Row],[Nro. DNI / CE]])&gt;=8,"OK","Corregir"))</f>
        <v>OK</v>
      </c>
      <c r="AA2194" s="42">
        <f>COUNTIF(Tabla2[APELLIDOS Y NOMBRES],Tabla2[[#This Row],[APELLIDOS Y NOMBRES]])</f>
        <v>1</v>
      </c>
      <c r="AB2194" s="42">
        <f>IF(Tabla2[[#This Row],[Trabajador]]&gt;1,1/Tabla2[[#This Row],[Trabajador]],Tabla2[[#This Row],[Trabajador]])</f>
        <v>1</v>
      </c>
      <c r="AC2194" t="str">
        <f>+IFERROR(IF(Tabla2[[#This Row],[FECHA CESE/BAJA]]="","No Aplica",IF(AND(MONTH(Tabla2[[#This Row],[FECHA CESE/BAJA]])=MONTH(TODAY()-30),YEAR(Tabla2[[#This Row],[FECHA CESE/BAJA]])=YEAR(TODAY())),MONTH(TODAY()-30)&amp;"-"&amp;YEAR(TODAY()),"Borrar")),"No aplica")</f>
        <v>No Aplica</v>
      </c>
      <c r="AD2194" t="str">
        <f>+IFERROR(IF(Tabla2[[#This Row],[FECHA INICIO DE LABORES EN OBRA]]="","No Aplica",IF(AND(MONTH(Tabla2[[#This Row],[FECHA INICIO DE LABORES EN OBRA]])=MONTH(TODAY()-30),YEAR(Tabla2[[#This Row],[FECHA INICIO DE LABORES EN OBRA]])=YEAR(TODAY())),MONTH(TODAY()-30)&amp;"-"&amp;YEAR(TODAY()),"No Aplica")),"No Aplica")</f>
        <v>No Aplica</v>
      </c>
    </row>
    <row r="2195" ht="15" customHeight="1" spans="1:30" x14ac:dyDescent="0.25">
      <c r="A2195" s="13" t="s">
        <v>8375</v>
      </c>
      <c r="B2195" s="15" t="s">
        <v>8376</v>
      </c>
      <c r="C2195" s="15" t="s">
        <v>8210</v>
      </c>
      <c r="D2195" s="15" t="s">
        <v>8403</v>
      </c>
      <c r="E2195" s="15" t="s">
        <v>8404</v>
      </c>
      <c r="F2195" s="39">
        <v>31224</v>
      </c>
      <c r="G2195" s="15">
        <v>2</v>
      </c>
      <c r="H2195" s="15" t="s">
        <v>2165</v>
      </c>
      <c r="I2195" s="15" t="s">
        <v>8213</v>
      </c>
      <c r="J2195" s="15" t="s">
        <v>8405</v>
      </c>
      <c r="K2195" s="15" t="s">
        <v>3795</v>
      </c>
      <c r="L2195" s="40" t="s">
        <v>6</v>
      </c>
      <c r="M2195" s="39"/>
      <c r="N2195" s="41" t="s">
        <v>3326</v>
      </c>
      <c r="O2195" s="39">
        <v>44999</v>
      </c>
      <c r="P2195" s="40">
        <v>1</v>
      </c>
      <c r="Q2195" s="40">
        <v>1</v>
      </c>
      <c r="R2195" s="40" t="str">
        <f>IFERROR(VLOOKUP(Tabla2[[#This Row],[CONTRATISTA PRNCIPAL]],Hoja1!$L$5:$M$9,2,FALSE),"CJV")</f>
        <v>CJV</v>
      </c>
      <c r="S2195" s="40" t="str">
        <f>IF(Tabla2[[#This Row],[EMPRESA]]=Tabla2[[#This Row],[CONTRATISTA PRNCIPAL]],"Principal","Secundaria")</f>
        <v>Secundaria</v>
      </c>
      <c r="T2195" s="42">
        <f>IFERROR(1/COUNTIF(Tabla2[CONTRATISTA PRNCIPAL],Tabla2[[#This Row],[CONTRATISTA PRNCIPAL]]),0)</f>
        <v>0.008547008547008548</v>
      </c>
      <c r="U2195" s="43">
        <f>IF(((TODAY()-Tabla2[[#This Row],[FECHA NACIMIENTO]])/365)&lt;18,"Corregir", IF(((TODAY()-Tabla2[[#This Row],[FECHA NACIMIENTO]])/365)&gt;80, "Corregir",ROUNDDOWN(((TODAY()-Tabla2[[#This Row],[FECHA NACIMIENTO]])/365),0)))</f>
        <v>38</v>
      </c>
      <c r="V21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195" s="44" t="str">
        <f>+IF(Tabla2[[#This Row],[Edad]]="Corregir","Corregir","Ok")</f>
        <v>Ok</v>
      </c>
      <c r="X2195" s="42" t="str">
        <f>+IFERROR(VLOOKUP(Tabla2[[#This Row],[DISTRITO SEGÚN DNI]],Hoja1!$A$2:$B$32,2,FALSE),"No")</f>
        <v>No</v>
      </c>
      <c r="Y2195" s="42" t="str">
        <f>IF(OR(LOWER(Tabla2[[#This Row],[GENERO]])="masculino", LOWER(Tabla2[[#This Row],[GENERO]])="femenino"),"OK","Corregir")</f>
        <v>OK</v>
      </c>
      <c r="Z2195" s="42" t="str">
        <f>+IF(Tabla2[[#This Row],[Nro. DNI / CE]]="","Corregir",IF(LEN(Tabla2[[#This Row],[Nro. DNI / CE]])&gt;=8,"OK","Corregir"))</f>
        <v>OK</v>
      </c>
      <c r="AA2195" s="42">
        <f>COUNTIF(Tabla2[APELLIDOS Y NOMBRES],Tabla2[[#This Row],[APELLIDOS Y NOMBRES]])</f>
        <v>1</v>
      </c>
      <c r="AB2195" s="42">
        <f>IF(Tabla2[[#This Row],[Trabajador]]&gt;1,1/Tabla2[[#This Row],[Trabajador]],Tabla2[[#This Row],[Trabajador]])</f>
        <v>1</v>
      </c>
      <c r="AC2195" t="str">
        <f>+IFERROR(IF(Tabla2[[#This Row],[FECHA CESE/BAJA]]="","No Aplica",IF(AND(MONTH(Tabla2[[#This Row],[FECHA CESE/BAJA]])=MONTH(TODAY()-30),YEAR(Tabla2[[#This Row],[FECHA CESE/BAJA]])=YEAR(TODAY())),MONTH(TODAY()-30)&amp;"-"&amp;YEAR(TODAY()),"Borrar")),"No aplica")</f>
        <v>No Aplica</v>
      </c>
      <c r="AD2195" t="str">
        <f>+IFERROR(IF(Tabla2[[#This Row],[FECHA INICIO DE LABORES EN OBRA]]="","No Aplica",IF(AND(MONTH(Tabla2[[#This Row],[FECHA INICIO DE LABORES EN OBRA]])=MONTH(TODAY()-30),YEAR(Tabla2[[#This Row],[FECHA INICIO DE LABORES EN OBRA]])=YEAR(TODAY())),MONTH(TODAY()-30)&amp;"-"&amp;YEAR(TODAY()),"No Aplica")),"No Aplica")</f>
        <v>No Aplica</v>
      </c>
    </row>
    <row r="2196" ht="15" customHeight="1" spans="1:30" x14ac:dyDescent="0.25">
      <c r="A2196" s="13" t="s">
        <v>8375</v>
      </c>
      <c r="B2196" s="15" t="s">
        <v>8376</v>
      </c>
      <c r="C2196" s="15" t="s">
        <v>8210</v>
      </c>
      <c r="D2196" s="15" t="s">
        <v>1124</v>
      </c>
      <c r="E2196" s="15" t="s">
        <v>1125</v>
      </c>
      <c r="F2196" s="39">
        <v>35448</v>
      </c>
      <c r="G2196" s="15">
        <v>2</v>
      </c>
      <c r="H2196" s="15" t="s">
        <v>7116</v>
      </c>
      <c r="I2196" s="15" t="s">
        <v>8213</v>
      </c>
      <c r="J2196" s="15" t="s">
        <v>8406</v>
      </c>
      <c r="K2196" s="15" t="s">
        <v>32</v>
      </c>
      <c r="L2196" s="40" t="s">
        <v>6</v>
      </c>
      <c r="M2196" s="39"/>
      <c r="N2196" s="41" t="s">
        <v>2687</v>
      </c>
      <c r="O2196" s="39">
        <v>45010</v>
      </c>
      <c r="P2196" s="40">
        <v>1</v>
      </c>
      <c r="Q2196" s="40">
        <v>4</v>
      </c>
      <c r="R2196" s="40" t="str">
        <f>IFERROR(VLOOKUP(Tabla2[[#This Row],[CONTRATISTA PRNCIPAL]],Hoja1!$L$5:$M$9,2,FALSE),"CJV")</f>
        <v>CJV</v>
      </c>
      <c r="S2196" s="40" t="str">
        <f>IF(Tabla2[[#This Row],[EMPRESA]]=Tabla2[[#This Row],[CONTRATISTA PRNCIPAL]],"Principal","Secundaria")</f>
        <v>Secundaria</v>
      </c>
      <c r="T2196" s="42">
        <f>IFERROR(1/COUNTIF(Tabla2[CONTRATISTA PRNCIPAL],Tabla2[[#This Row],[CONTRATISTA PRNCIPAL]]),0)</f>
        <v>0.008547008547008548</v>
      </c>
      <c r="U2196" s="43">
        <f>IF(((TODAY()-Tabla2[[#This Row],[FECHA NACIMIENTO]])/365)&lt;18,"Corregir", IF(((TODAY()-Tabla2[[#This Row],[FECHA NACIMIENTO]])/365)&gt;80, "Corregir",ROUNDDOWN(((TODAY()-Tabla2[[#This Row],[FECHA NACIMIENTO]])/365),0)))</f>
        <v>26</v>
      </c>
      <c r="V21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96" s="44" t="str">
        <f>+IF(Tabla2[[#This Row],[Edad]]="Corregir","Corregir","Ok")</f>
        <v>Ok</v>
      </c>
      <c r="X2196" s="42" t="str">
        <f>+IFERROR(VLOOKUP(Tabla2[[#This Row],[DISTRITO SEGÚN DNI]],Hoja1!$A$2:$B$32,2,FALSE),"No")</f>
        <v>LA VICTORIA</v>
      </c>
      <c r="Y2196" s="42" t="str">
        <f>IF(OR(LOWER(Tabla2[[#This Row],[GENERO]])="masculino", LOWER(Tabla2[[#This Row],[GENERO]])="femenino"),"OK","Corregir")</f>
        <v>OK</v>
      </c>
      <c r="Z2196" s="42" t="str">
        <f>+IF(Tabla2[[#This Row],[Nro. DNI / CE]]="","Corregir",IF(LEN(Tabla2[[#This Row],[Nro. DNI / CE]])&gt;=8,"OK","Corregir"))</f>
        <v>OK</v>
      </c>
      <c r="AA2196" s="42">
        <f>COUNTIF(Tabla2[APELLIDOS Y NOMBRES],Tabla2[[#This Row],[APELLIDOS Y NOMBRES]])</f>
        <v>1</v>
      </c>
      <c r="AB2196" s="42">
        <f>IF(Tabla2[[#This Row],[Trabajador]]&gt;1,1/Tabla2[[#This Row],[Trabajador]],Tabla2[[#This Row],[Trabajador]])</f>
        <v>1</v>
      </c>
      <c r="AC2196" t="str">
        <f>+IFERROR(IF(Tabla2[[#This Row],[FECHA CESE/BAJA]]="","No Aplica",IF(AND(MONTH(Tabla2[[#This Row],[FECHA CESE/BAJA]])=MONTH(TODAY()-30),YEAR(Tabla2[[#This Row],[FECHA CESE/BAJA]])=YEAR(TODAY())),MONTH(TODAY()-30)&amp;"-"&amp;YEAR(TODAY()),"Borrar")),"No aplica")</f>
        <v>No Aplica</v>
      </c>
      <c r="AD2196" t="str">
        <f>+IFERROR(IF(Tabla2[[#This Row],[FECHA INICIO DE LABORES EN OBRA]]="","No Aplica",IF(AND(MONTH(Tabla2[[#This Row],[FECHA INICIO DE LABORES EN OBRA]])=MONTH(TODAY()-30),YEAR(Tabla2[[#This Row],[FECHA INICIO DE LABORES EN OBRA]])=YEAR(TODAY())),MONTH(TODAY()-30)&amp;"-"&amp;YEAR(TODAY()),"No Aplica")),"No Aplica")</f>
        <v>No Aplica</v>
      </c>
    </row>
    <row r="2197" ht="15" customHeight="1" spans="1:30" x14ac:dyDescent="0.25">
      <c r="A2197" s="13" t="s">
        <v>8375</v>
      </c>
      <c r="B2197" s="15" t="s">
        <v>8376</v>
      </c>
      <c r="C2197" s="15" t="s">
        <v>8210</v>
      </c>
      <c r="D2197" s="15" t="s">
        <v>8407</v>
      </c>
      <c r="E2197" s="15" t="s">
        <v>8408</v>
      </c>
      <c r="F2197" s="39" t="s">
        <v>8409</v>
      </c>
      <c r="G2197" s="15">
        <v>2</v>
      </c>
      <c r="H2197" s="15" t="s">
        <v>3140</v>
      </c>
      <c r="I2197" s="15" t="s">
        <v>8213</v>
      </c>
      <c r="J2197" s="15" t="s">
        <v>8410</v>
      </c>
      <c r="K2197" s="15" t="s">
        <v>6449</v>
      </c>
      <c r="L2197" s="40" t="s">
        <v>6</v>
      </c>
      <c r="M2197" s="39"/>
      <c r="N2197" s="41" t="s">
        <v>2687</v>
      </c>
      <c r="O2197" s="39">
        <v>44980</v>
      </c>
      <c r="P2197" s="40">
        <v>1</v>
      </c>
      <c r="Q2197" s="40">
        <v>4</v>
      </c>
      <c r="R2197" s="40" t="str">
        <f>IFERROR(VLOOKUP(Tabla2[[#This Row],[CONTRATISTA PRNCIPAL]],Hoja1!$L$5:$M$9,2,FALSE),"CJV")</f>
        <v>CJV</v>
      </c>
      <c r="S2197" s="40" t="str">
        <f>IF(Tabla2[[#This Row],[EMPRESA]]=Tabla2[[#This Row],[CONTRATISTA PRNCIPAL]],"Principal","Secundaria")</f>
        <v>Secundaria</v>
      </c>
      <c r="T2197" s="42">
        <f>IFERROR(1/COUNTIF(Tabla2[CONTRATISTA PRNCIPAL],Tabla2[[#This Row],[CONTRATISTA PRNCIPAL]]),0)</f>
        <v>0.008547008547008548</v>
      </c>
      <c r="U2197" s="43">
        <f>IF(((TODAY()-Tabla2[[#This Row],[FECHA NACIMIENTO]])/365)&lt;18,"Corregir", IF(((TODAY()-Tabla2[[#This Row],[FECHA NACIMIENTO]])/365)&gt;80, "Corregir",ROUNDDOWN(((TODAY()-Tabla2[[#This Row],[FECHA NACIMIENTO]])/365),0)))</f>
        <v>57</v>
      </c>
      <c r="V21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197" s="44" t="str">
        <f>+IF(Tabla2[[#This Row],[Edad]]="Corregir","Corregir","Ok")</f>
        <v>Ok</v>
      </c>
      <c r="X2197" s="42" t="str">
        <f>+IFERROR(VLOOKUP(Tabla2[[#This Row],[DISTRITO SEGÚN DNI]],Hoja1!$A$2:$B$32,2,FALSE),"No")</f>
        <v>No</v>
      </c>
      <c r="Y2197" s="42" t="str">
        <f>IF(OR(LOWER(Tabla2[[#This Row],[GENERO]])="masculino", LOWER(Tabla2[[#This Row],[GENERO]])="femenino"),"OK","Corregir")</f>
        <v>OK</v>
      </c>
      <c r="Z2197" s="42" t="str">
        <f>+IF(Tabla2[[#This Row],[Nro. DNI / CE]]="","Corregir",IF(LEN(Tabla2[[#This Row],[Nro. DNI / CE]])&gt;=8,"OK","Corregir"))</f>
        <v>OK</v>
      </c>
      <c r="AA2197" s="42">
        <f>COUNTIF(Tabla2[APELLIDOS Y NOMBRES],Tabla2[[#This Row],[APELLIDOS Y NOMBRES]])</f>
        <v>1</v>
      </c>
      <c r="AB2197" s="42">
        <f>IF(Tabla2[[#This Row],[Trabajador]]&gt;1,1/Tabla2[[#This Row],[Trabajador]],Tabla2[[#This Row],[Trabajador]])</f>
        <v>1</v>
      </c>
      <c r="AC2197" t="str">
        <f>+IFERROR(IF(Tabla2[[#This Row],[FECHA CESE/BAJA]]="","No Aplica",IF(AND(MONTH(Tabla2[[#This Row],[FECHA CESE/BAJA]])=MONTH(TODAY()-30),YEAR(Tabla2[[#This Row],[FECHA CESE/BAJA]])=YEAR(TODAY())),MONTH(TODAY()-30)&amp;"-"&amp;YEAR(TODAY()),"Borrar")),"No aplica")</f>
        <v>No Aplica</v>
      </c>
      <c r="AD2197" t="str">
        <f>+IFERROR(IF(Tabla2[[#This Row],[FECHA INICIO DE LABORES EN OBRA]]="","No Aplica",IF(AND(MONTH(Tabla2[[#This Row],[FECHA INICIO DE LABORES EN OBRA]])=MONTH(TODAY()-30),YEAR(Tabla2[[#This Row],[FECHA INICIO DE LABORES EN OBRA]])=YEAR(TODAY())),MONTH(TODAY()-30)&amp;"-"&amp;YEAR(TODAY()),"No Aplica")),"No Aplica")</f>
        <v>No Aplica</v>
      </c>
    </row>
    <row r="2198" ht="15" customHeight="1" spans="1:30" x14ac:dyDescent="0.25">
      <c r="A2198" s="13" t="s">
        <v>8209</v>
      </c>
      <c r="B2198" s="15" t="s">
        <v>8210</v>
      </c>
      <c r="C2198" s="15" t="s">
        <v>8210</v>
      </c>
      <c r="D2198" s="15" t="s">
        <v>8411</v>
      </c>
      <c r="E2198" s="15" t="s">
        <v>8412</v>
      </c>
      <c r="F2198" s="39" t="s">
        <v>8413</v>
      </c>
      <c r="G2198" s="15">
        <v>2</v>
      </c>
      <c r="H2198" s="15" t="s">
        <v>3492</v>
      </c>
      <c r="I2198" s="15" t="s">
        <v>8414</v>
      </c>
      <c r="J2198" s="15" t="s">
        <v>8415</v>
      </c>
      <c r="K2198" s="15" t="s">
        <v>8416</v>
      </c>
      <c r="L2198" s="40" t="s">
        <v>6</v>
      </c>
      <c r="M2198" s="39"/>
      <c r="N2198" s="41" t="s">
        <v>2687</v>
      </c>
      <c r="O2198" s="39">
        <v>45112</v>
      </c>
      <c r="P2198" s="40">
        <v>1</v>
      </c>
      <c r="Q2198" s="40">
        <v>4</v>
      </c>
      <c r="R2198" s="40" t="str">
        <f>IFERROR(VLOOKUP(Tabla2[[#This Row],[CONTRATISTA PRNCIPAL]],Hoja1!$L$5:$M$9,2,FALSE),"CJV")</f>
        <v>CJV</v>
      </c>
      <c r="S2198" s="40" t="str">
        <f>IF(Tabla2[[#This Row],[EMPRESA]]=Tabla2[[#This Row],[CONTRATISTA PRNCIPAL]],"Principal","Secundaria")</f>
        <v>Principal</v>
      </c>
      <c r="T2198" s="42">
        <f>IFERROR(1/COUNTIF(Tabla2[CONTRATISTA PRNCIPAL],Tabla2[[#This Row],[CONTRATISTA PRNCIPAL]]),0)</f>
        <v>0.008547008547008548</v>
      </c>
      <c r="U2198" s="43">
        <f>IF(((TODAY()-Tabla2[[#This Row],[FECHA NACIMIENTO]])/365)&lt;18,"Corregir", IF(((TODAY()-Tabla2[[#This Row],[FECHA NACIMIENTO]])/365)&gt;80, "Corregir",ROUNDDOWN(((TODAY()-Tabla2[[#This Row],[FECHA NACIMIENTO]])/365),0)))</f>
        <v>60</v>
      </c>
      <c r="V21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198" s="44" t="str">
        <f>+IF(Tabla2[[#This Row],[Edad]]="Corregir","Corregir","Ok")</f>
        <v>Ok</v>
      </c>
      <c r="X2198" s="42" t="str">
        <f>+IFERROR(VLOOKUP(Tabla2[[#This Row],[DISTRITO SEGÚN DNI]],Hoja1!$A$2:$B$32,2,FALSE),"No")</f>
        <v>No</v>
      </c>
      <c r="Y2198" s="42" t="str">
        <f>IF(OR(LOWER(Tabla2[[#This Row],[GENERO]])="masculino", LOWER(Tabla2[[#This Row],[GENERO]])="femenino"),"OK","Corregir")</f>
        <v>OK</v>
      </c>
      <c r="Z2198" s="42" t="str">
        <f>+IF(Tabla2[[#This Row],[Nro. DNI / CE]]="","Corregir",IF(LEN(Tabla2[[#This Row],[Nro. DNI / CE]])&gt;=8,"OK","Corregir"))</f>
        <v>OK</v>
      </c>
      <c r="AA2198" s="42">
        <f>COUNTIF(Tabla2[APELLIDOS Y NOMBRES],Tabla2[[#This Row],[APELLIDOS Y NOMBRES]])</f>
        <v>1</v>
      </c>
      <c r="AB2198" s="42">
        <f>IF(Tabla2[[#This Row],[Trabajador]]&gt;1,1/Tabla2[[#This Row],[Trabajador]],Tabla2[[#This Row],[Trabajador]])</f>
        <v>1</v>
      </c>
      <c r="AC2198" t="str">
        <f>+IFERROR(IF(Tabla2[[#This Row],[FECHA CESE/BAJA]]="","No Aplica",IF(AND(MONTH(Tabla2[[#This Row],[FECHA CESE/BAJA]])=MONTH(TODAY()-30),YEAR(Tabla2[[#This Row],[FECHA CESE/BAJA]])=YEAR(TODAY())),MONTH(TODAY()-30)&amp;"-"&amp;YEAR(TODAY()),"Borrar")),"No aplica")</f>
        <v>No Aplica</v>
      </c>
      <c r="AD2198" t="str">
        <f>+IFERROR(IF(Tabla2[[#This Row],[FECHA INICIO DE LABORES EN OBRA]]="","No Aplica",IF(AND(MONTH(Tabla2[[#This Row],[FECHA INICIO DE LABORES EN OBRA]])=MONTH(TODAY()-30),YEAR(Tabla2[[#This Row],[FECHA INICIO DE LABORES EN OBRA]])=YEAR(TODAY())),MONTH(TODAY()-30)&amp;"-"&amp;YEAR(TODAY()),"No Aplica")),"No Aplica")</f>
        <v>No Aplica</v>
      </c>
    </row>
    <row r="2199" ht="15" customHeight="1" spans="1:30" x14ac:dyDescent="0.25">
      <c r="A2199" s="13" t="s">
        <v>8209</v>
      </c>
      <c r="B2199" s="15" t="s">
        <v>8210</v>
      </c>
      <c r="C2199" s="15" t="s">
        <v>8210</v>
      </c>
      <c r="D2199" s="15" t="s">
        <v>8417</v>
      </c>
      <c r="E2199" s="15" t="s">
        <v>8418</v>
      </c>
      <c r="F2199" s="39" t="s">
        <v>8419</v>
      </c>
      <c r="G2199" s="15">
        <v>2</v>
      </c>
      <c r="H2199" s="15" t="s">
        <v>2749</v>
      </c>
      <c r="I2199" s="15" t="s">
        <v>8414</v>
      </c>
      <c r="J2199" s="15" t="s">
        <v>8420</v>
      </c>
      <c r="K2199" s="15" t="s">
        <v>2418</v>
      </c>
      <c r="L2199" s="40" t="s">
        <v>6</v>
      </c>
      <c r="M2199" s="39"/>
      <c r="N2199" s="41" t="s">
        <v>2687</v>
      </c>
      <c r="O2199" s="39">
        <v>45112</v>
      </c>
      <c r="P2199" s="40">
        <v>1</v>
      </c>
      <c r="Q2199" s="40">
        <v>4</v>
      </c>
      <c r="R2199" s="40" t="str">
        <f>IFERROR(VLOOKUP(Tabla2[[#This Row],[CONTRATISTA PRNCIPAL]],Hoja1!$L$5:$M$9,2,FALSE),"CJV")</f>
        <v>CJV</v>
      </c>
      <c r="S2199" s="40" t="str">
        <f>IF(Tabla2[[#This Row],[EMPRESA]]=Tabla2[[#This Row],[CONTRATISTA PRNCIPAL]],"Principal","Secundaria")</f>
        <v>Principal</v>
      </c>
      <c r="T2199" s="42">
        <f>IFERROR(1/COUNTIF(Tabla2[CONTRATISTA PRNCIPAL],Tabla2[[#This Row],[CONTRATISTA PRNCIPAL]]),0)</f>
        <v>0.008547008547008548</v>
      </c>
      <c r="U2199" s="43">
        <f>IF(((TODAY()-Tabla2[[#This Row],[FECHA NACIMIENTO]])/365)&lt;18,"Corregir", IF(((TODAY()-Tabla2[[#This Row],[FECHA NACIMIENTO]])/365)&gt;80, "Corregir",ROUNDDOWN(((TODAY()-Tabla2[[#This Row],[FECHA NACIMIENTO]])/365),0)))</f>
        <v>30</v>
      </c>
      <c r="V21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199" s="44" t="str">
        <f>+IF(Tabla2[[#This Row],[Edad]]="Corregir","Corregir","Ok")</f>
        <v>Ok</v>
      </c>
      <c r="X2199" s="42" t="str">
        <f>+IFERROR(VLOOKUP(Tabla2[[#This Row],[DISTRITO SEGÚN DNI]],Hoja1!$A$2:$B$32,2,FALSE),"No")</f>
        <v>No</v>
      </c>
      <c r="Y2199" s="42" t="str">
        <f>IF(OR(LOWER(Tabla2[[#This Row],[GENERO]])="masculino", LOWER(Tabla2[[#This Row],[GENERO]])="femenino"),"OK","Corregir")</f>
        <v>OK</v>
      </c>
      <c r="Z2199" s="42" t="str">
        <f>+IF(Tabla2[[#This Row],[Nro. DNI / CE]]="","Corregir",IF(LEN(Tabla2[[#This Row],[Nro. DNI / CE]])&gt;=8,"OK","Corregir"))</f>
        <v>OK</v>
      </c>
      <c r="AA2199" s="42">
        <f>COUNTIF(Tabla2[APELLIDOS Y NOMBRES],Tabla2[[#This Row],[APELLIDOS Y NOMBRES]])</f>
        <v>1</v>
      </c>
      <c r="AB2199" s="42">
        <f>IF(Tabla2[[#This Row],[Trabajador]]&gt;1,1/Tabla2[[#This Row],[Trabajador]],Tabla2[[#This Row],[Trabajador]])</f>
        <v>1</v>
      </c>
      <c r="AC2199" t="str">
        <f>+IFERROR(IF(Tabla2[[#This Row],[FECHA CESE/BAJA]]="","No Aplica",IF(AND(MONTH(Tabla2[[#This Row],[FECHA CESE/BAJA]])=MONTH(TODAY()-30),YEAR(Tabla2[[#This Row],[FECHA CESE/BAJA]])=YEAR(TODAY())),MONTH(TODAY()-30)&amp;"-"&amp;YEAR(TODAY()),"Borrar")),"No aplica")</f>
        <v>No Aplica</v>
      </c>
      <c r="AD2199" t="str">
        <f>+IFERROR(IF(Tabla2[[#This Row],[FECHA INICIO DE LABORES EN OBRA]]="","No Aplica",IF(AND(MONTH(Tabla2[[#This Row],[FECHA INICIO DE LABORES EN OBRA]])=MONTH(TODAY()-30),YEAR(Tabla2[[#This Row],[FECHA INICIO DE LABORES EN OBRA]])=YEAR(TODAY())),MONTH(TODAY()-30)&amp;"-"&amp;YEAR(TODAY()),"No Aplica")),"No Aplica")</f>
        <v>No Aplica</v>
      </c>
    </row>
    <row r="2200" ht="15" customHeight="1" spans="1:30" x14ac:dyDescent="0.25">
      <c r="A2200" s="13" t="s">
        <v>8209</v>
      </c>
      <c r="B2200" s="15" t="s">
        <v>8210</v>
      </c>
      <c r="C2200" s="15" t="s">
        <v>8210</v>
      </c>
      <c r="D2200" s="15" t="s">
        <v>8421</v>
      </c>
      <c r="E2200" s="15" t="s">
        <v>8422</v>
      </c>
      <c r="F2200" s="39" t="s">
        <v>8423</v>
      </c>
      <c r="G2200" s="15">
        <v>2</v>
      </c>
      <c r="H2200" s="15" t="s">
        <v>2749</v>
      </c>
      <c r="I2200" s="15" t="s">
        <v>8414</v>
      </c>
      <c r="J2200" s="15" t="s">
        <v>8424</v>
      </c>
      <c r="K2200" s="15" t="s">
        <v>2232</v>
      </c>
      <c r="L2200" s="40" t="s">
        <v>6</v>
      </c>
      <c r="M2200" s="39"/>
      <c r="N2200" s="41" t="s">
        <v>2687</v>
      </c>
      <c r="O2200" s="39">
        <v>45112</v>
      </c>
      <c r="P2200" s="40">
        <v>1</v>
      </c>
      <c r="Q2200" s="40">
        <v>4</v>
      </c>
      <c r="R2200" s="40" t="str">
        <f>IFERROR(VLOOKUP(Tabla2[[#This Row],[CONTRATISTA PRNCIPAL]],Hoja1!$L$5:$M$9,2,FALSE),"CJV")</f>
        <v>CJV</v>
      </c>
      <c r="S2200" s="40" t="str">
        <f>IF(Tabla2[[#This Row],[EMPRESA]]=Tabla2[[#This Row],[CONTRATISTA PRNCIPAL]],"Principal","Secundaria")</f>
        <v>Principal</v>
      </c>
      <c r="T2200" s="42">
        <f>IFERROR(1/COUNTIF(Tabla2[CONTRATISTA PRNCIPAL],Tabla2[[#This Row],[CONTRATISTA PRNCIPAL]]),0)</f>
        <v>0.008547008547008548</v>
      </c>
      <c r="U2200" s="43">
        <f>IF(((TODAY()-Tabla2[[#This Row],[FECHA NACIMIENTO]])/365)&lt;18,"Corregir", IF(((TODAY()-Tabla2[[#This Row],[FECHA NACIMIENTO]])/365)&gt;80, "Corregir",ROUNDDOWN(((TODAY()-Tabla2[[#This Row],[FECHA NACIMIENTO]])/365),0)))</f>
        <v>29</v>
      </c>
      <c r="V22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00" s="44" t="str">
        <f>+IF(Tabla2[[#This Row],[Edad]]="Corregir","Corregir","Ok")</f>
        <v>Ok</v>
      </c>
      <c r="X2200" s="42" t="str">
        <f>+IFERROR(VLOOKUP(Tabla2[[#This Row],[DISTRITO SEGÚN DNI]],Hoja1!$A$2:$B$32,2,FALSE),"No")</f>
        <v>No</v>
      </c>
      <c r="Y2200" s="42" t="str">
        <f>IF(OR(LOWER(Tabla2[[#This Row],[GENERO]])="masculino", LOWER(Tabla2[[#This Row],[GENERO]])="femenino"),"OK","Corregir")</f>
        <v>OK</v>
      </c>
      <c r="Z2200" s="42" t="str">
        <f>+IF(Tabla2[[#This Row],[Nro. DNI / CE]]="","Corregir",IF(LEN(Tabla2[[#This Row],[Nro. DNI / CE]])&gt;=8,"OK","Corregir"))</f>
        <v>OK</v>
      </c>
      <c r="AA2200" s="42">
        <f>COUNTIF(Tabla2[APELLIDOS Y NOMBRES],Tabla2[[#This Row],[APELLIDOS Y NOMBRES]])</f>
        <v>1</v>
      </c>
      <c r="AB2200" s="42">
        <f>IF(Tabla2[[#This Row],[Trabajador]]&gt;1,1/Tabla2[[#This Row],[Trabajador]],Tabla2[[#This Row],[Trabajador]])</f>
        <v>1</v>
      </c>
      <c r="AC2200" t="str">
        <f>+IFERROR(IF(Tabla2[[#This Row],[FECHA CESE/BAJA]]="","No Aplica",IF(AND(MONTH(Tabla2[[#This Row],[FECHA CESE/BAJA]])=MONTH(TODAY()-30),YEAR(Tabla2[[#This Row],[FECHA CESE/BAJA]])=YEAR(TODAY())),MONTH(TODAY()-30)&amp;"-"&amp;YEAR(TODAY()),"Borrar")),"No aplica")</f>
        <v>No Aplica</v>
      </c>
      <c r="AD2200" t="str">
        <f>+IFERROR(IF(Tabla2[[#This Row],[FECHA INICIO DE LABORES EN OBRA]]="","No Aplica",IF(AND(MONTH(Tabla2[[#This Row],[FECHA INICIO DE LABORES EN OBRA]])=MONTH(TODAY()-30),YEAR(Tabla2[[#This Row],[FECHA INICIO DE LABORES EN OBRA]])=YEAR(TODAY())),MONTH(TODAY()-30)&amp;"-"&amp;YEAR(TODAY()),"No Aplica")),"No Aplica")</f>
        <v>No Aplica</v>
      </c>
    </row>
    <row r="2201" ht="15" customHeight="1" spans="1:30" x14ac:dyDescent="0.25">
      <c r="A2201" s="13" t="s">
        <v>8209</v>
      </c>
      <c r="B2201" s="15" t="s">
        <v>8210</v>
      </c>
      <c r="C2201" s="15" t="s">
        <v>8210</v>
      </c>
      <c r="D2201" s="15" t="s">
        <v>353</v>
      </c>
      <c r="E2201" s="15" t="s">
        <v>354</v>
      </c>
      <c r="F2201" s="39" t="s">
        <v>8425</v>
      </c>
      <c r="G2201" s="15">
        <v>2</v>
      </c>
      <c r="H2201" s="15" t="s">
        <v>3969</v>
      </c>
      <c r="I2201" s="15" t="s">
        <v>8414</v>
      </c>
      <c r="J2201" s="15" t="s">
        <v>8426</v>
      </c>
      <c r="K2201" s="15" t="s">
        <v>34</v>
      </c>
      <c r="L2201" s="40" t="s">
        <v>6</v>
      </c>
      <c r="M2201" s="39"/>
      <c r="N2201" s="41" t="s">
        <v>2687</v>
      </c>
      <c r="O2201" s="39">
        <v>45112</v>
      </c>
      <c r="P2201" s="40">
        <v>1</v>
      </c>
      <c r="Q2201" s="40">
        <v>4</v>
      </c>
      <c r="R2201" s="40" t="str">
        <f>IFERROR(VLOOKUP(Tabla2[[#This Row],[CONTRATISTA PRNCIPAL]],Hoja1!$L$5:$M$9,2,FALSE),"CJV")</f>
        <v>CJV</v>
      </c>
      <c r="S2201" s="40" t="str">
        <f>IF(Tabla2[[#This Row],[EMPRESA]]=Tabla2[[#This Row],[CONTRATISTA PRNCIPAL]],"Principal","Secundaria")</f>
        <v>Principal</v>
      </c>
      <c r="T2201" s="42">
        <f>IFERROR(1/COUNTIF(Tabla2[CONTRATISTA PRNCIPAL],Tabla2[[#This Row],[CONTRATISTA PRNCIPAL]]),0)</f>
        <v>0.008547008547008548</v>
      </c>
      <c r="U2201" s="43">
        <f>IF(((TODAY()-Tabla2[[#This Row],[FECHA NACIMIENTO]])/365)&lt;18,"Corregir", IF(((TODAY()-Tabla2[[#This Row],[FECHA NACIMIENTO]])/365)&gt;80, "Corregir",ROUNDDOWN(((TODAY()-Tabla2[[#This Row],[FECHA NACIMIENTO]])/365),0)))</f>
        <v>49</v>
      </c>
      <c r="V22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01" s="44" t="str">
        <f>+IF(Tabla2[[#This Row],[Edad]]="Corregir","Corregir","Ok")</f>
        <v>Ok</v>
      </c>
      <c r="X2201" s="42" t="str">
        <f>+IFERROR(VLOOKUP(Tabla2[[#This Row],[DISTRITO SEGÚN DNI]],Hoja1!$A$2:$B$32,2,FALSE),"No")</f>
        <v>SANTA ANITA</v>
      </c>
      <c r="Y2201" s="42" t="str">
        <f>IF(OR(LOWER(Tabla2[[#This Row],[GENERO]])="masculino", LOWER(Tabla2[[#This Row],[GENERO]])="femenino"),"OK","Corregir")</f>
        <v>OK</v>
      </c>
      <c r="Z2201" s="42" t="str">
        <f>+IF(Tabla2[[#This Row],[Nro. DNI / CE]]="","Corregir",IF(LEN(Tabla2[[#This Row],[Nro. DNI / CE]])&gt;=8,"OK","Corregir"))</f>
        <v>OK</v>
      </c>
      <c r="AA2201" s="42">
        <f>COUNTIF(Tabla2[APELLIDOS Y NOMBRES],Tabla2[[#This Row],[APELLIDOS Y NOMBRES]])</f>
        <v>1</v>
      </c>
      <c r="AB2201" s="42">
        <f>IF(Tabla2[[#This Row],[Trabajador]]&gt;1,1/Tabla2[[#This Row],[Trabajador]],Tabla2[[#This Row],[Trabajador]])</f>
        <v>1</v>
      </c>
      <c r="AC2201" t="str">
        <f>+IFERROR(IF(Tabla2[[#This Row],[FECHA CESE/BAJA]]="","No Aplica",IF(AND(MONTH(Tabla2[[#This Row],[FECHA CESE/BAJA]])=MONTH(TODAY()-30),YEAR(Tabla2[[#This Row],[FECHA CESE/BAJA]])=YEAR(TODAY())),MONTH(TODAY()-30)&amp;"-"&amp;YEAR(TODAY()),"Borrar")),"No aplica")</f>
        <v>No Aplica</v>
      </c>
      <c r="AD2201" t="str">
        <f>+IFERROR(IF(Tabla2[[#This Row],[FECHA INICIO DE LABORES EN OBRA]]="","No Aplica",IF(AND(MONTH(Tabla2[[#This Row],[FECHA INICIO DE LABORES EN OBRA]])=MONTH(TODAY()-30),YEAR(Tabla2[[#This Row],[FECHA INICIO DE LABORES EN OBRA]])=YEAR(TODAY())),MONTH(TODAY()-30)&amp;"-"&amp;YEAR(TODAY()),"No Aplica")),"No Aplica")</f>
        <v>No Aplica</v>
      </c>
    </row>
    <row r="2202" ht="15" customHeight="1" spans="1:30" x14ac:dyDescent="0.25">
      <c r="A2202" s="13" t="s">
        <v>8209</v>
      </c>
      <c r="B2202" s="15" t="s">
        <v>8210</v>
      </c>
      <c r="C2202" s="15" t="s">
        <v>8210</v>
      </c>
      <c r="D2202" s="15">
        <v>76589340</v>
      </c>
      <c r="E2202" s="15" t="s">
        <v>8427</v>
      </c>
      <c r="F2202" s="39" t="s">
        <v>8428</v>
      </c>
      <c r="G2202" s="15">
        <v>2</v>
      </c>
      <c r="H2202" s="15" t="s">
        <v>2749</v>
      </c>
      <c r="I2202" s="15" t="s">
        <v>8414</v>
      </c>
      <c r="J2202" s="15" t="s">
        <v>8429</v>
      </c>
      <c r="K2202" s="15" t="s">
        <v>2242</v>
      </c>
      <c r="L2202" s="40" t="s">
        <v>6</v>
      </c>
      <c r="M2202" s="39"/>
      <c r="N2202" s="41" t="s">
        <v>2687</v>
      </c>
      <c r="O2202" s="39">
        <v>45112</v>
      </c>
      <c r="P2202" s="40">
        <v>1</v>
      </c>
      <c r="Q2202" s="40">
        <v>4</v>
      </c>
      <c r="R2202" s="40" t="str">
        <f>IFERROR(VLOOKUP(Tabla2[[#This Row],[CONTRATISTA PRNCIPAL]],Hoja1!$L$5:$M$9,2,FALSE),"CJV")</f>
        <v>CJV</v>
      </c>
      <c r="S2202" s="40" t="str">
        <f>IF(Tabla2[[#This Row],[EMPRESA]]=Tabla2[[#This Row],[CONTRATISTA PRNCIPAL]],"Principal","Secundaria")</f>
        <v>Principal</v>
      </c>
      <c r="T2202" s="42">
        <f>IFERROR(1/COUNTIF(Tabla2[CONTRATISTA PRNCIPAL],Tabla2[[#This Row],[CONTRATISTA PRNCIPAL]]),0)</f>
        <v>0.008547008547008548</v>
      </c>
      <c r="U2202" s="43">
        <f>IF(((TODAY()-Tabla2[[#This Row],[FECHA NACIMIENTO]])/365)&lt;18,"Corregir", IF(((TODAY()-Tabla2[[#This Row],[FECHA NACIMIENTO]])/365)&gt;80, "Corregir",ROUNDDOWN(((TODAY()-Tabla2[[#This Row],[FECHA NACIMIENTO]])/365),0)))</f>
        <v>27</v>
      </c>
      <c r="V22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02" s="44" t="str">
        <f>+IF(Tabla2[[#This Row],[Edad]]="Corregir","Corregir","Ok")</f>
        <v>Ok</v>
      </c>
      <c r="X2202" s="42" t="str">
        <f>+IFERROR(VLOOKUP(Tabla2[[#This Row],[DISTRITO SEGÚN DNI]],Hoja1!$A$2:$B$32,2,FALSE),"No")</f>
        <v>No</v>
      </c>
      <c r="Y2202" s="42" t="str">
        <f>IF(OR(LOWER(Tabla2[[#This Row],[GENERO]])="masculino", LOWER(Tabla2[[#This Row],[GENERO]])="femenino"),"OK","Corregir")</f>
        <v>OK</v>
      </c>
      <c r="Z2202" s="42" t="str">
        <f>+IF(Tabla2[[#This Row],[Nro. DNI / CE]]="","Corregir",IF(LEN(Tabla2[[#This Row],[Nro. DNI / CE]])&gt;=8,"OK","Corregir"))</f>
        <v>OK</v>
      </c>
      <c r="AA2202" s="42">
        <f>COUNTIF(Tabla2[APELLIDOS Y NOMBRES],Tabla2[[#This Row],[APELLIDOS Y NOMBRES]])</f>
        <v>1</v>
      </c>
      <c r="AB2202" s="42">
        <f>IF(Tabla2[[#This Row],[Trabajador]]&gt;1,1/Tabla2[[#This Row],[Trabajador]],Tabla2[[#This Row],[Trabajador]])</f>
        <v>1</v>
      </c>
      <c r="AC2202" t="str">
        <f>+IFERROR(IF(Tabla2[[#This Row],[FECHA CESE/BAJA]]="","No Aplica",IF(AND(MONTH(Tabla2[[#This Row],[FECHA CESE/BAJA]])=MONTH(TODAY()-30),YEAR(Tabla2[[#This Row],[FECHA CESE/BAJA]])=YEAR(TODAY())),MONTH(TODAY()-30)&amp;"-"&amp;YEAR(TODAY()),"Borrar")),"No aplica")</f>
        <v>No Aplica</v>
      </c>
      <c r="AD2202" t="str">
        <f>+IFERROR(IF(Tabla2[[#This Row],[FECHA INICIO DE LABORES EN OBRA]]="","No Aplica",IF(AND(MONTH(Tabla2[[#This Row],[FECHA INICIO DE LABORES EN OBRA]])=MONTH(TODAY()-30),YEAR(Tabla2[[#This Row],[FECHA INICIO DE LABORES EN OBRA]])=YEAR(TODAY())),MONTH(TODAY()-30)&amp;"-"&amp;YEAR(TODAY()),"No Aplica")),"No Aplica")</f>
        <v>No Aplica</v>
      </c>
    </row>
    <row r="2203" ht="15" customHeight="1" spans="1:30" x14ac:dyDescent="0.25">
      <c r="A2203" s="13" t="s">
        <v>8209</v>
      </c>
      <c r="B2203" s="15" t="s">
        <v>8210</v>
      </c>
      <c r="C2203" s="15" t="s">
        <v>8210</v>
      </c>
      <c r="D2203" s="15">
        <v>42799872</v>
      </c>
      <c r="E2203" s="15" t="s">
        <v>8430</v>
      </c>
      <c r="F2203" s="39" t="s">
        <v>8431</v>
      </c>
      <c r="G2203" s="15">
        <v>2</v>
      </c>
      <c r="H2203" s="15" t="s">
        <v>3129</v>
      </c>
      <c r="I2203" s="15" t="s">
        <v>8414</v>
      </c>
      <c r="J2203" s="15" t="s">
        <v>8432</v>
      </c>
      <c r="K2203" s="15" t="s">
        <v>8433</v>
      </c>
      <c r="L2203" s="40" t="s">
        <v>6</v>
      </c>
      <c r="M2203" s="39"/>
      <c r="N2203" s="41" t="s">
        <v>2687</v>
      </c>
      <c r="O2203" s="39">
        <v>45112</v>
      </c>
      <c r="P2203" s="40">
        <v>1</v>
      </c>
      <c r="Q2203" s="40">
        <v>4</v>
      </c>
      <c r="R2203" s="40" t="str">
        <f>IFERROR(VLOOKUP(Tabla2[[#This Row],[CONTRATISTA PRNCIPAL]],Hoja1!$L$5:$M$9,2,FALSE),"CJV")</f>
        <v>CJV</v>
      </c>
      <c r="S2203" s="40" t="str">
        <f>IF(Tabla2[[#This Row],[EMPRESA]]=Tabla2[[#This Row],[CONTRATISTA PRNCIPAL]],"Principal","Secundaria")</f>
        <v>Principal</v>
      </c>
      <c r="T2203" s="42">
        <f>IFERROR(1/COUNTIF(Tabla2[CONTRATISTA PRNCIPAL],Tabla2[[#This Row],[CONTRATISTA PRNCIPAL]]),0)</f>
        <v>0.008547008547008548</v>
      </c>
      <c r="U2203" s="43">
        <f>IF(((TODAY()-Tabla2[[#This Row],[FECHA NACIMIENTO]])/365)&lt;18,"Corregir", IF(((TODAY()-Tabla2[[#This Row],[FECHA NACIMIENTO]])/365)&gt;80, "Corregir",ROUNDDOWN(((TODAY()-Tabla2[[#This Row],[FECHA NACIMIENTO]])/365),0)))</f>
        <v>38</v>
      </c>
      <c r="V22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03" s="44" t="str">
        <f>+IF(Tabla2[[#This Row],[Edad]]="Corregir","Corregir","Ok")</f>
        <v>Ok</v>
      </c>
      <c r="X2203" s="42" t="str">
        <f>+IFERROR(VLOOKUP(Tabla2[[#This Row],[DISTRITO SEGÚN DNI]],Hoja1!$A$2:$B$32,2,FALSE),"No")</f>
        <v>No</v>
      </c>
      <c r="Y2203" s="42" t="str">
        <f>IF(OR(LOWER(Tabla2[[#This Row],[GENERO]])="masculino", LOWER(Tabla2[[#This Row],[GENERO]])="femenino"),"OK","Corregir")</f>
        <v>OK</v>
      </c>
      <c r="Z2203" s="42" t="str">
        <f>+IF(Tabla2[[#This Row],[Nro. DNI / CE]]="","Corregir",IF(LEN(Tabla2[[#This Row],[Nro. DNI / CE]])&gt;=8,"OK","Corregir"))</f>
        <v>OK</v>
      </c>
      <c r="AA2203" s="42">
        <f>COUNTIF(Tabla2[APELLIDOS Y NOMBRES],Tabla2[[#This Row],[APELLIDOS Y NOMBRES]])</f>
        <v>1</v>
      </c>
      <c r="AB2203" s="42">
        <f>IF(Tabla2[[#This Row],[Trabajador]]&gt;1,1/Tabla2[[#This Row],[Trabajador]],Tabla2[[#This Row],[Trabajador]])</f>
        <v>1</v>
      </c>
      <c r="AC2203" t="str">
        <f>+IFERROR(IF(Tabla2[[#This Row],[FECHA CESE/BAJA]]="","No Aplica",IF(AND(MONTH(Tabla2[[#This Row],[FECHA CESE/BAJA]])=MONTH(TODAY()-30),YEAR(Tabla2[[#This Row],[FECHA CESE/BAJA]])=YEAR(TODAY())),MONTH(TODAY()-30)&amp;"-"&amp;YEAR(TODAY()),"Borrar")),"No aplica")</f>
        <v>No Aplica</v>
      </c>
      <c r="AD2203" t="str">
        <f>+IFERROR(IF(Tabla2[[#This Row],[FECHA INICIO DE LABORES EN OBRA]]="","No Aplica",IF(AND(MONTH(Tabla2[[#This Row],[FECHA INICIO DE LABORES EN OBRA]])=MONTH(TODAY()-30),YEAR(Tabla2[[#This Row],[FECHA INICIO DE LABORES EN OBRA]])=YEAR(TODAY())),MONTH(TODAY()-30)&amp;"-"&amp;YEAR(TODAY()),"No Aplica")),"No Aplica")</f>
        <v>No Aplica</v>
      </c>
    </row>
    <row r="2204" ht="15" customHeight="1" spans="1:30" x14ac:dyDescent="0.25">
      <c r="A2204" s="13" t="s">
        <v>8209</v>
      </c>
      <c r="B2204" s="15" t="s">
        <v>8210</v>
      </c>
      <c r="C2204" s="15" t="s">
        <v>8210</v>
      </c>
      <c r="D2204" s="15">
        <v>43836394</v>
      </c>
      <c r="E2204" s="15" t="s">
        <v>8434</v>
      </c>
      <c r="F2204" s="39" t="s">
        <v>8435</v>
      </c>
      <c r="G2204" s="15">
        <v>2</v>
      </c>
      <c r="H2204" s="15" t="s">
        <v>3129</v>
      </c>
      <c r="I2204" s="15" t="s">
        <v>8414</v>
      </c>
      <c r="J2204" s="15" t="s">
        <v>8436</v>
      </c>
      <c r="K2204" s="15" t="s">
        <v>2200</v>
      </c>
      <c r="L2204" s="40" t="s">
        <v>6</v>
      </c>
      <c r="M2204" s="39"/>
      <c r="N2204" s="41" t="s">
        <v>2687</v>
      </c>
      <c r="O2204" s="39">
        <v>45112</v>
      </c>
      <c r="P2204" s="40">
        <v>1</v>
      </c>
      <c r="Q2204" s="40">
        <v>4</v>
      </c>
      <c r="R2204" s="40" t="str">
        <f>IFERROR(VLOOKUP(Tabla2[[#This Row],[CONTRATISTA PRNCIPAL]],Hoja1!$L$5:$M$9,2,FALSE),"CJV")</f>
        <v>CJV</v>
      </c>
      <c r="S2204" s="40" t="str">
        <f>IF(Tabla2[[#This Row],[EMPRESA]]=Tabla2[[#This Row],[CONTRATISTA PRNCIPAL]],"Principal","Secundaria")</f>
        <v>Principal</v>
      </c>
      <c r="T2204" s="42">
        <f>IFERROR(1/COUNTIF(Tabla2[CONTRATISTA PRNCIPAL],Tabla2[[#This Row],[CONTRATISTA PRNCIPAL]]),0)</f>
        <v>0.008547008547008548</v>
      </c>
      <c r="U2204" s="43">
        <f>IF(((TODAY()-Tabla2[[#This Row],[FECHA NACIMIENTO]])/365)&lt;18,"Corregir", IF(((TODAY()-Tabla2[[#This Row],[FECHA NACIMIENTO]])/365)&gt;80, "Corregir",ROUNDDOWN(((TODAY()-Tabla2[[#This Row],[FECHA NACIMIENTO]])/365),0)))</f>
        <v>37</v>
      </c>
      <c r="V22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04" s="44" t="str">
        <f>+IF(Tabla2[[#This Row],[Edad]]="Corregir","Corregir","Ok")</f>
        <v>Ok</v>
      </c>
      <c r="X2204" s="42" t="str">
        <f>+IFERROR(VLOOKUP(Tabla2[[#This Row],[DISTRITO SEGÚN DNI]],Hoja1!$A$2:$B$32,2,FALSE),"No")</f>
        <v>No</v>
      </c>
      <c r="Y2204" s="42" t="str">
        <f>IF(OR(LOWER(Tabla2[[#This Row],[GENERO]])="masculino", LOWER(Tabla2[[#This Row],[GENERO]])="femenino"),"OK","Corregir")</f>
        <v>OK</v>
      </c>
      <c r="Z2204" s="42" t="str">
        <f>+IF(Tabla2[[#This Row],[Nro. DNI / CE]]="","Corregir",IF(LEN(Tabla2[[#This Row],[Nro. DNI / CE]])&gt;=8,"OK","Corregir"))</f>
        <v>OK</v>
      </c>
      <c r="AA2204" s="42">
        <f>COUNTIF(Tabla2[APELLIDOS Y NOMBRES],Tabla2[[#This Row],[APELLIDOS Y NOMBRES]])</f>
        <v>1</v>
      </c>
      <c r="AB2204" s="42">
        <f>IF(Tabla2[[#This Row],[Trabajador]]&gt;1,1/Tabla2[[#This Row],[Trabajador]],Tabla2[[#This Row],[Trabajador]])</f>
        <v>1</v>
      </c>
      <c r="AC2204" t="str">
        <f>+IFERROR(IF(Tabla2[[#This Row],[FECHA CESE/BAJA]]="","No Aplica",IF(AND(MONTH(Tabla2[[#This Row],[FECHA CESE/BAJA]])=MONTH(TODAY()-30),YEAR(Tabla2[[#This Row],[FECHA CESE/BAJA]])=YEAR(TODAY())),MONTH(TODAY()-30)&amp;"-"&amp;YEAR(TODAY()),"Borrar")),"No aplica")</f>
        <v>No Aplica</v>
      </c>
      <c r="AD2204" t="str">
        <f>+IFERROR(IF(Tabla2[[#This Row],[FECHA INICIO DE LABORES EN OBRA]]="","No Aplica",IF(AND(MONTH(Tabla2[[#This Row],[FECHA INICIO DE LABORES EN OBRA]])=MONTH(TODAY()-30),YEAR(Tabla2[[#This Row],[FECHA INICIO DE LABORES EN OBRA]])=YEAR(TODAY())),MONTH(TODAY()-30)&amp;"-"&amp;YEAR(TODAY()),"No Aplica")),"No Aplica")</f>
        <v>No Aplica</v>
      </c>
    </row>
    <row r="2205" ht="15" customHeight="1" spans="1:30" x14ac:dyDescent="0.25">
      <c r="A2205" s="13" t="s">
        <v>8209</v>
      </c>
      <c r="B2205" s="15" t="s">
        <v>8210</v>
      </c>
      <c r="C2205" s="15" t="s">
        <v>8210</v>
      </c>
      <c r="D2205" s="15" t="s">
        <v>8437</v>
      </c>
      <c r="E2205" s="15" t="s">
        <v>8438</v>
      </c>
      <c r="F2205" s="39" t="s">
        <v>8439</v>
      </c>
      <c r="G2205" s="15">
        <v>2</v>
      </c>
      <c r="H2205" s="15" t="s">
        <v>2746</v>
      </c>
      <c r="I2205" s="15" t="s">
        <v>8414</v>
      </c>
      <c r="J2205" s="15" t="s">
        <v>8440</v>
      </c>
      <c r="K2205" s="15" t="s">
        <v>2641</v>
      </c>
      <c r="L2205" s="40" t="s">
        <v>6</v>
      </c>
      <c r="M2205" s="39"/>
      <c r="N2205" s="41" t="s">
        <v>2687</v>
      </c>
      <c r="O2205" s="39">
        <v>45112</v>
      </c>
      <c r="P2205" s="40">
        <v>1</v>
      </c>
      <c r="Q2205" s="40">
        <v>4</v>
      </c>
      <c r="R2205" s="40" t="str">
        <f>IFERROR(VLOOKUP(Tabla2[[#This Row],[CONTRATISTA PRNCIPAL]],Hoja1!$L$5:$M$9,2,FALSE),"CJV")</f>
        <v>CJV</v>
      </c>
      <c r="S2205" s="40" t="str">
        <f>IF(Tabla2[[#This Row],[EMPRESA]]=Tabla2[[#This Row],[CONTRATISTA PRNCIPAL]],"Principal","Secundaria")</f>
        <v>Principal</v>
      </c>
      <c r="T2205" s="42">
        <f>IFERROR(1/COUNTIF(Tabla2[CONTRATISTA PRNCIPAL],Tabla2[[#This Row],[CONTRATISTA PRNCIPAL]]),0)</f>
        <v>0.008547008547008548</v>
      </c>
      <c r="U2205" s="43">
        <f>IF(((TODAY()-Tabla2[[#This Row],[FECHA NACIMIENTO]])/365)&lt;18,"Corregir", IF(((TODAY()-Tabla2[[#This Row],[FECHA NACIMIENTO]])/365)&gt;80, "Corregir",ROUNDDOWN(((TODAY()-Tabla2[[#This Row],[FECHA NACIMIENTO]])/365),0)))</f>
        <v>49</v>
      </c>
      <c r="V22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05" s="44" t="str">
        <f>+IF(Tabla2[[#This Row],[Edad]]="Corregir","Corregir","Ok")</f>
        <v>Ok</v>
      </c>
      <c r="X2205" s="42" t="str">
        <f>+IFERROR(VLOOKUP(Tabla2[[#This Row],[DISTRITO SEGÚN DNI]],Hoja1!$A$2:$B$32,2,FALSE),"No")</f>
        <v>No</v>
      </c>
      <c r="Y2205" s="42" t="str">
        <f>IF(OR(LOWER(Tabla2[[#This Row],[GENERO]])="masculino", LOWER(Tabla2[[#This Row],[GENERO]])="femenino"),"OK","Corregir")</f>
        <v>OK</v>
      </c>
      <c r="Z2205" s="42" t="str">
        <f>+IF(Tabla2[[#This Row],[Nro. DNI / CE]]="","Corregir",IF(LEN(Tabla2[[#This Row],[Nro. DNI / CE]])&gt;=8,"OK","Corregir"))</f>
        <v>OK</v>
      </c>
      <c r="AA2205" s="42">
        <f>COUNTIF(Tabla2[APELLIDOS Y NOMBRES],Tabla2[[#This Row],[APELLIDOS Y NOMBRES]])</f>
        <v>1</v>
      </c>
      <c r="AB2205" s="42">
        <f>IF(Tabla2[[#This Row],[Trabajador]]&gt;1,1/Tabla2[[#This Row],[Trabajador]],Tabla2[[#This Row],[Trabajador]])</f>
        <v>1</v>
      </c>
      <c r="AC2205" t="str">
        <f>+IFERROR(IF(Tabla2[[#This Row],[FECHA CESE/BAJA]]="","No Aplica",IF(AND(MONTH(Tabla2[[#This Row],[FECHA CESE/BAJA]])=MONTH(TODAY()-30),YEAR(Tabla2[[#This Row],[FECHA CESE/BAJA]])=YEAR(TODAY())),MONTH(TODAY()-30)&amp;"-"&amp;YEAR(TODAY()),"Borrar")),"No aplica")</f>
        <v>No Aplica</v>
      </c>
      <c r="AD2205" t="str">
        <f>+IFERROR(IF(Tabla2[[#This Row],[FECHA INICIO DE LABORES EN OBRA]]="","No Aplica",IF(AND(MONTH(Tabla2[[#This Row],[FECHA INICIO DE LABORES EN OBRA]])=MONTH(TODAY()-30),YEAR(Tabla2[[#This Row],[FECHA INICIO DE LABORES EN OBRA]])=YEAR(TODAY())),MONTH(TODAY()-30)&amp;"-"&amp;YEAR(TODAY()),"No Aplica")),"No Aplica")</f>
        <v>No Aplica</v>
      </c>
    </row>
    <row r="2206" ht="15" customHeight="1" spans="1:30" x14ac:dyDescent="0.25">
      <c r="A2206" s="13" t="s">
        <v>8209</v>
      </c>
      <c r="B2206" s="15" t="s">
        <v>8210</v>
      </c>
      <c r="C2206" s="15" t="s">
        <v>8210</v>
      </c>
      <c r="D2206" s="15">
        <v>10531437</v>
      </c>
      <c r="E2206" s="15" t="s">
        <v>8441</v>
      </c>
      <c r="F2206" s="39" t="s">
        <v>8442</v>
      </c>
      <c r="G2206" s="15">
        <v>2</v>
      </c>
      <c r="H2206" s="15" t="s">
        <v>2746</v>
      </c>
      <c r="I2206" s="15" t="s">
        <v>8414</v>
      </c>
      <c r="J2206" s="15" t="s">
        <v>8443</v>
      </c>
      <c r="K2206" s="15" t="s">
        <v>2641</v>
      </c>
      <c r="L2206" s="40" t="s">
        <v>6</v>
      </c>
      <c r="M2206" s="39"/>
      <c r="N2206" s="41" t="s">
        <v>2687</v>
      </c>
      <c r="O2206" s="39">
        <v>45112</v>
      </c>
      <c r="P2206" s="40">
        <v>1</v>
      </c>
      <c r="Q2206" s="40">
        <v>4</v>
      </c>
      <c r="R2206" s="40" t="str">
        <f>IFERROR(VLOOKUP(Tabla2[[#This Row],[CONTRATISTA PRNCIPAL]],Hoja1!$L$5:$M$9,2,FALSE),"CJV")</f>
        <v>CJV</v>
      </c>
      <c r="S2206" s="40" t="str">
        <f>IF(Tabla2[[#This Row],[EMPRESA]]=Tabla2[[#This Row],[CONTRATISTA PRNCIPAL]],"Principal","Secundaria")</f>
        <v>Principal</v>
      </c>
      <c r="T2206" s="42">
        <f>IFERROR(1/COUNTIF(Tabla2[CONTRATISTA PRNCIPAL],Tabla2[[#This Row],[CONTRATISTA PRNCIPAL]]),0)</f>
        <v>0.008547008547008548</v>
      </c>
      <c r="U2206" s="43">
        <f>IF(((TODAY()-Tabla2[[#This Row],[FECHA NACIMIENTO]])/365)&lt;18,"Corregir", IF(((TODAY()-Tabla2[[#This Row],[FECHA NACIMIENTO]])/365)&gt;80, "Corregir",ROUNDDOWN(((TODAY()-Tabla2[[#This Row],[FECHA NACIMIENTO]])/365),0)))</f>
        <v>48</v>
      </c>
      <c r="V22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06" s="44" t="str">
        <f>+IF(Tabla2[[#This Row],[Edad]]="Corregir","Corregir","Ok")</f>
        <v>Ok</v>
      </c>
      <c r="X2206" s="42" t="str">
        <f>+IFERROR(VLOOKUP(Tabla2[[#This Row],[DISTRITO SEGÚN DNI]],Hoja1!$A$2:$B$32,2,FALSE),"No")</f>
        <v>No</v>
      </c>
      <c r="Y2206" s="42" t="str">
        <f>IF(OR(LOWER(Tabla2[[#This Row],[GENERO]])="masculino", LOWER(Tabla2[[#This Row],[GENERO]])="femenino"),"OK","Corregir")</f>
        <v>OK</v>
      </c>
      <c r="Z2206" s="42" t="str">
        <f>+IF(Tabla2[[#This Row],[Nro. DNI / CE]]="","Corregir",IF(LEN(Tabla2[[#This Row],[Nro. DNI / CE]])&gt;=8,"OK","Corregir"))</f>
        <v>OK</v>
      </c>
      <c r="AA2206" s="42">
        <f>COUNTIF(Tabla2[APELLIDOS Y NOMBRES],Tabla2[[#This Row],[APELLIDOS Y NOMBRES]])</f>
        <v>1</v>
      </c>
      <c r="AB2206" s="42">
        <f>IF(Tabla2[[#This Row],[Trabajador]]&gt;1,1/Tabla2[[#This Row],[Trabajador]],Tabla2[[#This Row],[Trabajador]])</f>
        <v>1</v>
      </c>
      <c r="AC2206" t="str">
        <f>+IFERROR(IF(Tabla2[[#This Row],[FECHA CESE/BAJA]]="","No Aplica",IF(AND(MONTH(Tabla2[[#This Row],[FECHA CESE/BAJA]])=MONTH(TODAY()-30),YEAR(Tabla2[[#This Row],[FECHA CESE/BAJA]])=YEAR(TODAY())),MONTH(TODAY()-30)&amp;"-"&amp;YEAR(TODAY()),"Borrar")),"No aplica")</f>
        <v>No Aplica</v>
      </c>
      <c r="AD2206" t="str">
        <f>+IFERROR(IF(Tabla2[[#This Row],[FECHA INICIO DE LABORES EN OBRA]]="","No Aplica",IF(AND(MONTH(Tabla2[[#This Row],[FECHA INICIO DE LABORES EN OBRA]])=MONTH(TODAY()-30),YEAR(Tabla2[[#This Row],[FECHA INICIO DE LABORES EN OBRA]])=YEAR(TODAY())),MONTH(TODAY()-30)&amp;"-"&amp;YEAR(TODAY()),"No Aplica")),"No Aplica")</f>
        <v>No Aplica</v>
      </c>
    </row>
    <row r="2207" ht="15" customHeight="1" spans="1:30" x14ac:dyDescent="0.25">
      <c r="A2207" s="13" t="s">
        <v>8209</v>
      </c>
      <c r="B2207" s="15" t="s">
        <v>8210</v>
      </c>
      <c r="C2207" s="15" t="s">
        <v>8210</v>
      </c>
      <c r="D2207" s="15" t="s">
        <v>8444</v>
      </c>
      <c r="E2207" s="15" t="s">
        <v>8445</v>
      </c>
      <c r="F2207" s="39" t="s">
        <v>8446</v>
      </c>
      <c r="G2207" s="15">
        <v>1</v>
      </c>
      <c r="H2207" s="15" t="s">
        <v>3526</v>
      </c>
      <c r="I2207" s="15" t="s">
        <v>8414</v>
      </c>
      <c r="J2207" s="15" t="s">
        <v>8447</v>
      </c>
      <c r="K2207" s="15" t="s">
        <v>4022</v>
      </c>
      <c r="L2207" s="40" t="s">
        <v>6</v>
      </c>
      <c r="M2207" s="39"/>
      <c r="N2207" s="41" t="s">
        <v>2687</v>
      </c>
      <c r="O2207" s="39">
        <v>45120</v>
      </c>
      <c r="P2207" s="40">
        <v>1</v>
      </c>
      <c r="Q2207" s="40">
        <v>1</v>
      </c>
      <c r="R2207" s="40" t="str">
        <f>IFERROR(VLOOKUP(Tabla2[[#This Row],[CONTRATISTA PRNCIPAL]],Hoja1!$L$5:$M$9,2,FALSE),"CJV")</f>
        <v>CJV</v>
      </c>
      <c r="S2207" s="40" t="str">
        <f>IF(Tabla2[[#This Row],[EMPRESA]]=Tabla2[[#This Row],[CONTRATISTA PRNCIPAL]],"Principal","Secundaria")</f>
        <v>Principal</v>
      </c>
      <c r="T2207" s="42">
        <f>IFERROR(1/COUNTIF(Tabla2[CONTRATISTA PRNCIPAL],Tabla2[[#This Row],[CONTRATISTA PRNCIPAL]]),0)</f>
        <v>0.008547008547008548</v>
      </c>
      <c r="U2207" s="43">
        <f>IF(((TODAY()-Tabla2[[#This Row],[FECHA NACIMIENTO]])/365)&lt;18,"Corregir", IF(((TODAY()-Tabla2[[#This Row],[FECHA NACIMIENTO]])/365)&gt;80, "Corregir",ROUNDDOWN(((TODAY()-Tabla2[[#This Row],[FECHA NACIMIENTO]])/365),0)))</f>
        <v>36</v>
      </c>
      <c r="V22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07" s="44" t="str">
        <f>+IF(Tabla2[[#This Row],[Edad]]="Corregir","Corregir","Ok")</f>
        <v>Ok</v>
      </c>
      <c r="X2207" s="42" t="str">
        <f>+IFERROR(VLOOKUP(Tabla2[[#This Row],[DISTRITO SEGÚN DNI]],Hoja1!$A$2:$B$32,2,FALSE),"No")</f>
        <v>No</v>
      </c>
      <c r="Y2207" s="42" t="str">
        <f>IF(OR(LOWER(Tabla2[[#This Row],[GENERO]])="masculino", LOWER(Tabla2[[#This Row],[GENERO]])="femenino"),"OK","Corregir")</f>
        <v>OK</v>
      </c>
      <c r="Z2207" s="42" t="str">
        <f>+IF(Tabla2[[#This Row],[Nro. DNI / CE]]="","Corregir",IF(LEN(Tabla2[[#This Row],[Nro. DNI / CE]])&gt;=8,"OK","Corregir"))</f>
        <v>OK</v>
      </c>
      <c r="AA2207" s="42">
        <f>COUNTIF(Tabla2[APELLIDOS Y NOMBRES],Tabla2[[#This Row],[APELLIDOS Y NOMBRES]])</f>
        <v>1</v>
      </c>
      <c r="AB2207" s="42">
        <f>IF(Tabla2[[#This Row],[Trabajador]]&gt;1,1/Tabla2[[#This Row],[Trabajador]],Tabla2[[#This Row],[Trabajador]])</f>
        <v>1</v>
      </c>
      <c r="AC2207" t="str">
        <f>+IFERROR(IF(Tabla2[[#This Row],[FECHA CESE/BAJA]]="","No Aplica",IF(AND(MONTH(Tabla2[[#This Row],[FECHA CESE/BAJA]])=MONTH(TODAY()-30),YEAR(Tabla2[[#This Row],[FECHA CESE/BAJA]])=YEAR(TODAY())),MONTH(TODAY()-30)&amp;"-"&amp;YEAR(TODAY()),"Borrar")),"No aplica")</f>
        <v>No Aplica</v>
      </c>
      <c r="AD2207" t="str">
        <f>+IFERROR(IF(Tabla2[[#This Row],[FECHA INICIO DE LABORES EN OBRA]]="","No Aplica",IF(AND(MONTH(Tabla2[[#This Row],[FECHA INICIO DE LABORES EN OBRA]])=MONTH(TODAY()-30),YEAR(Tabla2[[#This Row],[FECHA INICIO DE LABORES EN OBRA]])=YEAR(TODAY())),MONTH(TODAY()-30)&amp;"-"&amp;YEAR(TODAY()),"No Aplica")),"No Aplica")</f>
        <v>No Aplica</v>
      </c>
    </row>
    <row r="2208" ht="15" customHeight="1" spans="1:30" x14ac:dyDescent="0.25">
      <c r="A2208" s="13" t="s">
        <v>8209</v>
      </c>
      <c r="B2208" s="15" t="s">
        <v>8210</v>
      </c>
      <c r="C2208" s="15" t="s">
        <v>8210</v>
      </c>
      <c r="D2208" s="15">
        <v>45400847</v>
      </c>
      <c r="E2208" s="15" t="s">
        <v>8448</v>
      </c>
      <c r="F2208" s="39" t="s">
        <v>4390</v>
      </c>
      <c r="G2208" s="15">
        <v>2</v>
      </c>
      <c r="H2208" s="15" t="s">
        <v>3129</v>
      </c>
      <c r="I2208" s="15" t="s">
        <v>8414</v>
      </c>
      <c r="J2208" s="15" t="s">
        <v>8449</v>
      </c>
      <c r="K2208" s="15" t="s">
        <v>2237</v>
      </c>
      <c r="L2208" s="40" t="s">
        <v>6</v>
      </c>
      <c r="M2208" s="39"/>
      <c r="N2208" s="41" t="s">
        <v>2687</v>
      </c>
      <c r="O2208" s="39">
        <v>45120</v>
      </c>
      <c r="P2208" s="40">
        <v>1</v>
      </c>
      <c r="Q2208" s="40">
        <v>4</v>
      </c>
      <c r="R2208" s="40" t="str">
        <f>IFERROR(VLOOKUP(Tabla2[[#This Row],[CONTRATISTA PRNCIPAL]],Hoja1!$L$5:$M$9,2,FALSE),"CJV")</f>
        <v>CJV</v>
      </c>
      <c r="S2208" s="40" t="str">
        <f>IF(Tabla2[[#This Row],[EMPRESA]]=Tabla2[[#This Row],[CONTRATISTA PRNCIPAL]],"Principal","Secundaria")</f>
        <v>Principal</v>
      </c>
      <c r="T2208" s="42">
        <f>IFERROR(1/COUNTIF(Tabla2[CONTRATISTA PRNCIPAL],Tabla2[[#This Row],[CONTRATISTA PRNCIPAL]]),0)</f>
        <v>0.008547008547008548</v>
      </c>
      <c r="U2208" s="43">
        <f>IF(((TODAY()-Tabla2[[#This Row],[FECHA NACIMIENTO]])/365)&lt;18,"Corregir", IF(((TODAY()-Tabla2[[#This Row],[FECHA NACIMIENTO]])/365)&gt;80, "Corregir",ROUNDDOWN(((TODAY()-Tabla2[[#This Row],[FECHA NACIMIENTO]])/365),0)))</f>
        <v>35</v>
      </c>
      <c r="V22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08" s="44" t="str">
        <f>+IF(Tabla2[[#This Row],[Edad]]="Corregir","Corregir","Ok")</f>
        <v>Ok</v>
      </c>
      <c r="X2208" s="42" t="str">
        <f>+IFERROR(VLOOKUP(Tabla2[[#This Row],[DISTRITO SEGÚN DNI]],Hoja1!$A$2:$B$32,2,FALSE),"No")</f>
        <v>No</v>
      </c>
      <c r="Y2208" s="42" t="str">
        <f>IF(OR(LOWER(Tabla2[[#This Row],[GENERO]])="masculino", LOWER(Tabla2[[#This Row],[GENERO]])="femenino"),"OK","Corregir")</f>
        <v>OK</v>
      </c>
      <c r="Z2208" s="42" t="str">
        <f>+IF(Tabla2[[#This Row],[Nro. DNI / CE]]="","Corregir",IF(LEN(Tabla2[[#This Row],[Nro. DNI / CE]])&gt;=8,"OK","Corregir"))</f>
        <v>OK</v>
      </c>
      <c r="AA2208" s="42">
        <f>COUNTIF(Tabla2[APELLIDOS Y NOMBRES],Tabla2[[#This Row],[APELLIDOS Y NOMBRES]])</f>
        <v>1</v>
      </c>
      <c r="AB2208" s="42">
        <f>IF(Tabla2[[#This Row],[Trabajador]]&gt;1,1/Tabla2[[#This Row],[Trabajador]],Tabla2[[#This Row],[Trabajador]])</f>
        <v>1</v>
      </c>
      <c r="AC2208" t="str">
        <f>+IFERROR(IF(Tabla2[[#This Row],[FECHA CESE/BAJA]]="","No Aplica",IF(AND(MONTH(Tabla2[[#This Row],[FECHA CESE/BAJA]])=MONTH(TODAY()-30),YEAR(Tabla2[[#This Row],[FECHA CESE/BAJA]])=YEAR(TODAY())),MONTH(TODAY()-30)&amp;"-"&amp;YEAR(TODAY()),"Borrar")),"No aplica")</f>
        <v>No Aplica</v>
      </c>
      <c r="AD2208" t="str">
        <f>+IFERROR(IF(Tabla2[[#This Row],[FECHA INICIO DE LABORES EN OBRA]]="","No Aplica",IF(AND(MONTH(Tabla2[[#This Row],[FECHA INICIO DE LABORES EN OBRA]])=MONTH(TODAY()-30),YEAR(Tabla2[[#This Row],[FECHA INICIO DE LABORES EN OBRA]])=YEAR(TODAY())),MONTH(TODAY()-30)&amp;"-"&amp;YEAR(TODAY()),"No Aplica")),"No Aplica")</f>
        <v>No Aplica</v>
      </c>
    </row>
    <row r="2209" ht="15" customHeight="1" spans="1:30" x14ac:dyDescent="0.25">
      <c r="A2209" s="13" t="s">
        <v>8209</v>
      </c>
      <c r="B2209" s="15" t="s">
        <v>8210</v>
      </c>
      <c r="C2209" s="15" t="s">
        <v>8210</v>
      </c>
      <c r="D2209" s="15">
        <v>46802370</v>
      </c>
      <c r="E2209" s="15" t="s">
        <v>8450</v>
      </c>
      <c r="F2209" s="39" t="s">
        <v>8451</v>
      </c>
      <c r="G2209" s="15">
        <v>2</v>
      </c>
      <c r="H2209" s="15" t="s">
        <v>2749</v>
      </c>
      <c r="I2209" s="15" t="s">
        <v>8414</v>
      </c>
      <c r="J2209" s="15" t="s">
        <v>8452</v>
      </c>
      <c r="K2209" s="15" t="s">
        <v>2592</v>
      </c>
      <c r="L2209" s="40" t="s">
        <v>6</v>
      </c>
      <c r="M2209" s="39"/>
      <c r="N2209" s="41" t="s">
        <v>2687</v>
      </c>
      <c r="O2209" s="39">
        <v>45121</v>
      </c>
      <c r="P2209" s="40">
        <v>1</v>
      </c>
      <c r="Q2209" s="40">
        <v>4</v>
      </c>
      <c r="R2209" s="40" t="str">
        <f>IFERROR(VLOOKUP(Tabla2[[#This Row],[CONTRATISTA PRNCIPAL]],Hoja1!$L$5:$M$9,2,FALSE),"CJV")</f>
        <v>CJV</v>
      </c>
      <c r="S2209" s="40" t="str">
        <f>IF(Tabla2[[#This Row],[EMPRESA]]=Tabla2[[#This Row],[CONTRATISTA PRNCIPAL]],"Principal","Secundaria")</f>
        <v>Principal</v>
      </c>
      <c r="T2209" s="42">
        <f>IFERROR(1/COUNTIF(Tabla2[CONTRATISTA PRNCIPAL],Tabla2[[#This Row],[CONTRATISTA PRNCIPAL]]),0)</f>
        <v>0.008547008547008548</v>
      </c>
      <c r="U2209" s="43">
        <f>IF(((TODAY()-Tabla2[[#This Row],[FECHA NACIMIENTO]])/365)&lt;18,"Corregir", IF(((TODAY()-Tabla2[[#This Row],[FECHA NACIMIENTO]])/365)&gt;80, "Corregir",ROUNDDOWN(((TODAY()-Tabla2[[#This Row],[FECHA NACIMIENTO]])/365),0)))</f>
        <v>25</v>
      </c>
      <c r="V22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09" s="44" t="str">
        <f>+IF(Tabla2[[#This Row],[Edad]]="Corregir","Corregir","Ok")</f>
        <v>Ok</v>
      </c>
      <c r="X2209" s="42" t="str">
        <f>+IFERROR(VLOOKUP(Tabla2[[#This Row],[DISTRITO SEGÚN DNI]],Hoja1!$A$2:$B$32,2,FALSE),"No")</f>
        <v>No</v>
      </c>
      <c r="Y2209" s="42" t="str">
        <f>IF(OR(LOWER(Tabla2[[#This Row],[GENERO]])="masculino", LOWER(Tabla2[[#This Row],[GENERO]])="femenino"),"OK","Corregir")</f>
        <v>OK</v>
      </c>
      <c r="Z2209" s="42" t="str">
        <f>+IF(Tabla2[[#This Row],[Nro. DNI / CE]]="","Corregir",IF(LEN(Tabla2[[#This Row],[Nro. DNI / CE]])&gt;=8,"OK","Corregir"))</f>
        <v>OK</v>
      </c>
      <c r="AA2209" s="42">
        <f>COUNTIF(Tabla2[APELLIDOS Y NOMBRES],Tabla2[[#This Row],[APELLIDOS Y NOMBRES]])</f>
        <v>1</v>
      </c>
      <c r="AB2209" s="42">
        <f>IF(Tabla2[[#This Row],[Trabajador]]&gt;1,1/Tabla2[[#This Row],[Trabajador]],Tabla2[[#This Row],[Trabajador]])</f>
        <v>1</v>
      </c>
      <c r="AC2209" t="str">
        <f>+IFERROR(IF(Tabla2[[#This Row],[FECHA CESE/BAJA]]="","No Aplica",IF(AND(MONTH(Tabla2[[#This Row],[FECHA CESE/BAJA]])=MONTH(TODAY()-30),YEAR(Tabla2[[#This Row],[FECHA CESE/BAJA]])=YEAR(TODAY())),MONTH(TODAY()-30)&amp;"-"&amp;YEAR(TODAY()),"Borrar")),"No aplica")</f>
        <v>No Aplica</v>
      </c>
      <c r="AD2209" t="str">
        <f>+IFERROR(IF(Tabla2[[#This Row],[FECHA INICIO DE LABORES EN OBRA]]="","No Aplica",IF(AND(MONTH(Tabla2[[#This Row],[FECHA INICIO DE LABORES EN OBRA]])=MONTH(TODAY()-30),YEAR(Tabla2[[#This Row],[FECHA INICIO DE LABORES EN OBRA]])=YEAR(TODAY())),MONTH(TODAY()-30)&amp;"-"&amp;YEAR(TODAY()),"No Aplica")),"No Aplica")</f>
        <v>No Aplica</v>
      </c>
    </row>
    <row r="2210" ht="15" customHeight="1" spans="1:30" x14ac:dyDescent="0.25">
      <c r="A2210" s="13" t="s">
        <v>8209</v>
      </c>
      <c r="B2210" s="15" t="s">
        <v>8210</v>
      </c>
      <c r="C2210" s="15" t="s">
        <v>8210</v>
      </c>
      <c r="D2210" s="15">
        <v>75923917</v>
      </c>
      <c r="E2210" s="15" t="s">
        <v>8453</v>
      </c>
      <c r="F2210" s="39" t="s">
        <v>8454</v>
      </c>
      <c r="G2210" s="15">
        <v>2</v>
      </c>
      <c r="H2210" s="15" t="s">
        <v>2749</v>
      </c>
      <c r="I2210" s="15" t="s">
        <v>8414</v>
      </c>
      <c r="J2210" s="15" t="s">
        <v>8455</v>
      </c>
      <c r="K2210" s="15" t="s">
        <v>2182</v>
      </c>
      <c r="L2210" s="40" t="s">
        <v>6</v>
      </c>
      <c r="M2210" s="39"/>
      <c r="N2210" s="41" t="s">
        <v>2687</v>
      </c>
      <c r="O2210" s="39">
        <v>45122</v>
      </c>
      <c r="P2210" s="40">
        <v>1</v>
      </c>
      <c r="Q2210" s="40">
        <v>4</v>
      </c>
      <c r="R2210" s="40" t="str">
        <f>IFERROR(VLOOKUP(Tabla2[[#This Row],[CONTRATISTA PRNCIPAL]],Hoja1!$L$5:$M$9,2,FALSE),"CJV")</f>
        <v>CJV</v>
      </c>
      <c r="S2210" s="40" t="str">
        <f>IF(Tabla2[[#This Row],[EMPRESA]]=Tabla2[[#This Row],[CONTRATISTA PRNCIPAL]],"Principal","Secundaria")</f>
        <v>Principal</v>
      </c>
      <c r="T2210" s="42">
        <f>IFERROR(1/COUNTIF(Tabla2[CONTRATISTA PRNCIPAL],Tabla2[[#This Row],[CONTRATISTA PRNCIPAL]]),0)</f>
        <v>0.008547008547008548</v>
      </c>
      <c r="U2210" s="43">
        <f>IF(((TODAY()-Tabla2[[#This Row],[FECHA NACIMIENTO]])/365)&lt;18,"Corregir", IF(((TODAY()-Tabla2[[#This Row],[FECHA NACIMIENTO]])/365)&gt;80, "Corregir",ROUNDDOWN(((TODAY()-Tabla2[[#This Row],[FECHA NACIMIENTO]])/365),0)))</f>
        <v>27</v>
      </c>
      <c r="V22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10" s="44" t="str">
        <f>+IF(Tabla2[[#This Row],[Edad]]="Corregir","Corregir","Ok")</f>
        <v>Ok</v>
      </c>
      <c r="X2210" s="42" t="str">
        <f>+IFERROR(VLOOKUP(Tabla2[[#This Row],[DISTRITO SEGÚN DNI]],Hoja1!$A$2:$B$32,2,FALSE),"No")</f>
        <v>No</v>
      </c>
      <c r="Y2210" s="42" t="str">
        <f>IF(OR(LOWER(Tabla2[[#This Row],[GENERO]])="masculino", LOWER(Tabla2[[#This Row],[GENERO]])="femenino"),"OK","Corregir")</f>
        <v>OK</v>
      </c>
      <c r="Z2210" s="42" t="str">
        <f>+IF(Tabla2[[#This Row],[Nro. DNI / CE]]="","Corregir",IF(LEN(Tabla2[[#This Row],[Nro. DNI / CE]])&gt;=8,"OK","Corregir"))</f>
        <v>OK</v>
      </c>
      <c r="AA2210" s="42">
        <f>COUNTIF(Tabla2[APELLIDOS Y NOMBRES],Tabla2[[#This Row],[APELLIDOS Y NOMBRES]])</f>
        <v>1</v>
      </c>
      <c r="AB2210" s="42">
        <f>IF(Tabla2[[#This Row],[Trabajador]]&gt;1,1/Tabla2[[#This Row],[Trabajador]],Tabla2[[#This Row],[Trabajador]])</f>
        <v>1</v>
      </c>
      <c r="AC2210" t="str">
        <f>+IFERROR(IF(Tabla2[[#This Row],[FECHA CESE/BAJA]]="","No Aplica",IF(AND(MONTH(Tabla2[[#This Row],[FECHA CESE/BAJA]])=MONTH(TODAY()-30),YEAR(Tabla2[[#This Row],[FECHA CESE/BAJA]])=YEAR(TODAY())),MONTH(TODAY()-30)&amp;"-"&amp;YEAR(TODAY()),"Borrar")),"No aplica")</f>
        <v>No Aplica</v>
      </c>
      <c r="AD2210" t="str">
        <f>+IFERROR(IF(Tabla2[[#This Row],[FECHA INICIO DE LABORES EN OBRA]]="","No Aplica",IF(AND(MONTH(Tabla2[[#This Row],[FECHA INICIO DE LABORES EN OBRA]])=MONTH(TODAY()-30),YEAR(Tabla2[[#This Row],[FECHA INICIO DE LABORES EN OBRA]])=YEAR(TODAY())),MONTH(TODAY()-30)&amp;"-"&amp;YEAR(TODAY()),"No Aplica")),"No Aplica")</f>
        <v>No Aplica</v>
      </c>
    </row>
    <row r="2211" ht="15" customHeight="1" spans="1:30" x14ac:dyDescent="0.25">
      <c r="A2211" s="13" t="s">
        <v>8209</v>
      </c>
      <c r="B2211" s="15" t="s">
        <v>8210</v>
      </c>
      <c r="C2211" s="15" t="s">
        <v>8210</v>
      </c>
      <c r="D2211" s="15">
        <v>44123628</v>
      </c>
      <c r="E2211" s="15" t="s">
        <v>1515</v>
      </c>
      <c r="F2211" s="39" t="s">
        <v>8456</v>
      </c>
      <c r="G2211" s="15">
        <v>2</v>
      </c>
      <c r="H2211" s="15" t="s">
        <v>3129</v>
      </c>
      <c r="I2211" s="15" t="s">
        <v>8414</v>
      </c>
      <c r="J2211" s="15" t="s">
        <v>8457</v>
      </c>
      <c r="K2211" s="15" t="s">
        <v>2022</v>
      </c>
      <c r="L2211" s="40" t="s">
        <v>6</v>
      </c>
      <c r="M2211" s="39"/>
      <c r="N2211" s="41" t="s">
        <v>2687</v>
      </c>
      <c r="O2211" s="39">
        <v>45124</v>
      </c>
      <c r="P2211" s="40">
        <v>1</v>
      </c>
      <c r="Q2211" s="40">
        <v>4</v>
      </c>
      <c r="R2211" s="40" t="str">
        <f>IFERROR(VLOOKUP(Tabla2[[#This Row],[CONTRATISTA PRNCIPAL]],Hoja1!$L$5:$M$9,2,FALSE),"CJV")</f>
        <v>CJV</v>
      </c>
      <c r="S2211" s="40" t="str">
        <f>IF(Tabla2[[#This Row],[EMPRESA]]=Tabla2[[#This Row],[CONTRATISTA PRNCIPAL]],"Principal","Secundaria")</f>
        <v>Principal</v>
      </c>
      <c r="T2211" s="42">
        <f>IFERROR(1/COUNTIF(Tabla2[CONTRATISTA PRNCIPAL],Tabla2[[#This Row],[CONTRATISTA PRNCIPAL]]),0)</f>
        <v>0.008547008547008548</v>
      </c>
      <c r="U2211" s="43">
        <f>IF(((TODAY()-Tabla2[[#This Row],[FECHA NACIMIENTO]])/365)&lt;18,"Corregir", IF(((TODAY()-Tabla2[[#This Row],[FECHA NACIMIENTO]])/365)&gt;80, "Corregir",ROUNDDOWN(((TODAY()-Tabla2[[#This Row],[FECHA NACIMIENTO]])/365),0)))</f>
        <v>36</v>
      </c>
      <c r="V22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11" s="44" t="str">
        <f>+IF(Tabla2[[#This Row],[Edad]]="Corregir","Corregir","Ok")</f>
        <v>Ok</v>
      </c>
      <c r="X2211" s="42" t="str">
        <f>+IFERROR(VLOOKUP(Tabla2[[#This Row],[DISTRITO SEGÚN DNI]],Hoja1!$A$2:$B$32,2,FALSE),"No")</f>
        <v>CALLAO</v>
      </c>
      <c r="Y2211" s="42" t="str">
        <f>IF(OR(LOWER(Tabla2[[#This Row],[GENERO]])="masculino", LOWER(Tabla2[[#This Row],[GENERO]])="femenino"),"OK","Corregir")</f>
        <v>OK</v>
      </c>
      <c r="Z2211" s="42" t="str">
        <f>+IF(Tabla2[[#This Row],[Nro. DNI / CE]]="","Corregir",IF(LEN(Tabla2[[#This Row],[Nro. DNI / CE]])&gt;=8,"OK","Corregir"))</f>
        <v>OK</v>
      </c>
      <c r="AA2211" s="42">
        <f>COUNTIF(Tabla2[APELLIDOS Y NOMBRES],Tabla2[[#This Row],[APELLIDOS Y NOMBRES]])</f>
        <v>1</v>
      </c>
      <c r="AB2211" s="42">
        <f>IF(Tabla2[[#This Row],[Trabajador]]&gt;1,1/Tabla2[[#This Row],[Trabajador]],Tabla2[[#This Row],[Trabajador]])</f>
        <v>1</v>
      </c>
      <c r="AC2211" t="str">
        <f>+IFERROR(IF(Tabla2[[#This Row],[FECHA CESE/BAJA]]="","No Aplica",IF(AND(MONTH(Tabla2[[#This Row],[FECHA CESE/BAJA]])=MONTH(TODAY()-30),YEAR(Tabla2[[#This Row],[FECHA CESE/BAJA]])=YEAR(TODAY())),MONTH(TODAY()-30)&amp;"-"&amp;YEAR(TODAY()),"Borrar")),"No aplica")</f>
        <v>No Aplica</v>
      </c>
      <c r="AD2211" t="str">
        <f>+IFERROR(IF(Tabla2[[#This Row],[FECHA INICIO DE LABORES EN OBRA]]="","No Aplica",IF(AND(MONTH(Tabla2[[#This Row],[FECHA INICIO DE LABORES EN OBRA]])=MONTH(TODAY()-30),YEAR(Tabla2[[#This Row],[FECHA INICIO DE LABORES EN OBRA]])=YEAR(TODAY())),MONTH(TODAY()-30)&amp;"-"&amp;YEAR(TODAY()),"No Aplica")),"No Aplica")</f>
        <v>No Aplica</v>
      </c>
    </row>
    <row r="2212" ht="15" customHeight="1" spans="1:30" x14ac:dyDescent="0.25">
      <c r="A2212" s="13" t="s">
        <v>8209</v>
      </c>
      <c r="B2212" s="15" t="s">
        <v>8210</v>
      </c>
      <c r="C2212" s="15" t="s">
        <v>8210</v>
      </c>
      <c r="D2212" s="15">
        <v>45295716</v>
      </c>
      <c r="E2212" s="15" t="s">
        <v>8458</v>
      </c>
      <c r="F2212" s="39" t="s">
        <v>8459</v>
      </c>
      <c r="G2212" s="15">
        <v>2</v>
      </c>
      <c r="H2212" s="15" t="s">
        <v>2746</v>
      </c>
      <c r="I2212" s="15" t="s">
        <v>8414</v>
      </c>
      <c r="J2212" s="15" t="s">
        <v>8460</v>
      </c>
      <c r="K2212" s="15" t="s">
        <v>8461</v>
      </c>
      <c r="L2212" s="40" t="s">
        <v>6</v>
      </c>
      <c r="M2212" s="39"/>
      <c r="N2212" s="41" t="s">
        <v>2687</v>
      </c>
      <c r="O2212" s="39">
        <v>45124</v>
      </c>
      <c r="P2212" s="40">
        <v>1</v>
      </c>
      <c r="Q2212" s="40">
        <v>4</v>
      </c>
      <c r="R2212" s="40" t="str">
        <f>IFERROR(VLOOKUP(Tabla2[[#This Row],[CONTRATISTA PRNCIPAL]],Hoja1!$L$5:$M$9,2,FALSE),"CJV")</f>
        <v>CJV</v>
      </c>
      <c r="S2212" s="40" t="str">
        <f>IF(Tabla2[[#This Row],[EMPRESA]]=Tabla2[[#This Row],[CONTRATISTA PRNCIPAL]],"Principal","Secundaria")</f>
        <v>Principal</v>
      </c>
      <c r="T2212" s="42">
        <f>IFERROR(1/COUNTIF(Tabla2[CONTRATISTA PRNCIPAL],Tabla2[[#This Row],[CONTRATISTA PRNCIPAL]]),0)</f>
        <v>0.008547008547008548</v>
      </c>
      <c r="U2212" s="43">
        <f>IF(((TODAY()-Tabla2[[#This Row],[FECHA NACIMIENTO]])/365)&lt;18,"Corregir", IF(((TODAY()-Tabla2[[#This Row],[FECHA NACIMIENTO]])/365)&gt;80, "Corregir",ROUNDDOWN(((TODAY()-Tabla2[[#This Row],[FECHA NACIMIENTO]])/365),0)))</f>
        <v>35</v>
      </c>
      <c r="V22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12" s="44" t="str">
        <f>+IF(Tabla2[[#This Row],[Edad]]="Corregir","Corregir","Ok")</f>
        <v>Ok</v>
      </c>
      <c r="X2212" s="42" t="str">
        <f>+IFERROR(VLOOKUP(Tabla2[[#This Row],[DISTRITO SEGÚN DNI]],Hoja1!$A$2:$B$32,2,FALSE),"No")</f>
        <v>No</v>
      </c>
      <c r="Y2212" s="42" t="str">
        <f>IF(OR(LOWER(Tabla2[[#This Row],[GENERO]])="masculino", LOWER(Tabla2[[#This Row],[GENERO]])="femenino"),"OK","Corregir")</f>
        <v>OK</v>
      </c>
      <c r="Z2212" s="42" t="str">
        <f>+IF(Tabla2[[#This Row],[Nro. DNI / CE]]="","Corregir",IF(LEN(Tabla2[[#This Row],[Nro. DNI / CE]])&gt;=8,"OK","Corregir"))</f>
        <v>OK</v>
      </c>
      <c r="AA2212" s="42">
        <f>COUNTIF(Tabla2[APELLIDOS Y NOMBRES],Tabla2[[#This Row],[APELLIDOS Y NOMBRES]])</f>
        <v>1</v>
      </c>
      <c r="AB2212" s="42">
        <f>IF(Tabla2[[#This Row],[Trabajador]]&gt;1,1/Tabla2[[#This Row],[Trabajador]],Tabla2[[#This Row],[Trabajador]])</f>
        <v>1</v>
      </c>
      <c r="AC2212" t="str">
        <f>+IFERROR(IF(Tabla2[[#This Row],[FECHA CESE/BAJA]]="","No Aplica",IF(AND(MONTH(Tabla2[[#This Row],[FECHA CESE/BAJA]])=MONTH(TODAY()-30),YEAR(Tabla2[[#This Row],[FECHA CESE/BAJA]])=YEAR(TODAY())),MONTH(TODAY()-30)&amp;"-"&amp;YEAR(TODAY()),"Borrar")),"No aplica")</f>
        <v>No Aplica</v>
      </c>
      <c r="AD2212" t="str">
        <f>+IFERROR(IF(Tabla2[[#This Row],[FECHA INICIO DE LABORES EN OBRA]]="","No Aplica",IF(AND(MONTH(Tabla2[[#This Row],[FECHA INICIO DE LABORES EN OBRA]])=MONTH(TODAY()-30),YEAR(Tabla2[[#This Row],[FECHA INICIO DE LABORES EN OBRA]])=YEAR(TODAY())),MONTH(TODAY()-30)&amp;"-"&amp;YEAR(TODAY()),"No Aplica")),"No Aplica")</f>
        <v>No Aplica</v>
      </c>
    </row>
    <row r="2213" ht="15" customHeight="1" spans="1:30" x14ac:dyDescent="0.25">
      <c r="A2213" s="13" t="s">
        <v>8209</v>
      </c>
      <c r="B2213" s="15" t="s">
        <v>8210</v>
      </c>
      <c r="C2213" s="15" t="s">
        <v>8210</v>
      </c>
      <c r="D2213" s="15">
        <v>40217385</v>
      </c>
      <c r="E2213" s="15" t="s">
        <v>8462</v>
      </c>
      <c r="F2213" s="39" t="s">
        <v>8463</v>
      </c>
      <c r="G2213" s="15">
        <v>2</v>
      </c>
      <c r="H2213" s="15" t="s">
        <v>2746</v>
      </c>
      <c r="I2213" s="15" t="s">
        <v>8414</v>
      </c>
      <c r="J2213" s="15" t="s">
        <v>8464</v>
      </c>
      <c r="K2213" s="15" t="s">
        <v>8465</v>
      </c>
      <c r="L2213" s="40" t="s">
        <v>6</v>
      </c>
      <c r="M2213" s="39"/>
      <c r="N2213" s="41" t="s">
        <v>2687</v>
      </c>
      <c r="O2213" s="39">
        <v>45124</v>
      </c>
      <c r="P2213" s="40">
        <v>1</v>
      </c>
      <c r="Q2213" s="40">
        <v>4</v>
      </c>
      <c r="R2213" s="40" t="str">
        <f>IFERROR(VLOOKUP(Tabla2[[#This Row],[CONTRATISTA PRNCIPAL]],Hoja1!$L$5:$M$9,2,FALSE),"CJV")</f>
        <v>CJV</v>
      </c>
      <c r="S2213" s="40" t="str">
        <f>IF(Tabla2[[#This Row],[EMPRESA]]=Tabla2[[#This Row],[CONTRATISTA PRNCIPAL]],"Principal","Secundaria")</f>
        <v>Principal</v>
      </c>
      <c r="T2213" s="42">
        <f>IFERROR(1/COUNTIF(Tabla2[CONTRATISTA PRNCIPAL],Tabla2[[#This Row],[CONTRATISTA PRNCIPAL]]),0)</f>
        <v>0.008547008547008548</v>
      </c>
      <c r="U2213" s="43">
        <f>IF(((TODAY()-Tabla2[[#This Row],[FECHA NACIMIENTO]])/365)&lt;18,"Corregir", IF(((TODAY()-Tabla2[[#This Row],[FECHA NACIMIENTO]])/365)&gt;80, "Corregir",ROUNDDOWN(((TODAY()-Tabla2[[#This Row],[FECHA NACIMIENTO]])/365),0)))</f>
        <v>44</v>
      </c>
      <c r="V22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13" s="44" t="str">
        <f>+IF(Tabla2[[#This Row],[Edad]]="Corregir","Corregir","Ok")</f>
        <v>Ok</v>
      </c>
      <c r="X2213" s="42" t="str">
        <f>+IFERROR(VLOOKUP(Tabla2[[#This Row],[DISTRITO SEGÚN DNI]],Hoja1!$A$2:$B$32,2,FALSE),"No")</f>
        <v>No</v>
      </c>
      <c r="Y2213" s="42" t="str">
        <f>IF(OR(LOWER(Tabla2[[#This Row],[GENERO]])="masculino", LOWER(Tabla2[[#This Row],[GENERO]])="femenino"),"OK","Corregir")</f>
        <v>OK</v>
      </c>
      <c r="Z2213" s="42" t="str">
        <f>+IF(Tabla2[[#This Row],[Nro. DNI / CE]]="","Corregir",IF(LEN(Tabla2[[#This Row],[Nro. DNI / CE]])&gt;=8,"OK","Corregir"))</f>
        <v>OK</v>
      </c>
      <c r="AA2213" s="42">
        <f>COUNTIF(Tabla2[APELLIDOS Y NOMBRES],Tabla2[[#This Row],[APELLIDOS Y NOMBRES]])</f>
        <v>1</v>
      </c>
      <c r="AB2213" s="42">
        <f>IF(Tabla2[[#This Row],[Trabajador]]&gt;1,1/Tabla2[[#This Row],[Trabajador]],Tabla2[[#This Row],[Trabajador]])</f>
        <v>1</v>
      </c>
      <c r="AC2213" t="str">
        <f>+IFERROR(IF(Tabla2[[#This Row],[FECHA CESE/BAJA]]="","No Aplica",IF(AND(MONTH(Tabla2[[#This Row],[FECHA CESE/BAJA]])=MONTH(TODAY()-30),YEAR(Tabla2[[#This Row],[FECHA CESE/BAJA]])=YEAR(TODAY())),MONTH(TODAY()-30)&amp;"-"&amp;YEAR(TODAY()),"Borrar")),"No aplica")</f>
        <v>No Aplica</v>
      </c>
      <c r="AD2213" t="str">
        <f>+IFERROR(IF(Tabla2[[#This Row],[FECHA INICIO DE LABORES EN OBRA]]="","No Aplica",IF(AND(MONTH(Tabla2[[#This Row],[FECHA INICIO DE LABORES EN OBRA]])=MONTH(TODAY()-30),YEAR(Tabla2[[#This Row],[FECHA INICIO DE LABORES EN OBRA]])=YEAR(TODAY())),MONTH(TODAY()-30)&amp;"-"&amp;YEAR(TODAY()),"No Aplica")),"No Aplica")</f>
        <v>No Aplica</v>
      </c>
    </row>
    <row r="2214" ht="15" customHeight="1" spans="1:30" x14ac:dyDescent="0.25">
      <c r="A2214" s="13" t="s">
        <v>8209</v>
      </c>
      <c r="B2214" s="15" t="s">
        <v>8210</v>
      </c>
      <c r="C2214" s="15" t="s">
        <v>8210</v>
      </c>
      <c r="D2214" s="15">
        <v>43991212</v>
      </c>
      <c r="E2214" s="15" t="s">
        <v>1516</v>
      </c>
      <c r="F2214" s="39" t="s">
        <v>8466</v>
      </c>
      <c r="G2214" s="15">
        <v>2</v>
      </c>
      <c r="H2214" s="15" t="s">
        <v>2746</v>
      </c>
      <c r="I2214" s="15" t="s">
        <v>8414</v>
      </c>
      <c r="J2214" s="15" t="s">
        <v>8467</v>
      </c>
      <c r="K2214" s="15" t="s">
        <v>34</v>
      </c>
      <c r="L2214" s="40" t="s">
        <v>6</v>
      </c>
      <c r="M2214" s="39"/>
      <c r="N2214" s="41" t="s">
        <v>2687</v>
      </c>
      <c r="O2214" s="39">
        <v>45124</v>
      </c>
      <c r="P2214" s="40">
        <v>1</v>
      </c>
      <c r="Q2214" s="40">
        <v>4</v>
      </c>
      <c r="R2214" s="40" t="str">
        <f>IFERROR(VLOOKUP(Tabla2[[#This Row],[CONTRATISTA PRNCIPAL]],Hoja1!$L$5:$M$9,2,FALSE),"CJV")</f>
        <v>CJV</v>
      </c>
      <c r="S2214" s="40" t="str">
        <f>IF(Tabla2[[#This Row],[EMPRESA]]=Tabla2[[#This Row],[CONTRATISTA PRNCIPAL]],"Principal","Secundaria")</f>
        <v>Principal</v>
      </c>
      <c r="T2214" s="42">
        <f>IFERROR(1/COUNTIF(Tabla2[CONTRATISTA PRNCIPAL],Tabla2[[#This Row],[CONTRATISTA PRNCIPAL]]),0)</f>
        <v>0.008547008547008548</v>
      </c>
      <c r="U2214" s="43">
        <f>IF(((TODAY()-Tabla2[[#This Row],[FECHA NACIMIENTO]])/365)&lt;18,"Corregir", IF(((TODAY()-Tabla2[[#This Row],[FECHA NACIMIENTO]])/365)&gt;80, "Corregir",ROUNDDOWN(((TODAY()-Tabla2[[#This Row],[FECHA NACIMIENTO]])/365),0)))</f>
        <v>36</v>
      </c>
      <c r="V22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14" s="44" t="str">
        <f>+IF(Tabla2[[#This Row],[Edad]]="Corregir","Corregir","Ok")</f>
        <v>Ok</v>
      </c>
      <c r="X2214" s="42" t="str">
        <f>+IFERROR(VLOOKUP(Tabla2[[#This Row],[DISTRITO SEGÚN DNI]],Hoja1!$A$2:$B$32,2,FALSE),"No")</f>
        <v>SANTA ANITA</v>
      </c>
      <c r="Y2214" s="42" t="str">
        <f>IF(OR(LOWER(Tabla2[[#This Row],[GENERO]])="masculino", LOWER(Tabla2[[#This Row],[GENERO]])="femenino"),"OK","Corregir")</f>
        <v>OK</v>
      </c>
      <c r="Z2214" s="42" t="str">
        <f>+IF(Tabla2[[#This Row],[Nro. DNI / CE]]="","Corregir",IF(LEN(Tabla2[[#This Row],[Nro. DNI / CE]])&gt;=8,"OK","Corregir"))</f>
        <v>OK</v>
      </c>
      <c r="AA2214" s="42">
        <f>COUNTIF(Tabla2[APELLIDOS Y NOMBRES],Tabla2[[#This Row],[APELLIDOS Y NOMBRES]])</f>
        <v>1</v>
      </c>
      <c r="AB2214" s="42">
        <f>IF(Tabla2[[#This Row],[Trabajador]]&gt;1,1/Tabla2[[#This Row],[Trabajador]],Tabla2[[#This Row],[Trabajador]])</f>
        <v>1</v>
      </c>
      <c r="AC2214" t="str">
        <f>+IFERROR(IF(Tabla2[[#This Row],[FECHA CESE/BAJA]]="","No Aplica",IF(AND(MONTH(Tabla2[[#This Row],[FECHA CESE/BAJA]])=MONTH(TODAY()-30),YEAR(Tabla2[[#This Row],[FECHA CESE/BAJA]])=YEAR(TODAY())),MONTH(TODAY()-30)&amp;"-"&amp;YEAR(TODAY()),"Borrar")),"No aplica")</f>
        <v>No Aplica</v>
      </c>
      <c r="AD2214" t="str">
        <f>+IFERROR(IF(Tabla2[[#This Row],[FECHA INICIO DE LABORES EN OBRA]]="","No Aplica",IF(AND(MONTH(Tabla2[[#This Row],[FECHA INICIO DE LABORES EN OBRA]])=MONTH(TODAY()-30),YEAR(Tabla2[[#This Row],[FECHA INICIO DE LABORES EN OBRA]])=YEAR(TODAY())),MONTH(TODAY()-30)&amp;"-"&amp;YEAR(TODAY()),"No Aplica")),"No Aplica")</f>
        <v>No Aplica</v>
      </c>
    </row>
    <row r="2215" ht="15" customHeight="1" spans="1:30" x14ac:dyDescent="0.25">
      <c r="A2215" s="13" t="s">
        <v>8209</v>
      </c>
      <c r="B2215" s="15" t="s">
        <v>8210</v>
      </c>
      <c r="C2215" s="15" t="s">
        <v>8210</v>
      </c>
      <c r="D2215" s="15" t="s">
        <v>1517</v>
      </c>
      <c r="E2215" s="15" t="s">
        <v>1518</v>
      </c>
      <c r="F2215" s="39" t="s">
        <v>8468</v>
      </c>
      <c r="G2215" s="15">
        <v>2</v>
      </c>
      <c r="H2215" s="15" t="s">
        <v>3969</v>
      </c>
      <c r="I2215" s="15" t="s">
        <v>8414</v>
      </c>
      <c r="J2215" s="15" t="s">
        <v>8469</v>
      </c>
      <c r="K2215" s="15" t="s">
        <v>2022</v>
      </c>
      <c r="L2215" s="40" t="s">
        <v>6</v>
      </c>
      <c r="M2215" s="39"/>
      <c r="N2215" s="41" t="s">
        <v>2687</v>
      </c>
      <c r="O2215" s="39">
        <v>45124</v>
      </c>
      <c r="P2215" s="40">
        <v>1</v>
      </c>
      <c r="Q2215" s="40">
        <v>4</v>
      </c>
      <c r="R2215" s="40" t="str">
        <f>IFERROR(VLOOKUP(Tabla2[[#This Row],[CONTRATISTA PRNCIPAL]],Hoja1!$L$5:$M$9,2,FALSE),"CJV")</f>
        <v>CJV</v>
      </c>
      <c r="S2215" s="40" t="str">
        <f>IF(Tabla2[[#This Row],[EMPRESA]]=Tabla2[[#This Row],[CONTRATISTA PRNCIPAL]],"Principal","Secundaria")</f>
        <v>Principal</v>
      </c>
      <c r="T2215" s="42">
        <f>IFERROR(1/COUNTIF(Tabla2[CONTRATISTA PRNCIPAL],Tabla2[[#This Row],[CONTRATISTA PRNCIPAL]]),0)</f>
        <v>0.008547008547008548</v>
      </c>
      <c r="U2215" s="43">
        <f>IF(((TODAY()-Tabla2[[#This Row],[FECHA NACIMIENTO]])/365)&lt;18,"Corregir", IF(((TODAY()-Tabla2[[#This Row],[FECHA NACIMIENTO]])/365)&gt;80, "Corregir",ROUNDDOWN(((TODAY()-Tabla2[[#This Row],[FECHA NACIMIENTO]])/365),0)))</f>
        <v>50</v>
      </c>
      <c r="V22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215" s="44" t="str">
        <f>+IF(Tabla2[[#This Row],[Edad]]="Corregir","Corregir","Ok")</f>
        <v>Ok</v>
      </c>
      <c r="X2215" s="42" t="str">
        <f>+IFERROR(VLOOKUP(Tabla2[[#This Row],[DISTRITO SEGÚN DNI]],Hoja1!$A$2:$B$32,2,FALSE),"No")</f>
        <v>CALLAO</v>
      </c>
      <c r="Y2215" s="42" t="str">
        <f>IF(OR(LOWER(Tabla2[[#This Row],[GENERO]])="masculino", LOWER(Tabla2[[#This Row],[GENERO]])="femenino"),"OK","Corregir")</f>
        <v>OK</v>
      </c>
      <c r="Z2215" s="42" t="str">
        <f>+IF(Tabla2[[#This Row],[Nro. DNI / CE]]="","Corregir",IF(LEN(Tabla2[[#This Row],[Nro. DNI / CE]])&gt;=8,"OK","Corregir"))</f>
        <v>OK</v>
      </c>
      <c r="AA2215" s="42">
        <f>COUNTIF(Tabla2[APELLIDOS Y NOMBRES],Tabla2[[#This Row],[APELLIDOS Y NOMBRES]])</f>
        <v>1</v>
      </c>
      <c r="AB2215" s="42">
        <f>IF(Tabla2[[#This Row],[Trabajador]]&gt;1,1/Tabla2[[#This Row],[Trabajador]],Tabla2[[#This Row],[Trabajador]])</f>
        <v>1</v>
      </c>
      <c r="AC2215" t="str">
        <f>+IFERROR(IF(Tabla2[[#This Row],[FECHA CESE/BAJA]]="","No Aplica",IF(AND(MONTH(Tabla2[[#This Row],[FECHA CESE/BAJA]])=MONTH(TODAY()-30),YEAR(Tabla2[[#This Row],[FECHA CESE/BAJA]])=YEAR(TODAY())),MONTH(TODAY()-30)&amp;"-"&amp;YEAR(TODAY()),"Borrar")),"No aplica")</f>
        <v>No Aplica</v>
      </c>
      <c r="AD2215" t="str">
        <f>+IFERROR(IF(Tabla2[[#This Row],[FECHA INICIO DE LABORES EN OBRA]]="","No Aplica",IF(AND(MONTH(Tabla2[[#This Row],[FECHA INICIO DE LABORES EN OBRA]])=MONTH(TODAY()-30),YEAR(Tabla2[[#This Row],[FECHA INICIO DE LABORES EN OBRA]])=YEAR(TODAY())),MONTH(TODAY()-30)&amp;"-"&amp;YEAR(TODAY()),"No Aplica")),"No Aplica")</f>
        <v>No Aplica</v>
      </c>
    </row>
    <row r="2216" ht="15" customHeight="1" spans="1:30" x14ac:dyDescent="0.25">
      <c r="A2216" s="13" t="s">
        <v>8209</v>
      </c>
      <c r="B2216" s="15" t="s">
        <v>8210</v>
      </c>
      <c r="C2216" s="15" t="s">
        <v>8210</v>
      </c>
      <c r="D2216" s="15" t="s">
        <v>8470</v>
      </c>
      <c r="E2216" s="15" t="s">
        <v>8471</v>
      </c>
      <c r="F2216" s="39">
        <v>27655</v>
      </c>
      <c r="G2216" s="15">
        <v>2</v>
      </c>
      <c r="H2216" s="15" t="s">
        <v>2292</v>
      </c>
      <c r="I2216" s="15" t="s">
        <v>8414</v>
      </c>
      <c r="J2216" s="15" t="s">
        <v>8472</v>
      </c>
      <c r="K2216" s="15" t="s">
        <v>5657</v>
      </c>
      <c r="L2216" s="40" t="s">
        <v>6</v>
      </c>
      <c r="M2216" s="39"/>
      <c r="N2216" s="41" t="s">
        <v>2687</v>
      </c>
      <c r="O2216" s="39">
        <v>45124</v>
      </c>
      <c r="P2216" s="40">
        <v>1</v>
      </c>
      <c r="Q2216" s="40">
        <v>1</v>
      </c>
      <c r="R2216" s="40" t="str">
        <f>IFERROR(VLOOKUP(Tabla2[[#This Row],[CONTRATISTA PRNCIPAL]],Hoja1!$L$5:$M$9,2,FALSE),"CJV")</f>
        <v>CJV</v>
      </c>
      <c r="S2216" s="40" t="str">
        <f>IF(Tabla2[[#This Row],[EMPRESA]]=Tabla2[[#This Row],[CONTRATISTA PRNCIPAL]],"Principal","Secundaria")</f>
        <v>Principal</v>
      </c>
      <c r="T2216" s="42">
        <f>IFERROR(1/COUNTIF(Tabla2[CONTRATISTA PRNCIPAL],Tabla2[[#This Row],[CONTRATISTA PRNCIPAL]]),0)</f>
        <v>0.008547008547008548</v>
      </c>
      <c r="U2216" s="43">
        <f>IF(((TODAY()-Tabla2[[#This Row],[FECHA NACIMIENTO]])/365)&lt;18,"Corregir", IF(((TODAY()-Tabla2[[#This Row],[FECHA NACIMIENTO]])/365)&gt;80, "Corregir",ROUNDDOWN(((TODAY()-Tabla2[[#This Row],[FECHA NACIMIENTO]])/365),0)))</f>
        <v>48</v>
      </c>
      <c r="V22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16" s="44" t="str">
        <f>+IF(Tabla2[[#This Row],[Edad]]="Corregir","Corregir","Ok")</f>
        <v>Ok</v>
      </c>
      <c r="X2216" s="42" t="str">
        <f>+IFERROR(VLOOKUP(Tabla2[[#This Row],[DISTRITO SEGÚN DNI]],Hoja1!$A$2:$B$32,2,FALSE),"No")</f>
        <v>No</v>
      </c>
      <c r="Y2216" s="42" t="str">
        <f>IF(OR(LOWER(Tabla2[[#This Row],[GENERO]])="masculino", LOWER(Tabla2[[#This Row],[GENERO]])="femenino"),"OK","Corregir")</f>
        <v>OK</v>
      </c>
      <c r="Z2216" s="42" t="str">
        <f>+IF(Tabla2[[#This Row],[Nro. DNI / CE]]="","Corregir",IF(LEN(Tabla2[[#This Row],[Nro. DNI / CE]])&gt;=8,"OK","Corregir"))</f>
        <v>OK</v>
      </c>
      <c r="AA2216" s="42">
        <f>COUNTIF(Tabla2[APELLIDOS Y NOMBRES],Tabla2[[#This Row],[APELLIDOS Y NOMBRES]])</f>
        <v>1</v>
      </c>
      <c r="AB2216" s="42">
        <f>IF(Tabla2[[#This Row],[Trabajador]]&gt;1,1/Tabla2[[#This Row],[Trabajador]],Tabla2[[#This Row],[Trabajador]])</f>
        <v>1</v>
      </c>
      <c r="AC2216" t="str">
        <f>+IFERROR(IF(Tabla2[[#This Row],[FECHA CESE/BAJA]]="","No Aplica",IF(AND(MONTH(Tabla2[[#This Row],[FECHA CESE/BAJA]])=MONTH(TODAY()-30),YEAR(Tabla2[[#This Row],[FECHA CESE/BAJA]])=YEAR(TODAY())),MONTH(TODAY()-30)&amp;"-"&amp;YEAR(TODAY()),"Borrar")),"No aplica")</f>
        <v>No Aplica</v>
      </c>
      <c r="AD2216" t="str">
        <f>+IFERROR(IF(Tabla2[[#This Row],[FECHA INICIO DE LABORES EN OBRA]]="","No Aplica",IF(AND(MONTH(Tabla2[[#This Row],[FECHA INICIO DE LABORES EN OBRA]])=MONTH(TODAY()-30),YEAR(Tabla2[[#This Row],[FECHA INICIO DE LABORES EN OBRA]])=YEAR(TODAY())),MONTH(TODAY()-30)&amp;"-"&amp;YEAR(TODAY()),"No Aplica")),"No Aplica")</f>
        <v>No Aplica</v>
      </c>
    </row>
    <row r="2217" ht="15" customHeight="1" spans="1:30" x14ac:dyDescent="0.25">
      <c r="A2217" s="13" t="s">
        <v>8209</v>
      </c>
      <c r="B2217" s="15" t="s">
        <v>8210</v>
      </c>
      <c r="C2217" s="15" t="s">
        <v>8210</v>
      </c>
      <c r="D2217" s="15" t="s">
        <v>8473</v>
      </c>
      <c r="E2217" s="15" t="s">
        <v>8474</v>
      </c>
      <c r="F2217" s="39">
        <v>34274</v>
      </c>
      <c r="G2217" s="15">
        <v>2</v>
      </c>
      <c r="H2217" s="15" t="s">
        <v>8263</v>
      </c>
      <c r="I2217" s="15" t="s">
        <v>8414</v>
      </c>
      <c r="J2217" s="15" t="s">
        <v>8475</v>
      </c>
      <c r="K2217" s="15" t="s">
        <v>8476</v>
      </c>
      <c r="L2217" s="40" t="s">
        <v>6</v>
      </c>
      <c r="M2217" s="39"/>
      <c r="N2217" s="41" t="s">
        <v>2687</v>
      </c>
      <c r="O2217" s="39">
        <v>45124</v>
      </c>
      <c r="P2217" s="40">
        <v>1</v>
      </c>
      <c r="Q2217" s="40">
        <v>1</v>
      </c>
      <c r="R2217" s="40" t="str">
        <f>IFERROR(VLOOKUP(Tabla2[[#This Row],[CONTRATISTA PRNCIPAL]],Hoja1!$L$5:$M$9,2,FALSE),"CJV")</f>
        <v>CJV</v>
      </c>
      <c r="S2217" s="40" t="str">
        <f>IF(Tabla2[[#This Row],[EMPRESA]]=Tabla2[[#This Row],[CONTRATISTA PRNCIPAL]],"Principal","Secundaria")</f>
        <v>Principal</v>
      </c>
      <c r="T2217" s="42">
        <f>IFERROR(1/COUNTIF(Tabla2[CONTRATISTA PRNCIPAL],Tabla2[[#This Row],[CONTRATISTA PRNCIPAL]]),0)</f>
        <v>0.008547008547008548</v>
      </c>
      <c r="U2217" s="43">
        <f>IF(((TODAY()-Tabla2[[#This Row],[FECHA NACIMIENTO]])/365)&lt;18,"Corregir", IF(((TODAY()-Tabla2[[#This Row],[FECHA NACIMIENTO]])/365)&gt;80, "Corregir",ROUNDDOWN(((TODAY()-Tabla2[[#This Row],[FECHA NACIMIENTO]])/365),0)))</f>
        <v>29</v>
      </c>
      <c r="V22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17" s="44" t="str">
        <f>+IF(Tabla2[[#This Row],[Edad]]="Corregir","Corregir","Ok")</f>
        <v>Ok</v>
      </c>
      <c r="X2217" s="42" t="str">
        <f>+IFERROR(VLOOKUP(Tabla2[[#This Row],[DISTRITO SEGÚN DNI]],Hoja1!$A$2:$B$32,2,FALSE),"No")</f>
        <v>No</v>
      </c>
      <c r="Y2217" s="42" t="str">
        <f>IF(OR(LOWER(Tabla2[[#This Row],[GENERO]])="masculino", LOWER(Tabla2[[#This Row],[GENERO]])="femenino"),"OK","Corregir")</f>
        <v>OK</v>
      </c>
      <c r="Z2217" s="42" t="str">
        <f>+IF(Tabla2[[#This Row],[Nro. DNI / CE]]="","Corregir",IF(LEN(Tabla2[[#This Row],[Nro. DNI / CE]])&gt;=8,"OK","Corregir"))</f>
        <v>OK</v>
      </c>
      <c r="AA2217" s="42">
        <f>COUNTIF(Tabla2[APELLIDOS Y NOMBRES],Tabla2[[#This Row],[APELLIDOS Y NOMBRES]])</f>
        <v>1</v>
      </c>
      <c r="AB2217" s="42">
        <f>IF(Tabla2[[#This Row],[Trabajador]]&gt;1,1/Tabla2[[#This Row],[Trabajador]],Tabla2[[#This Row],[Trabajador]])</f>
        <v>1</v>
      </c>
      <c r="AC2217" t="str">
        <f>+IFERROR(IF(Tabla2[[#This Row],[FECHA CESE/BAJA]]="","No Aplica",IF(AND(MONTH(Tabla2[[#This Row],[FECHA CESE/BAJA]])=MONTH(TODAY()-30),YEAR(Tabla2[[#This Row],[FECHA CESE/BAJA]])=YEAR(TODAY())),MONTH(TODAY()-30)&amp;"-"&amp;YEAR(TODAY()),"Borrar")),"No aplica")</f>
        <v>No Aplica</v>
      </c>
      <c r="AD2217" t="str">
        <f>+IFERROR(IF(Tabla2[[#This Row],[FECHA INICIO DE LABORES EN OBRA]]="","No Aplica",IF(AND(MONTH(Tabla2[[#This Row],[FECHA INICIO DE LABORES EN OBRA]])=MONTH(TODAY()-30),YEAR(Tabla2[[#This Row],[FECHA INICIO DE LABORES EN OBRA]])=YEAR(TODAY())),MONTH(TODAY()-30)&amp;"-"&amp;YEAR(TODAY()),"No Aplica")),"No Aplica")</f>
        <v>No Aplica</v>
      </c>
    </row>
    <row r="2218" ht="15" customHeight="1" spans="1:30" x14ac:dyDescent="0.25">
      <c r="A2218" s="13">
        <v>20608579185</v>
      </c>
      <c r="B2218" s="15" t="s">
        <v>8477</v>
      </c>
      <c r="C2218" s="15" t="s">
        <v>8210</v>
      </c>
      <c r="D2218" s="15" t="s">
        <v>8478</v>
      </c>
      <c r="E2218" s="15" t="s">
        <v>8479</v>
      </c>
      <c r="F2218" s="39">
        <v>27475</v>
      </c>
      <c r="G2218" s="15">
        <v>1</v>
      </c>
      <c r="H2218" s="15" t="s">
        <v>3137</v>
      </c>
      <c r="I2218" s="15" t="s">
        <v>8414</v>
      </c>
      <c r="J2218" s="15" t="s">
        <v>8480</v>
      </c>
      <c r="K2218" s="15" t="s">
        <v>2162</v>
      </c>
      <c r="L2218" s="40" t="s">
        <v>6</v>
      </c>
      <c r="M2218" s="39"/>
      <c r="N2218" s="41" t="s">
        <v>2687</v>
      </c>
      <c r="O2218" s="39">
        <v>45124</v>
      </c>
      <c r="P2218" s="40">
        <v>1</v>
      </c>
      <c r="Q2218" s="40">
        <v>4</v>
      </c>
      <c r="R2218" s="40" t="str">
        <f>IFERROR(VLOOKUP(Tabla2[[#This Row],[CONTRATISTA PRNCIPAL]],Hoja1!$L$5:$M$9,2,FALSE),"CJV")</f>
        <v>CJV</v>
      </c>
      <c r="S2218" s="40" t="str">
        <f>IF(Tabla2[[#This Row],[EMPRESA]]=Tabla2[[#This Row],[CONTRATISTA PRNCIPAL]],"Principal","Secundaria")</f>
        <v>Secundaria</v>
      </c>
      <c r="T2218" s="42">
        <f>IFERROR(1/COUNTIF(Tabla2[CONTRATISTA PRNCIPAL],Tabla2[[#This Row],[CONTRATISTA PRNCIPAL]]),0)</f>
        <v>0.008547008547008548</v>
      </c>
      <c r="U2218" s="43">
        <f>IF(((TODAY()-Tabla2[[#This Row],[FECHA NACIMIENTO]])/365)&lt;18,"Corregir", IF(((TODAY()-Tabla2[[#This Row],[FECHA NACIMIENTO]])/365)&gt;80, "Corregir",ROUNDDOWN(((TODAY()-Tabla2[[#This Row],[FECHA NACIMIENTO]])/365),0)))</f>
        <v>48</v>
      </c>
      <c r="V22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18" s="44" t="str">
        <f>+IF(Tabla2[[#This Row],[Edad]]="Corregir","Corregir","Ok")</f>
        <v>Ok</v>
      </c>
      <c r="X2218" s="42" t="str">
        <f>+IFERROR(VLOOKUP(Tabla2[[#This Row],[DISTRITO SEGÚN DNI]],Hoja1!$A$2:$B$32,2,FALSE),"No")</f>
        <v>No</v>
      </c>
      <c r="Y2218" s="42" t="str">
        <f>IF(OR(LOWER(Tabla2[[#This Row],[GENERO]])="masculino", LOWER(Tabla2[[#This Row],[GENERO]])="femenino"),"OK","Corregir")</f>
        <v>OK</v>
      </c>
      <c r="Z2218" s="42" t="str">
        <f>+IF(Tabla2[[#This Row],[Nro. DNI / CE]]="","Corregir",IF(LEN(Tabla2[[#This Row],[Nro. DNI / CE]])&gt;=8,"OK","Corregir"))</f>
        <v>OK</v>
      </c>
      <c r="AA2218" s="42">
        <f>COUNTIF(Tabla2[APELLIDOS Y NOMBRES],Tabla2[[#This Row],[APELLIDOS Y NOMBRES]])</f>
        <v>1</v>
      </c>
      <c r="AB2218" s="42">
        <f>IF(Tabla2[[#This Row],[Trabajador]]&gt;1,1/Tabla2[[#This Row],[Trabajador]],Tabla2[[#This Row],[Trabajador]])</f>
        <v>1</v>
      </c>
      <c r="AC2218" t="str">
        <f>+IFERROR(IF(Tabla2[[#This Row],[FECHA CESE/BAJA]]="","No Aplica",IF(AND(MONTH(Tabla2[[#This Row],[FECHA CESE/BAJA]])=MONTH(TODAY()-30),YEAR(Tabla2[[#This Row],[FECHA CESE/BAJA]])=YEAR(TODAY())),MONTH(TODAY()-30)&amp;"-"&amp;YEAR(TODAY()),"Borrar")),"No aplica")</f>
        <v>No Aplica</v>
      </c>
      <c r="AD2218" t="str">
        <f>+IFERROR(IF(Tabla2[[#This Row],[FECHA INICIO DE LABORES EN OBRA]]="","No Aplica",IF(AND(MONTH(Tabla2[[#This Row],[FECHA INICIO DE LABORES EN OBRA]])=MONTH(TODAY()-30),YEAR(Tabla2[[#This Row],[FECHA INICIO DE LABORES EN OBRA]])=YEAR(TODAY())),MONTH(TODAY()-30)&amp;"-"&amp;YEAR(TODAY()),"No Aplica")),"No Aplica")</f>
        <v>No Aplica</v>
      </c>
    </row>
    <row r="2219" ht="15" customHeight="1" spans="1:30" x14ac:dyDescent="0.25">
      <c r="A2219" s="13" t="s">
        <v>8209</v>
      </c>
      <c r="B2219" s="15" t="s">
        <v>8210</v>
      </c>
      <c r="C2219" s="15" t="s">
        <v>8210</v>
      </c>
      <c r="D2219" s="15" t="s">
        <v>367</v>
      </c>
      <c r="E2219" s="15" t="s">
        <v>368</v>
      </c>
      <c r="F2219" s="39">
        <v>28245</v>
      </c>
      <c r="G2219" s="15">
        <v>2</v>
      </c>
      <c r="H2219" s="15" t="s">
        <v>2281</v>
      </c>
      <c r="I2219" s="15" t="s">
        <v>8414</v>
      </c>
      <c r="J2219" s="15" t="s">
        <v>8481</v>
      </c>
      <c r="K2219" s="15" t="s">
        <v>17</v>
      </c>
      <c r="L2219" s="40" t="s">
        <v>6</v>
      </c>
      <c r="M2219" s="39"/>
      <c r="N2219" s="41" t="s">
        <v>2687</v>
      </c>
      <c r="O2219" s="39">
        <v>45124</v>
      </c>
      <c r="P2219" s="40">
        <v>1</v>
      </c>
      <c r="Q2219" s="40">
        <v>1</v>
      </c>
      <c r="R2219" s="40" t="str">
        <f>IFERROR(VLOOKUP(Tabla2[[#This Row],[CONTRATISTA PRNCIPAL]],Hoja1!$L$5:$M$9,2,FALSE),"CJV")</f>
        <v>CJV</v>
      </c>
      <c r="S2219" s="40" t="str">
        <f>IF(Tabla2[[#This Row],[EMPRESA]]=Tabla2[[#This Row],[CONTRATISTA PRNCIPAL]],"Principal","Secundaria")</f>
        <v>Principal</v>
      </c>
      <c r="T2219" s="42">
        <f>IFERROR(1/COUNTIF(Tabla2[CONTRATISTA PRNCIPAL],Tabla2[[#This Row],[CONTRATISTA PRNCIPAL]]),0)</f>
        <v>0.008547008547008548</v>
      </c>
      <c r="U2219" s="43">
        <f>IF(((TODAY()-Tabla2[[#This Row],[FECHA NACIMIENTO]])/365)&lt;18,"Corregir", IF(((TODAY()-Tabla2[[#This Row],[FECHA NACIMIENTO]])/365)&gt;80, "Corregir",ROUNDDOWN(((TODAY()-Tabla2[[#This Row],[FECHA NACIMIENTO]])/365),0)))</f>
        <v>46</v>
      </c>
      <c r="V22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19" s="44" t="str">
        <f>+IF(Tabla2[[#This Row],[Edad]]="Corregir","Corregir","Ok")</f>
        <v>Ok</v>
      </c>
      <c r="X2219" s="42" t="str">
        <f>+IFERROR(VLOOKUP(Tabla2[[#This Row],[DISTRITO SEGÚN DNI]],Hoja1!$A$2:$B$32,2,FALSE),"No")</f>
        <v>ATE</v>
      </c>
      <c r="Y2219" s="42" t="str">
        <f>IF(OR(LOWER(Tabla2[[#This Row],[GENERO]])="masculino", LOWER(Tabla2[[#This Row],[GENERO]])="femenino"),"OK","Corregir")</f>
        <v>OK</v>
      </c>
      <c r="Z2219" s="42" t="str">
        <f>+IF(Tabla2[[#This Row],[Nro. DNI / CE]]="","Corregir",IF(LEN(Tabla2[[#This Row],[Nro. DNI / CE]])&gt;=8,"OK","Corregir"))</f>
        <v>OK</v>
      </c>
      <c r="AA2219" s="42">
        <f>COUNTIF(Tabla2[APELLIDOS Y NOMBRES],Tabla2[[#This Row],[APELLIDOS Y NOMBRES]])</f>
        <v>1</v>
      </c>
      <c r="AB2219" s="42">
        <f>IF(Tabla2[[#This Row],[Trabajador]]&gt;1,1/Tabla2[[#This Row],[Trabajador]],Tabla2[[#This Row],[Trabajador]])</f>
        <v>1</v>
      </c>
      <c r="AC2219" t="str">
        <f>+IFERROR(IF(Tabla2[[#This Row],[FECHA CESE/BAJA]]="","No Aplica",IF(AND(MONTH(Tabla2[[#This Row],[FECHA CESE/BAJA]])=MONTH(TODAY()-30),YEAR(Tabla2[[#This Row],[FECHA CESE/BAJA]])=YEAR(TODAY())),MONTH(TODAY()-30)&amp;"-"&amp;YEAR(TODAY()),"Borrar")),"No aplica")</f>
        <v>No Aplica</v>
      </c>
      <c r="AD2219" t="str">
        <f>+IFERROR(IF(Tabla2[[#This Row],[FECHA INICIO DE LABORES EN OBRA]]="","No Aplica",IF(AND(MONTH(Tabla2[[#This Row],[FECHA INICIO DE LABORES EN OBRA]])=MONTH(TODAY()-30),YEAR(Tabla2[[#This Row],[FECHA INICIO DE LABORES EN OBRA]])=YEAR(TODAY())),MONTH(TODAY()-30)&amp;"-"&amp;YEAR(TODAY()),"No Aplica")),"No Aplica")</f>
        <v>No Aplica</v>
      </c>
    </row>
    <row r="2220" ht="15" customHeight="1" spans="1:30" x14ac:dyDescent="0.25">
      <c r="A2220" s="13" t="s">
        <v>8209</v>
      </c>
      <c r="B2220" s="15" t="s">
        <v>8210</v>
      </c>
      <c r="C2220" s="15" t="s">
        <v>8210</v>
      </c>
      <c r="D2220" s="15" t="s">
        <v>8482</v>
      </c>
      <c r="E2220" s="15" t="s">
        <v>8483</v>
      </c>
      <c r="F2220" s="39">
        <v>23893</v>
      </c>
      <c r="G2220" s="15">
        <v>2</v>
      </c>
      <c r="H2220" s="15" t="s">
        <v>2751</v>
      </c>
      <c r="I2220" s="15" t="s">
        <v>8414</v>
      </c>
      <c r="J2220" s="15" t="s">
        <v>8484</v>
      </c>
      <c r="K2220" s="15" t="s">
        <v>2237</v>
      </c>
      <c r="L2220" s="40" t="s">
        <v>6</v>
      </c>
      <c r="M2220" s="39"/>
      <c r="N2220" s="41" t="s">
        <v>2687</v>
      </c>
      <c r="O2220" s="39">
        <v>45127</v>
      </c>
      <c r="P2220" s="40">
        <v>1</v>
      </c>
      <c r="Q2220" s="40">
        <v>4</v>
      </c>
      <c r="R2220" s="40" t="str">
        <f>IFERROR(VLOOKUP(Tabla2[[#This Row],[CONTRATISTA PRNCIPAL]],Hoja1!$L$5:$M$9,2,FALSE),"CJV")</f>
        <v>CJV</v>
      </c>
      <c r="S2220" s="40" t="str">
        <f>IF(Tabla2[[#This Row],[EMPRESA]]=Tabla2[[#This Row],[CONTRATISTA PRNCIPAL]],"Principal","Secundaria")</f>
        <v>Principal</v>
      </c>
      <c r="T2220" s="42">
        <f>IFERROR(1/COUNTIF(Tabla2[CONTRATISTA PRNCIPAL],Tabla2[[#This Row],[CONTRATISTA PRNCIPAL]]),0)</f>
        <v>0.008547008547008548</v>
      </c>
      <c r="U2220" s="43">
        <f>IF(((TODAY()-Tabla2[[#This Row],[FECHA NACIMIENTO]])/365)&lt;18,"Corregir", IF(((TODAY()-Tabla2[[#This Row],[FECHA NACIMIENTO]])/365)&gt;80, "Corregir",ROUNDDOWN(((TODAY()-Tabla2[[#This Row],[FECHA NACIMIENTO]])/365),0)))</f>
        <v>58</v>
      </c>
      <c r="V22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220" s="44" t="str">
        <f>+IF(Tabla2[[#This Row],[Edad]]="Corregir","Corregir","Ok")</f>
        <v>Ok</v>
      </c>
      <c r="X2220" s="42" t="str">
        <f>+IFERROR(VLOOKUP(Tabla2[[#This Row],[DISTRITO SEGÚN DNI]],Hoja1!$A$2:$B$32,2,FALSE),"No")</f>
        <v>No</v>
      </c>
      <c r="Y2220" s="42" t="str">
        <f>IF(OR(LOWER(Tabla2[[#This Row],[GENERO]])="masculino", LOWER(Tabla2[[#This Row],[GENERO]])="femenino"),"OK","Corregir")</f>
        <v>OK</v>
      </c>
      <c r="Z2220" s="42" t="str">
        <f>+IF(Tabla2[[#This Row],[Nro. DNI / CE]]="","Corregir",IF(LEN(Tabla2[[#This Row],[Nro. DNI / CE]])&gt;=8,"OK","Corregir"))</f>
        <v>OK</v>
      </c>
      <c r="AA2220" s="42">
        <f>COUNTIF(Tabla2[APELLIDOS Y NOMBRES],Tabla2[[#This Row],[APELLIDOS Y NOMBRES]])</f>
        <v>1</v>
      </c>
      <c r="AB2220" s="42">
        <f>IF(Tabla2[[#This Row],[Trabajador]]&gt;1,1/Tabla2[[#This Row],[Trabajador]],Tabla2[[#This Row],[Trabajador]])</f>
        <v>1</v>
      </c>
      <c r="AC2220" t="str">
        <f>+IFERROR(IF(Tabla2[[#This Row],[FECHA CESE/BAJA]]="","No Aplica",IF(AND(MONTH(Tabla2[[#This Row],[FECHA CESE/BAJA]])=MONTH(TODAY()-30),YEAR(Tabla2[[#This Row],[FECHA CESE/BAJA]])=YEAR(TODAY())),MONTH(TODAY()-30)&amp;"-"&amp;YEAR(TODAY()),"Borrar")),"No aplica")</f>
        <v>No Aplica</v>
      </c>
      <c r="AD2220" t="str">
        <f>+IFERROR(IF(Tabla2[[#This Row],[FECHA INICIO DE LABORES EN OBRA]]="","No Aplica",IF(AND(MONTH(Tabla2[[#This Row],[FECHA INICIO DE LABORES EN OBRA]])=MONTH(TODAY()-30),YEAR(Tabla2[[#This Row],[FECHA INICIO DE LABORES EN OBRA]])=YEAR(TODAY())),MONTH(TODAY()-30)&amp;"-"&amp;YEAR(TODAY()),"No Aplica")),"No Aplica")</f>
        <v>No Aplica</v>
      </c>
    </row>
    <row r="2221" ht="15" customHeight="1" spans="1:30" x14ac:dyDescent="0.25">
      <c r="A2221" s="13" t="s">
        <v>8209</v>
      </c>
      <c r="B2221" s="15" t="s">
        <v>8210</v>
      </c>
      <c r="C2221" s="15" t="s">
        <v>8210</v>
      </c>
      <c r="D2221" s="15" t="s">
        <v>8485</v>
      </c>
      <c r="E2221" s="15" t="s">
        <v>8486</v>
      </c>
      <c r="F2221" s="39">
        <v>29323</v>
      </c>
      <c r="G2221" s="15">
        <v>2</v>
      </c>
      <c r="H2221" s="15" t="s">
        <v>3129</v>
      </c>
      <c r="I2221" s="15" t="s">
        <v>8414</v>
      </c>
      <c r="J2221" s="15" t="s">
        <v>8487</v>
      </c>
      <c r="K2221" s="15" t="s">
        <v>2190</v>
      </c>
      <c r="L2221" s="40" t="s">
        <v>6</v>
      </c>
      <c r="M2221" s="39"/>
      <c r="N2221" s="41" t="s">
        <v>2687</v>
      </c>
      <c r="O2221" s="39">
        <v>45127</v>
      </c>
      <c r="P2221" s="40">
        <v>1</v>
      </c>
      <c r="Q2221" s="40">
        <v>4</v>
      </c>
      <c r="R2221" s="40" t="str">
        <f>IFERROR(VLOOKUP(Tabla2[[#This Row],[CONTRATISTA PRNCIPAL]],Hoja1!$L$5:$M$9,2,FALSE),"CJV")</f>
        <v>CJV</v>
      </c>
      <c r="S2221" s="40" t="str">
        <f>IF(Tabla2[[#This Row],[EMPRESA]]=Tabla2[[#This Row],[CONTRATISTA PRNCIPAL]],"Principal","Secundaria")</f>
        <v>Principal</v>
      </c>
      <c r="T2221" s="42">
        <f>IFERROR(1/COUNTIF(Tabla2[CONTRATISTA PRNCIPAL],Tabla2[[#This Row],[CONTRATISTA PRNCIPAL]]),0)</f>
        <v>0.008547008547008548</v>
      </c>
      <c r="U2221" s="43">
        <f>IF(((TODAY()-Tabla2[[#This Row],[FECHA NACIMIENTO]])/365)&lt;18,"Corregir", IF(((TODAY()-Tabla2[[#This Row],[FECHA NACIMIENTO]])/365)&gt;80, "Corregir",ROUNDDOWN(((TODAY()-Tabla2[[#This Row],[FECHA NACIMIENTO]])/365),0)))</f>
        <v>43</v>
      </c>
      <c r="V22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21" s="44" t="str">
        <f>+IF(Tabla2[[#This Row],[Edad]]="Corregir","Corregir","Ok")</f>
        <v>Ok</v>
      </c>
      <c r="X2221" s="42" t="str">
        <f>+IFERROR(VLOOKUP(Tabla2[[#This Row],[DISTRITO SEGÚN DNI]],Hoja1!$A$2:$B$32,2,FALSE),"No")</f>
        <v>No</v>
      </c>
      <c r="Y2221" s="42" t="str">
        <f>IF(OR(LOWER(Tabla2[[#This Row],[GENERO]])="masculino", LOWER(Tabla2[[#This Row],[GENERO]])="femenino"),"OK","Corregir")</f>
        <v>OK</v>
      </c>
      <c r="Z2221" s="42" t="str">
        <f>+IF(Tabla2[[#This Row],[Nro. DNI / CE]]="","Corregir",IF(LEN(Tabla2[[#This Row],[Nro. DNI / CE]])&gt;=8,"OK","Corregir"))</f>
        <v>OK</v>
      </c>
      <c r="AA2221" s="42">
        <f>COUNTIF(Tabla2[APELLIDOS Y NOMBRES],Tabla2[[#This Row],[APELLIDOS Y NOMBRES]])</f>
        <v>1</v>
      </c>
      <c r="AB2221" s="42">
        <f>IF(Tabla2[[#This Row],[Trabajador]]&gt;1,1/Tabla2[[#This Row],[Trabajador]],Tabla2[[#This Row],[Trabajador]])</f>
        <v>1</v>
      </c>
      <c r="AC2221" t="str">
        <f>+IFERROR(IF(Tabla2[[#This Row],[FECHA CESE/BAJA]]="","No Aplica",IF(AND(MONTH(Tabla2[[#This Row],[FECHA CESE/BAJA]])=MONTH(TODAY()-30),YEAR(Tabla2[[#This Row],[FECHA CESE/BAJA]])=YEAR(TODAY())),MONTH(TODAY()-30)&amp;"-"&amp;YEAR(TODAY()),"Borrar")),"No aplica")</f>
        <v>No Aplica</v>
      </c>
      <c r="AD2221" t="str">
        <f>+IFERROR(IF(Tabla2[[#This Row],[FECHA INICIO DE LABORES EN OBRA]]="","No Aplica",IF(AND(MONTH(Tabla2[[#This Row],[FECHA INICIO DE LABORES EN OBRA]])=MONTH(TODAY()-30),YEAR(Tabla2[[#This Row],[FECHA INICIO DE LABORES EN OBRA]])=YEAR(TODAY())),MONTH(TODAY()-30)&amp;"-"&amp;YEAR(TODAY()),"No Aplica")),"No Aplica")</f>
        <v>No Aplica</v>
      </c>
    </row>
    <row r="2222" ht="15" customHeight="1" spans="1:30" x14ac:dyDescent="0.25">
      <c r="A2222" s="13" t="s">
        <v>8209</v>
      </c>
      <c r="B2222" s="15" t="s">
        <v>8210</v>
      </c>
      <c r="C2222" s="15" t="s">
        <v>8210</v>
      </c>
      <c r="D2222" s="15" t="s">
        <v>8488</v>
      </c>
      <c r="E2222" s="15" t="s">
        <v>8489</v>
      </c>
      <c r="F2222" s="39">
        <v>33486</v>
      </c>
      <c r="G2222" s="15">
        <v>2</v>
      </c>
      <c r="H2222" s="15" t="s">
        <v>3129</v>
      </c>
      <c r="I2222" s="15" t="s">
        <v>8414</v>
      </c>
      <c r="J2222" s="15" t="s">
        <v>8490</v>
      </c>
      <c r="K2222" s="15" t="s">
        <v>2182</v>
      </c>
      <c r="L2222" s="40" t="s">
        <v>6</v>
      </c>
      <c r="M2222" s="39"/>
      <c r="N2222" s="41" t="s">
        <v>2687</v>
      </c>
      <c r="O2222" s="39">
        <v>45127</v>
      </c>
      <c r="P2222" s="40">
        <v>1</v>
      </c>
      <c r="Q2222" s="40">
        <v>4</v>
      </c>
      <c r="R2222" s="40" t="str">
        <f>IFERROR(VLOOKUP(Tabla2[[#This Row],[CONTRATISTA PRNCIPAL]],Hoja1!$L$5:$M$9,2,FALSE),"CJV")</f>
        <v>CJV</v>
      </c>
      <c r="S2222" s="40" t="str">
        <f>IF(Tabla2[[#This Row],[EMPRESA]]=Tabla2[[#This Row],[CONTRATISTA PRNCIPAL]],"Principal","Secundaria")</f>
        <v>Principal</v>
      </c>
      <c r="T2222" s="42">
        <f>IFERROR(1/COUNTIF(Tabla2[CONTRATISTA PRNCIPAL],Tabla2[[#This Row],[CONTRATISTA PRNCIPAL]]),0)</f>
        <v>0.008547008547008548</v>
      </c>
      <c r="U2222" s="43">
        <f>IF(((TODAY()-Tabla2[[#This Row],[FECHA NACIMIENTO]])/365)&lt;18,"Corregir", IF(((TODAY()-Tabla2[[#This Row],[FECHA NACIMIENTO]])/365)&gt;80, "Corregir",ROUNDDOWN(((TODAY()-Tabla2[[#This Row],[FECHA NACIMIENTO]])/365),0)))</f>
        <v>32</v>
      </c>
      <c r="V22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22" s="44" t="str">
        <f>+IF(Tabla2[[#This Row],[Edad]]="Corregir","Corregir","Ok")</f>
        <v>Ok</v>
      </c>
      <c r="X2222" s="42" t="str">
        <f>+IFERROR(VLOOKUP(Tabla2[[#This Row],[DISTRITO SEGÚN DNI]],Hoja1!$A$2:$B$32,2,FALSE),"No")</f>
        <v>No</v>
      </c>
      <c r="Y2222" s="42" t="str">
        <f>IF(OR(LOWER(Tabla2[[#This Row],[GENERO]])="masculino", LOWER(Tabla2[[#This Row],[GENERO]])="femenino"),"OK","Corregir")</f>
        <v>OK</v>
      </c>
      <c r="Z2222" s="42" t="str">
        <f>+IF(Tabla2[[#This Row],[Nro. DNI / CE]]="","Corregir",IF(LEN(Tabla2[[#This Row],[Nro. DNI / CE]])&gt;=8,"OK","Corregir"))</f>
        <v>OK</v>
      </c>
      <c r="AA2222" s="42">
        <f>COUNTIF(Tabla2[APELLIDOS Y NOMBRES],Tabla2[[#This Row],[APELLIDOS Y NOMBRES]])</f>
        <v>1</v>
      </c>
      <c r="AB2222" s="42">
        <f>IF(Tabla2[[#This Row],[Trabajador]]&gt;1,1/Tabla2[[#This Row],[Trabajador]],Tabla2[[#This Row],[Trabajador]])</f>
        <v>1</v>
      </c>
      <c r="AC2222" t="str">
        <f>+IFERROR(IF(Tabla2[[#This Row],[FECHA CESE/BAJA]]="","No Aplica",IF(AND(MONTH(Tabla2[[#This Row],[FECHA CESE/BAJA]])=MONTH(TODAY()-30),YEAR(Tabla2[[#This Row],[FECHA CESE/BAJA]])=YEAR(TODAY())),MONTH(TODAY()-30)&amp;"-"&amp;YEAR(TODAY()),"Borrar")),"No aplica")</f>
        <v>No Aplica</v>
      </c>
      <c r="AD2222" t="str">
        <f>+IFERROR(IF(Tabla2[[#This Row],[FECHA INICIO DE LABORES EN OBRA]]="","No Aplica",IF(AND(MONTH(Tabla2[[#This Row],[FECHA INICIO DE LABORES EN OBRA]])=MONTH(TODAY()-30),YEAR(Tabla2[[#This Row],[FECHA INICIO DE LABORES EN OBRA]])=YEAR(TODAY())),MONTH(TODAY()-30)&amp;"-"&amp;YEAR(TODAY()),"No Aplica")),"No Aplica")</f>
        <v>No Aplica</v>
      </c>
    </row>
    <row r="2223" ht="15" customHeight="1" spans="1:30" x14ac:dyDescent="0.25">
      <c r="A2223" s="13" t="s">
        <v>8209</v>
      </c>
      <c r="B2223" s="15" t="s">
        <v>8210</v>
      </c>
      <c r="C2223" s="15" t="s">
        <v>8210</v>
      </c>
      <c r="D2223" s="15" t="s">
        <v>8491</v>
      </c>
      <c r="E2223" s="15" t="s">
        <v>8492</v>
      </c>
      <c r="F2223" s="39">
        <v>37398</v>
      </c>
      <c r="G2223" s="15">
        <v>2</v>
      </c>
      <c r="H2223" s="15" t="s">
        <v>2751</v>
      </c>
      <c r="I2223" s="15" t="s">
        <v>8414</v>
      </c>
      <c r="J2223" s="15" t="s">
        <v>8493</v>
      </c>
      <c r="K2223" s="15" t="s">
        <v>2162</v>
      </c>
      <c r="L2223" s="40" t="s">
        <v>6</v>
      </c>
      <c r="M2223" s="39"/>
      <c r="N2223" s="41" t="s">
        <v>2687</v>
      </c>
      <c r="O2223" s="39">
        <v>45127</v>
      </c>
      <c r="P2223" s="40">
        <v>1</v>
      </c>
      <c r="Q2223" s="40">
        <v>4</v>
      </c>
      <c r="R2223" s="40" t="str">
        <f>IFERROR(VLOOKUP(Tabla2[[#This Row],[CONTRATISTA PRNCIPAL]],Hoja1!$L$5:$M$9,2,FALSE),"CJV")</f>
        <v>CJV</v>
      </c>
      <c r="S2223" s="40" t="str">
        <f>IF(Tabla2[[#This Row],[EMPRESA]]=Tabla2[[#This Row],[CONTRATISTA PRNCIPAL]],"Principal","Secundaria")</f>
        <v>Principal</v>
      </c>
      <c r="T2223" s="42">
        <f>IFERROR(1/COUNTIF(Tabla2[CONTRATISTA PRNCIPAL],Tabla2[[#This Row],[CONTRATISTA PRNCIPAL]]),0)</f>
        <v>0.008547008547008548</v>
      </c>
      <c r="U2223" s="43">
        <f>IF(((TODAY()-Tabla2[[#This Row],[FECHA NACIMIENTO]])/365)&lt;18,"Corregir", IF(((TODAY()-Tabla2[[#This Row],[FECHA NACIMIENTO]])/365)&gt;80, "Corregir",ROUNDDOWN(((TODAY()-Tabla2[[#This Row],[FECHA NACIMIENTO]])/365),0)))</f>
        <v>21</v>
      </c>
      <c r="V22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23" s="44" t="str">
        <f>+IF(Tabla2[[#This Row],[Edad]]="Corregir","Corregir","Ok")</f>
        <v>Ok</v>
      </c>
      <c r="X2223" s="42" t="str">
        <f>+IFERROR(VLOOKUP(Tabla2[[#This Row],[DISTRITO SEGÚN DNI]],Hoja1!$A$2:$B$32,2,FALSE),"No")</f>
        <v>No</v>
      </c>
      <c r="Y2223" s="42" t="str">
        <f>IF(OR(LOWER(Tabla2[[#This Row],[GENERO]])="masculino", LOWER(Tabla2[[#This Row],[GENERO]])="femenino"),"OK","Corregir")</f>
        <v>OK</v>
      </c>
      <c r="Z2223" s="42" t="str">
        <f>+IF(Tabla2[[#This Row],[Nro. DNI / CE]]="","Corregir",IF(LEN(Tabla2[[#This Row],[Nro. DNI / CE]])&gt;=8,"OK","Corregir"))</f>
        <v>OK</v>
      </c>
      <c r="AA2223" s="42">
        <f>COUNTIF(Tabla2[APELLIDOS Y NOMBRES],Tabla2[[#This Row],[APELLIDOS Y NOMBRES]])</f>
        <v>1</v>
      </c>
      <c r="AB2223" s="42">
        <f>IF(Tabla2[[#This Row],[Trabajador]]&gt;1,1/Tabla2[[#This Row],[Trabajador]],Tabla2[[#This Row],[Trabajador]])</f>
        <v>1</v>
      </c>
      <c r="AC2223" t="str">
        <f>+IFERROR(IF(Tabla2[[#This Row],[FECHA CESE/BAJA]]="","No Aplica",IF(AND(MONTH(Tabla2[[#This Row],[FECHA CESE/BAJA]])=MONTH(TODAY()-30),YEAR(Tabla2[[#This Row],[FECHA CESE/BAJA]])=YEAR(TODAY())),MONTH(TODAY()-30)&amp;"-"&amp;YEAR(TODAY()),"Borrar")),"No aplica")</f>
        <v>No Aplica</v>
      </c>
      <c r="AD2223" t="str">
        <f>+IFERROR(IF(Tabla2[[#This Row],[FECHA INICIO DE LABORES EN OBRA]]="","No Aplica",IF(AND(MONTH(Tabla2[[#This Row],[FECHA INICIO DE LABORES EN OBRA]])=MONTH(TODAY()-30),YEAR(Tabla2[[#This Row],[FECHA INICIO DE LABORES EN OBRA]])=YEAR(TODAY())),MONTH(TODAY()-30)&amp;"-"&amp;YEAR(TODAY()),"No Aplica")),"No Aplica")</f>
        <v>No Aplica</v>
      </c>
    </row>
    <row r="2224" ht="15" customHeight="1" spans="1:30" x14ac:dyDescent="0.25">
      <c r="A2224" s="13" t="s">
        <v>8209</v>
      </c>
      <c r="B2224" s="15" t="s">
        <v>8210</v>
      </c>
      <c r="C2224" s="15" t="s">
        <v>8210</v>
      </c>
      <c r="D2224" s="15" t="s">
        <v>841</v>
      </c>
      <c r="E2224" s="15" t="s">
        <v>842</v>
      </c>
      <c r="F2224" s="39">
        <v>33959</v>
      </c>
      <c r="G2224" s="15">
        <v>2</v>
      </c>
      <c r="H2224" s="15" t="s">
        <v>3129</v>
      </c>
      <c r="I2224" s="15" t="s">
        <v>8414</v>
      </c>
      <c r="J2224" s="15" t="s">
        <v>8494</v>
      </c>
      <c r="K2224" s="15" t="s">
        <v>17</v>
      </c>
      <c r="L2224" s="40" t="s">
        <v>6</v>
      </c>
      <c r="M2224" s="39"/>
      <c r="N2224" s="41" t="s">
        <v>2687</v>
      </c>
      <c r="O2224" s="39">
        <v>45146</v>
      </c>
      <c r="P2224" s="40">
        <v>1</v>
      </c>
      <c r="Q2224" s="40">
        <v>4</v>
      </c>
      <c r="R2224" s="40" t="str">
        <f>IFERROR(VLOOKUP(Tabla2[[#This Row],[CONTRATISTA PRNCIPAL]],Hoja1!$L$5:$M$9,2,FALSE),"CJV")</f>
        <v>CJV</v>
      </c>
      <c r="S2224" s="40" t="str">
        <f>IF(Tabla2[[#This Row],[EMPRESA]]=Tabla2[[#This Row],[CONTRATISTA PRNCIPAL]],"Principal","Secundaria")</f>
        <v>Principal</v>
      </c>
      <c r="T2224" s="42">
        <f>IFERROR(1/COUNTIF(Tabla2[CONTRATISTA PRNCIPAL],Tabla2[[#This Row],[CONTRATISTA PRNCIPAL]]),0)</f>
        <v>0.008547008547008548</v>
      </c>
      <c r="U2224" s="43">
        <f>IF(((TODAY()-Tabla2[[#This Row],[FECHA NACIMIENTO]])/365)&lt;18,"Corregir", IF(((TODAY()-Tabla2[[#This Row],[FECHA NACIMIENTO]])/365)&gt;80, "Corregir",ROUNDDOWN(((TODAY()-Tabla2[[#This Row],[FECHA NACIMIENTO]])/365),0)))</f>
        <v>30</v>
      </c>
      <c r="V22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24" s="44" t="str">
        <f>+IF(Tabla2[[#This Row],[Edad]]="Corregir","Corregir","Ok")</f>
        <v>Ok</v>
      </c>
      <c r="X2224" s="42" t="str">
        <f>+IFERROR(VLOOKUP(Tabla2[[#This Row],[DISTRITO SEGÚN DNI]],Hoja1!$A$2:$B$32,2,FALSE),"No")</f>
        <v>ATE</v>
      </c>
      <c r="Y2224" s="42" t="str">
        <f>IF(OR(LOWER(Tabla2[[#This Row],[GENERO]])="masculino", LOWER(Tabla2[[#This Row],[GENERO]])="femenino"),"OK","Corregir")</f>
        <v>OK</v>
      </c>
      <c r="Z2224" s="42" t="str">
        <f>+IF(Tabla2[[#This Row],[Nro. DNI / CE]]="","Corregir",IF(LEN(Tabla2[[#This Row],[Nro. DNI / CE]])&gt;=8,"OK","Corregir"))</f>
        <v>OK</v>
      </c>
      <c r="AA2224" s="42">
        <f>COUNTIF(Tabla2[APELLIDOS Y NOMBRES],Tabla2[[#This Row],[APELLIDOS Y NOMBRES]])</f>
        <v>1</v>
      </c>
      <c r="AB2224" s="42">
        <f>IF(Tabla2[[#This Row],[Trabajador]]&gt;1,1/Tabla2[[#This Row],[Trabajador]],Tabla2[[#This Row],[Trabajador]])</f>
        <v>1</v>
      </c>
      <c r="AC2224" t="str">
        <f>+IFERROR(IF(Tabla2[[#This Row],[FECHA CESE/BAJA]]="","No Aplica",IF(AND(MONTH(Tabla2[[#This Row],[FECHA CESE/BAJA]])=MONTH(TODAY()-30),YEAR(Tabla2[[#This Row],[FECHA CESE/BAJA]])=YEAR(TODAY())),MONTH(TODAY()-30)&amp;"-"&amp;YEAR(TODAY()),"Borrar")),"No aplica")</f>
        <v>No Aplica</v>
      </c>
      <c r="AD2224" t="str">
        <f>+IFERROR(IF(Tabla2[[#This Row],[FECHA INICIO DE LABORES EN OBRA]]="","No Aplica",IF(AND(MONTH(Tabla2[[#This Row],[FECHA INICIO DE LABORES EN OBRA]])=MONTH(TODAY()-30),YEAR(Tabla2[[#This Row],[FECHA INICIO DE LABORES EN OBRA]])=YEAR(TODAY())),MONTH(TODAY()-30)&amp;"-"&amp;YEAR(TODAY()),"No Aplica")),"No Aplica")</f>
        <v>8-2023</v>
      </c>
    </row>
    <row r="2225" ht="15" customHeight="1" spans="1:30" x14ac:dyDescent="0.25">
      <c r="A2225" s="13" t="s">
        <v>8209</v>
      </c>
      <c r="B2225" s="15" t="s">
        <v>8210</v>
      </c>
      <c r="C2225" s="15" t="s">
        <v>8210</v>
      </c>
      <c r="D2225" s="15" t="s">
        <v>610</v>
      </c>
      <c r="E2225" s="15" t="s">
        <v>611</v>
      </c>
      <c r="F2225" s="39">
        <v>31625</v>
      </c>
      <c r="G2225" s="15">
        <v>2</v>
      </c>
      <c r="H2225" s="15" t="s">
        <v>3129</v>
      </c>
      <c r="I2225" s="15" t="s">
        <v>8414</v>
      </c>
      <c r="J2225" s="15" t="s">
        <v>8495</v>
      </c>
      <c r="K2225" s="15" t="s">
        <v>17</v>
      </c>
      <c r="L2225" s="40" t="s">
        <v>6</v>
      </c>
      <c r="M2225" s="39"/>
      <c r="N2225" s="41" t="s">
        <v>2687</v>
      </c>
      <c r="O2225" s="39">
        <v>45146</v>
      </c>
      <c r="P2225" s="40">
        <v>1</v>
      </c>
      <c r="Q2225" s="40">
        <v>4</v>
      </c>
      <c r="R2225" s="40" t="str">
        <f>IFERROR(VLOOKUP(Tabla2[[#This Row],[CONTRATISTA PRNCIPAL]],Hoja1!$L$5:$M$9,2,FALSE),"CJV")</f>
        <v>CJV</v>
      </c>
      <c r="S2225" s="40" t="str">
        <f>IF(Tabla2[[#This Row],[EMPRESA]]=Tabla2[[#This Row],[CONTRATISTA PRNCIPAL]],"Principal","Secundaria")</f>
        <v>Principal</v>
      </c>
      <c r="T2225" s="42">
        <f>IFERROR(1/COUNTIF(Tabla2[CONTRATISTA PRNCIPAL],Tabla2[[#This Row],[CONTRATISTA PRNCIPAL]]),0)</f>
        <v>0.008547008547008548</v>
      </c>
      <c r="U2225" s="43">
        <f>IF(((TODAY()-Tabla2[[#This Row],[FECHA NACIMIENTO]])/365)&lt;18,"Corregir", IF(((TODAY()-Tabla2[[#This Row],[FECHA NACIMIENTO]])/365)&gt;80, "Corregir",ROUNDDOWN(((TODAY()-Tabla2[[#This Row],[FECHA NACIMIENTO]])/365),0)))</f>
        <v>37</v>
      </c>
      <c r="V22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25" s="44" t="str">
        <f>+IF(Tabla2[[#This Row],[Edad]]="Corregir","Corregir","Ok")</f>
        <v>Ok</v>
      </c>
      <c r="X2225" s="42" t="str">
        <f>+IFERROR(VLOOKUP(Tabla2[[#This Row],[DISTRITO SEGÚN DNI]],Hoja1!$A$2:$B$32,2,FALSE),"No")</f>
        <v>ATE</v>
      </c>
      <c r="Y2225" s="42" t="str">
        <f>IF(OR(LOWER(Tabla2[[#This Row],[GENERO]])="masculino", LOWER(Tabla2[[#This Row],[GENERO]])="femenino"),"OK","Corregir")</f>
        <v>OK</v>
      </c>
      <c r="Z2225" s="42" t="str">
        <f>+IF(Tabla2[[#This Row],[Nro. DNI / CE]]="","Corregir",IF(LEN(Tabla2[[#This Row],[Nro. DNI / CE]])&gt;=8,"OK","Corregir"))</f>
        <v>OK</v>
      </c>
      <c r="AA2225" s="42">
        <f>COUNTIF(Tabla2[APELLIDOS Y NOMBRES],Tabla2[[#This Row],[APELLIDOS Y NOMBRES]])</f>
        <v>1</v>
      </c>
      <c r="AB2225" s="42">
        <f>IF(Tabla2[[#This Row],[Trabajador]]&gt;1,1/Tabla2[[#This Row],[Trabajador]],Tabla2[[#This Row],[Trabajador]])</f>
        <v>1</v>
      </c>
      <c r="AC2225" t="str">
        <f>+IFERROR(IF(Tabla2[[#This Row],[FECHA CESE/BAJA]]="","No Aplica",IF(AND(MONTH(Tabla2[[#This Row],[FECHA CESE/BAJA]])=MONTH(TODAY()-30),YEAR(Tabla2[[#This Row],[FECHA CESE/BAJA]])=YEAR(TODAY())),MONTH(TODAY()-30)&amp;"-"&amp;YEAR(TODAY()),"Borrar")),"No aplica")</f>
        <v>No Aplica</v>
      </c>
      <c r="AD2225" t="str">
        <f>+IFERROR(IF(Tabla2[[#This Row],[FECHA INICIO DE LABORES EN OBRA]]="","No Aplica",IF(AND(MONTH(Tabla2[[#This Row],[FECHA INICIO DE LABORES EN OBRA]])=MONTH(TODAY()-30),YEAR(Tabla2[[#This Row],[FECHA INICIO DE LABORES EN OBRA]])=YEAR(TODAY())),MONTH(TODAY()-30)&amp;"-"&amp;YEAR(TODAY()),"No Aplica")),"No Aplica")</f>
        <v>8-2023</v>
      </c>
    </row>
    <row r="2226" ht="15" customHeight="1" spans="1:30" x14ac:dyDescent="0.25">
      <c r="A2226" s="13" t="s">
        <v>8209</v>
      </c>
      <c r="B2226" s="15" t="s">
        <v>8210</v>
      </c>
      <c r="C2226" s="15" t="s">
        <v>8210</v>
      </c>
      <c r="D2226" s="15" t="s">
        <v>8496</v>
      </c>
      <c r="E2226" s="15" t="s">
        <v>8497</v>
      </c>
      <c r="F2226" s="39">
        <v>30198</v>
      </c>
      <c r="G2226" s="15">
        <v>2</v>
      </c>
      <c r="H2226" s="15" t="s">
        <v>3129</v>
      </c>
      <c r="I2226" s="15" t="s">
        <v>8414</v>
      </c>
      <c r="J2226" s="15" t="s">
        <v>8498</v>
      </c>
      <c r="K2226" s="15" t="s">
        <v>2237</v>
      </c>
      <c r="L2226" s="40" t="s">
        <v>6</v>
      </c>
      <c r="M2226" s="39"/>
      <c r="N2226" s="41" t="s">
        <v>2687</v>
      </c>
      <c r="O2226" s="39">
        <v>45146</v>
      </c>
      <c r="P2226" s="40">
        <v>1</v>
      </c>
      <c r="Q2226" s="40">
        <v>4</v>
      </c>
      <c r="R2226" s="40" t="str">
        <f>IFERROR(VLOOKUP(Tabla2[[#This Row],[CONTRATISTA PRNCIPAL]],Hoja1!$L$5:$M$9,2,FALSE),"CJV")</f>
        <v>CJV</v>
      </c>
      <c r="S2226" s="40" t="str">
        <f>IF(Tabla2[[#This Row],[EMPRESA]]=Tabla2[[#This Row],[CONTRATISTA PRNCIPAL]],"Principal","Secundaria")</f>
        <v>Principal</v>
      </c>
      <c r="T2226" s="42">
        <f>IFERROR(1/COUNTIF(Tabla2[CONTRATISTA PRNCIPAL],Tabla2[[#This Row],[CONTRATISTA PRNCIPAL]]),0)</f>
        <v>0.008547008547008548</v>
      </c>
      <c r="U2226" s="43">
        <f>IF(((TODAY()-Tabla2[[#This Row],[FECHA NACIMIENTO]])/365)&lt;18,"Corregir", IF(((TODAY()-Tabla2[[#This Row],[FECHA NACIMIENTO]])/365)&gt;80, "Corregir",ROUNDDOWN(((TODAY()-Tabla2[[#This Row],[FECHA NACIMIENTO]])/365),0)))</f>
        <v>41</v>
      </c>
      <c r="V22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26" s="44" t="str">
        <f>+IF(Tabla2[[#This Row],[Edad]]="Corregir","Corregir","Ok")</f>
        <v>Ok</v>
      </c>
      <c r="X2226" s="42" t="str">
        <f>+IFERROR(VLOOKUP(Tabla2[[#This Row],[DISTRITO SEGÚN DNI]],Hoja1!$A$2:$B$32,2,FALSE),"No")</f>
        <v>No</v>
      </c>
      <c r="Y2226" s="42" t="str">
        <f>IF(OR(LOWER(Tabla2[[#This Row],[GENERO]])="masculino", LOWER(Tabla2[[#This Row],[GENERO]])="femenino"),"OK","Corregir")</f>
        <v>OK</v>
      </c>
      <c r="Z2226" s="42" t="str">
        <f>+IF(Tabla2[[#This Row],[Nro. DNI / CE]]="","Corregir",IF(LEN(Tabla2[[#This Row],[Nro. DNI / CE]])&gt;=8,"OK","Corregir"))</f>
        <v>OK</v>
      </c>
      <c r="AA2226" s="42">
        <f>COUNTIF(Tabla2[APELLIDOS Y NOMBRES],Tabla2[[#This Row],[APELLIDOS Y NOMBRES]])</f>
        <v>1</v>
      </c>
      <c r="AB2226" s="42">
        <f>IF(Tabla2[[#This Row],[Trabajador]]&gt;1,1/Tabla2[[#This Row],[Trabajador]],Tabla2[[#This Row],[Trabajador]])</f>
        <v>1</v>
      </c>
      <c r="AC2226" t="str">
        <f>+IFERROR(IF(Tabla2[[#This Row],[FECHA CESE/BAJA]]="","No Aplica",IF(AND(MONTH(Tabla2[[#This Row],[FECHA CESE/BAJA]])=MONTH(TODAY()-30),YEAR(Tabla2[[#This Row],[FECHA CESE/BAJA]])=YEAR(TODAY())),MONTH(TODAY()-30)&amp;"-"&amp;YEAR(TODAY()),"Borrar")),"No aplica")</f>
        <v>No Aplica</v>
      </c>
      <c r="AD2226" t="str">
        <f>+IFERROR(IF(Tabla2[[#This Row],[FECHA INICIO DE LABORES EN OBRA]]="","No Aplica",IF(AND(MONTH(Tabla2[[#This Row],[FECHA INICIO DE LABORES EN OBRA]])=MONTH(TODAY()-30),YEAR(Tabla2[[#This Row],[FECHA INICIO DE LABORES EN OBRA]])=YEAR(TODAY())),MONTH(TODAY()-30)&amp;"-"&amp;YEAR(TODAY()),"No Aplica")),"No Aplica")</f>
        <v>8-2023</v>
      </c>
    </row>
    <row r="2227" ht="15" customHeight="1" spans="1:30" x14ac:dyDescent="0.25">
      <c r="A2227" s="13" t="s">
        <v>8209</v>
      </c>
      <c r="B2227" s="15" t="s">
        <v>8210</v>
      </c>
      <c r="C2227" s="15" t="s">
        <v>8210</v>
      </c>
      <c r="D2227" s="15" t="s">
        <v>8499</v>
      </c>
      <c r="E2227" s="15" t="s">
        <v>8500</v>
      </c>
      <c r="F2227" s="39">
        <v>36071</v>
      </c>
      <c r="G2227" s="15">
        <v>2</v>
      </c>
      <c r="H2227" s="15" t="s">
        <v>2197</v>
      </c>
      <c r="I2227" s="15" t="s">
        <v>8414</v>
      </c>
      <c r="J2227" s="15" t="s">
        <v>8501</v>
      </c>
      <c r="K2227" s="15" t="s">
        <v>2346</v>
      </c>
      <c r="L2227" s="40" t="s">
        <v>6</v>
      </c>
      <c r="M2227" s="39"/>
      <c r="N2227" s="41" t="s">
        <v>2687</v>
      </c>
      <c r="O2227" s="39">
        <v>45146</v>
      </c>
      <c r="P2227" s="40">
        <v>1</v>
      </c>
      <c r="Q2227" s="40">
        <v>4</v>
      </c>
      <c r="R2227" s="40" t="str">
        <f>IFERROR(VLOOKUP(Tabla2[[#This Row],[CONTRATISTA PRNCIPAL]],Hoja1!$L$5:$M$9,2,FALSE),"CJV")</f>
        <v>CJV</v>
      </c>
      <c r="S2227" s="40" t="str">
        <f>IF(Tabla2[[#This Row],[EMPRESA]]=Tabla2[[#This Row],[CONTRATISTA PRNCIPAL]],"Principal","Secundaria")</f>
        <v>Principal</v>
      </c>
      <c r="T2227" s="42">
        <f>IFERROR(1/COUNTIF(Tabla2[CONTRATISTA PRNCIPAL],Tabla2[[#This Row],[CONTRATISTA PRNCIPAL]]),0)</f>
        <v>0.008547008547008548</v>
      </c>
      <c r="U2227" s="43">
        <f>IF(((TODAY()-Tabla2[[#This Row],[FECHA NACIMIENTO]])/365)&lt;18,"Corregir", IF(((TODAY()-Tabla2[[#This Row],[FECHA NACIMIENTO]])/365)&gt;80, "Corregir",ROUNDDOWN(((TODAY()-Tabla2[[#This Row],[FECHA NACIMIENTO]])/365),0)))</f>
        <v>25</v>
      </c>
      <c r="V22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27" s="44" t="str">
        <f>+IF(Tabla2[[#This Row],[Edad]]="Corregir","Corregir","Ok")</f>
        <v>Ok</v>
      </c>
      <c r="X2227" s="42" t="str">
        <f>+IFERROR(VLOOKUP(Tabla2[[#This Row],[DISTRITO SEGÚN DNI]],Hoja1!$A$2:$B$32,2,FALSE),"No")</f>
        <v>No</v>
      </c>
      <c r="Y2227" s="42" t="str">
        <f>IF(OR(LOWER(Tabla2[[#This Row],[GENERO]])="masculino", LOWER(Tabla2[[#This Row],[GENERO]])="femenino"),"OK","Corregir")</f>
        <v>OK</v>
      </c>
      <c r="Z2227" s="42" t="str">
        <f>+IF(Tabla2[[#This Row],[Nro. DNI / CE]]="","Corregir",IF(LEN(Tabla2[[#This Row],[Nro. DNI / CE]])&gt;=8,"OK","Corregir"))</f>
        <v>OK</v>
      </c>
      <c r="AA2227" s="42">
        <f>COUNTIF(Tabla2[APELLIDOS Y NOMBRES],Tabla2[[#This Row],[APELLIDOS Y NOMBRES]])</f>
        <v>1</v>
      </c>
      <c r="AB2227" s="42">
        <f>IF(Tabla2[[#This Row],[Trabajador]]&gt;1,1/Tabla2[[#This Row],[Trabajador]],Tabla2[[#This Row],[Trabajador]])</f>
        <v>1</v>
      </c>
      <c r="AC2227" t="str">
        <f>+IFERROR(IF(Tabla2[[#This Row],[FECHA CESE/BAJA]]="","No Aplica",IF(AND(MONTH(Tabla2[[#This Row],[FECHA CESE/BAJA]])=MONTH(TODAY()-30),YEAR(Tabla2[[#This Row],[FECHA CESE/BAJA]])=YEAR(TODAY())),MONTH(TODAY()-30)&amp;"-"&amp;YEAR(TODAY()),"Borrar")),"No aplica")</f>
        <v>No Aplica</v>
      </c>
      <c r="AD2227" t="str">
        <f>+IFERROR(IF(Tabla2[[#This Row],[FECHA INICIO DE LABORES EN OBRA]]="","No Aplica",IF(AND(MONTH(Tabla2[[#This Row],[FECHA INICIO DE LABORES EN OBRA]])=MONTH(TODAY()-30),YEAR(Tabla2[[#This Row],[FECHA INICIO DE LABORES EN OBRA]])=YEAR(TODAY())),MONTH(TODAY()-30)&amp;"-"&amp;YEAR(TODAY()),"No Aplica")),"No Aplica")</f>
        <v>8-2023</v>
      </c>
    </row>
    <row r="2228" ht="15" customHeight="1" spans="1:30" x14ac:dyDescent="0.25">
      <c r="A2228" s="13" t="s">
        <v>8209</v>
      </c>
      <c r="B2228" s="15" t="s">
        <v>8210</v>
      </c>
      <c r="C2228" s="15" t="s">
        <v>8210</v>
      </c>
      <c r="D2228" s="15" t="s">
        <v>499</v>
      </c>
      <c r="E2228" s="15" t="s">
        <v>500</v>
      </c>
      <c r="F2228" s="39">
        <v>30114</v>
      </c>
      <c r="G2228" s="15">
        <v>2</v>
      </c>
      <c r="H2228" s="15" t="s">
        <v>2751</v>
      </c>
      <c r="I2228" s="15" t="s">
        <v>8414</v>
      </c>
      <c r="J2228" s="15" t="s">
        <v>8502</v>
      </c>
      <c r="K2228" s="15" t="s">
        <v>27</v>
      </c>
      <c r="L2228" s="40" t="s">
        <v>6</v>
      </c>
      <c r="M2228" s="39"/>
      <c r="N2228" s="41" t="s">
        <v>2687</v>
      </c>
      <c r="O2228" s="39">
        <v>45144</v>
      </c>
      <c r="P2228" s="40">
        <v>1</v>
      </c>
      <c r="Q2228" s="40">
        <v>4</v>
      </c>
      <c r="R2228" s="40" t="str">
        <f>IFERROR(VLOOKUP(Tabla2[[#This Row],[CONTRATISTA PRNCIPAL]],Hoja1!$L$5:$M$9,2,FALSE),"CJV")</f>
        <v>CJV</v>
      </c>
      <c r="S2228" s="40" t="str">
        <f>IF(Tabla2[[#This Row],[EMPRESA]]=Tabla2[[#This Row],[CONTRATISTA PRNCIPAL]],"Principal","Secundaria")</f>
        <v>Principal</v>
      </c>
      <c r="T2228" s="42">
        <f>IFERROR(1/COUNTIF(Tabla2[CONTRATISTA PRNCIPAL],Tabla2[[#This Row],[CONTRATISTA PRNCIPAL]]),0)</f>
        <v>0.008547008547008548</v>
      </c>
      <c r="U2228" s="43">
        <f>IF(((TODAY()-Tabla2[[#This Row],[FECHA NACIMIENTO]])/365)&lt;18,"Corregir", IF(((TODAY()-Tabla2[[#This Row],[FECHA NACIMIENTO]])/365)&gt;80, "Corregir",ROUNDDOWN(((TODAY()-Tabla2[[#This Row],[FECHA NACIMIENTO]])/365),0)))</f>
        <v>41</v>
      </c>
      <c r="V22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28" s="44" t="str">
        <f>+IF(Tabla2[[#This Row],[Edad]]="Corregir","Corregir","Ok")</f>
        <v>Ok</v>
      </c>
      <c r="X2228" s="42" t="str">
        <f>+IFERROR(VLOOKUP(Tabla2[[#This Row],[DISTRITO SEGÚN DNI]],Hoja1!$A$2:$B$32,2,FALSE),"No")</f>
        <v>CALLAO</v>
      </c>
      <c r="Y2228" s="42" t="str">
        <f>IF(OR(LOWER(Tabla2[[#This Row],[GENERO]])="masculino", LOWER(Tabla2[[#This Row],[GENERO]])="femenino"),"OK","Corregir")</f>
        <v>OK</v>
      </c>
      <c r="Z2228" s="42" t="str">
        <f>+IF(Tabla2[[#This Row],[Nro. DNI / CE]]="","Corregir",IF(LEN(Tabla2[[#This Row],[Nro. DNI / CE]])&gt;=8,"OK","Corregir"))</f>
        <v>OK</v>
      </c>
      <c r="AA2228" s="42">
        <f>COUNTIF(Tabla2[APELLIDOS Y NOMBRES],Tabla2[[#This Row],[APELLIDOS Y NOMBRES]])</f>
        <v>2</v>
      </c>
      <c r="AB2228" s="42">
        <f>IF(Tabla2[[#This Row],[Trabajador]]&gt;1,1/Tabla2[[#This Row],[Trabajador]],Tabla2[[#This Row],[Trabajador]])</f>
        <v>0.5</v>
      </c>
      <c r="AC2228" t="str">
        <f>+IFERROR(IF(Tabla2[[#This Row],[FECHA CESE/BAJA]]="","No Aplica",IF(AND(MONTH(Tabla2[[#This Row],[FECHA CESE/BAJA]])=MONTH(TODAY()-30),YEAR(Tabla2[[#This Row],[FECHA CESE/BAJA]])=YEAR(TODAY())),MONTH(TODAY()-30)&amp;"-"&amp;YEAR(TODAY()),"Borrar")),"No aplica")</f>
        <v>No Aplica</v>
      </c>
      <c r="AD2228" t="str">
        <f>+IFERROR(IF(Tabla2[[#This Row],[FECHA INICIO DE LABORES EN OBRA]]="","No Aplica",IF(AND(MONTH(Tabla2[[#This Row],[FECHA INICIO DE LABORES EN OBRA]])=MONTH(TODAY()-30),YEAR(Tabla2[[#This Row],[FECHA INICIO DE LABORES EN OBRA]])=YEAR(TODAY())),MONTH(TODAY()-30)&amp;"-"&amp;YEAR(TODAY()),"No Aplica")),"No Aplica")</f>
        <v>8-2023</v>
      </c>
    </row>
    <row r="2229" ht="15" customHeight="1" spans="1:30" x14ac:dyDescent="0.25">
      <c r="A2229" s="13" t="s">
        <v>8209</v>
      </c>
      <c r="B2229" s="15" t="s">
        <v>8210</v>
      </c>
      <c r="C2229" s="15" t="s">
        <v>8210</v>
      </c>
      <c r="D2229" s="15" t="s">
        <v>499</v>
      </c>
      <c r="E2229" s="15" t="s">
        <v>501</v>
      </c>
      <c r="F2229" s="39">
        <v>34615</v>
      </c>
      <c r="G2229" s="15">
        <v>2</v>
      </c>
      <c r="H2229" s="15" t="s">
        <v>2751</v>
      </c>
      <c r="I2229" s="15" t="s">
        <v>8414</v>
      </c>
      <c r="J2229" s="15" t="s">
        <v>8503</v>
      </c>
      <c r="K2229" s="15" t="s">
        <v>27</v>
      </c>
      <c r="L2229" s="40" t="s">
        <v>6</v>
      </c>
      <c r="M2229" s="39"/>
      <c r="N2229" s="41" t="s">
        <v>2687</v>
      </c>
      <c r="O2229" s="39">
        <v>45144</v>
      </c>
      <c r="P2229" s="40">
        <v>1</v>
      </c>
      <c r="Q2229" s="40">
        <v>4</v>
      </c>
      <c r="R2229" s="40" t="str">
        <f>IFERROR(VLOOKUP(Tabla2[[#This Row],[CONTRATISTA PRNCIPAL]],Hoja1!$L$5:$M$9,2,FALSE),"CJV")</f>
        <v>CJV</v>
      </c>
      <c r="S2229" s="40" t="str">
        <f>IF(Tabla2[[#This Row],[EMPRESA]]=Tabla2[[#This Row],[CONTRATISTA PRNCIPAL]],"Principal","Secundaria")</f>
        <v>Principal</v>
      </c>
      <c r="T2229" s="42">
        <f>IFERROR(1/COUNTIF(Tabla2[CONTRATISTA PRNCIPAL],Tabla2[[#This Row],[CONTRATISTA PRNCIPAL]]),0)</f>
        <v>0.008547008547008548</v>
      </c>
      <c r="U2229" s="43">
        <f>IF(((TODAY()-Tabla2[[#This Row],[FECHA NACIMIENTO]])/365)&lt;18,"Corregir", IF(((TODAY()-Tabla2[[#This Row],[FECHA NACIMIENTO]])/365)&gt;80, "Corregir",ROUNDDOWN(((TODAY()-Tabla2[[#This Row],[FECHA NACIMIENTO]])/365),0)))</f>
        <v>28</v>
      </c>
      <c r="V22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29" s="44" t="str">
        <f>+IF(Tabla2[[#This Row],[Edad]]="Corregir","Corregir","Ok")</f>
        <v>Ok</v>
      </c>
      <c r="X2229" s="42" t="str">
        <f>+IFERROR(VLOOKUP(Tabla2[[#This Row],[DISTRITO SEGÚN DNI]],Hoja1!$A$2:$B$32,2,FALSE),"No")</f>
        <v>CALLAO</v>
      </c>
      <c r="Y2229" s="42" t="str">
        <f>IF(OR(LOWER(Tabla2[[#This Row],[GENERO]])="masculino", LOWER(Tabla2[[#This Row],[GENERO]])="femenino"),"OK","Corregir")</f>
        <v>OK</v>
      </c>
      <c r="Z2229" s="42" t="str">
        <f>+IF(Tabla2[[#This Row],[Nro. DNI / CE]]="","Corregir",IF(LEN(Tabla2[[#This Row],[Nro. DNI / CE]])&gt;=8,"OK","Corregir"))</f>
        <v>OK</v>
      </c>
      <c r="AA2229" s="42">
        <f>COUNTIF(Tabla2[APELLIDOS Y NOMBRES],Tabla2[[#This Row],[APELLIDOS Y NOMBRES]])</f>
        <v>1</v>
      </c>
      <c r="AB2229" s="42">
        <f>IF(Tabla2[[#This Row],[Trabajador]]&gt;1,1/Tabla2[[#This Row],[Trabajador]],Tabla2[[#This Row],[Trabajador]])</f>
        <v>1</v>
      </c>
      <c r="AC2229" t="str">
        <f>+IFERROR(IF(Tabla2[[#This Row],[FECHA CESE/BAJA]]="","No Aplica",IF(AND(MONTH(Tabla2[[#This Row],[FECHA CESE/BAJA]])=MONTH(TODAY()-30),YEAR(Tabla2[[#This Row],[FECHA CESE/BAJA]])=YEAR(TODAY())),MONTH(TODAY()-30)&amp;"-"&amp;YEAR(TODAY()),"Borrar")),"No aplica")</f>
        <v>No Aplica</v>
      </c>
      <c r="AD2229" t="str">
        <f>+IFERROR(IF(Tabla2[[#This Row],[FECHA INICIO DE LABORES EN OBRA]]="","No Aplica",IF(AND(MONTH(Tabla2[[#This Row],[FECHA INICIO DE LABORES EN OBRA]])=MONTH(TODAY()-30),YEAR(Tabla2[[#This Row],[FECHA INICIO DE LABORES EN OBRA]])=YEAR(TODAY())),MONTH(TODAY()-30)&amp;"-"&amp;YEAR(TODAY()),"No Aplica")),"No Aplica")</f>
        <v>8-2023</v>
      </c>
    </row>
    <row r="2230" ht="15" customHeight="1" spans="1:30" x14ac:dyDescent="0.25">
      <c r="A2230" s="13" t="s">
        <v>8209</v>
      </c>
      <c r="B2230" s="15" t="s">
        <v>8210</v>
      </c>
      <c r="C2230" s="15" t="s">
        <v>8210</v>
      </c>
      <c r="D2230" s="15" t="s">
        <v>6821</v>
      </c>
      <c r="E2230" s="15" t="s">
        <v>8504</v>
      </c>
      <c r="F2230" s="39">
        <v>33440</v>
      </c>
      <c r="G2230" s="15">
        <v>1</v>
      </c>
      <c r="H2230" s="15" t="s">
        <v>3526</v>
      </c>
      <c r="I2230" s="15" t="s">
        <v>8414</v>
      </c>
      <c r="J2230" s="15" t="s">
        <v>8505</v>
      </c>
      <c r="K2230" s="15" t="s">
        <v>2211</v>
      </c>
      <c r="L2230" s="40" t="s">
        <v>6</v>
      </c>
      <c r="M2230" s="39"/>
      <c r="N2230" s="41" t="s">
        <v>2687</v>
      </c>
      <c r="O2230" s="39">
        <v>45152</v>
      </c>
      <c r="P2230" s="40">
        <v>1</v>
      </c>
      <c r="Q2230" s="40">
        <v>1</v>
      </c>
      <c r="R2230" s="40" t="str">
        <f>IFERROR(VLOOKUP(Tabla2[[#This Row],[CONTRATISTA PRNCIPAL]],Hoja1!$L$5:$M$9,2,FALSE),"CJV")</f>
        <v>CJV</v>
      </c>
      <c r="S2230" s="40" t="str">
        <f>IF(Tabla2[[#This Row],[EMPRESA]]=Tabla2[[#This Row],[CONTRATISTA PRNCIPAL]],"Principal","Secundaria")</f>
        <v>Principal</v>
      </c>
      <c r="T2230" s="42">
        <f>IFERROR(1/COUNTIF(Tabla2[CONTRATISTA PRNCIPAL],Tabla2[[#This Row],[CONTRATISTA PRNCIPAL]]),0)</f>
        <v>0.008547008547008548</v>
      </c>
      <c r="U2230" s="43">
        <f>IF(((TODAY()-Tabla2[[#This Row],[FECHA NACIMIENTO]])/365)&lt;18,"Corregir", IF(((TODAY()-Tabla2[[#This Row],[FECHA NACIMIENTO]])/365)&gt;80, "Corregir",ROUNDDOWN(((TODAY()-Tabla2[[#This Row],[FECHA NACIMIENTO]])/365),0)))</f>
        <v>32</v>
      </c>
      <c r="V22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30" s="44" t="str">
        <f>+IF(Tabla2[[#This Row],[Edad]]="Corregir","Corregir","Ok")</f>
        <v>Ok</v>
      </c>
      <c r="X2230" s="42" t="str">
        <f>+IFERROR(VLOOKUP(Tabla2[[#This Row],[DISTRITO SEGÚN DNI]],Hoja1!$A$2:$B$32,2,FALSE),"No")</f>
        <v>No</v>
      </c>
      <c r="Y2230" s="42" t="str">
        <f>IF(OR(LOWER(Tabla2[[#This Row],[GENERO]])="masculino", LOWER(Tabla2[[#This Row],[GENERO]])="femenino"),"OK","Corregir")</f>
        <v>OK</v>
      </c>
      <c r="Z2230" s="42" t="str">
        <f>+IF(Tabla2[[#This Row],[Nro. DNI / CE]]="","Corregir",IF(LEN(Tabla2[[#This Row],[Nro. DNI / CE]])&gt;=8,"OK","Corregir"))</f>
        <v>OK</v>
      </c>
      <c r="AA2230" s="42">
        <f>COUNTIF(Tabla2[APELLIDOS Y NOMBRES],Tabla2[[#This Row],[APELLIDOS Y NOMBRES]])</f>
        <v>1</v>
      </c>
      <c r="AB2230" s="42">
        <f>IF(Tabla2[[#This Row],[Trabajador]]&gt;1,1/Tabla2[[#This Row],[Trabajador]],Tabla2[[#This Row],[Trabajador]])</f>
        <v>1</v>
      </c>
      <c r="AC2230" t="str">
        <f>+IFERROR(IF(Tabla2[[#This Row],[FECHA CESE/BAJA]]="","No Aplica",IF(AND(MONTH(Tabla2[[#This Row],[FECHA CESE/BAJA]])=MONTH(TODAY()-30),YEAR(Tabla2[[#This Row],[FECHA CESE/BAJA]])=YEAR(TODAY())),MONTH(TODAY()-30)&amp;"-"&amp;YEAR(TODAY()),"Borrar")),"No aplica")</f>
        <v>No Aplica</v>
      </c>
      <c r="AD2230" t="str">
        <f>+IFERROR(IF(Tabla2[[#This Row],[FECHA INICIO DE LABORES EN OBRA]]="","No Aplica",IF(AND(MONTH(Tabla2[[#This Row],[FECHA INICIO DE LABORES EN OBRA]])=MONTH(TODAY()-30),YEAR(Tabla2[[#This Row],[FECHA INICIO DE LABORES EN OBRA]])=YEAR(TODAY())),MONTH(TODAY()-30)&amp;"-"&amp;YEAR(TODAY()),"No Aplica")),"No Aplica")</f>
        <v>8-2023</v>
      </c>
    </row>
    <row r="2231" ht="15" customHeight="1" spans="1:30" x14ac:dyDescent="0.25">
      <c r="A2231" s="13" t="s">
        <v>8209</v>
      </c>
      <c r="B2231" s="15" t="s">
        <v>8210</v>
      </c>
      <c r="C2231" s="15" t="s">
        <v>8210</v>
      </c>
      <c r="D2231" s="15" t="s">
        <v>8506</v>
      </c>
      <c r="E2231" s="15" t="s">
        <v>8507</v>
      </c>
      <c r="F2231" s="39">
        <v>32012</v>
      </c>
      <c r="G2231" s="15">
        <v>1</v>
      </c>
      <c r="H2231" s="15" t="s">
        <v>2779</v>
      </c>
      <c r="I2231" s="15" t="s">
        <v>8414</v>
      </c>
      <c r="J2231" s="15" t="s">
        <v>8508</v>
      </c>
      <c r="K2231" s="15" t="s">
        <v>2237</v>
      </c>
      <c r="L2231" s="40" t="s">
        <v>5</v>
      </c>
      <c r="M2231" s="39"/>
      <c r="N2231" s="41" t="s">
        <v>2687</v>
      </c>
      <c r="O2231" s="39">
        <v>45152</v>
      </c>
      <c r="P2231" s="40">
        <v>1</v>
      </c>
      <c r="Q2231" s="40">
        <v>1</v>
      </c>
      <c r="R2231" s="40" t="str">
        <f>IFERROR(VLOOKUP(Tabla2[[#This Row],[CONTRATISTA PRNCIPAL]],Hoja1!$L$5:$M$9,2,FALSE),"CJV")</f>
        <v>CJV</v>
      </c>
      <c r="S2231" s="40" t="str">
        <f>IF(Tabla2[[#This Row],[EMPRESA]]=Tabla2[[#This Row],[CONTRATISTA PRNCIPAL]],"Principal","Secundaria")</f>
        <v>Principal</v>
      </c>
      <c r="T2231" s="42">
        <f>IFERROR(1/COUNTIF(Tabla2[CONTRATISTA PRNCIPAL],Tabla2[[#This Row],[CONTRATISTA PRNCIPAL]]),0)</f>
        <v>0.008547008547008548</v>
      </c>
      <c r="U2231" s="43">
        <f>IF(((TODAY()-Tabla2[[#This Row],[FECHA NACIMIENTO]])/365)&lt;18,"Corregir", IF(((TODAY()-Tabla2[[#This Row],[FECHA NACIMIENTO]])/365)&gt;80, "Corregir",ROUNDDOWN(((TODAY()-Tabla2[[#This Row],[FECHA NACIMIENTO]])/365),0)))</f>
        <v>36</v>
      </c>
      <c r="V22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31" s="44" t="str">
        <f>+IF(Tabla2[[#This Row],[Edad]]="Corregir","Corregir","Ok")</f>
        <v>Ok</v>
      </c>
      <c r="X2231" s="42" t="str">
        <f>+IFERROR(VLOOKUP(Tabla2[[#This Row],[DISTRITO SEGÚN DNI]],Hoja1!$A$2:$B$32,2,FALSE),"No")</f>
        <v>No</v>
      </c>
      <c r="Y2231" s="42" t="str">
        <f>IF(OR(LOWER(Tabla2[[#This Row],[GENERO]])="masculino", LOWER(Tabla2[[#This Row],[GENERO]])="femenino"),"OK","Corregir")</f>
        <v>OK</v>
      </c>
      <c r="Z2231" s="42" t="str">
        <f>+IF(Tabla2[[#This Row],[Nro. DNI / CE]]="","Corregir",IF(LEN(Tabla2[[#This Row],[Nro. DNI / CE]])&gt;=8,"OK","Corregir"))</f>
        <v>OK</v>
      </c>
      <c r="AA2231" s="42">
        <f>COUNTIF(Tabla2[APELLIDOS Y NOMBRES],Tabla2[[#This Row],[APELLIDOS Y NOMBRES]])</f>
        <v>1</v>
      </c>
      <c r="AB2231" s="42">
        <f>IF(Tabla2[[#This Row],[Trabajador]]&gt;1,1/Tabla2[[#This Row],[Trabajador]],Tabla2[[#This Row],[Trabajador]])</f>
        <v>1</v>
      </c>
      <c r="AC2231" t="str">
        <f>+IFERROR(IF(Tabla2[[#This Row],[FECHA CESE/BAJA]]="","No Aplica",IF(AND(MONTH(Tabla2[[#This Row],[FECHA CESE/BAJA]])=MONTH(TODAY()-30),YEAR(Tabla2[[#This Row],[FECHA CESE/BAJA]])=YEAR(TODAY())),MONTH(TODAY()-30)&amp;"-"&amp;YEAR(TODAY()),"Borrar")),"No aplica")</f>
        <v>No Aplica</v>
      </c>
      <c r="AD2231" t="str">
        <f>+IFERROR(IF(Tabla2[[#This Row],[FECHA INICIO DE LABORES EN OBRA]]="","No Aplica",IF(AND(MONTH(Tabla2[[#This Row],[FECHA INICIO DE LABORES EN OBRA]])=MONTH(TODAY()-30),YEAR(Tabla2[[#This Row],[FECHA INICIO DE LABORES EN OBRA]])=YEAR(TODAY())),MONTH(TODAY()-30)&amp;"-"&amp;YEAR(TODAY()),"No Aplica")),"No Aplica")</f>
        <v>8-2023</v>
      </c>
    </row>
    <row r="2232" ht="15" customHeight="1" spans="1:30" x14ac:dyDescent="0.25">
      <c r="A2232" s="13" t="s">
        <v>8209</v>
      </c>
      <c r="B2232" s="15" t="s">
        <v>8210</v>
      </c>
      <c r="C2232" s="15" t="s">
        <v>8210</v>
      </c>
      <c r="D2232" s="15" t="s">
        <v>8509</v>
      </c>
      <c r="E2232" s="15" t="s">
        <v>8510</v>
      </c>
      <c r="F2232" s="39">
        <v>32134</v>
      </c>
      <c r="G2232" s="15">
        <v>2</v>
      </c>
      <c r="H2232" s="15" t="s">
        <v>2751</v>
      </c>
      <c r="I2232" s="15" t="s">
        <v>8414</v>
      </c>
      <c r="J2232" s="15" t="s">
        <v>8511</v>
      </c>
      <c r="K2232" s="15" t="s">
        <v>2200</v>
      </c>
      <c r="L2232" s="40" t="s">
        <v>6</v>
      </c>
      <c r="M2232" s="39"/>
      <c r="N2232" s="41" t="s">
        <v>2687</v>
      </c>
      <c r="O2232" s="39">
        <v>45154</v>
      </c>
      <c r="P2232" s="40">
        <v>1</v>
      </c>
      <c r="Q2232" s="40">
        <v>4</v>
      </c>
      <c r="R2232" s="40" t="str">
        <f>IFERROR(VLOOKUP(Tabla2[[#This Row],[CONTRATISTA PRNCIPAL]],Hoja1!$L$5:$M$9,2,FALSE),"CJV")</f>
        <v>CJV</v>
      </c>
      <c r="S2232" s="40" t="str">
        <f>IF(Tabla2[[#This Row],[EMPRESA]]=Tabla2[[#This Row],[CONTRATISTA PRNCIPAL]],"Principal","Secundaria")</f>
        <v>Principal</v>
      </c>
      <c r="T2232" s="42">
        <f>IFERROR(1/COUNTIF(Tabla2[CONTRATISTA PRNCIPAL],Tabla2[[#This Row],[CONTRATISTA PRNCIPAL]]),0)</f>
        <v>0.008547008547008548</v>
      </c>
      <c r="U2232" s="43">
        <f>IF(((TODAY()-Tabla2[[#This Row],[FECHA NACIMIENTO]])/365)&lt;18,"Corregir", IF(((TODAY()-Tabla2[[#This Row],[FECHA NACIMIENTO]])/365)&gt;80, "Corregir",ROUNDDOWN(((TODAY()-Tabla2[[#This Row],[FECHA NACIMIENTO]])/365),0)))</f>
        <v>35</v>
      </c>
      <c r="V22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32" s="44" t="str">
        <f>+IF(Tabla2[[#This Row],[Edad]]="Corregir","Corregir","Ok")</f>
        <v>Ok</v>
      </c>
      <c r="X2232" s="42" t="str">
        <f>+IFERROR(VLOOKUP(Tabla2[[#This Row],[DISTRITO SEGÚN DNI]],Hoja1!$A$2:$B$32,2,FALSE),"No")</f>
        <v>No</v>
      </c>
      <c r="Y2232" s="42" t="str">
        <f>IF(OR(LOWER(Tabla2[[#This Row],[GENERO]])="masculino", LOWER(Tabla2[[#This Row],[GENERO]])="femenino"),"OK","Corregir")</f>
        <v>OK</v>
      </c>
      <c r="Z2232" s="42" t="str">
        <f>+IF(Tabla2[[#This Row],[Nro. DNI / CE]]="","Corregir",IF(LEN(Tabla2[[#This Row],[Nro. DNI / CE]])&gt;=8,"OK","Corregir"))</f>
        <v>OK</v>
      </c>
      <c r="AA2232" s="42">
        <f>COUNTIF(Tabla2[APELLIDOS Y NOMBRES],Tabla2[[#This Row],[APELLIDOS Y NOMBRES]])</f>
        <v>1</v>
      </c>
      <c r="AB2232" s="42">
        <f>IF(Tabla2[[#This Row],[Trabajador]]&gt;1,1/Tabla2[[#This Row],[Trabajador]],Tabla2[[#This Row],[Trabajador]])</f>
        <v>1</v>
      </c>
      <c r="AC2232" t="str">
        <f>+IFERROR(IF(Tabla2[[#This Row],[FECHA CESE/BAJA]]="","No Aplica",IF(AND(MONTH(Tabla2[[#This Row],[FECHA CESE/BAJA]])=MONTH(TODAY()-30),YEAR(Tabla2[[#This Row],[FECHA CESE/BAJA]])=YEAR(TODAY())),MONTH(TODAY()-30)&amp;"-"&amp;YEAR(TODAY()),"Borrar")),"No aplica")</f>
        <v>No Aplica</v>
      </c>
      <c r="AD2232" t="str">
        <f>+IFERROR(IF(Tabla2[[#This Row],[FECHA INICIO DE LABORES EN OBRA]]="","No Aplica",IF(AND(MONTH(Tabla2[[#This Row],[FECHA INICIO DE LABORES EN OBRA]])=MONTH(TODAY()-30),YEAR(Tabla2[[#This Row],[FECHA INICIO DE LABORES EN OBRA]])=YEAR(TODAY())),MONTH(TODAY()-30)&amp;"-"&amp;YEAR(TODAY()),"No Aplica")),"No Aplica")</f>
        <v>8-2023</v>
      </c>
    </row>
    <row r="2233" ht="15" customHeight="1" spans="1:30" x14ac:dyDescent="0.25">
      <c r="A2233" s="13" t="s">
        <v>8209</v>
      </c>
      <c r="B2233" s="15" t="s">
        <v>8210</v>
      </c>
      <c r="C2233" s="15" t="s">
        <v>8210</v>
      </c>
      <c r="D2233" s="15" t="s">
        <v>8512</v>
      </c>
      <c r="E2233" s="15" t="s">
        <v>8513</v>
      </c>
      <c r="F2233" s="39">
        <v>37369</v>
      </c>
      <c r="G2233" s="15">
        <v>1</v>
      </c>
      <c r="H2233" s="15" t="s">
        <v>8514</v>
      </c>
      <c r="I2233" s="15" t="s">
        <v>8414</v>
      </c>
      <c r="J2233" s="15" t="s">
        <v>8515</v>
      </c>
      <c r="K2233" s="15" t="s">
        <v>8516</v>
      </c>
      <c r="L2233" s="40" t="s">
        <v>6</v>
      </c>
      <c r="M2233" s="39"/>
      <c r="N2233" s="41" t="s">
        <v>2098</v>
      </c>
      <c r="O2233" s="39">
        <v>45139</v>
      </c>
      <c r="P2233" s="40">
        <v>1</v>
      </c>
      <c r="Q2233" s="40">
        <v>1</v>
      </c>
      <c r="R2233" s="40" t="str">
        <f>IFERROR(VLOOKUP(Tabla2[[#This Row],[CONTRATISTA PRNCIPAL]],Hoja1!$L$5:$M$9,2,FALSE),"CJV")</f>
        <v>CJV</v>
      </c>
      <c r="S2233" s="40" t="str">
        <f>IF(Tabla2[[#This Row],[EMPRESA]]=Tabla2[[#This Row],[CONTRATISTA PRNCIPAL]],"Principal","Secundaria")</f>
        <v>Principal</v>
      </c>
      <c r="T2233" s="42">
        <f>IFERROR(1/COUNTIF(Tabla2[CONTRATISTA PRNCIPAL],Tabla2[[#This Row],[CONTRATISTA PRNCIPAL]]),0)</f>
        <v>0.008547008547008548</v>
      </c>
      <c r="U2233" s="43">
        <f>IF(((TODAY()-Tabla2[[#This Row],[FECHA NACIMIENTO]])/365)&lt;18,"Corregir", IF(((TODAY()-Tabla2[[#This Row],[FECHA NACIMIENTO]])/365)&gt;80, "Corregir",ROUNDDOWN(((TODAY()-Tabla2[[#This Row],[FECHA NACIMIENTO]])/365),0)))</f>
        <v>21</v>
      </c>
      <c r="V22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33" s="44" t="str">
        <f>+IF(Tabla2[[#This Row],[Edad]]="Corregir","Corregir","Ok")</f>
        <v>Ok</v>
      </c>
      <c r="X2233" s="42" t="str">
        <f>+IFERROR(VLOOKUP(Tabla2[[#This Row],[DISTRITO SEGÚN DNI]],Hoja1!$A$2:$B$32,2,FALSE),"No")</f>
        <v>No</v>
      </c>
      <c r="Y2233" s="42" t="str">
        <f>IF(OR(LOWER(Tabla2[[#This Row],[GENERO]])="masculino", LOWER(Tabla2[[#This Row],[GENERO]])="femenino"),"OK","Corregir")</f>
        <v>OK</v>
      </c>
      <c r="Z2233" s="42" t="str">
        <f>+IF(Tabla2[[#This Row],[Nro. DNI / CE]]="","Corregir",IF(LEN(Tabla2[[#This Row],[Nro. DNI / CE]])&gt;=8,"OK","Corregir"))</f>
        <v>OK</v>
      </c>
      <c r="AA2233" s="42">
        <f>COUNTIF(Tabla2[APELLIDOS Y NOMBRES],Tabla2[[#This Row],[APELLIDOS Y NOMBRES]])</f>
        <v>1</v>
      </c>
      <c r="AB2233" s="42">
        <f>IF(Tabla2[[#This Row],[Trabajador]]&gt;1,1/Tabla2[[#This Row],[Trabajador]],Tabla2[[#This Row],[Trabajador]])</f>
        <v>1</v>
      </c>
      <c r="AC2233" t="str">
        <f>+IFERROR(IF(Tabla2[[#This Row],[FECHA CESE/BAJA]]="","No Aplica",IF(AND(MONTH(Tabla2[[#This Row],[FECHA CESE/BAJA]])=MONTH(TODAY()-30),YEAR(Tabla2[[#This Row],[FECHA CESE/BAJA]])=YEAR(TODAY())),MONTH(TODAY()-30)&amp;"-"&amp;YEAR(TODAY()),"Borrar")),"No aplica")</f>
        <v>No Aplica</v>
      </c>
      <c r="AD2233" t="str">
        <f>+IFERROR(IF(Tabla2[[#This Row],[FECHA INICIO DE LABORES EN OBRA]]="","No Aplica",IF(AND(MONTH(Tabla2[[#This Row],[FECHA INICIO DE LABORES EN OBRA]])=MONTH(TODAY()-30),YEAR(Tabla2[[#This Row],[FECHA INICIO DE LABORES EN OBRA]])=YEAR(TODAY())),MONTH(TODAY()-30)&amp;"-"&amp;YEAR(TODAY()),"No Aplica")),"No Aplica")</f>
        <v>8-2023</v>
      </c>
    </row>
    <row r="2234" ht="15" customHeight="1" spans="1:30" x14ac:dyDescent="0.25">
      <c r="A2234" s="13" t="s">
        <v>8209</v>
      </c>
      <c r="B2234" s="15" t="s">
        <v>8210</v>
      </c>
      <c r="C2234" s="15" t="s">
        <v>8210</v>
      </c>
      <c r="D2234" s="15" t="s">
        <v>8517</v>
      </c>
      <c r="E2234" s="15" t="s">
        <v>8518</v>
      </c>
      <c r="F2234" s="39">
        <v>32590</v>
      </c>
      <c r="G2234" s="15">
        <v>1</v>
      </c>
      <c r="H2234" s="15" t="s">
        <v>4160</v>
      </c>
      <c r="I2234" s="15" t="s">
        <v>8414</v>
      </c>
      <c r="J2234" s="15" t="s">
        <v>8519</v>
      </c>
      <c r="K2234" s="15" t="s">
        <v>7558</v>
      </c>
      <c r="L2234" s="40" t="s">
        <v>6</v>
      </c>
      <c r="M2234" s="39"/>
      <c r="N2234" s="41" t="s">
        <v>2098</v>
      </c>
      <c r="O2234" s="39">
        <v>45148</v>
      </c>
      <c r="P2234" s="40">
        <v>1</v>
      </c>
      <c r="Q2234" s="40">
        <v>1</v>
      </c>
      <c r="R2234" s="40" t="str">
        <f>IFERROR(VLOOKUP(Tabla2[[#This Row],[CONTRATISTA PRNCIPAL]],Hoja1!$L$5:$M$9,2,FALSE),"CJV")</f>
        <v>CJV</v>
      </c>
      <c r="S2234" s="40" t="str">
        <f>IF(Tabla2[[#This Row],[EMPRESA]]=Tabla2[[#This Row],[CONTRATISTA PRNCIPAL]],"Principal","Secundaria")</f>
        <v>Principal</v>
      </c>
      <c r="T2234" s="42">
        <f>IFERROR(1/COUNTIF(Tabla2[CONTRATISTA PRNCIPAL],Tabla2[[#This Row],[CONTRATISTA PRNCIPAL]]),0)</f>
        <v>0.008547008547008548</v>
      </c>
      <c r="U2234" s="43">
        <f>IF(((TODAY()-Tabla2[[#This Row],[FECHA NACIMIENTO]])/365)&lt;18,"Corregir", IF(((TODAY()-Tabla2[[#This Row],[FECHA NACIMIENTO]])/365)&gt;80, "Corregir",ROUNDDOWN(((TODAY()-Tabla2[[#This Row],[FECHA NACIMIENTO]])/365),0)))</f>
        <v>34</v>
      </c>
      <c r="V22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34" s="44" t="str">
        <f>+IF(Tabla2[[#This Row],[Edad]]="Corregir","Corregir","Ok")</f>
        <v>Ok</v>
      </c>
      <c r="X2234" s="42" t="str">
        <f>+IFERROR(VLOOKUP(Tabla2[[#This Row],[DISTRITO SEGÚN DNI]],Hoja1!$A$2:$B$32,2,FALSE),"No")</f>
        <v>No</v>
      </c>
      <c r="Y2234" s="42" t="str">
        <f>IF(OR(LOWER(Tabla2[[#This Row],[GENERO]])="masculino", LOWER(Tabla2[[#This Row],[GENERO]])="femenino"),"OK","Corregir")</f>
        <v>OK</v>
      </c>
      <c r="Z2234" s="42" t="str">
        <f>+IF(Tabla2[[#This Row],[Nro. DNI / CE]]="","Corregir",IF(LEN(Tabla2[[#This Row],[Nro. DNI / CE]])&gt;=8,"OK","Corregir"))</f>
        <v>OK</v>
      </c>
      <c r="AA2234" s="42">
        <f>COUNTIF(Tabla2[APELLIDOS Y NOMBRES],Tabla2[[#This Row],[APELLIDOS Y NOMBRES]])</f>
        <v>1</v>
      </c>
      <c r="AB2234" s="42">
        <f>IF(Tabla2[[#This Row],[Trabajador]]&gt;1,1/Tabla2[[#This Row],[Trabajador]],Tabla2[[#This Row],[Trabajador]])</f>
        <v>1</v>
      </c>
      <c r="AC2234" t="str">
        <f>+IFERROR(IF(Tabla2[[#This Row],[FECHA CESE/BAJA]]="","No Aplica",IF(AND(MONTH(Tabla2[[#This Row],[FECHA CESE/BAJA]])=MONTH(TODAY()-30),YEAR(Tabla2[[#This Row],[FECHA CESE/BAJA]])=YEAR(TODAY())),MONTH(TODAY()-30)&amp;"-"&amp;YEAR(TODAY()),"Borrar")),"No aplica")</f>
        <v>No Aplica</v>
      </c>
      <c r="AD2234" t="str">
        <f>+IFERROR(IF(Tabla2[[#This Row],[FECHA INICIO DE LABORES EN OBRA]]="","No Aplica",IF(AND(MONTH(Tabla2[[#This Row],[FECHA INICIO DE LABORES EN OBRA]])=MONTH(TODAY()-30),YEAR(Tabla2[[#This Row],[FECHA INICIO DE LABORES EN OBRA]])=YEAR(TODAY())),MONTH(TODAY()-30)&amp;"-"&amp;YEAR(TODAY()),"No Aplica")),"No Aplica")</f>
        <v>8-2023</v>
      </c>
    </row>
    <row r="2235" ht="15" customHeight="1" spans="1:30" x14ac:dyDescent="0.25">
      <c r="A2235" s="13" t="s">
        <v>8209</v>
      </c>
      <c r="B2235" s="15" t="s">
        <v>8210</v>
      </c>
      <c r="C2235" s="15" t="s">
        <v>8210</v>
      </c>
      <c r="D2235" s="15" t="s">
        <v>8520</v>
      </c>
      <c r="E2235" s="15" t="s">
        <v>8521</v>
      </c>
      <c r="F2235" s="39">
        <v>32323</v>
      </c>
      <c r="G2235" s="15">
        <v>2</v>
      </c>
      <c r="H2235" s="15" t="s">
        <v>7289</v>
      </c>
      <c r="I2235" s="15" t="s">
        <v>8414</v>
      </c>
      <c r="J2235" s="15" t="s">
        <v>8522</v>
      </c>
      <c r="K2235" s="15" t="s">
        <v>2272</v>
      </c>
      <c r="L2235" s="40" t="s">
        <v>6</v>
      </c>
      <c r="M2235" s="39"/>
      <c r="N2235" s="41" t="s">
        <v>2098</v>
      </c>
      <c r="O2235" s="39">
        <v>45159</v>
      </c>
      <c r="P2235" s="40">
        <v>1</v>
      </c>
      <c r="Q2235" s="40">
        <v>4</v>
      </c>
      <c r="R2235" s="40" t="str">
        <f>IFERROR(VLOOKUP(Tabla2[[#This Row],[CONTRATISTA PRNCIPAL]],Hoja1!$L$5:$M$9,2,FALSE),"CJV")</f>
        <v>CJV</v>
      </c>
      <c r="S2235" s="40" t="str">
        <f>IF(Tabla2[[#This Row],[EMPRESA]]=Tabla2[[#This Row],[CONTRATISTA PRNCIPAL]],"Principal","Secundaria")</f>
        <v>Principal</v>
      </c>
      <c r="T2235" s="42">
        <f>IFERROR(1/COUNTIF(Tabla2[CONTRATISTA PRNCIPAL],Tabla2[[#This Row],[CONTRATISTA PRNCIPAL]]),0)</f>
        <v>0.008547008547008548</v>
      </c>
      <c r="U2235" s="43">
        <f>IF(((TODAY()-Tabla2[[#This Row],[FECHA NACIMIENTO]])/365)&lt;18,"Corregir", IF(((TODAY()-Tabla2[[#This Row],[FECHA NACIMIENTO]])/365)&gt;80, "Corregir",ROUNDDOWN(((TODAY()-Tabla2[[#This Row],[FECHA NACIMIENTO]])/365),0)))</f>
        <v>35</v>
      </c>
      <c r="V22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35" s="44" t="str">
        <f>+IF(Tabla2[[#This Row],[Edad]]="Corregir","Corregir","Ok")</f>
        <v>Ok</v>
      </c>
      <c r="X2235" s="42" t="str">
        <f>+IFERROR(VLOOKUP(Tabla2[[#This Row],[DISTRITO SEGÚN DNI]],Hoja1!$A$2:$B$32,2,FALSE),"No")</f>
        <v>No</v>
      </c>
      <c r="Y2235" s="42" t="str">
        <f>IF(OR(LOWER(Tabla2[[#This Row],[GENERO]])="masculino", LOWER(Tabla2[[#This Row],[GENERO]])="femenino"),"OK","Corregir")</f>
        <v>OK</v>
      </c>
      <c r="Z2235" s="42" t="str">
        <f>+IF(Tabla2[[#This Row],[Nro. DNI / CE]]="","Corregir",IF(LEN(Tabla2[[#This Row],[Nro. DNI / CE]])&gt;=8,"OK","Corregir"))</f>
        <v>OK</v>
      </c>
      <c r="AA2235" s="42">
        <f>COUNTIF(Tabla2[APELLIDOS Y NOMBRES],Tabla2[[#This Row],[APELLIDOS Y NOMBRES]])</f>
        <v>1</v>
      </c>
      <c r="AB2235" s="42">
        <f>IF(Tabla2[[#This Row],[Trabajador]]&gt;1,1/Tabla2[[#This Row],[Trabajador]],Tabla2[[#This Row],[Trabajador]])</f>
        <v>1</v>
      </c>
      <c r="AC2235" t="str">
        <f>+IFERROR(IF(Tabla2[[#This Row],[FECHA CESE/BAJA]]="","No Aplica",IF(AND(MONTH(Tabla2[[#This Row],[FECHA CESE/BAJA]])=MONTH(TODAY()-30),YEAR(Tabla2[[#This Row],[FECHA CESE/BAJA]])=YEAR(TODAY())),MONTH(TODAY()-30)&amp;"-"&amp;YEAR(TODAY()),"Borrar")),"No aplica")</f>
        <v>No Aplica</v>
      </c>
      <c r="AD2235" t="str">
        <f>+IFERROR(IF(Tabla2[[#This Row],[FECHA INICIO DE LABORES EN OBRA]]="","No Aplica",IF(AND(MONTH(Tabla2[[#This Row],[FECHA INICIO DE LABORES EN OBRA]])=MONTH(TODAY()-30),YEAR(Tabla2[[#This Row],[FECHA INICIO DE LABORES EN OBRA]])=YEAR(TODAY())),MONTH(TODAY()-30)&amp;"-"&amp;YEAR(TODAY()),"No Aplica")),"No Aplica")</f>
        <v>8-2023</v>
      </c>
    </row>
    <row r="2236" ht="15" customHeight="1" spans="1:30" x14ac:dyDescent="0.25">
      <c r="A2236" s="13" t="s">
        <v>8209</v>
      </c>
      <c r="B2236" s="15" t="s">
        <v>8210</v>
      </c>
      <c r="C2236" s="15" t="s">
        <v>8210</v>
      </c>
      <c r="D2236" s="15" t="s">
        <v>8523</v>
      </c>
      <c r="E2236" s="15" t="s">
        <v>8524</v>
      </c>
      <c r="F2236" s="39">
        <v>35590</v>
      </c>
      <c r="G2236" s="15">
        <v>2</v>
      </c>
      <c r="H2236" s="15" t="s">
        <v>2749</v>
      </c>
      <c r="I2236" s="15" t="s">
        <v>8414</v>
      </c>
      <c r="J2236" s="15" t="s">
        <v>8525</v>
      </c>
      <c r="K2236" s="15" t="s">
        <v>2162</v>
      </c>
      <c r="L2236" s="40" t="s">
        <v>6</v>
      </c>
      <c r="M2236" s="39"/>
      <c r="N2236" s="41" t="s">
        <v>2098</v>
      </c>
      <c r="O2236" s="39">
        <v>45148</v>
      </c>
      <c r="P2236" s="40">
        <v>1</v>
      </c>
      <c r="Q2236" s="40">
        <v>4</v>
      </c>
      <c r="R2236" s="40" t="str">
        <f>IFERROR(VLOOKUP(Tabla2[[#This Row],[CONTRATISTA PRNCIPAL]],Hoja1!$L$5:$M$9,2,FALSE),"CJV")</f>
        <v>CJV</v>
      </c>
      <c r="S2236" s="40" t="str">
        <f>IF(Tabla2[[#This Row],[EMPRESA]]=Tabla2[[#This Row],[CONTRATISTA PRNCIPAL]],"Principal","Secundaria")</f>
        <v>Principal</v>
      </c>
      <c r="T2236" s="42">
        <f>IFERROR(1/COUNTIF(Tabla2[CONTRATISTA PRNCIPAL],Tabla2[[#This Row],[CONTRATISTA PRNCIPAL]]),0)</f>
        <v>0.008547008547008548</v>
      </c>
      <c r="U2236" s="43">
        <f>IF(((TODAY()-Tabla2[[#This Row],[FECHA NACIMIENTO]])/365)&lt;18,"Corregir", IF(((TODAY()-Tabla2[[#This Row],[FECHA NACIMIENTO]])/365)&gt;80, "Corregir",ROUNDDOWN(((TODAY()-Tabla2[[#This Row],[FECHA NACIMIENTO]])/365),0)))</f>
        <v>26</v>
      </c>
      <c r="V22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36" s="44" t="str">
        <f>+IF(Tabla2[[#This Row],[Edad]]="Corregir","Corregir","Ok")</f>
        <v>Ok</v>
      </c>
      <c r="X2236" s="42" t="str">
        <f>+IFERROR(VLOOKUP(Tabla2[[#This Row],[DISTRITO SEGÚN DNI]],Hoja1!$A$2:$B$32,2,FALSE),"No")</f>
        <v>No</v>
      </c>
      <c r="Y2236" s="42" t="str">
        <f>IF(OR(LOWER(Tabla2[[#This Row],[GENERO]])="masculino", LOWER(Tabla2[[#This Row],[GENERO]])="femenino"),"OK","Corregir")</f>
        <v>OK</v>
      </c>
      <c r="Z2236" s="42" t="str">
        <f>+IF(Tabla2[[#This Row],[Nro. DNI / CE]]="","Corregir",IF(LEN(Tabla2[[#This Row],[Nro. DNI / CE]])&gt;=8,"OK","Corregir"))</f>
        <v>OK</v>
      </c>
      <c r="AA2236" s="42">
        <f>COUNTIF(Tabla2[APELLIDOS Y NOMBRES],Tabla2[[#This Row],[APELLIDOS Y NOMBRES]])</f>
        <v>1</v>
      </c>
      <c r="AB2236" s="42">
        <f>IF(Tabla2[[#This Row],[Trabajador]]&gt;1,1/Tabla2[[#This Row],[Trabajador]],Tabla2[[#This Row],[Trabajador]])</f>
        <v>1</v>
      </c>
      <c r="AC2236" t="str">
        <f>+IFERROR(IF(Tabla2[[#This Row],[FECHA CESE/BAJA]]="","No Aplica",IF(AND(MONTH(Tabla2[[#This Row],[FECHA CESE/BAJA]])=MONTH(TODAY()-30),YEAR(Tabla2[[#This Row],[FECHA CESE/BAJA]])=YEAR(TODAY())),MONTH(TODAY()-30)&amp;"-"&amp;YEAR(TODAY()),"Borrar")),"No aplica")</f>
        <v>No Aplica</v>
      </c>
      <c r="AD2236" t="str">
        <f>+IFERROR(IF(Tabla2[[#This Row],[FECHA INICIO DE LABORES EN OBRA]]="","No Aplica",IF(AND(MONTH(Tabla2[[#This Row],[FECHA INICIO DE LABORES EN OBRA]])=MONTH(TODAY()-30),YEAR(Tabla2[[#This Row],[FECHA INICIO DE LABORES EN OBRA]])=YEAR(TODAY())),MONTH(TODAY()-30)&amp;"-"&amp;YEAR(TODAY()),"No Aplica")),"No Aplica")</f>
        <v>8-2023</v>
      </c>
    </row>
    <row r="2237" ht="15" customHeight="1" spans="1:30" x14ac:dyDescent="0.25">
      <c r="A2237" s="13" t="s">
        <v>8209</v>
      </c>
      <c r="B2237" s="15" t="s">
        <v>8210</v>
      </c>
      <c r="C2237" s="15" t="s">
        <v>8210</v>
      </c>
      <c r="D2237" s="15" t="s">
        <v>552</v>
      </c>
      <c r="E2237" s="15" t="s">
        <v>553</v>
      </c>
      <c r="F2237" s="39">
        <v>30789</v>
      </c>
      <c r="G2237" s="15">
        <v>2</v>
      </c>
      <c r="H2237" s="15" t="s">
        <v>8526</v>
      </c>
      <c r="I2237" s="15" t="s">
        <v>8414</v>
      </c>
      <c r="J2237" s="15" t="s">
        <v>8527</v>
      </c>
      <c r="K2237" s="15" t="s">
        <v>26</v>
      </c>
      <c r="L2237" s="40" t="s">
        <v>6</v>
      </c>
      <c r="M2237" s="39"/>
      <c r="N2237" s="41" t="s">
        <v>2098</v>
      </c>
      <c r="O2237" s="39">
        <v>45148</v>
      </c>
      <c r="P2237" s="40">
        <v>1</v>
      </c>
      <c r="Q2237" s="40">
        <v>4</v>
      </c>
      <c r="R2237" s="40" t="str">
        <f>IFERROR(VLOOKUP(Tabla2[[#This Row],[CONTRATISTA PRNCIPAL]],Hoja1!$L$5:$M$9,2,FALSE),"CJV")</f>
        <v>CJV</v>
      </c>
      <c r="S2237" s="40" t="str">
        <f>IF(Tabla2[[#This Row],[EMPRESA]]=Tabla2[[#This Row],[CONTRATISTA PRNCIPAL]],"Principal","Secundaria")</f>
        <v>Principal</v>
      </c>
      <c r="T2237" s="42">
        <f>IFERROR(1/COUNTIF(Tabla2[CONTRATISTA PRNCIPAL],Tabla2[[#This Row],[CONTRATISTA PRNCIPAL]]),0)</f>
        <v>0.008547008547008548</v>
      </c>
      <c r="U2237" s="43">
        <f>IF(((TODAY()-Tabla2[[#This Row],[FECHA NACIMIENTO]])/365)&lt;18,"Corregir", IF(((TODAY()-Tabla2[[#This Row],[FECHA NACIMIENTO]])/365)&gt;80, "Corregir",ROUNDDOWN(((TODAY()-Tabla2[[#This Row],[FECHA NACIMIENTO]])/365),0)))</f>
        <v>39</v>
      </c>
      <c r="V22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37" s="44" t="str">
        <f>+IF(Tabla2[[#This Row],[Edad]]="Corregir","Corregir","Ok")</f>
        <v>Ok</v>
      </c>
      <c r="X2237" s="42" t="str">
        <f>+IFERROR(VLOOKUP(Tabla2[[#This Row],[DISTRITO SEGÚN DNI]],Hoja1!$A$2:$B$32,2,FALSE),"No")</f>
        <v>EL AGUSTINO</v>
      </c>
      <c r="Y2237" s="42" t="str">
        <f>IF(OR(LOWER(Tabla2[[#This Row],[GENERO]])="masculino", LOWER(Tabla2[[#This Row],[GENERO]])="femenino"),"OK","Corregir")</f>
        <v>OK</v>
      </c>
      <c r="Z2237" s="42" t="str">
        <f>+IF(Tabla2[[#This Row],[Nro. DNI / CE]]="","Corregir",IF(LEN(Tabla2[[#This Row],[Nro. DNI / CE]])&gt;=8,"OK","Corregir"))</f>
        <v>OK</v>
      </c>
      <c r="AA2237" s="42">
        <f>COUNTIF(Tabla2[APELLIDOS Y NOMBRES],Tabla2[[#This Row],[APELLIDOS Y NOMBRES]])</f>
        <v>1</v>
      </c>
      <c r="AB2237" s="42">
        <f>IF(Tabla2[[#This Row],[Trabajador]]&gt;1,1/Tabla2[[#This Row],[Trabajador]],Tabla2[[#This Row],[Trabajador]])</f>
        <v>1</v>
      </c>
      <c r="AC2237" t="str">
        <f>+IFERROR(IF(Tabla2[[#This Row],[FECHA CESE/BAJA]]="","No Aplica",IF(AND(MONTH(Tabla2[[#This Row],[FECHA CESE/BAJA]])=MONTH(TODAY()-30),YEAR(Tabla2[[#This Row],[FECHA CESE/BAJA]])=YEAR(TODAY())),MONTH(TODAY()-30)&amp;"-"&amp;YEAR(TODAY()),"Borrar")),"No aplica")</f>
        <v>No Aplica</v>
      </c>
      <c r="AD2237" t="str">
        <f>+IFERROR(IF(Tabla2[[#This Row],[FECHA INICIO DE LABORES EN OBRA]]="","No Aplica",IF(AND(MONTH(Tabla2[[#This Row],[FECHA INICIO DE LABORES EN OBRA]])=MONTH(TODAY()-30),YEAR(Tabla2[[#This Row],[FECHA INICIO DE LABORES EN OBRA]])=YEAR(TODAY())),MONTH(TODAY()-30)&amp;"-"&amp;YEAR(TODAY()),"No Aplica")),"No Aplica")</f>
        <v>8-2023</v>
      </c>
    </row>
    <row r="2238" ht="15" customHeight="1" spans="1:30" x14ac:dyDescent="0.25">
      <c r="A2238" s="13" t="s">
        <v>8209</v>
      </c>
      <c r="B2238" s="15" t="s">
        <v>8210</v>
      </c>
      <c r="C2238" s="15" t="s">
        <v>8210</v>
      </c>
      <c r="D2238" s="15" t="s">
        <v>1704</v>
      </c>
      <c r="E2238" s="15" t="s">
        <v>1705</v>
      </c>
      <c r="F2238" s="39">
        <v>33880</v>
      </c>
      <c r="G2238" s="15">
        <v>2</v>
      </c>
      <c r="H2238" s="15" t="s">
        <v>2746</v>
      </c>
      <c r="I2238" s="15" t="s">
        <v>8414</v>
      </c>
      <c r="J2238" s="15" t="s">
        <v>8528</v>
      </c>
      <c r="K2238" s="15" t="s">
        <v>22</v>
      </c>
      <c r="L2238" s="40" t="s">
        <v>6</v>
      </c>
      <c r="M2238" s="39"/>
      <c r="N2238" s="41" t="s">
        <v>2098</v>
      </c>
      <c r="O2238" s="39">
        <v>45148</v>
      </c>
      <c r="P2238" s="40">
        <v>1</v>
      </c>
      <c r="Q2238" s="40">
        <v>4</v>
      </c>
      <c r="R2238" s="40" t="str">
        <f>IFERROR(VLOOKUP(Tabla2[[#This Row],[CONTRATISTA PRNCIPAL]],Hoja1!$L$5:$M$9,2,FALSE),"CJV")</f>
        <v>CJV</v>
      </c>
      <c r="S2238" s="40" t="str">
        <f>IF(Tabla2[[#This Row],[EMPRESA]]=Tabla2[[#This Row],[CONTRATISTA PRNCIPAL]],"Principal","Secundaria")</f>
        <v>Principal</v>
      </c>
      <c r="T2238" s="42">
        <f>IFERROR(1/COUNTIF(Tabla2[CONTRATISTA PRNCIPAL],Tabla2[[#This Row],[CONTRATISTA PRNCIPAL]]),0)</f>
        <v>0.008547008547008548</v>
      </c>
      <c r="U2238" s="43">
        <f>IF(((TODAY()-Tabla2[[#This Row],[FECHA NACIMIENTO]])/365)&lt;18,"Corregir", IF(((TODAY()-Tabla2[[#This Row],[FECHA NACIMIENTO]])/365)&gt;80, "Corregir",ROUNDDOWN(((TODAY()-Tabla2[[#This Row],[FECHA NACIMIENTO]])/365),0)))</f>
        <v>31</v>
      </c>
      <c r="V22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38" s="44" t="str">
        <f>+IF(Tabla2[[#This Row],[Edad]]="Corregir","Corregir","Ok")</f>
        <v>Ok</v>
      </c>
      <c r="X2238" s="42" t="str">
        <f>+IFERROR(VLOOKUP(Tabla2[[#This Row],[DISTRITO SEGÚN DNI]],Hoja1!$A$2:$B$32,2,FALSE),"No")</f>
        <v>BREÑA</v>
      </c>
      <c r="Y2238" s="42" t="str">
        <f>IF(OR(LOWER(Tabla2[[#This Row],[GENERO]])="masculino", LOWER(Tabla2[[#This Row],[GENERO]])="femenino"),"OK","Corregir")</f>
        <v>OK</v>
      </c>
      <c r="Z2238" s="42" t="str">
        <f>+IF(Tabla2[[#This Row],[Nro. DNI / CE]]="","Corregir",IF(LEN(Tabla2[[#This Row],[Nro. DNI / CE]])&gt;=8,"OK","Corregir"))</f>
        <v>OK</v>
      </c>
      <c r="AA2238" s="42">
        <f>COUNTIF(Tabla2[APELLIDOS Y NOMBRES],Tabla2[[#This Row],[APELLIDOS Y NOMBRES]])</f>
        <v>1</v>
      </c>
      <c r="AB2238" s="42">
        <f>IF(Tabla2[[#This Row],[Trabajador]]&gt;1,1/Tabla2[[#This Row],[Trabajador]],Tabla2[[#This Row],[Trabajador]])</f>
        <v>1</v>
      </c>
      <c r="AC2238" t="str">
        <f>+IFERROR(IF(Tabla2[[#This Row],[FECHA CESE/BAJA]]="","No Aplica",IF(AND(MONTH(Tabla2[[#This Row],[FECHA CESE/BAJA]])=MONTH(TODAY()-30),YEAR(Tabla2[[#This Row],[FECHA CESE/BAJA]])=YEAR(TODAY())),MONTH(TODAY()-30)&amp;"-"&amp;YEAR(TODAY()),"Borrar")),"No aplica")</f>
        <v>No Aplica</v>
      </c>
      <c r="AD2238" t="str">
        <f>+IFERROR(IF(Tabla2[[#This Row],[FECHA INICIO DE LABORES EN OBRA]]="","No Aplica",IF(AND(MONTH(Tabla2[[#This Row],[FECHA INICIO DE LABORES EN OBRA]])=MONTH(TODAY()-30),YEAR(Tabla2[[#This Row],[FECHA INICIO DE LABORES EN OBRA]])=YEAR(TODAY())),MONTH(TODAY()-30)&amp;"-"&amp;YEAR(TODAY()),"No Aplica")),"No Aplica")</f>
        <v>8-2023</v>
      </c>
    </row>
    <row r="2239" ht="15" customHeight="1" spans="1:30" x14ac:dyDescent="0.25">
      <c r="A2239" s="13" t="s">
        <v>8209</v>
      </c>
      <c r="B2239" s="15" t="s">
        <v>8210</v>
      </c>
      <c r="C2239" s="15" t="s">
        <v>8210</v>
      </c>
      <c r="D2239" s="15" t="s">
        <v>8529</v>
      </c>
      <c r="E2239" s="15" t="s">
        <v>8530</v>
      </c>
      <c r="F2239" s="39">
        <v>29468</v>
      </c>
      <c r="G2239" s="15">
        <v>2</v>
      </c>
      <c r="H2239" s="15" t="s">
        <v>3129</v>
      </c>
      <c r="I2239" s="15" t="s">
        <v>8414</v>
      </c>
      <c r="J2239" s="15" t="s">
        <v>8531</v>
      </c>
      <c r="K2239" s="15" t="s">
        <v>2272</v>
      </c>
      <c r="L2239" s="40" t="s">
        <v>6</v>
      </c>
      <c r="M2239" s="39"/>
      <c r="N2239" s="41" t="s">
        <v>2098</v>
      </c>
      <c r="O2239" s="39">
        <v>45148</v>
      </c>
      <c r="P2239" s="40">
        <v>1</v>
      </c>
      <c r="Q2239" s="40">
        <v>4</v>
      </c>
      <c r="R2239" s="40" t="str">
        <f>IFERROR(VLOOKUP(Tabla2[[#This Row],[CONTRATISTA PRNCIPAL]],Hoja1!$L$5:$M$9,2,FALSE),"CJV")</f>
        <v>CJV</v>
      </c>
      <c r="S2239" s="40" t="str">
        <f>IF(Tabla2[[#This Row],[EMPRESA]]=Tabla2[[#This Row],[CONTRATISTA PRNCIPAL]],"Principal","Secundaria")</f>
        <v>Principal</v>
      </c>
      <c r="T2239" s="42">
        <f>IFERROR(1/COUNTIF(Tabla2[CONTRATISTA PRNCIPAL],Tabla2[[#This Row],[CONTRATISTA PRNCIPAL]]),0)</f>
        <v>0.008547008547008548</v>
      </c>
      <c r="U2239" s="43">
        <f>IF(((TODAY()-Tabla2[[#This Row],[FECHA NACIMIENTO]])/365)&lt;18,"Corregir", IF(((TODAY()-Tabla2[[#This Row],[FECHA NACIMIENTO]])/365)&gt;80, "Corregir",ROUNDDOWN(((TODAY()-Tabla2[[#This Row],[FECHA NACIMIENTO]])/365),0)))</f>
        <v>43</v>
      </c>
      <c r="V22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39" s="44" t="str">
        <f>+IF(Tabla2[[#This Row],[Edad]]="Corregir","Corregir","Ok")</f>
        <v>Ok</v>
      </c>
      <c r="X2239" s="42" t="str">
        <f>+IFERROR(VLOOKUP(Tabla2[[#This Row],[DISTRITO SEGÚN DNI]],Hoja1!$A$2:$B$32,2,FALSE),"No")</f>
        <v>No</v>
      </c>
      <c r="Y2239" s="42" t="str">
        <f>IF(OR(LOWER(Tabla2[[#This Row],[GENERO]])="masculino", LOWER(Tabla2[[#This Row],[GENERO]])="femenino"),"OK","Corregir")</f>
        <v>OK</v>
      </c>
      <c r="Z2239" s="42" t="str">
        <f>+IF(Tabla2[[#This Row],[Nro. DNI / CE]]="","Corregir",IF(LEN(Tabla2[[#This Row],[Nro. DNI / CE]])&gt;=8,"OK","Corregir"))</f>
        <v>OK</v>
      </c>
      <c r="AA2239" s="42">
        <f>COUNTIF(Tabla2[APELLIDOS Y NOMBRES],Tabla2[[#This Row],[APELLIDOS Y NOMBRES]])</f>
        <v>1</v>
      </c>
      <c r="AB2239" s="42">
        <f>IF(Tabla2[[#This Row],[Trabajador]]&gt;1,1/Tabla2[[#This Row],[Trabajador]],Tabla2[[#This Row],[Trabajador]])</f>
        <v>1</v>
      </c>
      <c r="AC2239" t="str">
        <f>+IFERROR(IF(Tabla2[[#This Row],[FECHA CESE/BAJA]]="","No Aplica",IF(AND(MONTH(Tabla2[[#This Row],[FECHA CESE/BAJA]])=MONTH(TODAY()-30),YEAR(Tabla2[[#This Row],[FECHA CESE/BAJA]])=YEAR(TODAY())),MONTH(TODAY()-30)&amp;"-"&amp;YEAR(TODAY()),"Borrar")),"No aplica")</f>
        <v>No Aplica</v>
      </c>
      <c r="AD2239" t="str">
        <f>+IFERROR(IF(Tabla2[[#This Row],[FECHA INICIO DE LABORES EN OBRA]]="","No Aplica",IF(AND(MONTH(Tabla2[[#This Row],[FECHA INICIO DE LABORES EN OBRA]])=MONTH(TODAY()-30),YEAR(Tabla2[[#This Row],[FECHA INICIO DE LABORES EN OBRA]])=YEAR(TODAY())),MONTH(TODAY()-30)&amp;"-"&amp;YEAR(TODAY()),"No Aplica")),"No Aplica")</f>
        <v>8-2023</v>
      </c>
    </row>
    <row r="2240" ht="15" customHeight="1" spans="1:30" x14ac:dyDescent="0.25">
      <c r="A2240" s="13" t="s">
        <v>8209</v>
      </c>
      <c r="B2240" s="15" t="s">
        <v>8210</v>
      </c>
      <c r="C2240" s="15" t="s">
        <v>8210</v>
      </c>
      <c r="D2240" s="15" t="s">
        <v>8532</v>
      </c>
      <c r="E2240" s="15" t="s">
        <v>8533</v>
      </c>
      <c r="F2240" s="39">
        <v>32314</v>
      </c>
      <c r="G2240" s="15">
        <v>1</v>
      </c>
      <c r="H2240" s="15" t="s">
        <v>4175</v>
      </c>
      <c r="I2240" s="15" t="s">
        <v>8414</v>
      </c>
      <c r="J2240" s="15" t="s">
        <v>8534</v>
      </c>
      <c r="K2240" s="15" t="s">
        <v>8535</v>
      </c>
      <c r="L2240" s="40" t="s">
        <v>6</v>
      </c>
      <c r="M2240" s="39"/>
      <c r="N2240" s="41" t="s">
        <v>2098</v>
      </c>
      <c r="O2240" s="39">
        <v>45152</v>
      </c>
      <c r="P2240" s="40">
        <v>1</v>
      </c>
      <c r="Q2240" s="40">
        <v>1</v>
      </c>
      <c r="R2240" s="40" t="str">
        <f>IFERROR(VLOOKUP(Tabla2[[#This Row],[CONTRATISTA PRNCIPAL]],Hoja1!$L$5:$M$9,2,FALSE),"CJV")</f>
        <v>CJV</v>
      </c>
      <c r="S2240" s="40" t="str">
        <f>IF(Tabla2[[#This Row],[EMPRESA]]=Tabla2[[#This Row],[CONTRATISTA PRNCIPAL]],"Principal","Secundaria")</f>
        <v>Principal</v>
      </c>
      <c r="T2240" s="42">
        <f>IFERROR(1/COUNTIF(Tabla2[CONTRATISTA PRNCIPAL],Tabla2[[#This Row],[CONTRATISTA PRNCIPAL]]),0)</f>
        <v>0.008547008547008548</v>
      </c>
      <c r="U2240" s="43">
        <f>IF(((TODAY()-Tabla2[[#This Row],[FECHA NACIMIENTO]])/365)&lt;18,"Corregir", IF(((TODAY()-Tabla2[[#This Row],[FECHA NACIMIENTO]])/365)&gt;80, "Corregir",ROUNDDOWN(((TODAY()-Tabla2[[#This Row],[FECHA NACIMIENTO]])/365),0)))</f>
        <v>35</v>
      </c>
      <c r="V22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40" s="44" t="str">
        <f>+IF(Tabla2[[#This Row],[Edad]]="Corregir","Corregir","Ok")</f>
        <v>Ok</v>
      </c>
      <c r="X2240" s="42" t="str">
        <f>+IFERROR(VLOOKUP(Tabla2[[#This Row],[DISTRITO SEGÚN DNI]],Hoja1!$A$2:$B$32,2,FALSE),"No")</f>
        <v>No</v>
      </c>
      <c r="Y2240" s="42" t="str">
        <f>IF(OR(LOWER(Tabla2[[#This Row],[GENERO]])="masculino", LOWER(Tabla2[[#This Row],[GENERO]])="femenino"),"OK","Corregir")</f>
        <v>OK</v>
      </c>
      <c r="Z2240" s="42" t="str">
        <f>+IF(Tabla2[[#This Row],[Nro. DNI / CE]]="","Corregir",IF(LEN(Tabla2[[#This Row],[Nro. DNI / CE]])&gt;=8,"OK","Corregir"))</f>
        <v>OK</v>
      </c>
      <c r="AA2240" s="42">
        <f>COUNTIF(Tabla2[APELLIDOS Y NOMBRES],Tabla2[[#This Row],[APELLIDOS Y NOMBRES]])</f>
        <v>1</v>
      </c>
      <c r="AB2240" s="42">
        <f>IF(Tabla2[[#This Row],[Trabajador]]&gt;1,1/Tabla2[[#This Row],[Trabajador]],Tabla2[[#This Row],[Trabajador]])</f>
        <v>1</v>
      </c>
      <c r="AC2240" t="str">
        <f>+IFERROR(IF(Tabla2[[#This Row],[FECHA CESE/BAJA]]="","No Aplica",IF(AND(MONTH(Tabla2[[#This Row],[FECHA CESE/BAJA]])=MONTH(TODAY()-30),YEAR(Tabla2[[#This Row],[FECHA CESE/BAJA]])=YEAR(TODAY())),MONTH(TODAY()-30)&amp;"-"&amp;YEAR(TODAY()),"Borrar")),"No aplica")</f>
        <v>No Aplica</v>
      </c>
      <c r="AD2240" t="str">
        <f>+IFERROR(IF(Tabla2[[#This Row],[FECHA INICIO DE LABORES EN OBRA]]="","No Aplica",IF(AND(MONTH(Tabla2[[#This Row],[FECHA INICIO DE LABORES EN OBRA]])=MONTH(TODAY()-30),YEAR(Tabla2[[#This Row],[FECHA INICIO DE LABORES EN OBRA]])=YEAR(TODAY())),MONTH(TODAY()-30)&amp;"-"&amp;YEAR(TODAY()),"No Aplica")),"No Aplica")</f>
        <v>8-2023</v>
      </c>
    </row>
    <row r="2241" ht="15" customHeight="1" spans="1:30" x14ac:dyDescent="0.25">
      <c r="A2241" s="13" t="s">
        <v>8209</v>
      </c>
      <c r="B2241" s="15" t="s">
        <v>8210</v>
      </c>
      <c r="C2241" s="15" t="s">
        <v>8210</v>
      </c>
      <c r="D2241" s="15" t="s">
        <v>8536</v>
      </c>
      <c r="E2241" s="15" t="s">
        <v>8537</v>
      </c>
      <c r="F2241" s="39">
        <v>35924</v>
      </c>
      <c r="G2241" s="15">
        <v>1</v>
      </c>
      <c r="H2241" s="15" t="s">
        <v>8263</v>
      </c>
      <c r="I2241" s="15" t="s">
        <v>8414</v>
      </c>
      <c r="J2241" s="15" t="s">
        <v>8538</v>
      </c>
      <c r="K2241" s="15" t="s">
        <v>2242</v>
      </c>
      <c r="L2241" s="40" t="s">
        <v>6</v>
      </c>
      <c r="M2241" s="39"/>
      <c r="N2241" s="41" t="s">
        <v>2098</v>
      </c>
      <c r="O2241" s="39">
        <v>45152</v>
      </c>
      <c r="P2241" s="40">
        <v>1</v>
      </c>
      <c r="Q2241" s="40">
        <v>1</v>
      </c>
      <c r="R2241" s="40" t="str">
        <f>IFERROR(VLOOKUP(Tabla2[[#This Row],[CONTRATISTA PRNCIPAL]],Hoja1!$L$5:$M$9,2,FALSE),"CJV")</f>
        <v>CJV</v>
      </c>
      <c r="S2241" s="40" t="str">
        <f>IF(Tabla2[[#This Row],[EMPRESA]]=Tabla2[[#This Row],[CONTRATISTA PRNCIPAL]],"Principal","Secundaria")</f>
        <v>Principal</v>
      </c>
      <c r="T2241" s="42">
        <f>IFERROR(1/COUNTIF(Tabla2[CONTRATISTA PRNCIPAL],Tabla2[[#This Row],[CONTRATISTA PRNCIPAL]]),0)</f>
        <v>0.008547008547008548</v>
      </c>
      <c r="U2241" s="43">
        <f>IF(((TODAY()-Tabla2[[#This Row],[FECHA NACIMIENTO]])/365)&lt;18,"Corregir", IF(((TODAY()-Tabla2[[#This Row],[FECHA NACIMIENTO]])/365)&gt;80, "Corregir",ROUNDDOWN(((TODAY()-Tabla2[[#This Row],[FECHA NACIMIENTO]])/365),0)))</f>
        <v>25</v>
      </c>
      <c r="V22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41" s="44" t="str">
        <f>+IF(Tabla2[[#This Row],[Edad]]="Corregir","Corregir","Ok")</f>
        <v>Ok</v>
      </c>
      <c r="X2241" s="42" t="str">
        <f>+IFERROR(VLOOKUP(Tabla2[[#This Row],[DISTRITO SEGÚN DNI]],Hoja1!$A$2:$B$32,2,FALSE),"No")</f>
        <v>No</v>
      </c>
      <c r="Y2241" s="42" t="str">
        <f>IF(OR(LOWER(Tabla2[[#This Row],[GENERO]])="masculino", LOWER(Tabla2[[#This Row],[GENERO]])="femenino"),"OK","Corregir")</f>
        <v>OK</v>
      </c>
      <c r="Z2241" s="42" t="str">
        <f>+IF(Tabla2[[#This Row],[Nro. DNI / CE]]="","Corregir",IF(LEN(Tabla2[[#This Row],[Nro. DNI / CE]])&gt;=8,"OK","Corregir"))</f>
        <v>OK</v>
      </c>
      <c r="AA2241" s="42">
        <f>COUNTIF(Tabla2[APELLIDOS Y NOMBRES],Tabla2[[#This Row],[APELLIDOS Y NOMBRES]])</f>
        <v>1</v>
      </c>
      <c r="AB2241" s="42">
        <f>IF(Tabla2[[#This Row],[Trabajador]]&gt;1,1/Tabla2[[#This Row],[Trabajador]],Tabla2[[#This Row],[Trabajador]])</f>
        <v>1</v>
      </c>
      <c r="AC2241" t="str">
        <f>+IFERROR(IF(Tabla2[[#This Row],[FECHA CESE/BAJA]]="","No Aplica",IF(AND(MONTH(Tabla2[[#This Row],[FECHA CESE/BAJA]])=MONTH(TODAY()-30),YEAR(Tabla2[[#This Row],[FECHA CESE/BAJA]])=YEAR(TODAY())),MONTH(TODAY()-30)&amp;"-"&amp;YEAR(TODAY()),"Borrar")),"No aplica")</f>
        <v>No Aplica</v>
      </c>
      <c r="AD2241" t="str">
        <f>+IFERROR(IF(Tabla2[[#This Row],[FECHA INICIO DE LABORES EN OBRA]]="","No Aplica",IF(AND(MONTH(Tabla2[[#This Row],[FECHA INICIO DE LABORES EN OBRA]])=MONTH(TODAY()-30),YEAR(Tabla2[[#This Row],[FECHA INICIO DE LABORES EN OBRA]])=YEAR(TODAY())),MONTH(TODAY()-30)&amp;"-"&amp;YEAR(TODAY()),"No Aplica")),"No Aplica")</f>
        <v>8-2023</v>
      </c>
    </row>
    <row r="2242" ht="15" customHeight="1" spans="1:30" x14ac:dyDescent="0.25">
      <c r="A2242" s="13" t="s">
        <v>8209</v>
      </c>
      <c r="B2242" s="15" t="s">
        <v>8210</v>
      </c>
      <c r="C2242" s="15" t="s">
        <v>8210</v>
      </c>
      <c r="D2242" s="15" t="s">
        <v>1706</v>
      </c>
      <c r="E2242" s="15" t="s">
        <v>1707</v>
      </c>
      <c r="F2242" s="39">
        <v>28395</v>
      </c>
      <c r="G2242" s="15">
        <v>1</v>
      </c>
      <c r="H2242" s="15" t="s">
        <v>2281</v>
      </c>
      <c r="I2242" s="15" t="s">
        <v>8414</v>
      </c>
      <c r="J2242" s="15" t="s">
        <v>8539</v>
      </c>
      <c r="K2242" s="15" t="s">
        <v>8540</v>
      </c>
      <c r="L2242" s="40" t="s">
        <v>6</v>
      </c>
      <c r="M2242" s="39"/>
      <c r="N2242" s="41" t="s">
        <v>2098</v>
      </c>
      <c r="O2242" s="39">
        <v>45152</v>
      </c>
      <c r="P2242" s="40">
        <v>1</v>
      </c>
      <c r="Q2242" s="40">
        <v>1</v>
      </c>
      <c r="R2242" s="40" t="str">
        <f>IFERROR(VLOOKUP(Tabla2[[#This Row],[CONTRATISTA PRNCIPAL]],Hoja1!$L$5:$M$9,2,FALSE),"CJV")</f>
        <v>CJV</v>
      </c>
      <c r="S2242" s="40" t="str">
        <f>IF(Tabla2[[#This Row],[EMPRESA]]=Tabla2[[#This Row],[CONTRATISTA PRNCIPAL]],"Principal","Secundaria")</f>
        <v>Principal</v>
      </c>
      <c r="T2242" s="42">
        <f>IFERROR(1/COUNTIF(Tabla2[CONTRATISTA PRNCIPAL],Tabla2[[#This Row],[CONTRATISTA PRNCIPAL]]),0)</f>
        <v>0.008547008547008548</v>
      </c>
      <c r="U2242" s="43">
        <f>IF(((TODAY()-Tabla2[[#This Row],[FECHA NACIMIENTO]])/365)&lt;18,"Corregir", IF(((TODAY()-Tabla2[[#This Row],[FECHA NACIMIENTO]])/365)&gt;80, "Corregir",ROUNDDOWN(((TODAY()-Tabla2[[#This Row],[FECHA NACIMIENTO]])/365),0)))</f>
        <v>46</v>
      </c>
      <c r="V22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42" s="44" t="str">
        <f>+IF(Tabla2[[#This Row],[Edad]]="Corregir","Corregir","Ok")</f>
        <v>Ok</v>
      </c>
      <c r="X2242" s="42" t="str">
        <f>+IFERROR(VLOOKUP(Tabla2[[#This Row],[DISTRITO SEGÚN DNI]],Hoja1!$A$2:$B$32,2,FALSE),"No")</f>
        <v>BREÑA</v>
      </c>
      <c r="Y2242" s="42" t="str">
        <f>IF(OR(LOWER(Tabla2[[#This Row],[GENERO]])="masculino", LOWER(Tabla2[[#This Row],[GENERO]])="femenino"),"OK","Corregir")</f>
        <v>OK</v>
      </c>
      <c r="Z2242" s="42" t="str">
        <f>+IF(Tabla2[[#This Row],[Nro. DNI / CE]]="","Corregir",IF(LEN(Tabla2[[#This Row],[Nro. DNI / CE]])&gt;=8,"OK","Corregir"))</f>
        <v>OK</v>
      </c>
      <c r="AA2242" s="42">
        <f>COUNTIF(Tabla2[APELLIDOS Y NOMBRES],Tabla2[[#This Row],[APELLIDOS Y NOMBRES]])</f>
        <v>1</v>
      </c>
      <c r="AB2242" s="42">
        <f>IF(Tabla2[[#This Row],[Trabajador]]&gt;1,1/Tabla2[[#This Row],[Trabajador]],Tabla2[[#This Row],[Trabajador]])</f>
        <v>1</v>
      </c>
      <c r="AC2242" t="str">
        <f>+IFERROR(IF(Tabla2[[#This Row],[FECHA CESE/BAJA]]="","No Aplica",IF(AND(MONTH(Tabla2[[#This Row],[FECHA CESE/BAJA]])=MONTH(TODAY()-30),YEAR(Tabla2[[#This Row],[FECHA CESE/BAJA]])=YEAR(TODAY())),MONTH(TODAY()-30)&amp;"-"&amp;YEAR(TODAY()),"Borrar")),"No aplica")</f>
        <v>No Aplica</v>
      </c>
      <c r="AD2242" t="str">
        <f>+IFERROR(IF(Tabla2[[#This Row],[FECHA INICIO DE LABORES EN OBRA]]="","No Aplica",IF(AND(MONTH(Tabla2[[#This Row],[FECHA INICIO DE LABORES EN OBRA]])=MONTH(TODAY()-30),YEAR(Tabla2[[#This Row],[FECHA INICIO DE LABORES EN OBRA]])=YEAR(TODAY())),MONTH(TODAY()-30)&amp;"-"&amp;YEAR(TODAY()),"No Aplica")),"No Aplica")</f>
        <v>8-2023</v>
      </c>
    </row>
    <row r="2243" ht="15" customHeight="1" spans="1:30" x14ac:dyDescent="0.25">
      <c r="A2243" s="13" t="s">
        <v>8541</v>
      </c>
      <c r="B2243" s="15" t="s">
        <v>8542</v>
      </c>
      <c r="C2243" s="15" t="s">
        <v>8542</v>
      </c>
      <c r="D2243" s="15" t="s">
        <v>8543</v>
      </c>
      <c r="E2243" s="15" t="s">
        <v>8544</v>
      </c>
      <c r="F2243" s="39">
        <v>34723</v>
      </c>
      <c r="G2243" s="15">
        <v>1</v>
      </c>
      <c r="H2243" s="15" t="s">
        <v>8545</v>
      </c>
      <c r="I2243" s="15" t="s">
        <v>6617</v>
      </c>
      <c r="J2243" s="15" t="s">
        <v>8546</v>
      </c>
      <c r="K2243" s="15" t="s">
        <v>3703</v>
      </c>
      <c r="L2243" s="40" t="s">
        <v>6</v>
      </c>
      <c r="M2243" s="39"/>
      <c r="N2243" s="41" t="s">
        <v>2098</v>
      </c>
      <c r="O2243" s="39">
        <v>43703</v>
      </c>
      <c r="P2243" s="40">
        <v>1</v>
      </c>
      <c r="Q2243" s="40">
        <v>1</v>
      </c>
      <c r="R2243" s="40" t="str">
        <f>IFERROR(VLOOKUP(Tabla2[[#This Row],[CONTRATISTA PRNCIPAL]],Hoja1!$L$5:$M$9,2,FALSE),"CJV")</f>
        <v>CJV</v>
      </c>
      <c r="S2243" s="40" t="str">
        <f>IF(Tabla2[[#This Row],[EMPRESA]]=Tabla2[[#This Row],[CONTRATISTA PRNCIPAL]],"Principal","Secundaria")</f>
        <v>Principal</v>
      </c>
      <c r="T2243" s="42">
        <f>IFERROR(1/COUNTIF(Tabla2[CONTRATISTA PRNCIPAL],Tabla2[[#This Row],[CONTRATISTA PRNCIPAL]]),0)</f>
        <v>0.014492753623188406</v>
      </c>
      <c r="U2243" s="43">
        <f>IF(((TODAY()-Tabla2[[#This Row],[FECHA NACIMIENTO]])/365)&lt;18,"Corregir", IF(((TODAY()-Tabla2[[#This Row],[FECHA NACIMIENTO]])/365)&gt;80, "Corregir",ROUNDDOWN(((TODAY()-Tabla2[[#This Row],[FECHA NACIMIENTO]])/365),0)))</f>
        <v>28</v>
      </c>
      <c r="V22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43" s="44" t="str">
        <f>+IF(Tabla2[[#This Row],[Edad]]="Corregir","Corregir","Ok")</f>
        <v>Ok</v>
      </c>
      <c r="X2243" s="42" t="str">
        <f>+IFERROR(VLOOKUP(Tabla2[[#This Row],[DISTRITO SEGÚN DNI]],Hoja1!$A$2:$B$32,2,FALSE),"No")</f>
        <v>No</v>
      </c>
      <c r="Y2243" s="42" t="str">
        <f>IF(OR(LOWER(Tabla2[[#This Row],[GENERO]])="masculino", LOWER(Tabla2[[#This Row],[GENERO]])="femenino"),"OK","Corregir")</f>
        <v>OK</v>
      </c>
      <c r="Z2243" s="42" t="str">
        <f>+IF(Tabla2[[#This Row],[Nro. DNI / CE]]="","Corregir",IF(LEN(Tabla2[[#This Row],[Nro. DNI / CE]])&gt;=8,"OK","Corregir"))</f>
        <v>OK</v>
      </c>
      <c r="AA2243" s="42">
        <f>COUNTIF(Tabla2[APELLIDOS Y NOMBRES],Tabla2[[#This Row],[APELLIDOS Y NOMBRES]])</f>
        <v>1</v>
      </c>
      <c r="AB2243" s="42">
        <f>IF(Tabla2[[#This Row],[Trabajador]]&gt;1,1/Tabla2[[#This Row],[Trabajador]],Tabla2[[#This Row],[Trabajador]])</f>
        <v>1</v>
      </c>
      <c r="AC2243" t="str">
        <f>+IFERROR(IF(Tabla2[[#This Row],[FECHA CESE/BAJA]]="","No Aplica",IF(AND(MONTH(Tabla2[[#This Row],[FECHA CESE/BAJA]])=MONTH(TODAY()-30),YEAR(Tabla2[[#This Row],[FECHA CESE/BAJA]])=YEAR(TODAY())),MONTH(TODAY()-30)&amp;"-"&amp;YEAR(TODAY()),"Borrar")),"No aplica")</f>
        <v>No Aplica</v>
      </c>
      <c r="AD2243" t="str">
        <f>+IFERROR(IF(Tabla2[[#This Row],[FECHA INICIO DE LABORES EN OBRA]]="","No Aplica",IF(AND(MONTH(Tabla2[[#This Row],[FECHA INICIO DE LABORES EN OBRA]])=MONTH(TODAY()-30),YEAR(Tabla2[[#This Row],[FECHA INICIO DE LABORES EN OBRA]])=YEAR(TODAY())),MONTH(TODAY()-30)&amp;"-"&amp;YEAR(TODAY()),"No Aplica")),"No Aplica")</f>
        <v>No Aplica</v>
      </c>
    </row>
    <row r="2244" ht="15" customHeight="1" spans="1:30" x14ac:dyDescent="0.25">
      <c r="A2244" s="13" t="s">
        <v>8541</v>
      </c>
      <c r="B2244" s="15" t="s">
        <v>8542</v>
      </c>
      <c r="C2244" s="15" t="s">
        <v>8542</v>
      </c>
      <c r="D2244" s="15" t="s">
        <v>8547</v>
      </c>
      <c r="E2244" s="15" t="s">
        <v>8548</v>
      </c>
      <c r="F2244" s="39">
        <v>32924</v>
      </c>
      <c r="G2244" s="15">
        <v>1</v>
      </c>
      <c r="H2244" s="15" t="s">
        <v>8549</v>
      </c>
      <c r="I2244" s="15" t="s">
        <v>6617</v>
      </c>
      <c r="J2244" s="15" t="s">
        <v>8550</v>
      </c>
      <c r="K2244" s="15" t="s">
        <v>3703</v>
      </c>
      <c r="L2244" s="40" t="s">
        <v>6</v>
      </c>
      <c r="M2244" s="39"/>
      <c r="N2244" s="41" t="s">
        <v>2352</v>
      </c>
      <c r="O2244" s="39">
        <v>43703</v>
      </c>
      <c r="P2244" s="40">
        <v>1</v>
      </c>
      <c r="Q2244" s="40">
        <v>3</v>
      </c>
      <c r="R2244" s="40" t="str">
        <f>IFERROR(VLOOKUP(Tabla2[[#This Row],[CONTRATISTA PRNCIPAL]],Hoja1!$L$5:$M$9,2,FALSE),"CJV")</f>
        <v>CJV</v>
      </c>
      <c r="S2244" s="40" t="str">
        <f>IF(Tabla2[[#This Row],[EMPRESA]]=Tabla2[[#This Row],[CONTRATISTA PRNCIPAL]],"Principal","Secundaria")</f>
        <v>Principal</v>
      </c>
      <c r="T2244" s="42">
        <f>IFERROR(1/COUNTIF(Tabla2[CONTRATISTA PRNCIPAL],Tabla2[[#This Row],[CONTRATISTA PRNCIPAL]]),0)</f>
        <v>0.014492753623188406</v>
      </c>
      <c r="U2244" s="43">
        <f>IF(((TODAY()-Tabla2[[#This Row],[FECHA NACIMIENTO]])/365)&lt;18,"Corregir", IF(((TODAY()-Tabla2[[#This Row],[FECHA NACIMIENTO]])/365)&gt;80, "Corregir",ROUNDDOWN(((TODAY()-Tabla2[[#This Row],[FECHA NACIMIENTO]])/365),0)))</f>
        <v>33</v>
      </c>
      <c r="V22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44" s="44" t="str">
        <f>+IF(Tabla2[[#This Row],[Edad]]="Corregir","Corregir","Ok")</f>
        <v>Ok</v>
      </c>
      <c r="X2244" s="42" t="str">
        <f>+IFERROR(VLOOKUP(Tabla2[[#This Row],[DISTRITO SEGÚN DNI]],Hoja1!$A$2:$B$32,2,FALSE),"No")</f>
        <v>No</v>
      </c>
      <c r="Y2244" s="42" t="str">
        <f>IF(OR(LOWER(Tabla2[[#This Row],[GENERO]])="masculino", LOWER(Tabla2[[#This Row],[GENERO]])="femenino"),"OK","Corregir")</f>
        <v>OK</v>
      </c>
      <c r="Z2244" s="42" t="str">
        <f>+IF(Tabla2[[#This Row],[Nro. DNI / CE]]="","Corregir",IF(LEN(Tabla2[[#This Row],[Nro. DNI / CE]])&gt;=8,"OK","Corregir"))</f>
        <v>OK</v>
      </c>
      <c r="AA2244" s="42">
        <f>COUNTIF(Tabla2[APELLIDOS Y NOMBRES],Tabla2[[#This Row],[APELLIDOS Y NOMBRES]])</f>
        <v>1</v>
      </c>
      <c r="AB2244" s="42">
        <f>IF(Tabla2[[#This Row],[Trabajador]]&gt;1,1/Tabla2[[#This Row],[Trabajador]],Tabla2[[#This Row],[Trabajador]])</f>
        <v>1</v>
      </c>
      <c r="AC2244" t="str">
        <f>+IFERROR(IF(Tabla2[[#This Row],[FECHA CESE/BAJA]]="","No Aplica",IF(AND(MONTH(Tabla2[[#This Row],[FECHA CESE/BAJA]])=MONTH(TODAY()-30),YEAR(Tabla2[[#This Row],[FECHA CESE/BAJA]])=YEAR(TODAY())),MONTH(TODAY()-30)&amp;"-"&amp;YEAR(TODAY()),"Borrar")),"No aplica")</f>
        <v>No Aplica</v>
      </c>
      <c r="AD2244" t="str">
        <f>+IFERROR(IF(Tabla2[[#This Row],[FECHA INICIO DE LABORES EN OBRA]]="","No Aplica",IF(AND(MONTH(Tabla2[[#This Row],[FECHA INICIO DE LABORES EN OBRA]])=MONTH(TODAY()-30),YEAR(Tabla2[[#This Row],[FECHA INICIO DE LABORES EN OBRA]])=YEAR(TODAY())),MONTH(TODAY()-30)&amp;"-"&amp;YEAR(TODAY()),"No Aplica")),"No Aplica")</f>
        <v>No Aplica</v>
      </c>
    </row>
    <row r="2245" ht="15" customHeight="1" spans="1:30" x14ac:dyDescent="0.25">
      <c r="A2245" s="13" t="s">
        <v>8541</v>
      </c>
      <c r="B2245" s="15" t="s">
        <v>8542</v>
      </c>
      <c r="C2245" s="15" t="s">
        <v>8542</v>
      </c>
      <c r="D2245" s="15" t="s">
        <v>8551</v>
      </c>
      <c r="E2245" s="15" t="s">
        <v>8552</v>
      </c>
      <c r="F2245" s="39">
        <v>33694</v>
      </c>
      <c r="G2245" s="15">
        <v>1</v>
      </c>
      <c r="H2245" s="15" t="s">
        <v>3526</v>
      </c>
      <c r="I2245" s="15" t="s">
        <v>8008</v>
      </c>
      <c r="J2245" s="15" t="s">
        <v>8553</v>
      </c>
      <c r="K2245" s="15" t="s">
        <v>2272</v>
      </c>
      <c r="L2245" s="40" t="s">
        <v>6</v>
      </c>
      <c r="M2245" s="39"/>
      <c r="N2245" s="41" t="s">
        <v>2098</v>
      </c>
      <c r="O2245" s="39">
        <v>43881</v>
      </c>
      <c r="P2245" s="40">
        <v>1</v>
      </c>
      <c r="Q2245" s="40">
        <v>1</v>
      </c>
      <c r="R2245" s="40" t="str">
        <f>IFERROR(VLOOKUP(Tabla2[[#This Row],[CONTRATISTA PRNCIPAL]],Hoja1!$L$5:$M$9,2,FALSE),"CJV")</f>
        <v>CJV</v>
      </c>
      <c r="S2245" s="40" t="str">
        <f>IF(Tabla2[[#This Row],[EMPRESA]]=Tabla2[[#This Row],[CONTRATISTA PRNCIPAL]],"Principal","Secundaria")</f>
        <v>Principal</v>
      </c>
      <c r="T2245" s="42">
        <f>IFERROR(1/COUNTIF(Tabla2[CONTRATISTA PRNCIPAL],Tabla2[[#This Row],[CONTRATISTA PRNCIPAL]]),0)</f>
        <v>0.014492753623188406</v>
      </c>
      <c r="U2245" s="43">
        <f>IF(((TODAY()-Tabla2[[#This Row],[FECHA NACIMIENTO]])/365)&lt;18,"Corregir", IF(((TODAY()-Tabla2[[#This Row],[FECHA NACIMIENTO]])/365)&gt;80, "Corregir",ROUNDDOWN(((TODAY()-Tabla2[[#This Row],[FECHA NACIMIENTO]])/365),0)))</f>
        <v>31</v>
      </c>
      <c r="V22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45" s="44" t="str">
        <f>+IF(Tabla2[[#This Row],[Edad]]="Corregir","Corregir","Ok")</f>
        <v>Ok</v>
      </c>
      <c r="X2245" s="42" t="str">
        <f>+IFERROR(VLOOKUP(Tabla2[[#This Row],[DISTRITO SEGÚN DNI]],Hoja1!$A$2:$B$32,2,FALSE),"No")</f>
        <v>No</v>
      </c>
      <c r="Y2245" s="42" t="str">
        <f>IF(OR(LOWER(Tabla2[[#This Row],[GENERO]])="masculino", LOWER(Tabla2[[#This Row],[GENERO]])="femenino"),"OK","Corregir")</f>
        <v>OK</v>
      </c>
      <c r="Z2245" s="42" t="str">
        <f>+IF(Tabla2[[#This Row],[Nro. DNI / CE]]="","Corregir",IF(LEN(Tabla2[[#This Row],[Nro. DNI / CE]])&gt;=8,"OK","Corregir"))</f>
        <v>OK</v>
      </c>
      <c r="AA2245" s="42">
        <f>COUNTIF(Tabla2[APELLIDOS Y NOMBRES],Tabla2[[#This Row],[APELLIDOS Y NOMBRES]])</f>
        <v>1</v>
      </c>
      <c r="AB2245" s="42">
        <f>IF(Tabla2[[#This Row],[Trabajador]]&gt;1,1/Tabla2[[#This Row],[Trabajador]],Tabla2[[#This Row],[Trabajador]])</f>
        <v>1</v>
      </c>
      <c r="AC2245" t="str">
        <f>+IFERROR(IF(Tabla2[[#This Row],[FECHA CESE/BAJA]]="","No Aplica",IF(AND(MONTH(Tabla2[[#This Row],[FECHA CESE/BAJA]])=MONTH(TODAY()-30),YEAR(Tabla2[[#This Row],[FECHA CESE/BAJA]])=YEAR(TODAY())),MONTH(TODAY()-30)&amp;"-"&amp;YEAR(TODAY()),"Borrar")),"No aplica")</f>
        <v>No Aplica</v>
      </c>
      <c r="AD2245" t="str">
        <f>+IFERROR(IF(Tabla2[[#This Row],[FECHA INICIO DE LABORES EN OBRA]]="","No Aplica",IF(AND(MONTH(Tabla2[[#This Row],[FECHA INICIO DE LABORES EN OBRA]])=MONTH(TODAY()-30),YEAR(Tabla2[[#This Row],[FECHA INICIO DE LABORES EN OBRA]])=YEAR(TODAY())),MONTH(TODAY()-30)&amp;"-"&amp;YEAR(TODAY()),"No Aplica")),"No Aplica")</f>
        <v>No Aplica</v>
      </c>
    </row>
    <row r="2246" ht="15" customHeight="1" spans="1:30" x14ac:dyDescent="0.25">
      <c r="A2246" s="13" t="s">
        <v>8541</v>
      </c>
      <c r="B2246" s="15" t="s">
        <v>8542</v>
      </c>
      <c r="C2246" s="15" t="s">
        <v>8542</v>
      </c>
      <c r="D2246" s="15" t="s">
        <v>8554</v>
      </c>
      <c r="E2246" s="15" t="s">
        <v>8555</v>
      </c>
      <c r="F2246" s="39">
        <v>33381</v>
      </c>
      <c r="G2246" s="15">
        <v>1</v>
      </c>
      <c r="H2246" s="15" t="s">
        <v>8556</v>
      </c>
      <c r="I2246" s="15" t="s">
        <v>8557</v>
      </c>
      <c r="J2246" s="15" t="s">
        <v>8558</v>
      </c>
      <c r="K2246" s="15" t="s">
        <v>2272</v>
      </c>
      <c r="L2246" s="40" t="s">
        <v>6</v>
      </c>
      <c r="M2246" s="39"/>
      <c r="N2246" s="41" t="s">
        <v>2098</v>
      </c>
      <c r="O2246" s="39">
        <v>43900</v>
      </c>
      <c r="P2246" s="40">
        <v>1</v>
      </c>
      <c r="Q2246" s="40">
        <v>1</v>
      </c>
      <c r="R2246" s="40" t="str">
        <f>IFERROR(VLOOKUP(Tabla2[[#This Row],[CONTRATISTA PRNCIPAL]],Hoja1!$L$5:$M$9,2,FALSE),"CJV")</f>
        <v>CJV</v>
      </c>
      <c r="S2246" s="40" t="str">
        <f>IF(Tabla2[[#This Row],[EMPRESA]]=Tabla2[[#This Row],[CONTRATISTA PRNCIPAL]],"Principal","Secundaria")</f>
        <v>Principal</v>
      </c>
      <c r="T2246" s="42">
        <f>IFERROR(1/COUNTIF(Tabla2[CONTRATISTA PRNCIPAL],Tabla2[[#This Row],[CONTRATISTA PRNCIPAL]]),0)</f>
        <v>0.014492753623188406</v>
      </c>
      <c r="U2246" s="43">
        <f>IF(((TODAY()-Tabla2[[#This Row],[FECHA NACIMIENTO]])/365)&lt;18,"Corregir", IF(((TODAY()-Tabla2[[#This Row],[FECHA NACIMIENTO]])/365)&gt;80, "Corregir",ROUNDDOWN(((TODAY()-Tabla2[[#This Row],[FECHA NACIMIENTO]])/365),0)))</f>
        <v>32</v>
      </c>
      <c r="V22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46" s="44" t="str">
        <f>+IF(Tabla2[[#This Row],[Edad]]="Corregir","Corregir","Ok")</f>
        <v>Ok</v>
      </c>
      <c r="X2246" s="42" t="str">
        <f>+IFERROR(VLOOKUP(Tabla2[[#This Row],[DISTRITO SEGÚN DNI]],Hoja1!$A$2:$B$32,2,FALSE),"No")</f>
        <v>No</v>
      </c>
      <c r="Y2246" s="42" t="str">
        <f>IF(OR(LOWER(Tabla2[[#This Row],[GENERO]])="masculino", LOWER(Tabla2[[#This Row],[GENERO]])="femenino"),"OK","Corregir")</f>
        <v>OK</v>
      </c>
      <c r="Z2246" s="42" t="str">
        <f>+IF(Tabla2[[#This Row],[Nro. DNI / CE]]="","Corregir",IF(LEN(Tabla2[[#This Row],[Nro. DNI / CE]])&gt;=8,"OK","Corregir"))</f>
        <v>OK</v>
      </c>
      <c r="AA2246" s="42">
        <f>COUNTIF(Tabla2[APELLIDOS Y NOMBRES],Tabla2[[#This Row],[APELLIDOS Y NOMBRES]])</f>
        <v>1</v>
      </c>
      <c r="AB2246" s="42">
        <f>IF(Tabla2[[#This Row],[Trabajador]]&gt;1,1/Tabla2[[#This Row],[Trabajador]],Tabla2[[#This Row],[Trabajador]])</f>
        <v>1</v>
      </c>
      <c r="AC2246" t="str">
        <f>+IFERROR(IF(Tabla2[[#This Row],[FECHA CESE/BAJA]]="","No Aplica",IF(AND(MONTH(Tabla2[[#This Row],[FECHA CESE/BAJA]])=MONTH(TODAY()-30),YEAR(Tabla2[[#This Row],[FECHA CESE/BAJA]])=YEAR(TODAY())),MONTH(TODAY()-30)&amp;"-"&amp;YEAR(TODAY()),"Borrar")),"No aplica")</f>
        <v>No Aplica</v>
      </c>
      <c r="AD2246" t="str">
        <f>+IFERROR(IF(Tabla2[[#This Row],[FECHA INICIO DE LABORES EN OBRA]]="","No Aplica",IF(AND(MONTH(Tabla2[[#This Row],[FECHA INICIO DE LABORES EN OBRA]])=MONTH(TODAY()-30),YEAR(Tabla2[[#This Row],[FECHA INICIO DE LABORES EN OBRA]])=YEAR(TODAY())),MONTH(TODAY()-30)&amp;"-"&amp;YEAR(TODAY()),"No Aplica")),"No Aplica")</f>
        <v>No Aplica</v>
      </c>
    </row>
    <row r="2247" ht="15" customHeight="1" spans="1:30" x14ac:dyDescent="0.25">
      <c r="A2247" s="13" t="s">
        <v>8541</v>
      </c>
      <c r="B2247" s="15" t="s">
        <v>8542</v>
      </c>
      <c r="C2247" s="15" t="s">
        <v>8542</v>
      </c>
      <c r="D2247" s="15" t="s">
        <v>8559</v>
      </c>
      <c r="E2247" s="15" t="s">
        <v>8560</v>
      </c>
      <c r="F2247" s="39">
        <v>34936</v>
      </c>
      <c r="G2247" s="15">
        <v>1</v>
      </c>
      <c r="H2247" s="15" t="s">
        <v>3526</v>
      </c>
      <c r="I2247" s="15" t="s">
        <v>8008</v>
      </c>
      <c r="J2247" s="15" t="s">
        <v>8561</v>
      </c>
      <c r="K2247" s="15" t="s">
        <v>2200</v>
      </c>
      <c r="L2247" s="40" t="s">
        <v>6</v>
      </c>
      <c r="M2247" s="39"/>
      <c r="N2247" s="41" t="s">
        <v>2098</v>
      </c>
      <c r="O2247" s="39">
        <v>44025</v>
      </c>
      <c r="P2247" s="40">
        <v>1</v>
      </c>
      <c r="Q2247" s="40">
        <v>1</v>
      </c>
      <c r="R2247" s="40" t="str">
        <f>IFERROR(VLOOKUP(Tabla2[[#This Row],[CONTRATISTA PRNCIPAL]],Hoja1!$L$5:$M$9,2,FALSE),"CJV")</f>
        <v>CJV</v>
      </c>
      <c r="S2247" s="40" t="str">
        <f>IF(Tabla2[[#This Row],[EMPRESA]]=Tabla2[[#This Row],[CONTRATISTA PRNCIPAL]],"Principal","Secundaria")</f>
        <v>Principal</v>
      </c>
      <c r="T2247" s="42">
        <f>IFERROR(1/COUNTIF(Tabla2[CONTRATISTA PRNCIPAL],Tabla2[[#This Row],[CONTRATISTA PRNCIPAL]]),0)</f>
        <v>0.014492753623188406</v>
      </c>
      <c r="U2247" s="43">
        <f>IF(((TODAY()-Tabla2[[#This Row],[FECHA NACIMIENTO]])/365)&lt;18,"Corregir", IF(((TODAY()-Tabla2[[#This Row],[FECHA NACIMIENTO]])/365)&gt;80, "Corregir",ROUNDDOWN(((TODAY()-Tabla2[[#This Row],[FECHA NACIMIENTO]])/365),0)))</f>
        <v>28</v>
      </c>
      <c r="V22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47" s="44" t="str">
        <f>+IF(Tabla2[[#This Row],[Edad]]="Corregir","Corregir","Ok")</f>
        <v>Ok</v>
      </c>
      <c r="X2247" s="42" t="str">
        <f>+IFERROR(VLOOKUP(Tabla2[[#This Row],[DISTRITO SEGÚN DNI]],Hoja1!$A$2:$B$32,2,FALSE),"No")</f>
        <v>No</v>
      </c>
      <c r="Y2247" s="42" t="str">
        <f>IF(OR(LOWER(Tabla2[[#This Row],[GENERO]])="masculino", LOWER(Tabla2[[#This Row],[GENERO]])="femenino"),"OK","Corregir")</f>
        <v>OK</v>
      </c>
      <c r="Z2247" s="42" t="str">
        <f>+IF(Tabla2[[#This Row],[Nro. DNI / CE]]="","Corregir",IF(LEN(Tabla2[[#This Row],[Nro. DNI / CE]])&gt;=8,"OK","Corregir"))</f>
        <v>OK</v>
      </c>
      <c r="AA2247" s="42">
        <f>COUNTIF(Tabla2[APELLIDOS Y NOMBRES],Tabla2[[#This Row],[APELLIDOS Y NOMBRES]])</f>
        <v>1</v>
      </c>
      <c r="AB2247" s="42">
        <f>IF(Tabla2[[#This Row],[Trabajador]]&gt;1,1/Tabla2[[#This Row],[Trabajador]],Tabla2[[#This Row],[Trabajador]])</f>
        <v>1</v>
      </c>
      <c r="AC2247" t="str">
        <f>+IFERROR(IF(Tabla2[[#This Row],[FECHA CESE/BAJA]]="","No Aplica",IF(AND(MONTH(Tabla2[[#This Row],[FECHA CESE/BAJA]])=MONTH(TODAY()-30),YEAR(Tabla2[[#This Row],[FECHA CESE/BAJA]])=YEAR(TODAY())),MONTH(TODAY()-30)&amp;"-"&amp;YEAR(TODAY()),"Borrar")),"No aplica")</f>
        <v>No Aplica</v>
      </c>
      <c r="AD2247" t="str">
        <f>+IFERROR(IF(Tabla2[[#This Row],[FECHA INICIO DE LABORES EN OBRA]]="","No Aplica",IF(AND(MONTH(Tabla2[[#This Row],[FECHA INICIO DE LABORES EN OBRA]])=MONTH(TODAY()-30),YEAR(Tabla2[[#This Row],[FECHA INICIO DE LABORES EN OBRA]])=YEAR(TODAY())),MONTH(TODAY()-30)&amp;"-"&amp;YEAR(TODAY()),"No Aplica")),"No Aplica")</f>
        <v>No Aplica</v>
      </c>
    </row>
    <row r="2248" ht="15" customHeight="1" spans="1:30" x14ac:dyDescent="0.25">
      <c r="A2248" s="13" t="s">
        <v>8541</v>
      </c>
      <c r="B2248" s="15" t="s">
        <v>8542</v>
      </c>
      <c r="C2248" s="15" t="s">
        <v>8542</v>
      </c>
      <c r="D2248" s="15" t="s">
        <v>831</v>
      </c>
      <c r="E2248" s="15" t="s">
        <v>832</v>
      </c>
      <c r="F2248" s="39">
        <v>32256</v>
      </c>
      <c r="G2248" s="15">
        <v>1</v>
      </c>
      <c r="H2248" s="15" t="s">
        <v>8562</v>
      </c>
      <c r="I2248" s="15" t="s">
        <v>8563</v>
      </c>
      <c r="J2248" s="15" t="s">
        <v>8564</v>
      </c>
      <c r="K2248" s="15" t="s">
        <v>27</v>
      </c>
      <c r="L2248" s="40" t="s">
        <v>6</v>
      </c>
      <c r="M2248" s="39"/>
      <c r="N2248" s="41" t="s">
        <v>2098</v>
      </c>
      <c r="O2248" s="39">
        <v>44025</v>
      </c>
      <c r="P2248" s="40">
        <v>1</v>
      </c>
      <c r="Q2248" s="40">
        <v>1</v>
      </c>
      <c r="R2248" s="40" t="str">
        <f>IFERROR(VLOOKUP(Tabla2[[#This Row],[CONTRATISTA PRNCIPAL]],Hoja1!$L$5:$M$9,2,FALSE),"CJV")</f>
        <v>CJV</v>
      </c>
      <c r="S2248" s="40" t="str">
        <f>IF(Tabla2[[#This Row],[EMPRESA]]=Tabla2[[#This Row],[CONTRATISTA PRNCIPAL]],"Principal","Secundaria")</f>
        <v>Principal</v>
      </c>
      <c r="T2248" s="42">
        <f>IFERROR(1/COUNTIF(Tabla2[CONTRATISTA PRNCIPAL],Tabla2[[#This Row],[CONTRATISTA PRNCIPAL]]),0)</f>
        <v>0.014492753623188406</v>
      </c>
      <c r="U2248" s="43">
        <f>IF(((TODAY()-Tabla2[[#This Row],[FECHA NACIMIENTO]])/365)&lt;18,"Corregir", IF(((TODAY()-Tabla2[[#This Row],[FECHA NACIMIENTO]])/365)&gt;80, "Corregir",ROUNDDOWN(((TODAY()-Tabla2[[#This Row],[FECHA NACIMIENTO]])/365),0)))</f>
        <v>35</v>
      </c>
      <c r="V22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48" s="44" t="str">
        <f>+IF(Tabla2[[#This Row],[Edad]]="Corregir","Corregir","Ok")</f>
        <v>Ok</v>
      </c>
      <c r="X2248" s="42" t="str">
        <f>+IFERROR(VLOOKUP(Tabla2[[#This Row],[DISTRITO SEGÚN DNI]],Hoja1!$A$2:$B$32,2,FALSE),"No")</f>
        <v>CALLAO</v>
      </c>
      <c r="Y2248" s="42" t="str">
        <f>IF(OR(LOWER(Tabla2[[#This Row],[GENERO]])="masculino", LOWER(Tabla2[[#This Row],[GENERO]])="femenino"),"OK","Corregir")</f>
        <v>OK</v>
      </c>
      <c r="Z2248" s="42" t="str">
        <f>+IF(Tabla2[[#This Row],[Nro. DNI / CE]]="","Corregir",IF(LEN(Tabla2[[#This Row],[Nro. DNI / CE]])&gt;=8,"OK","Corregir"))</f>
        <v>OK</v>
      </c>
      <c r="AA2248" s="42">
        <f>COUNTIF(Tabla2[APELLIDOS Y NOMBRES],Tabla2[[#This Row],[APELLIDOS Y NOMBRES]])</f>
        <v>1</v>
      </c>
      <c r="AB2248" s="42">
        <f>IF(Tabla2[[#This Row],[Trabajador]]&gt;1,1/Tabla2[[#This Row],[Trabajador]],Tabla2[[#This Row],[Trabajador]])</f>
        <v>1</v>
      </c>
      <c r="AC2248" t="str">
        <f>+IFERROR(IF(Tabla2[[#This Row],[FECHA CESE/BAJA]]="","No Aplica",IF(AND(MONTH(Tabla2[[#This Row],[FECHA CESE/BAJA]])=MONTH(TODAY()-30),YEAR(Tabla2[[#This Row],[FECHA CESE/BAJA]])=YEAR(TODAY())),MONTH(TODAY()-30)&amp;"-"&amp;YEAR(TODAY()),"Borrar")),"No aplica")</f>
        <v>No Aplica</v>
      </c>
      <c r="AD2248" t="str">
        <f>+IFERROR(IF(Tabla2[[#This Row],[FECHA INICIO DE LABORES EN OBRA]]="","No Aplica",IF(AND(MONTH(Tabla2[[#This Row],[FECHA INICIO DE LABORES EN OBRA]])=MONTH(TODAY()-30),YEAR(Tabla2[[#This Row],[FECHA INICIO DE LABORES EN OBRA]])=YEAR(TODAY())),MONTH(TODAY()-30)&amp;"-"&amp;YEAR(TODAY()),"No Aplica")),"No Aplica")</f>
        <v>No Aplica</v>
      </c>
    </row>
    <row r="2249" spans="1:30" x14ac:dyDescent="0.25">
      <c r="A2249" s="13" t="s">
        <v>8541</v>
      </c>
      <c r="B2249" s="15" t="s">
        <v>8542</v>
      </c>
      <c r="C2249" s="15" t="s">
        <v>8542</v>
      </c>
      <c r="D2249" s="15" t="s">
        <v>8565</v>
      </c>
      <c r="E2249" s="15" t="s">
        <v>8566</v>
      </c>
      <c r="F2249" s="39">
        <v>34433</v>
      </c>
      <c r="G2249" s="15">
        <v>1</v>
      </c>
      <c r="H2249" s="15" t="s">
        <v>8567</v>
      </c>
      <c r="I2249" s="15" t="s">
        <v>8568</v>
      </c>
      <c r="J2249" s="15" t="s">
        <v>8569</v>
      </c>
      <c r="K2249" s="15" t="s">
        <v>2200</v>
      </c>
      <c r="L2249" s="40" t="s">
        <v>6</v>
      </c>
      <c r="M2249" s="39"/>
      <c r="N2249" s="41" t="s">
        <v>2098</v>
      </c>
      <c r="O2249" s="39">
        <v>44025</v>
      </c>
      <c r="P2249" s="40">
        <v>1</v>
      </c>
      <c r="Q2249" s="40">
        <v>1</v>
      </c>
      <c r="R2249" s="40" t="str">
        <f>IFERROR(VLOOKUP(Tabla2[[#This Row],[CONTRATISTA PRNCIPAL]],Hoja1!$L$5:$M$9,2,FALSE),"CJV")</f>
        <v>CJV</v>
      </c>
      <c r="S2249" s="40" t="str">
        <f>IF(Tabla2[[#This Row],[EMPRESA]]=Tabla2[[#This Row],[CONTRATISTA PRNCIPAL]],"Principal","Secundaria")</f>
        <v>Principal</v>
      </c>
      <c r="T2249" s="42">
        <f>IFERROR(1/COUNTIF(Tabla2[CONTRATISTA PRNCIPAL],Tabla2[[#This Row],[CONTRATISTA PRNCIPAL]]),0)</f>
        <v>0.014492753623188406</v>
      </c>
      <c r="U2249" s="43">
        <f>IF(((TODAY()-Tabla2[[#This Row],[FECHA NACIMIENTO]])/365)&lt;18,"Corregir", IF(((TODAY()-Tabla2[[#This Row],[FECHA NACIMIENTO]])/365)&gt;80, "Corregir",ROUNDDOWN(((TODAY()-Tabla2[[#This Row],[FECHA NACIMIENTO]])/365),0)))</f>
        <v>29</v>
      </c>
      <c r="V22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49" s="44" t="str">
        <f>+IF(Tabla2[[#This Row],[Edad]]="Corregir","Corregir","Ok")</f>
        <v>Ok</v>
      </c>
      <c r="X2249" s="42" t="str">
        <f>+IFERROR(VLOOKUP(Tabla2[[#This Row],[DISTRITO SEGÚN DNI]],Hoja1!$A$2:$B$32,2,FALSE),"No")</f>
        <v>No</v>
      </c>
      <c r="Y2249" s="42" t="str">
        <f>IF(OR(LOWER(Tabla2[[#This Row],[GENERO]])="masculino", LOWER(Tabla2[[#This Row],[GENERO]])="femenino"),"OK","Corregir")</f>
        <v>OK</v>
      </c>
      <c r="Z2249" s="42" t="str">
        <f>+IF(Tabla2[[#This Row],[Nro. DNI / CE]]="","Corregir",IF(LEN(Tabla2[[#This Row],[Nro. DNI / CE]])&gt;=8,"OK","Corregir"))</f>
        <v>OK</v>
      </c>
      <c r="AA2249" s="42">
        <f>COUNTIF(Tabla2[APELLIDOS Y NOMBRES],Tabla2[[#This Row],[APELLIDOS Y NOMBRES]])</f>
        <v>1</v>
      </c>
      <c r="AB2249" s="42">
        <f>IF(Tabla2[[#This Row],[Trabajador]]&gt;1,1/Tabla2[[#This Row],[Trabajador]],Tabla2[[#This Row],[Trabajador]])</f>
        <v>1</v>
      </c>
      <c r="AC2249" t="str">
        <f>+IFERROR(IF(Tabla2[[#This Row],[FECHA CESE/BAJA]]="","No Aplica",IF(AND(MONTH(Tabla2[[#This Row],[FECHA CESE/BAJA]])=MONTH(TODAY()-30),YEAR(Tabla2[[#This Row],[FECHA CESE/BAJA]])=YEAR(TODAY())),MONTH(TODAY()-30)&amp;"-"&amp;YEAR(TODAY()),"Borrar")),"No aplica")</f>
        <v>No Aplica</v>
      </c>
      <c r="AD2249" t="str">
        <f>+IFERROR(IF(Tabla2[[#This Row],[FECHA INICIO DE LABORES EN OBRA]]="","No Aplica",IF(AND(MONTH(Tabla2[[#This Row],[FECHA INICIO DE LABORES EN OBRA]])=MONTH(TODAY()-30),YEAR(Tabla2[[#This Row],[FECHA INICIO DE LABORES EN OBRA]])=YEAR(TODAY())),MONTH(TODAY()-30)&amp;"-"&amp;YEAR(TODAY()),"No Aplica")),"No Aplica")</f>
        <v>No Aplica</v>
      </c>
    </row>
    <row r="2250" spans="1:30" x14ac:dyDescent="0.25">
      <c r="A2250" s="13" t="s">
        <v>8541</v>
      </c>
      <c r="B2250" s="15" t="s">
        <v>8542</v>
      </c>
      <c r="C2250" s="15" t="s">
        <v>8542</v>
      </c>
      <c r="D2250" s="15">
        <v>47091225</v>
      </c>
      <c r="E2250" s="15" t="s">
        <v>8570</v>
      </c>
      <c r="F2250" s="39">
        <v>33346</v>
      </c>
      <c r="G2250" s="15">
        <v>1</v>
      </c>
      <c r="H2250" s="15" t="s">
        <v>8556</v>
      </c>
      <c r="I2250" s="15" t="s">
        <v>8571</v>
      </c>
      <c r="J2250" s="15" t="s">
        <v>8572</v>
      </c>
      <c r="K2250" s="15" t="s">
        <v>2182</v>
      </c>
      <c r="L2250" s="40" t="s">
        <v>6</v>
      </c>
      <c r="M2250" s="39"/>
      <c r="N2250" s="41" t="s">
        <v>2098</v>
      </c>
      <c r="O2250" s="39">
        <v>44125</v>
      </c>
      <c r="P2250" s="40">
        <v>1</v>
      </c>
      <c r="Q2250" s="40">
        <v>1</v>
      </c>
      <c r="R2250" s="40" t="str">
        <f>IFERROR(VLOOKUP(Tabla2[[#This Row],[CONTRATISTA PRNCIPAL]],Hoja1!$L$5:$M$9,2,FALSE),"CJV")</f>
        <v>CJV</v>
      </c>
      <c r="S2250" s="40" t="str">
        <f>IF(Tabla2[[#This Row],[EMPRESA]]=Tabla2[[#This Row],[CONTRATISTA PRNCIPAL]],"Principal","Secundaria")</f>
        <v>Principal</v>
      </c>
      <c r="T2250" s="42">
        <f>IFERROR(1/COUNTIF(Tabla2[CONTRATISTA PRNCIPAL],Tabla2[[#This Row],[CONTRATISTA PRNCIPAL]]),0)</f>
        <v>0.014492753623188406</v>
      </c>
      <c r="U2250" s="43">
        <f>IF(((TODAY()-Tabla2[[#This Row],[FECHA NACIMIENTO]])/365)&lt;18,"Corregir", IF(((TODAY()-Tabla2[[#This Row],[FECHA NACIMIENTO]])/365)&gt;80, "Corregir",ROUNDDOWN(((TODAY()-Tabla2[[#This Row],[FECHA NACIMIENTO]])/365),0)))</f>
        <v>32</v>
      </c>
      <c r="V22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50" s="44" t="str">
        <f>+IF(Tabla2[[#This Row],[Edad]]="Corregir","Corregir","Ok")</f>
        <v>Ok</v>
      </c>
      <c r="X2250" s="42" t="str">
        <f>+IFERROR(VLOOKUP(Tabla2[[#This Row],[DISTRITO SEGÚN DNI]],Hoja1!$A$2:$B$32,2,FALSE),"No")</f>
        <v>No</v>
      </c>
      <c r="Y2250" s="42" t="str">
        <f>IF(OR(LOWER(Tabla2[[#This Row],[GENERO]])="masculino", LOWER(Tabla2[[#This Row],[GENERO]])="femenino"),"OK","Corregir")</f>
        <v>OK</v>
      </c>
      <c r="Z2250" s="42" t="str">
        <f>+IF(Tabla2[[#This Row],[Nro. DNI / CE]]="","Corregir",IF(LEN(Tabla2[[#This Row],[Nro. DNI / CE]])&gt;=8,"OK","Corregir"))</f>
        <v>OK</v>
      </c>
      <c r="AA2250" s="42">
        <f>COUNTIF(Tabla2[APELLIDOS Y NOMBRES],Tabla2[[#This Row],[APELLIDOS Y NOMBRES]])</f>
        <v>1</v>
      </c>
      <c r="AB2250" s="42">
        <f>IF(Tabla2[[#This Row],[Trabajador]]&gt;1,1/Tabla2[[#This Row],[Trabajador]],Tabla2[[#This Row],[Trabajador]])</f>
        <v>1</v>
      </c>
      <c r="AC2250" t="str">
        <f>+IFERROR(IF(Tabla2[[#This Row],[FECHA CESE/BAJA]]="","No Aplica",IF(AND(MONTH(Tabla2[[#This Row],[FECHA CESE/BAJA]])=MONTH(TODAY()-30),YEAR(Tabla2[[#This Row],[FECHA CESE/BAJA]])=YEAR(TODAY())),MONTH(TODAY()-30)&amp;"-"&amp;YEAR(TODAY()),"Borrar")),"No aplica")</f>
        <v>No Aplica</v>
      </c>
      <c r="AD2250" t="str">
        <f>+IFERROR(IF(Tabla2[[#This Row],[FECHA INICIO DE LABORES EN OBRA]]="","No Aplica",IF(AND(MONTH(Tabla2[[#This Row],[FECHA INICIO DE LABORES EN OBRA]])=MONTH(TODAY()-30),YEAR(Tabla2[[#This Row],[FECHA INICIO DE LABORES EN OBRA]])=YEAR(TODAY())),MONTH(TODAY()-30)&amp;"-"&amp;YEAR(TODAY()),"No Aplica")),"No Aplica")</f>
        <v>No Aplica</v>
      </c>
    </row>
    <row r="2251" spans="1:30" x14ac:dyDescent="0.25">
      <c r="A2251" s="13" t="s">
        <v>8541</v>
      </c>
      <c r="B2251" s="15" t="s">
        <v>8542</v>
      </c>
      <c r="C2251" s="15" t="s">
        <v>8542</v>
      </c>
      <c r="D2251" s="15" t="s">
        <v>8573</v>
      </c>
      <c r="E2251" s="15" t="s">
        <v>8574</v>
      </c>
      <c r="F2251" s="39">
        <v>35447</v>
      </c>
      <c r="G2251" s="15">
        <v>1</v>
      </c>
      <c r="H2251" s="15" t="s">
        <v>8575</v>
      </c>
      <c r="I2251" s="15" t="s">
        <v>8563</v>
      </c>
      <c r="J2251" s="15" t="s">
        <v>8576</v>
      </c>
      <c r="K2251" s="15" t="s">
        <v>2182</v>
      </c>
      <c r="L2251" s="40" t="s">
        <v>6</v>
      </c>
      <c r="M2251" s="39"/>
      <c r="N2251" s="41" t="s">
        <v>2098</v>
      </c>
      <c r="O2251" s="39">
        <v>44280</v>
      </c>
      <c r="P2251" s="40">
        <v>1</v>
      </c>
      <c r="Q2251" s="40">
        <v>1</v>
      </c>
      <c r="R2251" s="40" t="str">
        <f>IFERROR(VLOOKUP(Tabla2[[#This Row],[CONTRATISTA PRNCIPAL]],Hoja1!$L$5:$M$9,2,FALSE),"CJV")</f>
        <v>CJV</v>
      </c>
      <c r="S2251" s="40" t="str">
        <f>IF(Tabla2[[#This Row],[EMPRESA]]=Tabla2[[#This Row],[CONTRATISTA PRNCIPAL]],"Principal","Secundaria")</f>
        <v>Principal</v>
      </c>
      <c r="T2251" s="42">
        <f>IFERROR(1/COUNTIF(Tabla2[CONTRATISTA PRNCIPAL],Tabla2[[#This Row],[CONTRATISTA PRNCIPAL]]),0)</f>
        <v>0.014492753623188406</v>
      </c>
      <c r="U2251" s="43">
        <f>IF(((TODAY()-Tabla2[[#This Row],[FECHA NACIMIENTO]])/365)&lt;18,"Corregir", IF(((TODAY()-Tabla2[[#This Row],[FECHA NACIMIENTO]])/365)&gt;80, "Corregir",ROUNDDOWN(((TODAY()-Tabla2[[#This Row],[FECHA NACIMIENTO]])/365),0)))</f>
        <v>26</v>
      </c>
      <c r="V22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51" s="44" t="str">
        <f>+IF(Tabla2[[#This Row],[Edad]]="Corregir","Corregir","Ok")</f>
        <v>Ok</v>
      </c>
      <c r="X2251" s="42" t="str">
        <f>+IFERROR(VLOOKUP(Tabla2[[#This Row],[DISTRITO SEGÚN DNI]],Hoja1!$A$2:$B$32,2,FALSE),"No")</f>
        <v>No</v>
      </c>
      <c r="Y2251" s="42" t="str">
        <f>IF(OR(LOWER(Tabla2[[#This Row],[GENERO]])="masculino", LOWER(Tabla2[[#This Row],[GENERO]])="femenino"),"OK","Corregir")</f>
        <v>OK</v>
      </c>
      <c r="Z2251" s="42" t="str">
        <f>+IF(Tabla2[[#This Row],[Nro. DNI / CE]]="","Corregir",IF(LEN(Tabla2[[#This Row],[Nro. DNI / CE]])&gt;=8,"OK","Corregir"))</f>
        <v>OK</v>
      </c>
      <c r="AA2251" s="42">
        <f>COUNTIF(Tabla2[APELLIDOS Y NOMBRES],Tabla2[[#This Row],[APELLIDOS Y NOMBRES]])</f>
        <v>1</v>
      </c>
      <c r="AB2251" s="42">
        <f>IF(Tabla2[[#This Row],[Trabajador]]&gt;1,1/Tabla2[[#This Row],[Trabajador]],Tabla2[[#This Row],[Trabajador]])</f>
        <v>1</v>
      </c>
      <c r="AC2251" t="str">
        <f>+IFERROR(IF(Tabla2[[#This Row],[FECHA CESE/BAJA]]="","No Aplica",IF(AND(MONTH(Tabla2[[#This Row],[FECHA CESE/BAJA]])=MONTH(TODAY()-30),YEAR(Tabla2[[#This Row],[FECHA CESE/BAJA]])=YEAR(TODAY())),MONTH(TODAY()-30)&amp;"-"&amp;YEAR(TODAY()),"Borrar")),"No aplica")</f>
        <v>No Aplica</v>
      </c>
      <c r="AD2251" t="str">
        <f>+IFERROR(IF(Tabla2[[#This Row],[FECHA INICIO DE LABORES EN OBRA]]="","No Aplica",IF(AND(MONTH(Tabla2[[#This Row],[FECHA INICIO DE LABORES EN OBRA]])=MONTH(TODAY()-30),YEAR(Tabla2[[#This Row],[FECHA INICIO DE LABORES EN OBRA]])=YEAR(TODAY())),MONTH(TODAY()-30)&amp;"-"&amp;YEAR(TODAY()),"No Aplica")),"No Aplica")</f>
        <v>No Aplica</v>
      </c>
    </row>
    <row r="2252" spans="1:30" x14ac:dyDescent="0.25">
      <c r="A2252" s="13" t="s">
        <v>8541</v>
      </c>
      <c r="B2252" s="15" t="s">
        <v>8542</v>
      </c>
      <c r="C2252" s="15" t="s">
        <v>8542</v>
      </c>
      <c r="D2252" s="15" t="s">
        <v>992</v>
      </c>
      <c r="E2252" s="15" t="s">
        <v>993</v>
      </c>
      <c r="F2252" s="39">
        <v>34563</v>
      </c>
      <c r="G2252" s="15">
        <v>1</v>
      </c>
      <c r="H2252" s="15" t="s">
        <v>8562</v>
      </c>
      <c r="I2252" s="15" t="s">
        <v>8577</v>
      </c>
      <c r="J2252" s="15" t="s">
        <v>8578</v>
      </c>
      <c r="K2252" s="15" t="s">
        <v>17</v>
      </c>
      <c r="L2252" s="40" t="s">
        <v>6</v>
      </c>
      <c r="M2252" s="39"/>
      <c r="N2252" s="41" t="s">
        <v>2098</v>
      </c>
      <c r="O2252" s="39">
        <v>44289</v>
      </c>
      <c r="P2252" s="40">
        <v>1</v>
      </c>
      <c r="Q2252" s="40">
        <v>1</v>
      </c>
      <c r="R2252" s="40" t="str">
        <f>IFERROR(VLOOKUP(Tabla2[[#This Row],[CONTRATISTA PRNCIPAL]],Hoja1!$L$5:$M$9,2,FALSE),"CJV")</f>
        <v>CJV</v>
      </c>
      <c r="S2252" s="40" t="str">
        <f>IF(Tabla2[[#This Row],[EMPRESA]]=Tabla2[[#This Row],[CONTRATISTA PRNCIPAL]],"Principal","Secundaria")</f>
        <v>Principal</v>
      </c>
      <c r="T2252" s="42">
        <f>IFERROR(1/COUNTIF(Tabla2[CONTRATISTA PRNCIPAL],Tabla2[[#This Row],[CONTRATISTA PRNCIPAL]]),0)</f>
        <v>0.014492753623188406</v>
      </c>
      <c r="U2252" s="43">
        <f>IF(((TODAY()-Tabla2[[#This Row],[FECHA NACIMIENTO]])/365)&lt;18,"Corregir", IF(((TODAY()-Tabla2[[#This Row],[FECHA NACIMIENTO]])/365)&gt;80, "Corregir",ROUNDDOWN(((TODAY()-Tabla2[[#This Row],[FECHA NACIMIENTO]])/365),0)))</f>
        <v>29</v>
      </c>
      <c r="V22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52" s="44" t="str">
        <f>+IF(Tabla2[[#This Row],[Edad]]="Corregir","Corregir","Ok")</f>
        <v>Ok</v>
      </c>
      <c r="X2252" s="42" t="str">
        <f>+IFERROR(VLOOKUP(Tabla2[[#This Row],[DISTRITO SEGÚN DNI]],Hoja1!$A$2:$B$32,2,FALSE),"No")</f>
        <v>ATE</v>
      </c>
      <c r="Y2252" s="42" t="str">
        <f>IF(OR(LOWER(Tabla2[[#This Row],[GENERO]])="masculino", LOWER(Tabla2[[#This Row],[GENERO]])="femenino"),"OK","Corregir")</f>
        <v>OK</v>
      </c>
      <c r="Z2252" s="42" t="str">
        <f>+IF(Tabla2[[#This Row],[Nro. DNI / CE]]="","Corregir",IF(LEN(Tabla2[[#This Row],[Nro. DNI / CE]])&gt;=8,"OK","Corregir"))</f>
        <v>OK</v>
      </c>
      <c r="AA2252" s="42">
        <f>COUNTIF(Tabla2[APELLIDOS Y NOMBRES],Tabla2[[#This Row],[APELLIDOS Y NOMBRES]])</f>
        <v>1</v>
      </c>
      <c r="AB2252" s="42">
        <f>IF(Tabla2[[#This Row],[Trabajador]]&gt;1,1/Tabla2[[#This Row],[Trabajador]],Tabla2[[#This Row],[Trabajador]])</f>
        <v>1</v>
      </c>
      <c r="AC2252" t="str">
        <f>+IFERROR(IF(Tabla2[[#This Row],[FECHA CESE/BAJA]]="","No Aplica",IF(AND(MONTH(Tabla2[[#This Row],[FECHA CESE/BAJA]])=MONTH(TODAY()-30),YEAR(Tabla2[[#This Row],[FECHA CESE/BAJA]])=YEAR(TODAY())),MONTH(TODAY()-30)&amp;"-"&amp;YEAR(TODAY()),"Borrar")),"No aplica")</f>
        <v>No Aplica</v>
      </c>
      <c r="AD2252" t="str">
        <f>+IFERROR(IF(Tabla2[[#This Row],[FECHA INICIO DE LABORES EN OBRA]]="","No Aplica",IF(AND(MONTH(Tabla2[[#This Row],[FECHA INICIO DE LABORES EN OBRA]])=MONTH(TODAY()-30),YEAR(Tabla2[[#This Row],[FECHA INICIO DE LABORES EN OBRA]])=YEAR(TODAY())),MONTH(TODAY()-30)&amp;"-"&amp;YEAR(TODAY()),"No Aplica")),"No Aplica")</f>
        <v>No Aplica</v>
      </c>
    </row>
    <row r="2253" spans="1:30" x14ac:dyDescent="0.25">
      <c r="A2253" s="13" t="s">
        <v>8541</v>
      </c>
      <c r="B2253" s="15" t="s">
        <v>8542</v>
      </c>
      <c r="C2253" s="15" t="s">
        <v>8542</v>
      </c>
      <c r="D2253" s="15" t="s">
        <v>8579</v>
      </c>
      <c r="E2253" s="15" t="s">
        <v>8580</v>
      </c>
      <c r="F2253" s="39">
        <v>31605</v>
      </c>
      <c r="G2253" s="15">
        <v>1</v>
      </c>
      <c r="H2253" s="15" t="s">
        <v>3526</v>
      </c>
      <c r="I2253" s="15" t="s">
        <v>8571</v>
      </c>
      <c r="J2253" s="15" t="s">
        <v>8581</v>
      </c>
      <c r="K2253" s="15" t="s">
        <v>2182</v>
      </c>
      <c r="L2253" s="40" t="s">
        <v>6</v>
      </c>
      <c r="M2253" s="39"/>
      <c r="N2253" s="41" t="s">
        <v>2098</v>
      </c>
      <c r="O2253" s="39">
        <v>44289</v>
      </c>
      <c r="P2253" s="40">
        <v>1</v>
      </c>
      <c r="Q2253" s="40">
        <v>1</v>
      </c>
      <c r="R2253" s="40" t="str">
        <f>IFERROR(VLOOKUP(Tabla2[[#This Row],[CONTRATISTA PRNCIPAL]],Hoja1!$L$5:$M$9,2,FALSE),"CJV")</f>
        <v>CJV</v>
      </c>
      <c r="S2253" s="40" t="str">
        <f>IF(Tabla2[[#This Row],[EMPRESA]]=Tabla2[[#This Row],[CONTRATISTA PRNCIPAL]],"Principal","Secundaria")</f>
        <v>Principal</v>
      </c>
      <c r="T2253" s="42">
        <f>IFERROR(1/COUNTIF(Tabla2[CONTRATISTA PRNCIPAL],Tabla2[[#This Row],[CONTRATISTA PRNCIPAL]]),0)</f>
        <v>0.014492753623188406</v>
      </c>
      <c r="U2253" s="43">
        <f>IF(((TODAY()-Tabla2[[#This Row],[FECHA NACIMIENTO]])/365)&lt;18,"Corregir", IF(((TODAY()-Tabla2[[#This Row],[FECHA NACIMIENTO]])/365)&gt;80, "Corregir",ROUNDDOWN(((TODAY()-Tabla2[[#This Row],[FECHA NACIMIENTO]])/365),0)))</f>
        <v>37</v>
      </c>
      <c r="V22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53" s="44" t="str">
        <f>+IF(Tabla2[[#This Row],[Edad]]="Corregir","Corregir","Ok")</f>
        <v>Ok</v>
      </c>
      <c r="X2253" s="42" t="str">
        <f>+IFERROR(VLOOKUP(Tabla2[[#This Row],[DISTRITO SEGÚN DNI]],Hoja1!$A$2:$B$32,2,FALSE),"No")</f>
        <v>No</v>
      </c>
      <c r="Y2253" s="42" t="str">
        <f>IF(OR(LOWER(Tabla2[[#This Row],[GENERO]])="masculino", LOWER(Tabla2[[#This Row],[GENERO]])="femenino"),"OK","Corregir")</f>
        <v>OK</v>
      </c>
      <c r="Z2253" s="42" t="str">
        <f>+IF(Tabla2[[#This Row],[Nro. DNI / CE]]="","Corregir",IF(LEN(Tabla2[[#This Row],[Nro. DNI / CE]])&gt;=8,"OK","Corregir"))</f>
        <v>OK</v>
      </c>
      <c r="AA2253" s="42">
        <f>COUNTIF(Tabla2[APELLIDOS Y NOMBRES],Tabla2[[#This Row],[APELLIDOS Y NOMBRES]])</f>
        <v>1</v>
      </c>
      <c r="AB2253" s="42">
        <f>IF(Tabla2[[#This Row],[Trabajador]]&gt;1,1/Tabla2[[#This Row],[Trabajador]],Tabla2[[#This Row],[Trabajador]])</f>
        <v>1</v>
      </c>
      <c r="AC2253" t="str">
        <f>+IFERROR(IF(Tabla2[[#This Row],[FECHA CESE/BAJA]]="","No Aplica",IF(AND(MONTH(Tabla2[[#This Row],[FECHA CESE/BAJA]])=MONTH(TODAY()-30),YEAR(Tabla2[[#This Row],[FECHA CESE/BAJA]])=YEAR(TODAY())),MONTH(TODAY()-30)&amp;"-"&amp;YEAR(TODAY()),"Borrar")),"No aplica")</f>
        <v>No Aplica</v>
      </c>
      <c r="AD2253" t="str">
        <f>+IFERROR(IF(Tabla2[[#This Row],[FECHA INICIO DE LABORES EN OBRA]]="","No Aplica",IF(AND(MONTH(Tabla2[[#This Row],[FECHA INICIO DE LABORES EN OBRA]])=MONTH(TODAY()-30),YEAR(Tabla2[[#This Row],[FECHA INICIO DE LABORES EN OBRA]])=YEAR(TODAY())),MONTH(TODAY()-30)&amp;"-"&amp;YEAR(TODAY()),"No Aplica")),"No Aplica")</f>
        <v>No Aplica</v>
      </c>
    </row>
    <row r="2254" spans="1:30" x14ac:dyDescent="0.25">
      <c r="A2254" s="13" t="s">
        <v>8541</v>
      </c>
      <c r="B2254" s="15" t="s">
        <v>8542</v>
      </c>
      <c r="C2254" s="15" t="s">
        <v>8542</v>
      </c>
      <c r="D2254" s="15" t="s">
        <v>8582</v>
      </c>
      <c r="E2254" s="15" t="s">
        <v>8583</v>
      </c>
      <c r="F2254" s="39">
        <v>32804</v>
      </c>
      <c r="G2254" s="15">
        <v>1</v>
      </c>
      <c r="H2254" s="15" t="s">
        <v>3526</v>
      </c>
      <c r="I2254" s="15" t="s">
        <v>8584</v>
      </c>
      <c r="J2254" s="15" t="s">
        <v>8585</v>
      </c>
      <c r="K2254" s="15" t="s">
        <v>2641</v>
      </c>
      <c r="L2254" s="40" t="s">
        <v>6</v>
      </c>
      <c r="M2254" s="39"/>
      <c r="N2254" s="41" t="s">
        <v>2098</v>
      </c>
      <c r="O2254" s="39">
        <v>44291</v>
      </c>
      <c r="P2254" s="40">
        <v>1</v>
      </c>
      <c r="Q2254" s="40">
        <v>1</v>
      </c>
      <c r="R2254" s="40" t="str">
        <f>IFERROR(VLOOKUP(Tabla2[[#This Row],[CONTRATISTA PRNCIPAL]],Hoja1!$L$5:$M$9,2,FALSE),"CJV")</f>
        <v>CJV</v>
      </c>
      <c r="S2254" s="40" t="str">
        <f>IF(Tabla2[[#This Row],[EMPRESA]]=Tabla2[[#This Row],[CONTRATISTA PRNCIPAL]],"Principal","Secundaria")</f>
        <v>Principal</v>
      </c>
      <c r="T2254" s="42">
        <f>IFERROR(1/COUNTIF(Tabla2[CONTRATISTA PRNCIPAL],Tabla2[[#This Row],[CONTRATISTA PRNCIPAL]]),0)</f>
        <v>0.014492753623188406</v>
      </c>
      <c r="U2254" s="43">
        <f>IF(((TODAY()-Tabla2[[#This Row],[FECHA NACIMIENTO]])/365)&lt;18,"Corregir", IF(((TODAY()-Tabla2[[#This Row],[FECHA NACIMIENTO]])/365)&gt;80, "Corregir",ROUNDDOWN(((TODAY()-Tabla2[[#This Row],[FECHA NACIMIENTO]])/365),0)))</f>
        <v>33</v>
      </c>
      <c r="V22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54" s="44" t="str">
        <f>+IF(Tabla2[[#This Row],[Edad]]="Corregir","Corregir","Ok")</f>
        <v>Ok</v>
      </c>
      <c r="X2254" s="42" t="str">
        <f>+IFERROR(VLOOKUP(Tabla2[[#This Row],[DISTRITO SEGÚN DNI]],Hoja1!$A$2:$B$32,2,FALSE),"No")</f>
        <v>No</v>
      </c>
      <c r="Y2254" s="42" t="str">
        <f>IF(OR(LOWER(Tabla2[[#This Row],[GENERO]])="masculino", LOWER(Tabla2[[#This Row],[GENERO]])="femenino"),"OK","Corregir")</f>
        <v>OK</v>
      </c>
      <c r="Z2254" s="42" t="str">
        <f>+IF(Tabla2[[#This Row],[Nro. DNI / CE]]="","Corregir",IF(LEN(Tabla2[[#This Row],[Nro. DNI / CE]])&gt;=8,"OK","Corregir"))</f>
        <v>OK</v>
      </c>
      <c r="AA2254" s="42">
        <f>COUNTIF(Tabla2[APELLIDOS Y NOMBRES],Tabla2[[#This Row],[APELLIDOS Y NOMBRES]])</f>
        <v>1</v>
      </c>
      <c r="AB2254" s="42">
        <f>IF(Tabla2[[#This Row],[Trabajador]]&gt;1,1/Tabla2[[#This Row],[Trabajador]],Tabla2[[#This Row],[Trabajador]])</f>
        <v>1</v>
      </c>
      <c r="AC2254" t="str">
        <f>+IFERROR(IF(Tabla2[[#This Row],[FECHA CESE/BAJA]]="","No Aplica",IF(AND(MONTH(Tabla2[[#This Row],[FECHA CESE/BAJA]])=MONTH(TODAY()-30),YEAR(Tabla2[[#This Row],[FECHA CESE/BAJA]])=YEAR(TODAY())),MONTH(TODAY()-30)&amp;"-"&amp;YEAR(TODAY()),"Borrar")),"No aplica")</f>
        <v>No Aplica</v>
      </c>
      <c r="AD2254" t="str">
        <f>+IFERROR(IF(Tabla2[[#This Row],[FECHA INICIO DE LABORES EN OBRA]]="","No Aplica",IF(AND(MONTH(Tabla2[[#This Row],[FECHA INICIO DE LABORES EN OBRA]])=MONTH(TODAY()-30),YEAR(Tabla2[[#This Row],[FECHA INICIO DE LABORES EN OBRA]])=YEAR(TODAY())),MONTH(TODAY()-30)&amp;"-"&amp;YEAR(TODAY()),"No Aplica")),"No Aplica")</f>
        <v>No Aplica</v>
      </c>
    </row>
    <row r="2255" spans="1:30" x14ac:dyDescent="0.25">
      <c r="A2255" s="13" t="s">
        <v>8541</v>
      </c>
      <c r="B2255" s="15" t="s">
        <v>8542</v>
      </c>
      <c r="C2255" s="15" t="s">
        <v>8542</v>
      </c>
      <c r="D2255" s="15" t="s">
        <v>8586</v>
      </c>
      <c r="E2255" s="15" t="s">
        <v>8587</v>
      </c>
      <c r="F2255" s="39">
        <v>31279</v>
      </c>
      <c r="G2255" s="15">
        <v>1</v>
      </c>
      <c r="H2255" s="15" t="s">
        <v>3526</v>
      </c>
      <c r="I2255" s="15" t="s">
        <v>8588</v>
      </c>
      <c r="J2255" s="15" t="s">
        <v>8589</v>
      </c>
      <c r="K2255" s="15" t="s">
        <v>2641</v>
      </c>
      <c r="L2255" s="40" t="s">
        <v>6</v>
      </c>
      <c r="M2255" s="39"/>
      <c r="N2255" s="41" t="s">
        <v>2098</v>
      </c>
      <c r="O2255" s="39">
        <v>44298</v>
      </c>
      <c r="P2255" s="40">
        <v>1</v>
      </c>
      <c r="Q2255" s="40">
        <v>1</v>
      </c>
      <c r="R2255" s="40" t="str">
        <f>IFERROR(VLOOKUP(Tabla2[[#This Row],[CONTRATISTA PRNCIPAL]],Hoja1!$L$5:$M$9,2,FALSE),"CJV")</f>
        <v>CJV</v>
      </c>
      <c r="S2255" s="40" t="str">
        <f>IF(Tabla2[[#This Row],[EMPRESA]]=Tabla2[[#This Row],[CONTRATISTA PRNCIPAL]],"Principal","Secundaria")</f>
        <v>Principal</v>
      </c>
      <c r="T2255" s="42">
        <f>IFERROR(1/COUNTIF(Tabla2[CONTRATISTA PRNCIPAL],Tabla2[[#This Row],[CONTRATISTA PRNCIPAL]]),0)</f>
        <v>0.014492753623188406</v>
      </c>
      <c r="U2255" s="43">
        <f>IF(((TODAY()-Tabla2[[#This Row],[FECHA NACIMIENTO]])/365)&lt;18,"Corregir", IF(((TODAY()-Tabla2[[#This Row],[FECHA NACIMIENTO]])/365)&gt;80, "Corregir",ROUNDDOWN(((TODAY()-Tabla2[[#This Row],[FECHA NACIMIENTO]])/365),0)))</f>
        <v>38</v>
      </c>
      <c r="V22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55" s="44" t="str">
        <f>+IF(Tabla2[[#This Row],[Edad]]="Corregir","Corregir","Ok")</f>
        <v>Ok</v>
      </c>
      <c r="X2255" s="42" t="str">
        <f>+IFERROR(VLOOKUP(Tabla2[[#This Row],[DISTRITO SEGÚN DNI]],Hoja1!$A$2:$B$32,2,FALSE),"No")</f>
        <v>No</v>
      </c>
      <c r="Y2255" s="42" t="str">
        <f>IF(OR(LOWER(Tabla2[[#This Row],[GENERO]])="masculino", LOWER(Tabla2[[#This Row],[GENERO]])="femenino"),"OK","Corregir")</f>
        <v>OK</v>
      </c>
      <c r="Z2255" s="42" t="str">
        <f>+IF(Tabla2[[#This Row],[Nro. DNI / CE]]="","Corregir",IF(LEN(Tabla2[[#This Row],[Nro. DNI / CE]])&gt;=8,"OK","Corregir"))</f>
        <v>OK</v>
      </c>
      <c r="AA2255" s="42">
        <f>COUNTIF(Tabla2[APELLIDOS Y NOMBRES],Tabla2[[#This Row],[APELLIDOS Y NOMBRES]])</f>
        <v>1</v>
      </c>
      <c r="AB2255" s="42">
        <f>IF(Tabla2[[#This Row],[Trabajador]]&gt;1,1/Tabla2[[#This Row],[Trabajador]],Tabla2[[#This Row],[Trabajador]])</f>
        <v>1</v>
      </c>
      <c r="AC2255" t="str">
        <f>+IFERROR(IF(Tabla2[[#This Row],[FECHA CESE/BAJA]]="","No Aplica",IF(AND(MONTH(Tabla2[[#This Row],[FECHA CESE/BAJA]])=MONTH(TODAY()-30),YEAR(Tabla2[[#This Row],[FECHA CESE/BAJA]])=YEAR(TODAY())),MONTH(TODAY()-30)&amp;"-"&amp;YEAR(TODAY()),"Borrar")),"No aplica")</f>
        <v>No Aplica</v>
      </c>
      <c r="AD2255" t="str">
        <f>+IFERROR(IF(Tabla2[[#This Row],[FECHA INICIO DE LABORES EN OBRA]]="","No Aplica",IF(AND(MONTH(Tabla2[[#This Row],[FECHA INICIO DE LABORES EN OBRA]])=MONTH(TODAY()-30),YEAR(Tabla2[[#This Row],[FECHA INICIO DE LABORES EN OBRA]])=YEAR(TODAY())),MONTH(TODAY()-30)&amp;"-"&amp;YEAR(TODAY()),"No Aplica")),"No Aplica")</f>
        <v>No Aplica</v>
      </c>
    </row>
    <row r="2256" spans="1:30" x14ac:dyDescent="0.25">
      <c r="A2256" s="13" t="s">
        <v>8541</v>
      </c>
      <c r="B2256" s="15" t="s">
        <v>8542</v>
      </c>
      <c r="C2256" s="15" t="s">
        <v>8542</v>
      </c>
      <c r="D2256" s="15" t="s">
        <v>493</v>
      </c>
      <c r="E2256" s="15" t="s">
        <v>494</v>
      </c>
      <c r="F2256" s="39">
        <v>29875</v>
      </c>
      <c r="G2256" s="15">
        <v>1</v>
      </c>
      <c r="H2256" s="15" t="s">
        <v>8545</v>
      </c>
      <c r="I2256" s="15" t="s">
        <v>8590</v>
      </c>
      <c r="J2256" s="15" t="s">
        <v>8591</v>
      </c>
      <c r="K2256" s="15" t="s">
        <v>2022</v>
      </c>
      <c r="L2256" s="40" t="s">
        <v>5</v>
      </c>
      <c r="M2256" s="39"/>
      <c r="N2256" s="41" t="s">
        <v>2098</v>
      </c>
      <c r="O2256" s="39">
        <v>44313</v>
      </c>
      <c r="P2256" s="40">
        <v>1</v>
      </c>
      <c r="Q2256" s="40">
        <v>1</v>
      </c>
      <c r="R2256" s="40" t="str">
        <f>IFERROR(VLOOKUP(Tabla2[[#This Row],[CONTRATISTA PRNCIPAL]],Hoja1!$L$5:$M$9,2,FALSE),"CJV")</f>
        <v>CJV</v>
      </c>
      <c r="S2256" s="40" t="str">
        <f>IF(Tabla2[[#This Row],[EMPRESA]]=Tabla2[[#This Row],[CONTRATISTA PRNCIPAL]],"Principal","Secundaria")</f>
        <v>Principal</v>
      </c>
      <c r="T2256" s="42">
        <f>IFERROR(1/COUNTIF(Tabla2[CONTRATISTA PRNCIPAL],Tabla2[[#This Row],[CONTRATISTA PRNCIPAL]]),0)</f>
        <v>0.014492753623188406</v>
      </c>
      <c r="U2256" s="43">
        <f>IF(((TODAY()-Tabla2[[#This Row],[FECHA NACIMIENTO]])/365)&lt;18,"Corregir", IF(((TODAY()-Tabla2[[#This Row],[FECHA NACIMIENTO]])/365)&gt;80, "Corregir",ROUNDDOWN(((TODAY()-Tabla2[[#This Row],[FECHA NACIMIENTO]])/365),0)))</f>
        <v>41</v>
      </c>
      <c r="V22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56" s="44" t="str">
        <f>+IF(Tabla2[[#This Row],[Edad]]="Corregir","Corregir","Ok")</f>
        <v>Ok</v>
      </c>
      <c r="X2256" s="42" t="str">
        <f>+IFERROR(VLOOKUP(Tabla2[[#This Row],[DISTRITO SEGÚN DNI]],Hoja1!$A$2:$B$32,2,FALSE),"No")</f>
        <v>CALLAO</v>
      </c>
      <c r="Y2256" s="42" t="str">
        <f>IF(OR(LOWER(Tabla2[[#This Row],[GENERO]])="masculino", LOWER(Tabla2[[#This Row],[GENERO]])="femenino"),"OK","Corregir")</f>
        <v>OK</v>
      </c>
      <c r="Z2256" s="42" t="str">
        <f>+IF(Tabla2[[#This Row],[Nro. DNI / CE]]="","Corregir",IF(LEN(Tabla2[[#This Row],[Nro. DNI / CE]])&gt;=8,"OK","Corregir"))</f>
        <v>OK</v>
      </c>
      <c r="AA2256" s="42">
        <f>COUNTIF(Tabla2[APELLIDOS Y NOMBRES],Tabla2[[#This Row],[APELLIDOS Y NOMBRES]])</f>
        <v>1</v>
      </c>
      <c r="AB2256" s="42">
        <f>IF(Tabla2[[#This Row],[Trabajador]]&gt;1,1/Tabla2[[#This Row],[Trabajador]],Tabla2[[#This Row],[Trabajador]])</f>
        <v>1</v>
      </c>
      <c r="AC2256" t="str">
        <f>+IFERROR(IF(Tabla2[[#This Row],[FECHA CESE/BAJA]]="","No Aplica",IF(AND(MONTH(Tabla2[[#This Row],[FECHA CESE/BAJA]])=MONTH(TODAY()-30),YEAR(Tabla2[[#This Row],[FECHA CESE/BAJA]])=YEAR(TODAY())),MONTH(TODAY()-30)&amp;"-"&amp;YEAR(TODAY()),"Borrar")),"No aplica")</f>
        <v>No Aplica</v>
      </c>
      <c r="AD2256" t="str">
        <f>+IFERROR(IF(Tabla2[[#This Row],[FECHA INICIO DE LABORES EN OBRA]]="","No Aplica",IF(AND(MONTH(Tabla2[[#This Row],[FECHA INICIO DE LABORES EN OBRA]])=MONTH(TODAY()-30),YEAR(Tabla2[[#This Row],[FECHA INICIO DE LABORES EN OBRA]])=YEAR(TODAY())),MONTH(TODAY()-30)&amp;"-"&amp;YEAR(TODAY()),"No Aplica")),"No Aplica")</f>
        <v>No Aplica</v>
      </c>
    </row>
    <row r="2257" spans="1:30" x14ac:dyDescent="0.25">
      <c r="A2257" s="13" t="s">
        <v>8541</v>
      </c>
      <c r="B2257" s="15" t="s">
        <v>8542</v>
      </c>
      <c r="C2257" s="15" t="s">
        <v>8542</v>
      </c>
      <c r="D2257" s="15" t="s">
        <v>8592</v>
      </c>
      <c r="E2257" s="15" t="s">
        <v>8593</v>
      </c>
      <c r="F2257" s="39">
        <v>35321</v>
      </c>
      <c r="G2257" s="15">
        <v>1</v>
      </c>
      <c r="H2257" s="15" t="s">
        <v>8594</v>
      </c>
      <c r="I2257" s="15" t="s">
        <v>8595</v>
      </c>
      <c r="J2257" s="15" t="s">
        <v>8596</v>
      </c>
      <c r="K2257" s="15" t="s">
        <v>2062</v>
      </c>
      <c r="L2257" s="40" t="s">
        <v>6</v>
      </c>
      <c r="M2257" s="39"/>
      <c r="N2257" s="41" t="s">
        <v>2098</v>
      </c>
      <c r="O2257" s="39">
        <v>44375</v>
      </c>
      <c r="P2257" s="40">
        <v>1</v>
      </c>
      <c r="Q2257" s="40">
        <v>1</v>
      </c>
      <c r="R2257" s="40" t="str">
        <f>IFERROR(VLOOKUP(Tabla2[[#This Row],[CONTRATISTA PRNCIPAL]],Hoja1!$L$5:$M$9,2,FALSE),"CJV")</f>
        <v>CJV</v>
      </c>
      <c r="S2257" s="40" t="str">
        <f>IF(Tabla2[[#This Row],[EMPRESA]]=Tabla2[[#This Row],[CONTRATISTA PRNCIPAL]],"Principal","Secundaria")</f>
        <v>Principal</v>
      </c>
      <c r="T2257" s="42">
        <f>IFERROR(1/COUNTIF(Tabla2[CONTRATISTA PRNCIPAL],Tabla2[[#This Row],[CONTRATISTA PRNCIPAL]]),0)</f>
        <v>0.014492753623188406</v>
      </c>
      <c r="U2257" s="43">
        <f>IF(((TODAY()-Tabla2[[#This Row],[FECHA NACIMIENTO]])/365)&lt;18,"Corregir", IF(((TODAY()-Tabla2[[#This Row],[FECHA NACIMIENTO]])/365)&gt;80, "Corregir",ROUNDDOWN(((TODAY()-Tabla2[[#This Row],[FECHA NACIMIENTO]])/365),0)))</f>
        <v>27</v>
      </c>
      <c r="V22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57" s="44" t="str">
        <f>+IF(Tabla2[[#This Row],[Edad]]="Corregir","Corregir","Ok")</f>
        <v>Ok</v>
      </c>
      <c r="X2257" s="42" t="str">
        <f>+IFERROR(VLOOKUP(Tabla2[[#This Row],[DISTRITO SEGÚN DNI]],Hoja1!$A$2:$B$32,2,FALSE),"No")</f>
        <v>No</v>
      </c>
      <c r="Y2257" s="42" t="str">
        <f>IF(OR(LOWER(Tabla2[[#This Row],[GENERO]])="masculino", LOWER(Tabla2[[#This Row],[GENERO]])="femenino"),"OK","Corregir")</f>
        <v>OK</v>
      </c>
      <c r="Z2257" s="42" t="str">
        <f>+IF(Tabla2[[#This Row],[Nro. DNI / CE]]="","Corregir",IF(LEN(Tabla2[[#This Row],[Nro. DNI / CE]])&gt;=8,"OK","Corregir"))</f>
        <v>OK</v>
      </c>
      <c r="AA2257" s="42">
        <f>COUNTIF(Tabla2[APELLIDOS Y NOMBRES],Tabla2[[#This Row],[APELLIDOS Y NOMBRES]])</f>
        <v>1</v>
      </c>
      <c r="AB2257" s="42">
        <f>IF(Tabla2[[#This Row],[Trabajador]]&gt;1,1/Tabla2[[#This Row],[Trabajador]],Tabla2[[#This Row],[Trabajador]])</f>
        <v>1</v>
      </c>
      <c r="AC2257" t="str">
        <f>+IFERROR(IF(Tabla2[[#This Row],[FECHA CESE/BAJA]]="","No Aplica",IF(AND(MONTH(Tabla2[[#This Row],[FECHA CESE/BAJA]])=MONTH(TODAY()-30),YEAR(Tabla2[[#This Row],[FECHA CESE/BAJA]])=YEAR(TODAY())),MONTH(TODAY()-30)&amp;"-"&amp;YEAR(TODAY()),"Borrar")),"No aplica")</f>
        <v>No Aplica</v>
      </c>
      <c r="AD2257" t="str">
        <f>+IFERROR(IF(Tabla2[[#This Row],[FECHA INICIO DE LABORES EN OBRA]]="","No Aplica",IF(AND(MONTH(Tabla2[[#This Row],[FECHA INICIO DE LABORES EN OBRA]])=MONTH(TODAY()-30),YEAR(Tabla2[[#This Row],[FECHA INICIO DE LABORES EN OBRA]])=YEAR(TODAY())),MONTH(TODAY()-30)&amp;"-"&amp;YEAR(TODAY()),"No Aplica")),"No Aplica")</f>
        <v>No Aplica</v>
      </c>
    </row>
    <row r="2258" spans="1:30" x14ac:dyDescent="0.25">
      <c r="A2258" s="13" t="s">
        <v>8541</v>
      </c>
      <c r="B2258" s="15" t="s">
        <v>8542</v>
      </c>
      <c r="C2258" s="15" t="s">
        <v>8542</v>
      </c>
      <c r="D2258" s="15">
        <v>74318292</v>
      </c>
      <c r="E2258" s="15" t="s">
        <v>8597</v>
      </c>
      <c r="F2258" s="39">
        <v>35387</v>
      </c>
      <c r="G2258" s="15">
        <v>1</v>
      </c>
      <c r="H2258" s="15" t="s">
        <v>8562</v>
      </c>
      <c r="I2258" s="15" t="s">
        <v>8598</v>
      </c>
      <c r="J2258" s="15" t="s">
        <v>8599</v>
      </c>
      <c r="K2258" s="15" t="s">
        <v>2182</v>
      </c>
      <c r="L2258" s="40" t="s">
        <v>5</v>
      </c>
      <c r="M2258" s="39"/>
      <c r="N2258" s="41" t="s">
        <v>2098</v>
      </c>
      <c r="O2258" s="39">
        <v>44378</v>
      </c>
      <c r="P2258" s="40">
        <v>1</v>
      </c>
      <c r="Q2258" s="40">
        <v>1</v>
      </c>
      <c r="R2258" s="40" t="str">
        <f>IFERROR(VLOOKUP(Tabla2[[#This Row],[CONTRATISTA PRNCIPAL]],Hoja1!$L$5:$M$9,2,FALSE),"CJV")</f>
        <v>CJV</v>
      </c>
      <c r="S2258" s="40" t="str">
        <f>IF(Tabla2[[#This Row],[EMPRESA]]=Tabla2[[#This Row],[CONTRATISTA PRNCIPAL]],"Principal","Secundaria")</f>
        <v>Principal</v>
      </c>
      <c r="T2258" s="42">
        <f>IFERROR(1/COUNTIF(Tabla2[CONTRATISTA PRNCIPAL],Tabla2[[#This Row],[CONTRATISTA PRNCIPAL]]),0)</f>
        <v>0.014492753623188406</v>
      </c>
      <c r="U2258" s="43">
        <f>IF(((TODAY()-Tabla2[[#This Row],[FECHA NACIMIENTO]])/365)&lt;18,"Corregir", IF(((TODAY()-Tabla2[[#This Row],[FECHA NACIMIENTO]])/365)&gt;80, "Corregir",ROUNDDOWN(((TODAY()-Tabla2[[#This Row],[FECHA NACIMIENTO]])/365),0)))</f>
        <v>26</v>
      </c>
      <c r="V22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58" s="44" t="str">
        <f>+IF(Tabla2[[#This Row],[Edad]]="Corregir","Corregir","Ok")</f>
        <v>Ok</v>
      </c>
      <c r="X2258" s="42" t="str">
        <f>+IFERROR(VLOOKUP(Tabla2[[#This Row],[DISTRITO SEGÚN DNI]],Hoja1!$A$2:$B$32,2,FALSE),"No")</f>
        <v>No</v>
      </c>
      <c r="Y2258" s="42" t="str">
        <f>IF(OR(LOWER(Tabla2[[#This Row],[GENERO]])="masculino", LOWER(Tabla2[[#This Row],[GENERO]])="femenino"),"OK","Corregir")</f>
        <v>OK</v>
      </c>
      <c r="Z2258" s="42" t="str">
        <f>+IF(Tabla2[[#This Row],[Nro. DNI / CE]]="","Corregir",IF(LEN(Tabla2[[#This Row],[Nro. DNI / CE]])&gt;=8,"OK","Corregir"))</f>
        <v>OK</v>
      </c>
      <c r="AA2258" s="42">
        <f>COUNTIF(Tabla2[APELLIDOS Y NOMBRES],Tabla2[[#This Row],[APELLIDOS Y NOMBRES]])</f>
        <v>1</v>
      </c>
      <c r="AB2258" s="42">
        <f>IF(Tabla2[[#This Row],[Trabajador]]&gt;1,1/Tabla2[[#This Row],[Trabajador]],Tabla2[[#This Row],[Trabajador]])</f>
        <v>1</v>
      </c>
      <c r="AC2258" t="str">
        <f>+IFERROR(IF(Tabla2[[#This Row],[FECHA CESE/BAJA]]="","No Aplica",IF(AND(MONTH(Tabla2[[#This Row],[FECHA CESE/BAJA]])=MONTH(TODAY()-30),YEAR(Tabla2[[#This Row],[FECHA CESE/BAJA]])=YEAR(TODAY())),MONTH(TODAY()-30)&amp;"-"&amp;YEAR(TODAY()),"Borrar")),"No aplica")</f>
        <v>No Aplica</v>
      </c>
      <c r="AD2258" t="str">
        <f>+IFERROR(IF(Tabla2[[#This Row],[FECHA INICIO DE LABORES EN OBRA]]="","No Aplica",IF(AND(MONTH(Tabla2[[#This Row],[FECHA INICIO DE LABORES EN OBRA]])=MONTH(TODAY()-30),YEAR(Tabla2[[#This Row],[FECHA INICIO DE LABORES EN OBRA]])=YEAR(TODAY())),MONTH(TODAY()-30)&amp;"-"&amp;YEAR(TODAY()),"No Aplica")),"No Aplica")</f>
        <v>No Aplica</v>
      </c>
    </row>
    <row r="2259" spans="1:30" x14ac:dyDescent="0.25">
      <c r="A2259" s="13" t="s">
        <v>8541</v>
      </c>
      <c r="B2259" s="15" t="s">
        <v>8542</v>
      </c>
      <c r="C2259" s="15" t="s">
        <v>8542</v>
      </c>
      <c r="D2259" s="15">
        <v>72921129</v>
      </c>
      <c r="E2259" s="15" t="s">
        <v>8600</v>
      </c>
      <c r="F2259" s="39">
        <v>36814</v>
      </c>
      <c r="G2259" s="15">
        <v>1</v>
      </c>
      <c r="H2259" s="15" t="s">
        <v>8562</v>
      </c>
      <c r="I2259" s="15" t="s">
        <v>8601</v>
      </c>
      <c r="J2259" s="15" t="s">
        <v>8602</v>
      </c>
      <c r="K2259" s="15" t="s">
        <v>2190</v>
      </c>
      <c r="L2259" s="40" t="s">
        <v>6</v>
      </c>
      <c r="M2259" s="39"/>
      <c r="N2259" s="41" t="s">
        <v>2098</v>
      </c>
      <c r="O2259" s="39">
        <v>44378</v>
      </c>
      <c r="P2259" s="40">
        <v>1</v>
      </c>
      <c r="Q2259" s="40">
        <v>1</v>
      </c>
      <c r="R2259" s="40" t="str">
        <f>IFERROR(VLOOKUP(Tabla2[[#This Row],[CONTRATISTA PRNCIPAL]],Hoja1!$L$5:$M$9,2,FALSE),"CJV")</f>
        <v>CJV</v>
      </c>
      <c r="S2259" s="40" t="str">
        <f>IF(Tabla2[[#This Row],[EMPRESA]]=Tabla2[[#This Row],[CONTRATISTA PRNCIPAL]],"Principal","Secundaria")</f>
        <v>Principal</v>
      </c>
      <c r="T2259" s="42">
        <f>IFERROR(1/COUNTIF(Tabla2[CONTRATISTA PRNCIPAL],Tabla2[[#This Row],[CONTRATISTA PRNCIPAL]]),0)</f>
        <v>0.014492753623188406</v>
      </c>
      <c r="U2259" s="43">
        <f>IF(((TODAY()-Tabla2[[#This Row],[FECHA NACIMIENTO]])/365)&lt;18,"Corregir", IF(((TODAY()-Tabla2[[#This Row],[FECHA NACIMIENTO]])/365)&gt;80, "Corregir",ROUNDDOWN(((TODAY()-Tabla2[[#This Row],[FECHA NACIMIENTO]])/365),0)))</f>
        <v>22</v>
      </c>
      <c r="V22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59" s="44" t="str">
        <f>+IF(Tabla2[[#This Row],[Edad]]="Corregir","Corregir","Ok")</f>
        <v>Ok</v>
      </c>
      <c r="X2259" s="42" t="str">
        <f>+IFERROR(VLOOKUP(Tabla2[[#This Row],[DISTRITO SEGÚN DNI]],Hoja1!$A$2:$B$32,2,FALSE),"No")</f>
        <v>No</v>
      </c>
      <c r="Y2259" s="42" t="str">
        <f>IF(OR(LOWER(Tabla2[[#This Row],[GENERO]])="masculino", LOWER(Tabla2[[#This Row],[GENERO]])="femenino"),"OK","Corregir")</f>
        <v>OK</v>
      </c>
      <c r="Z2259" s="42" t="str">
        <f>+IF(Tabla2[[#This Row],[Nro. DNI / CE]]="","Corregir",IF(LEN(Tabla2[[#This Row],[Nro. DNI / CE]])&gt;=8,"OK","Corregir"))</f>
        <v>OK</v>
      </c>
      <c r="AA2259" s="42">
        <f>COUNTIF(Tabla2[APELLIDOS Y NOMBRES],Tabla2[[#This Row],[APELLIDOS Y NOMBRES]])</f>
        <v>1</v>
      </c>
      <c r="AB2259" s="42">
        <f>IF(Tabla2[[#This Row],[Trabajador]]&gt;1,1/Tabla2[[#This Row],[Trabajador]],Tabla2[[#This Row],[Trabajador]])</f>
        <v>1</v>
      </c>
      <c r="AC2259" t="str">
        <f>+IFERROR(IF(Tabla2[[#This Row],[FECHA CESE/BAJA]]="","No Aplica",IF(AND(MONTH(Tabla2[[#This Row],[FECHA CESE/BAJA]])=MONTH(TODAY()-30),YEAR(Tabla2[[#This Row],[FECHA CESE/BAJA]])=YEAR(TODAY())),MONTH(TODAY()-30)&amp;"-"&amp;YEAR(TODAY()),"Borrar")),"No aplica")</f>
        <v>No Aplica</v>
      </c>
      <c r="AD2259" t="str">
        <f>+IFERROR(IF(Tabla2[[#This Row],[FECHA INICIO DE LABORES EN OBRA]]="","No Aplica",IF(AND(MONTH(Tabla2[[#This Row],[FECHA INICIO DE LABORES EN OBRA]])=MONTH(TODAY()-30),YEAR(Tabla2[[#This Row],[FECHA INICIO DE LABORES EN OBRA]])=YEAR(TODAY())),MONTH(TODAY()-30)&amp;"-"&amp;YEAR(TODAY()),"No Aplica")),"No Aplica")</f>
        <v>No Aplica</v>
      </c>
    </row>
    <row r="2260" spans="1:30" x14ac:dyDescent="0.25">
      <c r="A2260" s="13" t="s">
        <v>8541</v>
      </c>
      <c r="B2260" s="15" t="s">
        <v>8542</v>
      </c>
      <c r="C2260" s="15" t="s">
        <v>8542</v>
      </c>
      <c r="D2260" s="15">
        <v>71300037</v>
      </c>
      <c r="E2260" s="15" t="s">
        <v>8603</v>
      </c>
      <c r="F2260" s="39">
        <v>36330</v>
      </c>
      <c r="G2260" s="15">
        <v>1</v>
      </c>
      <c r="H2260" s="15" t="s">
        <v>8562</v>
      </c>
      <c r="I2260" s="15" t="s">
        <v>8604</v>
      </c>
      <c r="J2260" s="15" t="s">
        <v>8605</v>
      </c>
      <c r="K2260" s="15" t="s">
        <v>2267</v>
      </c>
      <c r="L2260" s="40" t="s">
        <v>6</v>
      </c>
      <c r="M2260" s="39"/>
      <c r="N2260" s="41" t="s">
        <v>2098</v>
      </c>
      <c r="O2260" s="39">
        <v>44378</v>
      </c>
      <c r="P2260" s="40">
        <v>1</v>
      </c>
      <c r="Q2260" s="40">
        <v>1</v>
      </c>
      <c r="R2260" s="40" t="str">
        <f>IFERROR(VLOOKUP(Tabla2[[#This Row],[CONTRATISTA PRNCIPAL]],Hoja1!$L$5:$M$9,2,FALSE),"CJV")</f>
        <v>CJV</v>
      </c>
      <c r="S2260" s="40" t="str">
        <f>IF(Tabla2[[#This Row],[EMPRESA]]=Tabla2[[#This Row],[CONTRATISTA PRNCIPAL]],"Principal","Secundaria")</f>
        <v>Principal</v>
      </c>
      <c r="T2260" s="42">
        <f>IFERROR(1/COUNTIF(Tabla2[CONTRATISTA PRNCIPAL],Tabla2[[#This Row],[CONTRATISTA PRNCIPAL]]),0)</f>
        <v>0.014492753623188406</v>
      </c>
      <c r="U2260" s="43">
        <f>IF(((TODAY()-Tabla2[[#This Row],[FECHA NACIMIENTO]])/365)&lt;18,"Corregir", IF(((TODAY()-Tabla2[[#This Row],[FECHA NACIMIENTO]])/365)&gt;80, "Corregir",ROUNDDOWN(((TODAY()-Tabla2[[#This Row],[FECHA NACIMIENTO]])/365),0)))</f>
        <v>24</v>
      </c>
      <c r="V22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60" s="44" t="str">
        <f>+IF(Tabla2[[#This Row],[Edad]]="Corregir","Corregir","Ok")</f>
        <v>Ok</v>
      </c>
      <c r="X2260" s="42" t="str">
        <f>+IFERROR(VLOOKUP(Tabla2[[#This Row],[DISTRITO SEGÚN DNI]],Hoja1!$A$2:$B$32,2,FALSE),"No")</f>
        <v>No</v>
      </c>
      <c r="Y2260" s="42" t="str">
        <f>IF(OR(LOWER(Tabla2[[#This Row],[GENERO]])="masculino", LOWER(Tabla2[[#This Row],[GENERO]])="femenino"),"OK","Corregir")</f>
        <v>OK</v>
      </c>
      <c r="Z2260" s="42" t="str">
        <f>+IF(Tabla2[[#This Row],[Nro. DNI / CE]]="","Corregir",IF(LEN(Tabla2[[#This Row],[Nro. DNI / CE]])&gt;=8,"OK","Corregir"))</f>
        <v>OK</v>
      </c>
      <c r="AA2260" s="42">
        <f>COUNTIF(Tabla2[APELLIDOS Y NOMBRES],Tabla2[[#This Row],[APELLIDOS Y NOMBRES]])</f>
        <v>1</v>
      </c>
      <c r="AB2260" s="42">
        <f>IF(Tabla2[[#This Row],[Trabajador]]&gt;1,1/Tabla2[[#This Row],[Trabajador]],Tabla2[[#This Row],[Trabajador]])</f>
        <v>1</v>
      </c>
      <c r="AC2260" t="str">
        <f>+IFERROR(IF(Tabla2[[#This Row],[FECHA CESE/BAJA]]="","No Aplica",IF(AND(MONTH(Tabla2[[#This Row],[FECHA CESE/BAJA]])=MONTH(TODAY()-30),YEAR(Tabla2[[#This Row],[FECHA CESE/BAJA]])=YEAR(TODAY())),MONTH(TODAY()-30)&amp;"-"&amp;YEAR(TODAY()),"Borrar")),"No aplica")</f>
        <v>No Aplica</v>
      </c>
      <c r="AD2260" t="str">
        <f>+IFERROR(IF(Tabla2[[#This Row],[FECHA INICIO DE LABORES EN OBRA]]="","No Aplica",IF(AND(MONTH(Tabla2[[#This Row],[FECHA INICIO DE LABORES EN OBRA]])=MONTH(TODAY()-30),YEAR(Tabla2[[#This Row],[FECHA INICIO DE LABORES EN OBRA]])=YEAR(TODAY())),MONTH(TODAY()-30)&amp;"-"&amp;YEAR(TODAY()),"No Aplica")),"No Aplica")</f>
        <v>No Aplica</v>
      </c>
    </row>
    <row r="2261" spans="1:30" x14ac:dyDescent="0.25">
      <c r="A2261" s="13" t="s">
        <v>8541</v>
      </c>
      <c r="B2261" s="15" t="s">
        <v>8542</v>
      </c>
      <c r="C2261" s="15" t="s">
        <v>8542</v>
      </c>
      <c r="D2261" s="15">
        <v>47120068</v>
      </c>
      <c r="E2261" s="15" t="s">
        <v>156</v>
      </c>
      <c r="F2261" s="39">
        <v>33654</v>
      </c>
      <c r="G2261" s="15">
        <v>1</v>
      </c>
      <c r="H2261" s="15" t="s">
        <v>8562</v>
      </c>
      <c r="I2261" s="15" t="s">
        <v>8606</v>
      </c>
      <c r="J2261" s="15" t="s">
        <v>8607</v>
      </c>
      <c r="K2261" s="15" t="s">
        <v>27</v>
      </c>
      <c r="L2261" s="40" t="s">
        <v>6</v>
      </c>
      <c r="M2261" s="39"/>
      <c r="N2261" s="41" t="s">
        <v>2098</v>
      </c>
      <c r="O2261" s="39">
        <v>44398</v>
      </c>
      <c r="P2261" s="40">
        <v>1</v>
      </c>
      <c r="Q2261" s="40">
        <v>1</v>
      </c>
      <c r="R2261" s="40" t="str">
        <f>IFERROR(VLOOKUP(Tabla2[[#This Row],[CONTRATISTA PRNCIPAL]],Hoja1!$L$5:$M$9,2,FALSE),"CJV")</f>
        <v>CJV</v>
      </c>
      <c r="S2261" s="40" t="str">
        <f>IF(Tabla2[[#This Row],[EMPRESA]]=Tabla2[[#This Row],[CONTRATISTA PRNCIPAL]],"Principal","Secundaria")</f>
        <v>Principal</v>
      </c>
      <c r="T2261" s="42">
        <f>IFERROR(1/COUNTIF(Tabla2[CONTRATISTA PRNCIPAL],Tabla2[[#This Row],[CONTRATISTA PRNCIPAL]]),0)</f>
        <v>0.014492753623188406</v>
      </c>
      <c r="U2261" s="43">
        <f>IF(((TODAY()-Tabla2[[#This Row],[FECHA NACIMIENTO]])/365)&lt;18,"Corregir", IF(((TODAY()-Tabla2[[#This Row],[FECHA NACIMIENTO]])/365)&gt;80, "Corregir",ROUNDDOWN(((TODAY()-Tabla2[[#This Row],[FECHA NACIMIENTO]])/365),0)))</f>
        <v>31</v>
      </c>
      <c r="V22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61" s="44" t="str">
        <f>+IF(Tabla2[[#This Row],[Edad]]="Corregir","Corregir","Ok")</f>
        <v>Ok</v>
      </c>
      <c r="X2261" s="42" t="str">
        <f>+IFERROR(VLOOKUP(Tabla2[[#This Row],[DISTRITO SEGÚN DNI]],Hoja1!$A$2:$B$32,2,FALSE),"No")</f>
        <v>CALLAO</v>
      </c>
      <c r="Y2261" s="42" t="str">
        <f>IF(OR(LOWER(Tabla2[[#This Row],[GENERO]])="masculino", LOWER(Tabla2[[#This Row],[GENERO]])="femenino"),"OK","Corregir")</f>
        <v>OK</v>
      </c>
      <c r="Z2261" s="42" t="str">
        <f>+IF(Tabla2[[#This Row],[Nro. DNI / CE]]="","Corregir",IF(LEN(Tabla2[[#This Row],[Nro. DNI / CE]])&gt;=8,"OK","Corregir"))</f>
        <v>OK</v>
      </c>
      <c r="AA2261" s="42">
        <f>COUNTIF(Tabla2[APELLIDOS Y NOMBRES],Tabla2[[#This Row],[APELLIDOS Y NOMBRES]])</f>
        <v>1</v>
      </c>
      <c r="AB2261" s="42">
        <f>IF(Tabla2[[#This Row],[Trabajador]]&gt;1,1/Tabla2[[#This Row],[Trabajador]],Tabla2[[#This Row],[Trabajador]])</f>
        <v>1</v>
      </c>
      <c r="AC2261" t="str">
        <f>+IFERROR(IF(Tabla2[[#This Row],[FECHA CESE/BAJA]]="","No Aplica",IF(AND(MONTH(Tabla2[[#This Row],[FECHA CESE/BAJA]])=MONTH(TODAY()-30),YEAR(Tabla2[[#This Row],[FECHA CESE/BAJA]])=YEAR(TODAY())),MONTH(TODAY()-30)&amp;"-"&amp;YEAR(TODAY()),"Borrar")),"No aplica")</f>
        <v>No Aplica</v>
      </c>
      <c r="AD2261" t="str">
        <f>+IFERROR(IF(Tabla2[[#This Row],[FECHA INICIO DE LABORES EN OBRA]]="","No Aplica",IF(AND(MONTH(Tabla2[[#This Row],[FECHA INICIO DE LABORES EN OBRA]])=MONTH(TODAY()-30),YEAR(Tabla2[[#This Row],[FECHA INICIO DE LABORES EN OBRA]])=YEAR(TODAY())),MONTH(TODAY()-30)&amp;"-"&amp;YEAR(TODAY()),"No Aplica")),"No Aplica")</f>
        <v>No Aplica</v>
      </c>
    </row>
    <row r="2262" spans="1:30" x14ac:dyDescent="0.25">
      <c r="A2262" s="13" t="s">
        <v>8541</v>
      </c>
      <c r="B2262" s="15" t="s">
        <v>8542</v>
      </c>
      <c r="C2262" s="15" t="s">
        <v>8542</v>
      </c>
      <c r="D2262" s="15">
        <v>48266511</v>
      </c>
      <c r="E2262" s="15" t="s">
        <v>8608</v>
      </c>
      <c r="F2262" s="39">
        <v>34430</v>
      </c>
      <c r="G2262" s="15">
        <v>1</v>
      </c>
      <c r="H2262" s="15" t="s">
        <v>8562</v>
      </c>
      <c r="I2262" s="15" t="s">
        <v>8609</v>
      </c>
      <c r="J2262" s="15" t="s">
        <v>8610</v>
      </c>
      <c r="K2262" s="15" t="s">
        <v>2190</v>
      </c>
      <c r="L2262" s="40" t="s">
        <v>6</v>
      </c>
      <c r="M2262" s="39"/>
      <c r="N2262" s="41" t="s">
        <v>2098</v>
      </c>
      <c r="O2262" s="39">
        <v>44399</v>
      </c>
      <c r="P2262" s="40">
        <v>1</v>
      </c>
      <c r="Q2262" s="40">
        <v>1</v>
      </c>
      <c r="R2262" s="40" t="str">
        <f>IFERROR(VLOOKUP(Tabla2[[#This Row],[CONTRATISTA PRNCIPAL]],Hoja1!$L$5:$M$9,2,FALSE),"CJV")</f>
        <v>CJV</v>
      </c>
      <c r="S2262" s="40" t="str">
        <f>IF(Tabla2[[#This Row],[EMPRESA]]=Tabla2[[#This Row],[CONTRATISTA PRNCIPAL]],"Principal","Secundaria")</f>
        <v>Principal</v>
      </c>
      <c r="T2262" s="42">
        <f>IFERROR(1/COUNTIF(Tabla2[CONTRATISTA PRNCIPAL],Tabla2[[#This Row],[CONTRATISTA PRNCIPAL]]),0)</f>
        <v>0.014492753623188406</v>
      </c>
      <c r="U2262" s="43">
        <f>IF(((TODAY()-Tabla2[[#This Row],[FECHA NACIMIENTO]])/365)&lt;18,"Corregir", IF(((TODAY()-Tabla2[[#This Row],[FECHA NACIMIENTO]])/365)&gt;80, "Corregir",ROUNDDOWN(((TODAY()-Tabla2[[#This Row],[FECHA NACIMIENTO]])/365),0)))</f>
        <v>29</v>
      </c>
      <c r="V22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62" s="44" t="str">
        <f>+IF(Tabla2[[#This Row],[Edad]]="Corregir","Corregir","Ok")</f>
        <v>Ok</v>
      </c>
      <c r="X2262" s="42" t="str">
        <f>+IFERROR(VLOOKUP(Tabla2[[#This Row],[DISTRITO SEGÚN DNI]],Hoja1!$A$2:$B$32,2,FALSE),"No")</f>
        <v>No</v>
      </c>
      <c r="Y2262" s="42" t="str">
        <f>IF(OR(LOWER(Tabla2[[#This Row],[GENERO]])="masculino", LOWER(Tabla2[[#This Row],[GENERO]])="femenino"),"OK","Corregir")</f>
        <v>OK</v>
      </c>
      <c r="Z2262" s="42" t="str">
        <f>+IF(Tabla2[[#This Row],[Nro. DNI / CE]]="","Corregir",IF(LEN(Tabla2[[#This Row],[Nro. DNI / CE]])&gt;=8,"OK","Corregir"))</f>
        <v>OK</v>
      </c>
      <c r="AA2262" s="42">
        <f>COUNTIF(Tabla2[APELLIDOS Y NOMBRES],Tabla2[[#This Row],[APELLIDOS Y NOMBRES]])</f>
        <v>1</v>
      </c>
      <c r="AB2262" s="42">
        <f>IF(Tabla2[[#This Row],[Trabajador]]&gt;1,1/Tabla2[[#This Row],[Trabajador]],Tabla2[[#This Row],[Trabajador]])</f>
        <v>1</v>
      </c>
      <c r="AC2262" t="str">
        <f>+IFERROR(IF(Tabla2[[#This Row],[FECHA CESE/BAJA]]="","No Aplica",IF(AND(MONTH(Tabla2[[#This Row],[FECHA CESE/BAJA]])=MONTH(TODAY()-30),YEAR(Tabla2[[#This Row],[FECHA CESE/BAJA]])=YEAR(TODAY())),MONTH(TODAY()-30)&amp;"-"&amp;YEAR(TODAY()),"Borrar")),"No aplica")</f>
        <v>No Aplica</v>
      </c>
      <c r="AD2262" t="str">
        <f>+IFERROR(IF(Tabla2[[#This Row],[FECHA INICIO DE LABORES EN OBRA]]="","No Aplica",IF(AND(MONTH(Tabla2[[#This Row],[FECHA INICIO DE LABORES EN OBRA]])=MONTH(TODAY()-30),YEAR(Tabla2[[#This Row],[FECHA INICIO DE LABORES EN OBRA]])=YEAR(TODAY())),MONTH(TODAY()-30)&amp;"-"&amp;YEAR(TODAY()),"No Aplica")),"No Aplica")</f>
        <v>No Aplica</v>
      </c>
    </row>
    <row r="2263" spans="1:30" x14ac:dyDescent="0.25">
      <c r="A2263" s="13" t="s">
        <v>8541</v>
      </c>
      <c r="B2263" s="15" t="s">
        <v>8542</v>
      </c>
      <c r="C2263" s="15" t="s">
        <v>8542</v>
      </c>
      <c r="D2263" s="15">
        <v>42905618</v>
      </c>
      <c r="E2263" s="15" t="s">
        <v>8611</v>
      </c>
      <c r="F2263" s="39">
        <v>31124</v>
      </c>
      <c r="G2263" s="15">
        <v>1</v>
      </c>
      <c r="H2263" s="15" t="s">
        <v>3526</v>
      </c>
      <c r="I2263" s="15" t="s">
        <v>8612</v>
      </c>
      <c r="J2263" s="15" t="s">
        <v>8613</v>
      </c>
      <c r="K2263" s="15" t="s">
        <v>2071</v>
      </c>
      <c r="L2263" s="40" t="s">
        <v>6</v>
      </c>
      <c r="M2263" s="39"/>
      <c r="N2263" s="41" t="s">
        <v>2098</v>
      </c>
      <c r="O2263" s="39">
        <v>44399</v>
      </c>
      <c r="P2263" s="40">
        <v>1</v>
      </c>
      <c r="Q2263" s="40">
        <v>1</v>
      </c>
      <c r="R2263" s="40" t="str">
        <f>IFERROR(VLOOKUP(Tabla2[[#This Row],[CONTRATISTA PRNCIPAL]],Hoja1!$L$5:$M$9,2,FALSE),"CJV")</f>
        <v>CJV</v>
      </c>
      <c r="S2263" s="40" t="str">
        <f>IF(Tabla2[[#This Row],[EMPRESA]]=Tabla2[[#This Row],[CONTRATISTA PRNCIPAL]],"Principal","Secundaria")</f>
        <v>Principal</v>
      </c>
      <c r="T2263" s="42">
        <f>IFERROR(1/COUNTIF(Tabla2[CONTRATISTA PRNCIPAL],Tabla2[[#This Row],[CONTRATISTA PRNCIPAL]]),0)</f>
        <v>0.014492753623188406</v>
      </c>
      <c r="U2263" s="43">
        <f>IF(((TODAY()-Tabla2[[#This Row],[FECHA NACIMIENTO]])/365)&lt;18,"Corregir", IF(((TODAY()-Tabla2[[#This Row],[FECHA NACIMIENTO]])/365)&gt;80, "Corregir",ROUNDDOWN(((TODAY()-Tabla2[[#This Row],[FECHA NACIMIENTO]])/365),0)))</f>
        <v>38</v>
      </c>
      <c r="V22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63" s="44" t="str">
        <f>+IF(Tabla2[[#This Row],[Edad]]="Corregir","Corregir","Ok")</f>
        <v>Ok</v>
      </c>
      <c r="X2263" s="42" t="str">
        <f>+IFERROR(VLOOKUP(Tabla2[[#This Row],[DISTRITO SEGÚN DNI]],Hoja1!$A$2:$B$32,2,FALSE),"No")</f>
        <v>No</v>
      </c>
      <c r="Y2263" s="42" t="str">
        <f>IF(OR(LOWER(Tabla2[[#This Row],[GENERO]])="masculino", LOWER(Tabla2[[#This Row],[GENERO]])="femenino"),"OK","Corregir")</f>
        <v>OK</v>
      </c>
      <c r="Z2263" s="42" t="str">
        <f>+IF(Tabla2[[#This Row],[Nro. DNI / CE]]="","Corregir",IF(LEN(Tabla2[[#This Row],[Nro. DNI / CE]])&gt;=8,"OK","Corregir"))</f>
        <v>OK</v>
      </c>
      <c r="AA2263" s="42">
        <f>COUNTIF(Tabla2[APELLIDOS Y NOMBRES],Tabla2[[#This Row],[APELLIDOS Y NOMBRES]])</f>
        <v>1</v>
      </c>
      <c r="AB2263" s="42">
        <f>IF(Tabla2[[#This Row],[Trabajador]]&gt;1,1/Tabla2[[#This Row],[Trabajador]],Tabla2[[#This Row],[Trabajador]])</f>
        <v>1</v>
      </c>
      <c r="AC2263" t="str">
        <f>+IFERROR(IF(Tabla2[[#This Row],[FECHA CESE/BAJA]]="","No Aplica",IF(AND(MONTH(Tabla2[[#This Row],[FECHA CESE/BAJA]])=MONTH(TODAY()-30),YEAR(Tabla2[[#This Row],[FECHA CESE/BAJA]])=YEAR(TODAY())),MONTH(TODAY()-30)&amp;"-"&amp;YEAR(TODAY()),"Borrar")),"No aplica")</f>
        <v>No Aplica</v>
      </c>
      <c r="AD2263" t="str">
        <f>+IFERROR(IF(Tabla2[[#This Row],[FECHA INICIO DE LABORES EN OBRA]]="","No Aplica",IF(AND(MONTH(Tabla2[[#This Row],[FECHA INICIO DE LABORES EN OBRA]])=MONTH(TODAY()-30),YEAR(Tabla2[[#This Row],[FECHA INICIO DE LABORES EN OBRA]])=YEAR(TODAY())),MONTH(TODAY()-30)&amp;"-"&amp;YEAR(TODAY()),"No Aplica")),"No Aplica")</f>
        <v>No Aplica</v>
      </c>
    </row>
    <row r="2264" spans="1:30" x14ac:dyDescent="0.25">
      <c r="A2264" s="13" t="s">
        <v>8541</v>
      </c>
      <c r="B2264" s="15" t="s">
        <v>8542</v>
      </c>
      <c r="C2264" s="15" t="s">
        <v>8542</v>
      </c>
      <c r="D2264" s="15" t="s">
        <v>8614</v>
      </c>
      <c r="E2264" s="15" t="s">
        <v>8615</v>
      </c>
      <c r="F2264" s="39">
        <v>28606</v>
      </c>
      <c r="G2264" s="15">
        <v>1</v>
      </c>
      <c r="H2264" s="15" t="s">
        <v>2954</v>
      </c>
      <c r="I2264" s="15" t="s">
        <v>8616</v>
      </c>
      <c r="J2264" s="15" t="s">
        <v>8617</v>
      </c>
      <c r="K2264" s="15" t="s">
        <v>3703</v>
      </c>
      <c r="L2264" s="40" t="s">
        <v>6</v>
      </c>
      <c r="M2264" s="39"/>
      <c r="N2264" s="41" t="s">
        <v>2352</v>
      </c>
      <c r="O2264" s="39">
        <v>44423</v>
      </c>
      <c r="P2264" s="40">
        <v>1</v>
      </c>
      <c r="Q2264" s="40">
        <v>3</v>
      </c>
      <c r="R2264" s="40" t="str">
        <f>IFERROR(VLOOKUP(Tabla2[[#This Row],[CONTRATISTA PRNCIPAL]],Hoja1!$L$5:$M$9,2,FALSE),"CJV")</f>
        <v>CJV</v>
      </c>
      <c r="S2264" s="40" t="str">
        <f>IF(Tabla2[[#This Row],[EMPRESA]]=Tabla2[[#This Row],[CONTRATISTA PRNCIPAL]],"Principal","Secundaria")</f>
        <v>Principal</v>
      </c>
      <c r="T2264" s="42">
        <f>IFERROR(1/COUNTIF(Tabla2[CONTRATISTA PRNCIPAL],Tabla2[[#This Row],[CONTRATISTA PRNCIPAL]]),0)</f>
        <v>0.014492753623188406</v>
      </c>
      <c r="U2264" s="43">
        <f>IF(((TODAY()-Tabla2[[#This Row],[FECHA NACIMIENTO]])/365)&lt;18,"Corregir", IF(((TODAY()-Tabla2[[#This Row],[FECHA NACIMIENTO]])/365)&gt;80, "Corregir",ROUNDDOWN(((TODAY()-Tabla2[[#This Row],[FECHA NACIMIENTO]])/365),0)))</f>
        <v>45</v>
      </c>
      <c r="V22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264" s="44" t="str">
        <f>+IF(Tabla2[[#This Row],[Edad]]="Corregir","Corregir","Ok")</f>
        <v>Ok</v>
      </c>
      <c r="X2264" s="42" t="str">
        <f>+IFERROR(VLOOKUP(Tabla2[[#This Row],[DISTRITO SEGÚN DNI]],Hoja1!$A$2:$B$32,2,FALSE),"No")</f>
        <v>No</v>
      </c>
      <c r="Y2264" s="42" t="str">
        <f>IF(OR(LOWER(Tabla2[[#This Row],[GENERO]])="masculino", LOWER(Tabla2[[#This Row],[GENERO]])="femenino"),"OK","Corregir")</f>
        <v>OK</v>
      </c>
      <c r="Z2264" s="42" t="str">
        <f>+IF(Tabla2[[#This Row],[Nro. DNI / CE]]="","Corregir",IF(LEN(Tabla2[[#This Row],[Nro. DNI / CE]])&gt;=8,"OK","Corregir"))</f>
        <v>OK</v>
      </c>
      <c r="AA2264" s="42">
        <f>COUNTIF(Tabla2[APELLIDOS Y NOMBRES],Tabla2[[#This Row],[APELLIDOS Y NOMBRES]])</f>
        <v>1</v>
      </c>
      <c r="AB2264" s="42">
        <f>IF(Tabla2[[#This Row],[Trabajador]]&gt;1,1/Tabla2[[#This Row],[Trabajador]],Tabla2[[#This Row],[Trabajador]])</f>
        <v>1</v>
      </c>
      <c r="AC2264" t="str">
        <f>+IFERROR(IF(Tabla2[[#This Row],[FECHA CESE/BAJA]]="","No Aplica",IF(AND(MONTH(Tabla2[[#This Row],[FECHA CESE/BAJA]])=MONTH(TODAY()-30),YEAR(Tabla2[[#This Row],[FECHA CESE/BAJA]])=YEAR(TODAY())),MONTH(TODAY()-30)&amp;"-"&amp;YEAR(TODAY()),"Borrar")),"No aplica")</f>
        <v>No Aplica</v>
      </c>
      <c r="AD2264" t="str">
        <f>+IFERROR(IF(Tabla2[[#This Row],[FECHA INICIO DE LABORES EN OBRA]]="","No Aplica",IF(AND(MONTH(Tabla2[[#This Row],[FECHA INICIO DE LABORES EN OBRA]])=MONTH(TODAY()-30),YEAR(Tabla2[[#This Row],[FECHA INICIO DE LABORES EN OBRA]])=YEAR(TODAY())),MONTH(TODAY()-30)&amp;"-"&amp;YEAR(TODAY()),"No Aplica")),"No Aplica")</f>
        <v>No Aplica</v>
      </c>
    </row>
    <row r="2265" spans="1:30" x14ac:dyDescent="0.25">
      <c r="A2265" s="13" t="s">
        <v>8541</v>
      </c>
      <c r="B2265" s="15" t="s">
        <v>8542</v>
      </c>
      <c r="C2265" s="15" t="s">
        <v>8542</v>
      </c>
      <c r="D2265" s="15" t="s">
        <v>1022</v>
      </c>
      <c r="E2265" s="15" t="s">
        <v>1023</v>
      </c>
      <c r="F2265" s="39">
        <v>34927</v>
      </c>
      <c r="G2265" s="15">
        <v>1</v>
      </c>
      <c r="H2265" s="15" t="s">
        <v>8562</v>
      </c>
      <c r="I2265" s="15" t="s">
        <v>8618</v>
      </c>
      <c r="J2265" s="15" t="s">
        <v>8619</v>
      </c>
      <c r="K2265" s="15" t="s">
        <v>17</v>
      </c>
      <c r="L2265" s="40" t="s">
        <v>6</v>
      </c>
      <c r="M2265" s="39"/>
      <c r="N2265" s="41" t="s">
        <v>2098</v>
      </c>
      <c r="O2265" s="39">
        <v>44443</v>
      </c>
      <c r="P2265" s="40">
        <v>1</v>
      </c>
      <c r="Q2265" s="40">
        <v>1</v>
      </c>
      <c r="R2265" s="40" t="str">
        <f>IFERROR(VLOOKUP(Tabla2[[#This Row],[CONTRATISTA PRNCIPAL]],Hoja1!$L$5:$M$9,2,FALSE),"CJV")</f>
        <v>CJV</v>
      </c>
      <c r="S2265" s="40" t="str">
        <f>IF(Tabla2[[#This Row],[EMPRESA]]=Tabla2[[#This Row],[CONTRATISTA PRNCIPAL]],"Principal","Secundaria")</f>
        <v>Principal</v>
      </c>
      <c r="T2265" s="42">
        <f>IFERROR(1/COUNTIF(Tabla2[CONTRATISTA PRNCIPAL],Tabla2[[#This Row],[CONTRATISTA PRNCIPAL]]),0)</f>
        <v>0.014492753623188406</v>
      </c>
      <c r="U2265" s="43">
        <f>IF(((TODAY()-Tabla2[[#This Row],[FECHA NACIMIENTO]])/365)&lt;18,"Corregir", IF(((TODAY()-Tabla2[[#This Row],[FECHA NACIMIENTO]])/365)&gt;80, "Corregir",ROUNDDOWN(((TODAY()-Tabla2[[#This Row],[FECHA NACIMIENTO]])/365),0)))</f>
        <v>28</v>
      </c>
      <c r="V22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65" s="44" t="str">
        <f>+IF(Tabla2[[#This Row],[Edad]]="Corregir","Corregir","Ok")</f>
        <v>Ok</v>
      </c>
      <c r="X2265" s="42" t="str">
        <f>+IFERROR(VLOOKUP(Tabla2[[#This Row],[DISTRITO SEGÚN DNI]],Hoja1!$A$2:$B$32,2,FALSE),"No")</f>
        <v>ATE</v>
      </c>
      <c r="Y2265" s="42" t="str">
        <f>IF(OR(LOWER(Tabla2[[#This Row],[GENERO]])="masculino", LOWER(Tabla2[[#This Row],[GENERO]])="femenino"),"OK","Corregir")</f>
        <v>OK</v>
      </c>
      <c r="Z2265" s="42" t="str">
        <f>+IF(Tabla2[[#This Row],[Nro. DNI / CE]]="","Corregir",IF(LEN(Tabla2[[#This Row],[Nro. DNI / CE]])&gt;=8,"OK","Corregir"))</f>
        <v>OK</v>
      </c>
      <c r="AA2265" s="42">
        <f>COUNTIF(Tabla2[APELLIDOS Y NOMBRES],Tabla2[[#This Row],[APELLIDOS Y NOMBRES]])</f>
        <v>1</v>
      </c>
      <c r="AB2265" s="42">
        <f>IF(Tabla2[[#This Row],[Trabajador]]&gt;1,1/Tabla2[[#This Row],[Trabajador]],Tabla2[[#This Row],[Trabajador]])</f>
        <v>1</v>
      </c>
      <c r="AC2265" t="str">
        <f>+IFERROR(IF(Tabla2[[#This Row],[FECHA CESE/BAJA]]="","No Aplica",IF(AND(MONTH(Tabla2[[#This Row],[FECHA CESE/BAJA]])=MONTH(TODAY()-30),YEAR(Tabla2[[#This Row],[FECHA CESE/BAJA]])=YEAR(TODAY())),MONTH(TODAY()-30)&amp;"-"&amp;YEAR(TODAY()),"Borrar")),"No aplica")</f>
        <v>No Aplica</v>
      </c>
      <c r="AD2265" t="str">
        <f>+IFERROR(IF(Tabla2[[#This Row],[FECHA INICIO DE LABORES EN OBRA]]="","No Aplica",IF(AND(MONTH(Tabla2[[#This Row],[FECHA INICIO DE LABORES EN OBRA]])=MONTH(TODAY()-30),YEAR(Tabla2[[#This Row],[FECHA INICIO DE LABORES EN OBRA]])=YEAR(TODAY())),MONTH(TODAY()-30)&amp;"-"&amp;YEAR(TODAY()),"No Aplica")),"No Aplica")</f>
        <v>No Aplica</v>
      </c>
    </row>
    <row r="2266" spans="1:30" x14ac:dyDescent="0.25">
      <c r="A2266" s="13" t="s">
        <v>8541</v>
      </c>
      <c r="B2266" s="15" t="s">
        <v>8542</v>
      </c>
      <c r="C2266" s="15" t="s">
        <v>8542</v>
      </c>
      <c r="D2266" s="15" t="s">
        <v>8620</v>
      </c>
      <c r="E2266" s="15" t="s">
        <v>8621</v>
      </c>
      <c r="F2266" s="39">
        <v>34664</v>
      </c>
      <c r="G2266" s="15">
        <v>1</v>
      </c>
      <c r="H2266" s="15" t="s">
        <v>3526</v>
      </c>
      <c r="I2266" s="15" t="s">
        <v>8609</v>
      </c>
      <c r="J2266" s="15" t="s">
        <v>8622</v>
      </c>
      <c r="K2266" s="15" t="s">
        <v>2182</v>
      </c>
      <c r="L2266" s="40" t="s">
        <v>6</v>
      </c>
      <c r="M2266" s="39"/>
      <c r="N2266" s="41" t="s">
        <v>2098</v>
      </c>
      <c r="O2266" s="39">
        <v>44443</v>
      </c>
      <c r="P2266" s="40">
        <v>1</v>
      </c>
      <c r="Q2266" s="40">
        <v>1</v>
      </c>
      <c r="R2266" s="40" t="str">
        <f>IFERROR(VLOOKUP(Tabla2[[#This Row],[CONTRATISTA PRNCIPAL]],Hoja1!$L$5:$M$9,2,FALSE),"CJV")</f>
        <v>CJV</v>
      </c>
      <c r="S2266" s="40" t="str">
        <f>IF(Tabla2[[#This Row],[EMPRESA]]=Tabla2[[#This Row],[CONTRATISTA PRNCIPAL]],"Principal","Secundaria")</f>
        <v>Principal</v>
      </c>
      <c r="T2266" s="42">
        <f>IFERROR(1/COUNTIF(Tabla2[CONTRATISTA PRNCIPAL],Tabla2[[#This Row],[CONTRATISTA PRNCIPAL]]),0)</f>
        <v>0.014492753623188406</v>
      </c>
      <c r="U2266" s="43">
        <f>IF(((TODAY()-Tabla2[[#This Row],[FECHA NACIMIENTO]])/365)&lt;18,"Corregir", IF(((TODAY()-Tabla2[[#This Row],[FECHA NACIMIENTO]])/365)&gt;80, "Corregir",ROUNDDOWN(((TODAY()-Tabla2[[#This Row],[FECHA NACIMIENTO]])/365),0)))</f>
        <v>28</v>
      </c>
      <c r="V22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66" s="44" t="str">
        <f>+IF(Tabla2[[#This Row],[Edad]]="Corregir","Corregir","Ok")</f>
        <v>Ok</v>
      </c>
      <c r="X2266" s="42" t="str">
        <f>+IFERROR(VLOOKUP(Tabla2[[#This Row],[DISTRITO SEGÚN DNI]],Hoja1!$A$2:$B$32,2,FALSE),"No")</f>
        <v>No</v>
      </c>
      <c r="Y2266" s="42" t="str">
        <f>IF(OR(LOWER(Tabla2[[#This Row],[GENERO]])="masculino", LOWER(Tabla2[[#This Row],[GENERO]])="femenino"),"OK","Corregir")</f>
        <v>OK</v>
      </c>
      <c r="Z2266" s="42" t="str">
        <f>+IF(Tabla2[[#This Row],[Nro. DNI / CE]]="","Corregir",IF(LEN(Tabla2[[#This Row],[Nro. DNI / CE]])&gt;=8,"OK","Corregir"))</f>
        <v>OK</v>
      </c>
      <c r="AA2266" s="42">
        <f>COUNTIF(Tabla2[APELLIDOS Y NOMBRES],Tabla2[[#This Row],[APELLIDOS Y NOMBRES]])</f>
        <v>1</v>
      </c>
      <c r="AB2266" s="42">
        <f>IF(Tabla2[[#This Row],[Trabajador]]&gt;1,1/Tabla2[[#This Row],[Trabajador]],Tabla2[[#This Row],[Trabajador]])</f>
        <v>1</v>
      </c>
      <c r="AC2266" t="str">
        <f>+IFERROR(IF(Tabla2[[#This Row],[FECHA CESE/BAJA]]="","No Aplica",IF(AND(MONTH(Tabla2[[#This Row],[FECHA CESE/BAJA]])=MONTH(TODAY()-30),YEAR(Tabla2[[#This Row],[FECHA CESE/BAJA]])=YEAR(TODAY())),MONTH(TODAY()-30)&amp;"-"&amp;YEAR(TODAY()),"Borrar")),"No aplica")</f>
        <v>No Aplica</v>
      </c>
      <c r="AD2266" t="str">
        <f>+IFERROR(IF(Tabla2[[#This Row],[FECHA INICIO DE LABORES EN OBRA]]="","No Aplica",IF(AND(MONTH(Tabla2[[#This Row],[FECHA INICIO DE LABORES EN OBRA]])=MONTH(TODAY()-30),YEAR(Tabla2[[#This Row],[FECHA INICIO DE LABORES EN OBRA]])=YEAR(TODAY())),MONTH(TODAY()-30)&amp;"-"&amp;YEAR(TODAY()),"No Aplica")),"No Aplica")</f>
        <v>No Aplica</v>
      </c>
    </row>
    <row r="2267" ht="15" customHeight="1" spans="1:30" x14ac:dyDescent="0.25">
      <c r="A2267" s="13" t="s">
        <v>8541</v>
      </c>
      <c r="B2267" s="15" t="s">
        <v>8542</v>
      </c>
      <c r="C2267" s="15" t="s">
        <v>8542</v>
      </c>
      <c r="D2267" s="15" t="s">
        <v>8623</v>
      </c>
      <c r="E2267" s="15" t="s">
        <v>8624</v>
      </c>
      <c r="F2267" s="39">
        <v>33566</v>
      </c>
      <c r="G2267" s="15">
        <v>1</v>
      </c>
      <c r="H2267" s="15" t="s">
        <v>8594</v>
      </c>
      <c r="I2267" s="15" t="s">
        <v>8625</v>
      </c>
      <c r="J2267" s="15" t="s">
        <v>8626</v>
      </c>
      <c r="K2267" s="15" t="s">
        <v>2641</v>
      </c>
      <c r="L2267" s="40" t="s">
        <v>6</v>
      </c>
      <c r="M2267" s="39"/>
      <c r="N2267" s="41" t="s">
        <v>2098</v>
      </c>
      <c r="O2267" s="39">
        <v>44504</v>
      </c>
      <c r="P2267" s="40">
        <v>1</v>
      </c>
      <c r="Q2267" s="40">
        <v>1</v>
      </c>
      <c r="R2267" s="40" t="str">
        <f>IFERROR(VLOOKUP(Tabla2[[#This Row],[CONTRATISTA PRNCIPAL]],Hoja1!$L$5:$M$9,2,FALSE),"CJV")</f>
        <v>CJV</v>
      </c>
      <c r="S2267" s="40" t="str">
        <f>IF(Tabla2[[#This Row],[EMPRESA]]=Tabla2[[#This Row],[CONTRATISTA PRNCIPAL]],"Principal","Secundaria")</f>
        <v>Principal</v>
      </c>
      <c r="T2267" s="42">
        <f>IFERROR(1/COUNTIF(Tabla2[CONTRATISTA PRNCIPAL],Tabla2[[#This Row],[CONTRATISTA PRNCIPAL]]),0)</f>
        <v>0.014492753623188406</v>
      </c>
      <c r="U2267" s="43">
        <f>IF(((TODAY()-Tabla2[[#This Row],[FECHA NACIMIENTO]])/365)&lt;18,"Corregir", IF(((TODAY()-Tabla2[[#This Row],[FECHA NACIMIENTO]])/365)&gt;80, "Corregir",ROUNDDOWN(((TODAY()-Tabla2[[#This Row],[FECHA NACIMIENTO]])/365),0)))</f>
        <v>31</v>
      </c>
      <c r="V22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67" s="44" t="str">
        <f>+IF(Tabla2[[#This Row],[Edad]]="Corregir","Corregir","Ok")</f>
        <v>Ok</v>
      </c>
      <c r="X2267" s="42" t="str">
        <f>+IFERROR(VLOOKUP(Tabla2[[#This Row],[DISTRITO SEGÚN DNI]],Hoja1!$A$2:$B$32,2,FALSE),"No")</f>
        <v>No</v>
      </c>
      <c r="Y2267" s="42" t="str">
        <f>IF(OR(LOWER(Tabla2[[#This Row],[GENERO]])="masculino", LOWER(Tabla2[[#This Row],[GENERO]])="femenino"),"OK","Corregir")</f>
        <v>OK</v>
      </c>
      <c r="Z2267" s="42" t="str">
        <f>+IF(Tabla2[[#This Row],[Nro. DNI / CE]]="","Corregir",IF(LEN(Tabla2[[#This Row],[Nro. DNI / CE]])&gt;=8,"OK","Corregir"))</f>
        <v>OK</v>
      </c>
      <c r="AA2267" s="42">
        <f>COUNTIF(Tabla2[APELLIDOS Y NOMBRES],Tabla2[[#This Row],[APELLIDOS Y NOMBRES]])</f>
        <v>1</v>
      </c>
      <c r="AB2267" s="42">
        <f>IF(Tabla2[[#This Row],[Trabajador]]&gt;1,1/Tabla2[[#This Row],[Trabajador]],Tabla2[[#This Row],[Trabajador]])</f>
        <v>1</v>
      </c>
      <c r="AC2267" t="str">
        <f>+IFERROR(IF(Tabla2[[#This Row],[FECHA CESE/BAJA]]="","No Aplica",IF(AND(MONTH(Tabla2[[#This Row],[FECHA CESE/BAJA]])=MONTH(TODAY()-30),YEAR(Tabla2[[#This Row],[FECHA CESE/BAJA]])=YEAR(TODAY())),MONTH(TODAY()-30)&amp;"-"&amp;YEAR(TODAY()),"Borrar")),"No aplica")</f>
        <v>No Aplica</v>
      </c>
      <c r="AD2267" t="str">
        <f>+IFERROR(IF(Tabla2[[#This Row],[FECHA INICIO DE LABORES EN OBRA]]="","No Aplica",IF(AND(MONTH(Tabla2[[#This Row],[FECHA INICIO DE LABORES EN OBRA]])=MONTH(TODAY()-30),YEAR(Tabla2[[#This Row],[FECHA INICIO DE LABORES EN OBRA]])=YEAR(TODAY())),MONTH(TODAY()-30)&amp;"-"&amp;YEAR(TODAY()),"No Aplica")),"No Aplica")</f>
        <v>No Aplica</v>
      </c>
    </row>
    <row r="2268" ht="15" customHeight="1" spans="1:30" x14ac:dyDescent="0.25">
      <c r="A2268" s="13" t="s">
        <v>8541</v>
      </c>
      <c r="B2268" s="15" t="s">
        <v>8542</v>
      </c>
      <c r="C2268" s="15" t="s">
        <v>8542</v>
      </c>
      <c r="D2268" s="15" t="s">
        <v>8627</v>
      </c>
      <c r="E2268" s="15" t="s">
        <v>8628</v>
      </c>
      <c r="F2268" s="39">
        <v>34741</v>
      </c>
      <c r="G2268" s="15">
        <v>1</v>
      </c>
      <c r="H2268" s="15" t="s">
        <v>3526</v>
      </c>
      <c r="I2268" s="15" t="s">
        <v>8629</v>
      </c>
      <c r="J2268" s="15" t="s">
        <v>8630</v>
      </c>
      <c r="K2268" s="15" t="s">
        <v>2182</v>
      </c>
      <c r="L2268" s="40" t="s">
        <v>6</v>
      </c>
      <c r="M2268" s="39"/>
      <c r="N2268" s="41" t="s">
        <v>2098</v>
      </c>
      <c r="O2268" s="39">
        <v>44551</v>
      </c>
      <c r="P2268" s="40">
        <v>1</v>
      </c>
      <c r="Q2268" s="40">
        <v>1</v>
      </c>
      <c r="R2268" s="40" t="str">
        <f>IFERROR(VLOOKUP(Tabla2[[#This Row],[CONTRATISTA PRNCIPAL]],Hoja1!$L$5:$M$9,2,FALSE),"CJV")</f>
        <v>CJV</v>
      </c>
      <c r="S2268" s="40" t="str">
        <f>IF(Tabla2[[#This Row],[EMPRESA]]=Tabla2[[#This Row],[CONTRATISTA PRNCIPAL]],"Principal","Secundaria")</f>
        <v>Principal</v>
      </c>
      <c r="T2268" s="42">
        <f>IFERROR(1/COUNTIF(Tabla2[CONTRATISTA PRNCIPAL],Tabla2[[#This Row],[CONTRATISTA PRNCIPAL]]),0)</f>
        <v>0.014492753623188406</v>
      </c>
      <c r="U2268" s="43">
        <f>IF(((TODAY()-Tabla2[[#This Row],[FECHA NACIMIENTO]])/365)&lt;18,"Corregir", IF(((TODAY()-Tabla2[[#This Row],[FECHA NACIMIENTO]])/365)&gt;80, "Corregir",ROUNDDOWN(((TODAY()-Tabla2[[#This Row],[FECHA NACIMIENTO]])/365),0)))</f>
        <v>28</v>
      </c>
      <c r="V22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68" s="44" t="str">
        <f>+IF(Tabla2[[#This Row],[Edad]]="Corregir","Corregir","Ok")</f>
        <v>Ok</v>
      </c>
      <c r="X2268" s="42" t="str">
        <f>+IFERROR(VLOOKUP(Tabla2[[#This Row],[DISTRITO SEGÚN DNI]],Hoja1!$A$2:$B$32,2,FALSE),"No")</f>
        <v>No</v>
      </c>
      <c r="Y2268" s="42" t="str">
        <f>IF(OR(LOWER(Tabla2[[#This Row],[GENERO]])="masculino", LOWER(Tabla2[[#This Row],[GENERO]])="femenino"),"OK","Corregir")</f>
        <v>OK</v>
      </c>
      <c r="Z2268" s="42" t="str">
        <f>+IF(Tabla2[[#This Row],[Nro. DNI / CE]]="","Corregir",IF(LEN(Tabla2[[#This Row],[Nro. DNI / CE]])&gt;=8,"OK","Corregir"))</f>
        <v>OK</v>
      </c>
      <c r="AA2268" s="42">
        <f>COUNTIF(Tabla2[APELLIDOS Y NOMBRES],Tabla2[[#This Row],[APELLIDOS Y NOMBRES]])</f>
        <v>1</v>
      </c>
      <c r="AB2268" s="42">
        <f>IF(Tabla2[[#This Row],[Trabajador]]&gt;1,1/Tabla2[[#This Row],[Trabajador]],Tabla2[[#This Row],[Trabajador]])</f>
        <v>1</v>
      </c>
      <c r="AC2268" t="str">
        <f>+IFERROR(IF(Tabla2[[#This Row],[FECHA CESE/BAJA]]="","No Aplica",IF(AND(MONTH(Tabla2[[#This Row],[FECHA CESE/BAJA]])=MONTH(TODAY()-30),YEAR(Tabla2[[#This Row],[FECHA CESE/BAJA]])=YEAR(TODAY())),MONTH(TODAY()-30)&amp;"-"&amp;YEAR(TODAY()),"Borrar")),"No aplica")</f>
        <v>No Aplica</v>
      </c>
      <c r="AD2268" t="str">
        <f>+IFERROR(IF(Tabla2[[#This Row],[FECHA INICIO DE LABORES EN OBRA]]="","No Aplica",IF(AND(MONTH(Tabla2[[#This Row],[FECHA INICIO DE LABORES EN OBRA]])=MONTH(TODAY()-30),YEAR(Tabla2[[#This Row],[FECHA INICIO DE LABORES EN OBRA]])=YEAR(TODAY())),MONTH(TODAY()-30)&amp;"-"&amp;YEAR(TODAY()),"No Aplica")),"No Aplica")</f>
        <v>No Aplica</v>
      </c>
    </row>
    <row r="2269" ht="15" customHeight="1" spans="1:30" x14ac:dyDescent="0.25">
      <c r="A2269" s="13" t="s">
        <v>8541</v>
      </c>
      <c r="B2269" s="15" t="s">
        <v>8542</v>
      </c>
      <c r="C2269" s="15" t="s">
        <v>8542</v>
      </c>
      <c r="D2269" s="15" t="s">
        <v>8631</v>
      </c>
      <c r="E2269" s="15" t="s">
        <v>8632</v>
      </c>
      <c r="F2269" s="39">
        <v>35378</v>
      </c>
      <c r="G2269" s="15">
        <v>1</v>
      </c>
      <c r="H2269" s="15" t="s">
        <v>3526</v>
      </c>
      <c r="I2269" s="15" t="s">
        <v>8633</v>
      </c>
      <c r="J2269" s="15" t="s">
        <v>8634</v>
      </c>
      <c r="K2269" s="15" t="s">
        <v>2190</v>
      </c>
      <c r="L2269" s="40" t="s">
        <v>6</v>
      </c>
      <c r="M2269" s="39"/>
      <c r="N2269" s="41" t="s">
        <v>2098</v>
      </c>
      <c r="O2269" s="39">
        <v>44588</v>
      </c>
      <c r="P2269" s="40">
        <v>1</v>
      </c>
      <c r="Q2269" s="40">
        <v>1</v>
      </c>
      <c r="R2269" s="40" t="str">
        <f>IFERROR(VLOOKUP(Tabla2[[#This Row],[CONTRATISTA PRNCIPAL]],Hoja1!$L$5:$M$9,2,FALSE),"CJV")</f>
        <v>CJV</v>
      </c>
      <c r="S2269" s="40" t="str">
        <f>IF(Tabla2[[#This Row],[EMPRESA]]=Tabla2[[#This Row],[CONTRATISTA PRNCIPAL]],"Principal","Secundaria")</f>
        <v>Principal</v>
      </c>
      <c r="T2269" s="42">
        <f>IFERROR(1/COUNTIF(Tabla2[CONTRATISTA PRNCIPAL],Tabla2[[#This Row],[CONTRATISTA PRNCIPAL]]),0)</f>
        <v>0.014492753623188406</v>
      </c>
      <c r="U2269" s="43">
        <f>IF(((TODAY()-Tabla2[[#This Row],[FECHA NACIMIENTO]])/365)&lt;18,"Corregir", IF(((TODAY()-Tabla2[[#This Row],[FECHA NACIMIENTO]])/365)&gt;80, "Corregir",ROUNDDOWN(((TODAY()-Tabla2[[#This Row],[FECHA NACIMIENTO]])/365),0)))</f>
        <v>26</v>
      </c>
      <c r="V22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69" s="44" t="str">
        <f>+IF(Tabla2[[#This Row],[Edad]]="Corregir","Corregir","Ok")</f>
        <v>Ok</v>
      </c>
      <c r="X2269" s="42" t="str">
        <f>+IFERROR(VLOOKUP(Tabla2[[#This Row],[DISTRITO SEGÚN DNI]],Hoja1!$A$2:$B$32,2,FALSE),"No")</f>
        <v>No</v>
      </c>
      <c r="Y2269" s="42" t="str">
        <f>IF(OR(LOWER(Tabla2[[#This Row],[GENERO]])="masculino", LOWER(Tabla2[[#This Row],[GENERO]])="femenino"),"OK","Corregir")</f>
        <v>OK</v>
      </c>
      <c r="Z2269" s="42" t="str">
        <f>+IF(Tabla2[[#This Row],[Nro. DNI / CE]]="","Corregir",IF(LEN(Tabla2[[#This Row],[Nro. DNI / CE]])&gt;=8,"OK","Corregir"))</f>
        <v>OK</v>
      </c>
      <c r="AA2269" s="42">
        <f>COUNTIF(Tabla2[APELLIDOS Y NOMBRES],Tabla2[[#This Row],[APELLIDOS Y NOMBRES]])</f>
        <v>1</v>
      </c>
      <c r="AB2269" s="42">
        <f>IF(Tabla2[[#This Row],[Trabajador]]&gt;1,1/Tabla2[[#This Row],[Trabajador]],Tabla2[[#This Row],[Trabajador]])</f>
        <v>1</v>
      </c>
      <c r="AC2269" t="str">
        <f>+IFERROR(IF(Tabla2[[#This Row],[FECHA CESE/BAJA]]="","No Aplica",IF(AND(MONTH(Tabla2[[#This Row],[FECHA CESE/BAJA]])=MONTH(TODAY()-30),YEAR(Tabla2[[#This Row],[FECHA CESE/BAJA]])=YEAR(TODAY())),MONTH(TODAY()-30)&amp;"-"&amp;YEAR(TODAY()),"Borrar")),"No aplica")</f>
        <v>No Aplica</v>
      </c>
      <c r="AD2269" t="str">
        <f>+IFERROR(IF(Tabla2[[#This Row],[FECHA INICIO DE LABORES EN OBRA]]="","No Aplica",IF(AND(MONTH(Tabla2[[#This Row],[FECHA INICIO DE LABORES EN OBRA]])=MONTH(TODAY()-30),YEAR(Tabla2[[#This Row],[FECHA INICIO DE LABORES EN OBRA]])=YEAR(TODAY())),MONTH(TODAY()-30)&amp;"-"&amp;YEAR(TODAY()),"No Aplica")),"No Aplica")</f>
        <v>No Aplica</v>
      </c>
    </row>
    <row r="2270" ht="15" customHeight="1" spans="1:30" x14ac:dyDescent="0.25">
      <c r="A2270" s="13" t="s">
        <v>8541</v>
      </c>
      <c r="B2270" s="15" t="s">
        <v>8542</v>
      </c>
      <c r="C2270" s="15" t="s">
        <v>8542</v>
      </c>
      <c r="D2270" s="15" t="s">
        <v>8635</v>
      </c>
      <c r="E2270" s="15" t="s">
        <v>8636</v>
      </c>
      <c r="F2270" s="39">
        <v>32705</v>
      </c>
      <c r="G2270" s="15">
        <v>1</v>
      </c>
      <c r="H2270" s="15" t="s">
        <v>3526</v>
      </c>
      <c r="I2270" s="15" t="s">
        <v>8633</v>
      </c>
      <c r="J2270" s="15" t="s">
        <v>8637</v>
      </c>
      <c r="K2270" s="15" t="s">
        <v>2062</v>
      </c>
      <c r="L2270" s="40" t="s">
        <v>6</v>
      </c>
      <c r="M2270" s="39"/>
      <c r="N2270" s="41" t="s">
        <v>2098</v>
      </c>
      <c r="O2270" s="39">
        <v>44588</v>
      </c>
      <c r="P2270" s="40">
        <v>1</v>
      </c>
      <c r="Q2270" s="40">
        <v>1</v>
      </c>
      <c r="R2270" s="40" t="str">
        <f>IFERROR(VLOOKUP(Tabla2[[#This Row],[CONTRATISTA PRNCIPAL]],Hoja1!$L$5:$M$9,2,FALSE),"CJV")</f>
        <v>CJV</v>
      </c>
      <c r="S2270" s="40" t="str">
        <f>IF(Tabla2[[#This Row],[EMPRESA]]=Tabla2[[#This Row],[CONTRATISTA PRNCIPAL]],"Principal","Secundaria")</f>
        <v>Principal</v>
      </c>
      <c r="T2270" s="42">
        <f>IFERROR(1/COUNTIF(Tabla2[CONTRATISTA PRNCIPAL],Tabla2[[#This Row],[CONTRATISTA PRNCIPAL]]),0)</f>
        <v>0.014492753623188406</v>
      </c>
      <c r="U2270" s="43">
        <f>IF(((TODAY()-Tabla2[[#This Row],[FECHA NACIMIENTO]])/365)&lt;18,"Corregir", IF(((TODAY()-Tabla2[[#This Row],[FECHA NACIMIENTO]])/365)&gt;80, "Corregir",ROUNDDOWN(((TODAY()-Tabla2[[#This Row],[FECHA NACIMIENTO]])/365),0)))</f>
        <v>34</v>
      </c>
      <c r="V22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70" s="44" t="str">
        <f>+IF(Tabla2[[#This Row],[Edad]]="Corregir","Corregir","Ok")</f>
        <v>Ok</v>
      </c>
      <c r="X2270" s="42" t="str">
        <f>+IFERROR(VLOOKUP(Tabla2[[#This Row],[DISTRITO SEGÚN DNI]],Hoja1!$A$2:$B$32,2,FALSE),"No")</f>
        <v>No</v>
      </c>
      <c r="Y2270" s="42" t="str">
        <f>IF(OR(LOWER(Tabla2[[#This Row],[GENERO]])="masculino", LOWER(Tabla2[[#This Row],[GENERO]])="femenino"),"OK","Corregir")</f>
        <v>OK</v>
      </c>
      <c r="Z2270" s="42" t="str">
        <f>+IF(Tabla2[[#This Row],[Nro. DNI / CE]]="","Corregir",IF(LEN(Tabla2[[#This Row],[Nro. DNI / CE]])&gt;=8,"OK","Corregir"))</f>
        <v>OK</v>
      </c>
      <c r="AA2270" s="42">
        <f>COUNTIF(Tabla2[APELLIDOS Y NOMBRES],Tabla2[[#This Row],[APELLIDOS Y NOMBRES]])</f>
        <v>1</v>
      </c>
      <c r="AB2270" s="42">
        <f>IF(Tabla2[[#This Row],[Trabajador]]&gt;1,1/Tabla2[[#This Row],[Trabajador]],Tabla2[[#This Row],[Trabajador]])</f>
        <v>1</v>
      </c>
      <c r="AC2270" t="str">
        <f>+IFERROR(IF(Tabla2[[#This Row],[FECHA CESE/BAJA]]="","No Aplica",IF(AND(MONTH(Tabla2[[#This Row],[FECHA CESE/BAJA]])=MONTH(TODAY()-30),YEAR(Tabla2[[#This Row],[FECHA CESE/BAJA]])=YEAR(TODAY())),MONTH(TODAY()-30)&amp;"-"&amp;YEAR(TODAY()),"Borrar")),"No aplica")</f>
        <v>No Aplica</v>
      </c>
      <c r="AD2270" t="str">
        <f>+IFERROR(IF(Tabla2[[#This Row],[FECHA INICIO DE LABORES EN OBRA]]="","No Aplica",IF(AND(MONTH(Tabla2[[#This Row],[FECHA INICIO DE LABORES EN OBRA]])=MONTH(TODAY()-30),YEAR(Tabla2[[#This Row],[FECHA INICIO DE LABORES EN OBRA]])=YEAR(TODAY())),MONTH(TODAY()-30)&amp;"-"&amp;YEAR(TODAY()),"No Aplica")),"No Aplica")</f>
        <v>No Aplica</v>
      </c>
    </row>
    <row r="2271" ht="15" customHeight="1" spans="1:30" x14ac:dyDescent="0.25">
      <c r="A2271" s="13" t="s">
        <v>8541</v>
      </c>
      <c r="B2271" s="15" t="s">
        <v>8542</v>
      </c>
      <c r="C2271" s="15" t="s">
        <v>8542</v>
      </c>
      <c r="D2271" s="15" t="s">
        <v>8638</v>
      </c>
      <c r="E2271" s="15" t="s">
        <v>8639</v>
      </c>
      <c r="F2271" s="39">
        <v>31497</v>
      </c>
      <c r="G2271" s="15">
        <v>1</v>
      </c>
      <c r="H2271" s="15" t="s">
        <v>8640</v>
      </c>
      <c r="I2271" s="15" t="s">
        <v>8641</v>
      </c>
      <c r="J2271" s="15" t="s">
        <v>8642</v>
      </c>
      <c r="K2271" s="15" t="s">
        <v>2182</v>
      </c>
      <c r="L2271" s="40" t="s">
        <v>6</v>
      </c>
      <c r="M2271" s="39"/>
      <c r="N2271" s="41" t="s">
        <v>2098</v>
      </c>
      <c r="O2271" s="39">
        <v>44610</v>
      </c>
      <c r="P2271" s="40">
        <v>1</v>
      </c>
      <c r="Q2271" s="40">
        <v>1</v>
      </c>
      <c r="R2271" s="40" t="str">
        <f>IFERROR(VLOOKUP(Tabla2[[#This Row],[CONTRATISTA PRNCIPAL]],Hoja1!$L$5:$M$9,2,FALSE),"CJV")</f>
        <v>CJV</v>
      </c>
      <c r="S2271" s="40" t="str">
        <f>IF(Tabla2[[#This Row],[EMPRESA]]=Tabla2[[#This Row],[CONTRATISTA PRNCIPAL]],"Principal","Secundaria")</f>
        <v>Principal</v>
      </c>
      <c r="T2271" s="42">
        <f>IFERROR(1/COUNTIF(Tabla2[CONTRATISTA PRNCIPAL],Tabla2[[#This Row],[CONTRATISTA PRNCIPAL]]),0)</f>
        <v>0.014492753623188406</v>
      </c>
      <c r="U2271" s="43">
        <f>IF(((TODAY()-Tabla2[[#This Row],[FECHA NACIMIENTO]])/365)&lt;18,"Corregir", IF(((TODAY()-Tabla2[[#This Row],[FECHA NACIMIENTO]])/365)&gt;80, "Corregir",ROUNDDOWN(((TODAY()-Tabla2[[#This Row],[FECHA NACIMIENTO]])/365),0)))</f>
        <v>37</v>
      </c>
      <c r="V22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71" s="44" t="str">
        <f>+IF(Tabla2[[#This Row],[Edad]]="Corregir","Corregir","Ok")</f>
        <v>Ok</v>
      </c>
      <c r="X2271" s="42" t="str">
        <f>+IFERROR(VLOOKUP(Tabla2[[#This Row],[DISTRITO SEGÚN DNI]],Hoja1!$A$2:$B$32,2,FALSE),"No")</f>
        <v>No</v>
      </c>
      <c r="Y2271" s="42" t="str">
        <f>IF(OR(LOWER(Tabla2[[#This Row],[GENERO]])="masculino", LOWER(Tabla2[[#This Row],[GENERO]])="femenino"),"OK","Corregir")</f>
        <v>OK</v>
      </c>
      <c r="Z2271" s="42" t="str">
        <f>+IF(Tabla2[[#This Row],[Nro. DNI / CE]]="","Corregir",IF(LEN(Tabla2[[#This Row],[Nro. DNI / CE]])&gt;=8,"OK","Corregir"))</f>
        <v>OK</v>
      </c>
      <c r="AA2271" s="42">
        <f>COUNTIF(Tabla2[APELLIDOS Y NOMBRES],Tabla2[[#This Row],[APELLIDOS Y NOMBRES]])</f>
        <v>1</v>
      </c>
      <c r="AB2271" s="42">
        <f>IF(Tabla2[[#This Row],[Trabajador]]&gt;1,1/Tabla2[[#This Row],[Trabajador]],Tabla2[[#This Row],[Trabajador]])</f>
        <v>1</v>
      </c>
      <c r="AC2271" t="str">
        <f>+IFERROR(IF(Tabla2[[#This Row],[FECHA CESE/BAJA]]="","No Aplica",IF(AND(MONTH(Tabla2[[#This Row],[FECHA CESE/BAJA]])=MONTH(TODAY()-30),YEAR(Tabla2[[#This Row],[FECHA CESE/BAJA]])=YEAR(TODAY())),MONTH(TODAY()-30)&amp;"-"&amp;YEAR(TODAY()),"Borrar")),"No aplica")</f>
        <v>No Aplica</v>
      </c>
      <c r="AD2271" t="str">
        <f>+IFERROR(IF(Tabla2[[#This Row],[FECHA INICIO DE LABORES EN OBRA]]="","No Aplica",IF(AND(MONTH(Tabla2[[#This Row],[FECHA INICIO DE LABORES EN OBRA]])=MONTH(TODAY()-30),YEAR(Tabla2[[#This Row],[FECHA INICIO DE LABORES EN OBRA]])=YEAR(TODAY())),MONTH(TODAY()-30)&amp;"-"&amp;YEAR(TODAY()),"No Aplica")),"No Aplica")</f>
        <v>No Aplica</v>
      </c>
    </row>
    <row r="2272" ht="15" customHeight="1" spans="1:30" x14ac:dyDescent="0.25">
      <c r="A2272" s="13" t="s">
        <v>8541</v>
      </c>
      <c r="B2272" s="15" t="s">
        <v>8542</v>
      </c>
      <c r="C2272" s="15" t="s">
        <v>8542</v>
      </c>
      <c r="D2272" s="15" t="s">
        <v>978</v>
      </c>
      <c r="E2272" s="15" t="s">
        <v>979</v>
      </c>
      <c r="F2272" s="39">
        <v>35139</v>
      </c>
      <c r="G2272" s="15">
        <v>1</v>
      </c>
      <c r="H2272" s="15" t="s">
        <v>8562</v>
      </c>
      <c r="I2272" s="15" t="s">
        <v>8643</v>
      </c>
      <c r="J2272" s="15" t="s">
        <v>8644</v>
      </c>
      <c r="K2272" s="15" t="s">
        <v>2022</v>
      </c>
      <c r="L2272" s="40" t="s">
        <v>6</v>
      </c>
      <c r="M2272" s="39"/>
      <c r="N2272" s="41" t="s">
        <v>2098</v>
      </c>
      <c r="O2272" s="39">
        <v>44682</v>
      </c>
      <c r="P2272" s="40">
        <v>1</v>
      </c>
      <c r="Q2272" s="40">
        <v>1</v>
      </c>
      <c r="R2272" s="40" t="str">
        <f>IFERROR(VLOOKUP(Tabla2[[#This Row],[CONTRATISTA PRNCIPAL]],Hoja1!$L$5:$M$9,2,FALSE),"CJV")</f>
        <v>CJV</v>
      </c>
      <c r="S2272" s="40" t="str">
        <f>IF(Tabla2[[#This Row],[EMPRESA]]=Tabla2[[#This Row],[CONTRATISTA PRNCIPAL]],"Principal","Secundaria")</f>
        <v>Principal</v>
      </c>
      <c r="T2272" s="42">
        <f>IFERROR(1/COUNTIF(Tabla2[CONTRATISTA PRNCIPAL],Tabla2[[#This Row],[CONTRATISTA PRNCIPAL]]),0)</f>
        <v>0.014492753623188406</v>
      </c>
      <c r="U2272" s="43">
        <f>IF(((TODAY()-Tabla2[[#This Row],[FECHA NACIMIENTO]])/365)&lt;18,"Corregir", IF(((TODAY()-Tabla2[[#This Row],[FECHA NACIMIENTO]])/365)&gt;80, "Corregir",ROUNDDOWN(((TODAY()-Tabla2[[#This Row],[FECHA NACIMIENTO]])/365),0)))</f>
        <v>27</v>
      </c>
      <c r="V22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72" s="44" t="str">
        <f>+IF(Tabla2[[#This Row],[Edad]]="Corregir","Corregir","Ok")</f>
        <v>Ok</v>
      </c>
      <c r="X2272" s="42" t="str">
        <f>+IFERROR(VLOOKUP(Tabla2[[#This Row],[DISTRITO SEGÚN DNI]],Hoja1!$A$2:$B$32,2,FALSE),"No")</f>
        <v>CALLAO</v>
      </c>
      <c r="Y2272" s="42" t="str">
        <f>IF(OR(LOWER(Tabla2[[#This Row],[GENERO]])="masculino", LOWER(Tabla2[[#This Row],[GENERO]])="femenino"),"OK","Corregir")</f>
        <v>OK</v>
      </c>
      <c r="Z2272" s="42" t="str">
        <f>+IF(Tabla2[[#This Row],[Nro. DNI / CE]]="","Corregir",IF(LEN(Tabla2[[#This Row],[Nro. DNI / CE]])&gt;=8,"OK","Corregir"))</f>
        <v>OK</v>
      </c>
      <c r="AA2272" s="42">
        <f>COUNTIF(Tabla2[APELLIDOS Y NOMBRES],Tabla2[[#This Row],[APELLIDOS Y NOMBRES]])</f>
        <v>1</v>
      </c>
      <c r="AB2272" s="42">
        <f>IF(Tabla2[[#This Row],[Trabajador]]&gt;1,1/Tabla2[[#This Row],[Trabajador]],Tabla2[[#This Row],[Trabajador]])</f>
        <v>1</v>
      </c>
      <c r="AC2272" t="str">
        <f>+IFERROR(IF(Tabla2[[#This Row],[FECHA CESE/BAJA]]="","No Aplica",IF(AND(MONTH(Tabla2[[#This Row],[FECHA CESE/BAJA]])=MONTH(TODAY()-30),YEAR(Tabla2[[#This Row],[FECHA CESE/BAJA]])=YEAR(TODAY())),MONTH(TODAY()-30)&amp;"-"&amp;YEAR(TODAY()),"Borrar")),"No aplica")</f>
        <v>No Aplica</v>
      </c>
      <c r="AD2272" t="str">
        <f>+IFERROR(IF(Tabla2[[#This Row],[FECHA INICIO DE LABORES EN OBRA]]="","No Aplica",IF(AND(MONTH(Tabla2[[#This Row],[FECHA INICIO DE LABORES EN OBRA]])=MONTH(TODAY()-30),YEAR(Tabla2[[#This Row],[FECHA INICIO DE LABORES EN OBRA]])=YEAR(TODAY())),MONTH(TODAY()-30)&amp;"-"&amp;YEAR(TODAY()),"No Aplica")),"No Aplica")</f>
        <v>No Aplica</v>
      </c>
    </row>
    <row r="2273" ht="15" customHeight="1" spans="1:30" x14ac:dyDescent="0.25">
      <c r="A2273" s="13" t="s">
        <v>8541</v>
      </c>
      <c r="B2273" s="15" t="s">
        <v>8542</v>
      </c>
      <c r="C2273" s="15" t="s">
        <v>8542</v>
      </c>
      <c r="D2273" s="15" t="s">
        <v>978</v>
      </c>
      <c r="E2273" s="15" t="s">
        <v>8645</v>
      </c>
      <c r="F2273" s="39">
        <v>36266</v>
      </c>
      <c r="G2273" s="15">
        <v>1</v>
      </c>
      <c r="H2273" s="15" t="s">
        <v>8594</v>
      </c>
      <c r="I2273" s="15" t="s">
        <v>8646</v>
      </c>
      <c r="J2273" s="15" t="s">
        <v>8647</v>
      </c>
      <c r="K2273" s="15" t="s">
        <v>2182</v>
      </c>
      <c r="L2273" s="40" t="s">
        <v>6</v>
      </c>
      <c r="M2273" s="39"/>
      <c r="N2273" s="41" t="s">
        <v>2098</v>
      </c>
      <c r="O2273" s="39">
        <v>44705</v>
      </c>
      <c r="P2273" s="40">
        <v>1</v>
      </c>
      <c r="Q2273" s="40">
        <v>1</v>
      </c>
      <c r="R2273" s="40" t="str">
        <f>IFERROR(VLOOKUP(Tabla2[[#This Row],[CONTRATISTA PRNCIPAL]],Hoja1!$L$5:$M$9,2,FALSE),"CJV")</f>
        <v>CJV</v>
      </c>
      <c r="S2273" s="40" t="str">
        <f>IF(Tabla2[[#This Row],[EMPRESA]]=Tabla2[[#This Row],[CONTRATISTA PRNCIPAL]],"Principal","Secundaria")</f>
        <v>Principal</v>
      </c>
      <c r="T2273" s="42">
        <f>IFERROR(1/COUNTIF(Tabla2[CONTRATISTA PRNCIPAL],Tabla2[[#This Row],[CONTRATISTA PRNCIPAL]]),0)</f>
        <v>0.014492753623188406</v>
      </c>
      <c r="U2273" s="43">
        <f>IF(((TODAY()-Tabla2[[#This Row],[FECHA NACIMIENTO]])/365)&lt;18,"Corregir", IF(((TODAY()-Tabla2[[#This Row],[FECHA NACIMIENTO]])/365)&gt;80, "Corregir",ROUNDDOWN(((TODAY()-Tabla2[[#This Row],[FECHA NACIMIENTO]])/365),0)))</f>
        <v>24</v>
      </c>
      <c r="V22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73" s="44" t="str">
        <f>+IF(Tabla2[[#This Row],[Edad]]="Corregir","Corregir","Ok")</f>
        <v>Ok</v>
      </c>
      <c r="X2273" s="42" t="str">
        <f>+IFERROR(VLOOKUP(Tabla2[[#This Row],[DISTRITO SEGÚN DNI]],Hoja1!$A$2:$B$32,2,FALSE),"No")</f>
        <v>No</v>
      </c>
      <c r="Y2273" s="42" t="str">
        <f>IF(OR(LOWER(Tabla2[[#This Row],[GENERO]])="masculino", LOWER(Tabla2[[#This Row],[GENERO]])="femenino"),"OK","Corregir")</f>
        <v>OK</v>
      </c>
      <c r="Z2273" s="42" t="str">
        <f>+IF(Tabla2[[#This Row],[Nro. DNI / CE]]="","Corregir",IF(LEN(Tabla2[[#This Row],[Nro. DNI / CE]])&gt;=8,"OK","Corregir"))</f>
        <v>OK</v>
      </c>
      <c r="AA2273" s="42">
        <f>COUNTIF(Tabla2[APELLIDOS Y NOMBRES],Tabla2[[#This Row],[APELLIDOS Y NOMBRES]])</f>
        <v>1</v>
      </c>
      <c r="AB2273" s="42">
        <f>IF(Tabla2[[#This Row],[Trabajador]]&gt;1,1/Tabla2[[#This Row],[Trabajador]],Tabla2[[#This Row],[Trabajador]])</f>
        <v>1</v>
      </c>
      <c r="AC2273" t="str">
        <f>+IFERROR(IF(Tabla2[[#This Row],[FECHA CESE/BAJA]]="","No Aplica",IF(AND(MONTH(Tabla2[[#This Row],[FECHA CESE/BAJA]])=MONTH(TODAY()-30),YEAR(Tabla2[[#This Row],[FECHA CESE/BAJA]])=YEAR(TODAY())),MONTH(TODAY()-30)&amp;"-"&amp;YEAR(TODAY()),"Borrar")),"No aplica")</f>
        <v>No Aplica</v>
      </c>
      <c r="AD2273" t="str">
        <f>+IFERROR(IF(Tabla2[[#This Row],[FECHA INICIO DE LABORES EN OBRA]]="","No Aplica",IF(AND(MONTH(Tabla2[[#This Row],[FECHA INICIO DE LABORES EN OBRA]])=MONTH(TODAY()-30),YEAR(Tabla2[[#This Row],[FECHA INICIO DE LABORES EN OBRA]])=YEAR(TODAY())),MONTH(TODAY()-30)&amp;"-"&amp;YEAR(TODAY()),"No Aplica")),"No Aplica")</f>
        <v>No Aplica</v>
      </c>
    </row>
    <row r="2274" ht="15" customHeight="1" spans="1:30" x14ac:dyDescent="0.25">
      <c r="A2274" s="13" t="s">
        <v>8541</v>
      </c>
      <c r="B2274" s="15" t="s">
        <v>8542</v>
      </c>
      <c r="C2274" s="15" t="s">
        <v>8542</v>
      </c>
      <c r="D2274" s="15" t="s">
        <v>984</v>
      </c>
      <c r="E2274" s="15" t="s">
        <v>985</v>
      </c>
      <c r="F2274" s="39">
        <v>35520</v>
      </c>
      <c r="G2274" s="15">
        <v>1</v>
      </c>
      <c r="H2274" s="15" t="s">
        <v>8562</v>
      </c>
      <c r="I2274" s="15" t="s">
        <v>8648</v>
      </c>
      <c r="J2274" s="15" t="s">
        <v>8649</v>
      </c>
      <c r="K2274" s="15" t="s">
        <v>2022</v>
      </c>
      <c r="L2274" s="40" t="s">
        <v>5</v>
      </c>
      <c r="M2274" s="39"/>
      <c r="N2274" s="41" t="s">
        <v>2098</v>
      </c>
      <c r="O2274" s="39">
        <v>44734</v>
      </c>
      <c r="P2274" s="40">
        <v>1</v>
      </c>
      <c r="Q2274" s="40">
        <v>1</v>
      </c>
      <c r="R2274" s="40" t="str">
        <f>IFERROR(VLOOKUP(Tabla2[[#This Row],[CONTRATISTA PRNCIPAL]],Hoja1!$L$5:$M$9,2,FALSE),"CJV")</f>
        <v>CJV</v>
      </c>
      <c r="S2274" s="40" t="str">
        <f>IF(Tabla2[[#This Row],[EMPRESA]]=Tabla2[[#This Row],[CONTRATISTA PRNCIPAL]],"Principal","Secundaria")</f>
        <v>Principal</v>
      </c>
      <c r="T2274" s="42">
        <f>IFERROR(1/COUNTIF(Tabla2[CONTRATISTA PRNCIPAL],Tabla2[[#This Row],[CONTRATISTA PRNCIPAL]]),0)</f>
        <v>0.014492753623188406</v>
      </c>
      <c r="U2274" s="43">
        <f>IF(((TODAY()-Tabla2[[#This Row],[FECHA NACIMIENTO]])/365)&lt;18,"Corregir", IF(((TODAY()-Tabla2[[#This Row],[FECHA NACIMIENTO]])/365)&gt;80, "Corregir",ROUNDDOWN(((TODAY()-Tabla2[[#This Row],[FECHA NACIMIENTO]])/365),0)))</f>
        <v>26</v>
      </c>
      <c r="V22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74" s="44" t="str">
        <f>+IF(Tabla2[[#This Row],[Edad]]="Corregir","Corregir","Ok")</f>
        <v>Ok</v>
      </c>
      <c r="X2274" s="42" t="str">
        <f>+IFERROR(VLOOKUP(Tabla2[[#This Row],[DISTRITO SEGÚN DNI]],Hoja1!$A$2:$B$32,2,FALSE),"No")</f>
        <v>CALLAO</v>
      </c>
      <c r="Y2274" s="42" t="str">
        <f>IF(OR(LOWER(Tabla2[[#This Row],[GENERO]])="masculino", LOWER(Tabla2[[#This Row],[GENERO]])="femenino"),"OK","Corregir")</f>
        <v>OK</v>
      </c>
      <c r="Z2274" s="42" t="str">
        <f>+IF(Tabla2[[#This Row],[Nro. DNI / CE]]="","Corregir",IF(LEN(Tabla2[[#This Row],[Nro. DNI / CE]])&gt;=8,"OK","Corregir"))</f>
        <v>OK</v>
      </c>
      <c r="AA2274" s="42">
        <f>COUNTIF(Tabla2[APELLIDOS Y NOMBRES],Tabla2[[#This Row],[APELLIDOS Y NOMBRES]])</f>
        <v>1</v>
      </c>
      <c r="AB2274" s="42">
        <f>IF(Tabla2[[#This Row],[Trabajador]]&gt;1,1/Tabla2[[#This Row],[Trabajador]],Tabla2[[#This Row],[Trabajador]])</f>
        <v>1</v>
      </c>
      <c r="AC2274" t="str">
        <f>+IFERROR(IF(Tabla2[[#This Row],[FECHA CESE/BAJA]]="","No Aplica",IF(AND(MONTH(Tabla2[[#This Row],[FECHA CESE/BAJA]])=MONTH(TODAY()-30),YEAR(Tabla2[[#This Row],[FECHA CESE/BAJA]])=YEAR(TODAY())),MONTH(TODAY()-30)&amp;"-"&amp;YEAR(TODAY()),"Borrar")),"No aplica")</f>
        <v>No Aplica</v>
      </c>
      <c r="AD2274" t="str">
        <f>+IFERROR(IF(Tabla2[[#This Row],[FECHA INICIO DE LABORES EN OBRA]]="","No Aplica",IF(AND(MONTH(Tabla2[[#This Row],[FECHA INICIO DE LABORES EN OBRA]])=MONTH(TODAY()-30),YEAR(Tabla2[[#This Row],[FECHA INICIO DE LABORES EN OBRA]])=YEAR(TODAY())),MONTH(TODAY()-30)&amp;"-"&amp;YEAR(TODAY()),"No Aplica")),"No Aplica")</f>
        <v>No Aplica</v>
      </c>
    </row>
    <row r="2275" ht="15" customHeight="1" spans="1:30" x14ac:dyDescent="0.25">
      <c r="A2275" s="13" t="s">
        <v>8541</v>
      </c>
      <c r="B2275" s="15" t="s">
        <v>8542</v>
      </c>
      <c r="C2275" s="15" t="s">
        <v>8542</v>
      </c>
      <c r="D2275" s="15" t="s">
        <v>8650</v>
      </c>
      <c r="E2275" s="15" t="s">
        <v>8651</v>
      </c>
      <c r="F2275" s="39">
        <v>36238</v>
      </c>
      <c r="G2275" s="15">
        <v>1</v>
      </c>
      <c r="H2275" s="15" t="s">
        <v>8562</v>
      </c>
      <c r="I2275" s="15" t="s">
        <v>8648</v>
      </c>
      <c r="J2275" s="15" t="s">
        <v>8652</v>
      </c>
      <c r="K2275" s="15" t="s">
        <v>2237</v>
      </c>
      <c r="L2275" s="40" t="s">
        <v>5</v>
      </c>
      <c r="M2275" s="39"/>
      <c r="N2275" s="41" t="s">
        <v>2098</v>
      </c>
      <c r="O2275" s="39">
        <v>44734</v>
      </c>
      <c r="P2275" s="40">
        <v>1</v>
      </c>
      <c r="Q2275" s="40">
        <v>1</v>
      </c>
      <c r="R2275" s="40" t="str">
        <f>IFERROR(VLOOKUP(Tabla2[[#This Row],[CONTRATISTA PRNCIPAL]],Hoja1!$L$5:$M$9,2,FALSE),"CJV")</f>
        <v>CJV</v>
      </c>
      <c r="S2275" s="40" t="str">
        <f>IF(Tabla2[[#This Row],[EMPRESA]]=Tabla2[[#This Row],[CONTRATISTA PRNCIPAL]],"Principal","Secundaria")</f>
        <v>Principal</v>
      </c>
      <c r="T2275" s="42">
        <f>IFERROR(1/COUNTIF(Tabla2[CONTRATISTA PRNCIPAL],Tabla2[[#This Row],[CONTRATISTA PRNCIPAL]]),0)</f>
        <v>0.014492753623188406</v>
      </c>
      <c r="U2275" s="43">
        <f>IF(((TODAY()-Tabla2[[#This Row],[FECHA NACIMIENTO]])/365)&lt;18,"Corregir", IF(((TODAY()-Tabla2[[#This Row],[FECHA NACIMIENTO]])/365)&gt;80, "Corregir",ROUNDDOWN(((TODAY()-Tabla2[[#This Row],[FECHA NACIMIENTO]])/365),0)))</f>
        <v>24</v>
      </c>
      <c r="V22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75" s="44" t="str">
        <f>+IF(Tabla2[[#This Row],[Edad]]="Corregir","Corregir","Ok")</f>
        <v>Ok</v>
      </c>
      <c r="X2275" s="42" t="str">
        <f>+IFERROR(VLOOKUP(Tabla2[[#This Row],[DISTRITO SEGÚN DNI]],Hoja1!$A$2:$B$32,2,FALSE),"No")</f>
        <v>No</v>
      </c>
      <c r="Y2275" s="42" t="str">
        <f>IF(OR(LOWER(Tabla2[[#This Row],[GENERO]])="masculino", LOWER(Tabla2[[#This Row],[GENERO]])="femenino"),"OK","Corregir")</f>
        <v>OK</v>
      </c>
      <c r="Z2275" s="42" t="str">
        <f>+IF(Tabla2[[#This Row],[Nro. DNI / CE]]="","Corregir",IF(LEN(Tabla2[[#This Row],[Nro. DNI / CE]])&gt;=8,"OK","Corregir"))</f>
        <v>OK</v>
      </c>
      <c r="AA2275" s="42">
        <f>COUNTIF(Tabla2[APELLIDOS Y NOMBRES],Tabla2[[#This Row],[APELLIDOS Y NOMBRES]])</f>
        <v>1</v>
      </c>
      <c r="AB2275" s="42">
        <f>IF(Tabla2[[#This Row],[Trabajador]]&gt;1,1/Tabla2[[#This Row],[Trabajador]],Tabla2[[#This Row],[Trabajador]])</f>
        <v>1</v>
      </c>
      <c r="AC2275" t="str">
        <f>+IFERROR(IF(Tabla2[[#This Row],[FECHA CESE/BAJA]]="","No Aplica",IF(AND(MONTH(Tabla2[[#This Row],[FECHA CESE/BAJA]])=MONTH(TODAY()-30),YEAR(Tabla2[[#This Row],[FECHA CESE/BAJA]])=YEAR(TODAY())),MONTH(TODAY()-30)&amp;"-"&amp;YEAR(TODAY()),"Borrar")),"No aplica")</f>
        <v>No Aplica</v>
      </c>
      <c r="AD2275" t="str">
        <f>+IFERROR(IF(Tabla2[[#This Row],[FECHA INICIO DE LABORES EN OBRA]]="","No Aplica",IF(AND(MONTH(Tabla2[[#This Row],[FECHA INICIO DE LABORES EN OBRA]])=MONTH(TODAY()-30),YEAR(Tabla2[[#This Row],[FECHA INICIO DE LABORES EN OBRA]])=YEAR(TODAY())),MONTH(TODAY()-30)&amp;"-"&amp;YEAR(TODAY()),"No Aplica")),"No Aplica")</f>
        <v>No Aplica</v>
      </c>
    </row>
    <row r="2276" ht="15" customHeight="1" spans="1:30" x14ac:dyDescent="0.25">
      <c r="A2276" s="13" t="s">
        <v>8541</v>
      </c>
      <c r="B2276" s="15" t="s">
        <v>8542</v>
      </c>
      <c r="C2276" s="15" t="s">
        <v>8542</v>
      </c>
      <c r="D2276" s="15">
        <v>43119880</v>
      </c>
      <c r="E2276" s="15" t="s">
        <v>8653</v>
      </c>
      <c r="F2276" s="39">
        <v>31279</v>
      </c>
      <c r="G2276" s="15">
        <v>1</v>
      </c>
      <c r="H2276" s="15" t="s">
        <v>8594</v>
      </c>
      <c r="I2276" s="15" t="s">
        <v>8654</v>
      </c>
      <c r="J2276" s="15" t="s">
        <v>8655</v>
      </c>
      <c r="K2276" s="15" t="s">
        <v>2182</v>
      </c>
      <c r="L2276" s="40" t="s">
        <v>6</v>
      </c>
      <c r="M2276" s="39"/>
      <c r="N2276" s="41" t="s">
        <v>2098</v>
      </c>
      <c r="O2276" s="39">
        <v>44755</v>
      </c>
      <c r="P2276" s="40">
        <v>1</v>
      </c>
      <c r="Q2276" s="40">
        <v>1</v>
      </c>
      <c r="R2276" s="40" t="str">
        <f>IFERROR(VLOOKUP(Tabla2[[#This Row],[CONTRATISTA PRNCIPAL]],Hoja1!$L$5:$M$9,2,FALSE),"CJV")</f>
        <v>CJV</v>
      </c>
      <c r="S2276" s="40" t="str">
        <f>IF(Tabla2[[#This Row],[EMPRESA]]=Tabla2[[#This Row],[CONTRATISTA PRNCIPAL]],"Principal","Secundaria")</f>
        <v>Principal</v>
      </c>
      <c r="T2276" s="42">
        <f>IFERROR(1/COUNTIF(Tabla2[CONTRATISTA PRNCIPAL],Tabla2[[#This Row],[CONTRATISTA PRNCIPAL]]),0)</f>
        <v>0.014492753623188406</v>
      </c>
      <c r="U2276" s="43">
        <f>IF(((TODAY()-Tabla2[[#This Row],[FECHA NACIMIENTO]])/365)&lt;18,"Corregir", IF(((TODAY()-Tabla2[[#This Row],[FECHA NACIMIENTO]])/365)&gt;80, "Corregir",ROUNDDOWN(((TODAY()-Tabla2[[#This Row],[FECHA NACIMIENTO]])/365),0)))</f>
        <v>38</v>
      </c>
      <c r="V22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76" s="44" t="str">
        <f>+IF(Tabla2[[#This Row],[Edad]]="Corregir","Corregir","Ok")</f>
        <v>Ok</v>
      </c>
      <c r="X2276" s="42" t="str">
        <f>+IFERROR(VLOOKUP(Tabla2[[#This Row],[DISTRITO SEGÚN DNI]],Hoja1!$A$2:$B$32,2,FALSE),"No")</f>
        <v>No</v>
      </c>
      <c r="Y2276" s="42" t="str">
        <f>IF(OR(LOWER(Tabla2[[#This Row],[GENERO]])="masculino", LOWER(Tabla2[[#This Row],[GENERO]])="femenino"),"OK","Corregir")</f>
        <v>OK</v>
      </c>
      <c r="Z2276" s="42" t="str">
        <f>+IF(Tabla2[[#This Row],[Nro. DNI / CE]]="","Corregir",IF(LEN(Tabla2[[#This Row],[Nro. DNI / CE]])&gt;=8,"OK","Corregir"))</f>
        <v>OK</v>
      </c>
      <c r="AA2276" s="42">
        <f>COUNTIF(Tabla2[APELLIDOS Y NOMBRES],Tabla2[[#This Row],[APELLIDOS Y NOMBRES]])</f>
        <v>1</v>
      </c>
      <c r="AB2276" s="42">
        <f>IF(Tabla2[[#This Row],[Trabajador]]&gt;1,1/Tabla2[[#This Row],[Trabajador]],Tabla2[[#This Row],[Trabajador]])</f>
        <v>1</v>
      </c>
      <c r="AC2276" t="str">
        <f>+IFERROR(IF(Tabla2[[#This Row],[FECHA CESE/BAJA]]="","No Aplica",IF(AND(MONTH(Tabla2[[#This Row],[FECHA CESE/BAJA]])=MONTH(TODAY()-30),YEAR(Tabla2[[#This Row],[FECHA CESE/BAJA]])=YEAR(TODAY())),MONTH(TODAY()-30)&amp;"-"&amp;YEAR(TODAY()),"Borrar")),"No aplica")</f>
        <v>No Aplica</v>
      </c>
      <c r="AD2276" t="str">
        <f>+IFERROR(IF(Tabla2[[#This Row],[FECHA INICIO DE LABORES EN OBRA]]="","No Aplica",IF(AND(MONTH(Tabla2[[#This Row],[FECHA INICIO DE LABORES EN OBRA]])=MONTH(TODAY()-30),YEAR(Tabla2[[#This Row],[FECHA INICIO DE LABORES EN OBRA]])=YEAR(TODAY())),MONTH(TODAY()-30)&amp;"-"&amp;YEAR(TODAY()),"No Aplica")),"No Aplica")</f>
        <v>No Aplica</v>
      </c>
    </row>
    <row r="2277" ht="15" customHeight="1" spans="1:30" x14ac:dyDescent="0.25">
      <c r="A2277" s="13" t="s">
        <v>8541</v>
      </c>
      <c r="B2277" s="15" t="s">
        <v>8542</v>
      </c>
      <c r="C2277" s="15" t="s">
        <v>8542</v>
      </c>
      <c r="D2277" s="15" t="s">
        <v>980</v>
      </c>
      <c r="E2277" s="15" t="s">
        <v>981</v>
      </c>
      <c r="F2277" s="39">
        <v>36233</v>
      </c>
      <c r="G2277" s="15">
        <v>1</v>
      </c>
      <c r="H2277" s="15" t="s">
        <v>8656</v>
      </c>
      <c r="I2277" s="15" t="s">
        <v>8657</v>
      </c>
      <c r="J2277" s="15" t="s">
        <v>8658</v>
      </c>
      <c r="K2277" s="15" t="s">
        <v>26</v>
      </c>
      <c r="L2277" s="40" t="s">
        <v>6</v>
      </c>
      <c r="M2277" s="39"/>
      <c r="N2277" s="41" t="s">
        <v>2098</v>
      </c>
      <c r="O2277" s="39">
        <v>44909</v>
      </c>
      <c r="P2277" s="40">
        <v>1</v>
      </c>
      <c r="Q2277" s="40">
        <v>1</v>
      </c>
      <c r="R2277" s="40" t="str">
        <f>IFERROR(VLOOKUP(Tabla2[[#This Row],[CONTRATISTA PRNCIPAL]],Hoja1!$L$5:$M$9,2,FALSE),"CJV")</f>
        <v>CJV</v>
      </c>
      <c r="S2277" s="40" t="str">
        <f>IF(Tabla2[[#This Row],[EMPRESA]]=Tabla2[[#This Row],[CONTRATISTA PRNCIPAL]],"Principal","Secundaria")</f>
        <v>Principal</v>
      </c>
      <c r="T2277" s="42">
        <f>IFERROR(1/COUNTIF(Tabla2[CONTRATISTA PRNCIPAL],Tabla2[[#This Row],[CONTRATISTA PRNCIPAL]]),0)</f>
        <v>0.014492753623188406</v>
      </c>
      <c r="U2277" s="43">
        <f>IF(((TODAY()-Tabla2[[#This Row],[FECHA NACIMIENTO]])/365)&lt;18,"Corregir", IF(((TODAY()-Tabla2[[#This Row],[FECHA NACIMIENTO]])/365)&gt;80, "Corregir",ROUNDDOWN(((TODAY()-Tabla2[[#This Row],[FECHA NACIMIENTO]])/365),0)))</f>
        <v>24</v>
      </c>
      <c r="V22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77" s="44" t="str">
        <f>+IF(Tabla2[[#This Row],[Edad]]="Corregir","Corregir","Ok")</f>
        <v>Ok</v>
      </c>
      <c r="X2277" s="42" t="str">
        <f>+IFERROR(VLOOKUP(Tabla2[[#This Row],[DISTRITO SEGÚN DNI]],Hoja1!$A$2:$B$32,2,FALSE),"No")</f>
        <v>EL AGUSTINO</v>
      </c>
      <c r="Y2277" s="42" t="str">
        <f>IF(OR(LOWER(Tabla2[[#This Row],[GENERO]])="masculino", LOWER(Tabla2[[#This Row],[GENERO]])="femenino"),"OK","Corregir")</f>
        <v>OK</v>
      </c>
      <c r="Z2277" s="42" t="str">
        <f>+IF(Tabla2[[#This Row],[Nro. DNI / CE]]="","Corregir",IF(LEN(Tabla2[[#This Row],[Nro. DNI / CE]])&gt;=8,"OK","Corregir"))</f>
        <v>OK</v>
      </c>
      <c r="AA2277" s="42">
        <f>COUNTIF(Tabla2[APELLIDOS Y NOMBRES],Tabla2[[#This Row],[APELLIDOS Y NOMBRES]])</f>
        <v>1</v>
      </c>
      <c r="AB2277" s="42">
        <f>IF(Tabla2[[#This Row],[Trabajador]]&gt;1,1/Tabla2[[#This Row],[Trabajador]],Tabla2[[#This Row],[Trabajador]])</f>
        <v>1</v>
      </c>
      <c r="AC2277" t="str">
        <f>+IFERROR(IF(Tabla2[[#This Row],[FECHA CESE/BAJA]]="","No Aplica",IF(AND(MONTH(Tabla2[[#This Row],[FECHA CESE/BAJA]])=MONTH(TODAY()-30),YEAR(Tabla2[[#This Row],[FECHA CESE/BAJA]])=YEAR(TODAY())),MONTH(TODAY()-30)&amp;"-"&amp;YEAR(TODAY()),"Borrar")),"No aplica")</f>
        <v>No Aplica</v>
      </c>
      <c r="AD2277" t="str">
        <f>+IFERROR(IF(Tabla2[[#This Row],[FECHA INICIO DE LABORES EN OBRA]]="","No Aplica",IF(AND(MONTH(Tabla2[[#This Row],[FECHA INICIO DE LABORES EN OBRA]])=MONTH(TODAY()-30),YEAR(Tabla2[[#This Row],[FECHA INICIO DE LABORES EN OBRA]])=YEAR(TODAY())),MONTH(TODAY()-30)&amp;"-"&amp;YEAR(TODAY()),"No Aplica")),"No Aplica")</f>
        <v>No Aplica</v>
      </c>
    </row>
    <row r="2278" ht="15" customHeight="1" spans="1:30" x14ac:dyDescent="0.25">
      <c r="A2278" s="13" t="s">
        <v>8541</v>
      </c>
      <c r="B2278" s="15" t="s">
        <v>8542</v>
      </c>
      <c r="C2278" s="15" t="s">
        <v>8542</v>
      </c>
      <c r="D2278" s="15" t="s">
        <v>847</v>
      </c>
      <c r="E2278" s="15" t="s">
        <v>848</v>
      </c>
      <c r="F2278" s="39">
        <v>34956</v>
      </c>
      <c r="G2278" s="15">
        <v>1</v>
      </c>
      <c r="H2278" s="15" t="s">
        <v>8562</v>
      </c>
      <c r="I2278" s="15" t="s">
        <v>5324</v>
      </c>
      <c r="J2278" s="15" t="s">
        <v>8659</v>
      </c>
      <c r="K2278" s="15" t="s">
        <v>17</v>
      </c>
      <c r="L2278" s="40" t="s">
        <v>6</v>
      </c>
      <c r="M2278" s="39"/>
      <c r="N2278" s="41" t="s">
        <v>2098</v>
      </c>
      <c r="O2278" s="39">
        <v>44914</v>
      </c>
      <c r="P2278" s="40">
        <v>1</v>
      </c>
      <c r="Q2278" s="40">
        <v>1</v>
      </c>
      <c r="R2278" s="40" t="str">
        <f>IFERROR(VLOOKUP(Tabla2[[#This Row],[CONTRATISTA PRNCIPAL]],Hoja1!$L$5:$M$9,2,FALSE),"CJV")</f>
        <v>CJV</v>
      </c>
      <c r="S2278" s="40" t="str">
        <f>IF(Tabla2[[#This Row],[EMPRESA]]=Tabla2[[#This Row],[CONTRATISTA PRNCIPAL]],"Principal","Secundaria")</f>
        <v>Principal</v>
      </c>
      <c r="T2278" s="42">
        <f>IFERROR(1/COUNTIF(Tabla2[CONTRATISTA PRNCIPAL],Tabla2[[#This Row],[CONTRATISTA PRNCIPAL]]),0)</f>
        <v>0.014492753623188406</v>
      </c>
      <c r="U2278" s="43">
        <f>IF(((TODAY()-Tabla2[[#This Row],[FECHA NACIMIENTO]])/365)&lt;18,"Corregir", IF(((TODAY()-Tabla2[[#This Row],[FECHA NACIMIENTO]])/365)&gt;80, "Corregir",ROUNDDOWN(((TODAY()-Tabla2[[#This Row],[FECHA NACIMIENTO]])/365),0)))</f>
        <v>28</v>
      </c>
      <c r="V22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78" s="44" t="str">
        <f>+IF(Tabla2[[#This Row],[Edad]]="Corregir","Corregir","Ok")</f>
        <v>Ok</v>
      </c>
      <c r="X2278" s="42" t="str">
        <f>+IFERROR(VLOOKUP(Tabla2[[#This Row],[DISTRITO SEGÚN DNI]],Hoja1!$A$2:$B$32,2,FALSE),"No")</f>
        <v>ATE</v>
      </c>
      <c r="Y2278" s="42" t="str">
        <f>IF(OR(LOWER(Tabla2[[#This Row],[GENERO]])="masculino", LOWER(Tabla2[[#This Row],[GENERO]])="femenino"),"OK","Corregir")</f>
        <v>OK</v>
      </c>
      <c r="Z2278" s="42" t="str">
        <f>+IF(Tabla2[[#This Row],[Nro. DNI / CE]]="","Corregir",IF(LEN(Tabla2[[#This Row],[Nro. DNI / CE]])&gt;=8,"OK","Corregir"))</f>
        <v>OK</v>
      </c>
      <c r="AA2278" s="42">
        <f>COUNTIF(Tabla2[APELLIDOS Y NOMBRES],Tabla2[[#This Row],[APELLIDOS Y NOMBRES]])</f>
        <v>1</v>
      </c>
      <c r="AB2278" s="42">
        <f>IF(Tabla2[[#This Row],[Trabajador]]&gt;1,1/Tabla2[[#This Row],[Trabajador]],Tabla2[[#This Row],[Trabajador]])</f>
        <v>1</v>
      </c>
      <c r="AC2278" t="str">
        <f>+IFERROR(IF(Tabla2[[#This Row],[FECHA CESE/BAJA]]="","No Aplica",IF(AND(MONTH(Tabla2[[#This Row],[FECHA CESE/BAJA]])=MONTH(TODAY()-30),YEAR(Tabla2[[#This Row],[FECHA CESE/BAJA]])=YEAR(TODAY())),MONTH(TODAY()-30)&amp;"-"&amp;YEAR(TODAY()),"Borrar")),"No aplica")</f>
        <v>No Aplica</v>
      </c>
      <c r="AD2278" t="str">
        <f>+IFERROR(IF(Tabla2[[#This Row],[FECHA INICIO DE LABORES EN OBRA]]="","No Aplica",IF(AND(MONTH(Tabla2[[#This Row],[FECHA INICIO DE LABORES EN OBRA]])=MONTH(TODAY()-30),YEAR(Tabla2[[#This Row],[FECHA INICIO DE LABORES EN OBRA]])=YEAR(TODAY())),MONTH(TODAY()-30)&amp;"-"&amp;YEAR(TODAY()),"No Aplica")),"No Aplica")</f>
        <v>No Aplica</v>
      </c>
    </row>
    <row r="2279" ht="15" customHeight="1" spans="1:30" x14ac:dyDescent="0.25">
      <c r="A2279" s="13" t="s">
        <v>8541</v>
      </c>
      <c r="B2279" s="15" t="s">
        <v>8542</v>
      </c>
      <c r="C2279" s="15" t="s">
        <v>8542</v>
      </c>
      <c r="D2279" s="15" t="s">
        <v>8660</v>
      </c>
      <c r="E2279" s="15" t="s">
        <v>8661</v>
      </c>
      <c r="F2279" s="39">
        <v>35260</v>
      </c>
      <c r="G2279" s="15">
        <v>1</v>
      </c>
      <c r="H2279" s="15" t="s">
        <v>8640</v>
      </c>
      <c r="I2279" s="15" t="s">
        <v>8662</v>
      </c>
      <c r="J2279" s="15" t="s">
        <v>8663</v>
      </c>
      <c r="K2279" s="15" t="s">
        <v>2062</v>
      </c>
      <c r="L2279" s="40" t="s">
        <v>6</v>
      </c>
      <c r="M2279" s="39"/>
      <c r="N2279" s="41" t="s">
        <v>2098</v>
      </c>
      <c r="O2279" s="39">
        <v>44928</v>
      </c>
      <c r="P2279" s="40">
        <v>1</v>
      </c>
      <c r="Q2279" s="40">
        <v>1</v>
      </c>
      <c r="R2279" s="40" t="str">
        <f>IFERROR(VLOOKUP(Tabla2[[#This Row],[CONTRATISTA PRNCIPAL]],Hoja1!$L$5:$M$9,2,FALSE),"CJV")</f>
        <v>CJV</v>
      </c>
      <c r="S2279" s="40" t="str">
        <f>IF(Tabla2[[#This Row],[EMPRESA]]=Tabla2[[#This Row],[CONTRATISTA PRNCIPAL]],"Principal","Secundaria")</f>
        <v>Principal</v>
      </c>
      <c r="T2279" s="42">
        <f>IFERROR(1/COUNTIF(Tabla2[CONTRATISTA PRNCIPAL],Tabla2[[#This Row],[CONTRATISTA PRNCIPAL]]),0)</f>
        <v>0.014492753623188406</v>
      </c>
      <c r="U2279" s="43">
        <f>IF(((TODAY()-Tabla2[[#This Row],[FECHA NACIMIENTO]])/365)&lt;18,"Corregir", IF(((TODAY()-Tabla2[[#This Row],[FECHA NACIMIENTO]])/365)&gt;80, "Corregir",ROUNDDOWN(((TODAY()-Tabla2[[#This Row],[FECHA NACIMIENTO]])/365),0)))</f>
        <v>27</v>
      </c>
      <c r="V22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79" s="44" t="str">
        <f>+IF(Tabla2[[#This Row],[Edad]]="Corregir","Corregir","Ok")</f>
        <v>Ok</v>
      </c>
      <c r="X2279" s="42" t="str">
        <f>+IFERROR(VLOOKUP(Tabla2[[#This Row],[DISTRITO SEGÚN DNI]],Hoja1!$A$2:$B$32,2,FALSE),"No")</f>
        <v>No</v>
      </c>
      <c r="Y2279" s="42" t="str">
        <f>IF(OR(LOWER(Tabla2[[#This Row],[GENERO]])="masculino", LOWER(Tabla2[[#This Row],[GENERO]])="femenino"),"OK","Corregir")</f>
        <v>OK</v>
      </c>
      <c r="Z2279" s="42" t="str">
        <f>+IF(Tabla2[[#This Row],[Nro. DNI / CE]]="","Corregir",IF(LEN(Tabla2[[#This Row],[Nro. DNI / CE]])&gt;=8,"OK","Corregir"))</f>
        <v>OK</v>
      </c>
      <c r="AA2279" s="42">
        <f>COUNTIF(Tabla2[APELLIDOS Y NOMBRES],Tabla2[[#This Row],[APELLIDOS Y NOMBRES]])</f>
        <v>1</v>
      </c>
      <c r="AB2279" s="42">
        <f>IF(Tabla2[[#This Row],[Trabajador]]&gt;1,1/Tabla2[[#This Row],[Trabajador]],Tabla2[[#This Row],[Trabajador]])</f>
        <v>1</v>
      </c>
      <c r="AC2279" t="str">
        <f>+IFERROR(IF(Tabla2[[#This Row],[FECHA CESE/BAJA]]="","No Aplica",IF(AND(MONTH(Tabla2[[#This Row],[FECHA CESE/BAJA]])=MONTH(TODAY()-30),YEAR(Tabla2[[#This Row],[FECHA CESE/BAJA]])=YEAR(TODAY())),MONTH(TODAY()-30)&amp;"-"&amp;YEAR(TODAY()),"Borrar")),"No aplica")</f>
        <v>No Aplica</v>
      </c>
      <c r="AD2279" t="str">
        <f>+IFERROR(IF(Tabla2[[#This Row],[FECHA INICIO DE LABORES EN OBRA]]="","No Aplica",IF(AND(MONTH(Tabla2[[#This Row],[FECHA INICIO DE LABORES EN OBRA]])=MONTH(TODAY()-30),YEAR(Tabla2[[#This Row],[FECHA INICIO DE LABORES EN OBRA]])=YEAR(TODAY())),MONTH(TODAY()-30)&amp;"-"&amp;YEAR(TODAY()),"No Aplica")),"No Aplica")</f>
        <v>No Aplica</v>
      </c>
    </row>
    <row r="2280" ht="15" customHeight="1" spans="1:30" x14ac:dyDescent="0.25">
      <c r="A2280" s="13" t="s">
        <v>8541</v>
      </c>
      <c r="B2280" s="15" t="s">
        <v>8542</v>
      </c>
      <c r="C2280" s="15" t="s">
        <v>8542</v>
      </c>
      <c r="D2280" s="15" t="s">
        <v>8664</v>
      </c>
      <c r="E2280" s="15" t="s">
        <v>8665</v>
      </c>
      <c r="F2280" s="39">
        <v>35862</v>
      </c>
      <c r="G2280" s="15">
        <v>1</v>
      </c>
      <c r="H2280" s="15" t="s">
        <v>8640</v>
      </c>
      <c r="I2280" s="15" t="s">
        <v>8662</v>
      </c>
      <c r="J2280" s="15" t="s">
        <v>8666</v>
      </c>
      <c r="K2280" s="15" t="s">
        <v>2237</v>
      </c>
      <c r="L2280" s="40" t="s">
        <v>6</v>
      </c>
      <c r="M2280" s="39"/>
      <c r="N2280" s="41" t="s">
        <v>2098</v>
      </c>
      <c r="O2280" s="39">
        <v>44928</v>
      </c>
      <c r="P2280" s="40">
        <v>1</v>
      </c>
      <c r="Q2280" s="40">
        <v>1</v>
      </c>
      <c r="R2280" s="40" t="str">
        <f>IFERROR(VLOOKUP(Tabla2[[#This Row],[CONTRATISTA PRNCIPAL]],Hoja1!$L$5:$M$9,2,FALSE),"CJV")</f>
        <v>CJV</v>
      </c>
      <c r="S2280" s="40" t="str">
        <f>IF(Tabla2[[#This Row],[EMPRESA]]=Tabla2[[#This Row],[CONTRATISTA PRNCIPAL]],"Principal","Secundaria")</f>
        <v>Principal</v>
      </c>
      <c r="T2280" s="42">
        <f>IFERROR(1/COUNTIF(Tabla2[CONTRATISTA PRNCIPAL],Tabla2[[#This Row],[CONTRATISTA PRNCIPAL]]),0)</f>
        <v>0.014492753623188406</v>
      </c>
      <c r="U2280" s="43">
        <f>IF(((TODAY()-Tabla2[[#This Row],[FECHA NACIMIENTO]])/365)&lt;18,"Corregir", IF(((TODAY()-Tabla2[[#This Row],[FECHA NACIMIENTO]])/365)&gt;80, "Corregir",ROUNDDOWN(((TODAY()-Tabla2[[#This Row],[FECHA NACIMIENTO]])/365),0)))</f>
        <v>25</v>
      </c>
      <c r="V22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80" s="44" t="str">
        <f>+IF(Tabla2[[#This Row],[Edad]]="Corregir","Corregir","Ok")</f>
        <v>Ok</v>
      </c>
      <c r="X2280" s="42" t="str">
        <f>+IFERROR(VLOOKUP(Tabla2[[#This Row],[DISTRITO SEGÚN DNI]],Hoja1!$A$2:$B$32,2,FALSE),"No")</f>
        <v>No</v>
      </c>
      <c r="Y2280" s="42" t="str">
        <f>IF(OR(LOWER(Tabla2[[#This Row],[GENERO]])="masculino", LOWER(Tabla2[[#This Row],[GENERO]])="femenino"),"OK","Corregir")</f>
        <v>OK</v>
      </c>
      <c r="Z2280" s="42" t="str">
        <f>+IF(Tabla2[[#This Row],[Nro. DNI / CE]]="","Corregir",IF(LEN(Tabla2[[#This Row],[Nro. DNI / CE]])&gt;=8,"OK","Corregir"))</f>
        <v>OK</v>
      </c>
      <c r="AA2280" s="42">
        <f>COUNTIF(Tabla2[APELLIDOS Y NOMBRES],Tabla2[[#This Row],[APELLIDOS Y NOMBRES]])</f>
        <v>1</v>
      </c>
      <c r="AB2280" s="42">
        <f>IF(Tabla2[[#This Row],[Trabajador]]&gt;1,1/Tabla2[[#This Row],[Trabajador]],Tabla2[[#This Row],[Trabajador]])</f>
        <v>1</v>
      </c>
      <c r="AC2280" t="str">
        <f>+IFERROR(IF(Tabla2[[#This Row],[FECHA CESE/BAJA]]="","No Aplica",IF(AND(MONTH(Tabla2[[#This Row],[FECHA CESE/BAJA]])=MONTH(TODAY()-30),YEAR(Tabla2[[#This Row],[FECHA CESE/BAJA]])=YEAR(TODAY())),MONTH(TODAY()-30)&amp;"-"&amp;YEAR(TODAY()),"Borrar")),"No aplica")</f>
        <v>No Aplica</v>
      </c>
      <c r="AD2280" t="str">
        <f>+IFERROR(IF(Tabla2[[#This Row],[FECHA INICIO DE LABORES EN OBRA]]="","No Aplica",IF(AND(MONTH(Tabla2[[#This Row],[FECHA INICIO DE LABORES EN OBRA]])=MONTH(TODAY()-30),YEAR(Tabla2[[#This Row],[FECHA INICIO DE LABORES EN OBRA]])=YEAR(TODAY())),MONTH(TODAY()-30)&amp;"-"&amp;YEAR(TODAY()),"No Aplica")),"No Aplica")</f>
        <v>No Aplica</v>
      </c>
    </row>
    <row r="2281" ht="15" customHeight="1" spans="1:30" x14ac:dyDescent="0.25">
      <c r="A2281" s="13" t="s">
        <v>8541</v>
      </c>
      <c r="B2281" s="15" t="s">
        <v>8542</v>
      </c>
      <c r="C2281" s="15" t="s">
        <v>8542</v>
      </c>
      <c r="D2281" s="15" t="s">
        <v>8667</v>
      </c>
      <c r="E2281" s="15" t="s">
        <v>8668</v>
      </c>
      <c r="F2281" s="39">
        <v>35490</v>
      </c>
      <c r="G2281" s="15">
        <v>1</v>
      </c>
      <c r="H2281" s="15" t="s">
        <v>8562</v>
      </c>
      <c r="I2281" s="15" t="s">
        <v>8669</v>
      </c>
      <c r="J2281" s="15" t="s">
        <v>8670</v>
      </c>
      <c r="K2281" s="15" t="s">
        <v>2182</v>
      </c>
      <c r="L2281" s="40" t="s">
        <v>6</v>
      </c>
      <c r="M2281" s="39"/>
      <c r="N2281" s="41" t="s">
        <v>2098</v>
      </c>
      <c r="O2281" s="39">
        <v>44928</v>
      </c>
      <c r="P2281" s="40">
        <v>1</v>
      </c>
      <c r="Q2281" s="40">
        <v>1</v>
      </c>
      <c r="R2281" s="40" t="str">
        <f>IFERROR(VLOOKUP(Tabla2[[#This Row],[CONTRATISTA PRNCIPAL]],Hoja1!$L$5:$M$9,2,FALSE),"CJV")</f>
        <v>CJV</v>
      </c>
      <c r="S2281" s="40" t="str">
        <f>IF(Tabla2[[#This Row],[EMPRESA]]=Tabla2[[#This Row],[CONTRATISTA PRNCIPAL]],"Principal","Secundaria")</f>
        <v>Principal</v>
      </c>
      <c r="T2281" s="42">
        <f>IFERROR(1/COUNTIF(Tabla2[CONTRATISTA PRNCIPAL],Tabla2[[#This Row],[CONTRATISTA PRNCIPAL]]),0)</f>
        <v>0.014492753623188406</v>
      </c>
      <c r="U2281" s="43">
        <f>IF(((TODAY()-Tabla2[[#This Row],[FECHA NACIMIENTO]])/365)&lt;18,"Corregir", IF(((TODAY()-Tabla2[[#This Row],[FECHA NACIMIENTO]])/365)&gt;80, "Corregir",ROUNDDOWN(((TODAY()-Tabla2[[#This Row],[FECHA NACIMIENTO]])/365),0)))</f>
        <v>26</v>
      </c>
      <c r="V22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81" s="44" t="str">
        <f>+IF(Tabla2[[#This Row],[Edad]]="Corregir","Corregir","Ok")</f>
        <v>Ok</v>
      </c>
      <c r="X2281" s="42" t="str">
        <f>+IFERROR(VLOOKUP(Tabla2[[#This Row],[DISTRITO SEGÚN DNI]],Hoja1!$A$2:$B$32,2,FALSE),"No")</f>
        <v>No</v>
      </c>
      <c r="Y2281" s="42" t="str">
        <f>IF(OR(LOWER(Tabla2[[#This Row],[GENERO]])="masculino", LOWER(Tabla2[[#This Row],[GENERO]])="femenino"),"OK","Corregir")</f>
        <v>OK</v>
      </c>
      <c r="Z2281" s="42" t="str">
        <f>+IF(Tabla2[[#This Row],[Nro. DNI / CE]]="","Corregir",IF(LEN(Tabla2[[#This Row],[Nro. DNI / CE]])&gt;=8,"OK","Corregir"))</f>
        <v>OK</v>
      </c>
      <c r="AA2281" s="42">
        <f>COUNTIF(Tabla2[APELLIDOS Y NOMBRES],Tabla2[[#This Row],[APELLIDOS Y NOMBRES]])</f>
        <v>1</v>
      </c>
      <c r="AB2281" s="42">
        <f>IF(Tabla2[[#This Row],[Trabajador]]&gt;1,1/Tabla2[[#This Row],[Trabajador]],Tabla2[[#This Row],[Trabajador]])</f>
        <v>1</v>
      </c>
      <c r="AC2281" t="str">
        <f>+IFERROR(IF(Tabla2[[#This Row],[FECHA CESE/BAJA]]="","No Aplica",IF(AND(MONTH(Tabla2[[#This Row],[FECHA CESE/BAJA]])=MONTH(TODAY()-30),YEAR(Tabla2[[#This Row],[FECHA CESE/BAJA]])=YEAR(TODAY())),MONTH(TODAY()-30)&amp;"-"&amp;YEAR(TODAY()),"Borrar")),"No aplica")</f>
        <v>No Aplica</v>
      </c>
      <c r="AD2281" t="str">
        <f>+IFERROR(IF(Tabla2[[#This Row],[FECHA INICIO DE LABORES EN OBRA]]="","No Aplica",IF(AND(MONTH(Tabla2[[#This Row],[FECHA INICIO DE LABORES EN OBRA]])=MONTH(TODAY()-30),YEAR(Tabla2[[#This Row],[FECHA INICIO DE LABORES EN OBRA]])=YEAR(TODAY())),MONTH(TODAY()-30)&amp;"-"&amp;YEAR(TODAY()),"No Aplica")),"No Aplica")</f>
        <v>No Aplica</v>
      </c>
    </row>
    <row r="2282" ht="15" customHeight="1" spans="1:30" x14ac:dyDescent="0.25">
      <c r="A2282" s="13" t="s">
        <v>8541</v>
      </c>
      <c r="B2282" s="15" t="s">
        <v>8542</v>
      </c>
      <c r="C2282" s="15" t="s">
        <v>8542</v>
      </c>
      <c r="D2282" s="15" t="s">
        <v>966</v>
      </c>
      <c r="E2282" s="15" t="s">
        <v>967</v>
      </c>
      <c r="F2282" s="39">
        <v>36721</v>
      </c>
      <c r="G2282" s="15">
        <v>1</v>
      </c>
      <c r="H2282" s="15" t="s">
        <v>8562</v>
      </c>
      <c r="I2282" s="15" t="s">
        <v>8671</v>
      </c>
      <c r="J2282" s="15" t="s">
        <v>8672</v>
      </c>
      <c r="K2282" s="15" t="s">
        <v>17</v>
      </c>
      <c r="L2282" s="40" t="s">
        <v>5</v>
      </c>
      <c r="M2282" s="39"/>
      <c r="N2282" s="41" t="s">
        <v>2098</v>
      </c>
      <c r="O2282" s="39">
        <v>44928</v>
      </c>
      <c r="P2282" s="40">
        <v>1</v>
      </c>
      <c r="Q2282" s="40">
        <v>1</v>
      </c>
      <c r="R2282" s="40" t="str">
        <f>IFERROR(VLOOKUP(Tabla2[[#This Row],[CONTRATISTA PRNCIPAL]],Hoja1!$L$5:$M$9,2,FALSE),"CJV")</f>
        <v>CJV</v>
      </c>
      <c r="S2282" s="40" t="str">
        <f>IF(Tabla2[[#This Row],[EMPRESA]]=Tabla2[[#This Row],[CONTRATISTA PRNCIPAL]],"Principal","Secundaria")</f>
        <v>Principal</v>
      </c>
      <c r="T2282" s="42">
        <f>IFERROR(1/COUNTIF(Tabla2[CONTRATISTA PRNCIPAL],Tabla2[[#This Row],[CONTRATISTA PRNCIPAL]]),0)</f>
        <v>0.014492753623188406</v>
      </c>
      <c r="U2282" s="43">
        <f>IF(((TODAY()-Tabla2[[#This Row],[FECHA NACIMIENTO]])/365)&lt;18,"Corregir", IF(((TODAY()-Tabla2[[#This Row],[FECHA NACIMIENTO]])/365)&gt;80, "Corregir",ROUNDDOWN(((TODAY()-Tabla2[[#This Row],[FECHA NACIMIENTO]])/365),0)))</f>
        <v>23</v>
      </c>
      <c r="V22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82" s="44" t="str">
        <f>+IF(Tabla2[[#This Row],[Edad]]="Corregir","Corregir","Ok")</f>
        <v>Ok</v>
      </c>
      <c r="X2282" s="42" t="str">
        <f>+IFERROR(VLOOKUP(Tabla2[[#This Row],[DISTRITO SEGÚN DNI]],Hoja1!$A$2:$B$32,2,FALSE),"No")</f>
        <v>ATE</v>
      </c>
      <c r="Y2282" s="42" t="str">
        <f>IF(OR(LOWER(Tabla2[[#This Row],[GENERO]])="masculino", LOWER(Tabla2[[#This Row],[GENERO]])="femenino"),"OK","Corregir")</f>
        <v>OK</v>
      </c>
      <c r="Z2282" s="42" t="str">
        <f>+IF(Tabla2[[#This Row],[Nro. DNI / CE]]="","Corregir",IF(LEN(Tabla2[[#This Row],[Nro. DNI / CE]])&gt;=8,"OK","Corregir"))</f>
        <v>OK</v>
      </c>
      <c r="AA2282" s="42">
        <f>COUNTIF(Tabla2[APELLIDOS Y NOMBRES],Tabla2[[#This Row],[APELLIDOS Y NOMBRES]])</f>
        <v>1</v>
      </c>
      <c r="AB2282" s="42">
        <f>IF(Tabla2[[#This Row],[Trabajador]]&gt;1,1/Tabla2[[#This Row],[Trabajador]],Tabla2[[#This Row],[Trabajador]])</f>
        <v>1</v>
      </c>
      <c r="AC2282" t="str">
        <f>+IFERROR(IF(Tabla2[[#This Row],[FECHA CESE/BAJA]]="","No Aplica",IF(AND(MONTH(Tabla2[[#This Row],[FECHA CESE/BAJA]])=MONTH(TODAY()-30),YEAR(Tabla2[[#This Row],[FECHA CESE/BAJA]])=YEAR(TODAY())),MONTH(TODAY()-30)&amp;"-"&amp;YEAR(TODAY()),"Borrar")),"No aplica")</f>
        <v>No Aplica</v>
      </c>
      <c r="AD2282" t="str">
        <f>+IFERROR(IF(Tabla2[[#This Row],[FECHA INICIO DE LABORES EN OBRA]]="","No Aplica",IF(AND(MONTH(Tabla2[[#This Row],[FECHA INICIO DE LABORES EN OBRA]])=MONTH(TODAY()-30),YEAR(Tabla2[[#This Row],[FECHA INICIO DE LABORES EN OBRA]])=YEAR(TODAY())),MONTH(TODAY()-30)&amp;"-"&amp;YEAR(TODAY()),"No Aplica")),"No Aplica")</f>
        <v>No Aplica</v>
      </c>
    </row>
    <row r="2283" ht="15" customHeight="1" spans="1:30" x14ac:dyDescent="0.25">
      <c r="A2283" s="13" t="s">
        <v>8541</v>
      </c>
      <c r="B2283" s="15" t="s">
        <v>8542</v>
      </c>
      <c r="C2283" s="15" t="s">
        <v>8542</v>
      </c>
      <c r="D2283" s="15" t="s">
        <v>8673</v>
      </c>
      <c r="E2283" s="15" t="s">
        <v>8674</v>
      </c>
      <c r="F2283" s="39">
        <v>36530</v>
      </c>
      <c r="G2283" s="15">
        <v>1</v>
      </c>
      <c r="H2283" s="15" t="s">
        <v>8562</v>
      </c>
      <c r="I2283" s="15" t="s">
        <v>8675</v>
      </c>
      <c r="J2283" s="15" t="s">
        <v>8676</v>
      </c>
      <c r="K2283" s="15" t="s">
        <v>2071</v>
      </c>
      <c r="L2283" s="40" t="s">
        <v>5</v>
      </c>
      <c r="M2283" s="39"/>
      <c r="N2283" s="41" t="s">
        <v>2098</v>
      </c>
      <c r="O2283" s="39">
        <v>44928</v>
      </c>
      <c r="P2283" s="40">
        <v>1</v>
      </c>
      <c r="Q2283" s="40">
        <v>1</v>
      </c>
      <c r="R2283" s="40" t="str">
        <f>IFERROR(VLOOKUP(Tabla2[[#This Row],[CONTRATISTA PRNCIPAL]],Hoja1!$L$5:$M$9,2,FALSE),"CJV")</f>
        <v>CJV</v>
      </c>
      <c r="S2283" s="40" t="str">
        <f>IF(Tabla2[[#This Row],[EMPRESA]]=Tabla2[[#This Row],[CONTRATISTA PRNCIPAL]],"Principal","Secundaria")</f>
        <v>Principal</v>
      </c>
      <c r="T2283" s="42">
        <f>IFERROR(1/COUNTIF(Tabla2[CONTRATISTA PRNCIPAL],Tabla2[[#This Row],[CONTRATISTA PRNCIPAL]]),0)</f>
        <v>0.014492753623188406</v>
      </c>
      <c r="U2283" s="43">
        <f>IF(((TODAY()-Tabla2[[#This Row],[FECHA NACIMIENTO]])/365)&lt;18,"Corregir", IF(((TODAY()-Tabla2[[#This Row],[FECHA NACIMIENTO]])/365)&gt;80, "Corregir",ROUNDDOWN(((TODAY()-Tabla2[[#This Row],[FECHA NACIMIENTO]])/365),0)))</f>
        <v>23</v>
      </c>
      <c r="V22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83" s="44" t="str">
        <f>+IF(Tabla2[[#This Row],[Edad]]="Corregir","Corregir","Ok")</f>
        <v>Ok</v>
      </c>
      <c r="X2283" s="42" t="str">
        <f>+IFERROR(VLOOKUP(Tabla2[[#This Row],[DISTRITO SEGÚN DNI]],Hoja1!$A$2:$B$32,2,FALSE),"No")</f>
        <v>No</v>
      </c>
      <c r="Y2283" s="42" t="str">
        <f>IF(OR(LOWER(Tabla2[[#This Row],[GENERO]])="masculino", LOWER(Tabla2[[#This Row],[GENERO]])="femenino"),"OK","Corregir")</f>
        <v>OK</v>
      </c>
      <c r="Z2283" s="42" t="str">
        <f>+IF(Tabla2[[#This Row],[Nro. DNI / CE]]="","Corregir",IF(LEN(Tabla2[[#This Row],[Nro. DNI / CE]])&gt;=8,"OK","Corregir"))</f>
        <v>OK</v>
      </c>
      <c r="AA2283" s="42">
        <f>COUNTIF(Tabla2[APELLIDOS Y NOMBRES],Tabla2[[#This Row],[APELLIDOS Y NOMBRES]])</f>
        <v>1</v>
      </c>
      <c r="AB2283" s="42">
        <f>IF(Tabla2[[#This Row],[Trabajador]]&gt;1,1/Tabla2[[#This Row],[Trabajador]],Tabla2[[#This Row],[Trabajador]])</f>
        <v>1</v>
      </c>
      <c r="AC2283" t="str">
        <f>+IFERROR(IF(Tabla2[[#This Row],[FECHA CESE/BAJA]]="","No Aplica",IF(AND(MONTH(Tabla2[[#This Row],[FECHA CESE/BAJA]])=MONTH(TODAY()-30),YEAR(Tabla2[[#This Row],[FECHA CESE/BAJA]])=YEAR(TODAY())),MONTH(TODAY()-30)&amp;"-"&amp;YEAR(TODAY()),"Borrar")),"No aplica")</f>
        <v>No Aplica</v>
      </c>
      <c r="AD2283" t="str">
        <f>+IFERROR(IF(Tabla2[[#This Row],[FECHA INICIO DE LABORES EN OBRA]]="","No Aplica",IF(AND(MONTH(Tabla2[[#This Row],[FECHA INICIO DE LABORES EN OBRA]])=MONTH(TODAY()-30),YEAR(Tabla2[[#This Row],[FECHA INICIO DE LABORES EN OBRA]])=YEAR(TODAY())),MONTH(TODAY()-30)&amp;"-"&amp;YEAR(TODAY()),"No Aplica")),"No Aplica")</f>
        <v>No Aplica</v>
      </c>
    </row>
    <row r="2284" ht="15" customHeight="1" spans="1:30" x14ac:dyDescent="0.25">
      <c r="A2284" s="13" t="s">
        <v>8541</v>
      </c>
      <c r="B2284" s="15" t="s">
        <v>8542</v>
      </c>
      <c r="C2284" s="15" t="s">
        <v>8542</v>
      </c>
      <c r="D2284" s="15" t="s">
        <v>8677</v>
      </c>
      <c r="E2284" s="15" t="s">
        <v>8678</v>
      </c>
      <c r="F2284" s="39">
        <v>32234</v>
      </c>
      <c r="G2284" s="15">
        <v>1</v>
      </c>
      <c r="H2284" s="15" t="s">
        <v>8594</v>
      </c>
      <c r="I2284" s="15" t="s">
        <v>8679</v>
      </c>
      <c r="J2284" s="15" t="s">
        <v>8680</v>
      </c>
      <c r="K2284" s="15" t="s">
        <v>2182</v>
      </c>
      <c r="L2284" s="40" t="s">
        <v>6</v>
      </c>
      <c r="M2284" s="39"/>
      <c r="N2284" s="41" t="s">
        <v>2098</v>
      </c>
      <c r="O2284" s="39">
        <v>44967</v>
      </c>
      <c r="P2284" s="40">
        <v>1</v>
      </c>
      <c r="Q2284" s="40">
        <v>1</v>
      </c>
      <c r="R2284" s="40" t="str">
        <f>IFERROR(VLOOKUP(Tabla2[[#This Row],[CONTRATISTA PRNCIPAL]],Hoja1!$L$5:$M$9,2,FALSE),"CJV")</f>
        <v>CJV</v>
      </c>
      <c r="S2284" s="40" t="str">
        <f>IF(Tabla2[[#This Row],[EMPRESA]]=Tabla2[[#This Row],[CONTRATISTA PRNCIPAL]],"Principal","Secundaria")</f>
        <v>Principal</v>
      </c>
      <c r="T2284" s="42">
        <f>IFERROR(1/COUNTIF(Tabla2[CONTRATISTA PRNCIPAL],Tabla2[[#This Row],[CONTRATISTA PRNCIPAL]]),0)</f>
        <v>0.014492753623188406</v>
      </c>
      <c r="U2284" s="43">
        <f>IF(((TODAY()-Tabla2[[#This Row],[FECHA NACIMIENTO]])/365)&lt;18,"Corregir", IF(((TODAY()-Tabla2[[#This Row],[FECHA NACIMIENTO]])/365)&gt;80, "Corregir",ROUNDDOWN(((TODAY()-Tabla2[[#This Row],[FECHA NACIMIENTO]])/365),0)))</f>
        <v>35</v>
      </c>
      <c r="V22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84" s="44" t="str">
        <f>+IF(Tabla2[[#This Row],[Edad]]="Corregir","Corregir","Ok")</f>
        <v>Ok</v>
      </c>
      <c r="X2284" s="42" t="str">
        <f>+IFERROR(VLOOKUP(Tabla2[[#This Row],[DISTRITO SEGÚN DNI]],Hoja1!$A$2:$B$32,2,FALSE),"No")</f>
        <v>No</v>
      </c>
      <c r="Y2284" s="42" t="str">
        <f>IF(OR(LOWER(Tabla2[[#This Row],[GENERO]])="masculino", LOWER(Tabla2[[#This Row],[GENERO]])="femenino"),"OK","Corregir")</f>
        <v>OK</v>
      </c>
      <c r="Z2284" s="42" t="str">
        <f>+IF(Tabla2[[#This Row],[Nro. DNI / CE]]="","Corregir",IF(LEN(Tabla2[[#This Row],[Nro. DNI / CE]])&gt;=8,"OK","Corregir"))</f>
        <v>OK</v>
      </c>
      <c r="AA2284" s="42">
        <f>COUNTIF(Tabla2[APELLIDOS Y NOMBRES],Tabla2[[#This Row],[APELLIDOS Y NOMBRES]])</f>
        <v>1</v>
      </c>
      <c r="AB2284" s="42">
        <f>IF(Tabla2[[#This Row],[Trabajador]]&gt;1,1/Tabla2[[#This Row],[Trabajador]],Tabla2[[#This Row],[Trabajador]])</f>
        <v>1</v>
      </c>
      <c r="AC2284" t="str">
        <f>+IFERROR(IF(Tabla2[[#This Row],[FECHA CESE/BAJA]]="","No Aplica",IF(AND(MONTH(Tabla2[[#This Row],[FECHA CESE/BAJA]])=MONTH(TODAY()-30),YEAR(Tabla2[[#This Row],[FECHA CESE/BAJA]])=YEAR(TODAY())),MONTH(TODAY()-30)&amp;"-"&amp;YEAR(TODAY()),"Borrar")),"No aplica")</f>
        <v>No Aplica</v>
      </c>
      <c r="AD2284" t="str">
        <f>+IFERROR(IF(Tabla2[[#This Row],[FECHA INICIO DE LABORES EN OBRA]]="","No Aplica",IF(AND(MONTH(Tabla2[[#This Row],[FECHA INICIO DE LABORES EN OBRA]])=MONTH(TODAY()-30),YEAR(Tabla2[[#This Row],[FECHA INICIO DE LABORES EN OBRA]])=YEAR(TODAY())),MONTH(TODAY()-30)&amp;"-"&amp;YEAR(TODAY()),"No Aplica")),"No Aplica")</f>
        <v>No Aplica</v>
      </c>
    </row>
    <row r="2285" ht="15" customHeight="1" spans="1:30" x14ac:dyDescent="0.25">
      <c r="A2285" s="13" t="s">
        <v>8541</v>
      </c>
      <c r="B2285" s="15" t="s">
        <v>8542</v>
      </c>
      <c r="C2285" s="15" t="s">
        <v>8542</v>
      </c>
      <c r="D2285" s="15" t="s">
        <v>8681</v>
      </c>
      <c r="E2285" s="15" t="s">
        <v>8682</v>
      </c>
      <c r="F2285" s="39">
        <v>34320</v>
      </c>
      <c r="G2285" s="15">
        <v>1</v>
      </c>
      <c r="H2285" s="15" t="s">
        <v>8594</v>
      </c>
      <c r="I2285" s="15" t="s">
        <v>8679</v>
      </c>
      <c r="J2285" s="15" t="s">
        <v>8683</v>
      </c>
      <c r="K2285" s="15" t="s">
        <v>4177</v>
      </c>
      <c r="L2285" s="40" t="s">
        <v>6</v>
      </c>
      <c r="M2285" s="39"/>
      <c r="N2285" s="41" t="s">
        <v>2098</v>
      </c>
      <c r="O2285" s="39">
        <v>44973</v>
      </c>
      <c r="P2285" s="40">
        <v>1</v>
      </c>
      <c r="Q2285" s="40">
        <v>1</v>
      </c>
      <c r="R2285" s="40" t="str">
        <f>IFERROR(VLOOKUP(Tabla2[[#This Row],[CONTRATISTA PRNCIPAL]],Hoja1!$L$5:$M$9,2,FALSE),"CJV")</f>
        <v>CJV</v>
      </c>
      <c r="S2285" s="40" t="str">
        <f>IF(Tabla2[[#This Row],[EMPRESA]]=Tabla2[[#This Row],[CONTRATISTA PRNCIPAL]],"Principal","Secundaria")</f>
        <v>Principal</v>
      </c>
      <c r="T2285" s="42">
        <f>IFERROR(1/COUNTIF(Tabla2[CONTRATISTA PRNCIPAL],Tabla2[[#This Row],[CONTRATISTA PRNCIPAL]]),0)</f>
        <v>0.014492753623188406</v>
      </c>
      <c r="U2285" s="43">
        <f>IF(((TODAY()-Tabla2[[#This Row],[FECHA NACIMIENTO]])/365)&lt;18,"Corregir", IF(((TODAY()-Tabla2[[#This Row],[FECHA NACIMIENTO]])/365)&gt;80, "Corregir",ROUNDDOWN(((TODAY()-Tabla2[[#This Row],[FECHA NACIMIENTO]])/365),0)))</f>
        <v>29</v>
      </c>
      <c r="V22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85" s="44" t="str">
        <f>+IF(Tabla2[[#This Row],[Edad]]="Corregir","Corregir","Ok")</f>
        <v>Ok</v>
      </c>
      <c r="X2285" s="42" t="str">
        <f>+IFERROR(VLOOKUP(Tabla2[[#This Row],[DISTRITO SEGÚN DNI]],Hoja1!$A$2:$B$32,2,FALSE),"No")</f>
        <v>No</v>
      </c>
      <c r="Y2285" s="42" t="str">
        <f>IF(OR(LOWER(Tabla2[[#This Row],[GENERO]])="masculino", LOWER(Tabla2[[#This Row],[GENERO]])="femenino"),"OK","Corregir")</f>
        <v>OK</v>
      </c>
      <c r="Z2285" s="42" t="str">
        <f>+IF(Tabla2[[#This Row],[Nro. DNI / CE]]="","Corregir",IF(LEN(Tabla2[[#This Row],[Nro. DNI / CE]])&gt;=8,"OK","Corregir"))</f>
        <v>OK</v>
      </c>
      <c r="AA2285" s="42">
        <f>COUNTIF(Tabla2[APELLIDOS Y NOMBRES],Tabla2[[#This Row],[APELLIDOS Y NOMBRES]])</f>
        <v>1</v>
      </c>
      <c r="AB2285" s="42">
        <f>IF(Tabla2[[#This Row],[Trabajador]]&gt;1,1/Tabla2[[#This Row],[Trabajador]],Tabla2[[#This Row],[Trabajador]])</f>
        <v>1</v>
      </c>
      <c r="AC2285" t="str">
        <f>+IFERROR(IF(Tabla2[[#This Row],[FECHA CESE/BAJA]]="","No Aplica",IF(AND(MONTH(Tabla2[[#This Row],[FECHA CESE/BAJA]])=MONTH(TODAY()-30),YEAR(Tabla2[[#This Row],[FECHA CESE/BAJA]])=YEAR(TODAY())),MONTH(TODAY()-30)&amp;"-"&amp;YEAR(TODAY()),"Borrar")),"No aplica")</f>
        <v>No Aplica</v>
      </c>
      <c r="AD2285" t="str">
        <f>+IFERROR(IF(Tabla2[[#This Row],[FECHA INICIO DE LABORES EN OBRA]]="","No Aplica",IF(AND(MONTH(Tabla2[[#This Row],[FECHA INICIO DE LABORES EN OBRA]])=MONTH(TODAY()-30),YEAR(Tabla2[[#This Row],[FECHA INICIO DE LABORES EN OBRA]])=YEAR(TODAY())),MONTH(TODAY()-30)&amp;"-"&amp;YEAR(TODAY()),"No Aplica")),"No Aplica")</f>
        <v>No Aplica</v>
      </c>
    </row>
    <row r="2286" ht="15" customHeight="1" spans="1:30" x14ac:dyDescent="0.25">
      <c r="A2286" s="13" t="s">
        <v>8541</v>
      </c>
      <c r="B2286" s="15" t="s">
        <v>8542</v>
      </c>
      <c r="C2286" s="15" t="s">
        <v>8542</v>
      </c>
      <c r="D2286" s="15" t="s">
        <v>8684</v>
      </c>
      <c r="E2286" s="15" t="s">
        <v>8685</v>
      </c>
      <c r="F2286" s="39">
        <v>35248</v>
      </c>
      <c r="G2286" s="15">
        <v>1</v>
      </c>
      <c r="H2286" s="15" t="s">
        <v>8640</v>
      </c>
      <c r="I2286" s="15" t="s">
        <v>8686</v>
      </c>
      <c r="J2286" s="15" t="s">
        <v>8687</v>
      </c>
      <c r="K2286" s="15" t="s">
        <v>2182</v>
      </c>
      <c r="L2286" s="40" t="s">
        <v>6</v>
      </c>
      <c r="M2286" s="39"/>
      <c r="N2286" s="41" t="s">
        <v>2098</v>
      </c>
      <c r="O2286" s="39">
        <v>44973</v>
      </c>
      <c r="P2286" s="40">
        <v>1</v>
      </c>
      <c r="Q2286" s="40">
        <v>1</v>
      </c>
      <c r="R2286" s="40" t="str">
        <f>IFERROR(VLOOKUP(Tabla2[[#This Row],[CONTRATISTA PRNCIPAL]],Hoja1!$L$5:$M$9,2,FALSE),"CJV")</f>
        <v>CJV</v>
      </c>
      <c r="S2286" s="40" t="str">
        <f>IF(Tabla2[[#This Row],[EMPRESA]]=Tabla2[[#This Row],[CONTRATISTA PRNCIPAL]],"Principal","Secundaria")</f>
        <v>Principal</v>
      </c>
      <c r="T2286" s="42">
        <f>IFERROR(1/COUNTIF(Tabla2[CONTRATISTA PRNCIPAL],Tabla2[[#This Row],[CONTRATISTA PRNCIPAL]]),0)</f>
        <v>0.014492753623188406</v>
      </c>
      <c r="U2286" s="43">
        <f>IF(((TODAY()-Tabla2[[#This Row],[FECHA NACIMIENTO]])/365)&lt;18,"Corregir", IF(((TODAY()-Tabla2[[#This Row],[FECHA NACIMIENTO]])/365)&gt;80, "Corregir",ROUNDDOWN(((TODAY()-Tabla2[[#This Row],[FECHA NACIMIENTO]])/365),0)))</f>
        <v>27</v>
      </c>
      <c r="V22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86" s="44" t="str">
        <f>+IF(Tabla2[[#This Row],[Edad]]="Corregir","Corregir","Ok")</f>
        <v>Ok</v>
      </c>
      <c r="X2286" s="42" t="str">
        <f>+IFERROR(VLOOKUP(Tabla2[[#This Row],[DISTRITO SEGÚN DNI]],Hoja1!$A$2:$B$32,2,FALSE),"No")</f>
        <v>No</v>
      </c>
      <c r="Y2286" s="42" t="str">
        <f>IF(OR(LOWER(Tabla2[[#This Row],[GENERO]])="masculino", LOWER(Tabla2[[#This Row],[GENERO]])="femenino"),"OK","Corregir")</f>
        <v>OK</v>
      </c>
      <c r="Z2286" s="42" t="str">
        <f>+IF(Tabla2[[#This Row],[Nro. DNI / CE]]="","Corregir",IF(LEN(Tabla2[[#This Row],[Nro. DNI / CE]])&gt;=8,"OK","Corregir"))</f>
        <v>OK</v>
      </c>
      <c r="AA2286" s="42">
        <f>COUNTIF(Tabla2[APELLIDOS Y NOMBRES],Tabla2[[#This Row],[APELLIDOS Y NOMBRES]])</f>
        <v>1</v>
      </c>
      <c r="AB2286" s="42">
        <f>IF(Tabla2[[#This Row],[Trabajador]]&gt;1,1/Tabla2[[#This Row],[Trabajador]],Tabla2[[#This Row],[Trabajador]])</f>
        <v>1</v>
      </c>
      <c r="AC2286" t="str">
        <f>+IFERROR(IF(Tabla2[[#This Row],[FECHA CESE/BAJA]]="","No Aplica",IF(AND(MONTH(Tabla2[[#This Row],[FECHA CESE/BAJA]])=MONTH(TODAY()-30),YEAR(Tabla2[[#This Row],[FECHA CESE/BAJA]])=YEAR(TODAY())),MONTH(TODAY()-30)&amp;"-"&amp;YEAR(TODAY()),"Borrar")),"No aplica")</f>
        <v>No Aplica</v>
      </c>
      <c r="AD2286" t="str">
        <f>+IFERROR(IF(Tabla2[[#This Row],[FECHA INICIO DE LABORES EN OBRA]]="","No Aplica",IF(AND(MONTH(Tabla2[[#This Row],[FECHA INICIO DE LABORES EN OBRA]])=MONTH(TODAY()-30),YEAR(Tabla2[[#This Row],[FECHA INICIO DE LABORES EN OBRA]])=YEAR(TODAY())),MONTH(TODAY()-30)&amp;"-"&amp;YEAR(TODAY()),"No Aplica")),"No Aplica")</f>
        <v>No Aplica</v>
      </c>
    </row>
    <row r="2287" ht="15" customHeight="1" spans="1:30" x14ac:dyDescent="0.25">
      <c r="A2287" s="13" t="s">
        <v>8541</v>
      </c>
      <c r="B2287" s="15" t="s">
        <v>8542</v>
      </c>
      <c r="C2287" s="15" t="s">
        <v>8542</v>
      </c>
      <c r="D2287" s="15" t="s">
        <v>8688</v>
      </c>
      <c r="E2287" s="15" t="s">
        <v>8689</v>
      </c>
      <c r="F2287" s="39">
        <v>33512</v>
      </c>
      <c r="G2287" s="15">
        <v>1</v>
      </c>
      <c r="H2287" s="15" t="s">
        <v>8640</v>
      </c>
      <c r="I2287" s="15" t="s">
        <v>8690</v>
      </c>
      <c r="J2287" s="15" t="s">
        <v>8691</v>
      </c>
      <c r="K2287" s="15" t="s">
        <v>2267</v>
      </c>
      <c r="L2287" s="40" t="s">
        <v>6</v>
      </c>
      <c r="M2287" s="39"/>
      <c r="N2287" s="41" t="s">
        <v>2098</v>
      </c>
      <c r="O2287" s="39">
        <v>44967</v>
      </c>
      <c r="P2287" s="40">
        <v>1</v>
      </c>
      <c r="Q2287" s="40">
        <v>1</v>
      </c>
      <c r="R2287" s="40" t="str">
        <f>IFERROR(VLOOKUP(Tabla2[[#This Row],[CONTRATISTA PRNCIPAL]],Hoja1!$L$5:$M$9,2,FALSE),"CJV")</f>
        <v>CJV</v>
      </c>
      <c r="S2287" s="40" t="str">
        <f>IF(Tabla2[[#This Row],[EMPRESA]]=Tabla2[[#This Row],[CONTRATISTA PRNCIPAL]],"Principal","Secundaria")</f>
        <v>Principal</v>
      </c>
      <c r="T2287" s="42">
        <f>IFERROR(1/COUNTIF(Tabla2[CONTRATISTA PRNCIPAL],Tabla2[[#This Row],[CONTRATISTA PRNCIPAL]]),0)</f>
        <v>0.014492753623188406</v>
      </c>
      <c r="U2287" s="43">
        <f>IF(((TODAY()-Tabla2[[#This Row],[FECHA NACIMIENTO]])/365)&lt;18,"Corregir", IF(((TODAY()-Tabla2[[#This Row],[FECHA NACIMIENTO]])/365)&gt;80, "Corregir",ROUNDDOWN(((TODAY()-Tabla2[[#This Row],[FECHA NACIMIENTO]])/365),0)))</f>
        <v>32</v>
      </c>
      <c r="V22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287" s="44" t="str">
        <f>+IF(Tabla2[[#This Row],[Edad]]="Corregir","Corregir","Ok")</f>
        <v>Ok</v>
      </c>
      <c r="X2287" s="42" t="str">
        <f>+IFERROR(VLOOKUP(Tabla2[[#This Row],[DISTRITO SEGÚN DNI]],Hoja1!$A$2:$B$32,2,FALSE),"No")</f>
        <v>No</v>
      </c>
      <c r="Y2287" s="42" t="str">
        <f>IF(OR(LOWER(Tabla2[[#This Row],[GENERO]])="masculino", LOWER(Tabla2[[#This Row],[GENERO]])="femenino"),"OK","Corregir")</f>
        <v>OK</v>
      </c>
      <c r="Z2287" s="42" t="str">
        <f>+IF(Tabla2[[#This Row],[Nro. DNI / CE]]="","Corregir",IF(LEN(Tabla2[[#This Row],[Nro. DNI / CE]])&gt;=8,"OK","Corregir"))</f>
        <v>OK</v>
      </c>
      <c r="AA2287" s="42">
        <f>COUNTIF(Tabla2[APELLIDOS Y NOMBRES],Tabla2[[#This Row],[APELLIDOS Y NOMBRES]])</f>
        <v>1</v>
      </c>
      <c r="AB2287" s="42">
        <f>IF(Tabla2[[#This Row],[Trabajador]]&gt;1,1/Tabla2[[#This Row],[Trabajador]],Tabla2[[#This Row],[Trabajador]])</f>
        <v>1</v>
      </c>
      <c r="AC2287" t="str">
        <f>+IFERROR(IF(Tabla2[[#This Row],[FECHA CESE/BAJA]]="","No Aplica",IF(AND(MONTH(Tabla2[[#This Row],[FECHA CESE/BAJA]])=MONTH(TODAY()-30),YEAR(Tabla2[[#This Row],[FECHA CESE/BAJA]])=YEAR(TODAY())),MONTH(TODAY()-30)&amp;"-"&amp;YEAR(TODAY()),"Borrar")),"No aplica")</f>
        <v>No Aplica</v>
      </c>
      <c r="AD2287" t="str">
        <f>+IFERROR(IF(Tabla2[[#This Row],[FECHA INICIO DE LABORES EN OBRA]]="","No Aplica",IF(AND(MONTH(Tabla2[[#This Row],[FECHA INICIO DE LABORES EN OBRA]])=MONTH(TODAY()-30),YEAR(Tabla2[[#This Row],[FECHA INICIO DE LABORES EN OBRA]])=YEAR(TODAY())),MONTH(TODAY()-30)&amp;"-"&amp;YEAR(TODAY()),"No Aplica")),"No Aplica")</f>
        <v>No Aplica</v>
      </c>
    </row>
    <row r="2288" ht="15" customHeight="1" spans="1:30" x14ac:dyDescent="0.25">
      <c r="A2288" s="13" t="s">
        <v>8541</v>
      </c>
      <c r="B2288" s="15" t="s">
        <v>8542</v>
      </c>
      <c r="C2288" s="15" t="s">
        <v>8542</v>
      </c>
      <c r="D2288" s="15" t="s">
        <v>938</v>
      </c>
      <c r="E2288" s="15" t="s">
        <v>939</v>
      </c>
      <c r="F2288" s="39">
        <v>38006</v>
      </c>
      <c r="G2288" s="15">
        <v>1</v>
      </c>
      <c r="H2288" s="15" t="s">
        <v>8562</v>
      </c>
      <c r="I2288" s="15" t="s">
        <v>8692</v>
      </c>
      <c r="J2288" s="15" t="s">
        <v>8693</v>
      </c>
      <c r="K2288" s="15" t="s">
        <v>2022</v>
      </c>
      <c r="L2288" s="40" t="s">
        <v>5</v>
      </c>
      <c r="M2288" s="39"/>
      <c r="N2288" s="41" t="s">
        <v>2098</v>
      </c>
      <c r="O2288" s="39">
        <v>44972</v>
      </c>
      <c r="P2288" s="40">
        <v>1</v>
      </c>
      <c r="Q2288" s="40">
        <v>1</v>
      </c>
      <c r="R2288" s="40" t="str">
        <f>IFERROR(VLOOKUP(Tabla2[[#This Row],[CONTRATISTA PRNCIPAL]],Hoja1!$L$5:$M$9,2,FALSE),"CJV")</f>
        <v>CJV</v>
      </c>
      <c r="S2288" s="40" t="str">
        <f>IF(Tabla2[[#This Row],[EMPRESA]]=Tabla2[[#This Row],[CONTRATISTA PRNCIPAL]],"Principal","Secundaria")</f>
        <v>Principal</v>
      </c>
      <c r="T2288" s="42">
        <f>IFERROR(1/COUNTIF(Tabla2[CONTRATISTA PRNCIPAL],Tabla2[[#This Row],[CONTRATISTA PRNCIPAL]]),0)</f>
        <v>0.014492753623188406</v>
      </c>
      <c r="U2288" s="43">
        <f>IF(((TODAY()-Tabla2[[#This Row],[FECHA NACIMIENTO]])/365)&lt;18,"Corregir", IF(((TODAY()-Tabla2[[#This Row],[FECHA NACIMIENTO]])/365)&gt;80, "Corregir",ROUNDDOWN(((TODAY()-Tabla2[[#This Row],[FECHA NACIMIENTO]])/365),0)))</f>
        <v>19</v>
      </c>
      <c r="V22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88" s="44" t="str">
        <f>+IF(Tabla2[[#This Row],[Edad]]="Corregir","Corregir","Ok")</f>
        <v>Ok</v>
      </c>
      <c r="X2288" s="42" t="str">
        <f>+IFERROR(VLOOKUP(Tabla2[[#This Row],[DISTRITO SEGÚN DNI]],Hoja1!$A$2:$B$32,2,FALSE),"No")</f>
        <v>CALLAO</v>
      </c>
      <c r="Y2288" s="42" t="str">
        <f>IF(OR(LOWER(Tabla2[[#This Row],[GENERO]])="masculino", LOWER(Tabla2[[#This Row],[GENERO]])="femenino"),"OK","Corregir")</f>
        <v>OK</v>
      </c>
      <c r="Z2288" s="42" t="str">
        <f>+IF(Tabla2[[#This Row],[Nro. DNI / CE]]="","Corregir",IF(LEN(Tabla2[[#This Row],[Nro. DNI / CE]])&gt;=8,"OK","Corregir"))</f>
        <v>OK</v>
      </c>
      <c r="AA2288" s="42">
        <f>COUNTIF(Tabla2[APELLIDOS Y NOMBRES],Tabla2[[#This Row],[APELLIDOS Y NOMBRES]])</f>
        <v>1</v>
      </c>
      <c r="AB2288" s="42">
        <f>IF(Tabla2[[#This Row],[Trabajador]]&gt;1,1/Tabla2[[#This Row],[Trabajador]],Tabla2[[#This Row],[Trabajador]])</f>
        <v>1</v>
      </c>
      <c r="AC2288" t="str">
        <f>+IFERROR(IF(Tabla2[[#This Row],[FECHA CESE/BAJA]]="","No Aplica",IF(AND(MONTH(Tabla2[[#This Row],[FECHA CESE/BAJA]])=MONTH(TODAY()-30),YEAR(Tabla2[[#This Row],[FECHA CESE/BAJA]])=YEAR(TODAY())),MONTH(TODAY()-30)&amp;"-"&amp;YEAR(TODAY()),"Borrar")),"No aplica")</f>
        <v>No Aplica</v>
      </c>
      <c r="AD2288" t="str">
        <f>+IFERROR(IF(Tabla2[[#This Row],[FECHA INICIO DE LABORES EN OBRA]]="","No Aplica",IF(AND(MONTH(Tabla2[[#This Row],[FECHA INICIO DE LABORES EN OBRA]])=MONTH(TODAY()-30),YEAR(Tabla2[[#This Row],[FECHA INICIO DE LABORES EN OBRA]])=YEAR(TODAY())),MONTH(TODAY()-30)&amp;"-"&amp;YEAR(TODAY()),"No Aplica")),"No Aplica")</f>
        <v>No Aplica</v>
      </c>
    </row>
    <row r="2289" ht="15" customHeight="1" spans="1:30" x14ac:dyDescent="0.25">
      <c r="A2289" s="13" t="s">
        <v>8541</v>
      </c>
      <c r="B2289" s="15" t="s">
        <v>8542</v>
      </c>
      <c r="C2289" s="15" t="s">
        <v>8542</v>
      </c>
      <c r="D2289" s="15" t="s">
        <v>888</v>
      </c>
      <c r="E2289" s="15" t="s">
        <v>889</v>
      </c>
      <c r="F2289" s="39">
        <v>36757</v>
      </c>
      <c r="G2289" s="15">
        <v>1</v>
      </c>
      <c r="H2289" s="15" t="s">
        <v>8640</v>
      </c>
      <c r="I2289" s="15" t="s">
        <v>8690</v>
      </c>
      <c r="J2289" s="15" t="s">
        <v>8694</v>
      </c>
      <c r="K2289" s="15" t="s">
        <v>2022</v>
      </c>
      <c r="L2289" s="40" t="s">
        <v>6</v>
      </c>
      <c r="M2289" s="39"/>
      <c r="N2289" s="41" t="s">
        <v>2098</v>
      </c>
      <c r="O2289" s="39">
        <v>44974</v>
      </c>
      <c r="P2289" s="40">
        <v>1</v>
      </c>
      <c r="Q2289" s="40">
        <v>1</v>
      </c>
      <c r="R2289" s="40" t="str">
        <f>IFERROR(VLOOKUP(Tabla2[[#This Row],[CONTRATISTA PRNCIPAL]],Hoja1!$L$5:$M$9,2,FALSE),"CJV")</f>
        <v>CJV</v>
      </c>
      <c r="S2289" s="40" t="str">
        <f>IF(Tabla2[[#This Row],[EMPRESA]]=Tabla2[[#This Row],[CONTRATISTA PRNCIPAL]],"Principal","Secundaria")</f>
        <v>Principal</v>
      </c>
      <c r="T2289" s="42">
        <f>IFERROR(1/COUNTIF(Tabla2[CONTRATISTA PRNCIPAL],Tabla2[[#This Row],[CONTRATISTA PRNCIPAL]]),0)</f>
        <v>0.014492753623188406</v>
      </c>
      <c r="U2289" s="43">
        <f>IF(((TODAY()-Tabla2[[#This Row],[FECHA NACIMIENTO]])/365)&lt;18,"Corregir", IF(((TODAY()-Tabla2[[#This Row],[FECHA NACIMIENTO]])/365)&gt;80, "Corregir",ROUNDDOWN(((TODAY()-Tabla2[[#This Row],[FECHA NACIMIENTO]])/365),0)))</f>
        <v>23</v>
      </c>
      <c r="V22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89" s="44" t="str">
        <f>+IF(Tabla2[[#This Row],[Edad]]="Corregir","Corregir","Ok")</f>
        <v>Ok</v>
      </c>
      <c r="X2289" s="42" t="str">
        <f>+IFERROR(VLOOKUP(Tabla2[[#This Row],[DISTRITO SEGÚN DNI]],Hoja1!$A$2:$B$32,2,FALSE),"No")</f>
        <v>CALLAO</v>
      </c>
      <c r="Y2289" s="42" t="str">
        <f>IF(OR(LOWER(Tabla2[[#This Row],[GENERO]])="masculino", LOWER(Tabla2[[#This Row],[GENERO]])="femenino"),"OK","Corregir")</f>
        <v>OK</v>
      </c>
      <c r="Z2289" s="42" t="str">
        <f>+IF(Tabla2[[#This Row],[Nro. DNI / CE]]="","Corregir",IF(LEN(Tabla2[[#This Row],[Nro. DNI / CE]])&gt;=8,"OK","Corregir"))</f>
        <v>OK</v>
      </c>
      <c r="AA2289" s="42">
        <f>COUNTIF(Tabla2[APELLIDOS Y NOMBRES],Tabla2[[#This Row],[APELLIDOS Y NOMBRES]])</f>
        <v>1</v>
      </c>
      <c r="AB2289" s="42">
        <f>IF(Tabla2[[#This Row],[Trabajador]]&gt;1,1/Tabla2[[#This Row],[Trabajador]],Tabla2[[#This Row],[Trabajador]])</f>
        <v>1</v>
      </c>
      <c r="AC2289" t="str">
        <f>+IFERROR(IF(Tabla2[[#This Row],[FECHA CESE/BAJA]]="","No Aplica",IF(AND(MONTH(Tabla2[[#This Row],[FECHA CESE/BAJA]])=MONTH(TODAY()-30),YEAR(Tabla2[[#This Row],[FECHA CESE/BAJA]])=YEAR(TODAY())),MONTH(TODAY()-30)&amp;"-"&amp;YEAR(TODAY()),"Borrar")),"No aplica")</f>
        <v>No Aplica</v>
      </c>
      <c r="AD2289" t="str">
        <f>+IFERROR(IF(Tabla2[[#This Row],[FECHA INICIO DE LABORES EN OBRA]]="","No Aplica",IF(AND(MONTH(Tabla2[[#This Row],[FECHA INICIO DE LABORES EN OBRA]])=MONTH(TODAY()-30),YEAR(Tabla2[[#This Row],[FECHA INICIO DE LABORES EN OBRA]])=YEAR(TODAY())),MONTH(TODAY()-30)&amp;"-"&amp;YEAR(TODAY()),"No Aplica")),"No Aplica")</f>
        <v>No Aplica</v>
      </c>
    </row>
    <row r="2290" ht="15" customHeight="1" spans="1:30" x14ac:dyDescent="0.25">
      <c r="A2290" s="13" t="s">
        <v>8541</v>
      </c>
      <c r="B2290" s="15" t="s">
        <v>8542</v>
      </c>
      <c r="C2290" s="15" t="s">
        <v>8542</v>
      </c>
      <c r="D2290" s="15" t="s">
        <v>868</v>
      </c>
      <c r="E2290" s="15" t="s">
        <v>869</v>
      </c>
      <c r="F2290" s="39">
        <v>36788</v>
      </c>
      <c r="G2290" s="15">
        <v>1</v>
      </c>
      <c r="H2290" s="15" t="s">
        <v>8640</v>
      </c>
      <c r="I2290" s="15" t="s">
        <v>8690</v>
      </c>
      <c r="J2290" s="15" t="s">
        <v>8695</v>
      </c>
      <c r="K2290" s="15" t="s">
        <v>2802</v>
      </c>
      <c r="L2290" s="40" t="s">
        <v>5</v>
      </c>
      <c r="M2290" s="39"/>
      <c r="N2290" s="41" t="s">
        <v>2098</v>
      </c>
      <c r="O2290" s="39">
        <v>44974</v>
      </c>
      <c r="P2290" s="40">
        <v>1</v>
      </c>
      <c r="Q2290" s="40">
        <v>1</v>
      </c>
      <c r="R2290" s="40" t="str">
        <f>IFERROR(VLOOKUP(Tabla2[[#This Row],[CONTRATISTA PRNCIPAL]],Hoja1!$L$5:$M$9,2,FALSE),"CJV")</f>
        <v>CJV</v>
      </c>
      <c r="S2290" s="40" t="str">
        <f>IF(Tabla2[[#This Row],[EMPRESA]]=Tabla2[[#This Row],[CONTRATISTA PRNCIPAL]],"Principal","Secundaria")</f>
        <v>Principal</v>
      </c>
      <c r="T2290" s="42">
        <f>IFERROR(1/COUNTIF(Tabla2[CONTRATISTA PRNCIPAL],Tabla2[[#This Row],[CONTRATISTA PRNCIPAL]]),0)</f>
        <v>0.014492753623188406</v>
      </c>
      <c r="U2290" s="43">
        <f>IF(((TODAY()-Tabla2[[#This Row],[FECHA NACIMIENTO]])/365)&lt;18,"Corregir", IF(((TODAY()-Tabla2[[#This Row],[FECHA NACIMIENTO]])/365)&gt;80, "Corregir",ROUNDDOWN(((TODAY()-Tabla2[[#This Row],[FECHA NACIMIENTO]])/365),0)))</f>
        <v>23</v>
      </c>
      <c r="V22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90" s="44" t="str">
        <f>+IF(Tabla2[[#This Row],[Edad]]="Corregir","Corregir","Ok")</f>
        <v>Ok</v>
      </c>
      <c r="X2290" s="42" t="str">
        <f>+IFERROR(VLOOKUP(Tabla2[[#This Row],[DISTRITO SEGÚN DNI]],Hoja1!$A$2:$B$32,2,FALSE),"No")</f>
        <v>CALLAO</v>
      </c>
      <c r="Y2290" s="42" t="str">
        <f>IF(OR(LOWER(Tabla2[[#This Row],[GENERO]])="masculino", LOWER(Tabla2[[#This Row],[GENERO]])="femenino"),"OK","Corregir")</f>
        <v>OK</v>
      </c>
      <c r="Z2290" s="42" t="str">
        <f>+IF(Tabla2[[#This Row],[Nro. DNI / CE]]="","Corregir",IF(LEN(Tabla2[[#This Row],[Nro. DNI / CE]])&gt;=8,"OK","Corregir"))</f>
        <v>OK</v>
      </c>
      <c r="AA2290" s="42">
        <f>COUNTIF(Tabla2[APELLIDOS Y NOMBRES],Tabla2[[#This Row],[APELLIDOS Y NOMBRES]])</f>
        <v>1</v>
      </c>
      <c r="AB2290" s="42">
        <f>IF(Tabla2[[#This Row],[Trabajador]]&gt;1,1/Tabla2[[#This Row],[Trabajador]],Tabla2[[#This Row],[Trabajador]])</f>
        <v>1</v>
      </c>
      <c r="AC2290" t="str">
        <f>+IFERROR(IF(Tabla2[[#This Row],[FECHA CESE/BAJA]]="","No Aplica",IF(AND(MONTH(Tabla2[[#This Row],[FECHA CESE/BAJA]])=MONTH(TODAY()-30),YEAR(Tabla2[[#This Row],[FECHA CESE/BAJA]])=YEAR(TODAY())),MONTH(TODAY()-30)&amp;"-"&amp;YEAR(TODAY()),"Borrar")),"No aplica")</f>
        <v>No Aplica</v>
      </c>
      <c r="AD2290" t="str">
        <f>+IFERROR(IF(Tabla2[[#This Row],[FECHA INICIO DE LABORES EN OBRA]]="","No Aplica",IF(AND(MONTH(Tabla2[[#This Row],[FECHA INICIO DE LABORES EN OBRA]])=MONTH(TODAY()-30),YEAR(Tabla2[[#This Row],[FECHA INICIO DE LABORES EN OBRA]])=YEAR(TODAY())),MONTH(TODAY()-30)&amp;"-"&amp;YEAR(TODAY()),"No Aplica")),"No Aplica")</f>
        <v>No Aplica</v>
      </c>
    </row>
    <row r="2291" ht="15" customHeight="1" spans="1:30" x14ac:dyDescent="0.25">
      <c r="A2291" s="13" t="s">
        <v>8541</v>
      </c>
      <c r="B2291" s="15" t="s">
        <v>8542</v>
      </c>
      <c r="C2291" s="15" t="s">
        <v>8542</v>
      </c>
      <c r="D2291" s="15" t="s">
        <v>8696</v>
      </c>
      <c r="E2291" s="15" t="s">
        <v>8697</v>
      </c>
      <c r="F2291" s="39">
        <v>36150</v>
      </c>
      <c r="G2291" s="15">
        <v>1</v>
      </c>
      <c r="H2291" s="15" t="s">
        <v>8640</v>
      </c>
      <c r="I2291" s="15" t="s">
        <v>8698</v>
      </c>
      <c r="J2291" s="15" t="s">
        <v>8699</v>
      </c>
      <c r="K2291" s="15" t="s">
        <v>4291</v>
      </c>
      <c r="L2291" s="40" t="s">
        <v>6</v>
      </c>
      <c r="M2291" s="39"/>
      <c r="N2291" s="41" t="s">
        <v>2098</v>
      </c>
      <c r="O2291" s="39">
        <v>45001</v>
      </c>
      <c r="P2291" s="40">
        <v>1</v>
      </c>
      <c r="Q2291" s="40">
        <v>1</v>
      </c>
      <c r="R2291" s="40" t="str">
        <f>IFERROR(VLOOKUP(Tabla2[[#This Row],[CONTRATISTA PRNCIPAL]],Hoja1!$L$5:$M$9,2,FALSE),"CJV")</f>
        <v>CJV</v>
      </c>
      <c r="S2291" s="40" t="str">
        <f>IF(Tabla2[[#This Row],[EMPRESA]]=Tabla2[[#This Row],[CONTRATISTA PRNCIPAL]],"Principal","Secundaria")</f>
        <v>Principal</v>
      </c>
      <c r="T2291" s="42">
        <f>IFERROR(1/COUNTIF(Tabla2[CONTRATISTA PRNCIPAL],Tabla2[[#This Row],[CONTRATISTA PRNCIPAL]]),0)</f>
        <v>0.014492753623188406</v>
      </c>
      <c r="U2291" s="43">
        <f>IF(((TODAY()-Tabla2[[#This Row],[FECHA NACIMIENTO]])/365)&lt;18,"Corregir", IF(((TODAY()-Tabla2[[#This Row],[FECHA NACIMIENTO]])/365)&gt;80, "Corregir",ROUNDDOWN(((TODAY()-Tabla2[[#This Row],[FECHA NACIMIENTO]])/365),0)))</f>
        <v>24</v>
      </c>
      <c r="V22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91" s="44" t="str">
        <f>+IF(Tabla2[[#This Row],[Edad]]="Corregir","Corregir","Ok")</f>
        <v>Ok</v>
      </c>
      <c r="X2291" s="42" t="str">
        <f>+IFERROR(VLOOKUP(Tabla2[[#This Row],[DISTRITO SEGÚN DNI]],Hoja1!$A$2:$B$32,2,FALSE),"No")</f>
        <v>No</v>
      </c>
      <c r="Y2291" s="42" t="str">
        <f>IF(OR(LOWER(Tabla2[[#This Row],[GENERO]])="masculino", LOWER(Tabla2[[#This Row],[GENERO]])="femenino"),"OK","Corregir")</f>
        <v>OK</v>
      </c>
      <c r="Z2291" s="42" t="str">
        <f>+IF(Tabla2[[#This Row],[Nro. DNI / CE]]="","Corregir",IF(LEN(Tabla2[[#This Row],[Nro. DNI / CE]])&gt;=8,"OK","Corregir"))</f>
        <v>OK</v>
      </c>
      <c r="AA2291" s="42">
        <f>COUNTIF(Tabla2[APELLIDOS Y NOMBRES],Tabla2[[#This Row],[APELLIDOS Y NOMBRES]])</f>
        <v>1</v>
      </c>
      <c r="AB2291" s="42">
        <f>IF(Tabla2[[#This Row],[Trabajador]]&gt;1,1/Tabla2[[#This Row],[Trabajador]],Tabla2[[#This Row],[Trabajador]])</f>
        <v>1</v>
      </c>
      <c r="AC2291" t="str">
        <f>+IFERROR(IF(Tabla2[[#This Row],[FECHA CESE/BAJA]]="","No Aplica",IF(AND(MONTH(Tabla2[[#This Row],[FECHA CESE/BAJA]])=MONTH(TODAY()-30),YEAR(Tabla2[[#This Row],[FECHA CESE/BAJA]])=YEAR(TODAY())),MONTH(TODAY()-30)&amp;"-"&amp;YEAR(TODAY()),"Borrar")),"No aplica")</f>
        <v>No Aplica</v>
      </c>
      <c r="AD2291" t="str">
        <f>+IFERROR(IF(Tabla2[[#This Row],[FECHA INICIO DE LABORES EN OBRA]]="","No Aplica",IF(AND(MONTH(Tabla2[[#This Row],[FECHA INICIO DE LABORES EN OBRA]])=MONTH(TODAY()-30),YEAR(Tabla2[[#This Row],[FECHA INICIO DE LABORES EN OBRA]])=YEAR(TODAY())),MONTH(TODAY()-30)&amp;"-"&amp;YEAR(TODAY()),"No Aplica")),"No Aplica")</f>
        <v>No Aplica</v>
      </c>
    </row>
    <row r="2292" ht="15" customHeight="1" spans="1:30" x14ac:dyDescent="0.25">
      <c r="A2292" s="13" t="s">
        <v>8541</v>
      </c>
      <c r="B2292" s="15" t="s">
        <v>8542</v>
      </c>
      <c r="C2292" s="15" t="s">
        <v>8542</v>
      </c>
      <c r="D2292" s="15" t="s">
        <v>819</v>
      </c>
      <c r="E2292" s="15" t="s">
        <v>820</v>
      </c>
      <c r="F2292" s="39">
        <v>34535</v>
      </c>
      <c r="G2292" s="15">
        <v>1</v>
      </c>
      <c r="H2292" s="15" t="s">
        <v>8640</v>
      </c>
      <c r="I2292" s="15" t="s">
        <v>8700</v>
      </c>
      <c r="J2292" s="15" t="s">
        <v>8701</v>
      </c>
      <c r="K2292" s="15" t="s">
        <v>17</v>
      </c>
      <c r="L2292" s="40" t="s">
        <v>6</v>
      </c>
      <c r="M2292" s="39"/>
      <c r="N2292" s="41" t="s">
        <v>2098</v>
      </c>
      <c r="O2292" s="39">
        <v>45005</v>
      </c>
      <c r="P2292" s="40">
        <v>1</v>
      </c>
      <c r="Q2292" s="40">
        <v>1</v>
      </c>
      <c r="R2292" s="40" t="str">
        <f>IFERROR(VLOOKUP(Tabla2[[#This Row],[CONTRATISTA PRNCIPAL]],Hoja1!$L$5:$M$9,2,FALSE),"CJV")</f>
        <v>CJV</v>
      </c>
      <c r="S2292" s="40" t="str">
        <f>IF(Tabla2[[#This Row],[EMPRESA]]=Tabla2[[#This Row],[CONTRATISTA PRNCIPAL]],"Principal","Secundaria")</f>
        <v>Principal</v>
      </c>
      <c r="T2292" s="42">
        <f>IFERROR(1/COUNTIF(Tabla2[CONTRATISTA PRNCIPAL],Tabla2[[#This Row],[CONTRATISTA PRNCIPAL]]),0)</f>
        <v>0.014492753623188406</v>
      </c>
      <c r="U2292" s="43">
        <f>IF(((TODAY()-Tabla2[[#This Row],[FECHA NACIMIENTO]])/365)&lt;18,"Corregir", IF(((TODAY()-Tabla2[[#This Row],[FECHA NACIMIENTO]])/365)&gt;80, "Corregir",ROUNDDOWN(((TODAY()-Tabla2[[#This Row],[FECHA NACIMIENTO]])/365),0)))</f>
        <v>29</v>
      </c>
      <c r="V22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92" s="44" t="str">
        <f>+IF(Tabla2[[#This Row],[Edad]]="Corregir","Corregir","Ok")</f>
        <v>Ok</v>
      </c>
      <c r="X2292" s="42" t="str">
        <f>+IFERROR(VLOOKUP(Tabla2[[#This Row],[DISTRITO SEGÚN DNI]],Hoja1!$A$2:$B$32,2,FALSE),"No")</f>
        <v>ATE</v>
      </c>
      <c r="Y2292" s="42" t="str">
        <f>IF(OR(LOWER(Tabla2[[#This Row],[GENERO]])="masculino", LOWER(Tabla2[[#This Row],[GENERO]])="femenino"),"OK","Corregir")</f>
        <v>OK</v>
      </c>
      <c r="Z2292" s="42" t="str">
        <f>+IF(Tabla2[[#This Row],[Nro. DNI / CE]]="","Corregir",IF(LEN(Tabla2[[#This Row],[Nro. DNI / CE]])&gt;=8,"OK","Corregir"))</f>
        <v>OK</v>
      </c>
      <c r="AA2292" s="42">
        <f>COUNTIF(Tabla2[APELLIDOS Y NOMBRES],Tabla2[[#This Row],[APELLIDOS Y NOMBRES]])</f>
        <v>1</v>
      </c>
      <c r="AB2292" s="42">
        <f>IF(Tabla2[[#This Row],[Trabajador]]&gt;1,1/Tabla2[[#This Row],[Trabajador]],Tabla2[[#This Row],[Trabajador]])</f>
        <v>1</v>
      </c>
      <c r="AC2292" t="str">
        <f>+IFERROR(IF(Tabla2[[#This Row],[FECHA CESE/BAJA]]="","No Aplica",IF(AND(MONTH(Tabla2[[#This Row],[FECHA CESE/BAJA]])=MONTH(TODAY()-30),YEAR(Tabla2[[#This Row],[FECHA CESE/BAJA]])=YEAR(TODAY())),MONTH(TODAY()-30)&amp;"-"&amp;YEAR(TODAY()),"Borrar")),"No aplica")</f>
        <v>No Aplica</v>
      </c>
      <c r="AD2292" t="str">
        <f>+IFERROR(IF(Tabla2[[#This Row],[FECHA INICIO DE LABORES EN OBRA]]="","No Aplica",IF(AND(MONTH(Tabla2[[#This Row],[FECHA INICIO DE LABORES EN OBRA]])=MONTH(TODAY()-30),YEAR(Tabla2[[#This Row],[FECHA INICIO DE LABORES EN OBRA]])=YEAR(TODAY())),MONTH(TODAY()-30)&amp;"-"&amp;YEAR(TODAY()),"No Aplica")),"No Aplica")</f>
        <v>No Aplica</v>
      </c>
    </row>
    <row r="2293" ht="15" customHeight="1" spans="1:30" x14ac:dyDescent="0.25">
      <c r="A2293" s="13" t="s">
        <v>8541</v>
      </c>
      <c r="B2293" s="15" t="s">
        <v>8542</v>
      </c>
      <c r="C2293" s="15" t="s">
        <v>8542</v>
      </c>
      <c r="D2293" s="15">
        <v>76219338</v>
      </c>
      <c r="E2293" s="15" t="s">
        <v>8702</v>
      </c>
      <c r="F2293" s="39">
        <v>34897</v>
      </c>
      <c r="G2293" s="15">
        <v>1</v>
      </c>
      <c r="H2293" s="15" t="s">
        <v>8703</v>
      </c>
      <c r="I2293" s="15" t="s">
        <v>8690</v>
      </c>
      <c r="J2293" s="15" t="s">
        <v>8704</v>
      </c>
      <c r="K2293" s="15" t="s">
        <v>2182</v>
      </c>
      <c r="L2293" s="40" t="s">
        <v>6</v>
      </c>
      <c r="M2293" s="39"/>
      <c r="N2293" s="41" t="s">
        <v>2098</v>
      </c>
      <c r="O2293" s="39">
        <v>45017</v>
      </c>
      <c r="P2293" s="40">
        <v>1</v>
      </c>
      <c r="Q2293" s="40">
        <v>1</v>
      </c>
      <c r="R2293" s="40" t="str">
        <f>IFERROR(VLOOKUP(Tabla2[[#This Row],[CONTRATISTA PRNCIPAL]],Hoja1!$L$5:$M$9,2,FALSE),"CJV")</f>
        <v>CJV</v>
      </c>
      <c r="S2293" s="40" t="str">
        <f>IF(Tabla2[[#This Row],[EMPRESA]]=Tabla2[[#This Row],[CONTRATISTA PRNCIPAL]],"Principal","Secundaria")</f>
        <v>Principal</v>
      </c>
      <c r="T2293" s="42">
        <f>IFERROR(1/COUNTIF(Tabla2[CONTRATISTA PRNCIPAL],Tabla2[[#This Row],[CONTRATISTA PRNCIPAL]]),0)</f>
        <v>0.014492753623188406</v>
      </c>
      <c r="U2293" s="43">
        <f>IF(((TODAY()-Tabla2[[#This Row],[FECHA NACIMIENTO]])/365)&lt;18,"Corregir", IF(((TODAY()-Tabla2[[#This Row],[FECHA NACIMIENTO]])/365)&gt;80, "Corregir",ROUNDDOWN(((TODAY()-Tabla2[[#This Row],[FECHA NACIMIENTO]])/365),0)))</f>
        <v>28</v>
      </c>
      <c r="V22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93" s="44" t="str">
        <f>+IF(Tabla2[[#This Row],[Edad]]="Corregir","Corregir","Ok")</f>
        <v>Ok</v>
      </c>
      <c r="X2293" s="42" t="str">
        <f>+IFERROR(VLOOKUP(Tabla2[[#This Row],[DISTRITO SEGÚN DNI]],Hoja1!$A$2:$B$32,2,FALSE),"No")</f>
        <v>No</v>
      </c>
      <c r="Y2293" s="42" t="str">
        <f>IF(OR(LOWER(Tabla2[[#This Row],[GENERO]])="masculino", LOWER(Tabla2[[#This Row],[GENERO]])="femenino"),"OK","Corregir")</f>
        <v>OK</v>
      </c>
      <c r="Z2293" s="42" t="str">
        <f>+IF(Tabla2[[#This Row],[Nro. DNI / CE]]="","Corregir",IF(LEN(Tabla2[[#This Row],[Nro. DNI / CE]])&gt;=8,"OK","Corregir"))</f>
        <v>OK</v>
      </c>
      <c r="AA2293" s="42">
        <f>COUNTIF(Tabla2[APELLIDOS Y NOMBRES],Tabla2[[#This Row],[APELLIDOS Y NOMBRES]])</f>
        <v>1</v>
      </c>
      <c r="AB2293" s="42">
        <f>IF(Tabla2[[#This Row],[Trabajador]]&gt;1,1/Tabla2[[#This Row],[Trabajador]],Tabla2[[#This Row],[Trabajador]])</f>
        <v>1</v>
      </c>
      <c r="AC2293" t="str">
        <f>+IFERROR(IF(Tabla2[[#This Row],[FECHA CESE/BAJA]]="","No Aplica",IF(AND(MONTH(Tabla2[[#This Row],[FECHA CESE/BAJA]])=MONTH(TODAY()-30),YEAR(Tabla2[[#This Row],[FECHA CESE/BAJA]])=YEAR(TODAY())),MONTH(TODAY()-30)&amp;"-"&amp;YEAR(TODAY()),"Borrar")),"No aplica")</f>
        <v>No Aplica</v>
      </c>
      <c r="AD2293" t="str">
        <f>+IFERROR(IF(Tabla2[[#This Row],[FECHA INICIO DE LABORES EN OBRA]]="","No Aplica",IF(AND(MONTH(Tabla2[[#This Row],[FECHA INICIO DE LABORES EN OBRA]])=MONTH(TODAY()-30),YEAR(Tabla2[[#This Row],[FECHA INICIO DE LABORES EN OBRA]])=YEAR(TODAY())),MONTH(TODAY()-30)&amp;"-"&amp;YEAR(TODAY()),"No Aplica")),"No Aplica")</f>
        <v>No Aplica</v>
      </c>
    </row>
    <row r="2294" ht="15" customHeight="1" spans="1:30" x14ac:dyDescent="0.25">
      <c r="A2294" s="13" t="s">
        <v>8541</v>
      </c>
      <c r="B2294" s="15" t="s">
        <v>8542</v>
      </c>
      <c r="C2294" s="15" t="s">
        <v>8542</v>
      </c>
      <c r="D2294" s="15">
        <v>70976522</v>
      </c>
      <c r="E2294" s="15" t="s">
        <v>8705</v>
      </c>
      <c r="F2294" s="39">
        <v>36631</v>
      </c>
      <c r="G2294" s="15">
        <v>1</v>
      </c>
      <c r="H2294" s="15" t="s">
        <v>5023</v>
      </c>
      <c r="I2294" s="15" t="s">
        <v>8690</v>
      </c>
      <c r="J2294" s="15" t="s">
        <v>8706</v>
      </c>
      <c r="K2294" s="15" t="s">
        <v>2908</v>
      </c>
      <c r="L2294" s="40" t="s">
        <v>6</v>
      </c>
      <c r="M2294" s="39"/>
      <c r="N2294" s="41" t="s">
        <v>2098</v>
      </c>
      <c r="O2294" s="39">
        <v>45026</v>
      </c>
      <c r="P2294" s="40">
        <v>1</v>
      </c>
      <c r="Q2294" s="40">
        <v>1</v>
      </c>
      <c r="R2294" s="40" t="str">
        <f>IFERROR(VLOOKUP(Tabla2[[#This Row],[CONTRATISTA PRNCIPAL]],Hoja1!$L$5:$M$9,2,FALSE),"CJV")</f>
        <v>CJV</v>
      </c>
      <c r="S2294" s="40" t="str">
        <f>IF(Tabla2[[#This Row],[EMPRESA]]=Tabla2[[#This Row],[CONTRATISTA PRNCIPAL]],"Principal","Secundaria")</f>
        <v>Principal</v>
      </c>
      <c r="T2294" s="42">
        <f>IFERROR(1/COUNTIF(Tabla2[CONTRATISTA PRNCIPAL],Tabla2[[#This Row],[CONTRATISTA PRNCIPAL]]),0)</f>
        <v>0.014492753623188406</v>
      </c>
      <c r="U2294" s="43">
        <f>IF(((TODAY()-Tabla2[[#This Row],[FECHA NACIMIENTO]])/365)&lt;18,"Corregir", IF(((TODAY()-Tabla2[[#This Row],[FECHA NACIMIENTO]])/365)&gt;80, "Corregir",ROUNDDOWN(((TODAY()-Tabla2[[#This Row],[FECHA NACIMIENTO]])/365),0)))</f>
        <v>23</v>
      </c>
      <c r="V22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94" s="44" t="str">
        <f>+IF(Tabla2[[#This Row],[Edad]]="Corregir","Corregir","Ok")</f>
        <v>Ok</v>
      </c>
      <c r="X2294" s="42" t="str">
        <f>+IFERROR(VLOOKUP(Tabla2[[#This Row],[DISTRITO SEGÚN DNI]],Hoja1!$A$2:$B$32,2,FALSE),"No")</f>
        <v>No</v>
      </c>
      <c r="Y2294" s="42" t="str">
        <f>IF(OR(LOWER(Tabla2[[#This Row],[GENERO]])="masculino", LOWER(Tabla2[[#This Row],[GENERO]])="femenino"),"OK","Corregir")</f>
        <v>OK</v>
      </c>
      <c r="Z2294" s="42" t="str">
        <f>+IF(Tabla2[[#This Row],[Nro. DNI / CE]]="","Corregir",IF(LEN(Tabla2[[#This Row],[Nro. DNI / CE]])&gt;=8,"OK","Corregir"))</f>
        <v>OK</v>
      </c>
      <c r="AA2294" s="42">
        <f>COUNTIF(Tabla2[APELLIDOS Y NOMBRES],Tabla2[[#This Row],[APELLIDOS Y NOMBRES]])</f>
        <v>1</v>
      </c>
      <c r="AB2294" s="42">
        <f>IF(Tabla2[[#This Row],[Trabajador]]&gt;1,1/Tabla2[[#This Row],[Trabajador]],Tabla2[[#This Row],[Trabajador]])</f>
        <v>1</v>
      </c>
      <c r="AC2294" t="str">
        <f>+IFERROR(IF(Tabla2[[#This Row],[FECHA CESE/BAJA]]="","No Aplica",IF(AND(MONTH(Tabla2[[#This Row],[FECHA CESE/BAJA]])=MONTH(TODAY()-30),YEAR(Tabla2[[#This Row],[FECHA CESE/BAJA]])=YEAR(TODAY())),MONTH(TODAY()-30)&amp;"-"&amp;YEAR(TODAY()),"Borrar")),"No aplica")</f>
        <v>No Aplica</v>
      </c>
      <c r="AD2294" t="str">
        <f>+IFERROR(IF(Tabla2[[#This Row],[FECHA INICIO DE LABORES EN OBRA]]="","No Aplica",IF(AND(MONTH(Tabla2[[#This Row],[FECHA INICIO DE LABORES EN OBRA]])=MONTH(TODAY()-30),YEAR(Tabla2[[#This Row],[FECHA INICIO DE LABORES EN OBRA]])=YEAR(TODAY())),MONTH(TODAY()-30)&amp;"-"&amp;YEAR(TODAY()),"No Aplica")),"No Aplica")</f>
        <v>No Aplica</v>
      </c>
    </row>
    <row r="2295" ht="15" customHeight="1" spans="1:30" x14ac:dyDescent="0.25">
      <c r="A2295" s="13" t="s">
        <v>8541</v>
      </c>
      <c r="B2295" s="15" t="s">
        <v>8542</v>
      </c>
      <c r="C2295" s="15" t="s">
        <v>8542</v>
      </c>
      <c r="D2295" s="15">
        <v>72639843</v>
      </c>
      <c r="E2295" s="15" t="s">
        <v>8707</v>
      </c>
      <c r="F2295" s="39">
        <v>37187</v>
      </c>
      <c r="G2295" s="15">
        <v>1</v>
      </c>
      <c r="H2295" s="15" t="s">
        <v>5023</v>
      </c>
      <c r="I2295" s="15" t="s">
        <v>8690</v>
      </c>
      <c r="J2295" s="15" t="s">
        <v>8708</v>
      </c>
      <c r="K2295" s="15" t="s">
        <v>2182</v>
      </c>
      <c r="L2295" s="40" t="s">
        <v>6</v>
      </c>
      <c r="M2295" s="39"/>
      <c r="N2295" s="41" t="s">
        <v>2098</v>
      </c>
      <c r="O2295" s="39">
        <v>45026</v>
      </c>
      <c r="P2295" s="40">
        <v>1</v>
      </c>
      <c r="Q2295" s="40">
        <v>1</v>
      </c>
      <c r="R2295" s="40" t="str">
        <f>IFERROR(VLOOKUP(Tabla2[[#This Row],[CONTRATISTA PRNCIPAL]],Hoja1!$L$5:$M$9,2,FALSE),"CJV")</f>
        <v>CJV</v>
      </c>
      <c r="S2295" s="40" t="str">
        <f>IF(Tabla2[[#This Row],[EMPRESA]]=Tabla2[[#This Row],[CONTRATISTA PRNCIPAL]],"Principal","Secundaria")</f>
        <v>Principal</v>
      </c>
      <c r="T2295" s="42">
        <f>IFERROR(1/COUNTIF(Tabla2[CONTRATISTA PRNCIPAL],Tabla2[[#This Row],[CONTRATISTA PRNCIPAL]]),0)</f>
        <v>0.014492753623188406</v>
      </c>
      <c r="U2295" s="43">
        <f>IF(((TODAY()-Tabla2[[#This Row],[FECHA NACIMIENTO]])/365)&lt;18,"Corregir", IF(((TODAY()-Tabla2[[#This Row],[FECHA NACIMIENTO]])/365)&gt;80, "Corregir",ROUNDDOWN(((TODAY()-Tabla2[[#This Row],[FECHA NACIMIENTO]])/365),0)))</f>
        <v>21</v>
      </c>
      <c r="V22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295" s="44" t="str">
        <f>+IF(Tabla2[[#This Row],[Edad]]="Corregir","Corregir","Ok")</f>
        <v>Ok</v>
      </c>
      <c r="X2295" s="42" t="str">
        <f>+IFERROR(VLOOKUP(Tabla2[[#This Row],[DISTRITO SEGÚN DNI]],Hoja1!$A$2:$B$32,2,FALSE),"No")</f>
        <v>No</v>
      </c>
      <c r="Y2295" s="42" t="str">
        <f>IF(OR(LOWER(Tabla2[[#This Row],[GENERO]])="masculino", LOWER(Tabla2[[#This Row],[GENERO]])="femenino"),"OK","Corregir")</f>
        <v>OK</v>
      </c>
      <c r="Z2295" s="42" t="str">
        <f>+IF(Tabla2[[#This Row],[Nro. DNI / CE]]="","Corregir",IF(LEN(Tabla2[[#This Row],[Nro. DNI / CE]])&gt;=8,"OK","Corregir"))</f>
        <v>OK</v>
      </c>
      <c r="AA2295" s="42">
        <f>COUNTIF(Tabla2[APELLIDOS Y NOMBRES],Tabla2[[#This Row],[APELLIDOS Y NOMBRES]])</f>
        <v>1</v>
      </c>
      <c r="AB2295" s="42">
        <f>IF(Tabla2[[#This Row],[Trabajador]]&gt;1,1/Tabla2[[#This Row],[Trabajador]],Tabla2[[#This Row],[Trabajador]])</f>
        <v>1</v>
      </c>
      <c r="AC2295" t="str">
        <f>+IFERROR(IF(Tabla2[[#This Row],[FECHA CESE/BAJA]]="","No Aplica",IF(AND(MONTH(Tabla2[[#This Row],[FECHA CESE/BAJA]])=MONTH(TODAY()-30),YEAR(Tabla2[[#This Row],[FECHA CESE/BAJA]])=YEAR(TODAY())),MONTH(TODAY()-30)&amp;"-"&amp;YEAR(TODAY()),"Borrar")),"No aplica")</f>
        <v>No Aplica</v>
      </c>
      <c r="AD2295" t="str">
        <f>+IFERROR(IF(Tabla2[[#This Row],[FECHA INICIO DE LABORES EN OBRA]]="","No Aplica",IF(AND(MONTH(Tabla2[[#This Row],[FECHA INICIO DE LABORES EN OBRA]])=MONTH(TODAY()-30),YEAR(Tabla2[[#This Row],[FECHA INICIO DE LABORES EN OBRA]])=YEAR(TODAY())),MONTH(TODAY()-30)&amp;"-"&amp;YEAR(TODAY()),"No Aplica")),"No Aplica")</f>
        <v>No Aplica</v>
      </c>
    </row>
    <row r="2296" ht="15" customHeight="1" spans="1:30" x14ac:dyDescent="0.25">
      <c r="A2296" s="13" t="s">
        <v>8541</v>
      </c>
      <c r="B2296" s="15" t="s">
        <v>8542</v>
      </c>
      <c r="C2296" s="15" t="s">
        <v>8542</v>
      </c>
      <c r="D2296" s="15" t="s">
        <v>8709</v>
      </c>
      <c r="E2296" s="15" t="s">
        <v>8710</v>
      </c>
      <c r="F2296" s="39">
        <v>35961</v>
      </c>
      <c r="G2296" s="15">
        <v>1</v>
      </c>
      <c r="H2296" s="15" t="s">
        <v>5023</v>
      </c>
      <c r="I2296" s="15" t="s">
        <v>8711</v>
      </c>
      <c r="J2296" s="15" t="s">
        <v>8712</v>
      </c>
      <c r="K2296" s="15" t="s">
        <v>3142</v>
      </c>
      <c r="L2296" s="40" t="s">
        <v>6</v>
      </c>
      <c r="M2296" s="39"/>
      <c r="N2296" s="41" t="s">
        <v>2098</v>
      </c>
      <c r="O2296" s="39">
        <v>45051</v>
      </c>
      <c r="P2296" s="40">
        <v>1</v>
      </c>
      <c r="Q2296" s="40">
        <v>1</v>
      </c>
      <c r="R2296" s="40" t="str">
        <f>IFERROR(VLOOKUP(Tabla2[[#This Row],[CONTRATISTA PRNCIPAL]],Hoja1!$L$5:$M$9,2,FALSE),"CJV")</f>
        <v>CJV</v>
      </c>
      <c r="S2296" s="40" t="str">
        <f>IF(Tabla2[[#This Row],[EMPRESA]]=Tabla2[[#This Row],[CONTRATISTA PRNCIPAL]],"Principal","Secundaria")</f>
        <v>Principal</v>
      </c>
      <c r="T2296" s="42">
        <f>IFERROR(1/COUNTIF(Tabla2[CONTRATISTA PRNCIPAL],Tabla2[[#This Row],[CONTRATISTA PRNCIPAL]]),0)</f>
        <v>0.014492753623188406</v>
      </c>
      <c r="U2296" s="43">
        <f>IF(((TODAY()-Tabla2[[#This Row],[FECHA NACIMIENTO]])/365)&lt;18,"Corregir", IF(((TODAY()-Tabla2[[#This Row],[FECHA NACIMIENTO]])/365)&gt;80, "Corregir",ROUNDDOWN(((TODAY()-Tabla2[[#This Row],[FECHA NACIMIENTO]])/365),0)))</f>
        <v>25</v>
      </c>
      <c r="V22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96" s="44" t="str">
        <f>+IF(Tabla2[[#This Row],[Edad]]="Corregir","Corregir","Ok")</f>
        <v>Ok</v>
      </c>
      <c r="X2296" s="42" t="str">
        <f>+IFERROR(VLOOKUP(Tabla2[[#This Row],[DISTRITO SEGÚN DNI]],Hoja1!$A$2:$B$32,2,FALSE),"No")</f>
        <v>No</v>
      </c>
      <c r="Y2296" s="42" t="str">
        <f>IF(OR(LOWER(Tabla2[[#This Row],[GENERO]])="masculino", LOWER(Tabla2[[#This Row],[GENERO]])="femenino"),"OK","Corregir")</f>
        <v>OK</v>
      </c>
      <c r="Z2296" s="42" t="str">
        <f>+IF(Tabla2[[#This Row],[Nro. DNI / CE]]="","Corregir",IF(LEN(Tabla2[[#This Row],[Nro. DNI / CE]])&gt;=8,"OK","Corregir"))</f>
        <v>OK</v>
      </c>
      <c r="AA2296" s="42">
        <f>COUNTIF(Tabla2[APELLIDOS Y NOMBRES],Tabla2[[#This Row],[APELLIDOS Y NOMBRES]])</f>
        <v>1</v>
      </c>
      <c r="AB2296" s="42">
        <f>IF(Tabla2[[#This Row],[Trabajador]]&gt;1,1/Tabla2[[#This Row],[Trabajador]],Tabla2[[#This Row],[Trabajador]])</f>
        <v>1</v>
      </c>
      <c r="AC2296" t="str">
        <f>+IFERROR(IF(Tabla2[[#This Row],[FECHA CESE/BAJA]]="","No Aplica",IF(AND(MONTH(Tabla2[[#This Row],[FECHA CESE/BAJA]])=MONTH(TODAY()-30),YEAR(Tabla2[[#This Row],[FECHA CESE/BAJA]])=YEAR(TODAY())),MONTH(TODAY()-30)&amp;"-"&amp;YEAR(TODAY()),"Borrar")),"No aplica")</f>
        <v>No Aplica</v>
      </c>
      <c r="AD2296" t="str">
        <f>+IFERROR(IF(Tabla2[[#This Row],[FECHA INICIO DE LABORES EN OBRA]]="","No Aplica",IF(AND(MONTH(Tabla2[[#This Row],[FECHA INICIO DE LABORES EN OBRA]])=MONTH(TODAY()-30),YEAR(Tabla2[[#This Row],[FECHA INICIO DE LABORES EN OBRA]])=YEAR(TODAY())),MONTH(TODAY()-30)&amp;"-"&amp;YEAR(TODAY()),"No Aplica")),"No Aplica")</f>
        <v>No Aplica</v>
      </c>
    </row>
    <row r="2297" ht="15" customHeight="1" spans="1:30" x14ac:dyDescent="0.25">
      <c r="A2297" s="13" t="s">
        <v>8541</v>
      </c>
      <c r="B2297" s="15" t="s">
        <v>8542</v>
      </c>
      <c r="C2297" s="15" t="s">
        <v>8542</v>
      </c>
      <c r="D2297" s="15" t="s">
        <v>8713</v>
      </c>
      <c r="E2297" s="15" t="s">
        <v>8714</v>
      </c>
      <c r="F2297" s="39">
        <v>35212</v>
      </c>
      <c r="G2297" s="15">
        <v>1</v>
      </c>
      <c r="H2297" s="15" t="s">
        <v>8640</v>
      </c>
      <c r="I2297" s="15" t="s">
        <v>8715</v>
      </c>
      <c r="J2297" s="15" t="s">
        <v>8716</v>
      </c>
      <c r="K2297" s="15" t="s">
        <v>2908</v>
      </c>
      <c r="L2297" s="40" t="s">
        <v>6</v>
      </c>
      <c r="M2297" s="39"/>
      <c r="N2297" s="41" t="s">
        <v>2098</v>
      </c>
      <c r="O2297" s="39">
        <v>45068</v>
      </c>
      <c r="P2297" s="40">
        <v>1</v>
      </c>
      <c r="Q2297" s="40">
        <v>1</v>
      </c>
      <c r="R2297" s="40" t="str">
        <f>IFERROR(VLOOKUP(Tabla2[[#This Row],[CONTRATISTA PRNCIPAL]],Hoja1!$L$5:$M$9,2,FALSE),"CJV")</f>
        <v>CJV</v>
      </c>
      <c r="S2297" s="40" t="str">
        <f>IF(Tabla2[[#This Row],[EMPRESA]]=Tabla2[[#This Row],[CONTRATISTA PRNCIPAL]],"Principal","Secundaria")</f>
        <v>Principal</v>
      </c>
      <c r="T2297" s="42">
        <f>IFERROR(1/COUNTIF(Tabla2[CONTRATISTA PRNCIPAL],Tabla2[[#This Row],[CONTRATISTA PRNCIPAL]]),0)</f>
        <v>0.014492753623188406</v>
      </c>
      <c r="U2297" s="43">
        <f>IF(((TODAY()-Tabla2[[#This Row],[FECHA NACIMIENTO]])/365)&lt;18,"Corregir", IF(((TODAY()-Tabla2[[#This Row],[FECHA NACIMIENTO]])/365)&gt;80, "Corregir",ROUNDDOWN(((TODAY()-Tabla2[[#This Row],[FECHA NACIMIENTO]])/365),0)))</f>
        <v>27</v>
      </c>
      <c r="V22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97" s="44" t="str">
        <f>+IF(Tabla2[[#This Row],[Edad]]="Corregir","Corregir","Ok")</f>
        <v>Ok</v>
      </c>
      <c r="X2297" s="42" t="str">
        <f>+IFERROR(VLOOKUP(Tabla2[[#This Row],[DISTRITO SEGÚN DNI]],Hoja1!$A$2:$B$32,2,FALSE),"No")</f>
        <v>No</v>
      </c>
      <c r="Y2297" s="42" t="str">
        <f>IF(OR(LOWER(Tabla2[[#This Row],[GENERO]])="masculino", LOWER(Tabla2[[#This Row],[GENERO]])="femenino"),"OK","Corregir")</f>
        <v>OK</v>
      </c>
      <c r="Z2297" s="42" t="str">
        <f>+IF(Tabla2[[#This Row],[Nro. DNI / CE]]="","Corregir",IF(LEN(Tabla2[[#This Row],[Nro. DNI / CE]])&gt;=8,"OK","Corregir"))</f>
        <v>OK</v>
      </c>
      <c r="AA2297" s="42">
        <f>COUNTIF(Tabla2[APELLIDOS Y NOMBRES],Tabla2[[#This Row],[APELLIDOS Y NOMBRES]])</f>
        <v>1</v>
      </c>
      <c r="AB2297" s="42">
        <f>IF(Tabla2[[#This Row],[Trabajador]]&gt;1,1/Tabla2[[#This Row],[Trabajador]],Tabla2[[#This Row],[Trabajador]])</f>
        <v>1</v>
      </c>
      <c r="AC2297" t="str">
        <f>+IFERROR(IF(Tabla2[[#This Row],[FECHA CESE/BAJA]]="","No Aplica",IF(AND(MONTH(Tabla2[[#This Row],[FECHA CESE/BAJA]])=MONTH(TODAY()-30),YEAR(Tabla2[[#This Row],[FECHA CESE/BAJA]])=YEAR(TODAY())),MONTH(TODAY()-30)&amp;"-"&amp;YEAR(TODAY()),"Borrar")),"No aplica")</f>
        <v>No Aplica</v>
      </c>
      <c r="AD2297" t="str">
        <f>+IFERROR(IF(Tabla2[[#This Row],[FECHA INICIO DE LABORES EN OBRA]]="","No Aplica",IF(AND(MONTH(Tabla2[[#This Row],[FECHA INICIO DE LABORES EN OBRA]])=MONTH(TODAY()-30),YEAR(Tabla2[[#This Row],[FECHA INICIO DE LABORES EN OBRA]])=YEAR(TODAY())),MONTH(TODAY()-30)&amp;"-"&amp;YEAR(TODAY()),"No Aplica")),"No Aplica")</f>
        <v>No Aplica</v>
      </c>
    </row>
    <row r="2298" ht="15" customHeight="1" spans="1:30" x14ac:dyDescent="0.25">
      <c r="A2298" s="13" t="s">
        <v>8541</v>
      </c>
      <c r="B2298" s="15" t="s">
        <v>8542</v>
      </c>
      <c r="C2298" s="15" t="s">
        <v>8542</v>
      </c>
      <c r="D2298" s="15" t="s">
        <v>1512</v>
      </c>
      <c r="E2298" s="15" t="s">
        <v>1513</v>
      </c>
      <c r="F2298" s="39">
        <v>33633</v>
      </c>
      <c r="G2298" s="15">
        <v>1</v>
      </c>
      <c r="H2298" s="15" t="s">
        <v>8640</v>
      </c>
      <c r="I2298" s="15" t="s">
        <v>8715</v>
      </c>
      <c r="J2298" s="15" t="s">
        <v>8717</v>
      </c>
      <c r="K2298" s="15" t="s">
        <v>22</v>
      </c>
      <c r="L2298" s="40" t="s">
        <v>6</v>
      </c>
      <c r="M2298" s="39"/>
      <c r="N2298" s="41" t="s">
        <v>2098</v>
      </c>
      <c r="O2298" s="39">
        <v>45068</v>
      </c>
      <c r="P2298" s="40">
        <v>1</v>
      </c>
      <c r="Q2298" s="40">
        <v>1</v>
      </c>
      <c r="R2298" s="40" t="str">
        <f>IFERROR(VLOOKUP(Tabla2[[#This Row],[CONTRATISTA PRNCIPAL]],Hoja1!$L$5:$M$9,2,FALSE),"CJV")</f>
        <v>CJV</v>
      </c>
      <c r="S2298" s="40" t="str">
        <f>IF(Tabla2[[#This Row],[EMPRESA]]=Tabla2[[#This Row],[CONTRATISTA PRNCIPAL]],"Principal","Secundaria")</f>
        <v>Principal</v>
      </c>
      <c r="T2298" s="42">
        <f>IFERROR(1/COUNTIF(Tabla2[CONTRATISTA PRNCIPAL],Tabla2[[#This Row],[CONTRATISTA PRNCIPAL]]),0)</f>
        <v>0.014492753623188406</v>
      </c>
      <c r="U2298" s="43">
        <f>IF(((TODAY()-Tabla2[[#This Row],[FECHA NACIMIENTO]])/365)&lt;18,"Corregir", IF(((TODAY()-Tabla2[[#This Row],[FECHA NACIMIENTO]])/365)&gt;80, "Corregir",ROUNDDOWN(((TODAY()-Tabla2[[#This Row],[FECHA NACIMIENTO]])/365),0)))</f>
        <v>31</v>
      </c>
      <c r="V22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98" s="44" t="str">
        <f>+IF(Tabla2[[#This Row],[Edad]]="Corregir","Corregir","Ok")</f>
        <v>Ok</v>
      </c>
      <c r="X2298" s="42" t="str">
        <f>+IFERROR(VLOOKUP(Tabla2[[#This Row],[DISTRITO SEGÚN DNI]],Hoja1!$A$2:$B$32,2,FALSE),"No")</f>
        <v>BREÑA</v>
      </c>
      <c r="Y2298" s="42" t="str">
        <f>IF(OR(LOWER(Tabla2[[#This Row],[GENERO]])="masculino", LOWER(Tabla2[[#This Row],[GENERO]])="femenino"),"OK","Corregir")</f>
        <v>OK</v>
      </c>
      <c r="Z2298" s="42" t="str">
        <f>+IF(Tabla2[[#This Row],[Nro. DNI / CE]]="","Corregir",IF(LEN(Tabla2[[#This Row],[Nro. DNI / CE]])&gt;=8,"OK","Corregir"))</f>
        <v>OK</v>
      </c>
      <c r="AA2298" s="42">
        <f>COUNTIF(Tabla2[APELLIDOS Y NOMBRES],Tabla2[[#This Row],[APELLIDOS Y NOMBRES]])</f>
        <v>1</v>
      </c>
      <c r="AB2298" s="42">
        <f>IF(Tabla2[[#This Row],[Trabajador]]&gt;1,1/Tabla2[[#This Row],[Trabajador]],Tabla2[[#This Row],[Trabajador]])</f>
        <v>1</v>
      </c>
      <c r="AC2298" t="str">
        <f>+IFERROR(IF(Tabla2[[#This Row],[FECHA CESE/BAJA]]="","No Aplica",IF(AND(MONTH(Tabla2[[#This Row],[FECHA CESE/BAJA]])=MONTH(TODAY()-30),YEAR(Tabla2[[#This Row],[FECHA CESE/BAJA]])=YEAR(TODAY())),MONTH(TODAY()-30)&amp;"-"&amp;YEAR(TODAY()),"Borrar")),"No aplica")</f>
        <v>No Aplica</v>
      </c>
      <c r="AD2298" t="str">
        <f>+IFERROR(IF(Tabla2[[#This Row],[FECHA INICIO DE LABORES EN OBRA]]="","No Aplica",IF(AND(MONTH(Tabla2[[#This Row],[FECHA INICIO DE LABORES EN OBRA]])=MONTH(TODAY()-30),YEAR(Tabla2[[#This Row],[FECHA INICIO DE LABORES EN OBRA]])=YEAR(TODAY())),MONTH(TODAY()-30)&amp;"-"&amp;YEAR(TODAY()),"No Aplica")),"No Aplica")</f>
        <v>No Aplica</v>
      </c>
    </row>
    <row r="2299" ht="15" customHeight="1" spans="1:30" x14ac:dyDescent="0.25">
      <c r="A2299" s="13" t="s">
        <v>8541</v>
      </c>
      <c r="B2299" s="15" t="s">
        <v>8542</v>
      </c>
      <c r="C2299" s="15" t="s">
        <v>8542</v>
      </c>
      <c r="D2299" s="15" t="s">
        <v>8718</v>
      </c>
      <c r="E2299" s="15" t="s">
        <v>8719</v>
      </c>
      <c r="F2299" s="39">
        <v>36335</v>
      </c>
      <c r="G2299" s="15">
        <v>1</v>
      </c>
      <c r="H2299" s="15" t="s">
        <v>5023</v>
      </c>
      <c r="I2299" s="15" t="s">
        <v>8715</v>
      </c>
      <c r="J2299" s="15" t="s">
        <v>8720</v>
      </c>
      <c r="K2299" s="15" t="s">
        <v>2182</v>
      </c>
      <c r="L2299" s="40" t="s">
        <v>6</v>
      </c>
      <c r="M2299" s="39"/>
      <c r="N2299" s="41" t="s">
        <v>2098</v>
      </c>
      <c r="O2299" s="39">
        <v>45068</v>
      </c>
      <c r="P2299" s="40">
        <v>1</v>
      </c>
      <c r="Q2299" s="40">
        <v>1</v>
      </c>
      <c r="R2299" s="40" t="str">
        <f>IFERROR(VLOOKUP(Tabla2[[#This Row],[CONTRATISTA PRNCIPAL]],Hoja1!$L$5:$M$9,2,FALSE),"CJV")</f>
        <v>CJV</v>
      </c>
      <c r="S2299" s="40" t="str">
        <f>IF(Tabla2[[#This Row],[EMPRESA]]=Tabla2[[#This Row],[CONTRATISTA PRNCIPAL]],"Principal","Secundaria")</f>
        <v>Principal</v>
      </c>
      <c r="T2299" s="42">
        <f>IFERROR(1/COUNTIF(Tabla2[CONTRATISTA PRNCIPAL],Tabla2[[#This Row],[CONTRATISTA PRNCIPAL]]),0)</f>
        <v>0.014492753623188406</v>
      </c>
      <c r="U2299" s="43">
        <f>IF(((TODAY()-Tabla2[[#This Row],[FECHA NACIMIENTO]])/365)&lt;18,"Corregir", IF(((TODAY()-Tabla2[[#This Row],[FECHA NACIMIENTO]])/365)&gt;80, "Corregir",ROUNDDOWN(((TODAY()-Tabla2[[#This Row],[FECHA NACIMIENTO]])/365),0)))</f>
        <v>24</v>
      </c>
      <c r="V22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299" s="44" t="str">
        <f>+IF(Tabla2[[#This Row],[Edad]]="Corregir","Corregir","Ok")</f>
        <v>Ok</v>
      </c>
      <c r="X2299" s="42" t="str">
        <f>+IFERROR(VLOOKUP(Tabla2[[#This Row],[DISTRITO SEGÚN DNI]],Hoja1!$A$2:$B$32,2,FALSE),"No")</f>
        <v>No</v>
      </c>
      <c r="Y2299" s="42" t="str">
        <f>IF(OR(LOWER(Tabla2[[#This Row],[GENERO]])="masculino", LOWER(Tabla2[[#This Row],[GENERO]])="femenino"),"OK","Corregir")</f>
        <v>OK</v>
      </c>
      <c r="Z2299" s="42" t="str">
        <f>+IF(Tabla2[[#This Row],[Nro. DNI / CE]]="","Corregir",IF(LEN(Tabla2[[#This Row],[Nro. DNI / CE]])&gt;=8,"OK","Corregir"))</f>
        <v>OK</v>
      </c>
      <c r="AA2299" s="42">
        <f>COUNTIF(Tabla2[APELLIDOS Y NOMBRES],Tabla2[[#This Row],[APELLIDOS Y NOMBRES]])</f>
        <v>1</v>
      </c>
      <c r="AB2299" s="42">
        <f>IF(Tabla2[[#This Row],[Trabajador]]&gt;1,1/Tabla2[[#This Row],[Trabajador]],Tabla2[[#This Row],[Trabajador]])</f>
        <v>1</v>
      </c>
      <c r="AC2299" t="str">
        <f>+IFERROR(IF(Tabla2[[#This Row],[FECHA CESE/BAJA]]="","No Aplica",IF(AND(MONTH(Tabla2[[#This Row],[FECHA CESE/BAJA]])=MONTH(TODAY()-30),YEAR(Tabla2[[#This Row],[FECHA CESE/BAJA]])=YEAR(TODAY())),MONTH(TODAY()-30)&amp;"-"&amp;YEAR(TODAY()),"Borrar")),"No aplica")</f>
        <v>No Aplica</v>
      </c>
      <c r="AD2299" t="str">
        <f>+IFERROR(IF(Tabla2[[#This Row],[FECHA INICIO DE LABORES EN OBRA]]="","No Aplica",IF(AND(MONTH(Tabla2[[#This Row],[FECHA INICIO DE LABORES EN OBRA]])=MONTH(TODAY()-30),YEAR(Tabla2[[#This Row],[FECHA INICIO DE LABORES EN OBRA]])=YEAR(TODAY())),MONTH(TODAY()-30)&amp;"-"&amp;YEAR(TODAY()),"No Aplica")),"No Aplica")</f>
        <v>No Aplica</v>
      </c>
    </row>
    <row r="2300" ht="15" customHeight="1" spans="1:30" x14ac:dyDescent="0.25">
      <c r="A2300" s="13" t="s">
        <v>8541</v>
      </c>
      <c r="B2300" s="15" t="s">
        <v>8542</v>
      </c>
      <c r="C2300" s="15" t="s">
        <v>8542</v>
      </c>
      <c r="D2300" s="15" t="s">
        <v>735</v>
      </c>
      <c r="E2300" s="15" t="s">
        <v>736</v>
      </c>
      <c r="F2300" s="39">
        <v>33649</v>
      </c>
      <c r="G2300" s="15">
        <v>1</v>
      </c>
      <c r="H2300" s="15" t="s">
        <v>5023</v>
      </c>
      <c r="I2300" s="15" t="s">
        <v>8715</v>
      </c>
      <c r="J2300" s="15" t="s">
        <v>8721</v>
      </c>
      <c r="K2300" s="15" t="s">
        <v>17</v>
      </c>
      <c r="L2300" s="40" t="s">
        <v>6</v>
      </c>
      <c r="M2300" s="39"/>
      <c r="N2300" s="41" t="s">
        <v>2098</v>
      </c>
      <c r="O2300" s="39">
        <v>45068</v>
      </c>
      <c r="P2300" s="40">
        <v>1</v>
      </c>
      <c r="Q2300" s="40">
        <v>1</v>
      </c>
      <c r="R2300" s="40" t="str">
        <f>IFERROR(VLOOKUP(Tabla2[[#This Row],[CONTRATISTA PRNCIPAL]],Hoja1!$L$5:$M$9,2,FALSE),"CJV")</f>
        <v>CJV</v>
      </c>
      <c r="S2300" s="40" t="str">
        <f>IF(Tabla2[[#This Row],[EMPRESA]]=Tabla2[[#This Row],[CONTRATISTA PRNCIPAL]],"Principal","Secundaria")</f>
        <v>Principal</v>
      </c>
      <c r="T2300" s="42">
        <f>IFERROR(1/COUNTIF(Tabla2[CONTRATISTA PRNCIPAL],Tabla2[[#This Row],[CONTRATISTA PRNCIPAL]]),0)</f>
        <v>0.014492753623188406</v>
      </c>
      <c r="U2300" s="43">
        <f>IF(((TODAY()-Tabla2[[#This Row],[FECHA NACIMIENTO]])/365)&lt;18,"Corregir", IF(((TODAY()-Tabla2[[#This Row],[FECHA NACIMIENTO]])/365)&gt;80, "Corregir",ROUNDDOWN(((TODAY()-Tabla2[[#This Row],[FECHA NACIMIENTO]])/365),0)))</f>
        <v>31</v>
      </c>
      <c r="V23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00" s="44" t="str">
        <f>+IF(Tabla2[[#This Row],[Edad]]="Corregir","Corregir","Ok")</f>
        <v>Ok</v>
      </c>
      <c r="X2300" s="42" t="str">
        <f>+IFERROR(VLOOKUP(Tabla2[[#This Row],[DISTRITO SEGÚN DNI]],Hoja1!$A$2:$B$32,2,FALSE),"No")</f>
        <v>ATE</v>
      </c>
      <c r="Y2300" s="42" t="str">
        <f>IF(OR(LOWER(Tabla2[[#This Row],[GENERO]])="masculino", LOWER(Tabla2[[#This Row],[GENERO]])="femenino"),"OK","Corregir")</f>
        <v>OK</v>
      </c>
      <c r="Z2300" s="42" t="str">
        <f>+IF(Tabla2[[#This Row],[Nro. DNI / CE]]="","Corregir",IF(LEN(Tabla2[[#This Row],[Nro. DNI / CE]])&gt;=8,"OK","Corregir"))</f>
        <v>OK</v>
      </c>
      <c r="AA2300" s="42">
        <f>COUNTIF(Tabla2[APELLIDOS Y NOMBRES],Tabla2[[#This Row],[APELLIDOS Y NOMBRES]])</f>
        <v>1</v>
      </c>
      <c r="AB2300" s="42">
        <f>IF(Tabla2[[#This Row],[Trabajador]]&gt;1,1/Tabla2[[#This Row],[Trabajador]],Tabla2[[#This Row],[Trabajador]])</f>
        <v>1</v>
      </c>
      <c r="AC2300" t="str">
        <f>+IFERROR(IF(Tabla2[[#This Row],[FECHA CESE/BAJA]]="","No Aplica",IF(AND(MONTH(Tabla2[[#This Row],[FECHA CESE/BAJA]])=MONTH(TODAY()-30),YEAR(Tabla2[[#This Row],[FECHA CESE/BAJA]])=YEAR(TODAY())),MONTH(TODAY()-30)&amp;"-"&amp;YEAR(TODAY()),"Borrar")),"No aplica")</f>
        <v>No Aplica</v>
      </c>
      <c r="AD2300" t="str">
        <f>+IFERROR(IF(Tabla2[[#This Row],[FECHA INICIO DE LABORES EN OBRA]]="","No Aplica",IF(AND(MONTH(Tabla2[[#This Row],[FECHA INICIO DE LABORES EN OBRA]])=MONTH(TODAY()-30),YEAR(Tabla2[[#This Row],[FECHA INICIO DE LABORES EN OBRA]])=YEAR(TODAY())),MONTH(TODAY()-30)&amp;"-"&amp;YEAR(TODAY()),"No Aplica")),"No Aplica")</f>
        <v>No Aplica</v>
      </c>
    </row>
    <row r="2301" ht="15" customHeight="1" spans="1:30" x14ac:dyDescent="0.25">
      <c r="A2301" s="13" t="s">
        <v>8541</v>
      </c>
      <c r="B2301" s="15" t="s">
        <v>8542</v>
      </c>
      <c r="C2301" s="15" t="s">
        <v>8542</v>
      </c>
      <c r="D2301" s="15">
        <v>72417271</v>
      </c>
      <c r="E2301" s="15" t="s">
        <v>8722</v>
      </c>
      <c r="F2301" s="39">
        <v>34029</v>
      </c>
      <c r="G2301" s="15">
        <v>1</v>
      </c>
      <c r="H2301" s="15" t="s">
        <v>5023</v>
      </c>
      <c r="I2301" s="15" t="s">
        <v>8723</v>
      </c>
      <c r="J2301" s="15" t="s">
        <v>8724</v>
      </c>
      <c r="K2301" s="15" t="s">
        <v>7393</v>
      </c>
      <c r="L2301" s="40" t="s">
        <v>5</v>
      </c>
      <c r="M2301" s="39"/>
      <c r="N2301" s="41" t="s">
        <v>2098</v>
      </c>
      <c r="O2301" s="39">
        <v>45082</v>
      </c>
      <c r="P2301" s="40">
        <v>1</v>
      </c>
      <c r="Q2301" s="40">
        <v>1</v>
      </c>
      <c r="R2301" s="40" t="str">
        <f>IFERROR(VLOOKUP(Tabla2[[#This Row],[CONTRATISTA PRNCIPAL]],Hoja1!$L$5:$M$9,2,FALSE),"CJV")</f>
        <v>CJV</v>
      </c>
      <c r="S2301" s="40" t="str">
        <f>IF(Tabla2[[#This Row],[EMPRESA]]=Tabla2[[#This Row],[CONTRATISTA PRNCIPAL]],"Principal","Secundaria")</f>
        <v>Principal</v>
      </c>
      <c r="T2301" s="42">
        <f>IFERROR(1/COUNTIF(Tabla2[CONTRATISTA PRNCIPAL],Tabla2[[#This Row],[CONTRATISTA PRNCIPAL]]),0)</f>
        <v>0.014492753623188406</v>
      </c>
      <c r="U2301" s="43">
        <f>IF(((TODAY()-Tabla2[[#This Row],[FECHA NACIMIENTO]])/365)&lt;18,"Corregir", IF(((TODAY()-Tabla2[[#This Row],[FECHA NACIMIENTO]])/365)&gt;80, "Corregir",ROUNDDOWN(((TODAY()-Tabla2[[#This Row],[FECHA NACIMIENTO]])/365),0)))</f>
        <v>30</v>
      </c>
      <c r="V23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01" s="44" t="str">
        <f>+IF(Tabla2[[#This Row],[Edad]]="Corregir","Corregir","Ok")</f>
        <v>Ok</v>
      </c>
      <c r="X2301" s="42" t="str">
        <f>+IFERROR(VLOOKUP(Tabla2[[#This Row],[DISTRITO SEGÚN DNI]],Hoja1!$A$2:$B$32,2,FALSE),"No")</f>
        <v>No</v>
      </c>
      <c r="Y2301" s="42" t="str">
        <f>IF(OR(LOWER(Tabla2[[#This Row],[GENERO]])="masculino", LOWER(Tabla2[[#This Row],[GENERO]])="femenino"),"OK","Corregir")</f>
        <v>OK</v>
      </c>
      <c r="Z2301" s="42" t="str">
        <f>+IF(Tabla2[[#This Row],[Nro. DNI / CE]]="","Corregir",IF(LEN(Tabla2[[#This Row],[Nro. DNI / CE]])&gt;=8,"OK","Corregir"))</f>
        <v>OK</v>
      </c>
      <c r="AA2301" s="42">
        <f>COUNTIF(Tabla2[APELLIDOS Y NOMBRES],Tabla2[[#This Row],[APELLIDOS Y NOMBRES]])</f>
        <v>1</v>
      </c>
      <c r="AB2301" s="42">
        <f>IF(Tabla2[[#This Row],[Trabajador]]&gt;1,1/Tabla2[[#This Row],[Trabajador]],Tabla2[[#This Row],[Trabajador]])</f>
        <v>1</v>
      </c>
      <c r="AC2301" t="str">
        <f>+IFERROR(IF(Tabla2[[#This Row],[FECHA CESE/BAJA]]="","No Aplica",IF(AND(MONTH(Tabla2[[#This Row],[FECHA CESE/BAJA]])=MONTH(TODAY()-30),YEAR(Tabla2[[#This Row],[FECHA CESE/BAJA]])=YEAR(TODAY())),MONTH(TODAY()-30)&amp;"-"&amp;YEAR(TODAY()),"Borrar")),"No aplica")</f>
        <v>No Aplica</v>
      </c>
      <c r="AD2301" t="str">
        <f>+IFERROR(IF(Tabla2[[#This Row],[FECHA INICIO DE LABORES EN OBRA]]="","No Aplica",IF(AND(MONTH(Tabla2[[#This Row],[FECHA INICIO DE LABORES EN OBRA]])=MONTH(TODAY()-30),YEAR(Tabla2[[#This Row],[FECHA INICIO DE LABORES EN OBRA]])=YEAR(TODAY())),MONTH(TODAY()-30)&amp;"-"&amp;YEAR(TODAY()),"No Aplica")),"No Aplica")</f>
        <v>No Aplica</v>
      </c>
    </row>
    <row r="2302" ht="15" customHeight="1" spans="1:30" x14ac:dyDescent="0.25">
      <c r="A2302" s="13" t="s">
        <v>8541</v>
      </c>
      <c r="B2302" s="15" t="s">
        <v>8542</v>
      </c>
      <c r="C2302" s="15" t="s">
        <v>8542</v>
      </c>
      <c r="D2302" s="15">
        <v>72778461</v>
      </c>
      <c r="E2302" s="15" t="s">
        <v>1514</v>
      </c>
      <c r="F2302" s="39">
        <v>35491</v>
      </c>
      <c r="G2302" s="15">
        <v>1</v>
      </c>
      <c r="H2302" s="15" t="s">
        <v>5023</v>
      </c>
      <c r="I2302" s="15" t="s">
        <v>8723</v>
      </c>
      <c r="J2302" s="15" t="s">
        <v>8725</v>
      </c>
      <c r="K2302" s="15" t="s">
        <v>26</v>
      </c>
      <c r="L2302" s="40" t="s">
        <v>6</v>
      </c>
      <c r="M2302" s="39"/>
      <c r="N2302" s="41" t="s">
        <v>2098</v>
      </c>
      <c r="O2302" s="39">
        <v>45082</v>
      </c>
      <c r="P2302" s="40">
        <v>1</v>
      </c>
      <c r="Q2302" s="40">
        <v>1</v>
      </c>
      <c r="R2302" s="40" t="str">
        <f>IFERROR(VLOOKUP(Tabla2[[#This Row],[CONTRATISTA PRNCIPAL]],Hoja1!$L$5:$M$9,2,FALSE),"CJV")</f>
        <v>CJV</v>
      </c>
      <c r="S2302" s="40" t="str">
        <f>IF(Tabla2[[#This Row],[EMPRESA]]=Tabla2[[#This Row],[CONTRATISTA PRNCIPAL]],"Principal","Secundaria")</f>
        <v>Principal</v>
      </c>
      <c r="T2302" s="42">
        <f>IFERROR(1/COUNTIF(Tabla2[CONTRATISTA PRNCIPAL],Tabla2[[#This Row],[CONTRATISTA PRNCIPAL]]),0)</f>
        <v>0.014492753623188406</v>
      </c>
      <c r="U2302" s="43">
        <f>IF(((TODAY()-Tabla2[[#This Row],[FECHA NACIMIENTO]])/365)&lt;18,"Corregir", IF(((TODAY()-Tabla2[[#This Row],[FECHA NACIMIENTO]])/365)&gt;80, "Corregir",ROUNDDOWN(((TODAY()-Tabla2[[#This Row],[FECHA NACIMIENTO]])/365),0)))</f>
        <v>26</v>
      </c>
      <c r="V23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02" s="44" t="str">
        <f>+IF(Tabla2[[#This Row],[Edad]]="Corregir","Corregir","Ok")</f>
        <v>Ok</v>
      </c>
      <c r="X2302" s="42" t="str">
        <f>+IFERROR(VLOOKUP(Tabla2[[#This Row],[DISTRITO SEGÚN DNI]],Hoja1!$A$2:$B$32,2,FALSE),"No")</f>
        <v>EL AGUSTINO</v>
      </c>
      <c r="Y2302" s="42" t="str">
        <f>IF(OR(LOWER(Tabla2[[#This Row],[GENERO]])="masculino", LOWER(Tabla2[[#This Row],[GENERO]])="femenino"),"OK","Corregir")</f>
        <v>OK</v>
      </c>
      <c r="Z2302" s="42" t="str">
        <f>+IF(Tabla2[[#This Row],[Nro. DNI / CE]]="","Corregir",IF(LEN(Tabla2[[#This Row],[Nro. DNI / CE]])&gt;=8,"OK","Corregir"))</f>
        <v>OK</v>
      </c>
      <c r="AA2302" s="42">
        <f>COUNTIF(Tabla2[APELLIDOS Y NOMBRES],Tabla2[[#This Row],[APELLIDOS Y NOMBRES]])</f>
        <v>1</v>
      </c>
      <c r="AB2302" s="42">
        <f>IF(Tabla2[[#This Row],[Trabajador]]&gt;1,1/Tabla2[[#This Row],[Trabajador]],Tabla2[[#This Row],[Trabajador]])</f>
        <v>1</v>
      </c>
      <c r="AC2302" t="str">
        <f>+IFERROR(IF(Tabla2[[#This Row],[FECHA CESE/BAJA]]="","No Aplica",IF(AND(MONTH(Tabla2[[#This Row],[FECHA CESE/BAJA]])=MONTH(TODAY()-30),YEAR(Tabla2[[#This Row],[FECHA CESE/BAJA]])=YEAR(TODAY())),MONTH(TODAY()-30)&amp;"-"&amp;YEAR(TODAY()),"Borrar")),"No aplica")</f>
        <v>No Aplica</v>
      </c>
      <c r="AD2302" t="str">
        <f>+IFERROR(IF(Tabla2[[#This Row],[FECHA INICIO DE LABORES EN OBRA]]="","No Aplica",IF(AND(MONTH(Tabla2[[#This Row],[FECHA INICIO DE LABORES EN OBRA]])=MONTH(TODAY()-30),YEAR(Tabla2[[#This Row],[FECHA INICIO DE LABORES EN OBRA]])=YEAR(TODAY())),MONTH(TODAY()-30)&amp;"-"&amp;YEAR(TODAY()),"No Aplica")),"No Aplica")</f>
        <v>No Aplica</v>
      </c>
    </row>
    <row r="2303" ht="15" customHeight="1" spans="1:30" x14ac:dyDescent="0.25">
      <c r="A2303" s="13" t="s">
        <v>8541</v>
      </c>
      <c r="B2303" s="15" t="s">
        <v>8542</v>
      </c>
      <c r="C2303" s="15" t="s">
        <v>8542</v>
      </c>
      <c r="D2303" s="15" t="s">
        <v>8726</v>
      </c>
      <c r="E2303" s="15" t="s">
        <v>8727</v>
      </c>
      <c r="F2303" s="39">
        <v>36219</v>
      </c>
      <c r="G2303" s="15">
        <v>1</v>
      </c>
      <c r="H2303" s="15" t="s">
        <v>5023</v>
      </c>
      <c r="I2303" s="15" t="s">
        <v>8723</v>
      </c>
      <c r="J2303" s="15" t="s">
        <v>8728</v>
      </c>
      <c r="K2303" s="15" t="s">
        <v>2182</v>
      </c>
      <c r="L2303" s="40" t="s">
        <v>6</v>
      </c>
      <c r="M2303" s="39"/>
      <c r="N2303" s="41" t="s">
        <v>2098</v>
      </c>
      <c r="O2303" s="39">
        <v>45082</v>
      </c>
      <c r="P2303" s="40">
        <v>1</v>
      </c>
      <c r="Q2303" s="40">
        <v>1</v>
      </c>
      <c r="R2303" s="40" t="str">
        <f>IFERROR(VLOOKUP(Tabla2[[#This Row],[CONTRATISTA PRNCIPAL]],Hoja1!$L$5:$M$9,2,FALSE),"CJV")</f>
        <v>CJV</v>
      </c>
      <c r="S2303" s="40" t="str">
        <f>IF(Tabla2[[#This Row],[EMPRESA]]=Tabla2[[#This Row],[CONTRATISTA PRNCIPAL]],"Principal","Secundaria")</f>
        <v>Principal</v>
      </c>
      <c r="T2303" s="42">
        <f>IFERROR(1/COUNTIF(Tabla2[CONTRATISTA PRNCIPAL],Tabla2[[#This Row],[CONTRATISTA PRNCIPAL]]),0)</f>
        <v>0.014492753623188406</v>
      </c>
      <c r="U2303" s="43">
        <f>IF(((TODAY()-Tabla2[[#This Row],[FECHA NACIMIENTO]])/365)&lt;18,"Corregir", IF(((TODAY()-Tabla2[[#This Row],[FECHA NACIMIENTO]])/365)&gt;80, "Corregir",ROUNDDOWN(((TODAY()-Tabla2[[#This Row],[FECHA NACIMIENTO]])/365),0)))</f>
        <v>24</v>
      </c>
      <c r="V23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03" s="44" t="str">
        <f>+IF(Tabla2[[#This Row],[Edad]]="Corregir","Corregir","Ok")</f>
        <v>Ok</v>
      </c>
      <c r="X2303" s="42" t="str">
        <f>+IFERROR(VLOOKUP(Tabla2[[#This Row],[DISTRITO SEGÚN DNI]],Hoja1!$A$2:$B$32,2,FALSE),"No")</f>
        <v>No</v>
      </c>
      <c r="Y2303" s="42" t="str">
        <f>IF(OR(LOWER(Tabla2[[#This Row],[GENERO]])="masculino", LOWER(Tabla2[[#This Row],[GENERO]])="femenino"),"OK","Corregir")</f>
        <v>OK</v>
      </c>
      <c r="Z2303" s="42" t="str">
        <f>+IF(Tabla2[[#This Row],[Nro. DNI / CE]]="","Corregir",IF(LEN(Tabla2[[#This Row],[Nro. DNI / CE]])&gt;=8,"OK","Corregir"))</f>
        <v>OK</v>
      </c>
      <c r="AA2303" s="42">
        <f>COUNTIF(Tabla2[APELLIDOS Y NOMBRES],Tabla2[[#This Row],[APELLIDOS Y NOMBRES]])</f>
        <v>1</v>
      </c>
      <c r="AB2303" s="42">
        <f>IF(Tabla2[[#This Row],[Trabajador]]&gt;1,1/Tabla2[[#This Row],[Trabajador]],Tabla2[[#This Row],[Trabajador]])</f>
        <v>1</v>
      </c>
      <c r="AC2303" t="str">
        <f>+IFERROR(IF(Tabla2[[#This Row],[FECHA CESE/BAJA]]="","No Aplica",IF(AND(MONTH(Tabla2[[#This Row],[FECHA CESE/BAJA]])=MONTH(TODAY()-30),YEAR(Tabla2[[#This Row],[FECHA CESE/BAJA]])=YEAR(TODAY())),MONTH(TODAY()-30)&amp;"-"&amp;YEAR(TODAY()),"Borrar")),"No aplica")</f>
        <v>No Aplica</v>
      </c>
      <c r="AD2303" t="str">
        <f>+IFERROR(IF(Tabla2[[#This Row],[FECHA INICIO DE LABORES EN OBRA]]="","No Aplica",IF(AND(MONTH(Tabla2[[#This Row],[FECHA INICIO DE LABORES EN OBRA]])=MONTH(TODAY()-30),YEAR(Tabla2[[#This Row],[FECHA INICIO DE LABORES EN OBRA]])=YEAR(TODAY())),MONTH(TODAY()-30)&amp;"-"&amp;YEAR(TODAY()),"No Aplica")),"No Aplica")</f>
        <v>No Aplica</v>
      </c>
    </row>
    <row r="2304" ht="15" customHeight="1" spans="1:30" x14ac:dyDescent="0.25">
      <c r="A2304" s="13" t="s">
        <v>8541</v>
      </c>
      <c r="B2304" s="15" t="s">
        <v>8542</v>
      </c>
      <c r="C2304" s="15" t="s">
        <v>8542</v>
      </c>
      <c r="D2304" s="15" t="s">
        <v>8729</v>
      </c>
      <c r="E2304" s="15" t="s">
        <v>8730</v>
      </c>
      <c r="F2304" s="39">
        <v>37705</v>
      </c>
      <c r="G2304" s="15">
        <v>1</v>
      </c>
      <c r="H2304" s="15" t="s">
        <v>5023</v>
      </c>
      <c r="I2304" s="15" t="s">
        <v>8715</v>
      </c>
      <c r="J2304" s="15" t="s">
        <v>8731</v>
      </c>
      <c r="K2304" s="15" t="s">
        <v>2071</v>
      </c>
      <c r="L2304" s="40" t="s">
        <v>5</v>
      </c>
      <c r="M2304" s="39"/>
      <c r="N2304" s="41" t="s">
        <v>2098</v>
      </c>
      <c r="O2304" s="39">
        <v>45085</v>
      </c>
      <c r="P2304" s="40">
        <v>1</v>
      </c>
      <c r="Q2304" s="40">
        <v>1</v>
      </c>
      <c r="R2304" s="40" t="str">
        <f>IFERROR(VLOOKUP(Tabla2[[#This Row],[CONTRATISTA PRNCIPAL]],Hoja1!$L$5:$M$9,2,FALSE),"CJV")</f>
        <v>CJV</v>
      </c>
      <c r="S2304" s="40" t="str">
        <f>IF(Tabla2[[#This Row],[EMPRESA]]=Tabla2[[#This Row],[CONTRATISTA PRNCIPAL]],"Principal","Secundaria")</f>
        <v>Principal</v>
      </c>
      <c r="T2304" s="42">
        <f>IFERROR(1/COUNTIF(Tabla2[CONTRATISTA PRNCIPAL],Tabla2[[#This Row],[CONTRATISTA PRNCIPAL]]),0)</f>
        <v>0.014492753623188406</v>
      </c>
      <c r="U2304" s="43">
        <f>IF(((TODAY()-Tabla2[[#This Row],[FECHA NACIMIENTO]])/365)&lt;18,"Corregir", IF(((TODAY()-Tabla2[[#This Row],[FECHA NACIMIENTO]])/365)&gt;80, "Corregir",ROUNDDOWN(((TODAY()-Tabla2[[#This Row],[FECHA NACIMIENTO]])/365),0)))</f>
        <v>20</v>
      </c>
      <c r="V23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04" s="44" t="str">
        <f>+IF(Tabla2[[#This Row],[Edad]]="Corregir","Corregir","Ok")</f>
        <v>Ok</v>
      </c>
      <c r="X2304" s="42" t="str">
        <f>+IFERROR(VLOOKUP(Tabla2[[#This Row],[DISTRITO SEGÚN DNI]],Hoja1!$A$2:$B$32,2,FALSE),"No")</f>
        <v>No</v>
      </c>
      <c r="Y2304" s="42" t="str">
        <f>IF(OR(LOWER(Tabla2[[#This Row],[GENERO]])="masculino", LOWER(Tabla2[[#This Row],[GENERO]])="femenino"),"OK","Corregir")</f>
        <v>OK</v>
      </c>
      <c r="Z2304" s="42" t="str">
        <f>+IF(Tabla2[[#This Row],[Nro. DNI / CE]]="","Corregir",IF(LEN(Tabla2[[#This Row],[Nro. DNI / CE]])&gt;=8,"OK","Corregir"))</f>
        <v>OK</v>
      </c>
      <c r="AA2304" s="42">
        <f>COUNTIF(Tabla2[APELLIDOS Y NOMBRES],Tabla2[[#This Row],[APELLIDOS Y NOMBRES]])</f>
        <v>1</v>
      </c>
      <c r="AB2304" s="42">
        <f>IF(Tabla2[[#This Row],[Trabajador]]&gt;1,1/Tabla2[[#This Row],[Trabajador]],Tabla2[[#This Row],[Trabajador]])</f>
        <v>1</v>
      </c>
      <c r="AC2304" t="str">
        <f>+IFERROR(IF(Tabla2[[#This Row],[FECHA CESE/BAJA]]="","No Aplica",IF(AND(MONTH(Tabla2[[#This Row],[FECHA CESE/BAJA]])=MONTH(TODAY()-30),YEAR(Tabla2[[#This Row],[FECHA CESE/BAJA]])=YEAR(TODAY())),MONTH(TODAY()-30)&amp;"-"&amp;YEAR(TODAY()),"Borrar")),"No aplica")</f>
        <v>No Aplica</v>
      </c>
      <c r="AD2304" t="str">
        <f>+IFERROR(IF(Tabla2[[#This Row],[FECHA INICIO DE LABORES EN OBRA]]="","No Aplica",IF(AND(MONTH(Tabla2[[#This Row],[FECHA INICIO DE LABORES EN OBRA]])=MONTH(TODAY()-30),YEAR(Tabla2[[#This Row],[FECHA INICIO DE LABORES EN OBRA]])=YEAR(TODAY())),MONTH(TODAY()-30)&amp;"-"&amp;YEAR(TODAY()),"No Aplica")),"No Aplica")</f>
        <v>No Aplica</v>
      </c>
    </row>
    <row r="2305" ht="15" customHeight="1" spans="1:30" x14ac:dyDescent="0.25">
      <c r="A2305" s="13" t="s">
        <v>8541</v>
      </c>
      <c r="B2305" s="15" t="s">
        <v>8542</v>
      </c>
      <c r="C2305" s="15" t="s">
        <v>8542</v>
      </c>
      <c r="D2305" s="15" t="s">
        <v>8732</v>
      </c>
      <c r="E2305" s="15" t="s">
        <v>8733</v>
      </c>
      <c r="F2305" s="39">
        <v>33982</v>
      </c>
      <c r="G2305" s="15">
        <v>1</v>
      </c>
      <c r="H2305" s="15" t="s">
        <v>5023</v>
      </c>
      <c r="I2305" s="15" t="s">
        <v>8734</v>
      </c>
      <c r="J2305" s="15" t="s">
        <v>8735</v>
      </c>
      <c r="K2305" s="15" t="s">
        <v>2182</v>
      </c>
      <c r="L2305" s="40" t="s">
        <v>6</v>
      </c>
      <c r="M2305" s="39"/>
      <c r="N2305" s="41" t="s">
        <v>2098</v>
      </c>
      <c r="O2305" s="39">
        <v>45113</v>
      </c>
      <c r="P2305" s="40">
        <v>1</v>
      </c>
      <c r="Q2305" s="40">
        <v>1</v>
      </c>
      <c r="R2305" s="40" t="str">
        <f>IFERROR(VLOOKUP(Tabla2[[#This Row],[CONTRATISTA PRNCIPAL]],Hoja1!$L$5:$M$9,2,FALSE),"CJV")</f>
        <v>CJV</v>
      </c>
      <c r="S2305" s="40" t="str">
        <f>IF(Tabla2[[#This Row],[EMPRESA]]=Tabla2[[#This Row],[CONTRATISTA PRNCIPAL]],"Principal","Secundaria")</f>
        <v>Principal</v>
      </c>
      <c r="T2305" s="42">
        <f>IFERROR(1/COUNTIF(Tabla2[CONTRATISTA PRNCIPAL],Tabla2[[#This Row],[CONTRATISTA PRNCIPAL]]),0)</f>
        <v>0.014492753623188406</v>
      </c>
      <c r="U2305" s="43">
        <f>IF(((TODAY()-Tabla2[[#This Row],[FECHA NACIMIENTO]])/365)&lt;18,"Corregir", IF(((TODAY()-Tabla2[[#This Row],[FECHA NACIMIENTO]])/365)&gt;80, "Corregir",ROUNDDOWN(((TODAY()-Tabla2[[#This Row],[FECHA NACIMIENTO]])/365),0)))</f>
        <v>30</v>
      </c>
      <c r="V23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05" s="44" t="str">
        <f>+IF(Tabla2[[#This Row],[Edad]]="Corregir","Corregir","Ok")</f>
        <v>Ok</v>
      </c>
      <c r="X2305" s="42" t="str">
        <f>+IFERROR(VLOOKUP(Tabla2[[#This Row],[DISTRITO SEGÚN DNI]],Hoja1!$A$2:$B$32,2,FALSE),"No")</f>
        <v>No</v>
      </c>
      <c r="Y2305" s="42" t="str">
        <f>IF(OR(LOWER(Tabla2[[#This Row],[GENERO]])="masculino", LOWER(Tabla2[[#This Row],[GENERO]])="femenino"),"OK","Corregir")</f>
        <v>OK</v>
      </c>
      <c r="Z2305" s="42" t="str">
        <f>+IF(Tabla2[[#This Row],[Nro. DNI / CE]]="","Corregir",IF(LEN(Tabla2[[#This Row],[Nro. DNI / CE]])&gt;=8,"OK","Corregir"))</f>
        <v>OK</v>
      </c>
      <c r="AA2305" s="42">
        <f>COUNTIF(Tabla2[APELLIDOS Y NOMBRES],Tabla2[[#This Row],[APELLIDOS Y NOMBRES]])</f>
        <v>1</v>
      </c>
      <c r="AB2305" s="42">
        <f>IF(Tabla2[[#This Row],[Trabajador]]&gt;1,1/Tabla2[[#This Row],[Trabajador]],Tabla2[[#This Row],[Trabajador]])</f>
        <v>1</v>
      </c>
      <c r="AC2305" t="str">
        <f>+IFERROR(IF(Tabla2[[#This Row],[FECHA CESE/BAJA]]="","No Aplica",IF(AND(MONTH(Tabla2[[#This Row],[FECHA CESE/BAJA]])=MONTH(TODAY()-30),YEAR(Tabla2[[#This Row],[FECHA CESE/BAJA]])=YEAR(TODAY())),MONTH(TODAY()-30)&amp;"-"&amp;YEAR(TODAY()),"Borrar")),"No aplica")</f>
        <v>No Aplica</v>
      </c>
      <c r="AD2305" t="str">
        <f>+IFERROR(IF(Tabla2[[#This Row],[FECHA INICIO DE LABORES EN OBRA]]="","No Aplica",IF(AND(MONTH(Tabla2[[#This Row],[FECHA INICIO DE LABORES EN OBRA]])=MONTH(TODAY()-30),YEAR(Tabla2[[#This Row],[FECHA INICIO DE LABORES EN OBRA]])=YEAR(TODAY())),MONTH(TODAY()-30)&amp;"-"&amp;YEAR(TODAY()),"No Aplica")),"No Aplica")</f>
        <v>No Aplica</v>
      </c>
    </row>
    <row r="2306" ht="15" customHeight="1" spans="1:30" x14ac:dyDescent="0.25">
      <c r="A2306" s="13" t="s">
        <v>8541</v>
      </c>
      <c r="B2306" s="15" t="s">
        <v>8542</v>
      </c>
      <c r="C2306" s="15" t="s">
        <v>8542</v>
      </c>
      <c r="D2306" s="15" t="s">
        <v>8736</v>
      </c>
      <c r="E2306" s="15" t="s">
        <v>8737</v>
      </c>
      <c r="F2306" s="39">
        <v>37462</v>
      </c>
      <c r="G2306" s="15">
        <v>1</v>
      </c>
      <c r="H2306" s="15" t="s">
        <v>5023</v>
      </c>
      <c r="I2306" s="15" t="s">
        <v>8734</v>
      </c>
      <c r="J2306" s="15" t="s">
        <v>8738</v>
      </c>
      <c r="K2306" s="15" t="s">
        <v>5184</v>
      </c>
      <c r="L2306" s="40" t="s">
        <v>6</v>
      </c>
      <c r="M2306" s="39"/>
      <c r="N2306" s="41" t="s">
        <v>2098</v>
      </c>
      <c r="O2306" s="39">
        <v>45114</v>
      </c>
      <c r="P2306" s="40">
        <v>1</v>
      </c>
      <c r="Q2306" s="40">
        <v>1</v>
      </c>
      <c r="R2306" s="40" t="str">
        <f>IFERROR(VLOOKUP(Tabla2[[#This Row],[CONTRATISTA PRNCIPAL]],Hoja1!$L$5:$M$9,2,FALSE),"CJV")</f>
        <v>CJV</v>
      </c>
      <c r="S2306" s="40" t="str">
        <f>IF(Tabla2[[#This Row],[EMPRESA]]=Tabla2[[#This Row],[CONTRATISTA PRNCIPAL]],"Principal","Secundaria")</f>
        <v>Principal</v>
      </c>
      <c r="T2306" s="42">
        <f>IFERROR(1/COUNTIF(Tabla2[CONTRATISTA PRNCIPAL],Tabla2[[#This Row],[CONTRATISTA PRNCIPAL]]),0)</f>
        <v>0.014492753623188406</v>
      </c>
      <c r="U2306" s="43">
        <f>IF(((TODAY()-Tabla2[[#This Row],[FECHA NACIMIENTO]])/365)&lt;18,"Corregir", IF(((TODAY()-Tabla2[[#This Row],[FECHA NACIMIENTO]])/365)&gt;80, "Corregir",ROUNDDOWN(((TODAY()-Tabla2[[#This Row],[FECHA NACIMIENTO]])/365),0)))</f>
        <v>21</v>
      </c>
      <c r="V23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06" s="44" t="str">
        <f>+IF(Tabla2[[#This Row],[Edad]]="Corregir","Corregir","Ok")</f>
        <v>Ok</v>
      </c>
      <c r="X2306" s="42" t="str">
        <f>+IFERROR(VLOOKUP(Tabla2[[#This Row],[DISTRITO SEGÚN DNI]],Hoja1!$A$2:$B$32,2,FALSE),"No")</f>
        <v>No</v>
      </c>
      <c r="Y2306" s="42" t="str">
        <f>IF(OR(LOWER(Tabla2[[#This Row],[GENERO]])="masculino", LOWER(Tabla2[[#This Row],[GENERO]])="femenino"),"OK","Corregir")</f>
        <v>OK</v>
      </c>
      <c r="Z2306" s="42" t="str">
        <f>+IF(Tabla2[[#This Row],[Nro. DNI / CE]]="","Corregir",IF(LEN(Tabla2[[#This Row],[Nro. DNI / CE]])&gt;=8,"OK","Corregir"))</f>
        <v>OK</v>
      </c>
      <c r="AA2306" s="42">
        <f>COUNTIF(Tabla2[APELLIDOS Y NOMBRES],Tabla2[[#This Row],[APELLIDOS Y NOMBRES]])</f>
        <v>1</v>
      </c>
      <c r="AB2306" s="42">
        <f>IF(Tabla2[[#This Row],[Trabajador]]&gt;1,1/Tabla2[[#This Row],[Trabajador]],Tabla2[[#This Row],[Trabajador]])</f>
        <v>1</v>
      </c>
      <c r="AC2306" t="str">
        <f>+IFERROR(IF(Tabla2[[#This Row],[FECHA CESE/BAJA]]="","No Aplica",IF(AND(MONTH(Tabla2[[#This Row],[FECHA CESE/BAJA]])=MONTH(TODAY()-30),YEAR(Tabla2[[#This Row],[FECHA CESE/BAJA]])=YEAR(TODAY())),MONTH(TODAY()-30)&amp;"-"&amp;YEAR(TODAY()),"Borrar")),"No aplica")</f>
        <v>No Aplica</v>
      </c>
      <c r="AD2306" t="str">
        <f>+IFERROR(IF(Tabla2[[#This Row],[FECHA INICIO DE LABORES EN OBRA]]="","No Aplica",IF(AND(MONTH(Tabla2[[#This Row],[FECHA INICIO DE LABORES EN OBRA]])=MONTH(TODAY()-30),YEAR(Tabla2[[#This Row],[FECHA INICIO DE LABORES EN OBRA]])=YEAR(TODAY())),MONTH(TODAY()-30)&amp;"-"&amp;YEAR(TODAY()),"No Aplica")),"No Aplica")</f>
        <v>No Aplica</v>
      </c>
    </row>
    <row r="2307" ht="15" customHeight="1" spans="1:30" x14ac:dyDescent="0.25">
      <c r="A2307" s="13" t="s">
        <v>8541</v>
      </c>
      <c r="B2307" s="15" t="s">
        <v>8542</v>
      </c>
      <c r="C2307" s="15" t="s">
        <v>8542</v>
      </c>
      <c r="D2307" s="15" t="s">
        <v>8739</v>
      </c>
      <c r="E2307" s="15" t="s">
        <v>8740</v>
      </c>
      <c r="F2307" s="39">
        <v>33895</v>
      </c>
      <c r="G2307" s="15">
        <v>1</v>
      </c>
      <c r="H2307" s="15" t="s">
        <v>5023</v>
      </c>
      <c r="I2307" s="15" t="s">
        <v>8734</v>
      </c>
      <c r="J2307" s="15" t="s">
        <v>8741</v>
      </c>
      <c r="K2307" s="15" t="s">
        <v>2182</v>
      </c>
      <c r="L2307" s="40" t="s">
        <v>6</v>
      </c>
      <c r="M2307" s="39"/>
      <c r="N2307" s="41" t="s">
        <v>2098</v>
      </c>
      <c r="O2307" s="39">
        <v>45121</v>
      </c>
      <c r="P2307" s="40">
        <v>1</v>
      </c>
      <c r="Q2307" s="40">
        <v>1</v>
      </c>
      <c r="R2307" s="40" t="str">
        <f>IFERROR(VLOOKUP(Tabla2[[#This Row],[CONTRATISTA PRNCIPAL]],Hoja1!$L$5:$M$9,2,FALSE),"CJV")</f>
        <v>CJV</v>
      </c>
      <c r="S2307" s="40" t="str">
        <f>IF(Tabla2[[#This Row],[EMPRESA]]=Tabla2[[#This Row],[CONTRATISTA PRNCIPAL]],"Principal","Secundaria")</f>
        <v>Principal</v>
      </c>
      <c r="T2307" s="42">
        <f>IFERROR(1/COUNTIF(Tabla2[CONTRATISTA PRNCIPAL],Tabla2[[#This Row],[CONTRATISTA PRNCIPAL]]),0)</f>
        <v>0.014492753623188406</v>
      </c>
      <c r="U2307" s="43">
        <f>IF(((TODAY()-Tabla2[[#This Row],[FECHA NACIMIENTO]])/365)&lt;18,"Corregir", IF(((TODAY()-Tabla2[[#This Row],[FECHA NACIMIENTO]])/365)&gt;80, "Corregir",ROUNDDOWN(((TODAY()-Tabla2[[#This Row],[FECHA NACIMIENTO]])/365),0)))</f>
        <v>30</v>
      </c>
      <c r="V23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07" s="44" t="str">
        <f>+IF(Tabla2[[#This Row],[Edad]]="Corregir","Corregir","Ok")</f>
        <v>Ok</v>
      </c>
      <c r="X2307" s="42" t="str">
        <f>+IFERROR(VLOOKUP(Tabla2[[#This Row],[DISTRITO SEGÚN DNI]],Hoja1!$A$2:$B$32,2,FALSE),"No")</f>
        <v>No</v>
      </c>
      <c r="Y2307" s="42" t="str">
        <f>IF(OR(LOWER(Tabla2[[#This Row],[GENERO]])="masculino", LOWER(Tabla2[[#This Row],[GENERO]])="femenino"),"OK","Corregir")</f>
        <v>OK</v>
      </c>
      <c r="Z2307" s="42" t="str">
        <f>+IF(Tabla2[[#This Row],[Nro. DNI / CE]]="","Corregir",IF(LEN(Tabla2[[#This Row],[Nro. DNI / CE]])&gt;=8,"OK","Corregir"))</f>
        <v>OK</v>
      </c>
      <c r="AA2307" s="42">
        <f>COUNTIF(Tabla2[APELLIDOS Y NOMBRES],Tabla2[[#This Row],[APELLIDOS Y NOMBRES]])</f>
        <v>1</v>
      </c>
      <c r="AB2307" s="42">
        <f>IF(Tabla2[[#This Row],[Trabajador]]&gt;1,1/Tabla2[[#This Row],[Trabajador]],Tabla2[[#This Row],[Trabajador]])</f>
        <v>1</v>
      </c>
      <c r="AC2307" t="str">
        <f>+IFERROR(IF(Tabla2[[#This Row],[FECHA CESE/BAJA]]="","No Aplica",IF(AND(MONTH(Tabla2[[#This Row],[FECHA CESE/BAJA]])=MONTH(TODAY()-30),YEAR(Tabla2[[#This Row],[FECHA CESE/BAJA]])=YEAR(TODAY())),MONTH(TODAY()-30)&amp;"-"&amp;YEAR(TODAY()),"Borrar")),"No aplica")</f>
        <v>No Aplica</v>
      </c>
      <c r="AD2307" t="str">
        <f>+IFERROR(IF(Tabla2[[#This Row],[FECHA INICIO DE LABORES EN OBRA]]="","No Aplica",IF(AND(MONTH(Tabla2[[#This Row],[FECHA INICIO DE LABORES EN OBRA]])=MONTH(TODAY()-30),YEAR(Tabla2[[#This Row],[FECHA INICIO DE LABORES EN OBRA]])=YEAR(TODAY())),MONTH(TODAY()-30)&amp;"-"&amp;YEAR(TODAY()),"No Aplica")),"No Aplica")</f>
        <v>No Aplica</v>
      </c>
    </row>
    <row r="2308" ht="15" customHeight="1" spans="1:30" x14ac:dyDescent="0.25">
      <c r="A2308" s="13" t="s">
        <v>8541</v>
      </c>
      <c r="B2308" s="15" t="s">
        <v>8542</v>
      </c>
      <c r="C2308" s="15" t="s">
        <v>8542</v>
      </c>
      <c r="D2308" s="15" t="s">
        <v>8742</v>
      </c>
      <c r="E2308" s="15" t="s">
        <v>8743</v>
      </c>
      <c r="F2308" s="39">
        <v>35966</v>
      </c>
      <c r="G2308" s="15">
        <v>1</v>
      </c>
      <c r="H2308" s="15" t="s">
        <v>5023</v>
      </c>
      <c r="I2308" s="15" t="s">
        <v>8734</v>
      </c>
      <c r="J2308" s="15" t="s">
        <v>8744</v>
      </c>
      <c r="K2308" s="15" t="s">
        <v>2182</v>
      </c>
      <c r="L2308" s="40" t="s">
        <v>5</v>
      </c>
      <c r="M2308" s="39"/>
      <c r="N2308" s="41" t="s">
        <v>2098</v>
      </c>
      <c r="O2308" s="39">
        <v>45124</v>
      </c>
      <c r="P2308" s="40">
        <v>1</v>
      </c>
      <c r="Q2308" s="40">
        <v>1</v>
      </c>
      <c r="R2308" s="40" t="str">
        <f>IFERROR(VLOOKUP(Tabla2[[#This Row],[CONTRATISTA PRNCIPAL]],Hoja1!$L$5:$M$9,2,FALSE),"CJV")</f>
        <v>CJV</v>
      </c>
      <c r="S2308" s="40" t="str">
        <f>IF(Tabla2[[#This Row],[EMPRESA]]=Tabla2[[#This Row],[CONTRATISTA PRNCIPAL]],"Principal","Secundaria")</f>
        <v>Principal</v>
      </c>
      <c r="T2308" s="42">
        <f>IFERROR(1/COUNTIF(Tabla2[CONTRATISTA PRNCIPAL],Tabla2[[#This Row],[CONTRATISTA PRNCIPAL]]),0)</f>
        <v>0.014492753623188406</v>
      </c>
      <c r="U2308" s="43">
        <f>IF(((TODAY()-Tabla2[[#This Row],[FECHA NACIMIENTO]])/365)&lt;18,"Corregir", IF(((TODAY()-Tabla2[[#This Row],[FECHA NACIMIENTO]])/365)&gt;80, "Corregir",ROUNDDOWN(((TODAY()-Tabla2[[#This Row],[FECHA NACIMIENTO]])/365),0)))</f>
        <v>25</v>
      </c>
      <c r="V23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08" s="44" t="str">
        <f>+IF(Tabla2[[#This Row],[Edad]]="Corregir","Corregir","Ok")</f>
        <v>Ok</v>
      </c>
      <c r="X2308" s="42" t="str">
        <f>+IFERROR(VLOOKUP(Tabla2[[#This Row],[DISTRITO SEGÚN DNI]],Hoja1!$A$2:$B$32,2,FALSE),"No")</f>
        <v>No</v>
      </c>
      <c r="Y2308" s="42" t="str">
        <f>IF(OR(LOWER(Tabla2[[#This Row],[GENERO]])="masculino", LOWER(Tabla2[[#This Row],[GENERO]])="femenino"),"OK","Corregir")</f>
        <v>OK</v>
      </c>
      <c r="Z2308" s="42" t="str">
        <f>+IF(Tabla2[[#This Row],[Nro. DNI / CE]]="","Corregir",IF(LEN(Tabla2[[#This Row],[Nro. DNI / CE]])&gt;=8,"OK","Corregir"))</f>
        <v>OK</v>
      </c>
      <c r="AA2308" s="42">
        <f>COUNTIF(Tabla2[APELLIDOS Y NOMBRES],Tabla2[[#This Row],[APELLIDOS Y NOMBRES]])</f>
        <v>1</v>
      </c>
      <c r="AB2308" s="42">
        <f>IF(Tabla2[[#This Row],[Trabajador]]&gt;1,1/Tabla2[[#This Row],[Trabajador]],Tabla2[[#This Row],[Trabajador]])</f>
        <v>1</v>
      </c>
      <c r="AC2308" t="str">
        <f>+IFERROR(IF(Tabla2[[#This Row],[FECHA CESE/BAJA]]="","No Aplica",IF(AND(MONTH(Tabla2[[#This Row],[FECHA CESE/BAJA]])=MONTH(TODAY()-30),YEAR(Tabla2[[#This Row],[FECHA CESE/BAJA]])=YEAR(TODAY())),MONTH(TODAY()-30)&amp;"-"&amp;YEAR(TODAY()),"Borrar")),"No aplica")</f>
        <v>No Aplica</v>
      </c>
      <c r="AD2308" t="str">
        <f>+IFERROR(IF(Tabla2[[#This Row],[FECHA INICIO DE LABORES EN OBRA]]="","No Aplica",IF(AND(MONTH(Tabla2[[#This Row],[FECHA INICIO DE LABORES EN OBRA]])=MONTH(TODAY()-30),YEAR(Tabla2[[#This Row],[FECHA INICIO DE LABORES EN OBRA]])=YEAR(TODAY())),MONTH(TODAY()-30)&amp;"-"&amp;YEAR(TODAY()),"No Aplica")),"No Aplica")</f>
        <v>No Aplica</v>
      </c>
    </row>
    <row r="2309" ht="15" customHeight="1" spans="1:30" x14ac:dyDescent="0.25">
      <c r="A2309" s="13" t="s">
        <v>8541</v>
      </c>
      <c r="B2309" s="15" t="s">
        <v>8542</v>
      </c>
      <c r="C2309" s="15" t="s">
        <v>8542</v>
      </c>
      <c r="D2309" s="15" t="s">
        <v>8745</v>
      </c>
      <c r="E2309" s="15" t="s">
        <v>8746</v>
      </c>
      <c r="F2309" s="39">
        <v>36901</v>
      </c>
      <c r="G2309" s="15">
        <v>1</v>
      </c>
      <c r="H2309" s="15" t="s">
        <v>5023</v>
      </c>
      <c r="I2309" s="15" t="s">
        <v>8734</v>
      </c>
      <c r="J2309" s="15" t="s">
        <v>8747</v>
      </c>
      <c r="K2309" s="15" t="s">
        <v>4544</v>
      </c>
      <c r="L2309" s="40" t="s">
        <v>6</v>
      </c>
      <c r="M2309" s="39"/>
      <c r="N2309" s="41" t="s">
        <v>2098</v>
      </c>
      <c r="O2309" s="39">
        <v>45121</v>
      </c>
      <c r="P2309" s="40">
        <v>1</v>
      </c>
      <c r="Q2309" s="40">
        <v>1</v>
      </c>
      <c r="R2309" s="40" t="str">
        <f>IFERROR(VLOOKUP(Tabla2[[#This Row],[CONTRATISTA PRNCIPAL]],Hoja1!$L$5:$M$9,2,FALSE),"CJV")</f>
        <v>CJV</v>
      </c>
      <c r="S2309" s="40" t="str">
        <f>IF(Tabla2[[#This Row],[EMPRESA]]=Tabla2[[#This Row],[CONTRATISTA PRNCIPAL]],"Principal","Secundaria")</f>
        <v>Principal</v>
      </c>
      <c r="T2309" s="42">
        <f>IFERROR(1/COUNTIF(Tabla2[CONTRATISTA PRNCIPAL],Tabla2[[#This Row],[CONTRATISTA PRNCIPAL]]),0)</f>
        <v>0.014492753623188406</v>
      </c>
      <c r="U2309" s="43">
        <f>IF(((TODAY()-Tabla2[[#This Row],[FECHA NACIMIENTO]])/365)&lt;18,"Corregir", IF(((TODAY()-Tabla2[[#This Row],[FECHA NACIMIENTO]])/365)&gt;80, "Corregir",ROUNDDOWN(((TODAY()-Tabla2[[#This Row],[FECHA NACIMIENTO]])/365),0)))</f>
        <v>22</v>
      </c>
      <c r="V23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09" s="44" t="str">
        <f>+IF(Tabla2[[#This Row],[Edad]]="Corregir","Corregir","Ok")</f>
        <v>Ok</v>
      </c>
      <c r="X2309" s="42" t="str">
        <f>+IFERROR(VLOOKUP(Tabla2[[#This Row],[DISTRITO SEGÚN DNI]],Hoja1!$A$2:$B$32,2,FALSE),"No")</f>
        <v>No</v>
      </c>
      <c r="Y2309" s="42" t="str">
        <f>IF(OR(LOWER(Tabla2[[#This Row],[GENERO]])="masculino", LOWER(Tabla2[[#This Row],[GENERO]])="femenino"),"OK","Corregir")</f>
        <v>OK</v>
      </c>
      <c r="Z2309" s="42" t="str">
        <f>+IF(Tabla2[[#This Row],[Nro. DNI / CE]]="","Corregir",IF(LEN(Tabla2[[#This Row],[Nro. DNI / CE]])&gt;=8,"OK","Corregir"))</f>
        <v>OK</v>
      </c>
      <c r="AA2309" s="42">
        <f>COUNTIF(Tabla2[APELLIDOS Y NOMBRES],Tabla2[[#This Row],[APELLIDOS Y NOMBRES]])</f>
        <v>1</v>
      </c>
      <c r="AB2309" s="42">
        <f>IF(Tabla2[[#This Row],[Trabajador]]&gt;1,1/Tabla2[[#This Row],[Trabajador]],Tabla2[[#This Row],[Trabajador]])</f>
        <v>1</v>
      </c>
      <c r="AC2309" t="str">
        <f>+IFERROR(IF(Tabla2[[#This Row],[FECHA CESE/BAJA]]="","No Aplica",IF(AND(MONTH(Tabla2[[#This Row],[FECHA CESE/BAJA]])=MONTH(TODAY()-30),YEAR(Tabla2[[#This Row],[FECHA CESE/BAJA]])=YEAR(TODAY())),MONTH(TODAY()-30)&amp;"-"&amp;YEAR(TODAY()),"Borrar")),"No aplica")</f>
        <v>No Aplica</v>
      </c>
      <c r="AD2309" t="str">
        <f>+IFERROR(IF(Tabla2[[#This Row],[FECHA INICIO DE LABORES EN OBRA]]="","No Aplica",IF(AND(MONTH(Tabla2[[#This Row],[FECHA INICIO DE LABORES EN OBRA]])=MONTH(TODAY()-30),YEAR(Tabla2[[#This Row],[FECHA INICIO DE LABORES EN OBRA]])=YEAR(TODAY())),MONTH(TODAY()-30)&amp;"-"&amp;YEAR(TODAY()),"No Aplica")),"No Aplica")</f>
        <v>No Aplica</v>
      </c>
    </row>
    <row r="2310" spans="1:30" x14ac:dyDescent="0.25">
      <c r="A2310" s="13" t="s">
        <v>8541</v>
      </c>
      <c r="B2310" s="15" t="s">
        <v>8542</v>
      </c>
      <c r="C2310" s="15" t="s">
        <v>8542</v>
      </c>
      <c r="D2310" s="15" t="s">
        <v>8748</v>
      </c>
      <c r="E2310" s="15" t="s">
        <v>8749</v>
      </c>
      <c r="F2310" s="39">
        <v>33993</v>
      </c>
      <c r="G2310" s="15">
        <v>1</v>
      </c>
      <c r="H2310" s="15" t="s">
        <v>8750</v>
      </c>
      <c r="I2310" s="15" t="s">
        <v>8751</v>
      </c>
      <c r="J2310" s="15" t="s">
        <v>8752</v>
      </c>
      <c r="K2310" s="15" t="s">
        <v>2267</v>
      </c>
      <c r="L2310" s="40" t="s">
        <v>6</v>
      </c>
      <c r="M2310" s="39"/>
      <c r="N2310" s="41" t="s">
        <v>2098</v>
      </c>
      <c r="O2310" s="39">
        <v>45128</v>
      </c>
      <c r="P2310" s="40">
        <v>1</v>
      </c>
      <c r="Q2310" s="40">
        <v>1</v>
      </c>
      <c r="R2310" s="40" t="str">
        <f>IFERROR(VLOOKUP(Tabla2[[#This Row],[CONTRATISTA PRNCIPAL]],Hoja1!$L$5:$M$9,2,FALSE),"CJV")</f>
        <v>CJV</v>
      </c>
      <c r="S2310" s="40" t="str">
        <f>IF(Tabla2[[#This Row],[EMPRESA]]=Tabla2[[#This Row],[CONTRATISTA PRNCIPAL]],"Principal","Secundaria")</f>
        <v>Principal</v>
      </c>
      <c r="T2310" s="42">
        <f>IFERROR(1/COUNTIF(Tabla2[CONTRATISTA PRNCIPAL],Tabla2[[#This Row],[CONTRATISTA PRNCIPAL]]),0)</f>
        <v>0.014492753623188406</v>
      </c>
      <c r="U2310" s="43">
        <f>IF(((TODAY()-Tabla2[[#This Row],[FECHA NACIMIENTO]])/365)&lt;18,"Corregir", IF(((TODAY()-Tabla2[[#This Row],[FECHA NACIMIENTO]])/365)&gt;80, "Corregir",ROUNDDOWN(((TODAY()-Tabla2[[#This Row],[FECHA NACIMIENTO]])/365),0)))</f>
        <v>30</v>
      </c>
      <c r="V23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10" s="44" t="str">
        <f>+IF(Tabla2[[#This Row],[Edad]]="Corregir","Corregir","Ok")</f>
        <v>Ok</v>
      </c>
      <c r="X2310" s="42" t="str">
        <f>+IFERROR(VLOOKUP(Tabla2[[#This Row],[DISTRITO SEGÚN DNI]],Hoja1!$A$2:$B$32,2,FALSE),"No")</f>
        <v>No</v>
      </c>
      <c r="Y2310" s="42" t="str">
        <f>IF(OR(LOWER(Tabla2[[#This Row],[GENERO]])="masculino", LOWER(Tabla2[[#This Row],[GENERO]])="femenino"),"OK","Corregir")</f>
        <v>OK</v>
      </c>
      <c r="Z2310" s="42" t="str">
        <f>+IF(Tabla2[[#This Row],[Nro. DNI / CE]]="","Corregir",IF(LEN(Tabla2[[#This Row],[Nro. DNI / CE]])&gt;=8,"OK","Corregir"))</f>
        <v>OK</v>
      </c>
      <c r="AA2310" s="42">
        <f>COUNTIF(Tabla2[APELLIDOS Y NOMBRES],Tabla2[[#This Row],[APELLIDOS Y NOMBRES]])</f>
        <v>1</v>
      </c>
      <c r="AB2310" s="42">
        <f>IF(Tabla2[[#This Row],[Trabajador]]&gt;1,1/Tabla2[[#This Row],[Trabajador]],Tabla2[[#This Row],[Trabajador]])</f>
        <v>1</v>
      </c>
      <c r="AC2310" t="str">
        <f>+IFERROR(IF(Tabla2[[#This Row],[FECHA CESE/BAJA]]="","No Aplica",IF(AND(MONTH(Tabla2[[#This Row],[FECHA CESE/BAJA]])=MONTH(TODAY()-30),YEAR(Tabla2[[#This Row],[FECHA CESE/BAJA]])=YEAR(TODAY())),MONTH(TODAY()-30)&amp;"-"&amp;YEAR(TODAY()),"Borrar")),"No aplica")</f>
        <v>No Aplica</v>
      </c>
      <c r="AD2310" t="str">
        <f>+IFERROR(IF(Tabla2[[#This Row],[FECHA INICIO DE LABORES EN OBRA]]="","No Aplica",IF(AND(MONTH(Tabla2[[#This Row],[FECHA INICIO DE LABORES EN OBRA]])=MONTH(TODAY()-30),YEAR(Tabla2[[#This Row],[FECHA INICIO DE LABORES EN OBRA]])=YEAR(TODAY())),MONTH(TODAY()-30)&amp;"-"&amp;YEAR(TODAY()),"No Aplica")),"No Aplica")</f>
        <v>No Aplica</v>
      </c>
    </row>
    <row r="2311" spans="1:30" x14ac:dyDescent="0.25">
      <c r="A2311" s="13" t="s">
        <v>8541</v>
      </c>
      <c r="B2311" s="15" t="s">
        <v>8542</v>
      </c>
      <c r="C2311" s="15" t="s">
        <v>8542</v>
      </c>
      <c r="D2311" s="15" t="s">
        <v>1633</v>
      </c>
      <c r="E2311" s="15" t="s">
        <v>1634</v>
      </c>
      <c r="F2311" s="39">
        <v>35790</v>
      </c>
      <c r="G2311" s="15">
        <v>1</v>
      </c>
      <c r="H2311" s="15" t="s">
        <v>8753</v>
      </c>
      <c r="I2311" s="15" t="s">
        <v>8754</v>
      </c>
      <c r="J2311" s="15" t="s">
        <v>8755</v>
      </c>
      <c r="K2311" s="15" t="s">
        <v>17</v>
      </c>
      <c r="L2311" s="40" t="s">
        <v>6</v>
      </c>
      <c r="M2311" s="39"/>
      <c r="N2311" s="41" t="s">
        <v>2098</v>
      </c>
      <c r="O2311" s="39">
        <v>45140</v>
      </c>
      <c r="P2311" s="40">
        <v>1</v>
      </c>
      <c r="Q2311" s="40">
        <v>1</v>
      </c>
      <c r="R2311" s="40" t="str">
        <f>IFERROR(VLOOKUP(Tabla2[[#This Row],[CONTRATISTA PRNCIPAL]],Hoja1!$L$5:$M$9,2,FALSE),"CJV")</f>
        <v>CJV</v>
      </c>
      <c r="S2311" s="40" t="str">
        <f>IF(Tabla2[[#This Row],[EMPRESA]]=Tabla2[[#This Row],[CONTRATISTA PRNCIPAL]],"Principal","Secundaria")</f>
        <v>Principal</v>
      </c>
      <c r="T2311" s="42">
        <f>IFERROR(1/COUNTIF(Tabla2[CONTRATISTA PRNCIPAL],Tabla2[[#This Row],[CONTRATISTA PRNCIPAL]]),0)</f>
        <v>0.014492753623188406</v>
      </c>
      <c r="U2311" s="43">
        <f>IF(((TODAY()-Tabla2[[#This Row],[FECHA NACIMIENTO]])/365)&lt;18,"Corregir", IF(((TODAY()-Tabla2[[#This Row],[FECHA NACIMIENTO]])/365)&gt;80, "Corregir",ROUNDDOWN(((TODAY()-Tabla2[[#This Row],[FECHA NACIMIENTO]])/365),0)))</f>
        <v>25</v>
      </c>
      <c r="V23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11" s="44" t="str">
        <f>+IF(Tabla2[[#This Row],[Edad]]="Corregir","Corregir","Ok")</f>
        <v>Ok</v>
      </c>
      <c r="X2311" s="42" t="str">
        <f>+IFERROR(VLOOKUP(Tabla2[[#This Row],[DISTRITO SEGÚN DNI]],Hoja1!$A$2:$B$32,2,FALSE),"No")</f>
        <v>ATE</v>
      </c>
      <c r="Y2311" s="42" t="str">
        <f>IF(OR(LOWER(Tabla2[[#This Row],[GENERO]])="masculino", LOWER(Tabla2[[#This Row],[GENERO]])="femenino"),"OK","Corregir")</f>
        <v>OK</v>
      </c>
      <c r="Z2311" s="42" t="str">
        <f>+IF(Tabla2[[#This Row],[Nro. DNI / CE]]="","Corregir",IF(LEN(Tabla2[[#This Row],[Nro. DNI / CE]])&gt;=8,"OK","Corregir"))</f>
        <v>OK</v>
      </c>
      <c r="AA2311" s="42">
        <f>COUNTIF(Tabla2[APELLIDOS Y NOMBRES],Tabla2[[#This Row],[APELLIDOS Y NOMBRES]])</f>
        <v>1</v>
      </c>
      <c r="AB2311" s="42">
        <f>IF(Tabla2[[#This Row],[Trabajador]]&gt;1,1/Tabla2[[#This Row],[Trabajador]],Tabla2[[#This Row],[Trabajador]])</f>
        <v>1</v>
      </c>
      <c r="AC2311" t="str">
        <f>+IFERROR(IF(Tabla2[[#This Row],[FECHA CESE/BAJA]]="","No Aplica",IF(AND(MONTH(Tabla2[[#This Row],[FECHA CESE/BAJA]])=MONTH(TODAY()-30),YEAR(Tabla2[[#This Row],[FECHA CESE/BAJA]])=YEAR(TODAY())),MONTH(TODAY()-30)&amp;"-"&amp;YEAR(TODAY()),"Borrar")),"No aplica")</f>
        <v>No Aplica</v>
      </c>
      <c r="AD2311" t="str">
        <f>+IFERROR(IF(Tabla2[[#This Row],[FECHA INICIO DE LABORES EN OBRA]]="","No Aplica",IF(AND(MONTH(Tabla2[[#This Row],[FECHA INICIO DE LABORES EN OBRA]])=MONTH(TODAY()-30),YEAR(Tabla2[[#This Row],[FECHA INICIO DE LABORES EN OBRA]])=YEAR(TODAY())),MONTH(TODAY()-30)&amp;"-"&amp;YEAR(TODAY()),"No Aplica")),"No Aplica")</f>
        <v>8-2023</v>
      </c>
    </row>
    <row r="2312" spans="1:30" x14ac:dyDescent="0.25">
      <c r="A2312" s="13" t="s">
        <v>8756</v>
      </c>
      <c r="B2312" s="15" t="s">
        <v>8757</v>
      </c>
      <c r="C2312" s="15" t="s">
        <v>8757</v>
      </c>
      <c r="D2312" s="15" t="s">
        <v>8758</v>
      </c>
      <c r="E2312" s="15" t="s">
        <v>8759</v>
      </c>
      <c r="F2312" s="39">
        <v>30793</v>
      </c>
      <c r="G2312" s="15">
        <v>1</v>
      </c>
      <c r="H2312" s="15" t="s">
        <v>8760</v>
      </c>
      <c r="I2312" s="15" t="s">
        <v>8761</v>
      </c>
      <c r="J2312" s="15" t="s">
        <v>8762</v>
      </c>
      <c r="K2312" s="15" t="s">
        <v>8763</v>
      </c>
      <c r="L2312" s="40" t="s">
        <v>6</v>
      </c>
      <c r="M2312" s="39"/>
      <c r="N2312" s="41" t="s">
        <v>2063</v>
      </c>
      <c r="O2312" s="39">
        <v>45080</v>
      </c>
      <c r="P2312" s="40">
        <v>1</v>
      </c>
      <c r="Q2312" s="40">
        <v>1</v>
      </c>
      <c r="R2312" s="40" t="str">
        <f>IFERROR(VLOOKUP(Tabla2[[#This Row],[CONTRATISTA PRNCIPAL]],Hoja1!$L$5:$M$9,2,FALSE),"CJV")</f>
        <v>CJV</v>
      </c>
      <c r="S2312" s="40" t="str">
        <f>IF(Tabla2[[#This Row],[EMPRESA]]=Tabla2[[#This Row],[CONTRATISTA PRNCIPAL]],"Principal","Secundaria")</f>
        <v>Principal</v>
      </c>
      <c r="T2312" s="42">
        <f>IFERROR(1/COUNTIF(Tabla2[CONTRATISTA PRNCIPAL],Tabla2[[#This Row],[CONTRATISTA PRNCIPAL]]),0)</f>
        <v>0.1111111111111111</v>
      </c>
      <c r="U2312" s="43">
        <f>IF(((TODAY()-Tabla2[[#This Row],[FECHA NACIMIENTO]])/365)&lt;18,"Corregir", IF(((TODAY()-Tabla2[[#This Row],[FECHA NACIMIENTO]])/365)&gt;80, "Corregir",ROUNDDOWN(((TODAY()-Tabla2[[#This Row],[FECHA NACIMIENTO]])/365),0)))</f>
        <v>39</v>
      </c>
      <c r="V23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12" s="44" t="str">
        <f>+IF(Tabla2[[#This Row],[Edad]]="Corregir","Corregir","Ok")</f>
        <v>Ok</v>
      </c>
      <c r="X2312" s="42" t="str">
        <f>+IFERROR(VLOOKUP(Tabla2[[#This Row],[DISTRITO SEGÚN DNI]],Hoja1!$A$2:$B$32,2,FALSE),"No")</f>
        <v>No</v>
      </c>
      <c r="Y2312" s="42" t="str">
        <f>IF(OR(LOWER(Tabla2[[#This Row],[GENERO]])="masculino", LOWER(Tabla2[[#This Row],[GENERO]])="femenino"),"OK","Corregir")</f>
        <v>OK</v>
      </c>
      <c r="Z2312" s="42" t="str">
        <f>+IF(Tabla2[[#This Row],[Nro. DNI / CE]]="","Corregir",IF(LEN(Tabla2[[#This Row],[Nro. DNI / CE]])&gt;=8,"OK","Corregir"))</f>
        <v>OK</v>
      </c>
      <c r="AA2312" s="42">
        <f>COUNTIF(Tabla2[APELLIDOS Y NOMBRES],Tabla2[[#This Row],[APELLIDOS Y NOMBRES]])</f>
        <v>1</v>
      </c>
      <c r="AB2312" s="42">
        <f>IF(Tabla2[[#This Row],[Trabajador]]&gt;1,1/Tabla2[[#This Row],[Trabajador]],Tabla2[[#This Row],[Trabajador]])</f>
        <v>1</v>
      </c>
      <c r="AC2312" t="str">
        <f>+IFERROR(IF(Tabla2[[#This Row],[FECHA CESE/BAJA]]="","No Aplica",IF(AND(MONTH(Tabla2[[#This Row],[FECHA CESE/BAJA]])=MONTH(TODAY()-30),YEAR(Tabla2[[#This Row],[FECHA CESE/BAJA]])=YEAR(TODAY())),MONTH(TODAY()-30)&amp;"-"&amp;YEAR(TODAY()),"Borrar")),"No aplica")</f>
        <v>No Aplica</v>
      </c>
      <c r="AD2312" t="str">
        <f>+IFERROR(IF(Tabla2[[#This Row],[FECHA INICIO DE LABORES EN OBRA]]="","No Aplica",IF(AND(MONTH(Tabla2[[#This Row],[FECHA INICIO DE LABORES EN OBRA]])=MONTH(TODAY()-30),YEAR(Tabla2[[#This Row],[FECHA INICIO DE LABORES EN OBRA]])=YEAR(TODAY())),MONTH(TODAY()-30)&amp;"-"&amp;YEAR(TODAY()),"No Aplica")),"No Aplica")</f>
        <v>No Aplica</v>
      </c>
    </row>
    <row r="2313" spans="1:30" x14ac:dyDescent="0.25">
      <c r="A2313" s="13" t="s">
        <v>8756</v>
      </c>
      <c r="B2313" s="15" t="s">
        <v>8757</v>
      </c>
      <c r="C2313" s="15" t="s">
        <v>8757</v>
      </c>
      <c r="D2313" s="15" t="s">
        <v>8764</v>
      </c>
      <c r="E2313" s="15" t="s">
        <v>8765</v>
      </c>
      <c r="F2313" s="39">
        <v>26996</v>
      </c>
      <c r="G2313" s="15">
        <v>1</v>
      </c>
      <c r="H2313" s="15" t="s">
        <v>8766</v>
      </c>
      <c r="I2313" s="15" t="s">
        <v>8761</v>
      </c>
      <c r="J2313" s="15" t="s">
        <v>8767</v>
      </c>
      <c r="K2313" s="15" t="s">
        <v>2162</v>
      </c>
      <c r="L2313" s="40" t="s">
        <v>6</v>
      </c>
      <c r="M2313" s="39"/>
      <c r="N2313" s="41" t="s">
        <v>2063</v>
      </c>
      <c r="O2313" s="39">
        <v>45080</v>
      </c>
      <c r="P2313" s="40">
        <v>1</v>
      </c>
      <c r="Q2313" s="40">
        <v>1</v>
      </c>
      <c r="R2313" s="40" t="str">
        <f>IFERROR(VLOOKUP(Tabla2[[#This Row],[CONTRATISTA PRNCIPAL]],Hoja1!$L$5:$M$9,2,FALSE),"CJV")</f>
        <v>CJV</v>
      </c>
      <c r="S2313" s="40" t="str">
        <f>IF(Tabla2[[#This Row],[EMPRESA]]=Tabla2[[#This Row],[CONTRATISTA PRNCIPAL]],"Principal","Secundaria")</f>
        <v>Principal</v>
      </c>
      <c r="T2313" s="42">
        <f>IFERROR(1/COUNTIF(Tabla2[CONTRATISTA PRNCIPAL],Tabla2[[#This Row],[CONTRATISTA PRNCIPAL]]),0)</f>
        <v>0.1111111111111111</v>
      </c>
      <c r="U2313" s="43">
        <f>IF(((TODAY()-Tabla2[[#This Row],[FECHA NACIMIENTO]])/365)&lt;18,"Corregir", IF(((TODAY()-Tabla2[[#This Row],[FECHA NACIMIENTO]])/365)&gt;80, "Corregir",ROUNDDOWN(((TODAY()-Tabla2[[#This Row],[FECHA NACIMIENTO]])/365),0)))</f>
        <v>49</v>
      </c>
      <c r="V23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13" s="44" t="str">
        <f>+IF(Tabla2[[#This Row],[Edad]]="Corregir","Corregir","Ok")</f>
        <v>Ok</v>
      </c>
      <c r="X2313" s="42" t="str">
        <f>+IFERROR(VLOOKUP(Tabla2[[#This Row],[DISTRITO SEGÚN DNI]],Hoja1!$A$2:$B$32,2,FALSE),"No")</f>
        <v>No</v>
      </c>
      <c r="Y2313" s="42" t="str">
        <f>IF(OR(LOWER(Tabla2[[#This Row],[GENERO]])="masculino", LOWER(Tabla2[[#This Row],[GENERO]])="femenino"),"OK","Corregir")</f>
        <v>OK</v>
      </c>
      <c r="Z2313" s="42" t="str">
        <f>+IF(Tabla2[[#This Row],[Nro. DNI / CE]]="","Corregir",IF(LEN(Tabla2[[#This Row],[Nro. DNI / CE]])&gt;=8,"OK","Corregir"))</f>
        <v>OK</v>
      </c>
      <c r="AA2313" s="42">
        <f>COUNTIF(Tabla2[APELLIDOS Y NOMBRES],Tabla2[[#This Row],[APELLIDOS Y NOMBRES]])</f>
        <v>1</v>
      </c>
      <c r="AB2313" s="42">
        <f>IF(Tabla2[[#This Row],[Trabajador]]&gt;1,1/Tabla2[[#This Row],[Trabajador]],Tabla2[[#This Row],[Trabajador]])</f>
        <v>1</v>
      </c>
      <c r="AC2313" t="str">
        <f>+IFERROR(IF(Tabla2[[#This Row],[FECHA CESE/BAJA]]="","No Aplica",IF(AND(MONTH(Tabla2[[#This Row],[FECHA CESE/BAJA]])=MONTH(TODAY()-30),YEAR(Tabla2[[#This Row],[FECHA CESE/BAJA]])=YEAR(TODAY())),MONTH(TODAY()-30)&amp;"-"&amp;YEAR(TODAY()),"Borrar")),"No aplica")</f>
        <v>No Aplica</v>
      </c>
      <c r="AD2313" t="str">
        <f>+IFERROR(IF(Tabla2[[#This Row],[FECHA INICIO DE LABORES EN OBRA]]="","No Aplica",IF(AND(MONTH(Tabla2[[#This Row],[FECHA INICIO DE LABORES EN OBRA]])=MONTH(TODAY()-30),YEAR(Tabla2[[#This Row],[FECHA INICIO DE LABORES EN OBRA]])=YEAR(TODAY())),MONTH(TODAY()-30)&amp;"-"&amp;YEAR(TODAY()),"No Aplica")),"No Aplica")</f>
        <v>No Aplica</v>
      </c>
    </row>
    <row r="2314" spans="1:30" x14ac:dyDescent="0.25">
      <c r="A2314" s="13" t="s">
        <v>8756</v>
      </c>
      <c r="B2314" s="15" t="s">
        <v>8757</v>
      </c>
      <c r="C2314" s="15" t="s">
        <v>8757</v>
      </c>
      <c r="D2314" s="15" t="s">
        <v>8768</v>
      </c>
      <c r="E2314" s="15" t="s">
        <v>8769</v>
      </c>
      <c r="F2314" s="39">
        <v>36944</v>
      </c>
      <c r="G2314" s="15">
        <v>1</v>
      </c>
      <c r="H2314" s="15" t="s">
        <v>8766</v>
      </c>
      <c r="I2314" s="15" t="s">
        <v>8770</v>
      </c>
      <c r="J2314" s="15" t="s">
        <v>8771</v>
      </c>
      <c r="K2314" s="15" t="s">
        <v>2162</v>
      </c>
      <c r="L2314" s="40" t="s">
        <v>6</v>
      </c>
      <c r="M2314" s="39"/>
      <c r="N2314" s="41" t="s">
        <v>2063</v>
      </c>
      <c r="O2314" s="39">
        <v>45080</v>
      </c>
      <c r="P2314" s="40">
        <v>1</v>
      </c>
      <c r="Q2314" s="40">
        <v>1</v>
      </c>
      <c r="R2314" s="40" t="str">
        <f>IFERROR(VLOOKUP(Tabla2[[#This Row],[CONTRATISTA PRNCIPAL]],Hoja1!$L$5:$M$9,2,FALSE),"CJV")</f>
        <v>CJV</v>
      </c>
      <c r="S2314" s="40" t="str">
        <f>IF(Tabla2[[#This Row],[EMPRESA]]=Tabla2[[#This Row],[CONTRATISTA PRNCIPAL]],"Principal","Secundaria")</f>
        <v>Principal</v>
      </c>
      <c r="T2314" s="42">
        <f>IFERROR(1/COUNTIF(Tabla2[CONTRATISTA PRNCIPAL],Tabla2[[#This Row],[CONTRATISTA PRNCIPAL]]),0)</f>
        <v>0.1111111111111111</v>
      </c>
      <c r="U2314" s="43">
        <f>IF(((TODAY()-Tabla2[[#This Row],[FECHA NACIMIENTO]])/365)&lt;18,"Corregir", IF(((TODAY()-Tabla2[[#This Row],[FECHA NACIMIENTO]])/365)&gt;80, "Corregir",ROUNDDOWN(((TODAY()-Tabla2[[#This Row],[FECHA NACIMIENTO]])/365),0)))</f>
        <v>22</v>
      </c>
      <c r="V23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14" s="44" t="str">
        <f>+IF(Tabla2[[#This Row],[Edad]]="Corregir","Corregir","Ok")</f>
        <v>Ok</v>
      </c>
      <c r="X2314" s="42" t="str">
        <f>+IFERROR(VLOOKUP(Tabla2[[#This Row],[DISTRITO SEGÚN DNI]],Hoja1!$A$2:$B$32,2,FALSE),"No")</f>
        <v>No</v>
      </c>
      <c r="Y2314" s="42" t="str">
        <f>IF(OR(LOWER(Tabla2[[#This Row],[GENERO]])="masculino", LOWER(Tabla2[[#This Row],[GENERO]])="femenino"),"OK","Corregir")</f>
        <v>OK</v>
      </c>
      <c r="Z2314" s="42" t="str">
        <f>+IF(Tabla2[[#This Row],[Nro. DNI / CE]]="","Corregir",IF(LEN(Tabla2[[#This Row],[Nro. DNI / CE]])&gt;=8,"OK","Corregir"))</f>
        <v>OK</v>
      </c>
      <c r="AA2314" s="42">
        <f>COUNTIF(Tabla2[APELLIDOS Y NOMBRES],Tabla2[[#This Row],[APELLIDOS Y NOMBRES]])</f>
        <v>1</v>
      </c>
      <c r="AB2314" s="42">
        <f>IF(Tabla2[[#This Row],[Trabajador]]&gt;1,1/Tabla2[[#This Row],[Trabajador]],Tabla2[[#This Row],[Trabajador]])</f>
        <v>1</v>
      </c>
      <c r="AC2314" t="str">
        <f>+IFERROR(IF(Tabla2[[#This Row],[FECHA CESE/BAJA]]="","No Aplica",IF(AND(MONTH(Tabla2[[#This Row],[FECHA CESE/BAJA]])=MONTH(TODAY()-30),YEAR(Tabla2[[#This Row],[FECHA CESE/BAJA]])=YEAR(TODAY())),MONTH(TODAY()-30)&amp;"-"&amp;YEAR(TODAY()),"Borrar")),"No aplica")</f>
        <v>No Aplica</v>
      </c>
      <c r="AD2314" t="str">
        <f>+IFERROR(IF(Tabla2[[#This Row],[FECHA INICIO DE LABORES EN OBRA]]="","No Aplica",IF(AND(MONTH(Tabla2[[#This Row],[FECHA INICIO DE LABORES EN OBRA]])=MONTH(TODAY()-30),YEAR(Tabla2[[#This Row],[FECHA INICIO DE LABORES EN OBRA]])=YEAR(TODAY())),MONTH(TODAY()-30)&amp;"-"&amp;YEAR(TODAY()),"No Aplica")),"No Aplica")</f>
        <v>No Aplica</v>
      </c>
    </row>
    <row r="2315" spans="1:30" x14ac:dyDescent="0.25">
      <c r="A2315" s="13" t="s">
        <v>8756</v>
      </c>
      <c r="B2315" s="15" t="s">
        <v>8757</v>
      </c>
      <c r="C2315" s="15" t="s">
        <v>8757</v>
      </c>
      <c r="D2315" s="15" t="s">
        <v>8772</v>
      </c>
      <c r="E2315" s="15" t="s">
        <v>8773</v>
      </c>
      <c r="F2315" s="39">
        <v>36737</v>
      </c>
      <c r="G2315" s="15">
        <v>1</v>
      </c>
      <c r="H2315" s="15" t="s">
        <v>8766</v>
      </c>
      <c r="I2315" s="15" t="s">
        <v>8770</v>
      </c>
      <c r="J2315" s="15" t="s">
        <v>8774</v>
      </c>
      <c r="K2315" s="15" t="s">
        <v>2162</v>
      </c>
      <c r="L2315" s="40" t="s">
        <v>6</v>
      </c>
      <c r="M2315" s="39"/>
      <c r="N2315" s="41" t="s">
        <v>2063</v>
      </c>
      <c r="O2315" s="39">
        <v>45080</v>
      </c>
      <c r="P2315" s="40">
        <v>1</v>
      </c>
      <c r="Q2315" s="40">
        <v>1</v>
      </c>
      <c r="R2315" s="40" t="str">
        <f>IFERROR(VLOOKUP(Tabla2[[#This Row],[CONTRATISTA PRNCIPAL]],Hoja1!$L$5:$M$9,2,FALSE),"CJV")</f>
        <v>CJV</v>
      </c>
      <c r="S2315" s="40" t="str">
        <f>IF(Tabla2[[#This Row],[EMPRESA]]=Tabla2[[#This Row],[CONTRATISTA PRNCIPAL]],"Principal","Secundaria")</f>
        <v>Principal</v>
      </c>
      <c r="T2315" s="42">
        <f>IFERROR(1/COUNTIF(Tabla2[CONTRATISTA PRNCIPAL],Tabla2[[#This Row],[CONTRATISTA PRNCIPAL]]),0)</f>
        <v>0.1111111111111111</v>
      </c>
      <c r="U2315" s="43">
        <f>IF(((TODAY()-Tabla2[[#This Row],[FECHA NACIMIENTO]])/365)&lt;18,"Corregir", IF(((TODAY()-Tabla2[[#This Row],[FECHA NACIMIENTO]])/365)&gt;80, "Corregir",ROUNDDOWN(((TODAY()-Tabla2[[#This Row],[FECHA NACIMIENTO]])/365),0)))</f>
        <v>23</v>
      </c>
      <c r="V23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15" s="44" t="str">
        <f>+IF(Tabla2[[#This Row],[Edad]]="Corregir","Corregir","Ok")</f>
        <v>Ok</v>
      </c>
      <c r="X2315" s="42" t="str">
        <f>+IFERROR(VLOOKUP(Tabla2[[#This Row],[DISTRITO SEGÚN DNI]],Hoja1!$A$2:$B$32,2,FALSE),"No")</f>
        <v>No</v>
      </c>
      <c r="Y2315" s="42" t="str">
        <f>IF(OR(LOWER(Tabla2[[#This Row],[GENERO]])="masculino", LOWER(Tabla2[[#This Row],[GENERO]])="femenino"),"OK","Corregir")</f>
        <v>OK</v>
      </c>
      <c r="Z2315" s="42" t="str">
        <f>+IF(Tabla2[[#This Row],[Nro. DNI / CE]]="","Corregir",IF(LEN(Tabla2[[#This Row],[Nro. DNI / CE]])&gt;=8,"OK","Corregir"))</f>
        <v>OK</v>
      </c>
      <c r="AA2315" s="42">
        <f>COUNTIF(Tabla2[APELLIDOS Y NOMBRES],Tabla2[[#This Row],[APELLIDOS Y NOMBRES]])</f>
        <v>1</v>
      </c>
      <c r="AB2315" s="42">
        <f>IF(Tabla2[[#This Row],[Trabajador]]&gt;1,1/Tabla2[[#This Row],[Trabajador]],Tabla2[[#This Row],[Trabajador]])</f>
        <v>1</v>
      </c>
      <c r="AC2315" t="str">
        <f>+IFERROR(IF(Tabla2[[#This Row],[FECHA CESE/BAJA]]="","No Aplica",IF(AND(MONTH(Tabla2[[#This Row],[FECHA CESE/BAJA]])=MONTH(TODAY()-30),YEAR(Tabla2[[#This Row],[FECHA CESE/BAJA]])=YEAR(TODAY())),MONTH(TODAY()-30)&amp;"-"&amp;YEAR(TODAY()),"Borrar")),"No aplica")</f>
        <v>No Aplica</v>
      </c>
      <c r="AD2315" t="str">
        <f>+IFERROR(IF(Tabla2[[#This Row],[FECHA INICIO DE LABORES EN OBRA]]="","No Aplica",IF(AND(MONTH(Tabla2[[#This Row],[FECHA INICIO DE LABORES EN OBRA]])=MONTH(TODAY()-30),YEAR(Tabla2[[#This Row],[FECHA INICIO DE LABORES EN OBRA]])=YEAR(TODAY())),MONTH(TODAY()-30)&amp;"-"&amp;YEAR(TODAY()),"No Aplica")),"No Aplica")</f>
        <v>No Aplica</v>
      </c>
    </row>
    <row r="2316" spans="1:30" x14ac:dyDescent="0.25">
      <c r="A2316" s="13" t="s">
        <v>8756</v>
      </c>
      <c r="B2316" s="15" t="s">
        <v>8757</v>
      </c>
      <c r="C2316" s="15" t="s">
        <v>8757</v>
      </c>
      <c r="D2316" s="15">
        <v>10004410</v>
      </c>
      <c r="E2316" s="15" t="s">
        <v>8775</v>
      </c>
      <c r="F2316" s="39">
        <v>27830</v>
      </c>
      <c r="G2316" s="15">
        <v>1</v>
      </c>
      <c r="H2316" s="15" t="s">
        <v>6428</v>
      </c>
      <c r="I2316" s="15" t="s">
        <v>8776</v>
      </c>
      <c r="J2316" s="15" t="s">
        <v>8777</v>
      </c>
      <c r="K2316" s="15" t="s">
        <v>4291</v>
      </c>
      <c r="L2316" s="40" t="s">
        <v>6</v>
      </c>
      <c r="M2316" s="39"/>
      <c r="N2316" s="41" t="s">
        <v>2063</v>
      </c>
      <c r="O2316" s="39">
        <v>45080</v>
      </c>
      <c r="P2316" s="40">
        <v>1</v>
      </c>
      <c r="Q2316" s="40">
        <v>1</v>
      </c>
      <c r="R2316" s="40" t="str">
        <f>IFERROR(VLOOKUP(Tabla2[[#This Row],[CONTRATISTA PRNCIPAL]],Hoja1!$L$5:$M$9,2,FALSE),"CJV")</f>
        <v>CJV</v>
      </c>
      <c r="S2316" s="40" t="str">
        <f>IF(Tabla2[[#This Row],[EMPRESA]]=Tabla2[[#This Row],[CONTRATISTA PRNCIPAL]],"Principal","Secundaria")</f>
        <v>Principal</v>
      </c>
      <c r="T2316" s="42">
        <f>IFERROR(1/COUNTIF(Tabla2[CONTRATISTA PRNCIPAL],Tabla2[[#This Row],[CONTRATISTA PRNCIPAL]]),0)</f>
        <v>0.1111111111111111</v>
      </c>
      <c r="U2316" s="43">
        <f>IF(((TODAY()-Tabla2[[#This Row],[FECHA NACIMIENTO]])/365)&lt;18,"Corregir", IF(((TODAY()-Tabla2[[#This Row],[FECHA NACIMIENTO]])/365)&gt;80, "Corregir",ROUNDDOWN(((TODAY()-Tabla2[[#This Row],[FECHA NACIMIENTO]])/365),0)))</f>
        <v>47</v>
      </c>
      <c r="V23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16" s="44" t="str">
        <f>+IF(Tabla2[[#This Row],[Edad]]="Corregir","Corregir","Ok")</f>
        <v>Ok</v>
      </c>
      <c r="X2316" s="42" t="str">
        <f>+IFERROR(VLOOKUP(Tabla2[[#This Row],[DISTRITO SEGÚN DNI]],Hoja1!$A$2:$B$32,2,FALSE),"No")</f>
        <v>No</v>
      </c>
      <c r="Y2316" s="42" t="str">
        <f>IF(OR(LOWER(Tabla2[[#This Row],[GENERO]])="masculino", LOWER(Tabla2[[#This Row],[GENERO]])="femenino"),"OK","Corregir")</f>
        <v>OK</v>
      </c>
      <c r="Z2316" s="42" t="str">
        <f>+IF(Tabla2[[#This Row],[Nro. DNI / CE]]="","Corregir",IF(LEN(Tabla2[[#This Row],[Nro. DNI / CE]])&gt;=8,"OK","Corregir"))</f>
        <v>OK</v>
      </c>
      <c r="AA2316" s="42">
        <f>COUNTIF(Tabla2[APELLIDOS Y NOMBRES],Tabla2[[#This Row],[APELLIDOS Y NOMBRES]])</f>
        <v>1</v>
      </c>
      <c r="AB2316" s="42">
        <f>IF(Tabla2[[#This Row],[Trabajador]]&gt;1,1/Tabla2[[#This Row],[Trabajador]],Tabla2[[#This Row],[Trabajador]])</f>
        <v>1</v>
      </c>
      <c r="AC2316" t="str">
        <f>+IFERROR(IF(Tabla2[[#This Row],[FECHA CESE/BAJA]]="","No Aplica",IF(AND(MONTH(Tabla2[[#This Row],[FECHA CESE/BAJA]])=MONTH(TODAY()-30),YEAR(Tabla2[[#This Row],[FECHA CESE/BAJA]])=YEAR(TODAY())),MONTH(TODAY()-30)&amp;"-"&amp;YEAR(TODAY()),"Borrar")),"No aplica")</f>
        <v>No Aplica</v>
      </c>
      <c r="AD2316" t="str">
        <f>+IFERROR(IF(Tabla2[[#This Row],[FECHA INICIO DE LABORES EN OBRA]]="","No Aplica",IF(AND(MONTH(Tabla2[[#This Row],[FECHA INICIO DE LABORES EN OBRA]])=MONTH(TODAY()-30),YEAR(Tabla2[[#This Row],[FECHA INICIO DE LABORES EN OBRA]])=YEAR(TODAY())),MONTH(TODAY()-30)&amp;"-"&amp;YEAR(TODAY()),"No Aplica")),"No Aplica")</f>
        <v>No Aplica</v>
      </c>
    </row>
    <row r="2317" spans="1:30" x14ac:dyDescent="0.25">
      <c r="A2317" s="13" t="s">
        <v>8756</v>
      </c>
      <c r="B2317" s="15" t="s">
        <v>8757</v>
      </c>
      <c r="C2317" s="15" t="s">
        <v>8757</v>
      </c>
      <c r="D2317" s="15" t="s">
        <v>8778</v>
      </c>
      <c r="E2317" s="15" t="s">
        <v>8779</v>
      </c>
      <c r="F2317" s="39">
        <v>28814</v>
      </c>
      <c r="G2317" s="15">
        <v>1</v>
      </c>
      <c r="H2317" s="15" t="s">
        <v>8766</v>
      </c>
      <c r="I2317" s="15" t="s">
        <v>8761</v>
      </c>
      <c r="J2317" s="15" t="s">
        <v>8780</v>
      </c>
      <c r="K2317" s="15" t="s">
        <v>2529</v>
      </c>
      <c r="L2317" s="40" t="s">
        <v>6</v>
      </c>
      <c r="M2317" s="39"/>
      <c r="N2317" s="41" t="s">
        <v>2063</v>
      </c>
      <c r="O2317" s="39">
        <v>45080</v>
      </c>
      <c r="P2317" s="40">
        <v>1</v>
      </c>
      <c r="Q2317" s="40">
        <v>1</v>
      </c>
      <c r="R2317" s="40" t="str">
        <f>IFERROR(VLOOKUP(Tabla2[[#This Row],[CONTRATISTA PRNCIPAL]],Hoja1!$L$5:$M$9,2,FALSE),"CJV")</f>
        <v>CJV</v>
      </c>
      <c r="S2317" s="40" t="str">
        <f>IF(Tabla2[[#This Row],[EMPRESA]]=Tabla2[[#This Row],[CONTRATISTA PRNCIPAL]],"Principal","Secundaria")</f>
        <v>Principal</v>
      </c>
      <c r="T2317" s="42">
        <f>IFERROR(1/COUNTIF(Tabla2[CONTRATISTA PRNCIPAL],Tabla2[[#This Row],[CONTRATISTA PRNCIPAL]]),0)</f>
        <v>0.1111111111111111</v>
      </c>
      <c r="U2317" s="43">
        <f>IF(((TODAY()-Tabla2[[#This Row],[FECHA NACIMIENTO]])/365)&lt;18,"Corregir", IF(((TODAY()-Tabla2[[#This Row],[FECHA NACIMIENTO]])/365)&gt;80, "Corregir",ROUNDDOWN(((TODAY()-Tabla2[[#This Row],[FECHA NACIMIENTO]])/365),0)))</f>
        <v>44</v>
      </c>
      <c r="V23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17" s="44" t="str">
        <f>+IF(Tabla2[[#This Row],[Edad]]="Corregir","Corregir","Ok")</f>
        <v>Ok</v>
      </c>
      <c r="X2317" s="42" t="str">
        <f>+IFERROR(VLOOKUP(Tabla2[[#This Row],[DISTRITO SEGÚN DNI]],Hoja1!$A$2:$B$32,2,FALSE),"No")</f>
        <v>No</v>
      </c>
      <c r="Y2317" s="42" t="str">
        <f>IF(OR(LOWER(Tabla2[[#This Row],[GENERO]])="masculino", LOWER(Tabla2[[#This Row],[GENERO]])="femenino"),"OK","Corregir")</f>
        <v>OK</v>
      </c>
      <c r="Z2317" s="42" t="str">
        <f>+IF(Tabla2[[#This Row],[Nro. DNI / CE]]="","Corregir",IF(LEN(Tabla2[[#This Row],[Nro. DNI / CE]])&gt;=8,"OK","Corregir"))</f>
        <v>OK</v>
      </c>
      <c r="AA2317" s="42">
        <f>COUNTIF(Tabla2[APELLIDOS Y NOMBRES],Tabla2[[#This Row],[APELLIDOS Y NOMBRES]])</f>
        <v>1</v>
      </c>
      <c r="AB2317" s="42">
        <f>IF(Tabla2[[#This Row],[Trabajador]]&gt;1,1/Tabla2[[#This Row],[Trabajador]],Tabla2[[#This Row],[Trabajador]])</f>
        <v>1</v>
      </c>
      <c r="AC2317" t="str">
        <f>+IFERROR(IF(Tabla2[[#This Row],[FECHA CESE/BAJA]]="","No Aplica",IF(AND(MONTH(Tabla2[[#This Row],[FECHA CESE/BAJA]])=MONTH(TODAY()-30),YEAR(Tabla2[[#This Row],[FECHA CESE/BAJA]])=YEAR(TODAY())),MONTH(TODAY()-30)&amp;"-"&amp;YEAR(TODAY()),"Borrar")),"No aplica")</f>
        <v>No Aplica</v>
      </c>
      <c r="AD2317" t="str">
        <f>+IFERROR(IF(Tabla2[[#This Row],[FECHA INICIO DE LABORES EN OBRA]]="","No Aplica",IF(AND(MONTH(Tabla2[[#This Row],[FECHA INICIO DE LABORES EN OBRA]])=MONTH(TODAY()-30),YEAR(Tabla2[[#This Row],[FECHA INICIO DE LABORES EN OBRA]])=YEAR(TODAY())),MONTH(TODAY()-30)&amp;"-"&amp;YEAR(TODAY()),"No Aplica")),"No Aplica")</f>
        <v>No Aplica</v>
      </c>
    </row>
    <row r="2318" spans="1:30" x14ac:dyDescent="0.25">
      <c r="A2318" s="13" t="s">
        <v>8756</v>
      </c>
      <c r="B2318" s="15" t="s">
        <v>8757</v>
      </c>
      <c r="C2318" s="15" t="s">
        <v>8757</v>
      </c>
      <c r="D2318" s="15" t="s">
        <v>8781</v>
      </c>
      <c r="E2318" s="15" t="s">
        <v>8782</v>
      </c>
      <c r="F2318" s="39">
        <v>36775</v>
      </c>
      <c r="G2318" s="15">
        <v>1</v>
      </c>
      <c r="H2318" s="15" t="s">
        <v>8766</v>
      </c>
      <c r="I2318" s="15" t="s">
        <v>8761</v>
      </c>
      <c r="J2318" s="15" t="s">
        <v>8783</v>
      </c>
      <c r="K2318" s="15" t="s">
        <v>2529</v>
      </c>
      <c r="L2318" s="40" t="s">
        <v>6</v>
      </c>
      <c r="M2318" s="39"/>
      <c r="N2318" s="41" t="s">
        <v>2063</v>
      </c>
      <c r="O2318" s="39">
        <v>45080</v>
      </c>
      <c r="P2318" s="40">
        <v>1</v>
      </c>
      <c r="Q2318" s="40">
        <v>1</v>
      </c>
      <c r="R2318" s="40" t="str">
        <f>IFERROR(VLOOKUP(Tabla2[[#This Row],[CONTRATISTA PRNCIPAL]],Hoja1!$L$5:$M$9,2,FALSE),"CJV")</f>
        <v>CJV</v>
      </c>
      <c r="S2318" s="40" t="str">
        <f>IF(Tabla2[[#This Row],[EMPRESA]]=Tabla2[[#This Row],[CONTRATISTA PRNCIPAL]],"Principal","Secundaria")</f>
        <v>Principal</v>
      </c>
      <c r="T2318" s="42">
        <f>IFERROR(1/COUNTIF(Tabla2[CONTRATISTA PRNCIPAL],Tabla2[[#This Row],[CONTRATISTA PRNCIPAL]]),0)</f>
        <v>0.1111111111111111</v>
      </c>
      <c r="U2318" s="43">
        <f>IF(((TODAY()-Tabla2[[#This Row],[FECHA NACIMIENTO]])/365)&lt;18,"Corregir", IF(((TODAY()-Tabla2[[#This Row],[FECHA NACIMIENTO]])/365)&gt;80, "Corregir",ROUNDDOWN(((TODAY()-Tabla2[[#This Row],[FECHA NACIMIENTO]])/365),0)))</f>
        <v>23</v>
      </c>
      <c r="V23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18" s="44" t="str">
        <f>+IF(Tabla2[[#This Row],[Edad]]="Corregir","Corregir","Ok")</f>
        <v>Ok</v>
      </c>
      <c r="X2318" s="42" t="str">
        <f>+IFERROR(VLOOKUP(Tabla2[[#This Row],[DISTRITO SEGÚN DNI]],Hoja1!$A$2:$B$32,2,FALSE),"No")</f>
        <v>No</v>
      </c>
      <c r="Y2318" s="42" t="str">
        <f>IF(OR(LOWER(Tabla2[[#This Row],[GENERO]])="masculino", LOWER(Tabla2[[#This Row],[GENERO]])="femenino"),"OK","Corregir")</f>
        <v>OK</v>
      </c>
      <c r="Z2318" s="42" t="str">
        <f>+IF(Tabla2[[#This Row],[Nro. DNI / CE]]="","Corregir",IF(LEN(Tabla2[[#This Row],[Nro. DNI / CE]])&gt;=8,"OK","Corregir"))</f>
        <v>OK</v>
      </c>
      <c r="AA2318" s="42">
        <f>COUNTIF(Tabla2[APELLIDOS Y NOMBRES],Tabla2[[#This Row],[APELLIDOS Y NOMBRES]])</f>
        <v>1</v>
      </c>
      <c r="AB2318" s="42">
        <f>IF(Tabla2[[#This Row],[Trabajador]]&gt;1,1/Tabla2[[#This Row],[Trabajador]],Tabla2[[#This Row],[Trabajador]])</f>
        <v>1</v>
      </c>
      <c r="AC2318" t="str">
        <f>+IFERROR(IF(Tabla2[[#This Row],[FECHA CESE/BAJA]]="","No Aplica",IF(AND(MONTH(Tabla2[[#This Row],[FECHA CESE/BAJA]])=MONTH(TODAY()-30),YEAR(Tabla2[[#This Row],[FECHA CESE/BAJA]])=YEAR(TODAY())),MONTH(TODAY()-30)&amp;"-"&amp;YEAR(TODAY()),"Borrar")),"No aplica")</f>
        <v>No Aplica</v>
      </c>
      <c r="AD2318" t="str">
        <f>+IFERROR(IF(Tabla2[[#This Row],[FECHA INICIO DE LABORES EN OBRA]]="","No Aplica",IF(AND(MONTH(Tabla2[[#This Row],[FECHA INICIO DE LABORES EN OBRA]])=MONTH(TODAY()-30),YEAR(Tabla2[[#This Row],[FECHA INICIO DE LABORES EN OBRA]])=YEAR(TODAY())),MONTH(TODAY()-30)&amp;"-"&amp;YEAR(TODAY()),"No Aplica")),"No Aplica")</f>
        <v>No Aplica</v>
      </c>
    </row>
    <row r="2319" spans="1:30" x14ac:dyDescent="0.25">
      <c r="A2319" s="13" t="s">
        <v>8756</v>
      </c>
      <c r="B2319" s="15" t="s">
        <v>8757</v>
      </c>
      <c r="C2319" s="15" t="s">
        <v>8757</v>
      </c>
      <c r="D2319" s="15" t="s">
        <v>1928</v>
      </c>
      <c r="E2319" s="15" t="s">
        <v>1929</v>
      </c>
      <c r="F2319" s="39">
        <v>25566</v>
      </c>
      <c r="G2319" s="15">
        <v>1</v>
      </c>
      <c r="H2319" s="15" t="s">
        <v>8784</v>
      </c>
      <c r="I2319" s="15" t="s">
        <v>8761</v>
      </c>
      <c r="J2319" s="15" t="s">
        <v>8785</v>
      </c>
      <c r="K2319" s="15" t="s">
        <v>17</v>
      </c>
      <c r="L2319" s="40" t="s">
        <v>6</v>
      </c>
      <c r="M2319" s="39"/>
      <c r="N2319" s="41" t="s">
        <v>2063</v>
      </c>
      <c r="O2319" s="39">
        <v>45080</v>
      </c>
      <c r="P2319" s="40">
        <v>1</v>
      </c>
      <c r="Q2319" s="40">
        <v>1</v>
      </c>
      <c r="R2319" s="40" t="str">
        <f>IFERROR(VLOOKUP(Tabla2[[#This Row],[CONTRATISTA PRNCIPAL]],Hoja1!$L$5:$M$9,2,FALSE),"CJV")</f>
        <v>CJV</v>
      </c>
      <c r="S2319" s="40" t="str">
        <f>IF(Tabla2[[#This Row],[EMPRESA]]=Tabla2[[#This Row],[CONTRATISTA PRNCIPAL]],"Principal","Secundaria")</f>
        <v>Principal</v>
      </c>
      <c r="T2319" s="42">
        <f>IFERROR(1/COUNTIF(Tabla2[CONTRATISTA PRNCIPAL],Tabla2[[#This Row],[CONTRATISTA PRNCIPAL]]),0)</f>
        <v>0.1111111111111111</v>
      </c>
      <c r="U2319" s="43">
        <f>IF(((TODAY()-Tabla2[[#This Row],[FECHA NACIMIENTO]])/365)&lt;18,"Corregir", IF(((TODAY()-Tabla2[[#This Row],[FECHA NACIMIENTO]])/365)&gt;80, "Corregir",ROUNDDOWN(((TODAY()-Tabla2[[#This Row],[FECHA NACIMIENTO]])/365),0)))</f>
        <v>53</v>
      </c>
      <c r="V23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19" s="44" t="str">
        <f>+IF(Tabla2[[#This Row],[Edad]]="Corregir","Corregir","Ok")</f>
        <v>Ok</v>
      </c>
      <c r="X2319" s="42" t="str">
        <f>+IFERROR(VLOOKUP(Tabla2[[#This Row],[DISTRITO SEGÚN DNI]],Hoja1!$A$2:$B$32,2,FALSE),"No")</f>
        <v>ATE</v>
      </c>
      <c r="Y2319" s="42" t="str">
        <f>IF(OR(LOWER(Tabla2[[#This Row],[GENERO]])="masculino", LOWER(Tabla2[[#This Row],[GENERO]])="femenino"),"OK","Corregir")</f>
        <v>OK</v>
      </c>
      <c r="Z2319" s="42" t="str">
        <f>+IF(Tabla2[[#This Row],[Nro. DNI / CE]]="","Corregir",IF(LEN(Tabla2[[#This Row],[Nro. DNI / CE]])&gt;=8,"OK","Corregir"))</f>
        <v>OK</v>
      </c>
      <c r="AA2319" s="42">
        <f>COUNTIF(Tabla2[APELLIDOS Y NOMBRES],Tabla2[[#This Row],[APELLIDOS Y NOMBRES]])</f>
        <v>1</v>
      </c>
      <c r="AB2319" s="42">
        <f>IF(Tabla2[[#This Row],[Trabajador]]&gt;1,1/Tabla2[[#This Row],[Trabajador]],Tabla2[[#This Row],[Trabajador]])</f>
        <v>1</v>
      </c>
      <c r="AC2319" t="str">
        <f>+IFERROR(IF(Tabla2[[#This Row],[FECHA CESE/BAJA]]="","No Aplica",IF(AND(MONTH(Tabla2[[#This Row],[FECHA CESE/BAJA]])=MONTH(TODAY()-30),YEAR(Tabla2[[#This Row],[FECHA CESE/BAJA]])=YEAR(TODAY())),MONTH(TODAY()-30)&amp;"-"&amp;YEAR(TODAY()),"Borrar")),"No aplica")</f>
        <v>No Aplica</v>
      </c>
      <c r="AD2319" t="str">
        <f>+IFERROR(IF(Tabla2[[#This Row],[FECHA INICIO DE LABORES EN OBRA]]="","No Aplica",IF(AND(MONTH(Tabla2[[#This Row],[FECHA INICIO DE LABORES EN OBRA]])=MONTH(TODAY()-30),YEAR(Tabla2[[#This Row],[FECHA INICIO DE LABORES EN OBRA]])=YEAR(TODAY())),MONTH(TODAY()-30)&amp;"-"&amp;YEAR(TODAY()),"No Aplica")),"No Aplica")</f>
        <v>No Aplica</v>
      </c>
    </row>
    <row r="2320" spans="1:30" x14ac:dyDescent="0.25">
      <c r="A2320" s="13" t="s">
        <v>8756</v>
      </c>
      <c r="B2320" s="15" t="s">
        <v>8757</v>
      </c>
      <c r="C2320" s="15" t="s">
        <v>8757</v>
      </c>
      <c r="D2320" s="15" t="s">
        <v>8786</v>
      </c>
      <c r="E2320" s="15" t="s">
        <v>8787</v>
      </c>
      <c r="F2320" s="39">
        <v>32929</v>
      </c>
      <c r="G2320" s="15">
        <v>1</v>
      </c>
      <c r="H2320" s="15" t="s">
        <v>8788</v>
      </c>
      <c r="I2320" s="15" t="s">
        <v>8789</v>
      </c>
      <c r="J2320" s="15" t="s">
        <v>8790</v>
      </c>
      <c r="K2320" s="15" t="s">
        <v>3703</v>
      </c>
      <c r="L2320" s="40" t="s">
        <v>6</v>
      </c>
      <c r="M2320" s="39"/>
      <c r="N2320" s="41" t="s">
        <v>2063</v>
      </c>
      <c r="O2320" s="39">
        <v>45080</v>
      </c>
      <c r="P2320" s="40">
        <v>1</v>
      </c>
      <c r="Q2320" s="40">
        <v>1</v>
      </c>
      <c r="R2320" s="40" t="str">
        <f>IFERROR(VLOOKUP(Tabla2[[#This Row],[CONTRATISTA PRNCIPAL]],Hoja1!$L$5:$M$9,2,FALSE),"CJV")</f>
        <v>CJV</v>
      </c>
      <c r="S2320" s="40" t="str">
        <f>IF(Tabla2[[#This Row],[EMPRESA]]=Tabla2[[#This Row],[CONTRATISTA PRNCIPAL]],"Principal","Secundaria")</f>
        <v>Principal</v>
      </c>
      <c r="T2320" s="42">
        <f>IFERROR(1/COUNTIF(Tabla2[CONTRATISTA PRNCIPAL],Tabla2[[#This Row],[CONTRATISTA PRNCIPAL]]),0)</f>
        <v>0.1111111111111111</v>
      </c>
      <c r="U2320" s="43">
        <f>IF(((TODAY()-Tabla2[[#This Row],[FECHA NACIMIENTO]])/365)&lt;18,"Corregir", IF(((TODAY()-Tabla2[[#This Row],[FECHA NACIMIENTO]])/365)&gt;80, "Corregir",ROUNDDOWN(((TODAY()-Tabla2[[#This Row],[FECHA NACIMIENTO]])/365),0)))</f>
        <v>33</v>
      </c>
      <c r="V23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20" s="44" t="str">
        <f>+IF(Tabla2[[#This Row],[Edad]]="Corregir","Corregir","Ok")</f>
        <v>Ok</v>
      </c>
      <c r="X2320" s="42" t="str">
        <f>+IFERROR(VLOOKUP(Tabla2[[#This Row],[DISTRITO SEGÚN DNI]],Hoja1!$A$2:$B$32,2,FALSE),"No")</f>
        <v>No</v>
      </c>
      <c r="Y2320" s="42" t="str">
        <f>IF(OR(LOWER(Tabla2[[#This Row],[GENERO]])="masculino", LOWER(Tabla2[[#This Row],[GENERO]])="femenino"),"OK","Corregir")</f>
        <v>OK</v>
      </c>
      <c r="Z2320" s="42" t="str">
        <f>+IF(Tabla2[[#This Row],[Nro. DNI / CE]]="","Corregir",IF(LEN(Tabla2[[#This Row],[Nro. DNI / CE]])&gt;=8,"OK","Corregir"))</f>
        <v>OK</v>
      </c>
      <c r="AA2320" s="42">
        <f>COUNTIF(Tabla2[APELLIDOS Y NOMBRES],Tabla2[[#This Row],[APELLIDOS Y NOMBRES]])</f>
        <v>1</v>
      </c>
      <c r="AB2320" s="42">
        <f>IF(Tabla2[[#This Row],[Trabajador]]&gt;1,1/Tabla2[[#This Row],[Trabajador]],Tabla2[[#This Row],[Trabajador]])</f>
        <v>1</v>
      </c>
      <c r="AC2320" t="str">
        <f>+IFERROR(IF(Tabla2[[#This Row],[FECHA CESE/BAJA]]="","No Aplica",IF(AND(MONTH(Tabla2[[#This Row],[FECHA CESE/BAJA]])=MONTH(TODAY()-30),YEAR(Tabla2[[#This Row],[FECHA CESE/BAJA]])=YEAR(TODAY())),MONTH(TODAY()-30)&amp;"-"&amp;YEAR(TODAY()),"Borrar")),"No aplica")</f>
        <v>No Aplica</v>
      </c>
      <c r="AD2320" t="str">
        <f>+IFERROR(IF(Tabla2[[#This Row],[FECHA INICIO DE LABORES EN OBRA]]="","No Aplica",IF(AND(MONTH(Tabla2[[#This Row],[FECHA INICIO DE LABORES EN OBRA]])=MONTH(TODAY()-30),YEAR(Tabla2[[#This Row],[FECHA INICIO DE LABORES EN OBRA]])=YEAR(TODAY())),MONTH(TODAY()-30)&amp;"-"&amp;YEAR(TODAY()),"No Aplica")),"No Aplica")</f>
        <v>No Aplica</v>
      </c>
    </row>
    <row r="2321" spans="1:30" x14ac:dyDescent="0.25">
      <c r="A2321" s="13">
        <v>20600579054</v>
      </c>
      <c r="B2321" s="15" t="s">
        <v>8791</v>
      </c>
      <c r="C2321" s="15" t="s">
        <v>8791</v>
      </c>
      <c r="D2321" s="15" t="s">
        <v>8536</v>
      </c>
      <c r="E2321" s="15" t="s">
        <v>8792</v>
      </c>
      <c r="F2321" s="39" t="s">
        <v>8793</v>
      </c>
      <c r="G2321" s="15">
        <v>1</v>
      </c>
      <c r="H2321" s="15" t="s">
        <v>8794</v>
      </c>
      <c r="I2321" s="15" t="s">
        <v>5993</v>
      </c>
      <c r="J2321" s="15" t="s">
        <v>8795</v>
      </c>
      <c r="K2321" s="15" t="s">
        <v>2062</v>
      </c>
      <c r="L2321" s="40" t="s">
        <v>6</v>
      </c>
      <c r="M2321" s="39">
        <v>45147</v>
      </c>
      <c r="N2321" s="41" t="s">
        <v>2098</v>
      </c>
      <c r="O2321" s="39">
        <v>45000</v>
      </c>
      <c r="P2321" s="40">
        <v>2</v>
      </c>
      <c r="Q2321" s="40">
        <v>2</v>
      </c>
      <c r="R2321" s="40" t="str">
        <f>IFERROR(VLOOKUP(Tabla2[[#This Row],[CONTRATISTA PRNCIPAL]],Hoja1!$L$5:$M$9,2,FALSE),"CJV")</f>
        <v>CJV</v>
      </c>
      <c r="S2321" s="40" t="str">
        <f>IF(Tabla2[[#This Row],[EMPRESA]]=Tabla2[[#This Row],[CONTRATISTA PRNCIPAL]],"Principal","Secundaria")</f>
        <v>Principal</v>
      </c>
      <c r="T2321" s="42">
        <f>IFERROR(1/COUNTIF(Tabla2[CONTRATISTA PRNCIPAL],Tabla2[[#This Row],[CONTRATISTA PRNCIPAL]]),0)</f>
        <v>0.009708737864077669</v>
      </c>
      <c r="U2321" s="43">
        <f>IF(((TODAY()-Tabla2[[#This Row],[FECHA NACIMIENTO]])/365)&lt;18,"Corregir", IF(((TODAY()-Tabla2[[#This Row],[FECHA NACIMIENTO]])/365)&gt;80, "Corregir",ROUNDDOWN(((TODAY()-Tabla2[[#This Row],[FECHA NACIMIENTO]])/365),0)))</f>
        <v>25</v>
      </c>
      <c r="V23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21" s="44" t="str">
        <f>+IF(Tabla2[[#This Row],[Edad]]="Corregir","Corregir","Ok")</f>
        <v>Ok</v>
      </c>
      <c r="X2321" s="42" t="str">
        <f>+IFERROR(VLOOKUP(Tabla2[[#This Row],[DISTRITO SEGÚN DNI]],Hoja1!$A$2:$B$32,2,FALSE),"No")</f>
        <v>No</v>
      </c>
      <c r="Y2321" s="42" t="str">
        <f>IF(OR(LOWER(Tabla2[[#This Row],[GENERO]])="masculino", LOWER(Tabla2[[#This Row],[GENERO]])="femenino"),"OK","Corregir")</f>
        <v>OK</v>
      </c>
      <c r="Z2321" s="42" t="str">
        <f>+IF(Tabla2[[#This Row],[Nro. DNI / CE]]="","Corregir",IF(LEN(Tabla2[[#This Row],[Nro. DNI / CE]])&gt;=8,"OK","Corregir"))</f>
        <v>OK</v>
      </c>
      <c r="AA2321" s="42">
        <f>COUNTIF(Tabla2[APELLIDOS Y NOMBRES],Tabla2[[#This Row],[APELLIDOS Y NOMBRES]])</f>
        <v>1</v>
      </c>
      <c r="AB2321" s="42">
        <f>IF(Tabla2[[#This Row],[Trabajador]]&gt;1,1/Tabla2[[#This Row],[Trabajador]],Tabla2[[#This Row],[Trabajador]])</f>
        <v>1</v>
      </c>
      <c r="AC2321" t="str">
        <f>+IFERROR(IF(Tabla2[[#This Row],[FECHA CESE/BAJA]]="","No Aplica",IF(AND(MONTH(Tabla2[[#This Row],[FECHA CESE/BAJA]])=MONTH(TODAY()-30),YEAR(Tabla2[[#This Row],[FECHA CESE/BAJA]])=YEAR(TODAY())),MONTH(TODAY()-30)&amp;"-"&amp;YEAR(TODAY()),"Borrar")),"No aplica")</f>
        <v>8-2023</v>
      </c>
      <c r="AD2321" t="str">
        <f>+IFERROR(IF(Tabla2[[#This Row],[FECHA INICIO DE LABORES EN OBRA]]="","No Aplica",IF(AND(MONTH(Tabla2[[#This Row],[FECHA INICIO DE LABORES EN OBRA]])=MONTH(TODAY()-30),YEAR(Tabla2[[#This Row],[FECHA INICIO DE LABORES EN OBRA]])=YEAR(TODAY())),MONTH(TODAY()-30)&amp;"-"&amp;YEAR(TODAY()),"No Aplica")),"No Aplica")</f>
        <v>No Aplica</v>
      </c>
    </row>
    <row r="2322" spans="1:30" x14ac:dyDescent="0.25">
      <c r="A2322" s="13">
        <v>20600579054</v>
      </c>
      <c r="B2322" s="15" t="s">
        <v>8791</v>
      </c>
      <c r="C2322" s="15" t="s">
        <v>8791</v>
      </c>
      <c r="D2322" s="15">
        <v>40136644</v>
      </c>
      <c r="E2322" s="15" t="s">
        <v>8796</v>
      </c>
      <c r="F2322" s="39">
        <v>27828</v>
      </c>
      <c r="G2322" s="15">
        <v>2</v>
      </c>
      <c r="H2322" s="15" t="s">
        <v>2746</v>
      </c>
      <c r="I2322" s="15" t="s">
        <v>8797</v>
      </c>
      <c r="J2322" s="15" t="s">
        <v>8798</v>
      </c>
      <c r="K2322" s="15" t="s">
        <v>2645</v>
      </c>
      <c r="L2322" s="40" t="s">
        <v>6</v>
      </c>
      <c r="M2322" s="39">
        <v>45147</v>
      </c>
      <c r="N2322" s="41" t="s">
        <v>2098</v>
      </c>
      <c r="O2322" s="39">
        <v>45027</v>
      </c>
      <c r="P2322" s="40">
        <v>2</v>
      </c>
      <c r="Q2322" s="40">
        <v>4</v>
      </c>
      <c r="R2322" s="40" t="str">
        <f>IFERROR(VLOOKUP(Tabla2[[#This Row],[CONTRATISTA PRNCIPAL]],Hoja1!$L$5:$M$9,2,FALSE),"CJV")</f>
        <v>CJV</v>
      </c>
      <c r="S2322" s="40" t="str">
        <f>IF(Tabla2[[#This Row],[EMPRESA]]=Tabla2[[#This Row],[CONTRATISTA PRNCIPAL]],"Principal","Secundaria")</f>
        <v>Principal</v>
      </c>
      <c r="T2322" s="42">
        <f>IFERROR(1/COUNTIF(Tabla2[CONTRATISTA PRNCIPAL],Tabla2[[#This Row],[CONTRATISTA PRNCIPAL]]),0)</f>
        <v>0.009708737864077669</v>
      </c>
      <c r="U2322" s="43">
        <f>IF(((TODAY()-Tabla2[[#This Row],[FECHA NACIMIENTO]])/365)&lt;18,"Corregir", IF(((TODAY()-Tabla2[[#This Row],[FECHA NACIMIENTO]])/365)&gt;80, "Corregir",ROUNDDOWN(((TODAY()-Tabla2[[#This Row],[FECHA NACIMIENTO]])/365),0)))</f>
        <v>47</v>
      </c>
      <c r="V23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22" s="44" t="str">
        <f>+IF(Tabla2[[#This Row],[Edad]]="Corregir","Corregir","Ok")</f>
        <v>Ok</v>
      </c>
      <c r="X2322" s="42" t="str">
        <f>+IFERROR(VLOOKUP(Tabla2[[#This Row],[DISTRITO SEGÚN DNI]],Hoja1!$A$2:$B$32,2,FALSE),"No")</f>
        <v>No</v>
      </c>
      <c r="Y2322" s="42" t="str">
        <f>IF(OR(LOWER(Tabla2[[#This Row],[GENERO]])="masculino", LOWER(Tabla2[[#This Row],[GENERO]])="femenino"),"OK","Corregir")</f>
        <v>OK</v>
      </c>
      <c r="Z2322" s="42" t="str">
        <f>+IF(Tabla2[[#This Row],[Nro. DNI / CE]]="","Corregir",IF(LEN(Tabla2[[#This Row],[Nro. DNI / CE]])&gt;=8,"OK","Corregir"))</f>
        <v>OK</v>
      </c>
      <c r="AA2322" s="42">
        <f>COUNTIF(Tabla2[APELLIDOS Y NOMBRES],Tabla2[[#This Row],[APELLIDOS Y NOMBRES]])</f>
        <v>1</v>
      </c>
      <c r="AB2322" s="42">
        <f>IF(Tabla2[[#This Row],[Trabajador]]&gt;1,1/Tabla2[[#This Row],[Trabajador]],Tabla2[[#This Row],[Trabajador]])</f>
        <v>1</v>
      </c>
      <c r="AC2322" t="str">
        <f>+IFERROR(IF(Tabla2[[#This Row],[FECHA CESE/BAJA]]="","No Aplica",IF(AND(MONTH(Tabla2[[#This Row],[FECHA CESE/BAJA]])=MONTH(TODAY()-30),YEAR(Tabla2[[#This Row],[FECHA CESE/BAJA]])=YEAR(TODAY())),MONTH(TODAY()-30)&amp;"-"&amp;YEAR(TODAY()),"Borrar")),"No aplica")</f>
        <v>8-2023</v>
      </c>
      <c r="AD2322" t="str">
        <f>+IFERROR(IF(Tabla2[[#This Row],[FECHA INICIO DE LABORES EN OBRA]]="","No Aplica",IF(AND(MONTH(Tabla2[[#This Row],[FECHA INICIO DE LABORES EN OBRA]])=MONTH(TODAY()-30),YEAR(Tabla2[[#This Row],[FECHA INICIO DE LABORES EN OBRA]])=YEAR(TODAY())),MONTH(TODAY()-30)&amp;"-"&amp;YEAR(TODAY()),"No Aplica")),"No Aplica")</f>
        <v>No Aplica</v>
      </c>
    </row>
    <row r="2323" spans="1:30" x14ac:dyDescent="0.25">
      <c r="A2323" s="13">
        <v>20600579054</v>
      </c>
      <c r="B2323" s="15" t="s">
        <v>8791</v>
      </c>
      <c r="C2323" s="15" t="s">
        <v>8791</v>
      </c>
      <c r="D2323" s="15" t="s">
        <v>1169</v>
      </c>
      <c r="E2323" s="15" t="s">
        <v>1170</v>
      </c>
      <c r="F2323" s="39">
        <v>31462</v>
      </c>
      <c r="G2323" s="15">
        <v>2</v>
      </c>
      <c r="H2323" s="15" t="s">
        <v>8799</v>
      </c>
      <c r="I2323" s="15" t="s">
        <v>5993</v>
      </c>
      <c r="J2323" s="15" t="s">
        <v>8800</v>
      </c>
      <c r="K2323" s="15" t="s">
        <v>17</v>
      </c>
      <c r="L2323" s="40" t="s">
        <v>6</v>
      </c>
      <c r="M2323" s="39">
        <v>45147</v>
      </c>
      <c r="N2323" s="41" t="s">
        <v>2098</v>
      </c>
      <c r="O2323" s="39">
        <v>45054</v>
      </c>
      <c r="P2323" s="40">
        <v>2</v>
      </c>
      <c r="Q2323" s="40">
        <v>4</v>
      </c>
      <c r="R2323" s="40" t="str">
        <f>IFERROR(VLOOKUP(Tabla2[[#This Row],[CONTRATISTA PRNCIPAL]],Hoja1!$L$5:$M$9,2,FALSE),"CJV")</f>
        <v>CJV</v>
      </c>
      <c r="S2323" s="40" t="str">
        <f>IF(Tabla2[[#This Row],[EMPRESA]]=Tabla2[[#This Row],[CONTRATISTA PRNCIPAL]],"Principal","Secundaria")</f>
        <v>Principal</v>
      </c>
      <c r="T2323" s="42">
        <f>IFERROR(1/COUNTIF(Tabla2[CONTRATISTA PRNCIPAL],Tabla2[[#This Row],[CONTRATISTA PRNCIPAL]]),0)</f>
        <v>0.009708737864077669</v>
      </c>
      <c r="U2323" s="43">
        <f>IF(((TODAY()-Tabla2[[#This Row],[FECHA NACIMIENTO]])/365)&lt;18,"Corregir", IF(((TODAY()-Tabla2[[#This Row],[FECHA NACIMIENTO]])/365)&gt;80, "Corregir",ROUNDDOWN(((TODAY()-Tabla2[[#This Row],[FECHA NACIMIENTO]])/365),0)))</f>
        <v>37</v>
      </c>
      <c r="V23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23" s="44" t="str">
        <f>+IF(Tabla2[[#This Row],[Edad]]="Corregir","Corregir","Ok")</f>
        <v>Ok</v>
      </c>
      <c r="X2323" s="42" t="str">
        <f>+IFERROR(VLOOKUP(Tabla2[[#This Row],[DISTRITO SEGÚN DNI]],Hoja1!$A$2:$B$32,2,FALSE),"No")</f>
        <v>ATE</v>
      </c>
      <c r="Y2323" s="42" t="str">
        <f>IF(OR(LOWER(Tabla2[[#This Row],[GENERO]])="masculino", LOWER(Tabla2[[#This Row],[GENERO]])="femenino"),"OK","Corregir")</f>
        <v>OK</v>
      </c>
      <c r="Z2323" s="42" t="str">
        <f>+IF(Tabla2[[#This Row],[Nro. DNI / CE]]="","Corregir",IF(LEN(Tabla2[[#This Row],[Nro. DNI / CE]])&gt;=8,"OK","Corregir"))</f>
        <v>OK</v>
      </c>
      <c r="AA2323" s="42">
        <f>COUNTIF(Tabla2[APELLIDOS Y NOMBRES],Tabla2[[#This Row],[APELLIDOS Y NOMBRES]])</f>
        <v>1</v>
      </c>
      <c r="AB2323" s="42">
        <f>IF(Tabla2[[#This Row],[Trabajador]]&gt;1,1/Tabla2[[#This Row],[Trabajador]],Tabla2[[#This Row],[Trabajador]])</f>
        <v>1</v>
      </c>
      <c r="AC2323" t="str">
        <f>+IFERROR(IF(Tabla2[[#This Row],[FECHA CESE/BAJA]]="","No Aplica",IF(AND(MONTH(Tabla2[[#This Row],[FECHA CESE/BAJA]])=MONTH(TODAY()-30),YEAR(Tabla2[[#This Row],[FECHA CESE/BAJA]])=YEAR(TODAY())),MONTH(TODAY()-30)&amp;"-"&amp;YEAR(TODAY()),"Borrar")),"No aplica")</f>
        <v>8-2023</v>
      </c>
      <c r="AD2323" t="str">
        <f>+IFERROR(IF(Tabla2[[#This Row],[FECHA INICIO DE LABORES EN OBRA]]="","No Aplica",IF(AND(MONTH(Tabla2[[#This Row],[FECHA INICIO DE LABORES EN OBRA]])=MONTH(TODAY()-30),YEAR(Tabla2[[#This Row],[FECHA INICIO DE LABORES EN OBRA]])=YEAR(TODAY())),MONTH(TODAY()-30)&amp;"-"&amp;YEAR(TODAY()),"No Aplica")),"No Aplica")</f>
        <v>No Aplica</v>
      </c>
    </row>
    <row r="2324" spans="1:30" x14ac:dyDescent="0.25">
      <c r="A2324" s="13">
        <v>20600579054</v>
      </c>
      <c r="B2324" s="15" t="s">
        <v>8791</v>
      </c>
      <c r="C2324" s="15" t="s">
        <v>8791</v>
      </c>
      <c r="D2324" s="15" t="s">
        <v>8801</v>
      </c>
      <c r="E2324" s="15" t="s">
        <v>8802</v>
      </c>
      <c r="F2324" s="39">
        <v>31540</v>
      </c>
      <c r="G2324" s="15">
        <v>2</v>
      </c>
      <c r="H2324" s="15" t="s">
        <v>2746</v>
      </c>
      <c r="I2324" s="15" t="s">
        <v>5993</v>
      </c>
      <c r="J2324" s="15" t="s">
        <v>8803</v>
      </c>
      <c r="K2324" s="15" t="s">
        <v>2126</v>
      </c>
      <c r="L2324" s="40" t="s">
        <v>6</v>
      </c>
      <c r="M2324" s="39">
        <v>45147</v>
      </c>
      <c r="N2324" s="41" t="s">
        <v>2098</v>
      </c>
      <c r="O2324" s="39">
        <v>45054</v>
      </c>
      <c r="P2324" s="40">
        <v>2</v>
      </c>
      <c r="Q2324" s="40">
        <v>4</v>
      </c>
      <c r="R2324" s="40" t="str">
        <f>IFERROR(VLOOKUP(Tabla2[[#This Row],[CONTRATISTA PRNCIPAL]],Hoja1!$L$5:$M$9,2,FALSE),"CJV")</f>
        <v>CJV</v>
      </c>
      <c r="S2324" s="40" t="str">
        <f>IF(Tabla2[[#This Row],[EMPRESA]]=Tabla2[[#This Row],[CONTRATISTA PRNCIPAL]],"Principal","Secundaria")</f>
        <v>Principal</v>
      </c>
      <c r="T2324" s="42">
        <f>IFERROR(1/COUNTIF(Tabla2[CONTRATISTA PRNCIPAL],Tabla2[[#This Row],[CONTRATISTA PRNCIPAL]]),0)</f>
        <v>0.009708737864077669</v>
      </c>
      <c r="U2324" s="43">
        <f>IF(((TODAY()-Tabla2[[#This Row],[FECHA NACIMIENTO]])/365)&lt;18,"Corregir", IF(((TODAY()-Tabla2[[#This Row],[FECHA NACIMIENTO]])/365)&gt;80, "Corregir",ROUNDDOWN(((TODAY()-Tabla2[[#This Row],[FECHA NACIMIENTO]])/365),0)))</f>
        <v>37</v>
      </c>
      <c r="V23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24" s="44" t="str">
        <f>+IF(Tabla2[[#This Row],[Edad]]="Corregir","Corregir","Ok")</f>
        <v>Ok</v>
      </c>
      <c r="X2324" s="42" t="str">
        <f>+IFERROR(VLOOKUP(Tabla2[[#This Row],[DISTRITO SEGÚN DNI]],Hoja1!$A$2:$B$32,2,FALSE),"No")</f>
        <v>No</v>
      </c>
      <c r="Y2324" s="42" t="str">
        <f>IF(OR(LOWER(Tabla2[[#This Row],[GENERO]])="masculino", LOWER(Tabla2[[#This Row],[GENERO]])="femenino"),"OK","Corregir")</f>
        <v>OK</v>
      </c>
      <c r="Z2324" s="42" t="str">
        <f>+IF(Tabla2[[#This Row],[Nro. DNI / CE]]="","Corregir",IF(LEN(Tabla2[[#This Row],[Nro. DNI / CE]])&gt;=8,"OK","Corregir"))</f>
        <v>OK</v>
      </c>
      <c r="AA2324" s="42">
        <f>COUNTIF(Tabla2[APELLIDOS Y NOMBRES],Tabla2[[#This Row],[APELLIDOS Y NOMBRES]])</f>
        <v>1</v>
      </c>
      <c r="AB2324" s="42">
        <f>IF(Tabla2[[#This Row],[Trabajador]]&gt;1,1/Tabla2[[#This Row],[Trabajador]],Tabla2[[#This Row],[Trabajador]])</f>
        <v>1</v>
      </c>
      <c r="AC2324" t="str">
        <f>+IFERROR(IF(Tabla2[[#This Row],[FECHA CESE/BAJA]]="","No Aplica",IF(AND(MONTH(Tabla2[[#This Row],[FECHA CESE/BAJA]])=MONTH(TODAY()-30),YEAR(Tabla2[[#This Row],[FECHA CESE/BAJA]])=YEAR(TODAY())),MONTH(TODAY()-30)&amp;"-"&amp;YEAR(TODAY()),"Borrar")),"No aplica")</f>
        <v>8-2023</v>
      </c>
      <c r="AD2324" t="str">
        <f>+IFERROR(IF(Tabla2[[#This Row],[FECHA INICIO DE LABORES EN OBRA]]="","No Aplica",IF(AND(MONTH(Tabla2[[#This Row],[FECHA INICIO DE LABORES EN OBRA]])=MONTH(TODAY()-30),YEAR(Tabla2[[#This Row],[FECHA INICIO DE LABORES EN OBRA]])=YEAR(TODAY())),MONTH(TODAY()-30)&amp;"-"&amp;YEAR(TODAY()),"No Aplica")),"No Aplica")</f>
        <v>No Aplica</v>
      </c>
    </row>
    <row r="2325" spans="1:30" x14ac:dyDescent="0.25">
      <c r="A2325" s="13">
        <v>20600579054</v>
      </c>
      <c r="B2325" s="15" t="s">
        <v>8791</v>
      </c>
      <c r="C2325" s="15" t="s">
        <v>8791</v>
      </c>
      <c r="D2325" s="15" t="s">
        <v>8804</v>
      </c>
      <c r="E2325" s="15" t="s">
        <v>8805</v>
      </c>
      <c r="F2325" s="39">
        <v>30600</v>
      </c>
      <c r="G2325" s="15">
        <v>2</v>
      </c>
      <c r="H2325" s="15" t="s">
        <v>2746</v>
      </c>
      <c r="I2325" s="15" t="s">
        <v>5993</v>
      </c>
      <c r="J2325" s="15" t="s">
        <v>8806</v>
      </c>
      <c r="K2325" s="15" t="s">
        <v>2174</v>
      </c>
      <c r="L2325" s="40" t="s">
        <v>6</v>
      </c>
      <c r="M2325" s="39">
        <v>45147</v>
      </c>
      <c r="N2325" s="41" t="s">
        <v>2098</v>
      </c>
      <c r="O2325" s="39">
        <v>45054</v>
      </c>
      <c r="P2325" s="40">
        <v>2</v>
      </c>
      <c r="Q2325" s="40">
        <v>4</v>
      </c>
      <c r="R2325" s="40" t="str">
        <f>IFERROR(VLOOKUP(Tabla2[[#This Row],[CONTRATISTA PRNCIPAL]],Hoja1!$L$5:$M$9,2,FALSE),"CJV")</f>
        <v>CJV</v>
      </c>
      <c r="S2325" s="40" t="str">
        <f>IF(Tabla2[[#This Row],[EMPRESA]]=Tabla2[[#This Row],[CONTRATISTA PRNCIPAL]],"Principal","Secundaria")</f>
        <v>Principal</v>
      </c>
      <c r="T2325" s="42">
        <f>IFERROR(1/COUNTIF(Tabla2[CONTRATISTA PRNCIPAL],Tabla2[[#This Row],[CONTRATISTA PRNCIPAL]]),0)</f>
        <v>0.009708737864077669</v>
      </c>
      <c r="U2325" s="43">
        <f>IF(((TODAY()-Tabla2[[#This Row],[FECHA NACIMIENTO]])/365)&lt;18,"Corregir", IF(((TODAY()-Tabla2[[#This Row],[FECHA NACIMIENTO]])/365)&gt;80, "Corregir",ROUNDDOWN(((TODAY()-Tabla2[[#This Row],[FECHA NACIMIENTO]])/365),0)))</f>
        <v>39</v>
      </c>
      <c r="V23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25" s="44" t="str">
        <f>+IF(Tabla2[[#This Row],[Edad]]="Corregir","Corregir","Ok")</f>
        <v>Ok</v>
      </c>
      <c r="X2325" s="42" t="str">
        <f>+IFERROR(VLOOKUP(Tabla2[[#This Row],[DISTRITO SEGÚN DNI]],Hoja1!$A$2:$B$32,2,FALSE),"No")</f>
        <v>No</v>
      </c>
      <c r="Y2325" s="42" t="str">
        <f>IF(OR(LOWER(Tabla2[[#This Row],[GENERO]])="masculino", LOWER(Tabla2[[#This Row],[GENERO]])="femenino"),"OK","Corregir")</f>
        <v>OK</v>
      </c>
      <c r="Z2325" s="42" t="str">
        <f>+IF(Tabla2[[#This Row],[Nro. DNI / CE]]="","Corregir",IF(LEN(Tabla2[[#This Row],[Nro. DNI / CE]])&gt;=8,"OK","Corregir"))</f>
        <v>OK</v>
      </c>
      <c r="AA2325" s="42">
        <f>COUNTIF(Tabla2[APELLIDOS Y NOMBRES],Tabla2[[#This Row],[APELLIDOS Y NOMBRES]])</f>
        <v>1</v>
      </c>
      <c r="AB2325" s="42">
        <f>IF(Tabla2[[#This Row],[Trabajador]]&gt;1,1/Tabla2[[#This Row],[Trabajador]],Tabla2[[#This Row],[Trabajador]])</f>
        <v>1</v>
      </c>
      <c r="AC2325" t="str">
        <f>+IFERROR(IF(Tabla2[[#This Row],[FECHA CESE/BAJA]]="","No Aplica",IF(AND(MONTH(Tabla2[[#This Row],[FECHA CESE/BAJA]])=MONTH(TODAY()-30),YEAR(Tabla2[[#This Row],[FECHA CESE/BAJA]])=YEAR(TODAY())),MONTH(TODAY()-30)&amp;"-"&amp;YEAR(TODAY()),"Borrar")),"No aplica")</f>
        <v>8-2023</v>
      </c>
      <c r="AD2325" t="str">
        <f>+IFERROR(IF(Tabla2[[#This Row],[FECHA INICIO DE LABORES EN OBRA]]="","No Aplica",IF(AND(MONTH(Tabla2[[#This Row],[FECHA INICIO DE LABORES EN OBRA]])=MONTH(TODAY()-30),YEAR(Tabla2[[#This Row],[FECHA INICIO DE LABORES EN OBRA]])=YEAR(TODAY())),MONTH(TODAY()-30)&amp;"-"&amp;YEAR(TODAY()),"No Aplica")),"No Aplica")</f>
        <v>No Aplica</v>
      </c>
    </row>
    <row r="2326" spans="1:30" x14ac:dyDescent="0.25">
      <c r="A2326" s="13">
        <v>20600579054</v>
      </c>
      <c r="B2326" s="15" t="s">
        <v>8791</v>
      </c>
      <c r="C2326" s="15" t="s">
        <v>8791</v>
      </c>
      <c r="D2326" s="15" t="s">
        <v>8807</v>
      </c>
      <c r="E2326" s="15" t="s">
        <v>8808</v>
      </c>
      <c r="F2326" s="39">
        <v>36422</v>
      </c>
      <c r="G2326" s="15">
        <v>2</v>
      </c>
      <c r="H2326" s="15" t="s">
        <v>2749</v>
      </c>
      <c r="I2326" s="15" t="s">
        <v>6305</v>
      </c>
      <c r="J2326" s="15" t="s">
        <v>8809</v>
      </c>
      <c r="K2326" s="15" t="s">
        <v>2182</v>
      </c>
      <c r="L2326" s="40" t="s">
        <v>6</v>
      </c>
      <c r="M2326" s="39">
        <v>45147</v>
      </c>
      <c r="N2326" s="41" t="s">
        <v>2098</v>
      </c>
      <c r="O2326" s="39">
        <v>45019</v>
      </c>
      <c r="P2326" s="40">
        <v>2</v>
      </c>
      <c r="Q2326" s="40">
        <v>4</v>
      </c>
      <c r="R2326" s="40" t="str">
        <f>IFERROR(VLOOKUP(Tabla2[[#This Row],[CONTRATISTA PRNCIPAL]],Hoja1!$L$5:$M$9,2,FALSE),"CJV")</f>
        <v>CJV</v>
      </c>
      <c r="S2326" s="40" t="str">
        <f>IF(Tabla2[[#This Row],[EMPRESA]]=Tabla2[[#This Row],[CONTRATISTA PRNCIPAL]],"Principal","Secundaria")</f>
        <v>Principal</v>
      </c>
      <c r="T2326" s="42">
        <f>IFERROR(1/COUNTIF(Tabla2[CONTRATISTA PRNCIPAL],Tabla2[[#This Row],[CONTRATISTA PRNCIPAL]]),0)</f>
        <v>0.009708737864077669</v>
      </c>
      <c r="U2326" s="43">
        <f>IF(((TODAY()-Tabla2[[#This Row],[FECHA NACIMIENTO]])/365)&lt;18,"Corregir", IF(((TODAY()-Tabla2[[#This Row],[FECHA NACIMIENTO]])/365)&gt;80, "Corregir",ROUNDDOWN(((TODAY()-Tabla2[[#This Row],[FECHA NACIMIENTO]])/365),0)))</f>
        <v>24</v>
      </c>
      <c r="V23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26" s="44" t="str">
        <f>+IF(Tabla2[[#This Row],[Edad]]="Corregir","Corregir","Ok")</f>
        <v>Ok</v>
      </c>
      <c r="X2326" s="42" t="str">
        <f>+IFERROR(VLOOKUP(Tabla2[[#This Row],[DISTRITO SEGÚN DNI]],Hoja1!$A$2:$B$32,2,FALSE),"No")</f>
        <v>No</v>
      </c>
      <c r="Y2326" s="42" t="str">
        <f>IF(OR(LOWER(Tabla2[[#This Row],[GENERO]])="masculino", LOWER(Tabla2[[#This Row],[GENERO]])="femenino"),"OK","Corregir")</f>
        <v>OK</v>
      </c>
      <c r="Z2326" s="42" t="str">
        <f>+IF(Tabla2[[#This Row],[Nro. DNI / CE]]="","Corregir",IF(LEN(Tabla2[[#This Row],[Nro. DNI / CE]])&gt;=8,"OK","Corregir"))</f>
        <v>OK</v>
      </c>
      <c r="AA2326" s="42">
        <f>COUNTIF(Tabla2[APELLIDOS Y NOMBRES],Tabla2[[#This Row],[APELLIDOS Y NOMBRES]])</f>
        <v>1</v>
      </c>
      <c r="AB2326" s="42">
        <f>IF(Tabla2[[#This Row],[Trabajador]]&gt;1,1/Tabla2[[#This Row],[Trabajador]],Tabla2[[#This Row],[Trabajador]])</f>
        <v>1</v>
      </c>
      <c r="AC2326" t="str">
        <f>+IFERROR(IF(Tabla2[[#This Row],[FECHA CESE/BAJA]]="","No Aplica",IF(AND(MONTH(Tabla2[[#This Row],[FECHA CESE/BAJA]])=MONTH(TODAY()-30),YEAR(Tabla2[[#This Row],[FECHA CESE/BAJA]])=YEAR(TODAY())),MONTH(TODAY()-30)&amp;"-"&amp;YEAR(TODAY()),"Borrar")),"No aplica")</f>
        <v>8-2023</v>
      </c>
      <c r="AD2326" t="str">
        <f>+IFERROR(IF(Tabla2[[#This Row],[FECHA INICIO DE LABORES EN OBRA]]="","No Aplica",IF(AND(MONTH(Tabla2[[#This Row],[FECHA INICIO DE LABORES EN OBRA]])=MONTH(TODAY()-30),YEAR(Tabla2[[#This Row],[FECHA INICIO DE LABORES EN OBRA]])=YEAR(TODAY())),MONTH(TODAY()-30)&amp;"-"&amp;YEAR(TODAY()),"No Aplica")),"No Aplica")</f>
        <v>No Aplica</v>
      </c>
    </row>
    <row r="2327" spans="1:30" x14ac:dyDescent="0.25">
      <c r="A2327" s="13">
        <v>20600579054</v>
      </c>
      <c r="B2327" s="15" t="s">
        <v>8791</v>
      </c>
      <c r="C2327" s="15" t="s">
        <v>8791</v>
      </c>
      <c r="D2327" s="15">
        <v>76758252</v>
      </c>
      <c r="E2327" s="15" t="s">
        <v>8810</v>
      </c>
      <c r="F2327" s="39">
        <v>34784</v>
      </c>
      <c r="G2327" s="15">
        <v>2</v>
      </c>
      <c r="H2327" s="15" t="s">
        <v>2749</v>
      </c>
      <c r="I2327" s="15" t="s">
        <v>6305</v>
      </c>
      <c r="J2327" s="15" t="s">
        <v>8811</v>
      </c>
      <c r="K2327" s="15" t="s">
        <v>2182</v>
      </c>
      <c r="L2327" s="40" t="s">
        <v>6</v>
      </c>
      <c r="M2327" s="39">
        <v>45147</v>
      </c>
      <c r="N2327" s="41" t="s">
        <v>2098</v>
      </c>
      <c r="O2327" s="39">
        <v>45089</v>
      </c>
      <c r="P2327" s="40">
        <v>2</v>
      </c>
      <c r="Q2327" s="40">
        <v>4</v>
      </c>
      <c r="R2327" s="40" t="str">
        <f>IFERROR(VLOOKUP(Tabla2[[#This Row],[CONTRATISTA PRNCIPAL]],Hoja1!$L$5:$M$9,2,FALSE),"CJV")</f>
        <v>CJV</v>
      </c>
      <c r="S2327" s="40" t="str">
        <f>IF(Tabla2[[#This Row],[EMPRESA]]=Tabla2[[#This Row],[CONTRATISTA PRNCIPAL]],"Principal","Secundaria")</f>
        <v>Principal</v>
      </c>
      <c r="T2327" s="42">
        <f>IFERROR(1/COUNTIF(Tabla2[CONTRATISTA PRNCIPAL],Tabla2[[#This Row],[CONTRATISTA PRNCIPAL]]),0)</f>
        <v>0.009708737864077669</v>
      </c>
      <c r="U2327" s="43">
        <f>IF(((TODAY()-Tabla2[[#This Row],[FECHA NACIMIENTO]])/365)&lt;18,"Corregir", IF(((TODAY()-Tabla2[[#This Row],[FECHA NACIMIENTO]])/365)&gt;80, "Corregir",ROUNDDOWN(((TODAY()-Tabla2[[#This Row],[FECHA NACIMIENTO]])/365),0)))</f>
        <v>28</v>
      </c>
      <c r="V23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27" s="44" t="str">
        <f>+IF(Tabla2[[#This Row],[Edad]]="Corregir","Corregir","Ok")</f>
        <v>Ok</v>
      </c>
      <c r="X2327" s="42" t="str">
        <f>+IFERROR(VLOOKUP(Tabla2[[#This Row],[DISTRITO SEGÚN DNI]],Hoja1!$A$2:$B$32,2,FALSE),"No")</f>
        <v>No</v>
      </c>
      <c r="Y2327" s="42" t="str">
        <f>IF(OR(LOWER(Tabla2[[#This Row],[GENERO]])="masculino", LOWER(Tabla2[[#This Row],[GENERO]])="femenino"),"OK","Corregir")</f>
        <v>OK</v>
      </c>
      <c r="Z2327" s="42" t="str">
        <f>+IF(Tabla2[[#This Row],[Nro. DNI / CE]]="","Corregir",IF(LEN(Tabla2[[#This Row],[Nro. DNI / CE]])&gt;=8,"OK","Corregir"))</f>
        <v>OK</v>
      </c>
      <c r="AA2327" s="42">
        <f>COUNTIF(Tabla2[APELLIDOS Y NOMBRES],Tabla2[[#This Row],[APELLIDOS Y NOMBRES]])</f>
        <v>1</v>
      </c>
      <c r="AB2327" s="42">
        <f>IF(Tabla2[[#This Row],[Trabajador]]&gt;1,1/Tabla2[[#This Row],[Trabajador]],Tabla2[[#This Row],[Trabajador]])</f>
        <v>1</v>
      </c>
      <c r="AC2327" t="str">
        <f>+IFERROR(IF(Tabla2[[#This Row],[FECHA CESE/BAJA]]="","No Aplica",IF(AND(MONTH(Tabla2[[#This Row],[FECHA CESE/BAJA]])=MONTH(TODAY()-30),YEAR(Tabla2[[#This Row],[FECHA CESE/BAJA]])=YEAR(TODAY())),MONTH(TODAY()-30)&amp;"-"&amp;YEAR(TODAY()),"Borrar")),"No aplica")</f>
        <v>8-2023</v>
      </c>
      <c r="AD2327" t="str">
        <f>+IFERROR(IF(Tabla2[[#This Row],[FECHA INICIO DE LABORES EN OBRA]]="","No Aplica",IF(AND(MONTH(Tabla2[[#This Row],[FECHA INICIO DE LABORES EN OBRA]])=MONTH(TODAY()-30),YEAR(Tabla2[[#This Row],[FECHA INICIO DE LABORES EN OBRA]])=YEAR(TODAY())),MONTH(TODAY()-30)&amp;"-"&amp;YEAR(TODAY()),"No Aplica")),"No Aplica")</f>
        <v>No Aplica</v>
      </c>
    </row>
    <row r="2328" spans="1:30" x14ac:dyDescent="0.25">
      <c r="A2328" s="13">
        <v>20600579054</v>
      </c>
      <c r="B2328" s="15" t="s">
        <v>8791</v>
      </c>
      <c r="C2328" s="15" t="s">
        <v>8791</v>
      </c>
      <c r="D2328" s="15">
        <v>74434874</v>
      </c>
      <c r="E2328" s="15" t="s">
        <v>8812</v>
      </c>
      <c r="F2328" s="39">
        <v>35652</v>
      </c>
      <c r="G2328" s="15">
        <v>1</v>
      </c>
      <c r="H2328" s="15" t="s">
        <v>4186</v>
      </c>
      <c r="I2328" s="15" t="s">
        <v>6305</v>
      </c>
      <c r="J2328" s="15" t="s">
        <v>8813</v>
      </c>
      <c r="K2328" s="15" t="s">
        <v>2174</v>
      </c>
      <c r="L2328" s="40" t="s">
        <v>6</v>
      </c>
      <c r="M2328" s="39">
        <v>45147</v>
      </c>
      <c r="N2328" s="41" t="s">
        <v>2098</v>
      </c>
      <c r="O2328" s="39">
        <v>45047</v>
      </c>
      <c r="P2328" s="40">
        <v>2</v>
      </c>
      <c r="Q2328" s="40">
        <v>2</v>
      </c>
      <c r="R2328" s="40" t="str">
        <f>IFERROR(VLOOKUP(Tabla2[[#This Row],[CONTRATISTA PRNCIPAL]],Hoja1!$L$5:$M$9,2,FALSE),"CJV")</f>
        <v>CJV</v>
      </c>
      <c r="S2328" s="40" t="str">
        <f>IF(Tabla2[[#This Row],[EMPRESA]]=Tabla2[[#This Row],[CONTRATISTA PRNCIPAL]],"Principal","Secundaria")</f>
        <v>Principal</v>
      </c>
      <c r="T2328" s="42">
        <f>IFERROR(1/COUNTIF(Tabla2[CONTRATISTA PRNCIPAL],Tabla2[[#This Row],[CONTRATISTA PRNCIPAL]]),0)</f>
        <v>0.009708737864077669</v>
      </c>
      <c r="U2328" s="43">
        <f>IF(((TODAY()-Tabla2[[#This Row],[FECHA NACIMIENTO]])/365)&lt;18,"Corregir", IF(((TODAY()-Tabla2[[#This Row],[FECHA NACIMIENTO]])/365)&gt;80, "Corregir",ROUNDDOWN(((TODAY()-Tabla2[[#This Row],[FECHA NACIMIENTO]])/365),0)))</f>
        <v>26</v>
      </c>
      <c r="V23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28" s="44" t="str">
        <f>+IF(Tabla2[[#This Row],[Edad]]="Corregir","Corregir","Ok")</f>
        <v>Ok</v>
      </c>
      <c r="X2328" s="42" t="str">
        <f>+IFERROR(VLOOKUP(Tabla2[[#This Row],[DISTRITO SEGÚN DNI]],Hoja1!$A$2:$B$32,2,FALSE),"No")</f>
        <v>No</v>
      </c>
      <c r="Y2328" s="42" t="str">
        <f>IF(OR(LOWER(Tabla2[[#This Row],[GENERO]])="masculino", LOWER(Tabla2[[#This Row],[GENERO]])="femenino"),"OK","Corregir")</f>
        <v>OK</v>
      </c>
      <c r="Z2328" s="42" t="str">
        <f>+IF(Tabla2[[#This Row],[Nro. DNI / CE]]="","Corregir",IF(LEN(Tabla2[[#This Row],[Nro. DNI / CE]])&gt;=8,"OK","Corregir"))</f>
        <v>OK</v>
      </c>
      <c r="AA2328" s="42">
        <f>COUNTIF(Tabla2[APELLIDOS Y NOMBRES],Tabla2[[#This Row],[APELLIDOS Y NOMBRES]])</f>
        <v>1</v>
      </c>
      <c r="AB2328" s="42">
        <f>IF(Tabla2[[#This Row],[Trabajador]]&gt;1,1/Tabla2[[#This Row],[Trabajador]],Tabla2[[#This Row],[Trabajador]])</f>
        <v>1</v>
      </c>
      <c r="AC2328" t="str">
        <f>+IFERROR(IF(Tabla2[[#This Row],[FECHA CESE/BAJA]]="","No Aplica",IF(AND(MONTH(Tabla2[[#This Row],[FECHA CESE/BAJA]])=MONTH(TODAY()-30),YEAR(Tabla2[[#This Row],[FECHA CESE/BAJA]])=YEAR(TODAY())),MONTH(TODAY()-30)&amp;"-"&amp;YEAR(TODAY()),"Borrar")),"No aplica")</f>
        <v>8-2023</v>
      </c>
      <c r="AD2328" t="str">
        <f>+IFERROR(IF(Tabla2[[#This Row],[FECHA INICIO DE LABORES EN OBRA]]="","No Aplica",IF(AND(MONTH(Tabla2[[#This Row],[FECHA INICIO DE LABORES EN OBRA]])=MONTH(TODAY()-30),YEAR(Tabla2[[#This Row],[FECHA INICIO DE LABORES EN OBRA]])=YEAR(TODAY())),MONTH(TODAY()-30)&amp;"-"&amp;YEAR(TODAY()),"No Aplica")),"No Aplica")</f>
        <v>No Aplica</v>
      </c>
    </row>
    <row r="2329" spans="1:30" x14ac:dyDescent="0.25">
      <c r="A2329" s="13">
        <v>20600579054</v>
      </c>
      <c r="B2329" s="15" t="s">
        <v>8791</v>
      </c>
      <c r="C2329" s="15" t="s">
        <v>8791</v>
      </c>
      <c r="D2329" s="15" t="s">
        <v>8814</v>
      </c>
      <c r="E2329" s="15" t="s">
        <v>8815</v>
      </c>
      <c r="F2329" s="39">
        <v>30473</v>
      </c>
      <c r="G2329" s="15">
        <v>2</v>
      </c>
      <c r="H2329" s="15" t="s">
        <v>2197</v>
      </c>
      <c r="I2329" s="15" t="s">
        <v>3476</v>
      </c>
      <c r="J2329" s="15" t="s">
        <v>8816</v>
      </c>
      <c r="K2329" s="15" t="s">
        <v>2126</v>
      </c>
      <c r="L2329" s="40" t="s">
        <v>6</v>
      </c>
      <c r="M2329" s="39">
        <v>45149</v>
      </c>
      <c r="N2329" s="41" t="s">
        <v>2098</v>
      </c>
      <c r="O2329" s="39">
        <v>44990</v>
      </c>
      <c r="P2329" s="40">
        <v>2</v>
      </c>
      <c r="Q2329" s="40">
        <v>4</v>
      </c>
      <c r="R2329" s="40" t="str">
        <f>IFERROR(VLOOKUP(Tabla2[[#This Row],[CONTRATISTA PRNCIPAL]],Hoja1!$L$5:$M$9,2,FALSE),"CJV")</f>
        <v>CJV</v>
      </c>
      <c r="S2329" s="40" t="str">
        <f>IF(Tabla2[[#This Row],[EMPRESA]]=Tabla2[[#This Row],[CONTRATISTA PRNCIPAL]],"Principal","Secundaria")</f>
        <v>Principal</v>
      </c>
      <c r="T2329" s="42">
        <f>IFERROR(1/COUNTIF(Tabla2[CONTRATISTA PRNCIPAL],Tabla2[[#This Row],[CONTRATISTA PRNCIPAL]]),0)</f>
        <v>0.009708737864077669</v>
      </c>
      <c r="U2329" s="43">
        <f>IF(((TODAY()-Tabla2[[#This Row],[FECHA NACIMIENTO]])/365)&lt;18,"Corregir", IF(((TODAY()-Tabla2[[#This Row],[FECHA NACIMIENTO]])/365)&gt;80, "Corregir",ROUNDDOWN(((TODAY()-Tabla2[[#This Row],[FECHA NACIMIENTO]])/365),0)))</f>
        <v>40</v>
      </c>
      <c r="V23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29" s="44" t="str">
        <f>+IF(Tabla2[[#This Row],[Edad]]="Corregir","Corregir","Ok")</f>
        <v>Ok</v>
      </c>
      <c r="X2329" s="42" t="str">
        <f>+IFERROR(VLOOKUP(Tabla2[[#This Row],[DISTRITO SEGÚN DNI]],Hoja1!$A$2:$B$32,2,FALSE),"No")</f>
        <v>No</v>
      </c>
      <c r="Y2329" s="42" t="str">
        <f>IF(OR(LOWER(Tabla2[[#This Row],[GENERO]])="masculino", LOWER(Tabla2[[#This Row],[GENERO]])="femenino"),"OK","Corregir")</f>
        <v>OK</v>
      </c>
      <c r="Z2329" s="42" t="str">
        <f>+IF(Tabla2[[#This Row],[Nro. DNI / CE]]="","Corregir",IF(LEN(Tabla2[[#This Row],[Nro. DNI / CE]])&gt;=8,"OK","Corregir"))</f>
        <v>OK</v>
      </c>
      <c r="AA2329" s="42">
        <f>COUNTIF(Tabla2[APELLIDOS Y NOMBRES],Tabla2[[#This Row],[APELLIDOS Y NOMBRES]])</f>
        <v>1</v>
      </c>
      <c r="AB2329" s="42">
        <f>IF(Tabla2[[#This Row],[Trabajador]]&gt;1,1/Tabla2[[#This Row],[Trabajador]],Tabla2[[#This Row],[Trabajador]])</f>
        <v>1</v>
      </c>
      <c r="AC2329" t="str">
        <f>+IFERROR(IF(Tabla2[[#This Row],[FECHA CESE/BAJA]]="","No Aplica",IF(AND(MONTH(Tabla2[[#This Row],[FECHA CESE/BAJA]])=MONTH(TODAY()-30),YEAR(Tabla2[[#This Row],[FECHA CESE/BAJA]])=YEAR(TODAY())),MONTH(TODAY()-30)&amp;"-"&amp;YEAR(TODAY()),"Borrar")),"No aplica")</f>
        <v>8-2023</v>
      </c>
      <c r="AD2329" t="str">
        <f>+IFERROR(IF(Tabla2[[#This Row],[FECHA INICIO DE LABORES EN OBRA]]="","No Aplica",IF(AND(MONTH(Tabla2[[#This Row],[FECHA INICIO DE LABORES EN OBRA]])=MONTH(TODAY()-30),YEAR(Tabla2[[#This Row],[FECHA INICIO DE LABORES EN OBRA]])=YEAR(TODAY())),MONTH(TODAY()-30)&amp;"-"&amp;YEAR(TODAY()),"No Aplica")),"No Aplica")</f>
        <v>No Aplica</v>
      </c>
    </row>
    <row r="2330" spans="1:30" x14ac:dyDescent="0.25">
      <c r="A2330" s="13">
        <v>20600579054</v>
      </c>
      <c r="B2330" s="15" t="s">
        <v>8791</v>
      </c>
      <c r="C2330" s="15" t="s">
        <v>8791</v>
      </c>
      <c r="D2330" s="15" t="s">
        <v>8817</v>
      </c>
      <c r="E2330" s="15" t="s">
        <v>8818</v>
      </c>
      <c r="F2330" s="39">
        <v>31695</v>
      </c>
      <c r="G2330" s="15">
        <v>2</v>
      </c>
      <c r="H2330" s="15" t="s">
        <v>3123</v>
      </c>
      <c r="I2330" s="15" t="s">
        <v>3476</v>
      </c>
      <c r="J2330" s="15" t="s">
        <v>8819</v>
      </c>
      <c r="K2330" s="15" t="s">
        <v>2126</v>
      </c>
      <c r="L2330" s="40" t="s">
        <v>6</v>
      </c>
      <c r="M2330" s="39">
        <v>45149</v>
      </c>
      <c r="N2330" s="41" t="s">
        <v>2098</v>
      </c>
      <c r="O2330" s="39">
        <v>44991</v>
      </c>
      <c r="P2330" s="40">
        <v>2</v>
      </c>
      <c r="Q2330" s="40">
        <v>4</v>
      </c>
      <c r="R2330" s="40" t="str">
        <f>IFERROR(VLOOKUP(Tabla2[[#This Row],[CONTRATISTA PRNCIPAL]],Hoja1!$L$5:$M$9,2,FALSE),"CJV")</f>
        <v>CJV</v>
      </c>
      <c r="S2330" s="40" t="str">
        <f>IF(Tabla2[[#This Row],[EMPRESA]]=Tabla2[[#This Row],[CONTRATISTA PRNCIPAL]],"Principal","Secundaria")</f>
        <v>Principal</v>
      </c>
      <c r="T2330" s="42">
        <f>IFERROR(1/COUNTIF(Tabla2[CONTRATISTA PRNCIPAL],Tabla2[[#This Row],[CONTRATISTA PRNCIPAL]]),0)</f>
        <v>0.009708737864077669</v>
      </c>
      <c r="U2330" s="43">
        <f>IF(((TODAY()-Tabla2[[#This Row],[FECHA NACIMIENTO]])/365)&lt;18,"Corregir", IF(((TODAY()-Tabla2[[#This Row],[FECHA NACIMIENTO]])/365)&gt;80, "Corregir",ROUNDDOWN(((TODAY()-Tabla2[[#This Row],[FECHA NACIMIENTO]])/365),0)))</f>
        <v>36</v>
      </c>
      <c r="V23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30" s="44" t="str">
        <f>+IF(Tabla2[[#This Row],[Edad]]="Corregir","Corregir","Ok")</f>
        <v>Ok</v>
      </c>
      <c r="X2330" s="42" t="str">
        <f>+IFERROR(VLOOKUP(Tabla2[[#This Row],[DISTRITO SEGÚN DNI]],Hoja1!$A$2:$B$32,2,FALSE),"No")</f>
        <v>No</v>
      </c>
      <c r="Y2330" s="42" t="str">
        <f>IF(OR(LOWER(Tabla2[[#This Row],[GENERO]])="masculino", LOWER(Tabla2[[#This Row],[GENERO]])="femenino"),"OK","Corregir")</f>
        <v>OK</v>
      </c>
      <c r="Z2330" s="42" t="str">
        <f>+IF(Tabla2[[#This Row],[Nro. DNI / CE]]="","Corregir",IF(LEN(Tabla2[[#This Row],[Nro. DNI / CE]])&gt;=8,"OK","Corregir"))</f>
        <v>OK</v>
      </c>
      <c r="AA2330" s="42">
        <f>COUNTIF(Tabla2[APELLIDOS Y NOMBRES],Tabla2[[#This Row],[APELLIDOS Y NOMBRES]])</f>
        <v>1</v>
      </c>
      <c r="AB2330" s="42">
        <f>IF(Tabla2[[#This Row],[Trabajador]]&gt;1,1/Tabla2[[#This Row],[Trabajador]],Tabla2[[#This Row],[Trabajador]])</f>
        <v>1</v>
      </c>
      <c r="AC2330" t="str">
        <f>+IFERROR(IF(Tabla2[[#This Row],[FECHA CESE/BAJA]]="","No Aplica",IF(AND(MONTH(Tabla2[[#This Row],[FECHA CESE/BAJA]])=MONTH(TODAY()-30),YEAR(Tabla2[[#This Row],[FECHA CESE/BAJA]])=YEAR(TODAY())),MONTH(TODAY()-30)&amp;"-"&amp;YEAR(TODAY()),"Borrar")),"No aplica")</f>
        <v>8-2023</v>
      </c>
      <c r="AD2330" t="str">
        <f>+IFERROR(IF(Tabla2[[#This Row],[FECHA INICIO DE LABORES EN OBRA]]="","No Aplica",IF(AND(MONTH(Tabla2[[#This Row],[FECHA INICIO DE LABORES EN OBRA]])=MONTH(TODAY()-30),YEAR(Tabla2[[#This Row],[FECHA INICIO DE LABORES EN OBRA]])=YEAR(TODAY())),MONTH(TODAY()-30)&amp;"-"&amp;YEAR(TODAY()),"No Aplica")),"No Aplica")</f>
        <v>No Aplica</v>
      </c>
    </row>
    <row r="2331" spans="1:30" x14ac:dyDescent="0.25">
      <c r="A2331" s="13">
        <v>20600579054</v>
      </c>
      <c r="B2331" s="15" t="s">
        <v>8791</v>
      </c>
      <c r="C2331" s="15" t="s">
        <v>8791</v>
      </c>
      <c r="D2331" s="15" t="s">
        <v>8820</v>
      </c>
      <c r="E2331" s="15" t="s">
        <v>8821</v>
      </c>
      <c r="F2331" s="39">
        <v>30178</v>
      </c>
      <c r="G2331" s="15">
        <v>2</v>
      </c>
      <c r="H2331" s="15" t="s">
        <v>3129</v>
      </c>
      <c r="I2331" s="15" t="s">
        <v>8822</v>
      </c>
      <c r="J2331" s="15" t="s">
        <v>8823</v>
      </c>
      <c r="K2331" s="15" t="s">
        <v>2071</v>
      </c>
      <c r="L2331" s="40" t="s">
        <v>6</v>
      </c>
      <c r="M2331" s="39">
        <v>45149</v>
      </c>
      <c r="N2331" s="41" t="s">
        <v>2098</v>
      </c>
      <c r="O2331" s="39">
        <v>44998</v>
      </c>
      <c r="P2331" s="40">
        <v>2</v>
      </c>
      <c r="Q2331" s="40">
        <v>4</v>
      </c>
      <c r="R2331" s="40" t="str">
        <f>IFERROR(VLOOKUP(Tabla2[[#This Row],[CONTRATISTA PRNCIPAL]],Hoja1!$L$5:$M$9,2,FALSE),"CJV")</f>
        <v>CJV</v>
      </c>
      <c r="S2331" s="40" t="str">
        <f>IF(Tabla2[[#This Row],[EMPRESA]]=Tabla2[[#This Row],[CONTRATISTA PRNCIPAL]],"Principal","Secundaria")</f>
        <v>Principal</v>
      </c>
      <c r="T2331" s="42">
        <f>IFERROR(1/COUNTIF(Tabla2[CONTRATISTA PRNCIPAL],Tabla2[[#This Row],[CONTRATISTA PRNCIPAL]]),0)</f>
        <v>0.009708737864077669</v>
      </c>
      <c r="U2331" s="43">
        <f>IF(((TODAY()-Tabla2[[#This Row],[FECHA NACIMIENTO]])/365)&lt;18,"Corregir", IF(((TODAY()-Tabla2[[#This Row],[FECHA NACIMIENTO]])/365)&gt;80, "Corregir",ROUNDDOWN(((TODAY()-Tabla2[[#This Row],[FECHA NACIMIENTO]])/365),0)))</f>
        <v>41</v>
      </c>
      <c r="V23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31" s="44" t="str">
        <f>+IF(Tabla2[[#This Row],[Edad]]="Corregir","Corregir","Ok")</f>
        <v>Ok</v>
      </c>
      <c r="X2331" s="42" t="str">
        <f>+IFERROR(VLOOKUP(Tabla2[[#This Row],[DISTRITO SEGÚN DNI]],Hoja1!$A$2:$B$32,2,FALSE),"No")</f>
        <v>No</v>
      </c>
      <c r="Y2331" s="42" t="str">
        <f>IF(OR(LOWER(Tabla2[[#This Row],[GENERO]])="masculino", LOWER(Tabla2[[#This Row],[GENERO]])="femenino"),"OK","Corregir")</f>
        <v>OK</v>
      </c>
      <c r="Z2331" s="42" t="str">
        <f>+IF(Tabla2[[#This Row],[Nro. DNI / CE]]="","Corregir",IF(LEN(Tabla2[[#This Row],[Nro. DNI / CE]])&gt;=8,"OK","Corregir"))</f>
        <v>OK</v>
      </c>
      <c r="AA2331" s="42">
        <f>COUNTIF(Tabla2[APELLIDOS Y NOMBRES],Tabla2[[#This Row],[APELLIDOS Y NOMBRES]])</f>
        <v>1</v>
      </c>
      <c r="AB2331" s="42">
        <f>IF(Tabla2[[#This Row],[Trabajador]]&gt;1,1/Tabla2[[#This Row],[Trabajador]],Tabla2[[#This Row],[Trabajador]])</f>
        <v>1</v>
      </c>
      <c r="AC2331" t="str">
        <f>+IFERROR(IF(Tabla2[[#This Row],[FECHA CESE/BAJA]]="","No Aplica",IF(AND(MONTH(Tabla2[[#This Row],[FECHA CESE/BAJA]])=MONTH(TODAY()-30),YEAR(Tabla2[[#This Row],[FECHA CESE/BAJA]])=YEAR(TODAY())),MONTH(TODAY()-30)&amp;"-"&amp;YEAR(TODAY()),"Borrar")),"No aplica")</f>
        <v>8-2023</v>
      </c>
      <c r="AD2331" t="str">
        <f>+IFERROR(IF(Tabla2[[#This Row],[FECHA INICIO DE LABORES EN OBRA]]="","No Aplica",IF(AND(MONTH(Tabla2[[#This Row],[FECHA INICIO DE LABORES EN OBRA]])=MONTH(TODAY()-30),YEAR(Tabla2[[#This Row],[FECHA INICIO DE LABORES EN OBRA]])=YEAR(TODAY())),MONTH(TODAY()-30)&amp;"-"&amp;YEAR(TODAY()),"No Aplica")),"No Aplica")</f>
        <v>No Aplica</v>
      </c>
    </row>
    <row r="2332" spans="1:30" x14ac:dyDescent="0.25">
      <c r="A2332" s="13">
        <v>20600579054</v>
      </c>
      <c r="B2332" s="15" t="s">
        <v>8791</v>
      </c>
      <c r="C2332" s="15" t="s">
        <v>8791</v>
      </c>
      <c r="D2332" s="15" t="s">
        <v>8824</v>
      </c>
      <c r="E2332" s="15" t="s">
        <v>8825</v>
      </c>
      <c r="F2332" s="39">
        <v>33430</v>
      </c>
      <c r="G2332" s="15">
        <v>2</v>
      </c>
      <c r="H2332" s="15" t="s">
        <v>2746</v>
      </c>
      <c r="I2332" s="15" t="s">
        <v>5993</v>
      </c>
      <c r="J2332" s="15" t="s">
        <v>8826</v>
      </c>
      <c r="K2332" s="15" t="s">
        <v>2174</v>
      </c>
      <c r="L2332" s="40" t="s">
        <v>6</v>
      </c>
      <c r="M2332" s="39">
        <v>45169</v>
      </c>
      <c r="N2332" s="41" t="s">
        <v>2098</v>
      </c>
      <c r="O2332" s="39">
        <v>45054</v>
      </c>
      <c r="P2332" s="40">
        <v>2</v>
      </c>
      <c r="Q2332" s="40">
        <v>4</v>
      </c>
      <c r="R2332" s="40" t="str">
        <f>IFERROR(VLOOKUP(Tabla2[[#This Row],[CONTRATISTA PRNCIPAL]],Hoja1!$L$5:$M$9,2,FALSE),"CJV")</f>
        <v>CJV</v>
      </c>
      <c r="S2332" s="40" t="str">
        <f>IF(Tabla2[[#This Row],[EMPRESA]]=Tabla2[[#This Row],[CONTRATISTA PRNCIPAL]],"Principal","Secundaria")</f>
        <v>Principal</v>
      </c>
      <c r="T2332" s="42">
        <f>IFERROR(1/COUNTIF(Tabla2[CONTRATISTA PRNCIPAL],Tabla2[[#This Row],[CONTRATISTA PRNCIPAL]]),0)</f>
        <v>0.009708737864077669</v>
      </c>
      <c r="U2332" s="43">
        <f>IF(((TODAY()-Tabla2[[#This Row],[FECHA NACIMIENTO]])/365)&lt;18,"Corregir", IF(((TODAY()-Tabla2[[#This Row],[FECHA NACIMIENTO]])/365)&gt;80, "Corregir",ROUNDDOWN(((TODAY()-Tabla2[[#This Row],[FECHA NACIMIENTO]])/365),0)))</f>
        <v>32</v>
      </c>
      <c r="V23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32" s="44" t="str">
        <f>+IF(Tabla2[[#This Row],[Edad]]="Corregir","Corregir","Ok")</f>
        <v>Ok</v>
      </c>
      <c r="X2332" s="42" t="str">
        <f>+IFERROR(VLOOKUP(Tabla2[[#This Row],[DISTRITO SEGÚN DNI]],Hoja1!$A$2:$B$32,2,FALSE),"No")</f>
        <v>No</v>
      </c>
      <c r="Y2332" s="42" t="str">
        <f>IF(OR(LOWER(Tabla2[[#This Row],[GENERO]])="masculino", LOWER(Tabla2[[#This Row],[GENERO]])="femenino"),"OK","Corregir")</f>
        <v>OK</v>
      </c>
      <c r="Z2332" s="42" t="str">
        <f>+IF(Tabla2[[#This Row],[Nro. DNI / CE]]="","Corregir",IF(LEN(Tabla2[[#This Row],[Nro. DNI / CE]])&gt;=8,"OK","Corregir"))</f>
        <v>OK</v>
      </c>
      <c r="AA2332" s="42">
        <f>COUNTIF(Tabla2[APELLIDOS Y NOMBRES],Tabla2[[#This Row],[APELLIDOS Y NOMBRES]])</f>
        <v>1</v>
      </c>
      <c r="AB2332" s="42">
        <f>IF(Tabla2[[#This Row],[Trabajador]]&gt;1,1/Tabla2[[#This Row],[Trabajador]],Tabla2[[#This Row],[Trabajador]])</f>
        <v>1</v>
      </c>
      <c r="AC2332" t="str">
        <f>+IFERROR(IF(Tabla2[[#This Row],[FECHA CESE/BAJA]]="","No Aplica",IF(AND(MONTH(Tabla2[[#This Row],[FECHA CESE/BAJA]])=MONTH(TODAY()-30),YEAR(Tabla2[[#This Row],[FECHA CESE/BAJA]])=YEAR(TODAY())),MONTH(TODAY()-30)&amp;"-"&amp;YEAR(TODAY()),"Borrar")),"No aplica")</f>
        <v>8-2023</v>
      </c>
      <c r="AD2332" t="str">
        <f>+IFERROR(IF(Tabla2[[#This Row],[FECHA INICIO DE LABORES EN OBRA]]="","No Aplica",IF(AND(MONTH(Tabla2[[#This Row],[FECHA INICIO DE LABORES EN OBRA]])=MONTH(TODAY()-30),YEAR(Tabla2[[#This Row],[FECHA INICIO DE LABORES EN OBRA]])=YEAR(TODAY())),MONTH(TODAY()-30)&amp;"-"&amp;YEAR(TODAY()),"No Aplica")),"No Aplica")</f>
        <v>No Aplica</v>
      </c>
    </row>
    <row r="2333" spans="1:30" x14ac:dyDescent="0.25">
      <c r="A2333" s="13">
        <v>20600579054</v>
      </c>
      <c r="B2333" s="15" t="s">
        <v>8791</v>
      </c>
      <c r="C2333" s="15" t="s">
        <v>8791</v>
      </c>
      <c r="D2333" s="15" t="s">
        <v>8827</v>
      </c>
      <c r="E2333" s="15" t="s">
        <v>8828</v>
      </c>
      <c r="F2333" s="39">
        <v>26553</v>
      </c>
      <c r="G2333" s="15">
        <v>2</v>
      </c>
      <c r="H2333" s="15" t="s">
        <v>2751</v>
      </c>
      <c r="I2333" s="15" t="s">
        <v>8829</v>
      </c>
      <c r="J2333" s="15" t="s">
        <v>8830</v>
      </c>
      <c r="K2333" s="15" t="s">
        <v>2200</v>
      </c>
      <c r="L2333" s="40" t="s">
        <v>6</v>
      </c>
      <c r="M2333" s="39">
        <v>45169</v>
      </c>
      <c r="N2333" s="41" t="s">
        <v>2098</v>
      </c>
      <c r="O2333" s="39">
        <v>45124</v>
      </c>
      <c r="P2333" s="40">
        <v>2</v>
      </c>
      <c r="Q2333" s="40">
        <v>4</v>
      </c>
      <c r="R2333" s="40" t="str">
        <f>IFERROR(VLOOKUP(Tabla2[[#This Row],[CONTRATISTA PRNCIPAL]],Hoja1!$L$5:$M$9,2,FALSE),"CJV")</f>
        <v>CJV</v>
      </c>
      <c r="S2333" s="40" t="str">
        <f>IF(Tabla2[[#This Row],[EMPRESA]]=Tabla2[[#This Row],[CONTRATISTA PRNCIPAL]],"Principal","Secundaria")</f>
        <v>Principal</v>
      </c>
      <c r="T2333" s="42">
        <f>IFERROR(1/COUNTIF(Tabla2[CONTRATISTA PRNCIPAL],Tabla2[[#This Row],[CONTRATISTA PRNCIPAL]]),0)</f>
        <v>0.009708737864077669</v>
      </c>
      <c r="U2333" s="43">
        <f>IF(((TODAY()-Tabla2[[#This Row],[FECHA NACIMIENTO]])/365)&lt;18,"Corregir", IF(((TODAY()-Tabla2[[#This Row],[FECHA NACIMIENTO]])/365)&gt;80, "Corregir",ROUNDDOWN(((TODAY()-Tabla2[[#This Row],[FECHA NACIMIENTO]])/365),0)))</f>
        <v>51</v>
      </c>
      <c r="V23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33" s="44" t="str">
        <f>+IF(Tabla2[[#This Row],[Edad]]="Corregir","Corregir","Ok")</f>
        <v>Ok</v>
      </c>
      <c r="X2333" s="42" t="str">
        <f>+IFERROR(VLOOKUP(Tabla2[[#This Row],[DISTRITO SEGÚN DNI]],Hoja1!$A$2:$B$32,2,FALSE),"No")</f>
        <v>No</v>
      </c>
      <c r="Y2333" s="42" t="str">
        <f>IF(OR(LOWER(Tabla2[[#This Row],[GENERO]])="masculino", LOWER(Tabla2[[#This Row],[GENERO]])="femenino"),"OK","Corregir")</f>
        <v>OK</v>
      </c>
      <c r="Z2333" s="42" t="str">
        <f>+IF(Tabla2[[#This Row],[Nro. DNI / CE]]="","Corregir",IF(LEN(Tabla2[[#This Row],[Nro. DNI / CE]])&gt;=8,"OK","Corregir"))</f>
        <v>OK</v>
      </c>
      <c r="AA2333" s="42">
        <f>COUNTIF(Tabla2[APELLIDOS Y NOMBRES],Tabla2[[#This Row],[APELLIDOS Y NOMBRES]])</f>
        <v>1</v>
      </c>
      <c r="AB2333" s="42">
        <f>IF(Tabla2[[#This Row],[Trabajador]]&gt;1,1/Tabla2[[#This Row],[Trabajador]],Tabla2[[#This Row],[Trabajador]])</f>
        <v>1</v>
      </c>
      <c r="AC2333" t="str">
        <f>+IFERROR(IF(Tabla2[[#This Row],[FECHA CESE/BAJA]]="","No Aplica",IF(AND(MONTH(Tabla2[[#This Row],[FECHA CESE/BAJA]])=MONTH(TODAY()-30),YEAR(Tabla2[[#This Row],[FECHA CESE/BAJA]])=YEAR(TODAY())),MONTH(TODAY()-30)&amp;"-"&amp;YEAR(TODAY()),"Borrar")),"No aplica")</f>
        <v>8-2023</v>
      </c>
      <c r="AD2333" t="str">
        <f>+IFERROR(IF(Tabla2[[#This Row],[FECHA INICIO DE LABORES EN OBRA]]="","No Aplica",IF(AND(MONTH(Tabla2[[#This Row],[FECHA INICIO DE LABORES EN OBRA]])=MONTH(TODAY()-30),YEAR(Tabla2[[#This Row],[FECHA INICIO DE LABORES EN OBRA]])=YEAR(TODAY())),MONTH(TODAY()-30)&amp;"-"&amp;YEAR(TODAY()),"No Aplica")),"No Aplica")</f>
        <v>No Aplica</v>
      </c>
    </row>
    <row r="2334" spans="1:30" x14ac:dyDescent="0.25">
      <c r="A2334" s="13">
        <v>20600579054</v>
      </c>
      <c r="B2334" s="15" t="s">
        <v>8791</v>
      </c>
      <c r="C2334" s="15" t="s">
        <v>8791</v>
      </c>
      <c r="D2334" s="15" t="s">
        <v>8831</v>
      </c>
      <c r="E2334" s="15" t="s">
        <v>8832</v>
      </c>
      <c r="F2334" s="39">
        <v>35413</v>
      </c>
      <c r="G2334" s="15">
        <v>1</v>
      </c>
      <c r="H2334" s="15" t="s">
        <v>8833</v>
      </c>
      <c r="I2334" s="15" t="s">
        <v>8829</v>
      </c>
      <c r="J2334" s="15" t="s">
        <v>8834</v>
      </c>
      <c r="K2334" s="15" t="s">
        <v>6099</v>
      </c>
      <c r="L2334" s="40" t="s">
        <v>5</v>
      </c>
      <c r="M2334" s="39">
        <v>45169</v>
      </c>
      <c r="N2334" s="41" t="s">
        <v>2098</v>
      </c>
      <c r="O2334" s="39">
        <v>45124</v>
      </c>
      <c r="P2334" s="40">
        <v>2</v>
      </c>
      <c r="Q2334" s="40">
        <v>2</v>
      </c>
      <c r="R2334" s="40" t="str">
        <f>IFERROR(VLOOKUP(Tabla2[[#This Row],[CONTRATISTA PRNCIPAL]],Hoja1!$L$5:$M$9,2,FALSE),"CJV")</f>
        <v>CJV</v>
      </c>
      <c r="S2334" s="40" t="str">
        <f>IF(Tabla2[[#This Row],[EMPRESA]]=Tabla2[[#This Row],[CONTRATISTA PRNCIPAL]],"Principal","Secundaria")</f>
        <v>Principal</v>
      </c>
      <c r="T2334" s="42">
        <f>IFERROR(1/COUNTIF(Tabla2[CONTRATISTA PRNCIPAL],Tabla2[[#This Row],[CONTRATISTA PRNCIPAL]]),0)</f>
        <v>0.009708737864077669</v>
      </c>
      <c r="U2334" s="43">
        <f>IF(((TODAY()-Tabla2[[#This Row],[FECHA NACIMIENTO]])/365)&lt;18,"Corregir", IF(((TODAY()-Tabla2[[#This Row],[FECHA NACIMIENTO]])/365)&gt;80, "Corregir",ROUNDDOWN(((TODAY()-Tabla2[[#This Row],[FECHA NACIMIENTO]])/365),0)))</f>
        <v>26</v>
      </c>
      <c r="V23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34" s="44" t="str">
        <f>+IF(Tabla2[[#This Row],[Edad]]="Corregir","Corregir","Ok")</f>
        <v>Ok</v>
      </c>
      <c r="X2334" s="42" t="str">
        <f>+IFERROR(VLOOKUP(Tabla2[[#This Row],[DISTRITO SEGÚN DNI]],Hoja1!$A$2:$B$32,2,FALSE),"No")</f>
        <v>No</v>
      </c>
      <c r="Y2334" s="42" t="str">
        <f>IF(OR(LOWER(Tabla2[[#This Row],[GENERO]])="masculino", LOWER(Tabla2[[#This Row],[GENERO]])="femenino"),"OK","Corregir")</f>
        <v>OK</v>
      </c>
      <c r="Z2334" s="42" t="str">
        <f>+IF(Tabla2[[#This Row],[Nro. DNI / CE]]="","Corregir",IF(LEN(Tabla2[[#This Row],[Nro. DNI / CE]])&gt;=8,"OK","Corregir"))</f>
        <v>OK</v>
      </c>
      <c r="AA2334" s="42">
        <f>COUNTIF(Tabla2[APELLIDOS Y NOMBRES],Tabla2[[#This Row],[APELLIDOS Y NOMBRES]])</f>
        <v>1</v>
      </c>
      <c r="AB2334" s="42">
        <f>IF(Tabla2[[#This Row],[Trabajador]]&gt;1,1/Tabla2[[#This Row],[Trabajador]],Tabla2[[#This Row],[Trabajador]])</f>
        <v>1</v>
      </c>
      <c r="AC2334" t="str">
        <f>+IFERROR(IF(Tabla2[[#This Row],[FECHA CESE/BAJA]]="","No Aplica",IF(AND(MONTH(Tabla2[[#This Row],[FECHA CESE/BAJA]])=MONTH(TODAY()-30),YEAR(Tabla2[[#This Row],[FECHA CESE/BAJA]])=YEAR(TODAY())),MONTH(TODAY()-30)&amp;"-"&amp;YEAR(TODAY()),"Borrar")),"No aplica")</f>
        <v>8-2023</v>
      </c>
      <c r="AD2334" t="str">
        <f>+IFERROR(IF(Tabla2[[#This Row],[FECHA INICIO DE LABORES EN OBRA]]="","No Aplica",IF(AND(MONTH(Tabla2[[#This Row],[FECHA INICIO DE LABORES EN OBRA]])=MONTH(TODAY()-30),YEAR(Tabla2[[#This Row],[FECHA INICIO DE LABORES EN OBRA]])=YEAR(TODAY())),MONTH(TODAY()-30)&amp;"-"&amp;YEAR(TODAY()),"No Aplica")),"No Aplica")</f>
        <v>No Aplica</v>
      </c>
    </row>
    <row r="2335" spans="1:30" x14ac:dyDescent="0.25">
      <c r="A2335" s="13">
        <v>20600579054</v>
      </c>
      <c r="B2335" s="15" t="s">
        <v>8791</v>
      </c>
      <c r="C2335" s="15" t="s">
        <v>8791</v>
      </c>
      <c r="D2335" s="15" t="s">
        <v>8835</v>
      </c>
      <c r="E2335" s="15" t="s">
        <v>8836</v>
      </c>
      <c r="F2335" s="39">
        <v>29203</v>
      </c>
      <c r="G2335" s="15">
        <v>1</v>
      </c>
      <c r="H2335" s="15" t="s">
        <v>8837</v>
      </c>
      <c r="I2335" s="15" t="s">
        <v>8838</v>
      </c>
      <c r="J2335" s="15" t="s">
        <v>8839</v>
      </c>
      <c r="K2335" s="15" t="s">
        <v>2162</v>
      </c>
      <c r="L2335" s="40" t="s">
        <v>6</v>
      </c>
      <c r="M2335" s="39"/>
      <c r="N2335" s="41" t="s">
        <v>2098</v>
      </c>
      <c r="O2335" s="39">
        <v>44986</v>
      </c>
      <c r="P2335" s="40">
        <v>1</v>
      </c>
      <c r="Q2335" s="40">
        <v>2</v>
      </c>
      <c r="R2335" s="40" t="str">
        <f>IFERROR(VLOOKUP(Tabla2[[#This Row],[CONTRATISTA PRNCIPAL]],Hoja1!$L$5:$M$9,2,FALSE),"CJV")</f>
        <v>CJV</v>
      </c>
      <c r="S2335" s="40" t="str">
        <f>IF(Tabla2[[#This Row],[EMPRESA]]=Tabla2[[#This Row],[CONTRATISTA PRNCIPAL]],"Principal","Secundaria")</f>
        <v>Principal</v>
      </c>
      <c r="T2335" s="42">
        <f>IFERROR(1/COUNTIF(Tabla2[CONTRATISTA PRNCIPAL],Tabla2[[#This Row],[CONTRATISTA PRNCIPAL]]),0)</f>
        <v>0.009708737864077669</v>
      </c>
      <c r="U2335" s="43">
        <f>IF(((TODAY()-Tabla2[[#This Row],[FECHA NACIMIENTO]])/365)&lt;18,"Corregir", IF(((TODAY()-Tabla2[[#This Row],[FECHA NACIMIENTO]])/365)&gt;80, "Corregir",ROUNDDOWN(((TODAY()-Tabla2[[#This Row],[FECHA NACIMIENTO]])/365),0)))</f>
        <v>43</v>
      </c>
      <c r="V23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35" s="44" t="str">
        <f>+IF(Tabla2[[#This Row],[Edad]]="Corregir","Corregir","Ok")</f>
        <v>Ok</v>
      </c>
      <c r="X2335" s="42" t="str">
        <f>+IFERROR(VLOOKUP(Tabla2[[#This Row],[DISTRITO SEGÚN DNI]],Hoja1!$A$2:$B$32,2,FALSE),"No")</f>
        <v>No</v>
      </c>
      <c r="Y2335" s="42" t="str">
        <f>IF(OR(LOWER(Tabla2[[#This Row],[GENERO]])="masculino", LOWER(Tabla2[[#This Row],[GENERO]])="femenino"),"OK","Corregir")</f>
        <v>OK</v>
      </c>
      <c r="Z2335" s="42" t="str">
        <f>+IF(Tabla2[[#This Row],[Nro. DNI / CE]]="","Corregir",IF(LEN(Tabla2[[#This Row],[Nro. DNI / CE]])&gt;=8,"OK","Corregir"))</f>
        <v>OK</v>
      </c>
      <c r="AA2335" s="42">
        <f>COUNTIF(Tabla2[APELLIDOS Y NOMBRES],Tabla2[[#This Row],[APELLIDOS Y NOMBRES]])</f>
        <v>1</v>
      </c>
      <c r="AB2335" s="42">
        <f>IF(Tabla2[[#This Row],[Trabajador]]&gt;1,1/Tabla2[[#This Row],[Trabajador]],Tabla2[[#This Row],[Trabajador]])</f>
        <v>1</v>
      </c>
      <c r="AC2335" t="str">
        <f>+IFERROR(IF(Tabla2[[#This Row],[FECHA CESE/BAJA]]="","No Aplica",IF(AND(MONTH(Tabla2[[#This Row],[FECHA CESE/BAJA]])=MONTH(TODAY()-30),YEAR(Tabla2[[#This Row],[FECHA CESE/BAJA]])=YEAR(TODAY())),MONTH(TODAY()-30)&amp;"-"&amp;YEAR(TODAY()),"Borrar")),"No aplica")</f>
        <v>No Aplica</v>
      </c>
      <c r="AD2335" t="str">
        <f>+IFERROR(IF(Tabla2[[#This Row],[FECHA INICIO DE LABORES EN OBRA]]="","No Aplica",IF(AND(MONTH(Tabla2[[#This Row],[FECHA INICIO DE LABORES EN OBRA]])=MONTH(TODAY()-30),YEAR(Tabla2[[#This Row],[FECHA INICIO DE LABORES EN OBRA]])=YEAR(TODAY())),MONTH(TODAY()-30)&amp;"-"&amp;YEAR(TODAY()),"No Aplica")),"No Aplica")</f>
        <v>No Aplica</v>
      </c>
    </row>
    <row r="2336" spans="1:30" x14ac:dyDescent="0.25">
      <c r="A2336" s="13">
        <v>20600579054</v>
      </c>
      <c r="B2336" s="15" t="s">
        <v>8791</v>
      </c>
      <c r="C2336" s="15" t="s">
        <v>8791</v>
      </c>
      <c r="D2336" s="15" t="s">
        <v>8840</v>
      </c>
      <c r="E2336" s="15" t="s">
        <v>8841</v>
      </c>
      <c r="F2336" s="39">
        <v>24427</v>
      </c>
      <c r="G2336" s="15">
        <v>1</v>
      </c>
      <c r="H2336" s="15" t="s">
        <v>8842</v>
      </c>
      <c r="I2336" s="15" t="s">
        <v>8822</v>
      </c>
      <c r="J2336" s="15" t="s">
        <v>8843</v>
      </c>
      <c r="K2336" s="15" t="s">
        <v>2126</v>
      </c>
      <c r="L2336" s="40" t="s">
        <v>6</v>
      </c>
      <c r="M2336" s="39"/>
      <c r="N2336" s="41" t="s">
        <v>2098</v>
      </c>
      <c r="O2336" s="39">
        <v>44986</v>
      </c>
      <c r="P2336" s="40">
        <v>1</v>
      </c>
      <c r="Q2336" s="40">
        <v>2</v>
      </c>
      <c r="R2336" s="40" t="str">
        <f>IFERROR(VLOOKUP(Tabla2[[#This Row],[CONTRATISTA PRNCIPAL]],Hoja1!$L$5:$M$9,2,FALSE),"CJV")</f>
        <v>CJV</v>
      </c>
      <c r="S2336" s="40" t="str">
        <f>IF(Tabla2[[#This Row],[EMPRESA]]=Tabla2[[#This Row],[CONTRATISTA PRNCIPAL]],"Principal","Secundaria")</f>
        <v>Principal</v>
      </c>
      <c r="T2336" s="42">
        <f>IFERROR(1/COUNTIF(Tabla2[CONTRATISTA PRNCIPAL],Tabla2[[#This Row],[CONTRATISTA PRNCIPAL]]),0)</f>
        <v>0.009708737864077669</v>
      </c>
      <c r="U2336" s="43">
        <f>IF(((TODAY()-Tabla2[[#This Row],[FECHA NACIMIENTO]])/365)&lt;18,"Corregir", IF(((TODAY()-Tabla2[[#This Row],[FECHA NACIMIENTO]])/365)&gt;80, "Corregir",ROUNDDOWN(((TODAY()-Tabla2[[#This Row],[FECHA NACIMIENTO]])/365),0)))</f>
        <v>56</v>
      </c>
      <c r="V23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36" s="44" t="str">
        <f>+IF(Tabla2[[#This Row],[Edad]]="Corregir","Corregir","Ok")</f>
        <v>Ok</v>
      </c>
      <c r="X2336" s="42" t="str">
        <f>+IFERROR(VLOOKUP(Tabla2[[#This Row],[DISTRITO SEGÚN DNI]],Hoja1!$A$2:$B$32,2,FALSE),"No")</f>
        <v>No</v>
      </c>
      <c r="Y2336" s="42" t="str">
        <f>IF(OR(LOWER(Tabla2[[#This Row],[GENERO]])="masculino", LOWER(Tabla2[[#This Row],[GENERO]])="femenino"),"OK","Corregir")</f>
        <v>OK</v>
      </c>
      <c r="Z2336" s="42" t="str">
        <f>+IF(Tabla2[[#This Row],[Nro. DNI / CE]]="","Corregir",IF(LEN(Tabla2[[#This Row],[Nro. DNI / CE]])&gt;=8,"OK","Corregir"))</f>
        <v>OK</v>
      </c>
      <c r="AA2336" s="42">
        <f>COUNTIF(Tabla2[APELLIDOS Y NOMBRES],Tabla2[[#This Row],[APELLIDOS Y NOMBRES]])</f>
        <v>1</v>
      </c>
      <c r="AB2336" s="42">
        <f>IF(Tabla2[[#This Row],[Trabajador]]&gt;1,1/Tabla2[[#This Row],[Trabajador]],Tabla2[[#This Row],[Trabajador]])</f>
        <v>1</v>
      </c>
      <c r="AC2336" t="str">
        <f>+IFERROR(IF(Tabla2[[#This Row],[FECHA CESE/BAJA]]="","No Aplica",IF(AND(MONTH(Tabla2[[#This Row],[FECHA CESE/BAJA]])=MONTH(TODAY()-30),YEAR(Tabla2[[#This Row],[FECHA CESE/BAJA]])=YEAR(TODAY())),MONTH(TODAY()-30)&amp;"-"&amp;YEAR(TODAY()),"Borrar")),"No aplica")</f>
        <v>No Aplica</v>
      </c>
      <c r="AD2336" t="str">
        <f>+IFERROR(IF(Tabla2[[#This Row],[FECHA INICIO DE LABORES EN OBRA]]="","No Aplica",IF(AND(MONTH(Tabla2[[#This Row],[FECHA INICIO DE LABORES EN OBRA]])=MONTH(TODAY()-30),YEAR(Tabla2[[#This Row],[FECHA INICIO DE LABORES EN OBRA]])=YEAR(TODAY())),MONTH(TODAY()-30)&amp;"-"&amp;YEAR(TODAY()),"No Aplica")),"No Aplica")</f>
        <v>No Aplica</v>
      </c>
    </row>
    <row r="2337" spans="1:30" x14ac:dyDescent="0.25">
      <c r="A2337" s="13">
        <v>20600579054</v>
      </c>
      <c r="B2337" s="15" t="s">
        <v>8791</v>
      </c>
      <c r="C2337" s="15" t="s">
        <v>8791</v>
      </c>
      <c r="D2337" s="15" t="s">
        <v>8844</v>
      </c>
      <c r="E2337" s="15" t="s">
        <v>8845</v>
      </c>
      <c r="F2337" s="39">
        <v>26825</v>
      </c>
      <c r="G2337" s="15">
        <v>1</v>
      </c>
      <c r="H2337" s="15" t="s">
        <v>2779</v>
      </c>
      <c r="I2337" s="15" t="s">
        <v>8822</v>
      </c>
      <c r="J2337" s="15" t="s">
        <v>8846</v>
      </c>
      <c r="K2337" s="15" t="s">
        <v>2823</v>
      </c>
      <c r="L2337" s="40" t="s">
        <v>6</v>
      </c>
      <c r="M2337" s="39"/>
      <c r="N2337" s="41" t="s">
        <v>2098</v>
      </c>
      <c r="O2337" s="39">
        <v>44992</v>
      </c>
      <c r="P2337" s="40">
        <v>1</v>
      </c>
      <c r="Q2337" s="40">
        <v>2</v>
      </c>
      <c r="R2337" s="40" t="str">
        <f>IFERROR(VLOOKUP(Tabla2[[#This Row],[CONTRATISTA PRNCIPAL]],Hoja1!$L$5:$M$9,2,FALSE),"CJV")</f>
        <v>CJV</v>
      </c>
      <c r="S2337" s="40" t="str">
        <f>IF(Tabla2[[#This Row],[EMPRESA]]=Tabla2[[#This Row],[CONTRATISTA PRNCIPAL]],"Principal","Secundaria")</f>
        <v>Principal</v>
      </c>
      <c r="T2337" s="42">
        <f>IFERROR(1/COUNTIF(Tabla2[CONTRATISTA PRNCIPAL],Tabla2[[#This Row],[CONTRATISTA PRNCIPAL]]),0)</f>
        <v>0.009708737864077669</v>
      </c>
      <c r="U2337" s="43">
        <f>IF(((TODAY()-Tabla2[[#This Row],[FECHA NACIMIENTO]])/365)&lt;18,"Corregir", IF(((TODAY()-Tabla2[[#This Row],[FECHA NACIMIENTO]])/365)&gt;80, "Corregir",ROUNDDOWN(((TODAY()-Tabla2[[#This Row],[FECHA NACIMIENTO]])/365),0)))</f>
        <v>50</v>
      </c>
      <c r="V23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37" s="44" t="str">
        <f>+IF(Tabla2[[#This Row],[Edad]]="Corregir","Corregir","Ok")</f>
        <v>Ok</v>
      </c>
      <c r="X2337" s="42" t="str">
        <f>+IFERROR(VLOOKUP(Tabla2[[#This Row],[DISTRITO SEGÚN DNI]],Hoja1!$A$2:$B$32,2,FALSE),"No")</f>
        <v>No</v>
      </c>
      <c r="Y2337" s="42" t="str">
        <f>IF(OR(LOWER(Tabla2[[#This Row],[GENERO]])="masculino", LOWER(Tabla2[[#This Row],[GENERO]])="femenino"),"OK","Corregir")</f>
        <v>OK</v>
      </c>
      <c r="Z2337" s="42" t="str">
        <f>+IF(Tabla2[[#This Row],[Nro. DNI / CE]]="","Corregir",IF(LEN(Tabla2[[#This Row],[Nro. DNI / CE]])&gt;=8,"OK","Corregir"))</f>
        <v>OK</v>
      </c>
      <c r="AA2337" s="42">
        <f>COUNTIF(Tabla2[APELLIDOS Y NOMBRES],Tabla2[[#This Row],[APELLIDOS Y NOMBRES]])</f>
        <v>1</v>
      </c>
      <c r="AB2337" s="42">
        <f>IF(Tabla2[[#This Row],[Trabajador]]&gt;1,1/Tabla2[[#This Row],[Trabajador]],Tabla2[[#This Row],[Trabajador]])</f>
        <v>1</v>
      </c>
      <c r="AC2337" t="str">
        <f>+IFERROR(IF(Tabla2[[#This Row],[FECHA CESE/BAJA]]="","No Aplica",IF(AND(MONTH(Tabla2[[#This Row],[FECHA CESE/BAJA]])=MONTH(TODAY()-30),YEAR(Tabla2[[#This Row],[FECHA CESE/BAJA]])=YEAR(TODAY())),MONTH(TODAY()-30)&amp;"-"&amp;YEAR(TODAY()),"Borrar")),"No aplica")</f>
        <v>No Aplica</v>
      </c>
      <c r="AD2337" t="str">
        <f>+IFERROR(IF(Tabla2[[#This Row],[FECHA INICIO DE LABORES EN OBRA]]="","No Aplica",IF(AND(MONTH(Tabla2[[#This Row],[FECHA INICIO DE LABORES EN OBRA]])=MONTH(TODAY()-30),YEAR(Tabla2[[#This Row],[FECHA INICIO DE LABORES EN OBRA]])=YEAR(TODAY())),MONTH(TODAY()-30)&amp;"-"&amp;YEAR(TODAY()),"No Aplica")),"No Aplica")</f>
        <v>No Aplica</v>
      </c>
    </row>
    <row r="2338" spans="1:30" x14ac:dyDescent="0.25">
      <c r="A2338" s="13">
        <v>20600579054</v>
      </c>
      <c r="B2338" s="15" t="s">
        <v>8791</v>
      </c>
      <c r="C2338" s="15" t="s">
        <v>8791</v>
      </c>
      <c r="D2338" s="15" t="s">
        <v>8847</v>
      </c>
      <c r="E2338" s="15" t="s">
        <v>8848</v>
      </c>
      <c r="F2338" s="39">
        <v>33792</v>
      </c>
      <c r="G2338" s="15">
        <v>1</v>
      </c>
      <c r="H2338" s="15" t="s">
        <v>8849</v>
      </c>
      <c r="I2338" s="15" t="s">
        <v>8822</v>
      </c>
      <c r="J2338" s="15" t="s">
        <v>8850</v>
      </c>
      <c r="K2338" s="15" t="s">
        <v>2162</v>
      </c>
      <c r="L2338" s="40" t="s">
        <v>6</v>
      </c>
      <c r="M2338" s="39"/>
      <c r="N2338" s="41" t="s">
        <v>2098</v>
      </c>
      <c r="O2338" s="39">
        <v>44992</v>
      </c>
      <c r="P2338" s="40">
        <v>1</v>
      </c>
      <c r="Q2338" s="40">
        <v>2</v>
      </c>
      <c r="R2338" s="40" t="str">
        <f>IFERROR(VLOOKUP(Tabla2[[#This Row],[CONTRATISTA PRNCIPAL]],Hoja1!$L$5:$M$9,2,FALSE),"CJV")</f>
        <v>CJV</v>
      </c>
      <c r="S2338" s="40" t="str">
        <f>IF(Tabla2[[#This Row],[EMPRESA]]=Tabla2[[#This Row],[CONTRATISTA PRNCIPAL]],"Principal","Secundaria")</f>
        <v>Principal</v>
      </c>
      <c r="T2338" s="42">
        <f>IFERROR(1/COUNTIF(Tabla2[CONTRATISTA PRNCIPAL],Tabla2[[#This Row],[CONTRATISTA PRNCIPAL]]),0)</f>
        <v>0.009708737864077669</v>
      </c>
      <c r="U2338" s="43">
        <f>IF(((TODAY()-Tabla2[[#This Row],[FECHA NACIMIENTO]])/365)&lt;18,"Corregir", IF(((TODAY()-Tabla2[[#This Row],[FECHA NACIMIENTO]])/365)&gt;80, "Corregir",ROUNDDOWN(((TODAY()-Tabla2[[#This Row],[FECHA NACIMIENTO]])/365),0)))</f>
        <v>31</v>
      </c>
      <c r="V23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38" s="44" t="str">
        <f>+IF(Tabla2[[#This Row],[Edad]]="Corregir","Corregir","Ok")</f>
        <v>Ok</v>
      </c>
      <c r="X2338" s="42" t="str">
        <f>+IFERROR(VLOOKUP(Tabla2[[#This Row],[DISTRITO SEGÚN DNI]],Hoja1!$A$2:$B$32,2,FALSE),"No")</f>
        <v>No</v>
      </c>
      <c r="Y2338" s="42" t="str">
        <f>IF(OR(LOWER(Tabla2[[#This Row],[GENERO]])="masculino", LOWER(Tabla2[[#This Row],[GENERO]])="femenino"),"OK","Corregir")</f>
        <v>OK</v>
      </c>
      <c r="Z2338" s="42" t="str">
        <f>+IF(Tabla2[[#This Row],[Nro. DNI / CE]]="","Corregir",IF(LEN(Tabla2[[#This Row],[Nro. DNI / CE]])&gt;=8,"OK","Corregir"))</f>
        <v>OK</v>
      </c>
      <c r="AA2338" s="42">
        <f>COUNTIF(Tabla2[APELLIDOS Y NOMBRES],Tabla2[[#This Row],[APELLIDOS Y NOMBRES]])</f>
        <v>1</v>
      </c>
      <c r="AB2338" s="42">
        <f>IF(Tabla2[[#This Row],[Trabajador]]&gt;1,1/Tabla2[[#This Row],[Trabajador]],Tabla2[[#This Row],[Trabajador]])</f>
        <v>1</v>
      </c>
      <c r="AC2338" t="str">
        <f>+IFERROR(IF(Tabla2[[#This Row],[FECHA CESE/BAJA]]="","No Aplica",IF(AND(MONTH(Tabla2[[#This Row],[FECHA CESE/BAJA]])=MONTH(TODAY()-30),YEAR(Tabla2[[#This Row],[FECHA CESE/BAJA]])=YEAR(TODAY())),MONTH(TODAY()-30)&amp;"-"&amp;YEAR(TODAY()),"Borrar")),"No aplica")</f>
        <v>No Aplica</v>
      </c>
      <c r="AD2338" t="str">
        <f>+IFERROR(IF(Tabla2[[#This Row],[FECHA INICIO DE LABORES EN OBRA]]="","No Aplica",IF(AND(MONTH(Tabla2[[#This Row],[FECHA INICIO DE LABORES EN OBRA]])=MONTH(TODAY()-30),YEAR(Tabla2[[#This Row],[FECHA INICIO DE LABORES EN OBRA]])=YEAR(TODAY())),MONTH(TODAY()-30)&amp;"-"&amp;YEAR(TODAY()),"No Aplica")),"No Aplica")</f>
        <v>No Aplica</v>
      </c>
    </row>
    <row r="2339" spans="1:30" x14ac:dyDescent="0.25">
      <c r="A2339" s="13">
        <v>20600579054</v>
      </c>
      <c r="B2339" s="15" t="s">
        <v>8791</v>
      </c>
      <c r="C2339" s="15" t="s">
        <v>8791</v>
      </c>
      <c r="D2339" s="15" t="s">
        <v>1157</v>
      </c>
      <c r="E2339" s="15" t="s">
        <v>1158</v>
      </c>
      <c r="F2339" s="39">
        <v>33289</v>
      </c>
      <c r="G2339" s="15">
        <v>2</v>
      </c>
      <c r="H2339" s="15" t="s">
        <v>2317</v>
      </c>
      <c r="I2339" s="15" t="s">
        <v>8822</v>
      </c>
      <c r="J2339" s="15" t="s">
        <v>8851</v>
      </c>
      <c r="K2339" s="15" t="s">
        <v>2083</v>
      </c>
      <c r="L2339" s="40" t="s">
        <v>6</v>
      </c>
      <c r="M2339" s="39"/>
      <c r="N2339" s="41" t="s">
        <v>2098</v>
      </c>
      <c r="O2339" s="39">
        <v>45000</v>
      </c>
      <c r="P2339" s="40">
        <v>1</v>
      </c>
      <c r="Q2339" s="40">
        <v>4</v>
      </c>
      <c r="R2339" s="40" t="str">
        <f>IFERROR(VLOOKUP(Tabla2[[#This Row],[CONTRATISTA PRNCIPAL]],Hoja1!$L$5:$M$9,2,FALSE),"CJV")</f>
        <v>CJV</v>
      </c>
      <c r="S2339" s="40" t="str">
        <f>IF(Tabla2[[#This Row],[EMPRESA]]=Tabla2[[#This Row],[CONTRATISTA PRNCIPAL]],"Principal","Secundaria")</f>
        <v>Principal</v>
      </c>
      <c r="T2339" s="42">
        <f>IFERROR(1/COUNTIF(Tabla2[CONTRATISTA PRNCIPAL],Tabla2[[#This Row],[CONTRATISTA PRNCIPAL]]),0)</f>
        <v>0.009708737864077669</v>
      </c>
      <c r="U2339" s="43">
        <f>IF(((TODAY()-Tabla2[[#This Row],[FECHA NACIMIENTO]])/365)&lt;18,"Corregir", IF(((TODAY()-Tabla2[[#This Row],[FECHA NACIMIENTO]])/365)&gt;80, "Corregir",ROUNDDOWN(((TODAY()-Tabla2[[#This Row],[FECHA NACIMIENTO]])/365),0)))</f>
        <v>32</v>
      </c>
      <c r="V23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39" s="44" t="str">
        <f>+IF(Tabla2[[#This Row],[Edad]]="Corregir","Corregir","Ok")</f>
        <v>Ok</v>
      </c>
      <c r="X2339" s="42" t="str">
        <f>+IFERROR(VLOOKUP(Tabla2[[#This Row],[DISTRITO SEGÚN DNI]],Hoja1!$A$2:$B$32,2,FALSE),"No")</f>
        <v>ATE</v>
      </c>
      <c r="Y2339" s="42" t="str">
        <f>IF(OR(LOWER(Tabla2[[#This Row],[GENERO]])="masculino", LOWER(Tabla2[[#This Row],[GENERO]])="femenino"),"OK","Corregir")</f>
        <v>OK</v>
      </c>
      <c r="Z2339" s="42" t="str">
        <f>+IF(Tabla2[[#This Row],[Nro. DNI / CE]]="","Corregir",IF(LEN(Tabla2[[#This Row],[Nro. DNI / CE]])&gt;=8,"OK","Corregir"))</f>
        <v>OK</v>
      </c>
      <c r="AA2339" s="42">
        <f>COUNTIF(Tabla2[APELLIDOS Y NOMBRES],Tabla2[[#This Row],[APELLIDOS Y NOMBRES]])</f>
        <v>1</v>
      </c>
      <c r="AB2339" s="42">
        <f>IF(Tabla2[[#This Row],[Trabajador]]&gt;1,1/Tabla2[[#This Row],[Trabajador]],Tabla2[[#This Row],[Trabajador]])</f>
        <v>1</v>
      </c>
      <c r="AC2339" t="str">
        <f>+IFERROR(IF(Tabla2[[#This Row],[FECHA CESE/BAJA]]="","No Aplica",IF(AND(MONTH(Tabla2[[#This Row],[FECHA CESE/BAJA]])=MONTH(TODAY()-30),YEAR(Tabla2[[#This Row],[FECHA CESE/BAJA]])=YEAR(TODAY())),MONTH(TODAY()-30)&amp;"-"&amp;YEAR(TODAY()),"Borrar")),"No aplica")</f>
        <v>No Aplica</v>
      </c>
      <c r="AD2339" t="str">
        <f>+IFERROR(IF(Tabla2[[#This Row],[FECHA INICIO DE LABORES EN OBRA]]="","No Aplica",IF(AND(MONTH(Tabla2[[#This Row],[FECHA INICIO DE LABORES EN OBRA]])=MONTH(TODAY()-30),YEAR(Tabla2[[#This Row],[FECHA INICIO DE LABORES EN OBRA]])=YEAR(TODAY())),MONTH(TODAY()-30)&amp;"-"&amp;YEAR(TODAY()),"No Aplica")),"No Aplica")</f>
        <v>No Aplica</v>
      </c>
    </row>
    <row r="2340" spans="1:30" x14ac:dyDescent="0.25">
      <c r="A2340" s="13">
        <v>20600579054</v>
      </c>
      <c r="B2340" s="15" t="s">
        <v>8791</v>
      </c>
      <c r="C2340" s="15" t="s">
        <v>8791</v>
      </c>
      <c r="D2340" s="15" t="s">
        <v>8852</v>
      </c>
      <c r="E2340" s="15" t="s">
        <v>8853</v>
      </c>
      <c r="F2340" s="39">
        <v>23784</v>
      </c>
      <c r="G2340" s="15">
        <v>1</v>
      </c>
      <c r="H2340" s="15" t="s">
        <v>8854</v>
      </c>
      <c r="I2340" s="15" t="s">
        <v>8822</v>
      </c>
      <c r="J2340" s="15" t="s">
        <v>8855</v>
      </c>
      <c r="K2340" s="15" t="s">
        <v>8125</v>
      </c>
      <c r="L2340" s="40" t="s">
        <v>6</v>
      </c>
      <c r="M2340" s="39"/>
      <c r="N2340" s="41" t="s">
        <v>2098</v>
      </c>
      <c r="O2340" s="39">
        <v>44992</v>
      </c>
      <c r="P2340" s="40">
        <v>1</v>
      </c>
      <c r="Q2340" s="40">
        <v>2</v>
      </c>
      <c r="R2340" s="40" t="str">
        <f>IFERROR(VLOOKUP(Tabla2[[#This Row],[CONTRATISTA PRNCIPAL]],Hoja1!$L$5:$M$9,2,FALSE),"CJV")</f>
        <v>CJV</v>
      </c>
      <c r="S2340" s="40" t="str">
        <f>IF(Tabla2[[#This Row],[EMPRESA]]=Tabla2[[#This Row],[CONTRATISTA PRNCIPAL]],"Principal","Secundaria")</f>
        <v>Principal</v>
      </c>
      <c r="T2340" s="42">
        <f>IFERROR(1/COUNTIF(Tabla2[CONTRATISTA PRNCIPAL],Tabla2[[#This Row],[CONTRATISTA PRNCIPAL]]),0)</f>
        <v>0.009708737864077669</v>
      </c>
      <c r="U2340" s="43">
        <f>IF(((TODAY()-Tabla2[[#This Row],[FECHA NACIMIENTO]])/365)&lt;18,"Corregir", IF(((TODAY()-Tabla2[[#This Row],[FECHA NACIMIENTO]])/365)&gt;80, "Corregir",ROUNDDOWN(((TODAY()-Tabla2[[#This Row],[FECHA NACIMIENTO]])/365),0)))</f>
        <v>58</v>
      </c>
      <c r="V23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40" s="44" t="str">
        <f>+IF(Tabla2[[#This Row],[Edad]]="Corregir","Corregir","Ok")</f>
        <v>Ok</v>
      </c>
      <c r="X2340" s="42" t="str">
        <f>+IFERROR(VLOOKUP(Tabla2[[#This Row],[DISTRITO SEGÚN DNI]],Hoja1!$A$2:$B$32,2,FALSE),"No")</f>
        <v>No</v>
      </c>
      <c r="Y2340" s="42" t="str">
        <f>IF(OR(LOWER(Tabla2[[#This Row],[GENERO]])="masculino", LOWER(Tabla2[[#This Row],[GENERO]])="femenino"),"OK","Corregir")</f>
        <v>OK</v>
      </c>
      <c r="Z2340" s="42" t="str">
        <f>+IF(Tabla2[[#This Row],[Nro. DNI / CE]]="","Corregir",IF(LEN(Tabla2[[#This Row],[Nro. DNI / CE]])&gt;=8,"OK","Corregir"))</f>
        <v>OK</v>
      </c>
      <c r="AA2340" s="42">
        <f>COUNTIF(Tabla2[APELLIDOS Y NOMBRES],Tabla2[[#This Row],[APELLIDOS Y NOMBRES]])</f>
        <v>1</v>
      </c>
      <c r="AB2340" s="42">
        <f>IF(Tabla2[[#This Row],[Trabajador]]&gt;1,1/Tabla2[[#This Row],[Trabajador]],Tabla2[[#This Row],[Trabajador]])</f>
        <v>1</v>
      </c>
      <c r="AC2340" t="str">
        <f>+IFERROR(IF(Tabla2[[#This Row],[FECHA CESE/BAJA]]="","No Aplica",IF(AND(MONTH(Tabla2[[#This Row],[FECHA CESE/BAJA]])=MONTH(TODAY()-30),YEAR(Tabla2[[#This Row],[FECHA CESE/BAJA]])=YEAR(TODAY())),MONTH(TODAY()-30)&amp;"-"&amp;YEAR(TODAY()),"Borrar")),"No aplica")</f>
        <v>No Aplica</v>
      </c>
      <c r="AD2340" t="str">
        <f>+IFERROR(IF(Tabla2[[#This Row],[FECHA INICIO DE LABORES EN OBRA]]="","No Aplica",IF(AND(MONTH(Tabla2[[#This Row],[FECHA INICIO DE LABORES EN OBRA]])=MONTH(TODAY()-30),YEAR(Tabla2[[#This Row],[FECHA INICIO DE LABORES EN OBRA]])=YEAR(TODAY())),MONTH(TODAY()-30)&amp;"-"&amp;YEAR(TODAY()),"No Aplica")),"No Aplica")</f>
        <v>No Aplica</v>
      </c>
    </row>
    <row r="2341" spans="1:30" x14ac:dyDescent="0.25">
      <c r="A2341" s="13">
        <v>20600579054</v>
      </c>
      <c r="B2341" s="15" t="s">
        <v>8791</v>
      </c>
      <c r="C2341" s="15" t="s">
        <v>8791</v>
      </c>
      <c r="D2341" s="15" t="s">
        <v>8856</v>
      </c>
      <c r="E2341" s="15" t="s">
        <v>8857</v>
      </c>
      <c r="F2341" s="39">
        <v>35828</v>
      </c>
      <c r="G2341" s="15">
        <v>2</v>
      </c>
      <c r="H2341" s="15" t="s">
        <v>2317</v>
      </c>
      <c r="I2341" s="15" t="s">
        <v>6305</v>
      </c>
      <c r="J2341" s="15" t="s">
        <v>8858</v>
      </c>
      <c r="K2341" s="15" t="s">
        <v>2126</v>
      </c>
      <c r="L2341" s="40" t="s">
        <v>6</v>
      </c>
      <c r="M2341" s="39"/>
      <c r="N2341" s="41" t="s">
        <v>2098</v>
      </c>
      <c r="O2341" s="39">
        <v>44992</v>
      </c>
      <c r="P2341" s="40">
        <v>1</v>
      </c>
      <c r="Q2341" s="40">
        <v>4</v>
      </c>
      <c r="R2341" s="40" t="str">
        <f>IFERROR(VLOOKUP(Tabla2[[#This Row],[CONTRATISTA PRNCIPAL]],Hoja1!$L$5:$M$9,2,FALSE),"CJV")</f>
        <v>CJV</v>
      </c>
      <c r="S2341" s="40" t="str">
        <f>IF(Tabla2[[#This Row],[EMPRESA]]=Tabla2[[#This Row],[CONTRATISTA PRNCIPAL]],"Principal","Secundaria")</f>
        <v>Principal</v>
      </c>
      <c r="T2341" s="42">
        <f>IFERROR(1/COUNTIF(Tabla2[CONTRATISTA PRNCIPAL],Tabla2[[#This Row],[CONTRATISTA PRNCIPAL]]),0)</f>
        <v>0.009708737864077669</v>
      </c>
      <c r="U2341" s="43">
        <f>IF(((TODAY()-Tabla2[[#This Row],[FECHA NACIMIENTO]])/365)&lt;18,"Corregir", IF(((TODAY()-Tabla2[[#This Row],[FECHA NACIMIENTO]])/365)&gt;80, "Corregir",ROUNDDOWN(((TODAY()-Tabla2[[#This Row],[FECHA NACIMIENTO]])/365),0)))</f>
        <v>25</v>
      </c>
      <c r="V23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41" s="44" t="str">
        <f>+IF(Tabla2[[#This Row],[Edad]]="Corregir","Corregir","Ok")</f>
        <v>Ok</v>
      </c>
      <c r="X2341" s="42" t="str">
        <f>+IFERROR(VLOOKUP(Tabla2[[#This Row],[DISTRITO SEGÚN DNI]],Hoja1!$A$2:$B$32,2,FALSE),"No")</f>
        <v>No</v>
      </c>
      <c r="Y2341" s="42" t="str">
        <f>IF(OR(LOWER(Tabla2[[#This Row],[GENERO]])="masculino", LOWER(Tabla2[[#This Row],[GENERO]])="femenino"),"OK","Corregir")</f>
        <v>OK</v>
      </c>
      <c r="Z2341" s="42" t="str">
        <f>+IF(Tabla2[[#This Row],[Nro. DNI / CE]]="","Corregir",IF(LEN(Tabla2[[#This Row],[Nro. DNI / CE]])&gt;=8,"OK","Corregir"))</f>
        <v>OK</v>
      </c>
      <c r="AA2341" s="42">
        <f>COUNTIF(Tabla2[APELLIDOS Y NOMBRES],Tabla2[[#This Row],[APELLIDOS Y NOMBRES]])</f>
        <v>1</v>
      </c>
      <c r="AB2341" s="42">
        <f>IF(Tabla2[[#This Row],[Trabajador]]&gt;1,1/Tabla2[[#This Row],[Trabajador]],Tabla2[[#This Row],[Trabajador]])</f>
        <v>1</v>
      </c>
      <c r="AC2341" t="str">
        <f>+IFERROR(IF(Tabla2[[#This Row],[FECHA CESE/BAJA]]="","No Aplica",IF(AND(MONTH(Tabla2[[#This Row],[FECHA CESE/BAJA]])=MONTH(TODAY()-30),YEAR(Tabla2[[#This Row],[FECHA CESE/BAJA]])=YEAR(TODAY())),MONTH(TODAY()-30)&amp;"-"&amp;YEAR(TODAY()),"Borrar")),"No aplica")</f>
        <v>No Aplica</v>
      </c>
      <c r="AD2341" t="str">
        <f>+IFERROR(IF(Tabla2[[#This Row],[FECHA INICIO DE LABORES EN OBRA]]="","No Aplica",IF(AND(MONTH(Tabla2[[#This Row],[FECHA INICIO DE LABORES EN OBRA]])=MONTH(TODAY()-30),YEAR(Tabla2[[#This Row],[FECHA INICIO DE LABORES EN OBRA]])=YEAR(TODAY())),MONTH(TODAY()-30)&amp;"-"&amp;YEAR(TODAY()),"No Aplica")),"No Aplica")</f>
        <v>No Aplica</v>
      </c>
    </row>
    <row r="2342" spans="1:30" x14ac:dyDescent="0.25">
      <c r="A2342" s="13">
        <v>20600579054</v>
      </c>
      <c r="B2342" s="15" t="s">
        <v>8791</v>
      </c>
      <c r="C2342" s="15" t="s">
        <v>8791</v>
      </c>
      <c r="D2342" s="15" t="s">
        <v>8859</v>
      </c>
      <c r="E2342" s="15" t="s">
        <v>8860</v>
      </c>
      <c r="F2342" s="39">
        <v>31465</v>
      </c>
      <c r="G2342" s="15">
        <v>2</v>
      </c>
      <c r="H2342" s="15" t="s">
        <v>2317</v>
      </c>
      <c r="I2342" s="15" t="s">
        <v>5993</v>
      </c>
      <c r="J2342" s="15" t="s">
        <v>8861</v>
      </c>
      <c r="K2342" s="15" t="s">
        <v>2108</v>
      </c>
      <c r="L2342" s="40" t="s">
        <v>6</v>
      </c>
      <c r="M2342" s="39"/>
      <c r="N2342" s="41" t="s">
        <v>2098</v>
      </c>
      <c r="O2342" s="39">
        <v>44990</v>
      </c>
      <c r="P2342" s="40">
        <v>1</v>
      </c>
      <c r="Q2342" s="40">
        <v>4</v>
      </c>
      <c r="R2342" s="40" t="str">
        <f>IFERROR(VLOOKUP(Tabla2[[#This Row],[CONTRATISTA PRNCIPAL]],Hoja1!$L$5:$M$9,2,FALSE),"CJV")</f>
        <v>CJV</v>
      </c>
      <c r="S2342" s="40" t="str">
        <f>IF(Tabla2[[#This Row],[EMPRESA]]=Tabla2[[#This Row],[CONTRATISTA PRNCIPAL]],"Principal","Secundaria")</f>
        <v>Principal</v>
      </c>
      <c r="T2342" s="42">
        <f>IFERROR(1/COUNTIF(Tabla2[CONTRATISTA PRNCIPAL],Tabla2[[#This Row],[CONTRATISTA PRNCIPAL]]),0)</f>
        <v>0.009708737864077669</v>
      </c>
      <c r="U2342" s="43">
        <f>IF(((TODAY()-Tabla2[[#This Row],[FECHA NACIMIENTO]])/365)&lt;18,"Corregir", IF(((TODAY()-Tabla2[[#This Row],[FECHA NACIMIENTO]])/365)&gt;80, "Corregir",ROUNDDOWN(((TODAY()-Tabla2[[#This Row],[FECHA NACIMIENTO]])/365),0)))</f>
        <v>37</v>
      </c>
      <c r="V23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42" s="44" t="str">
        <f>+IF(Tabla2[[#This Row],[Edad]]="Corregir","Corregir","Ok")</f>
        <v>Ok</v>
      </c>
      <c r="X2342" s="42" t="str">
        <f>+IFERROR(VLOOKUP(Tabla2[[#This Row],[DISTRITO SEGÚN DNI]],Hoja1!$A$2:$B$32,2,FALSE),"No")</f>
        <v>No</v>
      </c>
      <c r="Y2342" s="42" t="str">
        <f>IF(OR(LOWER(Tabla2[[#This Row],[GENERO]])="masculino", LOWER(Tabla2[[#This Row],[GENERO]])="femenino"),"OK","Corregir")</f>
        <v>OK</v>
      </c>
      <c r="Z2342" s="42" t="str">
        <f>+IF(Tabla2[[#This Row],[Nro. DNI / CE]]="","Corregir",IF(LEN(Tabla2[[#This Row],[Nro. DNI / CE]])&gt;=8,"OK","Corregir"))</f>
        <v>OK</v>
      </c>
      <c r="AA2342" s="42">
        <f>COUNTIF(Tabla2[APELLIDOS Y NOMBRES],Tabla2[[#This Row],[APELLIDOS Y NOMBRES]])</f>
        <v>1</v>
      </c>
      <c r="AB2342" s="42">
        <f>IF(Tabla2[[#This Row],[Trabajador]]&gt;1,1/Tabla2[[#This Row],[Trabajador]],Tabla2[[#This Row],[Trabajador]])</f>
        <v>1</v>
      </c>
      <c r="AC2342" t="str">
        <f>+IFERROR(IF(Tabla2[[#This Row],[FECHA CESE/BAJA]]="","No Aplica",IF(AND(MONTH(Tabla2[[#This Row],[FECHA CESE/BAJA]])=MONTH(TODAY()-30),YEAR(Tabla2[[#This Row],[FECHA CESE/BAJA]])=YEAR(TODAY())),MONTH(TODAY()-30)&amp;"-"&amp;YEAR(TODAY()),"Borrar")),"No aplica")</f>
        <v>No Aplica</v>
      </c>
      <c r="AD2342" t="str">
        <f>+IFERROR(IF(Tabla2[[#This Row],[FECHA INICIO DE LABORES EN OBRA]]="","No Aplica",IF(AND(MONTH(Tabla2[[#This Row],[FECHA INICIO DE LABORES EN OBRA]])=MONTH(TODAY()-30),YEAR(Tabla2[[#This Row],[FECHA INICIO DE LABORES EN OBRA]])=YEAR(TODAY())),MONTH(TODAY()-30)&amp;"-"&amp;YEAR(TODAY()),"No Aplica")),"No Aplica")</f>
        <v>No Aplica</v>
      </c>
    </row>
    <row r="2343" spans="1:30" x14ac:dyDescent="0.25">
      <c r="A2343" s="13">
        <v>20600579054</v>
      </c>
      <c r="B2343" s="15" t="s">
        <v>8791</v>
      </c>
      <c r="C2343" s="15" t="s">
        <v>8791</v>
      </c>
      <c r="D2343" s="15" t="s">
        <v>8862</v>
      </c>
      <c r="E2343" s="15" t="s">
        <v>8863</v>
      </c>
      <c r="F2343" s="39">
        <v>29745</v>
      </c>
      <c r="G2343" s="15">
        <v>2</v>
      </c>
      <c r="H2343" s="15" t="s">
        <v>2317</v>
      </c>
      <c r="I2343" s="15" t="s">
        <v>3476</v>
      </c>
      <c r="J2343" s="15" t="s">
        <v>8864</v>
      </c>
      <c r="K2343" s="15" t="s">
        <v>2126</v>
      </c>
      <c r="L2343" s="40" t="s">
        <v>6</v>
      </c>
      <c r="M2343" s="39"/>
      <c r="N2343" s="41" t="s">
        <v>2098</v>
      </c>
      <c r="O2343" s="39">
        <v>44995</v>
      </c>
      <c r="P2343" s="40">
        <v>1</v>
      </c>
      <c r="Q2343" s="40">
        <v>4</v>
      </c>
      <c r="R2343" s="40" t="str">
        <f>IFERROR(VLOOKUP(Tabla2[[#This Row],[CONTRATISTA PRNCIPAL]],Hoja1!$L$5:$M$9,2,FALSE),"CJV")</f>
        <v>CJV</v>
      </c>
      <c r="S2343" s="40" t="str">
        <f>IF(Tabla2[[#This Row],[EMPRESA]]=Tabla2[[#This Row],[CONTRATISTA PRNCIPAL]],"Principal","Secundaria")</f>
        <v>Principal</v>
      </c>
      <c r="T2343" s="42">
        <f>IFERROR(1/COUNTIF(Tabla2[CONTRATISTA PRNCIPAL],Tabla2[[#This Row],[CONTRATISTA PRNCIPAL]]),0)</f>
        <v>0.009708737864077669</v>
      </c>
      <c r="U2343" s="43">
        <f>IF(((TODAY()-Tabla2[[#This Row],[FECHA NACIMIENTO]])/365)&lt;18,"Corregir", IF(((TODAY()-Tabla2[[#This Row],[FECHA NACIMIENTO]])/365)&gt;80, "Corregir",ROUNDDOWN(((TODAY()-Tabla2[[#This Row],[FECHA NACIMIENTO]])/365),0)))</f>
        <v>42</v>
      </c>
      <c r="V23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43" s="44" t="str">
        <f>+IF(Tabla2[[#This Row],[Edad]]="Corregir","Corregir","Ok")</f>
        <v>Ok</v>
      </c>
      <c r="X2343" s="42" t="str">
        <f>+IFERROR(VLOOKUP(Tabla2[[#This Row],[DISTRITO SEGÚN DNI]],Hoja1!$A$2:$B$32,2,FALSE),"No")</f>
        <v>No</v>
      </c>
      <c r="Y2343" s="42" t="str">
        <f>IF(OR(LOWER(Tabla2[[#This Row],[GENERO]])="masculino", LOWER(Tabla2[[#This Row],[GENERO]])="femenino"),"OK","Corregir")</f>
        <v>OK</v>
      </c>
      <c r="Z2343" s="42" t="str">
        <f>+IF(Tabla2[[#This Row],[Nro. DNI / CE]]="","Corregir",IF(LEN(Tabla2[[#This Row],[Nro. DNI / CE]])&gt;=8,"OK","Corregir"))</f>
        <v>OK</v>
      </c>
      <c r="AA2343" s="42">
        <f>COUNTIF(Tabla2[APELLIDOS Y NOMBRES],Tabla2[[#This Row],[APELLIDOS Y NOMBRES]])</f>
        <v>1</v>
      </c>
      <c r="AB2343" s="42">
        <f>IF(Tabla2[[#This Row],[Trabajador]]&gt;1,1/Tabla2[[#This Row],[Trabajador]],Tabla2[[#This Row],[Trabajador]])</f>
        <v>1</v>
      </c>
      <c r="AC2343" t="str">
        <f>+IFERROR(IF(Tabla2[[#This Row],[FECHA CESE/BAJA]]="","No Aplica",IF(AND(MONTH(Tabla2[[#This Row],[FECHA CESE/BAJA]])=MONTH(TODAY()-30),YEAR(Tabla2[[#This Row],[FECHA CESE/BAJA]])=YEAR(TODAY())),MONTH(TODAY()-30)&amp;"-"&amp;YEAR(TODAY()),"Borrar")),"No aplica")</f>
        <v>No Aplica</v>
      </c>
      <c r="AD2343" t="str">
        <f>+IFERROR(IF(Tabla2[[#This Row],[FECHA INICIO DE LABORES EN OBRA]]="","No Aplica",IF(AND(MONTH(Tabla2[[#This Row],[FECHA INICIO DE LABORES EN OBRA]])=MONTH(TODAY()-30),YEAR(Tabla2[[#This Row],[FECHA INICIO DE LABORES EN OBRA]])=YEAR(TODAY())),MONTH(TODAY()-30)&amp;"-"&amp;YEAR(TODAY()),"No Aplica")),"No Aplica")</f>
        <v>No Aplica</v>
      </c>
    </row>
    <row r="2344" spans="1:30" x14ac:dyDescent="0.25">
      <c r="A2344" s="13">
        <v>20600579054</v>
      </c>
      <c r="B2344" s="15" t="s">
        <v>8791</v>
      </c>
      <c r="C2344" s="15" t="s">
        <v>8791</v>
      </c>
      <c r="D2344" s="15" t="s">
        <v>8865</v>
      </c>
      <c r="E2344" s="15" t="s">
        <v>8866</v>
      </c>
      <c r="F2344" s="39">
        <v>31155</v>
      </c>
      <c r="G2344" s="15">
        <v>2</v>
      </c>
      <c r="H2344" s="15" t="s">
        <v>2197</v>
      </c>
      <c r="I2344" s="15" t="s">
        <v>3476</v>
      </c>
      <c r="J2344" s="15" t="s">
        <v>8867</v>
      </c>
      <c r="K2344" s="15" t="s">
        <v>2126</v>
      </c>
      <c r="L2344" s="40" t="s">
        <v>6</v>
      </c>
      <c r="M2344" s="39"/>
      <c r="N2344" s="41" t="s">
        <v>2098</v>
      </c>
      <c r="O2344" s="39">
        <v>44996</v>
      </c>
      <c r="P2344" s="40">
        <v>1</v>
      </c>
      <c r="Q2344" s="40">
        <v>4</v>
      </c>
      <c r="R2344" s="40" t="str">
        <f>IFERROR(VLOOKUP(Tabla2[[#This Row],[CONTRATISTA PRNCIPAL]],Hoja1!$L$5:$M$9,2,FALSE),"CJV")</f>
        <v>CJV</v>
      </c>
      <c r="S2344" s="40" t="str">
        <f>IF(Tabla2[[#This Row],[EMPRESA]]=Tabla2[[#This Row],[CONTRATISTA PRNCIPAL]],"Principal","Secundaria")</f>
        <v>Principal</v>
      </c>
      <c r="T2344" s="42">
        <f>IFERROR(1/COUNTIF(Tabla2[CONTRATISTA PRNCIPAL],Tabla2[[#This Row],[CONTRATISTA PRNCIPAL]]),0)</f>
        <v>0.009708737864077669</v>
      </c>
      <c r="U2344" s="43">
        <f>IF(((TODAY()-Tabla2[[#This Row],[FECHA NACIMIENTO]])/365)&lt;18,"Corregir", IF(((TODAY()-Tabla2[[#This Row],[FECHA NACIMIENTO]])/365)&gt;80, "Corregir",ROUNDDOWN(((TODAY()-Tabla2[[#This Row],[FECHA NACIMIENTO]])/365),0)))</f>
        <v>38</v>
      </c>
      <c r="V23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44" s="44" t="str">
        <f>+IF(Tabla2[[#This Row],[Edad]]="Corregir","Corregir","Ok")</f>
        <v>Ok</v>
      </c>
      <c r="X2344" s="42" t="str">
        <f>+IFERROR(VLOOKUP(Tabla2[[#This Row],[DISTRITO SEGÚN DNI]],Hoja1!$A$2:$B$32,2,FALSE),"No")</f>
        <v>No</v>
      </c>
      <c r="Y2344" s="42" t="str">
        <f>IF(OR(LOWER(Tabla2[[#This Row],[GENERO]])="masculino", LOWER(Tabla2[[#This Row],[GENERO]])="femenino"),"OK","Corregir")</f>
        <v>OK</v>
      </c>
      <c r="Z2344" s="42" t="str">
        <f>+IF(Tabla2[[#This Row],[Nro. DNI / CE]]="","Corregir",IF(LEN(Tabla2[[#This Row],[Nro. DNI / CE]])&gt;=8,"OK","Corregir"))</f>
        <v>OK</v>
      </c>
      <c r="AA2344" s="42">
        <f>COUNTIF(Tabla2[APELLIDOS Y NOMBRES],Tabla2[[#This Row],[APELLIDOS Y NOMBRES]])</f>
        <v>1</v>
      </c>
      <c r="AB2344" s="42">
        <f>IF(Tabla2[[#This Row],[Trabajador]]&gt;1,1/Tabla2[[#This Row],[Trabajador]],Tabla2[[#This Row],[Trabajador]])</f>
        <v>1</v>
      </c>
      <c r="AC2344" t="str">
        <f>+IFERROR(IF(Tabla2[[#This Row],[FECHA CESE/BAJA]]="","No Aplica",IF(AND(MONTH(Tabla2[[#This Row],[FECHA CESE/BAJA]])=MONTH(TODAY()-30),YEAR(Tabla2[[#This Row],[FECHA CESE/BAJA]])=YEAR(TODAY())),MONTH(TODAY()-30)&amp;"-"&amp;YEAR(TODAY()),"Borrar")),"No aplica")</f>
        <v>No Aplica</v>
      </c>
      <c r="AD2344" t="str">
        <f>+IFERROR(IF(Tabla2[[#This Row],[FECHA INICIO DE LABORES EN OBRA]]="","No Aplica",IF(AND(MONTH(Tabla2[[#This Row],[FECHA INICIO DE LABORES EN OBRA]])=MONTH(TODAY()-30),YEAR(Tabla2[[#This Row],[FECHA INICIO DE LABORES EN OBRA]])=YEAR(TODAY())),MONTH(TODAY()-30)&amp;"-"&amp;YEAR(TODAY()),"No Aplica")),"No Aplica")</f>
        <v>No Aplica</v>
      </c>
    </row>
    <row r="2345" spans="1:30" x14ac:dyDescent="0.25">
      <c r="A2345" s="13">
        <v>20600579054</v>
      </c>
      <c r="B2345" s="15" t="s">
        <v>8791</v>
      </c>
      <c r="C2345" s="15" t="s">
        <v>8791</v>
      </c>
      <c r="D2345" s="15" t="s">
        <v>8868</v>
      </c>
      <c r="E2345" s="15" t="s">
        <v>8869</v>
      </c>
      <c r="F2345" s="39">
        <v>37293</v>
      </c>
      <c r="G2345" s="15">
        <v>2</v>
      </c>
      <c r="H2345" s="15" t="s">
        <v>2751</v>
      </c>
      <c r="I2345" s="15" t="s">
        <v>3476</v>
      </c>
      <c r="J2345" s="15" t="s">
        <v>8870</v>
      </c>
      <c r="K2345" s="15" t="s">
        <v>2126</v>
      </c>
      <c r="L2345" s="40" t="s">
        <v>6</v>
      </c>
      <c r="M2345" s="39"/>
      <c r="N2345" s="41" t="s">
        <v>2098</v>
      </c>
      <c r="O2345" s="39">
        <v>44998</v>
      </c>
      <c r="P2345" s="40">
        <v>1</v>
      </c>
      <c r="Q2345" s="40">
        <v>4</v>
      </c>
      <c r="R2345" s="40" t="str">
        <f>IFERROR(VLOOKUP(Tabla2[[#This Row],[CONTRATISTA PRNCIPAL]],Hoja1!$L$5:$M$9,2,FALSE),"CJV")</f>
        <v>CJV</v>
      </c>
      <c r="S2345" s="40" t="str">
        <f>IF(Tabla2[[#This Row],[EMPRESA]]=Tabla2[[#This Row],[CONTRATISTA PRNCIPAL]],"Principal","Secundaria")</f>
        <v>Principal</v>
      </c>
      <c r="T2345" s="42">
        <f>IFERROR(1/COUNTIF(Tabla2[CONTRATISTA PRNCIPAL],Tabla2[[#This Row],[CONTRATISTA PRNCIPAL]]),0)</f>
        <v>0.009708737864077669</v>
      </c>
      <c r="U2345" s="43">
        <f>IF(((TODAY()-Tabla2[[#This Row],[FECHA NACIMIENTO]])/365)&lt;18,"Corregir", IF(((TODAY()-Tabla2[[#This Row],[FECHA NACIMIENTO]])/365)&gt;80, "Corregir",ROUNDDOWN(((TODAY()-Tabla2[[#This Row],[FECHA NACIMIENTO]])/365),0)))</f>
        <v>21</v>
      </c>
      <c r="V23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45" s="44" t="str">
        <f>+IF(Tabla2[[#This Row],[Edad]]="Corregir","Corregir","Ok")</f>
        <v>Ok</v>
      </c>
      <c r="X2345" s="42" t="str">
        <f>+IFERROR(VLOOKUP(Tabla2[[#This Row],[DISTRITO SEGÚN DNI]],Hoja1!$A$2:$B$32,2,FALSE),"No")</f>
        <v>No</v>
      </c>
      <c r="Y2345" s="42" t="str">
        <f>IF(OR(LOWER(Tabla2[[#This Row],[GENERO]])="masculino", LOWER(Tabla2[[#This Row],[GENERO]])="femenino"),"OK","Corregir")</f>
        <v>OK</v>
      </c>
      <c r="Z2345" s="42" t="str">
        <f>+IF(Tabla2[[#This Row],[Nro. DNI / CE]]="","Corregir",IF(LEN(Tabla2[[#This Row],[Nro. DNI / CE]])&gt;=8,"OK","Corregir"))</f>
        <v>OK</v>
      </c>
      <c r="AA2345" s="42">
        <f>COUNTIF(Tabla2[APELLIDOS Y NOMBRES],Tabla2[[#This Row],[APELLIDOS Y NOMBRES]])</f>
        <v>1</v>
      </c>
      <c r="AB2345" s="42">
        <f>IF(Tabla2[[#This Row],[Trabajador]]&gt;1,1/Tabla2[[#This Row],[Trabajador]],Tabla2[[#This Row],[Trabajador]])</f>
        <v>1</v>
      </c>
      <c r="AC2345" t="str">
        <f>+IFERROR(IF(Tabla2[[#This Row],[FECHA CESE/BAJA]]="","No Aplica",IF(AND(MONTH(Tabla2[[#This Row],[FECHA CESE/BAJA]])=MONTH(TODAY()-30),YEAR(Tabla2[[#This Row],[FECHA CESE/BAJA]])=YEAR(TODAY())),MONTH(TODAY()-30)&amp;"-"&amp;YEAR(TODAY()),"Borrar")),"No aplica")</f>
        <v>No Aplica</v>
      </c>
      <c r="AD2345" t="str">
        <f>+IFERROR(IF(Tabla2[[#This Row],[FECHA INICIO DE LABORES EN OBRA]]="","No Aplica",IF(AND(MONTH(Tabla2[[#This Row],[FECHA INICIO DE LABORES EN OBRA]])=MONTH(TODAY()-30),YEAR(Tabla2[[#This Row],[FECHA INICIO DE LABORES EN OBRA]])=YEAR(TODAY())),MONTH(TODAY()-30)&amp;"-"&amp;YEAR(TODAY()),"No Aplica")),"No Aplica")</f>
        <v>No Aplica</v>
      </c>
    </row>
    <row r="2346" spans="1:30" x14ac:dyDescent="0.25">
      <c r="A2346" s="13">
        <v>20600579054</v>
      </c>
      <c r="B2346" s="15" t="s">
        <v>8791</v>
      </c>
      <c r="C2346" s="15" t="s">
        <v>8791</v>
      </c>
      <c r="D2346" s="15" t="s">
        <v>8871</v>
      </c>
      <c r="E2346" s="15" t="s">
        <v>8872</v>
      </c>
      <c r="F2346" s="39">
        <v>35433</v>
      </c>
      <c r="G2346" s="15">
        <v>2</v>
      </c>
      <c r="H2346" s="15" t="s">
        <v>2751</v>
      </c>
      <c r="I2346" s="15" t="s">
        <v>3476</v>
      </c>
      <c r="J2346" s="15" t="s">
        <v>8873</v>
      </c>
      <c r="K2346" s="15" t="s">
        <v>2697</v>
      </c>
      <c r="L2346" s="40" t="s">
        <v>6</v>
      </c>
      <c r="M2346" s="39"/>
      <c r="N2346" s="41" t="s">
        <v>2098</v>
      </c>
      <c r="O2346" s="39">
        <v>45000</v>
      </c>
      <c r="P2346" s="40">
        <v>1</v>
      </c>
      <c r="Q2346" s="40">
        <v>4</v>
      </c>
      <c r="R2346" s="40" t="str">
        <f>IFERROR(VLOOKUP(Tabla2[[#This Row],[CONTRATISTA PRNCIPAL]],Hoja1!$L$5:$M$9,2,FALSE),"CJV")</f>
        <v>CJV</v>
      </c>
      <c r="S2346" s="40" t="str">
        <f>IF(Tabla2[[#This Row],[EMPRESA]]=Tabla2[[#This Row],[CONTRATISTA PRNCIPAL]],"Principal","Secundaria")</f>
        <v>Principal</v>
      </c>
      <c r="T2346" s="42">
        <f>IFERROR(1/COUNTIF(Tabla2[CONTRATISTA PRNCIPAL],Tabla2[[#This Row],[CONTRATISTA PRNCIPAL]]),0)</f>
        <v>0.009708737864077669</v>
      </c>
      <c r="U2346" s="43">
        <f>IF(((TODAY()-Tabla2[[#This Row],[FECHA NACIMIENTO]])/365)&lt;18,"Corregir", IF(((TODAY()-Tabla2[[#This Row],[FECHA NACIMIENTO]])/365)&gt;80, "Corregir",ROUNDDOWN(((TODAY()-Tabla2[[#This Row],[FECHA NACIMIENTO]])/365),0)))</f>
        <v>26</v>
      </c>
      <c r="V23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46" s="44" t="str">
        <f>+IF(Tabla2[[#This Row],[Edad]]="Corregir","Corregir","Ok")</f>
        <v>Ok</v>
      </c>
      <c r="X2346" s="42" t="str">
        <f>+IFERROR(VLOOKUP(Tabla2[[#This Row],[DISTRITO SEGÚN DNI]],Hoja1!$A$2:$B$32,2,FALSE),"No")</f>
        <v>No</v>
      </c>
      <c r="Y2346" s="42" t="str">
        <f>IF(OR(LOWER(Tabla2[[#This Row],[GENERO]])="masculino", LOWER(Tabla2[[#This Row],[GENERO]])="femenino"),"OK","Corregir")</f>
        <v>OK</v>
      </c>
      <c r="Z2346" s="42" t="str">
        <f>+IF(Tabla2[[#This Row],[Nro. DNI / CE]]="","Corregir",IF(LEN(Tabla2[[#This Row],[Nro. DNI / CE]])&gt;=8,"OK","Corregir"))</f>
        <v>OK</v>
      </c>
      <c r="AA2346" s="42">
        <f>COUNTIF(Tabla2[APELLIDOS Y NOMBRES],Tabla2[[#This Row],[APELLIDOS Y NOMBRES]])</f>
        <v>1</v>
      </c>
      <c r="AB2346" s="42">
        <f>IF(Tabla2[[#This Row],[Trabajador]]&gt;1,1/Tabla2[[#This Row],[Trabajador]],Tabla2[[#This Row],[Trabajador]])</f>
        <v>1</v>
      </c>
      <c r="AC2346" t="str">
        <f>+IFERROR(IF(Tabla2[[#This Row],[FECHA CESE/BAJA]]="","No Aplica",IF(AND(MONTH(Tabla2[[#This Row],[FECHA CESE/BAJA]])=MONTH(TODAY()-30),YEAR(Tabla2[[#This Row],[FECHA CESE/BAJA]])=YEAR(TODAY())),MONTH(TODAY()-30)&amp;"-"&amp;YEAR(TODAY()),"Borrar")),"No aplica")</f>
        <v>No Aplica</v>
      </c>
      <c r="AD2346" t="str">
        <f>+IFERROR(IF(Tabla2[[#This Row],[FECHA INICIO DE LABORES EN OBRA]]="","No Aplica",IF(AND(MONTH(Tabla2[[#This Row],[FECHA INICIO DE LABORES EN OBRA]])=MONTH(TODAY()-30),YEAR(Tabla2[[#This Row],[FECHA INICIO DE LABORES EN OBRA]])=YEAR(TODAY())),MONTH(TODAY()-30)&amp;"-"&amp;YEAR(TODAY()),"No Aplica")),"No Aplica")</f>
        <v>No Aplica</v>
      </c>
    </row>
    <row r="2347" spans="1:30" x14ac:dyDescent="0.25">
      <c r="A2347" s="13">
        <v>20600579054</v>
      </c>
      <c r="B2347" s="15" t="s">
        <v>8791</v>
      </c>
      <c r="C2347" s="15" t="s">
        <v>8791</v>
      </c>
      <c r="D2347" s="15" t="s">
        <v>8874</v>
      </c>
      <c r="E2347" s="15" t="s">
        <v>8875</v>
      </c>
      <c r="F2347" s="39">
        <v>35756</v>
      </c>
      <c r="G2347" s="15">
        <v>2</v>
      </c>
      <c r="H2347" s="15" t="s">
        <v>2751</v>
      </c>
      <c r="I2347" s="15" t="s">
        <v>3476</v>
      </c>
      <c r="J2347" s="15" t="s">
        <v>8876</v>
      </c>
      <c r="K2347" s="15" t="s">
        <v>2697</v>
      </c>
      <c r="L2347" s="40" t="s">
        <v>6</v>
      </c>
      <c r="M2347" s="39"/>
      <c r="N2347" s="41" t="s">
        <v>2098</v>
      </c>
      <c r="O2347" s="39">
        <v>45000</v>
      </c>
      <c r="P2347" s="40">
        <v>1</v>
      </c>
      <c r="Q2347" s="40">
        <v>4</v>
      </c>
      <c r="R2347" s="40" t="str">
        <f>IFERROR(VLOOKUP(Tabla2[[#This Row],[CONTRATISTA PRNCIPAL]],Hoja1!$L$5:$M$9,2,FALSE),"CJV")</f>
        <v>CJV</v>
      </c>
      <c r="S2347" s="40" t="str">
        <f>IF(Tabla2[[#This Row],[EMPRESA]]=Tabla2[[#This Row],[CONTRATISTA PRNCIPAL]],"Principal","Secundaria")</f>
        <v>Principal</v>
      </c>
      <c r="T2347" s="42">
        <f>IFERROR(1/COUNTIF(Tabla2[CONTRATISTA PRNCIPAL],Tabla2[[#This Row],[CONTRATISTA PRNCIPAL]]),0)</f>
        <v>0.009708737864077669</v>
      </c>
      <c r="U2347" s="43">
        <f>IF(((TODAY()-Tabla2[[#This Row],[FECHA NACIMIENTO]])/365)&lt;18,"Corregir", IF(((TODAY()-Tabla2[[#This Row],[FECHA NACIMIENTO]])/365)&gt;80, "Corregir",ROUNDDOWN(((TODAY()-Tabla2[[#This Row],[FECHA NACIMIENTO]])/365),0)))</f>
        <v>25</v>
      </c>
      <c r="V23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47" s="44" t="str">
        <f>+IF(Tabla2[[#This Row],[Edad]]="Corregir","Corregir","Ok")</f>
        <v>Ok</v>
      </c>
      <c r="X2347" s="42" t="str">
        <f>+IFERROR(VLOOKUP(Tabla2[[#This Row],[DISTRITO SEGÚN DNI]],Hoja1!$A$2:$B$32,2,FALSE),"No")</f>
        <v>No</v>
      </c>
      <c r="Y2347" s="42" t="str">
        <f>IF(OR(LOWER(Tabla2[[#This Row],[GENERO]])="masculino", LOWER(Tabla2[[#This Row],[GENERO]])="femenino"),"OK","Corregir")</f>
        <v>OK</v>
      </c>
      <c r="Z2347" s="42" t="str">
        <f>+IF(Tabla2[[#This Row],[Nro. DNI / CE]]="","Corregir",IF(LEN(Tabla2[[#This Row],[Nro. DNI / CE]])&gt;=8,"OK","Corregir"))</f>
        <v>OK</v>
      </c>
      <c r="AA2347" s="42">
        <f>COUNTIF(Tabla2[APELLIDOS Y NOMBRES],Tabla2[[#This Row],[APELLIDOS Y NOMBRES]])</f>
        <v>1</v>
      </c>
      <c r="AB2347" s="42">
        <f>IF(Tabla2[[#This Row],[Trabajador]]&gt;1,1/Tabla2[[#This Row],[Trabajador]],Tabla2[[#This Row],[Trabajador]])</f>
        <v>1</v>
      </c>
      <c r="AC2347" t="str">
        <f>+IFERROR(IF(Tabla2[[#This Row],[FECHA CESE/BAJA]]="","No Aplica",IF(AND(MONTH(Tabla2[[#This Row],[FECHA CESE/BAJA]])=MONTH(TODAY()-30),YEAR(Tabla2[[#This Row],[FECHA CESE/BAJA]])=YEAR(TODAY())),MONTH(TODAY()-30)&amp;"-"&amp;YEAR(TODAY()),"Borrar")),"No aplica")</f>
        <v>No Aplica</v>
      </c>
      <c r="AD2347" t="str">
        <f>+IFERROR(IF(Tabla2[[#This Row],[FECHA INICIO DE LABORES EN OBRA]]="","No Aplica",IF(AND(MONTH(Tabla2[[#This Row],[FECHA INICIO DE LABORES EN OBRA]])=MONTH(TODAY()-30),YEAR(Tabla2[[#This Row],[FECHA INICIO DE LABORES EN OBRA]])=YEAR(TODAY())),MONTH(TODAY()-30)&amp;"-"&amp;YEAR(TODAY()),"No Aplica")),"No Aplica")</f>
        <v>No Aplica</v>
      </c>
    </row>
    <row r="2348" spans="1:30" x14ac:dyDescent="0.25">
      <c r="A2348" s="13">
        <v>20600579054</v>
      </c>
      <c r="B2348" s="15" t="s">
        <v>8791</v>
      </c>
      <c r="C2348" s="15" t="s">
        <v>8791</v>
      </c>
      <c r="D2348" s="15" t="s">
        <v>8877</v>
      </c>
      <c r="E2348" s="15" t="s">
        <v>8878</v>
      </c>
      <c r="F2348" s="39">
        <v>32609</v>
      </c>
      <c r="G2348" s="15">
        <v>2</v>
      </c>
      <c r="H2348" s="15" t="s">
        <v>2317</v>
      </c>
      <c r="I2348" s="15" t="s">
        <v>5993</v>
      </c>
      <c r="J2348" s="15" t="s">
        <v>8879</v>
      </c>
      <c r="K2348" s="15" t="s">
        <v>2799</v>
      </c>
      <c r="L2348" s="40" t="s">
        <v>6</v>
      </c>
      <c r="M2348" s="39"/>
      <c r="N2348" s="41" t="s">
        <v>2098</v>
      </c>
      <c r="O2348" s="39">
        <v>45000</v>
      </c>
      <c r="P2348" s="40">
        <v>1</v>
      </c>
      <c r="Q2348" s="40">
        <v>4</v>
      </c>
      <c r="R2348" s="40" t="str">
        <f>IFERROR(VLOOKUP(Tabla2[[#This Row],[CONTRATISTA PRNCIPAL]],Hoja1!$L$5:$M$9,2,FALSE),"CJV")</f>
        <v>CJV</v>
      </c>
      <c r="S2348" s="40" t="str">
        <f>IF(Tabla2[[#This Row],[EMPRESA]]=Tabla2[[#This Row],[CONTRATISTA PRNCIPAL]],"Principal","Secundaria")</f>
        <v>Principal</v>
      </c>
      <c r="T2348" s="42">
        <f>IFERROR(1/COUNTIF(Tabla2[CONTRATISTA PRNCIPAL],Tabla2[[#This Row],[CONTRATISTA PRNCIPAL]]),0)</f>
        <v>0.009708737864077669</v>
      </c>
      <c r="U2348" s="43">
        <f>IF(((TODAY()-Tabla2[[#This Row],[FECHA NACIMIENTO]])/365)&lt;18,"Corregir", IF(((TODAY()-Tabla2[[#This Row],[FECHA NACIMIENTO]])/365)&gt;80, "Corregir",ROUNDDOWN(((TODAY()-Tabla2[[#This Row],[FECHA NACIMIENTO]])/365),0)))</f>
        <v>34</v>
      </c>
      <c r="V23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48" s="44" t="str">
        <f>+IF(Tabla2[[#This Row],[Edad]]="Corregir","Corregir","Ok")</f>
        <v>Ok</v>
      </c>
      <c r="X2348" s="42" t="str">
        <f>+IFERROR(VLOOKUP(Tabla2[[#This Row],[DISTRITO SEGÚN DNI]],Hoja1!$A$2:$B$32,2,FALSE),"No")</f>
        <v>No</v>
      </c>
      <c r="Y2348" s="42" t="str">
        <f>IF(OR(LOWER(Tabla2[[#This Row],[GENERO]])="masculino", LOWER(Tabla2[[#This Row],[GENERO]])="femenino"),"OK","Corregir")</f>
        <v>OK</v>
      </c>
      <c r="Z2348" s="42" t="str">
        <f>+IF(Tabla2[[#This Row],[Nro. DNI / CE]]="","Corregir",IF(LEN(Tabla2[[#This Row],[Nro. DNI / CE]])&gt;=8,"OK","Corregir"))</f>
        <v>OK</v>
      </c>
      <c r="AA2348" s="42">
        <f>COUNTIF(Tabla2[APELLIDOS Y NOMBRES],Tabla2[[#This Row],[APELLIDOS Y NOMBRES]])</f>
        <v>1</v>
      </c>
      <c r="AB2348" s="42">
        <f>IF(Tabla2[[#This Row],[Trabajador]]&gt;1,1/Tabla2[[#This Row],[Trabajador]],Tabla2[[#This Row],[Trabajador]])</f>
        <v>1</v>
      </c>
      <c r="AC2348" t="str">
        <f>+IFERROR(IF(Tabla2[[#This Row],[FECHA CESE/BAJA]]="","No Aplica",IF(AND(MONTH(Tabla2[[#This Row],[FECHA CESE/BAJA]])=MONTH(TODAY()-30),YEAR(Tabla2[[#This Row],[FECHA CESE/BAJA]])=YEAR(TODAY())),MONTH(TODAY()-30)&amp;"-"&amp;YEAR(TODAY()),"Borrar")),"No aplica")</f>
        <v>No Aplica</v>
      </c>
      <c r="AD2348" t="str">
        <f>+IFERROR(IF(Tabla2[[#This Row],[FECHA INICIO DE LABORES EN OBRA]]="","No Aplica",IF(AND(MONTH(Tabla2[[#This Row],[FECHA INICIO DE LABORES EN OBRA]])=MONTH(TODAY()-30),YEAR(Tabla2[[#This Row],[FECHA INICIO DE LABORES EN OBRA]])=YEAR(TODAY())),MONTH(TODAY()-30)&amp;"-"&amp;YEAR(TODAY()),"No Aplica")),"No Aplica")</f>
        <v>No Aplica</v>
      </c>
    </row>
    <row r="2349" spans="1:30" x14ac:dyDescent="0.25">
      <c r="A2349" s="13">
        <v>20600579054</v>
      </c>
      <c r="B2349" s="15" t="s">
        <v>8791</v>
      </c>
      <c r="C2349" s="15" t="s">
        <v>8791</v>
      </c>
      <c r="D2349" s="15">
        <v>43929804</v>
      </c>
      <c r="E2349" s="15" t="s">
        <v>120</v>
      </c>
      <c r="F2349" s="39">
        <v>30557</v>
      </c>
      <c r="G2349" s="15">
        <v>2</v>
      </c>
      <c r="H2349" s="15" t="s">
        <v>8880</v>
      </c>
      <c r="I2349" s="15" t="s">
        <v>8822</v>
      </c>
      <c r="J2349" s="15" t="s">
        <v>8881</v>
      </c>
      <c r="K2349" s="15" t="s">
        <v>27</v>
      </c>
      <c r="L2349" s="40" t="s">
        <v>6</v>
      </c>
      <c r="M2349" s="39"/>
      <c r="N2349" s="41" t="s">
        <v>2098</v>
      </c>
      <c r="O2349" s="39">
        <v>45021</v>
      </c>
      <c r="P2349" s="40">
        <v>1</v>
      </c>
      <c r="Q2349" s="40">
        <v>4</v>
      </c>
      <c r="R2349" s="40" t="str">
        <f>IFERROR(VLOOKUP(Tabla2[[#This Row],[CONTRATISTA PRNCIPAL]],Hoja1!$L$5:$M$9,2,FALSE),"CJV")</f>
        <v>CJV</v>
      </c>
      <c r="S2349" s="40" t="str">
        <f>IF(Tabla2[[#This Row],[EMPRESA]]=Tabla2[[#This Row],[CONTRATISTA PRNCIPAL]],"Principal","Secundaria")</f>
        <v>Principal</v>
      </c>
      <c r="T2349" s="42">
        <f>IFERROR(1/COUNTIF(Tabla2[CONTRATISTA PRNCIPAL],Tabla2[[#This Row],[CONTRATISTA PRNCIPAL]]),0)</f>
        <v>0.009708737864077669</v>
      </c>
      <c r="U2349" s="43">
        <f>IF(((TODAY()-Tabla2[[#This Row],[FECHA NACIMIENTO]])/365)&lt;18,"Corregir", IF(((TODAY()-Tabla2[[#This Row],[FECHA NACIMIENTO]])/365)&gt;80, "Corregir",ROUNDDOWN(((TODAY()-Tabla2[[#This Row],[FECHA NACIMIENTO]])/365),0)))</f>
        <v>40</v>
      </c>
      <c r="V23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49" s="44" t="str">
        <f>+IF(Tabla2[[#This Row],[Edad]]="Corregir","Corregir","Ok")</f>
        <v>Ok</v>
      </c>
      <c r="X2349" s="42" t="str">
        <f>+IFERROR(VLOOKUP(Tabla2[[#This Row],[DISTRITO SEGÚN DNI]],Hoja1!$A$2:$B$32,2,FALSE),"No")</f>
        <v>CALLAO</v>
      </c>
      <c r="Y2349" s="42" t="str">
        <f>IF(OR(LOWER(Tabla2[[#This Row],[GENERO]])="masculino", LOWER(Tabla2[[#This Row],[GENERO]])="femenino"),"OK","Corregir")</f>
        <v>OK</v>
      </c>
      <c r="Z2349" s="42" t="str">
        <f>+IF(Tabla2[[#This Row],[Nro. DNI / CE]]="","Corregir",IF(LEN(Tabla2[[#This Row],[Nro. DNI / CE]])&gt;=8,"OK","Corregir"))</f>
        <v>OK</v>
      </c>
      <c r="AA2349" s="42">
        <f>COUNTIF(Tabla2[APELLIDOS Y NOMBRES],Tabla2[[#This Row],[APELLIDOS Y NOMBRES]])</f>
        <v>1</v>
      </c>
      <c r="AB2349" s="42">
        <f>IF(Tabla2[[#This Row],[Trabajador]]&gt;1,1/Tabla2[[#This Row],[Trabajador]],Tabla2[[#This Row],[Trabajador]])</f>
        <v>1</v>
      </c>
      <c r="AC2349" t="str">
        <f>+IFERROR(IF(Tabla2[[#This Row],[FECHA CESE/BAJA]]="","No Aplica",IF(AND(MONTH(Tabla2[[#This Row],[FECHA CESE/BAJA]])=MONTH(TODAY()-30),YEAR(Tabla2[[#This Row],[FECHA CESE/BAJA]])=YEAR(TODAY())),MONTH(TODAY()-30)&amp;"-"&amp;YEAR(TODAY()),"Borrar")),"No aplica")</f>
        <v>No Aplica</v>
      </c>
      <c r="AD2349" t="str">
        <f>+IFERROR(IF(Tabla2[[#This Row],[FECHA INICIO DE LABORES EN OBRA]]="","No Aplica",IF(AND(MONTH(Tabla2[[#This Row],[FECHA INICIO DE LABORES EN OBRA]])=MONTH(TODAY()-30),YEAR(Tabla2[[#This Row],[FECHA INICIO DE LABORES EN OBRA]])=YEAR(TODAY())),MONTH(TODAY()-30)&amp;"-"&amp;YEAR(TODAY()),"No Aplica")),"No Aplica")</f>
        <v>No Aplica</v>
      </c>
    </row>
    <row r="2350" spans="1:30" x14ac:dyDescent="0.25">
      <c r="A2350" s="13">
        <v>20600579054</v>
      </c>
      <c r="B2350" s="15" t="s">
        <v>8791</v>
      </c>
      <c r="C2350" s="15" t="s">
        <v>8791</v>
      </c>
      <c r="D2350" s="15">
        <v>76189508</v>
      </c>
      <c r="E2350" s="15" t="s">
        <v>8882</v>
      </c>
      <c r="F2350" s="39" t="s">
        <v>8883</v>
      </c>
      <c r="G2350" s="15">
        <v>1</v>
      </c>
      <c r="H2350" s="15" t="s">
        <v>8884</v>
      </c>
      <c r="I2350" s="15" t="s">
        <v>3476</v>
      </c>
      <c r="J2350" s="15" t="s">
        <v>8885</v>
      </c>
      <c r="K2350" s="15" t="s">
        <v>2126</v>
      </c>
      <c r="L2350" s="40" t="s">
        <v>5</v>
      </c>
      <c r="M2350" s="39"/>
      <c r="N2350" s="41" t="s">
        <v>2098</v>
      </c>
      <c r="O2350" s="39">
        <v>44986</v>
      </c>
      <c r="P2350" s="40">
        <v>1</v>
      </c>
      <c r="Q2350" s="40">
        <v>2</v>
      </c>
      <c r="R2350" s="40" t="str">
        <f>IFERROR(VLOOKUP(Tabla2[[#This Row],[CONTRATISTA PRNCIPAL]],Hoja1!$L$5:$M$9,2,FALSE),"CJV")</f>
        <v>CJV</v>
      </c>
      <c r="S2350" s="40" t="str">
        <f>IF(Tabla2[[#This Row],[EMPRESA]]=Tabla2[[#This Row],[CONTRATISTA PRNCIPAL]],"Principal","Secundaria")</f>
        <v>Principal</v>
      </c>
      <c r="T2350" s="42">
        <f>IFERROR(1/COUNTIF(Tabla2[CONTRATISTA PRNCIPAL],Tabla2[[#This Row],[CONTRATISTA PRNCIPAL]]),0)</f>
        <v>0.009708737864077669</v>
      </c>
      <c r="U2350" s="43">
        <f>IF(((TODAY()-Tabla2[[#This Row],[FECHA NACIMIENTO]])/365)&lt;18,"Corregir", IF(((TODAY()-Tabla2[[#This Row],[FECHA NACIMIENTO]])/365)&gt;80, "Corregir",ROUNDDOWN(((TODAY()-Tabla2[[#This Row],[FECHA NACIMIENTO]])/365),0)))</f>
        <v>28</v>
      </c>
      <c r="V23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50" s="44" t="str">
        <f>+IF(Tabla2[[#This Row],[Edad]]="Corregir","Corregir","Ok")</f>
        <v>Ok</v>
      </c>
      <c r="X2350" s="42" t="str">
        <f>+IFERROR(VLOOKUP(Tabla2[[#This Row],[DISTRITO SEGÚN DNI]],Hoja1!$A$2:$B$32,2,FALSE),"No")</f>
        <v>No</v>
      </c>
      <c r="Y2350" s="42" t="str">
        <f>IF(OR(LOWER(Tabla2[[#This Row],[GENERO]])="masculino", LOWER(Tabla2[[#This Row],[GENERO]])="femenino"),"OK","Corregir")</f>
        <v>OK</v>
      </c>
      <c r="Z2350" s="42" t="str">
        <f>+IF(Tabla2[[#This Row],[Nro. DNI / CE]]="","Corregir",IF(LEN(Tabla2[[#This Row],[Nro. DNI / CE]])&gt;=8,"OK","Corregir"))</f>
        <v>OK</v>
      </c>
      <c r="AA2350" s="42">
        <f>COUNTIF(Tabla2[APELLIDOS Y NOMBRES],Tabla2[[#This Row],[APELLIDOS Y NOMBRES]])</f>
        <v>1</v>
      </c>
      <c r="AB2350" s="42">
        <f>IF(Tabla2[[#This Row],[Trabajador]]&gt;1,1/Tabla2[[#This Row],[Trabajador]],Tabla2[[#This Row],[Trabajador]])</f>
        <v>1</v>
      </c>
      <c r="AC2350" t="str">
        <f>+IFERROR(IF(Tabla2[[#This Row],[FECHA CESE/BAJA]]="","No Aplica",IF(AND(MONTH(Tabla2[[#This Row],[FECHA CESE/BAJA]])=MONTH(TODAY()-30),YEAR(Tabla2[[#This Row],[FECHA CESE/BAJA]])=YEAR(TODAY())),MONTH(TODAY()-30)&amp;"-"&amp;YEAR(TODAY()),"Borrar")),"No aplica")</f>
        <v>No Aplica</v>
      </c>
      <c r="AD2350" t="str">
        <f>+IFERROR(IF(Tabla2[[#This Row],[FECHA INICIO DE LABORES EN OBRA]]="","No Aplica",IF(AND(MONTH(Tabla2[[#This Row],[FECHA INICIO DE LABORES EN OBRA]])=MONTH(TODAY()-30),YEAR(Tabla2[[#This Row],[FECHA INICIO DE LABORES EN OBRA]])=YEAR(TODAY())),MONTH(TODAY()-30)&amp;"-"&amp;YEAR(TODAY()),"No Aplica")),"No Aplica")</f>
        <v>No Aplica</v>
      </c>
    </row>
    <row r="2351" spans="1:30" x14ac:dyDescent="0.25">
      <c r="A2351" s="13">
        <v>20600579054</v>
      </c>
      <c r="B2351" s="15" t="s">
        <v>8791</v>
      </c>
      <c r="C2351" s="15" t="s">
        <v>8791</v>
      </c>
      <c r="D2351" s="15" t="s">
        <v>8886</v>
      </c>
      <c r="E2351" s="15" t="s">
        <v>8887</v>
      </c>
      <c r="F2351" s="39" t="s">
        <v>8888</v>
      </c>
      <c r="G2351" s="15">
        <v>1</v>
      </c>
      <c r="H2351" s="15" t="s">
        <v>3526</v>
      </c>
      <c r="I2351" s="15" t="s">
        <v>3476</v>
      </c>
      <c r="J2351" s="15" t="s">
        <v>8889</v>
      </c>
      <c r="K2351" s="15" t="s">
        <v>2701</v>
      </c>
      <c r="L2351" s="40" t="s">
        <v>6</v>
      </c>
      <c r="M2351" s="39"/>
      <c r="N2351" s="41" t="s">
        <v>2098</v>
      </c>
      <c r="O2351" s="39">
        <v>44995</v>
      </c>
      <c r="P2351" s="40">
        <v>1</v>
      </c>
      <c r="Q2351" s="40">
        <v>2</v>
      </c>
      <c r="R2351" s="40" t="str">
        <f>IFERROR(VLOOKUP(Tabla2[[#This Row],[CONTRATISTA PRNCIPAL]],Hoja1!$L$5:$M$9,2,FALSE),"CJV")</f>
        <v>CJV</v>
      </c>
      <c r="S2351" s="40" t="str">
        <f>IF(Tabla2[[#This Row],[EMPRESA]]=Tabla2[[#This Row],[CONTRATISTA PRNCIPAL]],"Principal","Secundaria")</f>
        <v>Principal</v>
      </c>
      <c r="T2351" s="42">
        <f>IFERROR(1/COUNTIF(Tabla2[CONTRATISTA PRNCIPAL],Tabla2[[#This Row],[CONTRATISTA PRNCIPAL]]),0)</f>
        <v>0.009708737864077669</v>
      </c>
      <c r="U2351" s="43">
        <f>IF(((TODAY()-Tabla2[[#This Row],[FECHA NACIMIENTO]])/365)&lt;18,"Corregir", IF(((TODAY()-Tabla2[[#This Row],[FECHA NACIMIENTO]])/365)&gt;80, "Corregir",ROUNDDOWN(((TODAY()-Tabla2[[#This Row],[FECHA NACIMIENTO]])/365),0)))</f>
        <v>52</v>
      </c>
      <c r="V23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51" s="44" t="str">
        <f>+IF(Tabla2[[#This Row],[Edad]]="Corregir","Corregir","Ok")</f>
        <v>Ok</v>
      </c>
      <c r="X2351" s="42" t="str">
        <f>+IFERROR(VLOOKUP(Tabla2[[#This Row],[DISTRITO SEGÚN DNI]],Hoja1!$A$2:$B$32,2,FALSE),"No")</f>
        <v>No</v>
      </c>
      <c r="Y2351" s="42" t="str">
        <f>IF(OR(LOWER(Tabla2[[#This Row],[GENERO]])="masculino", LOWER(Tabla2[[#This Row],[GENERO]])="femenino"),"OK","Corregir")</f>
        <v>OK</v>
      </c>
      <c r="Z2351" s="42" t="str">
        <f>+IF(Tabla2[[#This Row],[Nro. DNI / CE]]="","Corregir",IF(LEN(Tabla2[[#This Row],[Nro. DNI / CE]])&gt;=8,"OK","Corregir"))</f>
        <v>OK</v>
      </c>
      <c r="AA2351" s="42">
        <f>COUNTIF(Tabla2[APELLIDOS Y NOMBRES],Tabla2[[#This Row],[APELLIDOS Y NOMBRES]])</f>
        <v>1</v>
      </c>
      <c r="AB2351" s="42">
        <f>IF(Tabla2[[#This Row],[Trabajador]]&gt;1,1/Tabla2[[#This Row],[Trabajador]],Tabla2[[#This Row],[Trabajador]])</f>
        <v>1</v>
      </c>
      <c r="AC2351" t="str">
        <f>+IFERROR(IF(Tabla2[[#This Row],[FECHA CESE/BAJA]]="","No Aplica",IF(AND(MONTH(Tabla2[[#This Row],[FECHA CESE/BAJA]])=MONTH(TODAY()-30),YEAR(Tabla2[[#This Row],[FECHA CESE/BAJA]])=YEAR(TODAY())),MONTH(TODAY()-30)&amp;"-"&amp;YEAR(TODAY()),"Borrar")),"No aplica")</f>
        <v>No Aplica</v>
      </c>
      <c r="AD2351" t="str">
        <f>+IFERROR(IF(Tabla2[[#This Row],[FECHA INICIO DE LABORES EN OBRA]]="","No Aplica",IF(AND(MONTH(Tabla2[[#This Row],[FECHA INICIO DE LABORES EN OBRA]])=MONTH(TODAY()-30),YEAR(Tabla2[[#This Row],[FECHA INICIO DE LABORES EN OBRA]])=YEAR(TODAY())),MONTH(TODAY()-30)&amp;"-"&amp;YEAR(TODAY()),"No Aplica")),"No Aplica")</f>
        <v>No Aplica</v>
      </c>
    </row>
    <row r="2352" spans="1:30" x14ac:dyDescent="0.25">
      <c r="A2352" s="13">
        <v>20600579054</v>
      </c>
      <c r="B2352" s="15" t="s">
        <v>8791</v>
      </c>
      <c r="C2352" s="15" t="s">
        <v>8791</v>
      </c>
      <c r="D2352" s="15">
        <v>74806752</v>
      </c>
      <c r="E2352" s="15" t="s">
        <v>8890</v>
      </c>
      <c r="F2352" s="39" t="s">
        <v>8891</v>
      </c>
      <c r="G2352" s="15">
        <v>1</v>
      </c>
      <c r="H2352" s="15" t="s">
        <v>8892</v>
      </c>
      <c r="I2352" s="15" t="s">
        <v>3476</v>
      </c>
      <c r="J2352" s="15" t="s">
        <v>8893</v>
      </c>
      <c r="K2352" s="15" t="s">
        <v>2075</v>
      </c>
      <c r="L2352" s="40" t="s">
        <v>5</v>
      </c>
      <c r="M2352" s="39"/>
      <c r="N2352" s="41" t="s">
        <v>2098</v>
      </c>
      <c r="O2352" s="39">
        <v>44994</v>
      </c>
      <c r="P2352" s="40">
        <v>1</v>
      </c>
      <c r="Q2352" s="40">
        <v>2</v>
      </c>
      <c r="R2352" s="40" t="str">
        <f>IFERROR(VLOOKUP(Tabla2[[#This Row],[CONTRATISTA PRNCIPAL]],Hoja1!$L$5:$M$9,2,FALSE),"CJV")</f>
        <v>CJV</v>
      </c>
      <c r="S2352" s="40" t="str">
        <f>IF(Tabla2[[#This Row],[EMPRESA]]=Tabla2[[#This Row],[CONTRATISTA PRNCIPAL]],"Principal","Secundaria")</f>
        <v>Principal</v>
      </c>
      <c r="T2352" s="42">
        <f>IFERROR(1/COUNTIF(Tabla2[CONTRATISTA PRNCIPAL],Tabla2[[#This Row],[CONTRATISTA PRNCIPAL]]),0)</f>
        <v>0.009708737864077669</v>
      </c>
      <c r="U2352" s="43">
        <f>IF(((TODAY()-Tabla2[[#This Row],[FECHA NACIMIENTO]])/365)&lt;18,"Corregir", IF(((TODAY()-Tabla2[[#This Row],[FECHA NACIMIENTO]])/365)&gt;80, "Corregir",ROUNDDOWN(((TODAY()-Tabla2[[#This Row],[FECHA NACIMIENTO]])/365),0)))</f>
        <v>26</v>
      </c>
      <c r="V23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52" s="44" t="str">
        <f>+IF(Tabla2[[#This Row],[Edad]]="Corregir","Corregir","Ok")</f>
        <v>Ok</v>
      </c>
      <c r="X2352" s="42" t="str">
        <f>+IFERROR(VLOOKUP(Tabla2[[#This Row],[DISTRITO SEGÚN DNI]],Hoja1!$A$2:$B$32,2,FALSE),"No")</f>
        <v>No</v>
      </c>
      <c r="Y2352" s="42" t="str">
        <f>IF(OR(LOWER(Tabla2[[#This Row],[GENERO]])="masculino", LOWER(Tabla2[[#This Row],[GENERO]])="femenino"),"OK","Corregir")</f>
        <v>OK</v>
      </c>
      <c r="Z2352" s="42" t="str">
        <f>+IF(Tabla2[[#This Row],[Nro. DNI / CE]]="","Corregir",IF(LEN(Tabla2[[#This Row],[Nro. DNI / CE]])&gt;=8,"OK","Corregir"))</f>
        <v>OK</v>
      </c>
      <c r="AA2352" s="42">
        <f>COUNTIF(Tabla2[APELLIDOS Y NOMBRES],Tabla2[[#This Row],[APELLIDOS Y NOMBRES]])</f>
        <v>1</v>
      </c>
      <c r="AB2352" s="42">
        <f>IF(Tabla2[[#This Row],[Trabajador]]&gt;1,1/Tabla2[[#This Row],[Trabajador]],Tabla2[[#This Row],[Trabajador]])</f>
        <v>1</v>
      </c>
      <c r="AC2352" t="str">
        <f>+IFERROR(IF(Tabla2[[#This Row],[FECHA CESE/BAJA]]="","No Aplica",IF(AND(MONTH(Tabla2[[#This Row],[FECHA CESE/BAJA]])=MONTH(TODAY()-30),YEAR(Tabla2[[#This Row],[FECHA CESE/BAJA]])=YEAR(TODAY())),MONTH(TODAY()-30)&amp;"-"&amp;YEAR(TODAY()),"Borrar")),"No aplica")</f>
        <v>No Aplica</v>
      </c>
      <c r="AD2352" t="str">
        <f>+IFERROR(IF(Tabla2[[#This Row],[FECHA INICIO DE LABORES EN OBRA]]="","No Aplica",IF(AND(MONTH(Tabla2[[#This Row],[FECHA INICIO DE LABORES EN OBRA]])=MONTH(TODAY()-30),YEAR(Tabla2[[#This Row],[FECHA INICIO DE LABORES EN OBRA]])=YEAR(TODAY())),MONTH(TODAY()-30)&amp;"-"&amp;YEAR(TODAY()),"No Aplica")),"No Aplica")</f>
        <v>No Aplica</v>
      </c>
    </row>
    <row r="2353" spans="1:30" x14ac:dyDescent="0.25">
      <c r="A2353" s="13">
        <v>20600579054</v>
      </c>
      <c r="B2353" s="15" t="s">
        <v>8791</v>
      </c>
      <c r="C2353" s="15" t="s">
        <v>8791</v>
      </c>
      <c r="D2353" s="15" t="s">
        <v>8894</v>
      </c>
      <c r="E2353" s="15" t="s">
        <v>8895</v>
      </c>
      <c r="F2353" s="39">
        <v>34219</v>
      </c>
      <c r="G2353" s="15">
        <v>2</v>
      </c>
      <c r="H2353" s="15" t="s">
        <v>4736</v>
      </c>
      <c r="I2353" s="15" t="s">
        <v>8822</v>
      </c>
      <c r="J2353" s="15" t="s">
        <v>8896</v>
      </c>
      <c r="K2353" s="15" t="s">
        <v>2799</v>
      </c>
      <c r="L2353" s="40" t="s">
        <v>6</v>
      </c>
      <c r="M2353" s="39"/>
      <c r="N2353" s="41" t="s">
        <v>2098</v>
      </c>
      <c r="O2353" s="39">
        <v>45024</v>
      </c>
      <c r="P2353" s="40">
        <v>1</v>
      </c>
      <c r="Q2353" s="40">
        <v>4</v>
      </c>
      <c r="R2353" s="40" t="str">
        <f>IFERROR(VLOOKUP(Tabla2[[#This Row],[CONTRATISTA PRNCIPAL]],Hoja1!$L$5:$M$9,2,FALSE),"CJV")</f>
        <v>CJV</v>
      </c>
      <c r="S2353" s="40" t="str">
        <f>IF(Tabla2[[#This Row],[EMPRESA]]=Tabla2[[#This Row],[CONTRATISTA PRNCIPAL]],"Principal","Secundaria")</f>
        <v>Principal</v>
      </c>
      <c r="T2353" s="42">
        <f>IFERROR(1/COUNTIF(Tabla2[CONTRATISTA PRNCIPAL],Tabla2[[#This Row],[CONTRATISTA PRNCIPAL]]),0)</f>
        <v>0.009708737864077669</v>
      </c>
      <c r="U2353" s="43">
        <f>IF(((TODAY()-Tabla2[[#This Row],[FECHA NACIMIENTO]])/365)&lt;18,"Corregir", IF(((TODAY()-Tabla2[[#This Row],[FECHA NACIMIENTO]])/365)&gt;80, "Corregir",ROUNDDOWN(((TODAY()-Tabla2[[#This Row],[FECHA NACIMIENTO]])/365),0)))</f>
        <v>30</v>
      </c>
      <c r="V23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53" s="44" t="str">
        <f>+IF(Tabla2[[#This Row],[Edad]]="Corregir","Corregir","Ok")</f>
        <v>Ok</v>
      </c>
      <c r="X2353" s="42" t="str">
        <f>+IFERROR(VLOOKUP(Tabla2[[#This Row],[DISTRITO SEGÚN DNI]],Hoja1!$A$2:$B$32,2,FALSE),"No")</f>
        <v>No</v>
      </c>
      <c r="Y2353" s="42" t="str">
        <f>IF(OR(LOWER(Tabla2[[#This Row],[GENERO]])="masculino", LOWER(Tabla2[[#This Row],[GENERO]])="femenino"),"OK","Corregir")</f>
        <v>OK</v>
      </c>
      <c r="Z2353" s="42" t="str">
        <f>+IF(Tabla2[[#This Row],[Nro. DNI / CE]]="","Corregir",IF(LEN(Tabla2[[#This Row],[Nro. DNI / CE]])&gt;=8,"OK","Corregir"))</f>
        <v>OK</v>
      </c>
      <c r="AA2353" s="42">
        <f>COUNTIF(Tabla2[APELLIDOS Y NOMBRES],Tabla2[[#This Row],[APELLIDOS Y NOMBRES]])</f>
        <v>1</v>
      </c>
      <c r="AB2353" s="42">
        <f>IF(Tabla2[[#This Row],[Trabajador]]&gt;1,1/Tabla2[[#This Row],[Trabajador]],Tabla2[[#This Row],[Trabajador]])</f>
        <v>1</v>
      </c>
      <c r="AC2353" t="str">
        <f>+IFERROR(IF(Tabla2[[#This Row],[FECHA CESE/BAJA]]="","No Aplica",IF(AND(MONTH(Tabla2[[#This Row],[FECHA CESE/BAJA]])=MONTH(TODAY()-30),YEAR(Tabla2[[#This Row],[FECHA CESE/BAJA]])=YEAR(TODAY())),MONTH(TODAY()-30)&amp;"-"&amp;YEAR(TODAY()),"Borrar")),"No aplica")</f>
        <v>No Aplica</v>
      </c>
      <c r="AD2353" t="str">
        <f>+IFERROR(IF(Tabla2[[#This Row],[FECHA INICIO DE LABORES EN OBRA]]="","No Aplica",IF(AND(MONTH(Tabla2[[#This Row],[FECHA INICIO DE LABORES EN OBRA]])=MONTH(TODAY()-30),YEAR(Tabla2[[#This Row],[FECHA INICIO DE LABORES EN OBRA]])=YEAR(TODAY())),MONTH(TODAY()-30)&amp;"-"&amp;YEAR(TODAY()),"No Aplica")),"No Aplica")</f>
        <v>No Aplica</v>
      </c>
    </row>
    <row r="2354" spans="1:30" x14ac:dyDescent="0.25">
      <c r="A2354" s="13">
        <v>20600579054</v>
      </c>
      <c r="B2354" s="15" t="s">
        <v>8791</v>
      </c>
      <c r="C2354" s="15" t="s">
        <v>8791</v>
      </c>
      <c r="D2354" s="15">
        <v>43500584</v>
      </c>
      <c r="E2354" s="15" t="s">
        <v>8897</v>
      </c>
      <c r="F2354" s="39">
        <v>31429</v>
      </c>
      <c r="G2354" s="15">
        <v>2</v>
      </c>
      <c r="H2354" s="15" t="s">
        <v>2746</v>
      </c>
      <c r="I2354" s="15" t="s">
        <v>8797</v>
      </c>
      <c r="J2354" s="15" t="s">
        <v>8898</v>
      </c>
      <c r="K2354" s="15" t="s">
        <v>4319</v>
      </c>
      <c r="L2354" s="40" t="s">
        <v>6</v>
      </c>
      <c r="M2354" s="39"/>
      <c r="N2354" s="41" t="s">
        <v>2098</v>
      </c>
      <c r="O2354" s="39">
        <v>45019</v>
      </c>
      <c r="P2354" s="40">
        <v>1</v>
      </c>
      <c r="Q2354" s="40">
        <v>4</v>
      </c>
      <c r="R2354" s="40" t="str">
        <f>IFERROR(VLOOKUP(Tabla2[[#This Row],[CONTRATISTA PRNCIPAL]],Hoja1!$L$5:$M$9,2,FALSE),"CJV")</f>
        <v>CJV</v>
      </c>
      <c r="S2354" s="40" t="str">
        <f>IF(Tabla2[[#This Row],[EMPRESA]]=Tabla2[[#This Row],[CONTRATISTA PRNCIPAL]],"Principal","Secundaria")</f>
        <v>Principal</v>
      </c>
      <c r="T2354" s="42">
        <f>IFERROR(1/COUNTIF(Tabla2[CONTRATISTA PRNCIPAL],Tabla2[[#This Row],[CONTRATISTA PRNCIPAL]]),0)</f>
        <v>0.009708737864077669</v>
      </c>
      <c r="U2354" s="43">
        <f>IF(((TODAY()-Tabla2[[#This Row],[FECHA NACIMIENTO]])/365)&lt;18,"Corregir", IF(((TODAY()-Tabla2[[#This Row],[FECHA NACIMIENTO]])/365)&gt;80, "Corregir",ROUNDDOWN(((TODAY()-Tabla2[[#This Row],[FECHA NACIMIENTO]])/365),0)))</f>
        <v>37</v>
      </c>
      <c r="V23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54" s="44" t="str">
        <f>+IF(Tabla2[[#This Row],[Edad]]="Corregir","Corregir","Ok")</f>
        <v>Ok</v>
      </c>
      <c r="X2354" s="42" t="str">
        <f>+IFERROR(VLOOKUP(Tabla2[[#This Row],[DISTRITO SEGÚN DNI]],Hoja1!$A$2:$B$32,2,FALSE),"No")</f>
        <v>No</v>
      </c>
      <c r="Y2354" s="42" t="str">
        <f>IF(OR(LOWER(Tabla2[[#This Row],[GENERO]])="masculino", LOWER(Tabla2[[#This Row],[GENERO]])="femenino"),"OK","Corregir")</f>
        <v>OK</v>
      </c>
      <c r="Z2354" s="42" t="str">
        <f>+IF(Tabla2[[#This Row],[Nro. DNI / CE]]="","Corregir",IF(LEN(Tabla2[[#This Row],[Nro. DNI / CE]])&gt;=8,"OK","Corregir"))</f>
        <v>OK</v>
      </c>
      <c r="AA2354" s="42">
        <f>COUNTIF(Tabla2[APELLIDOS Y NOMBRES],Tabla2[[#This Row],[APELLIDOS Y NOMBRES]])</f>
        <v>1</v>
      </c>
      <c r="AB2354" s="42">
        <f>IF(Tabla2[[#This Row],[Trabajador]]&gt;1,1/Tabla2[[#This Row],[Trabajador]],Tabla2[[#This Row],[Trabajador]])</f>
        <v>1</v>
      </c>
      <c r="AC2354" t="str">
        <f>+IFERROR(IF(Tabla2[[#This Row],[FECHA CESE/BAJA]]="","No Aplica",IF(AND(MONTH(Tabla2[[#This Row],[FECHA CESE/BAJA]])=MONTH(TODAY()-30),YEAR(Tabla2[[#This Row],[FECHA CESE/BAJA]])=YEAR(TODAY())),MONTH(TODAY()-30)&amp;"-"&amp;YEAR(TODAY()),"Borrar")),"No aplica")</f>
        <v>No Aplica</v>
      </c>
      <c r="AD2354" t="str">
        <f>+IFERROR(IF(Tabla2[[#This Row],[FECHA INICIO DE LABORES EN OBRA]]="","No Aplica",IF(AND(MONTH(Tabla2[[#This Row],[FECHA INICIO DE LABORES EN OBRA]])=MONTH(TODAY()-30),YEAR(Tabla2[[#This Row],[FECHA INICIO DE LABORES EN OBRA]])=YEAR(TODAY())),MONTH(TODAY()-30)&amp;"-"&amp;YEAR(TODAY()),"No Aplica")),"No Aplica")</f>
        <v>No Aplica</v>
      </c>
    </row>
    <row r="2355" spans="1:30" x14ac:dyDescent="0.25">
      <c r="A2355" s="13">
        <v>20600579054</v>
      </c>
      <c r="B2355" s="15" t="s">
        <v>8791</v>
      </c>
      <c r="C2355" s="15" t="s">
        <v>8791</v>
      </c>
      <c r="D2355" s="15" t="s">
        <v>8899</v>
      </c>
      <c r="E2355" s="15" t="s">
        <v>8900</v>
      </c>
      <c r="F2355" s="39">
        <v>30484</v>
      </c>
      <c r="G2355" s="15">
        <v>2</v>
      </c>
      <c r="H2355" s="15" t="s">
        <v>2746</v>
      </c>
      <c r="I2355" s="15" t="s">
        <v>8797</v>
      </c>
      <c r="J2355" s="15" t="s">
        <v>8901</v>
      </c>
      <c r="K2355" s="15" t="s">
        <v>2126</v>
      </c>
      <c r="L2355" s="40" t="s">
        <v>6</v>
      </c>
      <c r="M2355" s="39"/>
      <c r="N2355" s="41" t="s">
        <v>2098</v>
      </c>
      <c r="O2355" s="39">
        <v>45019</v>
      </c>
      <c r="P2355" s="40">
        <v>1</v>
      </c>
      <c r="Q2355" s="40">
        <v>4</v>
      </c>
      <c r="R2355" s="40" t="str">
        <f>IFERROR(VLOOKUP(Tabla2[[#This Row],[CONTRATISTA PRNCIPAL]],Hoja1!$L$5:$M$9,2,FALSE),"CJV")</f>
        <v>CJV</v>
      </c>
      <c r="S2355" s="40" t="str">
        <f>IF(Tabla2[[#This Row],[EMPRESA]]=Tabla2[[#This Row],[CONTRATISTA PRNCIPAL]],"Principal","Secundaria")</f>
        <v>Principal</v>
      </c>
      <c r="T2355" s="42">
        <f>IFERROR(1/COUNTIF(Tabla2[CONTRATISTA PRNCIPAL],Tabla2[[#This Row],[CONTRATISTA PRNCIPAL]]),0)</f>
        <v>0.009708737864077669</v>
      </c>
      <c r="U2355" s="43">
        <f>IF(((TODAY()-Tabla2[[#This Row],[FECHA NACIMIENTO]])/365)&lt;18,"Corregir", IF(((TODAY()-Tabla2[[#This Row],[FECHA NACIMIENTO]])/365)&gt;80, "Corregir",ROUNDDOWN(((TODAY()-Tabla2[[#This Row],[FECHA NACIMIENTO]])/365),0)))</f>
        <v>40</v>
      </c>
      <c r="V23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55" s="44" t="str">
        <f>+IF(Tabla2[[#This Row],[Edad]]="Corregir","Corregir","Ok")</f>
        <v>Ok</v>
      </c>
      <c r="X2355" s="42" t="str">
        <f>+IFERROR(VLOOKUP(Tabla2[[#This Row],[DISTRITO SEGÚN DNI]],Hoja1!$A$2:$B$32,2,FALSE),"No")</f>
        <v>No</v>
      </c>
      <c r="Y2355" s="42" t="str">
        <f>IF(OR(LOWER(Tabla2[[#This Row],[GENERO]])="masculino", LOWER(Tabla2[[#This Row],[GENERO]])="femenino"),"OK","Corregir")</f>
        <v>OK</v>
      </c>
      <c r="Z2355" s="42" t="str">
        <f>+IF(Tabla2[[#This Row],[Nro. DNI / CE]]="","Corregir",IF(LEN(Tabla2[[#This Row],[Nro. DNI / CE]])&gt;=8,"OK","Corregir"))</f>
        <v>OK</v>
      </c>
      <c r="AA2355" s="42">
        <f>COUNTIF(Tabla2[APELLIDOS Y NOMBRES],Tabla2[[#This Row],[APELLIDOS Y NOMBRES]])</f>
        <v>1</v>
      </c>
      <c r="AB2355" s="42">
        <f>IF(Tabla2[[#This Row],[Trabajador]]&gt;1,1/Tabla2[[#This Row],[Trabajador]],Tabla2[[#This Row],[Trabajador]])</f>
        <v>1</v>
      </c>
      <c r="AC2355" t="str">
        <f>+IFERROR(IF(Tabla2[[#This Row],[FECHA CESE/BAJA]]="","No Aplica",IF(AND(MONTH(Tabla2[[#This Row],[FECHA CESE/BAJA]])=MONTH(TODAY()-30),YEAR(Tabla2[[#This Row],[FECHA CESE/BAJA]])=YEAR(TODAY())),MONTH(TODAY()-30)&amp;"-"&amp;YEAR(TODAY()),"Borrar")),"No aplica")</f>
        <v>No Aplica</v>
      </c>
      <c r="AD2355" t="str">
        <f>+IFERROR(IF(Tabla2[[#This Row],[FECHA INICIO DE LABORES EN OBRA]]="","No Aplica",IF(AND(MONTH(Tabla2[[#This Row],[FECHA INICIO DE LABORES EN OBRA]])=MONTH(TODAY()-30),YEAR(Tabla2[[#This Row],[FECHA INICIO DE LABORES EN OBRA]])=YEAR(TODAY())),MONTH(TODAY()-30)&amp;"-"&amp;YEAR(TODAY()),"No Aplica")),"No Aplica")</f>
        <v>No Aplica</v>
      </c>
    </row>
    <row r="2356" spans="1:30" x14ac:dyDescent="0.25">
      <c r="A2356" s="13">
        <v>20600579054</v>
      </c>
      <c r="B2356" s="15" t="s">
        <v>8791</v>
      </c>
      <c r="C2356" s="15" t="s">
        <v>8791</v>
      </c>
      <c r="D2356" s="15" t="s">
        <v>1159</v>
      </c>
      <c r="E2356" s="15" t="s">
        <v>1160</v>
      </c>
      <c r="F2356" s="39">
        <v>35079</v>
      </c>
      <c r="G2356" s="15">
        <v>2</v>
      </c>
      <c r="H2356" s="15" t="s">
        <v>2751</v>
      </c>
      <c r="I2356" s="15" t="s">
        <v>8797</v>
      </c>
      <c r="J2356" s="15" t="s">
        <v>8902</v>
      </c>
      <c r="K2356" s="15" t="s">
        <v>17</v>
      </c>
      <c r="L2356" s="40" t="s">
        <v>6</v>
      </c>
      <c r="M2356" s="39"/>
      <c r="N2356" s="41" t="s">
        <v>2098</v>
      </c>
      <c r="O2356" s="39">
        <v>45019</v>
      </c>
      <c r="P2356" s="40">
        <v>1</v>
      </c>
      <c r="Q2356" s="40">
        <v>4</v>
      </c>
      <c r="R2356" s="40" t="str">
        <f>IFERROR(VLOOKUP(Tabla2[[#This Row],[CONTRATISTA PRNCIPAL]],Hoja1!$L$5:$M$9,2,FALSE),"CJV")</f>
        <v>CJV</v>
      </c>
      <c r="S2356" s="40" t="str">
        <f>IF(Tabla2[[#This Row],[EMPRESA]]=Tabla2[[#This Row],[CONTRATISTA PRNCIPAL]],"Principal","Secundaria")</f>
        <v>Principal</v>
      </c>
      <c r="T2356" s="42">
        <f>IFERROR(1/COUNTIF(Tabla2[CONTRATISTA PRNCIPAL],Tabla2[[#This Row],[CONTRATISTA PRNCIPAL]]),0)</f>
        <v>0.009708737864077669</v>
      </c>
      <c r="U2356" s="43">
        <f>IF(((TODAY()-Tabla2[[#This Row],[FECHA NACIMIENTO]])/365)&lt;18,"Corregir", IF(((TODAY()-Tabla2[[#This Row],[FECHA NACIMIENTO]])/365)&gt;80, "Corregir",ROUNDDOWN(((TODAY()-Tabla2[[#This Row],[FECHA NACIMIENTO]])/365),0)))</f>
        <v>27</v>
      </c>
      <c r="V23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56" s="44" t="str">
        <f>+IF(Tabla2[[#This Row],[Edad]]="Corregir","Corregir","Ok")</f>
        <v>Ok</v>
      </c>
      <c r="X2356" s="42" t="str">
        <f>+IFERROR(VLOOKUP(Tabla2[[#This Row],[DISTRITO SEGÚN DNI]],Hoja1!$A$2:$B$32,2,FALSE),"No")</f>
        <v>ATE</v>
      </c>
      <c r="Y2356" s="42" t="str">
        <f>IF(OR(LOWER(Tabla2[[#This Row],[GENERO]])="masculino", LOWER(Tabla2[[#This Row],[GENERO]])="femenino"),"OK","Corregir")</f>
        <v>OK</v>
      </c>
      <c r="Z2356" s="42" t="str">
        <f>+IF(Tabla2[[#This Row],[Nro. DNI / CE]]="","Corregir",IF(LEN(Tabla2[[#This Row],[Nro. DNI / CE]])&gt;=8,"OK","Corregir"))</f>
        <v>OK</v>
      </c>
      <c r="AA2356" s="42">
        <f>COUNTIF(Tabla2[APELLIDOS Y NOMBRES],Tabla2[[#This Row],[APELLIDOS Y NOMBRES]])</f>
        <v>1</v>
      </c>
      <c r="AB2356" s="42">
        <f>IF(Tabla2[[#This Row],[Trabajador]]&gt;1,1/Tabla2[[#This Row],[Trabajador]],Tabla2[[#This Row],[Trabajador]])</f>
        <v>1</v>
      </c>
      <c r="AC2356" t="str">
        <f>+IFERROR(IF(Tabla2[[#This Row],[FECHA CESE/BAJA]]="","No Aplica",IF(AND(MONTH(Tabla2[[#This Row],[FECHA CESE/BAJA]])=MONTH(TODAY()-30),YEAR(Tabla2[[#This Row],[FECHA CESE/BAJA]])=YEAR(TODAY())),MONTH(TODAY()-30)&amp;"-"&amp;YEAR(TODAY()),"Borrar")),"No aplica")</f>
        <v>No Aplica</v>
      </c>
      <c r="AD2356" t="str">
        <f>+IFERROR(IF(Tabla2[[#This Row],[FECHA INICIO DE LABORES EN OBRA]]="","No Aplica",IF(AND(MONTH(Tabla2[[#This Row],[FECHA INICIO DE LABORES EN OBRA]])=MONTH(TODAY()-30),YEAR(Tabla2[[#This Row],[FECHA INICIO DE LABORES EN OBRA]])=YEAR(TODAY())),MONTH(TODAY()-30)&amp;"-"&amp;YEAR(TODAY()),"No Aplica")),"No Aplica")</f>
        <v>No Aplica</v>
      </c>
    </row>
    <row r="2357" spans="1:30" x14ac:dyDescent="0.25">
      <c r="A2357" s="13">
        <v>20600579054</v>
      </c>
      <c r="B2357" s="15" t="s">
        <v>8791</v>
      </c>
      <c r="C2357" s="15" t="s">
        <v>8791</v>
      </c>
      <c r="D2357" s="15">
        <v>77541773</v>
      </c>
      <c r="E2357" s="15" t="s">
        <v>8903</v>
      </c>
      <c r="F2357" s="39">
        <v>35017</v>
      </c>
      <c r="G2357" s="15">
        <v>2</v>
      </c>
      <c r="H2357" s="15" t="s">
        <v>2317</v>
      </c>
      <c r="I2357" s="15" t="s">
        <v>6305</v>
      </c>
      <c r="J2357" s="15" t="s">
        <v>8904</v>
      </c>
      <c r="K2357" s="15" t="s">
        <v>2126</v>
      </c>
      <c r="L2357" s="40" t="s">
        <v>6</v>
      </c>
      <c r="M2357" s="39"/>
      <c r="N2357" s="41" t="s">
        <v>2098</v>
      </c>
      <c r="O2357" s="39">
        <v>45019</v>
      </c>
      <c r="P2357" s="40">
        <v>1</v>
      </c>
      <c r="Q2357" s="40">
        <v>4</v>
      </c>
      <c r="R2357" s="40" t="str">
        <f>IFERROR(VLOOKUP(Tabla2[[#This Row],[CONTRATISTA PRNCIPAL]],Hoja1!$L$5:$M$9,2,FALSE),"CJV")</f>
        <v>CJV</v>
      </c>
      <c r="S2357" s="40" t="str">
        <f>IF(Tabla2[[#This Row],[EMPRESA]]=Tabla2[[#This Row],[CONTRATISTA PRNCIPAL]],"Principal","Secundaria")</f>
        <v>Principal</v>
      </c>
      <c r="T2357" s="42">
        <f>IFERROR(1/COUNTIF(Tabla2[CONTRATISTA PRNCIPAL],Tabla2[[#This Row],[CONTRATISTA PRNCIPAL]]),0)</f>
        <v>0.009708737864077669</v>
      </c>
      <c r="U2357" s="43">
        <f>IF(((TODAY()-Tabla2[[#This Row],[FECHA NACIMIENTO]])/365)&lt;18,"Corregir", IF(((TODAY()-Tabla2[[#This Row],[FECHA NACIMIENTO]])/365)&gt;80, "Corregir",ROUNDDOWN(((TODAY()-Tabla2[[#This Row],[FECHA NACIMIENTO]])/365),0)))</f>
        <v>27</v>
      </c>
      <c r="V23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57" s="44" t="str">
        <f>+IF(Tabla2[[#This Row],[Edad]]="Corregir","Corregir","Ok")</f>
        <v>Ok</v>
      </c>
      <c r="X2357" s="42" t="str">
        <f>+IFERROR(VLOOKUP(Tabla2[[#This Row],[DISTRITO SEGÚN DNI]],Hoja1!$A$2:$B$32,2,FALSE),"No")</f>
        <v>No</v>
      </c>
      <c r="Y2357" s="42" t="str">
        <f>IF(OR(LOWER(Tabla2[[#This Row],[GENERO]])="masculino", LOWER(Tabla2[[#This Row],[GENERO]])="femenino"),"OK","Corregir")</f>
        <v>OK</v>
      </c>
      <c r="Z2357" s="42" t="str">
        <f>+IF(Tabla2[[#This Row],[Nro. DNI / CE]]="","Corregir",IF(LEN(Tabla2[[#This Row],[Nro. DNI / CE]])&gt;=8,"OK","Corregir"))</f>
        <v>OK</v>
      </c>
      <c r="AA2357" s="42">
        <f>COUNTIF(Tabla2[APELLIDOS Y NOMBRES],Tabla2[[#This Row],[APELLIDOS Y NOMBRES]])</f>
        <v>1</v>
      </c>
      <c r="AB2357" s="42">
        <f>IF(Tabla2[[#This Row],[Trabajador]]&gt;1,1/Tabla2[[#This Row],[Trabajador]],Tabla2[[#This Row],[Trabajador]])</f>
        <v>1</v>
      </c>
      <c r="AC2357" t="str">
        <f>+IFERROR(IF(Tabla2[[#This Row],[FECHA CESE/BAJA]]="","No Aplica",IF(AND(MONTH(Tabla2[[#This Row],[FECHA CESE/BAJA]])=MONTH(TODAY()-30),YEAR(Tabla2[[#This Row],[FECHA CESE/BAJA]])=YEAR(TODAY())),MONTH(TODAY()-30)&amp;"-"&amp;YEAR(TODAY()),"Borrar")),"No aplica")</f>
        <v>No Aplica</v>
      </c>
      <c r="AD2357" t="str">
        <f>+IFERROR(IF(Tabla2[[#This Row],[FECHA INICIO DE LABORES EN OBRA]]="","No Aplica",IF(AND(MONTH(Tabla2[[#This Row],[FECHA INICIO DE LABORES EN OBRA]])=MONTH(TODAY()-30),YEAR(Tabla2[[#This Row],[FECHA INICIO DE LABORES EN OBRA]])=YEAR(TODAY())),MONTH(TODAY()-30)&amp;"-"&amp;YEAR(TODAY()),"No Aplica")),"No Aplica")</f>
        <v>No Aplica</v>
      </c>
    </row>
    <row r="2358" spans="1:30" x14ac:dyDescent="0.25">
      <c r="A2358" s="13">
        <v>20600579054</v>
      </c>
      <c r="B2358" s="15" t="s">
        <v>8791</v>
      </c>
      <c r="C2358" s="15" t="s">
        <v>8791</v>
      </c>
      <c r="D2358" s="15">
        <v>46161627</v>
      </c>
      <c r="E2358" s="15" t="s">
        <v>8905</v>
      </c>
      <c r="F2358" s="39">
        <v>32723</v>
      </c>
      <c r="G2358" s="15">
        <v>2</v>
      </c>
      <c r="H2358" s="15" t="s">
        <v>3274</v>
      </c>
      <c r="I2358" s="15" t="s">
        <v>6305</v>
      </c>
      <c r="J2358" s="15" t="s">
        <v>8906</v>
      </c>
      <c r="K2358" s="15" t="s">
        <v>8907</v>
      </c>
      <c r="L2358" s="40" t="s">
        <v>6</v>
      </c>
      <c r="M2358" s="39"/>
      <c r="N2358" s="41" t="s">
        <v>2098</v>
      </c>
      <c r="O2358" s="39">
        <v>45004</v>
      </c>
      <c r="P2358" s="40">
        <v>1</v>
      </c>
      <c r="Q2358" s="40">
        <v>4</v>
      </c>
      <c r="R2358" s="40" t="str">
        <f>IFERROR(VLOOKUP(Tabla2[[#This Row],[CONTRATISTA PRNCIPAL]],Hoja1!$L$5:$M$9,2,FALSE),"CJV")</f>
        <v>CJV</v>
      </c>
      <c r="S2358" s="40" t="str">
        <f>IF(Tabla2[[#This Row],[EMPRESA]]=Tabla2[[#This Row],[CONTRATISTA PRNCIPAL]],"Principal","Secundaria")</f>
        <v>Principal</v>
      </c>
      <c r="T2358" s="42">
        <f>IFERROR(1/COUNTIF(Tabla2[CONTRATISTA PRNCIPAL],Tabla2[[#This Row],[CONTRATISTA PRNCIPAL]]),0)</f>
        <v>0.009708737864077669</v>
      </c>
      <c r="U2358" s="43">
        <f>IF(((TODAY()-Tabla2[[#This Row],[FECHA NACIMIENTO]])/365)&lt;18,"Corregir", IF(((TODAY()-Tabla2[[#This Row],[FECHA NACIMIENTO]])/365)&gt;80, "Corregir",ROUNDDOWN(((TODAY()-Tabla2[[#This Row],[FECHA NACIMIENTO]])/365),0)))</f>
        <v>34</v>
      </c>
      <c r="V23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58" s="44" t="str">
        <f>+IF(Tabla2[[#This Row],[Edad]]="Corregir","Corregir","Ok")</f>
        <v>Ok</v>
      </c>
      <c r="X2358" s="42" t="str">
        <f>+IFERROR(VLOOKUP(Tabla2[[#This Row],[DISTRITO SEGÚN DNI]],Hoja1!$A$2:$B$32,2,FALSE),"No")</f>
        <v>No</v>
      </c>
      <c r="Y2358" s="42" t="str">
        <f>IF(OR(LOWER(Tabla2[[#This Row],[GENERO]])="masculino", LOWER(Tabla2[[#This Row],[GENERO]])="femenino"),"OK","Corregir")</f>
        <v>OK</v>
      </c>
      <c r="Z2358" s="42" t="str">
        <f>+IF(Tabla2[[#This Row],[Nro. DNI / CE]]="","Corregir",IF(LEN(Tabla2[[#This Row],[Nro. DNI / CE]])&gt;=8,"OK","Corregir"))</f>
        <v>OK</v>
      </c>
      <c r="AA2358" s="42">
        <f>COUNTIF(Tabla2[APELLIDOS Y NOMBRES],Tabla2[[#This Row],[APELLIDOS Y NOMBRES]])</f>
        <v>1</v>
      </c>
      <c r="AB2358" s="42">
        <f>IF(Tabla2[[#This Row],[Trabajador]]&gt;1,1/Tabla2[[#This Row],[Trabajador]],Tabla2[[#This Row],[Trabajador]])</f>
        <v>1</v>
      </c>
      <c r="AC2358" t="str">
        <f>+IFERROR(IF(Tabla2[[#This Row],[FECHA CESE/BAJA]]="","No Aplica",IF(AND(MONTH(Tabla2[[#This Row],[FECHA CESE/BAJA]])=MONTH(TODAY()-30),YEAR(Tabla2[[#This Row],[FECHA CESE/BAJA]])=YEAR(TODAY())),MONTH(TODAY()-30)&amp;"-"&amp;YEAR(TODAY()),"Borrar")),"No aplica")</f>
        <v>No Aplica</v>
      </c>
      <c r="AD2358" t="str">
        <f>+IFERROR(IF(Tabla2[[#This Row],[FECHA INICIO DE LABORES EN OBRA]]="","No Aplica",IF(AND(MONTH(Tabla2[[#This Row],[FECHA INICIO DE LABORES EN OBRA]])=MONTH(TODAY()-30),YEAR(Tabla2[[#This Row],[FECHA INICIO DE LABORES EN OBRA]])=YEAR(TODAY())),MONTH(TODAY()-30)&amp;"-"&amp;YEAR(TODAY()),"No Aplica")),"No Aplica")</f>
        <v>No Aplica</v>
      </c>
    </row>
    <row r="2359" spans="1:30" x14ac:dyDescent="0.25">
      <c r="A2359" s="13">
        <v>20600579054</v>
      </c>
      <c r="B2359" s="15" t="s">
        <v>8791</v>
      </c>
      <c r="C2359" s="15" t="s">
        <v>8791</v>
      </c>
      <c r="D2359" s="15" t="s">
        <v>1161</v>
      </c>
      <c r="E2359" s="15" t="s">
        <v>1162</v>
      </c>
      <c r="F2359" s="39">
        <v>36680</v>
      </c>
      <c r="G2359" s="15">
        <v>2</v>
      </c>
      <c r="H2359" s="15" t="s">
        <v>3137</v>
      </c>
      <c r="I2359" s="15" t="s">
        <v>8797</v>
      </c>
      <c r="J2359" s="15" t="s">
        <v>8908</v>
      </c>
      <c r="K2359" s="15" t="s">
        <v>17</v>
      </c>
      <c r="L2359" s="40" t="s">
        <v>6</v>
      </c>
      <c r="M2359" s="39"/>
      <c r="N2359" s="41" t="s">
        <v>2098</v>
      </c>
      <c r="O2359" s="39">
        <v>45020</v>
      </c>
      <c r="P2359" s="40">
        <v>1</v>
      </c>
      <c r="Q2359" s="40">
        <v>4</v>
      </c>
      <c r="R2359" s="40" t="str">
        <f>IFERROR(VLOOKUP(Tabla2[[#This Row],[CONTRATISTA PRNCIPAL]],Hoja1!$L$5:$M$9,2,FALSE),"CJV")</f>
        <v>CJV</v>
      </c>
      <c r="S2359" s="40" t="str">
        <f>IF(Tabla2[[#This Row],[EMPRESA]]=Tabla2[[#This Row],[CONTRATISTA PRNCIPAL]],"Principal","Secundaria")</f>
        <v>Principal</v>
      </c>
      <c r="T2359" s="42">
        <f>IFERROR(1/COUNTIF(Tabla2[CONTRATISTA PRNCIPAL],Tabla2[[#This Row],[CONTRATISTA PRNCIPAL]]),0)</f>
        <v>0.009708737864077669</v>
      </c>
      <c r="U2359" s="43">
        <f>IF(((TODAY()-Tabla2[[#This Row],[FECHA NACIMIENTO]])/365)&lt;18,"Corregir", IF(((TODAY()-Tabla2[[#This Row],[FECHA NACIMIENTO]])/365)&gt;80, "Corregir",ROUNDDOWN(((TODAY()-Tabla2[[#This Row],[FECHA NACIMIENTO]])/365),0)))</f>
        <v>23</v>
      </c>
      <c r="V23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59" s="44" t="str">
        <f>+IF(Tabla2[[#This Row],[Edad]]="Corregir","Corregir","Ok")</f>
        <v>Ok</v>
      </c>
      <c r="X2359" s="42" t="str">
        <f>+IFERROR(VLOOKUP(Tabla2[[#This Row],[DISTRITO SEGÚN DNI]],Hoja1!$A$2:$B$32,2,FALSE),"No")</f>
        <v>ATE</v>
      </c>
      <c r="Y2359" s="42" t="str">
        <f>IF(OR(LOWER(Tabla2[[#This Row],[GENERO]])="masculino", LOWER(Tabla2[[#This Row],[GENERO]])="femenino"),"OK","Corregir")</f>
        <v>OK</v>
      </c>
      <c r="Z2359" s="42" t="str">
        <f>+IF(Tabla2[[#This Row],[Nro. DNI / CE]]="","Corregir",IF(LEN(Tabla2[[#This Row],[Nro. DNI / CE]])&gt;=8,"OK","Corregir"))</f>
        <v>OK</v>
      </c>
      <c r="AA2359" s="42">
        <f>COUNTIF(Tabla2[APELLIDOS Y NOMBRES],Tabla2[[#This Row],[APELLIDOS Y NOMBRES]])</f>
        <v>1</v>
      </c>
      <c r="AB2359" s="42">
        <f>IF(Tabla2[[#This Row],[Trabajador]]&gt;1,1/Tabla2[[#This Row],[Trabajador]],Tabla2[[#This Row],[Trabajador]])</f>
        <v>1</v>
      </c>
      <c r="AC2359" t="str">
        <f>+IFERROR(IF(Tabla2[[#This Row],[FECHA CESE/BAJA]]="","No Aplica",IF(AND(MONTH(Tabla2[[#This Row],[FECHA CESE/BAJA]])=MONTH(TODAY()-30),YEAR(Tabla2[[#This Row],[FECHA CESE/BAJA]])=YEAR(TODAY())),MONTH(TODAY()-30)&amp;"-"&amp;YEAR(TODAY()),"Borrar")),"No aplica")</f>
        <v>No Aplica</v>
      </c>
      <c r="AD2359" t="str">
        <f>+IFERROR(IF(Tabla2[[#This Row],[FECHA INICIO DE LABORES EN OBRA]]="","No Aplica",IF(AND(MONTH(Tabla2[[#This Row],[FECHA INICIO DE LABORES EN OBRA]])=MONTH(TODAY()-30),YEAR(Tabla2[[#This Row],[FECHA INICIO DE LABORES EN OBRA]])=YEAR(TODAY())),MONTH(TODAY()-30)&amp;"-"&amp;YEAR(TODAY()),"No Aplica")),"No Aplica")</f>
        <v>No Aplica</v>
      </c>
    </row>
    <row r="2360" spans="1:30" x14ac:dyDescent="0.25">
      <c r="A2360" s="13">
        <v>20600579054</v>
      </c>
      <c r="B2360" s="15" t="s">
        <v>8791</v>
      </c>
      <c r="C2360" s="15" t="s">
        <v>8791</v>
      </c>
      <c r="D2360" s="15" t="s">
        <v>1519</v>
      </c>
      <c r="E2360" s="15" t="s">
        <v>1520</v>
      </c>
      <c r="F2360" s="39">
        <v>29478</v>
      </c>
      <c r="G2360" s="15">
        <v>2</v>
      </c>
      <c r="H2360" s="15" t="s">
        <v>3123</v>
      </c>
      <c r="I2360" s="15" t="s">
        <v>8822</v>
      </c>
      <c r="J2360" s="15" t="s">
        <v>8909</v>
      </c>
      <c r="K2360" s="15" t="s">
        <v>2022</v>
      </c>
      <c r="L2360" s="40" t="s">
        <v>6</v>
      </c>
      <c r="M2360" s="39"/>
      <c r="N2360" s="41" t="s">
        <v>2098</v>
      </c>
      <c r="O2360" s="39">
        <v>45019</v>
      </c>
      <c r="P2360" s="40">
        <v>1</v>
      </c>
      <c r="Q2360" s="40">
        <v>4</v>
      </c>
      <c r="R2360" s="40" t="str">
        <f>IFERROR(VLOOKUP(Tabla2[[#This Row],[CONTRATISTA PRNCIPAL]],Hoja1!$L$5:$M$9,2,FALSE),"CJV")</f>
        <v>CJV</v>
      </c>
      <c r="S2360" s="40" t="str">
        <f>IF(Tabla2[[#This Row],[EMPRESA]]=Tabla2[[#This Row],[CONTRATISTA PRNCIPAL]],"Principal","Secundaria")</f>
        <v>Principal</v>
      </c>
      <c r="T2360" s="42">
        <f>IFERROR(1/COUNTIF(Tabla2[CONTRATISTA PRNCIPAL],Tabla2[[#This Row],[CONTRATISTA PRNCIPAL]]),0)</f>
        <v>0.009708737864077669</v>
      </c>
      <c r="U2360" s="43">
        <f>IF(((TODAY()-Tabla2[[#This Row],[FECHA NACIMIENTO]])/365)&lt;18,"Corregir", IF(((TODAY()-Tabla2[[#This Row],[FECHA NACIMIENTO]])/365)&gt;80, "Corregir",ROUNDDOWN(((TODAY()-Tabla2[[#This Row],[FECHA NACIMIENTO]])/365),0)))</f>
        <v>43</v>
      </c>
      <c r="V23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60" s="44" t="str">
        <f>+IF(Tabla2[[#This Row],[Edad]]="Corregir","Corregir","Ok")</f>
        <v>Ok</v>
      </c>
      <c r="X2360" s="42" t="str">
        <f>+IFERROR(VLOOKUP(Tabla2[[#This Row],[DISTRITO SEGÚN DNI]],Hoja1!$A$2:$B$32,2,FALSE),"No")</f>
        <v>CALLAO</v>
      </c>
      <c r="Y2360" s="42" t="str">
        <f>IF(OR(LOWER(Tabla2[[#This Row],[GENERO]])="masculino", LOWER(Tabla2[[#This Row],[GENERO]])="femenino"),"OK","Corregir")</f>
        <v>OK</v>
      </c>
      <c r="Z2360" s="42" t="str">
        <f>+IF(Tabla2[[#This Row],[Nro. DNI / CE]]="","Corregir",IF(LEN(Tabla2[[#This Row],[Nro. DNI / CE]])&gt;=8,"OK","Corregir"))</f>
        <v>OK</v>
      </c>
      <c r="AA2360" s="42">
        <f>COUNTIF(Tabla2[APELLIDOS Y NOMBRES],Tabla2[[#This Row],[APELLIDOS Y NOMBRES]])</f>
        <v>1</v>
      </c>
      <c r="AB2360" s="42">
        <f>IF(Tabla2[[#This Row],[Trabajador]]&gt;1,1/Tabla2[[#This Row],[Trabajador]],Tabla2[[#This Row],[Trabajador]])</f>
        <v>1</v>
      </c>
      <c r="AC2360" t="str">
        <f>+IFERROR(IF(Tabla2[[#This Row],[FECHA CESE/BAJA]]="","No Aplica",IF(AND(MONTH(Tabla2[[#This Row],[FECHA CESE/BAJA]])=MONTH(TODAY()-30),YEAR(Tabla2[[#This Row],[FECHA CESE/BAJA]])=YEAR(TODAY())),MONTH(TODAY()-30)&amp;"-"&amp;YEAR(TODAY()),"Borrar")),"No aplica")</f>
        <v>No Aplica</v>
      </c>
      <c r="AD2360" t="str">
        <f>+IFERROR(IF(Tabla2[[#This Row],[FECHA INICIO DE LABORES EN OBRA]]="","No Aplica",IF(AND(MONTH(Tabla2[[#This Row],[FECHA INICIO DE LABORES EN OBRA]])=MONTH(TODAY()-30),YEAR(Tabla2[[#This Row],[FECHA INICIO DE LABORES EN OBRA]])=YEAR(TODAY())),MONTH(TODAY()-30)&amp;"-"&amp;YEAR(TODAY()),"No Aplica")),"No Aplica")</f>
        <v>No Aplica</v>
      </c>
    </row>
    <row r="2361" spans="1:30" x14ac:dyDescent="0.25">
      <c r="A2361" s="13">
        <v>20600579054</v>
      </c>
      <c r="B2361" s="15" t="s">
        <v>8791</v>
      </c>
      <c r="C2361" s="15" t="s">
        <v>8791</v>
      </c>
      <c r="D2361" s="15">
        <v>45514450</v>
      </c>
      <c r="E2361" s="15" t="s">
        <v>139</v>
      </c>
      <c r="F2361" s="39">
        <v>32469</v>
      </c>
      <c r="G2361" s="15">
        <v>2</v>
      </c>
      <c r="H2361" s="15" t="s">
        <v>7400</v>
      </c>
      <c r="I2361" s="15" t="s">
        <v>8797</v>
      </c>
      <c r="J2361" s="15" t="s">
        <v>8910</v>
      </c>
      <c r="K2361" s="15" t="s">
        <v>17</v>
      </c>
      <c r="L2361" s="40" t="s">
        <v>6</v>
      </c>
      <c r="M2361" s="39"/>
      <c r="N2361" s="41" t="s">
        <v>2098</v>
      </c>
      <c r="O2361" s="39">
        <v>45033</v>
      </c>
      <c r="P2361" s="40">
        <v>1</v>
      </c>
      <c r="Q2361" s="40">
        <v>4</v>
      </c>
      <c r="R2361" s="40" t="str">
        <f>IFERROR(VLOOKUP(Tabla2[[#This Row],[CONTRATISTA PRNCIPAL]],Hoja1!$L$5:$M$9,2,FALSE),"CJV")</f>
        <v>CJV</v>
      </c>
      <c r="S2361" s="40" t="str">
        <f>IF(Tabla2[[#This Row],[EMPRESA]]=Tabla2[[#This Row],[CONTRATISTA PRNCIPAL]],"Principal","Secundaria")</f>
        <v>Principal</v>
      </c>
      <c r="T2361" s="42">
        <f>IFERROR(1/COUNTIF(Tabla2[CONTRATISTA PRNCIPAL],Tabla2[[#This Row],[CONTRATISTA PRNCIPAL]]),0)</f>
        <v>0.009708737864077669</v>
      </c>
      <c r="U2361" s="43">
        <f>IF(((TODAY()-Tabla2[[#This Row],[FECHA NACIMIENTO]])/365)&lt;18,"Corregir", IF(((TODAY()-Tabla2[[#This Row],[FECHA NACIMIENTO]])/365)&gt;80, "Corregir",ROUNDDOWN(((TODAY()-Tabla2[[#This Row],[FECHA NACIMIENTO]])/365),0)))</f>
        <v>34</v>
      </c>
      <c r="V23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61" s="44" t="str">
        <f>+IF(Tabla2[[#This Row],[Edad]]="Corregir","Corregir","Ok")</f>
        <v>Ok</v>
      </c>
      <c r="X2361" s="42" t="str">
        <f>+IFERROR(VLOOKUP(Tabla2[[#This Row],[DISTRITO SEGÚN DNI]],Hoja1!$A$2:$B$32,2,FALSE),"No")</f>
        <v>ATE</v>
      </c>
      <c r="Y2361" s="42" t="str">
        <f>IF(OR(LOWER(Tabla2[[#This Row],[GENERO]])="masculino", LOWER(Tabla2[[#This Row],[GENERO]])="femenino"),"OK","Corregir")</f>
        <v>OK</v>
      </c>
      <c r="Z2361" s="42" t="str">
        <f>+IF(Tabla2[[#This Row],[Nro. DNI / CE]]="","Corregir",IF(LEN(Tabla2[[#This Row],[Nro. DNI / CE]])&gt;=8,"OK","Corregir"))</f>
        <v>OK</v>
      </c>
      <c r="AA2361" s="42">
        <f>COUNTIF(Tabla2[APELLIDOS Y NOMBRES],Tabla2[[#This Row],[APELLIDOS Y NOMBRES]])</f>
        <v>1</v>
      </c>
      <c r="AB2361" s="42">
        <f>IF(Tabla2[[#This Row],[Trabajador]]&gt;1,1/Tabla2[[#This Row],[Trabajador]],Tabla2[[#This Row],[Trabajador]])</f>
        <v>1</v>
      </c>
      <c r="AC2361" t="str">
        <f>+IFERROR(IF(Tabla2[[#This Row],[FECHA CESE/BAJA]]="","No Aplica",IF(AND(MONTH(Tabla2[[#This Row],[FECHA CESE/BAJA]])=MONTH(TODAY()-30),YEAR(Tabla2[[#This Row],[FECHA CESE/BAJA]])=YEAR(TODAY())),MONTH(TODAY()-30)&amp;"-"&amp;YEAR(TODAY()),"Borrar")),"No aplica")</f>
        <v>No Aplica</v>
      </c>
      <c r="AD2361" t="str">
        <f>+IFERROR(IF(Tabla2[[#This Row],[FECHA INICIO DE LABORES EN OBRA]]="","No Aplica",IF(AND(MONTH(Tabla2[[#This Row],[FECHA INICIO DE LABORES EN OBRA]])=MONTH(TODAY()-30),YEAR(Tabla2[[#This Row],[FECHA INICIO DE LABORES EN OBRA]])=YEAR(TODAY())),MONTH(TODAY()-30)&amp;"-"&amp;YEAR(TODAY()),"No Aplica")),"No Aplica")</f>
        <v>No Aplica</v>
      </c>
    </row>
    <row r="2362" spans="1:30" x14ac:dyDescent="0.25">
      <c r="A2362" s="13">
        <v>20600579054</v>
      </c>
      <c r="B2362" s="15" t="s">
        <v>8791</v>
      </c>
      <c r="C2362" s="15" t="s">
        <v>8791</v>
      </c>
      <c r="D2362" s="15" t="s">
        <v>8911</v>
      </c>
      <c r="E2362" s="15" t="s">
        <v>8912</v>
      </c>
      <c r="F2362" s="39">
        <v>28071</v>
      </c>
      <c r="G2362" s="15">
        <v>2</v>
      </c>
      <c r="H2362" s="15" t="s">
        <v>2197</v>
      </c>
      <c r="I2362" s="15" t="s">
        <v>8797</v>
      </c>
      <c r="J2362" s="15" t="s">
        <v>8913</v>
      </c>
      <c r="K2362" s="15" t="s">
        <v>2126</v>
      </c>
      <c r="L2362" s="40" t="s">
        <v>6</v>
      </c>
      <c r="M2362" s="39"/>
      <c r="N2362" s="41" t="s">
        <v>2098</v>
      </c>
      <c r="O2362" s="39">
        <v>45036</v>
      </c>
      <c r="P2362" s="40">
        <v>1</v>
      </c>
      <c r="Q2362" s="40">
        <v>4</v>
      </c>
      <c r="R2362" s="40" t="str">
        <f>IFERROR(VLOOKUP(Tabla2[[#This Row],[CONTRATISTA PRNCIPAL]],Hoja1!$L$5:$M$9,2,FALSE),"CJV")</f>
        <v>CJV</v>
      </c>
      <c r="S2362" s="40" t="str">
        <f>IF(Tabla2[[#This Row],[EMPRESA]]=Tabla2[[#This Row],[CONTRATISTA PRNCIPAL]],"Principal","Secundaria")</f>
        <v>Principal</v>
      </c>
      <c r="T2362" s="42">
        <f>IFERROR(1/COUNTIF(Tabla2[CONTRATISTA PRNCIPAL],Tabla2[[#This Row],[CONTRATISTA PRNCIPAL]]),0)</f>
        <v>0.009708737864077669</v>
      </c>
      <c r="U2362" s="43">
        <f>IF(((TODAY()-Tabla2[[#This Row],[FECHA NACIMIENTO]])/365)&lt;18,"Corregir", IF(((TODAY()-Tabla2[[#This Row],[FECHA NACIMIENTO]])/365)&gt;80, "Corregir",ROUNDDOWN(((TODAY()-Tabla2[[#This Row],[FECHA NACIMIENTO]])/365),0)))</f>
        <v>46</v>
      </c>
      <c r="V23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62" s="44" t="str">
        <f>+IF(Tabla2[[#This Row],[Edad]]="Corregir","Corregir","Ok")</f>
        <v>Ok</v>
      </c>
      <c r="X2362" s="42" t="str">
        <f>+IFERROR(VLOOKUP(Tabla2[[#This Row],[DISTRITO SEGÚN DNI]],Hoja1!$A$2:$B$32,2,FALSE),"No")</f>
        <v>No</v>
      </c>
      <c r="Y2362" s="42" t="str">
        <f>IF(OR(LOWER(Tabla2[[#This Row],[GENERO]])="masculino", LOWER(Tabla2[[#This Row],[GENERO]])="femenino"),"OK","Corregir")</f>
        <v>OK</v>
      </c>
      <c r="Z2362" s="42" t="str">
        <f>+IF(Tabla2[[#This Row],[Nro. DNI / CE]]="","Corregir",IF(LEN(Tabla2[[#This Row],[Nro. DNI / CE]])&gt;=8,"OK","Corregir"))</f>
        <v>OK</v>
      </c>
      <c r="AA2362" s="42">
        <f>COUNTIF(Tabla2[APELLIDOS Y NOMBRES],Tabla2[[#This Row],[APELLIDOS Y NOMBRES]])</f>
        <v>1</v>
      </c>
      <c r="AB2362" s="42">
        <f>IF(Tabla2[[#This Row],[Trabajador]]&gt;1,1/Tabla2[[#This Row],[Trabajador]],Tabla2[[#This Row],[Trabajador]])</f>
        <v>1</v>
      </c>
      <c r="AC2362" t="str">
        <f>+IFERROR(IF(Tabla2[[#This Row],[FECHA CESE/BAJA]]="","No Aplica",IF(AND(MONTH(Tabla2[[#This Row],[FECHA CESE/BAJA]])=MONTH(TODAY()-30),YEAR(Tabla2[[#This Row],[FECHA CESE/BAJA]])=YEAR(TODAY())),MONTH(TODAY()-30)&amp;"-"&amp;YEAR(TODAY()),"Borrar")),"No aplica")</f>
        <v>No Aplica</v>
      </c>
      <c r="AD2362" t="str">
        <f>+IFERROR(IF(Tabla2[[#This Row],[FECHA INICIO DE LABORES EN OBRA]]="","No Aplica",IF(AND(MONTH(Tabla2[[#This Row],[FECHA INICIO DE LABORES EN OBRA]])=MONTH(TODAY()-30),YEAR(Tabla2[[#This Row],[FECHA INICIO DE LABORES EN OBRA]])=YEAR(TODAY())),MONTH(TODAY()-30)&amp;"-"&amp;YEAR(TODAY()),"No Aplica")),"No Aplica")</f>
        <v>No Aplica</v>
      </c>
    </row>
    <row r="2363" spans="1:30" x14ac:dyDescent="0.25">
      <c r="A2363" s="13">
        <v>20600579054</v>
      </c>
      <c r="B2363" s="15" t="s">
        <v>8791</v>
      </c>
      <c r="C2363" s="15" t="s">
        <v>8791</v>
      </c>
      <c r="D2363" s="15" t="s">
        <v>8914</v>
      </c>
      <c r="E2363" s="15" t="s">
        <v>8915</v>
      </c>
      <c r="F2363" s="39">
        <v>31790</v>
      </c>
      <c r="G2363" s="15">
        <v>1</v>
      </c>
      <c r="H2363" s="15" t="s">
        <v>3526</v>
      </c>
      <c r="I2363" s="15" t="s">
        <v>8822</v>
      </c>
      <c r="J2363" s="15" t="s">
        <v>8916</v>
      </c>
      <c r="K2363" s="15" t="s">
        <v>2126</v>
      </c>
      <c r="L2363" s="40" t="s">
        <v>6</v>
      </c>
      <c r="M2363" s="39"/>
      <c r="N2363" s="41" t="s">
        <v>2098</v>
      </c>
      <c r="O2363" s="39">
        <v>45029</v>
      </c>
      <c r="P2363" s="40">
        <v>1</v>
      </c>
      <c r="Q2363" s="40">
        <v>2</v>
      </c>
      <c r="R2363" s="40" t="str">
        <f>IFERROR(VLOOKUP(Tabla2[[#This Row],[CONTRATISTA PRNCIPAL]],Hoja1!$L$5:$M$9,2,FALSE),"CJV")</f>
        <v>CJV</v>
      </c>
      <c r="S2363" s="40" t="str">
        <f>IF(Tabla2[[#This Row],[EMPRESA]]=Tabla2[[#This Row],[CONTRATISTA PRNCIPAL]],"Principal","Secundaria")</f>
        <v>Principal</v>
      </c>
      <c r="T2363" s="42">
        <f>IFERROR(1/COUNTIF(Tabla2[CONTRATISTA PRNCIPAL],Tabla2[[#This Row],[CONTRATISTA PRNCIPAL]]),0)</f>
        <v>0.009708737864077669</v>
      </c>
      <c r="U2363" s="43">
        <f>IF(((TODAY()-Tabla2[[#This Row],[FECHA NACIMIENTO]])/365)&lt;18,"Corregir", IF(((TODAY()-Tabla2[[#This Row],[FECHA NACIMIENTO]])/365)&gt;80, "Corregir",ROUNDDOWN(((TODAY()-Tabla2[[#This Row],[FECHA NACIMIENTO]])/365),0)))</f>
        <v>36</v>
      </c>
      <c r="V23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63" s="44" t="str">
        <f>+IF(Tabla2[[#This Row],[Edad]]="Corregir","Corregir","Ok")</f>
        <v>Ok</v>
      </c>
      <c r="X2363" s="42" t="str">
        <f>+IFERROR(VLOOKUP(Tabla2[[#This Row],[DISTRITO SEGÚN DNI]],Hoja1!$A$2:$B$32,2,FALSE),"No")</f>
        <v>No</v>
      </c>
      <c r="Y2363" s="42" t="str">
        <f>IF(OR(LOWER(Tabla2[[#This Row],[GENERO]])="masculino", LOWER(Tabla2[[#This Row],[GENERO]])="femenino"),"OK","Corregir")</f>
        <v>OK</v>
      </c>
      <c r="Z2363" s="42" t="str">
        <f>+IF(Tabla2[[#This Row],[Nro. DNI / CE]]="","Corregir",IF(LEN(Tabla2[[#This Row],[Nro. DNI / CE]])&gt;=8,"OK","Corregir"))</f>
        <v>OK</v>
      </c>
      <c r="AA2363" s="42">
        <f>COUNTIF(Tabla2[APELLIDOS Y NOMBRES],Tabla2[[#This Row],[APELLIDOS Y NOMBRES]])</f>
        <v>1</v>
      </c>
      <c r="AB2363" s="42">
        <f>IF(Tabla2[[#This Row],[Trabajador]]&gt;1,1/Tabla2[[#This Row],[Trabajador]],Tabla2[[#This Row],[Trabajador]])</f>
        <v>1</v>
      </c>
      <c r="AC2363" t="str">
        <f>+IFERROR(IF(Tabla2[[#This Row],[FECHA CESE/BAJA]]="","No Aplica",IF(AND(MONTH(Tabla2[[#This Row],[FECHA CESE/BAJA]])=MONTH(TODAY()-30),YEAR(Tabla2[[#This Row],[FECHA CESE/BAJA]])=YEAR(TODAY())),MONTH(TODAY()-30)&amp;"-"&amp;YEAR(TODAY()),"Borrar")),"No aplica")</f>
        <v>No Aplica</v>
      </c>
      <c r="AD2363" t="str">
        <f>+IFERROR(IF(Tabla2[[#This Row],[FECHA INICIO DE LABORES EN OBRA]]="","No Aplica",IF(AND(MONTH(Tabla2[[#This Row],[FECHA INICIO DE LABORES EN OBRA]])=MONTH(TODAY()-30),YEAR(Tabla2[[#This Row],[FECHA INICIO DE LABORES EN OBRA]])=YEAR(TODAY())),MONTH(TODAY()-30)&amp;"-"&amp;YEAR(TODAY()),"No Aplica")),"No Aplica")</f>
        <v>No Aplica</v>
      </c>
    </row>
    <row r="2364" spans="1:30" x14ac:dyDescent="0.25">
      <c r="A2364" s="13">
        <v>20600579054</v>
      </c>
      <c r="B2364" s="15" t="s">
        <v>8791</v>
      </c>
      <c r="C2364" s="15" t="s">
        <v>8791</v>
      </c>
      <c r="D2364" s="15" t="s">
        <v>1163</v>
      </c>
      <c r="E2364" s="15" t="s">
        <v>1164</v>
      </c>
      <c r="F2364" s="39">
        <v>32006</v>
      </c>
      <c r="G2364" s="15">
        <v>2</v>
      </c>
      <c r="H2364" s="15" t="s">
        <v>2317</v>
      </c>
      <c r="I2364" s="15" t="s">
        <v>8797</v>
      </c>
      <c r="J2364" s="15" t="s">
        <v>8917</v>
      </c>
      <c r="K2364" s="15" t="s">
        <v>34</v>
      </c>
      <c r="L2364" s="40" t="s">
        <v>6</v>
      </c>
      <c r="M2364" s="39"/>
      <c r="N2364" s="41" t="s">
        <v>2098</v>
      </c>
      <c r="O2364" s="39">
        <v>45038</v>
      </c>
      <c r="P2364" s="40">
        <v>1</v>
      </c>
      <c r="Q2364" s="40">
        <v>4</v>
      </c>
      <c r="R2364" s="40" t="str">
        <f>IFERROR(VLOOKUP(Tabla2[[#This Row],[CONTRATISTA PRNCIPAL]],Hoja1!$L$5:$M$9,2,FALSE),"CJV")</f>
        <v>CJV</v>
      </c>
      <c r="S2364" s="40" t="str">
        <f>IF(Tabla2[[#This Row],[EMPRESA]]=Tabla2[[#This Row],[CONTRATISTA PRNCIPAL]],"Principal","Secundaria")</f>
        <v>Principal</v>
      </c>
      <c r="T2364" s="42">
        <f>IFERROR(1/COUNTIF(Tabla2[CONTRATISTA PRNCIPAL],Tabla2[[#This Row],[CONTRATISTA PRNCIPAL]]),0)</f>
        <v>0.009708737864077669</v>
      </c>
      <c r="U2364" s="43">
        <f>IF(((TODAY()-Tabla2[[#This Row],[FECHA NACIMIENTO]])/365)&lt;18,"Corregir", IF(((TODAY()-Tabla2[[#This Row],[FECHA NACIMIENTO]])/365)&gt;80, "Corregir",ROUNDDOWN(((TODAY()-Tabla2[[#This Row],[FECHA NACIMIENTO]])/365),0)))</f>
        <v>36</v>
      </c>
      <c r="V23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64" s="44" t="str">
        <f>+IF(Tabla2[[#This Row],[Edad]]="Corregir","Corregir","Ok")</f>
        <v>Ok</v>
      </c>
      <c r="X2364" s="42" t="str">
        <f>+IFERROR(VLOOKUP(Tabla2[[#This Row],[DISTRITO SEGÚN DNI]],Hoja1!$A$2:$B$32,2,FALSE),"No")</f>
        <v>SANTA ANITA</v>
      </c>
      <c r="Y2364" s="42" t="str">
        <f>IF(OR(LOWER(Tabla2[[#This Row],[GENERO]])="masculino", LOWER(Tabla2[[#This Row],[GENERO]])="femenino"),"OK","Corregir")</f>
        <v>OK</v>
      </c>
      <c r="Z2364" s="42" t="str">
        <f>+IF(Tabla2[[#This Row],[Nro. DNI / CE]]="","Corregir",IF(LEN(Tabla2[[#This Row],[Nro. DNI / CE]])&gt;=8,"OK","Corregir"))</f>
        <v>OK</v>
      </c>
      <c r="AA2364" s="42">
        <f>COUNTIF(Tabla2[APELLIDOS Y NOMBRES],Tabla2[[#This Row],[APELLIDOS Y NOMBRES]])</f>
        <v>1</v>
      </c>
      <c r="AB2364" s="42">
        <f>IF(Tabla2[[#This Row],[Trabajador]]&gt;1,1/Tabla2[[#This Row],[Trabajador]],Tabla2[[#This Row],[Trabajador]])</f>
        <v>1</v>
      </c>
      <c r="AC2364" t="str">
        <f>+IFERROR(IF(Tabla2[[#This Row],[FECHA CESE/BAJA]]="","No Aplica",IF(AND(MONTH(Tabla2[[#This Row],[FECHA CESE/BAJA]])=MONTH(TODAY()-30),YEAR(Tabla2[[#This Row],[FECHA CESE/BAJA]])=YEAR(TODAY())),MONTH(TODAY()-30)&amp;"-"&amp;YEAR(TODAY()),"Borrar")),"No aplica")</f>
        <v>No Aplica</v>
      </c>
      <c r="AD2364" t="str">
        <f>+IFERROR(IF(Tabla2[[#This Row],[FECHA INICIO DE LABORES EN OBRA]]="","No Aplica",IF(AND(MONTH(Tabla2[[#This Row],[FECHA INICIO DE LABORES EN OBRA]])=MONTH(TODAY()-30),YEAR(Tabla2[[#This Row],[FECHA INICIO DE LABORES EN OBRA]])=YEAR(TODAY())),MONTH(TODAY()-30)&amp;"-"&amp;YEAR(TODAY()),"No Aplica")),"No Aplica")</f>
        <v>No Aplica</v>
      </c>
    </row>
    <row r="2365" spans="1:30" x14ac:dyDescent="0.25">
      <c r="A2365" s="13">
        <v>20600579054</v>
      </c>
      <c r="B2365" s="15" t="s">
        <v>8791</v>
      </c>
      <c r="C2365" s="15" t="s">
        <v>8791</v>
      </c>
      <c r="D2365" s="15" t="s">
        <v>1165</v>
      </c>
      <c r="E2365" s="15" t="s">
        <v>1166</v>
      </c>
      <c r="F2365" s="39">
        <v>33715</v>
      </c>
      <c r="G2365" s="15">
        <v>2</v>
      </c>
      <c r="H2365" s="15" t="s">
        <v>8918</v>
      </c>
      <c r="I2365" s="15" t="s">
        <v>8822</v>
      </c>
      <c r="J2365" s="15" t="s">
        <v>8919</v>
      </c>
      <c r="K2365" s="15" t="s">
        <v>17</v>
      </c>
      <c r="L2365" s="40" t="s">
        <v>6</v>
      </c>
      <c r="M2365" s="39"/>
      <c r="N2365" s="41" t="s">
        <v>2098</v>
      </c>
      <c r="O2365" s="39">
        <v>45025</v>
      </c>
      <c r="P2365" s="40">
        <v>1</v>
      </c>
      <c r="Q2365" s="40">
        <v>4</v>
      </c>
      <c r="R2365" s="40" t="str">
        <f>IFERROR(VLOOKUP(Tabla2[[#This Row],[CONTRATISTA PRNCIPAL]],Hoja1!$L$5:$M$9,2,FALSE),"CJV")</f>
        <v>CJV</v>
      </c>
      <c r="S2365" s="40" t="str">
        <f>IF(Tabla2[[#This Row],[EMPRESA]]=Tabla2[[#This Row],[CONTRATISTA PRNCIPAL]],"Principal","Secundaria")</f>
        <v>Principal</v>
      </c>
      <c r="T2365" s="42">
        <f>IFERROR(1/COUNTIF(Tabla2[CONTRATISTA PRNCIPAL],Tabla2[[#This Row],[CONTRATISTA PRNCIPAL]]),0)</f>
        <v>0.009708737864077669</v>
      </c>
      <c r="U2365" s="43">
        <f>IF(((TODAY()-Tabla2[[#This Row],[FECHA NACIMIENTO]])/365)&lt;18,"Corregir", IF(((TODAY()-Tabla2[[#This Row],[FECHA NACIMIENTO]])/365)&gt;80, "Corregir",ROUNDDOWN(((TODAY()-Tabla2[[#This Row],[FECHA NACIMIENTO]])/365),0)))</f>
        <v>31</v>
      </c>
      <c r="V23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65" s="44" t="str">
        <f>+IF(Tabla2[[#This Row],[Edad]]="Corregir","Corregir","Ok")</f>
        <v>Ok</v>
      </c>
      <c r="X2365" s="42" t="str">
        <f>+IFERROR(VLOOKUP(Tabla2[[#This Row],[DISTRITO SEGÚN DNI]],Hoja1!$A$2:$B$32,2,FALSE),"No")</f>
        <v>ATE</v>
      </c>
      <c r="Y2365" s="42" t="str">
        <f>IF(OR(LOWER(Tabla2[[#This Row],[GENERO]])="masculino", LOWER(Tabla2[[#This Row],[GENERO]])="femenino"),"OK","Corregir")</f>
        <v>OK</v>
      </c>
      <c r="Z2365" s="42" t="str">
        <f>+IF(Tabla2[[#This Row],[Nro. DNI / CE]]="","Corregir",IF(LEN(Tabla2[[#This Row],[Nro. DNI / CE]])&gt;=8,"OK","Corregir"))</f>
        <v>OK</v>
      </c>
      <c r="AA2365" s="42">
        <f>COUNTIF(Tabla2[APELLIDOS Y NOMBRES],Tabla2[[#This Row],[APELLIDOS Y NOMBRES]])</f>
        <v>1</v>
      </c>
      <c r="AB2365" s="42">
        <f>IF(Tabla2[[#This Row],[Trabajador]]&gt;1,1/Tabla2[[#This Row],[Trabajador]],Tabla2[[#This Row],[Trabajador]])</f>
        <v>1</v>
      </c>
      <c r="AC2365" t="str">
        <f>+IFERROR(IF(Tabla2[[#This Row],[FECHA CESE/BAJA]]="","No Aplica",IF(AND(MONTH(Tabla2[[#This Row],[FECHA CESE/BAJA]])=MONTH(TODAY()-30),YEAR(Tabla2[[#This Row],[FECHA CESE/BAJA]])=YEAR(TODAY())),MONTH(TODAY()-30)&amp;"-"&amp;YEAR(TODAY()),"Borrar")),"No aplica")</f>
        <v>No Aplica</v>
      </c>
      <c r="AD2365" t="str">
        <f>+IFERROR(IF(Tabla2[[#This Row],[FECHA INICIO DE LABORES EN OBRA]]="","No Aplica",IF(AND(MONTH(Tabla2[[#This Row],[FECHA INICIO DE LABORES EN OBRA]])=MONTH(TODAY()-30),YEAR(Tabla2[[#This Row],[FECHA INICIO DE LABORES EN OBRA]])=YEAR(TODAY())),MONTH(TODAY()-30)&amp;"-"&amp;YEAR(TODAY()),"No Aplica")),"No Aplica")</f>
        <v>No Aplica</v>
      </c>
    </row>
    <row r="2366" spans="1:30" x14ac:dyDescent="0.25">
      <c r="A2366" s="13">
        <v>20600579054</v>
      </c>
      <c r="B2366" s="15" t="s">
        <v>8791</v>
      </c>
      <c r="C2366" s="15" t="s">
        <v>8791</v>
      </c>
      <c r="D2366" s="15">
        <v>42460828</v>
      </c>
      <c r="E2366" s="15" t="s">
        <v>8920</v>
      </c>
      <c r="F2366" s="39">
        <v>30857</v>
      </c>
      <c r="G2366" s="15">
        <v>2</v>
      </c>
      <c r="H2366" s="15" t="s">
        <v>8921</v>
      </c>
      <c r="I2366" s="15" t="s">
        <v>8822</v>
      </c>
      <c r="J2366" s="15" t="s">
        <v>8922</v>
      </c>
      <c r="K2366" s="15" t="s">
        <v>2799</v>
      </c>
      <c r="L2366" s="40" t="s">
        <v>6</v>
      </c>
      <c r="M2366" s="39"/>
      <c r="N2366" s="41" t="s">
        <v>2098</v>
      </c>
      <c r="O2366" s="39">
        <v>45021</v>
      </c>
      <c r="P2366" s="40">
        <v>1</v>
      </c>
      <c r="Q2366" s="40">
        <v>4</v>
      </c>
      <c r="R2366" s="40" t="str">
        <f>IFERROR(VLOOKUP(Tabla2[[#This Row],[CONTRATISTA PRNCIPAL]],Hoja1!$L$5:$M$9,2,FALSE),"CJV")</f>
        <v>CJV</v>
      </c>
      <c r="S2366" s="40" t="str">
        <f>IF(Tabla2[[#This Row],[EMPRESA]]=Tabla2[[#This Row],[CONTRATISTA PRNCIPAL]],"Principal","Secundaria")</f>
        <v>Principal</v>
      </c>
      <c r="T2366" s="42">
        <f>IFERROR(1/COUNTIF(Tabla2[CONTRATISTA PRNCIPAL],Tabla2[[#This Row],[CONTRATISTA PRNCIPAL]]),0)</f>
        <v>0.009708737864077669</v>
      </c>
      <c r="U2366" s="43">
        <f>IF(((TODAY()-Tabla2[[#This Row],[FECHA NACIMIENTO]])/365)&lt;18,"Corregir", IF(((TODAY()-Tabla2[[#This Row],[FECHA NACIMIENTO]])/365)&gt;80, "Corregir",ROUNDDOWN(((TODAY()-Tabla2[[#This Row],[FECHA NACIMIENTO]])/365),0)))</f>
        <v>39</v>
      </c>
      <c r="V23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66" s="44" t="str">
        <f>+IF(Tabla2[[#This Row],[Edad]]="Corregir","Corregir","Ok")</f>
        <v>Ok</v>
      </c>
      <c r="X2366" s="42" t="str">
        <f>+IFERROR(VLOOKUP(Tabla2[[#This Row],[DISTRITO SEGÚN DNI]],Hoja1!$A$2:$B$32,2,FALSE),"No")</f>
        <v>No</v>
      </c>
      <c r="Y2366" s="42" t="str">
        <f>IF(OR(LOWER(Tabla2[[#This Row],[GENERO]])="masculino", LOWER(Tabla2[[#This Row],[GENERO]])="femenino"),"OK","Corregir")</f>
        <v>OK</v>
      </c>
      <c r="Z2366" s="42" t="str">
        <f>+IF(Tabla2[[#This Row],[Nro. DNI / CE]]="","Corregir",IF(LEN(Tabla2[[#This Row],[Nro. DNI / CE]])&gt;=8,"OK","Corregir"))</f>
        <v>OK</v>
      </c>
      <c r="AA2366" s="42">
        <f>COUNTIF(Tabla2[APELLIDOS Y NOMBRES],Tabla2[[#This Row],[APELLIDOS Y NOMBRES]])</f>
        <v>1</v>
      </c>
      <c r="AB2366" s="42">
        <f>IF(Tabla2[[#This Row],[Trabajador]]&gt;1,1/Tabla2[[#This Row],[Trabajador]],Tabla2[[#This Row],[Trabajador]])</f>
        <v>1</v>
      </c>
      <c r="AC2366" t="str">
        <f>+IFERROR(IF(Tabla2[[#This Row],[FECHA CESE/BAJA]]="","No Aplica",IF(AND(MONTH(Tabla2[[#This Row],[FECHA CESE/BAJA]])=MONTH(TODAY()-30),YEAR(Tabla2[[#This Row],[FECHA CESE/BAJA]])=YEAR(TODAY())),MONTH(TODAY()-30)&amp;"-"&amp;YEAR(TODAY()),"Borrar")),"No aplica")</f>
        <v>No Aplica</v>
      </c>
      <c r="AD2366" t="str">
        <f>+IFERROR(IF(Tabla2[[#This Row],[FECHA INICIO DE LABORES EN OBRA]]="","No Aplica",IF(AND(MONTH(Tabla2[[#This Row],[FECHA INICIO DE LABORES EN OBRA]])=MONTH(TODAY()-30),YEAR(Tabla2[[#This Row],[FECHA INICIO DE LABORES EN OBRA]])=YEAR(TODAY())),MONTH(TODAY()-30)&amp;"-"&amp;YEAR(TODAY()),"No Aplica")),"No Aplica")</f>
        <v>No Aplica</v>
      </c>
    </row>
    <row r="2367" spans="1:30" x14ac:dyDescent="0.25">
      <c r="A2367" s="13">
        <v>20600579054</v>
      </c>
      <c r="B2367" s="15" t="s">
        <v>8791</v>
      </c>
      <c r="C2367" s="15" t="s">
        <v>8791</v>
      </c>
      <c r="D2367" s="15" t="s">
        <v>1167</v>
      </c>
      <c r="E2367" s="15" t="s">
        <v>1168</v>
      </c>
      <c r="F2367" s="39">
        <v>26117</v>
      </c>
      <c r="G2367" s="15">
        <v>2</v>
      </c>
      <c r="H2367" s="15" t="s">
        <v>3123</v>
      </c>
      <c r="I2367" s="15" t="s">
        <v>5993</v>
      </c>
      <c r="J2367" s="15" t="s">
        <v>8923</v>
      </c>
      <c r="K2367" s="15" t="s">
        <v>34</v>
      </c>
      <c r="L2367" s="40" t="s">
        <v>6</v>
      </c>
      <c r="M2367" s="39"/>
      <c r="N2367" s="41" t="s">
        <v>2098</v>
      </c>
      <c r="O2367" s="39">
        <v>45054</v>
      </c>
      <c r="P2367" s="40">
        <v>1</v>
      </c>
      <c r="Q2367" s="40">
        <v>4</v>
      </c>
      <c r="R2367" s="40" t="str">
        <f>IFERROR(VLOOKUP(Tabla2[[#This Row],[CONTRATISTA PRNCIPAL]],Hoja1!$L$5:$M$9,2,FALSE),"CJV")</f>
        <v>CJV</v>
      </c>
      <c r="S2367" s="40" t="str">
        <f>IF(Tabla2[[#This Row],[EMPRESA]]=Tabla2[[#This Row],[CONTRATISTA PRNCIPAL]],"Principal","Secundaria")</f>
        <v>Principal</v>
      </c>
      <c r="T2367" s="42">
        <f>IFERROR(1/COUNTIF(Tabla2[CONTRATISTA PRNCIPAL],Tabla2[[#This Row],[CONTRATISTA PRNCIPAL]]),0)</f>
        <v>0.009708737864077669</v>
      </c>
      <c r="U2367" s="43">
        <f>IF(((TODAY()-Tabla2[[#This Row],[FECHA NACIMIENTO]])/365)&lt;18,"Corregir", IF(((TODAY()-Tabla2[[#This Row],[FECHA NACIMIENTO]])/365)&gt;80, "Corregir",ROUNDDOWN(((TODAY()-Tabla2[[#This Row],[FECHA NACIMIENTO]])/365),0)))</f>
        <v>52</v>
      </c>
      <c r="V23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67" s="44" t="str">
        <f>+IF(Tabla2[[#This Row],[Edad]]="Corregir","Corregir","Ok")</f>
        <v>Ok</v>
      </c>
      <c r="X2367" s="42" t="str">
        <f>+IFERROR(VLOOKUP(Tabla2[[#This Row],[DISTRITO SEGÚN DNI]],Hoja1!$A$2:$B$32,2,FALSE),"No")</f>
        <v>SANTA ANITA</v>
      </c>
      <c r="Y2367" s="42" t="str">
        <f>IF(OR(LOWER(Tabla2[[#This Row],[GENERO]])="masculino", LOWER(Tabla2[[#This Row],[GENERO]])="femenino"),"OK","Corregir")</f>
        <v>OK</v>
      </c>
      <c r="Z2367" s="42" t="str">
        <f>+IF(Tabla2[[#This Row],[Nro. DNI / CE]]="","Corregir",IF(LEN(Tabla2[[#This Row],[Nro. DNI / CE]])&gt;=8,"OK","Corregir"))</f>
        <v>OK</v>
      </c>
      <c r="AA2367" s="42">
        <f>COUNTIF(Tabla2[APELLIDOS Y NOMBRES],Tabla2[[#This Row],[APELLIDOS Y NOMBRES]])</f>
        <v>1</v>
      </c>
      <c r="AB2367" s="42">
        <f>IF(Tabla2[[#This Row],[Trabajador]]&gt;1,1/Tabla2[[#This Row],[Trabajador]],Tabla2[[#This Row],[Trabajador]])</f>
        <v>1</v>
      </c>
      <c r="AC2367" t="str">
        <f>+IFERROR(IF(Tabla2[[#This Row],[FECHA CESE/BAJA]]="","No Aplica",IF(AND(MONTH(Tabla2[[#This Row],[FECHA CESE/BAJA]])=MONTH(TODAY()-30),YEAR(Tabla2[[#This Row],[FECHA CESE/BAJA]])=YEAR(TODAY())),MONTH(TODAY()-30)&amp;"-"&amp;YEAR(TODAY()),"Borrar")),"No aplica")</f>
        <v>No Aplica</v>
      </c>
      <c r="AD2367" t="str">
        <f>+IFERROR(IF(Tabla2[[#This Row],[FECHA INICIO DE LABORES EN OBRA]]="","No Aplica",IF(AND(MONTH(Tabla2[[#This Row],[FECHA INICIO DE LABORES EN OBRA]])=MONTH(TODAY()-30),YEAR(Tabla2[[#This Row],[FECHA INICIO DE LABORES EN OBRA]])=YEAR(TODAY())),MONTH(TODAY()-30)&amp;"-"&amp;YEAR(TODAY()),"No Aplica")),"No Aplica")</f>
        <v>No Aplica</v>
      </c>
    </row>
    <row r="2368" spans="1:30" x14ac:dyDescent="0.25">
      <c r="A2368" s="13">
        <v>20600579054</v>
      </c>
      <c r="B2368" s="15" t="s">
        <v>8791</v>
      </c>
      <c r="C2368" s="15" t="s">
        <v>8791</v>
      </c>
      <c r="D2368" s="15" t="s">
        <v>8924</v>
      </c>
      <c r="E2368" s="15" t="s">
        <v>8925</v>
      </c>
      <c r="F2368" s="39">
        <v>27054</v>
      </c>
      <c r="G2368" s="15">
        <v>2</v>
      </c>
      <c r="H2368" s="15" t="s">
        <v>2746</v>
      </c>
      <c r="I2368" s="15" t="s">
        <v>5993</v>
      </c>
      <c r="J2368" s="15" t="s">
        <v>8926</v>
      </c>
      <c r="K2368" s="15" t="s">
        <v>2174</v>
      </c>
      <c r="L2368" s="40" t="s">
        <v>6</v>
      </c>
      <c r="M2368" s="39"/>
      <c r="N2368" s="41" t="s">
        <v>2098</v>
      </c>
      <c r="O2368" s="39">
        <v>45054</v>
      </c>
      <c r="P2368" s="40">
        <v>1</v>
      </c>
      <c r="Q2368" s="40">
        <v>4</v>
      </c>
      <c r="R2368" s="40" t="str">
        <f>IFERROR(VLOOKUP(Tabla2[[#This Row],[CONTRATISTA PRNCIPAL]],Hoja1!$L$5:$M$9,2,FALSE),"CJV")</f>
        <v>CJV</v>
      </c>
      <c r="S2368" s="40" t="str">
        <f>IF(Tabla2[[#This Row],[EMPRESA]]=Tabla2[[#This Row],[CONTRATISTA PRNCIPAL]],"Principal","Secundaria")</f>
        <v>Principal</v>
      </c>
      <c r="T2368" s="42">
        <f>IFERROR(1/COUNTIF(Tabla2[CONTRATISTA PRNCIPAL],Tabla2[[#This Row],[CONTRATISTA PRNCIPAL]]),0)</f>
        <v>0.009708737864077669</v>
      </c>
      <c r="U2368" s="43">
        <f>IF(((TODAY()-Tabla2[[#This Row],[FECHA NACIMIENTO]])/365)&lt;18,"Corregir", IF(((TODAY()-Tabla2[[#This Row],[FECHA NACIMIENTO]])/365)&gt;80, "Corregir",ROUNDDOWN(((TODAY()-Tabla2[[#This Row],[FECHA NACIMIENTO]])/365),0)))</f>
        <v>49</v>
      </c>
      <c r="V23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68" s="44" t="str">
        <f>+IF(Tabla2[[#This Row],[Edad]]="Corregir","Corregir","Ok")</f>
        <v>Ok</v>
      </c>
      <c r="X2368" s="42" t="str">
        <f>+IFERROR(VLOOKUP(Tabla2[[#This Row],[DISTRITO SEGÚN DNI]],Hoja1!$A$2:$B$32,2,FALSE),"No")</f>
        <v>No</v>
      </c>
      <c r="Y2368" s="42" t="str">
        <f>IF(OR(LOWER(Tabla2[[#This Row],[GENERO]])="masculino", LOWER(Tabla2[[#This Row],[GENERO]])="femenino"),"OK","Corregir")</f>
        <v>OK</v>
      </c>
      <c r="Z2368" s="42" t="str">
        <f>+IF(Tabla2[[#This Row],[Nro. DNI / CE]]="","Corregir",IF(LEN(Tabla2[[#This Row],[Nro. DNI / CE]])&gt;=8,"OK","Corregir"))</f>
        <v>OK</v>
      </c>
      <c r="AA2368" s="42">
        <f>COUNTIF(Tabla2[APELLIDOS Y NOMBRES],Tabla2[[#This Row],[APELLIDOS Y NOMBRES]])</f>
        <v>1</v>
      </c>
      <c r="AB2368" s="42">
        <f>IF(Tabla2[[#This Row],[Trabajador]]&gt;1,1/Tabla2[[#This Row],[Trabajador]],Tabla2[[#This Row],[Trabajador]])</f>
        <v>1</v>
      </c>
      <c r="AC2368" t="str">
        <f>+IFERROR(IF(Tabla2[[#This Row],[FECHA CESE/BAJA]]="","No Aplica",IF(AND(MONTH(Tabla2[[#This Row],[FECHA CESE/BAJA]])=MONTH(TODAY()-30),YEAR(Tabla2[[#This Row],[FECHA CESE/BAJA]])=YEAR(TODAY())),MONTH(TODAY()-30)&amp;"-"&amp;YEAR(TODAY()),"Borrar")),"No aplica")</f>
        <v>No Aplica</v>
      </c>
      <c r="AD2368" t="str">
        <f>+IFERROR(IF(Tabla2[[#This Row],[FECHA INICIO DE LABORES EN OBRA]]="","No Aplica",IF(AND(MONTH(Tabla2[[#This Row],[FECHA INICIO DE LABORES EN OBRA]])=MONTH(TODAY()-30),YEAR(Tabla2[[#This Row],[FECHA INICIO DE LABORES EN OBRA]])=YEAR(TODAY())),MONTH(TODAY()-30)&amp;"-"&amp;YEAR(TODAY()),"No Aplica")),"No Aplica")</f>
        <v>No Aplica</v>
      </c>
    </row>
    <row r="2369" spans="1:30" x14ac:dyDescent="0.25">
      <c r="A2369" s="13">
        <v>20600579054</v>
      </c>
      <c r="B2369" s="15" t="s">
        <v>8791</v>
      </c>
      <c r="C2369" s="15" t="s">
        <v>8791</v>
      </c>
      <c r="D2369" s="15" t="s">
        <v>8927</v>
      </c>
      <c r="E2369" s="15" t="s">
        <v>8928</v>
      </c>
      <c r="F2369" s="39">
        <v>25763</v>
      </c>
      <c r="G2369" s="15">
        <v>2</v>
      </c>
      <c r="H2369" s="15" t="s">
        <v>2746</v>
      </c>
      <c r="I2369" s="15" t="s">
        <v>5993</v>
      </c>
      <c r="J2369" s="15" t="s">
        <v>8929</v>
      </c>
      <c r="K2369" s="15" t="s">
        <v>2182</v>
      </c>
      <c r="L2369" s="40" t="s">
        <v>6</v>
      </c>
      <c r="M2369" s="39"/>
      <c r="N2369" s="41" t="s">
        <v>2098</v>
      </c>
      <c r="O2369" s="39">
        <v>45054</v>
      </c>
      <c r="P2369" s="40">
        <v>1</v>
      </c>
      <c r="Q2369" s="40">
        <v>4</v>
      </c>
      <c r="R2369" s="40" t="str">
        <f>IFERROR(VLOOKUP(Tabla2[[#This Row],[CONTRATISTA PRNCIPAL]],Hoja1!$L$5:$M$9,2,FALSE),"CJV")</f>
        <v>CJV</v>
      </c>
      <c r="S2369" s="40" t="str">
        <f>IF(Tabla2[[#This Row],[EMPRESA]]=Tabla2[[#This Row],[CONTRATISTA PRNCIPAL]],"Principal","Secundaria")</f>
        <v>Principal</v>
      </c>
      <c r="T2369" s="42">
        <f>IFERROR(1/COUNTIF(Tabla2[CONTRATISTA PRNCIPAL],Tabla2[[#This Row],[CONTRATISTA PRNCIPAL]]),0)</f>
        <v>0.009708737864077669</v>
      </c>
      <c r="U2369" s="43">
        <f>IF(((TODAY()-Tabla2[[#This Row],[FECHA NACIMIENTO]])/365)&lt;18,"Corregir", IF(((TODAY()-Tabla2[[#This Row],[FECHA NACIMIENTO]])/365)&gt;80, "Corregir",ROUNDDOWN(((TODAY()-Tabla2[[#This Row],[FECHA NACIMIENTO]])/365),0)))</f>
        <v>53</v>
      </c>
      <c r="V23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69" s="44" t="str">
        <f>+IF(Tabla2[[#This Row],[Edad]]="Corregir","Corregir","Ok")</f>
        <v>Ok</v>
      </c>
      <c r="X2369" s="42" t="str">
        <f>+IFERROR(VLOOKUP(Tabla2[[#This Row],[DISTRITO SEGÚN DNI]],Hoja1!$A$2:$B$32,2,FALSE),"No")</f>
        <v>No</v>
      </c>
      <c r="Y2369" s="42" t="str">
        <f>IF(OR(LOWER(Tabla2[[#This Row],[GENERO]])="masculino", LOWER(Tabla2[[#This Row],[GENERO]])="femenino"),"OK","Corregir")</f>
        <v>OK</v>
      </c>
      <c r="Z2369" s="42" t="str">
        <f>+IF(Tabla2[[#This Row],[Nro. DNI / CE]]="","Corregir",IF(LEN(Tabla2[[#This Row],[Nro. DNI / CE]])&gt;=8,"OK","Corregir"))</f>
        <v>OK</v>
      </c>
      <c r="AA2369" s="42">
        <f>COUNTIF(Tabla2[APELLIDOS Y NOMBRES],Tabla2[[#This Row],[APELLIDOS Y NOMBRES]])</f>
        <v>1</v>
      </c>
      <c r="AB2369" s="42">
        <f>IF(Tabla2[[#This Row],[Trabajador]]&gt;1,1/Tabla2[[#This Row],[Trabajador]],Tabla2[[#This Row],[Trabajador]])</f>
        <v>1</v>
      </c>
      <c r="AC2369" t="str">
        <f>+IFERROR(IF(Tabla2[[#This Row],[FECHA CESE/BAJA]]="","No Aplica",IF(AND(MONTH(Tabla2[[#This Row],[FECHA CESE/BAJA]])=MONTH(TODAY()-30),YEAR(Tabla2[[#This Row],[FECHA CESE/BAJA]])=YEAR(TODAY())),MONTH(TODAY()-30)&amp;"-"&amp;YEAR(TODAY()),"Borrar")),"No aplica")</f>
        <v>No Aplica</v>
      </c>
      <c r="AD2369" t="str">
        <f>+IFERROR(IF(Tabla2[[#This Row],[FECHA INICIO DE LABORES EN OBRA]]="","No Aplica",IF(AND(MONTH(Tabla2[[#This Row],[FECHA INICIO DE LABORES EN OBRA]])=MONTH(TODAY()-30),YEAR(Tabla2[[#This Row],[FECHA INICIO DE LABORES EN OBRA]])=YEAR(TODAY())),MONTH(TODAY()-30)&amp;"-"&amp;YEAR(TODAY()),"No Aplica")),"No Aplica")</f>
        <v>No Aplica</v>
      </c>
    </row>
    <row r="2370" spans="1:30" x14ac:dyDescent="0.25">
      <c r="A2370" s="13">
        <v>20600579054</v>
      </c>
      <c r="B2370" s="15" t="s">
        <v>8791</v>
      </c>
      <c r="C2370" s="15" t="s">
        <v>8791</v>
      </c>
      <c r="D2370" s="15" t="s">
        <v>1171</v>
      </c>
      <c r="E2370" s="15" t="s">
        <v>1172</v>
      </c>
      <c r="F2370" s="39">
        <v>31101</v>
      </c>
      <c r="G2370" s="15">
        <v>2</v>
      </c>
      <c r="H2370" s="15" t="s">
        <v>8930</v>
      </c>
      <c r="I2370" s="15" t="s">
        <v>5993</v>
      </c>
      <c r="J2370" s="15" t="s">
        <v>8931</v>
      </c>
      <c r="K2370" s="15" t="s">
        <v>2018</v>
      </c>
      <c r="L2370" s="40" t="s">
        <v>6</v>
      </c>
      <c r="M2370" s="39"/>
      <c r="N2370" s="41" t="s">
        <v>2098</v>
      </c>
      <c r="O2370" s="39">
        <v>45054</v>
      </c>
      <c r="P2370" s="40">
        <v>1</v>
      </c>
      <c r="Q2370" s="40">
        <v>4</v>
      </c>
      <c r="R2370" s="40" t="str">
        <f>IFERROR(VLOOKUP(Tabla2[[#This Row],[CONTRATISTA PRNCIPAL]],Hoja1!$L$5:$M$9,2,FALSE),"CJV")</f>
        <v>CJV</v>
      </c>
      <c r="S2370" s="40" t="str">
        <f>IF(Tabla2[[#This Row],[EMPRESA]]=Tabla2[[#This Row],[CONTRATISTA PRNCIPAL]],"Principal","Secundaria")</f>
        <v>Principal</v>
      </c>
      <c r="T2370" s="42">
        <f>IFERROR(1/COUNTIF(Tabla2[CONTRATISTA PRNCIPAL],Tabla2[[#This Row],[CONTRATISTA PRNCIPAL]]),0)</f>
        <v>0.009708737864077669</v>
      </c>
      <c r="U2370" s="43">
        <f>IF(((TODAY()-Tabla2[[#This Row],[FECHA NACIMIENTO]])/365)&lt;18,"Corregir", IF(((TODAY()-Tabla2[[#This Row],[FECHA NACIMIENTO]])/365)&gt;80, "Corregir",ROUNDDOWN(((TODAY()-Tabla2[[#This Row],[FECHA NACIMIENTO]])/365),0)))</f>
        <v>38</v>
      </c>
      <c r="V23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70" s="44" t="str">
        <f>+IF(Tabla2[[#This Row],[Edad]]="Corregir","Corregir","Ok")</f>
        <v>Ok</v>
      </c>
      <c r="X2370" s="42" t="str">
        <f>+IFERROR(VLOOKUP(Tabla2[[#This Row],[DISTRITO SEGÚN DNI]],Hoja1!$A$2:$B$32,2,FALSE),"No")</f>
        <v>CALLAO</v>
      </c>
      <c r="Y2370" s="42" t="str">
        <f>IF(OR(LOWER(Tabla2[[#This Row],[GENERO]])="masculino", LOWER(Tabla2[[#This Row],[GENERO]])="femenino"),"OK","Corregir")</f>
        <v>OK</v>
      </c>
      <c r="Z2370" s="42" t="str">
        <f>+IF(Tabla2[[#This Row],[Nro. DNI / CE]]="","Corregir",IF(LEN(Tabla2[[#This Row],[Nro. DNI / CE]])&gt;=8,"OK","Corregir"))</f>
        <v>OK</v>
      </c>
      <c r="AA2370" s="42">
        <f>COUNTIF(Tabla2[APELLIDOS Y NOMBRES],Tabla2[[#This Row],[APELLIDOS Y NOMBRES]])</f>
        <v>1</v>
      </c>
      <c r="AB2370" s="42">
        <f>IF(Tabla2[[#This Row],[Trabajador]]&gt;1,1/Tabla2[[#This Row],[Trabajador]],Tabla2[[#This Row],[Trabajador]])</f>
        <v>1</v>
      </c>
      <c r="AC2370" t="str">
        <f>+IFERROR(IF(Tabla2[[#This Row],[FECHA CESE/BAJA]]="","No Aplica",IF(AND(MONTH(Tabla2[[#This Row],[FECHA CESE/BAJA]])=MONTH(TODAY()-30),YEAR(Tabla2[[#This Row],[FECHA CESE/BAJA]])=YEAR(TODAY())),MONTH(TODAY()-30)&amp;"-"&amp;YEAR(TODAY()),"Borrar")),"No aplica")</f>
        <v>No Aplica</v>
      </c>
      <c r="AD2370" t="str">
        <f>+IFERROR(IF(Tabla2[[#This Row],[FECHA INICIO DE LABORES EN OBRA]]="","No Aplica",IF(AND(MONTH(Tabla2[[#This Row],[FECHA INICIO DE LABORES EN OBRA]])=MONTH(TODAY()-30),YEAR(Tabla2[[#This Row],[FECHA INICIO DE LABORES EN OBRA]])=YEAR(TODAY())),MONTH(TODAY()-30)&amp;"-"&amp;YEAR(TODAY()),"No Aplica")),"No Aplica")</f>
        <v>No Aplica</v>
      </c>
    </row>
    <row r="2371" spans="1:30" x14ac:dyDescent="0.25">
      <c r="A2371" s="13">
        <v>20600579054</v>
      </c>
      <c r="B2371" s="15" t="s">
        <v>8791</v>
      </c>
      <c r="C2371" s="15" t="s">
        <v>8791</v>
      </c>
      <c r="D2371" s="15" t="s">
        <v>8932</v>
      </c>
      <c r="E2371" s="15" t="s">
        <v>8933</v>
      </c>
      <c r="F2371" s="39">
        <v>30239</v>
      </c>
      <c r="G2371" s="15">
        <v>2</v>
      </c>
      <c r="H2371" s="15" t="s">
        <v>8930</v>
      </c>
      <c r="I2371" s="15" t="s">
        <v>5993</v>
      </c>
      <c r="J2371" s="15" t="s">
        <v>8934</v>
      </c>
      <c r="K2371" s="15" t="s">
        <v>8935</v>
      </c>
      <c r="L2371" s="40" t="s">
        <v>6</v>
      </c>
      <c r="M2371" s="39"/>
      <c r="N2371" s="41" t="s">
        <v>2098</v>
      </c>
      <c r="O2371" s="39">
        <v>45054</v>
      </c>
      <c r="P2371" s="40">
        <v>1</v>
      </c>
      <c r="Q2371" s="40">
        <v>4</v>
      </c>
      <c r="R2371" s="40" t="str">
        <f>IFERROR(VLOOKUP(Tabla2[[#This Row],[CONTRATISTA PRNCIPAL]],Hoja1!$L$5:$M$9,2,FALSE),"CJV")</f>
        <v>CJV</v>
      </c>
      <c r="S2371" s="40" t="str">
        <f>IF(Tabla2[[#This Row],[EMPRESA]]=Tabla2[[#This Row],[CONTRATISTA PRNCIPAL]],"Principal","Secundaria")</f>
        <v>Principal</v>
      </c>
      <c r="T2371" s="42">
        <f>IFERROR(1/COUNTIF(Tabla2[CONTRATISTA PRNCIPAL],Tabla2[[#This Row],[CONTRATISTA PRNCIPAL]]),0)</f>
        <v>0.009708737864077669</v>
      </c>
      <c r="U2371" s="43">
        <f>IF(((TODAY()-Tabla2[[#This Row],[FECHA NACIMIENTO]])/365)&lt;18,"Corregir", IF(((TODAY()-Tabla2[[#This Row],[FECHA NACIMIENTO]])/365)&gt;80, "Corregir",ROUNDDOWN(((TODAY()-Tabla2[[#This Row],[FECHA NACIMIENTO]])/365),0)))</f>
        <v>40</v>
      </c>
      <c r="V23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71" s="44" t="str">
        <f>+IF(Tabla2[[#This Row],[Edad]]="Corregir","Corregir","Ok")</f>
        <v>Ok</v>
      </c>
      <c r="X2371" s="42" t="str">
        <f>+IFERROR(VLOOKUP(Tabla2[[#This Row],[DISTRITO SEGÚN DNI]],Hoja1!$A$2:$B$32,2,FALSE),"No")</f>
        <v>No</v>
      </c>
      <c r="Y2371" s="42" t="str">
        <f>IF(OR(LOWER(Tabla2[[#This Row],[GENERO]])="masculino", LOWER(Tabla2[[#This Row],[GENERO]])="femenino"),"OK","Corregir")</f>
        <v>OK</v>
      </c>
      <c r="Z2371" s="42" t="str">
        <f>+IF(Tabla2[[#This Row],[Nro. DNI / CE]]="","Corregir",IF(LEN(Tabla2[[#This Row],[Nro. DNI / CE]])&gt;=8,"OK","Corregir"))</f>
        <v>OK</v>
      </c>
      <c r="AA2371" s="42">
        <f>COUNTIF(Tabla2[APELLIDOS Y NOMBRES],Tabla2[[#This Row],[APELLIDOS Y NOMBRES]])</f>
        <v>1</v>
      </c>
      <c r="AB2371" s="42">
        <f>IF(Tabla2[[#This Row],[Trabajador]]&gt;1,1/Tabla2[[#This Row],[Trabajador]],Tabla2[[#This Row],[Trabajador]])</f>
        <v>1</v>
      </c>
      <c r="AC2371" t="str">
        <f>+IFERROR(IF(Tabla2[[#This Row],[FECHA CESE/BAJA]]="","No Aplica",IF(AND(MONTH(Tabla2[[#This Row],[FECHA CESE/BAJA]])=MONTH(TODAY()-30),YEAR(Tabla2[[#This Row],[FECHA CESE/BAJA]])=YEAR(TODAY())),MONTH(TODAY()-30)&amp;"-"&amp;YEAR(TODAY()),"Borrar")),"No aplica")</f>
        <v>No Aplica</v>
      </c>
      <c r="AD2371" t="str">
        <f>+IFERROR(IF(Tabla2[[#This Row],[FECHA INICIO DE LABORES EN OBRA]]="","No Aplica",IF(AND(MONTH(Tabla2[[#This Row],[FECHA INICIO DE LABORES EN OBRA]])=MONTH(TODAY()-30),YEAR(Tabla2[[#This Row],[FECHA INICIO DE LABORES EN OBRA]])=YEAR(TODAY())),MONTH(TODAY()-30)&amp;"-"&amp;YEAR(TODAY()),"No Aplica")),"No Aplica")</f>
        <v>No Aplica</v>
      </c>
    </row>
    <row r="2372" spans="1:30" x14ac:dyDescent="0.25">
      <c r="A2372" s="13">
        <v>20600579054</v>
      </c>
      <c r="B2372" s="15" t="s">
        <v>8791</v>
      </c>
      <c r="C2372" s="15" t="s">
        <v>8791</v>
      </c>
      <c r="D2372" s="15" t="s">
        <v>8936</v>
      </c>
      <c r="E2372" s="15" t="s">
        <v>8937</v>
      </c>
      <c r="F2372" s="39">
        <v>33958</v>
      </c>
      <c r="G2372" s="15">
        <v>2</v>
      </c>
      <c r="H2372" s="15" t="s">
        <v>8930</v>
      </c>
      <c r="I2372" s="15" t="s">
        <v>5993</v>
      </c>
      <c r="J2372" s="15" t="s">
        <v>8938</v>
      </c>
      <c r="K2372" s="15" t="s">
        <v>2272</v>
      </c>
      <c r="L2372" s="40" t="s">
        <v>6</v>
      </c>
      <c r="M2372" s="39"/>
      <c r="N2372" s="41" t="s">
        <v>2098</v>
      </c>
      <c r="O2372" s="39">
        <v>45065</v>
      </c>
      <c r="P2372" s="40">
        <v>1</v>
      </c>
      <c r="Q2372" s="40">
        <v>4</v>
      </c>
      <c r="R2372" s="40" t="str">
        <f>IFERROR(VLOOKUP(Tabla2[[#This Row],[CONTRATISTA PRNCIPAL]],Hoja1!$L$5:$M$9,2,FALSE),"CJV")</f>
        <v>CJV</v>
      </c>
      <c r="S2372" s="40" t="str">
        <f>IF(Tabla2[[#This Row],[EMPRESA]]=Tabla2[[#This Row],[CONTRATISTA PRNCIPAL]],"Principal","Secundaria")</f>
        <v>Principal</v>
      </c>
      <c r="T2372" s="42">
        <f>IFERROR(1/COUNTIF(Tabla2[CONTRATISTA PRNCIPAL],Tabla2[[#This Row],[CONTRATISTA PRNCIPAL]]),0)</f>
        <v>0.009708737864077669</v>
      </c>
      <c r="U2372" s="43">
        <f>IF(((TODAY()-Tabla2[[#This Row],[FECHA NACIMIENTO]])/365)&lt;18,"Corregir", IF(((TODAY()-Tabla2[[#This Row],[FECHA NACIMIENTO]])/365)&gt;80, "Corregir",ROUNDDOWN(((TODAY()-Tabla2[[#This Row],[FECHA NACIMIENTO]])/365),0)))</f>
        <v>30</v>
      </c>
      <c r="V23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72" s="44" t="str">
        <f>+IF(Tabla2[[#This Row],[Edad]]="Corregir","Corregir","Ok")</f>
        <v>Ok</v>
      </c>
      <c r="X2372" s="42" t="str">
        <f>+IFERROR(VLOOKUP(Tabla2[[#This Row],[DISTRITO SEGÚN DNI]],Hoja1!$A$2:$B$32,2,FALSE),"No")</f>
        <v>No</v>
      </c>
      <c r="Y2372" s="42" t="str">
        <f>IF(OR(LOWER(Tabla2[[#This Row],[GENERO]])="masculino", LOWER(Tabla2[[#This Row],[GENERO]])="femenino"),"OK","Corregir")</f>
        <v>OK</v>
      </c>
      <c r="Z2372" s="42" t="str">
        <f>+IF(Tabla2[[#This Row],[Nro. DNI / CE]]="","Corregir",IF(LEN(Tabla2[[#This Row],[Nro. DNI / CE]])&gt;=8,"OK","Corregir"))</f>
        <v>OK</v>
      </c>
      <c r="AA2372" s="42">
        <f>COUNTIF(Tabla2[APELLIDOS Y NOMBRES],Tabla2[[#This Row],[APELLIDOS Y NOMBRES]])</f>
        <v>1</v>
      </c>
      <c r="AB2372" s="42">
        <f>IF(Tabla2[[#This Row],[Trabajador]]&gt;1,1/Tabla2[[#This Row],[Trabajador]],Tabla2[[#This Row],[Trabajador]])</f>
        <v>1</v>
      </c>
      <c r="AC2372" t="str">
        <f>+IFERROR(IF(Tabla2[[#This Row],[FECHA CESE/BAJA]]="","No Aplica",IF(AND(MONTH(Tabla2[[#This Row],[FECHA CESE/BAJA]])=MONTH(TODAY()-30),YEAR(Tabla2[[#This Row],[FECHA CESE/BAJA]])=YEAR(TODAY())),MONTH(TODAY()-30)&amp;"-"&amp;YEAR(TODAY()),"Borrar")),"No aplica")</f>
        <v>No Aplica</v>
      </c>
      <c r="AD2372" t="str">
        <f>+IFERROR(IF(Tabla2[[#This Row],[FECHA INICIO DE LABORES EN OBRA]]="","No Aplica",IF(AND(MONTH(Tabla2[[#This Row],[FECHA INICIO DE LABORES EN OBRA]])=MONTH(TODAY()-30),YEAR(Tabla2[[#This Row],[FECHA INICIO DE LABORES EN OBRA]])=YEAR(TODAY())),MONTH(TODAY()-30)&amp;"-"&amp;YEAR(TODAY()),"No Aplica")),"No Aplica")</f>
        <v>No Aplica</v>
      </c>
    </row>
    <row r="2373" spans="1:30" x14ac:dyDescent="0.25">
      <c r="A2373" s="13">
        <v>20600579054</v>
      </c>
      <c r="B2373" s="15" t="s">
        <v>8791</v>
      </c>
      <c r="C2373" s="15" t="s">
        <v>8791</v>
      </c>
      <c r="D2373" s="15" t="s">
        <v>8939</v>
      </c>
      <c r="E2373" s="15" t="s">
        <v>8940</v>
      </c>
      <c r="F2373" s="39">
        <v>29806</v>
      </c>
      <c r="G2373" s="15">
        <v>2</v>
      </c>
      <c r="H2373" s="15" t="s">
        <v>8930</v>
      </c>
      <c r="I2373" s="15" t="s">
        <v>5993</v>
      </c>
      <c r="J2373" s="15" t="s">
        <v>8941</v>
      </c>
      <c r="K2373" s="15" t="s">
        <v>2174</v>
      </c>
      <c r="L2373" s="40" t="s">
        <v>6</v>
      </c>
      <c r="M2373" s="39"/>
      <c r="N2373" s="41" t="s">
        <v>2098</v>
      </c>
      <c r="O2373" s="39">
        <v>45068</v>
      </c>
      <c r="P2373" s="40">
        <v>1</v>
      </c>
      <c r="Q2373" s="40">
        <v>4</v>
      </c>
      <c r="R2373" s="40" t="str">
        <f>IFERROR(VLOOKUP(Tabla2[[#This Row],[CONTRATISTA PRNCIPAL]],Hoja1!$L$5:$M$9,2,FALSE),"CJV")</f>
        <v>CJV</v>
      </c>
      <c r="S2373" s="40" t="str">
        <f>IF(Tabla2[[#This Row],[EMPRESA]]=Tabla2[[#This Row],[CONTRATISTA PRNCIPAL]],"Principal","Secundaria")</f>
        <v>Principal</v>
      </c>
      <c r="T2373" s="42">
        <f>IFERROR(1/COUNTIF(Tabla2[CONTRATISTA PRNCIPAL],Tabla2[[#This Row],[CONTRATISTA PRNCIPAL]]),0)</f>
        <v>0.009708737864077669</v>
      </c>
      <c r="U2373" s="43">
        <f>IF(((TODAY()-Tabla2[[#This Row],[FECHA NACIMIENTO]])/365)&lt;18,"Corregir", IF(((TODAY()-Tabla2[[#This Row],[FECHA NACIMIENTO]])/365)&gt;80, "Corregir",ROUNDDOWN(((TODAY()-Tabla2[[#This Row],[FECHA NACIMIENTO]])/365),0)))</f>
        <v>42</v>
      </c>
      <c r="V23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73" s="44" t="str">
        <f>+IF(Tabla2[[#This Row],[Edad]]="Corregir","Corregir","Ok")</f>
        <v>Ok</v>
      </c>
      <c r="X2373" s="42" t="str">
        <f>+IFERROR(VLOOKUP(Tabla2[[#This Row],[DISTRITO SEGÚN DNI]],Hoja1!$A$2:$B$32,2,FALSE),"No")</f>
        <v>No</v>
      </c>
      <c r="Y2373" s="42" t="str">
        <f>IF(OR(LOWER(Tabla2[[#This Row],[GENERO]])="masculino", LOWER(Tabla2[[#This Row],[GENERO]])="femenino"),"OK","Corregir")</f>
        <v>OK</v>
      </c>
      <c r="Z2373" s="42" t="str">
        <f>+IF(Tabla2[[#This Row],[Nro. DNI / CE]]="","Corregir",IF(LEN(Tabla2[[#This Row],[Nro. DNI / CE]])&gt;=8,"OK","Corregir"))</f>
        <v>OK</v>
      </c>
      <c r="AA2373" s="42">
        <f>COUNTIF(Tabla2[APELLIDOS Y NOMBRES],Tabla2[[#This Row],[APELLIDOS Y NOMBRES]])</f>
        <v>1</v>
      </c>
      <c r="AB2373" s="42">
        <f>IF(Tabla2[[#This Row],[Trabajador]]&gt;1,1/Tabla2[[#This Row],[Trabajador]],Tabla2[[#This Row],[Trabajador]])</f>
        <v>1</v>
      </c>
      <c r="AC2373" t="str">
        <f>+IFERROR(IF(Tabla2[[#This Row],[FECHA CESE/BAJA]]="","No Aplica",IF(AND(MONTH(Tabla2[[#This Row],[FECHA CESE/BAJA]])=MONTH(TODAY()-30),YEAR(Tabla2[[#This Row],[FECHA CESE/BAJA]])=YEAR(TODAY())),MONTH(TODAY()-30)&amp;"-"&amp;YEAR(TODAY()),"Borrar")),"No aplica")</f>
        <v>No Aplica</v>
      </c>
      <c r="AD2373" t="str">
        <f>+IFERROR(IF(Tabla2[[#This Row],[FECHA INICIO DE LABORES EN OBRA]]="","No Aplica",IF(AND(MONTH(Tabla2[[#This Row],[FECHA INICIO DE LABORES EN OBRA]])=MONTH(TODAY()-30),YEAR(Tabla2[[#This Row],[FECHA INICIO DE LABORES EN OBRA]])=YEAR(TODAY())),MONTH(TODAY()-30)&amp;"-"&amp;YEAR(TODAY()),"No Aplica")),"No Aplica")</f>
        <v>No Aplica</v>
      </c>
    </row>
    <row r="2374" spans="1:30" x14ac:dyDescent="0.25">
      <c r="A2374" s="13">
        <v>20600579054</v>
      </c>
      <c r="B2374" s="15" t="s">
        <v>8791</v>
      </c>
      <c r="C2374" s="15" t="s">
        <v>8791</v>
      </c>
      <c r="D2374" s="15" t="s">
        <v>8942</v>
      </c>
      <c r="E2374" s="15" t="s">
        <v>8943</v>
      </c>
      <c r="F2374" s="39">
        <v>36693</v>
      </c>
      <c r="G2374" s="15">
        <v>2</v>
      </c>
      <c r="H2374" s="15" t="s">
        <v>2749</v>
      </c>
      <c r="I2374" s="15" t="s">
        <v>5993</v>
      </c>
      <c r="J2374" s="15" t="s">
        <v>8944</v>
      </c>
      <c r="K2374" s="15" t="s">
        <v>8945</v>
      </c>
      <c r="L2374" s="40" t="s">
        <v>6</v>
      </c>
      <c r="M2374" s="39"/>
      <c r="N2374" s="41" t="s">
        <v>2098</v>
      </c>
      <c r="O2374" s="39">
        <v>45054</v>
      </c>
      <c r="P2374" s="40">
        <v>1</v>
      </c>
      <c r="Q2374" s="40">
        <v>4</v>
      </c>
      <c r="R2374" s="40" t="str">
        <f>IFERROR(VLOOKUP(Tabla2[[#This Row],[CONTRATISTA PRNCIPAL]],Hoja1!$L$5:$M$9,2,FALSE),"CJV")</f>
        <v>CJV</v>
      </c>
      <c r="S2374" s="40" t="str">
        <f>IF(Tabla2[[#This Row],[EMPRESA]]=Tabla2[[#This Row],[CONTRATISTA PRNCIPAL]],"Principal","Secundaria")</f>
        <v>Principal</v>
      </c>
      <c r="T2374" s="42">
        <f>IFERROR(1/COUNTIF(Tabla2[CONTRATISTA PRNCIPAL],Tabla2[[#This Row],[CONTRATISTA PRNCIPAL]]),0)</f>
        <v>0.009708737864077669</v>
      </c>
      <c r="U2374" s="43">
        <f>IF(((TODAY()-Tabla2[[#This Row],[FECHA NACIMIENTO]])/365)&lt;18,"Corregir", IF(((TODAY()-Tabla2[[#This Row],[FECHA NACIMIENTO]])/365)&gt;80, "Corregir",ROUNDDOWN(((TODAY()-Tabla2[[#This Row],[FECHA NACIMIENTO]])/365),0)))</f>
        <v>23</v>
      </c>
      <c r="V23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74" s="44" t="str">
        <f>+IF(Tabla2[[#This Row],[Edad]]="Corregir","Corregir","Ok")</f>
        <v>Ok</v>
      </c>
      <c r="X2374" s="42" t="str">
        <f>+IFERROR(VLOOKUP(Tabla2[[#This Row],[DISTRITO SEGÚN DNI]],Hoja1!$A$2:$B$32,2,FALSE),"No")</f>
        <v>No</v>
      </c>
      <c r="Y2374" s="42" t="str">
        <f>IF(OR(LOWER(Tabla2[[#This Row],[GENERO]])="masculino", LOWER(Tabla2[[#This Row],[GENERO]])="femenino"),"OK","Corregir")</f>
        <v>OK</v>
      </c>
      <c r="Z2374" s="42" t="str">
        <f>+IF(Tabla2[[#This Row],[Nro. DNI / CE]]="","Corregir",IF(LEN(Tabla2[[#This Row],[Nro. DNI / CE]])&gt;=8,"OK","Corregir"))</f>
        <v>OK</v>
      </c>
      <c r="AA2374" s="42">
        <f>COUNTIF(Tabla2[APELLIDOS Y NOMBRES],Tabla2[[#This Row],[APELLIDOS Y NOMBRES]])</f>
        <v>1</v>
      </c>
      <c r="AB2374" s="42">
        <f>IF(Tabla2[[#This Row],[Trabajador]]&gt;1,1/Tabla2[[#This Row],[Trabajador]],Tabla2[[#This Row],[Trabajador]])</f>
        <v>1</v>
      </c>
      <c r="AC2374" t="str">
        <f>+IFERROR(IF(Tabla2[[#This Row],[FECHA CESE/BAJA]]="","No Aplica",IF(AND(MONTH(Tabla2[[#This Row],[FECHA CESE/BAJA]])=MONTH(TODAY()-30),YEAR(Tabla2[[#This Row],[FECHA CESE/BAJA]])=YEAR(TODAY())),MONTH(TODAY()-30)&amp;"-"&amp;YEAR(TODAY()),"Borrar")),"No aplica")</f>
        <v>No Aplica</v>
      </c>
      <c r="AD2374" t="str">
        <f>+IFERROR(IF(Tabla2[[#This Row],[FECHA INICIO DE LABORES EN OBRA]]="","No Aplica",IF(AND(MONTH(Tabla2[[#This Row],[FECHA INICIO DE LABORES EN OBRA]])=MONTH(TODAY()-30),YEAR(Tabla2[[#This Row],[FECHA INICIO DE LABORES EN OBRA]])=YEAR(TODAY())),MONTH(TODAY()-30)&amp;"-"&amp;YEAR(TODAY()),"No Aplica")),"No Aplica")</f>
        <v>No Aplica</v>
      </c>
    </row>
    <row r="2375" spans="1:30" x14ac:dyDescent="0.25">
      <c r="A2375" s="13">
        <v>20600579054</v>
      </c>
      <c r="B2375" s="15" t="s">
        <v>8791</v>
      </c>
      <c r="C2375" s="15" t="s">
        <v>8791</v>
      </c>
      <c r="D2375" s="15" t="s">
        <v>8946</v>
      </c>
      <c r="E2375" s="15" t="s">
        <v>8947</v>
      </c>
      <c r="F2375" s="39">
        <v>31534</v>
      </c>
      <c r="G2375" s="15">
        <v>2</v>
      </c>
      <c r="H2375" s="15" t="s">
        <v>2749</v>
      </c>
      <c r="I2375" s="15" t="s">
        <v>5993</v>
      </c>
      <c r="J2375" s="15" t="s">
        <v>8948</v>
      </c>
      <c r="K2375" s="15" t="s">
        <v>8949</v>
      </c>
      <c r="L2375" s="40" t="s">
        <v>6</v>
      </c>
      <c r="M2375" s="39"/>
      <c r="N2375" s="41" t="s">
        <v>2098</v>
      </c>
      <c r="O2375" s="39">
        <v>45054</v>
      </c>
      <c r="P2375" s="40">
        <v>1</v>
      </c>
      <c r="Q2375" s="40">
        <v>4</v>
      </c>
      <c r="R2375" s="40" t="str">
        <f>IFERROR(VLOOKUP(Tabla2[[#This Row],[CONTRATISTA PRNCIPAL]],Hoja1!$L$5:$M$9,2,FALSE),"CJV")</f>
        <v>CJV</v>
      </c>
      <c r="S2375" s="40" t="str">
        <f>IF(Tabla2[[#This Row],[EMPRESA]]=Tabla2[[#This Row],[CONTRATISTA PRNCIPAL]],"Principal","Secundaria")</f>
        <v>Principal</v>
      </c>
      <c r="T2375" s="42">
        <f>IFERROR(1/COUNTIF(Tabla2[CONTRATISTA PRNCIPAL],Tabla2[[#This Row],[CONTRATISTA PRNCIPAL]]),0)</f>
        <v>0.009708737864077669</v>
      </c>
      <c r="U2375" s="43">
        <f>IF(((TODAY()-Tabla2[[#This Row],[FECHA NACIMIENTO]])/365)&lt;18,"Corregir", IF(((TODAY()-Tabla2[[#This Row],[FECHA NACIMIENTO]])/365)&gt;80, "Corregir",ROUNDDOWN(((TODAY()-Tabla2[[#This Row],[FECHA NACIMIENTO]])/365),0)))</f>
        <v>37</v>
      </c>
      <c r="V23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75" s="44" t="str">
        <f>+IF(Tabla2[[#This Row],[Edad]]="Corregir","Corregir","Ok")</f>
        <v>Ok</v>
      </c>
      <c r="X2375" s="42" t="str">
        <f>+IFERROR(VLOOKUP(Tabla2[[#This Row],[DISTRITO SEGÚN DNI]],Hoja1!$A$2:$B$32,2,FALSE),"No")</f>
        <v>No</v>
      </c>
      <c r="Y2375" s="42" t="str">
        <f>IF(OR(LOWER(Tabla2[[#This Row],[GENERO]])="masculino", LOWER(Tabla2[[#This Row],[GENERO]])="femenino"),"OK","Corregir")</f>
        <v>OK</v>
      </c>
      <c r="Z2375" s="42" t="str">
        <f>+IF(Tabla2[[#This Row],[Nro. DNI / CE]]="","Corregir",IF(LEN(Tabla2[[#This Row],[Nro. DNI / CE]])&gt;=8,"OK","Corregir"))</f>
        <v>OK</v>
      </c>
      <c r="AA2375" s="42">
        <f>COUNTIF(Tabla2[APELLIDOS Y NOMBRES],Tabla2[[#This Row],[APELLIDOS Y NOMBRES]])</f>
        <v>1</v>
      </c>
      <c r="AB2375" s="42">
        <f>IF(Tabla2[[#This Row],[Trabajador]]&gt;1,1/Tabla2[[#This Row],[Trabajador]],Tabla2[[#This Row],[Trabajador]])</f>
        <v>1</v>
      </c>
      <c r="AC2375" t="str">
        <f>+IFERROR(IF(Tabla2[[#This Row],[FECHA CESE/BAJA]]="","No Aplica",IF(AND(MONTH(Tabla2[[#This Row],[FECHA CESE/BAJA]])=MONTH(TODAY()-30),YEAR(Tabla2[[#This Row],[FECHA CESE/BAJA]])=YEAR(TODAY())),MONTH(TODAY()-30)&amp;"-"&amp;YEAR(TODAY()),"Borrar")),"No aplica")</f>
        <v>No Aplica</v>
      </c>
      <c r="AD2375" t="str">
        <f>+IFERROR(IF(Tabla2[[#This Row],[FECHA INICIO DE LABORES EN OBRA]]="","No Aplica",IF(AND(MONTH(Tabla2[[#This Row],[FECHA INICIO DE LABORES EN OBRA]])=MONTH(TODAY()-30),YEAR(Tabla2[[#This Row],[FECHA INICIO DE LABORES EN OBRA]])=YEAR(TODAY())),MONTH(TODAY()-30)&amp;"-"&amp;YEAR(TODAY()),"No Aplica")),"No Aplica")</f>
        <v>No Aplica</v>
      </c>
    </row>
    <row r="2376" spans="1:30" x14ac:dyDescent="0.25">
      <c r="A2376" s="13">
        <v>20600579054</v>
      </c>
      <c r="B2376" s="15" t="s">
        <v>8791</v>
      </c>
      <c r="C2376" s="15" t="s">
        <v>8791</v>
      </c>
      <c r="D2376" s="15" t="s">
        <v>8950</v>
      </c>
      <c r="E2376" s="15" t="s">
        <v>8951</v>
      </c>
      <c r="F2376" s="39">
        <v>29696</v>
      </c>
      <c r="G2376" s="15">
        <v>2</v>
      </c>
      <c r="H2376" s="15" t="s">
        <v>2749</v>
      </c>
      <c r="I2376" s="15" t="s">
        <v>5993</v>
      </c>
      <c r="J2376" s="15" t="s">
        <v>8952</v>
      </c>
      <c r="K2376" s="15" t="s">
        <v>2267</v>
      </c>
      <c r="L2376" s="40" t="s">
        <v>6</v>
      </c>
      <c r="M2376" s="39"/>
      <c r="N2376" s="41" t="s">
        <v>2098</v>
      </c>
      <c r="O2376" s="39">
        <v>45054</v>
      </c>
      <c r="P2376" s="40">
        <v>1</v>
      </c>
      <c r="Q2376" s="40">
        <v>4</v>
      </c>
      <c r="R2376" s="40" t="str">
        <f>IFERROR(VLOOKUP(Tabla2[[#This Row],[CONTRATISTA PRNCIPAL]],Hoja1!$L$5:$M$9,2,FALSE),"CJV")</f>
        <v>CJV</v>
      </c>
      <c r="S2376" s="40" t="str">
        <f>IF(Tabla2[[#This Row],[EMPRESA]]=Tabla2[[#This Row],[CONTRATISTA PRNCIPAL]],"Principal","Secundaria")</f>
        <v>Principal</v>
      </c>
      <c r="T2376" s="42">
        <f>IFERROR(1/COUNTIF(Tabla2[CONTRATISTA PRNCIPAL],Tabla2[[#This Row],[CONTRATISTA PRNCIPAL]]),0)</f>
        <v>0.009708737864077669</v>
      </c>
      <c r="U2376" s="43">
        <f>IF(((TODAY()-Tabla2[[#This Row],[FECHA NACIMIENTO]])/365)&lt;18,"Corregir", IF(((TODAY()-Tabla2[[#This Row],[FECHA NACIMIENTO]])/365)&gt;80, "Corregir",ROUNDDOWN(((TODAY()-Tabla2[[#This Row],[FECHA NACIMIENTO]])/365),0)))</f>
        <v>42</v>
      </c>
      <c r="V23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76" s="44" t="str">
        <f>+IF(Tabla2[[#This Row],[Edad]]="Corregir","Corregir","Ok")</f>
        <v>Ok</v>
      </c>
      <c r="X2376" s="42" t="str">
        <f>+IFERROR(VLOOKUP(Tabla2[[#This Row],[DISTRITO SEGÚN DNI]],Hoja1!$A$2:$B$32,2,FALSE),"No")</f>
        <v>No</v>
      </c>
      <c r="Y2376" s="42" t="str">
        <f>IF(OR(LOWER(Tabla2[[#This Row],[GENERO]])="masculino", LOWER(Tabla2[[#This Row],[GENERO]])="femenino"),"OK","Corregir")</f>
        <v>OK</v>
      </c>
      <c r="Z2376" s="42" t="str">
        <f>+IF(Tabla2[[#This Row],[Nro. DNI / CE]]="","Corregir",IF(LEN(Tabla2[[#This Row],[Nro. DNI / CE]])&gt;=8,"OK","Corregir"))</f>
        <v>OK</v>
      </c>
      <c r="AA2376" s="42">
        <f>COUNTIF(Tabla2[APELLIDOS Y NOMBRES],Tabla2[[#This Row],[APELLIDOS Y NOMBRES]])</f>
        <v>1</v>
      </c>
      <c r="AB2376" s="42">
        <f>IF(Tabla2[[#This Row],[Trabajador]]&gt;1,1/Tabla2[[#This Row],[Trabajador]],Tabla2[[#This Row],[Trabajador]])</f>
        <v>1</v>
      </c>
      <c r="AC2376" t="str">
        <f>+IFERROR(IF(Tabla2[[#This Row],[FECHA CESE/BAJA]]="","No Aplica",IF(AND(MONTH(Tabla2[[#This Row],[FECHA CESE/BAJA]])=MONTH(TODAY()-30),YEAR(Tabla2[[#This Row],[FECHA CESE/BAJA]])=YEAR(TODAY())),MONTH(TODAY()-30)&amp;"-"&amp;YEAR(TODAY()),"Borrar")),"No aplica")</f>
        <v>No Aplica</v>
      </c>
      <c r="AD2376" t="str">
        <f>+IFERROR(IF(Tabla2[[#This Row],[FECHA INICIO DE LABORES EN OBRA]]="","No Aplica",IF(AND(MONTH(Tabla2[[#This Row],[FECHA INICIO DE LABORES EN OBRA]])=MONTH(TODAY()-30),YEAR(Tabla2[[#This Row],[FECHA INICIO DE LABORES EN OBRA]])=YEAR(TODAY())),MONTH(TODAY()-30)&amp;"-"&amp;YEAR(TODAY()),"No Aplica")),"No Aplica")</f>
        <v>No Aplica</v>
      </c>
    </row>
    <row r="2377" spans="1:30" x14ac:dyDescent="0.25">
      <c r="A2377" s="13">
        <v>20600579054</v>
      </c>
      <c r="B2377" s="15" t="s">
        <v>8791</v>
      </c>
      <c r="C2377" s="15" t="s">
        <v>8791</v>
      </c>
      <c r="D2377" s="15" t="s">
        <v>8953</v>
      </c>
      <c r="E2377" s="15" t="s">
        <v>8954</v>
      </c>
      <c r="F2377" s="39">
        <v>28388</v>
      </c>
      <c r="G2377" s="15">
        <v>2</v>
      </c>
      <c r="H2377" s="15" t="s">
        <v>2749</v>
      </c>
      <c r="I2377" s="15" t="s">
        <v>5993</v>
      </c>
      <c r="J2377" s="15" t="s">
        <v>8955</v>
      </c>
      <c r="K2377" s="15" t="s">
        <v>2445</v>
      </c>
      <c r="L2377" s="40" t="s">
        <v>6</v>
      </c>
      <c r="M2377" s="39"/>
      <c r="N2377" s="41" t="s">
        <v>2098</v>
      </c>
      <c r="O2377" s="39">
        <v>45054</v>
      </c>
      <c r="P2377" s="40">
        <v>1</v>
      </c>
      <c r="Q2377" s="40">
        <v>4</v>
      </c>
      <c r="R2377" s="40" t="str">
        <f>IFERROR(VLOOKUP(Tabla2[[#This Row],[CONTRATISTA PRNCIPAL]],Hoja1!$L$5:$M$9,2,FALSE),"CJV")</f>
        <v>CJV</v>
      </c>
      <c r="S2377" s="40" t="str">
        <f>IF(Tabla2[[#This Row],[EMPRESA]]=Tabla2[[#This Row],[CONTRATISTA PRNCIPAL]],"Principal","Secundaria")</f>
        <v>Principal</v>
      </c>
      <c r="T2377" s="42">
        <f>IFERROR(1/COUNTIF(Tabla2[CONTRATISTA PRNCIPAL],Tabla2[[#This Row],[CONTRATISTA PRNCIPAL]]),0)</f>
        <v>0.009708737864077669</v>
      </c>
      <c r="U2377" s="43">
        <f>IF(((TODAY()-Tabla2[[#This Row],[FECHA NACIMIENTO]])/365)&lt;18,"Corregir", IF(((TODAY()-Tabla2[[#This Row],[FECHA NACIMIENTO]])/365)&gt;80, "Corregir",ROUNDDOWN(((TODAY()-Tabla2[[#This Row],[FECHA NACIMIENTO]])/365),0)))</f>
        <v>46</v>
      </c>
      <c r="V23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77" s="44" t="str">
        <f>+IF(Tabla2[[#This Row],[Edad]]="Corregir","Corregir","Ok")</f>
        <v>Ok</v>
      </c>
      <c r="X2377" s="42" t="str">
        <f>+IFERROR(VLOOKUP(Tabla2[[#This Row],[DISTRITO SEGÚN DNI]],Hoja1!$A$2:$B$32,2,FALSE),"No")</f>
        <v>No</v>
      </c>
      <c r="Y2377" s="42" t="str">
        <f>IF(OR(LOWER(Tabla2[[#This Row],[GENERO]])="masculino", LOWER(Tabla2[[#This Row],[GENERO]])="femenino"),"OK","Corregir")</f>
        <v>OK</v>
      </c>
      <c r="Z2377" s="42" t="str">
        <f>+IF(Tabla2[[#This Row],[Nro. DNI / CE]]="","Corregir",IF(LEN(Tabla2[[#This Row],[Nro. DNI / CE]])&gt;=8,"OK","Corregir"))</f>
        <v>OK</v>
      </c>
      <c r="AA2377" s="42">
        <f>COUNTIF(Tabla2[APELLIDOS Y NOMBRES],Tabla2[[#This Row],[APELLIDOS Y NOMBRES]])</f>
        <v>1</v>
      </c>
      <c r="AB2377" s="42">
        <f>IF(Tabla2[[#This Row],[Trabajador]]&gt;1,1/Tabla2[[#This Row],[Trabajador]],Tabla2[[#This Row],[Trabajador]])</f>
        <v>1</v>
      </c>
      <c r="AC2377" t="str">
        <f>+IFERROR(IF(Tabla2[[#This Row],[FECHA CESE/BAJA]]="","No Aplica",IF(AND(MONTH(Tabla2[[#This Row],[FECHA CESE/BAJA]])=MONTH(TODAY()-30),YEAR(Tabla2[[#This Row],[FECHA CESE/BAJA]])=YEAR(TODAY())),MONTH(TODAY()-30)&amp;"-"&amp;YEAR(TODAY()),"Borrar")),"No aplica")</f>
        <v>No Aplica</v>
      </c>
      <c r="AD2377" t="str">
        <f>+IFERROR(IF(Tabla2[[#This Row],[FECHA INICIO DE LABORES EN OBRA]]="","No Aplica",IF(AND(MONTH(Tabla2[[#This Row],[FECHA INICIO DE LABORES EN OBRA]])=MONTH(TODAY()-30),YEAR(Tabla2[[#This Row],[FECHA INICIO DE LABORES EN OBRA]])=YEAR(TODAY())),MONTH(TODAY()-30)&amp;"-"&amp;YEAR(TODAY()),"No Aplica")),"No Aplica")</f>
        <v>No Aplica</v>
      </c>
    </row>
    <row r="2378" spans="1:30" x14ac:dyDescent="0.25">
      <c r="A2378" s="13">
        <v>20600579054</v>
      </c>
      <c r="B2378" s="15" t="s">
        <v>8791</v>
      </c>
      <c r="C2378" s="15" t="s">
        <v>8791</v>
      </c>
      <c r="D2378" s="15" t="s">
        <v>1173</v>
      </c>
      <c r="E2378" s="15" t="s">
        <v>1174</v>
      </c>
      <c r="F2378" s="39">
        <v>29589</v>
      </c>
      <c r="G2378" s="15">
        <v>2</v>
      </c>
      <c r="H2378" s="15" t="s">
        <v>3619</v>
      </c>
      <c r="I2378" s="15" t="s">
        <v>5993</v>
      </c>
      <c r="J2378" s="15" t="s">
        <v>8956</v>
      </c>
      <c r="K2378" s="15" t="s">
        <v>32</v>
      </c>
      <c r="L2378" s="40" t="s">
        <v>6</v>
      </c>
      <c r="M2378" s="39"/>
      <c r="N2378" s="41" t="s">
        <v>2098</v>
      </c>
      <c r="O2378" s="39">
        <v>45054</v>
      </c>
      <c r="P2378" s="40">
        <v>1</v>
      </c>
      <c r="Q2378" s="40">
        <v>4</v>
      </c>
      <c r="R2378" s="40" t="str">
        <f>IFERROR(VLOOKUP(Tabla2[[#This Row],[CONTRATISTA PRNCIPAL]],Hoja1!$L$5:$M$9,2,FALSE),"CJV")</f>
        <v>CJV</v>
      </c>
      <c r="S2378" s="40" t="str">
        <f>IF(Tabla2[[#This Row],[EMPRESA]]=Tabla2[[#This Row],[CONTRATISTA PRNCIPAL]],"Principal","Secundaria")</f>
        <v>Principal</v>
      </c>
      <c r="T2378" s="42">
        <f>IFERROR(1/COUNTIF(Tabla2[CONTRATISTA PRNCIPAL],Tabla2[[#This Row],[CONTRATISTA PRNCIPAL]]),0)</f>
        <v>0.009708737864077669</v>
      </c>
      <c r="U2378" s="43">
        <f>IF(((TODAY()-Tabla2[[#This Row],[FECHA NACIMIENTO]])/365)&lt;18,"Corregir", IF(((TODAY()-Tabla2[[#This Row],[FECHA NACIMIENTO]])/365)&gt;80, "Corregir",ROUNDDOWN(((TODAY()-Tabla2[[#This Row],[FECHA NACIMIENTO]])/365),0)))</f>
        <v>42</v>
      </c>
      <c r="V23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78" s="44" t="str">
        <f>+IF(Tabla2[[#This Row],[Edad]]="Corregir","Corregir","Ok")</f>
        <v>Ok</v>
      </c>
      <c r="X2378" s="42" t="str">
        <f>+IFERROR(VLOOKUP(Tabla2[[#This Row],[DISTRITO SEGÚN DNI]],Hoja1!$A$2:$B$32,2,FALSE),"No")</f>
        <v>LA VICTORIA</v>
      </c>
      <c r="Y2378" s="42" t="str">
        <f>IF(OR(LOWER(Tabla2[[#This Row],[GENERO]])="masculino", LOWER(Tabla2[[#This Row],[GENERO]])="femenino"),"OK","Corregir")</f>
        <v>OK</v>
      </c>
      <c r="Z2378" s="42" t="str">
        <f>+IF(Tabla2[[#This Row],[Nro. DNI / CE]]="","Corregir",IF(LEN(Tabla2[[#This Row],[Nro. DNI / CE]])&gt;=8,"OK","Corregir"))</f>
        <v>OK</v>
      </c>
      <c r="AA2378" s="42">
        <f>COUNTIF(Tabla2[APELLIDOS Y NOMBRES],Tabla2[[#This Row],[APELLIDOS Y NOMBRES]])</f>
        <v>1</v>
      </c>
      <c r="AB2378" s="42">
        <f>IF(Tabla2[[#This Row],[Trabajador]]&gt;1,1/Tabla2[[#This Row],[Trabajador]],Tabla2[[#This Row],[Trabajador]])</f>
        <v>1</v>
      </c>
      <c r="AC2378" t="str">
        <f>+IFERROR(IF(Tabla2[[#This Row],[FECHA CESE/BAJA]]="","No Aplica",IF(AND(MONTH(Tabla2[[#This Row],[FECHA CESE/BAJA]])=MONTH(TODAY()-30),YEAR(Tabla2[[#This Row],[FECHA CESE/BAJA]])=YEAR(TODAY())),MONTH(TODAY()-30)&amp;"-"&amp;YEAR(TODAY()),"Borrar")),"No aplica")</f>
        <v>No Aplica</v>
      </c>
      <c r="AD2378" t="str">
        <f>+IFERROR(IF(Tabla2[[#This Row],[FECHA INICIO DE LABORES EN OBRA]]="","No Aplica",IF(AND(MONTH(Tabla2[[#This Row],[FECHA INICIO DE LABORES EN OBRA]])=MONTH(TODAY()-30),YEAR(Tabla2[[#This Row],[FECHA INICIO DE LABORES EN OBRA]])=YEAR(TODAY())),MONTH(TODAY()-30)&amp;"-"&amp;YEAR(TODAY()),"No Aplica")),"No Aplica")</f>
        <v>No Aplica</v>
      </c>
    </row>
    <row r="2379" spans="1:30" x14ac:dyDescent="0.25">
      <c r="A2379" s="13">
        <v>20600579054</v>
      </c>
      <c r="B2379" s="15" t="s">
        <v>8791</v>
      </c>
      <c r="C2379" s="15" t="s">
        <v>8791</v>
      </c>
      <c r="D2379" s="15" t="s">
        <v>8957</v>
      </c>
      <c r="E2379" s="15" t="s">
        <v>8958</v>
      </c>
      <c r="F2379" s="39">
        <v>35926</v>
      </c>
      <c r="G2379" s="15">
        <v>2</v>
      </c>
      <c r="H2379" s="15" t="s">
        <v>3619</v>
      </c>
      <c r="I2379" s="15" t="s">
        <v>5993</v>
      </c>
      <c r="J2379" s="15" t="s">
        <v>8959</v>
      </c>
      <c r="K2379" s="15" t="s">
        <v>2182</v>
      </c>
      <c r="L2379" s="40" t="s">
        <v>6</v>
      </c>
      <c r="M2379" s="39"/>
      <c r="N2379" s="41" t="s">
        <v>2098</v>
      </c>
      <c r="O2379" s="39">
        <v>45054</v>
      </c>
      <c r="P2379" s="40">
        <v>1</v>
      </c>
      <c r="Q2379" s="40">
        <v>4</v>
      </c>
      <c r="R2379" s="40" t="str">
        <f>IFERROR(VLOOKUP(Tabla2[[#This Row],[CONTRATISTA PRNCIPAL]],Hoja1!$L$5:$M$9,2,FALSE),"CJV")</f>
        <v>CJV</v>
      </c>
      <c r="S2379" s="40" t="str">
        <f>IF(Tabla2[[#This Row],[EMPRESA]]=Tabla2[[#This Row],[CONTRATISTA PRNCIPAL]],"Principal","Secundaria")</f>
        <v>Principal</v>
      </c>
      <c r="T2379" s="42">
        <f>IFERROR(1/COUNTIF(Tabla2[CONTRATISTA PRNCIPAL],Tabla2[[#This Row],[CONTRATISTA PRNCIPAL]]),0)</f>
        <v>0.009708737864077669</v>
      </c>
      <c r="U2379" s="43">
        <f>IF(((TODAY()-Tabla2[[#This Row],[FECHA NACIMIENTO]])/365)&lt;18,"Corregir", IF(((TODAY()-Tabla2[[#This Row],[FECHA NACIMIENTO]])/365)&gt;80, "Corregir",ROUNDDOWN(((TODAY()-Tabla2[[#This Row],[FECHA NACIMIENTO]])/365),0)))</f>
        <v>25</v>
      </c>
      <c r="V23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79" s="44" t="str">
        <f>+IF(Tabla2[[#This Row],[Edad]]="Corregir","Corregir","Ok")</f>
        <v>Ok</v>
      </c>
      <c r="X2379" s="42" t="str">
        <f>+IFERROR(VLOOKUP(Tabla2[[#This Row],[DISTRITO SEGÚN DNI]],Hoja1!$A$2:$B$32,2,FALSE),"No")</f>
        <v>No</v>
      </c>
      <c r="Y2379" s="42" t="str">
        <f>IF(OR(LOWER(Tabla2[[#This Row],[GENERO]])="masculino", LOWER(Tabla2[[#This Row],[GENERO]])="femenino"),"OK","Corregir")</f>
        <v>OK</v>
      </c>
      <c r="Z2379" s="42" t="str">
        <f>+IF(Tabla2[[#This Row],[Nro. DNI / CE]]="","Corregir",IF(LEN(Tabla2[[#This Row],[Nro. DNI / CE]])&gt;=8,"OK","Corregir"))</f>
        <v>OK</v>
      </c>
      <c r="AA2379" s="42">
        <f>COUNTIF(Tabla2[APELLIDOS Y NOMBRES],Tabla2[[#This Row],[APELLIDOS Y NOMBRES]])</f>
        <v>1</v>
      </c>
      <c r="AB2379" s="42">
        <f>IF(Tabla2[[#This Row],[Trabajador]]&gt;1,1/Tabla2[[#This Row],[Trabajador]],Tabla2[[#This Row],[Trabajador]])</f>
        <v>1</v>
      </c>
      <c r="AC2379" t="str">
        <f>+IFERROR(IF(Tabla2[[#This Row],[FECHA CESE/BAJA]]="","No Aplica",IF(AND(MONTH(Tabla2[[#This Row],[FECHA CESE/BAJA]])=MONTH(TODAY()-30),YEAR(Tabla2[[#This Row],[FECHA CESE/BAJA]])=YEAR(TODAY())),MONTH(TODAY()-30)&amp;"-"&amp;YEAR(TODAY()),"Borrar")),"No aplica")</f>
        <v>No Aplica</v>
      </c>
      <c r="AD2379" t="str">
        <f>+IFERROR(IF(Tabla2[[#This Row],[FECHA INICIO DE LABORES EN OBRA]]="","No Aplica",IF(AND(MONTH(Tabla2[[#This Row],[FECHA INICIO DE LABORES EN OBRA]])=MONTH(TODAY()-30),YEAR(Tabla2[[#This Row],[FECHA INICIO DE LABORES EN OBRA]])=YEAR(TODAY())),MONTH(TODAY()-30)&amp;"-"&amp;YEAR(TODAY()),"No Aplica")),"No Aplica")</f>
        <v>No Aplica</v>
      </c>
    </row>
    <row r="2380" spans="1:30" x14ac:dyDescent="0.25">
      <c r="A2380" s="13">
        <v>20600579054</v>
      </c>
      <c r="B2380" s="15" t="s">
        <v>8791</v>
      </c>
      <c r="C2380" s="15" t="s">
        <v>8791</v>
      </c>
      <c r="D2380" s="15" t="s">
        <v>8960</v>
      </c>
      <c r="E2380" s="15" t="s">
        <v>8961</v>
      </c>
      <c r="F2380" s="39">
        <v>32458</v>
      </c>
      <c r="G2380" s="15">
        <v>2</v>
      </c>
      <c r="H2380" s="15" t="s">
        <v>2746</v>
      </c>
      <c r="I2380" s="15" t="s">
        <v>6305</v>
      </c>
      <c r="J2380" s="15" t="s">
        <v>8962</v>
      </c>
      <c r="K2380" s="15" t="s">
        <v>2190</v>
      </c>
      <c r="L2380" s="40" t="s">
        <v>6</v>
      </c>
      <c r="M2380" s="39"/>
      <c r="N2380" s="41" t="s">
        <v>2098</v>
      </c>
      <c r="O2380" s="39">
        <v>45054</v>
      </c>
      <c r="P2380" s="40">
        <v>1</v>
      </c>
      <c r="Q2380" s="40">
        <v>4</v>
      </c>
      <c r="R2380" s="40" t="str">
        <f>IFERROR(VLOOKUP(Tabla2[[#This Row],[CONTRATISTA PRNCIPAL]],Hoja1!$L$5:$M$9,2,FALSE),"CJV")</f>
        <v>CJV</v>
      </c>
      <c r="S2380" s="40" t="str">
        <f>IF(Tabla2[[#This Row],[EMPRESA]]=Tabla2[[#This Row],[CONTRATISTA PRNCIPAL]],"Principal","Secundaria")</f>
        <v>Principal</v>
      </c>
      <c r="T2380" s="42">
        <f>IFERROR(1/COUNTIF(Tabla2[CONTRATISTA PRNCIPAL],Tabla2[[#This Row],[CONTRATISTA PRNCIPAL]]),0)</f>
        <v>0.009708737864077669</v>
      </c>
      <c r="U2380" s="43">
        <f>IF(((TODAY()-Tabla2[[#This Row],[FECHA NACIMIENTO]])/365)&lt;18,"Corregir", IF(((TODAY()-Tabla2[[#This Row],[FECHA NACIMIENTO]])/365)&gt;80, "Corregir",ROUNDDOWN(((TODAY()-Tabla2[[#This Row],[FECHA NACIMIENTO]])/365),0)))</f>
        <v>34</v>
      </c>
      <c r="V23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0" s="44" t="str">
        <f>+IF(Tabla2[[#This Row],[Edad]]="Corregir","Corregir","Ok")</f>
        <v>Ok</v>
      </c>
      <c r="X2380" s="42" t="str">
        <f>+IFERROR(VLOOKUP(Tabla2[[#This Row],[DISTRITO SEGÚN DNI]],Hoja1!$A$2:$B$32,2,FALSE),"No")</f>
        <v>No</v>
      </c>
      <c r="Y2380" s="42" t="str">
        <f>IF(OR(LOWER(Tabla2[[#This Row],[GENERO]])="masculino", LOWER(Tabla2[[#This Row],[GENERO]])="femenino"),"OK","Corregir")</f>
        <v>OK</v>
      </c>
      <c r="Z2380" s="42" t="str">
        <f>+IF(Tabla2[[#This Row],[Nro. DNI / CE]]="","Corregir",IF(LEN(Tabla2[[#This Row],[Nro. DNI / CE]])&gt;=8,"OK","Corregir"))</f>
        <v>OK</v>
      </c>
      <c r="AA2380" s="42">
        <f>COUNTIF(Tabla2[APELLIDOS Y NOMBRES],Tabla2[[#This Row],[APELLIDOS Y NOMBRES]])</f>
        <v>1</v>
      </c>
      <c r="AB2380" s="42">
        <f>IF(Tabla2[[#This Row],[Trabajador]]&gt;1,1/Tabla2[[#This Row],[Trabajador]],Tabla2[[#This Row],[Trabajador]])</f>
        <v>1</v>
      </c>
      <c r="AC2380" t="str">
        <f>+IFERROR(IF(Tabla2[[#This Row],[FECHA CESE/BAJA]]="","No Aplica",IF(AND(MONTH(Tabla2[[#This Row],[FECHA CESE/BAJA]])=MONTH(TODAY()-30),YEAR(Tabla2[[#This Row],[FECHA CESE/BAJA]])=YEAR(TODAY())),MONTH(TODAY()-30)&amp;"-"&amp;YEAR(TODAY()),"Borrar")),"No aplica")</f>
        <v>No Aplica</v>
      </c>
      <c r="AD2380" t="str">
        <f>+IFERROR(IF(Tabla2[[#This Row],[FECHA INICIO DE LABORES EN OBRA]]="","No Aplica",IF(AND(MONTH(Tabla2[[#This Row],[FECHA INICIO DE LABORES EN OBRA]])=MONTH(TODAY()-30),YEAR(Tabla2[[#This Row],[FECHA INICIO DE LABORES EN OBRA]])=YEAR(TODAY())),MONTH(TODAY()-30)&amp;"-"&amp;YEAR(TODAY()),"No Aplica")),"No Aplica")</f>
        <v>No Aplica</v>
      </c>
    </row>
    <row r="2381" spans="1:30" x14ac:dyDescent="0.25">
      <c r="A2381" s="13">
        <v>20600579054</v>
      </c>
      <c r="B2381" s="15" t="s">
        <v>8791</v>
      </c>
      <c r="C2381" s="15" t="s">
        <v>8791</v>
      </c>
      <c r="D2381" s="15" t="s">
        <v>1175</v>
      </c>
      <c r="E2381" s="15" t="s">
        <v>1176</v>
      </c>
      <c r="F2381" s="39">
        <v>32677</v>
      </c>
      <c r="G2381" s="15">
        <v>2</v>
      </c>
      <c r="H2381" s="15" t="s">
        <v>2746</v>
      </c>
      <c r="I2381" s="15" t="s">
        <v>6305</v>
      </c>
      <c r="J2381" s="15" t="s">
        <v>8963</v>
      </c>
      <c r="K2381" s="15" t="s">
        <v>3223</v>
      </c>
      <c r="L2381" s="40" t="s">
        <v>6</v>
      </c>
      <c r="M2381" s="39"/>
      <c r="N2381" s="41" t="s">
        <v>2098</v>
      </c>
      <c r="O2381" s="39">
        <v>45065</v>
      </c>
      <c r="P2381" s="40">
        <v>1</v>
      </c>
      <c r="Q2381" s="40">
        <v>4</v>
      </c>
      <c r="R2381" s="40" t="str">
        <f>IFERROR(VLOOKUP(Tabla2[[#This Row],[CONTRATISTA PRNCIPAL]],Hoja1!$L$5:$M$9,2,FALSE),"CJV")</f>
        <v>CJV</v>
      </c>
      <c r="S2381" s="40" t="str">
        <f>IF(Tabla2[[#This Row],[EMPRESA]]=Tabla2[[#This Row],[CONTRATISTA PRNCIPAL]],"Principal","Secundaria")</f>
        <v>Principal</v>
      </c>
      <c r="T2381" s="42">
        <f>IFERROR(1/COUNTIF(Tabla2[CONTRATISTA PRNCIPAL],Tabla2[[#This Row],[CONTRATISTA PRNCIPAL]]),0)</f>
        <v>0.009708737864077669</v>
      </c>
      <c r="U2381" s="43">
        <f>IF(((TODAY()-Tabla2[[#This Row],[FECHA NACIMIENTO]])/365)&lt;18,"Corregir", IF(((TODAY()-Tabla2[[#This Row],[FECHA NACIMIENTO]])/365)&gt;80, "Corregir",ROUNDDOWN(((TODAY()-Tabla2[[#This Row],[FECHA NACIMIENTO]])/365),0)))</f>
        <v>34</v>
      </c>
      <c r="V23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1" s="44" t="str">
        <f>+IF(Tabla2[[#This Row],[Edad]]="Corregir","Corregir","Ok")</f>
        <v>Ok</v>
      </c>
      <c r="X2381" s="42" t="str">
        <f>+IFERROR(VLOOKUP(Tabla2[[#This Row],[DISTRITO SEGÚN DNI]],Hoja1!$A$2:$B$32,2,FALSE),"No")</f>
        <v>CALLAO</v>
      </c>
      <c r="Y2381" s="42" t="str">
        <f>IF(OR(LOWER(Tabla2[[#This Row],[GENERO]])="masculino", LOWER(Tabla2[[#This Row],[GENERO]])="femenino"),"OK","Corregir")</f>
        <v>OK</v>
      </c>
      <c r="Z2381" s="42" t="str">
        <f>+IF(Tabla2[[#This Row],[Nro. DNI / CE]]="","Corregir",IF(LEN(Tabla2[[#This Row],[Nro. DNI / CE]])&gt;=8,"OK","Corregir"))</f>
        <v>OK</v>
      </c>
      <c r="AA2381" s="42">
        <f>COUNTIF(Tabla2[APELLIDOS Y NOMBRES],Tabla2[[#This Row],[APELLIDOS Y NOMBRES]])</f>
        <v>1</v>
      </c>
      <c r="AB2381" s="42">
        <f>IF(Tabla2[[#This Row],[Trabajador]]&gt;1,1/Tabla2[[#This Row],[Trabajador]],Tabla2[[#This Row],[Trabajador]])</f>
        <v>1</v>
      </c>
      <c r="AC2381" t="str">
        <f>+IFERROR(IF(Tabla2[[#This Row],[FECHA CESE/BAJA]]="","No Aplica",IF(AND(MONTH(Tabla2[[#This Row],[FECHA CESE/BAJA]])=MONTH(TODAY()-30),YEAR(Tabla2[[#This Row],[FECHA CESE/BAJA]])=YEAR(TODAY())),MONTH(TODAY()-30)&amp;"-"&amp;YEAR(TODAY()),"Borrar")),"No aplica")</f>
        <v>No Aplica</v>
      </c>
      <c r="AD2381" t="str">
        <f>+IFERROR(IF(Tabla2[[#This Row],[FECHA INICIO DE LABORES EN OBRA]]="","No Aplica",IF(AND(MONTH(Tabla2[[#This Row],[FECHA INICIO DE LABORES EN OBRA]])=MONTH(TODAY()-30),YEAR(Tabla2[[#This Row],[FECHA INICIO DE LABORES EN OBRA]])=YEAR(TODAY())),MONTH(TODAY()-30)&amp;"-"&amp;YEAR(TODAY()),"No Aplica")),"No Aplica")</f>
        <v>No Aplica</v>
      </c>
    </row>
    <row r="2382" spans="1:30" x14ac:dyDescent="0.25">
      <c r="A2382" s="13">
        <v>20600579054</v>
      </c>
      <c r="B2382" s="15" t="s">
        <v>8791</v>
      </c>
      <c r="C2382" s="15" t="s">
        <v>8791</v>
      </c>
      <c r="D2382" s="15" t="s">
        <v>8964</v>
      </c>
      <c r="E2382" s="15" t="s">
        <v>8965</v>
      </c>
      <c r="F2382" s="39">
        <v>31981</v>
      </c>
      <c r="G2382" s="15">
        <v>2</v>
      </c>
      <c r="H2382" s="15" t="s">
        <v>2746</v>
      </c>
      <c r="I2382" s="15" t="s">
        <v>6305</v>
      </c>
      <c r="J2382" s="15" t="s">
        <v>8966</v>
      </c>
      <c r="K2382" s="15" t="s">
        <v>2190</v>
      </c>
      <c r="L2382" s="40" t="s">
        <v>6</v>
      </c>
      <c r="M2382" s="39"/>
      <c r="N2382" s="41" t="s">
        <v>2098</v>
      </c>
      <c r="O2382" s="39">
        <v>45065</v>
      </c>
      <c r="P2382" s="40">
        <v>1</v>
      </c>
      <c r="Q2382" s="40">
        <v>4</v>
      </c>
      <c r="R2382" s="40" t="str">
        <f>IFERROR(VLOOKUP(Tabla2[[#This Row],[CONTRATISTA PRNCIPAL]],Hoja1!$L$5:$M$9,2,FALSE),"CJV")</f>
        <v>CJV</v>
      </c>
      <c r="S2382" s="40" t="str">
        <f>IF(Tabla2[[#This Row],[EMPRESA]]=Tabla2[[#This Row],[CONTRATISTA PRNCIPAL]],"Principal","Secundaria")</f>
        <v>Principal</v>
      </c>
      <c r="T2382" s="42">
        <f>IFERROR(1/COUNTIF(Tabla2[CONTRATISTA PRNCIPAL],Tabla2[[#This Row],[CONTRATISTA PRNCIPAL]]),0)</f>
        <v>0.009708737864077669</v>
      </c>
      <c r="U2382" s="43">
        <f>IF(((TODAY()-Tabla2[[#This Row],[FECHA NACIMIENTO]])/365)&lt;18,"Corregir", IF(((TODAY()-Tabla2[[#This Row],[FECHA NACIMIENTO]])/365)&gt;80, "Corregir",ROUNDDOWN(((TODAY()-Tabla2[[#This Row],[FECHA NACIMIENTO]])/365),0)))</f>
        <v>36</v>
      </c>
      <c r="V23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2" s="44" t="str">
        <f>+IF(Tabla2[[#This Row],[Edad]]="Corregir","Corregir","Ok")</f>
        <v>Ok</v>
      </c>
      <c r="X2382" s="42" t="str">
        <f>+IFERROR(VLOOKUP(Tabla2[[#This Row],[DISTRITO SEGÚN DNI]],Hoja1!$A$2:$B$32,2,FALSE),"No")</f>
        <v>No</v>
      </c>
      <c r="Y2382" s="42" t="str">
        <f>IF(OR(LOWER(Tabla2[[#This Row],[GENERO]])="masculino", LOWER(Tabla2[[#This Row],[GENERO]])="femenino"),"OK","Corregir")</f>
        <v>OK</v>
      </c>
      <c r="Z2382" s="42" t="str">
        <f>+IF(Tabla2[[#This Row],[Nro. DNI / CE]]="","Corregir",IF(LEN(Tabla2[[#This Row],[Nro. DNI / CE]])&gt;=8,"OK","Corregir"))</f>
        <v>OK</v>
      </c>
      <c r="AA2382" s="42">
        <f>COUNTIF(Tabla2[APELLIDOS Y NOMBRES],Tabla2[[#This Row],[APELLIDOS Y NOMBRES]])</f>
        <v>1</v>
      </c>
      <c r="AB2382" s="42">
        <f>IF(Tabla2[[#This Row],[Trabajador]]&gt;1,1/Tabla2[[#This Row],[Trabajador]],Tabla2[[#This Row],[Trabajador]])</f>
        <v>1</v>
      </c>
      <c r="AC2382" t="str">
        <f>+IFERROR(IF(Tabla2[[#This Row],[FECHA CESE/BAJA]]="","No Aplica",IF(AND(MONTH(Tabla2[[#This Row],[FECHA CESE/BAJA]])=MONTH(TODAY()-30),YEAR(Tabla2[[#This Row],[FECHA CESE/BAJA]])=YEAR(TODAY())),MONTH(TODAY()-30)&amp;"-"&amp;YEAR(TODAY()),"Borrar")),"No aplica")</f>
        <v>No Aplica</v>
      </c>
      <c r="AD2382" t="str">
        <f>+IFERROR(IF(Tabla2[[#This Row],[FECHA INICIO DE LABORES EN OBRA]]="","No Aplica",IF(AND(MONTH(Tabla2[[#This Row],[FECHA INICIO DE LABORES EN OBRA]])=MONTH(TODAY()-30),YEAR(Tabla2[[#This Row],[FECHA INICIO DE LABORES EN OBRA]])=YEAR(TODAY())),MONTH(TODAY()-30)&amp;"-"&amp;YEAR(TODAY()),"No Aplica")),"No Aplica")</f>
        <v>No Aplica</v>
      </c>
    </row>
    <row r="2383" spans="1:30" x14ac:dyDescent="0.25">
      <c r="A2383" s="13">
        <v>20600579054</v>
      </c>
      <c r="B2383" s="15" t="s">
        <v>8791</v>
      </c>
      <c r="C2383" s="15" t="s">
        <v>8791</v>
      </c>
      <c r="D2383" s="15" t="s">
        <v>8967</v>
      </c>
      <c r="E2383" s="15" t="s">
        <v>8968</v>
      </c>
      <c r="F2383" s="39">
        <v>30287</v>
      </c>
      <c r="G2383" s="15">
        <v>2</v>
      </c>
      <c r="H2383" s="15" t="s">
        <v>2746</v>
      </c>
      <c r="I2383" s="15" t="s">
        <v>6305</v>
      </c>
      <c r="J2383" s="15" t="s">
        <v>8969</v>
      </c>
      <c r="K2383" s="15" t="s">
        <v>8970</v>
      </c>
      <c r="L2383" s="40" t="s">
        <v>6</v>
      </c>
      <c r="M2383" s="39"/>
      <c r="N2383" s="41" t="s">
        <v>2098</v>
      </c>
      <c r="O2383" s="39">
        <v>45065</v>
      </c>
      <c r="P2383" s="40">
        <v>1</v>
      </c>
      <c r="Q2383" s="40">
        <v>4</v>
      </c>
      <c r="R2383" s="40" t="str">
        <f>IFERROR(VLOOKUP(Tabla2[[#This Row],[CONTRATISTA PRNCIPAL]],Hoja1!$L$5:$M$9,2,FALSE),"CJV")</f>
        <v>CJV</v>
      </c>
      <c r="S2383" s="40" t="str">
        <f>IF(Tabla2[[#This Row],[EMPRESA]]=Tabla2[[#This Row],[CONTRATISTA PRNCIPAL]],"Principal","Secundaria")</f>
        <v>Principal</v>
      </c>
      <c r="T2383" s="42">
        <f>IFERROR(1/COUNTIF(Tabla2[CONTRATISTA PRNCIPAL],Tabla2[[#This Row],[CONTRATISTA PRNCIPAL]]),0)</f>
        <v>0.009708737864077669</v>
      </c>
      <c r="U2383" s="43">
        <f>IF(((TODAY()-Tabla2[[#This Row],[FECHA NACIMIENTO]])/365)&lt;18,"Corregir", IF(((TODAY()-Tabla2[[#This Row],[FECHA NACIMIENTO]])/365)&gt;80, "Corregir",ROUNDDOWN(((TODAY()-Tabla2[[#This Row],[FECHA NACIMIENTO]])/365),0)))</f>
        <v>40</v>
      </c>
      <c r="V23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3" s="44" t="str">
        <f>+IF(Tabla2[[#This Row],[Edad]]="Corregir","Corregir","Ok")</f>
        <v>Ok</v>
      </c>
      <c r="X2383" s="42" t="str">
        <f>+IFERROR(VLOOKUP(Tabla2[[#This Row],[DISTRITO SEGÚN DNI]],Hoja1!$A$2:$B$32,2,FALSE),"No")</f>
        <v>No</v>
      </c>
      <c r="Y2383" s="42" t="str">
        <f>IF(OR(LOWER(Tabla2[[#This Row],[GENERO]])="masculino", LOWER(Tabla2[[#This Row],[GENERO]])="femenino"),"OK","Corregir")</f>
        <v>OK</v>
      </c>
      <c r="Z2383" s="42" t="str">
        <f>+IF(Tabla2[[#This Row],[Nro. DNI / CE]]="","Corregir",IF(LEN(Tabla2[[#This Row],[Nro. DNI / CE]])&gt;=8,"OK","Corregir"))</f>
        <v>OK</v>
      </c>
      <c r="AA2383" s="42">
        <f>COUNTIF(Tabla2[APELLIDOS Y NOMBRES],Tabla2[[#This Row],[APELLIDOS Y NOMBRES]])</f>
        <v>1</v>
      </c>
      <c r="AB2383" s="42">
        <f>IF(Tabla2[[#This Row],[Trabajador]]&gt;1,1/Tabla2[[#This Row],[Trabajador]],Tabla2[[#This Row],[Trabajador]])</f>
        <v>1</v>
      </c>
      <c r="AC2383" t="str">
        <f>+IFERROR(IF(Tabla2[[#This Row],[FECHA CESE/BAJA]]="","No Aplica",IF(AND(MONTH(Tabla2[[#This Row],[FECHA CESE/BAJA]])=MONTH(TODAY()-30),YEAR(Tabla2[[#This Row],[FECHA CESE/BAJA]])=YEAR(TODAY())),MONTH(TODAY()-30)&amp;"-"&amp;YEAR(TODAY()),"Borrar")),"No aplica")</f>
        <v>No Aplica</v>
      </c>
      <c r="AD2383" t="str">
        <f>+IFERROR(IF(Tabla2[[#This Row],[FECHA INICIO DE LABORES EN OBRA]]="","No Aplica",IF(AND(MONTH(Tabla2[[#This Row],[FECHA INICIO DE LABORES EN OBRA]])=MONTH(TODAY()-30),YEAR(Tabla2[[#This Row],[FECHA INICIO DE LABORES EN OBRA]])=YEAR(TODAY())),MONTH(TODAY()-30)&amp;"-"&amp;YEAR(TODAY()),"No Aplica")),"No Aplica")</f>
        <v>No Aplica</v>
      </c>
    </row>
    <row r="2384" spans="1:30" x14ac:dyDescent="0.25">
      <c r="A2384" s="13">
        <v>20600579054</v>
      </c>
      <c r="B2384" s="15" t="s">
        <v>8791</v>
      </c>
      <c r="C2384" s="15" t="s">
        <v>8791</v>
      </c>
      <c r="D2384" s="15" t="s">
        <v>8971</v>
      </c>
      <c r="E2384" s="15" t="s">
        <v>8972</v>
      </c>
      <c r="F2384" s="39">
        <v>30940</v>
      </c>
      <c r="G2384" s="15">
        <v>2</v>
      </c>
      <c r="H2384" s="15" t="s">
        <v>2746</v>
      </c>
      <c r="I2384" s="15" t="s">
        <v>6305</v>
      </c>
      <c r="J2384" s="15" t="s">
        <v>8973</v>
      </c>
      <c r="K2384" s="15" t="s">
        <v>3591</v>
      </c>
      <c r="L2384" s="40" t="s">
        <v>6</v>
      </c>
      <c r="M2384" s="39"/>
      <c r="N2384" s="41" t="s">
        <v>2098</v>
      </c>
      <c r="O2384" s="39">
        <v>45065</v>
      </c>
      <c r="P2384" s="40">
        <v>1</v>
      </c>
      <c r="Q2384" s="40">
        <v>4</v>
      </c>
      <c r="R2384" s="40" t="str">
        <f>IFERROR(VLOOKUP(Tabla2[[#This Row],[CONTRATISTA PRNCIPAL]],Hoja1!$L$5:$M$9,2,FALSE),"CJV")</f>
        <v>CJV</v>
      </c>
      <c r="S2384" s="40" t="str">
        <f>IF(Tabla2[[#This Row],[EMPRESA]]=Tabla2[[#This Row],[CONTRATISTA PRNCIPAL]],"Principal","Secundaria")</f>
        <v>Principal</v>
      </c>
      <c r="T2384" s="42">
        <f>IFERROR(1/COUNTIF(Tabla2[CONTRATISTA PRNCIPAL],Tabla2[[#This Row],[CONTRATISTA PRNCIPAL]]),0)</f>
        <v>0.009708737864077669</v>
      </c>
      <c r="U2384" s="43">
        <f>IF(((TODAY()-Tabla2[[#This Row],[FECHA NACIMIENTO]])/365)&lt;18,"Corregir", IF(((TODAY()-Tabla2[[#This Row],[FECHA NACIMIENTO]])/365)&gt;80, "Corregir",ROUNDDOWN(((TODAY()-Tabla2[[#This Row],[FECHA NACIMIENTO]])/365),0)))</f>
        <v>39</v>
      </c>
      <c r="V23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4" s="44" t="str">
        <f>+IF(Tabla2[[#This Row],[Edad]]="Corregir","Corregir","Ok")</f>
        <v>Ok</v>
      </c>
      <c r="X2384" s="42" t="str">
        <f>+IFERROR(VLOOKUP(Tabla2[[#This Row],[DISTRITO SEGÚN DNI]],Hoja1!$A$2:$B$32,2,FALSE),"No")</f>
        <v>No</v>
      </c>
      <c r="Y2384" s="42" t="str">
        <f>IF(OR(LOWER(Tabla2[[#This Row],[GENERO]])="masculino", LOWER(Tabla2[[#This Row],[GENERO]])="femenino"),"OK","Corregir")</f>
        <v>OK</v>
      </c>
      <c r="Z2384" s="42" t="str">
        <f>+IF(Tabla2[[#This Row],[Nro. DNI / CE]]="","Corregir",IF(LEN(Tabla2[[#This Row],[Nro. DNI / CE]])&gt;=8,"OK","Corregir"))</f>
        <v>OK</v>
      </c>
      <c r="AA2384" s="42">
        <f>COUNTIF(Tabla2[APELLIDOS Y NOMBRES],Tabla2[[#This Row],[APELLIDOS Y NOMBRES]])</f>
        <v>1</v>
      </c>
      <c r="AB2384" s="42">
        <f>IF(Tabla2[[#This Row],[Trabajador]]&gt;1,1/Tabla2[[#This Row],[Trabajador]],Tabla2[[#This Row],[Trabajador]])</f>
        <v>1</v>
      </c>
      <c r="AC2384" t="str">
        <f>+IFERROR(IF(Tabla2[[#This Row],[FECHA CESE/BAJA]]="","No Aplica",IF(AND(MONTH(Tabla2[[#This Row],[FECHA CESE/BAJA]])=MONTH(TODAY()-30),YEAR(Tabla2[[#This Row],[FECHA CESE/BAJA]])=YEAR(TODAY())),MONTH(TODAY()-30)&amp;"-"&amp;YEAR(TODAY()),"Borrar")),"No aplica")</f>
        <v>No Aplica</v>
      </c>
      <c r="AD2384" t="str">
        <f>+IFERROR(IF(Tabla2[[#This Row],[FECHA INICIO DE LABORES EN OBRA]]="","No Aplica",IF(AND(MONTH(Tabla2[[#This Row],[FECHA INICIO DE LABORES EN OBRA]])=MONTH(TODAY()-30),YEAR(Tabla2[[#This Row],[FECHA INICIO DE LABORES EN OBRA]])=YEAR(TODAY())),MONTH(TODAY()-30)&amp;"-"&amp;YEAR(TODAY()),"No Aplica")),"No Aplica")</f>
        <v>No Aplica</v>
      </c>
    </row>
    <row r="2385" spans="1:30" x14ac:dyDescent="0.25">
      <c r="A2385" s="13">
        <v>20600579054</v>
      </c>
      <c r="B2385" s="15" t="s">
        <v>8791</v>
      </c>
      <c r="C2385" s="15" t="s">
        <v>8791</v>
      </c>
      <c r="D2385" s="15" t="s">
        <v>1177</v>
      </c>
      <c r="E2385" s="15" t="s">
        <v>1178</v>
      </c>
      <c r="F2385" s="39">
        <v>31743</v>
      </c>
      <c r="G2385" s="15">
        <v>2</v>
      </c>
      <c r="H2385" s="15" t="s">
        <v>2746</v>
      </c>
      <c r="I2385" s="15" t="s">
        <v>6305</v>
      </c>
      <c r="J2385" s="15" t="s">
        <v>8974</v>
      </c>
      <c r="K2385" s="15" t="s">
        <v>3223</v>
      </c>
      <c r="L2385" s="40" t="s">
        <v>6</v>
      </c>
      <c r="M2385" s="39"/>
      <c r="N2385" s="41" t="s">
        <v>2098</v>
      </c>
      <c r="O2385" s="39">
        <v>45065</v>
      </c>
      <c r="P2385" s="40">
        <v>1</v>
      </c>
      <c r="Q2385" s="40">
        <v>4</v>
      </c>
      <c r="R2385" s="40" t="str">
        <f>IFERROR(VLOOKUP(Tabla2[[#This Row],[CONTRATISTA PRNCIPAL]],Hoja1!$L$5:$M$9,2,FALSE),"CJV")</f>
        <v>CJV</v>
      </c>
      <c r="S2385" s="40" t="str">
        <f>IF(Tabla2[[#This Row],[EMPRESA]]=Tabla2[[#This Row],[CONTRATISTA PRNCIPAL]],"Principal","Secundaria")</f>
        <v>Principal</v>
      </c>
      <c r="T2385" s="42">
        <f>IFERROR(1/COUNTIF(Tabla2[CONTRATISTA PRNCIPAL],Tabla2[[#This Row],[CONTRATISTA PRNCIPAL]]),0)</f>
        <v>0.009708737864077669</v>
      </c>
      <c r="U2385" s="43">
        <f>IF(((TODAY()-Tabla2[[#This Row],[FECHA NACIMIENTO]])/365)&lt;18,"Corregir", IF(((TODAY()-Tabla2[[#This Row],[FECHA NACIMIENTO]])/365)&gt;80, "Corregir",ROUNDDOWN(((TODAY()-Tabla2[[#This Row],[FECHA NACIMIENTO]])/365),0)))</f>
        <v>36</v>
      </c>
      <c r="V23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5" s="44" t="str">
        <f>+IF(Tabla2[[#This Row],[Edad]]="Corregir","Corregir","Ok")</f>
        <v>Ok</v>
      </c>
      <c r="X2385" s="42" t="str">
        <f>+IFERROR(VLOOKUP(Tabla2[[#This Row],[DISTRITO SEGÚN DNI]],Hoja1!$A$2:$B$32,2,FALSE),"No")</f>
        <v>CALLAO</v>
      </c>
      <c r="Y2385" s="42" t="str">
        <f>IF(OR(LOWER(Tabla2[[#This Row],[GENERO]])="masculino", LOWER(Tabla2[[#This Row],[GENERO]])="femenino"),"OK","Corregir")</f>
        <v>OK</v>
      </c>
      <c r="Z2385" s="42" t="str">
        <f>+IF(Tabla2[[#This Row],[Nro. DNI / CE]]="","Corregir",IF(LEN(Tabla2[[#This Row],[Nro. DNI / CE]])&gt;=8,"OK","Corregir"))</f>
        <v>OK</v>
      </c>
      <c r="AA2385" s="42">
        <f>COUNTIF(Tabla2[APELLIDOS Y NOMBRES],Tabla2[[#This Row],[APELLIDOS Y NOMBRES]])</f>
        <v>1</v>
      </c>
      <c r="AB2385" s="42">
        <f>IF(Tabla2[[#This Row],[Trabajador]]&gt;1,1/Tabla2[[#This Row],[Trabajador]],Tabla2[[#This Row],[Trabajador]])</f>
        <v>1</v>
      </c>
      <c r="AC2385" t="str">
        <f>+IFERROR(IF(Tabla2[[#This Row],[FECHA CESE/BAJA]]="","No Aplica",IF(AND(MONTH(Tabla2[[#This Row],[FECHA CESE/BAJA]])=MONTH(TODAY()-30),YEAR(Tabla2[[#This Row],[FECHA CESE/BAJA]])=YEAR(TODAY())),MONTH(TODAY()-30)&amp;"-"&amp;YEAR(TODAY()),"Borrar")),"No aplica")</f>
        <v>No Aplica</v>
      </c>
      <c r="AD2385" t="str">
        <f>+IFERROR(IF(Tabla2[[#This Row],[FECHA INICIO DE LABORES EN OBRA]]="","No Aplica",IF(AND(MONTH(Tabla2[[#This Row],[FECHA INICIO DE LABORES EN OBRA]])=MONTH(TODAY()-30),YEAR(Tabla2[[#This Row],[FECHA INICIO DE LABORES EN OBRA]])=YEAR(TODAY())),MONTH(TODAY()-30)&amp;"-"&amp;YEAR(TODAY()),"No Aplica")),"No Aplica")</f>
        <v>No Aplica</v>
      </c>
    </row>
    <row r="2386" spans="1:30" x14ac:dyDescent="0.25">
      <c r="A2386" s="13">
        <v>20600579054</v>
      </c>
      <c r="B2386" s="15" t="s">
        <v>8791</v>
      </c>
      <c r="C2386" s="15" t="s">
        <v>8791</v>
      </c>
      <c r="D2386" s="15" t="s">
        <v>8975</v>
      </c>
      <c r="E2386" s="15" t="s">
        <v>8976</v>
      </c>
      <c r="F2386" s="39">
        <v>31255</v>
      </c>
      <c r="G2386" s="15">
        <v>2</v>
      </c>
      <c r="H2386" s="15" t="s">
        <v>2749</v>
      </c>
      <c r="I2386" s="15" t="s">
        <v>6305</v>
      </c>
      <c r="J2386" s="15" t="s">
        <v>8977</v>
      </c>
      <c r="K2386" s="15" t="s">
        <v>8978</v>
      </c>
      <c r="L2386" s="40" t="s">
        <v>6</v>
      </c>
      <c r="M2386" s="39"/>
      <c r="N2386" s="41" t="s">
        <v>2098</v>
      </c>
      <c r="O2386" s="39">
        <v>45065</v>
      </c>
      <c r="P2386" s="40">
        <v>1</v>
      </c>
      <c r="Q2386" s="40">
        <v>4</v>
      </c>
      <c r="R2386" s="40" t="str">
        <f>IFERROR(VLOOKUP(Tabla2[[#This Row],[CONTRATISTA PRNCIPAL]],Hoja1!$L$5:$M$9,2,FALSE),"CJV")</f>
        <v>CJV</v>
      </c>
      <c r="S2386" s="40" t="str">
        <f>IF(Tabla2[[#This Row],[EMPRESA]]=Tabla2[[#This Row],[CONTRATISTA PRNCIPAL]],"Principal","Secundaria")</f>
        <v>Principal</v>
      </c>
      <c r="T2386" s="42">
        <f>IFERROR(1/COUNTIF(Tabla2[CONTRATISTA PRNCIPAL],Tabla2[[#This Row],[CONTRATISTA PRNCIPAL]]),0)</f>
        <v>0.009708737864077669</v>
      </c>
      <c r="U2386" s="43">
        <f>IF(((TODAY()-Tabla2[[#This Row],[FECHA NACIMIENTO]])/365)&lt;18,"Corregir", IF(((TODAY()-Tabla2[[#This Row],[FECHA NACIMIENTO]])/365)&gt;80, "Corregir",ROUNDDOWN(((TODAY()-Tabla2[[#This Row],[FECHA NACIMIENTO]])/365),0)))</f>
        <v>38</v>
      </c>
      <c r="V23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6" s="44" t="str">
        <f>+IF(Tabla2[[#This Row],[Edad]]="Corregir","Corregir","Ok")</f>
        <v>Ok</v>
      </c>
      <c r="X2386" s="42" t="str">
        <f>+IFERROR(VLOOKUP(Tabla2[[#This Row],[DISTRITO SEGÚN DNI]],Hoja1!$A$2:$B$32,2,FALSE),"No")</f>
        <v>No</v>
      </c>
      <c r="Y2386" s="42" t="str">
        <f>IF(OR(LOWER(Tabla2[[#This Row],[GENERO]])="masculino", LOWER(Tabla2[[#This Row],[GENERO]])="femenino"),"OK","Corregir")</f>
        <v>OK</v>
      </c>
      <c r="Z2386" s="42" t="str">
        <f>+IF(Tabla2[[#This Row],[Nro. DNI / CE]]="","Corregir",IF(LEN(Tabla2[[#This Row],[Nro. DNI / CE]])&gt;=8,"OK","Corregir"))</f>
        <v>OK</v>
      </c>
      <c r="AA2386" s="42">
        <f>COUNTIF(Tabla2[APELLIDOS Y NOMBRES],Tabla2[[#This Row],[APELLIDOS Y NOMBRES]])</f>
        <v>1</v>
      </c>
      <c r="AB2386" s="42">
        <f>IF(Tabla2[[#This Row],[Trabajador]]&gt;1,1/Tabla2[[#This Row],[Trabajador]],Tabla2[[#This Row],[Trabajador]])</f>
        <v>1</v>
      </c>
      <c r="AC2386" t="str">
        <f>+IFERROR(IF(Tabla2[[#This Row],[FECHA CESE/BAJA]]="","No Aplica",IF(AND(MONTH(Tabla2[[#This Row],[FECHA CESE/BAJA]])=MONTH(TODAY()-30),YEAR(Tabla2[[#This Row],[FECHA CESE/BAJA]])=YEAR(TODAY())),MONTH(TODAY()-30)&amp;"-"&amp;YEAR(TODAY()),"Borrar")),"No aplica")</f>
        <v>No Aplica</v>
      </c>
      <c r="AD2386" t="str">
        <f>+IFERROR(IF(Tabla2[[#This Row],[FECHA INICIO DE LABORES EN OBRA]]="","No Aplica",IF(AND(MONTH(Tabla2[[#This Row],[FECHA INICIO DE LABORES EN OBRA]])=MONTH(TODAY()-30),YEAR(Tabla2[[#This Row],[FECHA INICIO DE LABORES EN OBRA]])=YEAR(TODAY())),MONTH(TODAY()-30)&amp;"-"&amp;YEAR(TODAY()),"No Aplica")),"No Aplica")</f>
        <v>No Aplica</v>
      </c>
    </row>
    <row r="2387" spans="1:30" x14ac:dyDescent="0.25">
      <c r="A2387" s="13">
        <v>20600579054</v>
      </c>
      <c r="B2387" s="15" t="s">
        <v>8791</v>
      </c>
      <c r="C2387" s="15" t="s">
        <v>8791</v>
      </c>
      <c r="D2387" s="15" t="s">
        <v>8979</v>
      </c>
      <c r="E2387" s="15" t="s">
        <v>8980</v>
      </c>
      <c r="F2387" s="39">
        <v>31272</v>
      </c>
      <c r="G2387" s="15">
        <v>2</v>
      </c>
      <c r="H2387" s="15" t="s">
        <v>4481</v>
      </c>
      <c r="I2387" s="15" t="s">
        <v>6305</v>
      </c>
      <c r="J2387" s="15" t="s">
        <v>8981</v>
      </c>
      <c r="K2387" s="15" t="s">
        <v>8982</v>
      </c>
      <c r="L2387" s="40" t="s">
        <v>6</v>
      </c>
      <c r="M2387" s="39"/>
      <c r="N2387" s="41" t="s">
        <v>2098</v>
      </c>
      <c r="O2387" s="39">
        <v>45065</v>
      </c>
      <c r="P2387" s="40">
        <v>1</v>
      </c>
      <c r="Q2387" s="40">
        <v>4</v>
      </c>
      <c r="R2387" s="40" t="str">
        <f>IFERROR(VLOOKUP(Tabla2[[#This Row],[CONTRATISTA PRNCIPAL]],Hoja1!$L$5:$M$9,2,FALSE),"CJV")</f>
        <v>CJV</v>
      </c>
      <c r="S2387" s="40" t="str">
        <f>IF(Tabla2[[#This Row],[EMPRESA]]=Tabla2[[#This Row],[CONTRATISTA PRNCIPAL]],"Principal","Secundaria")</f>
        <v>Principal</v>
      </c>
      <c r="T2387" s="42">
        <f>IFERROR(1/COUNTIF(Tabla2[CONTRATISTA PRNCIPAL],Tabla2[[#This Row],[CONTRATISTA PRNCIPAL]]),0)</f>
        <v>0.009708737864077669</v>
      </c>
      <c r="U2387" s="43">
        <f>IF(((TODAY()-Tabla2[[#This Row],[FECHA NACIMIENTO]])/365)&lt;18,"Corregir", IF(((TODAY()-Tabla2[[#This Row],[FECHA NACIMIENTO]])/365)&gt;80, "Corregir",ROUNDDOWN(((TODAY()-Tabla2[[#This Row],[FECHA NACIMIENTO]])/365),0)))</f>
        <v>38</v>
      </c>
      <c r="V23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7" s="44" t="str">
        <f>+IF(Tabla2[[#This Row],[Edad]]="Corregir","Corregir","Ok")</f>
        <v>Ok</v>
      </c>
      <c r="X2387" s="42" t="str">
        <f>+IFERROR(VLOOKUP(Tabla2[[#This Row],[DISTRITO SEGÚN DNI]],Hoja1!$A$2:$B$32,2,FALSE),"No")</f>
        <v>No</v>
      </c>
      <c r="Y2387" s="42" t="str">
        <f>IF(OR(LOWER(Tabla2[[#This Row],[GENERO]])="masculino", LOWER(Tabla2[[#This Row],[GENERO]])="femenino"),"OK","Corregir")</f>
        <v>OK</v>
      </c>
      <c r="Z2387" s="42" t="str">
        <f>+IF(Tabla2[[#This Row],[Nro. DNI / CE]]="","Corregir",IF(LEN(Tabla2[[#This Row],[Nro. DNI / CE]])&gt;=8,"OK","Corregir"))</f>
        <v>OK</v>
      </c>
      <c r="AA2387" s="42">
        <f>COUNTIF(Tabla2[APELLIDOS Y NOMBRES],Tabla2[[#This Row],[APELLIDOS Y NOMBRES]])</f>
        <v>1</v>
      </c>
      <c r="AB2387" s="42">
        <f>IF(Tabla2[[#This Row],[Trabajador]]&gt;1,1/Tabla2[[#This Row],[Trabajador]],Tabla2[[#This Row],[Trabajador]])</f>
        <v>1</v>
      </c>
      <c r="AC2387" t="str">
        <f>+IFERROR(IF(Tabla2[[#This Row],[FECHA CESE/BAJA]]="","No Aplica",IF(AND(MONTH(Tabla2[[#This Row],[FECHA CESE/BAJA]])=MONTH(TODAY()-30),YEAR(Tabla2[[#This Row],[FECHA CESE/BAJA]])=YEAR(TODAY())),MONTH(TODAY()-30)&amp;"-"&amp;YEAR(TODAY()),"Borrar")),"No aplica")</f>
        <v>No Aplica</v>
      </c>
      <c r="AD2387" t="str">
        <f>+IFERROR(IF(Tabla2[[#This Row],[FECHA INICIO DE LABORES EN OBRA]]="","No Aplica",IF(AND(MONTH(Tabla2[[#This Row],[FECHA INICIO DE LABORES EN OBRA]])=MONTH(TODAY()-30),YEAR(Tabla2[[#This Row],[FECHA INICIO DE LABORES EN OBRA]])=YEAR(TODAY())),MONTH(TODAY()-30)&amp;"-"&amp;YEAR(TODAY()),"No Aplica")),"No Aplica")</f>
        <v>No Aplica</v>
      </c>
    </row>
    <row r="2388" spans="1:30" x14ac:dyDescent="0.25">
      <c r="A2388" s="13">
        <v>20600579054</v>
      </c>
      <c r="B2388" s="15" t="s">
        <v>8791</v>
      </c>
      <c r="C2388" s="15" t="s">
        <v>8791</v>
      </c>
      <c r="D2388" s="15" t="s">
        <v>8983</v>
      </c>
      <c r="E2388" s="15" t="s">
        <v>8984</v>
      </c>
      <c r="F2388" s="39">
        <v>35691</v>
      </c>
      <c r="G2388" s="15">
        <v>2</v>
      </c>
      <c r="H2388" s="15" t="s">
        <v>2749</v>
      </c>
      <c r="I2388" s="15" t="s">
        <v>6305</v>
      </c>
      <c r="J2388" s="15" t="s">
        <v>8985</v>
      </c>
      <c r="K2388" s="15" t="s">
        <v>2182</v>
      </c>
      <c r="L2388" s="40" t="s">
        <v>6</v>
      </c>
      <c r="M2388" s="39"/>
      <c r="N2388" s="41" t="s">
        <v>2098</v>
      </c>
      <c r="O2388" s="39">
        <v>45040</v>
      </c>
      <c r="P2388" s="40">
        <v>1</v>
      </c>
      <c r="Q2388" s="40">
        <v>4</v>
      </c>
      <c r="R2388" s="40" t="str">
        <f>IFERROR(VLOOKUP(Tabla2[[#This Row],[CONTRATISTA PRNCIPAL]],Hoja1!$L$5:$M$9,2,FALSE),"CJV")</f>
        <v>CJV</v>
      </c>
      <c r="S2388" s="40" t="str">
        <f>IF(Tabla2[[#This Row],[EMPRESA]]=Tabla2[[#This Row],[CONTRATISTA PRNCIPAL]],"Principal","Secundaria")</f>
        <v>Principal</v>
      </c>
      <c r="T2388" s="42">
        <f>IFERROR(1/COUNTIF(Tabla2[CONTRATISTA PRNCIPAL],Tabla2[[#This Row],[CONTRATISTA PRNCIPAL]]),0)</f>
        <v>0.009708737864077669</v>
      </c>
      <c r="U2388" s="43">
        <f>IF(((TODAY()-Tabla2[[#This Row],[FECHA NACIMIENTO]])/365)&lt;18,"Corregir", IF(((TODAY()-Tabla2[[#This Row],[FECHA NACIMIENTO]])/365)&gt;80, "Corregir",ROUNDDOWN(((TODAY()-Tabla2[[#This Row],[FECHA NACIMIENTO]])/365),0)))</f>
        <v>26</v>
      </c>
      <c r="V23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88" s="44" t="str">
        <f>+IF(Tabla2[[#This Row],[Edad]]="Corregir","Corregir","Ok")</f>
        <v>Ok</v>
      </c>
      <c r="X2388" s="42" t="str">
        <f>+IFERROR(VLOOKUP(Tabla2[[#This Row],[DISTRITO SEGÚN DNI]],Hoja1!$A$2:$B$32,2,FALSE),"No")</f>
        <v>No</v>
      </c>
      <c r="Y2388" s="42" t="str">
        <f>IF(OR(LOWER(Tabla2[[#This Row],[GENERO]])="masculino", LOWER(Tabla2[[#This Row],[GENERO]])="femenino"),"OK","Corregir")</f>
        <v>OK</v>
      </c>
      <c r="Z2388" s="42" t="str">
        <f>+IF(Tabla2[[#This Row],[Nro. DNI / CE]]="","Corregir",IF(LEN(Tabla2[[#This Row],[Nro. DNI / CE]])&gt;=8,"OK","Corregir"))</f>
        <v>OK</v>
      </c>
      <c r="AA2388" s="42">
        <f>COUNTIF(Tabla2[APELLIDOS Y NOMBRES],Tabla2[[#This Row],[APELLIDOS Y NOMBRES]])</f>
        <v>1</v>
      </c>
      <c r="AB2388" s="42">
        <f>IF(Tabla2[[#This Row],[Trabajador]]&gt;1,1/Tabla2[[#This Row],[Trabajador]],Tabla2[[#This Row],[Trabajador]])</f>
        <v>1</v>
      </c>
      <c r="AC2388" t="str">
        <f>+IFERROR(IF(Tabla2[[#This Row],[FECHA CESE/BAJA]]="","No Aplica",IF(AND(MONTH(Tabla2[[#This Row],[FECHA CESE/BAJA]])=MONTH(TODAY()-30),YEAR(Tabla2[[#This Row],[FECHA CESE/BAJA]])=YEAR(TODAY())),MONTH(TODAY()-30)&amp;"-"&amp;YEAR(TODAY()),"Borrar")),"No aplica")</f>
        <v>No Aplica</v>
      </c>
      <c r="AD2388" t="str">
        <f>+IFERROR(IF(Tabla2[[#This Row],[FECHA INICIO DE LABORES EN OBRA]]="","No Aplica",IF(AND(MONTH(Tabla2[[#This Row],[FECHA INICIO DE LABORES EN OBRA]])=MONTH(TODAY()-30),YEAR(Tabla2[[#This Row],[FECHA INICIO DE LABORES EN OBRA]])=YEAR(TODAY())),MONTH(TODAY()-30)&amp;"-"&amp;YEAR(TODAY()),"No Aplica")),"No Aplica")</f>
        <v>No Aplica</v>
      </c>
    </row>
    <row r="2389" spans="1:30" x14ac:dyDescent="0.25">
      <c r="A2389" s="13">
        <v>20600579054</v>
      </c>
      <c r="B2389" s="15" t="s">
        <v>8791</v>
      </c>
      <c r="C2389" s="15" t="s">
        <v>8791</v>
      </c>
      <c r="D2389" s="15" t="s">
        <v>8986</v>
      </c>
      <c r="E2389" s="15" t="s">
        <v>8987</v>
      </c>
      <c r="F2389" s="39">
        <v>32042</v>
      </c>
      <c r="G2389" s="15">
        <v>2</v>
      </c>
      <c r="H2389" s="15" t="s">
        <v>2751</v>
      </c>
      <c r="I2389" s="15" t="s">
        <v>6305</v>
      </c>
      <c r="J2389" s="15" t="s">
        <v>8988</v>
      </c>
      <c r="K2389" s="15" t="s">
        <v>2148</v>
      </c>
      <c r="L2389" s="40" t="s">
        <v>6</v>
      </c>
      <c r="M2389" s="39"/>
      <c r="N2389" s="41" t="s">
        <v>2098</v>
      </c>
      <c r="O2389" s="39">
        <v>45054</v>
      </c>
      <c r="P2389" s="40">
        <v>1</v>
      </c>
      <c r="Q2389" s="40">
        <v>4</v>
      </c>
      <c r="R2389" s="40" t="str">
        <f>IFERROR(VLOOKUP(Tabla2[[#This Row],[CONTRATISTA PRNCIPAL]],Hoja1!$L$5:$M$9,2,FALSE),"CJV")</f>
        <v>CJV</v>
      </c>
      <c r="S2389" s="40" t="str">
        <f>IF(Tabla2[[#This Row],[EMPRESA]]=Tabla2[[#This Row],[CONTRATISTA PRNCIPAL]],"Principal","Secundaria")</f>
        <v>Principal</v>
      </c>
      <c r="T2389" s="42">
        <f>IFERROR(1/COUNTIF(Tabla2[CONTRATISTA PRNCIPAL],Tabla2[[#This Row],[CONTRATISTA PRNCIPAL]]),0)</f>
        <v>0.009708737864077669</v>
      </c>
      <c r="U2389" s="43">
        <f>IF(((TODAY()-Tabla2[[#This Row],[FECHA NACIMIENTO]])/365)&lt;18,"Corregir", IF(((TODAY()-Tabla2[[#This Row],[FECHA NACIMIENTO]])/365)&gt;80, "Corregir",ROUNDDOWN(((TODAY()-Tabla2[[#This Row],[FECHA NACIMIENTO]])/365),0)))</f>
        <v>36</v>
      </c>
      <c r="V23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89" s="44" t="str">
        <f>+IF(Tabla2[[#This Row],[Edad]]="Corregir","Corregir","Ok")</f>
        <v>Ok</v>
      </c>
      <c r="X2389" s="42" t="str">
        <f>+IFERROR(VLOOKUP(Tabla2[[#This Row],[DISTRITO SEGÚN DNI]],Hoja1!$A$2:$B$32,2,FALSE),"No")</f>
        <v>No</v>
      </c>
      <c r="Y2389" s="42" t="str">
        <f>IF(OR(LOWER(Tabla2[[#This Row],[GENERO]])="masculino", LOWER(Tabla2[[#This Row],[GENERO]])="femenino"),"OK","Corregir")</f>
        <v>OK</v>
      </c>
      <c r="Z2389" s="42" t="str">
        <f>+IF(Tabla2[[#This Row],[Nro. DNI / CE]]="","Corregir",IF(LEN(Tabla2[[#This Row],[Nro. DNI / CE]])&gt;=8,"OK","Corregir"))</f>
        <v>OK</v>
      </c>
      <c r="AA2389" s="42">
        <f>COUNTIF(Tabla2[APELLIDOS Y NOMBRES],Tabla2[[#This Row],[APELLIDOS Y NOMBRES]])</f>
        <v>1</v>
      </c>
      <c r="AB2389" s="42">
        <f>IF(Tabla2[[#This Row],[Trabajador]]&gt;1,1/Tabla2[[#This Row],[Trabajador]],Tabla2[[#This Row],[Trabajador]])</f>
        <v>1</v>
      </c>
      <c r="AC2389" t="str">
        <f>+IFERROR(IF(Tabla2[[#This Row],[FECHA CESE/BAJA]]="","No Aplica",IF(AND(MONTH(Tabla2[[#This Row],[FECHA CESE/BAJA]])=MONTH(TODAY()-30),YEAR(Tabla2[[#This Row],[FECHA CESE/BAJA]])=YEAR(TODAY())),MONTH(TODAY()-30)&amp;"-"&amp;YEAR(TODAY()),"Borrar")),"No aplica")</f>
        <v>No Aplica</v>
      </c>
      <c r="AD2389" t="str">
        <f>+IFERROR(IF(Tabla2[[#This Row],[FECHA INICIO DE LABORES EN OBRA]]="","No Aplica",IF(AND(MONTH(Tabla2[[#This Row],[FECHA INICIO DE LABORES EN OBRA]])=MONTH(TODAY()-30),YEAR(Tabla2[[#This Row],[FECHA INICIO DE LABORES EN OBRA]])=YEAR(TODAY())),MONTH(TODAY()-30)&amp;"-"&amp;YEAR(TODAY()),"No Aplica")),"No Aplica")</f>
        <v>No Aplica</v>
      </c>
    </row>
    <row r="2390" spans="1:30" x14ac:dyDescent="0.25">
      <c r="A2390" s="13">
        <v>20600579054</v>
      </c>
      <c r="B2390" s="15" t="s">
        <v>8791</v>
      </c>
      <c r="C2390" s="15" t="s">
        <v>8791</v>
      </c>
      <c r="D2390" s="15" t="s">
        <v>8989</v>
      </c>
      <c r="E2390" s="15" t="s">
        <v>8990</v>
      </c>
      <c r="F2390" s="39">
        <v>27575</v>
      </c>
      <c r="G2390" s="15">
        <v>2</v>
      </c>
      <c r="H2390" s="15" t="s">
        <v>2751</v>
      </c>
      <c r="I2390" s="15" t="s">
        <v>8991</v>
      </c>
      <c r="J2390" s="15" t="s">
        <v>8992</v>
      </c>
      <c r="K2390" s="15" t="s">
        <v>2272</v>
      </c>
      <c r="L2390" s="40" t="s">
        <v>6</v>
      </c>
      <c r="M2390" s="39"/>
      <c r="N2390" s="41" t="s">
        <v>2098</v>
      </c>
      <c r="O2390" s="39">
        <v>45054</v>
      </c>
      <c r="P2390" s="40">
        <v>1</v>
      </c>
      <c r="Q2390" s="40">
        <v>4</v>
      </c>
      <c r="R2390" s="40" t="str">
        <f>IFERROR(VLOOKUP(Tabla2[[#This Row],[CONTRATISTA PRNCIPAL]],Hoja1!$L$5:$M$9,2,FALSE),"CJV")</f>
        <v>CJV</v>
      </c>
      <c r="S2390" s="40" t="str">
        <f>IF(Tabla2[[#This Row],[EMPRESA]]=Tabla2[[#This Row],[CONTRATISTA PRNCIPAL]],"Principal","Secundaria")</f>
        <v>Principal</v>
      </c>
      <c r="T2390" s="42">
        <f>IFERROR(1/COUNTIF(Tabla2[CONTRATISTA PRNCIPAL],Tabla2[[#This Row],[CONTRATISTA PRNCIPAL]]),0)</f>
        <v>0.009708737864077669</v>
      </c>
      <c r="U2390" s="43">
        <f>IF(((TODAY()-Tabla2[[#This Row],[FECHA NACIMIENTO]])/365)&lt;18,"Corregir", IF(((TODAY()-Tabla2[[#This Row],[FECHA NACIMIENTO]])/365)&gt;80, "Corregir",ROUNDDOWN(((TODAY()-Tabla2[[#This Row],[FECHA NACIMIENTO]])/365),0)))</f>
        <v>48</v>
      </c>
      <c r="V23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90" s="44" t="str">
        <f>+IF(Tabla2[[#This Row],[Edad]]="Corregir","Corregir","Ok")</f>
        <v>Ok</v>
      </c>
      <c r="X2390" s="42" t="str">
        <f>+IFERROR(VLOOKUP(Tabla2[[#This Row],[DISTRITO SEGÚN DNI]],Hoja1!$A$2:$B$32,2,FALSE),"No")</f>
        <v>No</v>
      </c>
      <c r="Y2390" s="42" t="str">
        <f>IF(OR(LOWER(Tabla2[[#This Row],[GENERO]])="masculino", LOWER(Tabla2[[#This Row],[GENERO]])="femenino"),"OK","Corregir")</f>
        <v>OK</v>
      </c>
      <c r="Z2390" s="42" t="str">
        <f>+IF(Tabla2[[#This Row],[Nro. DNI / CE]]="","Corregir",IF(LEN(Tabla2[[#This Row],[Nro. DNI / CE]])&gt;=8,"OK","Corregir"))</f>
        <v>OK</v>
      </c>
      <c r="AA2390" s="42">
        <f>COUNTIF(Tabla2[APELLIDOS Y NOMBRES],Tabla2[[#This Row],[APELLIDOS Y NOMBRES]])</f>
        <v>1</v>
      </c>
      <c r="AB2390" s="42">
        <f>IF(Tabla2[[#This Row],[Trabajador]]&gt;1,1/Tabla2[[#This Row],[Trabajador]],Tabla2[[#This Row],[Trabajador]])</f>
        <v>1</v>
      </c>
      <c r="AC2390" t="str">
        <f>+IFERROR(IF(Tabla2[[#This Row],[FECHA CESE/BAJA]]="","No Aplica",IF(AND(MONTH(Tabla2[[#This Row],[FECHA CESE/BAJA]])=MONTH(TODAY()-30),YEAR(Tabla2[[#This Row],[FECHA CESE/BAJA]])=YEAR(TODAY())),MONTH(TODAY()-30)&amp;"-"&amp;YEAR(TODAY()),"Borrar")),"No aplica")</f>
        <v>No Aplica</v>
      </c>
      <c r="AD2390" t="str">
        <f>+IFERROR(IF(Tabla2[[#This Row],[FECHA INICIO DE LABORES EN OBRA]]="","No Aplica",IF(AND(MONTH(Tabla2[[#This Row],[FECHA INICIO DE LABORES EN OBRA]])=MONTH(TODAY()-30),YEAR(Tabla2[[#This Row],[FECHA INICIO DE LABORES EN OBRA]])=YEAR(TODAY())),MONTH(TODAY()-30)&amp;"-"&amp;YEAR(TODAY()),"No Aplica")),"No Aplica")</f>
        <v>No Aplica</v>
      </c>
    </row>
    <row r="2391" spans="1:30" x14ac:dyDescent="0.25">
      <c r="A2391" s="13">
        <v>20600579054</v>
      </c>
      <c r="B2391" s="15" t="s">
        <v>8791</v>
      </c>
      <c r="C2391" s="15" t="s">
        <v>8791</v>
      </c>
      <c r="D2391" s="15" t="s">
        <v>8993</v>
      </c>
      <c r="E2391" s="15" t="s">
        <v>8994</v>
      </c>
      <c r="F2391" s="39">
        <v>32905</v>
      </c>
      <c r="G2391" s="15">
        <v>2</v>
      </c>
      <c r="H2391" s="15" t="s">
        <v>2751</v>
      </c>
      <c r="I2391" s="15" t="s">
        <v>6305</v>
      </c>
      <c r="J2391" s="15" t="s">
        <v>8995</v>
      </c>
      <c r="K2391" s="15" t="s">
        <v>2641</v>
      </c>
      <c r="L2391" s="40" t="s">
        <v>6</v>
      </c>
      <c r="M2391" s="39"/>
      <c r="N2391" s="41" t="s">
        <v>2098</v>
      </c>
      <c r="O2391" s="39">
        <v>45054</v>
      </c>
      <c r="P2391" s="40">
        <v>1</v>
      </c>
      <c r="Q2391" s="40">
        <v>4</v>
      </c>
      <c r="R2391" s="40" t="str">
        <f>IFERROR(VLOOKUP(Tabla2[[#This Row],[CONTRATISTA PRNCIPAL]],Hoja1!$L$5:$M$9,2,FALSE),"CJV")</f>
        <v>CJV</v>
      </c>
      <c r="S2391" s="40" t="str">
        <f>IF(Tabla2[[#This Row],[EMPRESA]]=Tabla2[[#This Row],[CONTRATISTA PRNCIPAL]],"Principal","Secundaria")</f>
        <v>Principal</v>
      </c>
      <c r="T2391" s="42">
        <f>IFERROR(1/COUNTIF(Tabla2[CONTRATISTA PRNCIPAL],Tabla2[[#This Row],[CONTRATISTA PRNCIPAL]]),0)</f>
        <v>0.009708737864077669</v>
      </c>
      <c r="U2391" s="43">
        <f>IF(((TODAY()-Tabla2[[#This Row],[FECHA NACIMIENTO]])/365)&lt;18,"Corregir", IF(((TODAY()-Tabla2[[#This Row],[FECHA NACIMIENTO]])/365)&gt;80, "Corregir",ROUNDDOWN(((TODAY()-Tabla2[[#This Row],[FECHA NACIMIENTO]])/365),0)))</f>
        <v>33</v>
      </c>
      <c r="V23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91" s="44" t="str">
        <f>+IF(Tabla2[[#This Row],[Edad]]="Corregir","Corregir","Ok")</f>
        <v>Ok</v>
      </c>
      <c r="X2391" s="42" t="str">
        <f>+IFERROR(VLOOKUP(Tabla2[[#This Row],[DISTRITO SEGÚN DNI]],Hoja1!$A$2:$B$32,2,FALSE),"No")</f>
        <v>No</v>
      </c>
      <c r="Y2391" s="42" t="str">
        <f>IF(OR(LOWER(Tabla2[[#This Row],[GENERO]])="masculino", LOWER(Tabla2[[#This Row],[GENERO]])="femenino"),"OK","Corregir")</f>
        <v>OK</v>
      </c>
      <c r="Z2391" s="42" t="str">
        <f>+IF(Tabla2[[#This Row],[Nro. DNI / CE]]="","Corregir",IF(LEN(Tabla2[[#This Row],[Nro. DNI / CE]])&gt;=8,"OK","Corregir"))</f>
        <v>OK</v>
      </c>
      <c r="AA2391" s="42">
        <f>COUNTIF(Tabla2[APELLIDOS Y NOMBRES],Tabla2[[#This Row],[APELLIDOS Y NOMBRES]])</f>
        <v>1</v>
      </c>
      <c r="AB2391" s="42">
        <f>IF(Tabla2[[#This Row],[Trabajador]]&gt;1,1/Tabla2[[#This Row],[Trabajador]],Tabla2[[#This Row],[Trabajador]])</f>
        <v>1</v>
      </c>
      <c r="AC2391" t="str">
        <f>+IFERROR(IF(Tabla2[[#This Row],[FECHA CESE/BAJA]]="","No Aplica",IF(AND(MONTH(Tabla2[[#This Row],[FECHA CESE/BAJA]])=MONTH(TODAY()-30),YEAR(Tabla2[[#This Row],[FECHA CESE/BAJA]])=YEAR(TODAY())),MONTH(TODAY()-30)&amp;"-"&amp;YEAR(TODAY()),"Borrar")),"No aplica")</f>
        <v>No Aplica</v>
      </c>
      <c r="AD2391" t="str">
        <f>+IFERROR(IF(Tabla2[[#This Row],[FECHA INICIO DE LABORES EN OBRA]]="","No Aplica",IF(AND(MONTH(Tabla2[[#This Row],[FECHA INICIO DE LABORES EN OBRA]])=MONTH(TODAY()-30),YEAR(Tabla2[[#This Row],[FECHA INICIO DE LABORES EN OBRA]])=YEAR(TODAY())),MONTH(TODAY()-30)&amp;"-"&amp;YEAR(TODAY()),"No Aplica")),"No Aplica")</f>
        <v>No Aplica</v>
      </c>
    </row>
    <row r="2392" spans="1:30" x14ac:dyDescent="0.25">
      <c r="A2392" s="13">
        <v>20600579054</v>
      </c>
      <c r="B2392" s="15" t="s">
        <v>8791</v>
      </c>
      <c r="C2392" s="15" t="s">
        <v>8791</v>
      </c>
      <c r="D2392" s="15" t="s">
        <v>1179</v>
      </c>
      <c r="E2392" s="15" t="s">
        <v>1180</v>
      </c>
      <c r="F2392" s="39">
        <v>28940</v>
      </c>
      <c r="G2392" s="15">
        <v>2</v>
      </c>
      <c r="H2392" s="15" t="s">
        <v>2746</v>
      </c>
      <c r="I2392" s="15" t="s">
        <v>6305</v>
      </c>
      <c r="J2392" s="15" t="s">
        <v>8996</v>
      </c>
      <c r="K2392" s="15" t="s">
        <v>2022</v>
      </c>
      <c r="L2392" s="40" t="s">
        <v>6</v>
      </c>
      <c r="M2392" s="39"/>
      <c r="N2392" s="41" t="s">
        <v>2098</v>
      </c>
      <c r="O2392" s="39">
        <v>45065</v>
      </c>
      <c r="P2392" s="40">
        <v>1</v>
      </c>
      <c r="Q2392" s="40">
        <v>4</v>
      </c>
      <c r="R2392" s="40" t="str">
        <f>IFERROR(VLOOKUP(Tabla2[[#This Row],[CONTRATISTA PRNCIPAL]],Hoja1!$L$5:$M$9,2,FALSE),"CJV")</f>
        <v>CJV</v>
      </c>
      <c r="S2392" s="40" t="str">
        <f>IF(Tabla2[[#This Row],[EMPRESA]]=Tabla2[[#This Row],[CONTRATISTA PRNCIPAL]],"Principal","Secundaria")</f>
        <v>Principal</v>
      </c>
      <c r="T2392" s="42">
        <f>IFERROR(1/COUNTIF(Tabla2[CONTRATISTA PRNCIPAL],Tabla2[[#This Row],[CONTRATISTA PRNCIPAL]]),0)</f>
        <v>0.009708737864077669</v>
      </c>
      <c r="U2392" s="43">
        <f>IF(((TODAY()-Tabla2[[#This Row],[FECHA NACIMIENTO]])/365)&lt;18,"Corregir", IF(((TODAY()-Tabla2[[#This Row],[FECHA NACIMIENTO]])/365)&gt;80, "Corregir",ROUNDDOWN(((TODAY()-Tabla2[[#This Row],[FECHA NACIMIENTO]])/365),0)))</f>
        <v>44</v>
      </c>
      <c r="V23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92" s="44" t="str">
        <f>+IF(Tabla2[[#This Row],[Edad]]="Corregir","Corregir","Ok")</f>
        <v>Ok</v>
      </c>
      <c r="X2392" s="42" t="str">
        <f>+IFERROR(VLOOKUP(Tabla2[[#This Row],[DISTRITO SEGÚN DNI]],Hoja1!$A$2:$B$32,2,FALSE),"No")</f>
        <v>CALLAO</v>
      </c>
      <c r="Y2392" s="42" t="str">
        <f>IF(OR(LOWER(Tabla2[[#This Row],[GENERO]])="masculino", LOWER(Tabla2[[#This Row],[GENERO]])="femenino"),"OK","Corregir")</f>
        <v>OK</v>
      </c>
      <c r="Z2392" s="42" t="str">
        <f>+IF(Tabla2[[#This Row],[Nro. DNI / CE]]="","Corregir",IF(LEN(Tabla2[[#This Row],[Nro. DNI / CE]])&gt;=8,"OK","Corregir"))</f>
        <v>OK</v>
      </c>
      <c r="AA2392" s="42">
        <f>COUNTIF(Tabla2[APELLIDOS Y NOMBRES],Tabla2[[#This Row],[APELLIDOS Y NOMBRES]])</f>
        <v>1</v>
      </c>
      <c r="AB2392" s="42">
        <f>IF(Tabla2[[#This Row],[Trabajador]]&gt;1,1/Tabla2[[#This Row],[Trabajador]],Tabla2[[#This Row],[Trabajador]])</f>
        <v>1</v>
      </c>
      <c r="AC2392" t="str">
        <f>+IFERROR(IF(Tabla2[[#This Row],[FECHA CESE/BAJA]]="","No Aplica",IF(AND(MONTH(Tabla2[[#This Row],[FECHA CESE/BAJA]])=MONTH(TODAY()-30),YEAR(Tabla2[[#This Row],[FECHA CESE/BAJA]])=YEAR(TODAY())),MONTH(TODAY()-30)&amp;"-"&amp;YEAR(TODAY()),"Borrar")),"No aplica")</f>
        <v>No Aplica</v>
      </c>
      <c r="AD2392" t="str">
        <f>+IFERROR(IF(Tabla2[[#This Row],[FECHA INICIO DE LABORES EN OBRA]]="","No Aplica",IF(AND(MONTH(Tabla2[[#This Row],[FECHA INICIO DE LABORES EN OBRA]])=MONTH(TODAY()-30),YEAR(Tabla2[[#This Row],[FECHA INICIO DE LABORES EN OBRA]])=YEAR(TODAY())),MONTH(TODAY()-30)&amp;"-"&amp;YEAR(TODAY()),"No Aplica")),"No Aplica")</f>
        <v>No Aplica</v>
      </c>
    </row>
    <row r="2393" spans="1:30" x14ac:dyDescent="0.25">
      <c r="A2393" s="13">
        <v>20600579054</v>
      </c>
      <c r="B2393" s="15" t="s">
        <v>8791</v>
      </c>
      <c r="C2393" s="15" t="s">
        <v>8791</v>
      </c>
      <c r="D2393" s="15">
        <v>71499070</v>
      </c>
      <c r="E2393" s="15" t="s">
        <v>8997</v>
      </c>
      <c r="F2393" s="39">
        <v>34022</v>
      </c>
      <c r="G2393" s="15">
        <v>1</v>
      </c>
      <c r="H2393" s="15" t="s">
        <v>2541</v>
      </c>
      <c r="I2393" s="15" t="s">
        <v>5993</v>
      </c>
      <c r="J2393" s="15" t="s">
        <v>8998</v>
      </c>
      <c r="K2393" s="15" t="s">
        <v>8999</v>
      </c>
      <c r="L2393" s="40" t="s">
        <v>5</v>
      </c>
      <c r="M2393" s="39"/>
      <c r="N2393" s="41" t="s">
        <v>2098</v>
      </c>
      <c r="O2393" s="39">
        <v>45080</v>
      </c>
      <c r="P2393" s="40">
        <v>1</v>
      </c>
      <c r="Q2393" s="40">
        <v>2</v>
      </c>
      <c r="R2393" s="40" t="str">
        <f>IFERROR(VLOOKUP(Tabla2[[#This Row],[CONTRATISTA PRNCIPAL]],Hoja1!$L$5:$M$9,2,FALSE),"CJV")</f>
        <v>CJV</v>
      </c>
      <c r="S2393" s="40" t="str">
        <f>IF(Tabla2[[#This Row],[EMPRESA]]=Tabla2[[#This Row],[CONTRATISTA PRNCIPAL]],"Principal","Secundaria")</f>
        <v>Principal</v>
      </c>
      <c r="T2393" s="42">
        <f>IFERROR(1/COUNTIF(Tabla2[CONTRATISTA PRNCIPAL],Tabla2[[#This Row],[CONTRATISTA PRNCIPAL]]),0)</f>
        <v>0.009708737864077669</v>
      </c>
      <c r="U2393" s="43">
        <f>IF(((TODAY()-Tabla2[[#This Row],[FECHA NACIMIENTO]])/365)&lt;18,"Corregir", IF(((TODAY()-Tabla2[[#This Row],[FECHA NACIMIENTO]])/365)&gt;80, "Corregir",ROUNDDOWN(((TODAY()-Tabla2[[#This Row],[FECHA NACIMIENTO]])/365),0)))</f>
        <v>30</v>
      </c>
      <c r="V23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93" s="44" t="str">
        <f>+IF(Tabla2[[#This Row],[Edad]]="Corregir","Corregir","Ok")</f>
        <v>Ok</v>
      </c>
      <c r="X2393" s="42" t="str">
        <f>+IFERROR(VLOOKUP(Tabla2[[#This Row],[DISTRITO SEGÚN DNI]],Hoja1!$A$2:$B$32,2,FALSE),"No")</f>
        <v>No</v>
      </c>
      <c r="Y2393" s="42" t="str">
        <f>IF(OR(LOWER(Tabla2[[#This Row],[GENERO]])="masculino", LOWER(Tabla2[[#This Row],[GENERO]])="femenino"),"OK","Corregir")</f>
        <v>OK</v>
      </c>
      <c r="Z2393" s="42" t="str">
        <f>+IF(Tabla2[[#This Row],[Nro. DNI / CE]]="","Corregir",IF(LEN(Tabla2[[#This Row],[Nro. DNI / CE]])&gt;=8,"OK","Corregir"))</f>
        <v>OK</v>
      </c>
      <c r="AA2393" s="42">
        <f>COUNTIF(Tabla2[APELLIDOS Y NOMBRES],Tabla2[[#This Row],[APELLIDOS Y NOMBRES]])</f>
        <v>1</v>
      </c>
      <c r="AB2393" s="42">
        <f>IF(Tabla2[[#This Row],[Trabajador]]&gt;1,1/Tabla2[[#This Row],[Trabajador]],Tabla2[[#This Row],[Trabajador]])</f>
        <v>1</v>
      </c>
      <c r="AC2393" t="str">
        <f>+IFERROR(IF(Tabla2[[#This Row],[FECHA CESE/BAJA]]="","No Aplica",IF(AND(MONTH(Tabla2[[#This Row],[FECHA CESE/BAJA]])=MONTH(TODAY()-30),YEAR(Tabla2[[#This Row],[FECHA CESE/BAJA]])=YEAR(TODAY())),MONTH(TODAY()-30)&amp;"-"&amp;YEAR(TODAY()),"Borrar")),"No aplica")</f>
        <v>No Aplica</v>
      </c>
      <c r="AD2393" t="str">
        <f>+IFERROR(IF(Tabla2[[#This Row],[FECHA INICIO DE LABORES EN OBRA]]="","No Aplica",IF(AND(MONTH(Tabla2[[#This Row],[FECHA INICIO DE LABORES EN OBRA]])=MONTH(TODAY()-30),YEAR(Tabla2[[#This Row],[FECHA INICIO DE LABORES EN OBRA]])=YEAR(TODAY())),MONTH(TODAY()-30)&amp;"-"&amp;YEAR(TODAY()),"No Aplica")),"No Aplica")</f>
        <v>No Aplica</v>
      </c>
    </row>
    <row r="2394" spans="1:30" x14ac:dyDescent="0.25">
      <c r="A2394" s="13">
        <v>20600579054</v>
      </c>
      <c r="B2394" s="15" t="s">
        <v>8791</v>
      </c>
      <c r="C2394" s="15" t="s">
        <v>8791</v>
      </c>
      <c r="D2394" s="15">
        <v>10317633</v>
      </c>
      <c r="E2394" s="15" t="s">
        <v>1521</v>
      </c>
      <c r="F2394" s="39">
        <v>27738</v>
      </c>
      <c r="G2394" s="15">
        <v>2</v>
      </c>
      <c r="H2394" s="15" t="s">
        <v>2746</v>
      </c>
      <c r="I2394" s="15" t="s">
        <v>6305</v>
      </c>
      <c r="J2394" s="15" t="s">
        <v>9000</v>
      </c>
      <c r="K2394" s="15" t="s">
        <v>17</v>
      </c>
      <c r="L2394" s="40" t="s">
        <v>6</v>
      </c>
      <c r="M2394" s="39"/>
      <c r="N2394" s="41" t="s">
        <v>2098</v>
      </c>
      <c r="O2394" s="39">
        <v>45089</v>
      </c>
      <c r="P2394" s="40">
        <v>1</v>
      </c>
      <c r="Q2394" s="40">
        <v>4</v>
      </c>
      <c r="R2394" s="40" t="str">
        <f>IFERROR(VLOOKUP(Tabla2[[#This Row],[CONTRATISTA PRNCIPAL]],Hoja1!$L$5:$M$9,2,FALSE),"CJV")</f>
        <v>CJV</v>
      </c>
      <c r="S2394" s="40" t="str">
        <f>IF(Tabla2[[#This Row],[EMPRESA]]=Tabla2[[#This Row],[CONTRATISTA PRNCIPAL]],"Principal","Secundaria")</f>
        <v>Principal</v>
      </c>
      <c r="T2394" s="42">
        <f>IFERROR(1/COUNTIF(Tabla2[CONTRATISTA PRNCIPAL],Tabla2[[#This Row],[CONTRATISTA PRNCIPAL]]),0)</f>
        <v>0.009708737864077669</v>
      </c>
      <c r="U2394" s="43">
        <f>IF(((TODAY()-Tabla2[[#This Row],[FECHA NACIMIENTO]])/365)&lt;18,"Corregir", IF(((TODAY()-Tabla2[[#This Row],[FECHA NACIMIENTO]])/365)&gt;80, "Corregir",ROUNDDOWN(((TODAY()-Tabla2[[#This Row],[FECHA NACIMIENTO]])/365),0)))</f>
        <v>47</v>
      </c>
      <c r="V23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394" s="44" t="str">
        <f>+IF(Tabla2[[#This Row],[Edad]]="Corregir","Corregir","Ok")</f>
        <v>Ok</v>
      </c>
      <c r="X2394" s="42" t="str">
        <f>+IFERROR(VLOOKUP(Tabla2[[#This Row],[DISTRITO SEGÚN DNI]],Hoja1!$A$2:$B$32,2,FALSE),"No")</f>
        <v>ATE</v>
      </c>
      <c r="Y2394" s="42" t="str">
        <f>IF(OR(LOWER(Tabla2[[#This Row],[GENERO]])="masculino", LOWER(Tabla2[[#This Row],[GENERO]])="femenino"),"OK","Corregir")</f>
        <v>OK</v>
      </c>
      <c r="Z2394" s="42" t="str">
        <f>+IF(Tabla2[[#This Row],[Nro. DNI / CE]]="","Corregir",IF(LEN(Tabla2[[#This Row],[Nro. DNI / CE]])&gt;=8,"OK","Corregir"))</f>
        <v>OK</v>
      </c>
      <c r="AA2394" s="42">
        <f>COUNTIF(Tabla2[APELLIDOS Y NOMBRES],Tabla2[[#This Row],[APELLIDOS Y NOMBRES]])</f>
        <v>1</v>
      </c>
      <c r="AB2394" s="42">
        <f>IF(Tabla2[[#This Row],[Trabajador]]&gt;1,1/Tabla2[[#This Row],[Trabajador]],Tabla2[[#This Row],[Trabajador]])</f>
        <v>1</v>
      </c>
      <c r="AC2394" t="str">
        <f>+IFERROR(IF(Tabla2[[#This Row],[FECHA CESE/BAJA]]="","No Aplica",IF(AND(MONTH(Tabla2[[#This Row],[FECHA CESE/BAJA]])=MONTH(TODAY()-30),YEAR(Tabla2[[#This Row],[FECHA CESE/BAJA]])=YEAR(TODAY())),MONTH(TODAY()-30)&amp;"-"&amp;YEAR(TODAY()),"Borrar")),"No aplica")</f>
        <v>No Aplica</v>
      </c>
      <c r="AD2394" t="str">
        <f>+IFERROR(IF(Tabla2[[#This Row],[FECHA INICIO DE LABORES EN OBRA]]="","No Aplica",IF(AND(MONTH(Tabla2[[#This Row],[FECHA INICIO DE LABORES EN OBRA]])=MONTH(TODAY()-30),YEAR(Tabla2[[#This Row],[FECHA INICIO DE LABORES EN OBRA]])=YEAR(TODAY())),MONTH(TODAY()-30)&amp;"-"&amp;YEAR(TODAY()),"No Aplica")),"No Aplica")</f>
        <v>No Aplica</v>
      </c>
    </row>
    <row r="2395" spans="1:30" x14ac:dyDescent="0.25">
      <c r="A2395" s="13">
        <v>20600579054</v>
      </c>
      <c r="B2395" s="15" t="s">
        <v>8791</v>
      </c>
      <c r="C2395" s="15" t="s">
        <v>8791</v>
      </c>
      <c r="D2395" s="15">
        <v>72173482</v>
      </c>
      <c r="E2395" s="15" t="s">
        <v>9001</v>
      </c>
      <c r="F2395" s="39">
        <v>33792</v>
      </c>
      <c r="G2395" s="15">
        <v>2</v>
      </c>
      <c r="H2395" s="15" t="s">
        <v>2317</v>
      </c>
      <c r="I2395" s="15" t="s">
        <v>5993</v>
      </c>
      <c r="J2395" s="15" t="s">
        <v>9002</v>
      </c>
      <c r="K2395" s="15" t="s">
        <v>2162</v>
      </c>
      <c r="L2395" s="40" t="s">
        <v>6</v>
      </c>
      <c r="M2395" s="39"/>
      <c r="N2395" s="41" t="s">
        <v>2098</v>
      </c>
      <c r="O2395" s="39">
        <v>45082</v>
      </c>
      <c r="P2395" s="40">
        <v>1</v>
      </c>
      <c r="Q2395" s="40">
        <v>4</v>
      </c>
      <c r="R2395" s="40" t="str">
        <f>IFERROR(VLOOKUP(Tabla2[[#This Row],[CONTRATISTA PRNCIPAL]],Hoja1!$L$5:$M$9,2,FALSE),"CJV")</f>
        <v>CJV</v>
      </c>
      <c r="S2395" s="40" t="str">
        <f>IF(Tabla2[[#This Row],[EMPRESA]]=Tabla2[[#This Row],[CONTRATISTA PRNCIPAL]],"Principal","Secundaria")</f>
        <v>Principal</v>
      </c>
      <c r="T2395" s="42">
        <f>IFERROR(1/COUNTIF(Tabla2[CONTRATISTA PRNCIPAL],Tabla2[[#This Row],[CONTRATISTA PRNCIPAL]]),0)</f>
        <v>0.009708737864077669</v>
      </c>
      <c r="U2395" s="43">
        <f>IF(((TODAY()-Tabla2[[#This Row],[FECHA NACIMIENTO]])/365)&lt;18,"Corregir", IF(((TODAY()-Tabla2[[#This Row],[FECHA NACIMIENTO]])/365)&gt;80, "Corregir",ROUNDDOWN(((TODAY()-Tabla2[[#This Row],[FECHA NACIMIENTO]])/365),0)))</f>
        <v>31</v>
      </c>
      <c r="V23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95" s="44" t="str">
        <f>+IF(Tabla2[[#This Row],[Edad]]="Corregir","Corregir","Ok")</f>
        <v>Ok</v>
      </c>
      <c r="X2395" s="42" t="str">
        <f>+IFERROR(VLOOKUP(Tabla2[[#This Row],[DISTRITO SEGÚN DNI]],Hoja1!$A$2:$B$32,2,FALSE),"No")</f>
        <v>No</v>
      </c>
      <c r="Y2395" s="42" t="str">
        <f>IF(OR(LOWER(Tabla2[[#This Row],[GENERO]])="masculino", LOWER(Tabla2[[#This Row],[GENERO]])="femenino"),"OK","Corregir")</f>
        <v>OK</v>
      </c>
      <c r="Z2395" s="42" t="str">
        <f>+IF(Tabla2[[#This Row],[Nro. DNI / CE]]="","Corregir",IF(LEN(Tabla2[[#This Row],[Nro. DNI / CE]])&gt;=8,"OK","Corregir"))</f>
        <v>OK</v>
      </c>
      <c r="AA2395" s="42">
        <f>COUNTIF(Tabla2[APELLIDOS Y NOMBRES],Tabla2[[#This Row],[APELLIDOS Y NOMBRES]])</f>
        <v>1</v>
      </c>
      <c r="AB2395" s="42">
        <f>IF(Tabla2[[#This Row],[Trabajador]]&gt;1,1/Tabla2[[#This Row],[Trabajador]],Tabla2[[#This Row],[Trabajador]])</f>
        <v>1</v>
      </c>
      <c r="AC2395" t="str">
        <f>+IFERROR(IF(Tabla2[[#This Row],[FECHA CESE/BAJA]]="","No Aplica",IF(AND(MONTH(Tabla2[[#This Row],[FECHA CESE/BAJA]])=MONTH(TODAY()-30),YEAR(Tabla2[[#This Row],[FECHA CESE/BAJA]])=YEAR(TODAY())),MONTH(TODAY()-30)&amp;"-"&amp;YEAR(TODAY()),"Borrar")),"No aplica")</f>
        <v>No Aplica</v>
      </c>
      <c r="AD2395" t="str">
        <f>+IFERROR(IF(Tabla2[[#This Row],[FECHA INICIO DE LABORES EN OBRA]]="","No Aplica",IF(AND(MONTH(Tabla2[[#This Row],[FECHA INICIO DE LABORES EN OBRA]])=MONTH(TODAY()-30),YEAR(Tabla2[[#This Row],[FECHA INICIO DE LABORES EN OBRA]])=YEAR(TODAY())),MONTH(TODAY()-30)&amp;"-"&amp;YEAR(TODAY()),"No Aplica")),"No Aplica")</f>
        <v>No Aplica</v>
      </c>
    </row>
    <row r="2396" spans="1:30" x14ac:dyDescent="0.25">
      <c r="A2396" s="13">
        <v>20600579054</v>
      </c>
      <c r="B2396" s="15" t="s">
        <v>8791</v>
      </c>
      <c r="C2396" s="15" t="s">
        <v>8791</v>
      </c>
      <c r="D2396" s="15">
        <v>47314035</v>
      </c>
      <c r="E2396" s="15" t="s">
        <v>9003</v>
      </c>
      <c r="F2396" s="39">
        <v>33850</v>
      </c>
      <c r="G2396" s="15">
        <v>1</v>
      </c>
      <c r="H2396" s="15" t="s">
        <v>2776</v>
      </c>
      <c r="I2396" s="15" t="s">
        <v>6305</v>
      </c>
      <c r="J2396" s="15" t="s">
        <v>9004</v>
      </c>
      <c r="K2396" s="15" t="s">
        <v>2232</v>
      </c>
      <c r="L2396" s="40" t="s">
        <v>5</v>
      </c>
      <c r="M2396" s="39"/>
      <c r="N2396" s="41" t="s">
        <v>2098</v>
      </c>
      <c r="O2396" s="39">
        <v>45064</v>
      </c>
      <c r="P2396" s="40">
        <v>1</v>
      </c>
      <c r="Q2396" s="40">
        <v>2</v>
      </c>
      <c r="R2396" s="40" t="str">
        <f>IFERROR(VLOOKUP(Tabla2[[#This Row],[CONTRATISTA PRNCIPAL]],Hoja1!$L$5:$M$9,2,FALSE),"CJV")</f>
        <v>CJV</v>
      </c>
      <c r="S2396" s="40" t="str">
        <f>IF(Tabla2[[#This Row],[EMPRESA]]=Tabla2[[#This Row],[CONTRATISTA PRNCIPAL]],"Principal","Secundaria")</f>
        <v>Principal</v>
      </c>
      <c r="T2396" s="42">
        <f>IFERROR(1/COUNTIF(Tabla2[CONTRATISTA PRNCIPAL],Tabla2[[#This Row],[CONTRATISTA PRNCIPAL]]),0)</f>
        <v>0.009708737864077669</v>
      </c>
      <c r="U2396" s="43">
        <f>IF(((TODAY()-Tabla2[[#This Row],[FECHA NACIMIENTO]])/365)&lt;18,"Corregir", IF(((TODAY()-Tabla2[[#This Row],[FECHA NACIMIENTO]])/365)&gt;80, "Corregir",ROUNDDOWN(((TODAY()-Tabla2[[#This Row],[FECHA NACIMIENTO]])/365),0)))</f>
        <v>31</v>
      </c>
      <c r="V23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396" s="44" t="str">
        <f>+IF(Tabla2[[#This Row],[Edad]]="Corregir","Corregir","Ok")</f>
        <v>Ok</v>
      </c>
      <c r="X2396" s="42" t="str">
        <f>+IFERROR(VLOOKUP(Tabla2[[#This Row],[DISTRITO SEGÚN DNI]],Hoja1!$A$2:$B$32,2,FALSE),"No")</f>
        <v>No</v>
      </c>
      <c r="Y2396" s="42" t="str">
        <f>IF(OR(LOWER(Tabla2[[#This Row],[GENERO]])="masculino", LOWER(Tabla2[[#This Row],[GENERO]])="femenino"),"OK","Corregir")</f>
        <v>OK</v>
      </c>
      <c r="Z2396" s="42" t="str">
        <f>+IF(Tabla2[[#This Row],[Nro. DNI / CE]]="","Corregir",IF(LEN(Tabla2[[#This Row],[Nro. DNI / CE]])&gt;=8,"OK","Corregir"))</f>
        <v>OK</v>
      </c>
      <c r="AA2396" s="42">
        <f>COUNTIF(Tabla2[APELLIDOS Y NOMBRES],Tabla2[[#This Row],[APELLIDOS Y NOMBRES]])</f>
        <v>1</v>
      </c>
      <c r="AB2396" s="42">
        <f>IF(Tabla2[[#This Row],[Trabajador]]&gt;1,1/Tabla2[[#This Row],[Trabajador]],Tabla2[[#This Row],[Trabajador]])</f>
        <v>1</v>
      </c>
      <c r="AC2396" t="str">
        <f>+IFERROR(IF(Tabla2[[#This Row],[FECHA CESE/BAJA]]="","No Aplica",IF(AND(MONTH(Tabla2[[#This Row],[FECHA CESE/BAJA]])=MONTH(TODAY()-30),YEAR(Tabla2[[#This Row],[FECHA CESE/BAJA]])=YEAR(TODAY())),MONTH(TODAY()-30)&amp;"-"&amp;YEAR(TODAY()),"Borrar")),"No aplica")</f>
        <v>No Aplica</v>
      </c>
      <c r="AD2396" t="str">
        <f>+IFERROR(IF(Tabla2[[#This Row],[FECHA INICIO DE LABORES EN OBRA]]="","No Aplica",IF(AND(MONTH(Tabla2[[#This Row],[FECHA INICIO DE LABORES EN OBRA]])=MONTH(TODAY()-30),YEAR(Tabla2[[#This Row],[FECHA INICIO DE LABORES EN OBRA]])=YEAR(TODAY())),MONTH(TODAY()-30)&amp;"-"&amp;YEAR(TODAY()),"No Aplica")),"No Aplica")</f>
        <v>No Aplica</v>
      </c>
    </row>
    <row r="2397" spans="1:30" x14ac:dyDescent="0.25">
      <c r="A2397" s="13">
        <v>20600579054</v>
      </c>
      <c r="B2397" s="15" t="s">
        <v>8791</v>
      </c>
      <c r="C2397" s="15" t="s">
        <v>8791</v>
      </c>
      <c r="D2397" s="15">
        <v>44117401</v>
      </c>
      <c r="E2397" s="15" t="s">
        <v>1522</v>
      </c>
      <c r="F2397" s="39">
        <v>31249</v>
      </c>
      <c r="G2397" s="15">
        <v>2</v>
      </c>
      <c r="H2397" s="15" t="s">
        <v>2746</v>
      </c>
      <c r="I2397" s="15" t="s">
        <v>6305</v>
      </c>
      <c r="J2397" s="15" t="s">
        <v>9005</v>
      </c>
      <c r="K2397" s="15" t="s">
        <v>2022</v>
      </c>
      <c r="L2397" s="40" t="s">
        <v>6</v>
      </c>
      <c r="M2397" s="39"/>
      <c r="N2397" s="41" t="s">
        <v>2098</v>
      </c>
      <c r="O2397" s="39">
        <v>45065</v>
      </c>
      <c r="P2397" s="40">
        <v>1</v>
      </c>
      <c r="Q2397" s="40">
        <v>4</v>
      </c>
      <c r="R2397" s="40" t="str">
        <f>IFERROR(VLOOKUP(Tabla2[[#This Row],[CONTRATISTA PRNCIPAL]],Hoja1!$L$5:$M$9,2,FALSE),"CJV")</f>
        <v>CJV</v>
      </c>
      <c r="S2397" s="40" t="str">
        <f>IF(Tabla2[[#This Row],[EMPRESA]]=Tabla2[[#This Row],[CONTRATISTA PRNCIPAL]],"Principal","Secundaria")</f>
        <v>Principal</v>
      </c>
      <c r="T2397" s="42">
        <f>IFERROR(1/COUNTIF(Tabla2[CONTRATISTA PRNCIPAL],Tabla2[[#This Row],[CONTRATISTA PRNCIPAL]]),0)</f>
        <v>0.009708737864077669</v>
      </c>
      <c r="U2397" s="43">
        <f>IF(((TODAY()-Tabla2[[#This Row],[FECHA NACIMIENTO]])/365)&lt;18,"Corregir", IF(((TODAY()-Tabla2[[#This Row],[FECHA NACIMIENTO]])/365)&gt;80, "Corregir",ROUNDDOWN(((TODAY()-Tabla2[[#This Row],[FECHA NACIMIENTO]])/365),0)))</f>
        <v>38</v>
      </c>
      <c r="V23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397" s="44" t="str">
        <f>+IF(Tabla2[[#This Row],[Edad]]="Corregir","Corregir","Ok")</f>
        <v>Ok</v>
      </c>
      <c r="X2397" s="42" t="str">
        <f>+IFERROR(VLOOKUP(Tabla2[[#This Row],[DISTRITO SEGÚN DNI]],Hoja1!$A$2:$B$32,2,FALSE),"No")</f>
        <v>CALLAO</v>
      </c>
      <c r="Y2397" s="42" t="str">
        <f>IF(OR(LOWER(Tabla2[[#This Row],[GENERO]])="masculino", LOWER(Tabla2[[#This Row],[GENERO]])="femenino"),"OK","Corregir")</f>
        <v>OK</v>
      </c>
      <c r="Z2397" s="42" t="str">
        <f>+IF(Tabla2[[#This Row],[Nro. DNI / CE]]="","Corregir",IF(LEN(Tabla2[[#This Row],[Nro. DNI / CE]])&gt;=8,"OK","Corregir"))</f>
        <v>OK</v>
      </c>
      <c r="AA2397" s="42">
        <f>COUNTIF(Tabla2[APELLIDOS Y NOMBRES],Tabla2[[#This Row],[APELLIDOS Y NOMBRES]])</f>
        <v>1</v>
      </c>
      <c r="AB2397" s="42">
        <f>IF(Tabla2[[#This Row],[Trabajador]]&gt;1,1/Tabla2[[#This Row],[Trabajador]],Tabla2[[#This Row],[Trabajador]])</f>
        <v>1</v>
      </c>
      <c r="AC2397" t="str">
        <f>+IFERROR(IF(Tabla2[[#This Row],[FECHA CESE/BAJA]]="","No Aplica",IF(AND(MONTH(Tabla2[[#This Row],[FECHA CESE/BAJA]])=MONTH(TODAY()-30),YEAR(Tabla2[[#This Row],[FECHA CESE/BAJA]])=YEAR(TODAY())),MONTH(TODAY()-30)&amp;"-"&amp;YEAR(TODAY()),"Borrar")),"No aplica")</f>
        <v>No Aplica</v>
      </c>
      <c r="AD2397" t="str">
        <f>+IFERROR(IF(Tabla2[[#This Row],[FECHA INICIO DE LABORES EN OBRA]]="","No Aplica",IF(AND(MONTH(Tabla2[[#This Row],[FECHA INICIO DE LABORES EN OBRA]])=MONTH(TODAY()-30),YEAR(Tabla2[[#This Row],[FECHA INICIO DE LABORES EN OBRA]])=YEAR(TODAY())),MONTH(TODAY()-30)&amp;"-"&amp;YEAR(TODAY()),"No Aplica")),"No Aplica")</f>
        <v>No Aplica</v>
      </c>
    </row>
    <row r="2398" spans="1:30" x14ac:dyDescent="0.25">
      <c r="A2398" s="13">
        <v>20600579054</v>
      </c>
      <c r="B2398" s="15" t="s">
        <v>8791</v>
      </c>
      <c r="C2398" s="15" t="s">
        <v>8791</v>
      </c>
      <c r="D2398" s="15" t="s">
        <v>1523</v>
      </c>
      <c r="E2398" s="15" t="s">
        <v>1524</v>
      </c>
      <c r="F2398" s="39">
        <v>26626</v>
      </c>
      <c r="G2398" s="15">
        <v>2</v>
      </c>
      <c r="H2398" s="15" t="s">
        <v>2746</v>
      </c>
      <c r="I2398" s="15" t="s">
        <v>6305</v>
      </c>
      <c r="J2398" s="15" t="s">
        <v>9006</v>
      </c>
      <c r="K2398" s="15" t="s">
        <v>2027</v>
      </c>
      <c r="L2398" s="40" t="s">
        <v>6</v>
      </c>
      <c r="M2398" s="39"/>
      <c r="N2398" s="41" t="s">
        <v>2098</v>
      </c>
      <c r="O2398" s="39">
        <v>45096</v>
      </c>
      <c r="P2398" s="40">
        <v>1</v>
      </c>
      <c r="Q2398" s="40">
        <v>4</v>
      </c>
      <c r="R2398" s="40" t="str">
        <f>IFERROR(VLOOKUP(Tabla2[[#This Row],[CONTRATISTA PRNCIPAL]],Hoja1!$L$5:$M$9,2,FALSE),"CJV")</f>
        <v>CJV</v>
      </c>
      <c r="S2398" s="40" t="str">
        <f>IF(Tabla2[[#This Row],[EMPRESA]]=Tabla2[[#This Row],[CONTRATISTA PRNCIPAL]],"Principal","Secundaria")</f>
        <v>Principal</v>
      </c>
      <c r="T2398" s="42">
        <f>IFERROR(1/COUNTIF(Tabla2[CONTRATISTA PRNCIPAL],Tabla2[[#This Row],[CONTRATISTA PRNCIPAL]]),0)</f>
        <v>0.009708737864077669</v>
      </c>
      <c r="U2398" s="43">
        <f>IF(((TODAY()-Tabla2[[#This Row],[FECHA NACIMIENTO]])/365)&lt;18,"Corregir", IF(((TODAY()-Tabla2[[#This Row],[FECHA NACIMIENTO]])/365)&gt;80, "Corregir",ROUNDDOWN(((TODAY()-Tabla2[[#This Row],[FECHA NACIMIENTO]])/365),0)))</f>
        <v>50</v>
      </c>
      <c r="V23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398" s="44" t="str">
        <f>+IF(Tabla2[[#This Row],[Edad]]="Corregir","Corregir","Ok")</f>
        <v>Ok</v>
      </c>
      <c r="X2398" s="42" t="str">
        <f>+IFERROR(VLOOKUP(Tabla2[[#This Row],[DISTRITO SEGÚN DNI]],Hoja1!$A$2:$B$32,2,FALSE),"No")</f>
        <v>CALLAO</v>
      </c>
      <c r="Y2398" s="42" t="str">
        <f>IF(OR(LOWER(Tabla2[[#This Row],[GENERO]])="masculino", LOWER(Tabla2[[#This Row],[GENERO]])="femenino"),"OK","Corregir")</f>
        <v>OK</v>
      </c>
      <c r="Z2398" s="42" t="str">
        <f>+IF(Tabla2[[#This Row],[Nro. DNI / CE]]="","Corregir",IF(LEN(Tabla2[[#This Row],[Nro. DNI / CE]])&gt;=8,"OK","Corregir"))</f>
        <v>OK</v>
      </c>
      <c r="AA2398" s="42">
        <f>COUNTIF(Tabla2[APELLIDOS Y NOMBRES],Tabla2[[#This Row],[APELLIDOS Y NOMBRES]])</f>
        <v>1</v>
      </c>
      <c r="AB2398" s="42">
        <f>IF(Tabla2[[#This Row],[Trabajador]]&gt;1,1/Tabla2[[#This Row],[Trabajador]],Tabla2[[#This Row],[Trabajador]])</f>
        <v>1</v>
      </c>
      <c r="AC2398" t="str">
        <f>+IFERROR(IF(Tabla2[[#This Row],[FECHA CESE/BAJA]]="","No Aplica",IF(AND(MONTH(Tabla2[[#This Row],[FECHA CESE/BAJA]])=MONTH(TODAY()-30),YEAR(Tabla2[[#This Row],[FECHA CESE/BAJA]])=YEAR(TODAY())),MONTH(TODAY()-30)&amp;"-"&amp;YEAR(TODAY()),"Borrar")),"No aplica")</f>
        <v>No Aplica</v>
      </c>
      <c r="AD2398" t="str">
        <f>+IFERROR(IF(Tabla2[[#This Row],[FECHA INICIO DE LABORES EN OBRA]]="","No Aplica",IF(AND(MONTH(Tabla2[[#This Row],[FECHA INICIO DE LABORES EN OBRA]])=MONTH(TODAY()-30),YEAR(Tabla2[[#This Row],[FECHA INICIO DE LABORES EN OBRA]])=YEAR(TODAY())),MONTH(TODAY()-30)&amp;"-"&amp;YEAR(TODAY()),"No Aplica")),"No Aplica")</f>
        <v>No Aplica</v>
      </c>
    </row>
    <row r="2399" spans="1:30" x14ac:dyDescent="0.25">
      <c r="A2399" s="13">
        <v>20600579054</v>
      </c>
      <c r="B2399" s="15" t="s">
        <v>8791</v>
      </c>
      <c r="C2399" s="15" t="s">
        <v>8791</v>
      </c>
      <c r="D2399" s="15">
        <v>75603219</v>
      </c>
      <c r="E2399" s="15" t="s">
        <v>9007</v>
      </c>
      <c r="F2399" s="39">
        <v>37867</v>
      </c>
      <c r="G2399" s="15">
        <v>2</v>
      </c>
      <c r="H2399" s="15" t="s">
        <v>2749</v>
      </c>
      <c r="I2399" s="15" t="s">
        <v>5993</v>
      </c>
      <c r="J2399" s="15" t="s">
        <v>9008</v>
      </c>
      <c r="K2399" s="15" t="s">
        <v>2174</v>
      </c>
      <c r="L2399" s="40" t="s">
        <v>6</v>
      </c>
      <c r="M2399" s="39"/>
      <c r="N2399" s="41" t="s">
        <v>2098</v>
      </c>
      <c r="O2399" s="39">
        <v>45096</v>
      </c>
      <c r="P2399" s="40">
        <v>1</v>
      </c>
      <c r="Q2399" s="40">
        <v>4</v>
      </c>
      <c r="R2399" s="40" t="str">
        <f>IFERROR(VLOOKUP(Tabla2[[#This Row],[CONTRATISTA PRNCIPAL]],Hoja1!$L$5:$M$9,2,FALSE),"CJV")</f>
        <v>CJV</v>
      </c>
      <c r="S2399" s="40" t="str">
        <f>IF(Tabla2[[#This Row],[EMPRESA]]=Tabla2[[#This Row],[CONTRATISTA PRNCIPAL]],"Principal","Secundaria")</f>
        <v>Principal</v>
      </c>
      <c r="T2399" s="42">
        <f>IFERROR(1/COUNTIF(Tabla2[CONTRATISTA PRNCIPAL],Tabla2[[#This Row],[CONTRATISTA PRNCIPAL]]),0)</f>
        <v>0.009708737864077669</v>
      </c>
      <c r="U2399" s="43">
        <f>IF(((TODAY()-Tabla2[[#This Row],[FECHA NACIMIENTO]])/365)&lt;18,"Corregir", IF(((TODAY()-Tabla2[[#This Row],[FECHA NACIMIENTO]])/365)&gt;80, "Corregir",ROUNDDOWN(((TODAY()-Tabla2[[#This Row],[FECHA NACIMIENTO]])/365),0)))</f>
        <v>20</v>
      </c>
      <c r="V23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399" s="44" t="str">
        <f>+IF(Tabla2[[#This Row],[Edad]]="Corregir","Corregir","Ok")</f>
        <v>Ok</v>
      </c>
      <c r="X2399" s="42" t="str">
        <f>+IFERROR(VLOOKUP(Tabla2[[#This Row],[DISTRITO SEGÚN DNI]],Hoja1!$A$2:$B$32,2,FALSE),"No")</f>
        <v>No</v>
      </c>
      <c r="Y2399" s="42" t="str">
        <f>IF(OR(LOWER(Tabla2[[#This Row],[GENERO]])="masculino", LOWER(Tabla2[[#This Row],[GENERO]])="femenino"),"OK","Corregir")</f>
        <v>OK</v>
      </c>
      <c r="Z2399" s="42" t="str">
        <f>+IF(Tabla2[[#This Row],[Nro. DNI / CE]]="","Corregir",IF(LEN(Tabla2[[#This Row],[Nro. DNI / CE]])&gt;=8,"OK","Corregir"))</f>
        <v>OK</v>
      </c>
      <c r="AA2399" s="42">
        <f>COUNTIF(Tabla2[APELLIDOS Y NOMBRES],Tabla2[[#This Row],[APELLIDOS Y NOMBRES]])</f>
        <v>1</v>
      </c>
      <c r="AB2399" s="42">
        <f>IF(Tabla2[[#This Row],[Trabajador]]&gt;1,1/Tabla2[[#This Row],[Trabajador]],Tabla2[[#This Row],[Trabajador]])</f>
        <v>1</v>
      </c>
      <c r="AC2399" t="str">
        <f>+IFERROR(IF(Tabla2[[#This Row],[FECHA CESE/BAJA]]="","No Aplica",IF(AND(MONTH(Tabla2[[#This Row],[FECHA CESE/BAJA]])=MONTH(TODAY()-30),YEAR(Tabla2[[#This Row],[FECHA CESE/BAJA]])=YEAR(TODAY())),MONTH(TODAY()-30)&amp;"-"&amp;YEAR(TODAY()),"Borrar")),"No aplica")</f>
        <v>No Aplica</v>
      </c>
      <c r="AD2399" t="str">
        <f>+IFERROR(IF(Tabla2[[#This Row],[FECHA INICIO DE LABORES EN OBRA]]="","No Aplica",IF(AND(MONTH(Tabla2[[#This Row],[FECHA INICIO DE LABORES EN OBRA]])=MONTH(TODAY()-30),YEAR(Tabla2[[#This Row],[FECHA INICIO DE LABORES EN OBRA]])=YEAR(TODAY())),MONTH(TODAY()-30)&amp;"-"&amp;YEAR(TODAY()),"No Aplica")),"No Aplica")</f>
        <v>No Aplica</v>
      </c>
    </row>
    <row r="2400" ht="16.5" customHeight="1" spans="1:30" x14ac:dyDescent="0.25">
      <c r="A2400" s="13">
        <v>20600579054</v>
      </c>
      <c r="B2400" s="15" t="s">
        <v>8791</v>
      </c>
      <c r="C2400" s="15" t="s">
        <v>8791</v>
      </c>
      <c r="D2400" s="15">
        <v>42155587</v>
      </c>
      <c r="E2400" s="15" t="s">
        <v>9009</v>
      </c>
      <c r="F2400" s="39">
        <v>30252</v>
      </c>
      <c r="G2400" s="15">
        <v>2</v>
      </c>
      <c r="H2400" s="15" t="s">
        <v>2746</v>
      </c>
      <c r="I2400" s="15" t="s">
        <v>6305</v>
      </c>
      <c r="J2400" s="15" t="s">
        <v>9010</v>
      </c>
      <c r="K2400" s="15" t="s">
        <v>3569</v>
      </c>
      <c r="L2400" s="40" t="s">
        <v>6</v>
      </c>
      <c r="M2400" s="39"/>
      <c r="N2400" s="41" t="s">
        <v>2098</v>
      </c>
      <c r="O2400" s="39">
        <v>45065</v>
      </c>
      <c r="P2400" s="40">
        <v>1</v>
      </c>
      <c r="Q2400" s="40">
        <v>4</v>
      </c>
      <c r="R2400" s="40" t="str">
        <f>IFERROR(VLOOKUP(Tabla2[[#This Row],[CONTRATISTA PRNCIPAL]],Hoja1!$L$5:$M$9,2,FALSE),"CJV")</f>
        <v>CJV</v>
      </c>
      <c r="S2400" s="40" t="str">
        <f>IF(Tabla2[[#This Row],[EMPRESA]]=Tabla2[[#This Row],[CONTRATISTA PRNCIPAL]],"Principal","Secundaria")</f>
        <v>Principal</v>
      </c>
      <c r="T2400" s="42">
        <f>IFERROR(1/COUNTIF(Tabla2[CONTRATISTA PRNCIPAL],Tabla2[[#This Row],[CONTRATISTA PRNCIPAL]]),0)</f>
        <v>0.009708737864077669</v>
      </c>
      <c r="U2400" s="43">
        <f>IF(((TODAY()-Tabla2[[#This Row],[FECHA NACIMIENTO]])/365)&lt;18,"Corregir", IF(((TODAY()-Tabla2[[#This Row],[FECHA NACIMIENTO]])/365)&gt;80, "Corregir",ROUNDDOWN(((TODAY()-Tabla2[[#This Row],[FECHA NACIMIENTO]])/365),0)))</f>
        <v>40</v>
      </c>
      <c r="V24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00" s="44" t="str">
        <f>+IF(Tabla2[[#This Row],[Edad]]="Corregir","Corregir","Ok")</f>
        <v>Ok</v>
      </c>
      <c r="X2400" s="42" t="str">
        <f>+IFERROR(VLOOKUP(Tabla2[[#This Row],[DISTRITO SEGÚN DNI]],Hoja1!$A$2:$B$32,2,FALSE),"No")</f>
        <v>No</v>
      </c>
      <c r="Y2400" s="42" t="str">
        <f>IF(OR(LOWER(Tabla2[[#This Row],[GENERO]])="masculino", LOWER(Tabla2[[#This Row],[GENERO]])="femenino"),"OK","Corregir")</f>
        <v>OK</v>
      </c>
      <c r="Z2400" s="42" t="str">
        <f>+IF(Tabla2[[#This Row],[Nro. DNI / CE]]="","Corregir",IF(LEN(Tabla2[[#This Row],[Nro. DNI / CE]])&gt;=8,"OK","Corregir"))</f>
        <v>OK</v>
      </c>
      <c r="AA2400" s="42">
        <f>COUNTIF(Tabla2[APELLIDOS Y NOMBRES],Tabla2[[#This Row],[APELLIDOS Y NOMBRES]])</f>
        <v>1</v>
      </c>
      <c r="AB2400" s="42">
        <f>IF(Tabla2[[#This Row],[Trabajador]]&gt;1,1/Tabla2[[#This Row],[Trabajador]],Tabla2[[#This Row],[Trabajador]])</f>
        <v>1</v>
      </c>
      <c r="AC2400" t="str">
        <f>+IFERROR(IF(Tabla2[[#This Row],[FECHA CESE/BAJA]]="","No Aplica",IF(AND(MONTH(Tabla2[[#This Row],[FECHA CESE/BAJA]])=MONTH(TODAY()-30),YEAR(Tabla2[[#This Row],[FECHA CESE/BAJA]])=YEAR(TODAY())),MONTH(TODAY()-30)&amp;"-"&amp;YEAR(TODAY()),"Borrar")),"No aplica")</f>
        <v>No Aplica</v>
      </c>
      <c r="AD2400" t="str">
        <f>+IFERROR(IF(Tabla2[[#This Row],[FECHA INICIO DE LABORES EN OBRA]]="","No Aplica",IF(AND(MONTH(Tabla2[[#This Row],[FECHA INICIO DE LABORES EN OBRA]])=MONTH(TODAY()-30),YEAR(Tabla2[[#This Row],[FECHA INICIO DE LABORES EN OBRA]])=YEAR(TODAY())),MONTH(TODAY()-30)&amp;"-"&amp;YEAR(TODAY()),"No Aplica")),"No Aplica")</f>
        <v>No Aplica</v>
      </c>
    </row>
    <row r="2401" ht="16.5" customHeight="1" spans="1:30" x14ac:dyDescent="0.25">
      <c r="A2401" s="13">
        <v>20600579054</v>
      </c>
      <c r="B2401" s="15" t="s">
        <v>8791</v>
      </c>
      <c r="C2401" s="15" t="s">
        <v>8791</v>
      </c>
      <c r="D2401" s="15">
        <v>72359950</v>
      </c>
      <c r="E2401" s="15" t="s">
        <v>9011</v>
      </c>
      <c r="F2401" s="39">
        <v>34514</v>
      </c>
      <c r="G2401" s="15">
        <v>1</v>
      </c>
      <c r="H2401" s="15" t="s">
        <v>9012</v>
      </c>
      <c r="I2401" s="15" t="s">
        <v>6305</v>
      </c>
      <c r="J2401" s="15" t="s">
        <v>9013</v>
      </c>
      <c r="K2401" s="15" t="s">
        <v>3569</v>
      </c>
      <c r="L2401" s="40" t="s">
        <v>5</v>
      </c>
      <c r="M2401" s="39"/>
      <c r="N2401" s="41" t="s">
        <v>2098</v>
      </c>
      <c r="O2401" s="39">
        <v>45096</v>
      </c>
      <c r="P2401" s="40">
        <v>1</v>
      </c>
      <c r="Q2401" s="40">
        <v>2</v>
      </c>
      <c r="R2401" s="40" t="str">
        <f>IFERROR(VLOOKUP(Tabla2[[#This Row],[CONTRATISTA PRNCIPAL]],Hoja1!$L$5:$M$9,2,FALSE),"CJV")</f>
        <v>CJV</v>
      </c>
      <c r="S2401" s="40" t="str">
        <f>IF(Tabla2[[#This Row],[EMPRESA]]=Tabla2[[#This Row],[CONTRATISTA PRNCIPAL]],"Principal","Secundaria")</f>
        <v>Principal</v>
      </c>
      <c r="T2401" s="42">
        <f>IFERROR(1/COUNTIF(Tabla2[CONTRATISTA PRNCIPAL],Tabla2[[#This Row],[CONTRATISTA PRNCIPAL]]),0)</f>
        <v>0.009708737864077669</v>
      </c>
      <c r="U2401" s="43">
        <f>IF(((TODAY()-Tabla2[[#This Row],[FECHA NACIMIENTO]])/365)&lt;18,"Corregir", IF(((TODAY()-Tabla2[[#This Row],[FECHA NACIMIENTO]])/365)&gt;80, "Corregir",ROUNDDOWN(((TODAY()-Tabla2[[#This Row],[FECHA NACIMIENTO]])/365),0)))</f>
        <v>29</v>
      </c>
      <c r="V24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01" s="44" t="str">
        <f>+IF(Tabla2[[#This Row],[Edad]]="Corregir","Corregir","Ok")</f>
        <v>Ok</v>
      </c>
      <c r="X2401" s="42" t="str">
        <f>+IFERROR(VLOOKUP(Tabla2[[#This Row],[DISTRITO SEGÚN DNI]],Hoja1!$A$2:$B$32,2,FALSE),"No")</f>
        <v>No</v>
      </c>
      <c r="Y2401" s="42" t="str">
        <f>IF(OR(LOWER(Tabla2[[#This Row],[GENERO]])="masculino", LOWER(Tabla2[[#This Row],[GENERO]])="femenino"),"OK","Corregir")</f>
        <v>OK</v>
      </c>
      <c r="Z2401" s="42" t="str">
        <f>+IF(Tabla2[[#This Row],[Nro. DNI / CE]]="","Corregir",IF(LEN(Tabla2[[#This Row],[Nro. DNI / CE]])&gt;=8,"OK","Corregir"))</f>
        <v>OK</v>
      </c>
      <c r="AA2401" s="42">
        <f>COUNTIF(Tabla2[APELLIDOS Y NOMBRES],Tabla2[[#This Row],[APELLIDOS Y NOMBRES]])</f>
        <v>1</v>
      </c>
      <c r="AB2401" s="42">
        <f>IF(Tabla2[[#This Row],[Trabajador]]&gt;1,1/Tabla2[[#This Row],[Trabajador]],Tabla2[[#This Row],[Trabajador]])</f>
        <v>1</v>
      </c>
      <c r="AC2401" t="str">
        <f>+IFERROR(IF(Tabla2[[#This Row],[FECHA CESE/BAJA]]="","No Aplica",IF(AND(MONTH(Tabla2[[#This Row],[FECHA CESE/BAJA]])=MONTH(TODAY()-30),YEAR(Tabla2[[#This Row],[FECHA CESE/BAJA]])=YEAR(TODAY())),MONTH(TODAY()-30)&amp;"-"&amp;YEAR(TODAY()),"Borrar")),"No aplica")</f>
        <v>No Aplica</v>
      </c>
      <c r="AD2401" t="str">
        <f>+IFERROR(IF(Tabla2[[#This Row],[FECHA INICIO DE LABORES EN OBRA]]="","No Aplica",IF(AND(MONTH(Tabla2[[#This Row],[FECHA INICIO DE LABORES EN OBRA]])=MONTH(TODAY()-30),YEAR(Tabla2[[#This Row],[FECHA INICIO DE LABORES EN OBRA]])=YEAR(TODAY())),MONTH(TODAY()-30)&amp;"-"&amp;YEAR(TODAY()),"No Aplica")),"No Aplica")</f>
        <v>No Aplica</v>
      </c>
    </row>
    <row r="2402" ht="16.5" customHeight="1" spans="1:30" x14ac:dyDescent="0.25">
      <c r="A2402" s="13">
        <v>20600579054</v>
      </c>
      <c r="B2402" s="15" t="s">
        <v>8791</v>
      </c>
      <c r="C2402" s="15" t="s">
        <v>8791</v>
      </c>
      <c r="D2402" s="15">
        <v>10584378</v>
      </c>
      <c r="E2402" s="15" t="s">
        <v>9014</v>
      </c>
      <c r="F2402" s="39">
        <v>28101</v>
      </c>
      <c r="G2402" s="15">
        <v>2</v>
      </c>
      <c r="H2402" s="15" t="s">
        <v>3739</v>
      </c>
      <c r="I2402" s="15" t="s">
        <v>5993</v>
      </c>
      <c r="J2402" s="15" t="s">
        <v>9015</v>
      </c>
      <c r="K2402" s="15" t="s">
        <v>2162</v>
      </c>
      <c r="L2402" s="40" t="s">
        <v>6</v>
      </c>
      <c r="M2402" s="39"/>
      <c r="N2402" s="41" t="s">
        <v>2098</v>
      </c>
      <c r="O2402" s="39">
        <v>45103</v>
      </c>
      <c r="P2402" s="40">
        <v>1</v>
      </c>
      <c r="Q2402" s="40">
        <v>4</v>
      </c>
      <c r="R2402" s="40" t="str">
        <f>IFERROR(VLOOKUP(Tabla2[[#This Row],[CONTRATISTA PRNCIPAL]],Hoja1!$L$5:$M$9,2,FALSE),"CJV")</f>
        <v>CJV</v>
      </c>
      <c r="S2402" s="40" t="str">
        <f>IF(Tabla2[[#This Row],[EMPRESA]]=Tabla2[[#This Row],[CONTRATISTA PRNCIPAL]],"Principal","Secundaria")</f>
        <v>Principal</v>
      </c>
      <c r="T2402" s="42">
        <f>IFERROR(1/COUNTIF(Tabla2[CONTRATISTA PRNCIPAL],Tabla2[[#This Row],[CONTRATISTA PRNCIPAL]]),0)</f>
        <v>0.009708737864077669</v>
      </c>
      <c r="U2402" s="43">
        <f>IF(((TODAY()-Tabla2[[#This Row],[FECHA NACIMIENTO]])/365)&lt;18,"Corregir", IF(((TODAY()-Tabla2[[#This Row],[FECHA NACIMIENTO]])/365)&gt;80, "Corregir",ROUNDDOWN(((TODAY()-Tabla2[[#This Row],[FECHA NACIMIENTO]])/365),0)))</f>
        <v>46</v>
      </c>
      <c r="V24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02" s="44" t="str">
        <f>+IF(Tabla2[[#This Row],[Edad]]="Corregir","Corregir","Ok")</f>
        <v>Ok</v>
      </c>
      <c r="X2402" s="42" t="str">
        <f>+IFERROR(VLOOKUP(Tabla2[[#This Row],[DISTRITO SEGÚN DNI]],Hoja1!$A$2:$B$32,2,FALSE),"No")</f>
        <v>No</v>
      </c>
      <c r="Y2402" s="42" t="str">
        <f>IF(OR(LOWER(Tabla2[[#This Row],[GENERO]])="masculino", LOWER(Tabla2[[#This Row],[GENERO]])="femenino"),"OK","Corregir")</f>
        <v>OK</v>
      </c>
      <c r="Z2402" s="42" t="str">
        <f>+IF(Tabla2[[#This Row],[Nro. DNI / CE]]="","Corregir",IF(LEN(Tabla2[[#This Row],[Nro. DNI / CE]])&gt;=8,"OK","Corregir"))</f>
        <v>OK</v>
      </c>
      <c r="AA2402" s="42">
        <f>COUNTIF(Tabla2[APELLIDOS Y NOMBRES],Tabla2[[#This Row],[APELLIDOS Y NOMBRES]])</f>
        <v>1</v>
      </c>
      <c r="AB2402" s="42">
        <f>IF(Tabla2[[#This Row],[Trabajador]]&gt;1,1/Tabla2[[#This Row],[Trabajador]],Tabla2[[#This Row],[Trabajador]])</f>
        <v>1</v>
      </c>
      <c r="AC2402" t="str">
        <f>+IFERROR(IF(Tabla2[[#This Row],[FECHA CESE/BAJA]]="","No Aplica",IF(AND(MONTH(Tabla2[[#This Row],[FECHA CESE/BAJA]])=MONTH(TODAY()-30),YEAR(Tabla2[[#This Row],[FECHA CESE/BAJA]])=YEAR(TODAY())),MONTH(TODAY()-30)&amp;"-"&amp;YEAR(TODAY()),"Borrar")),"No aplica")</f>
        <v>No Aplica</v>
      </c>
      <c r="AD2402" t="str">
        <f>+IFERROR(IF(Tabla2[[#This Row],[FECHA INICIO DE LABORES EN OBRA]]="","No Aplica",IF(AND(MONTH(Tabla2[[#This Row],[FECHA INICIO DE LABORES EN OBRA]])=MONTH(TODAY()-30),YEAR(Tabla2[[#This Row],[FECHA INICIO DE LABORES EN OBRA]])=YEAR(TODAY())),MONTH(TODAY()-30)&amp;"-"&amp;YEAR(TODAY()),"No Aplica")),"No Aplica")</f>
        <v>No Aplica</v>
      </c>
    </row>
    <row r="2403" ht="16.5" customHeight="1" spans="1:30" x14ac:dyDescent="0.25">
      <c r="A2403" s="13">
        <v>20600579054</v>
      </c>
      <c r="B2403" s="15" t="s">
        <v>8791</v>
      </c>
      <c r="C2403" s="15" t="s">
        <v>8791</v>
      </c>
      <c r="D2403" s="15">
        <v>77133052</v>
      </c>
      <c r="E2403" s="15" t="s">
        <v>1525</v>
      </c>
      <c r="F2403" s="39">
        <v>35182</v>
      </c>
      <c r="G2403" s="15">
        <v>2</v>
      </c>
      <c r="H2403" s="15" t="s">
        <v>2751</v>
      </c>
      <c r="I2403" s="15" t="s">
        <v>6305</v>
      </c>
      <c r="J2403" s="15" t="s">
        <v>9016</v>
      </c>
      <c r="K2403" s="15" t="s">
        <v>17</v>
      </c>
      <c r="L2403" s="40" t="s">
        <v>6</v>
      </c>
      <c r="M2403" s="39"/>
      <c r="N2403" s="41" t="s">
        <v>2098</v>
      </c>
      <c r="O2403" s="39">
        <v>45082</v>
      </c>
      <c r="P2403" s="40">
        <v>1</v>
      </c>
      <c r="Q2403" s="40">
        <v>4</v>
      </c>
      <c r="R2403" s="40" t="str">
        <f>IFERROR(VLOOKUP(Tabla2[[#This Row],[CONTRATISTA PRNCIPAL]],Hoja1!$L$5:$M$9,2,FALSE),"CJV")</f>
        <v>CJV</v>
      </c>
      <c r="S2403" s="40" t="str">
        <f>IF(Tabla2[[#This Row],[EMPRESA]]=Tabla2[[#This Row],[CONTRATISTA PRNCIPAL]],"Principal","Secundaria")</f>
        <v>Principal</v>
      </c>
      <c r="T2403" s="42">
        <f>IFERROR(1/COUNTIF(Tabla2[CONTRATISTA PRNCIPAL],Tabla2[[#This Row],[CONTRATISTA PRNCIPAL]]),0)</f>
        <v>0.009708737864077669</v>
      </c>
      <c r="U2403" s="43">
        <f>IF(((TODAY()-Tabla2[[#This Row],[FECHA NACIMIENTO]])/365)&lt;18,"Corregir", IF(((TODAY()-Tabla2[[#This Row],[FECHA NACIMIENTO]])/365)&gt;80, "Corregir",ROUNDDOWN(((TODAY()-Tabla2[[#This Row],[FECHA NACIMIENTO]])/365),0)))</f>
        <v>27</v>
      </c>
      <c r="V24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03" s="44" t="str">
        <f>+IF(Tabla2[[#This Row],[Edad]]="Corregir","Corregir","Ok")</f>
        <v>Ok</v>
      </c>
      <c r="X2403" s="42" t="str">
        <f>+IFERROR(VLOOKUP(Tabla2[[#This Row],[DISTRITO SEGÚN DNI]],Hoja1!$A$2:$B$32,2,FALSE),"No")</f>
        <v>ATE</v>
      </c>
      <c r="Y2403" s="42" t="str">
        <f>IF(OR(LOWER(Tabla2[[#This Row],[GENERO]])="masculino", LOWER(Tabla2[[#This Row],[GENERO]])="femenino"),"OK","Corregir")</f>
        <v>OK</v>
      </c>
      <c r="Z2403" s="42" t="str">
        <f>+IF(Tabla2[[#This Row],[Nro. DNI / CE]]="","Corregir",IF(LEN(Tabla2[[#This Row],[Nro. DNI / CE]])&gt;=8,"OK","Corregir"))</f>
        <v>OK</v>
      </c>
      <c r="AA2403" s="42">
        <f>COUNTIF(Tabla2[APELLIDOS Y NOMBRES],Tabla2[[#This Row],[APELLIDOS Y NOMBRES]])</f>
        <v>1</v>
      </c>
      <c r="AB2403" s="42">
        <f>IF(Tabla2[[#This Row],[Trabajador]]&gt;1,1/Tabla2[[#This Row],[Trabajador]],Tabla2[[#This Row],[Trabajador]])</f>
        <v>1</v>
      </c>
      <c r="AC2403" t="str">
        <f>+IFERROR(IF(Tabla2[[#This Row],[FECHA CESE/BAJA]]="","No Aplica",IF(AND(MONTH(Tabla2[[#This Row],[FECHA CESE/BAJA]])=MONTH(TODAY()-30),YEAR(Tabla2[[#This Row],[FECHA CESE/BAJA]])=YEAR(TODAY())),MONTH(TODAY()-30)&amp;"-"&amp;YEAR(TODAY()),"Borrar")),"No aplica")</f>
        <v>No Aplica</v>
      </c>
      <c r="AD2403" t="str">
        <f>+IFERROR(IF(Tabla2[[#This Row],[FECHA INICIO DE LABORES EN OBRA]]="","No Aplica",IF(AND(MONTH(Tabla2[[#This Row],[FECHA INICIO DE LABORES EN OBRA]])=MONTH(TODAY()-30),YEAR(Tabla2[[#This Row],[FECHA INICIO DE LABORES EN OBRA]])=YEAR(TODAY())),MONTH(TODAY()-30)&amp;"-"&amp;YEAR(TODAY()),"No Aplica")),"No Aplica")</f>
        <v>No Aplica</v>
      </c>
    </row>
    <row r="2404" ht="16.5" customHeight="1" spans="1:30" x14ac:dyDescent="0.25">
      <c r="A2404" s="13">
        <v>20600579054</v>
      </c>
      <c r="B2404" s="15" t="s">
        <v>8791</v>
      </c>
      <c r="C2404" s="15" t="s">
        <v>8791</v>
      </c>
      <c r="D2404" s="15">
        <v>77251929</v>
      </c>
      <c r="E2404" s="15" t="s">
        <v>9017</v>
      </c>
      <c r="F2404" s="39">
        <v>34847</v>
      </c>
      <c r="G2404" s="15">
        <v>2</v>
      </c>
      <c r="H2404" s="15" t="s">
        <v>9018</v>
      </c>
      <c r="I2404" s="15" t="s">
        <v>5993</v>
      </c>
      <c r="J2404" s="15" t="s">
        <v>9019</v>
      </c>
      <c r="K2404" s="15" t="s">
        <v>2182</v>
      </c>
      <c r="L2404" s="40" t="s">
        <v>6</v>
      </c>
      <c r="M2404" s="39"/>
      <c r="N2404" s="41" t="s">
        <v>2098</v>
      </c>
      <c r="O2404" s="39">
        <v>45031</v>
      </c>
      <c r="P2404" s="40">
        <v>1</v>
      </c>
      <c r="Q2404" s="40">
        <v>4</v>
      </c>
      <c r="R2404" s="40" t="str">
        <f>IFERROR(VLOOKUP(Tabla2[[#This Row],[CONTRATISTA PRNCIPAL]],Hoja1!$L$5:$M$9,2,FALSE),"CJV")</f>
        <v>CJV</v>
      </c>
      <c r="S2404" s="40" t="str">
        <f>IF(Tabla2[[#This Row],[EMPRESA]]=Tabla2[[#This Row],[CONTRATISTA PRNCIPAL]],"Principal","Secundaria")</f>
        <v>Principal</v>
      </c>
      <c r="T2404" s="42">
        <f>IFERROR(1/COUNTIF(Tabla2[CONTRATISTA PRNCIPAL],Tabla2[[#This Row],[CONTRATISTA PRNCIPAL]]),0)</f>
        <v>0.009708737864077669</v>
      </c>
      <c r="U2404" s="43">
        <f>IF(((TODAY()-Tabla2[[#This Row],[FECHA NACIMIENTO]])/365)&lt;18,"Corregir", IF(((TODAY()-Tabla2[[#This Row],[FECHA NACIMIENTO]])/365)&gt;80, "Corregir",ROUNDDOWN(((TODAY()-Tabla2[[#This Row],[FECHA NACIMIENTO]])/365),0)))</f>
        <v>28</v>
      </c>
      <c r="V24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04" s="44" t="str">
        <f>+IF(Tabla2[[#This Row],[Edad]]="Corregir","Corregir","Ok")</f>
        <v>Ok</v>
      </c>
      <c r="X2404" s="42" t="str">
        <f>+IFERROR(VLOOKUP(Tabla2[[#This Row],[DISTRITO SEGÚN DNI]],Hoja1!$A$2:$B$32,2,FALSE),"No")</f>
        <v>No</v>
      </c>
      <c r="Y2404" s="42" t="str">
        <f>IF(OR(LOWER(Tabla2[[#This Row],[GENERO]])="masculino", LOWER(Tabla2[[#This Row],[GENERO]])="femenino"),"OK","Corregir")</f>
        <v>OK</v>
      </c>
      <c r="Z2404" s="42" t="str">
        <f>+IF(Tabla2[[#This Row],[Nro. DNI / CE]]="","Corregir",IF(LEN(Tabla2[[#This Row],[Nro. DNI / CE]])&gt;=8,"OK","Corregir"))</f>
        <v>OK</v>
      </c>
      <c r="AA2404" s="42">
        <f>COUNTIF(Tabla2[APELLIDOS Y NOMBRES],Tabla2[[#This Row],[APELLIDOS Y NOMBRES]])</f>
        <v>1</v>
      </c>
      <c r="AB2404" s="42">
        <f>IF(Tabla2[[#This Row],[Trabajador]]&gt;1,1/Tabla2[[#This Row],[Trabajador]],Tabla2[[#This Row],[Trabajador]])</f>
        <v>1</v>
      </c>
      <c r="AC2404" t="str">
        <f>+IFERROR(IF(Tabla2[[#This Row],[FECHA CESE/BAJA]]="","No Aplica",IF(AND(MONTH(Tabla2[[#This Row],[FECHA CESE/BAJA]])=MONTH(TODAY()-30),YEAR(Tabla2[[#This Row],[FECHA CESE/BAJA]])=YEAR(TODAY())),MONTH(TODAY()-30)&amp;"-"&amp;YEAR(TODAY()),"Borrar")),"No aplica")</f>
        <v>No Aplica</v>
      </c>
      <c r="AD2404" t="str">
        <f>+IFERROR(IF(Tabla2[[#This Row],[FECHA INICIO DE LABORES EN OBRA]]="","No Aplica",IF(AND(MONTH(Tabla2[[#This Row],[FECHA INICIO DE LABORES EN OBRA]])=MONTH(TODAY()-30),YEAR(Tabla2[[#This Row],[FECHA INICIO DE LABORES EN OBRA]])=YEAR(TODAY())),MONTH(TODAY()-30)&amp;"-"&amp;YEAR(TODAY()),"No Aplica")),"No Aplica")</f>
        <v>No Aplica</v>
      </c>
    </row>
    <row r="2405" ht="16.5" customHeight="1" spans="1:30" x14ac:dyDescent="0.25">
      <c r="A2405" s="13">
        <v>20600579054</v>
      </c>
      <c r="B2405" s="15" t="s">
        <v>8791</v>
      </c>
      <c r="C2405" s="15" t="s">
        <v>8791</v>
      </c>
      <c r="D2405" s="15">
        <v>77377515</v>
      </c>
      <c r="E2405" s="15" t="s">
        <v>9020</v>
      </c>
      <c r="F2405" s="39">
        <v>35323</v>
      </c>
      <c r="G2405" s="15">
        <v>2</v>
      </c>
      <c r="H2405" s="15" t="s">
        <v>2749</v>
      </c>
      <c r="I2405" s="15" t="s">
        <v>6305</v>
      </c>
      <c r="J2405" s="15" t="s">
        <v>9021</v>
      </c>
      <c r="K2405" s="15" t="s">
        <v>2182</v>
      </c>
      <c r="L2405" s="40" t="s">
        <v>6</v>
      </c>
      <c r="M2405" s="39"/>
      <c r="N2405" s="41" t="s">
        <v>2098</v>
      </c>
      <c r="O2405" s="39">
        <v>45096</v>
      </c>
      <c r="P2405" s="40">
        <v>1</v>
      </c>
      <c r="Q2405" s="40">
        <v>4</v>
      </c>
      <c r="R2405" s="40" t="str">
        <f>IFERROR(VLOOKUP(Tabla2[[#This Row],[CONTRATISTA PRNCIPAL]],Hoja1!$L$5:$M$9,2,FALSE),"CJV")</f>
        <v>CJV</v>
      </c>
      <c r="S2405" s="40" t="str">
        <f>IF(Tabla2[[#This Row],[EMPRESA]]=Tabla2[[#This Row],[CONTRATISTA PRNCIPAL]],"Principal","Secundaria")</f>
        <v>Principal</v>
      </c>
      <c r="T2405" s="42">
        <f>IFERROR(1/COUNTIF(Tabla2[CONTRATISTA PRNCIPAL],Tabla2[[#This Row],[CONTRATISTA PRNCIPAL]]),0)</f>
        <v>0.009708737864077669</v>
      </c>
      <c r="U2405" s="43">
        <f>IF(((TODAY()-Tabla2[[#This Row],[FECHA NACIMIENTO]])/365)&lt;18,"Corregir", IF(((TODAY()-Tabla2[[#This Row],[FECHA NACIMIENTO]])/365)&gt;80, "Corregir",ROUNDDOWN(((TODAY()-Tabla2[[#This Row],[FECHA NACIMIENTO]])/365),0)))</f>
        <v>27</v>
      </c>
      <c r="V24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05" s="44" t="str">
        <f>+IF(Tabla2[[#This Row],[Edad]]="Corregir","Corregir","Ok")</f>
        <v>Ok</v>
      </c>
      <c r="X2405" s="42" t="str">
        <f>+IFERROR(VLOOKUP(Tabla2[[#This Row],[DISTRITO SEGÚN DNI]],Hoja1!$A$2:$B$32,2,FALSE),"No")</f>
        <v>No</v>
      </c>
      <c r="Y2405" s="42" t="str">
        <f>IF(OR(LOWER(Tabla2[[#This Row],[GENERO]])="masculino", LOWER(Tabla2[[#This Row],[GENERO]])="femenino"),"OK","Corregir")</f>
        <v>OK</v>
      </c>
      <c r="Z2405" s="42" t="str">
        <f>+IF(Tabla2[[#This Row],[Nro. DNI / CE]]="","Corregir",IF(LEN(Tabla2[[#This Row],[Nro. DNI / CE]])&gt;=8,"OK","Corregir"))</f>
        <v>OK</v>
      </c>
      <c r="AA2405" s="42">
        <f>COUNTIF(Tabla2[APELLIDOS Y NOMBRES],Tabla2[[#This Row],[APELLIDOS Y NOMBRES]])</f>
        <v>1</v>
      </c>
      <c r="AB2405" s="42">
        <f>IF(Tabla2[[#This Row],[Trabajador]]&gt;1,1/Tabla2[[#This Row],[Trabajador]],Tabla2[[#This Row],[Trabajador]])</f>
        <v>1</v>
      </c>
      <c r="AC2405" t="str">
        <f>+IFERROR(IF(Tabla2[[#This Row],[FECHA CESE/BAJA]]="","No Aplica",IF(AND(MONTH(Tabla2[[#This Row],[FECHA CESE/BAJA]])=MONTH(TODAY()-30),YEAR(Tabla2[[#This Row],[FECHA CESE/BAJA]])=YEAR(TODAY())),MONTH(TODAY()-30)&amp;"-"&amp;YEAR(TODAY()),"Borrar")),"No aplica")</f>
        <v>No Aplica</v>
      </c>
      <c r="AD2405" t="str">
        <f>+IFERROR(IF(Tabla2[[#This Row],[FECHA INICIO DE LABORES EN OBRA]]="","No Aplica",IF(AND(MONTH(Tabla2[[#This Row],[FECHA INICIO DE LABORES EN OBRA]])=MONTH(TODAY()-30),YEAR(Tabla2[[#This Row],[FECHA INICIO DE LABORES EN OBRA]])=YEAR(TODAY())),MONTH(TODAY()-30)&amp;"-"&amp;YEAR(TODAY()),"No Aplica")),"No Aplica")</f>
        <v>No Aplica</v>
      </c>
    </row>
    <row r="2406" ht="16.5" customHeight="1" spans="1:30" x14ac:dyDescent="0.25">
      <c r="A2406" s="13">
        <v>20600579054</v>
      </c>
      <c r="B2406" s="15" t="s">
        <v>8791</v>
      </c>
      <c r="C2406" s="15" t="s">
        <v>8791</v>
      </c>
      <c r="D2406" s="15">
        <v>26721970</v>
      </c>
      <c r="E2406" s="15" t="s">
        <v>9022</v>
      </c>
      <c r="F2406" s="39">
        <v>28143</v>
      </c>
      <c r="G2406" s="15">
        <v>2</v>
      </c>
      <c r="H2406" s="15" t="s">
        <v>3739</v>
      </c>
      <c r="I2406" s="15" t="s">
        <v>6305</v>
      </c>
      <c r="J2406" s="15" t="s">
        <v>9023</v>
      </c>
      <c r="K2406" s="15" t="s">
        <v>3569</v>
      </c>
      <c r="L2406" s="40" t="s">
        <v>6</v>
      </c>
      <c r="M2406" s="39"/>
      <c r="N2406" s="41" t="s">
        <v>2098</v>
      </c>
      <c r="O2406" s="39">
        <v>45103</v>
      </c>
      <c r="P2406" s="40">
        <v>1</v>
      </c>
      <c r="Q2406" s="40">
        <v>4</v>
      </c>
      <c r="R2406" s="40" t="str">
        <f>IFERROR(VLOOKUP(Tabla2[[#This Row],[CONTRATISTA PRNCIPAL]],Hoja1!$L$5:$M$9,2,FALSE),"CJV")</f>
        <v>CJV</v>
      </c>
      <c r="S2406" s="40" t="str">
        <f>IF(Tabla2[[#This Row],[EMPRESA]]=Tabla2[[#This Row],[CONTRATISTA PRNCIPAL]],"Principal","Secundaria")</f>
        <v>Principal</v>
      </c>
      <c r="T2406" s="42">
        <f>IFERROR(1/COUNTIF(Tabla2[CONTRATISTA PRNCIPAL],Tabla2[[#This Row],[CONTRATISTA PRNCIPAL]]),0)</f>
        <v>0.009708737864077669</v>
      </c>
      <c r="U2406" s="43">
        <f>IF(((TODAY()-Tabla2[[#This Row],[FECHA NACIMIENTO]])/365)&lt;18,"Corregir", IF(((TODAY()-Tabla2[[#This Row],[FECHA NACIMIENTO]])/365)&gt;80, "Corregir",ROUNDDOWN(((TODAY()-Tabla2[[#This Row],[FECHA NACIMIENTO]])/365),0)))</f>
        <v>46</v>
      </c>
      <c r="V24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06" s="44" t="str">
        <f>+IF(Tabla2[[#This Row],[Edad]]="Corregir","Corregir","Ok")</f>
        <v>Ok</v>
      </c>
      <c r="X2406" s="42" t="str">
        <f>+IFERROR(VLOOKUP(Tabla2[[#This Row],[DISTRITO SEGÚN DNI]],Hoja1!$A$2:$B$32,2,FALSE),"No")</f>
        <v>No</v>
      </c>
      <c r="Y2406" s="42" t="str">
        <f>IF(OR(LOWER(Tabla2[[#This Row],[GENERO]])="masculino", LOWER(Tabla2[[#This Row],[GENERO]])="femenino"),"OK","Corregir")</f>
        <v>OK</v>
      </c>
      <c r="Z2406" s="42" t="str">
        <f>+IF(Tabla2[[#This Row],[Nro. DNI / CE]]="","Corregir",IF(LEN(Tabla2[[#This Row],[Nro. DNI / CE]])&gt;=8,"OK","Corregir"))</f>
        <v>OK</v>
      </c>
      <c r="AA2406" s="42">
        <f>COUNTIF(Tabla2[APELLIDOS Y NOMBRES],Tabla2[[#This Row],[APELLIDOS Y NOMBRES]])</f>
        <v>1</v>
      </c>
      <c r="AB2406" s="42">
        <f>IF(Tabla2[[#This Row],[Trabajador]]&gt;1,1/Tabla2[[#This Row],[Trabajador]],Tabla2[[#This Row],[Trabajador]])</f>
        <v>1</v>
      </c>
      <c r="AC2406" t="str">
        <f>+IFERROR(IF(Tabla2[[#This Row],[FECHA CESE/BAJA]]="","No Aplica",IF(AND(MONTH(Tabla2[[#This Row],[FECHA CESE/BAJA]])=MONTH(TODAY()-30),YEAR(Tabla2[[#This Row],[FECHA CESE/BAJA]])=YEAR(TODAY())),MONTH(TODAY()-30)&amp;"-"&amp;YEAR(TODAY()),"Borrar")),"No aplica")</f>
        <v>No Aplica</v>
      </c>
      <c r="AD2406" t="str">
        <f>+IFERROR(IF(Tabla2[[#This Row],[FECHA INICIO DE LABORES EN OBRA]]="","No Aplica",IF(AND(MONTH(Tabla2[[#This Row],[FECHA INICIO DE LABORES EN OBRA]])=MONTH(TODAY()-30),YEAR(Tabla2[[#This Row],[FECHA INICIO DE LABORES EN OBRA]])=YEAR(TODAY())),MONTH(TODAY()-30)&amp;"-"&amp;YEAR(TODAY()),"No Aplica")),"No Aplica")</f>
        <v>No Aplica</v>
      </c>
    </row>
    <row r="2407" ht="16.5" customHeight="1" spans="1:30" x14ac:dyDescent="0.25">
      <c r="A2407" s="13">
        <v>20600579054</v>
      </c>
      <c r="B2407" s="15" t="s">
        <v>8791</v>
      </c>
      <c r="C2407" s="15" t="s">
        <v>8791</v>
      </c>
      <c r="D2407" s="15" t="s">
        <v>9024</v>
      </c>
      <c r="E2407" s="15" t="s">
        <v>9025</v>
      </c>
      <c r="F2407" s="39">
        <v>35264</v>
      </c>
      <c r="G2407" s="15">
        <v>1</v>
      </c>
      <c r="H2407" s="15" t="s">
        <v>4186</v>
      </c>
      <c r="I2407" s="15" t="s">
        <v>8829</v>
      </c>
      <c r="J2407" s="15" t="s">
        <v>9026</v>
      </c>
      <c r="K2407" s="15" t="s">
        <v>3569</v>
      </c>
      <c r="L2407" s="40" t="s">
        <v>6</v>
      </c>
      <c r="M2407" s="39"/>
      <c r="N2407" s="41" t="s">
        <v>2098</v>
      </c>
      <c r="O2407" s="39">
        <v>45124</v>
      </c>
      <c r="P2407" s="40">
        <v>1</v>
      </c>
      <c r="Q2407" s="40">
        <v>2</v>
      </c>
      <c r="R2407" s="40" t="str">
        <f>IFERROR(VLOOKUP(Tabla2[[#This Row],[CONTRATISTA PRNCIPAL]],Hoja1!$L$5:$M$9,2,FALSE),"CJV")</f>
        <v>CJV</v>
      </c>
      <c r="S2407" s="40" t="str">
        <f>IF(Tabla2[[#This Row],[EMPRESA]]=Tabla2[[#This Row],[CONTRATISTA PRNCIPAL]],"Principal","Secundaria")</f>
        <v>Principal</v>
      </c>
      <c r="T2407" s="42">
        <f>IFERROR(1/COUNTIF(Tabla2[CONTRATISTA PRNCIPAL],Tabla2[[#This Row],[CONTRATISTA PRNCIPAL]]),0)</f>
        <v>0.009708737864077669</v>
      </c>
      <c r="U2407" s="43">
        <f>IF(((TODAY()-Tabla2[[#This Row],[FECHA NACIMIENTO]])/365)&lt;18,"Corregir", IF(((TODAY()-Tabla2[[#This Row],[FECHA NACIMIENTO]])/365)&gt;80, "Corregir",ROUNDDOWN(((TODAY()-Tabla2[[#This Row],[FECHA NACIMIENTO]])/365),0)))</f>
        <v>27</v>
      </c>
      <c r="V24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07" s="44" t="str">
        <f>+IF(Tabla2[[#This Row],[Edad]]="Corregir","Corregir","Ok")</f>
        <v>Ok</v>
      </c>
      <c r="X2407" s="42" t="str">
        <f>+IFERROR(VLOOKUP(Tabla2[[#This Row],[DISTRITO SEGÚN DNI]],Hoja1!$A$2:$B$32,2,FALSE),"No")</f>
        <v>No</v>
      </c>
      <c r="Y2407" s="42" t="str">
        <f>IF(OR(LOWER(Tabla2[[#This Row],[GENERO]])="masculino", LOWER(Tabla2[[#This Row],[GENERO]])="femenino"),"OK","Corregir")</f>
        <v>OK</v>
      </c>
      <c r="Z2407" s="42" t="str">
        <f>+IF(Tabla2[[#This Row],[Nro. DNI / CE]]="","Corregir",IF(LEN(Tabla2[[#This Row],[Nro. DNI / CE]])&gt;=8,"OK","Corregir"))</f>
        <v>OK</v>
      </c>
      <c r="AA2407" s="42">
        <f>COUNTIF(Tabla2[APELLIDOS Y NOMBRES],Tabla2[[#This Row],[APELLIDOS Y NOMBRES]])</f>
        <v>1</v>
      </c>
      <c r="AB2407" s="42">
        <f>IF(Tabla2[[#This Row],[Trabajador]]&gt;1,1/Tabla2[[#This Row],[Trabajador]],Tabla2[[#This Row],[Trabajador]])</f>
        <v>1</v>
      </c>
      <c r="AC2407" t="str">
        <f>+IFERROR(IF(Tabla2[[#This Row],[FECHA CESE/BAJA]]="","No Aplica",IF(AND(MONTH(Tabla2[[#This Row],[FECHA CESE/BAJA]])=MONTH(TODAY()-30),YEAR(Tabla2[[#This Row],[FECHA CESE/BAJA]])=YEAR(TODAY())),MONTH(TODAY()-30)&amp;"-"&amp;YEAR(TODAY()),"Borrar")),"No aplica")</f>
        <v>No Aplica</v>
      </c>
      <c r="AD2407" t="str">
        <f>+IFERROR(IF(Tabla2[[#This Row],[FECHA INICIO DE LABORES EN OBRA]]="","No Aplica",IF(AND(MONTH(Tabla2[[#This Row],[FECHA INICIO DE LABORES EN OBRA]])=MONTH(TODAY()-30),YEAR(Tabla2[[#This Row],[FECHA INICIO DE LABORES EN OBRA]])=YEAR(TODAY())),MONTH(TODAY()-30)&amp;"-"&amp;YEAR(TODAY()),"No Aplica")),"No Aplica")</f>
        <v>No Aplica</v>
      </c>
    </row>
    <row r="2408" ht="16.5" customHeight="1" spans="1:30" x14ac:dyDescent="0.25">
      <c r="A2408" s="13">
        <v>20600579054</v>
      </c>
      <c r="B2408" s="15" t="s">
        <v>8791</v>
      </c>
      <c r="C2408" s="15" t="s">
        <v>8791</v>
      </c>
      <c r="D2408" s="15" t="s">
        <v>1526</v>
      </c>
      <c r="E2408" s="15" t="s">
        <v>1527</v>
      </c>
      <c r="F2408" s="39">
        <v>26085</v>
      </c>
      <c r="G2408" s="15">
        <v>2</v>
      </c>
      <c r="H2408" s="15" t="s">
        <v>2751</v>
      </c>
      <c r="I2408" s="15" t="s">
        <v>8829</v>
      </c>
      <c r="J2408" s="15" t="s">
        <v>9027</v>
      </c>
      <c r="K2408" s="15" t="s">
        <v>27</v>
      </c>
      <c r="L2408" s="40" t="s">
        <v>6</v>
      </c>
      <c r="M2408" s="39"/>
      <c r="N2408" s="41" t="s">
        <v>2098</v>
      </c>
      <c r="O2408" s="39">
        <v>45124</v>
      </c>
      <c r="P2408" s="40">
        <v>1</v>
      </c>
      <c r="Q2408" s="40">
        <v>4</v>
      </c>
      <c r="R2408" s="40" t="str">
        <f>IFERROR(VLOOKUP(Tabla2[[#This Row],[CONTRATISTA PRNCIPAL]],Hoja1!$L$5:$M$9,2,FALSE),"CJV")</f>
        <v>CJV</v>
      </c>
      <c r="S2408" s="40" t="str">
        <f>IF(Tabla2[[#This Row],[EMPRESA]]=Tabla2[[#This Row],[CONTRATISTA PRNCIPAL]],"Principal","Secundaria")</f>
        <v>Principal</v>
      </c>
      <c r="T2408" s="42">
        <f>IFERROR(1/COUNTIF(Tabla2[CONTRATISTA PRNCIPAL],Tabla2[[#This Row],[CONTRATISTA PRNCIPAL]]),0)</f>
        <v>0.009708737864077669</v>
      </c>
      <c r="U2408" s="43">
        <f>IF(((TODAY()-Tabla2[[#This Row],[FECHA NACIMIENTO]])/365)&lt;18,"Corregir", IF(((TODAY()-Tabla2[[#This Row],[FECHA NACIMIENTO]])/365)&gt;80, "Corregir",ROUNDDOWN(((TODAY()-Tabla2[[#This Row],[FECHA NACIMIENTO]])/365),0)))</f>
        <v>52</v>
      </c>
      <c r="V24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408" s="44" t="str">
        <f>+IF(Tabla2[[#This Row],[Edad]]="Corregir","Corregir","Ok")</f>
        <v>Ok</v>
      </c>
      <c r="X2408" s="42" t="str">
        <f>+IFERROR(VLOOKUP(Tabla2[[#This Row],[DISTRITO SEGÚN DNI]],Hoja1!$A$2:$B$32,2,FALSE),"No")</f>
        <v>CALLAO</v>
      </c>
      <c r="Y2408" s="42" t="str">
        <f>IF(OR(LOWER(Tabla2[[#This Row],[GENERO]])="masculino", LOWER(Tabla2[[#This Row],[GENERO]])="femenino"),"OK","Corregir")</f>
        <v>OK</v>
      </c>
      <c r="Z2408" s="42" t="str">
        <f>+IF(Tabla2[[#This Row],[Nro. DNI / CE]]="","Corregir",IF(LEN(Tabla2[[#This Row],[Nro. DNI / CE]])&gt;=8,"OK","Corregir"))</f>
        <v>OK</v>
      </c>
      <c r="AA2408" s="42">
        <f>COUNTIF(Tabla2[APELLIDOS Y NOMBRES],Tabla2[[#This Row],[APELLIDOS Y NOMBRES]])</f>
        <v>1</v>
      </c>
      <c r="AB2408" s="42">
        <f>IF(Tabla2[[#This Row],[Trabajador]]&gt;1,1/Tabla2[[#This Row],[Trabajador]],Tabla2[[#This Row],[Trabajador]])</f>
        <v>1</v>
      </c>
      <c r="AC2408" t="str">
        <f>+IFERROR(IF(Tabla2[[#This Row],[FECHA CESE/BAJA]]="","No Aplica",IF(AND(MONTH(Tabla2[[#This Row],[FECHA CESE/BAJA]])=MONTH(TODAY()-30),YEAR(Tabla2[[#This Row],[FECHA CESE/BAJA]])=YEAR(TODAY())),MONTH(TODAY()-30)&amp;"-"&amp;YEAR(TODAY()),"Borrar")),"No aplica")</f>
        <v>No Aplica</v>
      </c>
      <c r="AD2408" t="str">
        <f>+IFERROR(IF(Tabla2[[#This Row],[FECHA INICIO DE LABORES EN OBRA]]="","No Aplica",IF(AND(MONTH(Tabla2[[#This Row],[FECHA INICIO DE LABORES EN OBRA]])=MONTH(TODAY()-30),YEAR(Tabla2[[#This Row],[FECHA INICIO DE LABORES EN OBRA]])=YEAR(TODAY())),MONTH(TODAY()-30)&amp;"-"&amp;YEAR(TODAY()),"No Aplica")),"No Aplica")</f>
        <v>No Aplica</v>
      </c>
    </row>
    <row r="2409" ht="16.5" customHeight="1" spans="1:30" x14ac:dyDescent="0.25">
      <c r="A2409" s="13">
        <v>20600579054</v>
      </c>
      <c r="B2409" s="15" t="s">
        <v>8791</v>
      </c>
      <c r="C2409" s="15" t="s">
        <v>8791</v>
      </c>
      <c r="D2409" s="15" t="s">
        <v>9028</v>
      </c>
      <c r="E2409" s="15" t="s">
        <v>9029</v>
      </c>
      <c r="F2409" s="39">
        <v>30853</v>
      </c>
      <c r="G2409" s="15">
        <v>2</v>
      </c>
      <c r="H2409" s="15" t="s">
        <v>3739</v>
      </c>
      <c r="I2409" s="15" t="s">
        <v>5993</v>
      </c>
      <c r="J2409" s="15" t="s">
        <v>9030</v>
      </c>
      <c r="K2409" s="15" t="s">
        <v>2237</v>
      </c>
      <c r="L2409" s="40" t="s">
        <v>6</v>
      </c>
      <c r="M2409" s="39"/>
      <c r="N2409" s="41" t="s">
        <v>2098</v>
      </c>
      <c r="O2409" s="39">
        <v>45110</v>
      </c>
      <c r="P2409" s="40">
        <v>1</v>
      </c>
      <c r="Q2409" s="40">
        <v>4</v>
      </c>
      <c r="R2409" s="40" t="str">
        <f>IFERROR(VLOOKUP(Tabla2[[#This Row],[CONTRATISTA PRNCIPAL]],Hoja1!$L$5:$M$9,2,FALSE),"CJV")</f>
        <v>CJV</v>
      </c>
      <c r="S2409" s="40" t="str">
        <f>IF(Tabla2[[#This Row],[EMPRESA]]=Tabla2[[#This Row],[CONTRATISTA PRNCIPAL]],"Principal","Secundaria")</f>
        <v>Principal</v>
      </c>
      <c r="T2409" s="42">
        <f>IFERROR(1/COUNTIF(Tabla2[CONTRATISTA PRNCIPAL],Tabla2[[#This Row],[CONTRATISTA PRNCIPAL]]),0)</f>
        <v>0.009708737864077669</v>
      </c>
      <c r="U2409" s="43">
        <f>IF(((TODAY()-Tabla2[[#This Row],[FECHA NACIMIENTO]])/365)&lt;18,"Corregir", IF(((TODAY()-Tabla2[[#This Row],[FECHA NACIMIENTO]])/365)&gt;80, "Corregir",ROUNDDOWN(((TODAY()-Tabla2[[#This Row],[FECHA NACIMIENTO]])/365),0)))</f>
        <v>39</v>
      </c>
      <c r="V24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09" s="44" t="str">
        <f>+IF(Tabla2[[#This Row],[Edad]]="Corregir","Corregir","Ok")</f>
        <v>Ok</v>
      </c>
      <c r="X2409" s="42" t="str">
        <f>+IFERROR(VLOOKUP(Tabla2[[#This Row],[DISTRITO SEGÚN DNI]],Hoja1!$A$2:$B$32,2,FALSE),"No")</f>
        <v>No</v>
      </c>
      <c r="Y2409" s="42" t="str">
        <f>IF(OR(LOWER(Tabla2[[#This Row],[GENERO]])="masculino", LOWER(Tabla2[[#This Row],[GENERO]])="femenino"),"OK","Corregir")</f>
        <v>OK</v>
      </c>
      <c r="Z2409" s="42" t="str">
        <f>+IF(Tabla2[[#This Row],[Nro. DNI / CE]]="","Corregir",IF(LEN(Tabla2[[#This Row],[Nro. DNI / CE]])&gt;=8,"OK","Corregir"))</f>
        <v>OK</v>
      </c>
      <c r="AA2409" s="42">
        <f>COUNTIF(Tabla2[APELLIDOS Y NOMBRES],Tabla2[[#This Row],[APELLIDOS Y NOMBRES]])</f>
        <v>1</v>
      </c>
      <c r="AB2409" s="42">
        <f>IF(Tabla2[[#This Row],[Trabajador]]&gt;1,1/Tabla2[[#This Row],[Trabajador]],Tabla2[[#This Row],[Trabajador]])</f>
        <v>1</v>
      </c>
      <c r="AC2409" t="str">
        <f>+IFERROR(IF(Tabla2[[#This Row],[FECHA CESE/BAJA]]="","No Aplica",IF(AND(MONTH(Tabla2[[#This Row],[FECHA CESE/BAJA]])=MONTH(TODAY()-30),YEAR(Tabla2[[#This Row],[FECHA CESE/BAJA]])=YEAR(TODAY())),MONTH(TODAY()-30)&amp;"-"&amp;YEAR(TODAY()),"Borrar")),"No aplica")</f>
        <v>No Aplica</v>
      </c>
      <c r="AD2409" t="str">
        <f>+IFERROR(IF(Tabla2[[#This Row],[FECHA INICIO DE LABORES EN OBRA]]="","No Aplica",IF(AND(MONTH(Tabla2[[#This Row],[FECHA INICIO DE LABORES EN OBRA]])=MONTH(TODAY()-30),YEAR(Tabla2[[#This Row],[FECHA INICIO DE LABORES EN OBRA]])=YEAR(TODAY())),MONTH(TODAY()-30)&amp;"-"&amp;YEAR(TODAY()),"No Aplica")),"No Aplica")</f>
        <v>No Aplica</v>
      </c>
    </row>
    <row r="2410" ht="16.5" customHeight="1" spans="1:30" x14ac:dyDescent="0.25">
      <c r="A2410" s="13">
        <v>20600579054</v>
      </c>
      <c r="B2410" s="15" t="s">
        <v>8791</v>
      </c>
      <c r="C2410" s="15" t="s">
        <v>8791</v>
      </c>
      <c r="D2410" s="15" t="s">
        <v>9031</v>
      </c>
      <c r="E2410" s="15" t="s">
        <v>9032</v>
      </c>
      <c r="F2410" s="39">
        <v>29006</v>
      </c>
      <c r="G2410" s="15">
        <v>2</v>
      </c>
      <c r="H2410" s="15" t="s">
        <v>3739</v>
      </c>
      <c r="I2410" s="15" t="s">
        <v>5993</v>
      </c>
      <c r="J2410" s="15" t="s">
        <v>9033</v>
      </c>
      <c r="K2410" s="15" t="s">
        <v>2242</v>
      </c>
      <c r="L2410" s="40" t="s">
        <v>6</v>
      </c>
      <c r="M2410" s="39"/>
      <c r="N2410" s="41" t="s">
        <v>2098</v>
      </c>
      <c r="O2410" s="39">
        <v>45110</v>
      </c>
      <c r="P2410" s="40">
        <v>1</v>
      </c>
      <c r="Q2410" s="40">
        <v>4</v>
      </c>
      <c r="R2410" s="40" t="str">
        <f>IFERROR(VLOOKUP(Tabla2[[#This Row],[CONTRATISTA PRNCIPAL]],Hoja1!$L$5:$M$9,2,FALSE),"CJV")</f>
        <v>CJV</v>
      </c>
      <c r="S2410" s="40" t="str">
        <f>IF(Tabla2[[#This Row],[EMPRESA]]=Tabla2[[#This Row],[CONTRATISTA PRNCIPAL]],"Principal","Secundaria")</f>
        <v>Principal</v>
      </c>
      <c r="T2410" s="42">
        <f>IFERROR(1/COUNTIF(Tabla2[CONTRATISTA PRNCIPAL],Tabla2[[#This Row],[CONTRATISTA PRNCIPAL]]),0)</f>
        <v>0.009708737864077669</v>
      </c>
      <c r="U2410" s="43">
        <f>IF(((TODAY()-Tabla2[[#This Row],[FECHA NACIMIENTO]])/365)&lt;18,"Corregir", IF(((TODAY()-Tabla2[[#This Row],[FECHA NACIMIENTO]])/365)&gt;80, "Corregir",ROUNDDOWN(((TODAY()-Tabla2[[#This Row],[FECHA NACIMIENTO]])/365),0)))</f>
        <v>44</v>
      </c>
      <c r="V24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10" s="44" t="str">
        <f>+IF(Tabla2[[#This Row],[Edad]]="Corregir","Corregir","Ok")</f>
        <v>Ok</v>
      </c>
      <c r="X2410" s="42" t="str">
        <f>+IFERROR(VLOOKUP(Tabla2[[#This Row],[DISTRITO SEGÚN DNI]],Hoja1!$A$2:$B$32,2,FALSE),"No")</f>
        <v>No</v>
      </c>
      <c r="Y2410" s="42" t="str">
        <f>IF(OR(LOWER(Tabla2[[#This Row],[GENERO]])="masculino", LOWER(Tabla2[[#This Row],[GENERO]])="femenino"),"OK","Corregir")</f>
        <v>OK</v>
      </c>
      <c r="Z2410" s="42" t="str">
        <f>+IF(Tabla2[[#This Row],[Nro. DNI / CE]]="","Corregir",IF(LEN(Tabla2[[#This Row],[Nro. DNI / CE]])&gt;=8,"OK","Corregir"))</f>
        <v>OK</v>
      </c>
      <c r="AA2410" s="42">
        <f>COUNTIF(Tabla2[APELLIDOS Y NOMBRES],Tabla2[[#This Row],[APELLIDOS Y NOMBRES]])</f>
        <v>1</v>
      </c>
      <c r="AB2410" s="42">
        <f>IF(Tabla2[[#This Row],[Trabajador]]&gt;1,1/Tabla2[[#This Row],[Trabajador]],Tabla2[[#This Row],[Trabajador]])</f>
        <v>1</v>
      </c>
      <c r="AC2410" t="str">
        <f>+IFERROR(IF(Tabla2[[#This Row],[FECHA CESE/BAJA]]="","No Aplica",IF(AND(MONTH(Tabla2[[#This Row],[FECHA CESE/BAJA]])=MONTH(TODAY()-30),YEAR(Tabla2[[#This Row],[FECHA CESE/BAJA]])=YEAR(TODAY())),MONTH(TODAY()-30)&amp;"-"&amp;YEAR(TODAY()),"Borrar")),"No aplica")</f>
        <v>No Aplica</v>
      </c>
      <c r="AD2410" t="str">
        <f>+IFERROR(IF(Tabla2[[#This Row],[FECHA INICIO DE LABORES EN OBRA]]="","No Aplica",IF(AND(MONTH(Tabla2[[#This Row],[FECHA INICIO DE LABORES EN OBRA]])=MONTH(TODAY()-30),YEAR(Tabla2[[#This Row],[FECHA INICIO DE LABORES EN OBRA]])=YEAR(TODAY())),MONTH(TODAY()-30)&amp;"-"&amp;YEAR(TODAY()),"No Aplica")),"No Aplica")</f>
        <v>No Aplica</v>
      </c>
    </row>
    <row r="2411" ht="16.5" customHeight="1" spans="1:30" x14ac:dyDescent="0.25">
      <c r="A2411" s="13">
        <v>20600579054</v>
      </c>
      <c r="B2411" s="15" t="s">
        <v>8791</v>
      </c>
      <c r="C2411" s="15" t="s">
        <v>8791</v>
      </c>
      <c r="D2411" s="15" t="s">
        <v>9034</v>
      </c>
      <c r="E2411" s="15" t="s">
        <v>9035</v>
      </c>
      <c r="F2411" s="39">
        <v>28820</v>
      </c>
      <c r="G2411" s="15">
        <v>2</v>
      </c>
      <c r="H2411" s="15" t="s">
        <v>3739</v>
      </c>
      <c r="I2411" s="15" t="s">
        <v>5993</v>
      </c>
      <c r="J2411" s="15" t="s">
        <v>9036</v>
      </c>
      <c r="K2411" s="15" t="s">
        <v>2182</v>
      </c>
      <c r="L2411" s="40" t="s">
        <v>6</v>
      </c>
      <c r="M2411" s="39"/>
      <c r="N2411" s="41" t="s">
        <v>2098</v>
      </c>
      <c r="O2411" s="39">
        <v>45110</v>
      </c>
      <c r="P2411" s="40">
        <v>1</v>
      </c>
      <c r="Q2411" s="40">
        <v>4</v>
      </c>
      <c r="R2411" s="40" t="str">
        <f>IFERROR(VLOOKUP(Tabla2[[#This Row],[CONTRATISTA PRNCIPAL]],Hoja1!$L$5:$M$9,2,FALSE),"CJV")</f>
        <v>CJV</v>
      </c>
      <c r="S2411" s="40" t="str">
        <f>IF(Tabla2[[#This Row],[EMPRESA]]=Tabla2[[#This Row],[CONTRATISTA PRNCIPAL]],"Principal","Secundaria")</f>
        <v>Principal</v>
      </c>
      <c r="T2411" s="42">
        <f>IFERROR(1/COUNTIF(Tabla2[CONTRATISTA PRNCIPAL],Tabla2[[#This Row],[CONTRATISTA PRNCIPAL]]),0)</f>
        <v>0.009708737864077669</v>
      </c>
      <c r="U2411" s="43">
        <f>IF(((TODAY()-Tabla2[[#This Row],[FECHA NACIMIENTO]])/365)&lt;18,"Corregir", IF(((TODAY()-Tabla2[[#This Row],[FECHA NACIMIENTO]])/365)&gt;80, "Corregir",ROUNDDOWN(((TODAY()-Tabla2[[#This Row],[FECHA NACIMIENTO]])/365),0)))</f>
        <v>44</v>
      </c>
      <c r="V24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11" s="44" t="str">
        <f>+IF(Tabla2[[#This Row],[Edad]]="Corregir","Corregir","Ok")</f>
        <v>Ok</v>
      </c>
      <c r="X2411" s="42" t="str">
        <f>+IFERROR(VLOOKUP(Tabla2[[#This Row],[DISTRITO SEGÚN DNI]],Hoja1!$A$2:$B$32,2,FALSE),"No")</f>
        <v>No</v>
      </c>
      <c r="Y2411" s="42" t="str">
        <f>IF(OR(LOWER(Tabla2[[#This Row],[GENERO]])="masculino", LOWER(Tabla2[[#This Row],[GENERO]])="femenino"),"OK","Corregir")</f>
        <v>OK</v>
      </c>
      <c r="Z2411" s="42" t="str">
        <f>+IF(Tabla2[[#This Row],[Nro. DNI / CE]]="","Corregir",IF(LEN(Tabla2[[#This Row],[Nro. DNI / CE]])&gt;=8,"OK","Corregir"))</f>
        <v>OK</v>
      </c>
      <c r="AA2411" s="42">
        <f>COUNTIF(Tabla2[APELLIDOS Y NOMBRES],Tabla2[[#This Row],[APELLIDOS Y NOMBRES]])</f>
        <v>1</v>
      </c>
      <c r="AB2411" s="42">
        <f>IF(Tabla2[[#This Row],[Trabajador]]&gt;1,1/Tabla2[[#This Row],[Trabajador]],Tabla2[[#This Row],[Trabajador]])</f>
        <v>1</v>
      </c>
      <c r="AC2411" t="str">
        <f>+IFERROR(IF(Tabla2[[#This Row],[FECHA CESE/BAJA]]="","No Aplica",IF(AND(MONTH(Tabla2[[#This Row],[FECHA CESE/BAJA]])=MONTH(TODAY()-30),YEAR(Tabla2[[#This Row],[FECHA CESE/BAJA]])=YEAR(TODAY())),MONTH(TODAY()-30)&amp;"-"&amp;YEAR(TODAY()),"Borrar")),"No aplica")</f>
        <v>No Aplica</v>
      </c>
      <c r="AD2411" t="str">
        <f>+IFERROR(IF(Tabla2[[#This Row],[FECHA INICIO DE LABORES EN OBRA]]="","No Aplica",IF(AND(MONTH(Tabla2[[#This Row],[FECHA INICIO DE LABORES EN OBRA]])=MONTH(TODAY()-30),YEAR(Tabla2[[#This Row],[FECHA INICIO DE LABORES EN OBRA]])=YEAR(TODAY())),MONTH(TODAY()-30)&amp;"-"&amp;YEAR(TODAY()),"No Aplica")),"No Aplica")</f>
        <v>No Aplica</v>
      </c>
    </row>
    <row r="2412" ht="16.5" customHeight="1" spans="1:30" x14ac:dyDescent="0.25">
      <c r="A2412" s="13">
        <v>20600579054</v>
      </c>
      <c r="B2412" s="15" t="s">
        <v>8791</v>
      </c>
      <c r="C2412" s="15" t="s">
        <v>8791</v>
      </c>
      <c r="D2412" s="15" t="s">
        <v>9037</v>
      </c>
      <c r="E2412" s="15" t="s">
        <v>9038</v>
      </c>
      <c r="F2412" s="39">
        <v>29000</v>
      </c>
      <c r="G2412" s="15">
        <v>2</v>
      </c>
      <c r="H2412" s="15" t="s">
        <v>3739</v>
      </c>
      <c r="I2412" s="15" t="s">
        <v>5993</v>
      </c>
      <c r="J2412" s="15" t="s">
        <v>9039</v>
      </c>
      <c r="K2412" s="15" t="s">
        <v>2182</v>
      </c>
      <c r="L2412" s="40" t="s">
        <v>6</v>
      </c>
      <c r="M2412" s="39"/>
      <c r="N2412" s="41" t="s">
        <v>2098</v>
      </c>
      <c r="O2412" s="39">
        <v>45110</v>
      </c>
      <c r="P2412" s="40">
        <v>1</v>
      </c>
      <c r="Q2412" s="40">
        <v>4</v>
      </c>
      <c r="R2412" s="40" t="str">
        <f>IFERROR(VLOOKUP(Tabla2[[#This Row],[CONTRATISTA PRNCIPAL]],Hoja1!$L$5:$M$9,2,FALSE),"CJV")</f>
        <v>CJV</v>
      </c>
      <c r="S2412" s="40" t="str">
        <f>IF(Tabla2[[#This Row],[EMPRESA]]=Tabla2[[#This Row],[CONTRATISTA PRNCIPAL]],"Principal","Secundaria")</f>
        <v>Principal</v>
      </c>
      <c r="T2412" s="42">
        <f>IFERROR(1/COUNTIF(Tabla2[CONTRATISTA PRNCIPAL],Tabla2[[#This Row],[CONTRATISTA PRNCIPAL]]),0)</f>
        <v>0.009708737864077669</v>
      </c>
      <c r="U2412" s="43">
        <f>IF(((TODAY()-Tabla2[[#This Row],[FECHA NACIMIENTO]])/365)&lt;18,"Corregir", IF(((TODAY()-Tabla2[[#This Row],[FECHA NACIMIENTO]])/365)&gt;80, "Corregir",ROUNDDOWN(((TODAY()-Tabla2[[#This Row],[FECHA NACIMIENTO]])/365),0)))</f>
        <v>44</v>
      </c>
      <c r="V24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12" s="44" t="str">
        <f>+IF(Tabla2[[#This Row],[Edad]]="Corregir","Corregir","Ok")</f>
        <v>Ok</v>
      </c>
      <c r="X2412" s="42" t="str">
        <f>+IFERROR(VLOOKUP(Tabla2[[#This Row],[DISTRITO SEGÚN DNI]],Hoja1!$A$2:$B$32,2,FALSE),"No")</f>
        <v>No</v>
      </c>
      <c r="Y2412" s="42" t="str">
        <f>IF(OR(LOWER(Tabla2[[#This Row],[GENERO]])="masculino", LOWER(Tabla2[[#This Row],[GENERO]])="femenino"),"OK","Corregir")</f>
        <v>OK</v>
      </c>
      <c r="Z2412" s="42" t="str">
        <f>+IF(Tabla2[[#This Row],[Nro. DNI / CE]]="","Corregir",IF(LEN(Tabla2[[#This Row],[Nro. DNI / CE]])&gt;=8,"OK","Corregir"))</f>
        <v>OK</v>
      </c>
      <c r="AA2412" s="42">
        <f>COUNTIF(Tabla2[APELLIDOS Y NOMBRES],Tabla2[[#This Row],[APELLIDOS Y NOMBRES]])</f>
        <v>1</v>
      </c>
      <c r="AB2412" s="42">
        <f>IF(Tabla2[[#This Row],[Trabajador]]&gt;1,1/Tabla2[[#This Row],[Trabajador]],Tabla2[[#This Row],[Trabajador]])</f>
        <v>1</v>
      </c>
      <c r="AC2412" t="str">
        <f>+IFERROR(IF(Tabla2[[#This Row],[FECHA CESE/BAJA]]="","No Aplica",IF(AND(MONTH(Tabla2[[#This Row],[FECHA CESE/BAJA]])=MONTH(TODAY()-30),YEAR(Tabla2[[#This Row],[FECHA CESE/BAJA]])=YEAR(TODAY())),MONTH(TODAY()-30)&amp;"-"&amp;YEAR(TODAY()),"Borrar")),"No aplica")</f>
        <v>No Aplica</v>
      </c>
      <c r="AD2412" t="str">
        <f>+IFERROR(IF(Tabla2[[#This Row],[FECHA INICIO DE LABORES EN OBRA]]="","No Aplica",IF(AND(MONTH(Tabla2[[#This Row],[FECHA INICIO DE LABORES EN OBRA]])=MONTH(TODAY()-30),YEAR(Tabla2[[#This Row],[FECHA INICIO DE LABORES EN OBRA]])=YEAR(TODAY())),MONTH(TODAY()-30)&amp;"-"&amp;YEAR(TODAY()),"No Aplica")),"No Aplica")</f>
        <v>No Aplica</v>
      </c>
    </row>
    <row r="2413" ht="16.5" customHeight="1" spans="1:30" x14ac:dyDescent="0.25">
      <c r="A2413" s="13">
        <v>20600579054</v>
      </c>
      <c r="B2413" s="15" t="s">
        <v>8791</v>
      </c>
      <c r="C2413" s="15" t="s">
        <v>8791</v>
      </c>
      <c r="D2413" s="15" t="s">
        <v>9040</v>
      </c>
      <c r="E2413" s="15" t="s">
        <v>9041</v>
      </c>
      <c r="F2413" s="39">
        <v>36127</v>
      </c>
      <c r="G2413" s="15">
        <v>2</v>
      </c>
      <c r="H2413" s="15" t="s">
        <v>3739</v>
      </c>
      <c r="I2413" s="15" t="s">
        <v>5993</v>
      </c>
      <c r="J2413" s="15" t="s">
        <v>9042</v>
      </c>
      <c r="K2413" s="15" t="s">
        <v>2242</v>
      </c>
      <c r="L2413" s="40" t="s">
        <v>6</v>
      </c>
      <c r="M2413" s="39"/>
      <c r="N2413" s="41" t="s">
        <v>2098</v>
      </c>
      <c r="O2413" s="39">
        <v>45110</v>
      </c>
      <c r="P2413" s="40">
        <v>1</v>
      </c>
      <c r="Q2413" s="40">
        <v>4</v>
      </c>
      <c r="R2413" s="40" t="str">
        <f>IFERROR(VLOOKUP(Tabla2[[#This Row],[CONTRATISTA PRNCIPAL]],Hoja1!$L$5:$M$9,2,FALSE),"CJV")</f>
        <v>CJV</v>
      </c>
      <c r="S2413" s="40" t="str">
        <f>IF(Tabla2[[#This Row],[EMPRESA]]=Tabla2[[#This Row],[CONTRATISTA PRNCIPAL]],"Principal","Secundaria")</f>
        <v>Principal</v>
      </c>
      <c r="T2413" s="42">
        <f>IFERROR(1/COUNTIF(Tabla2[CONTRATISTA PRNCIPAL],Tabla2[[#This Row],[CONTRATISTA PRNCIPAL]]),0)</f>
        <v>0.009708737864077669</v>
      </c>
      <c r="U2413" s="43">
        <f>IF(((TODAY()-Tabla2[[#This Row],[FECHA NACIMIENTO]])/365)&lt;18,"Corregir", IF(((TODAY()-Tabla2[[#This Row],[FECHA NACIMIENTO]])/365)&gt;80, "Corregir",ROUNDDOWN(((TODAY()-Tabla2[[#This Row],[FECHA NACIMIENTO]])/365),0)))</f>
        <v>24</v>
      </c>
      <c r="V24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13" s="44" t="str">
        <f>+IF(Tabla2[[#This Row],[Edad]]="Corregir","Corregir","Ok")</f>
        <v>Ok</v>
      </c>
      <c r="X2413" s="42" t="str">
        <f>+IFERROR(VLOOKUP(Tabla2[[#This Row],[DISTRITO SEGÚN DNI]],Hoja1!$A$2:$B$32,2,FALSE),"No")</f>
        <v>No</v>
      </c>
      <c r="Y2413" s="42" t="str">
        <f>IF(OR(LOWER(Tabla2[[#This Row],[GENERO]])="masculino", LOWER(Tabla2[[#This Row],[GENERO]])="femenino"),"OK","Corregir")</f>
        <v>OK</v>
      </c>
      <c r="Z2413" s="42" t="str">
        <f>+IF(Tabla2[[#This Row],[Nro. DNI / CE]]="","Corregir",IF(LEN(Tabla2[[#This Row],[Nro. DNI / CE]])&gt;=8,"OK","Corregir"))</f>
        <v>OK</v>
      </c>
      <c r="AA2413" s="42">
        <f>COUNTIF(Tabla2[APELLIDOS Y NOMBRES],Tabla2[[#This Row],[APELLIDOS Y NOMBRES]])</f>
        <v>1</v>
      </c>
      <c r="AB2413" s="42">
        <f>IF(Tabla2[[#This Row],[Trabajador]]&gt;1,1/Tabla2[[#This Row],[Trabajador]],Tabla2[[#This Row],[Trabajador]])</f>
        <v>1</v>
      </c>
      <c r="AC2413" t="str">
        <f>+IFERROR(IF(Tabla2[[#This Row],[FECHA CESE/BAJA]]="","No Aplica",IF(AND(MONTH(Tabla2[[#This Row],[FECHA CESE/BAJA]])=MONTH(TODAY()-30),YEAR(Tabla2[[#This Row],[FECHA CESE/BAJA]])=YEAR(TODAY())),MONTH(TODAY()-30)&amp;"-"&amp;YEAR(TODAY()),"Borrar")),"No aplica")</f>
        <v>No Aplica</v>
      </c>
      <c r="AD2413" t="str">
        <f>+IFERROR(IF(Tabla2[[#This Row],[FECHA INICIO DE LABORES EN OBRA]]="","No Aplica",IF(AND(MONTH(Tabla2[[#This Row],[FECHA INICIO DE LABORES EN OBRA]])=MONTH(TODAY()-30),YEAR(Tabla2[[#This Row],[FECHA INICIO DE LABORES EN OBRA]])=YEAR(TODAY())),MONTH(TODAY()-30)&amp;"-"&amp;YEAR(TODAY()),"No Aplica")),"No Aplica")</f>
        <v>No Aplica</v>
      </c>
    </row>
    <row r="2414" ht="16.5" customHeight="1" spans="1:30" x14ac:dyDescent="0.25">
      <c r="A2414" s="13">
        <v>20600579054</v>
      </c>
      <c r="B2414" s="15" t="s">
        <v>8791</v>
      </c>
      <c r="C2414" s="15" t="s">
        <v>8791</v>
      </c>
      <c r="D2414" s="15" t="s">
        <v>9043</v>
      </c>
      <c r="E2414" s="15" t="s">
        <v>9044</v>
      </c>
      <c r="F2414" s="39">
        <v>33971</v>
      </c>
      <c r="G2414" s="15">
        <v>2</v>
      </c>
      <c r="H2414" s="15" t="s">
        <v>3739</v>
      </c>
      <c r="I2414" s="15" t="s">
        <v>5993</v>
      </c>
      <c r="J2414" s="15" t="s">
        <v>9045</v>
      </c>
      <c r="K2414" s="15" t="s">
        <v>2242</v>
      </c>
      <c r="L2414" s="40" t="s">
        <v>6</v>
      </c>
      <c r="M2414" s="39"/>
      <c r="N2414" s="41" t="s">
        <v>2098</v>
      </c>
      <c r="O2414" s="39">
        <v>45110</v>
      </c>
      <c r="P2414" s="40">
        <v>1</v>
      </c>
      <c r="Q2414" s="40">
        <v>4</v>
      </c>
      <c r="R2414" s="40" t="str">
        <f>IFERROR(VLOOKUP(Tabla2[[#This Row],[CONTRATISTA PRNCIPAL]],Hoja1!$L$5:$M$9,2,FALSE),"CJV")</f>
        <v>CJV</v>
      </c>
      <c r="S2414" s="40" t="str">
        <f>IF(Tabla2[[#This Row],[EMPRESA]]=Tabla2[[#This Row],[CONTRATISTA PRNCIPAL]],"Principal","Secundaria")</f>
        <v>Principal</v>
      </c>
      <c r="T2414" s="42">
        <f>IFERROR(1/COUNTIF(Tabla2[CONTRATISTA PRNCIPAL],Tabla2[[#This Row],[CONTRATISTA PRNCIPAL]]),0)</f>
        <v>0.009708737864077669</v>
      </c>
      <c r="U2414" s="43">
        <f>IF(((TODAY()-Tabla2[[#This Row],[FECHA NACIMIENTO]])/365)&lt;18,"Corregir", IF(((TODAY()-Tabla2[[#This Row],[FECHA NACIMIENTO]])/365)&gt;80, "Corregir",ROUNDDOWN(((TODAY()-Tabla2[[#This Row],[FECHA NACIMIENTO]])/365),0)))</f>
        <v>30</v>
      </c>
      <c r="V24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14" s="44" t="str">
        <f>+IF(Tabla2[[#This Row],[Edad]]="Corregir","Corregir","Ok")</f>
        <v>Ok</v>
      </c>
      <c r="X2414" s="42" t="str">
        <f>+IFERROR(VLOOKUP(Tabla2[[#This Row],[DISTRITO SEGÚN DNI]],Hoja1!$A$2:$B$32,2,FALSE),"No")</f>
        <v>No</v>
      </c>
      <c r="Y2414" s="42" t="str">
        <f>IF(OR(LOWER(Tabla2[[#This Row],[GENERO]])="masculino", LOWER(Tabla2[[#This Row],[GENERO]])="femenino"),"OK","Corregir")</f>
        <v>OK</v>
      </c>
      <c r="Z2414" s="42" t="str">
        <f>+IF(Tabla2[[#This Row],[Nro. DNI / CE]]="","Corregir",IF(LEN(Tabla2[[#This Row],[Nro. DNI / CE]])&gt;=8,"OK","Corregir"))</f>
        <v>OK</v>
      </c>
      <c r="AA2414" s="42">
        <f>COUNTIF(Tabla2[APELLIDOS Y NOMBRES],Tabla2[[#This Row],[APELLIDOS Y NOMBRES]])</f>
        <v>1</v>
      </c>
      <c r="AB2414" s="42">
        <f>IF(Tabla2[[#This Row],[Trabajador]]&gt;1,1/Tabla2[[#This Row],[Trabajador]],Tabla2[[#This Row],[Trabajador]])</f>
        <v>1</v>
      </c>
      <c r="AC2414" t="str">
        <f>+IFERROR(IF(Tabla2[[#This Row],[FECHA CESE/BAJA]]="","No Aplica",IF(AND(MONTH(Tabla2[[#This Row],[FECHA CESE/BAJA]])=MONTH(TODAY()-30),YEAR(Tabla2[[#This Row],[FECHA CESE/BAJA]])=YEAR(TODAY())),MONTH(TODAY()-30)&amp;"-"&amp;YEAR(TODAY()),"Borrar")),"No aplica")</f>
        <v>No Aplica</v>
      </c>
      <c r="AD2414" t="str">
        <f>+IFERROR(IF(Tabla2[[#This Row],[FECHA INICIO DE LABORES EN OBRA]]="","No Aplica",IF(AND(MONTH(Tabla2[[#This Row],[FECHA INICIO DE LABORES EN OBRA]])=MONTH(TODAY()-30),YEAR(Tabla2[[#This Row],[FECHA INICIO DE LABORES EN OBRA]])=YEAR(TODAY())),MONTH(TODAY()-30)&amp;"-"&amp;YEAR(TODAY()),"No Aplica")),"No Aplica")</f>
        <v>No Aplica</v>
      </c>
    </row>
    <row r="2415" ht="16.5" customHeight="1" spans="1:30" x14ac:dyDescent="0.25">
      <c r="A2415" s="13">
        <v>20600579054</v>
      </c>
      <c r="B2415" s="15" t="s">
        <v>8791</v>
      </c>
      <c r="C2415" s="15" t="s">
        <v>8791</v>
      </c>
      <c r="D2415" s="15" t="s">
        <v>9046</v>
      </c>
      <c r="E2415" s="15" t="s">
        <v>9047</v>
      </c>
      <c r="F2415" s="39">
        <v>34763</v>
      </c>
      <c r="G2415" s="15">
        <v>2</v>
      </c>
      <c r="H2415" s="15" t="s">
        <v>3739</v>
      </c>
      <c r="I2415" s="15" t="s">
        <v>5993</v>
      </c>
      <c r="J2415" s="15" t="s">
        <v>9048</v>
      </c>
      <c r="K2415" s="15" t="s">
        <v>9049</v>
      </c>
      <c r="L2415" s="40" t="s">
        <v>6</v>
      </c>
      <c r="M2415" s="39"/>
      <c r="N2415" s="41" t="s">
        <v>2098</v>
      </c>
      <c r="O2415" s="39">
        <v>45110</v>
      </c>
      <c r="P2415" s="40">
        <v>1</v>
      </c>
      <c r="Q2415" s="40">
        <v>4</v>
      </c>
      <c r="R2415" s="40" t="str">
        <f>IFERROR(VLOOKUP(Tabla2[[#This Row],[CONTRATISTA PRNCIPAL]],Hoja1!$L$5:$M$9,2,FALSE),"CJV")</f>
        <v>CJV</v>
      </c>
      <c r="S2415" s="40" t="str">
        <f>IF(Tabla2[[#This Row],[EMPRESA]]=Tabla2[[#This Row],[CONTRATISTA PRNCIPAL]],"Principal","Secundaria")</f>
        <v>Principal</v>
      </c>
      <c r="T2415" s="42">
        <f>IFERROR(1/COUNTIF(Tabla2[CONTRATISTA PRNCIPAL],Tabla2[[#This Row],[CONTRATISTA PRNCIPAL]]),0)</f>
        <v>0.009708737864077669</v>
      </c>
      <c r="U2415" s="43">
        <f>IF(((TODAY()-Tabla2[[#This Row],[FECHA NACIMIENTO]])/365)&lt;18,"Corregir", IF(((TODAY()-Tabla2[[#This Row],[FECHA NACIMIENTO]])/365)&gt;80, "Corregir",ROUNDDOWN(((TODAY()-Tabla2[[#This Row],[FECHA NACIMIENTO]])/365),0)))</f>
        <v>28</v>
      </c>
      <c r="V24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15" s="44" t="str">
        <f>+IF(Tabla2[[#This Row],[Edad]]="Corregir","Corregir","Ok")</f>
        <v>Ok</v>
      </c>
      <c r="X2415" s="42" t="str">
        <f>+IFERROR(VLOOKUP(Tabla2[[#This Row],[DISTRITO SEGÚN DNI]],Hoja1!$A$2:$B$32,2,FALSE),"No")</f>
        <v>No</v>
      </c>
      <c r="Y2415" s="42" t="str">
        <f>IF(OR(LOWER(Tabla2[[#This Row],[GENERO]])="masculino", LOWER(Tabla2[[#This Row],[GENERO]])="femenino"),"OK","Corregir")</f>
        <v>OK</v>
      </c>
      <c r="Z2415" s="42" t="str">
        <f>+IF(Tabla2[[#This Row],[Nro. DNI / CE]]="","Corregir",IF(LEN(Tabla2[[#This Row],[Nro. DNI / CE]])&gt;=8,"OK","Corregir"))</f>
        <v>OK</v>
      </c>
      <c r="AA2415" s="42">
        <f>COUNTIF(Tabla2[APELLIDOS Y NOMBRES],Tabla2[[#This Row],[APELLIDOS Y NOMBRES]])</f>
        <v>1</v>
      </c>
      <c r="AB2415" s="42">
        <f>IF(Tabla2[[#This Row],[Trabajador]]&gt;1,1/Tabla2[[#This Row],[Trabajador]],Tabla2[[#This Row],[Trabajador]])</f>
        <v>1</v>
      </c>
      <c r="AC2415" t="str">
        <f>+IFERROR(IF(Tabla2[[#This Row],[FECHA CESE/BAJA]]="","No Aplica",IF(AND(MONTH(Tabla2[[#This Row],[FECHA CESE/BAJA]])=MONTH(TODAY()-30),YEAR(Tabla2[[#This Row],[FECHA CESE/BAJA]])=YEAR(TODAY())),MONTH(TODAY()-30)&amp;"-"&amp;YEAR(TODAY()),"Borrar")),"No aplica")</f>
        <v>No Aplica</v>
      </c>
      <c r="AD2415" t="str">
        <f>+IFERROR(IF(Tabla2[[#This Row],[FECHA INICIO DE LABORES EN OBRA]]="","No Aplica",IF(AND(MONTH(Tabla2[[#This Row],[FECHA INICIO DE LABORES EN OBRA]])=MONTH(TODAY()-30),YEAR(Tabla2[[#This Row],[FECHA INICIO DE LABORES EN OBRA]])=YEAR(TODAY())),MONTH(TODAY()-30)&amp;"-"&amp;YEAR(TODAY()),"No Aplica")),"No Aplica")</f>
        <v>No Aplica</v>
      </c>
    </row>
    <row r="2416" ht="16.5" customHeight="1" spans="1:30" x14ac:dyDescent="0.25">
      <c r="A2416" s="13">
        <v>20600579054</v>
      </c>
      <c r="B2416" s="15" t="s">
        <v>8791</v>
      </c>
      <c r="C2416" s="15" t="s">
        <v>8791</v>
      </c>
      <c r="D2416" s="15" t="s">
        <v>9050</v>
      </c>
      <c r="E2416" s="15" t="s">
        <v>9051</v>
      </c>
      <c r="F2416" s="39">
        <v>32183</v>
      </c>
      <c r="G2416" s="15">
        <v>2</v>
      </c>
      <c r="H2416" s="15" t="s">
        <v>3739</v>
      </c>
      <c r="I2416" s="15" t="s">
        <v>5993</v>
      </c>
      <c r="J2416" s="15" t="s">
        <v>9052</v>
      </c>
      <c r="K2416" s="15" t="s">
        <v>2445</v>
      </c>
      <c r="L2416" s="40" t="s">
        <v>6</v>
      </c>
      <c r="M2416" s="39"/>
      <c r="N2416" s="41" t="s">
        <v>2098</v>
      </c>
      <c r="O2416" s="39">
        <v>45110</v>
      </c>
      <c r="P2416" s="40">
        <v>1</v>
      </c>
      <c r="Q2416" s="40">
        <v>4</v>
      </c>
      <c r="R2416" s="40" t="str">
        <f>IFERROR(VLOOKUP(Tabla2[[#This Row],[CONTRATISTA PRNCIPAL]],Hoja1!$L$5:$M$9,2,FALSE),"CJV")</f>
        <v>CJV</v>
      </c>
      <c r="S2416" s="40" t="str">
        <f>IF(Tabla2[[#This Row],[EMPRESA]]=Tabla2[[#This Row],[CONTRATISTA PRNCIPAL]],"Principal","Secundaria")</f>
        <v>Principal</v>
      </c>
      <c r="T2416" s="42">
        <f>IFERROR(1/COUNTIF(Tabla2[CONTRATISTA PRNCIPAL],Tabla2[[#This Row],[CONTRATISTA PRNCIPAL]]),0)</f>
        <v>0.009708737864077669</v>
      </c>
      <c r="U2416" s="43">
        <f>IF(((TODAY()-Tabla2[[#This Row],[FECHA NACIMIENTO]])/365)&lt;18,"Corregir", IF(((TODAY()-Tabla2[[#This Row],[FECHA NACIMIENTO]])/365)&gt;80, "Corregir",ROUNDDOWN(((TODAY()-Tabla2[[#This Row],[FECHA NACIMIENTO]])/365),0)))</f>
        <v>35</v>
      </c>
      <c r="V24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16" s="44" t="str">
        <f>+IF(Tabla2[[#This Row],[Edad]]="Corregir","Corregir","Ok")</f>
        <v>Ok</v>
      </c>
      <c r="X2416" s="42" t="str">
        <f>+IFERROR(VLOOKUP(Tabla2[[#This Row],[DISTRITO SEGÚN DNI]],Hoja1!$A$2:$B$32,2,FALSE),"No")</f>
        <v>No</v>
      </c>
      <c r="Y2416" s="42" t="str">
        <f>IF(OR(LOWER(Tabla2[[#This Row],[GENERO]])="masculino", LOWER(Tabla2[[#This Row],[GENERO]])="femenino"),"OK","Corregir")</f>
        <v>OK</v>
      </c>
      <c r="Z2416" s="42" t="str">
        <f>+IF(Tabla2[[#This Row],[Nro. DNI / CE]]="","Corregir",IF(LEN(Tabla2[[#This Row],[Nro. DNI / CE]])&gt;=8,"OK","Corregir"))</f>
        <v>OK</v>
      </c>
      <c r="AA2416" s="42">
        <f>COUNTIF(Tabla2[APELLIDOS Y NOMBRES],Tabla2[[#This Row],[APELLIDOS Y NOMBRES]])</f>
        <v>1</v>
      </c>
      <c r="AB2416" s="42">
        <f>IF(Tabla2[[#This Row],[Trabajador]]&gt;1,1/Tabla2[[#This Row],[Trabajador]],Tabla2[[#This Row],[Trabajador]])</f>
        <v>1</v>
      </c>
      <c r="AC2416" t="str">
        <f>+IFERROR(IF(Tabla2[[#This Row],[FECHA CESE/BAJA]]="","No Aplica",IF(AND(MONTH(Tabla2[[#This Row],[FECHA CESE/BAJA]])=MONTH(TODAY()-30),YEAR(Tabla2[[#This Row],[FECHA CESE/BAJA]])=YEAR(TODAY())),MONTH(TODAY()-30)&amp;"-"&amp;YEAR(TODAY()),"Borrar")),"No aplica")</f>
        <v>No Aplica</v>
      </c>
      <c r="AD2416" t="str">
        <f>+IFERROR(IF(Tabla2[[#This Row],[FECHA INICIO DE LABORES EN OBRA]]="","No Aplica",IF(AND(MONTH(Tabla2[[#This Row],[FECHA INICIO DE LABORES EN OBRA]])=MONTH(TODAY()-30),YEAR(Tabla2[[#This Row],[FECHA INICIO DE LABORES EN OBRA]])=YEAR(TODAY())),MONTH(TODAY()-30)&amp;"-"&amp;YEAR(TODAY()),"No Aplica")),"No Aplica")</f>
        <v>No Aplica</v>
      </c>
    </row>
    <row r="2417" ht="16.5" customHeight="1" spans="1:30" x14ac:dyDescent="0.25">
      <c r="A2417" s="13">
        <v>20600579054</v>
      </c>
      <c r="B2417" s="15" t="s">
        <v>8791</v>
      </c>
      <c r="C2417" s="15" t="s">
        <v>8791</v>
      </c>
      <c r="D2417" s="15" t="s">
        <v>9053</v>
      </c>
      <c r="E2417" s="15" t="s">
        <v>9054</v>
      </c>
      <c r="F2417" s="39">
        <v>32399</v>
      </c>
      <c r="G2417" s="15">
        <v>2</v>
      </c>
      <c r="H2417" s="15" t="s">
        <v>3739</v>
      </c>
      <c r="I2417" s="15" t="s">
        <v>6305</v>
      </c>
      <c r="J2417" s="15" t="s">
        <v>9055</v>
      </c>
      <c r="K2417" s="15" t="s">
        <v>2237</v>
      </c>
      <c r="L2417" s="40" t="s">
        <v>6</v>
      </c>
      <c r="M2417" s="39"/>
      <c r="N2417" s="41" t="s">
        <v>2098</v>
      </c>
      <c r="O2417" s="39">
        <v>45110</v>
      </c>
      <c r="P2417" s="40">
        <v>1</v>
      </c>
      <c r="Q2417" s="40">
        <v>4</v>
      </c>
      <c r="R2417" s="40" t="str">
        <f>IFERROR(VLOOKUP(Tabla2[[#This Row],[CONTRATISTA PRNCIPAL]],Hoja1!$L$5:$M$9,2,FALSE),"CJV")</f>
        <v>CJV</v>
      </c>
      <c r="S2417" s="40" t="str">
        <f>IF(Tabla2[[#This Row],[EMPRESA]]=Tabla2[[#This Row],[CONTRATISTA PRNCIPAL]],"Principal","Secundaria")</f>
        <v>Principal</v>
      </c>
      <c r="T2417" s="42">
        <f>IFERROR(1/COUNTIF(Tabla2[CONTRATISTA PRNCIPAL],Tabla2[[#This Row],[CONTRATISTA PRNCIPAL]]),0)</f>
        <v>0.009708737864077669</v>
      </c>
      <c r="U2417" s="43">
        <f>IF(((TODAY()-Tabla2[[#This Row],[FECHA NACIMIENTO]])/365)&lt;18,"Corregir", IF(((TODAY()-Tabla2[[#This Row],[FECHA NACIMIENTO]])/365)&gt;80, "Corregir",ROUNDDOWN(((TODAY()-Tabla2[[#This Row],[FECHA NACIMIENTO]])/365),0)))</f>
        <v>35</v>
      </c>
      <c r="V24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17" s="44" t="str">
        <f>+IF(Tabla2[[#This Row],[Edad]]="Corregir","Corregir","Ok")</f>
        <v>Ok</v>
      </c>
      <c r="X2417" s="42" t="str">
        <f>+IFERROR(VLOOKUP(Tabla2[[#This Row],[DISTRITO SEGÚN DNI]],Hoja1!$A$2:$B$32,2,FALSE),"No")</f>
        <v>No</v>
      </c>
      <c r="Y2417" s="42" t="str">
        <f>IF(OR(LOWER(Tabla2[[#This Row],[GENERO]])="masculino", LOWER(Tabla2[[#This Row],[GENERO]])="femenino"),"OK","Corregir")</f>
        <v>OK</v>
      </c>
      <c r="Z2417" s="42" t="str">
        <f>+IF(Tabla2[[#This Row],[Nro. DNI / CE]]="","Corregir",IF(LEN(Tabla2[[#This Row],[Nro. DNI / CE]])&gt;=8,"OK","Corregir"))</f>
        <v>OK</v>
      </c>
      <c r="AA2417" s="42">
        <f>COUNTIF(Tabla2[APELLIDOS Y NOMBRES],Tabla2[[#This Row],[APELLIDOS Y NOMBRES]])</f>
        <v>1</v>
      </c>
      <c r="AB2417" s="42">
        <f>IF(Tabla2[[#This Row],[Trabajador]]&gt;1,1/Tabla2[[#This Row],[Trabajador]],Tabla2[[#This Row],[Trabajador]])</f>
        <v>1</v>
      </c>
      <c r="AC2417" t="str">
        <f>+IFERROR(IF(Tabla2[[#This Row],[FECHA CESE/BAJA]]="","No Aplica",IF(AND(MONTH(Tabla2[[#This Row],[FECHA CESE/BAJA]])=MONTH(TODAY()-30),YEAR(Tabla2[[#This Row],[FECHA CESE/BAJA]])=YEAR(TODAY())),MONTH(TODAY()-30)&amp;"-"&amp;YEAR(TODAY()),"Borrar")),"No aplica")</f>
        <v>No Aplica</v>
      </c>
      <c r="AD2417" t="str">
        <f>+IFERROR(IF(Tabla2[[#This Row],[FECHA INICIO DE LABORES EN OBRA]]="","No Aplica",IF(AND(MONTH(Tabla2[[#This Row],[FECHA INICIO DE LABORES EN OBRA]])=MONTH(TODAY()-30),YEAR(Tabla2[[#This Row],[FECHA INICIO DE LABORES EN OBRA]])=YEAR(TODAY())),MONTH(TODAY()-30)&amp;"-"&amp;YEAR(TODAY()),"No Aplica")),"No Aplica")</f>
        <v>No Aplica</v>
      </c>
    </row>
    <row r="2418" ht="16.5" customHeight="1" spans="1:30" x14ac:dyDescent="0.25">
      <c r="A2418" s="13">
        <v>20600579054</v>
      </c>
      <c r="B2418" s="15" t="s">
        <v>8791</v>
      </c>
      <c r="C2418" s="15" t="s">
        <v>8791</v>
      </c>
      <c r="D2418" s="15" t="s">
        <v>9056</v>
      </c>
      <c r="E2418" s="15" t="s">
        <v>9057</v>
      </c>
      <c r="F2418" s="39">
        <v>31284</v>
      </c>
      <c r="G2418" s="15">
        <v>2</v>
      </c>
      <c r="H2418" s="15" t="s">
        <v>3739</v>
      </c>
      <c r="I2418" s="15" t="s">
        <v>6305</v>
      </c>
      <c r="J2418" s="15" t="s">
        <v>9058</v>
      </c>
      <c r="K2418" s="15" t="s">
        <v>2182</v>
      </c>
      <c r="L2418" s="40" t="s">
        <v>6</v>
      </c>
      <c r="M2418" s="39"/>
      <c r="N2418" s="41" t="s">
        <v>2098</v>
      </c>
      <c r="O2418" s="39">
        <v>45117</v>
      </c>
      <c r="P2418" s="40">
        <v>1</v>
      </c>
      <c r="Q2418" s="40">
        <v>4</v>
      </c>
      <c r="R2418" s="40" t="str">
        <f>IFERROR(VLOOKUP(Tabla2[[#This Row],[CONTRATISTA PRNCIPAL]],Hoja1!$L$5:$M$9,2,FALSE),"CJV")</f>
        <v>CJV</v>
      </c>
      <c r="S2418" s="40" t="str">
        <f>IF(Tabla2[[#This Row],[EMPRESA]]=Tabla2[[#This Row],[CONTRATISTA PRNCIPAL]],"Principal","Secundaria")</f>
        <v>Principal</v>
      </c>
      <c r="T2418" s="42">
        <f>IFERROR(1/COUNTIF(Tabla2[CONTRATISTA PRNCIPAL],Tabla2[[#This Row],[CONTRATISTA PRNCIPAL]]),0)</f>
        <v>0.009708737864077669</v>
      </c>
      <c r="U2418" s="43">
        <f>IF(((TODAY()-Tabla2[[#This Row],[FECHA NACIMIENTO]])/365)&lt;18,"Corregir", IF(((TODAY()-Tabla2[[#This Row],[FECHA NACIMIENTO]])/365)&gt;80, "Corregir",ROUNDDOWN(((TODAY()-Tabla2[[#This Row],[FECHA NACIMIENTO]])/365),0)))</f>
        <v>38</v>
      </c>
      <c r="V24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18" s="44" t="str">
        <f>+IF(Tabla2[[#This Row],[Edad]]="Corregir","Corregir","Ok")</f>
        <v>Ok</v>
      </c>
      <c r="X2418" s="42" t="str">
        <f>+IFERROR(VLOOKUP(Tabla2[[#This Row],[DISTRITO SEGÚN DNI]],Hoja1!$A$2:$B$32,2,FALSE),"No")</f>
        <v>No</v>
      </c>
      <c r="Y2418" s="42" t="str">
        <f>IF(OR(LOWER(Tabla2[[#This Row],[GENERO]])="masculino", LOWER(Tabla2[[#This Row],[GENERO]])="femenino"),"OK","Corregir")</f>
        <v>OK</v>
      </c>
      <c r="Z2418" s="42" t="str">
        <f>+IF(Tabla2[[#This Row],[Nro. DNI / CE]]="","Corregir",IF(LEN(Tabla2[[#This Row],[Nro. DNI / CE]])&gt;=8,"OK","Corregir"))</f>
        <v>OK</v>
      </c>
      <c r="AA2418" s="42">
        <f>COUNTIF(Tabla2[APELLIDOS Y NOMBRES],Tabla2[[#This Row],[APELLIDOS Y NOMBRES]])</f>
        <v>1</v>
      </c>
      <c r="AB2418" s="42">
        <f>IF(Tabla2[[#This Row],[Trabajador]]&gt;1,1/Tabla2[[#This Row],[Trabajador]],Tabla2[[#This Row],[Trabajador]])</f>
        <v>1</v>
      </c>
      <c r="AC2418" t="str">
        <f>+IFERROR(IF(Tabla2[[#This Row],[FECHA CESE/BAJA]]="","No Aplica",IF(AND(MONTH(Tabla2[[#This Row],[FECHA CESE/BAJA]])=MONTH(TODAY()-30),YEAR(Tabla2[[#This Row],[FECHA CESE/BAJA]])=YEAR(TODAY())),MONTH(TODAY()-30)&amp;"-"&amp;YEAR(TODAY()),"Borrar")),"No aplica")</f>
        <v>No Aplica</v>
      </c>
      <c r="AD2418" t="str">
        <f>+IFERROR(IF(Tabla2[[#This Row],[FECHA INICIO DE LABORES EN OBRA]]="","No Aplica",IF(AND(MONTH(Tabla2[[#This Row],[FECHA INICIO DE LABORES EN OBRA]])=MONTH(TODAY()-30),YEAR(Tabla2[[#This Row],[FECHA INICIO DE LABORES EN OBRA]])=YEAR(TODAY())),MONTH(TODAY()-30)&amp;"-"&amp;YEAR(TODAY()),"No Aplica")),"No Aplica")</f>
        <v>No Aplica</v>
      </c>
    </row>
    <row r="2419" ht="16.5" customHeight="1" spans="1:30" x14ac:dyDescent="0.25">
      <c r="A2419" s="13">
        <v>20600579054</v>
      </c>
      <c r="B2419" s="15" t="s">
        <v>8791</v>
      </c>
      <c r="C2419" s="15" t="s">
        <v>8791</v>
      </c>
      <c r="D2419" s="15" t="s">
        <v>9059</v>
      </c>
      <c r="E2419" s="15" t="s">
        <v>9060</v>
      </c>
      <c r="F2419" s="39">
        <v>32410</v>
      </c>
      <c r="G2419" s="15">
        <v>2</v>
      </c>
      <c r="H2419" s="15" t="s">
        <v>3739</v>
      </c>
      <c r="I2419" s="15" t="s">
        <v>6305</v>
      </c>
      <c r="J2419" s="15" t="s">
        <v>9061</v>
      </c>
      <c r="K2419" s="15" t="s">
        <v>2242</v>
      </c>
      <c r="L2419" s="40" t="s">
        <v>6</v>
      </c>
      <c r="M2419" s="39"/>
      <c r="N2419" s="41" t="s">
        <v>2098</v>
      </c>
      <c r="O2419" s="39">
        <v>45117</v>
      </c>
      <c r="P2419" s="40">
        <v>1</v>
      </c>
      <c r="Q2419" s="40">
        <v>4</v>
      </c>
      <c r="R2419" s="40" t="str">
        <f>IFERROR(VLOOKUP(Tabla2[[#This Row],[CONTRATISTA PRNCIPAL]],Hoja1!$L$5:$M$9,2,FALSE),"CJV")</f>
        <v>CJV</v>
      </c>
      <c r="S2419" s="40" t="str">
        <f>IF(Tabla2[[#This Row],[EMPRESA]]=Tabla2[[#This Row],[CONTRATISTA PRNCIPAL]],"Principal","Secundaria")</f>
        <v>Principal</v>
      </c>
      <c r="T2419" s="42">
        <f>IFERROR(1/COUNTIF(Tabla2[CONTRATISTA PRNCIPAL],Tabla2[[#This Row],[CONTRATISTA PRNCIPAL]]),0)</f>
        <v>0.009708737864077669</v>
      </c>
      <c r="U2419" s="43">
        <f>IF(((TODAY()-Tabla2[[#This Row],[FECHA NACIMIENTO]])/365)&lt;18,"Corregir", IF(((TODAY()-Tabla2[[#This Row],[FECHA NACIMIENTO]])/365)&gt;80, "Corregir",ROUNDDOWN(((TODAY()-Tabla2[[#This Row],[FECHA NACIMIENTO]])/365),0)))</f>
        <v>35</v>
      </c>
      <c r="V24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19" s="44" t="str">
        <f>+IF(Tabla2[[#This Row],[Edad]]="Corregir","Corregir","Ok")</f>
        <v>Ok</v>
      </c>
      <c r="X2419" s="42" t="str">
        <f>+IFERROR(VLOOKUP(Tabla2[[#This Row],[DISTRITO SEGÚN DNI]],Hoja1!$A$2:$B$32,2,FALSE),"No")</f>
        <v>No</v>
      </c>
      <c r="Y2419" s="42" t="str">
        <f>IF(OR(LOWER(Tabla2[[#This Row],[GENERO]])="masculino", LOWER(Tabla2[[#This Row],[GENERO]])="femenino"),"OK","Corregir")</f>
        <v>OK</v>
      </c>
      <c r="Z2419" s="42" t="str">
        <f>+IF(Tabla2[[#This Row],[Nro. DNI / CE]]="","Corregir",IF(LEN(Tabla2[[#This Row],[Nro. DNI / CE]])&gt;=8,"OK","Corregir"))</f>
        <v>OK</v>
      </c>
      <c r="AA2419" s="42">
        <f>COUNTIF(Tabla2[APELLIDOS Y NOMBRES],Tabla2[[#This Row],[APELLIDOS Y NOMBRES]])</f>
        <v>1</v>
      </c>
      <c r="AB2419" s="42">
        <f>IF(Tabla2[[#This Row],[Trabajador]]&gt;1,1/Tabla2[[#This Row],[Trabajador]],Tabla2[[#This Row],[Trabajador]])</f>
        <v>1</v>
      </c>
      <c r="AC2419" t="str">
        <f>+IFERROR(IF(Tabla2[[#This Row],[FECHA CESE/BAJA]]="","No Aplica",IF(AND(MONTH(Tabla2[[#This Row],[FECHA CESE/BAJA]])=MONTH(TODAY()-30),YEAR(Tabla2[[#This Row],[FECHA CESE/BAJA]])=YEAR(TODAY())),MONTH(TODAY()-30)&amp;"-"&amp;YEAR(TODAY()),"Borrar")),"No aplica")</f>
        <v>No Aplica</v>
      </c>
      <c r="AD2419" t="str">
        <f>+IFERROR(IF(Tabla2[[#This Row],[FECHA INICIO DE LABORES EN OBRA]]="","No Aplica",IF(AND(MONTH(Tabla2[[#This Row],[FECHA INICIO DE LABORES EN OBRA]])=MONTH(TODAY()-30),YEAR(Tabla2[[#This Row],[FECHA INICIO DE LABORES EN OBRA]])=YEAR(TODAY())),MONTH(TODAY()-30)&amp;"-"&amp;YEAR(TODAY()),"No Aplica")),"No Aplica")</f>
        <v>No Aplica</v>
      </c>
    </row>
    <row r="2420" ht="16.5" customHeight="1" spans="1:30" x14ac:dyDescent="0.25">
      <c r="A2420" s="13">
        <v>20600579054</v>
      </c>
      <c r="B2420" s="15" t="s">
        <v>8791</v>
      </c>
      <c r="C2420" s="15" t="s">
        <v>8791</v>
      </c>
      <c r="D2420" s="15" t="s">
        <v>1528</v>
      </c>
      <c r="E2420" s="15" t="s">
        <v>1529</v>
      </c>
      <c r="F2420" s="39">
        <v>34552</v>
      </c>
      <c r="G2420" s="15">
        <v>2</v>
      </c>
      <c r="H2420" s="15" t="s">
        <v>2751</v>
      </c>
      <c r="I2420" s="15" t="s">
        <v>9062</v>
      </c>
      <c r="J2420" s="15" t="s">
        <v>9063</v>
      </c>
      <c r="K2420" s="15" t="s">
        <v>17</v>
      </c>
      <c r="L2420" s="40" t="s">
        <v>6</v>
      </c>
      <c r="M2420" s="39"/>
      <c r="N2420" s="41" t="s">
        <v>2098</v>
      </c>
      <c r="O2420" s="39">
        <v>45124</v>
      </c>
      <c r="P2420" s="40">
        <v>1</v>
      </c>
      <c r="Q2420" s="40">
        <v>4</v>
      </c>
      <c r="R2420" s="40" t="str">
        <f>IFERROR(VLOOKUP(Tabla2[[#This Row],[CONTRATISTA PRNCIPAL]],Hoja1!$L$5:$M$9,2,FALSE),"CJV")</f>
        <v>CJV</v>
      </c>
      <c r="S2420" s="40" t="str">
        <f>IF(Tabla2[[#This Row],[EMPRESA]]=Tabla2[[#This Row],[CONTRATISTA PRNCIPAL]],"Principal","Secundaria")</f>
        <v>Principal</v>
      </c>
      <c r="T2420" s="42">
        <f>IFERROR(1/COUNTIF(Tabla2[CONTRATISTA PRNCIPAL],Tabla2[[#This Row],[CONTRATISTA PRNCIPAL]]),0)</f>
        <v>0.009708737864077669</v>
      </c>
      <c r="U2420" s="43">
        <f>IF(((TODAY()-Tabla2[[#This Row],[FECHA NACIMIENTO]])/365)&lt;18,"Corregir", IF(((TODAY()-Tabla2[[#This Row],[FECHA NACIMIENTO]])/365)&gt;80, "Corregir",ROUNDDOWN(((TODAY()-Tabla2[[#This Row],[FECHA NACIMIENTO]])/365),0)))</f>
        <v>29</v>
      </c>
      <c r="V24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20" s="44" t="str">
        <f>+IF(Tabla2[[#This Row],[Edad]]="Corregir","Corregir","Ok")</f>
        <v>Ok</v>
      </c>
      <c r="X2420" s="42" t="str">
        <f>+IFERROR(VLOOKUP(Tabla2[[#This Row],[DISTRITO SEGÚN DNI]],Hoja1!$A$2:$B$32,2,FALSE),"No")</f>
        <v>ATE</v>
      </c>
      <c r="Y2420" s="42" t="str">
        <f>IF(OR(LOWER(Tabla2[[#This Row],[GENERO]])="masculino", LOWER(Tabla2[[#This Row],[GENERO]])="femenino"),"OK","Corregir")</f>
        <v>OK</v>
      </c>
      <c r="Z2420" s="42" t="str">
        <f>+IF(Tabla2[[#This Row],[Nro. DNI / CE]]="","Corregir",IF(LEN(Tabla2[[#This Row],[Nro. DNI / CE]])&gt;=8,"OK","Corregir"))</f>
        <v>OK</v>
      </c>
      <c r="AA2420" s="42">
        <f>COUNTIF(Tabla2[APELLIDOS Y NOMBRES],Tabla2[[#This Row],[APELLIDOS Y NOMBRES]])</f>
        <v>1</v>
      </c>
      <c r="AB2420" s="42">
        <f>IF(Tabla2[[#This Row],[Trabajador]]&gt;1,1/Tabla2[[#This Row],[Trabajador]],Tabla2[[#This Row],[Trabajador]])</f>
        <v>1</v>
      </c>
      <c r="AC2420" t="str">
        <f>+IFERROR(IF(Tabla2[[#This Row],[FECHA CESE/BAJA]]="","No Aplica",IF(AND(MONTH(Tabla2[[#This Row],[FECHA CESE/BAJA]])=MONTH(TODAY()-30),YEAR(Tabla2[[#This Row],[FECHA CESE/BAJA]])=YEAR(TODAY())),MONTH(TODAY()-30)&amp;"-"&amp;YEAR(TODAY()),"Borrar")),"No aplica")</f>
        <v>No Aplica</v>
      </c>
      <c r="AD2420" t="str">
        <f>+IFERROR(IF(Tabla2[[#This Row],[FECHA INICIO DE LABORES EN OBRA]]="","No Aplica",IF(AND(MONTH(Tabla2[[#This Row],[FECHA INICIO DE LABORES EN OBRA]])=MONTH(TODAY()-30),YEAR(Tabla2[[#This Row],[FECHA INICIO DE LABORES EN OBRA]])=YEAR(TODAY())),MONTH(TODAY()-30)&amp;"-"&amp;YEAR(TODAY()),"No Aplica")),"No Aplica")</f>
        <v>No Aplica</v>
      </c>
    </row>
    <row r="2421" ht="16.5" customHeight="1" spans="1:30" x14ac:dyDescent="0.25">
      <c r="A2421" s="13">
        <v>20600579054</v>
      </c>
      <c r="B2421" s="15" t="s">
        <v>8791</v>
      </c>
      <c r="C2421" s="15" t="s">
        <v>8791</v>
      </c>
      <c r="D2421" s="15" t="s">
        <v>9064</v>
      </c>
      <c r="E2421" s="15" t="s">
        <v>9065</v>
      </c>
      <c r="F2421" s="39">
        <v>32281</v>
      </c>
      <c r="G2421" s="15">
        <v>1</v>
      </c>
      <c r="H2421" s="15" t="s">
        <v>9066</v>
      </c>
      <c r="I2421" s="15" t="s">
        <v>9062</v>
      </c>
      <c r="J2421" s="15" t="s">
        <v>9067</v>
      </c>
      <c r="K2421" s="15" t="s">
        <v>2641</v>
      </c>
      <c r="L2421" s="40" t="s">
        <v>5</v>
      </c>
      <c r="M2421" s="39"/>
      <c r="N2421" s="41" t="s">
        <v>2098</v>
      </c>
      <c r="O2421" s="39">
        <v>45124</v>
      </c>
      <c r="P2421" s="40">
        <v>1</v>
      </c>
      <c r="Q2421" s="40">
        <v>2</v>
      </c>
      <c r="R2421" s="40" t="str">
        <f>IFERROR(VLOOKUP(Tabla2[[#This Row],[CONTRATISTA PRNCIPAL]],Hoja1!$L$5:$M$9,2,FALSE),"CJV")</f>
        <v>CJV</v>
      </c>
      <c r="S2421" s="40" t="str">
        <f>IF(Tabla2[[#This Row],[EMPRESA]]=Tabla2[[#This Row],[CONTRATISTA PRNCIPAL]],"Principal","Secundaria")</f>
        <v>Principal</v>
      </c>
      <c r="T2421" s="42">
        <f>IFERROR(1/COUNTIF(Tabla2[CONTRATISTA PRNCIPAL],Tabla2[[#This Row],[CONTRATISTA PRNCIPAL]]),0)</f>
        <v>0.009708737864077669</v>
      </c>
      <c r="U2421" s="43">
        <f>IF(((TODAY()-Tabla2[[#This Row],[FECHA NACIMIENTO]])/365)&lt;18,"Corregir", IF(((TODAY()-Tabla2[[#This Row],[FECHA NACIMIENTO]])/365)&gt;80, "Corregir",ROUNDDOWN(((TODAY()-Tabla2[[#This Row],[FECHA NACIMIENTO]])/365),0)))</f>
        <v>35</v>
      </c>
      <c r="V24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21" s="44" t="str">
        <f>+IF(Tabla2[[#This Row],[Edad]]="Corregir","Corregir","Ok")</f>
        <v>Ok</v>
      </c>
      <c r="X2421" s="42" t="str">
        <f>+IFERROR(VLOOKUP(Tabla2[[#This Row],[DISTRITO SEGÚN DNI]],Hoja1!$A$2:$B$32,2,FALSE),"No")</f>
        <v>No</v>
      </c>
      <c r="Y2421" s="42" t="str">
        <f>IF(OR(LOWER(Tabla2[[#This Row],[GENERO]])="masculino", LOWER(Tabla2[[#This Row],[GENERO]])="femenino"),"OK","Corregir")</f>
        <v>OK</v>
      </c>
      <c r="Z2421" s="42" t="str">
        <f>+IF(Tabla2[[#This Row],[Nro. DNI / CE]]="","Corregir",IF(LEN(Tabla2[[#This Row],[Nro. DNI / CE]])&gt;=8,"OK","Corregir"))</f>
        <v>OK</v>
      </c>
      <c r="AA2421" s="42">
        <f>COUNTIF(Tabla2[APELLIDOS Y NOMBRES],Tabla2[[#This Row],[APELLIDOS Y NOMBRES]])</f>
        <v>1</v>
      </c>
      <c r="AB2421" s="42">
        <f>IF(Tabla2[[#This Row],[Trabajador]]&gt;1,1/Tabla2[[#This Row],[Trabajador]],Tabla2[[#This Row],[Trabajador]])</f>
        <v>1</v>
      </c>
      <c r="AC2421" t="str">
        <f>+IFERROR(IF(Tabla2[[#This Row],[FECHA CESE/BAJA]]="","No Aplica",IF(AND(MONTH(Tabla2[[#This Row],[FECHA CESE/BAJA]])=MONTH(TODAY()-30),YEAR(Tabla2[[#This Row],[FECHA CESE/BAJA]])=YEAR(TODAY())),MONTH(TODAY()-30)&amp;"-"&amp;YEAR(TODAY()),"Borrar")),"No aplica")</f>
        <v>No Aplica</v>
      </c>
      <c r="AD2421" t="str">
        <f>+IFERROR(IF(Tabla2[[#This Row],[FECHA INICIO DE LABORES EN OBRA]]="","No Aplica",IF(AND(MONTH(Tabla2[[#This Row],[FECHA INICIO DE LABORES EN OBRA]])=MONTH(TODAY()-30),YEAR(Tabla2[[#This Row],[FECHA INICIO DE LABORES EN OBRA]])=YEAR(TODAY())),MONTH(TODAY()-30)&amp;"-"&amp;YEAR(TODAY()),"No Aplica")),"No Aplica")</f>
        <v>No Aplica</v>
      </c>
    </row>
    <row r="2422" ht="16.5" customHeight="1" spans="1:30" x14ac:dyDescent="0.25">
      <c r="A2422" s="13">
        <v>20600579054</v>
      </c>
      <c r="B2422" s="15" t="s">
        <v>8791</v>
      </c>
      <c r="C2422" s="15" t="s">
        <v>8791</v>
      </c>
      <c r="D2422" s="15" t="s">
        <v>9068</v>
      </c>
      <c r="E2422" s="15" t="s">
        <v>9069</v>
      </c>
      <c r="F2422" s="39">
        <v>34599</v>
      </c>
      <c r="G2422" s="15">
        <v>2</v>
      </c>
      <c r="H2422" s="15" t="s">
        <v>3739</v>
      </c>
      <c r="I2422" s="15" t="s">
        <v>6305</v>
      </c>
      <c r="J2422" s="15" t="s">
        <v>9070</v>
      </c>
      <c r="K2422" s="15" t="s">
        <v>2242</v>
      </c>
      <c r="L2422" s="40" t="s">
        <v>6</v>
      </c>
      <c r="M2422" s="39"/>
      <c r="N2422" s="41" t="s">
        <v>2098</v>
      </c>
      <c r="O2422" s="39">
        <v>45161</v>
      </c>
      <c r="P2422" s="40">
        <v>1</v>
      </c>
      <c r="Q2422" s="40">
        <v>4</v>
      </c>
      <c r="R2422" s="40" t="str">
        <f>IFERROR(VLOOKUP(Tabla2[[#This Row],[CONTRATISTA PRNCIPAL]],Hoja1!$L$5:$M$9,2,FALSE),"CJV")</f>
        <v>CJV</v>
      </c>
      <c r="S2422" s="40" t="str">
        <f>IF(Tabla2[[#This Row],[EMPRESA]]=Tabla2[[#This Row],[CONTRATISTA PRNCIPAL]],"Principal","Secundaria")</f>
        <v>Principal</v>
      </c>
      <c r="T2422" s="42">
        <f>IFERROR(1/COUNTIF(Tabla2[CONTRATISTA PRNCIPAL],Tabla2[[#This Row],[CONTRATISTA PRNCIPAL]]),0)</f>
        <v>0.009708737864077669</v>
      </c>
      <c r="U2422" s="43">
        <f>IF(((TODAY()-Tabla2[[#This Row],[FECHA NACIMIENTO]])/365)&lt;18,"Corregir", IF(((TODAY()-Tabla2[[#This Row],[FECHA NACIMIENTO]])/365)&gt;80, "Corregir",ROUNDDOWN(((TODAY()-Tabla2[[#This Row],[FECHA NACIMIENTO]])/365),0)))</f>
        <v>29</v>
      </c>
      <c r="V24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22" s="44" t="str">
        <f>+IF(Tabla2[[#This Row],[Edad]]="Corregir","Corregir","Ok")</f>
        <v>Ok</v>
      </c>
      <c r="X2422" s="42" t="str">
        <f>+IFERROR(VLOOKUP(Tabla2[[#This Row],[DISTRITO SEGÚN DNI]],Hoja1!$A$2:$B$32,2,FALSE),"No")</f>
        <v>No</v>
      </c>
      <c r="Y2422" s="42" t="str">
        <f>IF(OR(LOWER(Tabla2[[#This Row],[GENERO]])="masculino", LOWER(Tabla2[[#This Row],[GENERO]])="femenino"),"OK","Corregir")</f>
        <v>OK</v>
      </c>
      <c r="Z2422" s="42" t="str">
        <f>+IF(Tabla2[[#This Row],[Nro. DNI / CE]]="","Corregir",IF(LEN(Tabla2[[#This Row],[Nro. DNI / CE]])&gt;=8,"OK","Corregir"))</f>
        <v>OK</v>
      </c>
      <c r="AA2422" s="42">
        <f>COUNTIF(Tabla2[APELLIDOS Y NOMBRES],Tabla2[[#This Row],[APELLIDOS Y NOMBRES]])</f>
        <v>1</v>
      </c>
      <c r="AB2422" s="42">
        <f>IF(Tabla2[[#This Row],[Trabajador]]&gt;1,1/Tabla2[[#This Row],[Trabajador]],Tabla2[[#This Row],[Trabajador]])</f>
        <v>1</v>
      </c>
      <c r="AC2422" t="str">
        <f>+IFERROR(IF(Tabla2[[#This Row],[FECHA CESE/BAJA]]="","No Aplica",IF(AND(MONTH(Tabla2[[#This Row],[FECHA CESE/BAJA]])=MONTH(TODAY()-30),YEAR(Tabla2[[#This Row],[FECHA CESE/BAJA]])=YEAR(TODAY())),MONTH(TODAY()-30)&amp;"-"&amp;YEAR(TODAY()),"Borrar")),"No aplica")</f>
        <v>No Aplica</v>
      </c>
      <c r="AD2422" t="str">
        <f>+IFERROR(IF(Tabla2[[#This Row],[FECHA INICIO DE LABORES EN OBRA]]="","No Aplica",IF(AND(MONTH(Tabla2[[#This Row],[FECHA INICIO DE LABORES EN OBRA]])=MONTH(TODAY()-30),YEAR(Tabla2[[#This Row],[FECHA INICIO DE LABORES EN OBRA]])=YEAR(TODAY())),MONTH(TODAY()-30)&amp;"-"&amp;YEAR(TODAY()),"No Aplica")),"No Aplica")</f>
        <v>8-2023</v>
      </c>
    </row>
    <row r="2423" ht="16.5" customHeight="1" spans="1:30" x14ac:dyDescent="0.25">
      <c r="A2423" s="13">
        <v>20600579054</v>
      </c>
      <c r="B2423" s="15" t="s">
        <v>8791</v>
      </c>
      <c r="C2423" s="15" t="s">
        <v>8791</v>
      </c>
      <c r="D2423" s="15" t="s">
        <v>9071</v>
      </c>
      <c r="E2423" s="15" t="s">
        <v>9072</v>
      </c>
      <c r="F2423" s="39">
        <v>29705</v>
      </c>
      <c r="G2423" s="15">
        <v>2</v>
      </c>
      <c r="H2423" s="15" t="s">
        <v>3739</v>
      </c>
      <c r="I2423" s="15" t="s">
        <v>6305</v>
      </c>
      <c r="J2423" s="15" t="s">
        <v>9073</v>
      </c>
      <c r="K2423" s="15" t="s">
        <v>2272</v>
      </c>
      <c r="L2423" s="40" t="s">
        <v>6</v>
      </c>
      <c r="M2423" s="39"/>
      <c r="N2423" s="41" t="s">
        <v>2098</v>
      </c>
      <c r="O2423" s="39">
        <v>45149</v>
      </c>
      <c r="P2423" s="40">
        <v>1</v>
      </c>
      <c r="Q2423" s="40">
        <v>4</v>
      </c>
      <c r="R2423" s="40" t="str">
        <f>IFERROR(VLOOKUP(Tabla2[[#This Row],[CONTRATISTA PRNCIPAL]],Hoja1!$L$5:$M$9,2,FALSE),"CJV")</f>
        <v>CJV</v>
      </c>
      <c r="S2423" s="40" t="str">
        <f>IF(Tabla2[[#This Row],[EMPRESA]]=Tabla2[[#This Row],[CONTRATISTA PRNCIPAL]],"Principal","Secundaria")</f>
        <v>Principal</v>
      </c>
      <c r="T2423" s="42">
        <f>IFERROR(1/COUNTIF(Tabla2[CONTRATISTA PRNCIPAL],Tabla2[[#This Row],[CONTRATISTA PRNCIPAL]]),0)</f>
        <v>0.009708737864077669</v>
      </c>
      <c r="U2423" s="43">
        <f>IF(((TODAY()-Tabla2[[#This Row],[FECHA NACIMIENTO]])/365)&lt;18,"Corregir", IF(((TODAY()-Tabla2[[#This Row],[FECHA NACIMIENTO]])/365)&gt;80, "Corregir",ROUNDDOWN(((TODAY()-Tabla2[[#This Row],[FECHA NACIMIENTO]])/365),0)))</f>
        <v>42</v>
      </c>
      <c r="V24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23" s="44" t="str">
        <f>+IF(Tabla2[[#This Row],[Edad]]="Corregir","Corregir","Ok")</f>
        <v>Ok</v>
      </c>
      <c r="X2423" s="42" t="str">
        <f>+IFERROR(VLOOKUP(Tabla2[[#This Row],[DISTRITO SEGÚN DNI]],Hoja1!$A$2:$B$32,2,FALSE),"No")</f>
        <v>No</v>
      </c>
      <c r="Y2423" s="42" t="str">
        <f>IF(OR(LOWER(Tabla2[[#This Row],[GENERO]])="masculino", LOWER(Tabla2[[#This Row],[GENERO]])="femenino"),"OK","Corregir")</f>
        <v>OK</v>
      </c>
      <c r="Z2423" s="42" t="str">
        <f>+IF(Tabla2[[#This Row],[Nro. DNI / CE]]="","Corregir",IF(LEN(Tabla2[[#This Row],[Nro. DNI / CE]])&gt;=8,"OK","Corregir"))</f>
        <v>OK</v>
      </c>
      <c r="AA2423" s="42">
        <f>COUNTIF(Tabla2[APELLIDOS Y NOMBRES],Tabla2[[#This Row],[APELLIDOS Y NOMBRES]])</f>
        <v>1</v>
      </c>
      <c r="AB2423" s="42">
        <f>IF(Tabla2[[#This Row],[Trabajador]]&gt;1,1/Tabla2[[#This Row],[Trabajador]],Tabla2[[#This Row],[Trabajador]])</f>
        <v>1</v>
      </c>
      <c r="AC2423" t="str">
        <f>+IFERROR(IF(Tabla2[[#This Row],[FECHA CESE/BAJA]]="","No Aplica",IF(AND(MONTH(Tabla2[[#This Row],[FECHA CESE/BAJA]])=MONTH(TODAY()-30),YEAR(Tabla2[[#This Row],[FECHA CESE/BAJA]])=YEAR(TODAY())),MONTH(TODAY()-30)&amp;"-"&amp;YEAR(TODAY()),"Borrar")),"No aplica")</f>
        <v>No Aplica</v>
      </c>
      <c r="AD2423" t="str">
        <f>+IFERROR(IF(Tabla2[[#This Row],[FECHA INICIO DE LABORES EN OBRA]]="","No Aplica",IF(AND(MONTH(Tabla2[[#This Row],[FECHA INICIO DE LABORES EN OBRA]])=MONTH(TODAY()-30),YEAR(Tabla2[[#This Row],[FECHA INICIO DE LABORES EN OBRA]])=YEAR(TODAY())),MONTH(TODAY()-30)&amp;"-"&amp;YEAR(TODAY()),"No Aplica")),"No Aplica")</f>
        <v>8-2023</v>
      </c>
    </row>
    <row r="2424" ht="16.5" customHeight="1" spans="1:30" x14ac:dyDescent="0.25">
      <c r="A2424" s="13">
        <v>20513530481</v>
      </c>
      <c r="B2424" s="15" t="s">
        <v>9074</v>
      </c>
      <c r="C2424" s="15" t="s">
        <v>9074</v>
      </c>
      <c r="D2424" s="15" t="s">
        <v>9075</v>
      </c>
      <c r="E2424" s="15" t="s">
        <v>9076</v>
      </c>
      <c r="F2424" s="39">
        <v>37480</v>
      </c>
      <c r="G2424" s="15">
        <v>2</v>
      </c>
      <c r="H2424" s="15" t="s">
        <v>9077</v>
      </c>
      <c r="I2424" s="15" t="s">
        <v>9078</v>
      </c>
      <c r="J2424" s="15" t="s">
        <v>9079</v>
      </c>
      <c r="K2424" s="15" t="s">
        <v>2697</v>
      </c>
      <c r="L2424" s="40" t="s">
        <v>6</v>
      </c>
      <c r="M2424" s="39">
        <v>45147</v>
      </c>
      <c r="N2424" s="41" t="s">
        <v>2687</v>
      </c>
      <c r="O2424" s="39">
        <v>44712</v>
      </c>
      <c r="P2424" s="40">
        <v>2</v>
      </c>
      <c r="Q2424" s="40">
        <v>4</v>
      </c>
      <c r="R2424" s="40" t="str">
        <f>IFERROR(VLOOKUP(Tabla2[[#This Row],[CONTRATISTA PRNCIPAL]],Hoja1!$L$5:$M$9,2,FALSE),"CJV")</f>
        <v>CJV</v>
      </c>
      <c r="S2424" s="40" t="str">
        <f>IF(Tabla2[[#This Row],[EMPRESA]]=Tabla2[[#This Row],[CONTRATISTA PRNCIPAL]],"Principal","Secundaria")</f>
        <v>Principal</v>
      </c>
      <c r="T2424" s="42">
        <f>IFERROR(1/COUNTIF(Tabla2[CONTRATISTA PRNCIPAL],Tabla2[[#This Row],[CONTRATISTA PRNCIPAL]]),0)</f>
        <v>0.015873015873015872</v>
      </c>
      <c r="U2424" s="43">
        <f>IF(((TODAY()-Tabla2[[#This Row],[FECHA NACIMIENTO]])/365)&lt;18,"Corregir", IF(((TODAY()-Tabla2[[#This Row],[FECHA NACIMIENTO]])/365)&gt;80, "Corregir",ROUNDDOWN(((TODAY()-Tabla2[[#This Row],[FECHA NACIMIENTO]])/365),0)))</f>
        <v>21</v>
      </c>
      <c r="V24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424" s="44" t="str">
        <f>+IF(Tabla2[[#This Row],[Edad]]="Corregir","Corregir","Ok")</f>
        <v>Ok</v>
      </c>
      <c r="X2424" s="42" t="str">
        <f>+IFERROR(VLOOKUP(Tabla2[[#This Row],[DISTRITO SEGÚN DNI]],Hoja1!$A$2:$B$32,2,FALSE),"No")</f>
        <v>No</v>
      </c>
      <c r="Y2424" s="42" t="str">
        <f>IF(OR(LOWER(Tabla2[[#This Row],[GENERO]])="masculino", LOWER(Tabla2[[#This Row],[GENERO]])="femenino"),"OK","Corregir")</f>
        <v>OK</v>
      </c>
      <c r="Z2424" s="42" t="str">
        <f>+IF(Tabla2[[#This Row],[Nro. DNI / CE]]="","Corregir",IF(LEN(Tabla2[[#This Row],[Nro. DNI / CE]])&gt;=8,"OK","Corregir"))</f>
        <v>OK</v>
      </c>
      <c r="AA2424" s="42">
        <f>COUNTIF(Tabla2[APELLIDOS Y NOMBRES],Tabla2[[#This Row],[APELLIDOS Y NOMBRES]])</f>
        <v>1</v>
      </c>
      <c r="AB2424" s="42">
        <f>IF(Tabla2[[#This Row],[Trabajador]]&gt;1,1/Tabla2[[#This Row],[Trabajador]],Tabla2[[#This Row],[Trabajador]])</f>
        <v>1</v>
      </c>
      <c r="AC2424" t="str">
        <f>+IFERROR(IF(Tabla2[[#This Row],[FECHA CESE/BAJA]]="","No Aplica",IF(AND(MONTH(Tabla2[[#This Row],[FECHA CESE/BAJA]])=MONTH(TODAY()-30),YEAR(Tabla2[[#This Row],[FECHA CESE/BAJA]])=YEAR(TODAY())),MONTH(TODAY()-30)&amp;"-"&amp;YEAR(TODAY()),"Borrar")),"No aplica")</f>
        <v>8-2023</v>
      </c>
      <c r="AD2424" t="str">
        <f>+IFERROR(IF(Tabla2[[#This Row],[FECHA INICIO DE LABORES EN OBRA]]="","No Aplica",IF(AND(MONTH(Tabla2[[#This Row],[FECHA INICIO DE LABORES EN OBRA]])=MONTH(TODAY()-30),YEAR(Tabla2[[#This Row],[FECHA INICIO DE LABORES EN OBRA]])=YEAR(TODAY())),MONTH(TODAY()-30)&amp;"-"&amp;YEAR(TODAY()),"No Aplica")),"No Aplica")</f>
        <v>No Aplica</v>
      </c>
    </row>
    <row r="2425" ht="16.5" customHeight="1" spans="1:30" x14ac:dyDescent="0.25">
      <c r="A2425" s="13">
        <v>20513530481</v>
      </c>
      <c r="B2425" s="15" t="s">
        <v>9074</v>
      </c>
      <c r="C2425" s="15" t="s">
        <v>9074</v>
      </c>
      <c r="D2425" s="15" t="s">
        <v>576</v>
      </c>
      <c r="E2425" s="15" t="s">
        <v>577</v>
      </c>
      <c r="F2425" s="39">
        <v>30046</v>
      </c>
      <c r="G2425" s="15">
        <v>2</v>
      </c>
      <c r="H2425" s="15" t="s">
        <v>9080</v>
      </c>
      <c r="I2425" s="15" t="s">
        <v>9078</v>
      </c>
      <c r="J2425" s="15" t="s">
        <v>9081</v>
      </c>
      <c r="K2425" s="15" t="s">
        <v>2802</v>
      </c>
      <c r="L2425" s="40" t="s">
        <v>6</v>
      </c>
      <c r="M2425" s="39">
        <v>45147</v>
      </c>
      <c r="N2425" s="41" t="s">
        <v>2687</v>
      </c>
      <c r="O2425" s="39">
        <v>45056</v>
      </c>
      <c r="P2425" s="40">
        <v>2</v>
      </c>
      <c r="Q2425" s="40">
        <v>4</v>
      </c>
      <c r="R2425" s="40" t="str">
        <f>IFERROR(VLOOKUP(Tabla2[[#This Row],[CONTRATISTA PRNCIPAL]],Hoja1!$L$5:$M$9,2,FALSE),"CJV")</f>
        <v>CJV</v>
      </c>
      <c r="S2425" s="40" t="str">
        <f>IF(Tabla2[[#This Row],[EMPRESA]]=Tabla2[[#This Row],[CONTRATISTA PRNCIPAL]],"Principal","Secundaria")</f>
        <v>Principal</v>
      </c>
      <c r="T2425" s="42">
        <f>IFERROR(1/COUNTIF(Tabla2[CONTRATISTA PRNCIPAL],Tabla2[[#This Row],[CONTRATISTA PRNCIPAL]]),0)</f>
        <v>0.015873015873015872</v>
      </c>
      <c r="U2425" s="43">
        <f>IF(((TODAY()-Tabla2[[#This Row],[FECHA NACIMIENTO]])/365)&lt;18,"Corregir", IF(((TODAY()-Tabla2[[#This Row],[FECHA NACIMIENTO]])/365)&gt;80, "Corregir",ROUNDDOWN(((TODAY()-Tabla2[[#This Row],[FECHA NACIMIENTO]])/365),0)))</f>
        <v>41</v>
      </c>
      <c r="V24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25" s="44" t="str">
        <f>+IF(Tabla2[[#This Row],[Edad]]="Corregir","Corregir","Ok")</f>
        <v>Ok</v>
      </c>
      <c r="X2425" s="42" t="str">
        <f>+IFERROR(VLOOKUP(Tabla2[[#This Row],[DISTRITO SEGÚN DNI]],Hoja1!$A$2:$B$32,2,FALSE),"No")</f>
        <v>CALLAO</v>
      </c>
      <c r="Y2425" s="42" t="str">
        <f>IF(OR(LOWER(Tabla2[[#This Row],[GENERO]])="masculino", LOWER(Tabla2[[#This Row],[GENERO]])="femenino"),"OK","Corregir")</f>
        <v>OK</v>
      </c>
      <c r="Z2425" s="42" t="str">
        <f>+IF(Tabla2[[#This Row],[Nro. DNI / CE]]="","Corregir",IF(LEN(Tabla2[[#This Row],[Nro. DNI / CE]])&gt;=8,"OK","Corregir"))</f>
        <v>OK</v>
      </c>
      <c r="AA2425" s="42">
        <f>COUNTIF(Tabla2[APELLIDOS Y NOMBRES],Tabla2[[#This Row],[APELLIDOS Y NOMBRES]])</f>
        <v>1</v>
      </c>
      <c r="AB2425" s="42">
        <f>IF(Tabla2[[#This Row],[Trabajador]]&gt;1,1/Tabla2[[#This Row],[Trabajador]],Tabla2[[#This Row],[Trabajador]])</f>
        <v>1</v>
      </c>
      <c r="AC2425" t="str">
        <f>+IFERROR(IF(Tabla2[[#This Row],[FECHA CESE/BAJA]]="","No Aplica",IF(AND(MONTH(Tabla2[[#This Row],[FECHA CESE/BAJA]])=MONTH(TODAY()-30),YEAR(Tabla2[[#This Row],[FECHA CESE/BAJA]])=YEAR(TODAY())),MONTH(TODAY()-30)&amp;"-"&amp;YEAR(TODAY()),"Borrar")),"No aplica")</f>
        <v>8-2023</v>
      </c>
      <c r="AD2425" t="str">
        <f>+IFERROR(IF(Tabla2[[#This Row],[FECHA INICIO DE LABORES EN OBRA]]="","No Aplica",IF(AND(MONTH(Tabla2[[#This Row],[FECHA INICIO DE LABORES EN OBRA]])=MONTH(TODAY()-30),YEAR(Tabla2[[#This Row],[FECHA INICIO DE LABORES EN OBRA]])=YEAR(TODAY())),MONTH(TODAY()-30)&amp;"-"&amp;YEAR(TODAY()),"No Aplica")),"No Aplica")</f>
        <v>No Aplica</v>
      </c>
    </row>
    <row r="2426" ht="16.5" customHeight="1" spans="1:30" x14ac:dyDescent="0.25">
      <c r="A2426" s="13">
        <v>20513530481</v>
      </c>
      <c r="B2426" s="15" t="s">
        <v>9074</v>
      </c>
      <c r="C2426" s="15" t="s">
        <v>9074</v>
      </c>
      <c r="D2426" s="15" t="s">
        <v>9082</v>
      </c>
      <c r="E2426" s="15" t="s">
        <v>9083</v>
      </c>
      <c r="F2426" s="39">
        <v>32803</v>
      </c>
      <c r="G2426" s="15">
        <v>2</v>
      </c>
      <c r="H2426" s="15" t="s">
        <v>3032</v>
      </c>
      <c r="I2426" s="15" t="s">
        <v>9078</v>
      </c>
      <c r="J2426" s="15" t="s">
        <v>9084</v>
      </c>
      <c r="K2426" s="15" t="s">
        <v>2701</v>
      </c>
      <c r="L2426" s="40" t="s">
        <v>6</v>
      </c>
      <c r="M2426" s="39">
        <v>45152</v>
      </c>
      <c r="N2426" s="41" t="s">
        <v>2687</v>
      </c>
      <c r="O2426" s="39">
        <v>44958</v>
      </c>
      <c r="P2426" s="40">
        <v>2</v>
      </c>
      <c r="Q2426" s="40">
        <v>4</v>
      </c>
      <c r="R2426" s="40" t="str">
        <f>IFERROR(VLOOKUP(Tabla2[[#This Row],[CONTRATISTA PRNCIPAL]],Hoja1!$L$5:$M$9,2,FALSE),"CJV")</f>
        <v>CJV</v>
      </c>
      <c r="S2426" s="40" t="str">
        <f>IF(Tabla2[[#This Row],[EMPRESA]]=Tabla2[[#This Row],[CONTRATISTA PRNCIPAL]],"Principal","Secundaria")</f>
        <v>Principal</v>
      </c>
      <c r="T2426" s="42">
        <f>IFERROR(1/COUNTIF(Tabla2[CONTRATISTA PRNCIPAL],Tabla2[[#This Row],[CONTRATISTA PRNCIPAL]]),0)</f>
        <v>0.015873015873015872</v>
      </c>
      <c r="U2426" s="43">
        <f>IF(((TODAY()-Tabla2[[#This Row],[FECHA NACIMIENTO]])/365)&lt;18,"Corregir", IF(((TODAY()-Tabla2[[#This Row],[FECHA NACIMIENTO]])/365)&gt;80, "Corregir",ROUNDDOWN(((TODAY()-Tabla2[[#This Row],[FECHA NACIMIENTO]])/365),0)))</f>
        <v>33</v>
      </c>
      <c r="V24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26" s="44" t="str">
        <f>+IF(Tabla2[[#This Row],[Edad]]="Corregir","Corregir","Ok")</f>
        <v>Ok</v>
      </c>
      <c r="X2426" s="42" t="str">
        <f>+IFERROR(VLOOKUP(Tabla2[[#This Row],[DISTRITO SEGÚN DNI]],Hoja1!$A$2:$B$32,2,FALSE),"No")</f>
        <v>No</v>
      </c>
      <c r="Y2426" s="42" t="str">
        <f>IF(OR(LOWER(Tabla2[[#This Row],[GENERO]])="masculino", LOWER(Tabla2[[#This Row],[GENERO]])="femenino"),"OK","Corregir")</f>
        <v>OK</v>
      </c>
      <c r="Z2426" s="42" t="str">
        <f>+IF(Tabla2[[#This Row],[Nro. DNI / CE]]="","Corregir",IF(LEN(Tabla2[[#This Row],[Nro. DNI / CE]])&gt;=8,"OK","Corregir"))</f>
        <v>OK</v>
      </c>
      <c r="AA2426" s="42">
        <f>COUNTIF(Tabla2[APELLIDOS Y NOMBRES],Tabla2[[#This Row],[APELLIDOS Y NOMBRES]])</f>
        <v>1</v>
      </c>
      <c r="AB2426" s="42">
        <f>IF(Tabla2[[#This Row],[Trabajador]]&gt;1,1/Tabla2[[#This Row],[Trabajador]],Tabla2[[#This Row],[Trabajador]])</f>
        <v>1</v>
      </c>
      <c r="AC2426" t="str">
        <f>+IFERROR(IF(Tabla2[[#This Row],[FECHA CESE/BAJA]]="","No Aplica",IF(AND(MONTH(Tabla2[[#This Row],[FECHA CESE/BAJA]])=MONTH(TODAY()-30),YEAR(Tabla2[[#This Row],[FECHA CESE/BAJA]])=YEAR(TODAY())),MONTH(TODAY()-30)&amp;"-"&amp;YEAR(TODAY()),"Borrar")),"No aplica")</f>
        <v>8-2023</v>
      </c>
      <c r="AD2426" t="str">
        <f>+IFERROR(IF(Tabla2[[#This Row],[FECHA INICIO DE LABORES EN OBRA]]="","No Aplica",IF(AND(MONTH(Tabla2[[#This Row],[FECHA INICIO DE LABORES EN OBRA]])=MONTH(TODAY()-30),YEAR(Tabla2[[#This Row],[FECHA INICIO DE LABORES EN OBRA]])=YEAR(TODAY())),MONTH(TODAY()-30)&amp;"-"&amp;YEAR(TODAY()),"No Aplica")),"No Aplica")</f>
        <v>No Aplica</v>
      </c>
    </row>
    <row r="2427" ht="16.5" customHeight="1" spans="1:30" x14ac:dyDescent="0.25">
      <c r="A2427" s="13">
        <v>20513530481</v>
      </c>
      <c r="B2427" s="15" t="s">
        <v>9074</v>
      </c>
      <c r="C2427" s="15" t="s">
        <v>9074</v>
      </c>
      <c r="D2427" s="15" t="s">
        <v>546</v>
      </c>
      <c r="E2427" s="15" t="s">
        <v>547</v>
      </c>
      <c r="F2427" s="39">
        <v>30749</v>
      </c>
      <c r="G2427" s="15">
        <v>2</v>
      </c>
      <c r="H2427" s="15" t="s">
        <v>9085</v>
      </c>
      <c r="I2427" s="15" t="s">
        <v>9078</v>
      </c>
      <c r="J2427" s="15" t="s">
        <v>9086</v>
      </c>
      <c r="K2427" s="15" t="s">
        <v>2802</v>
      </c>
      <c r="L2427" s="40" t="s">
        <v>6</v>
      </c>
      <c r="M2427" s="39">
        <v>45152</v>
      </c>
      <c r="N2427" s="41" t="s">
        <v>2687</v>
      </c>
      <c r="O2427" s="39">
        <v>44732</v>
      </c>
      <c r="P2427" s="40">
        <v>2</v>
      </c>
      <c r="Q2427" s="40">
        <v>4</v>
      </c>
      <c r="R2427" s="40" t="str">
        <f>IFERROR(VLOOKUP(Tabla2[[#This Row],[CONTRATISTA PRNCIPAL]],Hoja1!$L$5:$M$9,2,FALSE),"CJV")</f>
        <v>CJV</v>
      </c>
      <c r="S2427" s="40" t="str">
        <f>IF(Tabla2[[#This Row],[EMPRESA]]=Tabla2[[#This Row],[CONTRATISTA PRNCIPAL]],"Principal","Secundaria")</f>
        <v>Principal</v>
      </c>
      <c r="T2427" s="42">
        <f>IFERROR(1/COUNTIF(Tabla2[CONTRATISTA PRNCIPAL],Tabla2[[#This Row],[CONTRATISTA PRNCIPAL]]),0)</f>
        <v>0.015873015873015872</v>
      </c>
      <c r="U2427" s="43">
        <f>IF(((TODAY()-Tabla2[[#This Row],[FECHA NACIMIENTO]])/365)&lt;18,"Corregir", IF(((TODAY()-Tabla2[[#This Row],[FECHA NACIMIENTO]])/365)&gt;80, "Corregir",ROUNDDOWN(((TODAY()-Tabla2[[#This Row],[FECHA NACIMIENTO]])/365),0)))</f>
        <v>39</v>
      </c>
      <c r="V24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27" s="44" t="str">
        <f>+IF(Tabla2[[#This Row],[Edad]]="Corregir","Corregir","Ok")</f>
        <v>Ok</v>
      </c>
      <c r="X2427" s="42" t="str">
        <f>+IFERROR(VLOOKUP(Tabla2[[#This Row],[DISTRITO SEGÚN DNI]],Hoja1!$A$2:$B$32,2,FALSE),"No")</f>
        <v>CALLAO</v>
      </c>
      <c r="Y2427" s="42" t="str">
        <f>IF(OR(LOWER(Tabla2[[#This Row],[GENERO]])="masculino", LOWER(Tabla2[[#This Row],[GENERO]])="femenino"),"OK","Corregir")</f>
        <v>OK</v>
      </c>
      <c r="Z2427" s="42" t="str">
        <f>+IF(Tabla2[[#This Row],[Nro. DNI / CE]]="","Corregir",IF(LEN(Tabla2[[#This Row],[Nro. DNI / CE]])&gt;=8,"OK","Corregir"))</f>
        <v>OK</v>
      </c>
      <c r="AA2427" s="42">
        <f>COUNTIF(Tabla2[APELLIDOS Y NOMBRES],Tabla2[[#This Row],[APELLIDOS Y NOMBRES]])</f>
        <v>1</v>
      </c>
      <c r="AB2427" s="42">
        <f>IF(Tabla2[[#This Row],[Trabajador]]&gt;1,1/Tabla2[[#This Row],[Trabajador]],Tabla2[[#This Row],[Trabajador]])</f>
        <v>1</v>
      </c>
      <c r="AC2427" t="str">
        <f>+IFERROR(IF(Tabla2[[#This Row],[FECHA CESE/BAJA]]="","No Aplica",IF(AND(MONTH(Tabla2[[#This Row],[FECHA CESE/BAJA]])=MONTH(TODAY()-30),YEAR(Tabla2[[#This Row],[FECHA CESE/BAJA]])=YEAR(TODAY())),MONTH(TODAY()-30)&amp;"-"&amp;YEAR(TODAY()),"Borrar")),"No aplica")</f>
        <v>8-2023</v>
      </c>
      <c r="AD2427" t="str">
        <f>+IFERROR(IF(Tabla2[[#This Row],[FECHA INICIO DE LABORES EN OBRA]]="","No Aplica",IF(AND(MONTH(Tabla2[[#This Row],[FECHA INICIO DE LABORES EN OBRA]])=MONTH(TODAY()-30),YEAR(Tabla2[[#This Row],[FECHA INICIO DE LABORES EN OBRA]])=YEAR(TODAY())),MONTH(TODAY()-30)&amp;"-"&amp;YEAR(TODAY()),"No Aplica")),"No Aplica")</f>
        <v>No Aplica</v>
      </c>
    </row>
    <row r="2428" ht="16.5" customHeight="1" spans="1:30" x14ac:dyDescent="0.25">
      <c r="A2428" s="13">
        <v>20513530481</v>
      </c>
      <c r="B2428" s="15" t="s">
        <v>9074</v>
      </c>
      <c r="C2428" s="15" t="s">
        <v>9074</v>
      </c>
      <c r="D2428" s="15" t="s">
        <v>9087</v>
      </c>
      <c r="E2428" s="15" t="s">
        <v>9088</v>
      </c>
      <c r="F2428" s="39">
        <v>32257</v>
      </c>
      <c r="G2428" s="15">
        <v>2</v>
      </c>
      <c r="H2428" s="15" t="s">
        <v>7289</v>
      </c>
      <c r="I2428" s="15" t="s">
        <v>9078</v>
      </c>
      <c r="J2428" s="15" t="s">
        <v>9089</v>
      </c>
      <c r="K2428" s="15" t="s">
        <v>2075</v>
      </c>
      <c r="L2428" s="40" t="s">
        <v>6</v>
      </c>
      <c r="M2428" s="39">
        <v>45152</v>
      </c>
      <c r="N2428" s="41" t="s">
        <v>2687</v>
      </c>
      <c r="O2428" s="39">
        <v>44835</v>
      </c>
      <c r="P2428" s="40">
        <v>2</v>
      </c>
      <c r="Q2428" s="40">
        <v>4</v>
      </c>
      <c r="R2428" s="40" t="str">
        <f>IFERROR(VLOOKUP(Tabla2[[#This Row],[CONTRATISTA PRNCIPAL]],Hoja1!$L$5:$M$9,2,FALSE),"CJV")</f>
        <v>CJV</v>
      </c>
      <c r="S2428" s="40" t="str">
        <f>IF(Tabla2[[#This Row],[EMPRESA]]=Tabla2[[#This Row],[CONTRATISTA PRNCIPAL]],"Principal","Secundaria")</f>
        <v>Principal</v>
      </c>
      <c r="T2428" s="42">
        <f>IFERROR(1/COUNTIF(Tabla2[CONTRATISTA PRNCIPAL],Tabla2[[#This Row],[CONTRATISTA PRNCIPAL]]),0)</f>
        <v>0.015873015873015872</v>
      </c>
      <c r="U2428" s="43">
        <f>IF(((TODAY()-Tabla2[[#This Row],[FECHA NACIMIENTO]])/365)&lt;18,"Corregir", IF(((TODAY()-Tabla2[[#This Row],[FECHA NACIMIENTO]])/365)&gt;80, "Corregir",ROUNDDOWN(((TODAY()-Tabla2[[#This Row],[FECHA NACIMIENTO]])/365),0)))</f>
        <v>35</v>
      </c>
      <c r="V24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28" s="44" t="str">
        <f>+IF(Tabla2[[#This Row],[Edad]]="Corregir","Corregir","Ok")</f>
        <v>Ok</v>
      </c>
      <c r="X2428" s="42" t="str">
        <f>+IFERROR(VLOOKUP(Tabla2[[#This Row],[DISTRITO SEGÚN DNI]],Hoja1!$A$2:$B$32,2,FALSE),"No")</f>
        <v>No</v>
      </c>
      <c r="Y2428" s="42" t="str">
        <f>IF(OR(LOWER(Tabla2[[#This Row],[GENERO]])="masculino", LOWER(Tabla2[[#This Row],[GENERO]])="femenino"),"OK","Corregir")</f>
        <v>OK</v>
      </c>
      <c r="Z2428" s="42" t="str">
        <f>+IF(Tabla2[[#This Row],[Nro. DNI / CE]]="","Corregir",IF(LEN(Tabla2[[#This Row],[Nro. DNI / CE]])&gt;=8,"OK","Corregir"))</f>
        <v>OK</v>
      </c>
      <c r="AA2428" s="42">
        <f>COUNTIF(Tabla2[APELLIDOS Y NOMBRES],Tabla2[[#This Row],[APELLIDOS Y NOMBRES]])</f>
        <v>1</v>
      </c>
      <c r="AB2428" s="42">
        <f>IF(Tabla2[[#This Row],[Trabajador]]&gt;1,1/Tabla2[[#This Row],[Trabajador]],Tabla2[[#This Row],[Trabajador]])</f>
        <v>1</v>
      </c>
      <c r="AC2428" t="str">
        <f>+IFERROR(IF(Tabla2[[#This Row],[FECHA CESE/BAJA]]="","No Aplica",IF(AND(MONTH(Tabla2[[#This Row],[FECHA CESE/BAJA]])=MONTH(TODAY()-30),YEAR(Tabla2[[#This Row],[FECHA CESE/BAJA]])=YEAR(TODAY())),MONTH(TODAY()-30)&amp;"-"&amp;YEAR(TODAY()),"Borrar")),"No aplica")</f>
        <v>8-2023</v>
      </c>
      <c r="AD2428" t="str">
        <f>+IFERROR(IF(Tabla2[[#This Row],[FECHA INICIO DE LABORES EN OBRA]]="","No Aplica",IF(AND(MONTH(Tabla2[[#This Row],[FECHA INICIO DE LABORES EN OBRA]])=MONTH(TODAY()-30),YEAR(Tabla2[[#This Row],[FECHA INICIO DE LABORES EN OBRA]])=YEAR(TODAY())),MONTH(TODAY()-30)&amp;"-"&amp;YEAR(TODAY()),"No Aplica")),"No Aplica")</f>
        <v>No Aplica</v>
      </c>
    </row>
    <row r="2429" ht="16.5" customHeight="1" spans="1:30" x14ac:dyDescent="0.25">
      <c r="A2429" s="13">
        <v>20513530481</v>
      </c>
      <c r="B2429" s="15" t="s">
        <v>9074</v>
      </c>
      <c r="C2429" s="15" t="s">
        <v>9074</v>
      </c>
      <c r="D2429" s="15" t="s">
        <v>928</v>
      </c>
      <c r="E2429" s="15" t="s">
        <v>929</v>
      </c>
      <c r="F2429" s="39">
        <v>35904</v>
      </c>
      <c r="G2429" s="15">
        <v>2</v>
      </c>
      <c r="H2429" s="15" t="s">
        <v>3032</v>
      </c>
      <c r="I2429" s="15" t="s">
        <v>9078</v>
      </c>
      <c r="J2429" s="15" t="s">
        <v>9090</v>
      </c>
      <c r="K2429" s="15" t="s">
        <v>34</v>
      </c>
      <c r="L2429" s="40" t="s">
        <v>6</v>
      </c>
      <c r="M2429" s="39">
        <v>45152</v>
      </c>
      <c r="N2429" s="41" t="s">
        <v>2687</v>
      </c>
      <c r="O2429" s="39">
        <v>44896</v>
      </c>
      <c r="P2429" s="40">
        <v>2</v>
      </c>
      <c r="Q2429" s="40">
        <v>4</v>
      </c>
      <c r="R2429" s="40" t="str">
        <f>IFERROR(VLOOKUP(Tabla2[[#This Row],[CONTRATISTA PRNCIPAL]],Hoja1!$L$5:$M$9,2,FALSE),"CJV")</f>
        <v>CJV</v>
      </c>
      <c r="S2429" s="40" t="str">
        <f>IF(Tabla2[[#This Row],[EMPRESA]]=Tabla2[[#This Row],[CONTRATISTA PRNCIPAL]],"Principal","Secundaria")</f>
        <v>Principal</v>
      </c>
      <c r="T2429" s="42">
        <f>IFERROR(1/COUNTIF(Tabla2[CONTRATISTA PRNCIPAL],Tabla2[[#This Row],[CONTRATISTA PRNCIPAL]]),0)</f>
        <v>0.015873015873015872</v>
      </c>
      <c r="U2429" s="43">
        <f>IF(((TODAY()-Tabla2[[#This Row],[FECHA NACIMIENTO]])/365)&lt;18,"Corregir", IF(((TODAY()-Tabla2[[#This Row],[FECHA NACIMIENTO]])/365)&gt;80, "Corregir",ROUNDDOWN(((TODAY()-Tabla2[[#This Row],[FECHA NACIMIENTO]])/365),0)))</f>
        <v>25</v>
      </c>
      <c r="V24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29" s="44" t="str">
        <f>+IF(Tabla2[[#This Row],[Edad]]="Corregir","Corregir","Ok")</f>
        <v>Ok</v>
      </c>
      <c r="X2429" s="42" t="str">
        <f>+IFERROR(VLOOKUP(Tabla2[[#This Row],[DISTRITO SEGÚN DNI]],Hoja1!$A$2:$B$32,2,FALSE),"No")</f>
        <v>SANTA ANITA</v>
      </c>
      <c r="Y2429" s="42" t="str">
        <f>IF(OR(LOWER(Tabla2[[#This Row],[GENERO]])="masculino", LOWER(Tabla2[[#This Row],[GENERO]])="femenino"),"OK","Corregir")</f>
        <v>OK</v>
      </c>
      <c r="Z2429" s="42" t="str">
        <f>+IF(Tabla2[[#This Row],[Nro. DNI / CE]]="","Corregir",IF(LEN(Tabla2[[#This Row],[Nro. DNI / CE]])&gt;=8,"OK","Corregir"))</f>
        <v>OK</v>
      </c>
      <c r="AA2429" s="42">
        <f>COUNTIF(Tabla2[APELLIDOS Y NOMBRES],Tabla2[[#This Row],[APELLIDOS Y NOMBRES]])</f>
        <v>1</v>
      </c>
      <c r="AB2429" s="42">
        <f>IF(Tabla2[[#This Row],[Trabajador]]&gt;1,1/Tabla2[[#This Row],[Trabajador]],Tabla2[[#This Row],[Trabajador]])</f>
        <v>1</v>
      </c>
      <c r="AC2429" t="str">
        <f>+IFERROR(IF(Tabla2[[#This Row],[FECHA CESE/BAJA]]="","No Aplica",IF(AND(MONTH(Tabla2[[#This Row],[FECHA CESE/BAJA]])=MONTH(TODAY()-30),YEAR(Tabla2[[#This Row],[FECHA CESE/BAJA]])=YEAR(TODAY())),MONTH(TODAY()-30)&amp;"-"&amp;YEAR(TODAY()),"Borrar")),"No aplica")</f>
        <v>8-2023</v>
      </c>
      <c r="AD2429" t="str">
        <f>+IFERROR(IF(Tabla2[[#This Row],[FECHA INICIO DE LABORES EN OBRA]]="","No Aplica",IF(AND(MONTH(Tabla2[[#This Row],[FECHA INICIO DE LABORES EN OBRA]])=MONTH(TODAY()-30),YEAR(Tabla2[[#This Row],[FECHA INICIO DE LABORES EN OBRA]])=YEAR(TODAY())),MONTH(TODAY()-30)&amp;"-"&amp;YEAR(TODAY()),"No Aplica")),"No Aplica")</f>
        <v>No Aplica</v>
      </c>
    </row>
    <row r="2430" ht="16.5" customHeight="1" spans="1:30" x14ac:dyDescent="0.25">
      <c r="A2430" s="13">
        <v>20513530481</v>
      </c>
      <c r="B2430" s="15" t="s">
        <v>9074</v>
      </c>
      <c r="C2430" s="15" t="s">
        <v>9074</v>
      </c>
      <c r="D2430" s="15" t="s">
        <v>9091</v>
      </c>
      <c r="E2430" s="15" t="s">
        <v>9092</v>
      </c>
      <c r="F2430" s="39">
        <v>31996</v>
      </c>
      <c r="G2430" s="15">
        <v>2</v>
      </c>
      <c r="H2430" s="15" t="s">
        <v>3032</v>
      </c>
      <c r="I2430" s="15" t="s">
        <v>9078</v>
      </c>
      <c r="J2430" s="15" t="s">
        <v>9093</v>
      </c>
      <c r="K2430" s="15" t="s">
        <v>2075</v>
      </c>
      <c r="L2430" s="40" t="s">
        <v>6</v>
      </c>
      <c r="M2430" s="39">
        <v>45152</v>
      </c>
      <c r="N2430" s="41" t="s">
        <v>2687</v>
      </c>
      <c r="O2430" s="39">
        <v>44927</v>
      </c>
      <c r="P2430" s="40">
        <v>2</v>
      </c>
      <c r="Q2430" s="40">
        <v>4</v>
      </c>
      <c r="R2430" s="40" t="str">
        <f>IFERROR(VLOOKUP(Tabla2[[#This Row],[CONTRATISTA PRNCIPAL]],Hoja1!$L$5:$M$9,2,FALSE),"CJV")</f>
        <v>CJV</v>
      </c>
      <c r="S2430" s="40" t="str">
        <f>IF(Tabla2[[#This Row],[EMPRESA]]=Tabla2[[#This Row],[CONTRATISTA PRNCIPAL]],"Principal","Secundaria")</f>
        <v>Principal</v>
      </c>
      <c r="T2430" s="42">
        <f>IFERROR(1/COUNTIF(Tabla2[CONTRATISTA PRNCIPAL],Tabla2[[#This Row],[CONTRATISTA PRNCIPAL]]),0)</f>
        <v>0.015873015873015872</v>
      </c>
      <c r="U2430" s="43">
        <f>IF(((TODAY()-Tabla2[[#This Row],[FECHA NACIMIENTO]])/365)&lt;18,"Corregir", IF(((TODAY()-Tabla2[[#This Row],[FECHA NACIMIENTO]])/365)&gt;80, "Corregir",ROUNDDOWN(((TODAY()-Tabla2[[#This Row],[FECHA NACIMIENTO]])/365),0)))</f>
        <v>36</v>
      </c>
      <c r="V24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30" s="44" t="str">
        <f>+IF(Tabla2[[#This Row],[Edad]]="Corregir","Corregir","Ok")</f>
        <v>Ok</v>
      </c>
      <c r="X2430" s="42" t="str">
        <f>+IFERROR(VLOOKUP(Tabla2[[#This Row],[DISTRITO SEGÚN DNI]],Hoja1!$A$2:$B$32,2,FALSE),"No")</f>
        <v>No</v>
      </c>
      <c r="Y2430" s="42" t="str">
        <f>IF(OR(LOWER(Tabla2[[#This Row],[GENERO]])="masculino", LOWER(Tabla2[[#This Row],[GENERO]])="femenino"),"OK","Corregir")</f>
        <v>OK</v>
      </c>
      <c r="Z2430" s="42" t="str">
        <f>+IF(Tabla2[[#This Row],[Nro. DNI / CE]]="","Corregir",IF(LEN(Tabla2[[#This Row],[Nro. DNI / CE]])&gt;=8,"OK","Corregir"))</f>
        <v>OK</v>
      </c>
      <c r="AA2430" s="42">
        <f>COUNTIF(Tabla2[APELLIDOS Y NOMBRES],Tabla2[[#This Row],[APELLIDOS Y NOMBRES]])</f>
        <v>1</v>
      </c>
      <c r="AB2430" s="42">
        <f>IF(Tabla2[[#This Row],[Trabajador]]&gt;1,1/Tabla2[[#This Row],[Trabajador]],Tabla2[[#This Row],[Trabajador]])</f>
        <v>1</v>
      </c>
      <c r="AC2430" t="str">
        <f>+IFERROR(IF(Tabla2[[#This Row],[FECHA CESE/BAJA]]="","No Aplica",IF(AND(MONTH(Tabla2[[#This Row],[FECHA CESE/BAJA]])=MONTH(TODAY()-30),YEAR(Tabla2[[#This Row],[FECHA CESE/BAJA]])=YEAR(TODAY())),MONTH(TODAY()-30)&amp;"-"&amp;YEAR(TODAY()),"Borrar")),"No aplica")</f>
        <v>8-2023</v>
      </c>
      <c r="AD2430" t="str">
        <f>+IFERROR(IF(Tabla2[[#This Row],[FECHA INICIO DE LABORES EN OBRA]]="","No Aplica",IF(AND(MONTH(Tabla2[[#This Row],[FECHA INICIO DE LABORES EN OBRA]])=MONTH(TODAY()-30),YEAR(Tabla2[[#This Row],[FECHA INICIO DE LABORES EN OBRA]])=YEAR(TODAY())),MONTH(TODAY()-30)&amp;"-"&amp;YEAR(TODAY()),"No Aplica")),"No Aplica")</f>
        <v>No Aplica</v>
      </c>
    </row>
    <row r="2431" ht="16.5" customHeight="1" spans="1:30" x14ac:dyDescent="0.25">
      <c r="A2431" s="13">
        <v>20513530481</v>
      </c>
      <c r="B2431" s="15" t="s">
        <v>9074</v>
      </c>
      <c r="C2431" s="15" t="s">
        <v>9074</v>
      </c>
      <c r="D2431" s="15" t="s">
        <v>9094</v>
      </c>
      <c r="E2431" s="15" t="s">
        <v>9095</v>
      </c>
      <c r="F2431" s="39">
        <v>31217</v>
      </c>
      <c r="G2431" s="15">
        <v>2</v>
      </c>
      <c r="H2431" s="15" t="s">
        <v>9085</v>
      </c>
      <c r="I2431" s="15" t="s">
        <v>9078</v>
      </c>
      <c r="J2431" s="15" t="s">
        <v>9096</v>
      </c>
      <c r="K2431" s="15" t="s">
        <v>2897</v>
      </c>
      <c r="L2431" s="40" t="s">
        <v>6</v>
      </c>
      <c r="M2431" s="39">
        <v>45152</v>
      </c>
      <c r="N2431" s="41" t="s">
        <v>2687</v>
      </c>
      <c r="O2431" s="39">
        <v>44732</v>
      </c>
      <c r="P2431" s="40">
        <v>2</v>
      </c>
      <c r="Q2431" s="40">
        <v>4</v>
      </c>
      <c r="R2431" s="40" t="str">
        <f>IFERROR(VLOOKUP(Tabla2[[#This Row],[CONTRATISTA PRNCIPAL]],Hoja1!$L$5:$M$9,2,FALSE),"CJV")</f>
        <v>CJV</v>
      </c>
      <c r="S2431" s="40" t="str">
        <f>IF(Tabla2[[#This Row],[EMPRESA]]=Tabla2[[#This Row],[CONTRATISTA PRNCIPAL]],"Principal","Secundaria")</f>
        <v>Principal</v>
      </c>
      <c r="T2431" s="42">
        <f>IFERROR(1/COUNTIF(Tabla2[CONTRATISTA PRNCIPAL],Tabla2[[#This Row],[CONTRATISTA PRNCIPAL]]),0)</f>
        <v>0.015873015873015872</v>
      </c>
      <c r="U2431" s="43">
        <f>IF(((TODAY()-Tabla2[[#This Row],[FECHA NACIMIENTO]])/365)&lt;18,"Corregir", IF(((TODAY()-Tabla2[[#This Row],[FECHA NACIMIENTO]])/365)&gt;80, "Corregir",ROUNDDOWN(((TODAY()-Tabla2[[#This Row],[FECHA NACIMIENTO]])/365),0)))</f>
        <v>38</v>
      </c>
      <c r="V24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31" s="44" t="str">
        <f>+IF(Tabla2[[#This Row],[Edad]]="Corregir","Corregir","Ok")</f>
        <v>Ok</v>
      </c>
      <c r="X2431" s="42" t="str">
        <f>+IFERROR(VLOOKUP(Tabla2[[#This Row],[DISTRITO SEGÚN DNI]],Hoja1!$A$2:$B$32,2,FALSE),"No")</f>
        <v>No</v>
      </c>
      <c r="Y2431" s="42" t="str">
        <f>IF(OR(LOWER(Tabla2[[#This Row],[GENERO]])="masculino", LOWER(Tabla2[[#This Row],[GENERO]])="femenino"),"OK","Corregir")</f>
        <v>OK</v>
      </c>
      <c r="Z2431" s="42" t="str">
        <f>+IF(Tabla2[[#This Row],[Nro. DNI / CE]]="","Corregir",IF(LEN(Tabla2[[#This Row],[Nro. DNI / CE]])&gt;=8,"OK","Corregir"))</f>
        <v>OK</v>
      </c>
      <c r="AA2431" s="42">
        <f>COUNTIF(Tabla2[APELLIDOS Y NOMBRES],Tabla2[[#This Row],[APELLIDOS Y NOMBRES]])</f>
        <v>1</v>
      </c>
      <c r="AB2431" s="42">
        <f>IF(Tabla2[[#This Row],[Trabajador]]&gt;1,1/Tabla2[[#This Row],[Trabajador]],Tabla2[[#This Row],[Trabajador]])</f>
        <v>1</v>
      </c>
      <c r="AC2431" t="str">
        <f>+IFERROR(IF(Tabla2[[#This Row],[FECHA CESE/BAJA]]="","No Aplica",IF(AND(MONTH(Tabla2[[#This Row],[FECHA CESE/BAJA]])=MONTH(TODAY()-30),YEAR(Tabla2[[#This Row],[FECHA CESE/BAJA]])=YEAR(TODAY())),MONTH(TODAY()-30)&amp;"-"&amp;YEAR(TODAY()),"Borrar")),"No aplica")</f>
        <v>8-2023</v>
      </c>
      <c r="AD2431" t="str">
        <f>+IFERROR(IF(Tabla2[[#This Row],[FECHA INICIO DE LABORES EN OBRA]]="","No Aplica",IF(AND(MONTH(Tabla2[[#This Row],[FECHA INICIO DE LABORES EN OBRA]])=MONTH(TODAY()-30),YEAR(Tabla2[[#This Row],[FECHA INICIO DE LABORES EN OBRA]])=YEAR(TODAY())),MONTH(TODAY()-30)&amp;"-"&amp;YEAR(TODAY()),"No Aplica")),"No Aplica")</f>
        <v>No Aplica</v>
      </c>
    </row>
    <row r="2432" ht="16.5" customHeight="1" spans="1:30" x14ac:dyDescent="0.25">
      <c r="A2432" s="13">
        <v>20513530481</v>
      </c>
      <c r="B2432" s="15" t="s">
        <v>9074</v>
      </c>
      <c r="C2432" s="15" t="s">
        <v>9074</v>
      </c>
      <c r="D2432" s="15" t="s">
        <v>9097</v>
      </c>
      <c r="E2432" s="15" t="s">
        <v>9098</v>
      </c>
      <c r="F2432" s="39">
        <v>30375</v>
      </c>
      <c r="G2432" s="15">
        <v>2</v>
      </c>
      <c r="H2432" s="15" t="s">
        <v>9085</v>
      </c>
      <c r="I2432" s="15" t="s">
        <v>9078</v>
      </c>
      <c r="J2432" s="15" t="s">
        <v>9099</v>
      </c>
      <c r="K2432" s="15" t="s">
        <v>2237</v>
      </c>
      <c r="L2432" s="40" t="s">
        <v>6</v>
      </c>
      <c r="M2432" s="39">
        <v>45152</v>
      </c>
      <c r="N2432" s="41" t="s">
        <v>2687</v>
      </c>
      <c r="O2432" s="39">
        <v>44956</v>
      </c>
      <c r="P2432" s="40">
        <v>2</v>
      </c>
      <c r="Q2432" s="40">
        <v>4</v>
      </c>
      <c r="R2432" s="40" t="str">
        <f>IFERROR(VLOOKUP(Tabla2[[#This Row],[CONTRATISTA PRNCIPAL]],Hoja1!$L$5:$M$9,2,FALSE),"CJV")</f>
        <v>CJV</v>
      </c>
      <c r="S2432" s="40" t="str">
        <f>IF(Tabla2[[#This Row],[EMPRESA]]=Tabla2[[#This Row],[CONTRATISTA PRNCIPAL]],"Principal","Secundaria")</f>
        <v>Principal</v>
      </c>
      <c r="T2432" s="42">
        <f>IFERROR(1/COUNTIF(Tabla2[CONTRATISTA PRNCIPAL],Tabla2[[#This Row],[CONTRATISTA PRNCIPAL]]),0)</f>
        <v>0.015873015873015872</v>
      </c>
      <c r="U2432" s="43">
        <f>IF(((TODAY()-Tabla2[[#This Row],[FECHA NACIMIENTO]])/365)&lt;18,"Corregir", IF(((TODAY()-Tabla2[[#This Row],[FECHA NACIMIENTO]])/365)&gt;80, "Corregir",ROUNDDOWN(((TODAY()-Tabla2[[#This Row],[FECHA NACIMIENTO]])/365),0)))</f>
        <v>40</v>
      </c>
      <c r="V24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32" s="44" t="str">
        <f>+IF(Tabla2[[#This Row],[Edad]]="Corregir","Corregir","Ok")</f>
        <v>Ok</v>
      </c>
      <c r="X2432" s="42" t="str">
        <f>+IFERROR(VLOOKUP(Tabla2[[#This Row],[DISTRITO SEGÚN DNI]],Hoja1!$A$2:$B$32,2,FALSE),"No")</f>
        <v>No</v>
      </c>
      <c r="Y2432" s="42" t="str">
        <f>IF(OR(LOWER(Tabla2[[#This Row],[GENERO]])="masculino", LOWER(Tabla2[[#This Row],[GENERO]])="femenino"),"OK","Corregir")</f>
        <v>OK</v>
      </c>
      <c r="Z2432" s="42" t="str">
        <f>+IF(Tabla2[[#This Row],[Nro. DNI / CE]]="","Corregir",IF(LEN(Tabla2[[#This Row],[Nro. DNI / CE]])&gt;=8,"OK","Corregir"))</f>
        <v>OK</v>
      </c>
      <c r="AA2432" s="42">
        <f>COUNTIF(Tabla2[APELLIDOS Y NOMBRES],Tabla2[[#This Row],[APELLIDOS Y NOMBRES]])</f>
        <v>1</v>
      </c>
      <c r="AB2432" s="42">
        <f>IF(Tabla2[[#This Row],[Trabajador]]&gt;1,1/Tabla2[[#This Row],[Trabajador]],Tabla2[[#This Row],[Trabajador]])</f>
        <v>1</v>
      </c>
      <c r="AC2432" t="str">
        <f>+IFERROR(IF(Tabla2[[#This Row],[FECHA CESE/BAJA]]="","No Aplica",IF(AND(MONTH(Tabla2[[#This Row],[FECHA CESE/BAJA]])=MONTH(TODAY()-30),YEAR(Tabla2[[#This Row],[FECHA CESE/BAJA]])=YEAR(TODAY())),MONTH(TODAY()-30)&amp;"-"&amp;YEAR(TODAY()),"Borrar")),"No aplica")</f>
        <v>8-2023</v>
      </c>
      <c r="AD2432" t="str">
        <f>+IFERROR(IF(Tabla2[[#This Row],[FECHA INICIO DE LABORES EN OBRA]]="","No Aplica",IF(AND(MONTH(Tabla2[[#This Row],[FECHA INICIO DE LABORES EN OBRA]])=MONTH(TODAY()-30),YEAR(Tabla2[[#This Row],[FECHA INICIO DE LABORES EN OBRA]])=YEAR(TODAY())),MONTH(TODAY()-30)&amp;"-"&amp;YEAR(TODAY()),"No Aplica")),"No Aplica")</f>
        <v>No Aplica</v>
      </c>
    </row>
    <row r="2433" ht="16.5" customHeight="1" spans="1:30" x14ac:dyDescent="0.25">
      <c r="A2433" s="13">
        <v>20513530481</v>
      </c>
      <c r="B2433" s="15" t="s">
        <v>9074</v>
      </c>
      <c r="C2433" s="15" t="s">
        <v>9074</v>
      </c>
      <c r="D2433" s="15" t="s">
        <v>9100</v>
      </c>
      <c r="E2433" s="15" t="s">
        <v>9101</v>
      </c>
      <c r="F2433" s="39">
        <v>30872</v>
      </c>
      <c r="G2433" s="15">
        <v>2</v>
      </c>
      <c r="H2433" s="15" t="s">
        <v>3032</v>
      </c>
      <c r="I2433" s="15" t="s">
        <v>9078</v>
      </c>
      <c r="J2433" s="15" t="s">
        <v>9102</v>
      </c>
      <c r="K2433" s="15" t="s">
        <v>2693</v>
      </c>
      <c r="L2433" s="40" t="s">
        <v>6</v>
      </c>
      <c r="M2433" s="39">
        <v>45152</v>
      </c>
      <c r="N2433" s="41" t="s">
        <v>3326</v>
      </c>
      <c r="O2433" s="39">
        <v>44927</v>
      </c>
      <c r="P2433" s="40">
        <v>2</v>
      </c>
      <c r="Q2433" s="40">
        <v>4</v>
      </c>
      <c r="R2433" s="40" t="str">
        <f>IFERROR(VLOOKUP(Tabla2[[#This Row],[CONTRATISTA PRNCIPAL]],Hoja1!$L$5:$M$9,2,FALSE),"CJV")</f>
        <v>CJV</v>
      </c>
      <c r="S2433" s="40" t="str">
        <f>IF(Tabla2[[#This Row],[EMPRESA]]=Tabla2[[#This Row],[CONTRATISTA PRNCIPAL]],"Principal","Secundaria")</f>
        <v>Principal</v>
      </c>
      <c r="T2433" s="42">
        <f>IFERROR(1/COUNTIF(Tabla2[CONTRATISTA PRNCIPAL],Tabla2[[#This Row],[CONTRATISTA PRNCIPAL]]),0)</f>
        <v>0.015873015873015872</v>
      </c>
      <c r="U2433" s="43">
        <f>IF(((TODAY()-Tabla2[[#This Row],[FECHA NACIMIENTO]])/365)&lt;18,"Corregir", IF(((TODAY()-Tabla2[[#This Row],[FECHA NACIMIENTO]])/365)&gt;80, "Corregir",ROUNDDOWN(((TODAY()-Tabla2[[#This Row],[FECHA NACIMIENTO]])/365),0)))</f>
        <v>39</v>
      </c>
      <c r="V24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33" s="44" t="str">
        <f>+IF(Tabla2[[#This Row],[Edad]]="Corregir","Corregir","Ok")</f>
        <v>Ok</v>
      </c>
      <c r="X2433" s="42" t="str">
        <f>+IFERROR(VLOOKUP(Tabla2[[#This Row],[DISTRITO SEGÚN DNI]],Hoja1!$A$2:$B$32,2,FALSE),"No")</f>
        <v>No</v>
      </c>
      <c r="Y2433" s="42" t="str">
        <f>IF(OR(LOWER(Tabla2[[#This Row],[GENERO]])="masculino", LOWER(Tabla2[[#This Row],[GENERO]])="femenino"),"OK","Corregir")</f>
        <v>OK</v>
      </c>
      <c r="Z2433" s="42" t="str">
        <f>+IF(Tabla2[[#This Row],[Nro. DNI / CE]]="","Corregir",IF(LEN(Tabla2[[#This Row],[Nro. DNI / CE]])&gt;=8,"OK","Corregir"))</f>
        <v>OK</v>
      </c>
      <c r="AA2433" s="42">
        <f>COUNTIF(Tabla2[APELLIDOS Y NOMBRES],Tabla2[[#This Row],[APELLIDOS Y NOMBRES]])</f>
        <v>1</v>
      </c>
      <c r="AB2433" s="42">
        <f>IF(Tabla2[[#This Row],[Trabajador]]&gt;1,1/Tabla2[[#This Row],[Trabajador]],Tabla2[[#This Row],[Trabajador]])</f>
        <v>1</v>
      </c>
      <c r="AC2433" t="str">
        <f>+IFERROR(IF(Tabla2[[#This Row],[FECHA CESE/BAJA]]="","No Aplica",IF(AND(MONTH(Tabla2[[#This Row],[FECHA CESE/BAJA]])=MONTH(TODAY()-30),YEAR(Tabla2[[#This Row],[FECHA CESE/BAJA]])=YEAR(TODAY())),MONTH(TODAY()-30)&amp;"-"&amp;YEAR(TODAY()),"Borrar")),"No aplica")</f>
        <v>8-2023</v>
      </c>
      <c r="AD2433" t="str">
        <f>+IFERROR(IF(Tabla2[[#This Row],[FECHA INICIO DE LABORES EN OBRA]]="","No Aplica",IF(AND(MONTH(Tabla2[[#This Row],[FECHA INICIO DE LABORES EN OBRA]])=MONTH(TODAY()-30),YEAR(Tabla2[[#This Row],[FECHA INICIO DE LABORES EN OBRA]])=YEAR(TODAY())),MONTH(TODAY()-30)&amp;"-"&amp;YEAR(TODAY()),"No Aplica")),"No Aplica")</f>
        <v>No Aplica</v>
      </c>
    </row>
    <row r="2434" ht="16.5" customHeight="1" spans="1:30" x14ac:dyDescent="0.25">
      <c r="A2434" s="13">
        <v>20513530481</v>
      </c>
      <c r="B2434" s="15" t="s">
        <v>9074</v>
      </c>
      <c r="C2434" s="15" t="s">
        <v>9074</v>
      </c>
      <c r="D2434" s="15" t="s">
        <v>9103</v>
      </c>
      <c r="E2434" s="15" t="s">
        <v>9104</v>
      </c>
      <c r="F2434" s="39">
        <v>27927</v>
      </c>
      <c r="G2434" s="15">
        <v>2</v>
      </c>
      <c r="H2434" s="15" t="s">
        <v>3032</v>
      </c>
      <c r="I2434" s="15" t="s">
        <v>9078</v>
      </c>
      <c r="J2434" s="15" t="s">
        <v>9105</v>
      </c>
      <c r="K2434" s="15" t="s">
        <v>4441</v>
      </c>
      <c r="L2434" s="40" t="s">
        <v>6</v>
      </c>
      <c r="M2434" s="39">
        <v>45152</v>
      </c>
      <c r="N2434" s="41" t="s">
        <v>2687</v>
      </c>
      <c r="O2434" s="39">
        <v>44715</v>
      </c>
      <c r="P2434" s="40">
        <v>2</v>
      </c>
      <c r="Q2434" s="40">
        <v>4</v>
      </c>
      <c r="R2434" s="40" t="str">
        <f>IFERROR(VLOOKUP(Tabla2[[#This Row],[CONTRATISTA PRNCIPAL]],Hoja1!$L$5:$M$9,2,FALSE),"CJV")</f>
        <v>CJV</v>
      </c>
      <c r="S2434" s="40" t="str">
        <f>IF(Tabla2[[#This Row],[EMPRESA]]=Tabla2[[#This Row],[CONTRATISTA PRNCIPAL]],"Principal","Secundaria")</f>
        <v>Principal</v>
      </c>
      <c r="T2434" s="42">
        <f>IFERROR(1/COUNTIF(Tabla2[CONTRATISTA PRNCIPAL],Tabla2[[#This Row],[CONTRATISTA PRNCIPAL]]),0)</f>
        <v>0.015873015873015872</v>
      </c>
      <c r="U2434" s="43">
        <f>IF(((TODAY()-Tabla2[[#This Row],[FECHA NACIMIENTO]])/365)&lt;18,"Corregir", IF(((TODAY()-Tabla2[[#This Row],[FECHA NACIMIENTO]])/365)&gt;80, "Corregir",ROUNDDOWN(((TODAY()-Tabla2[[#This Row],[FECHA NACIMIENTO]])/365),0)))</f>
        <v>47</v>
      </c>
      <c r="V24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34" s="44" t="str">
        <f>+IF(Tabla2[[#This Row],[Edad]]="Corregir","Corregir","Ok")</f>
        <v>Ok</v>
      </c>
      <c r="X2434" s="42" t="str">
        <f>+IFERROR(VLOOKUP(Tabla2[[#This Row],[DISTRITO SEGÚN DNI]],Hoja1!$A$2:$B$32,2,FALSE),"No")</f>
        <v>No</v>
      </c>
      <c r="Y2434" s="42" t="str">
        <f>IF(OR(LOWER(Tabla2[[#This Row],[GENERO]])="masculino", LOWER(Tabla2[[#This Row],[GENERO]])="femenino"),"OK","Corregir")</f>
        <v>OK</v>
      </c>
      <c r="Z2434" s="42" t="str">
        <f>+IF(Tabla2[[#This Row],[Nro. DNI / CE]]="","Corregir",IF(LEN(Tabla2[[#This Row],[Nro. DNI / CE]])&gt;=8,"OK","Corregir"))</f>
        <v>OK</v>
      </c>
      <c r="AA2434" s="42">
        <f>COUNTIF(Tabla2[APELLIDOS Y NOMBRES],Tabla2[[#This Row],[APELLIDOS Y NOMBRES]])</f>
        <v>1</v>
      </c>
      <c r="AB2434" s="42">
        <f>IF(Tabla2[[#This Row],[Trabajador]]&gt;1,1/Tabla2[[#This Row],[Trabajador]],Tabla2[[#This Row],[Trabajador]])</f>
        <v>1</v>
      </c>
      <c r="AC2434" t="str">
        <f>+IFERROR(IF(Tabla2[[#This Row],[FECHA CESE/BAJA]]="","No Aplica",IF(AND(MONTH(Tabla2[[#This Row],[FECHA CESE/BAJA]])=MONTH(TODAY()-30),YEAR(Tabla2[[#This Row],[FECHA CESE/BAJA]])=YEAR(TODAY())),MONTH(TODAY()-30)&amp;"-"&amp;YEAR(TODAY()),"Borrar")),"No aplica")</f>
        <v>8-2023</v>
      </c>
      <c r="AD2434" t="str">
        <f>+IFERROR(IF(Tabla2[[#This Row],[FECHA INICIO DE LABORES EN OBRA]]="","No Aplica",IF(AND(MONTH(Tabla2[[#This Row],[FECHA INICIO DE LABORES EN OBRA]])=MONTH(TODAY()-30),YEAR(Tabla2[[#This Row],[FECHA INICIO DE LABORES EN OBRA]])=YEAR(TODAY())),MONTH(TODAY()-30)&amp;"-"&amp;YEAR(TODAY()),"No Aplica")),"No Aplica")</f>
        <v>No Aplica</v>
      </c>
    </row>
    <row r="2435" ht="16.5" customHeight="1" spans="1:30" x14ac:dyDescent="0.25">
      <c r="A2435" s="13">
        <v>20513530481</v>
      </c>
      <c r="B2435" s="15" t="s">
        <v>9074</v>
      </c>
      <c r="C2435" s="15" t="s">
        <v>9074</v>
      </c>
      <c r="D2435" s="15" t="s">
        <v>9106</v>
      </c>
      <c r="E2435" s="15" t="s">
        <v>9107</v>
      </c>
      <c r="F2435" s="39">
        <v>29486</v>
      </c>
      <c r="G2435" s="15">
        <v>2</v>
      </c>
      <c r="H2435" s="15" t="s">
        <v>3032</v>
      </c>
      <c r="I2435" s="15" t="s">
        <v>9078</v>
      </c>
      <c r="J2435" s="15" t="s">
        <v>9108</v>
      </c>
      <c r="K2435" s="15" t="s">
        <v>3200</v>
      </c>
      <c r="L2435" s="40" t="s">
        <v>6</v>
      </c>
      <c r="M2435" s="39">
        <v>45152</v>
      </c>
      <c r="N2435" s="41" t="s">
        <v>2687</v>
      </c>
      <c r="O2435" s="39">
        <v>44715</v>
      </c>
      <c r="P2435" s="40">
        <v>2</v>
      </c>
      <c r="Q2435" s="40">
        <v>4</v>
      </c>
      <c r="R2435" s="40" t="str">
        <f>IFERROR(VLOOKUP(Tabla2[[#This Row],[CONTRATISTA PRNCIPAL]],Hoja1!$L$5:$M$9,2,FALSE),"CJV")</f>
        <v>CJV</v>
      </c>
      <c r="S2435" s="40" t="str">
        <f>IF(Tabla2[[#This Row],[EMPRESA]]=Tabla2[[#This Row],[CONTRATISTA PRNCIPAL]],"Principal","Secundaria")</f>
        <v>Principal</v>
      </c>
      <c r="T2435" s="42">
        <f>IFERROR(1/COUNTIF(Tabla2[CONTRATISTA PRNCIPAL],Tabla2[[#This Row],[CONTRATISTA PRNCIPAL]]),0)</f>
        <v>0.015873015873015872</v>
      </c>
      <c r="U2435" s="43">
        <f>IF(((TODAY()-Tabla2[[#This Row],[FECHA NACIMIENTO]])/365)&lt;18,"Corregir", IF(((TODAY()-Tabla2[[#This Row],[FECHA NACIMIENTO]])/365)&gt;80, "Corregir",ROUNDDOWN(((TODAY()-Tabla2[[#This Row],[FECHA NACIMIENTO]])/365),0)))</f>
        <v>43</v>
      </c>
      <c r="V24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35" s="44" t="str">
        <f>+IF(Tabla2[[#This Row],[Edad]]="Corregir","Corregir","Ok")</f>
        <v>Ok</v>
      </c>
      <c r="X2435" s="42" t="str">
        <f>+IFERROR(VLOOKUP(Tabla2[[#This Row],[DISTRITO SEGÚN DNI]],Hoja1!$A$2:$B$32,2,FALSE),"No")</f>
        <v>No</v>
      </c>
      <c r="Y2435" s="42" t="str">
        <f>IF(OR(LOWER(Tabla2[[#This Row],[GENERO]])="masculino", LOWER(Tabla2[[#This Row],[GENERO]])="femenino"),"OK","Corregir")</f>
        <v>OK</v>
      </c>
      <c r="Z2435" s="42" t="str">
        <f>+IF(Tabla2[[#This Row],[Nro. DNI / CE]]="","Corregir",IF(LEN(Tabla2[[#This Row],[Nro. DNI / CE]])&gt;=8,"OK","Corregir"))</f>
        <v>OK</v>
      </c>
      <c r="AA2435" s="42">
        <f>COUNTIF(Tabla2[APELLIDOS Y NOMBRES],Tabla2[[#This Row],[APELLIDOS Y NOMBRES]])</f>
        <v>1</v>
      </c>
      <c r="AB2435" s="42">
        <f>IF(Tabla2[[#This Row],[Trabajador]]&gt;1,1/Tabla2[[#This Row],[Trabajador]],Tabla2[[#This Row],[Trabajador]])</f>
        <v>1</v>
      </c>
      <c r="AC2435" t="str">
        <f>+IFERROR(IF(Tabla2[[#This Row],[FECHA CESE/BAJA]]="","No Aplica",IF(AND(MONTH(Tabla2[[#This Row],[FECHA CESE/BAJA]])=MONTH(TODAY()-30),YEAR(Tabla2[[#This Row],[FECHA CESE/BAJA]])=YEAR(TODAY())),MONTH(TODAY()-30)&amp;"-"&amp;YEAR(TODAY()),"Borrar")),"No aplica")</f>
        <v>8-2023</v>
      </c>
      <c r="AD2435" t="str">
        <f>+IFERROR(IF(Tabla2[[#This Row],[FECHA INICIO DE LABORES EN OBRA]]="","No Aplica",IF(AND(MONTH(Tabla2[[#This Row],[FECHA INICIO DE LABORES EN OBRA]])=MONTH(TODAY()-30),YEAR(Tabla2[[#This Row],[FECHA INICIO DE LABORES EN OBRA]])=YEAR(TODAY())),MONTH(TODAY()-30)&amp;"-"&amp;YEAR(TODAY()),"No Aplica")),"No Aplica")</f>
        <v>No Aplica</v>
      </c>
    </row>
    <row r="2436" spans="1:30" x14ac:dyDescent="0.25">
      <c r="A2436" s="13">
        <v>20513530481</v>
      </c>
      <c r="B2436" s="15" t="s">
        <v>9074</v>
      </c>
      <c r="C2436" s="15" t="s">
        <v>9074</v>
      </c>
      <c r="D2436" s="15" t="s">
        <v>9109</v>
      </c>
      <c r="E2436" s="15" t="s">
        <v>9110</v>
      </c>
      <c r="F2436" s="39">
        <v>33259</v>
      </c>
      <c r="G2436" s="15">
        <v>1</v>
      </c>
      <c r="H2436" s="15" t="s">
        <v>9111</v>
      </c>
      <c r="I2436" s="15" t="s">
        <v>9078</v>
      </c>
      <c r="J2436" s="15" t="s">
        <v>9112</v>
      </c>
      <c r="K2436" s="15" t="s">
        <v>2126</v>
      </c>
      <c r="L2436" s="40" t="s">
        <v>6</v>
      </c>
      <c r="M2436" s="39">
        <v>45152</v>
      </c>
      <c r="N2436" s="41" t="s">
        <v>2687</v>
      </c>
      <c r="O2436" s="39">
        <v>44963</v>
      </c>
      <c r="P2436" s="40">
        <v>2</v>
      </c>
      <c r="Q2436" s="40">
        <v>1</v>
      </c>
      <c r="R2436" s="40" t="str">
        <f>IFERROR(VLOOKUP(Tabla2[[#This Row],[CONTRATISTA PRNCIPAL]],Hoja1!$L$5:$M$9,2,FALSE),"CJV")</f>
        <v>CJV</v>
      </c>
      <c r="S2436" s="40" t="str">
        <f>IF(Tabla2[[#This Row],[EMPRESA]]=Tabla2[[#This Row],[CONTRATISTA PRNCIPAL]],"Principal","Secundaria")</f>
        <v>Principal</v>
      </c>
      <c r="T2436" s="42">
        <f>IFERROR(1/COUNTIF(Tabla2[CONTRATISTA PRNCIPAL],Tabla2[[#This Row],[CONTRATISTA PRNCIPAL]]),0)</f>
        <v>0.015873015873015872</v>
      </c>
      <c r="U2436" s="43">
        <f>IF(((TODAY()-Tabla2[[#This Row],[FECHA NACIMIENTO]])/365)&lt;18,"Corregir", IF(((TODAY()-Tabla2[[#This Row],[FECHA NACIMIENTO]])/365)&gt;80, "Corregir",ROUNDDOWN(((TODAY()-Tabla2[[#This Row],[FECHA NACIMIENTO]])/365),0)))</f>
        <v>32</v>
      </c>
      <c r="V24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36" s="44" t="str">
        <f>+IF(Tabla2[[#This Row],[Edad]]="Corregir","Corregir","Ok")</f>
        <v>Ok</v>
      </c>
      <c r="X2436" s="42" t="str">
        <f>+IFERROR(VLOOKUP(Tabla2[[#This Row],[DISTRITO SEGÚN DNI]],Hoja1!$A$2:$B$32,2,FALSE),"No")</f>
        <v>No</v>
      </c>
      <c r="Y2436" s="42" t="str">
        <f>IF(OR(LOWER(Tabla2[[#This Row],[GENERO]])="masculino", LOWER(Tabla2[[#This Row],[GENERO]])="femenino"),"OK","Corregir")</f>
        <v>OK</v>
      </c>
      <c r="Z2436" s="42" t="str">
        <f>+IF(Tabla2[[#This Row],[Nro. DNI / CE]]="","Corregir",IF(LEN(Tabla2[[#This Row],[Nro. DNI / CE]])&gt;=8,"OK","Corregir"))</f>
        <v>OK</v>
      </c>
      <c r="AA2436" s="42">
        <f>COUNTIF(Tabla2[APELLIDOS Y NOMBRES],Tabla2[[#This Row],[APELLIDOS Y NOMBRES]])</f>
        <v>1</v>
      </c>
      <c r="AB2436" s="42">
        <f>IF(Tabla2[[#This Row],[Trabajador]]&gt;1,1/Tabla2[[#This Row],[Trabajador]],Tabla2[[#This Row],[Trabajador]])</f>
        <v>1</v>
      </c>
      <c r="AC2436" t="str">
        <f>+IFERROR(IF(Tabla2[[#This Row],[FECHA CESE/BAJA]]="","No Aplica",IF(AND(MONTH(Tabla2[[#This Row],[FECHA CESE/BAJA]])=MONTH(TODAY()-30),YEAR(Tabla2[[#This Row],[FECHA CESE/BAJA]])=YEAR(TODAY())),MONTH(TODAY()-30)&amp;"-"&amp;YEAR(TODAY()),"Borrar")),"No aplica")</f>
        <v>8-2023</v>
      </c>
      <c r="AD2436" t="str">
        <f>+IFERROR(IF(Tabla2[[#This Row],[FECHA INICIO DE LABORES EN OBRA]]="","No Aplica",IF(AND(MONTH(Tabla2[[#This Row],[FECHA INICIO DE LABORES EN OBRA]])=MONTH(TODAY()-30),YEAR(Tabla2[[#This Row],[FECHA INICIO DE LABORES EN OBRA]])=YEAR(TODAY())),MONTH(TODAY()-30)&amp;"-"&amp;YEAR(TODAY()),"No Aplica")),"No Aplica")</f>
        <v>No Aplica</v>
      </c>
    </row>
    <row r="2437" spans="1:30" x14ac:dyDescent="0.25">
      <c r="A2437" s="13">
        <v>20513530481</v>
      </c>
      <c r="B2437" s="15" t="s">
        <v>9074</v>
      </c>
      <c r="C2437" s="15" t="s">
        <v>9074</v>
      </c>
      <c r="D2437" s="15" t="s">
        <v>9113</v>
      </c>
      <c r="E2437" s="15" t="s">
        <v>9114</v>
      </c>
      <c r="F2437" s="39">
        <v>34071</v>
      </c>
      <c r="G2437" s="15">
        <v>2</v>
      </c>
      <c r="H2437" s="15" t="s">
        <v>3032</v>
      </c>
      <c r="I2437" s="15" t="s">
        <v>9078</v>
      </c>
      <c r="J2437" s="15" t="s">
        <v>9115</v>
      </c>
      <c r="K2437" s="15" t="s">
        <v>2126</v>
      </c>
      <c r="L2437" s="40" t="s">
        <v>6</v>
      </c>
      <c r="M2437" s="39">
        <v>45157</v>
      </c>
      <c r="N2437" s="41" t="s">
        <v>2687</v>
      </c>
      <c r="O2437" s="39">
        <v>44732</v>
      </c>
      <c r="P2437" s="40">
        <v>2</v>
      </c>
      <c r="Q2437" s="40">
        <v>4</v>
      </c>
      <c r="R2437" s="40" t="str">
        <f>IFERROR(VLOOKUP(Tabla2[[#This Row],[CONTRATISTA PRNCIPAL]],Hoja1!$L$5:$M$9,2,FALSE),"CJV")</f>
        <v>CJV</v>
      </c>
      <c r="S2437" s="40" t="str">
        <f>IF(Tabla2[[#This Row],[EMPRESA]]=Tabla2[[#This Row],[CONTRATISTA PRNCIPAL]],"Principal","Secundaria")</f>
        <v>Principal</v>
      </c>
      <c r="T2437" s="42">
        <f>IFERROR(1/COUNTIF(Tabla2[CONTRATISTA PRNCIPAL],Tabla2[[#This Row],[CONTRATISTA PRNCIPAL]]),0)</f>
        <v>0.015873015873015872</v>
      </c>
      <c r="U2437" s="43">
        <f>IF(((TODAY()-Tabla2[[#This Row],[FECHA NACIMIENTO]])/365)&lt;18,"Corregir", IF(((TODAY()-Tabla2[[#This Row],[FECHA NACIMIENTO]])/365)&gt;80, "Corregir",ROUNDDOWN(((TODAY()-Tabla2[[#This Row],[FECHA NACIMIENTO]])/365),0)))</f>
        <v>30</v>
      </c>
      <c r="V24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37" s="44" t="str">
        <f>+IF(Tabla2[[#This Row],[Edad]]="Corregir","Corregir","Ok")</f>
        <v>Ok</v>
      </c>
      <c r="X2437" s="42" t="str">
        <f>+IFERROR(VLOOKUP(Tabla2[[#This Row],[DISTRITO SEGÚN DNI]],Hoja1!$A$2:$B$32,2,FALSE),"No")</f>
        <v>No</v>
      </c>
      <c r="Y2437" s="42" t="str">
        <f>IF(OR(LOWER(Tabla2[[#This Row],[GENERO]])="masculino", LOWER(Tabla2[[#This Row],[GENERO]])="femenino"),"OK","Corregir")</f>
        <v>OK</v>
      </c>
      <c r="Z2437" s="42" t="str">
        <f>+IF(Tabla2[[#This Row],[Nro. DNI / CE]]="","Corregir",IF(LEN(Tabla2[[#This Row],[Nro. DNI / CE]])&gt;=8,"OK","Corregir"))</f>
        <v>OK</v>
      </c>
      <c r="AA2437" s="42">
        <f>COUNTIF(Tabla2[APELLIDOS Y NOMBRES],Tabla2[[#This Row],[APELLIDOS Y NOMBRES]])</f>
        <v>1</v>
      </c>
      <c r="AB2437" s="42">
        <f>IF(Tabla2[[#This Row],[Trabajador]]&gt;1,1/Tabla2[[#This Row],[Trabajador]],Tabla2[[#This Row],[Trabajador]])</f>
        <v>1</v>
      </c>
      <c r="AC2437" t="str">
        <f>+IFERROR(IF(Tabla2[[#This Row],[FECHA CESE/BAJA]]="","No Aplica",IF(AND(MONTH(Tabla2[[#This Row],[FECHA CESE/BAJA]])=MONTH(TODAY()-30),YEAR(Tabla2[[#This Row],[FECHA CESE/BAJA]])=YEAR(TODAY())),MONTH(TODAY()-30)&amp;"-"&amp;YEAR(TODAY()),"Borrar")),"No aplica")</f>
        <v>8-2023</v>
      </c>
      <c r="AD2437" t="str">
        <f>+IFERROR(IF(Tabla2[[#This Row],[FECHA INICIO DE LABORES EN OBRA]]="","No Aplica",IF(AND(MONTH(Tabla2[[#This Row],[FECHA INICIO DE LABORES EN OBRA]])=MONTH(TODAY()-30),YEAR(Tabla2[[#This Row],[FECHA INICIO DE LABORES EN OBRA]])=YEAR(TODAY())),MONTH(TODAY()-30)&amp;"-"&amp;YEAR(TODAY()),"No Aplica")),"No Aplica")</f>
        <v>No Aplica</v>
      </c>
    </row>
    <row r="2438" spans="1:30" x14ac:dyDescent="0.25">
      <c r="A2438" s="13">
        <v>20513530481</v>
      </c>
      <c r="B2438" s="15" t="s">
        <v>9074</v>
      </c>
      <c r="C2438" s="15" t="s">
        <v>9074</v>
      </c>
      <c r="D2438" s="15" t="s">
        <v>9116</v>
      </c>
      <c r="E2438" s="15" t="s">
        <v>9117</v>
      </c>
      <c r="F2438" s="39">
        <v>30263</v>
      </c>
      <c r="G2438" s="15">
        <v>2</v>
      </c>
      <c r="H2438" s="15" t="s">
        <v>9085</v>
      </c>
      <c r="I2438" s="15" t="s">
        <v>9078</v>
      </c>
      <c r="J2438" s="15" t="s">
        <v>9118</v>
      </c>
      <c r="K2438" s="15" t="s">
        <v>2693</v>
      </c>
      <c r="L2438" s="40" t="s">
        <v>6</v>
      </c>
      <c r="M2438" s="39"/>
      <c r="N2438" s="41" t="s">
        <v>2687</v>
      </c>
      <c r="O2438" s="39">
        <v>44866</v>
      </c>
      <c r="P2438" s="40">
        <v>1</v>
      </c>
      <c r="Q2438" s="40">
        <v>4</v>
      </c>
      <c r="R2438" s="40" t="str">
        <f>IFERROR(VLOOKUP(Tabla2[[#This Row],[CONTRATISTA PRNCIPAL]],Hoja1!$L$5:$M$9,2,FALSE),"CJV")</f>
        <v>CJV</v>
      </c>
      <c r="S2438" s="40" t="str">
        <f>IF(Tabla2[[#This Row],[EMPRESA]]=Tabla2[[#This Row],[CONTRATISTA PRNCIPAL]],"Principal","Secundaria")</f>
        <v>Principal</v>
      </c>
      <c r="T2438" s="42">
        <f>IFERROR(1/COUNTIF(Tabla2[CONTRATISTA PRNCIPAL],Tabla2[[#This Row],[CONTRATISTA PRNCIPAL]]),0)</f>
        <v>0.015873015873015872</v>
      </c>
      <c r="U2438" s="43">
        <f>IF(((TODAY()-Tabla2[[#This Row],[FECHA NACIMIENTO]])/365)&lt;18,"Corregir", IF(((TODAY()-Tabla2[[#This Row],[FECHA NACIMIENTO]])/365)&gt;80, "Corregir",ROUNDDOWN(((TODAY()-Tabla2[[#This Row],[FECHA NACIMIENTO]])/365),0)))</f>
        <v>40</v>
      </c>
      <c r="V24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38" s="44" t="str">
        <f>+IF(Tabla2[[#This Row],[Edad]]="Corregir","Corregir","Ok")</f>
        <v>Ok</v>
      </c>
      <c r="X2438" s="42" t="str">
        <f>+IFERROR(VLOOKUP(Tabla2[[#This Row],[DISTRITO SEGÚN DNI]],Hoja1!$A$2:$B$32,2,FALSE),"No")</f>
        <v>No</v>
      </c>
      <c r="Y2438" s="42" t="str">
        <f>IF(OR(LOWER(Tabla2[[#This Row],[GENERO]])="masculino", LOWER(Tabla2[[#This Row],[GENERO]])="femenino"),"OK","Corregir")</f>
        <v>OK</v>
      </c>
      <c r="Z2438" s="42" t="str">
        <f>+IF(Tabla2[[#This Row],[Nro. DNI / CE]]="","Corregir",IF(LEN(Tabla2[[#This Row],[Nro. DNI / CE]])&gt;=8,"OK","Corregir"))</f>
        <v>OK</v>
      </c>
      <c r="AA2438" s="42">
        <f>COUNTIF(Tabla2[APELLIDOS Y NOMBRES],Tabla2[[#This Row],[APELLIDOS Y NOMBRES]])</f>
        <v>1</v>
      </c>
      <c r="AB2438" s="42">
        <f>IF(Tabla2[[#This Row],[Trabajador]]&gt;1,1/Tabla2[[#This Row],[Trabajador]],Tabla2[[#This Row],[Trabajador]])</f>
        <v>1</v>
      </c>
      <c r="AC2438" t="str">
        <f>+IFERROR(IF(Tabla2[[#This Row],[FECHA CESE/BAJA]]="","No Aplica",IF(AND(MONTH(Tabla2[[#This Row],[FECHA CESE/BAJA]])=MONTH(TODAY()-30),YEAR(Tabla2[[#This Row],[FECHA CESE/BAJA]])=YEAR(TODAY())),MONTH(TODAY()-30)&amp;"-"&amp;YEAR(TODAY()),"Borrar")),"No aplica")</f>
        <v>No Aplica</v>
      </c>
      <c r="AD2438" t="str">
        <f>+IFERROR(IF(Tabla2[[#This Row],[FECHA INICIO DE LABORES EN OBRA]]="","No Aplica",IF(AND(MONTH(Tabla2[[#This Row],[FECHA INICIO DE LABORES EN OBRA]])=MONTH(TODAY()-30),YEAR(Tabla2[[#This Row],[FECHA INICIO DE LABORES EN OBRA]])=YEAR(TODAY())),MONTH(TODAY()-30)&amp;"-"&amp;YEAR(TODAY()),"No Aplica")),"No Aplica")</f>
        <v>No Aplica</v>
      </c>
    </row>
    <row r="2439" spans="1:30" x14ac:dyDescent="0.25">
      <c r="A2439" s="13">
        <v>20513530481</v>
      </c>
      <c r="B2439" s="15" t="s">
        <v>9074</v>
      </c>
      <c r="C2439" s="15" t="s">
        <v>9074</v>
      </c>
      <c r="D2439" s="15" t="s">
        <v>9119</v>
      </c>
      <c r="E2439" s="15" t="s">
        <v>9120</v>
      </c>
      <c r="F2439" s="39">
        <v>33816</v>
      </c>
      <c r="G2439" s="15">
        <v>2</v>
      </c>
      <c r="H2439" s="15" t="s">
        <v>3032</v>
      </c>
      <c r="I2439" s="15" t="s">
        <v>9078</v>
      </c>
      <c r="J2439" s="15" t="s">
        <v>9121</v>
      </c>
      <c r="K2439" s="15" t="s">
        <v>2693</v>
      </c>
      <c r="L2439" s="40" t="s">
        <v>6</v>
      </c>
      <c r="M2439" s="39"/>
      <c r="N2439" s="41" t="s">
        <v>2687</v>
      </c>
      <c r="O2439" s="39">
        <v>44866</v>
      </c>
      <c r="P2439" s="40">
        <v>1</v>
      </c>
      <c r="Q2439" s="40">
        <v>4</v>
      </c>
      <c r="R2439" s="40" t="str">
        <f>IFERROR(VLOOKUP(Tabla2[[#This Row],[CONTRATISTA PRNCIPAL]],Hoja1!$L$5:$M$9,2,FALSE),"CJV")</f>
        <v>CJV</v>
      </c>
      <c r="S2439" s="40" t="str">
        <f>IF(Tabla2[[#This Row],[EMPRESA]]=Tabla2[[#This Row],[CONTRATISTA PRNCIPAL]],"Principal","Secundaria")</f>
        <v>Principal</v>
      </c>
      <c r="T2439" s="42">
        <f>IFERROR(1/COUNTIF(Tabla2[CONTRATISTA PRNCIPAL],Tabla2[[#This Row],[CONTRATISTA PRNCIPAL]]),0)</f>
        <v>0.015873015873015872</v>
      </c>
      <c r="U2439" s="43">
        <f>IF(((TODAY()-Tabla2[[#This Row],[FECHA NACIMIENTO]])/365)&lt;18,"Corregir", IF(((TODAY()-Tabla2[[#This Row],[FECHA NACIMIENTO]])/365)&gt;80, "Corregir",ROUNDDOWN(((TODAY()-Tabla2[[#This Row],[FECHA NACIMIENTO]])/365),0)))</f>
        <v>31</v>
      </c>
      <c r="V24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39" s="44" t="str">
        <f>+IF(Tabla2[[#This Row],[Edad]]="Corregir","Corregir","Ok")</f>
        <v>Ok</v>
      </c>
      <c r="X2439" s="42" t="str">
        <f>+IFERROR(VLOOKUP(Tabla2[[#This Row],[DISTRITO SEGÚN DNI]],Hoja1!$A$2:$B$32,2,FALSE),"No")</f>
        <v>No</v>
      </c>
      <c r="Y2439" s="42" t="str">
        <f>IF(OR(LOWER(Tabla2[[#This Row],[GENERO]])="masculino", LOWER(Tabla2[[#This Row],[GENERO]])="femenino"),"OK","Corregir")</f>
        <v>OK</v>
      </c>
      <c r="Z2439" s="42" t="str">
        <f>+IF(Tabla2[[#This Row],[Nro. DNI / CE]]="","Corregir",IF(LEN(Tabla2[[#This Row],[Nro. DNI / CE]])&gt;=8,"OK","Corregir"))</f>
        <v>OK</v>
      </c>
      <c r="AA2439" s="42">
        <f>COUNTIF(Tabla2[APELLIDOS Y NOMBRES],Tabla2[[#This Row],[APELLIDOS Y NOMBRES]])</f>
        <v>1</v>
      </c>
      <c r="AB2439" s="42">
        <f>IF(Tabla2[[#This Row],[Trabajador]]&gt;1,1/Tabla2[[#This Row],[Trabajador]],Tabla2[[#This Row],[Trabajador]])</f>
        <v>1</v>
      </c>
      <c r="AC2439" t="str">
        <f>+IFERROR(IF(Tabla2[[#This Row],[FECHA CESE/BAJA]]="","No Aplica",IF(AND(MONTH(Tabla2[[#This Row],[FECHA CESE/BAJA]])=MONTH(TODAY()-30),YEAR(Tabla2[[#This Row],[FECHA CESE/BAJA]])=YEAR(TODAY())),MONTH(TODAY()-30)&amp;"-"&amp;YEAR(TODAY()),"Borrar")),"No aplica")</f>
        <v>No Aplica</v>
      </c>
      <c r="AD2439" t="str">
        <f>+IFERROR(IF(Tabla2[[#This Row],[FECHA INICIO DE LABORES EN OBRA]]="","No Aplica",IF(AND(MONTH(Tabla2[[#This Row],[FECHA INICIO DE LABORES EN OBRA]])=MONTH(TODAY()-30),YEAR(Tabla2[[#This Row],[FECHA INICIO DE LABORES EN OBRA]])=YEAR(TODAY())),MONTH(TODAY()-30)&amp;"-"&amp;YEAR(TODAY()),"No Aplica")),"No Aplica")</f>
        <v>No Aplica</v>
      </c>
    </row>
    <row r="2440" spans="1:30" x14ac:dyDescent="0.25">
      <c r="A2440" s="13">
        <v>20513530481</v>
      </c>
      <c r="B2440" s="15" t="s">
        <v>9074</v>
      </c>
      <c r="C2440" s="15" t="s">
        <v>9074</v>
      </c>
      <c r="D2440" s="15" t="s">
        <v>9122</v>
      </c>
      <c r="E2440" s="15" t="s">
        <v>9123</v>
      </c>
      <c r="F2440" s="39">
        <v>31652</v>
      </c>
      <c r="G2440" s="15">
        <v>2</v>
      </c>
      <c r="H2440" s="15" t="s">
        <v>7289</v>
      </c>
      <c r="I2440" s="15" t="s">
        <v>9078</v>
      </c>
      <c r="J2440" s="15" t="s">
        <v>9124</v>
      </c>
      <c r="K2440" s="15" t="s">
        <v>2190</v>
      </c>
      <c r="L2440" s="40" t="s">
        <v>6</v>
      </c>
      <c r="M2440" s="39"/>
      <c r="N2440" s="41" t="s">
        <v>2687</v>
      </c>
      <c r="O2440" s="39">
        <v>44835</v>
      </c>
      <c r="P2440" s="40">
        <v>1</v>
      </c>
      <c r="Q2440" s="40">
        <v>4</v>
      </c>
      <c r="R2440" s="40" t="str">
        <f>IFERROR(VLOOKUP(Tabla2[[#This Row],[CONTRATISTA PRNCIPAL]],Hoja1!$L$5:$M$9,2,FALSE),"CJV")</f>
        <v>CJV</v>
      </c>
      <c r="S2440" s="40" t="str">
        <f>IF(Tabla2[[#This Row],[EMPRESA]]=Tabla2[[#This Row],[CONTRATISTA PRNCIPAL]],"Principal","Secundaria")</f>
        <v>Principal</v>
      </c>
      <c r="T2440" s="42">
        <f>IFERROR(1/COUNTIF(Tabla2[CONTRATISTA PRNCIPAL],Tabla2[[#This Row],[CONTRATISTA PRNCIPAL]]),0)</f>
        <v>0.015873015873015872</v>
      </c>
      <c r="U2440" s="43">
        <f>IF(((TODAY()-Tabla2[[#This Row],[FECHA NACIMIENTO]])/365)&lt;18,"Corregir", IF(((TODAY()-Tabla2[[#This Row],[FECHA NACIMIENTO]])/365)&gt;80, "Corregir",ROUNDDOWN(((TODAY()-Tabla2[[#This Row],[FECHA NACIMIENTO]])/365),0)))</f>
        <v>37</v>
      </c>
      <c r="V24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40" s="44" t="str">
        <f>+IF(Tabla2[[#This Row],[Edad]]="Corregir","Corregir","Ok")</f>
        <v>Ok</v>
      </c>
      <c r="X2440" s="42" t="str">
        <f>+IFERROR(VLOOKUP(Tabla2[[#This Row],[DISTRITO SEGÚN DNI]],Hoja1!$A$2:$B$32,2,FALSE),"No")</f>
        <v>No</v>
      </c>
      <c r="Y2440" s="42" t="str">
        <f>IF(OR(LOWER(Tabla2[[#This Row],[GENERO]])="masculino", LOWER(Tabla2[[#This Row],[GENERO]])="femenino"),"OK","Corregir")</f>
        <v>OK</v>
      </c>
      <c r="Z2440" s="42" t="str">
        <f>+IF(Tabla2[[#This Row],[Nro. DNI / CE]]="","Corregir",IF(LEN(Tabla2[[#This Row],[Nro. DNI / CE]])&gt;=8,"OK","Corregir"))</f>
        <v>OK</v>
      </c>
      <c r="AA2440" s="42">
        <f>COUNTIF(Tabla2[APELLIDOS Y NOMBRES],Tabla2[[#This Row],[APELLIDOS Y NOMBRES]])</f>
        <v>1</v>
      </c>
      <c r="AB2440" s="42">
        <f>IF(Tabla2[[#This Row],[Trabajador]]&gt;1,1/Tabla2[[#This Row],[Trabajador]],Tabla2[[#This Row],[Trabajador]])</f>
        <v>1</v>
      </c>
      <c r="AC2440" t="str">
        <f>+IFERROR(IF(Tabla2[[#This Row],[FECHA CESE/BAJA]]="","No Aplica",IF(AND(MONTH(Tabla2[[#This Row],[FECHA CESE/BAJA]])=MONTH(TODAY()-30),YEAR(Tabla2[[#This Row],[FECHA CESE/BAJA]])=YEAR(TODAY())),MONTH(TODAY()-30)&amp;"-"&amp;YEAR(TODAY()),"Borrar")),"No aplica")</f>
        <v>No Aplica</v>
      </c>
      <c r="AD2440" t="str">
        <f>+IFERROR(IF(Tabla2[[#This Row],[FECHA INICIO DE LABORES EN OBRA]]="","No Aplica",IF(AND(MONTH(Tabla2[[#This Row],[FECHA INICIO DE LABORES EN OBRA]])=MONTH(TODAY()-30),YEAR(Tabla2[[#This Row],[FECHA INICIO DE LABORES EN OBRA]])=YEAR(TODAY())),MONTH(TODAY()-30)&amp;"-"&amp;YEAR(TODAY()),"No Aplica")),"No Aplica")</f>
        <v>No Aplica</v>
      </c>
    </row>
    <row r="2441" spans="1:30" x14ac:dyDescent="0.25">
      <c r="A2441" s="13">
        <v>20513530481</v>
      </c>
      <c r="B2441" s="15" t="s">
        <v>9074</v>
      </c>
      <c r="C2441" s="15" t="s">
        <v>9074</v>
      </c>
      <c r="D2441" s="15" t="s">
        <v>9125</v>
      </c>
      <c r="E2441" s="15" t="s">
        <v>9126</v>
      </c>
      <c r="F2441" s="39">
        <v>28852</v>
      </c>
      <c r="G2441" s="15">
        <v>2</v>
      </c>
      <c r="H2441" s="15" t="s">
        <v>9127</v>
      </c>
      <c r="I2441" s="15" t="s">
        <v>9078</v>
      </c>
      <c r="J2441" s="15" t="s">
        <v>9128</v>
      </c>
      <c r="K2441" s="15" t="s">
        <v>2697</v>
      </c>
      <c r="L2441" s="40" t="s">
        <v>6</v>
      </c>
      <c r="M2441" s="39"/>
      <c r="N2441" s="41" t="s">
        <v>2687</v>
      </c>
      <c r="O2441" s="39">
        <v>44743</v>
      </c>
      <c r="P2441" s="40">
        <v>1</v>
      </c>
      <c r="Q2441" s="40">
        <v>4</v>
      </c>
      <c r="R2441" s="40" t="str">
        <f>IFERROR(VLOOKUP(Tabla2[[#This Row],[CONTRATISTA PRNCIPAL]],Hoja1!$L$5:$M$9,2,FALSE),"CJV")</f>
        <v>CJV</v>
      </c>
      <c r="S2441" s="40" t="str">
        <f>IF(Tabla2[[#This Row],[EMPRESA]]=Tabla2[[#This Row],[CONTRATISTA PRNCIPAL]],"Principal","Secundaria")</f>
        <v>Principal</v>
      </c>
      <c r="T2441" s="42">
        <f>IFERROR(1/COUNTIF(Tabla2[CONTRATISTA PRNCIPAL],Tabla2[[#This Row],[CONTRATISTA PRNCIPAL]]),0)</f>
        <v>0.015873015873015872</v>
      </c>
      <c r="U2441" s="43">
        <f>IF(((TODAY()-Tabla2[[#This Row],[FECHA NACIMIENTO]])/365)&lt;18,"Corregir", IF(((TODAY()-Tabla2[[#This Row],[FECHA NACIMIENTO]])/365)&gt;80, "Corregir",ROUNDDOWN(((TODAY()-Tabla2[[#This Row],[FECHA NACIMIENTO]])/365),0)))</f>
        <v>44</v>
      </c>
      <c r="V24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41" s="44" t="str">
        <f>+IF(Tabla2[[#This Row],[Edad]]="Corregir","Corregir","Ok")</f>
        <v>Ok</v>
      </c>
      <c r="X2441" s="42" t="str">
        <f>+IFERROR(VLOOKUP(Tabla2[[#This Row],[DISTRITO SEGÚN DNI]],Hoja1!$A$2:$B$32,2,FALSE),"No")</f>
        <v>No</v>
      </c>
      <c r="Y2441" s="42" t="str">
        <f>IF(OR(LOWER(Tabla2[[#This Row],[GENERO]])="masculino", LOWER(Tabla2[[#This Row],[GENERO]])="femenino"),"OK","Corregir")</f>
        <v>OK</v>
      </c>
      <c r="Z2441" s="42" t="str">
        <f>+IF(Tabla2[[#This Row],[Nro. DNI / CE]]="","Corregir",IF(LEN(Tabla2[[#This Row],[Nro. DNI / CE]])&gt;=8,"OK","Corregir"))</f>
        <v>OK</v>
      </c>
      <c r="AA2441" s="42">
        <f>COUNTIF(Tabla2[APELLIDOS Y NOMBRES],Tabla2[[#This Row],[APELLIDOS Y NOMBRES]])</f>
        <v>1</v>
      </c>
      <c r="AB2441" s="42">
        <f>IF(Tabla2[[#This Row],[Trabajador]]&gt;1,1/Tabla2[[#This Row],[Trabajador]],Tabla2[[#This Row],[Trabajador]])</f>
        <v>1</v>
      </c>
      <c r="AC2441" t="str">
        <f>+IFERROR(IF(Tabla2[[#This Row],[FECHA CESE/BAJA]]="","No Aplica",IF(AND(MONTH(Tabla2[[#This Row],[FECHA CESE/BAJA]])=MONTH(TODAY()-30),YEAR(Tabla2[[#This Row],[FECHA CESE/BAJA]])=YEAR(TODAY())),MONTH(TODAY()-30)&amp;"-"&amp;YEAR(TODAY()),"Borrar")),"No aplica")</f>
        <v>No Aplica</v>
      </c>
      <c r="AD2441" t="str">
        <f>+IFERROR(IF(Tabla2[[#This Row],[FECHA INICIO DE LABORES EN OBRA]]="","No Aplica",IF(AND(MONTH(Tabla2[[#This Row],[FECHA INICIO DE LABORES EN OBRA]])=MONTH(TODAY()-30),YEAR(Tabla2[[#This Row],[FECHA INICIO DE LABORES EN OBRA]])=YEAR(TODAY())),MONTH(TODAY()-30)&amp;"-"&amp;YEAR(TODAY()),"No Aplica")),"No Aplica")</f>
        <v>No Aplica</v>
      </c>
    </row>
    <row r="2442" spans="1:30" x14ac:dyDescent="0.25">
      <c r="A2442" s="13">
        <v>20513530481</v>
      </c>
      <c r="B2442" s="15" t="s">
        <v>9074</v>
      </c>
      <c r="C2442" s="15" t="s">
        <v>9074</v>
      </c>
      <c r="D2442" s="15" t="s">
        <v>465</v>
      </c>
      <c r="E2442" s="15" t="s">
        <v>466</v>
      </c>
      <c r="F2442" s="39">
        <v>28660</v>
      </c>
      <c r="G2442" s="15">
        <v>2</v>
      </c>
      <c r="H2442" s="15" t="s">
        <v>3032</v>
      </c>
      <c r="I2442" s="15" t="s">
        <v>9078</v>
      </c>
      <c r="J2442" s="15" t="s">
        <v>9129</v>
      </c>
      <c r="K2442" s="15" t="s">
        <v>2136</v>
      </c>
      <c r="L2442" s="40" t="s">
        <v>6</v>
      </c>
      <c r="M2442" s="39"/>
      <c r="N2442" s="41" t="s">
        <v>2687</v>
      </c>
      <c r="O2442" s="39">
        <v>44774</v>
      </c>
      <c r="P2442" s="40">
        <v>1</v>
      </c>
      <c r="Q2442" s="40">
        <v>4</v>
      </c>
      <c r="R2442" s="40" t="str">
        <f>IFERROR(VLOOKUP(Tabla2[[#This Row],[CONTRATISTA PRNCIPAL]],Hoja1!$L$5:$M$9,2,FALSE),"CJV")</f>
        <v>CJV</v>
      </c>
      <c r="S2442" s="40" t="str">
        <f>IF(Tabla2[[#This Row],[EMPRESA]]=Tabla2[[#This Row],[CONTRATISTA PRNCIPAL]],"Principal","Secundaria")</f>
        <v>Principal</v>
      </c>
      <c r="T2442" s="42">
        <f>IFERROR(1/COUNTIF(Tabla2[CONTRATISTA PRNCIPAL],Tabla2[[#This Row],[CONTRATISTA PRNCIPAL]]),0)</f>
        <v>0.015873015873015872</v>
      </c>
      <c r="U2442" s="43">
        <f>IF(((TODAY()-Tabla2[[#This Row],[FECHA NACIMIENTO]])/365)&lt;18,"Corregir", IF(((TODAY()-Tabla2[[#This Row],[FECHA NACIMIENTO]])/365)&gt;80, "Corregir",ROUNDDOWN(((TODAY()-Tabla2[[#This Row],[FECHA NACIMIENTO]])/365),0)))</f>
        <v>45</v>
      </c>
      <c r="V24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42" s="44" t="str">
        <f>+IF(Tabla2[[#This Row],[Edad]]="Corregir","Corregir","Ok")</f>
        <v>Ok</v>
      </c>
      <c r="X2442" s="42" t="str">
        <f>+IFERROR(VLOOKUP(Tabla2[[#This Row],[DISTRITO SEGÚN DNI]],Hoja1!$A$2:$B$32,2,FALSE),"No")</f>
        <v>SANTA ANITA</v>
      </c>
      <c r="Y2442" s="42" t="str">
        <f>IF(OR(LOWER(Tabla2[[#This Row],[GENERO]])="masculino", LOWER(Tabla2[[#This Row],[GENERO]])="femenino"),"OK","Corregir")</f>
        <v>OK</v>
      </c>
      <c r="Z2442" s="42" t="str">
        <f>+IF(Tabla2[[#This Row],[Nro. DNI / CE]]="","Corregir",IF(LEN(Tabla2[[#This Row],[Nro. DNI / CE]])&gt;=8,"OK","Corregir"))</f>
        <v>OK</v>
      </c>
      <c r="AA2442" s="42">
        <f>COUNTIF(Tabla2[APELLIDOS Y NOMBRES],Tabla2[[#This Row],[APELLIDOS Y NOMBRES]])</f>
        <v>1</v>
      </c>
      <c r="AB2442" s="42">
        <f>IF(Tabla2[[#This Row],[Trabajador]]&gt;1,1/Tabla2[[#This Row],[Trabajador]],Tabla2[[#This Row],[Trabajador]])</f>
        <v>1</v>
      </c>
      <c r="AC2442" t="str">
        <f>+IFERROR(IF(Tabla2[[#This Row],[FECHA CESE/BAJA]]="","No Aplica",IF(AND(MONTH(Tabla2[[#This Row],[FECHA CESE/BAJA]])=MONTH(TODAY()-30),YEAR(Tabla2[[#This Row],[FECHA CESE/BAJA]])=YEAR(TODAY())),MONTH(TODAY()-30)&amp;"-"&amp;YEAR(TODAY()),"Borrar")),"No aplica")</f>
        <v>No Aplica</v>
      </c>
      <c r="AD2442" t="str">
        <f>+IFERROR(IF(Tabla2[[#This Row],[FECHA INICIO DE LABORES EN OBRA]]="","No Aplica",IF(AND(MONTH(Tabla2[[#This Row],[FECHA INICIO DE LABORES EN OBRA]])=MONTH(TODAY()-30),YEAR(Tabla2[[#This Row],[FECHA INICIO DE LABORES EN OBRA]])=YEAR(TODAY())),MONTH(TODAY()-30)&amp;"-"&amp;YEAR(TODAY()),"No Aplica")),"No Aplica")</f>
        <v>No Aplica</v>
      </c>
    </row>
    <row r="2443" spans="1:30" x14ac:dyDescent="0.25">
      <c r="A2443" s="13">
        <v>20513530481</v>
      </c>
      <c r="B2443" s="15" t="s">
        <v>9074</v>
      </c>
      <c r="C2443" s="15" t="s">
        <v>9074</v>
      </c>
      <c r="D2443" s="15" t="s">
        <v>9130</v>
      </c>
      <c r="E2443" s="15" t="s">
        <v>9131</v>
      </c>
      <c r="F2443" s="39">
        <v>27939</v>
      </c>
      <c r="G2443" s="15">
        <v>2</v>
      </c>
      <c r="H2443" s="15" t="s">
        <v>9127</v>
      </c>
      <c r="I2443" s="15" t="s">
        <v>9078</v>
      </c>
      <c r="J2443" s="15" t="s">
        <v>9132</v>
      </c>
      <c r="K2443" s="15" t="s">
        <v>2701</v>
      </c>
      <c r="L2443" s="40" t="s">
        <v>6</v>
      </c>
      <c r="M2443" s="39"/>
      <c r="N2443" s="41" t="s">
        <v>2687</v>
      </c>
      <c r="O2443" s="39">
        <v>44866</v>
      </c>
      <c r="P2443" s="40">
        <v>1</v>
      </c>
      <c r="Q2443" s="40">
        <v>4</v>
      </c>
      <c r="R2443" s="40" t="str">
        <f>IFERROR(VLOOKUP(Tabla2[[#This Row],[CONTRATISTA PRNCIPAL]],Hoja1!$L$5:$M$9,2,FALSE),"CJV")</f>
        <v>CJV</v>
      </c>
      <c r="S2443" s="40" t="str">
        <f>IF(Tabla2[[#This Row],[EMPRESA]]=Tabla2[[#This Row],[CONTRATISTA PRNCIPAL]],"Principal","Secundaria")</f>
        <v>Principal</v>
      </c>
      <c r="T2443" s="42">
        <f>IFERROR(1/COUNTIF(Tabla2[CONTRATISTA PRNCIPAL],Tabla2[[#This Row],[CONTRATISTA PRNCIPAL]]),0)</f>
        <v>0.015873015873015872</v>
      </c>
      <c r="U2443" s="43">
        <f>IF(((TODAY()-Tabla2[[#This Row],[FECHA NACIMIENTO]])/365)&lt;18,"Corregir", IF(((TODAY()-Tabla2[[#This Row],[FECHA NACIMIENTO]])/365)&gt;80, "Corregir",ROUNDDOWN(((TODAY()-Tabla2[[#This Row],[FECHA NACIMIENTO]])/365),0)))</f>
        <v>47</v>
      </c>
      <c r="V24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43" s="44" t="str">
        <f>+IF(Tabla2[[#This Row],[Edad]]="Corregir","Corregir","Ok")</f>
        <v>Ok</v>
      </c>
      <c r="X2443" s="42" t="str">
        <f>+IFERROR(VLOOKUP(Tabla2[[#This Row],[DISTRITO SEGÚN DNI]],Hoja1!$A$2:$B$32,2,FALSE),"No")</f>
        <v>No</v>
      </c>
      <c r="Y2443" s="42" t="str">
        <f>IF(OR(LOWER(Tabla2[[#This Row],[GENERO]])="masculino", LOWER(Tabla2[[#This Row],[GENERO]])="femenino"),"OK","Corregir")</f>
        <v>OK</v>
      </c>
      <c r="Z2443" s="42" t="str">
        <f>+IF(Tabla2[[#This Row],[Nro. DNI / CE]]="","Corregir",IF(LEN(Tabla2[[#This Row],[Nro. DNI / CE]])&gt;=8,"OK","Corregir"))</f>
        <v>OK</v>
      </c>
      <c r="AA2443" s="42">
        <f>COUNTIF(Tabla2[APELLIDOS Y NOMBRES],Tabla2[[#This Row],[APELLIDOS Y NOMBRES]])</f>
        <v>1</v>
      </c>
      <c r="AB2443" s="42">
        <f>IF(Tabla2[[#This Row],[Trabajador]]&gt;1,1/Tabla2[[#This Row],[Trabajador]],Tabla2[[#This Row],[Trabajador]])</f>
        <v>1</v>
      </c>
      <c r="AC2443" t="str">
        <f>+IFERROR(IF(Tabla2[[#This Row],[FECHA CESE/BAJA]]="","No Aplica",IF(AND(MONTH(Tabla2[[#This Row],[FECHA CESE/BAJA]])=MONTH(TODAY()-30),YEAR(Tabla2[[#This Row],[FECHA CESE/BAJA]])=YEAR(TODAY())),MONTH(TODAY()-30)&amp;"-"&amp;YEAR(TODAY()),"Borrar")),"No aplica")</f>
        <v>No Aplica</v>
      </c>
      <c r="AD2443" t="str">
        <f>+IFERROR(IF(Tabla2[[#This Row],[FECHA INICIO DE LABORES EN OBRA]]="","No Aplica",IF(AND(MONTH(Tabla2[[#This Row],[FECHA INICIO DE LABORES EN OBRA]])=MONTH(TODAY()-30),YEAR(Tabla2[[#This Row],[FECHA INICIO DE LABORES EN OBRA]])=YEAR(TODAY())),MONTH(TODAY()-30)&amp;"-"&amp;YEAR(TODAY()),"No Aplica")),"No Aplica")</f>
        <v>No Aplica</v>
      </c>
    </row>
    <row r="2444" spans="1:30" x14ac:dyDescent="0.25">
      <c r="A2444" s="13">
        <v>20513530481</v>
      </c>
      <c r="B2444" s="15" t="s">
        <v>9074</v>
      </c>
      <c r="C2444" s="15" t="s">
        <v>9074</v>
      </c>
      <c r="D2444" s="15" t="s">
        <v>9133</v>
      </c>
      <c r="E2444" s="15" t="s">
        <v>9134</v>
      </c>
      <c r="F2444" s="39">
        <v>30499</v>
      </c>
      <c r="G2444" s="15">
        <v>2</v>
      </c>
      <c r="H2444" s="15" t="s">
        <v>9085</v>
      </c>
      <c r="I2444" s="15" t="s">
        <v>9078</v>
      </c>
      <c r="J2444" s="15" t="s">
        <v>9135</v>
      </c>
      <c r="K2444" s="15" t="s">
        <v>2701</v>
      </c>
      <c r="L2444" s="40" t="s">
        <v>6</v>
      </c>
      <c r="M2444" s="39"/>
      <c r="N2444" s="41" t="s">
        <v>2687</v>
      </c>
      <c r="O2444" s="39">
        <v>44950</v>
      </c>
      <c r="P2444" s="40">
        <v>1</v>
      </c>
      <c r="Q2444" s="40">
        <v>4</v>
      </c>
      <c r="R2444" s="40" t="str">
        <f>IFERROR(VLOOKUP(Tabla2[[#This Row],[CONTRATISTA PRNCIPAL]],Hoja1!$L$5:$M$9,2,FALSE),"CJV")</f>
        <v>CJV</v>
      </c>
      <c r="S2444" s="40" t="str">
        <f>IF(Tabla2[[#This Row],[EMPRESA]]=Tabla2[[#This Row],[CONTRATISTA PRNCIPAL]],"Principal","Secundaria")</f>
        <v>Principal</v>
      </c>
      <c r="T2444" s="42">
        <f>IFERROR(1/COUNTIF(Tabla2[CONTRATISTA PRNCIPAL],Tabla2[[#This Row],[CONTRATISTA PRNCIPAL]]),0)</f>
        <v>0.015873015873015872</v>
      </c>
      <c r="U2444" s="43">
        <f>IF(((TODAY()-Tabla2[[#This Row],[FECHA NACIMIENTO]])/365)&lt;18,"Corregir", IF(((TODAY()-Tabla2[[#This Row],[FECHA NACIMIENTO]])/365)&gt;80, "Corregir",ROUNDDOWN(((TODAY()-Tabla2[[#This Row],[FECHA NACIMIENTO]])/365),0)))</f>
        <v>40</v>
      </c>
      <c r="V24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44" s="44" t="str">
        <f>+IF(Tabla2[[#This Row],[Edad]]="Corregir","Corregir","Ok")</f>
        <v>Ok</v>
      </c>
      <c r="X2444" s="42" t="str">
        <f>+IFERROR(VLOOKUP(Tabla2[[#This Row],[DISTRITO SEGÚN DNI]],Hoja1!$A$2:$B$32,2,FALSE),"No")</f>
        <v>No</v>
      </c>
      <c r="Y2444" s="42" t="str">
        <f>IF(OR(LOWER(Tabla2[[#This Row],[GENERO]])="masculino", LOWER(Tabla2[[#This Row],[GENERO]])="femenino"),"OK","Corregir")</f>
        <v>OK</v>
      </c>
      <c r="Z2444" s="42" t="str">
        <f>+IF(Tabla2[[#This Row],[Nro. DNI / CE]]="","Corregir",IF(LEN(Tabla2[[#This Row],[Nro. DNI / CE]])&gt;=8,"OK","Corregir"))</f>
        <v>OK</v>
      </c>
      <c r="AA2444" s="42">
        <f>COUNTIF(Tabla2[APELLIDOS Y NOMBRES],Tabla2[[#This Row],[APELLIDOS Y NOMBRES]])</f>
        <v>1</v>
      </c>
      <c r="AB2444" s="42">
        <f>IF(Tabla2[[#This Row],[Trabajador]]&gt;1,1/Tabla2[[#This Row],[Trabajador]],Tabla2[[#This Row],[Trabajador]])</f>
        <v>1</v>
      </c>
      <c r="AC2444" t="str">
        <f>+IFERROR(IF(Tabla2[[#This Row],[FECHA CESE/BAJA]]="","No Aplica",IF(AND(MONTH(Tabla2[[#This Row],[FECHA CESE/BAJA]])=MONTH(TODAY()-30),YEAR(Tabla2[[#This Row],[FECHA CESE/BAJA]])=YEAR(TODAY())),MONTH(TODAY()-30)&amp;"-"&amp;YEAR(TODAY()),"Borrar")),"No aplica")</f>
        <v>No Aplica</v>
      </c>
      <c r="AD2444" t="str">
        <f>+IFERROR(IF(Tabla2[[#This Row],[FECHA INICIO DE LABORES EN OBRA]]="","No Aplica",IF(AND(MONTH(Tabla2[[#This Row],[FECHA INICIO DE LABORES EN OBRA]])=MONTH(TODAY()-30),YEAR(Tabla2[[#This Row],[FECHA INICIO DE LABORES EN OBRA]])=YEAR(TODAY())),MONTH(TODAY()-30)&amp;"-"&amp;YEAR(TODAY()),"No Aplica")),"No Aplica")</f>
        <v>No Aplica</v>
      </c>
    </row>
    <row r="2445" spans="1:30" x14ac:dyDescent="0.25">
      <c r="A2445" s="13">
        <v>20513530481</v>
      </c>
      <c r="B2445" s="15" t="s">
        <v>9074</v>
      </c>
      <c r="C2445" s="15" t="s">
        <v>9074</v>
      </c>
      <c r="D2445" s="15" t="s">
        <v>687</v>
      </c>
      <c r="E2445" s="15" t="s">
        <v>688</v>
      </c>
      <c r="F2445" s="39">
        <v>32389</v>
      </c>
      <c r="G2445" s="15">
        <v>2</v>
      </c>
      <c r="H2445" s="15" t="s">
        <v>7289</v>
      </c>
      <c r="I2445" s="15" t="s">
        <v>9078</v>
      </c>
      <c r="J2445" s="15" t="s">
        <v>9136</v>
      </c>
      <c r="K2445" s="15" t="s">
        <v>2021</v>
      </c>
      <c r="L2445" s="40" t="s">
        <v>6</v>
      </c>
      <c r="M2445" s="39"/>
      <c r="N2445" s="41" t="s">
        <v>2687</v>
      </c>
      <c r="O2445" s="39">
        <v>44866</v>
      </c>
      <c r="P2445" s="40">
        <v>1</v>
      </c>
      <c r="Q2445" s="40">
        <v>4</v>
      </c>
      <c r="R2445" s="40" t="str">
        <f>IFERROR(VLOOKUP(Tabla2[[#This Row],[CONTRATISTA PRNCIPAL]],Hoja1!$L$5:$M$9,2,FALSE),"CJV")</f>
        <v>CJV</v>
      </c>
      <c r="S2445" s="40" t="str">
        <f>IF(Tabla2[[#This Row],[EMPRESA]]=Tabla2[[#This Row],[CONTRATISTA PRNCIPAL]],"Principal","Secundaria")</f>
        <v>Principal</v>
      </c>
      <c r="T2445" s="42">
        <f>IFERROR(1/COUNTIF(Tabla2[CONTRATISTA PRNCIPAL],Tabla2[[#This Row],[CONTRATISTA PRNCIPAL]]),0)</f>
        <v>0.015873015873015872</v>
      </c>
      <c r="U2445" s="43">
        <f>IF(((TODAY()-Tabla2[[#This Row],[FECHA NACIMIENTO]])/365)&lt;18,"Corregir", IF(((TODAY()-Tabla2[[#This Row],[FECHA NACIMIENTO]])/365)&gt;80, "Corregir",ROUNDDOWN(((TODAY()-Tabla2[[#This Row],[FECHA NACIMIENTO]])/365),0)))</f>
        <v>35</v>
      </c>
      <c r="V24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45" s="44" t="str">
        <f>+IF(Tabla2[[#This Row],[Edad]]="Corregir","Corregir","Ok")</f>
        <v>Ok</v>
      </c>
      <c r="X2445" s="42" t="str">
        <f>+IFERROR(VLOOKUP(Tabla2[[#This Row],[DISTRITO SEGÚN DNI]],Hoja1!$A$2:$B$32,2,FALSE),"No")</f>
        <v>BREÑA</v>
      </c>
      <c r="Y2445" s="42" t="str">
        <f>IF(OR(LOWER(Tabla2[[#This Row],[GENERO]])="masculino", LOWER(Tabla2[[#This Row],[GENERO]])="femenino"),"OK","Corregir")</f>
        <v>OK</v>
      </c>
      <c r="Z2445" s="42" t="str">
        <f>+IF(Tabla2[[#This Row],[Nro. DNI / CE]]="","Corregir",IF(LEN(Tabla2[[#This Row],[Nro. DNI / CE]])&gt;=8,"OK","Corregir"))</f>
        <v>OK</v>
      </c>
      <c r="AA2445" s="42">
        <f>COUNTIF(Tabla2[APELLIDOS Y NOMBRES],Tabla2[[#This Row],[APELLIDOS Y NOMBRES]])</f>
        <v>1</v>
      </c>
      <c r="AB2445" s="42">
        <f>IF(Tabla2[[#This Row],[Trabajador]]&gt;1,1/Tabla2[[#This Row],[Trabajador]],Tabla2[[#This Row],[Trabajador]])</f>
        <v>1</v>
      </c>
      <c r="AC2445" t="str">
        <f>+IFERROR(IF(Tabla2[[#This Row],[FECHA CESE/BAJA]]="","No Aplica",IF(AND(MONTH(Tabla2[[#This Row],[FECHA CESE/BAJA]])=MONTH(TODAY()-30),YEAR(Tabla2[[#This Row],[FECHA CESE/BAJA]])=YEAR(TODAY())),MONTH(TODAY()-30)&amp;"-"&amp;YEAR(TODAY()),"Borrar")),"No aplica")</f>
        <v>No Aplica</v>
      </c>
      <c r="AD2445" t="str">
        <f>+IFERROR(IF(Tabla2[[#This Row],[FECHA INICIO DE LABORES EN OBRA]]="","No Aplica",IF(AND(MONTH(Tabla2[[#This Row],[FECHA INICIO DE LABORES EN OBRA]])=MONTH(TODAY()-30),YEAR(Tabla2[[#This Row],[FECHA INICIO DE LABORES EN OBRA]])=YEAR(TODAY())),MONTH(TODAY()-30)&amp;"-"&amp;YEAR(TODAY()),"No Aplica")),"No Aplica")</f>
        <v>No Aplica</v>
      </c>
    </row>
    <row r="2446" spans="1:30" x14ac:dyDescent="0.25">
      <c r="A2446" s="13">
        <v>20513530481</v>
      </c>
      <c r="B2446" s="15" t="s">
        <v>9074</v>
      </c>
      <c r="C2446" s="15" t="s">
        <v>9074</v>
      </c>
      <c r="D2446" s="15" t="s">
        <v>9137</v>
      </c>
      <c r="E2446" s="15" t="s">
        <v>9138</v>
      </c>
      <c r="F2446" s="39">
        <v>29940</v>
      </c>
      <c r="G2446" s="15">
        <v>2</v>
      </c>
      <c r="H2446" s="15" t="s">
        <v>7289</v>
      </c>
      <c r="I2446" s="15" t="s">
        <v>9078</v>
      </c>
      <c r="J2446" s="15" t="s">
        <v>9139</v>
      </c>
      <c r="K2446" s="15" t="s">
        <v>2897</v>
      </c>
      <c r="L2446" s="40" t="s">
        <v>6</v>
      </c>
      <c r="M2446" s="39"/>
      <c r="N2446" s="41" t="s">
        <v>2687</v>
      </c>
      <c r="O2446" s="39">
        <v>44743</v>
      </c>
      <c r="P2446" s="40">
        <v>1</v>
      </c>
      <c r="Q2446" s="40">
        <v>4</v>
      </c>
      <c r="R2446" s="40" t="str">
        <f>IFERROR(VLOOKUP(Tabla2[[#This Row],[CONTRATISTA PRNCIPAL]],Hoja1!$L$5:$M$9,2,FALSE),"CJV")</f>
        <v>CJV</v>
      </c>
      <c r="S2446" s="40" t="str">
        <f>IF(Tabla2[[#This Row],[EMPRESA]]=Tabla2[[#This Row],[CONTRATISTA PRNCIPAL]],"Principal","Secundaria")</f>
        <v>Principal</v>
      </c>
      <c r="T2446" s="42">
        <f>IFERROR(1/COUNTIF(Tabla2[CONTRATISTA PRNCIPAL],Tabla2[[#This Row],[CONTRATISTA PRNCIPAL]]),0)</f>
        <v>0.015873015873015872</v>
      </c>
      <c r="U2446" s="43">
        <f>IF(((TODAY()-Tabla2[[#This Row],[FECHA NACIMIENTO]])/365)&lt;18,"Corregir", IF(((TODAY()-Tabla2[[#This Row],[FECHA NACIMIENTO]])/365)&gt;80, "Corregir",ROUNDDOWN(((TODAY()-Tabla2[[#This Row],[FECHA NACIMIENTO]])/365),0)))</f>
        <v>41</v>
      </c>
      <c r="V24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46" s="44" t="str">
        <f>+IF(Tabla2[[#This Row],[Edad]]="Corregir","Corregir","Ok")</f>
        <v>Ok</v>
      </c>
      <c r="X2446" s="42" t="str">
        <f>+IFERROR(VLOOKUP(Tabla2[[#This Row],[DISTRITO SEGÚN DNI]],Hoja1!$A$2:$B$32,2,FALSE),"No")</f>
        <v>No</v>
      </c>
      <c r="Y2446" s="42" t="str">
        <f>IF(OR(LOWER(Tabla2[[#This Row],[GENERO]])="masculino", LOWER(Tabla2[[#This Row],[GENERO]])="femenino"),"OK","Corregir")</f>
        <v>OK</v>
      </c>
      <c r="Z2446" s="42" t="str">
        <f>+IF(Tabla2[[#This Row],[Nro. DNI / CE]]="","Corregir",IF(LEN(Tabla2[[#This Row],[Nro. DNI / CE]])&gt;=8,"OK","Corregir"))</f>
        <v>OK</v>
      </c>
      <c r="AA2446" s="42">
        <f>COUNTIF(Tabla2[APELLIDOS Y NOMBRES],Tabla2[[#This Row],[APELLIDOS Y NOMBRES]])</f>
        <v>1</v>
      </c>
      <c r="AB2446" s="42">
        <f>IF(Tabla2[[#This Row],[Trabajador]]&gt;1,1/Tabla2[[#This Row],[Trabajador]],Tabla2[[#This Row],[Trabajador]])</f>
        <v>1</v>
      </c>
      <c r="AC2446" t="str">
        <f>+IFERROR(IF(Tabla2[[#This Row],[FECHA CESE/BAJA]]="","No Aplica",IF(AND(MONTH(Tabla2[[#This Row],[FECHA CESE/BAJA]])=MONTH(TODAY()-30),YEAR(Tabla2[[#This Row],[FECHA CESE/BAJA]])=YEAR(TODAY())),MONTH(TODAY()-30)&amp;"-"&amp;YEAR(TODAY()),"Borrar")),"No aplica")</f>
        <v>No Aplica</v>
      </c>
      <c r="AD2446" t="str">
        <f>+IFERROR(IF(Tabla2[[#This Row],[FECHA INICIO DE LABORES EN OBRA]]="","No Aplica",IF(AND(MONTH(Tabla2[[#This Row],[FECHA INICIO DE LABORES EN OBRA]])=MONTH(TODAY()-30),YEAR(Tabla2[[#This Row],[FECHA INICIO DE LABORES EN OBRA]])=YEAR(TODAY())),MONTH(TODAY()-30)&amp;"-"&amp;YEAR(TODAY()),"No Aplica")),"No Aplica")</f>
        <v>No Aplica</v>
      </c>
    </row>
    <row r="2447" spans="1:30" x14ac:dyDescent="0.25">
      <c r="A2447" s="13">
        <v>20513530481</v>
      </c>
      <c r="B2447" s="15" t="s">
        <v>9074</v>
      </c>
      <c r="C2447" s="15" t="s">
        <v>9074</v>
      </c>
      <c r="D2447" s="15" t="s">
        <v>457</v>
      </c>
      <c r="E2447" s="15" t="s">
        <v>458</v>
      </c>
      <c r="F2447" s="39">
        <v>27987</v>
      </c>
      <c r="G2447" s="15">
        <v>1</v>
      </c>
      <c r="H2447" s="15" t="s">
        <v>3875</v>
      </c>
      <c r="I2447" s="15" t="s">
        <v>9078</v>
      </c>
      <c r="J2447" s="15" t="s">
        <v>9140</v>
      </c>
      <c r="K2447" s="15" t="s">
        <v>2136</v>
      </c>
      <c r="L2447" s="40" t="s">
        <v>6</v>
      </c>
      <c r="M2447" s="39"/>
      <c r="N2447" s="41" t="s">
        <v>2687</v>
      </c>
      <c r="O2447" s="39">
        <v>44963</v>
      </c>
      <c r="P2447" s="40">
        <v>1</v>
      </c>
      <c r="Q2447" s="40">
        <v>1</v>
      </c>
      <c r="R2447" s="40" t="str">
        <f>IFERROR(VLOOKUP(Tabla2[[#This Row],[CONTRATISTA PRNCIPAL]],Hoja1!$L$5:$M$9,2,FALSE),"CJV")</f>
        <v>CJV</v>
      </c>
      <c r="S2447" s="40" t="str">
        <f>IF(Tabla2[[#This Row],[EMPRESA]]=Tabla2[[#This Row],[CONTRATISTA PRNCIPAL]],"Principal","Secundaria")</f>
        <v>Principal</v>
      </c>
      <c r="T2447" s="42">
        <f>IFERROR(1/COUNTIF(Tabla2[CONTRATISTA PRNCIPAL],Tabla2[[#This Row],[CONTRATISTA PRNCIPAL]]),0)</f>
        <v>0.015873015873015872</v>
      </c>
      <c r="U2447" s="43">
        <f>IF(((TODAY()-Tabla2[[#This Row],[FECHA NACIMIENTO]])/365)&lt;18,"Corregir", IF(((TODAY()-Tabla2[[#This Row],[FECHA NACIMIENTO]])/365)&gt;80, "Corregir",ROUNDDOWN(((TODAY()-Tabla2[[#This Row],[FECHA NACIMIENTO]])/365),0)))</f>
        <v>47</v>
      </c>
      <c r="V24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47" s="44" t="str">
        <f>+IF(Tabla2[[#This Row],[Edad]]="Corregir","Corregir","Ok")</f>
        <v>Ok</v>
      </c>
      <c r="X2447" s="42" t="str">
        <f>+IFERROR(VLOOKUP(Tabla2[[#This Row],[DISTRITO SEGÚN DNI]],Hoja1!$A$2:$B$32,2,FALSE),"No")</f>
        <v>SANTA ANITA</v>
      </c>
      <c r="Y2447" s="42" t="str">
        <f>IF(OR(LOWER(Tabla2[[#This Row],[GENERO]])="masculino", LOWER(Tabla2[[#This Row],[GENERO]])="femenino"),"OK","Corregir")</f>
        <v>OK</v>
      </c>
      <c r="Z2447" s="42" t="str">
        <f>+IF(Tabla2[[#This Row],[Nro. DNI / CE]]="","Corregir",IF(LEN(Tabla2[[#This Row],[Nro. DNI / CE]])&gt;=8,"OK","Corregir"))</f>
        <v>OK</v>
      </c>
      <c r="AA2447" s="42">
        <f>COUNTIF(Tabla2[APELLIDOS Y NOMBRES],Tabla2[[#This Row],[APELLIDOS Y NOMBRES]])</f>
        <v>1</v>
      </c>
      <c r="AB2447" s="42">
        <f>IF(Tabla2[[#This Row],[Trabajador]]&gt;1,1/Tabla2[[#This Row],[Trabajador]],Tabla2[[#This Row],[Trabajador]])</f>
        <v>1</v>
      </c>
      <c r="AC2447" t="str">
        <f>+IFERROR(IF(Tabla2[[#This Row],[FECHA CESE/BAJA]]="","No Aplica",IF(AND(MONTH(Tabla2[[#This Row],[FECHA CESE/BAJA]])=MONTH(TODAY()-30),YEAR(Tabla2[[#This Row],[FECHA CESE/BAJA]])=YEAR(TODAY())),MONTH(TODAY()-30)&amp;"-"&amp;YEAR(TODAY()),"Borrar")),"No aplica")</f>
        <v>No Aplica</v>
      </c>
      <c r="AD2447" t="str">
        <f>+IFERROR(IF(Tabla2[[#This Row],[FECHA INICIO DE LABORES EN OBRA]]="","No Aplica",IF(AND(MONTH(Tabla2[[#This Row],[FECHA INICIO DE LABORES EN OBRA]])=MONTH(TODAY()-30),YEAR(Tabla2[[#This Row],[FECHA INICIO DE LABORES EN OBRA]])=YEAR(TODAY())),MONTH(TODAY()-30)&amp;"-"&amp;YEAR(TODAY()),"No Aplica")),"No Aplica")</f>
        <v>No Aplica</v>
      </c>
    </row>
    <row r="2448" spans="1:30" x14ac:dyDescent="0.25">
      <c r="A2448" s="13">
        <v>20513530481</v>
      </c>
      <c r="B2448" s="15" t="s">
        <v>9074</v>
      </c>
      <c r="C2448" s="15" t="s">
        <v>9074</v>
      </c>
      <c r="D2448" s="15" t="s">
        <v>9141</v>
      </c>
      <c r="E2448" s="15" t="s">
        <v>9142</v>
      </c>
      <c r="F2448" s="39">
        <v>33010</v>
      </c>
      <c r="G2448" s="15">
        <v>1</v>
      </c>
      <c r="H2448" s="15" t="s">
        <v>9143</v>
      </c>
      <c r="I2448" s="15" t="s">
        <v>9078</v>
      </c>
      <c r="J2448" s="15" t="s">
        <v>9144</v>
      </c>
      <c r="K2448" s="15" t="s">
        <v>2697</v>
      </c>
      <c r="L2448" s="40" t="s">
        <v>6</v>
      </c>
      <c r="M2448" s="39"/>
      <c r="N2448" s="41" t="s">
        <v>2687</v>
      </c>
      <c r="O2448" s="39">
        <v>44715</v>
      </c>
      <c r="P2448" s="40">
        <v>1</v>
      </c>
      <c r="Q2448" s="40">
        <v>1</v>
      </c>
      <c r="R2448" s="40" t="str">
        <f>IFERROR(VLOOKUP(Tabla2[[#This Row],[CONTRATISTA PRNCIPAL]],Hoja1!$L$5:$M$9,2,FALSE),"CJV")</f>
        <v>CJV</v>
      </c>
      <c r="S2448" s="40" t="str">
        <f>IF(Tabla2[[#This Row],[EMPRESA]]=Tabla2[[#This Row],[CONTRATISTA PRNCIPAL]],"Principal","Secundaria")</f>
        <v>Principal</v>
      </c>
      <c r="T2448" s="42">
        <f>IFERROR(1/COUNTIF(Tabla2[CONTRATISTA PRNCIPAL],Tabla2[[#This Row],[CONTRATISTA PRNCIPAL]]),0)</f>
        <v>0.015873015873015872</v>
      </c>
      <c r="U2448" s="43">
        <f>IF(((TODAY()-Tabla2[[#This Row],[FECHA NACIMIENTO]])/365)&lt;18,"Corregir", IF(((TODAY()-Tabla2[[#This Row],[FECHA NACIMIENTO]])/365)&gt;80, "Corregir",ROUNDDOWN(((TODAY()-Tabla2[[#This Row],[FECHA NACIMIENTO]])/365),0)))</f>
        <v>33</v>
      </c>
      <c r="V24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48" s="44" t="str">
        <f>+IF(Tabla2[[#This Row],[Edad]]="Corregir","Corregir","Ok")</f>
        <v>Ok</v>
      </c>
      <c r="X2448" s="42" t="str">
        <f>+IFERROR(VLOOKUP(Tabla2[[#This Row],[DISTRITO SEGÚN DNI]],Hoja1!$A$2:$B$32,2,FALSE),"No")</f>
        <v>No</v>
      </c>
      <c r="Y2448" s="42" t="str">
        <f>IF(OR(LOWER(Tabla2[[#This Row],[GENERO]])="masculino", LOWER(Tabla2[[#This Row],[GENERO]])="femenino"),"OK","Corregir")</f>
        <v>OK</v>
      </c>
      <c r="Z2448" s="42" t="str">
        <f>+IF(Tabla2[[#This Row],[Nro. DNI / CE]]="","Corregir",IF(LEN(Tabla2[[#This Row],[Nro. DNI / CE]])&gt;=8,"OK","Corregir"))</f>
        <v>OK</v>
      </c>
      <c r="AA2448" s="42">
        <f>COUNTIF(Tabla2[APELLIDOS Y NOMBRES],Tabla2[[#This Row],[APELLIDOS Y NOMBRES]])</f>
        <v>1</v>
      </c>
      <c r="AB2448" s="42">
        <f>IF(Tabla2[[#This Row],[Trabajador]]&gt;1,1/Tabla2[[#This Row],[Trabajador]],Tabla2[[#This Row],[Trabajador]])</f>
        <v>1</v>
      </c>
      <c r="AC2448" t="str">
        <f>+IFERROR(IF(Tabla2[[#This Row],[FECHA CESE/BAJA]]="","No Aplica",IF(AND(MONTH(Tabla2[[#This Row],[FECHA CESE/BAJA]])=MONTH(TODAY()-30),YEAR(Tabla2[[#This Row],[FECHA CESE/BAJA]])=YEAR(TODAY())),MONTH(TODAY()-30)&amp;"-"&amp;YEAR(TODAY()),"Borrar")),"No aplica")</f>
        <v>No Aplica</v>
      </c>
      <c r="AD2448" t="str">
        <f>+IFERROR(IF(Tabla2[[#This Row],[FECHA INICIO DE LABORES EN OBRA]]="","No Aplica",IF(AND(MONTH(Tabla2[[#This Row],[FECHA INICIO DE LABORES EN OBRA]])=MONTH(TODAY()-30),YEAR(Tabla2[[#This Row],[FECHA INICIO DE LABORES EN OBRA]])=YEAR(TODAY())),MONTH(TODAY()-30)&amp;"-"&amp;YEAR(TODAY()),"No Aplica")),"No Aplica")</f>
        <v>No Aplica</v>
      </c>
    </row>
    <row r="2449" spans="1:30" x14ac:dyDescent="0.25">
      <c r="A2449" s="13">
        <v>20513530481</v>
      </c>
      <c r="B2449" s="15" t="s">
        <v>9074</v>
      </c>
      <c r="C2449" s="15" t="s">
        <v>9074</v>
      </c>
      <c r="D2449" s="15" t="s">
        <v>9145</v>
      </c>
      <c r="E2449" s="15" t="s">
        <v>9146</v>
      </c>
      <c r="F2449" s="39">
        <v>22252</v>
      </c>
      <c r="G2449" s="15">
        <v>1</v>
      </c>
      <c r="H2449" s="15" t="s">
        <v>2281</v>
      </c>
      <c r="I2449" s="15" t="s">
        <v>9078</v>
      </c>
      <c r="J2449" s="15" t="s">
        <v>9147</v>
      </c>
      <c r="K2449" s="15" t="s">
        <v>9148</v>
      </c>
      <c r="L2449" s="40" t="s">
        <v>6</v>
      </c>
      <c r="M2449" s="39"/>
      <c r="N2449" s="41" t="s">
        <v>3846</v>
      </c>
      <c r="O2449" s="39">
        <v>44722</v>
      </c>
      <c r="P2449" s="40">
        <v>1</v>
      </c>
      <c r="Q2449" s="40">
        <v>2</v>
      </c>
      <c r="R2449" s="40" t="str">
        <f>IFERROR(VLOOKUP(Tabla2[[#This Row],[CONTRATISTA PRNCIPAL]],Hoja1!$L$5:$M$9,2,FALSE),"CJV")</f>
        <v>CJV</v>
      </c>
      <c r="S2449" s="40" t="str">
        <f>IF(Tabla2[[#This Row],[EMPRESA]]=Tabla2[[#This Row],[CONTRATISTA PRNCIPAL]],"Principal","Secundaria")</f>
        <v>Principal</v>
      </c>
      <c r="T2449" s="42">
        <f>IFERROR(1/COUNTIF(Tabla2[CONTRATISTA PRNCIPAL],Tabla2[[#This Row],[CONTRATISTA PRNCIPAL]]),0)</f>
        <v>0.015873015873015872</v>
      </c>
      <c r="U2449" s="43">
        <f>IF(((TODAY()-Tabla2[[#This Row],[FECHA NACIMIENTO]])/365)&lt;18,"Corregir", IF(((TODAY()-Tabla2[[#This Row],[FECHA NACIMIENTO]])/365)&gt;80, "Corregir",ROUNDDOWN(((TODAY()-Tabla2[[#This Row],[FECHA NACIMIENTO]])/365),0)))</f>
        <v>62</v>
      </c>
      <c r="V24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449" s="44" t="str">
        <f>+IF(Tabla2[[#This Row],[Edad]]="Corregir","Corregir","Ok")</f>
        <v>Ok</v>
      </c>
      <c r="X2449" s="42" t="str">
        <f>+IFERROR(VLOOKUP(Tabla2[[#This Row],[DISTRITO SEGÚN DNI]],Hoja1!$A$2:$B$32,2,FALSE),"No")</f>
        <v>No</v>
      </c>
      <c r="Y2449" s="42" t="str">
        <f>IF(OR(LOWER(Tabla2[[#This Row],[GENERO]])="masculino", LOWER(Tabla2[[#This Row],[GENERO]])="femenino"),"OK","Corregir")</f>
        <v>OK</v>
      </c>
      <c r="Z2449" s="42" t="str">
        <f>+IF(Tabla2[[#This Row],[Nro. DNI / CE]]="","Corregir",IF(LEN(Tabla2[[#This Row],[Nro. DNI / CE]])&gt;=8,"OK","Corregir"))</f>
        <v>OK</v>
      </c>
      <c r="AA2449" s="42">
        <f>COUNTIF(Tabla2[APELLIDOS Y NOMBRES],Tabla2[[#This Row],[APELLIDOS Y NOMBRES]])</f>
        <v>1</v>
      </c>
      <c r="AB2449" s="42">
        <f>IF(Tabla2[[#This Row],[Trabajador]]&gt;1,1/Tabla2[[#This Row],[Trabajador]],Tabla2[[#This Row],[Trabajador]])</f>
        <v>1</v>
      </c>
      <c r="AC2449" t="str">
        <f>+IFERROR(IF(Tabla2[[#This Row],[FECHA CESE/BAJA]]="","No Aplica",IF(AND(MONTH(Tabla2[[#This Row],[FECHA CESE/BAJA]])=MONTH(TODAY()-30),YEAR(Tabla2[[#This Row],[FECHA CESE/BAJA]])=YEAR(TODAY())),MONTH(TODAY()-30)&amp;"-"&amp;YEAR(TODAY()),"Borrar")),"No aplica")</f>
        <v>No Aplica</v>
      </c>
      <c r="AD2449" t="str">
        <f>+IFERROR(IF(Tabla2[[#This Row],[FECHA INICIO DE LABORES EN OBRA]]="","No Aplica",IF(AND(MONTH(Tabla2[[#This Row],[FECHA INICIO DE LABORES EN OBRA]])=MONTH(TODAY()-30),YEAR(Tabla2[[#This Row],[FECHA INICIO DE LABORES EN OBRA]])=YEAR(TODAY())),MONTH(TODAY()-30)&amp;"-"&amp;YEAR(TODAY()),"No Aplica")),"No Aplica")</f>
        <v>No Aplica</v>
      </c>
    </row>
    <row r="2450" spans="1:30" x14ac:dyDescent="0.25">
      <c r="A2450" s="13">
        <v>20513530481</v>
      </c>
      <c r="B2450" s="15" t="s">
        <v>9074</v>
      </c>
      <c r="C2450" s="15" t="s">
        <v>9074</v>
      </c>
      <c r="D2450" s="15" t="s">
        <v>9149</v>
      </c>
      <c r="E2450" s="15" t="s">
        <v>9150</v>
      </c>
      <c r="F2450" s="39">
        <v>26482</v>
      </c>
      <c r="G2450" s="15">
        <v>1</v>
      </c>
      <c r="H2450" s="15" t="s">
        <v>5972</v>
      </c>
      <c r="I2450" s="15" t="s">
        <v>9078</v>
      </c>
      <c r="J2450" s="15" t="s">
        <v>9151</v>
      </c>
      <c r="K2450" s="15" t="s">
        <v>4441</v>
      </c>
      <c r="L2450" s="40" t="s">
        <v>6</v>
      </c>
      <c r="M2450" s="39"/>
      <c r="N2450" s="41" t="s">
        <v>2687</v>
      </c>
      <c r="O2450" s="39">
        <v>44732</v>
      </c>
      <c r="P2450" s="40">
        <v>1</v>
      </c>
      <c r="Q2450" s="40">
        <v>1</v>
      </c>
      <c r="R2450" s="40" t="str">
        <f>IFERROR(VLOOKUP(Tabla2[[#This Row],[CONTRATISTA PRNCIPAL]],Hoja1!$L$5:$M$9,2,FALSE),"CJV")</f>
        <v>CJV</v>
      </c>
      <c r="S2450" s="40" t="str">
        <f>IF(Tabla2[[#This Row],[EMPRESA]]=Tabla2[[#This Row],[CONTRATISTA PRNCIPAL]],"Principal","Secundaria")</f>
        <v>Principal</v>
      </c>
      <c r="T2450" s="42">
        <f>IFERROR(1/COUNTIF(Tabla2[CONTRATISTA PRNCIPAL],Tabla2[[#This Row],[CONTRATISTA PRNCIPAL]]),0)</f>
        <v>0.015873015873015872</v>
      </c>
      <c r="U2450" s="43">
        <f>IF(((TODAY()-Tabla2[[#This Row],[FECHA NACIMIENTO]])/365)&lt;18,"Corregir", IF(((TODAY()-Tabla2[[#This Row],[FECHA NACIMIENTO]])/365)&gt;80, "Corregir",ROUNDDOWN(((TODAY()-Tabla2[[#This Row],[FECHA NACIMIENTO]])/365),0)))</f>
        <v>51</v>
      </c>
      <c r="V24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450" s="44" t="str">
        <f>+IF(Tabla2[[#This Row],[Edad]]="Corregir","Corregir","Ok")</f>
        <v>Ok</v>
      </c>
      <c r="X2450" s="42" t="str">
        <f>+IFERROR(VLOOKUP(Tabla2[[#This Row],[DISTRITO SEGÚN DNI]],Hoja1!$A$2:$B$32,2,FALSE),"No")</f>
        <v>No</v>
      </c>
      <c r="Y2450" s="42" t="str">
        <f>IF(OR(LOWER(Tabla2[[#This Row],[GENERO]])="masculino", LOWER(Tabla2[[#This Row],[GENERO]])="femenino"),"OK","Corregir")</f>
        <v>OK</v>
      </c>
      <c r="Z2450" s="42" t="str">
        <f>+IF(Tabla2[[#This Row],[Nro. DNI / CE]]="","Corregir",IF(LEN(Tabla2[[#This Row],[Nro. DNI / CE]])&gt;=8,"OK","Corregir"))</f>
        <v>OK</v>
      </c>
      <c r="AA2450" s="42">
        <f>COUNTIF(Tabla2[APELLIDOS Y NOMBRES],Tabla2[[#This Row],[APELLIDOS Y NOMBRES]])</f>
        <v>1</v>
      </c>
      <c r="AB2450" s="42">
        <f>IF(Tabla2[[#This Row],[Trabajador]]&gt;1,1/Tabla2[[#This Row],[Trabajador]],Tabla2[[#This Row],[Trabajador]])</f>
        <v>1</v>
      </c>
      <c r="AC2450" t="str">
        <f>+IFERROR(IF(Tabla2[[#This Row],[FECHA CESE/BAJA]]="","No Aplica",IF(AND(MONTH(Tabla2[[#This Row],[FECHA CESE/BAJA]])=MONTH(TODAY()-30),YEAR(Tabla2[[#This Row],[FECHA CESE/BAJA]])=YEAR(TODAY())),MONTH(TODAY()-30)&amp;"-"&amp;YEAR(TODAY()),"Borrar")),"No aplica")</f>
        <v>No Aplica</v>
      </c>
      <c r="AD2450" t="str">
        <f>+IFERROR(IF(Tabla2[[#This Row],[FECHA INICIO DE LABORES EN OBRA]]="","No Aplica",IF(AND(MONTH(Tabla2[[#This Row],[FECHA INICIO DE LABORES EN OBRA]])=MONTH(TODAY()-30),YEAR(Tabla2[[#This Row],[FECHA INICIO DE LABORES EN OBRA]])=YEAR(TODAY())),MONTH(TODAY()-30)&amp;"-"&amp;YEAR(TODAY()),"No Aplica")),"No Aplica")</f>
        <v>No Aplica</v>
      </c>
    </row>
    <row r="2451" spans="1:30" x14ac:dyDescent="0.25">
      <c r="A2451" s="13">
        <v>20513530481</v>
      </c>
      <c r="B2451" s="15" t="s">
        <v>9074</v>
      </c>
      <c r="C2451" s="15" t="s">
        <v>9074</v>
      </c>
      <c r="D2451" s="15" t="s">
        <v>9152</v>
      </c>
      <c r="E2451" s="15" t="s">
        <v>9153</v>
      </c>
      <c r="F2451" s="39">
        <v>26596</v>
      </c>
      <c r="G2451" s="15">
        <v>1</v>
      </c>
      <c r="H2451" s="15" t="s">
        <v>9154</v>
      </c>
      <c r="I2451" s="15" t="s">
        <v>9078</v>
      </c>
      <c r="J2451" s="15" t="s">
        <v>9155</v>
      </c>
      <c r="K2451" s="15" t="s">
        <v>2155</v>
      </c>
      <c r="L2451" s="40" t="s">
        <v>6</v>
      </c>
      <c r="M2451" s="39"/>
      <c r="N2451" s="41" t="s">
        <v>9156</v>
      </c>
      <c r="O2451" s="39">
        <v>45020</v>
      </c>
      <c r="P2451" s="40">
        <v>1</v>
      </c>
      <c r="Q2451" s="40">
        <v>3</v>
      </c>
      <c r="R2451" s="40" t="str">
        <f>IFERROR(VLOOKUP(Tabla2[[#This Row],[CONTRATISTA PRNCIPAL]],Hoja1!$L$5:$M$9,2,FALSE),"CJV")</f>
        <v>CJV</v>
      </c>
      <c r="S2451" s="40" t="str">
        <f>IF(Tabla2[[#This Row],[EMPRESA]]=Tabla2[[#This Row],[CONTRATISTA PRNCIPAL]],"Principal","Secundaria")</f>
        <v>Principal</v>
      </c>
      <c r="T2451" s="42">
        <f>IFERROR(1/COUNTIF(Tabla2[CONTRATISTA PRNCIPAL],Tabla2[[#This Row],[CONTRATISTA PRNCIPAL]]),0)</f>
        <v>0.015873015873015872</v>
      </c>
      <c r="U2451" s="43">
        <f>IF(((TODAY()-Tabla2[[#This Row],[FECHA NACIMIENTO]])/365)&lt;18,"Corregir", IF(((TODAY()-Tabla2[[#This Row],[FECHA NACIMIENTO]])/365)&gt;80, "Corregir",ROUNDDOWN(((TODAY()-Tabla2[[#This Row],[FECHA NACIMIENTO]])/365),0)))</f>
        <v>50</v>
      </c>
      <c r="V24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451" s="44" t="str">
        <f>+IF(Tabla2[[#This Row],[Edad]]="Corregir","Corregir","Ok")</f>
        <v>Ok</v>
      </c>
      <c r="X2451" s="42" t="str">
        <f>+IFERROR(VLOOKUP(Tabla2[[#This Row],[DISTRITO SEGÚN DNI]],Hoja1!$A$2:$B$32,2,FALSE),"No")</f>
        <v>No</v>
      </c>
      <c r="Y2451" s="42" t="str">
        <f>IF(OR(LOWER(Tabla2[[#This Row],[GENERO]])="masculino", LOWER(Tabla2[[#This Row],[GENERO]])="femenino"),"OK","Corregir")</f>
        <v>OK</v>
      </c>
      <c r="Z2451" s="42" t="str">
        <f>+IF(Tabla2[[#This Row],[Nro. DNI / CE]]="","Corregir",IF(LEN(Tabla2[[#This Row],[Nro. DNI / CE]])&gt;=8,"OK","Corregir"))</f>
        <v>OK</v>
      </c>
      <c r="AA2451" s="42">
        <f>COUNTIF(Tabla2[APELLIDOS Y NOMBRES],Tabla2[[#This Row],[APELLIDOS Y NOMBRES]])</f>
        <v>1</v>
      </c>
      <c r="AB2451" s="42">
        <f>IF(Tabla2[[#This Row],[Trabajador]]&gt;1,1/Tabla2[[#This Row],[Trabajador]],Tabla2[[#This Row],[Trabajador]])</f>
        <v>1</v>
      </c>
      <c r="AC2451" t="str">
        <f>+IFERROR(IF(Tabla2[[#This Row],[FECHA CESE/BAJA]]="","No Aplica",IF(AND(MONTH(Tabla2[[#This Row],[FECHA CESE/BAJA]])=MONTH(TODAY()-30),YEAR(Tabla2[[#This Row],[FECHA CESE/BAJA]])=YEAR(TODAY())),MONTH(TODAY()-30)&amp;"-"&amp;YEAR(TODAY()),"Borrar")),"No aplica")</f>
        <v>No Aplica</v>
      </c>
      <c r="AD2451" t="str">
        <f>+IFERROR(IF(Tabla2[[#This Row],[FECHA INICIO DE LABORES EN OBRA]]="","No Aplica",IF(AND(MONTH(Tabla2[[#This Row],[FECHA INICIO DE LABORES EN OBRA]])=MONTH(TODAY()-30),YEAR(Tabla2[[#This Row],[FECHA INICIO DE LABORES EN OBRA]])=YEAR(TODAY())),MONTH(TODAY()-30)&amp;"-"&amp;YEAR(TODAY()),"No Aplica")),"No Aplica")</f>
        <v>No Aplica</v>
      </c>
    </row>
    <row r="2452" spans="1:30" x14ac:dyDescent="0.25">
      <c r="A2452" s="13">
        <v>20513530481</v>
      </c>
      <c r="B2452" s="15" t="s">
        <v>9074</v>
      </c>
      <c r="C2452" s="15" t="s">
        <v>9074</v>
      </c>
      <c r="D2452" s="15" t="s">
        <v>9157</v>
      </c>
      <c r="E2452" s="15" t="s">
        <v>9158</v>
      </c>
      <c r="F2452" s="39">
        <v>29290</v>
      </c>
      <c r="G2452" s="15">
        <v>1</v>
      </c>
      <c r="H2452" s="15" t="s">
        <v>9159</v>
      </c>
      <c r="I2452" s="15" t="s">
        <v>9078</v>
      </c>
      <c r="J2452" s="15" t="s">
        <v>9160</v>
      </c>
      <c r="K2452" s="15" t="s">
        <v>2113</v>
      </c>
      <c r="L2452" s="40" t="s">
        <v>6</v>
      </c>
      <c r="M2452" s="39"/>
      <c r="N2452" s="41" t="s">
        <v>2687</v>
      </c>
      <c r="O2452" s="39">
        <v>44964</v>
      </c>
      <c r="P2452" s="40">
        <v>1</v>
      </c>
      <c r="Q2452" s="40">
        <v>1</v>
      </c>
      <c r="R2452" s="40" t="str">
        <f>IFERROR(VLOOKUP(Tabla2[[#This Row],[CONTRATISTA PRNCIPAL]],Hoja1!$L$5:$M$9,2,FALSE),"CJV")</f>
        <v>CJV</v>
      </c>
      <c r="S2452" s="40" t="str">
        <f>IF(Tabla2[[#This Row],[EMPRESA]]=Tabla2[[#This Row],[CONTRATISTA PRNCIPAL]],"Principal","Secundaria")</f>
        <v>Principal</v>
      </c>
      <c r="T2452" s="42">
        <f>IFERROR(1/COUNTIF(Tabla2[CONTRATISTA PRNCIPAL],Tabla2[[#This Row],[CONTRATISTA PRNCIPAL]]),0)</f>
        <v>0.015873015873015872</v>
      </c>
      <c r="U2452" s="43">
        <f>IF(((TODAY()-Tabla2[[#This Row],[FECHA NACIMIENTO]])/365)&lt;18,"Corregir", IF(((TODAY()-Tabla2[[#This Row],[FECHA NACIMIENTO]])/365)&gt;80, "Corregir",ROUNDDOWN(((TODAY()-Tabla2[[#This Row],[FECHA NACIMIENTO]])/365),0)))</f>
        <v>43</v>
      </c>
      <c r="V24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52" s="44" t="str">
        <f>+IF(Tabla2[[#This Row],[Edad]]="Corregir","Corregir","Ok")</f>
        <v>Ok</v>
      </c>
      <c r="X2452" s="42" t="str">
        <f>+IFERROR(VLOOKUP(Tabla2[[#This Row],[DISTRITO SEGÚN DNI]],Hoja1!$A$2:$B$32,2,FALSE),"No")</f>
        <v>No</v>
      </c>
      <c r="Y2452" s="42" t="str">
        <f>IF(OR(LOWER(Tabla2[[#This Row],[GENERO]])="masculino", LOWER(Tabla2[[#This Row],[GENERO]])="femenino"),"OK","Corregir")</f>
        <v>OK</v>
      </c>
      <c r="Z2452" s="42" t="str">
        <f>+IF(Tabla2[[#This Row],[Nro. DNI / CE]]="","Corregir",IF(LEN(Tabla2[[#This Row],[Nro. DNI / CE]])&gt;=8,"OK","Corregir"))</f>
        <v>OK</v>
      </c>
      <c r="AA2452" s="42">
        <f>COUNTIF(Tabla2[APELLIDOS Y NOMBRES],Tabla2[[#This Row],[APELLIDOS Y NOMBRES]])</f>
        <v>1</v>
      </c>
      <c r="AB2452" s="42">
        <f>IF(Tabla2[[#This Row],[Trabajador]]&gt;1,1/Tabla2[[#This Row],[Trabajador]],Tabla2[[#This Row],[Trabajador]])</f>
        <v>1</v>
      </c>
      <c r="AC2452" t="str">
        <f>+IFERROR(IF(Tabla2[[#This Row],[FECHA CESE/BAJA]]="","No Aplica",IF(AND(MONTH(Tabla2[[#This Row],[FECHA CESE/BAJA]])=MONTH(TODAY()-30),YEAR(Tabla2[[#This Row],[FECHA CESE/BAJA]])=YEAR(TODAY())),MONTH(TODAY()-30)&amp;"-"&amp;YEAR(TODAY()),"Borrar")),"No aplica")</f>
        <v>No Aplica</v>
      </c>
      <c r="AD2452" t="str">
        <f>+IFERROR(IF(Tabla2[[#This Row],[FECHA INICIO DE LABORES EN OBRA]]="","No Aplica",IF(AND(MONTH(Tabla2[[#This Row],[FECHA INICIO DE LABORES EN OBRA]])=MONTH(TODAY()-30),YEAR(Tabla2[[#This Row],[FECHA INICIO DE LABORES EN OBRA]])=YEAR(TODAY())),MONTH(TODAY()-30)&amp;"-"&amp;YEAR(TODAY()),"No Aplica")),"No Aplica")</f>
        <v>No Aplica</v>
      </c>
    </row>
    <row r="2453" spans="1:30" x14ac:dyDescent="0.25">
      <c r="A2453" s="13">
        <v>20513530481</v>
      </c>
      <c r="B2453" s="15" t="s">
        <v>9074</v>
      </c>
      <c r="C2453" s="15" t="s">
        <v>9074</v>
      </c>
      <c r="D2453" s="15" t="s">
        <v>9161</v>
      </c>
      <c r="E2453" s="15" t="s">
        <v>9162</v>
      </c>
      <c r="F2453" s="39">
        <v>30026</v>
      </c>
      <c r="G2453" s="15">
        <v>1</v>
      </c>
      <c r="H2453" s="15" t="s">
        <v>9163</v>
      </c>
      <c r="I2453" s="15" t="s">
        <v>9078</v>
      </c>
      <c r="J2453" s="15" t="s">
        <v>9164</v>
      </c>
      <c r="K2453" s="15" t="s">
        <v>2126</v>
      </c>
      <c r="L2453" s="40" t="s">
        <v>6</v>
      </c>
      <c r="M2453" s="39"/>
      <c r="N2453" s="41" t="s">
        <v>2687</v>
      </c>
      <c r="O2453" s="39">
        <v>44873</v>
      </c>
      <c r="P2453" s="40">
        <v>1</v>
      </c>
      <c r="Q2453" s="40">
        <v>2</v>
      </c>
      <c r="R2453" s="40" t="str">
        <f>IFERROR(VLOOKUP(Tabla2[[#This Row],[CONTRATISTA PRNCIPAL]],Hoja1!$L$5:$M$9,2,FALSE),"CJV")</f>
        <v>CJV</v>
      </c>
      <c r="S2453" s="40" t="str">
        <f>IF(Tabla2[[#This Row],[EMPRESA]]=Tabla2[[#This Row],[CONTRATISTA PRNCIPAL]],"Principal","Secundaria")</f>
        <v>Principal</v>
      </c>
      <c r="T2453" s="42">
        <f>IFERROR(1/COUNTIF(Tabla2[CONTRATISTA PRNCIPAL],Tabla2[[#This Row],[CONTRATISTA PRNCIPAL]]),0)</f>
        <v>0.015873015873015872</v>
      </c>
      <c r="U2453" s="43">
        <f>IF(((TODAY()-Tabla2[[#This Row],[FECHA NACIMIENTO]])/365)&lt;18,"Corregir", IF(((TODAY()-Tabla2[[#This Row],[FECHA NACIMIENTO]])/365)&gt;80, "Corregir",ROUNDDOWN(((TODAY()-Tabla2[[#This Row],[FECHA NACIMIENTO]])/365),0)))</f>
        <v>41</v>
      </c>
      <c r="V24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53" s="44" t="str">
        <f>+IF(Tabla2[[#This Row],[Edad]]="Corregir","Corregir","Ok")</f>
        <v>Ok</v>
      </c>
      <c r="X2453" s="42" t="str">
        <f>+IFERROR(VLOOKUP(Tabla2[[#This Row],[DISTRITO SEGÚN DNI]],Hoja1!$A$2:$B$32,2,FALSE),"No")</f>
        <v>No</v>
      </c>
      <c r="Y2453" s="42" t="str">
        <f>IF(OR(LOWER(Tabla2[[#This Row],[GENERO]])="masculino", LOWER(Tabla2[[#This Row],[GENERO]])="femenino"),"OK","Corregir")</f>
        <v>OK</v>
      </c>
      <c r="Z2453" s="42" t="str">
        <f>+IF(Tabla2[[#This Row],[Nro. DNI / CE]]="","Corregir",IF(LEN(Tabla2[[#This Row],[Nro. DNI / CE]])&gt;=8,"OK","Corregir"))</f>
        <v>OK</v>
      </c>
      <c r="AA2453" s="42">
        <f>COUNTIF(Tabla2[APELLIDOS Y NOMBRES],Tabla2[[#This Row],[APELLIDOS Y NOMBRES]])</f>
        <v>1</v>
      </c>
      <c r="AB2453" s="42">
        <f>IF(Tabla2[[#This Row],[Trabajador]]&gt;1,1/Tabla2[[#This Row],[Trabajador]],Tabla2[[#This Row],[Trabajador]])</f>
        <v>1</v>
      </c>
      <c r="AC2453" t="str">
        <f>+IFERROR(IF(Tabla2[[#This Row],[FECHA CESE/BAJA]]="","No Aplica",IF(AND(MONTH(Tabla2[[#This Row],[FECHA CESE/BAJA]])=MONTH(TODAY()-30),YEAR(Tabla2[[#This Row],[FECHA CESE/BAJA]])=YEAR(TODAY())),MONTH(TODAY()-30)&amp;"-"&amp;YEAR(TODAY()),"Borrar")),"No aplica")</f>
        <v>No Aplica</v>
      </c>
      <c r="AD2453" t="str">
        <f>+IFERROR(IF(Tabla2[[#This Row],[FECHA INICIO DE LABORES EN OBRA]]="","No Aplica",IF(AND(MONTH(Tabla2[[#This Row],[FECHA INICIO DE LABORES EN OBRA]])=MONTH(TODAY()-30),YEAR(Tabla2[[#This Row],[FECHA INICIO DE LABORES EN OBRA]])=YEAR(TODAY())),MONTH(TODAY()-30)&amp;"-"&amp;YEAR(TODAY()),"No Aplica")),"No Aplica")</f>
        <v>No Aplica</v>
      </c>
    </row>
    <row r="2454" spans="1:30" x14ac:dyDescent="0.25">
      <c r="A2454" s="13">
        <v>20513530481</v>
      </c>
      <c r="B2454" s="15" t="s">
        <v>9074</v>
      </c>
      <c r="C2454" s="15" t="s">
        <v>9074</v>
      </c>
      <c r="D2454" s="15" t="s">
        <v>9165</v>
      </c>
      <c r="E2454" s="15" t="s">
        <v>9166</v>
      </c>
      <c r="F2454" s="39">
        <v>29817</v>
      </c>
      <c r="G2454" s="15">
        <v>1</v>
      </c>
      <c r="H2454" s="15" t="s">
        <v>3875</v>
      </c>
      <c r="I2454" s="15" t="s">
        <v>9078</v>
      </c>
      <c r="J2454" s="15" t="s">
        <v>9167</v>
      </c>
      <c r="K2454" s="15" t="s">
        <v>2062</v>
      </c>
      <c r="L2454" s="40" t="s">
        <v>6</v>
      </c>
      <c r="M2454" s="39"/>
      <c r="N2454" s="41" t="s">
        <v>2687</v>
      </c>
      <c r="O2454" s="39">
        <v>44927</v>
      </c>
      <c r="P2454" s="40">
        <v>1</v>
      </c>
      <c r="Q2454" s="40">
        <v>1</v>
      </c>
      <c r="R2454" s="40" t="str">
        <f>IFERROR(VLOOKUP(Tabla2[[#This Row],[CONTRATISTA PRNCIPAL]],Hoja1!$L$5:$M$9,2,FALSE),"CJV")</f>
        <v>CJV</v>
      </c>
      <c r="S2454" s="40" t="str">
        <f>IF(Tabla2[[#This Row],[EMPRESA]]=Tabla2[[#This Row],[CONTRATISTA PRNCIPAL]],"Principal","Secundaria")</f>
        <v>Principal</v>
      </c>
      <c r="T2454" s="42">
        <f>IFERROR(1/COUNTIF(Tabla2[CONTRATISTA PRNCIPAL],Tabla2[[#This Row],[CONTRATISTA PRNCIPAL]]),0)</f>
        <v>0.015873015873015872</v>
      </c>
      <c r="U2454" s="43">
        <f>IF(((TODAY()-Tabla2[[#This Row],[FECHA NACIMIENTO]])/365)&lt;18,"Corregir", IF(((TODAY()-Tabla2[[#This Row],[FECHA NACIMIENTO]])/365)&gt;80, "Corregir",ROUNDDOWN(((TODAY()-Tabla2[[#This Row],[FECHA NACIMIENTO]])/365),0)))</f>
        <v>42</v>
      </c>
      <c r="V24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54" s="44" t="str">
        <f>+IF(Tabla2[[#This Row],[Edad]]="Corregir","Corregir","Ok")</f>
        <v>Ok</v>
      </c>
      <c r="X2454" s="42" t="str">
        <f>+IFERROR(VLOOKUP(Tabla2[[#This Row],[DISTRITO SEGÚN DNI]],Hoja1!$A$2:$B$32,2,FALSE),"No")</f>
        <v>No</v>
      </c>
      <c r="Y2454" s="42" t="str">
        <f>IF(OR(LOWER(Tabla2[[#This Row],[GENERO]])="masculino", LOWER(Tabla2[[#This Row],[GENERO]])="femenino"),"OK","Corregir")</f>
        <v>OK</v>
      </c>
      <c r="Z2454" s="42" t="str">
        <f>+IF(Tabla2[[#This Row],[Nro. DNI / CE]]="","Corregir",IF(LEN(Tabla2[[#This Row],[Nro. DNI / CE]])&gt;=8,"OK","Corregir"))</f>
        <v>OK</v>
      </c>
      <c r="AA2454" s="42">
        <f>COUNTIF(Tabla2[APELLIDOS Y NOMBRES],Tabla2[[#This Row],[APELLIDOS Y NOMBRES]])</f>
        <v>1</v>
      </c>
      <c r="AB2454" s="42">
        <f>IF(Tabla2[[#This Row],[Trabajador]]&gt;1,1/Tabla2[[#This Row],[Trabajador]],Tabla2[[#This Row],[Trabajador]])</f>
        <v>1</v>
      </c>
      <c r="AC2454" t="str">
        <f>+IFERROR(IF(Tabla2[[#This Row],[FECHA CESE/BAJA]]="","No Aplica",IF(AND(MONTH(Tabla2[[#This Row],[FECHA CESE/BAJA]])=MONTH(TODAY()-30),YEAR(Tabla2[[#This Row],[FECHA CESE/BAJA]])=YEAR(TODAY())),MONTH(TODAY()-30)&amp;"-"&amp;YEAR(TODAY()),"Borrar")),"No aplica")</f>
        <v>No Aplica</v>
      </c>
      <c r="AD2454" t="str">
        <f>+IFERROR(IF(Tabla2[[#This Row],[FECHA INICIO DE LABORES EN OBRA]]="","No Aplica",IF(AND(MONTH(Tabla2[[#This Row],[FECHA INICIO DE LABORES EN OBRA]])=MONTH(TODAY()-30),YEAR(Tabla2[[#This Row],[FECHA INICIO DE LABORES EN OBRA]])=YEAR(TODAY())),MONTH(TODAY()-30)&amp;"-"&amp;YEAR(TODAY()),"No Aplica")),"No Aplica")</f>
        <v>No Aplica</v>
      </c>
    </row>
    <row r="2455" spans="1:30" x14ac:dyDescent="0.25">
      <c r="A2455" s="13">
        <v>20513530481</v>
      </c>
      <c r="B2455" s="15" t="s">
        <v>9074</v>
      </c>
      <c r="C2455" s="15" t="s">
        <v>9074</v>
      </c>
      <c r="D2455" s="15" t="s">
        <v>758</v>
      </c>
      <c r="E2455" s="15" t="s">
        <v>759</v>
      </c>
      <c r="F2455" s="39">
        <v>33726</v>
      </c>
      <c r="G2455" s="15">
        <v>1</v>
      </c>
      <c r="H2455" s="15" t="s">
        <v>9168</v>
      </c>
      <c r="I2455" s="15" t="s">
        <v>9078</v>
      </c>
      <c r="J2455" s="15" t="s">
        <v>9169</v>
      </c>
      <c r="K2455" s="15" t="s">
        <v>2802</v>
      </c>
      <c r="L2455" s="40" t="s">
        <v>6</v>
      </c>
      <c r="M2455" s="39"/>
      <c r="N2455" s="41" t="s">
        <v>2687</v>
      </c>
      <c r="O2455" s="39">
        <v>44727</v>
      </c>
      <c r="P2455" s="40">
        <v>1</v>
      </c>
      <c r="Q2455" s="40">
        <v>1</v>
      </c>
      <c r="R2455" s="40" t="str">
        <f>IFERROR(VLOOKUP(Tabla2[[#This Row],[CONTRATISTA PRNCIPAL]],Hoja1!$L$5:$M$9,2,FALSE),"CJV")</f>
        <v>CJV</v>
      </c>
      <c r="S2455" s="40" t="str">
        <f>IF(Tabla2[[#This Row],[EMPRESA]]=Tabla2[[#This Row],[CONTRATISTA PRNCIPAL]],"Principal","Secundaria")</f>
        <v>Principal</v>
      </c>
      <c r="T2455" s="42">
        <f>IFERROR(1/COUNTIF(Tabla2[CONTRATISTA PRNCIPAL],Tabla2[[#This Row],[CONTRATISTA PRNCIPAL]]),0)</f>
        <v>0.015873015873015872</v>
      </c>
      <c r="U2455" s="43">
        <f>IF(((TODAY()-Tabla2[[#This Row],[FECHA NACIMIENTO]])/365)&lt;18,"Corregir", IF(((TODAY()-Tabla2[[#This Row],[FECHA NACIMIENTO]])/365)&gt;80, "Corregir",ROUNDDOWN(((TODAY()-Tabla2[[#This Row],[FECHA NACIMIENTO]])/365),0)))</f>
        <v>31</v>
      </c>
      <c r="V24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55" s="44" t="str">
        <f>+IF(Tabla2[[#This Row],[Edad]]="Corregir","Corregir","Ok")</f>
        <v>Ok</v>
      </c>
      <c r="X2455" s="42" t="str">
        <f>+IFERROR(VLOOKUP(Tabla2[[#This Row],[DISTRITO SEGÚN DNI]],Hoja1!$A$2:$B$32,2,FALSE),"No")</f>
        <v>CALLAO</v>
      </c>
      <c r="Y2455" s="42" t="str">
        <f>IF(OR(LOWER(Tabla2[[#This Row],[GENERO]])="masculino", LOWER(Tabla2[[#This Row],[GENERO]])="femenino"),"OK","Corregir")</f>
        <v>OK</v>
      </c>
      <c r="Z2455" s="42" t="str">
        <f>+IF(Tabla2[[#This Row],[Nro. DNI / CE]]="","Corregir",IF(LEN(Tabla2[[#This Row],[Nro. DNI / CE]])&gt;=8,"OK","Corregir"))</f>
        <v>OK</v>
      </c>
      <c r="AA2455" s="42">
        <f>COUNTIF(Tabla2[APELLIDOS Y NOMBRES],Tabla2[[#This Row],[APELLIDOS Y NOMBRES]])</f>
        <v>1</v>
      </c>
      <c r="AB2455" s="42">
        <f>IF(Tabla2[[#This Row],[Trabajador]]&gt;1,1/Tabla2[[#This Row],[Trabajador]],Tabla2[[#This Row],[Trabajador]])</f>
        <v>1</v>
      </c>
      <c r="AC2455" t="str">
        <f>+IFERROR(IF(Tabla2[[#This Row],[FECHA CESE/BAJA]]="","No Aplica",IF(AND(MONTH(Tabla2[[#This Row],[FECHA CESE/BAJA]])=MONTH(TODAY()-30),YEAR(Tabla2[[#This Row],[FECHA CESE/BAJA]])=YEAR(TODAY())),MONTH(TODAY()-30)&amp;"-"&amp;YEAR(TODAY()),"Borrar")),"No aplica")</f>
        <v>No Aplica</v>
      </c>
      <c r="AD2455" t="str">
        <f>+IFERROR(IF(Tabla2[[#This Row],[FECHA INICIO DE LABORES EN OBRA]]="","No Aplica",IF(AND(MONTH(Tabla2[[#This Row],[FECHA INICIO DE LABORES EN OBRA]])=MONTH(TODAY()-30),YEAR(Tabla2[[#This Row],[FECHA INICIO DE LABORES EN OBRA]])=YEAR(TODAY())),MONTH(TODAY()-30)&amp;"-"&amp;YEAR(TODAY()),"No Aplica")),"No Aplica")</f>
        <v>No Aplica</v>
      </c>
    </row>
    <row r="2456" spans="1:30" x14ac:dyDescent="0.25">
      <c r="A2456" s="13">
        <v>20513530481</v>
      </c>
      <c r="B2456" s="15" t="s">
        <v>9074</v>
      </c>
      <c r="C2456" s="15" t="s">
        <v>9074</v>
      </c>
      <c r="D2456" s="15" t="s">
        <v>9170</v>
      </c>
      <c r="E2456" s="15" t="s">
        <v>9171</v>
      </c>
      <c r="F2456" s="39">
        <v>30867</v>
      </c>
      <c r="G2456" s="15">
        <v>1</v>
      </c>
      <c r="H2456" s="15" t="s">
        <v>9172</v>
      </c>
      <c r="I2456" s="15" t="s">
        <v>9078</v>
      </c>
      <c r="J2456" s="15" t="s">
        <v>9160</v>
      </c>
      <c r="K2456" s="15" t="s">
        <v>2113</v>
      </c>
      <c r="L2456" s="40" t="s">
        <v>5</v>
      </c>
      <c r="M2456" s="39"/>
      <c r="N2456" s="41" t="s">
        <v>2687</v>
      </c>
      <c r="O2456" s="39">
        <v>44817</v>
      </c>
      <c r="P2456" s="40">
        <v>1</v>
      </c>
      <c r="Q2456" s="40">
        <v>2</v>
      </c>
      <c r="R2456" s="40" t="str">
        <f>IFERROR(VLOOKUP(Tabla2[[#This Row],[CONTRATISTA PRNCIPAL]],Hoja1!$L$5:$M$9,2,FALSE),"CJV")</f>
        <v>CJV</v>
      </c>
      <c r="S2456" s="40" t="str">
        <f>IF(Tabla2[[#This Row],[EMPRESA]]=Tabla2[[#This Row],[CONTRATISTA PRNCIPAL]],"Principal","Secundaria")</f>
        <v>Principal</v>
      </c>
      <c r="T2456" s="42">
        <f>IFERROR(1/COUNTIF(Tabla2[CONTRATISTA PRNCIPAL],Tabla2[[#This Row],[CONTRATISTA PRNCIPAL]]),0)</f>
        <v>0.015873015873015872</v>
      </c>
      <c r="U2456" s="43">
        <f>IF(((TODAY()-Tabla2[[#This Row],[FECHA NACIMIENTO]])/365)&lt;18,"Corregir", IF(((TODAY()-Tabla2[[#This Row],[FECHA NACIMIENTO]])/365)&gt;80, "Corregir",ROUNDDOWN(((TODAY()-Tabla2[[#This Row],[FECHA NACIMIENTO]])/365),0)))</f>
        <v>39</v>
      </c>
      <c r="V24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56" s="44" t="str">
        <f>+IF(Tabla2[[#This Row],[Edad]]="Corregir","Corregir","Ok")</f>
        <v>Ok</v>
      </c>
      <c r="X2456" s="42" t="str">
        <f>+IFERROR(VLOOKUP(Tabla2[[#This Row],[DISTRITO SEGÚN DNI]],Hoja1!$A$2:$B$32,2,FALSE),"No")</f>
        <v>No</v>
      </c>
      <c r="Y2456" s="42" t="str">
        <f>IF(OR(LOWER(Tabla2[[#This Row],[GENERO]])="masculino", LOWER(Tabla2[[#This Row],[GENERO]])="femenino"),"OK","Corregir")</f>
        <v>OK</v>
      </c>
      <c r="Z2456" s="42" t="str">
        <f>+IF(Tabla2[[#This Row],[Nro. DNI / CE]]="","Corregir",IF(LEN(Tabla2[[#This Row],[Nro. DNI / CE]])&gt;=8,"OK","Corregir"))</f>
        <v>OK</v>
      </c>
      <c r="AA2456" s="42">
        <f>COUNTIF(Tabla2[APELLIDOS Y NOMBRES],Tabla2[[#This Row],[APELLIDOS Y NOMBRES]])</f>
        <v>1</v>
      </c>
      <c r="AB2456" s="42">
        <f>IF(Tabla2[[#This Row],[Trabajador]]&gt;1,1/Tabla2[[#This Row],[Trabajador]],Tabla2[[#This Row],[Trabajador]])</f>
        <v>1</v>
      </c>
      <c r="AC2456" t="str">
        <f>+IFERROR(IF(Tabla2[[#This Row],[FECHA CESE/BAJA]]="","No Aplica",IF(AND(MONTH(Tabla2[[#This Row],[FECHA CESE/BAJA]])=MONTH(TODAY()-30),YEAR(Tabla2[[#This Row],[FECHA CESE/BAJA]])=YEAR(TODAY())),MONTH(TODAY()-30)&amp;"-"&amp;YEAR(TODAY()),"Borrar")),"No aplica")</f>
        <v>No Aplica</v>
      </c>
      <c r="AD2456" t="str">
        <f>+IFERROR(IF(Tabla2[[#This Row],[FECHA INICIO DE LABORES EN OBRA]]="","No Aplica",IF(AND(MONTH(Tabla2[[#This Row],[FECHA INICIO DE LABORES EN OBRA]])=MONTH(TODAY()-30),YEAR(Tabla2[[#This Row],[FECHA INICIO DE LABORES EN OBRA]])=YEAR(TODAY())),MONTH(TODAY()-30)&amp;"-"&amp;YEAR(TODAY()),"No Aplica")),"No Aplica")</f>
        <v>No Aplica</v>
      </c>
    </row>
    <row r="2457" spans="1:30" x14ac:dyDescent="0.25">
      <c r="A2457" s="13">
        <v>20513530481</v>
      </c>
      <c r="B2457" s="15" t="s">
        <v>9074</v>
      </c>
      <c r="C2457" s="15" t="s">
        <v>9074</v>
      </c>
      <c r="D2457" s="15" t="s">
        <v>9173</v>
      </c>
      <c r="E2457" s="15" t="s">
        <v>9174</v>
      </c>
      <c r="F2457" s="39">
        <v>33764</v>
      </c>
      <c r="G2457" s="15">
        <v>1</v>
      </c>
      <c r="H2457" s="15" t="s">
        <v>9159</v>
      </c>
      <c r="I2457" s="15" t="s">
        <v>9078</v>
      </c>
      <c r="J2457" s="15" t="s">
        <v>9175</v>
      </c>
      <c r="K2457" s="15" t="s">
        <v>3795</v>
      </c>
      <c r="L2457" s="40" t="s">
        <v>6</v>
      </c>
      <c r="M2457" s="39"/>
      <c r="N2457" s="41" t="s">
        <v>2687</v>
      </c>
      <c r="O2457" s="39">
        <v>44927</v>
      </c>
      <c r="P2457" s="40">
        <v>1</v>
      </c>
      <c r="Q2457" s="40">
        <v>1</v>
      </c>
      <c r="R2457" s="40" t="str">
        <f>IFERROR(VLOOKUP(Tabla2[[#This Row],[CONTRATISTA PRNCIPAL]],Hoja1!$L$5:$M$9,2,FALSE),"CJV")</f>
        <v>CJV</v>
      </c>
      <c r="S2457" s="40" t="str">
        <f>IF(Tabla2[[#This Row],[EMPRESA]]=Tabla2[[#This Row],[CONTRATISTA PRNCIPAL]],"Principal","Secundaria")</f>
        <v>Principal</v>
      </c>
      <c r="T2457" s="42">
        <f>IFERROR(1/COUNTIF(Tabla2[CONTRATISTA PRNCIPAL],Tabla2[[#This Row],[CONTRATISTA PRNCIPAL]]),0)</f>
        <v>0.015873015873015872</v>
      </c>
      <c r="U2457" s="43">
        <f>IF(((TODAY()-Tabla2[[#This Row],[FECHA NACIMIENTO]])/365)&lt;18,"Corregir", IF(((TODAY()-Tabla2[[#This Row],[FECHA NACIMIENTO]])/365)&gt;80, "Corregir",ROUNDDOWN(((TODAY()-Tabla2[[#This Row],[FECHA NACIMIENTO]])/365),0)))</f>
        <v>31</v>
      </c>
      <c r="V24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57" s="44" t="str">
        <f>+IF(Tabla2[[#This Row],[Edad]]="Corregir","Corregir","Ok")</f>
        <v>Ok</v>
      </c>
      <c r="X2457" s="42" t="str">
        <f>+IFERROR(VLOOKUP(Tabla2[[#This Row],[DISTRITO SEGÚN DNI]],Hoja1!$A$2:$B$32,2,FALSE),"No")</f>
        <v>No</v>
      </c>
      <c r="Y2457" s="42" t="str">
        <f>IF(OR(LOWER(Tabla2[[#This Row],[GENERO]])="masculino", LOWER(Tabla2[[#This Row],[GENERO]])="femenino"),"OK","Corregir")</f>
        <v>OK</v>
      </c>
      <c r="Z2457" s="42" t="str">
        <f>+IF(Tabla2[[#This Row],[Nro. DNI / CE]]="","Corregir",IF(LEN(Tabla2[[#This Row],[Nro. DNI / CE]])&gt;=8,"OK","Corregir"))</f>
        <v>OK</v>
      </c>
      <c r="AA2457" s="42">
        <f>COUNTIF(Tabla2[APELLIDOS Y NOMBRES],Tabla2[[#This Row],[APELLIDOS Y NOMBRES]])</f>
        <v>1</v>
      </c>
      <c r="AB2457" s="42">
        <f>IF(Tabla2[[#This Row],[Trabajador]]&gt;1,1/Tabla2[[#This Row],[Trabajador]],Tabla2[[#This Row],[Trabajador]])</f>
        <v>1</v>
      </c>
      <c r="AC2457" t="str">
        <f>+IFERROR(IF(Tabla2[[#This Row],[FECHA CESE/BAJA]]="","No Aplica",IF(AND(MONTH(Tabla2[[#This Row],[FECHA CESE/BAJA]])=MONTH(TODAY()-30),YEAR(Tabla2[[#This Row],[FECHA CESE/BAJA]])=YEAR(TODAY())),MONTH(TODAY()-30)&amp;"-"&amp;YEAR(TODAY()),"Borrar")),"No aplica")</f>
        <v>No Aplica</v>
      </c>
      <c r="AD2457" t="str">
        <f>+IFERROR(IF(Tabla2[[#This Row],[FECHA INICIO DE LABORES EN OBRA]]="","No Aplica",IF(AND(MONTH(Tabla2[[#This Row],[FECHA INICIO DE LABORES EN OBRA]])=MONTH(TODAY()-30),YEAR(Tabla2[[#This Row],[FECHA INICIO DE LABORES EN OBRA]])=YEAR(TODAY())),MONTH(TODAY()-30)&amp;"-"&amp;YEAR(TODAY()),"No Aplica")),"No Aplica")</f>
        <v>No Aplica</v>
      </c>
    </row>
    <row r="2458" spans="1:30" x14ac:dyDescent="0.25">
      <c r="A2458" s="13">
        <v>20513530481</v>
      </c>
      <c r="B2458" s="15" t="s">
        <v>9074</v>
      </c>
      <c r="C2458" s="15" t="s">
        <v>9074</v>
      </c>
      <c r="D2458" s="15" t="s">
        <v>9176</v>
      </c>
      <c r="E2458" s="15" t="s">
        <v>9177</v>
      </c>
      <c r="F2458" s="39">
        <v>31389</v>
      </c>
      <c r="G2458" s="15">
        <v>1</v>
      </c>
      <c r="H2458" s="15" t="s">
        <v>3875</v>
      </c>
      <c r="I2458" s="15" t="s">
        <v>9078</v>
      </c>
      <c r="J2458" s="15" t="s">
        <v>9178</v>
      </c>
      <c r="K2458" s="15" t="s">
        <v>2693</v>
      </c>
      <c r="L2458" s="40" t="s">
        <v>6</v>
      </c>
      <c r="M2458" s="39"/>
      <c r="N2458" s="41" t="s">
        <v>2687</v>
      </c>
      <c r="O2458" s="39">
        <v>44757</v>
      </c>
      <c r="P2458" s="40">
        <v>1</v>
      </c>
      <c r="Q2458" s="40">
        <v>2</v>
      </c>
      <c r="R2458" s="40" t="str">
        <f>IFERROR(VLOOKUP(Tabla2[[#This Row],[CONTRATISTA PRNCIPAL]],Hoja1!$L$5:$M$9,2,FALSE),"CJV")</f>
        <v>CJV</v>
      </c>
      <c r="S2458" s="40" t="str">
        <f>IF(Tabla2[[#This Row],[EMPRESA]]=Tabla2[[#This Row],[CONTRATISTA PRNCIPAL]],"Principal","Secundaria")</f>
        <v>Principal</v>
      </c>
      <c r="T2458" s="42">
        <f>IFERROR(1/COUNTIF(Tabla2[CONTRATISTA PRNCIPAL],Tabla2[[#This Row],[CONTRATISTA PRNCIPAL]]),0)</f>
        <v>0.015873015873015872</v>
      </c>
      <c r="U2458" s="43">
        <f>IF(((TODAY()-Tabla2[[#This Row],[FECHA NACIMIENTO]])/365)&lt;18,"Corregir", IF(((TODAY()-Tabla2[[#This Row],[FECHA NACIMIENTO]])/365)&gt;80, "Corregir",ROUNDDOWN(((TODAY()-Tabla2[[#This Row],[FECHA NACIMIENTO]])/365),0)))</f>
        <v>37</v>
      </c>
      <c r="V24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58" s="44" t="str">
        <f>+IF(Tabla2[[#This Row],[Edad]]="Corregir","Corregir","Ok")</f>
        <v>Ok</v>
      </c>
      <c r="X2458" s="42" t="str">
        <f>+IFERROR(VLOOKUP(Tabla2[[#This Row],[DISTRITO SEGÚN DNI]],Hoja1!$A$2:$B$32,2,FALSE),"No")</f>
        <v>No</v>
      </c>
      <c r="Y2458" s="42" t="str">
        <f>IF(OR(LOWER(Tabla2[[#This Row],[GENERO]])="masculino", LOWER(Tabla2[[#This Row],[GENERO]])="femenino"),"OK","Corregir")</f>
        <v>OK</v>
      </c>
      <c r="Z2458" s="42" t="str">
        <f>+IF(Tabla2[[#This Row],[Nro. DNI / CE]]="","Corregir",IF(LEN(Tabla2[[#This Row],[Nro. DNI / CE]])&gt;=8,"OK","Corregir"))</f>
        <v>OK</v>
      </c>
      <c r="AA2458" s="42">
        <f>COUNTIF(Tabla2[APELLIDOS Y NOMBRES],Tabla2[[#This Row],[APELLIDOS Y NOMBRES]])</f>
        <v>1</v>
      </c>
      <c r="AB2458" s="42">
        <f>IF(Tabla2[[#This Row],[Trabajador]]&gt;1,1/Tabla2[[#This Row],[Trabajador]],Tabla2[[#This Row],[Trabajador]])</f>
        <v>1</v>
      </c>
      <c r="AC2458" t="str">
        <f>+IFERROR(IF(Tabla2[[#This Row],[FECHA CESE/BAJA]]="","No Aplica",IF(AND(MONTH(Tabla2[[#This Row],[FECHA CESE/BAJA]])=MONTH(TODAY()-30),YEAR(Tabla2[[#This Row],[FECHA CESE/BAJA]])=YEAR(TODAY())),MONTH(TODAY()-30)&amp;"-"&amp;YEAR(TODAY()),"Borrar")),"No aplica")</f>
        <v>No Aplica</v>
      </c>
      <c r="AD2458" t="str">
        <f>+IFERROR(IF(Tabla2[[#This Row],[FECHA INICIO DE LABORES EN OBRA]]="","No Aplica",IF(AND(MONTH(Tabla2[[#This Row],[FECHA INICIO DE LABORES EN OBRA]])=MONTH(TODAY()-30),YEAR(Tabla2[[#This Row],[FECHA INICIO DE LABORES EN OBRA]])=YEAR(TODAY())),MONTH(TODAY()-30)&amp;"-"&amp;YEAR(TODAY()),"No Aplica")),"No Aplica")</f>
        <v>No Aplica</v>
      </c>
    </row>
    <row r="2459" spans="1:30" x14ac:dyDescent="0.25">
      <c r="A2459" s="13">
        <v>20513530481</v>
      </c>
      <c r="B2459" s="15" t="s">
        <v>9074</v>
      </c>
      <c r="C2459" s="15" t="s">
        <v>9074</v>
      </c>
      <c r="D2459" s="15" t="s">
        <v>9179</v>
      </c>
      <c r="E2459" s="15" t="s">
        <v>9180</v>
      </c>
      <c r="F2459" s="39">
        <v>32456</v>
      </c>
      <c r="G2459" s="15">
        <v>1</v>
      </c>
      <c r="H2459" s="15" t="s">
        <v>9111</v>
      </c>
      <c r="I2459" s="15" t="s">
        <v>9078</v>
      </c>
      <c r="J2459" s="15" t="s">
        <v>9181</v>
      </c>
      <c r="K2459" s="15" t="s">
        <v>5595</v>
      </c>
      <c r="L2459" s="40" t="s">
        <v>6</v>
      </c>
      <c r="M2459" s="39"/>
      <c r="N2459" s="41" t="s">
        <v>2687</v>
      </c>
      <c r="O2459" s="39">
        <v>44835</v>
      </c>
      <c r="P2459" s="40">
        <v>1</v>
      </c>
      <c r="Q2459" s="40">
        <v>1</v>
      </c>
      <c r="R2459" s="40" t="str">
        <f>IFERROR(VLOOKUP(Tabla2[[#This Row],[CONTRATISTA PRNCIPAL]],Hoja1!$L$5:$M$9,2,FALSE),"CJV")</f>
        <v>CJV</v>
      </c>
      <c r="S2459" s="40" t="str">
        <f>IF(Tabla2[[#This Row],[EMPRESA]]=Tabla2[[#This Row],[CONTRATISTA PRNCIPAL]],"Principal","Secundaria")</f>
        <v>Principal</v>
      </c>
      <c r="T2459" s="42">
        <f>IFERROR(1/COUNTIF(Tabla2[CONTRATISTA PRNCIPAL],Tabla2[[#This Row],[CONTRATISTA PRNCIPAL]]),0)</f>
        <v>0.015873015873015872</v>
      </c>
      <c r="U2459" s="43">
        <f>IF(((TODAY()-Tabla2[[#This Row],[FECHA NACIMIENTO]])/365)&lt;18,"Corregir", IF(((TODAY()-Tabla2[[#This Row],[FECHA NACIMIENTO]])/365)&gt;80, "Corregir",ROUNDDOWN(((TODAY()-Tabla2[[#This Row],[FECHA NACIMIENTO]])/365),0)))</f>
        <v>34</v>
      </c>
      <c r="V24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59" s="44" t="str">
        <f>+IF(Tabla2[[#This Row],[Edad]]="Corregir","Corregir","Ok")</f>
        <v>Ok</v>
      </c>
      <c r="X2459" s="42" t="str">
        <f>+IFERROR(VLOOKUP(Tabla2[[#This Row],[DISTRITO SEGÚN DNI]],Hoja1!$A$2:$B$32,2,FALSE),"No")</f>
        <v>No</v>
      </c>
      <c r="Y2459" s="42" t="str">
        <f>IF(OR(LOWER(Tabla2[[#This Row],[GENERO]])="masculino", LOWER(Tabla2[[#This Row],[GENERO]])="femenino"),"OK","Corregir")</f>
        <v>OK</v>
      </c>
      <c r="Z2459" s="42" t="str">
        <f>+IF(Tabla2[[#This Row],[Nro. DNI / CE]]="","Corregir",IF(LEN(Tabla2[[#This Row],[Nro. DNI / CE]])&gt;=8,"OK","Corregir"))</f>
        <v>OK</v>
      </c>
      <c r="AA2459" s="42">
        <f>COUNTIF(Tabla2[APELLIDOS Y NOMBRES],Tabla2[[#This Row],[APELLIDOS Y NOMBRES]])</f>
        <v>1</v>
      </c>
      <c r="AB2459" s="42">
        <f>IF(Tabla2[[#This Row],[Trabajador]]&gt;1,1/Tabla2[[#This Row],[Trabajador]],Tabla2[[#This Row],[Trabajador]])</f>
        <v>1</v>
      </c>
      <c r="AC2459" t="str">
        <f>+IFERROR(IF(Tabla2[[#This Row],[FECHA CESE/BAJA]]="","No Aplica",IF(AND(MONTH(Tabla2[[#This Row],[FECHA CESE/BAJA]])=MONTH(TODAY()-30),YEAR(Tabla2[[#This Row],[FECHA CESE/BAJA]])=YEAR(TODAY())),MONTH(TODAY()-30)&amp;"-"&amp;YEAR(TODAY()),"Borrar")),"No aplica")</f>
        <v>No Aplica</v>
      </c>
      <c r="AD2459" t="str">
        <f>+IFERROR(IF(Tabla2[[#This Row],[FECHA INICIO DE LABORES EN OBRA]]="","No Aplica",IF(AND(MONTH(Tabla2[[#This Row],[FECHA INICIO DE LABORES EN OBRA]])=MONTH(TODAY()-30),YEAR(Tabla2[[#This Row],[FECHA INICIO DE LABORES EN OBRA]])=YEAR(TODAY())),MONTH(TODAY()-30)&amp;"-"&amp;YEAR(TODAY()),"No Aplica")),"No Aplica")</f>
        <v>No Aplica</v>
      </c>
    </row>
    <row r="2460" spans="1:30" x14ac:dyDescent="0.25">
      <c r="A2460" s="13">
        <v>20513530481</v>
      </c>
      <c r="B2460" s="15" t="s">
        <v>9074</v>
      </c>
      <c r="C2460" s="15" t="s">
        <v>9074</v>
      </c>
      <c r="D2460" s="15" t="s">
        <v>9182</v>
      </c>
      <c r="E2460" s="15" t="s">
        <v>9183</v>
      </c>
      <c r="F2460" s="39">
        <v>35077</v>
      </c>
      <c r="G2460" s="15">
        <v>1</v>
      </c>
      <c r="H2460" s="15" t="s">
        <v>5940</v>
      </c>
      <c r="I2460" s="15" t="s">
        <v>9078</v>
      </c>
      <c r="J2460" s="15" t="s">
        <v>9184</v>
      </c>
      <c r="K2460" s="15" t="s">
        <v>2113</v>
      </c>
      <c r="L2460" s="40" t="s">
        <v>5</v>
      </c>
      <c r="M2460" s="39"/>
      <c r="N2460" s="41" t="s">
        <v>2687</v>
      </c>
      <c r="O2460" s="39">
        <v>44835</v>
      </c>
      <c r="P2460" s="40">
        <v>1</v>
      </c>
      <c r="Q2460" s="40">
        <v>1</v>
      </c>
      <c r="R2460" s="40" t="str">
        <f>IFERROR(VLOOKUP(Tabla2[[#This Row],[CONTRATISTA PRNCIPAL]],Hoja1!$L$5:$M$9,2,FALSE),"CJV")</f>
        <v>CJV</v>
      </c>
      <c r="S2460" s="40" t="str">
        <f>IF(Tabla2[[#This Row],[EMPRESA]]=Tabla2[[#This Row],[CONTRATISTA PRNCIPAL]],"Principal","Secundaria")</f>
        <v>Principal</v>
      </c>
      <c r="T2460" s="42">
        <f>IFERROR(1/COUNTIF(Tabla2[CONTRATISTA PRNCIPAL],Tabla2[[#This Row],[CONTRATISTA PRNCIPAL]]),0)</f>
        <v>0.015873015873015872</v>
      </c>
      <c r="U2460" s="43">
        <f>IF(((TODAY()-Tabla2[[#This Row],[FECHA NACIMIENTO]])/365)&lt;18,"Corregir", IF(((TODAY()-Tabla2[[#This Row],[FECHA NACIMIENTO]])/365)&gt;80, "Corregir",ROUNDDOWN(((TODAY()-Tabla2[[#This Row],[FECHA NACIMIENTO]])/365),0)))</f>
        <v>27</v>
      </c>
      <c r="V24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60" s="44" t="str">
        <f>+IF(Tabla2[[#This Row],[Edad]]="Corregir","Corregir","Ok")</f>
        <v>Ok</v>
      </c>
      <c r="X2460" s="42" t="str">
        <f>+IFERROR(VLOOKUP(Tabla2[[#This Row],[DISTRITO SEGÚN DNI]],Hoja1!$A$2:$B$32,2,FALSE),"No")</f>
        <v>No</v>
      </c>
      <c r="Y2460" s="42" t="str">
        <f>IF(OR(LOWER(Tabla2[[#This Row],[GENERO]])="masculino", LOWER(Tabla2[[#This Row],[GENERO]])="femenino"),"OK","Corregir")</f>
        <v>OK</v>
      </c>
      <c r="Z2460" s="42" t="str">
        <f>+IF(Tabla2[[#This Row],[Nro. DNI / CE]]="","Corregir",IF(LEN(Tabla2[[#This Row],[Nro. DNI / CE]])&gt;=8,"OK","Corregir"))</f>
        <v>OK</v>
      </c>
      <c r="AA2460" s="42">
        <f>COUNTIF(Tabla2[APELLIDOS Y NOMBRES],Tabla2[[#This Row],[APELLIDOS Y NOMBRES]])</f>
        <v>1</v>
      </c>
      <c r="AB2460" s="42">
        <f>IF(Tabla2[[#This Row],[Trabajador]]&gt;1,1/Tabla2[[#This Row],[Trabajador]],Tabla2[[#This Row],[Trabajador]])</f>
        <v>1</v>
      </c>
      <c r="AC2460" t="str">
        <f>+IFERROR(IF(Tabla2[[#This Row],[FECHA CESE/BAJA]]="","No Aplica",IF(AND(MONTH(Tabla2[[#This Row],[FECHA CESE/BAJA]])=MONTH(TODAY()-30),YEAR(Tabla2[[#This Row],[FECHA CESE/BAJA]])=YEAR(TODAY())),MONTH(TODAY()-30)&amp;"-"&amp;YEAR(TODAY()),"Borrar")),"No aplica")</f>
        <v>No Aplica</v>
      </c>
      <c r="AD2460" t="str">
        <f>+IFERROR(IF(Tabla2[[#This Row],[FECHA INICIO DE LABORES EN OBRA]]="","No Aplica",IF(AND(MONTH(Tabla2[[#This Row],[FECHA INICIO DE LABORES EN OBRA]])=MONTH(TODAY()-30),YEAR(Tabla2[[#This Row],[FECHA INICIO DE LABORES EN OBRA]])=YEAR(TODAY())),MONTH(TODAY()-30)&amp;"-"&amp;YEAR(TODAY()),"No Aplica")),"No Aplica")</f>
        <v>No Aplica</v>
      </c>
    </row>
    <row r="2461" spans="1:30" x14ac:dyDescent="0.25">
      <c r="A2461" s="13">
        <v>20513530481</v>
      </c>
      <c r="B2461" s="15" t="s">
        <v>9074</v>
      </c>
      <c r="C2461" s="15" t="s">
        <v>9074</v>
      </c>
      <c r="D2461" s="15" t="s">
        <v>9185</v>
      </c>
      <c r="E2461" s="15" t="s">
        <v>9186</v>
      </c>
      <c r="F2461" s="39">
        <v>33445</v>
      </c>
      <c r="G2461" s="15">
        <v>1</v>
      </c>
      <c r="H2461" s="15" t="s">
        <v>5972</v>
      </c>
      <c r="I2461" s="15" t="s">
        <v>9078</v>
      </c>
      <c r="J2461" s="15" t="s">
        <v>9187</v>
      </c>
      <c r="K2461" s="15" t="s">
        <v>2701</v>
      </c>
      <c r="L2461" s="40" t="s">
        <v>6</v>
      </c>
      <c r="M2461" s="39"/>
      <c r="N2461" s="41" t="s">
        <v>2687</v>
      </c>
      <c r="O2461" s="39">
        <v>44927</v>
      </c>
      <c r="P2461" s="40">
        <v>1</v>
      </c>
      <c r="Q2461" s="40">
        <v>1</v>
      </c>
      <c r="R2461" s="40" t="str">
        <f>IFERROR(VLOOKUP(Tabla2[[#This Row],[CONTRATISTA PRNCIPAL]],Hoja1!$L$5:$M$9,2,FALSE),"CJV")</f>
        <v>CJV</v>
      </c>
      <c r="S2461" s="40" t="str">
        <f>IF(Tabla2[[#This Row],[EMPRESA]]=Tabla2[[#This Row],[CONTRATISTA PRNCIPAL]],"Principal","Secundaria")</f>
        <v>Principal</v>
      </c>
      <c r="T2461" s="42">
        <f>IFERROR(1/COUNTIF(Tabla2[CONTRATISTA PRNCIPAL],Tabla2[[#This Row],[CONTRATISTA PRNCIPAL]]),0)</f>
        <v>0.015873015873015872</v>
      </c>
      <c r="U2461" s="43">
        <f>IF(((TODAY()-Tabla2[[#This Row],[FECHA NACIMIENTO]])/365)&lt;18,"Corregir", IF(((TODAY()-Tabla2[[#This Row],[FECHA NACIMIENTO]])/365)&gt;80, "Corregir",ROUNDDOWN(((TODAY()-Tabla2[[#This Row],[FECHA NACIMIENTO]])/365),0)))</f>
        <v>32</v>
      </c>
      <c r="V24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61" s="44" t="str">
        <f>+IF(Tabla2[[#This Row],[Edad]]="Corregir","Corregir","Ok")</f>
        <v>Ok</v>
      </c>
      <c r="X2461" s="42" t="str">
        <f>+IFERROR(VLOOKUP(Tabla2[[#This Row],[DISTRITO SEGÚN DNI]],Hoja1!$A$2:$B$32,2,FALSE),"No")</f>
        <v>No</v>
      </c>
      <c r="Y2461" s="42" t="str">
        <f>IF(OR(LOWER(Tabla2[[#This Row],[GENERO]])="masculino", LOWER(Tabla2[[#This Row],[GENERO]])="femenino"),"OK","Corregir")</f>
        <v>OK</v>
      </c>
      <c r="Z2461" s="42" t="str">
        <f>+IF(Tabla2[[#This Row],[Nro. DNI / CE]]="","Corregir",IF(LEN(Tabla2[[#This Row],[Nro. DNI / CE]])&gt;=8,"OK","Corregir"))</f>
        <v>OK</v>
      </c>
      <c r="AA2461" s="42">
        <f>COUNTIF(Tabla2[APELLIDOS Y NOMBRES],Tabla2[[#This Row],[APELLIDOS Y NOMBRES]])</f>
        <v>1</v>
      </c>
      <c r="AB2461" s="42">
        <f>IF(Tabla2[[#This Row],[Trabajador]]&gt;1,1/Tabla2[[#This Row],[Trabajador]],Tabla2[[#This Row],[Trabajador]])</f>
        <v>1</v>
      </c>
      <c r="AC2461" t="str">
        <f>+IFERROR(IF(Tabla2[[#This Row],[FECHA CESE/BAJA]]="","No Aplica",IF(AND(MONTH(Tabla2[[#This Row],[FECHA CESE/BAJA]])=MONTH(TODAY()-30),YEAR(Tabla2[[#This Row],[FECHA CESE/BAJA]])=YEAR(TODAY())),MONTH(TODAY()-30)&amp;"-"&amp;YEAR(TODAY()),"Borrar")),"No aplica")</f>
        <v>No Aplica</v>
      </c>
      <c r="AD2461" t="str">
        <f>+IFERROR(IF(Tabla2[[#This Row],[FECHA INICIO DE LABORES EN OBRA]]="","No Aplica",IF(AND(MONTH(Tabla2[[#This Row],[FECHA INICIO DE LABORES EN OBRA]])=MONTH(TODAY()-30),YEAR(Tabla2[[#This Row],[FECHA INICIO DE LABORES EN OBRA]])=YEAR(TODAY())),MONTH(TODAY()-30)&amp;"-"&amp;YEAR(TODAY()),"No Aplica")),"No Aplica")</f>
        <v>No Aplica</v>
      </c>
    </row>
    <row r="2462" spans="1:30" x14ac:dyDescent="0.25">
      <c r="A2462" s="13">
        <v>20513530481</v>
      </c>
      <c r="B2462" s="15" t="s">
        <v>9074</v>
      </c>
      <c r="C2462" s="15" t="s">
        <v>9074</v>
      </c>
      <c r="D2462" s="15" t="s">
        <v>9188</v>
      </c>
      <c r="E2462" s="15" t="s">
        <v>9189</v>
      </c>
      <c r="F2462" s="39">
        <v>29779</v>
      </c>
      <c r="G2462" s="15">
        <v>1</v>
      </c>
      <c r="H2462" s="15" t="s">
        <v>3875</v>
      </c>
      <c r="I2462" s="15" t="s">
        <v>9078</v>
      </c>
      <c r="J2462" s="15" t="s">
        <v>9190</v>
      </c>
      <c r="K2462" s="15" t="s">
        <v>2075</v>
      </c>
      <c r="L2462" s="40" t="s">
        <v>6</v>
      </c>
      <c r="M2462" s="39"/>
      <c r="N2462" s="41" t="s">
        <v>2687</v>
      </c>
      <c r="O2462" s="39">
        <v>44715</v>
      </c>
      <c r="P2462" s="40">
        <v>1</v>
      </c>
      <c r="Q2462" s="40">
        <v>2</v>
      </c>
      <c r="R2462" s="40" t="str">
        <f>IFERROR(VLOOKUP(Tabla2[[#This Row],[CONTRATISTA PRNCIPAL]],Hoja1!$L$5:$M$9,2,FALSE),"CJV")</f>
        <v>CJV</v>
      </c>
      <c r="S2462" s="40" t="str">
        <f>IF(Tabla2[[#This Row],[EMPRESA]]=Tabla2[[#This Row],[CONTRATISTA PRNCIPAL]],"Principal","Secundaria")</f>
        <v>Principal</v>
      </c>
      <c r="T2462" s="42">
        <f>IFERROR(1/COUNTIF(Tabla2[CONTRATISTA PRNCIPAL],Tabla2[[#This Row],[CONTRATISTA PRNCIPAL]]),0)</f>
        <v>0.015873015873015872</v>
      </c>
      <c r="U2462" s="43">
        <f>IF(((TODAY()-Tabla2[[#This Row],[FECHA NACIMIENTO]])/365)&lt;18,"Corregir", IF(((TODAY()-Tabla2[[#This Row],[FECHA NACIMIENTO]])/365)&gt;80, "Corregir",ROUNDDOWN(((TODAY()-Tabla2[[#This Row],[FECHA NACIMIENTO]])/365),0)))</f>
        <v>42</v>
      </c>
      <c r="V24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62" s="44" t="str">
        <f>+IF(Tabla2[[#This Row],[Edad]]="Corregir","Corregir","Ok")</f>
        <v>Ok</v>
      </c>
      <c r="X2462" s="42" t="str">
        <f>+IFERROR(VLOOKUP(Tabla2[[#This Row],[DISTRITO SEGÚN DNI]],Hoja1!$A$2:$B$32,2,FALSE),"No")</f>
        <v>No</v>
      </c>
      <c r="Y2462" s="42" t="str">
        <f>IF(OR(LOWER(Tabla2[[#This Row],[GENERO]])="masculino", LOWER(Tabla2[[#This Row],[GENERO]])="femenino"),"OK","Corregir")</f>
        <v>OK</v>
      </c>
      <c r="Z2462" s="42" t="str">
        <f>+IF(Tabla2[[#This Row],[Nro. DNI / CE]]="","Corregir",IF(LEN(Tabla2[[#This Row],[Nro. DNI / CE]])&gt;=8,"OK","Corregir"))</f>
        <v>OK</v>
      </c>
      <c r="AA2462" s="42">
        <f>COUNTIF(Tabla2[APELLIDOS Y NOMBRES],Tabla2[[#This Row],[APELLIDOS Y NOMBRES]])</f>
        <v>1</v>
      </c>
      <c r="AB2462" s="42">
        <f>IF(Tabla2[[#This Row],[Trabajador]]&gt;1,1/Tabla2[[#This Row],[Trabajador]],Tabla2[[#This Row],[Trabajador]])</f>
        <v>1</v>
      </c>
      <c r="AC2462" t="str">
        <f>+IFERROR(IF(Tabla2[[#This Row],[FECHA CESE/BAJA]]="","No Aplica",IF(AND(MONTH(Tabla2[[#This Row],[FECHA CESE/BAJA]])=MONTH(TODAY()-30),YEAR(Tabla2[[#This Row],[FECHA CESE/BAJA]])=YEAR(TODAY())),MONTH(TODAY()-30)&amp;"-"&amp;YEAR(TODAY()),"Borrar")),"No aplica")</f>
        <v>No Aplica</v>
      </c>
      <c r="AD2462" t="str">
        <f>+IFERROR(IF(Tabla2[[#This Row],[FECHA INICIO DE LABORES EN OBRA]]="","No Aplica",IF(AND(MONTH(Tabla2[[#This Row],[FECHA INICIO DE LABORES EN OBRA]])=MONTH(TODAY()-30),YEAR(Tabla2[[#This Row],[FECHA INICIO DE LABORES EN OBRA]])=YEAR(TODAY())),MONTH(TODAY()-30)&amp;"-"&amp;YEAR(TODAY()),"No Aplica")),"No Aplica")</f>
        <v>No Aplica</v>
      </c>
    </row>
    <row r="2463" spans="1:30" x14ac:dyDescent="0.25">
      <c r="A2463" s="13">
        <v>20513530481</v>
      </c>
      <c r="B2463" s="15" t="s">
        <v>9074</v>
      </c>
      <c r="C2463" s="15" t="s">
        <v>9074</v>
      </c>
      <c r="D2463" s="15" t="s">
        <v>9191</v>
      </c>
      <c r="E2463" s="15" t="s">
        <v>9192</v>
      </c>
      <c r="F2463" s="39">
        <v>30164</v>
      </c>
      <c r="G2463" s="15">
        <v>1</v>
      </c>
      <c r="H2463" s="15" t="s">
        <v>3875</v>
      </c>
      <c r="I2463" s="15" t="s">
        <v>9078</v>
      </c>
      <c r="J2463" s="15" t="s">
        <v>9193</v>
      </c>
      <c r="K2463" s="15" t="s">
        <v>5595</v>
      </c>
      <c r="L2463" s="40" t="s">
        <v>6</v>
      </c>
      <c r="M2463" s="39"/>
      <c r="N2463" s="41" t="s">
        <v>2687</v>
      </c>
      <c r="O2463" s="39">
        <v>44956</v>
      </c>
      <c r="P2463" s="40">
        <v>1</v>
      </c>
      <c r="Q2463" s="40">
        <v>1</v>
      </c>
      <c r="R2463" s="40" t="str">
        <f>IFERROR(VLOOKUP(Tabla2[[#This Row],[CONTRATISTA PRNCIPAL]],Hoja1!$L$5:$M$9,2,FALSE),"CJV")</f>
        <v>CJV</v>
      </c>
      <c r="S2463" s="40" t="str">
        <f>IF(Tabla2[[#This Row],[EMPRESA]]=Tabla2[[#This Row],[CONTRATISTA PRNCIPAL]],"Principal","Secundaria")</f>
        <v>Principal</v>
      </c>
      <c r="T2463" s="42">
        <f>IFERROR(1/COUNTIF(Tabla2[CONTRATISTA PRNCIPAL],Tabla2[[#This Row],[CONTRATISTA PRNCIPAL]]),0)</f>
        <v>0.015873015873015872</v>
      </c>
      <c r="U2463" s="43">
        <f>IF(((TODAY()-Tabla2[[#This Row],[FECHA NACIMIENTO]])/365)&lt;18,"Corregir", IF(((TODAY()-Tabla2[[#This Row],[FECHA NACIMIENTO]])/365)&gt;80, "Corregir",ROUNDDOWN(((TODAY()-Tabla2[[#This Row],[FECHA NACIMIENTO]])/365),0)))</f>
        <v>41</v>
      </c>
      <c r="V24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63" s="44" t="str">
        <f>+IF(Tabla2[[#This Row],[Edad]]="Corregir","Corregir","Ok")</f>
        <v>Ok</v>
      </c>
      <c r="X2463" s="42" t="str">
        <f>+IFERROR(VLOOKUP(Tabla2[[#This Row],[DISTRITO SEGÚN DNI]],Hoja1!$A$2:$B$32,2,FALSE),"No")</f>
        <v>No</v>
      </c>
      <c r="Y2463" s="42" t="str">
        <f>IF(OR(LOWER(Tabla2[[#This Row],[GENERO]])="masculino", LOWER(Tabla2[[#This Row],[GENERO]])="femenino"),"OK","Corregir")</f>
        <v>OK</v>
      </c>
      <c r="Z2463" s="42" t="str">
        <f>+IF(Tabla2[[#This Row],[Nro. DNI / CE]]="","Corregir",IF(LEN(Tabla2[[#This Row],[Nro. DNI / CE]])&gt;=8,"OK","Corregir"))</f>
        <v>OK</v>
      </c>
      <c r="AA2463" s="42">
        <f>COUNTIF(Tabla2[APELLIDOS Y NOMBRES],Tabla2[[#This Row],[APELLIDOS Y NOMBRES]])</f>
        <v>1</v>
      </c>
      <c r="AB2463" s="42">
        <f>IF(Tabla2[[#This Row],[Trabajador]]&gt;1,1/Tabla2[[#This Row],[Trabajador]],Tabla2[[#This Row],[Trabajador]])</f>
        <v>1</v>
      </c>
      <c r="AC2463" t="str">
        <f>+IFERROR(IF(Tabla2[[#This Row],[FECHA CESE/BAJA]]="","No Aplica",IF(AND(MONTH(Tabla2[[#This Row],[FECHA CESE/BAJA]])=MONTH(TODAY()-30),YEAR(Tabla2[[#This Row],[FECHA CESE/BAJA]])=YEAR(TODAY())),MONTH(TODAY()-30)&amp;"-"&amp;YEAR(TODAY()),"Borrar")),"No aplica")</f>
        <v>No Aplica</v>
      </c>
      <c r="AD2463" t="str">
        <f>+IFERROR(IF(Tabla2[[#This Row],[FECHA INICIO DE LABORES EN OBRA]]="","No Aplica",IF(AND(MONTH(Tabla2[[#This Row],[FECHA INICIO DE LABORES EN OBRA]])=MONTH(TODAY()-30),YEAR(Tabla2[[#This Row],[FECHA INICIO DE LABORES EN OBRA]])=YEAR(TODAY())),MONTH(TODAY()-30)&amp;"-"&amp;YEAR(TODAY()),"No Aplica")),"No Aplica")</f>
        <v>No Aplica</v>
      </c>
    </row>
    <row r="2464" spans="1:30" x14ac:dyDescent="0.25">
      <c r="A2464" s="13">
        <v>20513530481</v>
      </c>
      <c r="B2464" s="15" t="s">
        <v>9074</v>
      </c>
      <c r="C2464" s="15" t="s">
        <v>9074</v>
      </c>
      <c r="D2464" s="15" t="s">
        <v>9194</v>
      </c>
      <c r="E2464" s="15" t="s">
        <v>9195</v>
      </c>
      <c r="F2464" s="39">
        <v>34518</v>
      </c>
      <c r="G2464" s="15">
        <v>1</v>
      </c>
      <c r="H2464" s="15" t="s">
        <v>9111</v>
      </c>
      <c r="I2464" s="15" t="s">
        <v>9078</v>
      </c>
      <c r="J2464" s="15" t="s">
        <v>9196</v>
      </c>
      <c r="K2464" s="15" t="s">
        <v>9197</v>
      </c>
      <c r="L2464" s="40" t="s">
        <v>6</v>
      </c>
      <c r="M2464" s="39"/>
      <c r="N2464" s="41" t="s">
        <v>2687</v>
      </c>
      <c r="O2464" s="39">
        <v>44835</v>
      </c>
      <c r="P2464" s="40">
        <v>1</v>
      </c>
      <c r="Q2464" s="40">
        <v>1</v>
      </c>
      <c r="R2464" s="40" t="str">
        <f>IFERROR(VLOOKUP(Tabla2[[#This Row],[CONTRATISTA PRNCIPAL]],Hoja1!$L$5:$M$9,2,FALSE),"CJV")</f>
        <v>CJV</v>
      </c>
      <c r="S2464" s="40" t="str">
        <f>IF(Tabla2[[#This Row],[EMPRESA]]=Tabla2[[#This Row],[CONTRATISTA PRNCIPAL]],"Principal","Secundaria")</f>
        <v>Principal</v>
      </c>
      <c r="T2464" s="42">
        <f>IFERROR(1/COUNTIF(Tabla2[CONTRATISTA PRNCIPAL],Tabla2[[#This Row],[CONTRATISTA PRNCIPAL]]),0)</f>
        <v>0.015873015873015872</v>
      </c>
      <c r="U2464" s="43">
        <f>IF(((TODAY()-Tabla2[[#This Row],[FECHA NACIMIENTO]])/365)&lt;18,"Corregir", IF(((TODAY()-Tabla2[[#This Row],[FECHA NACIMIENTO]])/365)&gt;80, "Corregir",ROUNDDOWN(((TODAY()-Tabla2[[#This Row],[FECHA NACIMIENTO]])/365),0)))</f>
        <v>29</v>
      </c>
      <c r="V24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64" s="44" t="str">
        <f>+IF(Tabla2[[#This Row],[Edad]]="Corregir","Corregir","Ok")</f>
        <v>Ok</v>
      </c>
      <c r="X2464" s="42" t="str">
        <f>+IFERROR(VLOOKUP(Tabla2[[#This Row],[DISTRITO SEGÚN DNI]],Hoja1!$A$2:$B$32,2,FALSE),"No")</f>
        <v>No</v>
      </c>
      <c r="Y2464" s="42" t="str">
        <f>IF(OR(LOWER(Tabla2[[#This Row],[GENERO]])="masculino", LOWER(Tabla2[[#This Row],[GENERO]])="femenino"),"OK","Corregir")</f>
        <v>OK</v>
      </c>
      <c r="Z2464" s="42" t="str">
        <f>+IF(Tabla2[[#This Row],[Nro. DNI / CE]]="","Corregir",IF(LEN(Tabla2[[#This Row],[Nro. DNI / CE]])&gt;=8,"OK","Corregir"))</f>
        <v>OK</v>
      </c>
      <c r="AA2464" s="42">
        <f>COUNTIF(Tabla2[APELLIDOS Y NOMBRES],Tabla2[[#This Row],[APELLIDOS Y NOMBRES]])</f>
        <v>1</v>
      </c>
      <c r="AB2464" s="42">
        <f>IF(Tabla2[[#This Row],[Trabajador]]&gt;1,1/Tabla2[[#This Row],[Trabajador]],Tabla2[[#This Row],[Trabajador]])</f>
        <v>1</v>
      </c>
      <c r="AC2464" t="str">
        <f>+IFERROR(IF(Tabla2[[#This Row],[FECHA CESE/BAJA]]="","No Aplica",IF(AND(MONTH(Tabla2[[#This Row],[FECHA CESE/BAJA]])=MONTH(TODAY()-30),YEAR(Tabla2[[#This Row],[FECHA CESE/BAJA]])=YEAR(TODAY())),MONTH(TODAY()-30)&amp;"-"&amp;YEAR(TODAY()),"Borrar")),"No aplica")</f>
        <v>No Aplica</v>
      </c>
      <c r="AD2464" t="str">
        <f>+IFERROR(IF(Tabla2[[#This Row],[FECHA INICIO DE LABORES EN OBRA]]="","No Aplica",IF(AND(MONTH(Tabla2[[#This Row],[FECHA INICIO DE LABORES EN OBRA]])=MONTH(TODAY()-30),YEAR(Tabla2[[#This Row],[FECHA INICIO DE LABORES EN OBRA]])=YEAR(TODAY())),MONTH(TODAY()-30)&amp;"-"&amp;YEAR(TODAY()),"No Aplica")),"No Aplica")</f>
        <v>No Aplica</v>
      </c>
    </row>
    <row r="2465" spans="1:30" x14ac:dyDescent="0.25">
      <c r="A2465" s="13">
        <v>20513530481</v>
      </c>
      <c r="B2465" s="15" t="s">
        <v>9074</v>
      </c>
      <c r="C2465" s="15" t="s">
        <v>9074</v>
      </c>
      <c r="D2465" s="15" t="s">
        <v>657</v>
      </c>
      <c r="E2465" s="15" t="s">
        <v>658</v>
      </c>
      <c r="F2465" s="39">
        <v>31890</v>
      </c>
      <c r="G2465" s="15">
        <v>1</v>
      </c>
      <c r="H2465" s="15" t="s">
        <v>9198</v>
      </c>
      <c r="I2465" s="15" t="s">
        <v>9078</v>
      </c>
      <c r="J2465" s="15" t="s">
        <v>9199</v>
      </c>
      <c r="K2465" s="15" t="s">
        <v>2021</v>
      </c>
      <c r="L2465" s="40" t="s">
        <v>6</v>
      </c>
      <c r="M2465" s="39"/>
      <c r="N2465" s="41" t="s">
        <v>2687</v>
      </c>
      <c r="O2465" s="39">
        <v>44927</v>
      </c>
      <c r="P2465" s="40">
        <v>1</v>
      </c>
      <c r="Q2465" s="40">
        <v>1</v>
      </c>
      <c r="R2465" s="40" t="str">
        <f>IFERROR(VLOOKUP(Tabla2[[#This Row],[CONTRATISTA PRNCIPAL]],Hoja1!$L$5:$M$9,2,FALSE),"CJV")</f>
        <v>CJV</v>
      </c>
      <c r="S2465" s="40" t="str">
        <f>IF(Tabla2[[#This Row],[EMPRESA]]=Tabla2[[#This Row],[CONTRATISTA PRNCIPAL]],"Principal","Secundaria")</f>
        <v>Principal</v>
      </c>
      <c r="T2465" s="42">
        <f>IFERROR(1/COUNTIF(Tabla2[CONTRATISTA PRNCIPAL],Tabla2[[#This Row],[CONTRATISTA PRNCIPAL]]),0)</f>
        <v>0.015873015873015872</v>
      </c>
      <c r="U2465" s="43">
        <f>IF(((TODAY()-Tabla2[[#This Row],[FECHA NACIMIENTO]])/365)&lt;18,"Corregir", IF(((TODAY()-Tabla2[[#This Row],[FECHA NACIMIENTO]])/365)&gt;80, "Corregir",ROUNDDOWN(((TODAY()-Tabla2[[#This Row],[FECHA NACIMIENTO]])/365),0)))</f>
        <v>36</v>
      </c>
      <c r="V24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65" s="44" t="str">
        <f>+IF(Tabla2[[#This Row],[Edad]]="Corregir","Corregir","Ok")</f>
        <v>Ok</v>
      </c>
      <c r="X2465" s="42" t="str">
        <f>+IFERROR(VLOOKUP(Tabla2[[#This Row],[DISTRITO SEGÚN DNI]],Hoja1!$A$2:$B$32,2,FALSE),"No")</f>
        <v>BREÑA</v>
      </c>
      <c r="Y2465" s="42" t="str">
        <f>IF(OR(LOWER(Tabla2[[#This Row],[GENERO]])="masculino", LOWER(Tabla2[[#This Row],[GENERO]])="femenino"),"OK","Corregir")</f>
        <v>OK</v>
      </c>
      <c r="Z2465" s="42" t="str">
        <f>+IF(Tabla2[[#This Row],[Nro. DNI / CE]]="","Corregir",IF(LEN(Tabla2[[#This Row],[Nro. DNI / CE]])&gt;=8,"OK","Corregir"))</f>
        <v>OK</v>
      </c>
      <c r="AA2465" s="42">
        <f>COUNTIF(Tabla2[APELLIDOS Y NOMBRES],Tabla2[[#This Row],[APELLIDOS Y NOMBRES]])</f>
        <v>1</v>
      </c>
      <c r="AB2465" s="42">
        <f>IF(Tabla2[[#This Row],[Trabajador]]&gt;1,1/Tabla2[[#This Row],[Trabajador]],Tabla2[[#This Row],[Trabajador]])</f>
        <v>1</v>
      </c>
      <c r="AC2465" t="str">
        <f>+IFERROR(IF(Tabla2[[#This Row],[FECHA CESE/BAJA]]="","No Aplica",IF(AND(MONTH(Tabla2[[#This Row],[FECHA CESE/BAJA]])=MONTH(TODAY()-30),YEAR(Tabla2[[#This Row],[FECHA CESE/BAJA]])=YEAR(TODAY())),MONTH(TODAY()-30)&amp;"-"&amp;YEAR(TODAY()),"Borrar")),"No aplica")</f>
        <v>No Aplica</v>
      </c>
      <c r="AD2465" t="str">
        <f>+IFERROR(IF(Tabla2[[#This Row],[FECHA INICIO DE LABORES EN OBRA]]="","No Aplica",IF(AND(MONTH(Tabla2[[#This Row],[FECHA INICIO DE LABORES EN OBRA]])=MONTH(TODAY()-30),YEAR(Tabla2[[#This Row],[FECHA INICIO DE LABORES EN OBRA]])=YEAR(TODAY())),MONTH(TODAY()-30)&amp;"-"&amp;YEAR(TODAY()),"No Aplica")),"No Aplica")</f>
        <v>No Aplica</v>
      </c>
    </row>
    <row r="2466" spans="1:30" x14ac:dyDescent="0.25">
      <c r="A2466" s="13">
        <v>20513530481</v>
      </c>
      <c r="B2466" s="15" t="s">
        <v>9074</v>
      </c>
      <c r="C2466" s="15" t="s">
        <v>9074</v>
      </c>
      <c r="D2466" s="15" t="s">
        <v>9200</v>
      </c>
      <c r="E2466" s="15" t="s">
        <v>9201</v>
      </c>
      <c r="F2466" s="39">
        <v>29902</v>
      </c>
      <c r="G2466" s="15">
        <v>1</v>
      </c>
      <c r="H2466" s="15" t="s">
        <v>9202</v>
      </c>
      <c r="I2466" s="15" t="s">
        <v>9078</v>
      </c>
      <c r="J2466" s="15" t="s">
        <v>9203</v>
      </c>
      <c r="K2466" s="15" t="s">
        <v>6528</v>
      </c>
      <c r="L2466" s="40" t="s">
        <v>6</v>
      </c>
      <c r="M2466" s="39"/>
      <c r="N2466" s="41" t="s">
        <v>3846</v>
      </c>
      <c r="O2466" s="39">
        <v>44835</v>
      </c>
      <c r="P2466" s="40">
        <v>1</v>
      </c>
      <c r="Q2466" s="40">
        <v>3</v>
      </c>
      <c r="R2466" s="40" t="str">
        <f>IFERROR(VLOOKUP(Tabla2[[#This Row],[CONTRATISTA PRNCIPAL]],Hoja1!$L$5:$M$9,2,FALSE),"CJV")</f>
        <v>CJV</v>
      </c>
      <c r="S2466" s="40" t="str">
        <f>IF(Tabla2[[#This Row],[EMPRESA]]=Tabla2[[#This Row],[CONTRATISTA PRNCIPAL]],"Principal","Secundaria")</f>
        <v>Principal</v>
      </c>
      <c r="T2466" s="42">
        <f>IFERROR(1/COUNTIF(Tabla2[CONTRATISTA PRNCIPAL],Tabla2[[#This Row],[CONTRATISTA PRNCIPAL]]),0)</f>
        <v>0.015873015873015872</v>
      </c>
      <c r="U2466" s="43">
        <f>IF(((TODAY()-Tabla2[[#This Row],[FECHA NACIMIENTO]])/365)&lt;18,"Corregir", IF(((TODAY()-Tabla2[[#This Row],[FECHA NACIMIENTO]])/365)&gt;80, "Corregir",ROUNDDOWN(((TODAY()-Tabla2[[#This Row],[FECHA NACIMIENTO]])/365),0)))</f>
        <v>41</v>
      </c>
      <c r="V24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66" s="44" t="str">
        <f>+IF(Tabla2[[#This Row],[Edad]]="Corregir","Corregir","Ok")</f>
        <v>Ok</v>
      </c>
      <c r="X2466" s="42" t="str">
        <f>+IFERROR(VLOOKUP(Tabla2[[#This Row],[DISTRITO SEGÚN DNI]],Hoja1!$A$2:$B$32,2,FALSE),"No")</f>
        <v>No</v>
      </c>
      <c r="Y2466" s="42" t="str">
        <f>IF(OR(LOWER(Tabla2[[#This Row],[GENERO]])="masculino", LOWER(Tabla2[[#This Row],[GENERO]])="femenino"),"OK","Corregir")</f>
        <v>OK</v>
      </c>
      <c r="Z2466" s="42" t="str">
        <f>+IF(Tabla2[[#This Row],[Nro. DNI / CE]]="","Corregir",IF(LEN(Tabla2[[#This Row],[Nro. DNI / CE]])&gt;=8,"OK","Corregir"))</f>
        <v>OK</v>
      </c>
      <c r="AA2466" s="42">
        <f>COUNTIF(Tabla2[APELLIDOS Y NOMBRES],Tabla2[[#This Row],[APELLIDOS Y NOMBRES]])</f>
        <v>1</v>
      </c>
      <c r="AB2466" s="42">
        <f>IF(Tabla2[[#This Row],[Trabajador]]&gt;1,1/Tabla2[[#This Row],[Trabajador]],Tabla2[[#This Row],[Trabajador]])</f>
        <v>1</v>
      </c>
      <c r="AC2466" t="str">
        <f>+IFERROR(IF(Tabla2[[#This Row],[FECHA CESE/BAJA]]="","No Aplica",IF(AND(MONTH(Tabla2[[#This Row],[FECHA CESE/BAJA]])=MONTH(TODAY()-30),YEAR(Tabla2[[#This Row],[FECHA CESE/BAJA]])=YEAR(TODAY())),MONTH(TODAY()-30)&amp;"-"&amp;YEAR(TODAY()),"Borrar")),"No aplica")</f>
        <v>No Aplica</v>
      </c>
      <c r="AD2466" t="str">
        <f>+IFERROR(IF(Tabla2[[#This Row],[FECHA INICIO DE LABORES EN OBRA]]="","No Aplica",IF(AND(MONTH(Tabla2[[#This Row],[FECHA INICIO DE LABORES EN OBRA]])=MONTH(TODAY()-30),YEAR(Tabla2[[#This Row],[FECHA INICIO DE LABORES EN OBRA]])=YEAR(TODAY())),MONTH(TODAY()-30)&amp;"-"&amp;YEAR(TODAY()),"No Aplica")),"No Aplica")</f>
        <v>No Aplica</v>
      </c>
    </row>
    <row r="2467" spans="1:30" x14ac:dyDescent="0.25">
      <c r="A2467" s="13">
        <v>20513530481</v>
      </c>
      <c r="B2467" s="15" t="s">
        <v>9074</v>
      </c>
      <c r="C2467" s="15" t="s">
        <v>9074</v>
      </c>
      <c r="D2467" s="15" t="s">
        <v>9204</v>
      </c>
      <c r="E2467" s="15" t="s">
        <v>9205</v>
      </c>
      <c r="F2467" s="39">
        <v>30830</v>
      </c>
      <c r="G2467" s="15">
        <v>1</v>
      </c>
      <c r="H2467" s="15" t="s">
        <v>9206</v>
      </c>
      <c r="I2467" s="15" t="s">
        <v>9078</v>
      </c>
      <c r="J2467" s="15" t="s">
        <v>9207</v>
      </c>
      <c r="K2467" s="15" t="s">
        <v>3200</v>
      </c>
      <c r="L2467" s="40" t="s">
        <v>6</v>
      </c>
      <c r="M2467" s="39"/>
      <c r="N2467" s="41" t="s">
        <v>2687</v>
      </c>
      <c r="O2467" s="39">
        <v>45030</v>
      </c>
      <c r="P2467" s="40">
        <v>1</v>
      </c>
      <c r="Q2467" s="40">
        <v>1</v>
      </c>
      <c r="R2467" s="40" t="str">
        <f>IFERROR(VLOOKUP(Tabla2[[#This Row],[CONTRATISTA PRNCIPAL]],Hoja1!$L$5:$M$9,2,FALSE),"CJV")</f>
        <v>CJV</v>
      </c>
      <c r="S2467" s="40" t="str">
        <f>IF(Tabla2[[#This Row],[EMPRESA]]=Tabla2[[#This Row],[CONTRATISTA PRNCIPAL]],"Principal","Secundaria")</f>
        <v>Principal</v>
      </c>
      <c r="T2467" s="42">
        <f>IFERROR(1/COUNTIF(Tabla2[CONTRATISTA PRNCIPAL],Tabla2[[#This Row],[CONTRATISTA PRNCIPAL]]),0)</f>
        <v>0.015873015873015872</v>
      </c>
      <c r="U2467" s="43">
        <f>IF(((TODAY()-Tabla2[[#This Row],[FECHA NACIMIENTO]])/365)&lt;18,"Corregir", IF(((TODAY()-Tabla2[[#This Row],[FECHA NACIMIENTO]])/365)&gt;80, "Corregir",ROUNDDOWN(((TODAY()-Tabla2[[#This Row],[FECHA NACIMIENTO]])/365),0)))</f>
        <v>39</v>
      </c>
      <c r="V24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67" s="44" t="str">
        <f>+IF(Tabla2[[#This Row],[Edad]]="Corregir","Corregir","Ok")</f>
        <v>Ok</v>
      </c>
      <c r="X2467" s="42" t="str">
        <f>+IFERROR(VLOOKUP(Tabla2[[#This Row],[DISTRITO SEGÚN DNI]],Hoja1!$A$2:$B$32,2,FALSE),"No")</f>
        <v>No</v>
      </c>
      <c r="Y2467" s="42" t="str">
        <f>IF(OR(LOWER(Tabla2[[#This Row],[GENERO]])="masculino", LOWER(Tabla2[[#This Row],[GENERO]])="femenino"),"OK","Corregir")</f>
        <v>OK</v>
      </c>
      <c r="Z2467" s="42" t="str">
        <f>+IF(Tabla2[[#This Row],[Nro. DNI / CE]]="","Corregir",IF(LEN(Tabla2[[#This Row],[Nro. DNI / CE]])&gt;=8,"OK","Corregir"))</f>
        <v>OK</v>
      </c>
      <c r="AA2467" s="42">
        <f>COUNTIF(Tabla2[APELLIDOS Y NOMBRES],Tabla2[[#This Row],[APELLIDOS Y NOMBRES]])</f>
        <v>1</v>
      </c>
      <c r="AB2467" s="42">
        <f>IF(Tabla2[[#This Row],[Trabajador]]&gt;1,1/Tabla2[[#This Row],[Trabajador]],Tabla2[[#This Row],[Trabajador]])</f>
        <v>1</v>
      </c>
      <c r="AC2467" t="str">
        <f>+IFERROR(IF(Tabla2[[#This Row],[FECHA CESE/BAJA]]="","No Aplica",IF(AND(MONTH(Tabla2[[#This Row],[FECHA CESE/BAJA]])=MONTH(TODAY()-30),YEAR(Tabla2[[#This Row],[FECHA CESE/BAJA]])=YEAR(TODAY())),MONTH(TODAY()-30)&amp;"-"&amp;YEAR(TODAY()),"Borrar")),"No aplica")</f>
        <v>No Aplica</v>
      </c>
      <c r="AD2467" t="str">
        <f>+IFERROR(IF(Tabla2[[#This Row],[FECHA INICIO DE LABORES EN OBRA]]="","No Aplica",IF(AND(MONTH(Tabla2[[#This Row],[FECHA INICIO DE LABORES EN OBRA]])=MONTH(TODAY()-30),YEAR(Tabla2[[#This Row],[FECHA INICIO DE LABORES EN OBRA]])=YEAR(TODAY())),MONTH(TODAY()-30)&amp;"-"&amp;YEAR(TODAY()),"No Aplica")),"No Aplica")</f>
        <v>No Aplica</v>
      </c>
    </row>
    <row r="2468" spans="1:30" x14ac:dyDescent="0.25">
      <c r="A2468" s="13">
        <v>20513530481</v>
      </c>
      <c r="B2468" s="15" t="s">
        <v>9074</v>
      </c>
      <c r="C2468" s="15" t="s">
        <v>9074</v>
      </c>
      <c r="D2468" s="15" t="s">
        <v>9208</v>
      </c>
      <c r="E2468" s="15" t="s">
        <v>9209</v>
      </c>
      <c r="F2468" s="39">
        <v>33185</v>
      </c>
      <c r="G2468" s="15">
        <v>1</v>
      </c>
      <c r="H2468" s="15" t="s">
        <v>2779</v>
      </c>
      <c r="I2468" s="15" t="s">
        <v>9078</v>
      </c>
      <c r="J2468" s="15" t="s">
        <v>9210</v>
      </c>
      <c r="K2468" s="15" t="s">
        <v>2693</v>
      </c>
      <c r="L2468" s="40" t="s">
        <v>5</v>
      </c>
      <c r="M2468" s="39"/>
      <c r="N2468" s="41" t="s">
        <v>2687</v>
      </c>
      <c r="O2468" s="39">
        <v>45114</v>
      </c>
      <c r="P2468" s="40">
        <v>1</v>
      </c>
      <c r="Q2468" s="40">
        <v>1</v>
      </c>
      <c r="R2468" s="40" t="str">
        <f>IFERROR(VLOOKUP(Tabla2[[#This Row],[CONTRATISTA PRNCIPAL]],Hoja1!$L$5:$M$9,2,FALSE),"CJV")</f>
        <v>CJV</v>
      </c>
      <c r="S2468" s="40" t="str">
        <f>IF(Tabla2[[#This Row],[EMPRESA]]=Tabla2[[#This Row],[CONTRATISTA PRNCIPAL]],"Principal","Secundaria")</f>
        <v>Principal</v>
      </c>
      <c r="T2468" s="42">
        <f>IFERROR(1/COUNTIF(Tabla2[CONTRATISTA PRNCIPAL],Tabla2[[#This Row],[CONTRATISTA PRNCIPAL]]),0)</f>
        <v>0.015873015873015872</v>
      </c>
      <c r="U2468" s="43">
        <f>IF(((TODAY()-Tabla2[[#This Row],[FECHA NACIMIENTO]])/365)&lt;18,"Corregir", IF(((TODAY()-Tabla2[[#This Row],[FECHA NACIMIENTO]])/365)&gt;80, "Corregir",ROUNDDOWN(((TODAY()-Tabla2[[#This Row],[FECHA NACIMIENTO]])/365),0)))</f>
        <v>32</v>
      </c>
      <c r="V24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68" s="44" t="str">
        <f>+IF(Tabla2[[#This Row],[Edad]]="Corregir","Corregir","Ok")</f>
        <v>Ok</v>
      </c>
      <c r="X2468" s="42" t="str">
        <f>+IFERROR(VLOOKUP(Tabla2[[#This Row],[DISTRITO SEGÚN DNI]],Hoja1!$A$2:$B$32,2,FALSE),"No")</f>
        <v>No</v>
      </c>
      <c r="Y2468" s="42" t="str">
        <f>IF(OR(LOWER(Tabla2[[#This Row],[GENERO]])="masculino", LOWER(Tabla2[[#This Row],[GENERO]])="femenino"),"OK","Corregir")</f>
        <v>OK</v>
      </c>
      <c r="Z2468" s="42" t="str">
        <f>+IF(Tabla2[[#This Row],[Nro. DNI / CE]]="","Corregir",IF(LEN(Tabla2[[#This Row],[Nro. DNI / CE]])&gt;=8,"OK","Corregir"))</f>
        <v>OK</v>
      </c>
      <c r="AA2468" s="42">
        <f>COUNTIF(Tabla2[APELLIDOS Y NOMBRES],Tabla2[[#This Row],[APELLIDOS Y NOMBRES]])</f>
        <v>1</v>
      </c>
      <c r="AB2468" s="42">
        <f>IF(Tabla2[[#This Row],[Trabajador]]&gt;1,1/Tabla2[[#This Row],[Trabajador]],Tabla2[[#This Row],[Trabajador]])</f>
        <v>1</v>
      </c>
      <c r="AC2468" t="str">
        <f>+IFERROR(IF(Tabla2[[#This Row],[FECHA CESE/BAJA]]="","No Aplica",IF(AND(MONTH(Tabla2[[#This Row],[FECHA CESE/BAJA]])=MONTH(TODAY()-30),YEAR(Tabla2[[#This Row],[FECHA CESE/BAJA]])=YEAR(TODAY())),MONTH(TODAY()-30)&amp;"-"&amp;YEAR(TODAY()),"Borrar")),"No aplica")</f>
        <v>No Aplica</v>
      </c>
      <c r="AD2468" t="str">
        <f>+IFERROR(IF(Tabla2[[#This Row],[FECHA INICIO DE LABORES EN OBRA]]="","No Aplica",IF(AND(MONTH(Tabla2[[#This Row],[FECHA INICIO DE LABORES EN OBRA]])=MONTH(TODAY()-30),YEAR(Tabla2[[#This Row],[FECHA INICIO DE LABORES EN OBRA]])=YEAR(TODAY())),MONTH(TODAY()-30)&amp;"-"&amp;YEAR(TODAY()),"No Aplica")),"No Aplica")</f>
        <v>No Aplica</v>
      </c>
    </row>
    <row r="2469" spans="1:30" x14ac:dyDescent="0.25">
      <c r="A2469" s="13">
        <v>20513530481</v>
      </c>
      <c r="B2469" s="15" t="s">
        <v>9074</v>
      </c>
      <c r="C2469" s="15" t="s">
        <v>9074</v>
      </c>
      <c r="D2469" s="15" t="s">
        <v>9211</v>
      </c>
      <c r="E2469" s="15" t="s">
        <v>9212</v>
      </c>
      <c r="F2469" s="39">
        <v>34961</v>
      </c>
      <c r="G2469" s="15">
        <v>1</v>
      </c>
      <c r="H2469" s="15" t="s">
        <v>3380</v>
      </c>
      <c r="I2469" s="15" t="s">
        <v>9078</v>
      </c>
      <c r="J2469" s="15" t="s">
        <v>9213</v>
      </c>
      <c r="K2469" s="15" t="s">
        <v>2097</v>
      </c>
      <c r="L2469" s="40" t="s">
        <v>6</v>
      </c>
      <c r="M2469" s="39"/>
      <c r="N2469" s="41" t="s">
        <v>2687</v>
      </c>
      <c r="O2469" s="39">
        <v>44732</v>
      </c>
      <c r="P2469" s="40">
        <v>1</v>
      </c>
      <c r="Q2469" s="40">
        <v>1</v>
      </c>
      <c r="R2469" s="40" t="str">
        <f>IFERROR(VLOOKUP(Tabla2[[#This Row],[CONTRATISTA PRNCIPAL]],Hoja1!$L$5:$M$9,2,FALSE),"CJV")</f>
        <v>CJV</v>
      </c>
      <c r="S2469" s="40" t="str">
        <f>IF(Tabla2[[#This Row],[EMPRESA]]=Tabla2[[#This Row],[CONTRATISTA PRNCIPAL]],"Principal","Secundaria")</f>
        <v>Principal</v>
      </c>
      <c r="T2469" s="42">
        <f>IFERROR(1/COUNTIF(Tabla2[CONTRATISTA PRNCIPAL],Tabla2[[#This Row],[CONTRATISTA PRNCIPAL]]),0)</f>
        <v>0.015873015873015872</v>
      </c>
      <c r="U2469" s="43">
        <f>IF(((TODAY()-Tabla2[[#This Row],[FECHA NACIMIENTO]])/365)&lt;18,"Corregir", IF(((TODAY()-Tabla2[[#This Row],[FECHA NACIMIENTO]])/365)&gt;80, "Corregir",ROUNDDOWN(((TODAY()-Tabla2[[#This Row],[FECHA NACIMIENTO]])/365),0)))</f>
        <v>28</v>
      </c>
      <c r="V24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69" s="44" t="str">
        <f>+IF(Tabla2[[#This Row],[Edad]]="Corregir","Corregir","Ok")</f>
        <v>Ok</v>
      </c>
      <c r="X2469" s="42" t="str">
        <f>+IFERROR(VLOOKUP(Tabla2[[#This Row],[DISTRITO SEGÚN DNI]],Hoja1!$A$2:$B$32,2,FALSE),"No")</f>
        <v>No</v>
      </c>
      <c r="Y2469" s="42" t="str">
        <f>IF(OR(LOWER(Tabla2[[#This Row],[GENERO]])="masculino", LOWER(Tabla2[[#This Row],[GENERO]])="femenino"),"OK","Corregir")</f>
        <v>OK</v>
      </c>
      <c r="Z2469" s="42" t="str">
        <f>+IF(Tabla2[[#This Row],[Nro. DNI / CE]]="","Corregir",IF(LEN(Tabla2[[#This Row],[Nro. DNI / CE]])&gt;=8,"OK","Corregir"))</f>
        <v>OK</v>
      </c>
      <c r="AA2469" s="42">
        <f>COUNTIF(Tabla2[APELLIDOS Y NOMBRES],Tabla2[[#This Row],[APELLIDOS Y NOMBRES]])</f>
        <v>1</v>
      </c>
      <c r="AB2469" s="42">
        <f>IF(Tabla2[[#This Row],[Trabajador]]&gt;1,1/Tabla2[[#This Row],[Trabajador]],Tabla2[[#This Row],[Trabajador]])</f>
        <v>1</v>
      </c>
      <c r="AC2469" t="str">
        <f>+IFERROR(IF(Tabla2[[#This Row],[FECHA CESE/BAJA]]="","No Aplica",IF(AND(MONTH(Tabla2[[#This Row],[FECHA CESE/BAJA]])=MONTH(TODAY()-30),YEAR(Tabla2[[#This Row],[FECHA CESE/BAJA]])=YEAR(TODAY())),MONTH(TODAY()-30)&amp;"-"&amp;YEAR(TODAY()),"Borrar")),"No aplica")</f>
        <v>No Aplica</v>
      </c>
      <c r="AD2469" t="str">
        <f>+IFERROR(IF(Tabla2[[#This Row],[FECHA INICIO DE LABORES EN OBRA]]="","No Aplica",IF(AND(MONTH(Tabla2[[#This Row],[FECHA INICIO DE LABORES EN OBRA]])=MONTH(TODAY()-30),YEAR(Tabla2[[#This Row],[FECHA INICIO DE LABORES EN OBRA]])=YEAR(TODAY())),MONTH(TODAY()-30)&amp;"-"&amp;YEAR(TODAY()),"No Aplica")),"No Aplica")</f>
        <v>No Aplica</v>
      </c>
    </row>
    <row r="2470" spans="1:30" x14ac:dyDescent="0.25">
      <c r="A2470" s="13">
        <v>20513530481</v>
      </c>
      <c r="B2470" s="15" t="s">
        <v>9074</v>
      </c>
      <c r="C2470" s="15" t="s">
        <v>9074</v>
      </c>
      <c r="D2470" s="15" t="s">
        <v>9214</v>
      </c>
      <c r="E2470" s="15" t="s">
        <v>9215</v>
      </c>
      <c r="F2470" s="39">
        <v>28745</v>
      </c>
      <c r="G2470" s="15">
        <v>1</v>
      </c>
      <c r="H2470" s="15" t="s">
        <v>9168</v>
      </c>
      <c r="I2470" s="15" t="s">
        <v>9078</v>
      </c>
      <c r="J2470" s="15" t="s">
        <v>9216</v>
      </c>
      <c r="K2470" s="15" t="s">
        <v>2693</v>
      </c>
      <c r="L2470" s="40" t="s">
        <v>6</v>
      </c>
      <c r="M2470" s="39"/>
      <c r="N2470" s="41" t="s">
        <v>2687</v>
      </c>
      <c r="O2470" s="39">
        <v>44835</v>
      </c>
      <c r="P2470" s="40">
        <v>1</v>
      </c>
      <c r="Q2470" s="40">
        <v>1</v>
      </c>
      <c r="R2470" s="40" t="str">
        <f>IFERROR(VLOOKUP(Tabla2[[#This Row],[CONTRATISTA PRNCIPAL]],Hoja1!$L$5:$M$9,2,FALSE),"CJV")</f>
        <v>CJV</v>
      </c>
      <c r="S2470" s="40" t="str">
        <f>IF(Tabla2[[#This Row],[EMPRESA]]=Tabla2[[#This Row],[CONTRATISTA PRNCIPAL]],"Principal","Secundaria")</f>
        <v>Principal</v>
      </c>
      <c r="T2470" s="42">
        <f>IFERROR(1/COUNTIF(Tabla2[CONTRATISTA PRNCIPAL],Tabla2[[#This Row],[CONTRATISTA PRNCIPAL]]),0)</f>
        <v>0.015873015873015872</v>
      </c>
      <c r="U2470" s="43">
        <f>IF(((TODAY()-Tabla2[[#This Row],[FECHA NACIMIENTO]])/365)&lt;18,"Corregir", IF(((TODAY()-Tabla2[[#This Row],[FECHA NACIMIENTO]])/365)&gt;80, "Corregir",ROUNDDOWN(((TODAY()-Tabla2[[#This Row],[FECHA NACIMIENTO]])/365),0)))</f>
        <v>45</v>
      </c>
      <c r="V24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70" s="44" t="str">
        <f>+IF(Tabla2[[#This Row],[Edad]]="Corregir","Corregir","Ok")</f>
        <v>Ok</v>
      </c>
      <c r="X2470" s="42" t="str">
        <f>+IFERROR(VLOOKUP(Tabla2[[#This Row],[DISTRITO SEGÚN DNI]],Hoja1!$A$2:$B$32,2,FALSE),"No")</f>
        <v>No</v>
      </c>
      <c r="Y2470" s="42" t="str">
        <f>IF(OR(LOWER(Tabla2[[#This Row],[GENERO]])="masculino", LOWER(Tabla2[[#This Row],[GENERO]])="femenino"),"OK","Corregir")</f>
        <v>OK</v>
      </c>
      <c r="Z2470" s="42" t="str">
        <f>+IF(Tabla2[[#This Row],[Nro. DNI / CE]]="","Corregir",IF(LEN(Tabla2[[#This Row],[Nro. DNI / CE]])&gt;=8,"OK","Corregir"))</f>
        <v>OK</v>
      </c>
      <c r="AA2470" s="42">
        <f>COUNTIF(Tabla2[APELLIDOS Y NOMBRES],Tabla2[[#This Row],[APELLIDOS Y NOMBRES]])</f>
        <v>1</v>
      </c>
      <c r="AB2470" s="42">
        <f>IF(Tabla2[[#This Row],[Trabajador]]&gt;1,1/Tabla2[[#This Row],[Trabajador]],Tabla2[[#This Row],[Trabajador]])</f>
        <v>1</v>
      </c>
      <c r="AC2470" t="str">
        <f>+IFERROR(IF(Tabla2[[#This Row],[FECHA CESE/BAJA]]="","No Aplica",IF(AND(MONTH(Tabla2[[#This Row],[FECHA CESE/BAJA]])=MONTH(TODAY()-30),YEAR(Tabla2[[#This Row],[FECHA CESE/BAJA]])=YEAR(TODAY())),MONTH(TODAY()-30)&amp;"-"&amp;YEAR(TODAY()),"Borrar")),"No aplica")</f>
        <v>No Aplica</v>
      </c>
      <c r="AD2470" t="str">
        <f>+IFERROR(IF(Tabla2[[#This Row],[FECHA INICIO DE LABORES EN OBRA]]="","No Aplica",IF(AND(MONTH(Tabla2[[#This Row],[FECHA INICIO DE LABORES EN OBRA]])=MONTH(TODAY()-30),YEAR(Tabla2[[#This Row],[FECHA INICIO DE LABORES EN OBRA]])=YEAR(TODAY())),MONTH(TODAY()-30)&amp;"-"&amp;YEAR(TODAY()),"No Aplica")),"No Aplica")</f>
        <v>No Aplica</v>
      </c>
    </row>
    <row r="2471" spans="1:30" x14ac:dyDescent="0.25">
      <c r="A2471" s="13">
        <v>20513530481</v>
      </c>
      <c r="B2471" s="15" t="s">
        <v>9074</v>
      </c>
      <c r="C2471" s="15" t="s">
        <v>9074</v>
      </c>
      <c r="D2471" s="15" t="s">
        <v>9217</v>
      </c>
      <c r="E2471" s="15" t="s">
        <v>9218</v>
      </c>
      <c r="F2471" s="39">
        <v>29913</v>
      </c>
      <c r="G2471" s="15">
        <v>1</v>
      </c>
      <c r="H2471" s="15" t="s">
        <v>9219</v>
      </c>
      <c r="I2471" s="15" t="s">
        <v>9078</v>
      </c>
      <c r="J2471" s="15" t="s">
        <v>9220</v>
      </c>
      <c r="K2471" s="15" t="s">
        <v>2126</v>
      </c>
      <c r="L2471" s="40" t="s">
        <v>6</v>
      </c>
      <c r="M2471" s="39"/>
      <c r="N2471" s="41" t="s">
        <v>2687</v>
      </c>
      <c r="O2471" s="39">
        <v>44964</v>
      </c>
      <c r="P2471" s="40">
        <v>1</v>
      </c>
      <c r="Q2471" s="40">
        <v>1</v>
      </c>
      <c r="R2471" s="40" t="str">
        <f>IFERROR(VLOOKUP(Tabla2[[#This Row],[CONTRATISTA PRNCIPAL]],Hoja1!$L$5:$M$9,2,FALSE),"CJV")</f>
        <v>CJV</v>
      </c>
      <c r="S2471" s="40" t="str">
        <f>IF(Tabla2[[#This Row],[EMPRESA]]=Tabla2[[#This Row],[CONTRATISTA PRNCIPAL]],"Principal","Secundaria")</f>
        <v>Principal</v>
      </c>
      <c r="T2471" s="42">
        <f>IFERROR(1/COUNTIF(Tabla2[CONTRATISTA PRNCIPAL],Tabla2[[#This Row],[CONTRATISTA PRNCIPAL]]),0)</f>
        <v>0.015873015873015872</v>
      </c>
      <c r="U2471" s="43">
        <f>IF(((TODAY()-Tabla2[[#This Row],[FECHA NACIMIENTO]])/365)&lt;18,"Corregir", IF(((TODAY()-Tabla2[[#This Row],[FECHA NACIMIENTO]])/365)&gt;80, "Corregir",ROUNDDOWN(((TODAY()-Tabla2[[#This Row],[FECHA NACIMIENTO]])/365),0)))</f>
        <v>41</v>
      </c>
      <c r="V24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71" s="44" t="str">
        <f>+IF(Tabla2[[#This Row],[Edad]]="Corregir","Corregir","Ok")</f>
        <v>Ok</v>
      </c>
      <c r="X2471" s="42" t="str">
        <f>+IFERROR(VLOOKUP(Tabla2[[#This Row],[DISTRITO SEGÚN DNI]],Hoja1!$A$2:$B$32,2,FALSE),"No")</f>
        <v>No</v>
      </c>
      <c r="Y2471" s="42" t="str">
        <f>IF(OR(LOWER(Tabla2[[#This Row],[GENERO]])="masculino", LOWER(Tabla2[[#This Row],[GENERO]])="femenino"),"OK","Corregir")</f>
        <v>OK</v>
      </c>
      <c r="Z2471" s="42" t="str">
        <f>+IF(Tabla2[[#This Row],[Nro. DNI / CE]]="","Corregir",IF(LEN(Tabla2[[#This Row],[Nro. DNI / CE]])&gt;=8,"OK","Corregir"))</f>
        <v>OK</v>
      </c>
      <c r="AA2471" s="42">
        <f>COUNTIF(Tabla2[APELLIDOS Y NOMBRES],Tabla2[[#This Row],[APELLIDOS Y NOMBRES]])</f>
        <v>1</v>
      </c>
      <c r="AB2471" s="42">
        <f>IF(Tabla2[[#This Row],[Trabajador]]&gt;1,1/Tabla2[[#This Row],[Trabajador]],Tabla2[[#This Row],[Trabajador]])</f>
        <v>1</v>
      </c>
      <c r="AC2471" t="str">
        <f>+IFERROR(IF(Tabla2[[#This Row],[FECHA CESE/BAJA]]="","No Aplica",IF(AND(MONTH(Tabla2[[#This Row],[FECHA CESE/BAJA]])=MONTH(TODAY()-30),YEAR(Tabla2[[#This Row],[FECHA CESE/BAJA]])=YEAR(TODAY())),MONTH(TODAY()-30)&amp;"-"&amp;YEAR(TODAY()),"Borrar")),"No aplica")</f>
        <v>No Aplica</v>
      </c>
      <c r="AD2471" t="str">
        <f>+IFERROR(IF(Tabla2[[#This Row],[FECHA INICIO DE LABORES EN OBRA]]="","No Aplica",IF(AND(MONTH(Tabla2[[#This Row],[FECHA INICIO DE LABORES EN OBRA]])=MONTH(TODAY()-30),YEAR(Tabla2[[#This Row],[FECHA INICIO DE LABORES EN OBRA]])=YEAR(TODAY())),MONTH(TODAY()-30)&amp;"-"&amp;YEAR(TODAY()),"No Aplica")),"No Aplica")</f>
        <v>No Aplica</v>
      </c>
    </row>
    <row r="2472" spans="1:30" x14ac:dyDescent="0.25">
      <c r="A2472" s="13">
        <v>20513530481</v>
      </c>
      <c r="B2472" s="15" t="s">
        <v>9074</v>
      </c>
      <c r="C2472" s="15" t="s">
        <v>9074</v>
      </c>
      <c r="D2472" s="15" t="s">
        <v>9221</v>
      </c>
      <c r="E2472" s="15" t="s">
        <v>9222</v>
      </c>
      <c r="F2472" s="39">
        <v>34038</v>
      </c>
      <c r="G2472" s="15">
        <v>1</v>
      </c>
      <c r="H2472" s="15" t="s">
        <v>5940</v>
      </c>
      <c r="I2472" s="15" t="s">
        <v>9078</v>
      </c>
      <c r="J2472" s="15" t="s">
        <v>9187</v>
      </c>
      <c r="K2472" s="15" t="s">
        <v>2701</v>
      </c>
      <c r="L2472" s="40" t="s">
        <v>5</v>
      </c>
      <c r="M2472" s="39"/>
      <c r="N2472" s="41" t="s">
        <v>2687</v>
      </c>
      <c r="O2472" s="39">
        <v>44896</v>
      </c>
      <c r="P2472" s="40">
        <v>1</v>
      </c>
      <c r="Q2472" s="40">
        <v>1</v>
      </c>
      <c r="R2472" s="40" t="str">
        <f>IFERROR(VLOOKUP(Tabla2[[#This Row],[CONTRATISTA PRNCIPAL]],Hoja1!$L$5:$M$9,2,FALSE),"CJV")</f>
        <v>CJV</v>
      </c>
      <c r="S2472" s="40" t="str">
        <f>IF(Tabla2[[#This Row],[EMPRESA]]=Tabla2[[#This Row],[CONTRATISTA PRNCIPAL]],"Principal","Secundaria")</f>
        <v>Principal</v>
      </c>
      <c r="T2472" s="42">
        <f>IFERROR(1/COUNTIF(Tabla2[CONTRATISTA PRNCIPAL],Tabla2[[#This Row],[CONTRATISTA PRNCIPAL]]),0)</f>
        <v>0.015873015873015872</v>
      </c>
      <c r="U2472" s="43">
        <f>IF(((TODAY()-Tabla2[[#This Row],[FECHA NACIMIENTO]])/365)&lt;18,"Corregir", IF(((TODAY()-Tabla2[[#This Row],[FECHA NACIMIENTO]])/365)&gt;80, "Corregir",ROUNDDOWN(((TODAY()-Tabla2[[#This Row],[FECHA NACIMIENTO]])/365),0)))</f>
        <v>30</v>
      </c>
      <c r="V24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72" s="44" t="str">
        <f>+IF(Tabla2[[#This Row],[Edad]]="Corregir","Corregir","Ok")</f>
        <v>Ok</v>
      </c>
      <c r="X2472" s="42" t="str">
        <f>+IFERROR(VLOOKUP(Tabla2[[#This Row],[DISTRITO SEGÚN DNI]],Hoja1!$A$2:$B$32,2,FALSE),"No")</f>
        <v>No</v>
      </c>
      <c r="Y2472" s="42" t="str">
        <f>IF(OR(LOWER(Tabla2[[#This Row],[GENERO]])="masculino", LOWER(Tabla2[[#This Row],[GENERO]])="femenino"),"OK","Corregir")</f>
        <v>OK</v>
      </c>
      <c r="Z2472" s="42" t="str">
        <f>+IF(Tabla2[[#This Row],[Nro. DNI / CE]]="","Corregir",IF(LEN(Tabla2[[#This Row],[Nro. DNI / CE]])&gt;=8,"OK","Corregir"))</f>
        <v>OK</v>
      </c>
      <c r="AA2472" s="42">
        <f>COUNTIF(Tabla2[APELLIDOS Y NOMBRES],Tabla2[[#This Row],[APELLIDOS Y NOMBRES]])</f>
        <v>1</v>
      </c>
      <c r="AB2472" s="42">
        <f>IF(Tabla2[[#This Row],[Trabajador]]&gt;1,1/Tabla2[[#This Row],[Trabajador]],Tabla2[[#This Row],[Trabajador]])</f>
        <v>1</v>
      </c>
      <c r="AC2472" t="str">
        <f>+IFERROR(IF(Tabla2[[#This Row],[FECHA CESE/BAJA]]="","No Aplica",IF(AND(MONTH(Tabla2[[#This Row],[FECHA CESE/BAJA]])=MONTH(TODAY()-30),YEAR(Tabla2[[#This Row],[FECHA CESE/BAJA]])=YEAR(TODAY())),MONTH(TODAY()-30)&amp;"-"&amp;YEAR(TODAY()),"Borrar")),"No aplica")</f>
        <v>No Aplica</v>
      </c>
      <c r="AD2472" t="str">
        <f>+IFERROR(IF(Tabla2[[#This Row],[FECHA INICIO DE LABORES EN OBRA]]="","No Aplica",IF(AND(MONTH(Tabla2[[#This Row],[FECHA INICIO DE LABORES EN OBRA]])=MONTH(TODAY()-30),YEAR(Tabla2[[#This Row],[FECHA INICIO DE LABORES EN OBRA]])=YEAR(TODAY())),MONTH(TODAY()-30)&amp;"-"&amp;YEAR(TODAY()),"No Aplica")),"No Aplica")</f>
        <v>No Aplica</v>
      </c>
    </row>
    <row r="2473" spans="1:30" x14ac:dyDescent="0.25">
      <c r="A2473" s="13">
        <v>20513530481</v>
      </c>
      <c r="B2473" s="15" t="s">
        <v>9074</v>
      </c>
      <c r="C2473" s="15" t="s">
        <v>9074</v>
      </c>
      <c r="D2473" s="15" t="s">
        <v>9223</v>
      </c>
      <c r="E2473" s="15" t="s">
        <v>9224</v>
      </c>
      <c r="F2473" s="39">
        <v>29369</v>
      </c>
      <c r="G2473" s="15">
        <v>1</v>
      </c>
      <c r="H2473" s="15" t="s">
        <v>9225</v>
      </c>
      <c r="I2473" s="15" t="s">
        <v>9078</v>
      </c>
      <c r="J2473" s="15" t="s">
        <v>9226</v>
      </c>
      <c r="K2473" s="15" t="s">
        <v>2701</v>
      </c>
      <c r="L2473" s="40" t="s">
        <v>6</v>
      </c>
      <c r="M2473" s="39"/>
      <c r="N2473" s="41" t="s">
        <v>2687</v>
      </c>
      <c r="O2473" s="39">
        <v>44757</v>
      </c>
      <c r="P2473" s="40">
        <v>1</v>
      </c>
      <c r="Q2473" s="40">
        <v>1</v>
      </c>
      <c r="R2473" s="40" t="str">
        <f>IFERROR(VLOOKUP(Tabla2[[#This Row],[CONTRATISTA PRNCIPAL]],Hoja1!$L$5:$M$9,2,FALSE),"CJV")</f>
        <v>CJV</v>
      </c>
      <c r="S2473" s="40" t="str">
        <f>IF(Tabla2[[#This Row],[EMPRESA]]=Tabla2[[#This Row],[CONTRATISTA PRNCIPAL]],"Principal","Secundaria")</f>
        <v>Principal</v>
      </c>
      <c r="T2473" s="42">
        <f>IFERROR(1/COUNTIF(Tabla2[CONTRATISTA PRNCIPAL],Tabla2[[#This Row],[CONTRATISTA PRNCIPAL]]),0)</f>
        <v>0.015873015873015872</v>
      </c>
      <c r="U2473" s="43">
        <f>IF(((TODAY()-Tabla2[[#This Row],[FECHA NACIMIENTO]])/365)&lt;18,"Corregir", IF(((TODAY()-Tabla2[[#This Row],[FECHA NACIMIENTO]])/365)&gt;80, "Corregir",ROUNDDOWN(((TODAY()-Tabla2[[#This Row],[FECHA NACIMIENTO]])/365),0)))</f>
        <v>43</v>
      </c>
      <c r="V24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73" s="44" t="str">
        <f>+IF(Tabla2[[#This Row],[Edad]]="Corregir","Corregir","Ok")</f>
        <v>Ok</v>
      </c>
      <c r="X2473" s="42" t="str">
        <f>+IFERROR(VLOOKUP(Tabla2[[#This Row],[DISTRITO SEGÚN DNI]],Hoja1!$A$2:$B$32,2,FALSE),"No")</f>
        <v>No</v>
      </c>
      <c r="Y2473" s="42" t="str">
        <f>IF(OR(LOWER(Tabla2[[#This Row],[GENERO]])="masculino", LOWER(Tabla2[[#This Row],[GENERO]])="femenino"),"OK","Corregir")</f>
        <v>OK</v>
      </c>
      <c r="Z2473" s="42" t="str">
        <f>+IF(Tabla2[[#This Row],[Nro. DNI / CE]]="","Corregir",IF(LEN(Tabla2[[#This Row],[Nro. DNI / CE]])&gt;=8,"OK","Corregir"))</f>
        <v>OK</v>
      </c>
      <c r="AA2473" s="42">
        <f>COUNTIF(Tabla2[APELLIDOS Y NOMBRES],Tabla2[[#This Row],[APELLIDOS Y NOMBRES]])</f>
        <v>1</v>
      </c>
      <c r="AB2473" s="42">
        <f>IF(Tabla2[[#This Row],[Trabajador]]&gt;1,1/Tabla2[[#This Row],[Trabajador]],Tabla2[[#This Row],[Trabajador]])</f>
        <v>1</v>
      </c>
      <c r="AC2473" t="str">
        <f>+IFERROR(IF(Tabla2[[#This Row],[FECHA CESE/BAJA]]="","No Aplica",IF(AND(MONTH(Tabla2[[#This Row],[FECHA CESE/BAJA]])=MONTH(TODAY()-30),YEAR(Tabla2[[#This Row],[FECHA CESE/BAJA]])=YEAR(TODAY())),MONTH(TODAY()-30)&amp;"-"&amp;YEAR(TODAY()),"Borrar")),"No aplica")</f>
        <v>No Aplica</v>
      </c>
      <c r="AD2473" t="str">
        <f>+IFERROR(IF(Tabla2[[#This Row],[FECHA INICIO DE LABORES EN OBRA]]="","No Aplica",IF(AND(MONTH(Tabla2[[#This Row],[FECHA INICIO DE LABORES EN OBRA]])=MONTH(TODAY()-30),YEAR(Tabla2[[#This Row],[FECHA INICIO DE LABORES EN OBRA]])=YEAR(TODAY())),MONTH(TODAY()-30)&amp;"-"&amp;YEAR(TODAY()),"No Aplica")),"No Aplica")</f>
        <v>No Aplica</v>
      </c>
    </row>
    <row r="2474" spans="1:30" x14ac:dyDescent="0.25">
      <c r="A2474" s="13">
        <v>20513530481</v>
      </c>
      <c r="B2474" s="15" t="s">
        <v>9074</v>
      </c>
      <c r="C2474" s="15" t="s">
        <v>9074</v>
      </c>
      <c r="D2474" s="15" t="s">
        <v>508</v>
      </c>
      <c r="E2474" s="15" t="s">
        <v>509</v>
      </c>
      <c r="F2474" s="39">
        <v>29895</v>
      </c>
      <c r="G2474" s="15">
        <v>1</v>
      </c>
      <c r="H2474" s="15" t="s">
        <v>9202</v>
      </c>
      <c r="I2474" s="15" t="s">
        <v>9078</v>
      </c>
      <c r="J2474" s="15" t="s">
        <v>9227</v>
      </c>
      <c r="K2474" s="15" t="s">
        <v>2101</v>
      </c>
      <c r="L2474" s="40" t="s">
        <v>6</v>
      </c>
      <c r="M2474" s="39"/>
      <c r="N2474" s="41" t="s">
        <v>2687</v>
      </c>
      <c r="O2474" s="39">
        <v>44977</v>
      </c>
      <c r="P2474" s="40">
        <v>1</v>
      </c>
      <c r="Q2474" s="40">
        <v>2</v>
      </c>
      <c r="R2474" s="40" t="str">
        <f>IFERROR(VLOOKUP(Tabla2[[#This Row],[CONTRATISTA PRNCIPAL]],Hoja1!$L$5:$M$9,2,FALSE),"CJV")</f>
        <v>CJV</v>
      </c>
      <c r="S2474" s="40" t="str">
        <f>IF(Tabla2[[#This Row],[EMPRESA]]=Tabla2[[#This Row],[CONTRATISTA PRNCIPAL]],"Principal","Secundaria")</f>
        <v>Principal</v>
      </c>
      <c r="T2474" s="42">
        <f>IFERROR(1/COUNTIF(Tabla2[CONTRATISTA PRNCIPAL],Tabla2[[#This Row],[CONTRATISTA PRNCIPAL]]),0)</f>
        <v>0.015873015873015872</v>
      </c>
      <c r="U2474" s="43">
        <f>IF(((TODAY()-Tabla2[[#This Row],[FECHA NACIMIENTO]])/365)&lt;18,"Corregir", IF(((TODAY()-Tabla2[[#This Row],[FECHA NACIMIENTO]])/365)&gt;80, "Corregir",ROUNDDOWN(((TODAY()-Tabla2[[#This Row],[FECHA NACIMIENTO]])/365),0)))</f>
        <v>41</v>
      </c>
      <c r="V24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74" s="44" t="str">
        <f>+IF(Tabla2[[#This Row],[Edad]]="Corregir","Corregir","Ok")</f>
        <v>Ok</v>
      </c>
      <c r="X2474" s="42" t="str">
        <f>+IFERROR(VLOOKUP(Tabla2[[#This Row],[DISTRITO SEGÚN DNI]],Hoja1!$A$2:$B$32,2,FALSE),"No")</f>
        <v>LA VICTORIA</v>
      </c>
      <c r="Y2474" s="42" t="str">
        <f>IF(OR(LOWER(Tabla2[[#This Row],[GENERO]])="masculino", LOWER(Tabla2[[#This Row],[GENERO]])="femenino"),"OK","Corregir")</f>
        <v>OK</v>
      </c>
      <c r="Z2474" s="42" t="str">
        <f>+IF(Tabla2[[#This Row],[Nro. DNI / CE]]="","Corregir",IF(LEN(Tabla2[[#This Row],[Nro. DNI / CE]])&gt;=8,"OK","Corregir"))</f>
        <v>OK</v>
      </c>
      <c r="AA2474" s="42">
        <f>COUNTIF(Tabla2[APELLIDOS Y NOMBRES],Tabla2[[#This Row],[APELLIDOS Y NOMBRES]])</f>
        <v>1</v>
      </c>
      <c r="AB2474" s="42">
        <f>IF(Tabla2[[#This Row],[Trabajador]]&gt;1,1/Tabla2[[#This Row],[Trabajador]],Tabla2[[#This Row],[Trabajador]])</f>
        <v>1</v>
      </c>
      <c r="AC2474" t="str">
        <f>+IFERROR(IF(Tabla2[[#This Row],[FECHA CESE/BAJA]]="","No Aplica",IF(AND(MONTH(Tabla2[[#This Row],[FECHA CESE/BAJA]])=MONTH(TODAY()-30),YEAR(Tabla2[[#This Row],[FECHA CESE/BAJA]])=YEAR(TODAY())),MONTH(TODAY()-30)&amp;"-"&amp;YEAR(TODAY()),"Borrar")),"No aplica")</f>
        <v>No Aplica</v>
      </c>
      <c r="AD2474" t="str">
        <f>+IFERROR(IF(Tabla2[[#This Row],[FECHA INICIO DE LABORES EN OBRA]]="","No Aplica",IF(AND(MONTH(Tabla2[[#This Row],[FECHA INICIO DE LABORES EN OBRA]])=MONTH(TODAY()-30),YEAR(Tabla2[[#This Row],[FECHA INICIO DE LABORES EN OBRA]])=YEAR(TODAY())),MONTH(TODAY()-30)&amp;"-"&amp;YEAR(TODAY()),"No Aplica")),"No Aplica")</f>
        <v>No Aplica</v>
      </c>
    </row>
    <row r="2475" spans="1:30" x14ac:dyDescent="0.25">
      <c r="A2475" s="13">
        <v>20513530481</v>
      </c>
      <c r="B2475" s="15" t="s">
        <v>9074</v>
      </c>
      <c r="C2475" s="15" t="s">
        <v>9074</v>
      </c>
      <c r="D2475" s="15" t="s">
        <v>9228</v>
      </c>
      <c r="E2475" s="15" t="s">
        <v>9229</v>
      </c>
      <c r="F2475" s="39">
        <v>31576</v>
      </c>
      <c r="G2475" s="15">
        <v>1</v>
      </c>
      <c r="H2475" s="15" t="s">
        <v>9198</v>
      </c>
      <c r="I2475" s="15" t="s">
        <v>9078</v>
      </c>
      <c r="J2475" s="15" t="s">
        <v>9230</v>
      </c>
      <c r="K2475" s="15" t="s">
        <v>9148</v>
      </c>
      <c r="L2475" s="40" t="s">
        <v>6</v>
      </c>
      <c r="M2475" s="39"/>
      <c r="N2475" s="41" t="s">
        <v>2687</v>
      </c>
      <c r="O2475" s="39">
        <v>44757</v>
      </c>
      <c r="P2475" s="40">
        <v>1</v>
      </c>
      <c r="Q2475" s="40">
        <v>1</v>
      </c>
      <c r="R2475" s="40" t="str">
        <f>IFERROR(VLOOKUP(Tabla2[[#This Row],[CONTRATISTA PRNCIPAL]],Hoja1!$L$5:$M$9,2,FALSE),"CJV")</f>
        <v>CJV</v>
      </c>
      <c r="S2475" s="40" t="str">
        <f>IF(Tabla2[[#This Row],[EMPRESA]]=Tabla2[[#This Row],[CONTRATISTA PRNCIPAL]],"Principal","Secundaria")</f>
        <v>Principal</v>
      </c>
      <c r="T2475" s="42">
        <f>IFERROR(1/COUNTIF(Tabla2[CONTRATISTA PRNCIPAL],Tabla2[[#This Row],[CONTRATISTA PRNCIPAL]]),0)</f>
        <v>0.015873015873015872</v>
      </c>
      <c r="U2475" s="43">
        <f>IF(((TODAY()-Tabla2[[#This Row],[FECHA NACIMIENTO]])/365)&lt;18,"Corregir", IF(((TODAY()-Tabla2[[#This Row],[FECHA NACIMIENTO]])/365)&gt;80, "Corregir",ROUNDDOWN(((TODAY()-Tabla2[[#This Row],[FECHA NACIMIENTO]])/365),0)))</f>
        <v>37</v>
      </c>
      <c r="V24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75" s="44" t="str">
        <f>+IF(Tabla2[[#This Row],[Edad]]="Corregir","Corregir","Ok")</f>
        <v>Ok</v>
      </c>
      <c r="X2475" s="42" t="str">
        <f>+IFERROR(VLOOKUP(Tabla2[[#This Row],[DISTRITO SEGÚN DNI]],Hoja1!$A$2:$B$32,2,FALSE),"No")</f>
        <v>No</v>
      </c>
      <c r="Y2475" s="42" t="str">
        <f>IF(OR(LOWER(Tabla2[[#This Row],[GENERO]])="masculino", LOWER(Tabla2[[#This Row],[GENERO]])="femenino"),"OK","Corregir")</f>
        <v>OK</v>
      </c>
      <c r="Z2475" s="42" t="str">
        <f>+IF(Tabla2[[#This Row],[Nro. DNI / CE]]="","Corregir",IF(LEN(Tabla2[[#This Row],[Nro. DNI / CE]])&gt;=8,"OK","Corregir"))</f>
        <v>OK</v>
      </c>
      <c r="AA2475" s="42">
        <f>COUNTIF(Tabla2[APELLIDOS Y NOMBRES],Tabla2[[#This Row],[APELLIDOS Y NOMBRES]])</f>
        <v>1</v>
      </c>
      <c r="AB2475" s="42">
        <f>IF(Tabla2[[#This Row],[Trabajador]]&gt;1,1/Tabla2[[#This Row],[Trabajador]],Tabla2[[#This Row],[Trabajador]])</f>
        <v>1</v>
      </c>
      <c r="AC2475" t="str">
        <f>+IFERROR(IF(Tabla2[[#This Row],[FECHA CESE/BAJA]]="","No Aplica",IF(AND(MONTH(Tabla2[[#This Row],[FECHA CESE/BAJA]])=MONTH(TODAY()-30),YEAR(Tabla2[[#This Row],[FECHA CESE/BAJA]])=YEAR(TODAY())),MONTH(TODAY()-30)&amp;"-"&amp;YEAR(TODAY()),"Borrar")),"No aplica")</f>
        <v>No Aplica</v>
      </c>
      <c r="AD2475" t="str">
        <f>+IFERROR(IF(Tabla2[[#This Row],[FECHA INICIO DE LABORES EN OBRA]]="","No Aplica",IF(AND(MONTH(Tabla2[[#This Row],[FECHA INICIO DE LABORES EN OBRA]])=MONTH(TODAY()-30),YEAR(Tabla2[[#This Row],[FECHA INICIO DE LABORES EN OBRA]])=YEAR(TODAY())),MONTH(TODAY()-30)&amp;"-"&amp;YEAR(TODAY()),"No Aplica")),"No Aplica")</f>
        <v>No Aplica</v>
      </c>
    </row>
    <row r="2476" spans="1:30" x14ac:dyDescent="0.25">
      <c r="A2476" s="13">
        <v>20513530481</v>
      </c>
      <c r="B2476" s="15" t="s">
        <v>9074</v>
      </c>
      <c r="C2476" s="15" t="s">
        <v>9074</v>
      </c>
      <c r="D2476" s="15" t="s">
        <v>9231</v>
      </c>
      <c r="E2476" s="15" t="s">
        <v>9232</v>
      </c>
      <c r="F2476" s="39">
        <v>34251</v>
      </c>
      <c r="G2476" s="15">
        <v>1</v>
      </c>
      <c r="H2476" s="15" t="s">
        <v>9143</v>
      </c>
      <c r="I2476" s="15" t="s">
        <v>9078</v>
      </c>
      <c r="J2476" s="15" t="s">
        <v>9233</v>
      </c>
      <c r="K2476" s="15" t="s">
        <v>3200</v>
      </c>
      <c r="L2476" s="40" t="s">
        <v>6</v>
      </c>
      <c r="M2476" s="39"/>
      <c r="N2476" s="41" t="s">
        <v>2687</v>
      </c>
      <c r="O2476" s="39">
        <v>44896</v>
      </c>
      <c r="P2476" s="40">
        <v>1</v>
      </c>
      <c r="Q2476" s="40">
        <v>1</v>
      </c>
      <c r="R2476" s="40" t="str">
        <f>IFERROR(VLOOKUP(Tabla2[[#This Row],[CONTRATISTA PRNCIPAL]],Hoja1!$L$5:$M$9,2,FALSE),"CJV")</f>
        <v>CJV</v>
      </c>
      <c r="S2476" s="40" t="str">
        <f>IF(Tabla2[[#This Row],[EMPRESA]]=Tabla2[[#This Row],[CONTRATISTA PRNCIPAL]],"Principal","Secundaria")</f>
        <v>Principal</v>
      </c>
      <c r="T2476" s="42">
        <f>IFERROR(1/COUNTIF(Tabla2[CONTRATISTA PRNCIPAL],Tabla2[[#This Row],[CONTRATISTA PRNCIPAL]]),0)</f>
        <v>0.015873015873015872</v>
      </c>
      <c r="U2476" s="43">
        <f>IF(((TODAY()-Tabla2[[#This Row],[FECHA NACIMIENTO]])/365)&lt;18,"Corregir", IF(((TODAY()-Tabla2[[#This Row],[FECHA NACIMIENTO]])/365)&gt;80, "Corregir",ROUNDDOWN(((TODAY()-Tabla2[[#This Row],[FECHA NACIMIENTO]])/365),0)))</f>
        <v>29</v>
      </c>
      <c r="V24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76" s="44" t="str">
        <f>+IF(Tabla2[[#This Row],[Edad]]="Corregir","Corregir","Ok")</f>
        <v>Ok</v>
      </c>
      <c r="X2476" s="42" t="str">
        <f>+IFERROR(VLOOKUP(Tabla2[[#This Row],[DISTRITO SEGÚN DNI]],Hoja1!$A$2:$B$32,2,FALSE),"No")</f>
        <v>No</v>
      </c>
      <c r="Y2476" s="42" t="str">
        <f>IF(OR(LOWER(Tabla2[[#This Row],[GENERO]])="masculino", LOWER(Tabla2[[#This Row],[GENERO]])="femenino"),"OK","Corregir")</f>
        <v>OK</v>
      </c>
      <c r="Z2476" s="42" t="str">
        <f>+IF(Tabla2[[#This Row],[Nro. DNI / CE]]="","Corregir",IF(LEN(Tabla2[[#This Row],[Nro. DNI / CE]])&gt;=8,"OK","Corregir"))</f>
        <v>OK</v>
      </c>
      <c r="AA2476" s="42">
        <f>COUNTIF(Tabla2[APELLIDOS Y NOMBRES],Tabla2[[#This Row],[APELLIDOS Y NOMBRES]])</f>
        <v>1</v>
      </c>
      <c r="AB2476" s="42">
        <f>IF(Tabla2[[#This Row],[Trabajador]]&gt;1,1/Tabla2[[#This Row],[Trabajador]],Tabla2[[#This Row],[Trabajador]])</f>
        <v>1</v>
      </c>
      <c r="AC2476" t="str">
        <f>+IFERROR(IF(Tabla2[[#This Row],[FECHA CESE/BAJA]]="","No Aplica",IF(AND(MONTH(Tabla2[[#This Row],[FECHA CESE/BAJA]])=MONTH(TODAY()-30),YEAR(Tabla2[[#This Row],[FECHA CESE/BAJA]])=YEAR(TODAY())),MONTH(TODAY()-30)&amp;"-"&amp;YEAR(TODAY()),"Borrar")),"No aplica")</f>
        <v>No Aplica</v>
      </c>
      <c r="AD2476" t="str">
        <f>+IFERROR(IF(Tabla2[[#This Row],[FECHA INICIO DE LABORES EN OBRA]]="","No Aplica",IF(AND(MONTH(Tabla2[[#This Row],[FECHA INICIO DE LABORES EN OBRA]])=MONTH(TODAY()-30),YEAR(Tabla2[[#This Row],[FECHA INICIO DE LABORES EN OBRA]])=YEAR(TODAY())),MONTH(TODAY()-30)&amp;"-"&amp;YEAR(TODAY()),"No Aplica")),"No Aplica")</f>
        <v>No Aplica</v>
      </c>
    </row>
    <row r="2477" spans="1:30" x14ac:dyDescent="0.25">
      <c r="A2477" s="13">
        <v>20513530481</v>
      </c>
      <c r="B2477" s="15" t="s">
        <v>9074</v>
      </c>
      <c r="C2477" s="15" t="s">
        <v>9074</v>
      </c>
      <c r="D2477" s="15" t="s">
        <v>9234</v>
      </c>
      <c r="E2477" s="15" t="s">
        <v>9235</v>
      </c>
      <c r="F2477" s="39">
        <v>29288</v>
      </c>
      <c r="G2477" s="15">
        <v>1</v>
      </c>
      <c r="H2477" s="15" t="s">
        <v>9236</v>
      </c>
      <c r="I2477" s="15" t="s">
        <v>9078</v>
      </c>
      <c r="J2477" s="15" t="s">
        <v>9237</v>
      </c>
      <c r="K2477" s="15" t="s">
        <v>2697</v>
      </c>
      <c r="L2477" s="40" t="s">
        <v>6</v>
      </c>
      <c r="M2477" s="39"/>
      <c r="N2477" s="41" t="s">
        <v>9238</v>
      </c>
      <c r="O2477" s="39">
        <v>45097</v>
      </c>
      <c r="P2477" s="40">
        <v>1</v>
      </c>
      <c r="Q2477" s="40">
        <v>3</v>
      </c>
      <c r="R2477" s="40" t="str">
        <f>IFERROR(VLOOKUP(Tabla2[[#This Row],[CONTRATISTA PRNCIPAL]],Hoja1!$L$5:$M$9,2,FALSE),"CJV")</f>
        <v>CJV</v>
      </c>
      <c r="S2477" s="40" t="str">
        <f>IF(Tabla2[[#This Row],[EMPRESA]]=Tabla2[[#This Row],[CONTRATISTA PRNCIPAL]],"Principal","Secundaria")</f>
        <v>Principal</v>
      </c>
      <c r="T2477" s="42">
        <f>IFERROR(1/COUNTIF(Tabla2[CONTRATISTA PRNCIPAL],Tabla2[[#This Row],[CONTRATISTA PRNCIPAL]]),0)</f>
        <v>0.015873015873015872</v>
      </c>
      <c r="U2477" s="43">
        <f>IF(((TODAY()-Tabla2[[#This Row],[FECHA NACIMIENTO]])/365)&lt;18,"Corregir", IF(((TODAY()-Tabla2[[#This Row],[FECHA NACIMIENTO]])/365)&gt;80, "Corregir",ROUNDDOWN(((TODAY()-Tabla2[[#This Row],[FECHA NACIMIENTO]])/365),0)))</f>
        <v>43</v>
      </c>
      <c r="V24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77" s="44" t="str">
        <f>+IF(Tabla2[[#This Row],[Edad]]="Corregir","Corregir","Ok")</f>
        <v>Ok</v>
      </c>
      <c r="X2477" s="42" t="str">
        <f>+IFERROR(VLOOKUP(Tabla2[[#This Row],[DISTRITO SEGÚN DNI]],Hoja1!$A$2:$B$32,2,FALSE),"No")</f>
        <v>No</v>
      </c>
      <c r="Y2477" s="42" t="str">
        <f>IF(OR(LOWER(Tabla2[[#This Row],[GENERO]])="masculino", LOWER(Tabla2[[#This Row],[GENERO]])="femenino"),"OK","Corregir")</f>
        <v>OK</v>
      </c>
      <c r="Z2477" s="42" t="str">
        <f>+IF(Tabla2[[#This Row],[Nro. DNI / CE]]="","Corregir",IF(LEN(Tabla2[[#This Row],[Nro. DNI / CE]])&gt;=8,"OK","Corregir"))</f>
        <v>OK</v>
      </c>
      <c r="AA2477" s="42">
        <f>COUNTIF(Tabla2[APELLIDOS Y NOMBRES],Tabla2[[#This Row],[APELLIDOS Y NOMBRES]])</f>
        <v>1</v>
      </c>
      <c r="AB2477" s="42">
        <f>IF(Tabla2[[#This Row],[Trabajador]]&gt;1,1/Tabla2[[#This Row],[Trabajador]],Tabla2[[#This Row],[Trabajador]])</f>
        <v>1</v>
      </c>
      <c r="AC2477" t="str">
        <f>+IFERROR(IF(Tabla2[[#This Row],[FECHA CESE/BAJA]]="","No Aplica",IF(AND(MONTH(Tabla2[[#This Row],[FECHA CESE/BAJA]])=MONTH(TODAY()-30),YEAR(Tabla2[[#This Row],[FECHA CESE/BAJA]])=YEAR(TODAY())),MONTH(TODAY()-30)&amp;"-"&amp;YEAR(TODAY()),"Borrar")),"No aplica")</f>
        <v>No Aplica</v>
      </c>
      <c r="AD2477" t="str">
        <f>+IFERROR(IF(Tabla2[[#This Row],[FECHA INICIO DE LABORES EN OBRA]]="","No Aplica",IF(AND(MONTH(Tabla2[[#This Row],[FECHA INICIO DE LABORES EN OBRA]])=MONTH(TODAY()-30),YEAR(Tabla2[[#This Row],[FECHA INICIO DE LABORES EN OBRA]])=YEAR(TODAY())),MONTH(TODAY()-30)&amp;"-"&amp;YEAR(TODAY()),"No Aplica")),"No Aplica")</f>
        <v>No Aplica</v>
      </c>
    </row>
    <row r="2478" spans="1:30" x14ac:dyDescent="0.25">
      <c r="A2478" s="13">
        <v>20513530481</v>
      </c>
      <c r="B2478" s="15" t="s">
        <v>9074</v>
      </c>
      <c r="C2478" s="15" t="s">
        <v>9074</v>
      </c>
      <c r="D2478" s="15" t="s">
        <v>9239</v>
      </c>
      <c r="E2478" s="15" t="s">
        <v>9240</v>
      </c>
      <c r="F2478" s="39">
        <v>25907</v>
      </c>
      <c r="G2478" s="15">
        <v>1</v>
      </c>
      <c r="H2478" s="15" t="s">
        <v>5972</v>
      </c>
      <c r="I2478" s="15" t="s">
        <v>9078</v>
      </c>
      <c r="J2478" s="15" t="s">
        <v>9241</v>
      </c>
      <c r="K2478" s="15" t="s">
        <v>2126</v>
      </c>
      <c r="L2478" s="40" t="s">
        <v>6</v>
      </c>
      <c r="M2478" s="39"/>
      <c r="N2478" s="41" t="s">
        <v>2687</v>
      </c>
      <c r="O2478" s="39">
        <v>44896</v>
      </c>
      <c r="P2478" s="40">
        <v>1</v>
      </c>
      <c r="Q2478" s="40">
        <v>1</v>
      </c>
      <c r="R2478" s="40" t="str">
        <f>IFERROR(VLOOKUP(Tabla2[[#This Row],[CONTRATISTA PRNCIPAL]],Hoja1!$L$5:$M$9,2,FALSE),"CJV")</f>
        <v>CJV</v>
      </c>
      <c r="S2478" s="40" t="str">
        <f>IF(Tabla2[[#This Row],[EMPRESA]]=Tabla2[[#This Row],[CONTRATISTA PRNCIPAL]],"Principal","Secundaria")</f>
        <v>Principal</v>
      </c>
      <c r="T2478" s="42">
        <f>IFERROR(1/COUNTIF(Tabla2[CONTRATISTA PRNCIPAL],Tabla2[[#This Row],[CONTRATISTA PRNCIPAL]]),0)</f>
        <v>0.015873015873015872</v>
      </c>
      <c r="U2478" s="43">
        <f>IF(((TODAY()-Tabla2[[#This Row],[FECHA NACIMIENTO]])/365)&lt;18,"Corregir", IF(((TODAY()-Tabla2[[#This Row],[FECHA NACIMIENTO]])/365)&gt;80, "Corregir",ROUNDDOWN(((TODAY()-Tabla2[[#This Row],[FECHA NACIMIENTO]])/365),0)))</f>
        <v>52</v>
      </c>
      <c r="V24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478" s="44" t="str">
        <f>+IF(Tabla2[[#This Row],[Edad]]="Corregir","Corregir","Ok")</f>
        <v>Ok</v>
      </c>
      <c r="X2478" s="42" t="str">
        <f>+IFERROR(VLOOKUP(Tabla2[[#This Row],[DISTRITO SEGÚN DNI]],Hoja1!$A$2:$B$32,2,FALSE),"No")</f>
        <v>No</v>
      </c>
      <c r="Y2478" s="42" t="str">
        <f>IF(OR(LOWER(Tabla2[[#This Row],[GENERO]])="masculino", LOWER(Tabla2[[#This Row],[GENERO]])="femenino"),"OK","Corregir")</f>
        <v>OK</v>
      </c>
      <c r="Z2478" s="42" t="str">
        <f>+IF(Tabla2[[#This Row],[Nro. DNI / CE]]="","Corregir",IF(LEN(Tabla2[[#This Row],[Nro. DNI / CE]])&gt;=8,"OK","Corregir"))</f>
        <v>OK</v>
      </c>
      <c r="AA2478" s="42">
        <f>COUNTIF(Tabla2[APELLIDOS Y NOMBRES],Tabla2[[#This Row],[APELLIDOS Y NOMBRES]])</f>
        <v>1</v>
      </c>
      <c r="AB2478" s="42">
        <f>IF(Tabla2[[#This Row],[Trabajador]]&gt;1,1/Tabla2[[#This Row],[Trabajador]],Tabla2[[#This Row],[Trabajador]])</f>
        <v>1</v>
      </c>
      <c r="AC2478" t="str">
        <f>+IFERROR(IF(Tabla2[[#This Row],[FECHA CESE/BAJA]]="","No Aplica",IF(AND(MONTH(Tabla2[[#This Row],[FECHA CESE/BAJA]])=MONTH(TODAY()-30),YEAR(Tabla2[[#This Row],[FECHA CESE/BAJA]])=YEAR(TODAY())),MONTH(TODAY()-30)&amp;"-"&amp;YEAR(TODAY()),"Borrar")),"No aplica")</f>
        <v>No Aplica</v>
      </c>
      <c r="AD2478" t="str">
        <f>+IFERROR(IF(Tabla2[[#This Row],[FECHA INICIO DE LABORES EN OBRA]]="","No Aplica",IF(AND(MONTH(Tabla2[[#This Row],[FECHA INICIO DE LABORES EN OBRA]])=MONTH(TODAY()-30),YEAR(Tabla2[[#This Row],[FECHA INICIO DE LABORES EN OBRA]])=YEAR(TODAY())),MONTH(TODAY()-30)&amp;"-"&amp;YEAR(TODAY()),"No Aplica")),"No Aplica")</f>
        <v>No Aplica</v>
      </c>
    </row>
    <row r="2479" spans="1:30" x14ac:dyDescent="0.25">
      <c r="A2479" s="13">
        <v>20513530481</v>
      </c>
      <c r="B2479" s="15" t="s">
        <v>9074</v>
      </c>
      <c r="C2479" s="15" t="s">
        <v>9074</v>
      </c>
      <c r="D2479" s="15" t="s">
        <v>9242</v>
      </c>
      <c r="E2479" s="15" t="s">
        <v>9243</v>
      </c>
      <c r="F2479" s="39">
        <v>33547</v>
      </c>
      <c r="G2479" s="15">
        <v>1</v>
      </c>
      <c r="H2479" s="15" t="s">
        <v>3380</v>
      </c>
      <c r="I2479" s="15" t="s">
        <v>9078</v>
      </c>
      <c r="J2479" s="15" t="s">
        <v>9244</v>
      </c>
      <c r="K2479" s="15" t="s">
        <v>2572</v>
      </c>
      <c r="L2479" s="40" t="s">
        <v>6</v>
      </c>
      <c r="M2479" s="39"/>
      <c r="N2479" s="41" t="s">
        <v>2687</v>
      </c>
      <c r="O2479" s="39">
        <v>44896</v>
      </c>
      <c r="P2479" s="40">
        <v>1</v>
      </c>
      <c r="Q2479" s="40">
        <v>1</v>
      </c>
      <c r="R2479" s="40" t="str">
        <f>IFERROR(VLOOKUP(Tabla2[[#This Row],[CONTRATISTA PRNCIPAL]],Hoja1!$L$5:$M$9,2,FALSE),"CJV")</f>
        <v>CJV</v>
      </c>
      <c r="S2479" s="40" t="str">
        <f>IF(Tabla2[[#This Row],[EMPRESA]]=Tabla2[[#This Row],[CONTRATISTA PRNCIPAL]],"Principal","Secundaria")</f>
        <v>Principal</v>
      </c>
      <c r="T2479" s="42">
        <f>IFERROR(1/COUNTIF(Tabla2[CONTRATISTA PRNCIPAL],Tabla2[[#This Row],[CONTRATISTA PRNCIPAL]]),0)</f>
        <v>0.015873015873015872</v>
      </c>
      <c r="U2479" s="43">
        <f>IF(((TODAY()-Tabla2[[#This Row],[FECHA NACIMIENTO]])/365)&lt;18,"Corregir", IF(((TODAY()-Tabla2[[#This Row],[FECHA NACIMIENTO]])/365)&gt;80, "Corregir",ROUNDDOWN(((TODAY()-Tabla2[[#This Row],[FECHA NACIMIENTO]])/365),0)))</f>
        <v>31</v>
      </c>
      <c r="V24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79" s="44" t="str">
        <f>+IF(Tabla2[[#This Row],[Edad]]="Corregir","Corregir","Ok")</f>
        <v>Ok</v>
      </c>
      <c r="X2479" s="42" t="str">
        <f>+IFERROR(VLOOKUP(Tabla2[[#This Row],[DISTRITO SEGÚN DNI]],Hoja1!$A$2:$B$32,2,FALSE),"No")</f>
        <v>No</v>
      </c>
      <c r="Y2479" s="42" t="str">
        <f>IF(OR(LOWER(Tabla2[[#This Row],[GENERO]])="masculino", LOWER(Tabla2[[#This Row],[GENERO]])="femenino"),"OK","Corregir")</f>
        <v>OK</v>
      </c>
      <c r="Z2479" s="42" t="str">
        <f>+IF(Tabla2[[#This Row],[Nro. DNI / CE]]="","Corregir",IF(LEN(Tabla2[[#This Row],[Nro. DNI / CE]])&gt;=8,"OK","Corregir"))</f>
        <v>OK</v>
      </c>
      <c r="AA2479" s="42">
        <f>COUNTIF(Tabla2[APELLIDOS Y NOMBRES],Tabla2[[#This Row],[APELLIDOS Y NOMBRES]])</f>
        <v>1</v>
      </c>
      <c r="AB2479" s="42">
        <f>IF(Tabla2[[#This Row],[Trabajador]]&gt;1,1/Tabla2[[#This Row],[Trabajador]],Tabla2[[#This Row],[Trabajador]])</f>
        <v>1</v>
      </c>
      <c r="AC2479" t="str">
        <f>+IFERROR(IF(Tabla2[[#This Row],[FECHA CESE/BAJA]]="","No Aplica",IF(AND(MONTH(Tabla2[[#This Row],[FECHA CESE/BAJA]])=MONTH(TODAY()-30),YEAR(Tabla2[[#This Row],[FECHA CESE/BAJA]])=YEAR(TODAY())),MONTH(TODAY()-30)&amp;"-"&amp;YEAR(TODAY()),"Borrar")),"No aplica")</f>
        <v>No Aplica</v>
      </c>
      <c r="AD2479" t="str">
        <f>+IFERROR(IF(Tabla2[[#This Row],[FECHA INICIO DE LABORES EN OBRA]]="","No Aplica",IF(AND(MONTH(Tabla2[[#This Row],[FECHA INICIO DE LABORES EN OBRA]])=MONTH(TODAY()-30),YEAR(Tabla2[[#This Row],[FECHA INICIO DE LABORES EN OBRA]])=YEAR(TODAY())),MONTH(TODAY()-30)&amp;"-"&amp;YEAR(TODAY()),"No Aplica")),"No Aplica")</f>
        <v>No Aplica</v>
      </c>
    </row>
    <row r="2480" spans="1:30" x14ac:dyDescent="0.25">
      <c r="A2480" s="13">
        <v>20513530481</v>
      </c>
      <c r="B2480" s="15" t="s">
        <v>9074</v>
      </c>
      <c r="C2480" s="15" t="s">
        <v>9074</v>
      </c>
      <c r="D2480" s="15" t="s">
        <v>9245</v>
      </c>
      <c r="E2480" s="15" t="s">
        <v>9246</v>
      </c>
      <c r="F2480" s="39">
        <v>28728</v>
      </c>
      <c r="G2480" s="15">
        <v>1</v>
      </c>
      <c r="H2480" s="15" t="s">
        <v>6501</v>
      </c>
      <c r="I2480" s="15" t="s">
        <v>9078</v>
      </c>
      <c r="J2480" s="15" t="s">
        <v>9247</v>
      </c>
      <c r="K2480" s="15" t="s">
        <v>2697</v>
      </c>
      <c r="L2480" s="40" t="s">
        <v>6</v>
      </c>
      <c r="M2480" s="39"/>
      <c r="N2480" s="41" t="s">
        <v>2687</v>
      </c>
      <c r="O2480" s="39">
        <v>44650</v>
      </c>
      <c r="P2480" s="40">
        <v>1</v>
      </c>
      <c r="Q2480" s="40">
        <v>1</v>
      </c>
      <c r="R2480" s="40" t="str">
        <f>IFERROR(VLOOKUP(Tabla2[[#This Row],[CONTRATISTA PRNCIPAL]],Hoja1!$L$5:$M$9,2,FALSE),"CJV")</f>
        <v>CJV</v>
      </c>
      <c r="S2480" s="40" t="str">
        <f>IF(Tabla2[[#This Row],[EMPRESA]]=Tabla2[[#This Row],[CONTRATISTA PRNCIPAL]],"Principal","Secundaria")</f>
        <v>Principal</v>
      </c>
      <c r="T2480" s="42">
        <f>IFERROR(1/COUNTIF(Tabla2[CONTRATISTA PRNCIPAL],Tabla2[[#This Row],[CONTRATISTA PRNCIPAL]]),0)</f>
        <v>0.015873015873015872</v>
      </c>
      <c r="U2480" s="43">
        <f>IF(((TODAY()-Tabla2[[#This Row],[FECHA NACIMIENTO]])/365)&lt;18,"Corregir", IF(((TODAY()-Tabla2[[#This Row],[FECHA NACIMIENTO]])/365)&gt;80, "Corregir",ROUNDDOWN(((TODAY()-Tabla2[[#This Row],[FECHA NACIMIENTO]])/365),0)))</f>
        <v>45</v>
      </c>
      <c r="V24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80" s="44" t="str">
        <f>+IF(Tabla2[[#This Row],[Edad]]="Corregir","Corregir","Ok")</f>
        <v>Ok</v>
      </c>
      <c r="X2480" s="42" t="str">
        <f>+IFERROR(VLOOKUP(Tabla2[[#This Row],[DISTRITO SEGÚN DNI]],Hoja1!$A$2:$B$32,2,FALSE),"No")</f>
        <v>No</v>
      </c>
      <c r="Y2480" s="42" t="str">
        <f>IF(OR(LOWER(Tabla2[[#This Row],[GENERO]])="masculino", LOWER(Tabla2[[#This Row],[GENERO]])="femenino"),"OK","Corregir")</f>
        <v>OK</v>
      </c>
      <c r="Z2480" s="42" t="str">
        <f>+IF(Tabla2[[#This Row],[Nro. DNI / CE]]="","Corregir",IF(LEN(Tabla2[[#This Row],[Nro. DNI / CE]])&gt;=8,"OK","Corregir"))</f>
        <v>OK</v>
      </c>
      <c r="AA2480" s="42">
        <f>COUNTIF(Tabla2[APELLIDOS Y NOMBRES],Tabla2[[#This Row],[APELLIDOS Y NOMBRES]])</f>
        <v>1</v>
      </c>
      <c r="AB2480" s="42">
        <f>IF(Tabla2[[#This Row],[Trabajador]]&gt;1,1/Tabla2[[#This Row],[Trabajador]],Tabla2[[#This Row],[Trabajador]])</f>
        <v>1</v>
      </c>
      <c r="AC2480" t="str">
        <f>+IFERROR(IF(Tabla2[[#This Row],[FECHA CESE/BAJA]]="","No Aplica",IF(AND(MONTH(Tabla2[[#This Row],[FECHA CESE/BAJA]])=MONTH(TODAY()-30),YEAR(Tabla2[[#This Row],[FECHA CESE/BAJA]])=YEAR(TODAY())),MONTH(TODAY()-30)&amp;"-"&amp;YEAR(TODAY()),"Borrar")),"No aplica")</f>
        <v>No Aplica</v>
      </c>
      <c r="AD2480" t="str">
        <f>+IFERROR(IF(Tabla2[[#This Row],[FECHA INICIO DE LABORES EN OBRA]]="","No Aplica",IF(AND(MONTH(Tabla2[[#This Row],[FECHA INICIO DE LABORES EN OBRA]])=MONTH(TODAY()-30),YEAR(Tabla2[[#This Row],[FECHA INICIO DE LABORES EN OBRA]])=YEAR(TODAY())),MONTH(TODAY()-30)&amp;"-"&amp;YEAR(TODAY()),"No Aplica")),"No Aplica")</f>
        <v>No Aplica</v>
      </c>
    </row>
    <row r="2481" spans="1:30" x14ac:dyDescent="0.25">
      <c r="A2481" s="13">
        <v>20513530481</v>
      </c>
      <c r="B2481" s="15" t="s">
        <v>9074</v>
      </c>
      <c r="C2481" s="15" t="s">
        <v>9074</v>
      </c>
      <c r="D2481" s="15" t="s">
        <v>9248</v>
      </c>
      <c r="E2481" s="15" t="s">
        <v>9249</v>
      </c>
      <c r="F2481" s="39">
        <v>30293</v>
      </c>
      <c r="G2481" s="15">
        <v>1</v>
      </c>
      <c r="H2481" s="15" t="s">
        <v>9250</v>
      </c>
      <c r="I2481" s="15" t="s">
        <v>9078</v>
      </c>
      <c r="J2481" s="15" t="s">
        <v>9251</v>
      </c>
      <c r="K2481" s="15" t="s">
        <v>2808</v>
      </c>
      <c r="L2481" s="40" t="s">
        <v>6</v>
      </c>
      <c r="M2481" s="39"/>
      <c r="N2481" s="41" t="s">
        <v>2687</v>
      </c>
      <c r="O2481" s="39">
        <v>45035</v>
      </c>
      <c r="P2481" s="40">
        <v>1</v>
      </c>
      <c r="Q2481" s="40">
        <v>1</v>
      </c>
      <c r="R2481" s="40" t="str">
        <f>IFERROR(VLOOKUP(Tabla2[[#This Row],[CONTRATISTA PRNCIPAL]],Hoja1!$L$5:$M$9,2,FALSE),"CJV")</f>
        <v>CJV</v>
      </c>
      <c r="S2481" s="40" t="str">
        <f>IF(Tabla2[[#This Row],[EMPRESA]]=Tabla2[[#This Row],[CONTRATISTA PRNCIPAL]],"Principal","Secundaria")</f>
        <v>Principal</v>
      </c>
      <c r="T2481" s="42">
        <f>IFERROR(1/COUNTIF(Tabla2[CONTRATISTA PRNCIPAL],Tabla2[[#This Row],[CONTRATISTA PRNCIPAL]]),0)</f>
        <v>0.015873015873015872</v>
      </c>
      <c r="U2481" s="43">
        <f>IF(((TODAY()-Tabla2[[#This Row],[FECHA NACIMIENTO]])/365)&lt;18,"Corregir", IF(((TODAY()-Tabla2[[#This Row],[FECHA NACIMIENTO]])/365)&gt;80, "Corregir",ROUNDDOWN(((TODAY()-Tabla2[[#This Row],[FECHA NACIMIENTO]])/365),0)))</f>
        <v>40</v>
      </c>
      <c r="V24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81" s="44" t="str">
        <f>+IF(Tabla2[[#This Row],[Edad]]="Corregir","Corregir","Ok")</f>
        <v>Ok</v>
      </c>
      <c r="X2481" s="42" t="str">
        <f>+IFERROR(VLOOKUP(Tabla2[[#This Row],[DISTRITO SEGÚN DNI]],Hoja1!$A$2:$B$32,2,FALSE),"No")</f>
        <v>No</v>
      </c>
      <c r="Y2481" s="42" t="str">
        <f>IF(OR(LOWER(Tabla2[[#This Row],[GENERO]])="masculino", LOWER(Tabla2[[#This Row],[GENERO]])="femenino"),"OK","Corregir")</f>
        <v>OK</v>
      </c>
      <c r="Z2481" s="42" t="str">
        <f>+IF(Tabla2[[#This Row],[Nro. DNI / CE]]="","Corregir",IF(LEN(Tabla2[[#This Row],[Nro. DNI / CE]])&gt;=8,"OK","Corregir"))</f>
        <v>OK</v>
      </c>
      <c r="AA2481" s="42">
        <f>COUNTIF(Tabla2[APELLIDOS Y NOMBRES],Tabla2[[#This Row],[APELLIDOS Y NOMBRES]])</f>
        <v>1</v>
      </c>
      <c r="AB2481" s="42">
        <f>IF(Tabla2[[#This Row],[Trabajador]]&gt;1,1/Tabla2[[#This Row],[Trabajador]],Tabla2[[#This Row],[Trabajador]])</f>
        <v>1</v>
      </c>
      <c r="AC2481" t="str">
        <f>+IFERROR(IF(Tabla2[[#This Row],[FECHA CESE/BAJA]]="","No Aplica",IF(AND(MONTH(Tabla2[[#This Row],[FECHA CESE/BAJA]])=MONTH(TODAY()-30),YEAR(Tabla2[[#This Row],[FECHA CESE/BAJA]])=YEAR(TODAY())),MONTH(TODAY()-30)&amp;"-"&amp;YEAR(TODAY()),"Borrar")),"No aplica")</f>
        <v>No Aplica</v>
      </c>
      <c r="AD2481" t="str">
        <f>+IFERROR(IF(Tabla2[[#This Row],[FECHA INICIO DE LABORES EN OBRA]]="","No Aplica",IF(AND(MONTH(Tabla2[[#This Row],[FECHA INICIO DE LABORES EN OBRA]])=MONTH(TODAY()-30),YEAR(Tabla2[[#This Row],[FECHA INICIO DE LABORES EN OBRA]])=YEAR(TODAY())),MONTH(TODAY()-30)&amp;"-"&amp;YEAR(TODAY()),"No Aplica")),"No Aplica")</f>
        <v>No Aplica</v>
      </c>
    </row>
    <row r="2482" ht="16.5" customHeight="1" spans="1:30" x14ac:dyDescent="0.25">
      <c r="A2482" s="13">
        <v>20513530481</v>
      </c>
      <c r="B2482" s="15" t="s">
        <v>9074</v>
      </c>
      <c r="C2482" s="15" t="s">
        <v>9074</v>
      </c>
      <c r="D2482" s="15" t="s">
        <v>9252</v>
      </c>
      <c r="E2482" s="15" t="s">
        <v>9253</v>
      </c>
      <c r="F2482" s="39">
        <v>30091</v>
      </c>
      <c r="G2482" s="15">
        <v>1</v>
      </c>
      <c r="H2482" s="15" t="s">
        <v>9254</v>
      </c>
      <c r="I2482" s="15" t="s">
        <v>9078</v>
      </c>
      <c r="J2482" s="15" t="s">
        <v>9255</v>
      </c>
      <c r="K2482" s="15" t="s">
        <v>2701</v>
      </c>
      <c r="L2482" s="40" t="s">
        <v>6</v>
      </c>
      <c r="M2482" s="39"/>
      <c r="N2482" s="41" t="s">
        <v>2687</v>
      </c>
      <c r="O2482" s="39">
        <v>45083</v>
      </c>
      <c r="P2482" s="40">
        <v>1</v>
      </c>
      <c r="Q2482" s="40">
        <v>1</v>
      </c>
      <c r="R2482" s="40" t="str">
        <f>IFERROR(VLOOKUP(Tabla2[[#This Row],[CONTRATISTA PRNCIPAL]],Hoja1!$L$5:$M$9,2,FALSE),"CJV")</f>
        <v>CJV</v>
      </c>
      <c r="S2482" s="40" t="str">
        <f>IF(Tabla2[[#This Row],[EMPRESA]]=Tabla2[[#This Row],[CONTRATISTA PRNCIPAL]],"Principal","Secundaria")</f>
        <v>Principal</v>
      </c>
      <c r="T2482" s="42">
        <f>IFERROR(1/COUNTIF(Tabla2[CONTRATISTA PRNCIPAL],Tabla2[[#This Row],[CONTRATISTA PRNCIPAL]]),0)</f>
        <v>0.015873015873015872</v>
      </c>
      <c r="U2482" s="43">
        <f>IF(((TODAY()-Tabla2[[#This Row],[FECHA NACIMIENTO]])/365)&lt;18,"Corregir", IF(((TODAY()-Tabla2[[#This Row],[FECHA NACIMIENTO]])/365)&gt;80, "Corregir",ROUNDDOWN(((TODAY()-Tabla2[[#This Row],[FECHA NACIMIENTO]])/365),0)))</f>
        <v>41</v>
      </c>
      <c r="V24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82" s="44" t="str">
        <f>+IF(Tabla2[[#This Row],[Edad]]="Corregir","Corregir","Ok")</f>
        <v>Ok</v>
      </c>
      <c r="X2482" s="42" t="str">
        <f>+IFERROR(VLOOKUP(Tabla2[[#This Row],[DISTRITO SEGÚN DNI]],Hoja1!$A$2:$B$32,2,FALSE),"No")</f>
        <v>No</v>
      </c>
      <c r="Y2482" s="42" t="str">
        <f>IF(OR(LOWER(Tabla2[[#This Row],[GENERO]])="masculino", LOWER(Tabla2[[#This Row],[GENERO]])="femenino"),"OK","Corregir")</f>
        <v>OK</v>
      </c>
      <c r="Z2482" s="42" t="str">
        <f>+IF(Tabla2[[#This Row],[Nro. DNI / CE]]="","Corregir",IF(LEN(Tabla2[[#This Row],[Nro. DNI / CE]])&gt;=8,"OK","Corregir"))</f>
        <v>OK</v>
      </c>
      <c r="AA2482" s="42">
        <f>COUNTIF(Tabla2[APELLIDOS Y NOMBRES],Tabla2[[#This Row],[APELLIDOS Y NOMBRES]])</f>
        <v>1</v>
      </c>
      <c r="AB2482" s="42">
        <f>IF(Tabla2[[#This Row],[Trabajador]]&gt;1,1/Tabla2[[#This Row],[Trabajador]],Tabla2[[#This Row],[Trabajador]])</f>
        <v>1</v>
      </c>
      <c r="AC2482" t="str">
        <f>+IFERROR(IF(Tabla2[[#This Row],[FECHA CESE/BAJA]]="","No Aplica",IF(AND(MONTH(Tabla2[[#This Row],[FECHA CESE/BAJA]])=MONTH(TODAY()-30),YEAR(Tabla2[[#This Row],[FECHA CESE/BAJA]])=YEAR(TODAY())),MONTH(TODAY()-30)&amp;"-"&amp;YEAR(TODAY()),"Borrar")),"No aplica")</f>
        <v>No Aplica</v>
      </c>
      <c r="AD2482" t="str">
        <f>+IFERROR(IF(Tabla2[[#This Row],[FECHA INICIO DE LABORES EN OBRA]]="","No Aplica",IF(AND(MONTH(Tabla2[[#This Row],[FECHA INICIO DE LABORES EN OBRA]])=MONTH(TODAY()-30),YEAR(Tabla2[[#This Row],[FECHA INICIO DE LABORES EN OBRA]])=YEAR(TODAY())),MONTH(TODAY()-30)&amp;"-"&amp;YEAR(TODAY()),"No Aplica")),"No Aplica")</f>
        <v>No Aplica</v>
      </c>
    </row>
    <row r="2483" ht="16.5" customHeight="1" spans="1:30" x14ac:dyDescent="0.25">
      <c r="A2483" s="13">
        <v>20513530481</v>
      </c>
      <c r="B2483" s="15" t="s">
        <v>9074</v>
      </c>
      <c r="C2483" s="15" t="s">
        <v>9074</v>
      </c>
      <c r="D2483" s="15" t="s">
        <v>9256</v>
      </c>
      <c r="E2483" s="15" t="s">
        <v>9257</v>
      </c>
      <c r="F2483" s="39">
        <v>31855</v>
      </c>
      <c r="G2483" s="15">
        <v>1</v>
      </c>
      <c r="H2483" s="15" t="s">
        <v>9219</v>
      </c>
      <c r="I2483" s="15" t="s">
        <v>9078</v>
      </c>
      <c r="J2483" s="15" t="s">
        <v>9258</v>
      </c>
      <c r="K2483" s="15" t="s">
        <v>2075</v>
      </c>
      <c r="L2483" s="40" t="s">
        <v>6</v>
      </c>
      <c r="M2483" s="39"/>
      <c r="N2483" s="41" t="s">
        <v>2687</v>
      </c>
      <c r="O2483" s="39">
        <v>45043</v>
      </c>
      <c r="P2483" s="40">
        <v>1</v>
      </c>
      <c r="Q2483" s="40">
        <v>1</v>
      </c>
      <c r="R2483" s="40" t="str">
        <f>IFERROR(VLOOKUP(Tabla2[[#This Row],[CONTRATISTA PRNCIPAL]],Hoja1!$L$5:$M$9,2,FALSE),"CJV")</f>
        <v>CJV</v>
      </c>
      <c r="S2483" s="40" t="str">
        <f>IF(Tabla2[[#This Row],[EMPRESA]]=Tabla2[[#This Row],[CONTRATISTA PRNCIPAL]],"Principal","Secundaria")</f>
        <v>Principal</v>
      </c>
      <c r="T2483" s="42">
        <f>IFERROR(1/COUNTIF(Tabla2[CONTRATISTA PRNCIPAL],Tabla2[[#This Row],[CONTRATISTA PRNCIPAL]]),0)</f>
        <v>0.015873015873015872</v>
      </c>
      <c r="U2483" s="43">
        <f>IF(((TODAY()-Tabla2[[#This Row],[FECHA NACIMIENTO]])/365)&lt;18,"Corregir", IF(((TODAY()-Tabla2[[#This Row],[FECHA NACIMIENTO]])/365)&gt;80, "Corregir",ROUNDDOWN(((TODAY()-Tabla2[[#This Row],[FECHA NACIMIENTO]])/365),0)))</f>
        <v>36</v>
      </c>
      <c r="V24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83" s="44" t="str">
        <f>+IF(Tabla2[[#This Row],[Edad]]="Corregir","Corregir","Ok")</f>
        <v>Ok</v>
      </c>
      <c r="X2483" s="42" t="str">
        <f>+IFERROR(VLOOKUP(Tabla2[[#This Row],[DISTRITO SEGÚN DNI]],Hoja1!$A$2:$B$32,2,FALSE),"No")</f>
        <v>No</v>
      </c>
      <c r="Y2483" s="42" t="str">
        <f>IF(OR(LOWER(Tabla2[[#This Row],[GENERO]])="masculino", LOWER(Tabla2[[#This Row],[GENERO]])="femenino"),"OK","Corregir")</f>
        <v>OK</v>
      </c>
      <c r="Z2483" s="42" t="str">
        <f>+IF(Tabla2[[#This Row],[Nro. DNI / CE]]="","Corregir",IF(LEN(Tabla2[[#This Row],[Nro. DNI / CE]])&gt;=8,"OK","Corregir"))</f>
        <v>OK</v>
      </c>
      <c r="AA2483" s="42">
        <f>COUNTIF(Tabla2[APELLIDOS Y NOMBRES],Tabla2[[#This Row],[APELLIDOS Y NOMBRES]])</f>
        <v>1</v>
      </c>
      <c r="AB2483" s="42">
        <f>IF(Tabla2[[#This Row],[Trabajador]]&gt;1,1/Tabla2[[#This Row],[Trabajador]],Tabla2[[#This Row],[Trabajador]])</f>
        <v>1</v>
      </c>
      <c r="AC2483" t="str">
        <f>+IFERROR(IF(Tabla2[[#This Row],[FECHA CESE/BAJA]]="","No Aplica",IF(AND(MONTH(Tabla2[[#This Row],[FECHA CESE/BAJA]])=MONTH(TODAY()-30),YEAR(Tabla2[[#This Row],[FECHA CESE/BAJA]])=YEAR(TODAY())),MONTH(TODAY()-30)&amp;"-"&amp;YEAR(TODAY()),"Borrar")),"No aplica")</f>
        <v>No Aplica</v>
      </c>
      <c r="AD2483" t="str">
        <f>+IFERROR(IF(Tabla2[[#This Row],[FECHA INICIO DE LABORES EN OBRA]]="","No Aplica",IF(AND(MONTH(Tabla2[[#This Row],[FECHA INICIO DE LABORES EN OBRA]])=MONTH(TODAY()-30),YEAR(Tabla2[[#This Row],[FECHA INICIO DE LABORES EN OBRA]])=YEAR(TODAY())),MONTH(TODAY()-30)&amp;"-"&amp;YEAR(TODAY()),"No Aplica")),"No Aplica")</f>
        <v>No Aplica</v>
      </c>
    </row>
    <row r="2484" ht="16.5" customHeight="1" spans="1:30" x14ac:dyDescent="0.25">
      <c r="A2484" s="13" t="s">
        <v>9259</v>
      </c>
      <c r="B2484" s="15" t="s">
        <v>9260</v>
      </c>
      <c r="C2484" s="15" t="s">
        <v>9074</v>
      </c>
      <c r="D2484" s="15" t="s">
        <v>1083</v>
      </c>
      <c r="E2484" s="15" t="s">
        <v>1084</v>
      </c>
      <c r="F2484" s="39">
        <v>31104</v>
      </c>
      <c r="G2484" s="15">
        <v>1</v>
      </c>
      <c r="H2484" s="15" t="s">
        <v>9261</v>
      </c>
      <c r="I2484" s="15" t="s">
        <v>9078</v>
      </c>
      <c r="J2484" s="15" t="s">
        <v>9262</v>
      </c>
      <c r="K2484" s="15" t="s">
        <v>2802</v>
      </c>
      <c r="L2484" s="40" t="s">
        <v>6</v>
      </c>
      <c r="M2484" s="39"/>
      <c r="N2484" s="41" t="s">
        <v>2098</v>
      </c>
      <c r="O2484" s="39">
        <v>44720</v>
      </c>
      <c r="P2484" s="40">
        <v>1</v>
      </c>
      <c r="Q2484" s="40">
        <v>2</v>
      </c>
      <c r="R2484" s="40" t="str">
        <f>IFERROR(VLOOKUP(Tabla2[[#This Row],[CONTRATISTA PRNCIPAL]],Hoja1!$L$5:$M$9,2,FALSE),"CJV")</f>
        <v>CJV</v>
      </c>
      <c r="S2484" s="40" t="str">
        <f>IF(Tabla2[[#This Row],[EMPRESA]]=Tabla2[[#This Row],[CONTRATISTA PRNCIPAL]],"Principal","Secundaria")</f>
        <v>Secundaria</v>
      </c>
      <c r="T2484" s="42">
        <f>IFERROR(1/COUNTIF(Tabla2[CONTRATISTA PRNCIPAL],Tabla2[[#This Row],[CONTRATISTA PRNCIPAL]]),0)</f>
        <v>0.015873015873015872</v>
      </c>
      <c r="U2484" s="43">
        <f>IF(((TODAY()-Tabla2[[#This Row],[FECHA NACIMIENTO]])/365)&lt;18,"Corregir", IF(((TODAY()-Tabla2[[#This Row],[FECHA NACIMIENTO]])/365)&gt;80, "Corregir",ROUNDDOWN(((TODAY()-Tabla2[[#This Row],[FECHA NACIMIENTO]])/365),0)))</f>
        <v>38</v>
      </c>
      <c r="V24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84" s="44" t="str">
        <f>+IF(Tabla2[[#This Row],[Edad]]="Corregir","Corregir","Ok")</f>
        <v>Ok</v>
      </c>
      <c r="X2484" s="42" t="str">
        <f>+IFERROR(VLOOKUP(Tabla2[[#This Row],[DISTRITO SEGÚN DNI]],Hoja1!$A$2:$B$32,2,FALSE),"No")</f>
        <v>CALLAO</v>
      </c>
      <c r="Y2484" s="42" t="str">
        <f>IF(OR(LOWER(Tabla2[[#This Row],[GENERO]])="masculino", LOWER(Tabla2[[#This Row],[GENERO]])="femenino"),"OK","Corregir")</f>
        <v>OK</v>
      </c>
      <c r="Z2484" s="42" t="str">
        <f>+IF(Tabla2[[#This Row],[Nro. DNI / CE]]="","Corregir",IF(LEN(Tabla2[[#This Row],[Nro. DNI / CE]])&gt;=8,"OK","Corregir"))</f>
        <v>OK</v>
      </c>
      <c r="AA2484" s="42">
        <f>COUNTIF(Tabla2[APELLIDOS Y NOMBRES],Tabla2[[#This Row],[APELLIDOS Y NOMBRES]])</f>
        <v>1</v>
      </c>
      <c r="AB2484" s="42">
        <f>IF(Tabla2[[#This Row],[Trabajador]]&gt;1,1/Tabla2[[#This Row],[Trabajador]],Tabla2[[#This Row],[Trabajador]])</f>
        <v>1</v>
      </c>
      <c r="AC2484" t="str">
        <f>+IFERROR(IF(Tabla2[[#This Row],[FECHA CESE/BAJA]]="","No Aplica",IF(AND(MONTH(Tabla2[[#This Row],[FECHA CESE/BAJA]])=MONTH(TODAY()-30),YEAR(Tabla2[[#This Row],[FECHA CESE/BAJA]])=YEAR(TODAY())),MONTH(TODAY()-30)&amp;"-"&amp;YEAR(TODAY()),"Borrar")),"No aplica")</f>
        <v>No Aplica</v>
      </c>
      <c r="AD2484" t="str">
        <f>+IFERROR(IF(Tabla2[[#This Row],[FECHA INICIO DE LABORES EN OBRA]]="","No Aplica",IF(AND(MONTH(Tabla2[[#This Row],[FECHA INICIO DE LABORES EN OBRA]])=MONTH(TODAY()-30),YEAR(Tabla2[[#This Row],[FECHA INICIO DE LABORES EN OBRA]])=YEAR(TODAY())),MONTH(TODAY()-30)&amp;"-"&amp;YEAR(TODAY()),"No Aplica")),"No Aplica")</f>
        <v>No Aplica</v>
      </c>
    </row>
    <row r="2485" ht="16.5" customHeight="1" spans="1:30" x14ac:dyDescent="0.25">
      <c r="A2485" s="13" t="s">
        <v>9259</v>
      </c>
      <c r="B2485" s="15" t="s">
        <v>9260</v>
      </c>
      <c r="C2485" s="15" t="s">
        <v>9074</v>
      </c>
      <c r="D2485" s="15" t="s">
        <v>514</v>
      </c>
      <c r="E2485" s="15" t="s">
        <v>515</v>
      </c>
      <c r="F2485" s="39">
        <v>30138</v>
      </c>
      <c r="G2485" s="15">
        <v>1</v>
      </c>
      <c r="H2485" s="15" t="s">
        <v>9261</v>
      </c>
      <c r="I2485" s="15" t="s">
        <v>9078</v>
      </c>
      <c r="J2485" s="15" t="s">
        <v>9263</v>
      </c>
      <c r="K2485" s="15" t="s">
        <v>2802</v>
      </c>
      <c r="L2485" s="40" t="s">
        <v>6</v>
      </c>
      <c r="M2485" s="39"/>
      <c r="N2485" s="41" t="s">
        <v>2098</v>
      </c>
      <c r="O2485" s="39">
        <v>44720</v>
      </c>
      <c r="P2485" s="40">
        <v>1</v>
      </c>
      <c r="Q2485" s="40">
        <v>2</v>
      </c>
      <c r="R2485" s="40" t="str">
        <f>IFERROR(VLOOKUP(Tabla2[[#This Row],[CONTRATISTA PRNCIPAL]],Hoja1!$L$5:$M$9,2,FALSE),"CJV")</f>
        <v>CJV</v>
      </c>
      <c r="S2485" s="40" t="str">
        <f>IF(Tabla2[[#This Row],[EMPRESA]]=Tabla2[[#This Row],[CONTRATISTA PRNCIPAL]],"Principal","Secundaria")</f>
        <v>Secundaria</v>
      </c>
      <c r="T2485" s="42">
        <f>IFERROR(1/COUNTIF(Tabla2[CONTRATISTA PRNCIPAL],Tabla2[[#This Row],[CONTRATISTA PRNCIPAL]]),0)</f>
        <v>0.015873015873015872</v>
      </c>
      <c r="U2485" s="43">
        <f>IF(((TODAY()-Tabla2[[#This Row],[FECHA NACIMIENTO]])/365)&lt;18,"Corregir", IF(((TODAY()-Tabla2[[#This Row],[FECHA NACIMIENTO]])/365)&gt;80, "Corregir",ROUNDDOWN(((TODAY()-Tabla2[[#This Row],[FECHA NACIMIENTO]])/365),0)))</f>
        <v>41</v>
      </c>
      <c r="V24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85" s="44" t="str">
        <f>+IF(Tabla2[[#This Row],[Edad]]="Corregir","Corregir","Ok")</f>
        <v>Ok</v>
      </c>
      <c r="X2485" s="42" t="str">
        <f>+IFERROR(VLOOKUP(Tabla2[[#This Row],[DISTRITO SEGÚN DNI]],Hoja1!$A$2:$B$32,2,FALSE),"No")</f>
        <v>CALLAO</v>
      </c>
      <c r="Y2485" s="42" t="str">
        <f>IF(OR(LOWER(Tabla2[[#This Row],[GENERO]])="masculino", LOWER(Tabla2[[#This Row],[GENERO]])="femenino"),"OK","Corregir")</f>
        <v>OK</v>
      </c>
      <c r="Z2485" s="42" t="str">
        <f>+IF(Tabla2[[#This Row],[Nro. DNI / CE]]="","Corregir",IF(LEN(Tabla2[[#This Row],[Nro. DNI / CE]])&gt;=8,"OK","Corregir"))</f>
        <v>OK</v>
      </c>
      <c r="AA2485" s="42">
        <f>COUNTIF(Tabla2[APELLIDOS Y NOMBRES],Tabla2[[#This Row],[APELLIDOS Y NOMBRES]])</f>
        <v>1</v>
      </c>
      <c r="AB2485" s="42">
        <f>IF(Tabla2[[#This Row],[Trabajador]]&gt;1,1/Tabla2[[#This Row],[Trabajador]],Tabla2[[#This Row],[Trabajador]])</f>
        <v>1</v>
      </c>
      <c r="AC2485" t="str">
        <f>+IFERROR(IF(Tabla2[[#This Row],[FECHA CESE/BAJA]]="","No Aplica",IF(AND(MONTH(Tabla2[[#This Row],[FECHA CESE/BAJA]])=MONTH(TODAY()-30),YEAR(Tabla2[[#This Row],[FECHA CESE/BAJA]])=YEAR(TODAY())),MONTH(TODAY()-30)&amp;"-"&amp;YEAR(TODAY()),"Borrar")),"No aplica")</f>
        <v>No Aplica</v>
      </c>
      <c r="AD2485" t="str">
        <f>+IFERROR(IF(Tabla2[[#This Row],[FECHA INICIO DE LABORES EN OBRA]]="","No Aplica",IF(AND(MONTH(Tabla2[[#This Row],[FECHA INICIO DE LABORES EN OBRA]])=MONTH(TODAY()-30),YEAR(Tabla2[[#This Row],[FECHA INICIO DE LABORES EN OBRA]])=YEAR(TODAY())),MONTH(TODAY()-30)&amp;"-"&amp;YEAR(TODAY()),"No Aplica")),"No Aplica")</f>
        <v>No Aplica</v>
      </c>
    </row>
    <row r="2486" ht="16.5" customHeight="1" spans="1:30" x14ac:dyDescent="0.25">
      <c r="A2486" s="13" t="s">
        <v>9264</v>
      </c>
      <c r="B2486" s="15" t="s">
        <v>9265</v>
      </c>
      <c r="C2486" s="15" t="s">
        <v>9074</v>
      </c>
      <c r="D2486" s="15" t="s">
        <v>9266</v>
      </c>
      <c r="E2486" s="15" t="s">
        <v>9267</v>
      </c>
      <c r="F2486" s="39">
        <v>24282</v>
      </c>
      <c r="G2486" s="15">
        <v>1</v>
      </c>
      <c r="H2486" s="15" t="s">
        <v>5690</v>
      </c>
      <c r="I2486" s="15" t="s">
        <v>9078</v>
      </c>
      <c r="J2486" s="15" t="s">
        <v>9268</v>
      </c>
      <c r="K2486" s="15" t="s">
        <v>9269</v>
      </c>
      <c r="L2486" s="40" t="s">
        <v>5</v>
      </c>
      <c r="M2486" s="39"/>
      <c r="N2486" s="41" t="s">
        <v>2098</v>
      </c>
      <c r="O2486" s="39">
        <v>44735</v>
      </c>
      <c r="P2486" s="40">
        <v>1</v>
      </c>
      <c r="Q2486" s="40">
        <v>1</v>
      </c>
      <c r="R2486" s="40" t="str">
        <f>IFERROR(VLOOKUP(Tabla2[[#This Row],[CONTRATISTA PRNCIPAL]],Hoja1!$L$5:$M$9,2,FALSE),"CJV")</f>
        <v>CJV</v>
      </c>
      <c r="S2486" s="40" t="str">
        <f>IF(Tabla2[[#This Row],[EMPRESA]]=Tabla2[[#This Row],[CONTRATISTA PRNCIPAL]],"Principal","Secundaria")</f>
        <v>Secundaria</v>
      </c>
      <c r="T2486" s="42">
        <f>IFERROR(1/COUNTIF(Tabla2[CONTRATISTA PRNCIPAL],Tabla2[[#This Row],[CONTRATISTA PRNCIPAL]]),0)</f>
        <v>0.015873015873015872</v>
      </c>
      <c r="U2486" s="43">
        <f>IF(((TODAY()-Tabla2[[#This Row],[FECHA NACIMIENTO]])/365)&lt;18,"Corregir", IF(((TODAY()-Tabla2[[#This Row],[FECHA NACIMIENTO]])/365)&gt;80, "Corregir",ROUNDDOWN(((TODAY()-Tabla2[[#This Row],[FECHA NACIMIENTO]])/365),0)))</f>
        <v>57</v>
      </c>
      <c r="V24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486" s="44" t="str">
        <f>+IF(Tabla2[[#This Row],[Edad]]="Corregir","Corregir","Ok")</f>
        <v>Ok</v>
      </c>
      <c r="X2486" s="42" t="str">
        <f>+IFERROR(VLOOKUP(Tabla2[[#This Row],[DISTRITO SEGÚN DNI]],Hoja1!$A$2:$B$32,2,FALSE),"No")</f>
        <v>No</v>
      </c>
      <c r="Y2486" s="42" t="str">
        <f>IF(OR(LOWER(Tabla2[[#This Row],[GENERO]])="masculino", LOWER(Tabla2[[#This Row],[GENERO]])="femenino"),"OK","Corregir")</f>
        <v>OK</v>
      </c>
      <c r="Z2486" s="42" t="str">
        <f>+IF(Tabla2[[#This Row],[Nro. DNI / CE]]="","Corregir",IF(LEN(Tabla2[[#This Row],[Nro. DNI / CE]])&gt;=8,"OK","Corregir"))</f>
        <v>OK</v>
      </c>
      <c r="AA2486" s="42">
        <f>COUNTIF(Tabla2[APELLIDOS Y NOMBRES],Tabla2[[#This Row],[APELLIDOS Y NOMBRES]])</f>
        <v>1</v>
      </c>
      <c r="AB2486" s="42">
        <f>IF(Tabla2[[#This Row],[Trabajador]]&gt;1,1/Tabla2[[#This Row],[Trabajador]],Tabla2[[#This Row],[Trabajador]])</f>
        <v>1</v>
      </c>
      <c r="AC2486" t="str">
        <f>+IFERROR(IF(Tabla2[[#This Row],[FECHA CESE/BAJA]]="","No Aplica",IF(AND(MONTH(Tabla2[[#This Row],[FECHA CESE/BAJA]])=MONTH(TODAY()-30),YEAR(Tabla2[[#This Row],[FECHA CESE/BAJA]])=YEAR(TODAY())),MONTH(TODAY()-30)&amp;"-"&amp;YEAR(TODAY()),"Borrar")),"No aplica")</f>
        <v>No Aplica</v>
      </c>
      <c r="AD2486" t="str">
        <f>+IFERROR(IF(Tabla2[[#This Row],[FECHA INICIO DE LABORES EN OBRA]]="","No Aplica",IF(AND(MONTH(Tabla2[[#This Row],[FECHA INICIO DE LABORES EN OBRA]])=MONTH(TODAY()-30),YEAR(Tabla2[[#This Row],[FECHA INICIO DE LABORES EN OBRA]])=YEAR(TODAY())),MONTH(TODAY()-30)&amp;"-"&amp;YEAR(TODAY()),"No Aplica")),"No Aplica")</f>
        <v>No Aplica</v>
      </c>
    </row>
    <row r="2487" ht="16.5" customHeight="1" spans="1:30" x14ac:dyDescent="0.25">
      <c r="A2487" s="13" t="s">
        <v>9270</v>
      </c>
      <c r="B2487" s="15" t="s">
        <v>9271</v>
      </c>
      <c r="C2487" s="15" t="s">
        <v>9271</v>
      </c>
      <c r="D2487" s="15" t="s">
        <v>239</v>
      </c>
      <c r="E2487" s="15" t="s">
        <v>240</v>
      </c>
      <c r="F2487" s="39">
        <v>25649</v>
      </c>
      <c r="G2487" s="15">
        <v>1</v>
      </c>
      <c r="H2487" s="15" t="s">
        <v>2225</v>
      </c>
      <c r="I2487" s="15" t="s">
        <v>6298</v>
      </c>
      <c r="J2487" s="15" t="s">
        <v>9272</v>
      </c>
      <c r="K2487" s="15" t="s">
        <v>27</v>
      </c>
      <c r="L2487" s="40" t="s">
        <v>6</v>
      </c>
      <c r="M2487" s="39"/>
      <c r="N2487" s="41" t="s">
        <v>9273</v>
      </c>
      <c r="O2487" s="39">
        <v>44537</v>
      </c>
      <c r="P2487" s="40">
        <v>1</v>
      </c>
      <c r="Q2487" s="40">
        <v>2</v>
      </c>
      <c r="R2487" s="40" t="str">
        <f>IFERROR(VLOOKUP(Tabla2[[#This Row],[CONTRATISTA PRNCIPAL]],Hoja1!$L$5:$M$9,2,FALSE),"CJV")</f>
        <v>CJV</v>
      </c>
      <c r="S2487" s="40" t="str">
        <f>IF(Tabla2[[#This Row],[EMPRESA]]=Tabla2[[#This Row],[CONTRATISTA PRNCIPAL]],"Principal","Secundaria")</f>
        <v>Principal</v>
      </c>
      <c r="T2487" s="42">
        <f>IFERROR(1/COUNTIF(Tabla2[CONTRATISTA PRNCIPAL],Tabla2[[#This Row],[CONTRATISTA PRNCIPAL]]),0)</f>
        <v>0.047619047619047616</v>
      </c>
      <c r="U2487" s="43">
        <f>IF(((TODAY()-Tabla2[[#This Row],[FECHA NACIMIENTO]])/365)&lt;18,"Corregir", IF(((TODAY()-Tabla2[[#This Row],[FECHA NACIMIENTO]])/365)&gt;80, "Corregir",ROUNDDOWN(((TODAY()-Tabla2[[#This Row],[FECHA NACIMIENTO]])/365),0)))</f>
        <v>53</v>
      </c>
      <c r="V24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487" s="44" t="str">
        <f>+IF(Tabla2[[#This Row],[Edad]]="Corregir","Corregir","Ok")</f>
        <v>Ok</v>
      </c>
      <c r="X2487" s="42" t="str">
        <f>+IFERROR(VLOOKUP(Tabla2[[#This Row],[DISTRITO SEGÚN DNI]],Hoja1!$A$2:$B$32,2,FALSE),"No")</f>
        <v>CALLAO</v>
      </c>
      <c r="Y2487" s="42" t="str">
        <f>IF(OR(LOWER(Tabla2[[#This Row],[GENERO]])="masculino", LOWER(Tabla2[[#This Row],[GENERO]])="femenino"),"OK","Corregir")</f>
        <v>OK</v>
      </c>
      <c r="Z2487" s="42" t="str">
        <f>+IF(Tabla2[[#This Row],[Nro. DNI / CE]]="","Corregir",IF(LEN(Tabla2[[#This Row],[Nro. DNI / CE]])&gt;=8,"OK","Corregir"))</f>
        <v>OK</v>
      </c>
      <c r="AA2487" s="42">
        <f>COUNTIF(Tabla2[APELLIDOS Y NOMBRES],Tabla2[[#This Row],[APELLIDOS Y NOMBRES]])</f>
        <v>1</v>
      </c>
      <c r="AB2487" s="42">
        <f>IF(Tabla2[[#This Row],[Trabajador]]&gt;1,1/Tabla2[[#This Row],[Trabajador]],Tabla2[[#This Row],[Trabajador]])</f>
        <v>1</v>
      </c>
      <c r="AC2487" t="str">
        <f>+IFERROR(IF(Tabla2[[#This Row],[FECHA CESE/BAJA]]="","No Aplica",IF(AND(MONTH(Tabla2[[#This Row],[FECHA CESE/BAJA]])=MONTH(TODAY()-30),YEAR(Tabla2[[#This Row],[FECHA CESE/BAJA]])=YEAR(TODAY())),MONTH(TODAY()-30)&amp;"-"&amp;YEAR(TODAY()),"Borrar")),"No aplica")</f>
        <v>No Aplica</v>
      </c>
      <c r="AD2487" t="str">
        <f>+IFERROR(IF(Tabla2[[#This Row],[FECHA INICIO DE LABORES EN OBRA]]="","No Aplica",IF(AND(MONTH(Tabla2[[#This Row],[FECHA INICIO DE LABORES EN OBRA]])=MONTH(TODAY()-30),YEAR(Tabla2[[#This Row],[FECHA INICIO DE LABORES EN OBRA]])=YEAR(TODAY())),MONTH(TODAY()-30)&amp;"-"&amp;YEAR(TODAY()),"No Aplica")),"No Aplica")</f>
        <v>No Aplica</v>
      </c>
    </row>
    <row r="2488" ht="16.5" customHeight="1" spans="1:30" x14ac:dyDescent="0.25">
      <c r="A2488" s="13" t="s">
        <v>9270</v>
      </c>
      <c r="B2488" s="15" t="s">
        <v>9271</v>
      </c>
      <c r="C2488" s="15" t="s">
        <v>9271</v>
      </c>
      <c r="D2488" s="15" t="s">
        <v>602</v>
      </c>
      <c r="E2488" s="15" t="s">
        <v>603</v>
      </c>
      <c r="F2488" s="39">
        <v>31488</v>
      </c>
      <c r="G2488" s="15">
        <v>1</v>
      </c>
      <c r="H2488" s="15" t="s">
        <v>9274</v>
      </c>
      <c r="I2488" s="15" t="s">
        <v>9275</v>
      </c>
      <c r="J2488" s="15" t="s">
        <v>9276</v>
      </c>
      <c r="K2488" s="15" t="s">
        <v>34</v>
      </c>
      <c r="L2488" s="40" t="s">
        <v>5</v>
      </c>
      <c r="M2488" s="39"/>
      <c r="N2488" s="41" t="s">
        <v>6598</v>
      </c>
      <c r="O2488" s="39">
        <v>44553</v>
      </c>
      <c r="P2488" s="40">
        <v>1</v>
      </c>
      <c r="Q2488" s="40">
        <v>2</v>
      </c>
      <c r="R2488" s="40" t="str">
        <f>IFERROR(VLOOKUP(Tabla2[[#This Row],[CONTRATISTA PRNCIPAL]],Hoja1!$L$5:$M$9,2,FALSE),"CJV")</f>
        <v>CJV</v>
      </c>
      <c r="S2488" s="40" t="str">
        <f>IF(Tabla2[[#This Row],[EMPRESA]]=Tabla2[[#This Row],[CONTRATISTA PRNCIPAL]],"Principal","Secundaria")</f>
        <v>Principal</v>
      </c>
      <c r="T2488" s="42">
        <f>IFERROR(1/COUNTIF(Tabla2[CONTRATISTA PRNCIPAL],Tabla2[[#This Row],[CONTRATISTA PRNCIPAL]]),0)</f>
        <v>0.047619047619047616</v>
      </c>
      <c r="U2488" s="43">
        <f>IF(((TODAY()-Tabla2[[#This Row],[FECHA NACIMIENTO]])/365)&lt;18,"Corregir", IF(((TODAY()-Tabla2[[#This Row],[FECHA NACIMIENTO]])/365)&gt;80, "Corregir",ROUNDDOWN(((TODAY()-Tabla2[[#This Row],[FECHA NACIMIENTO]])/365),0)))</f>
        <v>37</v>
      </c>
      <c r="V24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88" s="44" t="str">
        <f>+IF(Tabla2[[#This Row],[Edad]]="Corregir","Corregir","Ok")</f>
        <v>Ok</v>
      </c>
      <c r="X2488" s="42" t="str">
        <f>+IFERROR(VLOOKUP(Tabla2[[#This Row],[DISTRITO SEGÚN DNI]],Hoja1!$A$2:$B$32,2,FALSE),"No")</f>
        <v>SANTA ANITA</v>
      </c>
      <c r="Y2488" s="42" t="str">
        <f>IF(OR(LOWER(Tabla2[[#This Row],[GENERO]])="masculino", LOWER(Tabla2[[#This Row],[GENERO]])="femenino"),"OK","Corregir")</f>
        <v>OK</v>
      </c>
      <c r="Z2488" s="42" t="str">
        <f>+IF(Tabla2[[#This Row],[Nro. DNI / CE]]="","Corregir",IF(LEN(Tabla2[[#This Row],[Nro. DNI / CE]])&gt;=8,"OK","Corregir"))</f>
        <v>OK</v>
      </c>
      <c r="AA2488" s="42">
        <f>COUNTIF(Tabla2[APELLIDOS Y NOMBRES],Tabla2[[#This Row],[APELLIDOS Y NOMBRES]])</f>
        <v>1</v>
      </c>
      <c r="AB2488" s="42">
        <f>IF(Tabla2[[#This Row],[Trabajador]]&gt;1,1/Tabla2[[#This Row],[Trabajador]],Tabla2[[#This Row],[Trabajador]])</f>
        <v>1</v>
      </c>
      <c r="AC2488" t="str">
        <f>+IFERROR(IF(Tabla2[[#This Row],[FECHA CESE/BAJA]]="","No Aplica",IF(AND(MONTH(Tabla2[[#This Row],[FECHA CESE/BAJA]])=MONTH(TODAY()-30),YEAR(Tabla2[[#This Row],[FECHA CESE/BAJA]])=YEAR(TODAY())),MONTH(TODAY()-30)&amp;"-"&amp;YEAR(TODAY()),"Borrar")),"No aplica")</f>
        <v>No Aplica</v>
      </c>
      <c r="AD2488" t="str">
        <f>+IFERROR(IF(Tabla2[[#This Row],[FECHA INICIO DE LABORES EN OBRA]]="","No Aplica",IF(AND(MONTH(Tabla2[[#This Row],[FECHA INICIO DE LABORES EN OBRA]])=MONTH(TODAY()-30),YEAR(Tabla2[[#This Row],[FECHA INICIO DE LABORES EN OBRA]])=YEAR(TODAY())),MONTH(TODAY()-30)&amp;"-"&amp;YEAR(TODAY()),"No Aplica")),"No Aplica")</f>
        <v>No Aplica</v>
      </c>
    </row>
    <row r="2489" ht="16.5" customHeight="1" spans="1:30" x14ac:dyDescent="0.25">
      <c r="A2489" s="13" t="s">
        <v>9270</v>
      </c>
      <c r="B2489" s="15" t="s">
        <v>9271</v>
      </c>
      <c r="C2489" s="15" t="s">
        <v>9271</v>
      </c>
      <c r="D2489" s="15" t="s">
        <v>9277</v>
      </c>
      <c r="E2489" s="15" t="s">
        <v>9278</v>
      </c>
      <c r="F2489" s="39">
        <v>27453</v>
      </c>
      <c r="G2489" s="15">
        <v>1</v>
      </c>
      <c r="H2489" s="15" t="s">
        <v>2225</v>
      </c>
      <c r="I2489" s="15" t="s">
        <v>9275</v>
      </c>
      <c r="J2489" s="15" t="s">
        <v>9279</v>
      </c>
      <c r="K2489" s="15" t="s">
        <v>2174</v>
      </c>
      <c r="L2489" s="40" t="s">
        <v>6</v>
      </c>
      <c r="M2489" s="39"/>
      <c r="N2489" s="41" t="s">
        <v>6598</v>
      </c>
      <c r="O2489" s="39">
        <v>44545</v>
      </c>
      <c r="P2489" s="40">
        <v>1</v>
      </c>
      <c r="Q2489" s="40">
        <v>2</v>
      </c>
      <c r="R2489" s="40" t="str">
        <f>IFERROR(VLOOKUP(Tabla2[[#This Row],[CONTRATISTA PRNCIPAL]],Hoja1!$L$5:$M$9,2,FALSE),"CJV")</f>
        <v>CJV</v>
      </c>
      <c r="S2489" s="40" t="str">
        <f>IF(Tabla2[[#This Row],[EMPRESA]]=Tabla2[[#This Row],[CONTRATISTA PRNCIPAL]],"Principal","Secundaria")</f>
        <v>Principal</v>
      </c>
      <c r="T2489" s="42">
        <f>IFERROR(1/COUNTIF(Tabla2[CONTRATISTA PRNCIPAL],Tabla2[[#This Row],[CONTRATISTA PRNCIPAL]]),0)</f>
        <v>0.047619047619047616</v>
      </c>
      <c r="U2489" s="43">
        <f>IF(((TODAY()-Tabla2[[#This Row],[FECHA NACIMIENTO]])/365)&lt;18,"Corregir", IF(((TODAY()-Tabla2[[#This Row],[FECHA NACIMIENTO]])/365)&gt;80, "Corregir",ROUNDDOWN(((TODAY()-Tabla2[[#This Row],[FECHA NACIMIENTO]])/365),0)))</f>
        <v>48</v>
      </c>
      <c r="V24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89" s="44" t="str">
        <f>+IF(Tabla2[[#This Row],[Edad]]="Corregir","Corregir","Ok")</f>
        <v>Ok</v>
      </c>
      <c r="X2489" s="42" t="str">
        <f>+IFERROR(VLOOKUP(Tabla2[[#This Row],[DISTRITO SEGÚN DNI]],Hoja1!$A$2:$B$32,2,FALSE),"No")</f>
        <v>No</v>
      </c>
      <c r="Y2489" s="42" t="str">
        <f>IF(OR(LOWER(Tabla2[[#This Row],[GENERO]])="masculino", LOWER(Tabla2[[#This Row],[GENERO]])="femenino"),"OK","Corregir")</f>
        <v>OK</v>
      </c>
      <c r="Z2489" s="42" t="str">
        <f>+IF(Tabla2[[#This Row],[Nro. DNI / CE]]="","Corregir",IF(LEN(Tabla2[[#This Row],[Nro. DNI / CE]])&gt;=8,"OK","Corregir"))</f>
        <v>OK</v>
      </c>
      <c r="AA2489" s="42">
        <f>COUNTIF(Tabla2[APELLIDOS Y NOMBRES],Tabla2[[#This Row],[APELLIDOS Y NOMBRES]])</f>
        <v>1</v>
      </c>
      <c r="AB2489" s="42">
        <f>IF(Tabla2[[#This Row],[Trabajador]]&gt;1,1/Tabla2[[#This Row],[Trabajador]],Tabla2[[#This Row],[Trabajador]])</f>
        <v>1</v>
      </c>
      <c r="AC2489" t="str">
        <f>+IFERROR(IF(Tabla2[[#This Row],[FECHA CESE/BAJA]]="","No Aplica",IF(AND(MONTH(Tabla2[[#This Row],[FECHA CESE/BAJA]])=MONTH(TODAY()-30),YEAR(Tabla2[[#This Row],[FECHA CESE/BAJA]])=YEAR(TODAY())),MONTH(TODAY()-30)&amp;"-"&amp;YEAR(TODAY()),"Borrar")),"No aplica")</f>
        <v>No Aplica</v>
      </c>
      <c r="AD2489" t="str">
        <f>+IFERROR(IF(Tabla2[[#This Row],[FECHA INICIO DE LABORES EN OBRA]]="","No Aplica",IF(AND(MONTH(Tabla2[[#This Row],[FECHA INICIO DE LABORES EN OBRA]])=MONTH(TODAY()-30),YEAR(Tabla2[[#This Row],[FECHA INICIO DE LABORES EN OBRA]])=YEAR(TODAY())),MONTH(TODAY()-30)&amp;"-"&amp;YEAR(TODAY()),"No Aplica")),"No Aplica")</f>
        <v>No Aplica</v>
      </c>
    </row>
    <row r="2490" spans="1:30" x14ac:dyDescent="0.25">
      <c r="A2490" s="13" t="s">
        <v>9270</v>
      </c>
      <c r="B2490" s="15" t="s">
        <v>9271</v>
      </c>
      <c r="C2490" s="15" t="s">
        <v>9271</v>
      </c>
      <c r="D2490" s="15">
        <v>44737173</v>
      </c>
      <c r="E2490" s="15" t="s">
        <v>9280</v>
      </c>
      <c r="F2490" s="39">
        <v>32084</v>
      </c>
      <c r="G2490" s="15">
        <v>2</v>
      </c>
      <c r="H2490" s="15" t="s">
        <v>9281</v>
      </c>
      <c r="I2490" s="15" t="s">
        <v>6298</v>
      </c>
      <c r="J2490" s="15" t="s">
        <v>9282</v>
      </c>
      <c r="K2490" s="15" t="s">
        <v>2182</v>
      </c>
      <c r="L2490" s="40" t="s">
        <v>6</v>
      </c>
      <c r="M2490" s="39"/>
      <c r="N2490" s="41" t="s">
        <v>6598</v>
      </c>
      <c r="O2490" s="39">
        <v>44900</v>
      </c>
      <c r="P2490" s="40">
        <v>1</v>
      </c>
      <c r="Q2490" s="40">
        <v>4</v>
      </c>
      <c r="R2490" s="40" t="str">
        <f>IFERROR(VLOOKUP(Tabla2[[#This Row],[CONTRATISTA PRNCIPAL]],Hoja1!$L$5:$M$9,2,FALSE),"CJV")</f>
        <v>CJV</v>
      </c>
      <c r="S2490" s="40" t="str">
        <f>IF(Tabla2[[#This Row],[EMPRESA]]=Tabla2[[#This Row],[CONTRATISTA PRNCIPAL]],"Principal","Secundaria")</f>
        <v>Principal</v>
      </c>
      <c r="T2490" s="42">
        <f>IFERROR(1/COUNTIF(Tabla2[CONTRATISTA PRNCIPAL],Tabla2[[#This Row],[CONTRATISTA PRNCIPAL]]),0)</f>
        <v>0.047619047619047616</v>
      </c>
      <c r="U2490" s="43">
        <f>IF(((TODAY()-Tabla2[[#This Row],[FECHA NACIMIENTO]])/365)&lt;18,"Corregir", IF(((TODAY()-Tabla2[[#This Row],[FECHA NACIMIENTO]])/365)&gt;80, "Corregir",ROUNDDOWN(((TODAY()-Tabla2[[#This Row],[FECHA NACIMIENTO]])/365),0)))</f>
        <v>35</v>
      </c>
      <c r="V24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90" s="44" t="str">
        <f>+IF(Tabla2[[#This Row],[Edad]]="Corregir","Corregir","Ok")</f>
        <v>Ok</v>
      </c>
      <c r="X2490" s="42" t="str">
        <f>+IFERROR(VLOOKUP(Tabla2[[#This Row],[DISTRITO SEGÚN DNI]],Hoja1!$A$2:$B$32,2,FALSE),"No")</f>
        <v>No</v>
      </c>
      <c r="Y2490" s="42" t="str">
        <f>IF(OR(LOWER(Tabla2[[#This Row],[GENERO]])="masculino", LOWER(Tabla2[[#This Row],[GENERO]])="femenino"),"OK","Corregir")</f>
        <v>OK</v>
      </c>
      <c r="Z2490" s="42" t="str">
        <f>+IF(Tabla2[[#This Row],[Nro. DNI / CE]]="","Corregir",IF(LEN(Tabla2[[#This Row],[Nro. DNI / CE]])&gt;=8,"OK","Corregir"))</f>
        <v>OK</v>
      </c>
      <c r="AA2490" s="42">
        <f>COUNTIF(Tabla2[APELLIDOS Y NOMBRES],Tabla2[[#This Row],[APELLIDOS Y NOMBRES]])</f>
        <v>1</v>
      </c>
      <c r="AB2490" s="42">
        <f>IF(Tabla2[[#This Row],[Trabajador]]&gt;1,1/Tabla2[[#This Row],[Trabajador]],Tabla2[[#This Row],[Trabajador]])</f>
        <v>1</v>
      </c>
      <c r="AC2490" t="str">
        <f>+IFERROR(IF(Tabla2[[#This Row],[FECHA CESE/BAJA]]="","No Aplica",IF(AND(MONTH(Tabla2[[#This Row],[FECHA CESE/BAJA]])=MONTH(TODAY()-30),YEAR(Tabla2[[#This Row],[FECHA CESE/BAJA]])=YEAR(TODAY())),MONTH(TODAY()-30)&amp;"-"&amp;YEAR(TODAY()),"Borrar")),"No aplica")</f>
        <v>No Aplica</v>
      </c>
      <c r="AD2490" t="str">
        <f>+IFERROR(IF(Tabla2[[#This Row],[FECHA INICIO DE LABORES EN OBRA]]="","No Aplica",IF(AND(MONTH(Tabla2[[#This Row],[FECHA INICIO DE LABORES EN OBRA]])=MONTH(TODAY()-30),YEAR(Tabla2[[#This Row],[FECHA INICIO DE LABORES EN OBRA]])=YEAR(TODAY())),MONTH(TODAY()-30)&amp;"-"&amp;YEAR(TODAY()),"No Aplica")),"No Aplica")</f>
        <v>No Aplica</v>
      </c>
    </row>
    <row r="2491" spans="1:30" x14ac:dyDescent="0.25">
      <c r="A2491" s="13" t="s">
        <v>9270</v>
      </c>
      <c r="B2491" s="15" t="s">
        <v>9271</v>
      </c>
      <c r="C2491" s="15" t="s">
        <v>9271</v>
      </c>
      <c r="D2491" s="15" t="s">
        <v>9283</v>
      </c>
      <c r="E2491" s="15" t="s">
        <v>9284</v>
      </c>
      <c r="F2491" s="39">
        <v>32135</v>
      </c>
      <c r="G2491" s="15">
        <v>2</v>
      </c>
      <c r="H2491" s="15" t="s">
        <v>9281</v>
      </c>
      <c r="I2491" s="15" t="s">
        <v>9275</v>
      </c>
      <c r="J2491" s="15" t="s">
        <v>9285</v>
      </c>
      <c r="K2491" s="15" t="s">
        <v>2200</v>
      </c>
      <c r="L2491" s="40" t="s">
        <v>6</v>
      </c>
      <c r="M2491" s="39"/>
      <c r="N2491" s="41" t="s">
        <v>6598</v>
      </c>
      <c r="O2491" s="39">
        <v>44890</v>
      </c>
      <c r="P2491" s="40">
        <v>1</v>
      </c>
      <c r="Q2491" s="40">
        <v>4</v>
      </c>
      <c r="R2491" s="40" t="str">
        <f>IFERROR(VLOOKUP(Tabla2[[#This Row],[CONTRATISTA PRNCIPAL]],Hoja1!$L$5:$M$9,2,FALSE),"CJV")</f>
        <v>CJV</v>
      </c>
      <c r="S2491" s="40" t="str">
        <f>IF(Tabla2[[#This Row],[EMPRESA]]=Tabla2[[#This Row],[CONTRATISTA PRNCIPAL]],"Principal","Secundaria")</f>
        <v>Principal</v>
      </c>
      <c r="T2491" s="42">
        <f>IFERROR(1/COUNTIF(Tabla2[CONTRATISTA PRNCIPAL],Tabla2[[#This Row],[CONTRATISTA PRNCIPAL]]),0)</f>
        <v>0.047619047619047616</v>
      </c>
      <c r="U2491" s="43">
        <f>IF(((TODAY()-Tabla2[[#This Row],[FECHA NACIMIENTO]])/365)&lt;18,"Corregir", IF(((TODAY()-Tabla2[[#This Row],[FECHA NACIMIENTO]])/365)&gt;80, "Corregir",ROUNDDOWN(((TODAY()-Tabla2[[#This Row],[FECHA NACIMIENTO]])/365),0)))</f>
        <v>35</v>
      </c>
      <c r="V24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91" s="44" t="str">
        <f>+IF(Tabla2[[#This Row],[Edad]]="Corregir","Corregir","Ok")</f>
        <v>Ok</v>
      </c>
      <c r="X2491" s="42" t="str">
        <f>+IFERROR(VLOOKUP(Tabla2[[#This Row],[DISTRITO SEGÚN DNI]],Hoja1!$A$2:$B$32,2,FALSE),"No")</f>
        <v>No</v>
      </c>
      <c r="Y2491" s="42" t="str">
        <f>IF(OR(LOWER(Tabla2[[#This Row],[GENERO]])="masculino", LOWER(Tabla2[[#This Row],[GENERO]])="femenino"),"OK","Corregir")</f>
        <v>OK</v>
      </c>
      <c r="Z2491" s="42" t="str">
        <f>+IF(Tabla2[[#This Row],[Nro. DNI / CE]]="","Corregir",IF(LEN(Tabla2[[#This Row],[Nro. DNI / CE]])&gt;=8,"OK","Corregir"))</f>
        <v>OK</v>
      </c>
      <c r="AA2491" s="42">
        <f>COUNTIF(Tabla2[APELLIDOS Y NOMBRES],Tabla2[[#This Row],[APELLIDOS Y NOMBRES]])</f>
        <v>1</v>
      </c>
      <c r="AB2491" s="42">
        <f>IF(Tabla2[[#This Row],[Trabajador]]&gt;1,1/Tabla2[[#This Row],[Trabajador]],Tabla2[[#This Row],[Trabajador]])</f>
        <v>1</v>
      </c>
      <c r="AC2491" t="str">
        <f>+IFERROR(IF(Tabla2[[#This Row],[FECHA CESE/BAJA]]="","No Aplica",IF(AND(MONTH(Tabla2[[#This Row],[FECHA CESE/BAJA]])=MONTH(TODAY()-30),YEAR(Tabla2[[#This Row],[FECHA CESE/BAJA]])=YEAR(TODAY())),MONTH(TODAY()-30)&amp;"-"&amp;YEAR(TODAY()),"Borrar")),"No aplica")</f>
        <v>No Aplica</v>
      </c>
      <c r="AD2491" t="str">
        <f>+IFERROR(IF(Tabla2[[#This Row],[FECHA INICIO DE LABORES EN OBRA]]="","No Aplica",IF(AND(MONTH(Tabla2[[#This Row],[FECHA INICIO DE LABORES EN OBRA]])=MONTH(TODAY()-30),YEAR(Tabla2[[#This Row],[FECHA INICIO DE LABORES EN OBRA]])=YEAR(TODAY())),MONTH(TODAY()-30)&amp;"-"&amp;YEAR(TODAY()),"No Aplica")),"No Aplica")</f>
        <v>No Aplica</v>
      </c>
    </row>
    <row r="2492" spans="1:30" x14ac:dyDescent="0.25">
      <c r="A2492" s="13" t="s">
        <v>9270</v>
      </c>
      <c r="B2492" s="15" t="s">
        <v>9271</v>
      </c>
      <c r="C2492" s="15" t="s">
        <v>9271</v>
      </c>
      <c r="D2492" s="15" t="s">
        <v>9286</v>
      </c>
      <c r="E2492" s="15" t="s">
        <v>9287</v>
      </c>
      <c r="F2492" s="39">
        <v>33441</v>
      </c>
      <c r="G2492" s="15">
        <v>1</v>
      </c>
      <c r="H2492" s="15" t="s">
        <v>9288</v>
      </c>
      <c r="I2492" s="15" t="s">
        <v>29</v>
      </c>
      <c r="J2492" s="15" t="s">
        <v>9289</v>
      </c>
      <c r="K2492" s="15" t="s">
        <v>2167</v>
      </c>
      <c r="L2492" s="40" t="s">
        <v>5</v>
      </c>
      <c r="M2492" s="39"/>
      <c r="N2492" s="41" t="s">
        <v>6598</v>
      </c>
      <c r="O2492" s="39">
        <v>45085</v>
      </c>
      <c r="P2492" s="40">
        <v>3</v>
      </c>
      <c r="Q2492" s="40">
        <v>1</v>
      </c>
      <c r="R2492" s="40" t="str">
        <f>IFERROR(VLOOKUP(Tabla2[[#This Row],[CONTRATISTA PRNCIPAL]],Hoja1!$L$5:$M$9,2,FALSE),"CJV")</f>
        <v>CJV</v>
      </c>
      <c r="S2492" s="40" t="str">
        <f>IF(Tabla2[[#This Row],[EMPRESA]]=Tabla2[[#This Row],[CONTRATISTA PRNCIPAL]],"Principal","Secundaria")</f>
        <v>Principal</v>
      </c>
      <c r="T2492" s="42">
        <f>IFERROR(1/COUNTIF(Tabla2[CONTRATISTA PRNCIPAL],Tabla2[[#This Row],[CONTRATISTA PRNCIPAL]]),0)</f>
        <v>0.047619047619047616</v>
      </c>
      <c r="U2492" s="43">
        <f>IF(((TODAY()-Tabla2[[#This Row],[FECHA NACIMIENTO]])/365)&lt;18,"Corregir", IF(((TODAY()-Tabla2[[#This Row],[FECHA NACIMIENTO]])/365)&gt;80, "Corregir",ROUNDDOWN(((TODAY()-Tabla2[[#This Row],[FECHA NACIMIENTO]])/365),0)))</f>
        <v>32</v>
      </c>
      <c r="V24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92" s="44" t="str">
        <f>+IF(Tabla2[[#This Row],[Edad]]="Corregir","Corregir","Ok")</f>
        <v>Ok</v>
      </c>
      <c r="X2492" s="42" t="str">
        <f>+IFERROR(VLOOKUP(Tabla2[[#This Row],[DISTRITO SEGÚN DNI]],Hoja1!$A$2:$B$32,2,FALSE),"No")</f>
        <v>No</v>
      </c>
      <c r="Y2492" s="42" t="str">
        <f>IF(OR(LOWER(Tabla2[[#This Row],[GENERO]])="masculino", LOWER(Tabla2[[#This Row],[GENERO]])="femenino"),"OK","Corregir")</f>
        <v>OK</v>
      </c>
      <c r="Z2492" s="42" t="str">
        <f>+IF(Tabla2[[#This Row],[Nro. DNI / CE]]="","Corregir",IF(LEN(Tabla2[[#This Row],[Nro. DNI / CE]])&gt;=8,"OK","Corregir"))</f>
        <v>OK</v>
      </c>
      <c r="AA2492" s="42">
        <f>COUNTIF(Tabla2[APELLIDOS Y NOMBRES],Tabla2[[#This Row],[APELLIDOS Y NOMBRES]])</f>
        <v>1</v>
      </c>
      <c r="AB2492" s="42">
        <f>IF(Tabla2[[#This Row],[Trabajador]]&gt;1,1/Tabla2[[#This Row],[Trabajador]],Tabla2[[#This Row],[Trabajador]])</f>
        <v>1</v>
      </c>
      <c r="AC2492" t="str">
        <f>+IFERROR(IF(Tabla2[[#This Row],[FECHA CESE/BAJA]]="","No Aplica",IF(AND(MONTH(Tabla2[[#This Row],[FECHA CESE/BAJA]])=MONTH(TODAY()-30),YEAR(Tabla2[[#This Row],[FECHA CESE/BAJA]])=YEAR(TODAY())),MONTH(TODAY()-30)&amp;"-"&amp;YEAR(TODAY()),"Borrar")),"No aplica")</f>
        <v>No Aplica</v>
      </c>
      <c r="AD2492" t="str">
        <f>+IFERROR(IF(Tabla2[[#This Row],[FECHA INICIO DE LABORES EN OBRA]]="","No Aplica",IF(AND(MONTH(Tabla2[[#This Row],[FECHA INICIO DE LABORES EN OBRA]])=MONTH(TODAY()-30),YEAR(Tabla2[[#This Row],[FECHA INICIO DE LABORES EN OBRA]])=YEAR(TODAY())),MONTH(TODAY()-30)&amp;"-"&amp;YEAR(TODAY()),"No Aplica")),"No Aplica")</f>
        <v>No Aplica</v>
      </c>
    </row>
    <row r="2493" spans="1:30" x14ac:dyDescent="0.25">
      <c r="A2493" s="13" t="s">
        <v>9270</v>
      </c>
      <c r="B2493" s="15" t="s">
        <v>9271</v>
      </c>
      <c r="C2493" s="15" t="s">
        <v>9271</v>
      </c>
      <c r="D2493" s="15">
        <v>42723439</v>
      </c>
      <c r="E2493" s="15" t="s">
        <v>9290</v>
      </c>
      <c r="F2493" s="39">
        <v>30931</v>
      </c>
      <c r="G2493" s="15">
        <v>2</v>
      </c>
      <c r="H2493" s="15" t="s">
        <v>9281</v>
      </c>
      <c r="I2493" s="15" t="s">
        <v>9275</v>
      </c>
      <c r="J2493" s="15" t="s">
        <v>9291</v>
      </c>
      <c r="K2493" s="15" t="s">
        <v>2641</v>
      </c>
      <c r="L2493" s="40" t="s">
        <v>6</v>
      </c>
      <c r="M2493" s="39"/>
      <c r="N2493" s="41" t="s">
        <v>6598</v>
      </c>
      <c r="O2493" s="39">
        <v>44907</v>
      </c>
      <c r="P2493" s="40">
        <v>1</v>
      </c>
      <c r="Q2493" s="40">
        <v>4</v>
      </c>
      <c r="R2493" s="40" t="str">
        <f>IFERROR(VLOOKUP(Tabla2[[#This Row],[CONTRATISTA PRNCIPAL]],Hoja1!$L$5:$M$9,2,FALSE),"CJV")</f>
        <v>CJV</v>
      </c>
      <c r="S2493" s="40" t="str">
        <f>IF(Tabla2[[#This Row],[EMPRESA]]=Tabla2[[#This Row],[CONTRATISTA PRNCIPAL]],"Principal","Secundaria")</f>
        <v>Principal</v>
      </c>
      <c r="T2493" s="42">
        <f>IFERROR(1/COUNTIF(Tabla2[CONTRATISTA PRNCIPAL],Tabla2[[#This Row],[CONTRATISTA PRNCIPAL]]),0)</f>
        <v>0.047619047619047616</v>
      </c>
      <c r="U2493" s="43">
        <f>IF(((TODAY()-Tabla2[[#This Row],[FECHA NACIMIENTO]])/365)&lt;18,"Corregir", IF(((TODAY()-Tabla2[[#This Row],[FECHA NACIMIENTO]])/365)&gt;80, "Corregir",ROUNDDOWN(((TODAY()-Tabla2[[#This Row],[FECHA NACIMIENTO]])/365),0)))</f>
        <v>39</v>
      </c>
      <c r="V24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93" s="44" t="str">
        <f>+IF(Tabla2[[#This Row],[Edad]]="Corregir","Corregir","Ok")</f>
        <v>Ok</v>
      </c>
      <c r="X2493" s="42" t="str">
        <f>+IFERROR(VLOOKUP(Tabla2[[#This Row],[DISTRITO SEGÚN DNI]],Hoja1!$A$2:$B$32,2,FALSE),"No")</f>
        <v>No</v>
      </c>
      <c r="Y2493" s="42" t="str">
        <f>IF(OR(LOWER(Tabla2[[#This Row],[GENERO]])="masculino", LOWER(Tabla2[[#This Row],[GENERO]])="femenino"),"OK","Corregir")</f>
        <v>OK</v>
      </c>
      <c r="Z2493" s="42" t="str">
        <f>+IF(Tabla2[[#This Row],[Nro. DNI / CE]]="","Corregir",IF(LEN(Tabla2[[#This Row],[Nro. DNI / CE]])&gt;=8,"OK","Corregir"))</f>
        <v>OK</v>
      </c>
      <c r="AA2493" s="42">
        <f>COUNTIF(Tabla2[APELLIDOS Y NOMBRES],Tabla2[[#This Row],[APELLIDOS Y NOMBRES]])</f>
        <v>1</v>
      </c>
      <c r="AB2493" s="42">
        <f>IF(Tabla2[[#This Row],[Trabajador]]&gt;1,1/Tabla2[[#This Row],[Trabajador]],Tabla2[[#This Row],[Trabajador]])</f>
        <v>1</v>
      </c>
      <c r="AC2493" t="str">
        <f>+IFERROR(IF(Tabla2[[#This Row],[FECHA CESE/BAJA]]="","No Aplica",IF(AND(MONTH(Tabla2[[#This Row],[FECHA CESE/BAJA]])=MONTH(TODAY()-30),YEAR(Tabla2[[#This Row],[FECHA CESE/BAJA]])=YEAR(TODAY())),MONTH(TODAY()-30)&amp;"-"&amp;YEAR(TODAY()),"Borrar")),"No aplica")</f>
        <v>No Aplica</v>
      </c>
      <c r="AD2493" t="str">
        <f>+IFERROR(IF(Tabla2[[#This Row],[FECHA INICIO DE LABORES EN OBRA]]="","No Aplica",IF(AND(MONTH(Tabla2[[#This Row],[FECHA INICIO DE LABORES EN OBRA]])=MONTH(TODAY()-30),YEAR(Tabla2[[#This Row],[FECHA INICIO DE LABORES EN OBRA]])=YEAR(TODAY())),MONTH(TODAY()-30)&amp;"-"&amp;YEAR(TODAY()),"No Aplica")),"No Aplica")</f>
        <v>No Aplica</v>
      </c>
    </row>
    <row r="2494" spans="1:30" x14ac:dyDescent="0.25">
      <c r="A2494" s="13" t="s">
        <v>9270</v>
      </c>
      <c r="B2494" s="15" t="s">
        <v>9271</v>
      </c>
      <c r="C2494" s="15" t="s">
        <v>9271</v>
      </c>
      <c r="D2494" s="15" t="s">
        <v>495</v>
      </c>
      <c r="E2494" s="15" t="s">
        <v>496</v>
      </c>
      <c r="F2494" s="39">
        <v>29624</v>
      </c>
      <c r="G2494" s="15">
        <v>1</v>
      </c>
      <c r="H2494" s="15" t="s">
        <v>7215</v>
      </c>
      <c r="I2494" s="15" t="s">
        <v>9275</v>
      </c>
      <c r="J2494" s="15" t="s">
        <v>9292</v>
      </c>
      <c r="K2494" s="15" t="s">
        <v>2022</v>
      </c>
      <c r="L2494" s="40" t="s">
        <v>6</v>
      </c>
      <c r="M2494" s="39"/>
      <c r="N2494" s="41" t="s">
        <v>6598</v>
      </c>
      <c r="O2494" s="39">
        <v>44537</v>
      </c>
      <c r="P2494" s="40">
        <v>1</v>
      </c>
      <c r="Q2494" s="40">
        <v>2</v>
      </c>
      <c r="R2494" s="40" t="str">
        <f>IFERROR(VLOOKUP(Tabla2[[#This Row],[CONTRATISTA PRNCIPAL]],Hoja1!$L$5:$M$9,2,FALSE),"CJV")</f>
        <v>CJV</v>
      </c>
      <c r="S2494" s="40" t="str">
        <f>IF(Tabla2[[#This Row],[EMPRESA]]=Tabla2[[#This Row],[CONTRATISTA PRNCIPAL]],"Principal","Secundaria")</f>
        <v>Principal</v>
      </c>
      <c r="T2494" s="42">
        <f>IFERROR(1/COUNTIF(Tabla2[CONTRATISTA PRNCIPAL],Tabla2[[#This Row],[CONTRATISTA PRNCIPAL]]),0)</f>
        <v>0.047619047619047616</v>
      </c>
      <c r="U2494" s="43">
        <f>IF(((TODAY()-Tabla2[[#This Row],[FECHA NACIMIENTO]])/365)&lt;18,"Corregir", IF(((TODAY()-Tabla2[[#This Row],[FECHA NACIMIENTO]])/365)&gt;80, "Corregir",ROUNDDOWN(((TODAY()-Tabla2[[#This Row],[FECHA NACIMIENTO]])/365),0)))</f>
        <v>42</v>
      </c>
      <c r="V24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494" s="44" t="str">
        <f>+IF(Tabla2[[#This Row],[Edad]]="Corregir","Corregir","Ok")</f>
        <v>Ok</v>
      </c>
      <c r="X2494" s="42" t="str">
        <f>+IFERROR(VLOOKUP(Tabla2[[#This Row],[DISTRITO SEGÚN DNI]],Hoja1!$A$2:$B$32,2,FALSE),"No")</f>
        <v>CALLAO</v>
      </c>
      <c r="Y2494" s="42" t="str">
        <f>IF(OR(LOWER(Tabla2[[#This Row],[GENERO]])="masculino", LOWER(Tabla2[[#This Row],[GENERO]])="femenino"),"OK","Corregir")</f>
        <v>OK</v>
      </c>
      <c r="Z2494" s="42" t="str">
        <f>+IF(Tabla2[[#This Row],[Nro. DNI / CE]]="","Corregir",IF(LEN(Tabla2[[#This Row],[Nro. DNI / CE]])&gt;=8,"OK","Corregir"))</f>
        <v>OK</v>
      </c>
      <c r="AA2494" s="42">
        <f>COUNTIF(Tabla2[APELLIDOS Y NOMBRES],Tabla2[[#This Row],[APELLIDOS Y NOMBRES]])</f>
        <v>1</v>
      </c>
      <c r="AB2494" s="42">
        <f>IF(Tabla2[[#This Row],[Trabajador]]&gt;1,1/Tabla2[[#This Row],[Trabajador]],Tabla2[[#This Row],[Trabajador]])</f>
        <v>1</v>
      </c>
      <c r="AC2494" t="str">
        <f>+IFERROR(IF(Tabla2[[#This Row],[FECHA CESE/BAJA]]="","No Aplica",IF(AND(MONTH(Tabla2[[#This Row],[FECHA CESE/BAJA]])=MONTH(TODAY()-30),YEAR(Tabla2[[#This Row],[FECHA CESE/BAJA]])=YEAR(TODAY())),MONTH(TODAY()-30)&amp;"-"&amp;YEAR(TODAY()),"Borrar")),"No aplica")</f>
        <v>No Aplica</v>
      </c>
      <c r="AD2494" t="str">
        <f>+IFERROR(IF(Tabla2[[#This Row],[FECHA INICIO DE LABORES EN OBRA]]="","No Aplica",IF(AND(MONTH(Tabla2[[#This Row],[FECHA INICIO DE LABORES EN OBRA]])=MONTH(TODAY()-30),YEAR(Tabla2[[#This Row],[FECHA INICIO DE LABORES EN OBRA]])=YEAR(TODAY())),MONTH(TODAY()-30)&amp;"-"&amp;YEAR(TODAY()),"No Aplica")),"No Aplica")</f>
        <v>No Aplica</v>
      </c>
    </row>
    <row r="2495" spans="1:30" x14ac:dyDescent="0.25">
      <c r="A2495" s="13" t="s">
        <v>9270</v>
      </c>
      <c r="B2495" s="15" t="s">
        <v>9271</v>
      </c>
      <c r="C2495" s="15" t="s">
        <v>9271</v>
      </c>
      <c r="D2495" s="15" t="s">
        <v>614</v>
      </c>
      <c r="E2495" s="15" t="s">
        <v>615</v>
      </c>
      <c r="F2495" s="39">
        <v>30646</v>
      </c>
      <c r="G2495" s="15">
        <v>2</v>
      </c>
      <c r="H2495" s="15" t="s">
        <v>9281</v>
      </c>
      <c r="I2495" s="15" t="s">
        <v>9293</v>
      </c>
      <c r="J2495" s="15" t="s">
        <v>9294</v>
      </c>
      <c r="K2495" s="15" t="s">
        <v>27</v>
      </c>
      <c r="L2495" s="40" t="s">
        <v>6</v>
      </c>
      <c r="M2495" s="39"/>
      <c r="N2495" s="41" t="s">
        <v>6598</v>
      </c>
      <c r="O2495" s="39">
        <v>44973</v>
      </c>
      <c r="P2495" s="40">
        <v>1</v>
      </c>
      <c r="Q2495" s="40">
        <v>4</v>
      </c>
      <c r="R2495" s="40" t="str">
        <f>IFERROR(VLOOKUP(Tabla2[[#This Row],[CONTRATISTA PRNCIPAL]],Hoja1!$L$5:$M$9,2,FALSE),"CJV")</f>
        <v>CJV</v>
      </c>
      <c r="S2495" s="40" t="str">
        <f>IF(Tabla2[[#This Row],[EMPRESA]]=Tabla2[[#This Row],[CONTRATISTA PRNCIPAL]],"Principal","Secundaria")</f>
        <v>Principal</v>
      </c>
      <c r="T2495" s="42">
        <f>IFERROR(1/COUNTIF(Tabla2[CONTRATISTA PRNCIPAL],Tabla2[[#This Row],[CONTRATISTA PRNCIPAL]]),0)</f>
        <v>0.047619047619047616</v>
      </c>
      <c r="U2495" s="43">
        <f>IF(((TODAY()-Tabla2[[#This Row],[FECHA NACIMIENTO]])/365)&lt;18,"Corregir", IF(((TODAY()-Tabla2[[#This Row],[FECHA NACIMIENTO]])/365)&gt;80, "Corregir",ROUNDDOWN(((TODAY()-Tabla2[[#This Row],[FECHA NACIMIENTO]])/365),0)))</f>
        <v>39</v>
      </c>
      <c r="V24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95" s="44" t="str">
        <f>+IF(Tabla2[[#This Row],[Edad]]="Corregir","Corregir","Ok")</f>
        <v>Ok</v>
      </c>
      <c r="X2495" s="42" t="str">
        <f>+IFERROR(VLOOKUP(Tabla2[[#This Row],[DISTRITO SEGÚN DNI]],Hoja1!$A$2:$B$32,2,FALSE),"No")</f>
        <v>CALLAO</v>
      </c>
      <c r="Y2495" s="42" t="str">
        <f>IF(OR(LOWER(Tabla2[[#This Row],[GENERO]])="masculino", LOWER(Tabla2[[#This Row],[GENERO]])="femenino"),"OK","Corregir")</f>
        <v>OK</v>
      </c>
      <c r="Z2495" s="42" t="str">
        <f>+IF(Tabla2[[#This Row],[Nro. DNI / CE]]="","Corregir",IF(LEN(Tabla2[[#This Row],[Nro. DNI / CE]])&gt;=8,"OK","Corregir"))</f>
        <v>OK</v>
      </c>
      <c r="AA2495" s="42">
        <f>COUNTIF(Tabla2[APELLIDOS Y NOMBRES],Tabla2[[#This Row],[APELLIDOS Y NOMBRES]])</f>
        <v>1</v>
      </c>
      <c r="AB2495" s="42">
        <f>IF(Tabla2[[#This Row],[Trabajador]]&gt;1,1/Tabla2[[#This Row],[Trabajador]],Tabla2[[#This Row],[Trabajador]])</f>
        <v>1</v>
      </c>
      <c r="AC2495" t="str">
        <f>+IFERROR(IF(Tabla2[[#This Row],[FECHA CESE/BAJA]]="","No Aplica",IF(AND(MONTH(Tabla2[[#This Row],[FECHA CESE/BAJA]])=MONTH(TODAY()-30),YEAR(Tabla2[[#This Row],[FECHA CESE/BAJA]])=YEAR(TODAY())),MONTH(TODAY()-30)&amp;"-"&amp;YEAR(TODAY()),"Borrar")),"No aplica")</f>
        <v>No Aplica</v>
      </c>
      <c r="AD2495" t="str">
        <f>+IFERROR(IF(Tabla2[[#This Row],[FECHA INICIO DE LABORES EN OBRA]]="","No Aplica",IF(AND(MONTH(Tabla2[[#This Row],[FECHA INICIO DE LABORES EN OBRA]])=MONTH(TODAY()-30),YEAR(Tabla2[[#This Row],[FECHA INICIO DE LABORES EN OBRA]])=YEAR(TODAY())),MONTH(TODAY()-30)&amp;"-"&amp;YEAR(TODAY()),"No Aplica")),"No Aplica")</f>
        <v>No Aplica</v>
      </c>
    </row>
    <row r="2496" spans="1:30" x14ac:dyDescent="0.25">
      <c r="A2496" s="13" t="s">
        <v>9270</v>
      </c>
      <c r="B2496" s="15" t="s">
        <v>9271</v>
      </c>
      <c r="C2496" s="15" t="s">
        <v>9271</v>
      </c>
      <c r="D2496" s="15" t="s">
        <v>9295</v>
      </c>
      <c r="E2496" s="15" t="s">
        <v>9296</v>
      </c>
      <c r="F2496" s="39">
        <v>33628</v>
      </c>
      <c r="G2496" s="15">
        <v>1</v>
      </c>
      <c r="H2496" s="15" t="s">
        <v>9297</v>
      </c>
      <c r="I2496" s="15" t="s">
        <v>29</v>
      </c>
      <c r="J2496" s="15" t="s">
        <v>9298</v>
      </c>
      <c r="K2496" s="15" t="s">
        <v>2294</v>
      </c>
      <c r="L2496" s="40" t="s">
        <v>6</v>
      </c>
      <c r="M2496" s="39"/>
      <c r="N2496" s="41" t="s">
        <v>6598</v>
      </c>
      <c r="O2496" s="39">
        <v>44537</v>
      </c>
      <c r="P2496" s="40">
        <v>1</v>
      </c>
      <c r="Q2496" s="40">
        <v>1</v>
      </c>
      <c r="R2496" s="40" t="str">
        <f>IFERROR(VLOOKUP(Tabla2[[#This Row],[CONTRATISTA PRNCIPAL]],Hoja1!$L$5:$M$9,2,FALSE),"CJV")</f>
        <v>CJV</v>
      </c>
      <c r="S2496" s="40" t="str">
        <f>IF(Tabla2[[#This Row],[EMPRESA]]=Tabla2[[#This Row],[CONTRATISTA PRNCIPAL]],"Principal","Secundaria")</f>
        <v>Principal</v>
      </c>
      <c r="T2496" s="42">
        <f>IFERROR(1/COUNTIF(Tabla2[CONTRATISTA PRNCIPAL],Tabla2[[#This Row],[CONTRATISTA PRNCIPAL]]),0)</f>
        <v>0.047619047619047616</v>
      </c>
      <c r="U2496" s="43">
        <f>IF(((TODAY()-Tabla2[[#This Row],[FECHA NACIMIENTO]])/365)&lt;18,"Corregir", IF(((TODAY()-Tabla2[[#This Row],[FECHA NACIMIENTO]])/365)&gt;80, "Corregir",ROUNDDOWN(((TODAY()-Tabla2[[#This Row],[FECHA NACIMIENTO]])/365),0)))</f>
        <v>31</v>
      </c>
      <c r="V24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96" s="44" t="str">
        <f>+IF(Tabla2[[#This Row],[Edad]]="Corregir","Corregir","Ok")</f>
        <v>Ok</v>
      </c>
      <c r="X2496" s="42" t="str">
        <f>+IFERROR(VLOOKUP(Tabla2[[#This Row],[DISTRITO SEGÚN DNI]],Hoja1!$A$2:$B$32,2,FALSE),"No")</f>
        <v>No</v>
      </c>
      <c r="Y2496" s="42" t="str">
        <f>IF(OR(LOWER(Tabla2[[#This Row],[GENERO]])="masculino", LOWER(Tabla2[[#This Row],[GENERO]])="femenino"),"OK","Corregir")</f>
        <v>OK</v>
      </c>
      <c r="Z2496" s="42" t="str">
        <f>+IF(Tabla2[[#This Row],[Nro. DNI / CE]]="","Corregir",IF(LEN(Tabla2[[#This Row],[Nro. DNI / CE]])&gt;=8,"OK","Corregir"))</f>
        <v>OK</v>
      </c>
      <c r="AA2496" s="42">
        <f>COUNTIF(Tabla2[APELLIDOS Y NOMBRES],Tabla2[[#This Row],[APELLIDOS Y NOMBRES]])</f>
        <v>1</v>
      </c>
      <c r="AB2496" s="42">
        <f>IF(Tabla2[[#This Row],[Trabajador]]&gt;1,1/Tabla2[[#This Row],[Trabajador]],Tabla2[[#This Row],[Trabajador]])</f>
        <v>1</v>
      </c>
      <c r="AC2496" t="str">
        <f>+IFERROR(IF(Tabla2[[#This Row],[FECHA CESE/BAJA]]="","No Aplica",IF(AND(MONTH(Tabla2[[#This Row],[FECHA CESE/BAJA]])=MONTH(TODAY()-30),YEAR(Tabla2[[#This Row],[FECHA CESE/BAJA]])=YEAR(TODAY())),MONTH(TODAY()-30)&amp;"-"&amp;YEAR(TODAY()),"Borrar")),"No aplica")</f>
        <v>No Aplica</v>
      </c>
      <c r="AD2496" t="str">
        <f>+IFERROR(IF(Tabla2[[#This Row],[FECHA INICIO DE LABORES EN OBRA]]="","No Aplica",IF(AND(MONTH(Tabla2[[#This Row],[FECHA INICIO DE LABORES EN OBRA]])=MONTH(TODAY()-30),YEAR(Tabla2[[#This Row],[FECHA INICIO DE LABORES EN OBRA]])=YEAR(TODAY())),MONTH(TODAY()-30)&amp;"-"&amp;YEAR(TODAY()),"No Aplica")),"No Aplica")</f>
        <v>No Aplica</v>
      </c>
    </row>
    <row r="2497" spans="1:30" x14ac:dyDescent="0.25">
      <c r="A2497" s="13" t="s">
        <v>9270</v>
      </c>
      <c r="B2497" s="15" t="s">
        <v>9271</v>
      </c>
      <c r="C2497" s="15" t="s">
        <v>9271</v>
      </c>
      <c r="D2497" s="15" t="s">
        <v>9299</v>
      </c>
      <c r="E2497" s="15" t="s">
        <v>9300</v>
      </c>
      <c r="F2497" s="39">
        <v>33233</v>
      </c>
      <c r="G2497" s="15">
        <v>2</v>
      </c>
      <c r="H2497" s="15" t="s">
        <v>9281</v>
      </c>
      <c r="I2497" s="15" t="s">
        <v>9293</v>
      </c>
      <c r="J2497" s="15" t="s">
        <v>9301</v>
      </c>
      <c r="K2497" s="15" t="s">
        <v>2272</v>
      </c>
      <c r="L2497" s="40" t="s">
        <v>6</v>
      </c>
      <c r="M2497" s="39"/>
      <c r="N2497" s="41" t="s">
        <v>6598</v>
      </c>
      <c r="O2497" s="39">
        <v>44973</v>
      </c>
      <c r="P2497" s="40">
        <v>1</v>
      </c>
      <c r="Q2497" s="40">
        <v>4</v>
      </c>
      <c r="R2497" s="40" t="str">
        <f>IFERROR(VLOOKUP(Tabla2[[#This Row],[CONTRATISTA PRNCIPAL]],Hoja1!$L$5:$M$9,2,FALSE),"CJV")</f>
        <v>CJV</v>
      </c>
      <c r="S2497" s="40" t="str">
        <f>IF(Tabla2[[#This Row],[EMPRESA]]=Tabla2[[#This Row],[CONTRATISTA PRNCIPAL]],"Principal","Secundaria")</f>
        <v>Principal</v>
      </c>
      <c r="T2497" s="42">
        <f>IFERROR(1/COUNTIF(Tabla2[CONTRATISTA PRNCIPAL],Tabla2[[#This Row],[CONTRATISTA PRNCIPAL]]),0)</f>
        <v>0.047619047619047616</v>
      </c>
      <c r="U2497" s="43">
        <f>IF(((TODAY()-Tabla2[[#This Row],[FECHA NACIMIENTO]])/365)&lt;18,"Corregir", IF(((TODAY()-Tabla2[[#This Row],[FECHA NACIMIENTO]])/365)&gt;80, "Corregir",ROUNDDOWN(((TODAY()-Tabla2[[#This Row],[FECHA NACIMIENTO]])/365),0)))</f>
        <v>32</v>
      </c>
      <c r="V24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97" s="44" t="str">
        <f>+IF(Tabla2[[#This Row],[Edad]]="Corregir","Corregir","Ok")</f>
        <v>Ok</v>
      </c>
      <c r="X2497" s="42" t="str">
        <f>+IFERROR(VLOOKUP(Tabla2[[#This Row],[DISTRITO SEGÚN DNI]],Hoja1!$A$2:$B$32,2,FALSE),"No")</f>
        <v>No</v>
      </c>
      <c r="Y2497" s="42" t="str">
        <f>IF(OR(LOWER(Tabla2[[#This Row],[GENERO]])="masculino", LOWER(Tabla2[[#This Row],[GENERO]])="femenino"),"OK","Corregir")</f>
        <v>OK</v>
      </c>
      <c r="Z2497" s="42" t="str">
        <f>+IF(Tabla2[[#This Row],[Nro. DNI / CE]]="","Corregir",IF(LEN(Tabla2[[#This Row],[Nro. DNI / CE]])&gt;=8,"OK","Corregir"))</f>
        <v>OK</v>
      </c>
      <c r="AA2497" s="42">
        <f>COUNTIF(Tabla2[APELLIDOS Y NOMBRES],Tabla2[[#This Row],[APELLIDOS Y NOMBRES]])</f>
        <v>1</v>
      </c>
      <c r="AB2497" s="42">
        <f>IF(Tabla2[[#This Row],[Trabajador]]&gt;1,1/Tabla2[[#This Row],[Trabajador]],Tabla2[[#This Row],[Trabajador]])</f>
        <v>1</v>
      </c>
      <c r="AC2497" t="str">
        <f>+IFERROR(IF(Tabla2[[#This Row],[FECHA CESE/BAJA]]="","No Aplica",IF(AND(MONTH(Tabla2[[#This Row],[FECHA CESE/BAJA]])=MONTH(TODAY()-30),YEAR(Tabla2[[#This Row],[FECHA CESE/BAJA]])=YEAR(TODAY())),MONTH(TODAY()-30)&amp;"-"&amp;YEAR(TODAY()),"Borrar")),"No aplica")</f>
        <v>No Aplica</v>
      </c>
      <c r="AD2497" t="str">
        <f>+IFERROR(IF(Tabla2[[#This Row],[FECHA INICIO DE LABORES EN OBRA]]="","No Aplica",IF(AND(MONTH(Tabla2[[#This Row],[FECHA INICIO DE LABORES EN OBRA]])=MONTH(TODAY()-30),YEAR(Tabla2[[#This Row],[FECHA INICIO DE LABORES EN OBRA]])=YEAR(TODAY())),MONTH(TODAY()-30)&amp;"-"&amp;YEAR(TODAY()),"No Aplica")),"No Aplica")</f>
        <v>No Aplica</v>
      </c>
    </row>
    <row r="2498" spans="1:30" x14ac:dyDescent="0.25">
      <c r="A2498" s="13" t="s">
        <v>9270</v>
      </c>
      <c r="B2498" s="15" t="s">
        <v>9271</v>
      </c>
      <c r="C2498" s="15" t="s">
        <v>9271</v>
      </c>
      <c r="D2498" s="15" t="s">
        <v>9302</v>
      </c>
      <c r="E2498" s="15" t="s">
        <v>9303</v>
      </c>
      <c r="F2498" s="39">
        <v>35192</v>
      </c>
      <c r="G2498" s="15">
        <v>1</v>
      </c>
      <c r="H2498" s="15" t="s">
        <v>2541</v>
      </c>
      <c r="I2498" s="15" t="s">
        <v>6298</v>
      </c>
      <c r="J2498" s="15" t="s">
        <v>9304</v>
      </c>
      <c r="K2498" s="15" t="s">
        <v>2174</v>
      </c>
      <c r="L2498" s="40" t="s">
        <v>6</v>
      </c>
      <c r="M2498" s="39"/>
      <c r="N2498" s="41" t="s">
        <v>6598</v>
      </c>
      <c r="O2498" s="39">
        <v>45080</v>
      </c>
      <c r="P2498" s="40">
        <v>1</v>
      </c>
      <c r="Q2498" s="40">
        <v>1</v>
      </c>
      <c r="R2498" s="40" t="str">
        <f>IFERROR(VLOOKUP(Tabla2[[#This Row],[CONTRATISTA PRNCIPAL]],Hoja1!$L$5:$M$9,2,FALSE),"CJV")</f>
        <v>CJV</v>
      </c>
      <c r="S2498" s="40" t="str">
        <f>IF(Tabla2[[#This Row],[EMPRESA]]=Tabla2[[#This Row],[CONTRATISTA PRNCIPAL]],"Principal","Secundaria")</f>
        <v>Principal</v>
      </c>
      <c r="T2498" s="42">
        <f>IFERROR(1/COUNTIF(Tabla2[CONTRATISTA PRNCIPAL],Tabla2[[#This Row],[CONTRATISTA PRNCIPAL]]),0)</f>
        <v>0.047619047619047616</v>
      </c>
      <c r="U2498" s="43">
        <f>IF(((TODAY()-Tabla2[[#This Row],[FECHA NACIMIENTO]])/365)&lt;18,"Corregir", IF(((TODAY()-Tabla2[[#This Row],[FECHA NACIMIENTO]])/365)&gt;80, "Corregir",ROUNDDOWN(((TODAY()-Tabla2[[#This Row],[FECHA NACIMIENTO]])/365),0)))</f>
        <v>27</v>
      </c>
      <c r="V24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498" s="44" t="str">
        <f>+IF(Tabla2[[#This Row],[Edad]]="Corregir","Corregir","Ok")</f>
        <v>Ok</v>
      </c>
      <c r="X2498" s="42" t="str">
        <f>+IFERROR(VLOOKUP(Tabla2[[#This Row],[DISTRITO SEGÚN DNI]],Hoja1!$A$2:$B$32,2,FALSE),"No")</f>
        <v>No</v>
      </c>
      <c r="Y2498" s="42" t="str">
        <f>IF(OR(LOWER(Tabla2[[#This Row],[GENERO]])="masculino", LOWER(Tabla2[[#This Row],[GENERO]])="femenino"),"OK","Corregir")</f>
        <v>OK</v>
      </c>
      <c r="Z2498" s="42" t="str">
        <f>+IF(Tabla2[[#This Row],[Nro. DNI / CE]]="","Corregir",IF(LEN(Tabla2[[#This Row],[Nro. DNI / CE]])&gt;=8,"OK","Corregir"))</f>
        <v>OK</v>
      </c>
      <c r="AA2498" s="42">
        <f>COUNTIF(Tabla2[APELLIDOS Y NOMBRES],Tabla2[[#This Row],[APELLIDOS Y NOMBRES]])</f>
        <v>1</v>
      </c>
      <c r="AB2498" s="42">
        <f>IF(Tabla2[[#This Row],[Trabajador]]&gt;1,1/Tabla2[[#This Row],[Trabajador]],Tabla2[[#This Row],[Trabajador]])</f>
        <v>1</v>
      </c>
      <c r="AC2498" t="str">
        <f>+IFERROR(IF(Tabla2[[#This Row],[FECHA CESE/BAJA]]="","No Aplica",IF(AND(MONTH(Tabla2[[#This Row],[FECHA CESE/BAJA]])=MONTH(TODAY()-30),YEAR(Tabla2[[#This Row],[FECHA CESE/BAJA]])=YEAR(TODAY())),MONTH(TODAY()-30)&amp;"-"&amp;YEAR(TODAY()),"Borrar")),"No aplica")</f>
        <v>No Aplica</v>
      </c>
      <c r="AD2498" t="str">
        <f>+IFERROR(IF(Tabla2[[#This Row],[FECHA INICIO DE LABORES EN OBRA]]="","No Aplica",IF(AND(MONTH(Tabla2[[#This Row],[FECHA INICIO DE LABORES EN OBRA]])=MONTH(TODAY()-30),YEAR(Tabla2[[#This Row],[FECHA INICIO DE LABORES EN OBRA]])=YEAR(TODAY())),MONTH(TODAY()-30)&amp;"-"&amp;YEAR(TODAY()),"No Aplica")),"No Aplica")</f>
        <v>No Aplica</v>
      </c>
    </row>
    <row r="2499" spans="1:30" x14ac:dyDescent="0.25">
      <c r="A2499" s="13" t="s">
        <v>9270</v>
      </c>
      <c r="B2499" s="15" t="s">
        <v>9271</v>
      </c>
      <c r="C2499" s="15" t="s">
        <v>9271</v>
      </c>
      <c r="D2499" s="15" t="s">
        <v>616</v>
      </c>
      <c r="E2499" s="15" t="s">
        <v>617</v>
      </c>
      <c r="F2499" s="39">
        <v>31471</v>
      </c>
      <c r="G2499" s="15">
        <v>2</v>
      </c>
      <c r="H2499" s="15" t="s">
        <v>9281</v>
      </c>
      <c r="I2499" s="15" t="s">
        <v>9275</v>
      </c>
      <c r="J2499" s="15" t="s">
        <v>9305</v>
      </c>
      <c r="K2499" s="15" t="s">
        <v>27</v>
      </c>
      <c r="L2499" s="40" t="s">
        <v>6</v>
      </c>
      <c r="M2499" s="39"/>
      <c r="N2499" s="41" t="s">
        <v>6598</v>
      </c>
      <c r="O2499" s="39">
        <v>44890</v>
      </c>
      <c r="P2499" s="40">
        <v>1</v>
      </c>
      <c r="Q2499" s="40">
        <v>4</v>
      </c>
      <c r="R2499" s="40" t="str">
        <f>IFERROR(VLOOKUP(Tabla2[[#This Row],[CONTRATISTA PRNCIPAL]],Hoja1!$L$5:$M$9,2,FALSE),"CJV")</f>
        <v>CJV</v>
      </c>
      <c r="S2499" s="40" t="str">
        <f>IF(Tabla2[[#This Row],[EMPRESA]]=Tabla2[[#This Row],[CONTRATISTA PRNCIPAL]],"Principal","Secundaria")</f>
        <v>Principal</v>
      </c>
      <c r="T2499" s="42">
        <f>IFERROR(1/COUNTIF(Tabla2[CONTRATISTA PRNCIPAL],Tabla2[[#This Row],[CONTRATISTA PRNCIPAL]]),0)</f>
        <v>0.047619047619047616</v>
      </c>
      <c r="U2499" s="43">
        <f>IF(((TODAY()-Tabla2[[#This Row],[FECHA NACIMIENTO]])/365)&lt;18,"Corregir", IF(((TODAY()-Tabla2[[#This Row],[FECHA NACIMIENTO]])/365)&gt;80, "Corregir",ROUNDDOWN(((TODAY()-Tabla2[[#This Row],[FECHA NACIMIENTO]])/365),0)))</f>
        <v>37</v>
      </c>
      <c r="V24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499" s="44" t="str">
        <f>+IF(Tabla2[[#This Row],[Edad]]="Corregir","Corregir","Ok")</f>
        <v>Ok</v>
      </c>
      <c r="X2499" s="42" t="str">
        <f>+IFERROR(VLOOKUP(Tabla2[[#This Row],[DISTRITO SEGÚN DNI]],Hoja1!$A$2:$B$32,2,FALSE),"No")</f>
        <v>CALLAO</v>
      </c>
      <c r="Y2499" s="42" t="str">
        <f>IF(OR(LOWER(Tabla2[[#This Row],[GENERO]])="masculino", LOWER(Tabla2[[#This Row],[GENERO]])="femenino"),"OK","Corregir")</f>
        <v>OK</v>
      </c>
      <c r="Z2499" s="42" t="str">
        <f>+IF(Tabla2[[#This Row],[Nro. DNI / CE]]="","Corregir",IF(LEN(Tabla2[[#This Row],[Nro. DNI / CE]])&gt;=8,"OK","Corregir"))</f>
        <v>OK</v>
      </c>
      <c r="AA2499" s="42">
        <f>COUNTIF(Tabla2[APELLIDOS Y NOMBRES],Tabla2[[#This Row],[APELLIDOS Y NOMBRES]])</f>
        <v>1</v>
      </c>
      <c r="AB2499" s="42">
        <f>IF(Tabla2[[#This Row],[Trabajador]]&gt;1,1/Tabla2[[#This Row],[Trabajador]],Tabla2[[#This Row],[Trabajador]])</f>
        <v>1</v>
      </c>
      <c r="AC2499" t="str">
        <f>+IFERROR(IF(Tabla2[[#This Row],[FECHA CESE/BAJA]]="","No Aplica",IF(AND(MONTH(Tabla2[[#This Row],[FECHA CESE/BAJA]])=MONTH(TODAY()-30),YEAR(Tabla2[[#This Row],[FECHA CESE/BAJA]])=YEAR(TODAY())),MONTH(TODAY()-30)&amp;"-"&amp;YEAR(TODAY()),"Borrar")),"No aplica")</f>
        <v>No Aplica</v>
      </c>
      <c r="AD2499" t="str">
        <f>+IFERROR(IF(Tabla2[[#This Row],[FECHA INICIO DE LABORES EN OBRA]]="","No Aplica",IF(AND(MONTH(Tabla2[[#This Row],[FECHA INICIO DE LABORES EN OBRA]])=MONTH(TODAY()-30),YEAR(Tabla2[[#This Row],[FECHA INICIO DE LABORES EN OBRA]])=YEAR(TODAY())),MONTH(TODAY()-30)&amp;"-"&amp;YEAR(TODAY()),"No Aplica")),"No Aplica")</f>
        <v>No Aplica</v>
      </c>
    </row>
    <row r="2500" spans="1:30" x14ac:dyDescent="0.25">
      <c r="A2500" s="13" t="s">
        <v>9270</v>
      </c>
      <c r="B2500" s="15" t="s">
        <v>9271</v>
      </c>
      <c r="C2500" s="15" t="s">
        <v>9271</v>
      </c>
      <c r="D2500" s="15">
        <v>41207861</v>
      </c>
      <c r="E2500" s="15" t="s">
        <v>80</v>
      </c>
      <c r="F2500" s="39">
        <v>29967</v>
      </c>
      <c r="G2500" s="15">
        <v>1</v>
      </c>
      <c r="H2500" s="15" t="s">
        <v>2541</v>
      </c>
      <c r="I2500" s="15" t="s">
        <v>9293</v>
      </c>
      <c r="J2500" s="15" t="s">
        <v>9306</v>
      </c>
      <c r="K2500" s="15" t="s">
        <v>2022</v>
      </c>
      <c r="L2500" s="40" t="s">
        <v>6</v>
      </c>
      <c r="M2500" s="39"/>
      <c r="N2500" s="41" t="s">
        <v>6598</v>
      </c>
      <c r="O2500" s="39">
        <v>44896</v>
      </c>
      <c r="P2500" s="40">
        <v>1</v>
      </c>
      <c r="Q2500" s="40">
        <v>1</v>
      </c>
      <c r="R2500" s="40" t="str">
        <f>IFERROR(VLOOKUP(Tabla2[[#This Row],[CONTRATISTA PRNCIPAL]],Hoja1!$L$5:$M$9,2,FALSE),"CJV")</f>
        <v>CJV</v>
      </c>
      <c r="S2500" s="40" t="str">
        <f>IF(Tabla2[[#This Row],[EMPRESA]]=Tabla2[[#This Row],[CONTRATISTA PRNCIPAL]],"Principal","Secundaria")</f>
        <v>Principal</v>
      </c>
      <c r="T2500" s="42">
        <f>IFERROR(1/COUNTIF(Tabla2[CONTRATISTA PRNCIPAL],Tabla2[[#This Row],[CONTRATISTA PRNCIPAL]]),0)</f>
        <v>0.047619047619047616</v>
      </c>
      <c r="U2500" s="43">
        <f>IF(((TODAY()-Tabla2[[#This Row],[FECHA NACIMIENTO]])/365)&lt;18,"Corregir", IF(((TODAY()-Tabla2[[#This Row],[FECHA NACIMIENTO]])/365)&gt;80, "Corregir",ROUNDDOWN(((TODAY()-Tabla2[[#This Row],[FECHA NACIMIENTO]])/365),0)))</f>
        <v>41</v>
      </c>
      <c r="V25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00" s="44" t="str">
        <f>+IF(Tabla2[[#This Row],[Edad]]="Corregir","Corregir","Ok")</f>
        <v>Ok</v>
      </c>
      <c r="X2500" s="42" t="str">
        <f>+IFERROR(VLOOKUP(Tabla2[[#This Row],[DISTRITO SEGÚN DNI]],Hoja1!$A$2:$B$32,2,FALSE),"No")</f>
        <v>CALLAO</v>
      </c>
      <c r="Y2500" s="42" t="str">
        <f>IF(OR(LOWER(Tabla2[[#This Row],[GENERO]])="masculino", LOWER(Tabla2[[#This Row],[GENERO]])="femenino"),"OK","Corregir")</f>
        <v>OK</v>
      </c>
      <c r="Z2500" s="42" t="str">
        <f>+IF(Tabla2[[#This Row],[Nro. DNI / CE]]="","Corregir",IF(LEN(Tabla2[[#This Row],[Nro. DNI / CE]])&gt;=8,"OK","Corregir"))</f>
        <v>OK</v>
      </c>
      <c r="AA2500" s="42">
        <f>COUNTIF(Tabla2[APELLIDOS Y NOMBRES],Tabla2[[#This Row],[APELLIDOS Y NOMBRES]])</f>
        <v>1</v>
      </c>
      <c r="AB2500" s="42">
        <f>IF(Tabla2[[#This Row],[Trabajador]]&gt;1,1/Tabla2[[#This Row],[Trabajador]],Tabla2[[#This Row],[Trabajador]])</f>
        <v>1</v>
      </c>
      <c r="AC2500" t="str">
        <f>+IFERROR(IF(Tabla2[[#This Row],[FECHA CESE/BAJA]]="","No Aplica",IF(AND(MONTH(Tabla2[[#This Row],[FECHA CESE/BAJA]])=MONTH(TODAY()-30),YEAR(Tabla2[[#This Row],[FECHA CESE/BAJA]])=YEAR(TODAY())),MONTH(TODAY()-30)&amp;"-"&amp;YEAR(TODAY()),"Borrar")),"No aplica")</f>
        <v>No Aplica</v>
      </c>
      <c r="AD2500" t="str">
        <f>+IFERROR(IF(Tabla2[[#This Row],[FECHA INICIO DE LABORES EN OBRA]]="","No Aplica",IF(AND(MONTH(Tabla2[[#This Row],[FECHA INICIO DE LABORES EN OBRA]])=MONTH(TODAY()-30),YEAR(Tabla2[[#This Row],[FECHA INICIO DE LABORES EN OBRA]])=YEAR(TODAY())),MONTH(TODAY()-30)&amp;"-"&amp;YEAR(TODAY()),"No Aplica")),"No Aplica")</f>
        <v>No Aplica</v>
      </c>
    </row>
    <row r="2501" spans="1:30" x14ac:dyDescent="0.25">
      <c r="A2501" s="13" t="s">
        <v>9270</v>
      </c>
      <c r="B2501" s="15" t="s">
        <v>9271</v>
      </c>
      <c r="C2501" s="15" t="s">
        <v>9271</v>
      </c>
      <c r="D2501" s="15">
        <v>16705472</v>
      </c>
      <c r="E2501" s="15" t="s">
        <v>52</v>
      </c>
      <c r="F2501" s="39">
        <v>26160</v>
      </c>
      <c r="G2501" s="15">
        <v>2</v>
      </c>
      <c r="H2501" s="15" t="s">
        <v>9281</v>
      </c>
      <c r="I2501" s="15" t="s">
        <v>9275</v>
      </c>
      <c r="J2501" s="15" t="s">
        <v>9307</v>
      </c>
      <c r="K2501" s="15" t="s">
        <v>27</v>
      </c>
      <c r="L2501" s="40" t="s">
        <v>6</v>
      </c>
      <c r="M2501" s="39"/>
      <c r="N2501" s="41" t="s">
        <v>6598</v>
      </c>
      <c r="O2501" s="39">
        <v>44720</v>
      </c>
      <c r="P2501" s="40">
        <v>1</v>
      </c>
      <c r="Q2501" s="40">
        <v>4</v>
      </c>
      <c r="R2501" s="40" t="str">
        <f>IFERROR(VLOOKUP(Tabla2[[#This Row],[CONTRATISTA PRNCIPAL]],Hoja1!$L$5:$M$9,2,FALSE),"CJV")</f>
        <v>CJV</v>
      </c>
      <c r="S2501" s="40" t="str">
        <f>IF(Tabla2[[#This Row],[EMPRESA]]=Tabla2[[#This Row],[CONTRATISTA PRNCIPAL]],"Principal","Secundaria")</f>
        <v>Principal</v>
      </c>
      <c r="T2501" s="42">
        <f>IFERROR(1/COUNTIF(Tabla2[CONTRATISTA PRNCIPAL],Tabla2[[#This Row],[CONTRATISTA PRNCIPAL]]),0)</f>
        <v>0.047619047619047616</v>
      </c>
      <c r="U2501" s="43">
        <f>IF(((TODAY()-Tabla2[[#This Row],[FECHA NACIMIENTO]])/365)&lt;18,"Corregir", IF(((TODAY()-Tabla2[[#This Row],[FECHA NACIMIENTO]])/365)&gt;80, "Corregir",ROUNDDOWN(((TODAY()-Tabla2[[#This Row],[FECHA NACIMIENTO]])/365),0)))</f>
        <v>52</v>
      </c>
      <c r="V25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01" s="44" t="str">
        <f>+IF(Tabla2[[#This Row],[Edad]]="Corregir","Corregir","Ok")</f>
        <v>Ok</v>
      </c>
      <c r="X2501" s="42" t="str">
        <f>+IFERROR(VLOOKUP(Tabla2[[#This Row],[DISTRITO SEGÚN DNI]],Hoja1!$A$2:$B$32,2,FALSE),"No")</f>
        <v>CALLAO</v>
      </c>
      <c r="Y2501" s="42" t="str">
        <f>IF(OR(LOWER(Tabla2[[#This Row],[GENERO]])="masculino", LOWER(Tabla2[[#This Row],[GENERO]])="femenino"),"OK","Corregir")</f>
        <v>OK</v>
      </c>
      <c r="Z2501" s="42" t="str">
        <f>+IF(Tabla2[[#This Row],[Nro. DNI / CE]]="","Corregir",IF(LEN(Tabla2[[#This Row],[Nro. DNI / CE]])&gt;=8,"OK","Corregir"))</f>
        <v>OK</v>
      </c>
      <c r="AA2501" s="42">
        <f>COUNTIF(Tabla2[APELLIDOS Y NOMBRES],Tabla2[[#This Row],[APELLIDOS Y NOMBRES]])</f>
        <v>1</v>
      </c>
      <c r="AB2501" s="42">
        <f>IF(Tabla2[[#This Row],[Trabajador]]&gt;1,1/Tabla2[[#This Row],[Trabajador]],Tabla2[[#This Row],[Trabajador]])</f>
        <v>1</v>
      </c>
      <c r="AC2501" t="str">
        <f>+IFERROR(IF(Tabla2[[#This Row],[FECHA CESE/BAJA]]="","No Aplica",IF(AND(MONTH(Tabla2[[#This Row],[FECHA CESE/BAJA]])=MONTH(TODAY()-30),YEAR(Tabla2[[#This Row],[FECHA CESE/BAJA]])=YEAR(TODAY())),MONTH(TODAY()-30)&amp;"-"&amp;YEAR(TODAY()),"Borrar")),"No aplica")</f>
        <v>No Aplica</v>
      </c>
      <c r="AD2501" t="str">
        <f>+IFERROR(IF(Tabla2[[#This Row],[FECHA INICIO DE LABORES EN OBRA]]="","No Aplica",IF(AND(MONTH(Tabla2[[#This Row],[FECHA INICIO DE LABORES EN OBRA]])=MONTH(TODAY()-30),YEAR(Tabla2[[#This Row],[FECHA INICIO DE LABORES EN OBRA]])=YEAR(TODAY())),MONTH(TODAY()-30)&amp;"-"&amp;YEAR(TODAY()),"No Aplica")),"No Aplica")</f>
        <v>No Aplica</v>
      </c>
    </row>
    <row r="2502" spans="1:30" x14ac:dyDescent="0.25">
      <c r="A2502" s="13" t="s">
        <v>9270</v>
      </c>
      <c r="B2502" s="15" t="s">
        <v>9271</v>
      </c>
      <c r="C2502" s="15" t="s">
        <v>9271</v>
      </c>
      <c r="D2502" s="15">
        <v>76335113</v>
      </c>
      <c r="E2502" s="15" t="s">
        <v>9308</v>
      </c>
      <c r="F2502" s="39">
        <v>35818</v>
      </c>
      <c r="G2502" s="15">
        <v>2</v>
      </c>
      <c r="H2502" s="15" t="s">
        <v>9281</v>
      </c>
      <c r="I2502" s="15" t="s">
        <v>9293</v>
      </c>
      <c r="J2502" s="15" t="s">
        <v>9309</v>
      </c>
      <c r="K2502" s="15" t="s">
        <v>2200</v>
      </c>
      <c r="L2502" s="40" t="s">
        <v>6</v>
      </c>
      <c r="M2502" s="39"/>
      <c r="N2502" s="41" t="s">
        <v>6598</v>
      </c>
      <c r="O2502" s="39">
        <v>44916</v>
      </c>
      <c r="P2502" s="40">
        <v>1</v>
      </c>
      <c r="Q2502" s="40">
        <v>4</v>
      </c>
      <c r="R2502" s="40" t="str">
        <f>IFERROR(VLOOKUP(Tabla2[[#This Row],[CONTRATISTA PRNCIPAL]],Hoja1!$L$5:$M$9,2,FALSE),"CJV")</f>
        <v>CJV</v>
      </c>
      <c r="S2502" s="40" t="str">
        <f>IF(Tabla2[[#This Row],[EMPRESA]]=Tabla2[[#This Row],[CONTRATISTA PRNCIPAL]],"Principal","Secundaria")</f>
        <v>Principal</v>
      </c>
      <c r="T2502" s="42">
        <f>IFERROR(1/COUNTIF(Tabla2[CONTRATISTA PRNCIPAL],Tabla2[[#This Row],[CONTRATISTA PRNCIPAL]]),0)</f>
        <v>0.047619047619047616</v>
      </c>
      <c r="U2502" s="43">
        <f>IF(((TODAY()-Tabla2[[#This Row],[FECHA NACIMIENTO]])/365)&lt;18,"Corregir", IF(((TODAY()-Tabla2[[#This Row],[FECHA NACIMIENTO]])/365)&gt;80, "Corregir",ROUNDDOWN(((TODAY()-Tabla2[[#This Row],[FECHA NACIMIENTO]])/365),0)))</f>
        <v>25</v>
      </c>
      <c r="V25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02" s="44" t="str">
        <f>+IF(Tabla2[[#This Row],[Edad]]="Corregir","Corregir","Ok")</f>
        <v>Ok</v>
      </c>
      <c r="X2502" s="42" t="str">
        <f>+IFERROR(VLOOKUP(Tabla2[[#This Row],[DISTRITO SEGÚN DNI]],Hoja1!$A$2:$B$32,2,FALSE),"No")</f>
        <v>No</v>
      </c>
      <c r="Y2502" s="42" t="str">
        <f>IF(OR(LOWER(Tabla2[[#This Row],[GENERO]])="masculino", LOWER(Tabla2[[#This Row],[GENERO]])="femenino"),"OK","Corregir")</f>
        <v>OK</v>
      </c>
      <c r="Z2502" s="42" t="str">
        <f>+IF(Tabla2[[#This Row],[Nro. DNI / CE]]="","Corregir",IF(LEN(Tabla2[[#This Row],[Nro. DNI / CE]])&gt;=8,"OK","Corregir"))</f>
        <v>OK</v>
      </c>
      <c r="AA2502" s="42">
        <f>COUNTIF(Tabla2[APELLIDOS Y NOMBRES],Tabla2[[#This Row],[APELLIDOS Y NOMBRES]])</f>
        <v>1</v>
      </c>
      <c r="AB2502" s="42">
        <f>IF(Tabla2[[#This Row],[Trabajador]]&gt;1,1/Tabla2[[#This Row],[Trabajador]],Tabla2[[#This Row],[Trabajador]])</f>
        <v>1</v>
      </c>
      <c r="AC2502" t="str">
        <f>+IFERROR(IF(Tabla2[[#This Row],[FECHA CESE/BAJA]]="","No Aplica",IF(AND(MONTH(Tabla2[[#This Row],[FECHA CESE/BAJA]])=MONTH(TODAY()-30),YEAR(Tabla2[[#This Row],[FECHA CESE/BAJA]])=YEAR(TODAY())),MONTH(TODAY()-30)&amp;"-"&amp;YEAR(TODAY()),"Borrar")),"No aplica")</f>
        <v>No Aplica</v>
      </c>
      <c r="AD2502" t="str">
        <f>+IFERROR(IF(Tabla2[[#This Row],[FECHA INICIO DE LABORES EN OBRA]]="","No Aplica",IF(AND(MONTH(Tabla2[[#This Row],[FECHA INICIO DE LABORES EN OBRA]])=MONTH(TODAY()-30),YEAR(Tabla2[[#This Row],[FECHA INICIO DE LABORES EN OBRA]])=YEAR(TODAY())),MONTH(TODAY()-30)&amp;"-"&amp;YEAR(TODAY()),"No Aplica")),"No Aplica")</f>
        <v>No Aplica</v>
      </c>
    </row>
    <row r="2503" spans="1:30" x14ac:dyDescent="0.25">
      <c r="A2503" s="13" t="s">
        <v>9270</v>
      </c>
      <c r="B2503" s="15" t="s">
        <v>9271</v>
      </c>
      <c r="C2503" s="15" t="s">
        <v>9271</v>
      </c>
      <c r="D2503" s="15" t="s">
        <v>9310</v>
      </c>
      <c r="E2503" s="15" t="s">
        <v>9311</v>
      </c>
      <c r="F2503" s="39">
        <v>27239</v>
      </c>
      <c r="G2503" s="15">
        <v>1</v>
      </c>
      <c r="H2503" s="15" t="s">
        <v>3123</v>
      </c>
      <c r="I2503" s="15" t="s">
        <v>9275</v>
      </c>
      <c r="J2503" s="15" t="s">
        <v>9312</v>
      </c>
      <c r="K2503" s="15" t="s">
        <v>2200</v>
      </c>
      <c r="L2503" s="40" t="s">
        <v>6</v>
      </c>
      <c r="M2503" s="39"/>
      <c r="N2503" s="41" t="s">
        <v>6598</v>
      </c>
      <c r="O2503" s="39">
        <v>44537</v>
      </c>
      <c r="P2503" s="40">
        <v>1</v>
      </c>
      <c r="Q2503" s="40">
        <v>2</v>
      </c>
      <c r="R2503" s="40" t="str">
        <f>IFERROR(VLOOKUP(Tabla2[[#This Row],[CONTRATISTA PRNCIPAL]],Hoja1!$L$5:$M$9,2,FALSE),"CJV")</f>
        <v>CJV</v>
      </c>
      <c r="S2503" s="40" t="str">
        <f>IF(Tabla2[[#This Row],[EMPRESA]]=Tabla2[[#This Row],[CONTRATISTA PRNCIPAL]],"Principal","Secundaria")</f>
        <v>Principal</v>
      </c>
      <c r="T2503" s="42">
        <f>IFERROR(1/COUNTIF(Tabla2[CONTRATISTA PRNCIPAL],Tabla2[[#This Row],[CONTRATISTA PRNCIPAL]]),0)</f>
        <v>0.047619047619047616</v>
      </c>
      <c r="U2503" s="43">
        <f>IF(((TODAY()-Tabla2[[#This Row],[FECHA NACIMIENTO]])/365)&lt;18,"Corregir", IF(((TODAY()-Tabla2[[#This Row],[FECHA NACIMIENTO]])/365)&gt;80, "Corregir",ROUNDDOWN(((TODAY()-Tabla2[[#This Row],[FECHA NACIMIENTO]])/365),0)))</f>
        <v>49</v>
      </c>
      <c r="V25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03" s="44" t="str">
        <f>+IF(Tabla2[[#This Row],[Edad]]="Corregir","Corregir","Ok")</f>
        <v>Ok</v>
      </c>
      <c r="X2503" s="42" t="str">
        <f>+IFERROR(VLOOKUP(Tabla2[[#This Row],[DISTRITO SEGÚN DNI]],Hoja1!$A$2:$B$32,2,FALSE),"No")</f>
        <v>No</v>
      </c>
      <c r="Y2503" s="42" t="str">
        <f>IF(OR(LOWER(Tabla2[[#This Row],[GENERO]])="masculino", LOWER(Tabla2[[#This Row],[GENERO]])="femenino"),"OK","Corregir")</f>
        <v>OK</v>
      </c>
      <c r="Z2503" s="42" t="str">
        <f>+IF(Tabla2[[#This Row],[Nro. DNI / CE]]="","Corregir",IF(LEN(Tabla2[[#This Row],[Nro. DNI / CE]])&gt;=8,"OK","Corregir"))</f>
        <v>OK</v>
      </c>
      <c r="AA2503" s="42">
        <f>COUNTIF(Tabla2[APELLIDOS Y NOMBRES],Tabla2[[#This Row],[APELLIDOS Y NOMBRES]])</f>
        <v>1</v>
      </c>
      <c r="AB2503" s="42">
        <f>IF(Tabla2[[#This Row],[Trabajador]]&gt;1,1/Tabla2[[#This Row],[Trabajador]],Tabla2[[#This Row],[Trabajador]])</f>
        <v>1</v>
      </c>
      <c r="AC2503" t="str">
        <f>+IFERROR(IF(Tabla2[[#This Row],[FECHA CESE/BAJA]]="","No Aplica",IF(AND(MONTH(Tabla2[[#This Row],[FECHA CESE/BAJA]])=MONTH(TODAY()-30),YEAR(Tabla2[[#This Row],[FECHA CESE/BAJA]])=YEAR(TODAY())),MONTH(TODAY()-30)&amp;"-"&amp;YEAR(TODAY()),"Borrar")),"No aplica")</f>
        <v>No Aplica</v>
      </c>
      <c r="AD2503" t="str">
        <f>+IFERROR(IF(Tabla2[[#This Row],[FECHA INICIO DE LABORES EN OBRA]]="","No Aplica",IF(AND(MONTH(Tabla2[[#This Row],[FECHA INICIO DE LABORES EN OBRA]])=MONTH(TODAY()-30),YEAR(Tabla2[[#This Row],[FECHA INICIO DE LABORES EN OBRA]])=YEAR(TODAY())),MONTH(TODAY()-30)&amp;"-"&amp;YEAR(TODAY()),"No Aplica")),"No Aplica")</f>
        <v>No Aplica</v>
      </c>
    </row>
    <row r="2504" spans="1:30" x14ac:dyDescent="0.25">
      <c r="A2504" s="13" t="s">
        <v>9270</v>
      </c>
      <c r="B2504" s="15" t="s">
        <v>9271</v>
      </c>
      <c r="C2504" s="15" t="s">
        <v>9271</v>
      </c>
      <c r="D2504" s="15" t="s">
        <v>9313</v>
      </c>
      <c r="E2504" s="15" t="s">
        <v>9314</v>
      </c>
      <c r="F2504" s="39">
        <v>32230</v>
      </c>
      <c r="G2504" s="15">
        <v>2</v>
      </c>
      <c r="H2504" s="15" t="s">
        <v>3492</v>
      </c>
      <c r="I2504" s="15" t="s">
        <v>9275</v>
      </c>
      <c r="J2504" s="15" t="s">
        <v>9315</v>
      </c>
      <c r="K2504" s="15" t="s">
        <v>2182</v>
      </c>
      <c r="L2504" s="40" t="s">
        <v>6</v>
      </c>
      <c r="M2504" s="39"/>
      <c r="N2504" s="41" t="s">
        <v>6598</v>
      </c>
      <c r="O2504" s="39">
        <v>44621</v>
      </c>
      <c r="P2504" s="40">
        <v>1</v>
      </c>
      <c r="Q2504" s="40">
        <v>4</v>
      </c>
      <c r="R2504" s="40" t="str">
        <f>IFERROR(VLOOKUP(Tabla2[[#This Row],[CONTRATISTA PRNCIPAL]],Hoja1!$L$5:$M$9,2,FALSE),"CJV")</f>
        <v>CJV</v>
      </c>
      <c r="S2504" s="40" t="str">
        <f>IF(Tabla2[[#This Row],[EMPRESA]]=Tabla2[[#This Row],[CONTRATISTA PRNCIPAL]],"Principal","Secundaria")</f>
        <v>Principal</v>
      </c>
      <c r="T2504" s="42">
        <f>IFERROR(1/COUNTIF(Tabla2[CONTRATISTA PRNCIPAL],Tabla2[[#This Row],[CONTRATISTA PRNCIPAL]]),0)</f>
        <v>0.047619047619047616</v>
      </c>
      <c r="U2504" s="43">
        <f>IF(((TODAY()-Tabla2[[#This Row],[FECHA NACIMIENTO]])/365)&lt;18,"Corregir", IF(((TODAY()-Tabla2[[#This Row],[FECHA NACIMIENTO]])/365)&gt;80, "Corregir",ROUNDDOWN(((TODAY()-Tabla2[[#This Row],[FECHA NACIMIENTO]])/365),0)))</f>
        <v>35</v>
      </c>
      <c r="V25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04" s="44" t="str">
        <f>+IF(Tabla2[[#This Row],[Edad]]="Corregir","Corregir","Ok")</f>
        <v>Ok</v>
      </c>
      <c r="X2504" s="42" t="str">
        <f>+IFERROR(VLOOKUP(Tabla2[[#This Row],[DISTRITO SEGÚN DNI]],Hoja1!$A$2:$B$32,2,FALSE),"No")</f>
        <v>No</v>
      </c>
      <c r="Y2504" s="42" t="str">
        <f>IF(OR(LOWER(Tabla2[[#This Row],[GENERO]])="masculino", LOWER(Tabla2[[#This Row],[GENERO]])="femenino"),"OK","Corregir")</f>
        <v>OK</v>
      </c>
      <c r="Z2504" s="42" t="str">
        <f>+IF(Tabla2[[#This Row],[Nro. DNI / CE]]="","Corregir",IF(LEN(Tabla2[[#This Row],[Nro. DNI / CE]])&gt;=8,"OK","Corregir"))</f>
        <v>OK</v>
      </c>
      <c r="AA2504" s="42">
        <f>COUNTIF(Tabla2[APELLIDOS Y NOMBRES],Tabla2[[#This Row],[APELLIDOS Y NOMBRES]])</f>
        <v>1</v>
      </c>
      <c r="AB2504" s="42">
        <f>IF(Tabla2[[#This Row],[Trabajador]]&gt;1,1/Tabla2[[#This Row],[Trabajador]],Tabla2[[#This Row],[Trabajador]])</f>
        <v>1</v>
      </c>
      <c r="AC2504" t="str">
        <f>+IFERROR(IF(Tabla2[[#This Row],[FECHA CESE/BAJA]]="","No Aplica",IF(AND(MONTH(Tabla2[[#This Row],[FECHA CESE/BAJA]])=MONTH(TODAY()-30),YEAR(Tabla2[[#This Row],[FECHA CESE/BAJA]])=YEAR(TODAY())),MONTH(TODAY()-30)&amp;"-"&amp;YEAR(TODAY()),"Borrar")),"No aplica")</f>
        <v>No Aplica</v>
      </c>
      <c r="AD2504" t="str">
        <f>+IFERROR(IF(Tabla2[[#This Row],[FECHA INICIO DE LABORES EN OBRA]]="","No Aplica",IF(AND(MONTH(Tabla2[[#This Row],[FECHA INICIO DE LABORES EN OBRA]])=MONTH(TODAY()-30),YEAR(Tabla2[[#This Row],[FECHA INICIO DE LABORES EN OBRA]])=YEAR(TODAY())),MONTH(TODAY()-30)&amp;"-"&amp;YEAR(TODAY()),"No Aplica")),"No Aplica")</f>
        <v>No Aplica</v>
      </c>
    </row>
    <row r="2505" spans="1:30" x14ac:dyDescent="0.25">
      <c r="A2505" s="13" t="s">
        <v>9270</v>
      </c>
      <c r="B2505" s="15" t="s">
        <v>9271</v>
      </c>
      <c r="C2505" s="15" t="s">
        <v>9271</v>
      </c>
      <c r="D2505" s="15" t="s">
        <v>9316</v>
      </c>
      <c r="E2505" s="15" t="s">
        <v>9317</v>
      </c>
      <c r="F2505" s="39">
        <v>31064</v>
      </c>
      <c r="G2505" s="15">
        <v>1</v>
      </c>
      <c r="H2505" s="15" t="s">
        <v>9318</v>
      </c>
      <c r="I2505" s="15" t="s">
        <v>9275</v>
      </c>
      <c r="J2505" s="15" t="s">
        <v>9319</v>
      </c>
      <c r="K2505" s="15" t="s">
        <v>2267</v>
      </c>
      <c r="L2505" s="40" t="s">
        <v>6</v>
      </c>
      <c r="M2505" s="39"/>
      <c r="N2505" s="41" t="s">
        <v>6598</v>
      </c>
      <c r="O2505" s="39">
        <v>44537</v>
      </c>
      <c r="P2505" s="40">
        <v>1</v>
      </c>
      <c r="Q2505" s="40">
        <v>1</v>
      </c>
      <c r="R2505" s="40" t="str">
        <f>IFERROR(VLOOKUP(Tabla2[[#This Row],[CONTRATISTA PRNCIPAL]],Hoja1!$L$5:$M$9,2,FALSE),"CJV")</f>
        <v>CJV</v>
      </c>
      <c r="S2505" s="40" t="str">
        <f>IF(Tabla2[[#This Row],[EMPRESA]]=Tabla2[[#This Row],[CONTRATISTA PRNCIPAL]],"Principal","Secundaria")</f>
        <v>Principal</v>
      </c>
      <c r="T2505" s="42">
        <f>IFERROR(1/COUNTIF(Tabla2[CONTRATISTA PRNCIPAL],Tabla2[[#This Row],[CONTRATISTA PRNCIPAL]]),0)</f>
        <v>0.047619047619047616</v>
      </c>
      <c r="U2505" s="43">
        <f>IF(((TODAY()-Tabla2[[#This Row],[FECHA NACIMIENTO]])/365)&lt;18,"Corregir", IF(((TODAY()-Tabla2[[#This Row],[FECHA NACIMIENTO]])/365)&gt;80, "Corregir",ROUNDDOWN(((TODAY()-Tabla2[[#This Row],[FECHA NACIMIENTO]])/365),0)))</f>
        <v>38</v>
      </c>
      <c r="V25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05" s="44" t="str">
        <f>+IF(Tabla2[[#This Row],[Edad]]="Corregir","Corregir","Ok")</f>
        <v>Ok</v>
      </c>
      <c r="X2505" s="42" t="str">
        <f>+IFERROR(VLOOKUP(Tabla2[[#This Row],[DISTRITO SEGÚN DNI]],Hoja1!$A$2:$B$32,2,FALSE),"No")</f>
        <v>No</v>
      </c>
      <c r="Y2505" s="42" t="str">
        <f>IF(OR(LOWER(Tabla2[[#This Row],[GENERO]])="masculino", LOWER(Tabla2[[#This Row],[GENERO]])="femenino"),"OK","Corregir")</f>
        <v>OK</v>
      </c>
      <c r="Z2505" s="42" t="str">
        <f>+IF(Tabla2[[#This Row],[Nro. DNI / CE]]="","Corregir",IF(LEN(Tabla2[[#This Row],[Nro. DNI / CE]])&gt;=8,"OK","Corregir"))</f>
        <v>OK</v>
      </c>
      <c r="AA2505" s="42">
        <f>COUNTIF(Tabla2[APELLIDOS Y NOMBRES],Tabla2[[#This Row],[APELLIDOS Y NOMBRES]])</f>
        <v>1</v>
      </c>
      <c r="AB2505" s="42">
        <f>IF(Tabla2[[#This Row],[Trabajador]]&gt;1,1/Tabla2[[#This Row],[Trabajador]],Tabla2[[#This Row],[Trabajador]])</f>
        <v>1</v>
      </c>
      <c r="AC2505" t="str">
        <f>+IFERROR(IF(Tabla2[[#This Row],[FECHA CESE/BAJA]]="","No Aplica",IF(AND(MONTH(Tabla2[[#This Row],[FECHA CESE/BAJA]])=MONTH(TODAY()-30),YEAR(Tabla2[[#This Row],[FECHA CESE/BAJA]])=YEAR(TODAY())),MONTH(TODAY()-30)&amp;"-"&amp;YEAR(TODAY()),"Borrar")),"No aplica")</f>
        <v>No Aplica</v>
      </c>
      <c r="AD2505" t="str">
        <f>+IFERROR(IF(Tabla2[[#This Row],[FECHA INICIO DE LABORES EN OBRA]]="","No Aplica",IF(AND(MONTH(Tabla2[[#This Row],[FECHA INICIO DE LABORES EN OBRA]])=MONTH(TODAY()-30),YEAR(Tabla2[[#This Row],[FECHA INICIO DE LABORES EN OBRA]])=YEAR(TODAY())),MONTH(TODAY()-30)&amp;"-"&amp;YEAR(TODAY()),"No Aplica")),"No Aplica")</f>
        <v>No Aplica</v>
      </c>
    </row>
    <row r="2506" spans="1:30" x14ac:dyDescent="0.25">
      <c r="A2506" s="13" t="s">
        <v>9270</v>
      </c>
      <c r="B2506" s="15" t="s">
        <v>9271</v>
      </c>
      <c r="C2506" s="15" t="s">
        <v>9271</v>
      </c>
      <c r="D2506" s="15">
        <v>25445289</v>
      </c>
      <c r="E2506" s="15" t="s">
        <v>60</v>
      </c>
      <c r="F2506" s="39">
        <v>24230</v>
      </c>
      <c r="G2506" s="15">
        <v>2</v>
      </c>
      <c r="H2506" s="15" t="s">
        <v>2203</v>
      </c>
      <c r="I2506" s="15" t="s">
        <v>9275</v>
      </c>
      <c r="J2506" s="15" t="s">
        <v>9320</v>
      </c>
      <c r="K2506" s="15" t="s">
        <v>27</v>
      </c>
      <c r="L2506" s="40" t="s">
        <v>6</v>
      </c>
      <c r="M2506" s="39"/>
      <c r="N2506" s="41" t="s">
        <v>6598</v>
      </c>
      <c r="O2506" s="39">
        <v>44900</v>
      </c>
      <c r="P2506" s="40">
        <v>1</v>
      </c>
      <c r="Q2506" s="40">
        <v>4</v>
      </c>
      <c r="R2506" s="40" t="str">
        <f>IFERROR(VLOOKUP(Tabla2[[#This Row],[CONTRATISTA PRNCIPAL]],Hoja1!$L$5:$M$9,2,FALSE),"CJV")</f>
        <v>CJV</v>
      </c>
      <c r="S2506" s="40" t="str">
        <f>IF(Tabla2[[#This Row],[EMPRESA]]=Tabla2[[#This Row],[CONTRATISTA PRNCIPAL]],"Principal","Secundaria")</f>
        <v>Principal</v>
      </c>
      <c r="T2506" s="42">
        <f>IFERROR(1/COUNTIF(Tabla2[CONTRATISTA PRNCIPAL],Tabla2[[#This Row],[CONTRATISTA PRNCIPAL]]),0)</f>
        <v>0.047619047619047616</v>
      </c>
      <c r="U2506" s="43">
        <f>IF(((TODAY()-Tabla2[[#This Row],[FECHA NACIMIENTO]])/365)&lt;18,"Corregir", IF(((TODAY()-Tabla2[[#This Row],[FECHA NACIMIENTO]])/365)&gt;80, "Corregir",ROUNDDOWN(((TODAY()-Tabla2[[#This Row],[FECHA NACIMIENTO]])/365),0)))</f>
        <v>57</v>
      </c>
      <c r="V25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06" s="44" t="str">
        <f>+IF(Tabla2[[#This Row],[Edad]]="Corregir","Corregir","Ok")</f>
        <v>Ok</v>
      </c>
      <c r="X2506" s="42" t="str">
        <f>+IFERROR(VLOOKUP(Tabla2[[#This Row],[DISTRITO SEGÚN DNI]],Hoja1!$A$2:$B$32,2,FALSE),"No")</f>
        <v>CALLAO</v>
      </c>
      <c r="Y2506" s="42" t="str">
        <f>IF(OR(LOWER(Tabla2[[#This Row],[GENERO]])="masculino", LOWER(Tabla2[[#This Row],[GENERO]])="femenino"),"OK","Corregir")</f>
        <v>OK</v>
      </c>
      <c r="Z2506" s="42" t="str">
        <f>+IF(Tabla2[[#This Row],[Nro. DNI / CE]]="","Corregir",IF(LEN(Tabla2[[#This Row],[Nro. DNI / CE]])&gt;=8,"OK","Corregir"))</f>
        <v>OK</v>
      </c>
      <c r="AA2506" s="42">
        <f>COUNTIF(Tabla2[APELLIDOS Y NOMBRES],Tabla2[[#This Row],[APELLIDOS Y NOMBRES]])</f>
        <v>1</v>
      </c>
      <c r="AB2506" s="42">
        <f>IF(Tabla2[[#This Row],[Trabajador]]&gt;1,1/Tabla2[[#This Row],[Trabajador]],Tabla2[[#This Row],[Trabajador]])</f>
        <v>1</v>
      </c>
      <c r="AC2506" t="str">
        <f>+IFERROR(IF(Tabla2[[#This Row],[FECHA CESE/BAJA]]="","No Aplica",IF(AND(MONTH(Tabla2[[#This Row],[FECHA CESE/BAJA]])=MONTH(TODAY()-30),YEAR(Tabla2[[#This Row],[FECHA CESE/BAJA]])=YEAR(TODAY())),MONTH(TODAY()-30)&amp;"-"&amp;YEAR(TODAY()),"Borrar")),"No aplica")</f>
        <v>No Aplica</v>
      </c>
      <c r="AD2506" t="str">
        <f>+IFERROR(IF(Tabla2[[#This Row],[FECHA INICIO DE LABORES EN OBRA]]="","No Aplica",IF(AND(MONTH(Tabla2[[#This Row],[FECHA INICIO DE LABORES EN OBRA]])=MONTH(TODAY()-30),YEAR(Tabla2[[#This Row],[FECHA INICIO DE LABORES EN OBRA]])=YEAR(TODAY())),MONTH(TODAY()-30)&amp;"-"&amp;YEAR(TODAY()),"No Aplica")),"No Aplica")</f>
        <v>No Aplica</v>
      </c>
    </row>
    <row r="2507" spans="1:30" x14ac:dyDescent="0.25">
      <c r="A2507" s="13" t="s">
        <v>9270</v>
      </c>
      <c r="B2507" s="15" t="s">
        <v>9271</v>
      </c>
      <c r="C2507" s="15" t="s">
        <v>9271</v>
      </c>
      <c r="D2507" s="15" t="s">
        <v>9321</v>
      </c>
      <c r="E2507" s="15" t="s">
        <v>9322</v>
      </c>
      <c r="F2507" s="39">
        <v>35356</v>
      </c>
      <c r="G2507" s="15">
        <v>2</v>
      </c>
      <c r="H2507" s="15" t="s">
        <v>9281</v>
      </c>
      <c r="I2507" s="15" t="s">
        <v>9275</v>
      </c>
      <c r="J2507" s="15" t="s">
        <v>9323</v>
      </c>
      <c r="K2507" s="15" t="s">
        <v>2267</v>
      </c>
      <c r="L2507" s="40" t="s">
        <v>6</v>
      </c>
      <c r="M2507" s="39"/>
      <c r="N2507" s="41" t="s">
        <v>6598</v>
      </c>
      <c r="O2507" s="39">
        <v>44546</v>
      </c>
      <c r="P2507" s="40">
        <v>1</v>
      </c>
      <c r="Q2507" s="40">
        <v>4</v>
      </c>
      <c r="R2507" s="40" t="str">
        <f>IFERROR(VLOOKUP(Tabla2[[#This Row],[CONTRATISTA PRNCIPAL]],Hoja1!$L$5:$M$9,2,FALSE),"CJV")</f>
        <v>CJV</v>
      </c>
      <c r="S2507" s="40" t="str">
        <f>IF(Tabla2[[#This Row],[EMPRESA]]=Tabla2[[#This Row],[CONTRATISTA PRNCIPAL]],"Principal","Secundaria")</f>
        <v>Principal</v>
      </c>
      <c r="T2507" s="42">
        <f>IFERROR(1/COUNTIF(Tabla2[CONTRATISTA PRNCIPAL],Tabla2[[#This Row],[CONTRATISTA PRNCIPAL]]),0)</f>
        <v>0.047619047619047616</v>
      </c>
      <c r="U2507" s="43">
        <f>IF(((TODAY()-Tabla2[[#This Row],[FECHA NACIMIENTO]])/365)&lt;18,"Corregir", IF(((TODAY()-Tabla2[[#This Row],[FECHA NACIMIENTO]])/365)&gt;80, "Corregir",ROUNDDOWN(((TODAY()-Tabla2[[#This Row],[FECHA NACIMIENTO]])/365),0)))</f>
        <v>26</v>
      </c>
      <c r="V25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07" s="44" t="str">
        <f>+IF(Tabla2[[#This Row],[Edad]]="Corregir","Corregir","Ok")</f>
        <v>Ok</v>
      </c>
      <c r="X2507" s="42" t="str">
        <f>+IFERROR(VLOOKUP(Tabla2[[#This Row],[DISTRITO SEGÚN DNI]],Hoja1!$A$2:$B$32,2,FALSE),"No")</f>
        <v>No</v>
      </c>
      <c r="Y2507" s="42" t="str">
        <f>IF(OR(LOWER(Tabla2[[#This Row],[GENERO]])="masculino", LOWER(Tabla2[[#This Row],[GENERO]])="femenino"),"OK","Corregir")</f>
        <v>OK</v>
      </c>
      <c r="Z2507" s="42" t="str">
        <f>+IF(Tabla2[[#This Row],[Nro. DNI / CE]]="","Corregir",IF(LEN(Tabla2[[#This Row],[Nro. DNI / CE]])&gt;=8,"OK","Corregir"))</f>
        <v>OK</v>
      </c>
      <c r="AA2507" s="42">
        <f>COUNTIF(Tabla2[APELLIDOS Y NOMBRES],Tabla2[[#This Row],[APELLIDOS Y NOMBRES]])</f>
        <v>1</v>
      </c>
      <c r="AB2507" s="42">
        <f>IF(Tabla2[[#This Row],[Trabajador]]&gt;1,1/Tabla2[[#This Row],[Trabajador]],Tabla2[[#This Row],[Trabajador]])</f>
        <v>1</v>
      </c>
      <c r="AC2507" t="str">
        <f>+IFERROR(IF(Tabla2[[#This Row],[FECHA CESE/BAJA]]="","No Aplica",IF(AND(MONTH(Tabla2[[#This Row],[FECHA CESE/BAJA]])=MONTH(TODAY()-30),YEAR(Tabla2[[#This Row],[FECHA CESE/BAJA]])=YEAR(TODAY())),MONTH(TODAY()-30)&amp;"-"&amp;YEAR(TODAY()),"Borrar")),"No aplica")</f>
        <v>No Aplica</v>
      </c>
      <c r="AD2507" t="str">
        <f>+IFERROR(IF(Tabla2[[#This Row],[FECHA INICIO DE LABORES EN OBRA]]="","No Aplica",IF(AND(MONTH(Tabla2[[#This Row],[FECHA INICIO DE LABORES EN OBRA]])=MONTH(TODAY()-30),YEAR(Tabla2[[#This Row],[FECHA INICIO DE LABORES EN OBRA]])=YEAR(TODAY())),MONTH(TODAY()-30)&amp;"-"&amp;YEAR(TODAY()),"No Aplica")),"No Aplica")</f>
        <v>No Aplica</v>
      </c>
    </row>
    <row r="2508" spans="1:30" x14ac:dyDescent="0.25">
      <c r="A2508" s="13">
        <v>20482744983</v>
      </c>
      <c r="B2508" s="15" t="s">
        <v>9324</v>
      </c>
      <c r="C2508" s="15" t="s">
        <v>9324</v>
      </c>
      <c r="D2508" s="15" t="s">
        <v>9325</v>
      </c>
      <c r="E2508" s="15" t="s">
        <v>9326</v>
      </c>
      <c r="F2508" s="39">
        <v>24381</v>
      </c>
      <c r="G2508" s="15">
        <v>1</v>
      </c>
      <c r="H2508" s="15" t="s">
        <v>9327</v>
      </c>
      <c r="I2508" s="15" t="s">
        <v>9328</v>
      </c>
      <c r="J2508" s="15" t="s">
        <v>9329</v>
      </c>
      <c r="K2508" s="15" t="s">
        <v>2162</v>
      </c>
      <c r="L2508" s="40" t="s">
        <v>6</v>
      </c>
      <c r="M2508" s="39"/>
      <c r="N2508" s="41" t="s">
        <v>3846</v>
      </c>
      <c r="O2508" s="39">
        <v>45159</v>
      </c>
      <c r="P2508" s="40">
        <v>1</v>
      </c>
      <c r="Q2508" s="40">
        <v>2</v>
      </c>
      <c r="R2508" s="40" t="str">
        <f>IFERROR(VLOOKUP(Tabla2[[#This Row],[CONTRATISTA PRNCIPAL]],Hoja1!$L$5:$M$9,2,FALSE),"CJV")</f>
        <v>CJV</v>
      </c>
      <c r="S2508" s="40" t="str">
        <f>IF(Tabla2[[#This Row],[EMPRESA]]=Tabla2[[#This Row],[CONTRATISTA PRNCIPAL]],"Principal","Secundaria")</f>
        <v>Principal</v>
      </c>
      <c r="T2508" s="42">
        <f>IFERROR(1/COUNTIF(Tabla2[CONTRATISTA PRNCIPAL],Tabla2[[#This Row],[CONTRATISTA PRNCIPAL]]),0)</f>
        <v>0.037037037037037035</v>
      </c>
      <c r="U2508" s="43">
        <f>IF(((TODAY()-Tabla2[[#This Row],[FECHA NACIMIENTO]])/365)&lt;18,"Corregir", IF(((TODAY()-Tabla2[[#This Row],[FECHA NACIMIENTO]])/365)&gt;80, "Corregir",ROUNDDOWN(((TODAY()-Tabla2[[#This Row],[FECHA NACIMIENTO]])/365),0)))</f>
        <v>57</v>
      </c>
      <c r="V25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08" s="44" t="str">
        <f>+IF(Tabla2[[#This Row],[Edad]]="Corregir","Corregir","Ok")</f>
        <v>Ok</v>
      </c>
      <c r="X2508" s="42" t="str">
        <f>+IFERROR(VLOOKUP(Tabla2[[#This Row],[DISTRITO SEGÚN DNI]],Hoja1!$A$2:$B$32,2,FALSE),"No")</f>
        <v>No</v>
      </c>
      <c r="Y2508" s="42" t="str">
        <f>IF(OR(LOWER(Tabla2[[#This Row],[GENERO]])="masculino", LOWER(Tabla2[[#This Row],[GENERO]])="femenino"),"OK","Corregir")</f>
        <v>OK</v>
      </c>
      <c r="Z2508" s="42" t="str">
        <f>+IF(Tabla2[[#This Row],[Nro. DNI / CE]]="","Corregir",IF(LEN(Tabla2[[#This Row],[Nro. DNI / CE]])&gt;=8,"OK","Corregir"))</f>
        <v>OK</v>
      </c>
      <c r="AA2508" s="42">
        <f>COUNTIF(Tabla2[APELLIDOS Y NOMBRES],Tabla2[[#This Row],[APELLIDOS Y NOMBRES]])</f>
        <v>1</v>
      </c>
      <c r="AB2508" s="42">
        <f>IF(Tabla2[[#This Row],[Trabajador]]&gt;1,1/Tabla2[[#This Row],[Trabajador]],Tabla2[[#This Row],[Trabajador]])</f>
        <v>1</v>
      </c>
      <c r="AC2508" t="str">
        <f>+IFERROR(IF(Tabla2[[#This Row],[FECHA CESE/BAJA]]="","No Aplica",IF(AND(MONTH(Tabla2[[#This Row],[FECHA CESE/BAJA]])=MONTH(TODAY()-30),YEAR(Tabla2[[#This Row],[FECHA CESE/BAJA]])=YEAR(TODAY())),MONTH(TODAY()-30)&amp;"-"&amp;YEAR(TODAY()),"Borrar")),"No aplica")</f>
        <v>No Aplica</v>
      </c>
      <c r="AD2508" t="str">
        <f>+IFERROR(IF(Tabla2[[#This Row],[FECHA INICIO DE LABORES EN OBRA]]="","No Aplica",IF(AND(MONTH(Tabla2[[#This Row],[FECHA INICIO DE LABORES EN OBRA]])=MONTH(TODAY()-30),YEAR(Tabla2[[#This Row],[FECHA INICIO DE LABORES EN OBRA]])=YEAR(TODAY())),MONTH(TODAY()-30)&amp;"-"&amp;YEAR(TODAY()),"No Aplica")),"No Aplica")</f>
        <v>8-2023</v>
      </c>
    </row>
    <row r="2509" spans="1:30" x14ac:dyDescent="0.25">
      <c r="A2509" s="13">
        <v>20482744983</v>
      </c>
      <c r="B2509" s="15" t="s">
        <v>9324</v>
      </c>
      <c r="C2509" s="15" t="s">
        <v>9324</v>
      </c>
      <c r="D2509" s="15" t="s">
        <v>9330</v>
      </c>
      <c r="E2509" s="15" t="s">
        <v>9331</v>
      </c>
      <c r="F2509" s="39">
        <v>27330</v>
      </c>
      <c r="G2509" s="15">
        <v>1</v>
      </c>
      <c r="H2509" s="15" t="s">
        <v>2059</v>
      </c>
      <c r="I2509" s="15" t="s">
        <v>9328</v>
      </c>
      <c r="J2509" s="15" t="s">
        <v>9332</v>
      </c>
      <c r="K2509" s="15" t="s">
        <v>2162</v>
      </c>
      <c r="L2509" s="40" t="s">
        <v>6</v>
      </c>
      <c r="M2509" s="39"/>
      <c r="N2509" s="41" t="s">
        <v>3846</v>
      </c>
      <c r="O2509" s="39">
        <v>45159</v>
      </c>
      <c r="P2509" s="40">
        <v>1</v>
      </c>
      <c r="Q2509" s="40">
        <v>2</v>
      </c>
      <c r="R2509" s="40" t="str">
        <f>IFERROR(VLOOKUP(Tabla2[[#This Row],[CONTRATISTA PRNCIPAL]],Hoja1!$L$5:$M$9,2,FALSE),"CJV")</f>
        <v>CJV</v>
      </c>
      <c r="S2509" s="40" t="str">
        <f>IF(Tabla2[[#This Row],[EMPRESA]]=Tabla2[[#This Row],[CONTRATISTA PRNCIPAL]],"Principal","Secundaria")</f>
        <v>Principal</v>
      </c>
      <c r="T2509" s="42">
        <f>IFERROR(1/COUNTIF(Tabla2[CONTRATISTA PRNCIPAL],Tabla2[[#This Row],[CONTRATISTA PRNCIPAL]]),0)</f>
        <v>0.037037037037037035</v>
      </c>
      <c r="U2509" s="43">
        <f>IF(((TODAY()-Tabla2[[#This Row],[FECHA NACIMIENTO]])/365)&lt;18,"Corregir", IF(((TODAY()-Tabla2[[#This Row],[FECHA NACIMIENTO]])/365)&gt;80, "Corregir",ROUNDDOWN(((TODAY()-Tabla2[[#This Row],[FECHA NACIMIENTO]])/365),0)))</f>
        <v>48</v>
      </c>
      <c r="V25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09" s="44" t="str">
        <f>+IF(Tabla2[[#This Row],[Edad]]="Corregir","Corregir","Ok")</f>
        <v>Ok</v>
      </c>
      <c r="X2509" s="42" t="str">
        <f>+IFERROR(VLOOKUP(Tabla2[[#This Row],[DISTRITO SEGÚN DNI]],Hoja1!$A$2:$B$32,2,FALSE),"No")</f>
        <v>No</v>
      </c>
      <c r="Y2509" s="42" t="str">
        <f>IF(OR(LOWER(Tabla2[[#This Row],[GENERO]])="masculino", LOWER(Tabla2[[#This Row],[GENERO]])="femenino"),"OK","Corregir")</f>
        <v>OK</v>
      </c>
      <c r="Z2509" s="42" t="str">
        <f>+IF(Tabla2[[#This Row],[Nro. DNI / CE]]="","Corregir",IF(LEN(Tabla2[[#This Row],[Nro. DNI / CE]])&gt;=8,"OK","Corregir"))</f>
        <v>OK</v>
      </c>
      <c r="AA2509" s="42">
        <f>COUNTIF(Tabla2[APELLIDOS Y NOMBRES],Tabla2[[#This Row],[APELLIDOS Y NOMBRES]])</f>
        <v>1</v>
      </c>
      <c r="AB2509" s="42">
        <f>IF(Tabla2[[#This Row],[Trabajador]]&gt;1,1/Tabla2[[#This Row],[Trabajador]],Tabla2[[#This Row],[Trabajador]])</f>
        <v>1</v>
      </c>
      <c r="AC2509" t="str">
        <f>+IFERROR(IF(Tabla2[[#This Row],[FECHA CESE/BAJA]]="","No Aplica",IF(AND(MONTH(Tabla2[[#This Row],[FECHA CESE/BAJA]])=MONTH(TODAY()-30),YEAR(Tabla2[[#This Row],[FECHA CESE/BAJA]])=YEAR(TODAY())),MONTH(TODAY()-30)&amp;"-"&amp;YEAR(TODAY()),"Borrar")),"No aplica")</f>
        <v>No Aplica</v>
      </c>
      <c r="AD2509" t="str">
        <f>+IFERROR(IF(Tabla2[[#This Row],[FECHA INICIO DE LABORES EN OBRA]]="","No Aplica",IF(AND(MONTH(Tabla2[[#This Row],[FECHA INICIO DE LABORES EN OBRA]])=MONTH(TODAY()-30),YEAR(Tabla2[[#This Row],[FECHA INICIO DE LABORES EN OBRA]])=YEAR(TODAY())),MONTH(TODAY()-30)&amp;"-"&amp;YEAR(TODAY()),"No Aplica")),"No Aplica")</f>
        <v>8-2023</v>
      </c>
    </row>
    <row r="2510" spans="1:30" x14ac:dyDescent="0.25">
      <c r="A2510" s="13">
        <v>20482744983</v>
      </c>
      <c r="B2510" s="15" t="s">
        <v>9324</v>
      </c>
      <c r="C2510" s="15" t="s">
        <v>9324</v>
      </c>
      <c r="D2510" s="15" t="s">
        <v>9333</v>
      </c>
      <c r="E2510" s="15" t="s">
        <v>9334</v>
      </c>
      <c r="F2510" s="39">
        <v>31599</v>
      </c>
      <c r="G2510" s="15">
        <v>3</v>
      </c>
      <c r="H2510" s="15" t="s">
        <v>3089</v>
      </c>
      <c r="I2510" s="15" t="s">
        <v>9328</v>
      </c>
      <c r="J2510" s="15" t="s">
        <v>9335</v>
      </c>
      <c r="K2510" s="15" t="s">
        <v>9336</v>
      </c>
      <c r="L2510" s="40" t="s">
        <v>6</v>
      </c>
      <c r="M2510" s="39"/>
      <c r="N2510" s="41" t="s">
        <v>6399</v>
      </c>
      <c r="O2510" s="39">
        <v>45159</v>
      </c>
      <c r="P2510" s="40">
        <v>1</v>
      </c>
      <c r="Q2510" s="40">
        <v>1</v>
      </c>
      <c r="R2510" s="40" t="str">
        <f>IFERROR(VLOOKUP(Tabla2[[#This Row],[CONTRATISTA PRNCIPAL]],Hoja1!$L$5:$M$9,2,FALSE),"CJV")</f>
        <v>CJV</v>
      </c>
      <c r="S2510" s="40" t="str">
        <f>IF(Tabla2[[#This Row],[EMPRESA]]=Tabla2[[#This Row],[CONTRATISTA PRNCIPAL]],"Principal","Secundaria")</f>
        <v>Principal</v>
      </c>
      <c r="T2510" s="42">
        <f>IFERROR(1/COUNTIF(Tabla2[CONTRATISTA PRNCIPAL],Tabla2[[#This Row],[CONTRATISTA PRNCIPAL]]),0)</f>
        <v>0.037037037037037035</v>
      </c>
      <c r="U2510" s="43">
        <f>IF(((TODAY()-Tabla2[[#This Row],[FECHA NACIMIENTO]])/365)&lt;18,"Corregir", IF(((TODAY()-Tabla2[[#This Row],[FECHA NACIMIENTO]])/365)&gt;80, "Corregir",ROUNDDOWN(((TODAY()-Tabla2[[#This Row],[FECHA NACIMIENTO]])/365),0)))</f>
        <v>37</v>
      </c>
      <c r="V25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10" s="44" t="str">
        <f>+IF(Tabla2[[#This Row],[Edad]]="Corregir","Corregir","Ok")</f>
        <v>Ok</v>
      </c>
      <c r="X2510" s="42" t="str">
        <f>+IFERROR(VLOOKUP(Tabla2[[#This Row],[DISTRITO SEGÚN DNI]],Hoja1!$A$2:$B$32,2,FALSE),"No")</f>
        <v>No</v>
      </c>
      <c r="Y2510" s="42" t="str">
        <f>IF(OR(LOWER(Tabla2[[#This Row],[GENERO]])="masculino", LOWER(Tabla2[[#This Row],[GENERO]])="femenino"),"OK","Corregir")</f>
        <v>OK</v>
      </c>
      <c r="Z2510" s="42" t="str">
        <f>+IF(Tabla2[[#This Row],[Nro. DNI / CE]]="","Corregir",IF(LEN(Tabla2[[#This Row],[Nro. DNI / CE]])&gt;=8,"OK","Corregir"))</f>
        <v>OK</v>
      </c>
      <c r="AA2510" s="42">
        <f>COUNTIF(Tabla2[APELLIDOS Y NOMBRES],Tabla2[[#This Row],[APELLIDOS Y NOMBRES]])</f>
        <v>1</v>
      </c>
      <c r="AB2510" s="42">
        <f>IF(Tabla2[[#This Row],[Trabajador]]&gt;1,1/Tabla2[[#This Row],[Trabajador]],Tabla2[[#This Row],[Trabajador]])</f>
        <v>1</v>
      </c>
      <c r="AC2510" t="str">
        <f>+IFERROR(IF(Tabla2[[#This Row],[FECHA CESE/BAJA]]="","No Aplica",IF(AND(MONTH(Tabla2[[#This Row],[FECHA CESE/BAJA]])=MONTH(TODAY()-30),YEAR(Tabla2[[#This Row],[FECHA CESE/BAJA]])=YEAR(TODAY())),MONTH(TODAY()-30)&amp;"-"&amp;YEAR(TODAY()),"Borrar")),"No aplica")</f>
        <v>No Aplica</v>
      </c>
      <c r="AD2510" t="str">
        <f>+IFERROR(IF(Tabla2[[#This Row],[FECHA INICIO DE LABORES EN OBRA]]="","No Aplica",IF(AND(MONTH(Tabla2[[#This Row],[FECHA INICIO DE LABORES EN OBRA]])=MONTH(TODAY()-30),YEAR(Tabla2[[#This Row],[FECHA INICIO DE LABORES EN OBRA]])=YEAR(TODAY())),MONTH(TODAY()-30)&amp;"-"&amp;YEAR(TODAY()),"No Aplica")),"No Aplica")</f>
        <v>8-2023</v>
      </c>
    </row>
    <row r="2511" spans="1:30" x14ac:dyDescent="0.25">
      <c r="A2511" s="13">
        <v>20482744983</v>
      </c>
      <c r="B2511" s="15" t="s">
        <v>9324</v>
      </c>
      <c r="C2511" s="15" t="s">
        <v>9324</v>
      </c>
      <c r="D2511" s="15" t="s">
        <v>9337</v>
      </c>
      <c r="E2511" s="15" t="s">
        <v>9338</v>
      </c>
      <c r="F2511" s="39">
        <v>29255</v>
      </c>
      <c r="G2511" s="15">
        <v>1</v>
      </c>
      <c r="H2511" s="15" t="s">
        <v>9339</v>
      </c>
      <c r="I2511" s="15" t="s">
        <v>9328</v>
      </c>
      <c r="J2511" s="15" t="s">
        <v>9340</v>
      </c>
      <c r="K2511" s="15" t="s">
        <v>2645</v>
      </c>
      <c r="L2511" s="40" t="s">
        <v>6</v>
      </c>
      <c r="M2511" s="39"/>
      <c r="N2511" s="41" t="s">
        <v>5158</v>
      </c>
      <c r="O2511" s="39">
        <v>45159</v>
      </c>
      <c r="P2511" s="40">
        <v>1</v>
      </c>
      <c r="Q2511" s="40">
        <v>1</v>
      </c>
      <c r="R2511" s="40" t="str">
        <f>IFERROR(VLOOKUP(Tabla2[[#This Row],[CONTRATISTA PRNCIPAL]],Hoja1!$L$5:$M$9,2,FALSE),"CJV")</f>
        <v>CJV</v>
      </c>
      <c r="S2511" s="40" t="str">
        <f>IF(Tabla2[[#This Row],[EMPRESA]]=Tabla2[[#This Row],[CONTRATISTA PRNCIPAL]],"Principal","Secundaria")</f>
        <v>Principal</v>
      </c>
      <c r="T2511" s="42">
        <f>IFERROR(1/COUNTIF(Tabla2[CONTRATISTA PRNCIPAL],Tabla2[[#This Row],[CONTRATISTA PRNCIPAL]]),0)</f>
        <v>0.037037037037037035</v>
      </c>
      <c r="U2511" s="43">
        <f>IF(((TODAY()-Tabla2[[#This Row],[FECHA NACIMIENTO]])/365)&lt;18,"Corregir", IF(((TODAY()-Tabla2[[#This Row],[FECHA NACIMIENTO]])/365)&gt;80, "Corregir",ROUNDDOWN(((TODAY()-Tabla2[[#This Row],[FECHA NACIMIENTO]])/365),0)))</f>
        <v>43</v>
      </c>
      <c r="V25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11" s="44" t="str">
        <f>+IF(Tabla2[[#This Row],[Edad]]="Corregir","Corregir","Ok")</f>
        <v>Ok</v>
      </c>
      <c r="X2511" s="42" t="str">
        <f>+IFERROR(VLOOKUP(Tabla2[[#This Row],[DISTRITO SEGÚN DNI]],Hoja1!$A$2:$B$32,2,FALSE),"No")</f>
        <v>No</v>
      </c>
      <c r="Y2511" s="42" t="str">
        <f>IF(OR(LOWER(Tabla2[[#This Row],[GENERO]])="masculino", LOWER(Tabla2[[#This Row],[GENERO]])="femenino"),"OK","Corregir")</f>
        <v>OK</v>
      </c>
      <c r="Z2511" s="42" t="str">
        <f>+IF(Tabla2[[#This Row],[Nro. DNI / CE]]="","Corregir",IF(LEN(Tabla2[[#This Row],[Nro. DNI / CE]])&gt;=8,"OK","Corregir"))</f>
        <v>OK</v>
      </c>
      <c r="AA2511" s="42">
        <f>COUNTIF(Tabla2[APELLIDOS Y NOMBRES],Tabla2[[#This Row],[APELLIDOS Y NOMBRES]])</f>
        <v>1</v>
      </c>
      <c r="AB2511" s="42">
        <f>IF(Tabla2[[#This Row],[Trabajador]]&gt;1,1/Tabla2[[#This Row],[Trabajador]],Tabla2[[#This Row],[Trabajador]])</f>
        <v>1</v>
      </c>
      <c r="AC2511" t="str">
        <f>+IFERROR(IF(Tabla2[[#This Row],[FECHA CESE/BAJA]]="","No Aplica",IF(AND(MONTH(Tabla2[[#This Row],[FECHA CESE/BAJA]])=MONTH(TODAY()-30),YEAR(Tabla2[[#This Row],[FECHA CESE/BAJA]])=YEAR(TODAY())),MONTH(TODAY()-30)&amp;"-"&amp;YEAR(TODAY()),"Borrar")),"No aplica")</f>
        <v>No Aplica</v>
      </c>
      <c r="AD2511" t="str">
        <f>+IFERROR(IF(Tabla2[[#This Row],[FECHA INICIO DE LABORES EN OBRA]]="","No Aplica",IF(AND(MONTH(Tabla2[[#This Row],[FECHA INICIO DE LABORES EN OBRA]])=MONTH(TODAY()-30),YEAR(Tabla2[[#This Row],[FECHA INICIO DE LABORES EN OBRA]])=YEAR(TODAY())),MONTH(TODAY()-30)&amp;"-"&amp;YEAR(TODAY()),"No Aplica")),"No Aplica")</f>
        <v>8-2023</v>
      </c>
    </row>
    <row r="2512" spans="1:30" x14ac:dyDescent="0.25">
      <c r="A2512" s="13">
        <v>20482744983</v>
      </c>
      <c r="B2512" s="15" t="s">
        <v>9324</v>
      </c>
      <c r="C2512" s="15" t="s">
        <v>9324</v>
      </c>
      <c r="D2512" s="15" t="s">
        <v>9341</v>
      </c>
      <c r="E2512" s="15" t="s">
        <v>9342</v>
      </c>
      <c r="F2512" s="39">
        <v>27063</v>
      </c>
      <c r="G2512" s="15">
        <v>2</v>
      </c>
      <c r="H2512" s="15" t="s">
        <v>9343</v>
      </c>
      <c r="I2512" s="15" t="s">
        <v>2240</v>
      </c>
      <c r="J2512" s="15" t="s">
        <v>9344</v>
      </c>
      <c r="K2512" s="15" t="s">
        <v>2174</v>
      </c>
      <c r="L2512" s="40" t="s">
        <v>6</v>
      </c>
      <c r="M2512" s="39"/>
      <c r="N2512" s="41" t="s">
        <v>5158</v>
      </c>
      <c r="O2512" s="39">
        <v>44985</v>
      </c>
      <c r="P2512" s="40">
        <v>1</v>
      </c>
      <c r="Q2512" s="40">
        <v>4</v>
      </c>
      <c r="R2512" s="40" t="str">
        <f>IFERROR(VLOOKUP(Tabla2[[#This Row],[CONTRATISTA PRNCIPAL]],Hoja1!$L$5:$M$9,2,FALSE),"CJV")</f>
        <v>CJV</v>
      </c>
      <c r="S2512" s="40" t="str">
        <f>IF(Tabla2[[#This Row],[EMPRESA]]=Tabla2[[#This Row],[CONTRATISTA PRNCIPAL]],"Principal","Secundaria")</f>
        <v>Principal</v>
      </c>
      <c r="T2512" s="42">
        <f>IFERROR(1/COUNTIF(Tabla2[CONTRATISTA PRNCIPAL],Tabla2[[#This Row],[CONTRATISTA PRNCIPAL]]),0)</f>
        <v>0.037037037037037035</v>
      </c>
      <c r="U2512" s="43">
        <f>IF(((TODAY()-Tabla2[[#This Row],[FECHA NACIMIENTO]])/365)&lt;18,"Corregir", IF(((TODAY()-Tabla2[[#This Row],[FECHA NACIMIENTO]])/365)&gt;80, "Corregir",ROUNDDOWN(((TODAY()-Tabla2[[#This Row],[FECHA NACIMIENTO]])/365),0)))</f>
        <v>49</v>
      </c>
      <c r="V25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12" s="44" t="str">
        <f>+IF(Tabla2[[#This Row],[Edad]]="Corregir","Corregir","Ok")</f>
        <v>Ok</v>
      </c>
      <c r="X2512" s="42" t="str">
        <f>+IFERROR(VLOOKUP(Tabla2[[#This Row],[DISTRITO SEGÚN DNI]],Hoja1!$A$2:$B$32,2,FALSE),"No")</f>
        <v>No</v>
      </c>
      <c r="Y2512" s="42" t="str">
        <f>IF(OR(LOWER(Tabla2[[#This Row],[GENERO]])="masculino", LOWER(Tabla2[[#This Row],[GENERO]])="femenino"),"OK","Corregir")</f>
        <v>OK</v>
      </c>
      <c r="Z2512" s="42" t="str">
        <f>+IF(Tabla2[[#This Row],[Nro. DNI / CE]]="","Corregir",IF(LEN(Tabla2[[#This Row],[Nro. DNI / CE]])&gt;=8,"OK","Corregir"))</f>
        <v>OK</v>
      </c>
      <c r="AA2512" s="42">
        <f>COUNTIF(Tabla2[APELLIDOS Y NOMBRES],Tabla2[[#This Row],[APELLIDOS Y NOMBRES]])</f>
        <v>1</v>
      </c>
      <c r="AB2512" s="42">
        <f>IF(Tabla2[[#This Row],[Trabajador]]&gt;1,1/Tabla2[[#This Row],[Trabajador]],Tabla2[[#This Row],[Trabajador]])</f>
        <v>1</v>
      </c>
      <c r="AC2512" t="str">
        <f>+IFERROR(IF(Tabla2[[#This Row],[FECHA CESE/BAJA]]="","No Aplica",IF(AND(MONTH(Tabla2[[#This Row],[FECHA CESE/BAJA]])=MONTH(TODAY()-30),YEAR(Tabla2[[#This Row],[FECHA CESE/BAJA]])=YEAR(TODAY())),MONTH(TODAY()-30)&amp;"-"&amp;YEAR(TODAY()),"Borrar")),"No aplica")</f>
        <v>No Aplica</v>
      </c>
      <c r="AD2512" t="str">
        <f>+IFERROR(IF(Tabla2[[#This Row],[FECHA INICIO DE LABORES EN OBRA]]="","No Aplica",IF(AND(MONTH(Tabla2[[#This Row],[FECHA INICIO DE LABORES EN OBRA]])=MONTH(TODAY()-30),YEAR(Tabla2[[#This Row],[FECHA INICIO DE LABORES EN OBRA]])=YEAR(TODAY())),MONTH(TODAY()-30)&amp;"-"&amp;YEAR(TODAY()),"No Aplica")),"No Aplica")</f>
        <v>No Aplica</v>
      </c>
    </row>
    <row r="2513" spans="1:30" x14ac:dyDescent="0.25">
      <c r="A2513" s="13">
        <v>20482744983</v>
      </c>
      <c r="B2513" s="15" t="s">
        <v>9324</v>
      </c>
      <c r="C2513" s="15" t="s">
        <v>9324</v>
      </c>
      <c r="D2513" s="15" t="s">
        <v>9345</v>
      </c>
      <c r="E2513" s="15" t="s">
        <v>9346</v>
      </c>
      <c r="F2513" s="39">
        <v>33623</v>
      </c>
      <c r="G2513" s="15">
        <v>3</v>
      </c>
      <c r="H2513" s="15" t="s">
        <v>3089</v>
      </c>
      <c r="I2513" s="15" t="s">
        <v>9328</v>
      </c>
      <c r="J2513" s="15" t="s">
        <v>9347</v>
      </c>
      <c r="K2513" s="15" t="s">
        <v>9348</v>
      </c>
      <c r="L2513" s="40" t="s">
        <v>6</v>
      </c>
      <c r="M2513" s="39"/>
      <c r="N2513" s="41" t="s">
        <v>5158</v>
      </c>
      <c r="O2513" s="39">
        <v>45159</v>
      </c>
      <c r="P2513" s="40">
        <v>1</v>
      </c>
      <c r="Q2513" s="40">
        <v>1</v>
      </c>
      <c r="R2513" s="40" t="str">
        <f>IFERROR(VLOOKUP(Tabla2[[#This Row],[CONTRATISTA PRNCIPAL]],Hoja1!$L$5:$M$9,2,FALSE),"CJV")</f>
        <v>CJV</v>
      </c>
      <c r="S2513" s="40" t="str">
        <f>IF(Tabla2[[#This Row],[EMPRESA]]=Tabla2[[#This Row],[CONTRATISTA PRNCIPAL]],"Principal","Secundaria")</f>
        <v>Principal</v>
      </c>
      <c r="T2513" s="42">
        <f>IFERROR(1/COUNTIF(Tabla2[CONTRATISTA PRNCIPAL],Tabla2[[#This Row],[CONTRATISTA PRNCIPAL]]),0)</f>
        <v>0.037037037037037035</v>
      </c>
      <c r="U2513" s="43">
        <f>IF(((TODAY()-Tabla2[[#This Row],[FECHA NACIMIENTO]])/365)&lt;18,"Corregir", IF(((TODAY()-Tabla2[[#This Row],[FECHA NACIMIENTO]])/365)&gt;80, "Corregir",ROUNDDOWN(((TODAY()-Tabla2[[#This Row],[FECHA NACIMIENTO]])/365),0)))</f>
        <v>31</v>
      </c>
      <c r="V25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13" s="44" t="str">
        <f>+IF(Tabla2[[#This Row],[Edad]]="Corregir","Corregir","Ok")</f>
        <v>Ok</v>
      </c>
      <c r="X2513" s="42" t="str">
        <f>+IFERROR(VLOOKUP(Tabla2[[#This Row],[DISTRITO SEGÚN DNI]],Hoja1!$A$2:$B$32,2,FALSE),"No")</f>
        <v>No</v>
      </c>
      <c r="Y2513" s="42" t="str">
        <f>IF(OR(LOWER(Tabla2[[#This Row],[GENERO]])="masculino", LOWER(Tabla2[[#This Row],[GENERO]])="femenino"),"OK","Corregir")</f>
        <v>OK</v>
      </c>
      <c r="Z2513" s="42" t="str">
        <f>+IF(Tabla2[[#This Row],[Nro. DNI / CE]]="","Corregir",IF(LEN(Tabla2[[#This Row],[Nro. DNI / CE]])&gt;=8,"OK","Corregir"))</f>
        <v>OK</v>
      </c>
      <c r="AA2513" s="42">
        <f>COUNTIF(Tabla2[APELLIDOS Y NOMBRES],Tabla2[[#This Row],[APELLIDOS Y NOMBRES]])</f>
        <v>1</v>
      </c>
      <c r="AB2513" s="42">
        <f>IF(Tabla2[[#This Row],[Trabajador]]&gt;1,1/Tabla2[[#This Row],[Trabajador]],Tabla2[[#This Row],[Trabajador]])</f>
        <v>1</v>
      </c>
      <c r="AC2513" t="str">
        <f>+IFERROR(IF(Tabla2[[#This Row],[FECHA CESE/BAJA]]="","No Aplica",IF(AND(MONTH(Tabla2[[#This Row],[FECHA CESE/BAJA]])=MONTH(TODAY()-30),YEAR(Tabla2[[#This Row],[FECHA CESE/BAJA]])=YEAR(TODAY())),MONTH(TODAY()-30)&amp;"-"&amp;YEAR(TODAY()),"Borrar")),"No aplica")</f>
        <v>No Aplica</v>
      </c>
      <c r="AD2513" t="str">
        <f>+IFERROR(IF(Tabla2[[#This Row],[FECHA INICIO DE LABORES EN OBRA]]="","No Aplica",IF(AND(MONTH(Tabla2[[#This Row],[FECHA INICIO DE LABORES EN OBRA]])=MONTH(TODAY()-30),YEAR(Tabla2[[#This Row],[FECHA INICIO DE LABORES EN OBRA]])=YEAR(TODAY())),MONTH(TODAY()-30)&amp;"-"&amp;YEAR(TODAY()),"No Aplica")),"No Aplica")</f>
        <v>8-2023</v>
      </c>
    </row>
    <row r="2514" spans="1:30" x14ac:dyDescent="0.25">
      <c r="A2514" s="13">
        <v>20482744983</v>
      </c>
      <c r="B2514" s="15" t="s">
        <v>9324</v>
      </c>
      <c r="C2514" s="15" t="s">
        <v>9324</v>
      </c>
      <c r="D2514" s="15" t="s">
        <v>1712</v>
      </c>
      <c r="E2514" s="15" t="s">
        <v>1713</v>
      </c>
      <c r="F2514" s="39">
        <v>33840</v>
      </c>
      <c r="G2514" s="15">
        <v>1</v>
      </c>
      <c r="H2514" s="15" t="s">
        <v>9349</v>
      </c>
      <c r="I2514" s="15" t="s">
        <v>9328</v>
      </c>
      <c r="J2514" s="15" t="s">
        <v>9350</v>
      </c>
      <c r="K2514" s="15" t="s">
        <v>26</v>
      </c>
      <c r="L2514" s="40" t="s">
        <v>6</v>
      </c>
      <c r="M2514" s="39"/>
      <c r="N2514" s="41" t="s">
        <v>5158</v>
      </c>
      <c r="O2514" s="39">
        <v>45159</v>
      </c>
      <c r="P2514" s="40">
        <v>1</v>
      </c>
      <c r="Q2514" s="40">
        <v>2</v>
      </c>
      <c r="R2514" s="40" t="str">
        <f>IFERROR(VLOOKUP(Tabla2[[#This Row],[CONTRATISTA PRNCIPAL]],Hoja1!$L$5:$M$9,2,FALSE),"CJV")</f>
        <v>CJV</v>
      </c>
      <c r="S2514" s="40" t="str">
        <f>IF(Tabla2[[#This Row],[EMPRESA]]=Tabla2[[#This Row],[CONTRATISTA PRNCIPAL]],"Principal","Secundaria")</f>
        <v>Principal</v>
      </c>
      <c r="T2514" s="42">
        <f>IFERROR(1/COUNTIF(Tabla2[CONTRATISTA PRNCIPAL],Tabla2[[#This Row],[CONTRATISTA PRNCIPAL]]),0)</f>
        <v>0.037037037037037035</v>
      </c>
      <c r="U2514" s="43">
        <f>IF(((TODAY()-Tabla2[[#This Row],[FECHA NACIMIENTO]])/365)&lt;18,"Corregir", IF(((TODAY()-Tabla2[[#This Row],[FECHA NACIMIENTO]])/365)&gt;80, "Corregir",ROUNDDOWN(((TODAY()-Tabla2[[#This Row],[FECHA NACIMIENTO]])/365),0)))</f>
        <v>31</v>
      </c>
      <c r="V25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14" s="44" t="str">
        <f>+IF(Tabla2[[#This Row],[Edad]]="Corregir","Corregir","Ok")</f>
        <v>Ok</v>
      </c>
      <c r="X2514" s="42" t="str">
        <f>+IFERROR(VLOOKUP(Tabla2[[#This Row],[DISTRITO SEGÚN DNI]],Hoja1!$A$2:$B$32,2,FALSE),"No")</f>
        <v>EL AGUSTINO</v>
      </c>
      <c r="Y2514" s="42" t="str">
        <f>IF(OR(LOWER(Tabla2[[#This Row],[GENERO]])="masculino", LOWER(Tabla2[[#This Row],[GENERO]])="femenino"),"OK","Corregir")</f>
        <v>OK</v>
      </c>
      <c r="Z2514" s="42" t="str">
        <f>+IF(Tabla2[[#This Row],[Nro. DNI / CE]]="","Corregir",IF(LEN(Tabla2[[#This Row],[Nro. DNI / CE]])&gt;=8,"OK","Corregir"))</f>
        <v>OK</v>
      </c>
      <c r="AA2514" s="42">
        <f>COUNTIF(Tabla2[APELLIDOS Y NOMBRES],Tabla2[[#This Row],[APELLIDOS Y NOMBRES]])</f>
        <v>1</v>
      </c>
      <c r="AB2514" s="42">
        <f>IF(Tabla2[[#This Row],[Trabajador]]&gt;1,1/Tabla2[[#This Row],[Trabajador]],Tabla2[[#This Row],[Trabajador]])</f>
        <v>1</v>
      </c>
      <c r="AC2514" t="str">
        <f>+IFERROR(IF(Tabla2[[#This Row],[FECHA CESE/BAJA]]="","No Aplica",IF(AND(MONTH(Tabla2[[#This Row],[FECHA CESE/BAJA]])=MONTH(TODAY()-30),YEAR(Tabla2[[#This Row],[FECHA CESE/BAJA]])=YEAR(TODAY())),MONTH(TODAY()-30)&amp;"-"&amp;YEAR(TODAY()),"Borrar")),"No aplica")</f>
        <v>No Aplica</v>
      </c>
      <c r="AD2514" t="str">
        <f>+IFERROR(IF(Tabla2[[#This Row],[FECHA INICIO DE LABORES EN OBRA]]="","No Aplica",IF(AND(MONTH(Tabla2[[#This Row],[FECHA INICIO DE LABORES EN OBRA]])=MONTH(TODAY()-30),YEAR(Tabla2[[#This Row],[FECHA INICIO DE LABORES EN OBRA]])=YEAR(TODAY())),MONTH(TODAY()-30)&amp;"-"&amp;YEAR(TODAY()),"No Aplica")),"No Aplica")</f>
        <v>8-2023</v>
      </c>
    </row>
    <row r="2515" spans="1:30" x14ac:dyDescent="0.25">
      <c r="A2515" s="13">
        <v>20482744983</v>
      </c>
      <c r="B2515" s="15" t="s">
        <v>9324</v>
      </c>
      <c r="C2515" s="15" t="s">
        <v>9324</v>
      </c>
      <c r="D2515" s="15" t="s">
        <v>9351</v>
      </c>
      <c r="E2515" s="15" t="s">
        <v>9352</v>
      </c>
      <c r="F2515" s="39">
        <v>33608</v>
      </c>
      <c r="G2515" s="15">
        <v>1</v>
      </c>
      <c r="H2515" s="15" t="s">
        <v>2776</v>
      </c>
      <c r="I2515" s="15" t="s">
        <v>9328</v>
      </c>
      <c r="J2515" s="15" t="s">
        <v>9353</v>
      </c>
      <c r="K2515" s="15" t="s">
        <v>2445</v>
      </c>
      <c r="L2515" s="40" t="s">
        <v>6</v>
      </c>
      <c r="M2515" s="39"/>
      <c r="N2515" s="41" t="s">
        <v>5158</v>
      </c>
      <c r="O2515" s="39">
        <v>45159</v>
      </c>
      <c r="P2515" s="40">
        <v>1</v>
      </c>
      <c r="Q2515" s="40">
        <v>1</v>
      </c>
      <c r="R2515" s="40" t="str">
        <f>IFERROR(VLOOKUP(Tabla2[[#This Row],[CONTRATISTA PRNCIPAL]],Hoja1!$L$5:$M$9,2,FALSE),"CJV")</f>
        <v>CJV</v>
      </c>
      <c r="S2515" s="40" t="str">
        <f>IF(Tabla2[[#This Row],[EMPRESA]]=Tabla2[[#This Row],[CONTRATISTA PRNCIPAL]],"Principal","Secundaria")</f>
        <v>Principal</v>
      </c>
      <c r="T2515" s="42">
        <f>IFERROR(1/COUNTIF(Tabla2[CONTRATISTA PRNCIPAL],Tabla2[[#This Row],[CONTRATISTA PRNCIPAL]]),0)</f>
        <v>0.037037037037037035</v>
      </c>
      <c r="U2515" s="43">
        <f>IF(((TODAY()-Tabla2[[#This Row],[FECHA NACIMIENTO]])/365)&lt;18,"Corregir", IF(((TODAY()-Tabla2[[#This Row],[FECHA NACIMIENTO]])/365)&gt;80, "Corregir",ROUNDDOWN(((TODAY()-Tabla2[[#This Row],[FECHA NACIMIENTO]])/365),0)))</f>
        <v>31</v>
      </c>
      <c r="V25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15" s="44" t="str">
        <f>+IF(Tabla2[[#This Row],[Edad]]="Corregir","Corregir","Ok")</f>
        <v>Ok</v>
      </c>
      <c r="X2515" s="42" t="str">
        <f>+IFERROR(VLOOKUP(Tabla2[[#This Row],[DISTRITO SEGÚN DNI]],Hoja1!$A$2:$B$32,2,FALSE),"No")</f>
        <v>No</v>
      </c>
      <c r="Y2515" s="42" t="str">
        <f>IF(OR(LOWER(Tabla2[[#This Row],[GENERO]])="masculino", LOWER(Tabla2[[#This Row],[GENERO]])="femenino"),"OK","Corregir")</f>
        <v>OK</v>
      </c>
      <c r="Z2515" s="42" t="str">
        <f>+IF(Tabla2[[#This Row],[Nro. DNI / CE]]="","Corregir",IF(LEN(Tabla2[[#This Row],[Nro. DNI / CE]])&gt;=8,"OK","Corregir"))</f>
        <v>OK</v>
      </c>
      <c r="AA2515" s="42">
        <f>COUNTIF(Tabla2[APELLIDOS Y NOMBRES],Tabla2[[#This Row],[APELLIDOS Y NOMBRES]])</f>
        <v>1</v>
      </c>
      <c r="AB2515" s="42">
        <f>IF(Tabla2[[#This Row],[Trabajador]]&gt;1,1/Tabla2[[#This Row],[Trabajador]],Tabla2[[#This Row],[Trabajador]])</f>
        <v>1</v>
      </c>
      <c r="AC2515" t="str">
        <f>+IFERROR(IF(Tabla2[[#This Row],[FECHA CESE/BAJA]]="","No Aplica",IF(AND(MONTH(Tabla2[[#This Row],[FECHA CESE/BAJA]])=MONTH(TODAY()-30),YEAR(Tabla2[[#This Row],[FECHA CESE/BAJA]])=YEAR(TODAY())),MONTH(TODAY()-30)&amp;"-"&amp;YEAR(TODAY()),"Borrar")),"No aplica")</f>
        <v>No Aplica</v>
      </c>
      <c r="AD2515" t="str">
        <f>+IFERROR(IF(Tabla2[[#This Row],[FECHA INICIO DE LABORES EN OBRA]]="","No Aplica",IF(AND(MONTH(Tabla2[[#This Row],[FECHA INICIO DE LABORES EN OBRA]])=MONTH(TODAY()-30),YEAR(Tabla2[[#This Row],[FECHA INICIO DE LABORES EN OBRA]])=YEAR(TODAY())),MONTH(TODAY()-30)&amp;"-"&amp;YEAR(TODAY()),"No Aplica")),"No Aplica")</f>
        <v>8-2023</v>
      </c>
    </row>
    <row r="2516" spans="1:30" x14ac:dyDescent="0.25">
      <c r="A2516" s="13">
        <v>20482744983</v>
      </c>
      <c r="B2516" s="15" t="s">
        <v>9324</v>
      </c>
      <c r="C2516" s="15" t="s">
        <v>9324</v>
      </c>
      <c r="D2516" s="15" t="s">
        <v>1714</v>
      </c>
      <c r="E2516" s="15" t="s">
        <v>1715</v>
      </c>
      <c r="F2516" s="39">
        <v>31085</v>
      </c>
      <c r="G2516" s="15">
        <v>2</v>
      </c>
      <c r="H2516" s="15" t="s">
        <v>3140</v>
      </c>
      <c r="I2516" s="15" t="s">
        <v>9328</v>
      </c>
      <c r="J2516" s="15" t="s">
        <v>9354</v>
      </c>
      <c r="K2516" s="15" t="s">
        <v>27</v>
      </c>
      <c r="L2516" s="40" t="s">
        <v>6</v>
      </c>
      <c r="M2516" s="39"/>
      <c r="N2516" s="41" t="s">
        <v>5158</v>
      </c>
      <c r="O2516" s="39">
        <v>45159</v>
      </c>
      <c r="P2516" s="40">
        <v>1</v>
      </c>
      <c r="Q2516" s="40">
        <v>4</v>
      </c>
      <c r="R2516" s="40" t="str">
        <f>IFERROR(VLOOKUP(Tabla2[[#This Row],[CONTRATISTA PRNCIPAL]],Hoja1!$L$5:$M$9,2,FALSE),"CJV")</f>
        <v>CJV</v>
      </c>
      <c r="S2516" s="40" t="str">
        <f>IF(Tabla2[[#This Row],[EMPRESA]]=Tabla2[[#This Row],[CONTRATISTA PRNCIPAL]],"Principal","Secundaria")</f>
        <v>Principal</v>
      </c>
      <c r="T2516" s="42">
        <f>IFERROR(1/COUNTIF(Tabla2[CONTRATISTA PRNCIPAL],Tabla2[[#This Row],[CONTRATISTA PRNCIPAL]]),0)</f>
        <v>0.037037037037037035</v>
      </c>
      <c r="U2516" s="43">
        <f>IF(((TODAY()-Tabla2[[#This Row],[FECHA NACIMIENTO]])/365)&lt;18,"Corregir", IF(((TODAY()-Tabla2[[#This Row],[FECHA NACIMIENTO]])/365)&gt;80, "Corregir",ROUNDDOWN(((TODAY()-Tabla2[[#This Row],[FECHA NACIMIENTO]])/365),0)))</f>
        <v>38</v>
      </c>
      <c r="V25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16" s="44" t="str">
        <f>+IF(Tabla2[[#This Row],[Edad]]="Corregir","Corregir","Ok")</f>
        <v>Ok</v>
      </c>
      <c r="X2516" s="42" t="str">
        <f>+IFERROR(VLOOKUP(Tabla2[[#This Row],[DISTRITO SEGÚN DNI]],Hoja1!$A$2:$B$32,2,FALSE),"No")</f>
        <v>CALLAO</v>
      </c>
      <c r="Y2516" s="42" t="str">
        <f>IF(OR(LOWER(Tabla2[[#This Row],[GENERO]])="masculino", LOWER(Tabla2[[#This Row],[GENERO]])="femenino"),"OK","Corregir")</f>
        <v>OK</v>
      </c>
      <c r="Z2516" s="42" t="str">
        <f>+IF(Tabla2[[#This Row],[Nro. DNI / CE]]="","Corregir",IF(LEN(Tabla2[[#This Row],[Nro. DNI / CE]])&gt;=8,"OK","Corregir"))</f>
        <v>OK</v>
      </c>
      <c r="AA2516" s="42">
        <f>COUNTIF(Tabla2[APELLIDOS Y NOMBRES],Tabla2[[#This Row],[APELLIDOS Y NOMBRES]])</f>
        <v>1</v>
      </c>
      <c r="AB2516" s="42">
        <f>IF(Tabla2[[#This Row],[Trabajador]]&gt;1,1/Tabla2[[#This Row],[Trabajador]],Tabla2[[#This Row],[Trabajador]])</f>
        <v>1</v>
      </c>
      <c r="AC2516" t="str">
        <f>+IFERROR(IF(Tabla2[[#This Row],[FECHA CESE/BAJA]]="","No Aplica",IF(AND(MONTH(Tabla2[[#This Row],[FECHA CESE/BAJA]])=MONTH(TODAY()-30),YEAR(Tabla2[[#This Row],[FECHA CESE/BAJA]])=YEAR(TODAY())),MONTH(TODAY()-30)&amp;"-"&amp;YEAR(TODAY()),"Borrar")),"No aplica")</f>
        <v>No Aplica</v>
      </c>
      <c r="AD2516" t="str">
        <f>+IFERROR(IF(Tabla2[[#This Row],[FECHA INICIO DE LABORES EN OBRA]]="","No Aplica",IF(AND(MONTH(Tabla2[[#This Row],[FECHA INICIO DE LABORES EN OBRA]])=MONTH(TODAY()-30),YEAR(Tabla2[[#This Row],[FECHA INICIO DE LABORES EN OBRA]])=YEAR(TODAY())),MONTH(TODAY()-30)&amp;"-"&amp;YEAR(TODAY()),"No Aplica")),"No Aplica")</f>
        <v>8-2023</v>
      </c>
    </row>
    <row r="2517" spans="1:30" x14ac:dyDescent="0.25">
      <c r="A2517" s="13">
        <v>20482744983</v>
      </c>
      <c r="B2517" s="15" t="s">
        <v>9324</v>
      </c>
      <c r="C2517" s="15" t="s">
        <v>9324</v>
      </c>
      <c r="D2517" s="15" t="s">
        <v>9355</v>
      </c>
      <c r="E2517" s="15" t="s">
        <v>9356</v>
      </c>
      <c r="F2517" s="39">
        <v>28365</v>
      </c>
      <c r="G2517" s="15">
        <v>2</v>
      </c>
      <c r="H2517" s="15" t="s">
        <v>3140</v>
      </c>
      <c r="I2517" s="15" t="s">
        <v>9328</v>
      </c>
      <c r="J2517" s="15" t="s">
        <v>9357</v>
      </c>
      <c r="K2517" s="15" t="s">
        <v>2200</v>
      </c>
      <c r="L2517" s="40" t="s">
        <v>6</v>
      </c>
      <c r="M2517" s="39"/>
      <c r="N2517" s="41" t="s">
        <v>5158</v>
      </c>
      <c r="O2517" s="39">
        <v>45159</v>
      </c>
      <c r="P2517" s="40">
        <v>1</v>
      </c>
      <c r="Q2517" s="40">
        <v>4</v>
      </c>
      <c r="R2517" s="40" t="str">
        <f>IFERROR(VLOOKUP(Tabla2[[#This Row],[CONTRATISTA PRNCIPAL]],Hoja1!$L$5:$M$9,2,FALSE),"CJV")</f>
        <v>CJV</v>
      </c>
      <c r="S2517" s="40" t="str">
        <f>IF(Tabla2[[#This Row],[EMPRESA]]=Tabla2[[#This Row],[CONTRATISTA PRNCIPAL]],"Principal","Secundaria")</f>
        <v>Principal</v>
      </c>
      <c r="T2517" s="42">
        <f>IFERROR(1/COUNTIF(Tabla2[CONTRATISTA PRNCIPAL],Tabla2[[#This Row],[CONTRATISTA PRNCIPAL]]),0)</f>
        <v>0.037037037037037035</v>
      </c>
      <c r="U2517" s="43">
        <f>IF(((TODAY()-Tabla2[[#This Row],[FECHA NACIMIENTO]])/365)&lt;18,"Corregir", IF(((TODAY()-Tabla2[[#This Row],[FECHA NACIMIENTO]])/365)&gt;80, "Corregir",ROUNDDOWN(((TODAY()-Tabla2[[#This Row],[FECHA NACIMIENTO]])/365),0)))</f>
        <v>46</v>
      </c>
      <c r="V25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17" s="44" t="str">
        <f>+IF(Tabla2[[#This Row],[Edad]]="Corregir","Corregir","Ok")</f>
        <v>Ok</v>
      </c>
      <c r="X2517" s="42" t="str">
        <f>+IFERROR(VLOOKUP(Tabla2[[#This Row],[DISTRITO SEGÚN DNI]],Hoja1!$A$2:$B$32,2,FALSE),"No")</f>
        <v>No</v>
      </c>
      <c r="Y2517" s="42" t="str">
        <f>IF(OR(LOWER(Tabla2[[#This Row],[GENERO]])="masculino", LOWER(Tabla2[[#This Row],[GENERO]])="femenino"),"OK","Corregir")</f>
        <v>OK</v>
      </c>
      <c r="Z2517" s="42" t="str">
        <f>+IF(Tabla2[[#This Row],[Nro. DNI / CE]]="","Corregir",IF(LEN(Tabla2[[#This Row],[Nro. DNI / CE]])&gt;=8,"OK","Corregir"))</f>
        <v>OK</v>
      </c>
      <c r="AA2517" s="42">
        <f>COUNTIF(Tabla2[APELLIDOS Y NOMBRES],Tabla2[[#This Row],[APELLIDOS Y NOMBRES]])</f>
        <v>1</v>
      </c>
      <c r="AB2517" s="42">
        <f>IF(Tabla2[[#This Row],[Trabajador]]&gt;1,1/Tabla2[[#This Row],[Trabajador]],Tabla2[[#This Row],[Trabajador]])</f>
        <v>1</v>
      </c>
      <c r="AC2517" t="str">
        <f>+IFERROR(IF(Tabla2[[#This Row],[FECHA CESE/BAJA]]="","No Aplica",IF(AND(MONTH(Tabla2[[#This Row],[FECHA CESE/BAJA]])=MONTH(TODAY()-30),YEAR(Tabla2[[#This Row],[FECHA CESE/BAJA]])=YEAR(TODAY())),MONTH(TODAY()-30)&amp;"-"&amp;YEAR(TODAY()),"Borrar")),"No aplica")</f>
        <v>No Aplica</v>
      </c>
      <c r="AD2517" t="str">
        <f>+IFERROR(IF(Tabla2[[#This Row],[FECHA INICIO DE LABORES EN OBRA]]="","No Aplica",IF(AND(MONTH(Tabla2[[#This Row],[FECHA INICIO DE LABORES EN OBRA]])=MONTH(TODAY()-30),YEAR(Tabla2[[#This Row],[FECHA INICIO DE LABORES EN OBRA]])=YEAR(TODAY())),MONTH(TODAY()-30)&amp;"-"&amp;YEAR(TODAY()),"No Aplica")),"No Aplica")</f>
        <v>8-2023</v>
      </c>
    </row>
    <row r="2518" spans="1:30" x14ac:dyDescent="0.25">
      <c r="A2518" s="13">
        <v>20482744983</v>
      </c>
      <c r="B2518" s="15" t="s">
        <v>9324</v>
      </c>
      <c r="C2518" s="15" t="s">
        <v>9324</v>
      </c>
      <c r="D2518" s="15" t="s">
        <v>9358</v>
      </c>
      <c r="E2518" s="15" t="s">
        <v>9359</v>
      </c>
      <c r="F2518" s="39">
        <v>30564</v>
      </c>
      <c r="G2518" s="15">
        <v>2</v>
      </c>
      <c r="H2518" s="15" t="s">
        <v>3140</v>
      </c>
      <c r="I2518" s="15" t="s">
        <v>9328</v>
      </c>
      <c r="J2518" s="15" t="s">
        <v>9360</v>
      </c>
      <c r="K2518" s="15" t="s">
        <v>2272</v>
      </c>
      <c r="L2518" s="40" t="s">
        <v>6</v>
      </c>
      <c r="M2518" s="39"/>
      <c r="N2518" s="41" t="s">
        <v>5158</v>
      </c>
      <c r="O2518" s="39">
        <v>45159</v>
      </c>
      <c r="P2518" s="40">
        <v>1</v>
      </c>
      <c r="Q2518" s="40">
        <v>4</v>
      </c>
      <c r="R2518" s="40" t="str">
        <f>IFERROR(VLOOKUP(Tabla2[[#This Row],[CONTRATISTA PRNCIPAL]],Hoja1!$L$5:$M$9,2,FALSE),"CJV")</f>
        <v>CJV</v>
      </c>
      <c r="S2518" s="40" t="str">
        <f>IF(Tabla2[[#This Row],[EMPRESA]]=Tabla2[[#This Row],[CONTRATISTA PRNCIPAL]],"Principal","Secundaria")</f>
        <v>Principal</v>
      </c>
      <c r="T2518" s="42">
        <f>IFERROR(1/COUNTIF(Tabla2[CONTRATISTA PRNCIPAL],Tabla2[[#This Row],[CONTRATISTA PRNCIPAL]]),0)</f>
        <v>0.037037037037037035</v>
      </c>
      <c r="U2518" s="43">
        <f>IF(((TODAY()-Tabla2[[#This Row],[FECHA NACIMIENTO]])/365)&lt;18,"Corregir", IF(((TODAY()-Tabla2[[#This Row],[FECHA NACIMIENTO]])/365)&gt;80, "Corregir",ROUNDDOWN(((TODAY()-Tabla2[[#This Row],[FECHA NACIMIENTO]])/365),0)))</f>
        <v>40</v>
      </c>
      <c r="V25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18" s="44" t="str">
        <f>+IF(Tabla2[[#This Row],[Edad]]="Corregir","Corregir","Ok")</f>
        <v>Ok</v>
      </c>
      <c r="X2518" s="42" t="str">
        <f>+IFERROR(VLOOKUP(Tabla2[[#This Row],[DISTRITO SEGÚN DNI]],Hoja1!$A$2:$B$32,2,FALSE),"No")</f>
        <v>No</v>
      </c>
      <c r="Y2518" s="42" t="str">
        <f>IF(OR(LOWER(Tabla2[[#This Row],[GENERO]])="masculino", LOWER(Tabla2[[#This Row],[GENERO]])="femenino"),"OK","Corregir")</f>
        <v>OK</v>
      </c>
      <c r="Z2518" s="42" t="str">
        <f>+IF(Tabla2[[#This Row],[Nro. DNI / CE]]="","Corregir",IF(LEN(Tabla2[[#This Row],[Nro. DNI / CE]])&gt;=8,"OK","Corregir"))</f>
        <v>OK</v>
      </c>
      <c r="AA2518" s="42">
        <f>COUNTIF(Tabla2[APELLIDOS Y NOMBRES],Tabla2[[#This Row],[APELLIDOS Y NOMBRES]])</f>
        <v>1</v>
      </c>
      <c r="AB2518" s="42">
        <f>IF(Tabla2[[#This Row],[Trabajador]]&gt;1,1/Tabla2[[#This Row],[Trabajador]],Tabla2[[#This Row],[Trabajador]])</f>
        <v>1</v>
      </c>
      <c r="AC2518" t="str">
        <f>+IFERROR(IF(Tabla2[[#This Row],[FECHA CESE/BAJA]]="","No Aplica",IF(AND(MONTH(Tabla2[[#This Row],[FECHA CESE/BAJA]])=MONTH(TODAY()-30),YEAR(Tabla2[[#This Row],[FECHA CESE/BAJA]])=YEAR(TODAY())),MONTH(TODAY()-30)&amp;"-"&amp;YEAR(TODAY()),"Borrar")),"No aplica")</f>
        <v>No Aplica</v>
      </c>
      <c r="AD2518" t="str">
        <f>+IFERROR(IF(Tabla2[[#This Row],[FECHA INICIO DE LABORES EN OBRA]]="","No Aplica",IF(AND(MONTH(Tabla2[[#This Row],[FECHA INICIO DE LABORES EN OBRA]])=MONTH(TODAY()-30),YEAR(Tabla2[[#This Row],[FECHA INICIO DE LABORES EN OBRA]])=YEAR(TODAY())),MONTH(TODAY()-30)&amp;"-"&amp;YEAR(TODAY()),"No Aplica")),"No Aplica")</f>
        <v>8-2023</v>
      </c>
    </row>
    <row r="2519" spans="1:30" x14ac:dyDescent="0.25">
      <c r="A2519" s="13">
        <v>20482744983</v>
      </c>
      <c r="B2519" s="15" t="s">
        <v>9324</v>
      </c>
      <c r="C2519" s="15" t="s">
        <v>9324</v>
      </c>
      <c r="D2519" s="15" t="s">
        <v>9361</v>
      </c>
      <c r="E2519" s="15" t="s">
        <v>9362</v>
      </c>
      <c r="F2519" s="39">
        <v>27089</v>
      </c>
      <c r="G2519" s="15">
        <v>2</v>
      </c>
      <c r="H2519" s="15" t="s">
        <v>3140</v>
      </c>
      <c r="I2519" s="15" t="s">
        <v>9328</v>
      </c>
      <c r="J2519" s="15" t="s">
        <v>9363</v>
      </c>
      <c r="K2519" s="15" t="s">
        <v>2182</v>
      </c>
      <c r="L2519" s="40" t="s">
        <v>6</v>
      </c>
      <c r="M2519" s="39"/>
      <c r="N2519" s="41" t="s">
        <v>5158</v>
      </c>
      <c r="O2519" s="39">
        <v>45159</v>
      </c>
      <c r="P2519" s="40">
        <v>1</v>
      </c>
      <c r="Q2519" s="40">
        <v>4</v>
      </c>
      <c r="R2519" s="40" t="str">
        <f>IFERROR(VLOOKUP(Tabla2[[#This Row],[CONTRATISTA PRNCIPAL]],Hoja1!$L$5:$M$9,2,FALSE),"CJV")</f>
        <v>CJV</v>
      </c>
      <c r="S2519" s="40" t="str">
        <f>IF(Tabla2[[#This Row],[EMPRESA]]=Tabla2[[#This Row],[CONTRATISTA PRNCIPAL]],"Principal","Secundaria")</f>
        <v>Principal</v>
      </c>
      <c r="T2519" s="42">
        <f>IFERROR(1/COUNTIF(Tabla2[CONTRATISTA PRNCIPAL],Tabla2[[#This Row],[CONTRATISTA PRNCIPAL]]),0)</f>
        <v>0.037037037037037035</v>
      </c>
      <c r="U2519" s="43">
        <f>IF(((TODAY()-Tabla2[[#This Row],[FECHA NACIMIENTO]])/365)&lt;18,"Corregir", IF(((TODAY()-Tabla2[[#This Row],[FECHA NACIMIENTO]])/365)&gt;80, "Corregir",ROUNDDOWN(((TODAY()-Tabla2[[#This Row],[FECHA NACIMIENTO]])/365),0)))</f>
        <v>49</v>
      </c>
      <c r="V25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19" s="44" t="str">
        <f>+IF(Tabla2[[#This Row],[Edad]]="Corregir","Corregir","Ok")</f>
        <v>Ok</v>
      </c>
      <c r="X2519" s="42" t="str">
        <f>+IFERROR(VLOOKUP(Tabla2[[#This Row],[DISTRITO SEGÚN DNI]],Hoja1!$A$2:$B$32,2,FALSE),"No")</f>
        <v>No</v>
      </c>
      <c r="Y2519" s="42" t="str">
        <f>IF(OR(LOWER(Tabla2[[#This Row],[GENERO]])="masculino", LOWER(Tabla2[[#This Row],[GENERO]])="femenino"),"OK","Corregir")</f>
        <v>OK</v>
      </c>
      <c r="Z2519" s="42" t="str">
        <f>+IF(Tabla2[[#This Row],[Nro. DNI / CE]]="","Corregir",IF(LEN(Tabla2[[#This Row],[Nro. DNI / CE]])&gt;=8,"OK","Corregir"))</f>
        <v>OK</v>
      </c>
      <c r="AA2519" s="42">
        <f>COUNTIF(Tabla2[APELLIDOS Y NOMBRES],Tabla2[[#This Row],[APELLIDOS Y NOMBRES]])</f>
        <v>1</v>
      </c>
      <c r="AB2519" s="42">
        <f>IF(Tabla2[[#This Row],[Trabajador]]&gt;1,1/Tabla2[[#This Row],[Trabajador]],Tabla2[[#This Row],[Trabajador]])</f>
        <v>1</v>
      </c>
      <c r="AC2519" t="str">
        <f>+IFERROR(IF(Tabla2[[#This Row],[FECHA CESE/BAJA]]="","No Aplica",IF(AND(MONTH(Tabla2[[#This Row],[FECHA CESE/BAJA]])=MONTH(TODAY()-30),YEAR(Tabla2[[#This Row],[FECHA CESE/BAJA]])=YEAR(TODAY())),MONTH(TODAY()-30)&amp;"-"&amp;YEAR(TODAY()),"Borrar")),"No aplica")</f>
        <v>No Aplica</v>
      </c>
      <c r="AD2519" t="str">
        <f>+IFERROR(IF(Tabla2[[#This Row],[FECHA INICIO DE LABORES EN OBRA]]="","No Aplica",IF(AND(MONTH(Tabla2[[#This Row],[FECHA INICIO DE LABORES EN OBRA]])=MONTH(TODAY()-30),YEAR(Tabla2[[#This Row],[FECHA INICIO DE LABORES EN OBRA]])=YEAR(TODAY())),MONTH(TODAY()-30)&amp;"-"&amp;YEAR(TODAY()),"No Aplica")),"No Aplica")</f>
        <v>8-2023</v>
      </c>
    </row>
    <row r="2520" spans="1:30" x14ac:dyDescent="0.25">
      <c r="A2520" s="13">
        <v>20482744983</v>
      </c>
      <c r="B2520" s="15" t="s">
        <v>9324</v>
      </c>
      <c r="C2520" s="15" t="s">
        <v>9324</v>
      </c>
      <c r="D2520" s="15" t="s">
        <v>1716</v>
      </c>
      <c r="E2520" s="15" t="s">
        <v>1717</v>
      </c>
      <c r="F2520" s="39">
        <v>28620</v>
      </c>
      <c r="G2520" s="15">
        <v>2</v>
      </c>
      <c r="H2520" s="15" t="s">
        <v>3140</v>
      </c>
      <c r="I2520" s="15" t="s">
        <v>9328</v>
      </c>
      <c r="J2520" s="15" t="s">
        <v>9364</v>
      </c>
      <c r="K2520" s="15" t="s">
        <v>27</v>
      </c>
      <c r="L2520" s="40" t="s">
        <v>6</v>
      </c>
      <c r="M2520" s="39"/>
      <c r="N2520" s="41" t="s">
        <v>5158</v>
      </c>
      <c r="O2520" s="39">
        <v>45159</v>
      </c>
      <c r="P2520" s="40">
        <v>1</v>
      </c>
      <c r="Q2520" s="40">
        <v>4</v>
      </c>
      <c r="R2520" s="40" t="str">
        <f>IFERROR(VLOOKUP(Tabla2[[#This Row],[CONTRATISTA PRNCIPAL]],Hoja1!$L$5:$M$9,2,FALSE),"CJV")</f>
        <v>CJV</v>
      </c>
      <c r="S2520" s="40" t="str">
        <f>IF(Tabla2[[#This Row],[EMPRESA]]=Tabla2[[#This Row],[CONTRATISTA PRNCIPAL]],"Principal","Secundaria")</f>
        <v>Principal</v>
      </c>
      <c r="T2520" s="42">
        <f>IFERROR(1/COUNTIF(Tabla2[CONTRATISTA PRNCIPAL],Tabla2[[#This Row],[CONTRATISTA PRNCIPAL]]),0)</f>
        <v>0.037037037037037035</v>
      </c>
      <c r="U2520" s="43">
        <f>IF(((TODAY()-Tabla2[[#This Row],[FECHA NACIMIENTO]])/365)&lt;18,"Corregir", IF(((TODAY()-Tabla2[[#This Row],[FECHA NACIMIENTO]])/365)&gt;80, "Corregir",ROUNDDOWN(((TODAY()-Tabla2[[#This Row],[FECHA NACIMIENTO]])/365),0)))</f>
        <v>45</v>
      </c>
      <c r="V25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20" s="44" t="str">
        <f>+IF(Tabla2[[#This Row],[Edad]]="Corregir","Corregir","Ok")</f>
        <v>Ok</v>
      </c>
      <c r="X2520" s="42" t="str">
        <f>+IFERROR(VLOOKUP(Tabla2[[#This Row],[DISTRITO SEGÚN DNI]],Hoja1!$A$2:$B$32,2,FALSE),"No")</f>
        <v>CALLAO</v>
      </c>
      <c r="Y2520" s="42" t="str">
        <f>IF(OR(LOWER(Tabla2[[#This Row],[GENERO]])="masculino", LOWER(Tabla2[[#This Row],[GENERO]])="femenino"),"OK","Corregir")</f>
        <v>OK</v>
      </c>
      <c r="Z2520" s="42" t="str">
        <f>+IF(Tabla2[[#This Row],[Nro. DNI / CE]]="","Corregir",IF(LEN(Tabla2[[#This Row],[Nro. DNI / CE]])&gt;=8,"OK","Corregir"))</f>
        <v>OK</v>
      </c>
      <c r="AA2520" s="42">
        <f>COUNTIF(Tabla2[APELLIDOS Y NOMBRES],Tabla2[[#This Row],[APELLIDOS Y NOMBRES]])</f>
        <v>1</v>
      </c>
      <c r="AB2520" s="42">
        <f>IF(Tabla2[[#This Row],[Trabajador]]&gt;1,1/Tabla2[[#This Row],[Trabajador]],Tabla2[[#This Row],[Trabajador]])</f>
        <v>1</v>
      </c>
      <c r="AC2520" t="str">
        <f>+IFERROR(IF(Tabla2[[#This Row],[FECHA CESE/BAJA]]="","No Aplica",IF(AND(MONTH(Tabla2[[#This Row],[FECHA CESE/BAJA]])=MONTH(TODAY()-30),YEAR(Tabla2[[#This Row],[FECHA CESE/BAJA]])=YEAR(TODAY())),MONTH(TODAY()-30)&amp;"-"&amp;YEAR(TODAY()),"Borrar")),"No aplica")</f>
        <v>No Aplica</v>
      </c>
      <c r="AD2520" t="str">
        <f>+IFERROR(IF(Tabla2[[#This Row],[FECHA INICIO DE LABORES EN OBRA]]="","No Aplica",IF(AND(MONTH(Tabla2[[#This Row],[FECHA INICIO DE LABORES EN OBRA]])=MONTH(TODAY()-30),YEAR(Tabla2[[#This Row],[FECHA INICIO DE LABORES EN OBRA]])=YEAR(TODAY())),MONTH(TODAY()-30)&amp;"-"&amp;YEAR(TODAY()),"No Aplica")),"No Aplica")</f>
        <v>8-2023</v>
      </c>
    </row>
    <row r="2521" spans="1:30" x14ac:dyDescent="0.25">
      <c r="A2521" s="13">
        <v>20482744983</v>
      </c>
      <c r="B2521" s="15" t="s">
        <v>9324</v>
      </c>
      <c r="C2521" s="15" t="s">
        <v>9324</v>
      </c>
      <c r="D2521" s="15" t="s">
        <v>9365</v>
      </c>
      <c r="E2521" s="15" t="s">
        <v>9366</v>
      </c>
      <c r="F2521" s="39">
        <v>32696</v>
      </c>
      <c r="G2521" s="15">
        <v>2</v>
      </c>
      <c r="H2521" s="15" t="s">
        <v>3823</v>
      </c>
      <c r="I2521" s="15" t="s">
        <v>9328</v>
      </c>
      <c r="J2521" s="15" t="s">
        <v>9367</v>
      </c>
      <c r="K2521" s="15" t="s">
        <v>9368</v>
      </c>
      <c r="L2521" s="40" t="s">
        <v>6</v>
      </c>
      <c r="M2521" s="39"/>
      <c r="N2521" s="41" t="s">
        <v>5158</v>
      </c>
      <c r="O2521" s="39">
        <v>45159</v>
      </c>
      <c r="P2521" s="40">
        <v>1</v>
      </c>
      <c r="Q2521" s="40">
        <v>4</v>
      </c>
      <c r="R2521" s="40" t="str">
        <f>IFERROR(VLOOKUP(Tabla2[[#This Row],[CONTRATISTA PRNCIPAL]],Hoja1!$L$5:$M$9,2,FALSE),"CJV")</f>
        <v>CJV</v>
      </c>
      <c r="S2521" s="40" t="str">
        <f>IF(Tabla2[[#This Row],[EMPRESA]]=Tabla2[[#This Row],[CONTRATISTA PRNCIPAL]],"Principal","Secundaria")</f>
        <v>Principal</v>
      </c>
      <c r="T2521" s="42">
        <f>IFERROR(1/COUNTIF(Tabla2[CONTRATISTA PRNCIPAL],Tabla2[[#This Row],[CONTRATISTA PRNCIPAL]]),0)</f>
        <v>0.037037037037037035</v>
      </c>
      <c r="U2521" s="43">
        <f>IF(((TODAY()-Tabla2[[#This Row],[FECHA NACIMIENTO]])/365)&lt;18,"Corregir", IF(((TODAY()-Tabla2[[#This Row],[FECHA NACIMIENTO]])/365)&gt;80, "Corregir",ROUNDDOWN(((TODAY()-Tabla2[[#This Row],[FECHA NACIMIENTO]])/365),0)))</f>
        <v>34</v>
      </c>
      <c r="V25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21" s="44" t="str">
        <f>+IF(Tabla2[[#This Row],[Edad]]="Corregir","Corregir","Ok")</f>
        <v>Ok</v>
      </c>
      <c r="X2521" s="42" t="str">
        <f>+IFERROR(VLOOKUP(Tabla2[[#This Row],[DISTRITO SEGÚN DNI]],Hoja1!$A$2:$B$32,2,FALSE),"No")</f>
        <v>No</v>
      </c>
      <c r="Y2521" s="42" t="str">
        <f>IF(OR(LOWER(Tabla2[[#This Row],[GENERO]])="masculino", LOWER(Tabla2[[#This Row],[GENERO]])="femenino"),"OK","Corregir")</f>
        <v>OK</v>
      </c>
      <c r="Z2521" s="42" t="str">
        <f>+IF(Tabla2[[#This Row],[Nro. DNI / CE]]="","Corregir",IF(LEN(Tabla2[[#This Row],[Nro. DNI / CE]])&gt;=8,"OK","Corregir"))</f>
        <v>OK</v>
      </c>
      <c r="AA2521" s="42">
        <f>COUNTIF(Tabla2[APELLIDOS Y NOMBRES],Tabla2[[#This Row],[APELLIDOS Y NOMBRES]])</f>
        <v>1</v>
      </c>
      <c r="AB2521" s="42">
        <f>IF(Tabla2[[#This Row],[Trabajador]]&gt;1,1/Tabla2[[#This Row],[Trabajador]],Tabla2[[#This Row],[Trabajador]])</f>
        <v>1</v>
      </c>
      <c r="AC2521" t="str">
        <f>+IFERROR(IF(Tabla2[[#This Row],[FECHA CESE/BAJA]]="","No Aplica",IF(AND(MONTH(Tabla2[[#This Row],[FECHA CESE/BAJA]])=MONTH(TODAY()-30),YEAR(Tabla2[[#This Row],[FECHA CESE/BAJA]])=YEAR(TODAY())),MONTH(TODAY()-30)&amp;"-"&amp;YEAR(TODAY()),"Borrar")),"No aplica")</f>
        <v>No Aplica</v>
      </c>
      <c r="AD2521" t="str">
        <f>+IFERROR(IF(Tabla2[[#This Row],[FECHA INICIO DE LABORES EN OBRA]]="","No Aplica",IF(AND(MONTH(Tabla2[[#This Row],[FECHA INICIO DE LABORES EN OBRA]])=MONTH(TODAY()-30),YEAR(Tabla2[[#This Row],[FECHA INICIO DE LABORES EN OBRA]])=YEAR(TODAY())),MONTH(TODAY()-30)&amp;"-"&amp;YEAR(TODAY()),"No Aplica")),"No Aplica")</f>
        <v>8-2023</v>
      </c>
    </row>
    <row r="2522" spans="1:30" x14ac:dyDescent="0.25">
      <c r="A2522" s="13">
        <v>20482744983</v>
      </c>
      <c r="B2522" s="15" t="s">
        <v>9324</v>
      </c>
      <c r="C2522" s="15" t="s">
        <v>9324</v>
      </c>
      <c r="D2522" s="15" t="s">
        <v>9369</v>
      </c>
      <c r="E2522" s="15" t="s">
        <v>9370</v>
      </c>
      <c r="F2522" s="39">
        <v>27853</v>
      </c>
      <c r="G2522" s="15">
        <v>2</v>
      </c>
      <c r="H2522" s="15" t="s">
        <v>3823</v>
      </c>
      <c r="I2522" s="15" t="s">
        <v>9328</v>
      </c>
      <c r="J2522" s="15" t="s">
        <v>9371</v>
      </c>
      <c r="K2522" s="15" t="s">
        <v>2182</v>
      </c>
      <c r="L2522" s="40" t="s">
        <v>6</v>
      </c>
      <c r="M2522" s="39"/>
      <c r="N2522" s="41" t="s">
        <v>5158</v>
      </c>
      <c r="O2522" s="39">
        <v>45159</v>
      </c>
      <c r="P2522" s="40">
        <v>1</v>
      </c>
      <c r="Q2522" s="40">
        <v>4</v>
      </c>
      <c r="R2522" s="40" t="str">
        <f>IFERROR(VLOOKUP(Tabla2[[#This Row],[CONTRATISTA PRNCIPAL]],Hoja1!$L$5:$M$9,2,FALSE),"CJV")</f>
        <v>CJV</v>
      </c>
      <c r="S2522" s="40" t="str">
        <f>IF(Tabla2[[#This Row],[EMPRESA]]=Tabla2[[#This Row],[CONTRATISTA PRNCIPAL]],"Principal","Secundaria")</f>
        <v>Principal</v>
      </c>
      <c r="T2522" s="42">
        <f>IFERROR(1/COUNTIF(Tabla2[CONTRATISTA PRNCIPAL],Tabla2[[#This Row],[CONTRATISTA PRNCIPAL]]),0)</f>
        <v>0.037037037037037035</v>
      </c>
      <c r="U2522" s="43">
        <f>IF(((TODAY()-Tabla2[[#This Row],[FECHA NACIMIENTO]])/365)&lt;18,"Corregir", IF(((TODAY()-Tabla2[[#This Row],[FECHA NACIMIENTO]])/365)&gt;80, "Corregir",ROUNDDOWN(((TODAY()-Tabla2[[#This Row],[FECHA NACIMIENTO]])/365),0)))</f>
        <v>47</v>
      </c>
      <c r="V25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22" s="44" t="str">
        <f>+IF(Tabla2[[#This Row],[Edad]]="Corregir","Corregir","Ok")</f>
        <v>Ok</v>
      </c>
      <c r="X2522" s="42" t="str">
        <f>+IFERROR(VLOOKUP(Tabla2[[#This Row],[DISTRITO SEGÚN DNI]],Hoja1!$A$2:$B$32,2,FALSE),"No")</f>
        <v>No</v>
      </c>
      <c r="Y2522" s="42" t="str">
        <f>IF(OR(LOWER(Tabla2[[#This Row],[GENERO]])="masculino", LOWER(Tabla2[[#This Row],[GENERO]])="femenino"),"OK","Corregir")</f>
        <v>OK</v>
      </c>
      <c r="Z2522" s="42" t="str">
        <f>+IF(Tabla2[[#This Row],[Nro. DNI / CE]]="","Corregir",IF(LEN(Tabla2[[#This Row],[Nro. DNI / CE]])&gt;=8,"OK","Corregir"))</f>
        <v>OK</v>
      </c>
      <c r="AA2522" s="42">
        <f>COUNTIF(Tabla2[APELLIDOS Y NOMBRES],Tabla2[[#This Row],[APELLIDOS Y NOMBRES]])</f>
        <v>1</v>
      </c>
      <c r="AB2522" s="42">
        <f>IF(Tabla2[[#This Row],[Trabajador]]&gt;1,1/Tabla2[[#This Row],[Trabajador]],Tabla2[[#This Row],[Trabajador]])</f>
        <v>1</v>
      </c>
      <c r="AC2522" t="str">
        <f>+IFERROR(IF(Tabla2[[#This Row],[FECHA CESE/BAJA]]="","No Aplica",IF(AND(MONTH(Tabla2[[#This Row],[FECHA CESE/BAJA]])=MONTH(TODAY()-30),YEAR(Tabla2[[#This Row],[FECHA CESE/BAJA]])=YEAR(TODAY())),MONTH(TODAY()-30)&amp;"-"&amp;YEAR(TODAY()),"Borrar")),"No aplica")</f>
        <v>No Aplica</v>
      </c>
      <c r="AD2522" t="str">
        <f>+IFERROR(IF(Tabla2[[#This Row],[FECHA INICIO DE LABORES EN OBRA]]="","No Aplica",IF(AND(MONTH(Tabla2[[#This Row],[FECHA INICIO DE LABORES EN OBRA]])=MONTH(TODAY()-30),YEAR(Tabla2[[#This Row],[FECHA INICIO DE LABORES EN OBRA]])=YEAR(TODAY())),MONTH(TODAY()-30)&amp;"-"&amp;YEAR(TODAY()),"No Aplica")),"No Aplica")</f>
        <v>8-2023</v>
      </c>
    </row>
    <row r="2523" spans="1:30" x14ac:dyDescent="0.25">
      <c r="A2523" s="13">
        <v>20482744983</v>
      </c>
      <c r="B2523" s="15" t="s">
        <v>9324</v>
      </c>
      <c r="C2523" s="15" t="s">
        <v>9324</v>
      </c>
      <c r="D2523" s="15" t="s">
        <v>1718</v>
      </c>
      <c r="E2523" s="15" t="s">
        <v>1719</v>
      </c>
      <c r="F2523" s="39">
        <v>28458</v>
      </c>
      <c r="G2523" s="15">
        <v>2</v>
      </c>
      <c r="H2523" s="15" t="s">
        <v>3140</v>
      </c>
      <c r="I2523" s="15" t="s">
        <v>9328</v>
      </c>
      <c r="J2523" s="15" t="s">
        <v>9372</v>
      </c>
      <c r="K2523" s="15" t="s">
        <v>2022</v>
      </c>
      <c r="L2523" s="40" t="s">
        <v>6</v>
      </c>
      <c r="M2523" s="39"/>
      <c r="N2523" s="41" t="s">
        <v>5158</v>
      </c>
      <c r="O2523" s="39">
        <v>45159</v>
      </c>
      <c r="P2523" s="40">
        <v>1</v>
      </c>
      <c r="Q2523" s="40">
        <v>4</v>
      </c>
      <c r="R2523" s="40" t="str">
        <f>IFERROR(VLOOKUP(Tabla2[[#This Row],[CONTRATISTA PRNCIPAL]],Hoja1!$L$5:$M$9,2,FALSE),"CJV")</f>
        <v>CJV</v>
      </c>
      <c r="S2523" s="40" t="str">
        <f>IF(Tabla2[[#This Row],[EMPRESA]]=Tabla2[[#This Row],[CONTRATISTA PRNCIPAL]],"Principal","Secundaria")</f>
        <v>Principal</v>
      </c>
      <c r="T2523" s="42">
        <f>IFERROR(1/COUNTIF(Tabla2[CONTRATISTA PRNCIPAL],Tabla2[[#This Row],[CONTRATISTA PRNCIPAL]]),0)</f>
        <v>0.037037037037037035</v>
      </c>
      <c r="U2523" s="43">
        <f>IF(((TODAY()-Tabla2[[#This Row],[FECHA NACIMIENTO]])/365)&lt;18,"Corregir", IF(((TODAY()-Tabla2[[#This Row],[FECHA NACIMIENTO]])/365)&gt;80, "Corregir",ROUNDDOWN(((TODAY()-Tabla2[[#This Row],[FECHA NACIMIENTO]])/365),0)))</f>
        <v>45</v>
      </c>
      <c r="V25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23" s="44" t="str">
        <f>+IF(Tabla2[[#This Row],[Edad]]="Corregir","Corregir","Ok")</f>
        <v>Ok</v>
      </c>
      <c r="X2523" s="42" t="str">
        <f>+IFERROR(VLOOKUP(Tabla2[[#This Row],[DISTRITO SEGÚN DNI]],Hoja1!$A$2:$B$32,2,FALSE),"No")</f>
        <v>CALLAO</v>
      </c>
      <c r="Y2523" s="42" t="str">
        <f>IF(OR(LOWER(Tabla2[[#This Row],[GENERO]])="masculino", LOWER(Tabla2[[#This Row],[GENERO]])="femenino"),"OK","Corregir")</f>
        <v>OK</v>
      </c>
      <c r="Z2523" s="42" t="str">
        <f>+IF(Tabla2[[#This Row],[Nro. DNI / CE]]="","Corregir",IF(LEN(Tabla2[[#This Row],[Nro. DNI / CE]])&gt;=8,"OK","Corregir"))</f>
        <v>OK</v>
      </c>
      <c r="AA2523" s="42">
        <f>COUNTIF(Tabla2[APELLIDOS Y NOMBRES],Tabla2[[#This Row],[APELLIDOS Y NOMBRES]])</f>
        <v>1</v>
      </c>
      <c r="AB2523" s="42">
        <f>IF(Tabla2[[#This Row],[Trabajador]]&gt;1,1/Tabla2[[#This Row],[Trabajador]],Tabla2[[#This Row],[Trabajador]])</f>
        <v>1</v>
      </c>
      <c r="AC2523" t="str">
        <f>+IFERROR(IF(Tabla2[[#This Row],[FECHA CESE/BAJA]]="","No Aplica",IF(AND(MONTH(Tabla2[[#This Row],[FECHA CESE/BAJA]])=MONTH(TODAY()-30),YEAR(Tabla2[[#This Row],[FECHA CESE/BAJA]])=YEAR(TODAY())),MONTH(TODAY()-30)&amp;"-"&amp;YEAR(TODAY()),"Borrar")),"No aplica")</f>
        <v>No Aplica</v>
      </c>
      <c r="AD2523" t="str">
        <f>+IFERROR(IF(Tabla2[[#This Row],[FECHA INICIO DE LABORES EN OBRA]]="","No Aplica",IF(AND(MONTH(Tabla2[[#This Row],[FECHA INICIO DE LABORES EN OBRA]])=MONTH(TODAY()-30),YEAR(Tabla2[[#This Row],[FECHA INICIO DE LABORES EN OBRA]])=YEAR(TODAY())),MONTH(TODAY()-30)&amp;"-"&amp;YEAR(TODAY()),"No Aplica")),"No Aplica")</f>
        <v>8-2023</v>
      </c>
    </row>
    <row r="2524" spans="1:30" x14ac:dyDescent="0.25">
      <c r="A2524" s="13">
        <v>20482744983</v>
      </c>
      <c r="B2524" s="15" t="s">
        <v>9324</v>
      </c>
      <c r="C2524" s="15" t="s">
        <v>9324</v>
      </c>
      <c r="D2524" s="15" t="s">
        <v>9373</v>
      </c>
      <c r="E2524" s="15" t="s">
        <v>9374</v>
      </c>
      <c r="F2524" s="39">
        <v>28670</v>
      </c>
      <c r="G2524" s="15">
        <v>2</v>
      </c>
      <c r="H2524" s="15" t="s">
        <v>3140</v>
      </c>
      <c r="I2524" s="15" t="s">
        <v>9328</v>
      </c>
      <c r="J2524" s="15" t="s">
        <v>9375</v>
      </c>
      <c r="K2524" s="15" t="s">
        <v>2237</v>
      </c>
      <c r="L2524" s="40" t="s">
        <v>6</v>
      </c>
      <c r="M2524" s="39"/>
      <c r="N2524" s="41" t="s">
        <v>5158</v>
      </c>
      <c r="O2524" s="39">
        <v>45159</v>
      </c>
      <c r="P2524" s="40">
        <v>1</v>
      </c>
      <c r="Q2524" s="40">
        <v>4</v>
      </c>
      <c r="R2524" s="40" t="str">
        <f>IFERROR(VLOOKUP(Tabla2[[#This Row],[CONTRATISTA PRNCIPAL]],Hoja1!$L$5:$M$9,2,FALSE),"CJV")</f>
        <v>CJV</v>
      </c>
      <c r="S2524" s="40" t="str">
        <f>IF(Tabla2[[#This Row],[EMPRESA]]=Tabla2[[#This Row],[CONTRATISTA PRNCIPAL]],"Principal","Secundaria")</f>
        <v>Principal</v>
      </c>
      <c r="T2524" s="42">
        <f>IFERROR(1/COUNTIF(Tabla2[CONTRATISTA PRNCIPAL],Tabla2[[#This Row],[CONTRATISTA PRNCIPAL]]),0)</f>
        <v>0.037037037037037035</v>
      </c>
      <c r="U2524" s="43">
        <f>IF(((TODAY()-Tabla2[[#This Row],[FECHA NACIMIENTO]])/365)&lt;18,"Corregir", IF(((TODAY()-Tabla2[[#This Row],[FECHA NACIMIENTO]])/365)&gt;80, "Corregir",ROUNDDOWN(((TODAY()-Tabla2[[#This Row],[FECHA NACIMIENTO]])/365),0)))</f>
        <v>45</v>
      </c>
      <c r="V25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24" s="44" t="str">
        <f>+IF(Tabla2[[#This Row],[Edad]]="Corregir","Corregir","Ok")</f>
        <v>Ok</v>
      </c>
      <c r="X2524" s="42" t="str">
        <f>+IFERROR(VLOOKUP(Tabla2[[#This Row],[DISTRITO SEGÚN DNI]],Hoja1!$A$2:$B$32,2,FALSE),"No")</f>
        <v>No</v>
      </c>
      <c r="Y2524" s="42" t="str">
        <f>IF(OR(LOWER(Tabla2[[#This Row],[GENERO]])="masculino", LOWER(Tabla2[[#This Row],[GENERO]])="femenino"),"OK","Corregir")</f>
        <v>OK</v>
      </c>
      <c r="Z2524" s="42" t="str">
        <f>+IF(Tabla2[[#This Row],[Nro. DNI / CE]]="","Corregir",IF(LEN(Tabla2[[#This Row],[Nro. DNI / CE]])&gt;=8,"OK","Corregir"))</f>
        <v>OK</v>
      </c>
      <c r="AA2524" s="42">
        <f>COUNTIF(Tabla2[APELLIDOS Y NOMBRES],Tabla2[[#This Row],[APELLIDOS Y NOMBRES]])</f>
        <v>1</v>
      </c>
      <c r="AB2524" s="42">
        <f>IF(Tabla2[[#This Row],[Trabajador]]&gt;1,1/Tabla2[[#This Row],[Trabajador]],Tabla2[[#This Row],[Trabajador]])</f>
        <v>1</v>
      </c>
      <c r="AC2524" t="str">
        <f>+IFERROR(IF(Tabla2[[#This Row],[FECHA CESE/BAJA]]="","No Aplica",IF(AND(MONTH(Tabla2[[#This Row],[FECHA CESE/BAJA]])=MONTH(TODAY()-30),YEAR(Tabla2[[#This Row],[FECHA CESE/BAJA]])=YEAR(TODAY())),MONTH(TODAY()-30)&amp;"-"&amp;YEAR(TODAY()),"Borrar")),"No aplica")</f>
        <v>No Aplica</v>
      </c>
      <c r="AD2524" t="str">
        <f>+IFERROR(IF(Tabla2[[#This Row],[FECHA INICIO DE LABORES EN OBRA]]="","No Aplica",IF(AND(MONTH(Tabla2[[#This Row],[FECHA INICIO DE LABORES EN OBRA]])=MONTH(TODAY()-30),YEAR(Tabla2[[#This Row],[FECHA INICIO DE LABORES EN OBRA]])=YEAR(TODAY())),MONTH(TODAY()-30)&amp;"-"&amp;YEAR(TODAY()),"No Aplica")),"No Aplica")</f>
        <v>8-2023</v>
      </c>
    </row>
    <row r="2525" spans="1:30" x14ac:dyDescent="0.25">
      <c r="A2525" s="13">
        <v>20482744983</v>
      </c>
      <c r="B2525" s="15" t="s">
        <v>9324</v>
      </c>
      <c r="C2525" s="15" t="s">
        <v>9324</v>
      </c>
      <c r="D2525" s="15" t="s">
        <v>9376</v>
      </c>
      <c r="E2525" s="15" t="s">
        <v>9377</v>
      </c>
      <c r="F2525" s="39">
        <v>25835</v>
      </c>
      <c r="G2525" s="15">
        <v>2</v>
      </c>
      <c r="H2525" s="15" t="s">
        <v>3140</v>
      </c>
      <c r="I2525" s="15" t="s">
        <v>9328</v>
      </c>
      <c r="J2525" s="15" t="s">
        <v>9378</v>
      </c>
      <c r="K2525" s="15" t="s">
        <v>2182</v>
      </c>
      <c r="L2525" s="40" t="s">
        <v>6</v>
      </c>
      <c r="M2525" s="39"/>
      <c r="N2525" s="41" t="s">
        <v>5158</v>
      </c>
      <c r="O2525" s="39">
        <v>45159</v>
      </c>
      <c r="P2525" s="40">
        <v>1</v>
      </c>
      <c r="Q2525" s="40">
        <v>4</v>
      </c>
      <c r="R2525" s="40" t="str">
        <f>IFERROR(VLOOKUP(Tabla2[[#This Row],[CONTRATISTA PRNCIPAL]],Hoja1!$L$5:$M$9,2,FALSE),"CJV")</f>
        <v>CJV</v>
      </c>
      <c r="S2525" s="40" t="str">
        <f>IF(Tabla2[[#This Row],[EMPRESA]]=Tabla2[[#This Row],[CONTRATISTA PRNCIPAL]],"Principal","Secundaria")</f>
        <v>Principal</v>
      </c>
      <c r="T2525" s="42">
        <f>IFERROR(1/COUNTIF(Tabla2[CONTRATISTA PRNCIPAL],Tabla2[[#This Row],[CONTRATISTA PRNCIPAL]]),0)</f>
        <v>0.037037037037037035</v>
      </c>
      <c r="U2525" s="43">
        <f>IF(((TODAY()-Tabla2[[#This Row],[FECHA NACIMIENTO]])/365)&lt;18,"Corregir", IF(((TODAY()-Tabla2[[#This Row],[FECHA NACIMIENTO]])/365)&gt;80, "Corregir",ROUNDDOWN(((TODAY()-Tabla2[[#This Row],[FECHA NACIMIENTO]])/365),0)))</f>
        <v>53</v>
      </c>
      <c r="V25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25" s="44" t="str">
        <f>+IF(Tabla2[[#This Row],[Edad]]="Corregir","Corregir","Ok")</f>
        <v>Ok</v>
      </c>
      <c r="X2525" s="42" t="str">
        <f>+IFERROR(VLOOKUP(Tabla2[[#This Row],[DISTRITO SEGÚN DNI]],Hoja1!$A$2:$B$32,2,FALSE),"No")</f>
        <v>No</v>
      </c>
      <c r="Y2525" s="42" t="str">
        <f>IF(OR(LOWER(Tabla2[[#This Row],[GENERO]])="masculino", LOWER(Tabla2[[#This Row],[GENERO]])="femenino"),"OK","Corregir")</f>
        <v>OK</v>
      </c>
      <c r="Z2525" s="42" t="str">
        <f>+IF(Tabla2[[#This Row],[Nro. DNI / CE]]="","Corregir",IF(LEN(Tabla2[[#This Row],[Nro. DNI / CE]])&gt;=8,"OK","Corregir"))</f>
        <v>OK</v>
      </c>
      <c r="AA2525" s="42">
        <f>COUNTIF(Tabla2[APELLIDOS Y NOMBRES],Tabla2[[#This Row],[APELLIDOS Y NOMBRES]])</f>
        <v>1</v>
      </c>
      <c r="AB2525" s="42">
        <f>IF(Tabla2[[#This Row],[Trabajador]]&gt;1,1/Tabla2[[#This Row],[Trabajador]],Tabla2[[#This Row],[Trabajador]])</f>
        <v>1</v>
      </c>
      <c r="AC2525" t="str">
        <f>+IFERROR(IF(Tabla2[[#This Row],[FECHA CESE/BAJA]]="","No Aplica",IF(AND(MONTH(Tabla2[[#This Row],[FECHA CESE/BAJA]])=MONTH(TODAY()-30),YEAR(Tabla2[[#This Row],[FECHA CESE/BAJA]])=YEAR(TODAY())),MONTH(TODAY()-30)&amp;"-"&amp;YEAR(TODAY()),"Borrar")),"No aplica")</f>
        <v>No Aplica</v>
      </c>
      <c r="AD2525" t="str">
        <f>+IFERROR(IF(Tabla2[[#This Row],[FECHA INICIO DE LABORES EN OBRA]]="","No Aplica",IF(AND(MONTH(Tabla2[[#This Row],[FECHA INICIO DE LABORES EN OBRA]])=MONTH(TODAY()-30),YEAR(Tabla2[[#This Row],[FECHA INICIO DE LABORES EN OBRA]])=YEAR(TODAY())),MONTH(TODAY()-30)&amp;"-"&amp;YEAR(TODAY()),"No Aplica")),"No Aplica")</f>
        <v>8-2023</v>
      </c>
    </row>
    <row r="2526" spans="1:30" x14ac:dyDescent="0.25">
      <c r="A2526" s="13">
        <v>20482744983</v>
      </c>
      <c r="B2526" s="15" t="s">
        <v>9324</v>
      </c>
      <c r="C2526" s="15" t="s">
        <v>9324</v>
      </c>
      <c r="D2526" s="15" t="s">
        <v>9379</v>
      </c>
      <c r="E2526" s="15" t="s">
        <v>9380</v>
      </c>
      <c r="F2526" s="39">
        <v>21728</v>
      </c>
      <c r="G2526" s="15">
        <v>1</v>
      </c>
      <c r="H2526" s="15" t="s">
        <v>2281</v>
      </c>
      <c r="I2526" s="15" t="s">
        <v>9328</v>
      </c>
      <c r="J2526" s="15" t="s">
        <v>9381</v>
      </c>
      <c r="K2526" s="15" t="s">
        <v>3955</v>
      </c>
      <c r="L2526" s="40" t="s">
        <v>6</v>
      </c>
      <c r="M2526" s="39"/>
      <c r="N2526" s="41" t="s">
        <v>5158</v>
      </c>
      <c r="O2526" s="39">
        <v>45159</v>
      </c>
      <c r="P2526" s="40">
        <v>1</v>
      </c>
      <c r="Q2526" s="40">
        <v>1</v>
      </c>
      <c r="R2526" s="40" t="str">
        <f>IFERROR(VLOOKUP(Tabla2[[#This Row],[CONTRATISTA PRNCIPAL]],Hoja1!$L$5:$M$9,2,FALSE),"CJV")</f>
        <v>CJV</v>
      </c>
      <c r="S2526" s="40" t="str">
        <f>IF(Tabla2[[#This Row],[EMPRESA]]=Tabla2[[#This Row],[CONTRATISTA PRNCIPAL]],"Principal","Secundaria")</f>
        <v>Principal</v>
      </c>
      <c r="T2526" s="42">
        <f>IFERROR(1/COUNTIF(Tabla2[CONTRATISTA PRNCIPAL],Tabla2[[#This Row],[CONTRATISTA PRNCIPAL]]),0)</f>
        <v>0.037037037037037035</v>
      </c>
      <c r="U2526" s="43">
        <f>IF(((TODAY()-Tabla2[[#This Row],[FECHA NACIMIENTO]])/365)&lt;18,"Corregir", IF(((TODAY()-Tabla2[[#This Row],[FECHA NACIMIENTO]])/365)&gt;80, "Corregir",ROUNDDOWN(((TODAY()-Tabla2[[#This Row],[FECHA NACIMIENTO]])/365),0)))</f>
        <v>64</v>
      </c>
      <c r="V25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526" s="44" t="str">
        <f>+IF(Tabla2[[#This Row],[Edad]]="Corregir","Corregir","Ok")</f>
        <v>Ok</v>
      </c>
      <c r="X2526" s="42" t="str">
        <f>+IFERROR(VLOOKUP(Tabla2[[#This Row],[DISTRITO SEGÚN DNI]],Hoja1!$A$2:$B$32,2,FALSE),"No")</f>
        <v>No</v>
      </c>
      <c r="Y2526" s="42" t="str">
        <f>IF(OR(LOWER(Tabla2[[#This Row],[GENERO]])="masculino", LOWER(Tabla2[[#This Row],[GENERO]])="femenino"),"OK","Corregir")</f>
        <v>OK</v>
      </c>
      <c r="Z2526" s="42" t="str">
        <f>+IF(Tabla2[[#This Row],[Nro. DNI / CE]]="","Corregir",IF(LEN(Tabla2[[#This Row],[Nro. DNI / CE]])&gt;=8,"OK","Corregir"))</f>
        <v>OK</v>
      </c>
      <c r="AA2526" s="42">
        <f>COUNTIF(Tabla2[APELLIDOS Y NOMBRES],Tabla2[[#This Row],[APELLIDOS Y NOMBRES]])</f>
        <v>1</v>
      </c>
      <c r="AB2526" s="42">
        <f>IF(Tabla2[[#This Row],[Trabajador]]&gt;1,1/Tabla2[[#This Row],[Trabajador]],Tabla2[[#This Row],[Trabajador]])</f>
        <v>1</v>
      </c>
      <c r="AC2526" t="str">
        <f>+IFERROR(IF(Tabla2[[#This Row],[FECHA CESE/BAJA]]="","No Aplica",IF(AND(MONTH(Tabla2[[#This Row],[FECHA CESE/BAJA]])=MONTH(TODAY()-30),YEAR(Tabla2[[#This Row],[FECHA CESE/BAJA]])=YEAR(TODAY())),MONTH(TODAY()-30)&amp;"-"&amp;YEAR(TODAY()),"Borrar")),"No aplica")</f>
        <v>No Aplica</v>
      </c>
      <c r="AD2526" t="str">
        <f>+IFERROR(IF(Tabla2[[#This Row],[FECHA INICIO DE LABORES EN OBRA]]="","No Aplica",IF(AND(MONTH(Tabla2[[#This Row],[FECHA INICIO DE LABORES EN OBRA]])=MONTH(TODAY()-30),YEAR(Tabla2[[#This Row],[FECHA INICIO DE LABORES EN OBRA]])=YEAR(TODAY())),MONTH(TODAY()-30)&amp;"-"&amp;YEAR(TODAY()),"No Aplica")),"No Aplica")</f>
        <v>8-2023</v>
      </c>
    </row>
    <row r="2527" spans="1:30" x14ac:dyDescent="0.25">
      <c r="A2527" s="13">
        <v>20482744983</v>
      </c>
      <c r="B2527" s="15" t="s">
        <v>9324</v>
      </c>
      <c r="C2527" s="15" t="s">
        <v>9324</v>
      </c>
      <c r="D2527" s="15" t="s">
        <v>1720</v>
      </c>
      <c r="E2527" s="15" t="s">
        <v>1721</v>
      </c>
      <c r="F2527" s="39">
        <v>34164</v>
      </c>
      <c r="G2527" s="15">
        <v>1</v>
      </c>
      <c r="H2527" s="15" t="s">
        <v>2981</v>
      </c>
      <c r="I2527" s="15" t="s">
        <v>9328</v>
      </c>
      <c r="J2527" s="15" t="s">
        <v>9382</v>
      </c>
      <c r="K2527" s="15" t="s">
        <v>27</v>
      </c>
      <c r="L2527" s="40" t="s">
        <v>6</v>
      </c>
      <c r="M2527" s="39"/>
      <c r="N2527" s="41" t="s">
        <v>5158</v>
      </c>
      <c r="O2527" s="39">
        <v>45159</v>
      </c>
      <c r="P2527" s="40">
        <v>1</v>
      </c>
      <c r="Q2527" s="40">
        <v>1</v>
      </c>
      <c r="R2527" s="40" t="str">
        <f>IFERROR(VLOOKUP(Tabla2[[#This Row],[CONTRATISTA PRNCIPAL]],Hoja1!$L$5:$M$9,2,FALSE),"CJV")</f>
        <v>CJV</v>
      </c>
      <c r="S2527" s="40" t="str">
        <f>IF(Tabla2[[#This Row],[EMPRESA]]=Tabla2[[#This Row],[CONTRATISTA PRNCIPAL]],"Principal","Secundaria")</f>
        <v>Principal</v>
      </c>
      <c r="T2527" s="42">
        <f>IFERROR(1/COUNTIF(Tabla2[CONTRATISTA PRNCIPAL],Tabla2[[#This Row],[CONTRATISTA PRNCIPAL]]),0)</f>
        <v>0.037037037037037035</v>
      </c>
      <c r="U2527" s="43">
        <f>IF(((TODAY()-Tabla2[[#This Row],[FECHA NACIMIENTO]])/365)&lt;18,"Corregir", IF(((TODAY()-Tabla2[[#This Row],[FECHA NACIMIENTO]])/365)&gt;80, "Corregir",ROUNDDOWN(((TODAY()-Tabla2[[#This Row],[FECHA NACIMIENTO]])/365),0)))</f>
        <v>30</v>
      </c>
      <c r="V25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27" s="44" t="str">
        <f>+IF(Tabla2[[#This Row],[Edad]]="Corregir","Corregir","Ok")</f>
        <v>Ok</v>
      </c>
      <c r="X2527" s="42" t="str">
        <f>+IFERROR(VLOOKUP(Tabla2[[#This Row],[DISTRITO SEGÚN DNI]],Hoja1!$A$2:$B$32,2,FALSE),"No")</f>
        <v>CALLAO</v>
      </c>
      <c r="Y2527" s="42" t="str">
        <f>IF(OR(LOWER(Tabla2[[#This Row],[GENERO]])="masculino", LOWER(Tabla2[[#This Row],[GENERO]])="femenino"),"OK","Corregir")</f>
        <v>OK</v>
      </c>
      <c r="Z2527" s="42" t="str">
        <f>+IF(Tabla2[[#This Row],[Nro. DNI / CE]]="","Corregir",IF(LEN(Tabla2[[#This Row],[Nro. DNI / CE]])&gt;=8,"OK","Corregir"))</f>
        <v>OK</v>
      </c>
      <c r="AA2527" s="42">
        <f>COUNTIF(Tabla2[APELLIDOS Y NOMBRES],Tabla2[[#This Row],[APELLIDOS Y NOMBRES]])</f>
        <v>1</v>
      </c>
      <c r="AB2527" s="42">
        <f>IF(Tabla2[[#This Row],[Trabajador]]&gt;1,1/Tabla2[[#This Row],[Trabajador]],Tabla2[[#This Row],[Trabajador]])</f>
        <v>1</v>
      </c>
      <c r="AC2527" t="str">
        <f>+IFERROR(IF(Tabla2[[#This Row],[FECHA CESE/BAJA]]="","No Aplica",IF(AND(MONTH(Tabla2[[#This Row],[FECHA CESE/BAJA]])=MONTH(TODAY()-30),YEAR(Tabla2[[#This Row],[FECHA CESE/BAJA]])=YEAR(TODAY())),MONTH(TODAY()-30)&amp;"-"&amp;YEAR(TODAY()),"Borrar")),"No aplica")</f>
        <v>No Aplica</v>
      </c>
      <c r="AD2527" t="str">
        <f>+IFERROR(IF(Tabla2[[#This Row],[FECHA INICIO DE LABORES EN OBRA]]="","No Aplica",IF(AND(MONTH(Tabla2[[#This Row],[FECHA INICIO DE LABORES EN OBRA]])=MONTH(TODAY()-30),YEAR(Tabla2[[#This Row],[FECHA INICIO DE LABORES EN OBRA]])=YEAR(TODAY())),MONTH(TODAY()-30)&amp;"-"&amp;YEAR(TODAY()),"No Aplica")),"No Aplica")</f>
        <v>8-2023</v>
      </c>
    </row>
    <row r="2528" spans="1:30" x14ac:dyDescent="0.25">
      <c r="A2528" s="13">
        <v>20482744983</v>
      </c>
      <c r="B2528" s="15" t="s">
        <v>9324</v>
      </c>
      <c r="C2528" s="15" t="s">
        <v>9324</v>
      </c>
      <c r="D2528" s="15" t="s">
        <v>1722</v>
      </c>
      <c r="E2528" s="15" t="s">
        <v>1723</v>
      </c>
      <c r="F2528" s="39">
        <v>31895</v>
      </c>
      <c r="G2528" s="15">
        <v>2</v>
      </c>
      <c r="H2528" s="15" t="s">
        <v>3823</v>
      </c>
      <c r="I2528" s="15" t="s">
        <v>9328</v>
      </c>
      <c r="J2528" s="15" t="s">
        <v>9383</v>
      </c>
      <c r="K2528" s="15" t="s">
        <v>34</v>
      </c>
      <c r="L2528" s="40" t="s">
        <v>6</v>
      </c>
      <c r="M2528" s="39"/>
      <c r="N2528" s="41" t="s">
        <v>5158</v>
      </c>
      <c r="O2528" s="39">
        <v>45159</v>
      </c>
      <c r="P2528" s="40">
        <v>1</v>
      </c>
      <c r="Q2528" s="40">
        <v>4</v>
      </c>
      <c r="R2528" s="40" t="str">
        <f>IFERROR(VLOOKUP(Tabla2[[#This Row],[CONTRATISTA PRNCIPAL]],Hoja1!$L$5:$M$9,2,FALSE),"CJV")</f>
        <v>CJV</v>
      </c>
      <c r="S2528" s="40" t="str">
        <f>IF(Tabla2[[#This Row],[EMPRESA]]=Tabla2[[#This Row],[CONTRATISTA PRNCIPAL]],"Principal","Secundaria")</f>
        <v>Principal</v>
      </c>
      <c r="T2528" s="42">
        <f>IFERROR(1/COUNTIF(Tabla2[CONTRATISTA PRNCIPAL],Tabla2[[#This Row],[CONTRATISTA PRNCIPAL]]),0)</f>
        <v>0.037037037037037035</v>
      </c>
      <c r="U2528" s="43">
        <f>IF(((TODAY()-Tabla2[[#This Row],[FECHA NACIMIENTO]])/365)&lt;18,"Corregir", IF(((TODAY()-Tabla2[[#This Row],[FECHA NACIMIENTO]])/365)&gt;80, "Corregir",ROUNDDOWN(((TODAY()-Tabla2[[#This Row],[FECHA NACIMIENTO]])/365),0)))</f>
        <v>36</v>
      </c>
      <c r="V25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28" s="44" t="str">
        <f>+IF(Tabla2[[#This Row],[Edad]]="Corregir","Corregir","Ok")</f>
        <v>Ok</v>
      </c>
      <c r="X2528" s="42" t="str">
        <f>+IFERROR(VLOOKUP(Tabla2[[#This Row],[DISTRITO SEGÚN DNI]],Hoja1!$A$2:$B$32,2,FALSE),"No")</f>
        <v>SANTA ANITA</v>
      </c>
      <c r="Y2528" s="42" t="str">
        <f>IF(OR(LOWER(Tabla2[[#This Row],[GENERO]])="masculino", LOWER(Tabla2[[#This Row],[GENERO]])="femenino"),"OK","Corregir")</f>
        <v>OK</v>
      </c>
      <c r="Z2528" s="42" t="str">
        <f>+IF(Tabla2[[#This Row],[Nro. DNI / CE]]="","Corregir",IF(LEN(Tabla2[[#This Row],[Nro. DNI / CE]])&gt;=8,"OK","Corregir"))</f>
        <v>OK</v>
      </c>
      <c r="AA2528" s="42">
        <f>COUNTIF(Tabla2[APELLIDOS Y NOMBRES],Tabla2[[#This Row],[APELLIDOS Y NOMBRES]])</f>
        <v>1</v>
      </c>
      <c r="AB2528" s="42">
        <f>IF(Tabla2[[#This Row],[Trabajador]]&gt;1,1/Tabla2[[#This Row],[Trabajador]],Tabla2[[#This Row],[Trabajador]])</f>
        <v>1</v>
      </c>
      <c r="AC2528" t="str">
        <f>+IFERROR(IF(Tabla2[[#This Row],[FECHA CESE/BAJA]]="","No Aplica",IF(AND(MONTH(Tabla2[[#This Row],[FECHA CESE/BAJA]])=MONTH(TODAY()-30),YEAR(Tabla2[[#This Row],[FECHA CESE/BAJA]])=YEAR(TODAY())),MONTH(TODAY()-30)&amp;"-"&amp;YEAR(TODAY()),"Borrar")),"No aplica")</f>
        <v>No Aplica</v>
      </c>
      <c r="AD2528" t="str">
        <f>+IFERROR(IF(Tabla2[[#This Row],[FECHA INICIO DE LABORES EN OBRA]]="","No Aplica",IF(AND(MONTH(Tabla2[[#This Row],[FECHA INICIO DE LABORES EN OBRA]])=MONTH(TODAY()-30),YEAR(Tabla2[[#This Row],[FECHA INICIO DE LABORES EN OBRA]])=YEAR(TODAY())),MONTH(TODAY()-30)&amp;"-"&amp;YEAR(TODAY()),"No Aplica")),"No Aplica")</f>
        <v>8-2023</v>
      </c>
    </row>
    <row r="2529" spans="1:30" x14ac:dyDescent="0.25">
      <c r="A2529" s="13">
        <v>20482744983</v>
      </c>
      <c r="B2529" s="15" t="s">
        <v>9324</v>
      </c>
      <c r="C2529" s="15" t="s">
        <v>9324</v>
      </c>
      <c r="D2529" s="15" t="s">
        <v>1724</v>
      </c>
      <c r="E2529" s="15" t="s">
        <v>1725</v>
      </c>
      <c r="F2529" s="39">
        <v>31432</v>
      </c>
      <c r="G2529" s="15">
        <v>2</v>
      </c>
      <c r="H2529" s="15" t="s">
        <v>2746</v>
      </c>
      <c r="I2529" s="15" t="s">
        <v>9328</v>
      </c>
      <c r="J2529" s="15" t="s">
        <v>9384</v>
      </c>
      <c r="K2529" s="15" t="s">
        <v>2022</v>
      </c>
      <c r="L2529" s="40" t="s">
        <v>6</v>
      </c>
      <c r="M2529" s="39"/>
      <c r="N2529" s="41" t="s">
        <v>5158</v>
      </c>
      <c r="O2529" s="39">
        <v>45159</v>
      </c>
      <c r="P2529" s="40">
        <v>1</v>
      </c>
      <c r="Q2529" s="40">
        <v>4</v>
      </c>
      <c r="R2529" s="40" t="str">
        <f>IFERROR(VLOOKUP(Tabla2[[#This Row],[CONTRATISTA PRNCIPAL]],Hoja1!$L$5:$M$9,2,FALSE),"CJV")</f>
        <v>CJV</v>
      </c>
      <c r="S2529" s="40" t="str">
        <f>IF(Tabla2[[#This Row],[EMPRESA]]=Tabla2[[#This Row],[CONTRATISTA PRNCIPAL]],"Principal","Secundaria")</f>
        <v>Principal</v>
      </c>
      <c r="T2529" s="42">
        <f>IFERROR(1/COUNTIF(Tabla2[CONTRATISTA PRNCIPAL],Tabla2[[#This Row],[CONTRATISTA PRNCIPAL]]),0)</f>
        <v>0.037037037037037035</v>
      </c>
      <c r="U2529" s="43">
        <f>IF(((TODAY()-Tabla2[[#This Row],[FECHA NACIMIENTO]])/365)&lt;18,"Corregir", IF(((TODAY()-Tabla2[[#This Row],[FECHA NACIMIENTO]])/365)&gt;80, "Corregir",ROUNDDOWN(((TODAY()-Tabla2[[#This Row],[FECHA NACIMIENTO]])/365),0)))</f>
        <v>37</v>
      </c>
      <c r="V25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29" s="44" t="str">
        <f>+IF(Tabla2[[#This Row],[Edad]]="Corregir","Corregir","Ok")</f>
        <v>Ok</v>
      </c>
      <c r="X2529" s="42" t="str">
        <f>+IFERROR(VLOOKUP(Tabla2[[#This Row],[DISTRITO SEGÚN DNI]],Hoja1!$A$2:$B$32,2,FALSE),"No")</f>
        <v>CALLAO</v>
      </c>
      <c r="Y2529" s="42" t="str">
        <f>IF(OR(LOWER(Tabla2[[#This Row],[GENERO]])="masculino", LOWER(Tabla2[[#This Row],[GENERO]])="femenino"),"OK","Corregir")</f>
        <v>OK</v>
      </c>
      <c r="Z2529" s="42" t="str">
        <f>+IF(Tabla2[[#This Row],[Nro. DNI / CE]]="","Corregir",IF(LEN(Tabla2[[#This Row],[Nro. DNI / CE]])&gt;=8,"OK","Corregir"))</f>
        <v>OK</v>
      </c>
      <c r="AA2529" s="42">
        <f>COUNTIF(Tabla2[APELLIDOS Y NOMBRES],Tabla2[[#This Row],[APELLIDOS Y NOMBRES]])</f>
        <v>1</v>
      </c>
      <c r="AB2529" s="42">
        <f>IF(Tabla2[[#This Row],[Trabajador]]&gt;1,1/Tabla2[[#This Row],[Trabajador]],Tabla2[[#This Row],[Trabajador]])</f>
        <v>1</v>
      </c>
      <c r="AC2529" t="str">
        <f>+IFERROR(IF(Tabla2[[#This Row],[FECHA CESE/BAJA]]="","No Aplica",IF(AND(MONTH(Tabla2[[#This Row],[FECHA CESE/BAJA]])=MONTH(TODAY()-30),YEAR(Tabla2[[#This Row],[FECHA CESE/BAJA]])=YEAR(TODAY())),MONTH(TODAY()-30)&amp;"-"&amp;YEAR(TODAY()),"Borrar")),"No aplica")</f>
        <v>No Aplica</v>
      </c>
      <c r="AD2529" t="str">
        <f>+IFERROR(IF(Tabla2[[#This Row],[FECHA INICIO DE LABORES EN OBRA]]="","No Aplica",IF(AND(MONTH(Tabla2[[#This Row],[FECHA INICIO DE LABORES EN OBRA]])=MONTH(TODAY()-30),YEAR(Tabla2[[#This Row],[FECHA INICIO DE LABORES EN OBRA]])=YEAR(TODAY())),MONTH(TODAY()-30)&amp;"-"&amp;YEAR(TODAY()),"No Aplica")),"No Aplica")</f>
        <v>8-2023</v>
      </c>
    </row>
    <row r="2530" spans="1:30" x14ac:dyDescent="0.25">
      <c r="A2530" s="13">
        <v>20482744983</v>
      </c>
      <c r="B2530" s="15" t="s">
        <v>9324</v>
      </c>
      <c r="C2530" s="15" t="s">
        <v>9324</v>
      </c>
      <c r="D2530" s="15" t="s">
        <v>1726</v>
      </c>
      <c r="E2530" s="15" t="s">
        <v>1727</v>
      </c>
      <c r="F2530" s="39">
        <v>32167</v>
      </c>
      <c r="G2530" s="15">
        <v>2</v>
      </c>
      <c r="H2530" s="15" t="s">
        <v>3140</v>
      </c>
      <c r="I2530" s="15" t="s">
        <v>9328</v>
      </c>
      <c r="J2530" s="15" t="s">
        <v>9385</v>
      </c>
      <c r="K2530" s="15" t="s">
        <v>2022</v>
      </c>
      <c r="L2530" s="40" t="s">
        <v>6</v>
      </c>
      <c r="M2530" s="39"/>
      <c r="N2530" s="41" t="s">
        <v>5158</v>
      </c>
      <c r="O2530" s="39">
        <v>45159</v>
      </c>
      <c r="P2530" s="40">
        <v>1</v>
      </c>
      <c r="Q2530" s="40">
        <v>4</v>
      </c>
      <c r="R2530" s="40" t="str">
        <f>IFERROR(VLOOKUP(Tabla2[[#This Row],[CONTRATISTA PRNCIPAL]],Hoja1!$L$5:$M$9,2,FALSE),"CJV")</f>
        <v>CJV</v>
      </c>
      <c r="S2530" s="40" t="str">
        <f>IF(Tabla2[[#This Row],[EMPRESA]]=Tabla2[[#This Row],[CONTRATISTA PRNCIPAL]],"Principal","Secundaria")</f>
        <v>Principal</v>
      </c>
      <c r="T2530" s="42">
        <f>IFERROR(1/COUNTIF(Tabla2[CONTRATISTA PRNCIPAL],Tabla2[[#This Row],[CONTRATISTA PRNCIPAL]]),0)</f>
        <v>0.037037037037037035</v>
      </c>
      <c r="U2530" s="43">
        <f>IF(((TODAY()-Tabla2[[#This Row],[FECHA NACIMIENTO]])/365)&lt;18,"Corregir", IF(((TODAY()-Tabla2[[#This Row],[FECHA NACIMIENTO]])/365)&gt;80, "Corregir",ROUNDDOWN(((TODAY()-Tabla2[[#This Row],[FECHA NACIMIENTO]])/365),0)))</f>
        <v>35</v>
      </c>
      <c r="V25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30" s="44" t="str">
        <f>+IF(Tabla2[[#This Row],[Edad]]="Corregir","Corregir","Ok")</f>
        <v>Ok</v>
      </c>
      <c r="X2530" s="42" t="str">
        <f>+IFERROR(VLOOKUP(Tabla2[[#This Row],[DISTRITO SEGÚN DNI]],Hoja1!$A$2:$B$32,2,FALSE),"No")</f>
        <v>CALLAO</v>
      </c>
      <c r="Y2530" s="42" t="str">
        <f>IF(OR(LOWER(Tabla2[[#This Row],[GENERO]])="masculino", LOWER(Tabla2[[#This Row],[GENERO]])="femenino"),"OK","Corregir")</f>
        <v>OK</v>
      </c>
      <c r="Z2530" s="42" t="str">
        <f>+IF(Tabla2[[#This Row],[Nro. DNI / CE]]="","Corregir",IF(LEN(Tabla2[[#This Row],[Nro. DNI / CE]])&gt;=8,"OK","Corregir"))</f>
        <v>OK</v>
      </c>
      <c r="AA2530" s="42">
        <f>COUNTIF(Tabla2[APELLIDOS Y NOMBRES],Tabla2[[#This Row],[APELLIDOS Y NOMBRES]])</f>
        <v>1</v>
      </c>
      <c r="AB2530" s="42">
        <f>IF(Tabla2[[#This Row],[Trabajador]]&gt;1,1/Tabla2[[#This Row],[Trabajador]],Tabla2[[#This Row],[Trabajador]])</f>
        <v>1</v>
      </c>
      <c r="AC2530" t="str">
        <f>+IFERROR(IF(Tabla2[[#This Row],[FECHA CESE/BAJA]]="","No Aplica",IF(AND(MONTH(Tabla2[[#This Row],[FECHA CESE/BAJA]])=MONTH(TODAY()-30),YEAR(Tabla2[[#This Row],[FECHA CESE/BAJA]])=YEAR(TODAY())),MONTH(TODAY()-30)&amp;"-"&amp;YEAR(TODAY()),"Borrar")),"No aplica")</f>
        <v>No Aplica</v>
      </c>
      <c r="AD2530" t="str">
        <f>+IFERROR(IF(Tabla2[[#This Row],[FECHA INICIO DE LABORES EN OBRA]]="","No Aplica",IF(AND(MONTH(Tabla2[[#This Row],[FECHA INICIO DE LABORES EN OBRA]])=MONTH(TODAY()-30),YEAR(Tabla2[[#This Row],[FECHA INICIO DE LABORES EN OBRA]])=YEAR(TODAY())),MONTH(TODAY()-30)&amp;"-"&amp;YEAR(TODAY()),"No Aplica")),"No Aplica")</f>
        <v>8-2023</v>
      </c>
    </row>
    <row r="2531" spans="1:30" x14ac:dyDescent="0.25">
      <c r="A2531" s="13">
        <v>20482744983</v>
      </c>
      <c r="B2531" s="15" t="s">
        <v>9324</v>
      </c>
      <c r="C2531" s="15" t="s">
        <v>9324</v>
      </c>
      <c r="D2531" s="15" t="s">
        <v>9386</v>
      </c>
      <c r="E2531" s="15" t="s">
        <v>9387</v>
      </c>
      <c r="F2531" s="39">
        <v>30085</v>
      </c>
      <c r="G2531" s="15">
        <v>2</v>
      </c>
      <c r="H2531" s="15" t="s">
        <v>3823</v>
      </c>
      <c r="I2531" s="15" t="s">
        <v>9328</v>
      </c>
      <c r="J2531" s="15" t="s">
        <v>9388</v>
      </c>
      <c r="K2531" s="15" t="s">
        <v>2641</v>
      </c>
      <c r="L2531" s="40" t="s">
        <v>6</v>
      </c>
      <c r="M2531" s="39"/>
      <c r="N2531" s="41" t="s">
        <v>5158</v>
      </c>
      <c r="O2531" s="39">
        <v>45159</v>
      </c>
      <c r="P2531" s="40">
        <v>1</v>
      </c>
      <c r="Q2531" s="40">
        <v>4</v>
      </c>
      <c r="R2531" s="40" t="str">
        <f>IFERROR(VLOOKUP(Tabla2[[#This Row],[CONTRATISTA PRNCIPAL]],Hoja1!$L$5:$M$9,2,FALSE),"CJV")</f>
        <v>CJV</v>
      </c>
      <c r="S2531" s="40" t="str">
        <f>IF(Tabla2[[#This Row],[EMPRESA]]=Tabla2[[#This Row],[CONTRATISTA PRNCIPAL]],"Principal","Secundaria")</f>
        <v>Principal</v>
      </c>
      <c r="T2531" s="42">
        <f>IFERROR(1/COUNTIF(Tabla2[CONTRATISTA PRNCIPAL],Tabla2[[#This Row],[CONTRATISTA PRNCIPAL]]),0)</f>
        <v>0.037037037037037035</v>
      </c>
      <c r="U2531" s="43">
        <f>IF(((TODAY()-Tabla2[[#This Row],[FECHA NACIMIENTO]])/365)&lt;18,"Corregir", IF(((TODAY()-Tabla2[[#This Row],[FECHA NACIMIENTO]])/365)&gt;80, "Corregir",ROUNDDOWN(((TODAY()-Tabla2[[#This Row],[FECHA NACIMIENTO]])/365),0)))</f>
        <v>41</v>
      </c>
      <c r="V25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31" s="44" t="str">
        <f>+IF(Tabla2[[#This Row],[Edad]]="Corregir","Corregir","Ok")</f>
        <v>Ok</v>
      </c>
      <c r="X2531" s="42" t="str">
        <f>+IFERROR(VLOOKUP(Tabla2[[#This Row],[DISTRITO SEGÚN DNI]],Hoja1!$A$2:$B$32,2,FALSE),"No")</f>
        <v>No</v>
      </c>
      <c r="Y2531" s="42" t="str">
        <f>IF(OR(LOWER(Tabla2[[#This Row],[GENERO]])="masculino", LOWER(Tabla2[[#This Row],[GENERO]])="femenino"),"OK","Corregir")</f>
        <v>OK</v>
      </c>
      <c r="Z2531" s="42" t="str">
        <f>+IF(Tabla2[[#This Row],[Nro. DNI / CE]]="","Corregir",IF(LEN(Tabla2[[#This Row],[Nro. DNI / CE]])&gt;=8,"OK","Corregir"))</f>
        <v>OK</v>
      </c>
      <c r="AA2531" s="42">
        <f>COUNTIF(Tabla2[APELLIDOS Y NOMBRES],Tabla2[[#This Row],[APELLIDOS Y NOMBRES]])</f>
        <v>1</v>
      </c>
      <c r="AB2531" s="42">
        <f>IF(Tabla2[[#This Row],[Trabajador]]&gt;1,1/Tabla2[[#This Row],[Trabajador]],Tabla2[[#This Row],[Trabajador]])</f>
        <v>1</v>
      </c>
      <c r="AC2531" t="str">
        <f>+IFERROR(IF(Tabla2[[#This Row],[FECHA CESE/BAJA]]="","No Aplica",IF(AND(MONTH(Tabla2[[#This Row],[FECHA CESE/BAJA]])=MONTH(TODAY()-30),YEAR(Tabla2[[#This Row],[FECHA CESE/BAJA]])=YEAR(TODAY())),MONTH(TODAY()-30)&amp;"-"&amp;YEAR(TODAY()),"Borrar")),"No aplica")</f>
        <v>No Aplica</v>
      </c>
      <c r="AD2531" t="str">
        <f>+IFERROR(IF(Tabla2[[#This Row],[FECHA INICIO DE LABORES EN OBRA]]="","No Aplica",IF(AND(MONTH(Tabla2[[#This Row],[FECHA INICIO DE LABORES EN OBRA]])=MONTH(TODAY()-30),YEAR(Tabla2[[#This Row],[FECHA INICIO DE LABORES EN OBRA]])=YEAR(TODAY())),MONTH(TODAY()-30)&amp;"-"&amp;YEAR(TODAY()),"No Aplica")),"No Aplica")</f>
        <v>8-2023</v>
      </c>
    </row>
    <row r="2532" spans="1:30" x14ac:dyDescent="0.25">
      <c r="A2532" s="13">
        <v>20482744983</v>
      </c>
      <c r="B2532" s="15" t="s">
        <v>9324</v>
      </c>
      <c r="C2532" s="15" t="s">
        <v>9324</v>
      </c>
      <c r="D2532" s="15" t="s">
        <v>9389</v>
      </c>
      <c r="E2532" s="15" t="s">
        <v>9390</v>
      </c>
      <c r="F2532" s="39">
        <v>31979</v>
      </c>
      <c r="G2532" s="15">
        <v>1</v>
      </c>
      <c r="H2532" s="15" t="s">
        <v>3526</v>
      </c>
      <c r="I2532" s="15" t="s">
        <v>9328</v>
      </c>
      <c r="J2532" s="15" t="s">
        <v>9391</v>
      </c>
      <c r="K2532" s="15" t="s">
        <v>2641</v>
      </c>
      <c r="L2532" s="40" t="s">
        <v>6</v>
      </c>
      <c r="M2532" s="39"/>
      <c r="N2532" s="41" t="s">
        <v>5158</v>
      </c>
      <c r="O2532" s="39">
        <v>45159</v>
      </c>
      <c r="P2532" s="40">
        <v>1</v>
      </c>
      <c r="Q2532" s="40">
        <v>1</v>
      </c>
      <c r="R2532" s="40" t="str">
        <f>IFERROR(VLOOKUP(Tabla2[[#This Row],[CONTRATISTA PRNCIPAL]],Hoja1!$L$5:$M$9,2,FALSE),"CJV")</f>
        <v>CJV</v>
      </c>
      <c r="S2532" s="40" t="str">
        <f>IF(Tabla2[[#This Row],[EMPRESA]]=Tabla2[[#This Row],[CONTRATISTA PRNCIPAL]],"Principal","Secundaria")</f>
        <v>Principal</v>
      </c>
      <c r="T2532" s="42">
        <f>IFERROR(1/COUNTIF(Tabla2[CONTRATISTA PRNCIPAL],Tabla2[[#This Row],[CONTRATISTA PRNCIPAL]]),0)</f>
        <v>0.037037037037037035</v>
      </c>
      <c r="U2532" s="43">
        <f>IF(((TODAY()-Tabla2[[#This Row],[FECHA NACIMIENTO]])/365)&lt;18,"Corregir", IF(((TODAY()-Tabla2[[#This Row],[FECHA NACIMIENTO]])/365)&gt;80, "Corregir",ROUNDDOWN(((TODAY()-Tabla2[[#This Row],[FECHA NACIMIENTO]])/365),0)))</f>
        <v>36</v>
      </c>
      <c r="V25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32" s="44" t="str">
        <f>+IF(Tabla2[[#This Row],[Edad]]="Corregir","Corregir","Ok")</f>
        <v>Ok</v>
      </c>
      <c r="X2532" s="42" t="str">
        <f>+IFERROR(VLOOKUP(Tabla2[[#This Row],[DISTRITO SEGÚN DNI]],Hoja1!$A$2:$B$32,2,FALSE),"No")</f>
        <v>No</v>
      </c>
      <c r="Y2532" s="42" t="str">
        <f>IF(OR(LOWER(Tabla2[[#This Row],[GENERO]])="masculino", LOWER(Tabla2[[#This Row],[GENERO]])="femenino"),"OK","Corregir")</f>
        <v>OK</v>
      </c>
      <c r="Z2532" s="42" t="str">
        <f>+IF(Tabla2[[#This Row],[Nro. DNI / CE]]="","Corregir",IF(LEN(Tabla2[[#This Row],[Nro. DNI / CE]])&gt;=8,"OK","Corregir"))</f>
        <v>OK</v>
      </c>
      <c r="AA2532" s="42">
        <f>COUNTIF(Tabla2[APELLIDOS Y NOMBRES],Tabla2[[#This Row],[APELLIDOS Y NOMBRES]])</f>
        <v>1</v>
      </c>
      <c r="AB2532" s="42">
        <f>IF(Tabla2[[#This Row],[Trabajador]]&gt;1,1/Tabla2[[#This Row],[Trabajador]],Tabla2[[#This Row],[Trabajador]])</f>
        <v>1</v>
      </c>
      <c r="AC2532" t="str">
        <f>+IFERROR(IF(Tabla2[[#This Row],[FECHA CESE/BAJA]]="","No Aplica",IF(AND(MONTH(Tabla2[[#This Row],[FECHA CESE/BAJA]])=MONTH(TODAY()-30),YEAR(Tabla2[[#This Row],[FECHA CESE/BAJA]])=YEAR(TODAY())),MONTH(TODAY()-30)&amp;"-"&amp;YEAR(TODAY()),"Borrar")),"No aplica")</f>
        <v>No Aplica</v>
      </c>
      <c r="AD2532" t="str">
        <f>+IFERROR(IF(Tabla2[[#This Row],[FECHA INICIO DE LABORES EN OBRA]]="","No Aplica",IF(AND(MONTH(Tabla2[[#This Row],[FECHA INICIO DE LABORES EN OBRA]])=MONTH(TODAY()-30),YEAR(Tabla2[[#This Row],[FECHA INICIO DE LABORES EN OBRA]])=YEAR(TODAY())),MONTH(TODAY()-30)&amp;"-"&amp;YEAR(TODAY()),"No Aplica")),"No Aplica")</f>
        <v>8-2023</v>
      </c>
    </row>
    <row r="2533" spans="1:30" x14ac:dyDescent="0.25">
      <c r="A2533" s="13">
        <v>20482744983</v>
      </c>
      <c r="B2533" s="15" t="s">
        <v>9324</v>
      </c>
      <c r="C2533" s="15" t="s">
        <v>9324</v>
      </c>
      <c r="D2533" s="15" t="s">
        <v>9392</v>
      </c>
      <c r="E2533" s="15" t="s">
        <v>9393</v>
      </c>
      <c r="F2533" s="39">
        <v>36715</v>
      </c>
      <c r="G2533" s="15">
        <v>2</v>
      </c>
      <c r="H2533" s="15" t="s">
        <v>2751</v>
      </c>
      <c r="I2533" s="15" t="s">
        <v>9328</v>
      </c>
      <c r="J2533" s="15" t="s">
        <v>9394</v>
      </c>
      <c r="K2533" s="15" t="s">
        <v>4274</v>
      </c>
      <c r="L2533" s="40" t="s">
        <v>6</v>
      </c>
      <c r="M2533" s="39"/>
      <c r="N2533" s="41" t="s">
        <v>5158</v>
      </c>
      <c r="O2533" s="39">
        <v>45162</v>
      </c>
      <c r="P2533" s="40">
        <v>1</v>
      </c>
      <c r="Q2533" s="40">
        <v>4</v>
      </c>
      <c r="R2533" s="40" t="str">
        <f>IFERROR(VLOOKUP(Tabla2[[#This Row],[CONTRATISTA PRNCIPAL]],Hoja1!$L$5:$M$9,2,FALSE),"CJV")</f>
        <v>CJV</v>
      </c>
      <c r="S2533" s="40" t="str">
        <f>IF(Tabla2[[#This Row],[EMPRESA]]=Tabla2[[#This Row],[CONTRATISTA PRNCIPAL]],"Principal","Secundaria")</f>
        <v>Principal</v>
      </c>
      <c r="T2533" s="42">
        <f>IFERROR(1/COUNTIF(Tabla2[CONTRATISTA PRNCIPAL],Tabla2[[#This Row],[CONTRATISTA PRNCIPAL]]),0)</f>
        <v>0.037037037037037035</v>
      </c>
      <c r="U2533" s="43">
        <f>IF(((TODAY()-Tabla2[[#This Row],[FECHA NACIMIENTO]])/365)&lt;18,"Corregir", IF(((TODAY()-Tabla2[[#This Row],[FECHA NACIMIENTO]])/365)&gt;80, "Corregir",ROUNDDOWN(((TODAY()-Tabla2[[#This Row],[FECHA NACIMIENTO]])/365),0)))</f>
        <v>23</v>
      </c>
      <c r="V25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533" s="44" t="str">
        <f>+IF(Tabla2[[#This Row],[Edad]]="Corregir","Corregir","Ok")</f>
        <v>Ok</v>
      </c>
      <c r="X2533" s="42" t="str">
        <f>+IFERROR(VLOOKUP(Tabla2[[#This Row],[DISTRITO SEGÚN DNI]],Hoja1!$A$2:$B$32,2,FALSE),"No")</f>
        <v>No</v>
      </c>
      <c r="Y2533" s="42" t="str">
        <f>IF(OR(LOWER(Tabla2[[#This Row],[GENERO]])="masculino", LOWER(Tabla2[[#This Row],[GENERO]])="femenino"),"OK","Corregir")</f>
        <v>OK</v>
      </c>
      <c r="Z2533" s="42" t="str">
        <f>+IF(Tabla2[[#This Row],[Nro. DNI / CE]]="","Corregir",IF(LEN(Tabla2[[#This Row],[Nro. DNI / CE]])&gt;=8,"OK","Corregir"))</f>
        <v>OK</v>
      </c>
      <c r="AA2533" s="42">
        <f>COUNTIF(Tabla2[APELLIDOS Y NOMBRES],Tabla2[[#This Row],[APELLIDOS Y NOMBRES]])</f>
        <v>1</v>
      </c>
      <c r="AB2533" s="42">
        <f>IF(Tabla2[[#This Row],[Trabajador]]&gt;1,1/Tabla2[[#This Row],[Trabajador]],Tabla2[[#This Row],[Trabajador]])</f>
        <v>1</v>
      </c>
      <c r="AC2533" t="str">
        <f>+IFERROR(IF(Tabla2[[#This Row],[FECHA CESE/BAJA]]="","No Aplica",IF(AND(MONTH(Tabla2[[#This Row],[FECHA CESE/BAJA]])=MONTH(TODAY()-30),YEAR(Tabla2[[#This Row],[FECHA CESE/BAJA]])=YEAR(TODAY())),MONTH(TODAY()-30)&amp;"-"&amp;YEAR(TODAY()),"Borrar")),"No aplica")</f>
        <v>No Aplica</v>
      </c>
      <c r="AD2533" t="str">
        <f>+IFERROR(IF(Tabla2[[#This Row],[FECHA INICIO DE LABORES EN OBRA]]="","No Aplica",IF(AND(MONTH(Tabla2[[#This Row],[FECHA INICIO DE LABORES EN OBRA]])=MONTH(TODAY()-30),YEAR(Tabla2[[#This Row],[FECHA INICIO DE LABORES EN OBRA]])=YEAR(TODAY())),MONTH(TODAY()-30)&amp;"-"&amp;YEAR(TODAY()),"No Aplica")),"No Aplica")</f>
        <v>8-2023</v>
      </c>
    </row>
    <row r="2534" spans="1:30" x14ac:dyDescent="0.25">
      <c r="A2534" s="13">
        <v>20550180066</v>
      </c>
      <c r="B2534" s="15" t="s">
        <v>9395</v>
      </c>
      <c r="C2534" s="15" t="s">
        <v>9324</v>
      </c>
      <c r="D2534" s="15" t="s">
        <v>1728</v>
      </c>
      <c r="E2534" s="15" t="s">
        <v>1729</v>
      </c>
      <c r="F2534" s="39">
        <v>27479</v>
      </c>
      <c r="G2534" s="15">
        <v>2</v>
      </c>
      <c r="H2534" s="15" t="s">
        <v>3140</v>
      </c>
      <c r="I2534" s="15" t="s">
        <v>9328</v>
      </c>
      <c r="J2534" s="15" t="s">
        <v>9396</v>
      </c>
      <c r="K2534" s="15" t="s">
        <v>32</v>
      </c>
      <c r="L2534" s="40" t="s">
        <v>6</v>
      </c>
      <c r="M2534" s="39"/>
      <c r="N2534" s="41" t="s">
        <v>5158</v>
      </c>
      <c r="O2534" s="39" t="s">
        <v>1730</v>
      </c>
      <c r="P2534" s="40">
        <v>1</v>
      </c>
      <c r="Q2534" s="40">
        <v>4</v>
      </c>
      <c r="R2534" s="40" t="str">
        <f>IFERROR(VLOOKUP(Tabla2[[#This Row],[CONTRATISTA PRNCIPAL]],Hoja1!$L$5:$M$9,2,FALSE),"CJV")</f>
        <v>CJV</v>
      </c>
      <c r="S2534" s="40" t="str">
        <f>IF(Tabla2[[#This Row],[EMPRESA]]=Tabla2[[#This Row],[CONTRATISTA PRNCIPAL]],"Principal","Secundaria")</f>
        <v>Secundaria</v>
      </c>
      <c r="T2534" s="42">
        <f>IFERROR(1/COUNTIF(Tabla2[CONTRATISTA PRNCIPAL],Tabla2[[#This Row],[CONTRATISTA PRNCIPAL]]),0)</f>
        <v>0.037037037037037035</v>
      </c>
      <c r="U2534" s="43">
        <f>IF(((TODAY()-Tabla2[[#This Row],[FECHA NACIMIENTO]])/365)&lt;18,"Corregir", IF(((TODAY()-Tabla2[[#This Row],[FECHA NACIMIENTO]])/365)&gt;80, "Corregir",ROUNDDOWN(((TODAY()-Tabla2[[#This Row],[FECHA NACIMIENTO]])/365),0)))</f>
        <v>48</v>
      </c>
      <c r="V25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34" s="44" t="str">
        <f>+IF(Tabla2[[#This Row],[Edad]]="Corregir","Corregir","Ok")</f>
        <v>Ok</v>
      </c>
      <c r="X2534" s="42" t="str">
        <f>+IFERROR(VLOOKUP(Tabla2[[#This Row],[DISTRITO SEGÚN DNI]],Hoja1!$A$2:$B$32,2,FALSE),"No")</f>
        <v>LA VICTORIA</v>
      </c>
      <c r="Y2534" s="42" t="str">
        <f>IF(OR(LOWER(Tabla2[[#This Row],[GENERO]])="masculino", LOWER(Tabla2[[#This Row],[GENERO]])="femenino"),"OK","Corregir")</f>
        <v>OK</v>
      </c>
      <c r="Z2534" s="42" t="str">
        <f>+IF(Tabla2[[#This Row],[Nro. DNI / CE]]="","Corregir",IF(LEN(Tabla2[[#This Row],[Nro. DNI / CE]])&gt;=8,"OK","Corregir"))</f>
        <v>OK</v>
      </c>
      <c r="AA2534" s="42">
        <f>COUNTIF(Tabla2[APELLIDOS Y NOMBRES],Tabla2[[#This Row],[APELLIDOS Y NOMBRES]])</f>
        <v>1</v>
      </c>
      <c r="AB2534" s="42">
        <f>IF(Tabla2[[#This Row],[Trabajador]]&gt;1,1/Tabla2[[#This Row],[Trabajador]],Tabla2[[#This Row],[Trabajador]])</f>
        <v>1</v>
      </c>
      <c r="AC2534" t="str">
        <f>+IFERROR(IF(Tabla2[[#This Row],[FECHA CESE/BAJA]]="","No Aplica",IF(AND(MONTH(Tabla2[[#This Row],[FECHA CESE/BAJA]])=MONTH(TODAY()-30),YEAR(Tabla2[[#This Row],[FECHA CESE/BAJA]])=YEAR(TODAY())),MONTH(TODAY()-30)&amp;"-"&amp;YEAR(TODAY()),"Borrar")),"No aplica")</f>
        <v>No Aplica</v>
      </c>
      <c r="AD2534" t="str">
        <f>+IFERROR(IF(Tabla2[[#This Row],[FECHA INICIO DE LABORES EN OBRA]]="","No Aplica",IF(AND(MONTH(Tabla2[[#This Row],[FECHA INICIO DE LABORES EN OBRA]])=MONTH(TODAY()-30),YEAR(Tabla2[[#This Row],[FECHA INICIO DE LABORES EN OBRA]])=YEAR(TODAY())),MONTH(TODAY()-30)&amp;"-"&amp;YEAR(TODAY()),"No Aplica")),"No Aplica")</f>
        <v>No Aplica</v>
      </c>
    </row>
    <row r="2535" spans="1:30" x14ac:dyDescent="0.25">
      <c r="A2535" s="13">
        <v>20518153278</v>
      </c>
      <c r="B2535" s="15" t="s">
        <v>9397</v>
      </c>
      <c r="C2535" s="15" t="s">
        <v>9397</v>
      </c>
      <c r="D2535" s="15">
        <v>45822026</v>
      </c>
      <c r="E2535" s="15" t="s">
        <v>9398</v>
      </c>
      <c r="F2535" s="39">
        <v>31711</v>
      </c>
      <c r="G2535" s="15">
        <v>1</v>
      </c>
      <c r="H2535" s="15" t="s">
        <v>9399</v>
      </c>
      <c r="I2535" s="15" t="s">
        <v>9400</v>
      </c>
      <c r="J2535" s="15" t="s">
        <v>9401</v>
      </c>
      <c r="K2535" s="15" t="s">
        <v>2182</v>
      </c>
      <c r="L2535" s="40" t="s">
        <v>6</v>
      </c>
      <c r="M2535" s="39"/>
      <c r="N2535" s="41" t="s">
        <v>2063</v>
      </c>
      <c r="O2535" s="39">
        <v>45078</v>
      </c>
      <c r="P2535" s="40">
        <v>1</v>
      </c>
      <c r="Q2535" s="40">
        <v>1</v>
      </c>
      <c r="R2535" s="40" t="str">
        <f>IFERROR(VLOOKUP(Tabla2[[#This Row],[CONTRATISTA PRNCIPAL]],Hoja1!$L$5:$M$9,2,FALSE),"CJV")</f>
        <v>CJV</v>
      </c>
      <c r="S2535" s="40" t="str">
        <f>IF(Tabla2[[#This Row],[EMPRESA]]=Tabla2[[#This Row],[CONTRATISTA PRNCIPAL]],"Principal","Secundaria")</f>
        <v>Principal</v>
      </c>
      <c r="T2535" s="42">
        <f>IFERROR(1/COUNTIF(Tabla2[CONTRATISTA PRNCIPAL],Tabla2[[#This Row],[CONTRATISTA PRNCIPAL]]),0)</f>
        <v>0.09090909090909091</v>
      </c>
      <c r="U2535" s="43">
        <f>IF(((TODAY()-Tabla2[[#This Row],[FECHA NACIMIENTO]])/365)&lt;18,"Corregir", IF(((TODAY()-Tabla2[[#This Row],[FECHA NACIMIENTO]])/365)&gt;80, "Corregir",ROUNDDOWN(((TODAY()-Tabla2[[#This Row],[FECHA NACIMIENTO]])/365),0)))</f>
        <v>36</v>
      </c>
      <c r="V25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35" s="44" t="str">
        <f>+IF(Tabla2[[#This Row],[Edad]]="Corregir","Corregir","Ok")</f>
        <v>Ok</v>
      </c>
      <c r="X2535" s="42" t="str">
        <f>+IFERROR(VLOOKUP(Tabla2[[#This Row],[DISTRITO SEGÚN DNI]],Hoja1!$A$2:$B$32,2,FALSE),"No")</f>
        <v>No</v>
      </c>
      <c r="Y2535" s="42" t="str">
        <f>IF(OR(LOWER(Tabla2[[#This Row],[GENERO]])="masculino", LOWER(Tabla2[[#This Row],[GENERO]])="femenino"),"OK","Corregir")</f>
        <v>OK</v>
      </c>
      <c r="Z2535" s="42" t="str">
        <f>+IF(Tabla2[[#This Row],[Nro. DNI / CE]]="","Corregir",IF(LEN(Tabla2[[#This Row],[Nro. DNI / CE]])&gt;=8,"OK","Corregir"))</f>
        <v>OK</v>
      </c>
      <c r="AA2535" s="42">
        <f>COUNTIF(Tabla2[APELLIDOS Y NOMBRES],Tabla2[[#This Row],[APELLIDOS Y NOMBRES]])</f>
        <v>1</v>
      </c>
      <c r="AB2535" s="42">
        <f>IF(Tabla2[[#This Row],[Trabajador]]&gt;1,1/Tabla2[[#This Row],[Trabajador]],Tabla2[[#This Row],[Trabajador]])</f>
        <v>1</v>
      </c>
      <c r="AC2535" t="str">
        <f>+IFERROR(IF(Tabla2[[#This Row],[FECHA CESE/BAJA]]="","No Aplica",IF(AND(MONTH(Tabla2[[#This Row],[FECHA CESE/BAJA]])=MONTH(TODAY()-30),YEAR(Tabla2[[#This Row],[FECHA CESE/BAJA]])=YEAR(TODAY())),MONTH(TODAY()-30)&amp;"-"&amp;YEAR(TODAY()),"Borrar")),"No aplica")</f>
        <v>No Aplica</v>
      </c>
      <c r="AD2535" t="str">
        <f>+IFERROR(IF(Tabla2[[#This Row],[FECHA INICIO DE LABORES EN OBRA]]="","No Aplica",IF(AND(MONTH(Tabla2[[#This Row],[FECHA INICIO DE LABORES EN OBRA]])=MONTH(TODAY()-30),YEAR(Tabla2[[#This Row],[FECHA INICIO DE LABORES EN OBRA]])=YEAR(TODAY())),MONTH(TODAY()-30)&amp;"-"&amp;YEAR(TODAY()),"No Aplica")),"No Aplica")</f>
        <v>No Aplica</v>
      </c>
    </row>
    <row r="2536" spans="1:30" x14ac:dyDescent="0.25">
      <c r="A2536" s="13">
        <v>20518153278</v>
      </c>
      <c r="B2536" s="15" t="s">
        <v>9397</v>
      </c>
      <c r="C2536" s="15" t="s">
        <v>9397</v>
      </c>
      <c r="D2536" s="15">
        <v>42087629</v>
      </c>
      <c r="E2536" s="15" t="s">
        <v>9402</v>
      </c>
      <c r="F2536" s="39">
        <v>30620</v>
      </c>
      <c r="G2536" s="15">
        <v>3</v>
      </c>
      <c r="H2536" s="15" t="s">
        <v>9403</v>
      </c>
      <c r="I2536" s="15" t="s">
        <v>2476</v>
      </c>
      <c r="J2536" s="15" t="s">
        <v>9404</v>
      </c>
      <c r="K2536" s="15" t="s">
        <v>2190</v>
      </c>
      <c r="L2536" s="40" t="s">
        <v>6</v>
      </c>
      <c r="M2536" s="39"/>
      <c r="N2536" s="41" t="s">
        <v>2063</v>
      </c>
      <c r="O2536" s="39">
        <v>42675</v>
      </c>
      <c r="P2536" s="40">
        <v>1</v>
      </c>
      <c r="Q2536" s="40">
        <v>2</v>
      </c>
      <c r="R2536" s="40" t="str">
        <f>IFERROR(VLOOKUP(Tabla2[[#This Row],[CONTRATISTA PRNCIPAL]],Hoja1!$L$5:$M$9,2,FALSE),"CJV")</f>
        <v>CJV</v>
      </c>
      <c r="S2536" s="40" t="str">
        <f>IF(Tabla2[[#This Row],[EMPRESA]]=Tabla2[[#This Row],[CONTRATISTA PRNCIPAL]],"Principal","Secundaria")</f>
        <v>Principal</v>
      </c>
      <c r="T2536" s="42">
        <f>IFERROR(1/COUNTIF(Tabla2[CONTRATISTA PRNCIPAL],Tabla2[[#This Row],[CONTRATISTA PRNCIPAL]]),0)</f>
        <v>0.09090909090909091</v>
      </c>
      <c r="U2536" s="43">
        <f>IF(((TODAY()-Tabla2[[#This Row],[FECHA NACIMIENTO]])/365)&lt;18,"Corregir", IF(((TODAY()-Tabla2[[#This Row],[FECHA NACIMIENTO]])/365)&gt;80, "Corregir",ROUNDDOWN(((TODAY()-Tabla2[[#This Row],[FECHA NACIMIENTO]])/365),0)))</f>
        <v>39</v>
      </c>
      <c r="V25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36" s="44" t="str">
        <f>+IF(Tabla2[[#This Row],[Edad]]="Corregir","Corregir","Ok")</f>
        <v>Ok</v>
      </c>
      <c r="X2536" s="42" t="str">
        <f>+IFERROR(VLOOKUP(Tabla2[[#This Row],[DISTRITO SEGÚN DNI]],Hoja1!$A$2:$B$32,2,FALSE),"No")</f>
        <v>No</v>
      </c>
      <c r="Y2536" s="42" t="str">
        <f>IF(OR(LOWER(Tabla2[[#This Row],[GENERO]])="masculino", LOWER(Tabla2[[#This Row],[GENERO]])="femenino"),"OK","Corregir")</f>
        <v>OK</v>
      </c>
      <c r="Z2536" s="42" t="str">
        <f>+IF(Tabla2[[#This Row],[Nro. DNI / CE]]="","Corregir",IF(LEN(Tabla2[[#This Row],[Nro. DNI / CE]])&gt;=8,"OK","Corregir"))</f>
        <v>OK</v>
      </c>
      <c r="AA2536" s="42">
        <f>COUNTIF(Tabla2[APELLIDOS Y NOMBRES],Tabla2[[#This Row],[APELLIDOS Y NOMBRES]])</f>
        <v>1</v>
      </c>
      <c r="AB2536" s="42">
        <f>IF(Tabla2[[#This Row],[Trabajador]]&gt;1,1/Tabla2[[#This Row],[Trabajador]],Tabla2[[#This Row],[Trabajador]])</f>
        <v>1</v>
      </c>
      <c r="AC2536" t="str">
        <f>+IFERROR(IF(Tabla2[[#This Row],[FECHA CESE/BAJA]]="","No Aplica",IF(AND(MONTH(Tabla2[[#This Row],[FECHA CESE/BAJA]])=MONTH(TODAY()-30),YEAR(Tabla2[[#This Row],[FECHA CESE/BAJA]])=YEAR(TODAY())),MONTH(TODAY()-30)&amp;"-"&amp;YEAR(TODAY()),"Borrar")),"No aplica")</f>
        <v>No Aplica</v>
      </c>
      <c r="AD2536" t="str">
        <f>+IFERROR(IF(Tabla2[[#This Row],[FECHA INICIO DE LABORES EN OBRA]]="","No Aplica",IF(AND(MONTH(Tabla2[[#This Row],[FECHA INICIO DE LABORES EN OBRA]])=MONTH(TODAY()-30),YEAR(Tabla2[[#This Row],[FECHA INICIO DE LABORES EN OBRA]])=YEAR(TODAY())),MONTH(TODAY()-30)&amp;"-"&amp;YEAR(TODAY()),"No Aplica")),"No Aplica")</f>
        <v>No Aplica</v>
      </c>
    </row>
    <row r="2537" spans="1:30" x14ac:dyDescent="0.25">
      <c r="A2537" s="13">
        <v>20518153278</v>
      </c>
      <c r="B2537" s="15" t="s">
        <v>9397</v>
      </c>
      <c r="C2537" s="15" t="s">
        <v>9397</v>
      </c>
      <c r="D2537" s="15" t="s">
        <v>9405</v>
      </c>
      <c r="E2537" s="15" t="s">
        <v>9406</v>
      </c>
      <c r="F2537" s="39">
        <v>31582</v>
      </c>
      <c r="G2537" s="15">
        <v>3</v>
      </c>
      <c r="H2537" s="15" t="s">
        <v>9403</v>
      </c>
      <c r="I2537" s="15" t="s">
        <v>2476</v>
      </c>
      <c r="J2537" s="15" t="s">
        <v>9407</v>
      </c>
      <c r="K2537" s="15" t="s">
        <v>2190</v>
      </c>
      <c r="L2537" s="40" t="s">
        <v>6</v>
      </c>
      <c r="M2537" s="39"/>
      <c r="N2537" s="41" t="s">
        <v>2063</v>
      </c>
      <c r="O2537" s="39">
        <v>44774</v>
      </c>
      <c r="P2537" s="40">
        <v>1</v>
      </c>
      <c r="Q2537" s="40">
        <v>1</v>
      </c>
      <c r="R2537" s="40" t="str">
        <f>IFERROR(VLOOKUP(Tabla2[[#This Row],[CONTRATISTA PRNCIPAL]],Hoja1!$L$5:$M$9,2,FALSE),"CJV")</f>
        <v>CJV</v>
      </c>
      <c r="S2537" s="40" t="str">
        <f>IF(Tabla2[[#This Row],[EMPRESA]]=Tabla2[[#This Row],[CONTRATISTA PRNCIPAL]],"Principal","Secundaria")</f>
        <v>Principal</v>
      </c>
      <c r="T2537" s="42">
        <f>IFERROR(1/COUNTIF(Tabla2[CONTRATISTA PRNCIPAL],Tabla2[[#This Row],[CONTRATISTA PRNCIPAL]]),0)</f>
        <v>0.09090909090909091</v>
      </c>
      <c r="U2537" s="43">
        <f>IF(((TODAY()-Tabla2[[#This Row],[FECHA NACIMIENTO]])/365)&lt;18,"Corregir", IF(((TODAY()-Tabla2[[#This Row],[FECHA NACIMIENTO]])/365)&gt;80, "Corregir",ROUNDDOWN(((TODAY()-Tabla2[[#This Row],[FECHA NACIMIENTO]])/365),0)))</f>
        <v>37</v>
      </c>
      <c r="V25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37" s="44" t="str">
        <f>+IF(Tabla2[[#This Row],[Edad]]="Corregir","Corregir","Ok")</f>
        <v>Ok</v>
      </c>
      <c r="X2537" s="42" t="str">
        <f>+IFERROR(VLOOKUP(Tabla2[[#This Row],[DISTRITO SEGÚN DNI]],Hoja1!$A$2:$B$32,2,FALSE),"No")</f>
        <v>No</v>
      </c>
      <c r="Y2537" s="42" t="str">
        <f>IF(OR(LOWER(Tabla2[[#This Row],[GENERO]])="masculino", LOWER(Tabla2[[#This Row],[GENERO]])="femenino"),"OK","Corregir")</f>
        <v>OK</v>
      </c>
      <c r="Z2537" s="42" t="str">
        <f>+IF(Tabla2[[#This Row],[Nro. DNI / CE]]="","Corregir",IF(LEN(Tabla2[[#This Row],[Nro. DNI / CE]])&gt;=8,"OK","Corregir"))</f>
        <v>OK</v>
      </c>
      <c r="AA2537" s="42">
        <f>COUNTIF(Tabla2[APELLIDOS Y NOMBRES],Tabla2[[#This Row],[APELLIDOS Y NOMBRES]])</f>
        <v>1</v>
      </c>
      <c r="AB2537" s="42">
        <f>IF(Tabla2[[#This Row],[Trabajador]]&gt;1,1/Tabla2[[#This Row],[Trabajador]],Tabla2[[#This Row],[Trabajador]])</f>
        <v>1</v>
      </c>
      <c r="AC2537" t="str">
        <f>+IFERROR(IF(Tabla2[[#This Row],[FECHA CESE/BAJA]]="","No Aplica",IF(AND(MONTH(Tabla2[[#This Row],[FECHA CESE/BAJA]])=MONTH(TODAY()-30),YEAR(Tabla2[[#This Row],[FECHA CESE/BAJA]])=YEAR(TODAY())),MONTH(TODAY()-30)&amp;"-"&amp;YEAR(TODAY()),"Borrar")),"No aplica")</f>
        <v>No Aplica</v>
      </c>
      <c r="AD2537" t="str">
        <f>+IFERROR(IF(Tabla2[[#This Row],[FECHA INICIO DE LABORES EN OBRA]]="","No Aplica",IF(AND(MONTH(Tabla2[[#This Row],[FECHA INICIO DE LABORES EN OBRA]])=MONTH(TODAY()-30),YEAR(Tabla2[[#This Row],[FECHA INICIO DE LABORES EN OBRA]])=YEAR(TODAY())),MONTH(TODAY()-30)&amp;"-"&amp;YEAR(TODAY()),"No Aplica")),"No Aplica")</f>
        <v>No Aplica</v>
      </c>
    </row>
    <row r="2538" spans="1:30" x14ac:dyDescent="0.25">
      <c r="A2538" s="13" t="s">
        <v>9408</v>
      </c>
      <c r="B2538" s="15" t="s">
        <v>9397</v>
      </c>
      <c r="C2538" s="15" t="s">
        <v>9397</v>
      </c>
      <c r="D2538" s="15">
        <v>47557300</v>
      </c>
      <c r="E2538" s="15" t="s">
        <v>9409</v>
      </c>
      <c r="F2538" s="39">
        <v>31894</v>
      </c>
      <c r="G2538" s="15">
        <v>1</v>
      </c>
      <c r="H2538" s="15" t="s">
        <v>2779</v>
      </c>
      <c r="I2538" s="15" t="s">
        <v>2476</v>
      </c>
      <c r="J2538" s="15" t="s">
        <v>9410</v>
      </c>
      <c r="K2538" s="15" t="s">
        <v>2284</v>
      </c>
      <c r="L2538" s="40" t="s">
        <v>6</v>
      </c>
      <c r="M2538" s="39"/>
      <c r="N2538" s="41" t="s">
        <v>2063</v>
      </c>
      <c r="O2538" s="39">
        <v>43040</v>
      </c>
      <c r="P2538" s="40">
        <v>1</v>
      </c>
      <c r="Q2538" s="40">
        <v>2</v>
      </c>
      <c r="R2538" s="40" t="str">
        <f>IFERROR(VLOOKUP(Tabla2[[#This Row],[CONTRATISTA PRNCIPAL]],Hoja1!$L$5:$M$9,2,FALSE),"CJV")</f>
        <v>CJV</v>
      </c>
      <c r="S2538" s="40" t="str">
        <f>IF(Tabla2[[#This Row],[EMPRESA]]=Tabla2[[#This Row],[CONTRATISTA PRNCIPAL]],"Principal","Secundaria")</f>
        <v>Principal</v>
      </c>
      <c r="T2538" s="42">
        <f>IFERROR(1/COUNTIF(Tabla2[CONTRATISTA PRNCIPAL],Tabla2[[#This Row],[CONTRATISTA PRNCIPAL]]),0)</f>
        <v>0.09090909090909091</v>
      </c>
      <c r="U2538" s="43">
        <f>IF(((TODAY()-Tabla2[[#This Row],[FECHA NACIMIENTO]])/365)&lt;18,"Corregir", IF(((TODAY()-Tabla2[[#This Row],[FECHA NACIMIENTO]])/365)&gt;80, "Corregir",ROUNDDOWN(((TODAY()-Tabla2[[#This Row],[FECHA NACIMIENTO]])/365),0)))</f>
        <v>36</v>
      </c>
      <c r="V25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38" s="44" t="str">
        <f>+IF(Tabla2[[#This Row],[Edad]]="Corregir","Corregir","Ok")</f>
        <v>Ok</v>
      </c>
      <c r="X2538" s="42" t="str">
        <f>+IFERROR(VLOOKUP(Tabla2[[#This Row],[DISTRITO SEGÚN DNI]],Hoja1!$A$2:$B$32,2,FALSE),"No")</f>
        <v>No</v>
      </c>
      <c r="Y2538" s="42" t="str">
        <f>IF(OR(LOWER(Tabla2[[#This Row],[GENERO]])="masculino", LOWER(Tabla2[[#This Row],[GENERO]])="femenino"),"OK","Corregir")</f>
        <v>OK</v>
      </c>
      <c r="Z2538" s="42" t="str">
        <f>+IF(Tabla2[[#This Row],[Nro. DNI / CE]]="","Corregir",IF(LEN(Tabla2[[#This Row],[Nro. DNI / CE]])&gt;=8,"OK","Corregir"))</f>
        <v>OK</v>
      </c>
      <c r="AA2538" s="42">
        <f>COUNTIF(Tabla2[APELLIDOS Y NOMBRES],Tabla2[[#This Row],[APELLIDOS Y NOMBRES]])</f>
        <v>1</v>
      </c>
      <c r="AB2538" s="42">
        <f>IF(Tabla2[[#This Row],[Trabajador]]&gt;1,1/Tabla2[[#This Row],[Trabajador]],Tabla2[[#This Row],[Trabajador]])</f>
        <v>1</v>
      </c>
      <c r="AC2538" t="str">
        <f>+IFERROR(IF(Tabla2[[#This Row],[FECHA CESE/BAJA]]="","No Aplica",IF(AND(MONTH(Tabla2[[#This Row],[FECHA CESE/BAJA]])=MONTH(TODAY()-30),YEAR(Tabla2[[#This Row],[FECHA CESE/BAJA]])=YEAR(TODAY())),MONTH(TODAY()-30)&amp;"-"&amp;YEAR(TODAY()),"Borrar")),"No aplica")</f>
        <v>No Aplica</v>
      </c>
      <c r="AD2538" t="str">
        <f>+IFERROR(IF(Tabla2[[#This Row],[FECHA INICIO DE LABORES EN OBRA]]="","No Aplica",IF(AND(MONTH(Tabla2[[#This Row],[FECHA INICIO DE LABORES EN OBRA]])=MONTH(TODAY()-30),YEAR(Tabla2[[#This Row],[FECHA INICIO DE LABORES EN OBRA]])=YEAR(TODAY())),MONTH(TODAY()-30)&amp;"-"&amp;YEAR(TODAY()),"No Aplica")),"No Aplica")</f>
        <v>No Aplica</v>
      </c>
    </row>
    <row r="2539" spans="1:30" x14ac:dyDescent="0.25">
      <c r="A2539" s="13">
        <v>20518153278</v>
      </c>
      <c r="B2539" s="15" t="s">
        <v>9397</v>
      </c>
      <c r="C2539" s="15" t="s">
        <v>9397</v>
      </c>
      <c r="D2539" s="15">
        <v>43627520</v>
      </c>
      <c r="E2539" s="15" t="s">
        <v>9411</v>
      </c>
      <c r="F2539" s="39">
        <v>30813</v>
      </c>
      <c r="G2539" s="15">
        <v>1</v>
      </c>
      <c r="H2539" s="15" t="s">
        <v>2281</v>
      </c>
      <c r="I2539" s="15" t="s">
        <v>9400</v>
      </c>
      <c r="J2539" s="15" t="s">
        <v>9412</v>
      </c>
      <c r="K2539" s="15" t="s">
        <v>2190</v>
      </c>
      <c r="L2539" s="40" t="s">
        <v>6</v>
      </c>
      <c r="M2539" s="39"/>
      <c r="N2539" s="41" t="s">
        <v>2063</v>
      </c>
      <c r="O2539" s="39">
        <v>42675</v>
      </c>
      <c r="P2539" s="40">
        <v>1</v>
      </c>
      <c r="Q2539" s="40">
        <v>1</v>
      </c>
      <c r="R2539" s="40" t="str">
        <f>IFERROR(VLOOKUP(Tabla2[[#This Row],[CONTRATISTA PRNCIPAL]],Hoja1!$L$5:$M$9,2,FALSE),"CJV")</f>
        <v>CJV</v>
      </c>
      <c r="S2539" s="40" t="str">
        <f>IF(Tabla2[[#This Row],[EMPRESA]]=Tabla2[[#This Row],[CONTRATISTA PRNCIPAL]],"Principal","Secundaria")</f>
        <v>Principal</v>
      </c>
      <c r="T2539" s="42">
        <f>IFERROR(1/COUNTIF(Tabla2[CONTRATISTA PRNCIPAL],Tabla2[[#This Row],[CONTRATISTA PRNCIPAL]]),0)</f>
        <v>0.09090909090909091</v>
      </c>
      <c r="U2539" s="43">
        <f>IF(((TODAY()-Tabla2[[#This Row],[FECHA NACIMIENTO]])/365)&lt;18,"Corregir", IF(((TODAY()-Tabla2[[#This Row],[FECHA NACIMIENTO]])/365)&gt;80, "Corregir",ROUNDDOWN(((TODAY()-Tabla2[[#This Row],[FECHA NACIMIENTO]])/365),0)))</f>
        <v>39</v>
      </c>
      <c r="V25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39" s="44" t="str">
        <f>+IF(Tabla2[[#This Row],[Edad]]="Corregir","Corregir","Ok")</f>
        <v>Ok</v>
      </c>
      <c r="X2539" s="42" t="str">
        <f>+IFERROR(VLOOKUP(Tabla2[[#This Row],[DISTRITO SEGÚN DNI]],Hoja1!$A$2:$B$32,2,FALSE),"No")</f>
        <v>No</v>
      </c>
      <c r="Y2539" s="42" t="str">
        <f>IF(OR(LOWER(Tabla2[[#This Row],[GENERO]])="masculino", LOWER(Tabla2[[#This Row],[GENERO]])="femenino"),"OK","Corregir")</f>
        <v>OK</v>
      </c>
      <c r="Z2539" s="42" t="str">
        <f>+IF(Tabla2[[#This Row],[Nro. DNI / CE]]="","Corregir",IF(LEN(Tabla2[[#This Row],[Nro. DNI / CE]])&gt;=8,"OK","Corregir"))</f>
        <v>OK</v>
      </c>
      <c r="AA2539" s="42">
        <f>COUNTIF(Tabla2[APELLIDOS Y NOMBRES],Tabla2[[#This Row],[APELLIDOS Y NOMBRES]])</f>
        <v>1</v>
      </c>
      <c r="AB2539" s="42">
        <f>IF(Tabla2[[#This Row],[Trabajador]]&gt;1,1/Tabla2[[#This Row],[Trabajador]],Tabla2[[#This Row],[Trabajador]])</f>
        <v>1</v>
      </c>
      <c r="AC2539" t="str">
        <f>+IFERROR(IF(Tabla2[[#This Row],[FECHA CESE/BAJA]]="","No Aplica",IF(AND(MONTH(Tabla2[[#This Row],[FECHA CESE/BAJA]])=MONTH(TODAY()-30),YEAR(Tabla2[[#This Row],[FECHA CESE/BAJA]])=YEAR(TODAY())),MONTH(TODAY()-30)&amp;"-"&amp;YEAR(TODAY()),"Borrar")),"No aplica")</f>
        <v>No Aplica</v>
      </c>
      <c r="AD2539" t="str">
        <f>+IFERROR(IF(Tabla2[[#This Row],[FECHA INICIO DE LABORES EN OBRA]]="","No Aplica",IF(AND(MONTH(Tabla2[[#This Row],[FECHA INICIO DE LABORES EN OBRA]])=MONTH(TODAY()-30),YEAR(Tabla2[[#This Row],[FECHA INICIO DE LABORES EN OBRA]])=YEAR(TODAY())),MONTH(TODAY()-30)&amp;"-"&amp;YEAR(TODAY()),"No Aplica")),"No Aplica")</f>
        <v>No Aplica</v>
      </c>
    </row>
    <row r="2540" spans="1:30" x14ac:dyDescent="0.25">
      <c r="A2540" s="13">
        <v>20518153278</v>
      </c>
      <c r="B2540" s="15" t="s">
        <v>9397</v>
      </c>
      <c r="C2540" s="15" t="s">
        <v>9397</v>
      </c>
      <c r="D2540" s="15">
        <v>10469755</v>
      </c>
      <c r="E2540" s="15" t="s">
        <v>1182</v>
      </c>
      <c r="F2540" s="39">
        <v>28378</v>
      </c>
      <c r="G2540" s="15">
        <v>1</v>
      </c>
      <c r="H2540" s="15" t="s">
        <v>2621</v>
      </c>
      <c r="I2540" s="15" t="s">
        <v>9400</v>
      </c>
      <c r="J2540" s="15" t="s">
        <v>9413</v>
      </c>
      <c r="K2540" s="15" t="s">
        <v>26</v>
      </c>
      <c r="L2540" s="40" t="s">
        <v>6</v>
      </c>
      <c r="M2540" s="39"/>
      <c r="N2540" s="41" t="s">
        <v>2063</v>
      </c>
      <c r="O2540" s="39" t="s">
        <v>1183</v>
      </c>
      <c r="P2540" s="40">
        <v>1</v>
      </c>
      <c r="Q2540" s="40">
        <v>2</v>
      </c>
      <c r="R2540" s="40" t="str">
        <f>IFERROR(VLOOKUP(Tabla2[[#This Row],[CONTRATISTA PRNCIPAL]],Hoja1!$L$5:$M$9,2,FALSE),"CJV")</f>
        <v>CJV</v>
      </c>
      <c r="S2540" s="40" t="str">
        <f>IF(Tabla2[[#This Row],[EMPRESA]]=Tabla2[[#This Row],[CONTRATISTA PRNCIPAL]],"Principal","Secundaria")</f>
        <v>Principal</v>
      </c>
      <c r="T2540" s="42">
        <f>IFERROR(1/COUNTIF(Tabla2[CONTRATISTA PRNCIPAL],Tabla2[[#This Row],[CONTRATISTA PRNCIPAL]]),0)</f>
        <v>0.09090909090909091</v>
      </c>
      <c r="U2540" s="43">
        <f>IF(((TODAY()-Tabla2[[#This Row],[FECHA NACIMIENTO]])/365)&lt;18,"Corregir", IF(((TODAY()-Tabla2[[#This Row],[FECHA NACIMIENTO]])/365)&gt;80, "Corregir",ROUNDDOWN(((TODAY()-Tabla2[[#This Row],[FECHA NACIMIENTO]])/365),0)))</f>
        <v>46</v>
      </c>
      <c r="V25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40" s="44" t="str">
        <f>+IF(Tabla2[[#This Row],[Edad]]="Corregir","Corregir","Ok")</f>
        <v>Ok</v>
      </c>
      <c r="X2540" s="42" t="str">
        <f>+IFERROR(VLOOKUP(Tabla2[[#This Row],[DISTRITO SEGÚN DNI]],Hoja1!$A$2:$B$32,2,FALSE),"No")</f>
        <v>EL AGUSTINO</v>
      </c>
      <c r="Y2540" s="42" t="str">
        <f>IF(OR(LOWER(Tabla2[[#This Row],[GENERO]])="masculino", LOWER(Tabla2[[#This Row],[GENERO]])="femenino"),"OK","Corregir")</f>
        <v>OK</v>
      </c>
      <c r="Z2540" s="42" t="str">
        <f>+IF(Tabla2[[#This Row],[Nro. DNI / CE]]="","Corregir",IF(LEN(Tabla2[[#This Row],[Nro. DNI / CE]])&gt;=8,"OK","Corregir"))</f>
        <v>OK</v>
      </c>
      <c r="AA2540" s="42">
        <f>COUNTIF(Tabla2[APELLIDOS Y NOMBRES],Tabla2[[#This Row],[APELLIDOS Y NOMBRES]])</f>
        <v>1</v>
      </c>
      <c r="AB2540" s="42">
        <f>IF(Tabla2[[#This Row],[Trabajador]]&gt;1,1/Tabla2[[#This Row],[Trabajador]],Tabla2[[#This Row],[Trabajador]])</f>
        <v>1</v>
      </c>
      <c r="AC2540" t="str">
        <f>+IFERROR(IF(Tabla2[[#This Row],[FECHA CESE/BAJA]]="","No Aplica",IF(AND(MONTH(Tabla2[[#This Row],[FECHA CESE/BAJA]])=MONTH(TODAY()-30),YEAR(Tabla2[[#This Row],[FECHA CESE/BAJA]])=YEAR(TODAY())),MONTH(TODAY()-30)&amp;"-"&amp;YEAR(TODAY()),"Borrar")),"No aplica")</f>
        <v>No Aplica</v>
      </c>
      <c r="AD2540" t="str">
        <f>+IFERROR(IF(Tabla2[[#This Row],[FECHA INICIO DE LABORES EN OBRA]]="","No Aplica",IF(AND(MONTH(Tabla2[[#This Row],[FECHA INICIO DE LABORES EN OBRA]])=MONTH(TODAY()-30),YEAR(Tabla2[[#This Row],[FECHA INICIO DE LABORES EN OBRA]])=YEAR(TODAY())),MONTH(TODAY()-30)&amp;"-"&amp;YEAR(TODAY()),"No Aplica")),"No Aplica")</f>
        <v>No Aplica</v>
      </c>
    </row>
    <row r="2541" spans="1:30" x14ac:dyDescent="0.25">
      <c r="A2541" s="13">
        <v>20518153278</v>
      </c>
      <c r="B2541" s="15" t="s">
        <v>9397</v>
      </c>
      <c r="C2541" s="15" t="s">
        <v>9397</v>
      </c>
      <c r="D2541" s="15">
        <v>43558594</v>
      </c>
      <c r="E2541" s="15" t="s">
        <v>1181</v>
      </c>
      <c r="F2541" s="39">
        <v>30343</v>
      </c>
      <c r="G2541" s="15">
        <v>1</v>
      </c>
      <c r="H2541" s="15" t="s">
        <v>2621</v>
      </c>
      <c r="I2541" s="15" t="s">
        <v>9400</v>
      </c>
      <c r="J2541" s="15" t="s">
        <v>9414</v>
      </c>
      <c r="K2541" s="15" t="s">
        <v>17</v>
      </c>
      <c r="L2541" s="40" t="s">
        <v>6</v>
      </c>
      <c r="M2541" s="39"/>
      <c r="N2541" s="41" t="s">
        <v>2063</v>
      </c>
      <c r="O2541" s="39">
        <v>42675</v>
      </c>
      <c r="P2541" s="40">
        <v>1</v>
      </c>
      <c r="Q2541" s="40">
        <v>2</v>
      </c>
      <c r="R2541" s="40" t="str">
        <f>IFERROR(VLOOKUP(Tabla2[[#This Row],[CONTRATISTA PRNCIPAL]],Hoja1!$L$5:$M$9,2,FALSE),"CJV")</f>
        <v>CJV</v>
      </c>
      <c r="S2541" s="40" t="str">
        <f>IF(Tabla2[[#This Row],[EMPRESA]]=Tabla2[[#This Row],[CONTRATISTA PRNCIPAL]],"Principal","Secundaria")</f>
        <v>Principal</v>
      </c>
      <c r="T2541" s="42">
        <f>IFERROR(1/COUNTIF(Tabla2[CONTRATISTA PRNCIPAL],Tabla2[[#This Row],[CONTRATISTA PRNCIPAL]]),0)</f>
        <v>0.09090909090909091</v>
      </c>
      <c r="U2541" s="43">
        <f>IF(((TODAY()-Tabla2[[#This Row],[FECHA NACIMIENTO]])/365)&lt;18,"Corregir", IF(((TODAY()-Tabla2[[#This Row],[FECHA NACIMIENTO]])/365)&gt;80, "Corregir",ROUNDDOWN(((TODAY()-Tabla2[[#This Row],[FECHA NACIMIENTO]])/365),0)))</f>
        <v>40</v>
      </c>
      <c r="V25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41" s="44" t="str">
        <f>+IF(Tabla2[[#This Row],[Edad]]="Corregir","Corregir","Ok")</f>
        <v>Ok</v>
      </c>
      <c r="X2541" s="42" t="str">
        <f>+IFERROR(VLOOKUP(Tabla2[[#This Row],[DISTRITO SEGÚN DNI]],Hoja1!$A$2:$B$32,2,FALSE),"No")</f>
        <v>ATE</v>
      </c>
      <c r="Y2541" s="42" t="str">
        <f>IF(OR(LOWER(Tabla2[[#This Row],[GENERO]])="masculino", LOWER(Tabla2[[#This Row],[GENERO]])="femenino"),"OK","Corregir")</f>
        <v>OK</v>
      </c>
      <c r="Z2541" s="42" t="str">
        <f>+IF(Tabla2[[#This Row],[Nro. DNI / CE]]="","Corregir",IF(LEN(Tabla2[[#This Row],[Nro. DNI / CE]])&gt;=8,"OK","Corregir"))</f>
        <v>OK</v>
      </c>
      <c r="AA2541" s="42">
        <f>COUNTIF(Tabla2[APELLIDOS Y NOMBRES],Tabla2[[#This Row],[APELLIDOS Y NOMBRES]])</f>
        <v>1</v>
      </c>
      <c r="AB2541" s="42">
        <f>IF(Tabla2[[#This Row],[Trabajador]]&gt;1,1/Tabla2[[#This Row],[Trabajador]],Tabla2[[#This Row],[Trabajador]])</f>
        <v>1</v>
      </c>
      <c r="AC2541" t="str">
        <f>+IFERROR(IF(Tabla2[[#This Row],[FECHA CESE/BAJA]]="","No Aplica",IF(AND(MONTH(Tabla2[[#This Row],[FECHA CESE/BAJA]])=MONTH(TODAY()-30),YEAR(Tabla2[[#This Row],[FECHA CESE/BAJA]])=YEAR(TODAY())),MONTH(TODAY()-30)&amp;"-"&amp;YEAR(TODAY()),"Borrar")),"No aplica")</f>
        <v>No Aplica</v>
      </c>
      <c r="AD2541" t="str">
        <f>+IFERROR(IF(Tabla2[[#This Row],[FECHA INICIO DE LABORES EN OBRA]]="","No Aplica",IF(AND(MONTH(Tabla2[[#This Row],[FECHA INICIO DE LABORES EN OBRA]])=MONTH(TODAY()-30),YEAR(Tabla2[[#This Row],[FECHA INICIO DE LABORES EN OBRA]])=YEAR(TODAY())),MONTH(TODAY()-30)&amp;"-"&amp;YEAR(TODAY()),"No Aplica")),"No Aplica")</f>
        <v>No Aplica</v>
      </c>
    </row>
    <row r="2542" spans="1:30" x14ac:dyDescent="0.25">
      <c r="A2542" s="13">
        <v>20518153278</v>
      </c>
      <c r="B2542" s="15" t="s">
        <v>9397</v>
      </c>
      <c r="C2542" s="15" t="s">
        <v>9397</v>
      </c>
      <c r="D2542" s="15">
        <v>41401357</v>
      </c>
      <c r="E2542" s="15" t="s">
        <v>9415</v>
      </c>
      <c r="F2542" s="39">
        <v>29808</v>
      </c>
      <c r="G2542" s="15">
        <v>3</v>
      </c>
      <c r="H2542" s="15" t="s">
        <v>9403</v>
      </c>
      <c r="I2542" s="15" t="s">
        <v>9400</v>
      </c>
      <c r="J2542" s="15" t="s">
        <v>9416</v>
      </c>
      <c r="K2542" s="15" t="s">
        <v>2174</v>
      </c>
      <c r="L2542" s="40" t="s">
        <v>6</v>
      </c>
      <c r="M2542" s="39"/>
      <c r="N2542" s="41" t="s">
        <v>2063</v>
      </c>
      <c r="O2542" s="39">
        <v>42552</v>
      </c>
      <c r="P2542" s="40">
        <v>1</v>
      </c>
      <c r="Q2542" s="40">
        <v>2</v>
      </c>
      <c r="R2542" s="40" t="str">
        <f>IFERROR(VLOOKUP(Tabla2[[#This Row],[CONTRATISTA PRNCIPAL]],Hoja1!$L$5:$M$9,2,FALSE),"CJV")</f>
        <v>CJV</v>
      </c>
      <c r="S2542" s="40" t="str">
        <f>IF(Tabla2[[#This Row],[EMPRESA]]=Tabla2[[#This Row],[CONTRATISTA PRNCIPAL]],"Principal","Secundaria")</f>
        <v>Principal</v>
      </c>
      <c r="T2542" s="42">
        <f>IFERROR(1/COUNTIF(Tabla2[CONTRATISTA PRNCIPAL],Tabla2[[#This Row],[CONTRATISTA PRNCIPAL]]),0)</f>
        <v>0.09090909090909091</v>
      </c>
      <c r="U2542" s="43">
        <f>IF(((TODAY()-Tabla2[[#This Row],[FECHA NACIMIENTO]])/365)&lt;18,"Corregir", IF(((TODAY()-Tabla2[[#This Row],[FECHA NACIMIENTO]])/365)&gt;80, "Corregir",ROUNDDOWN(((TODAY()-Tabla2[[#This Row],[FECHA NACIMIENTO]])/365),0)))</f>
        <v>42</v>
      </c>
      <c r="V25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42" s="44" t="str">
        <f>+IF(Tabla2[[#This Row],[Edad]]="Corregir","Corregir","Ok")</f>
        <v>Ok</v>
      </c>
      <c r="X2542" s="42" t="str">
        <f>+IFERROR(VLOOKUP(Tabla2[[#This Row],[DISTRITO SEGÚN DNI]],Hoja1!$A$2:$B$32,2,FALSE),"No")</f>
        <v>No</v>
      </c>
      <c r="Y2542" s="42" t="str">
        <f>IF(OR(LOWER(Tabla2[[#This Row],[GENERO]])="masculino", LOWER(Tabla2[[#This Row],[GENERO]])="femenino"),"OK","Corregir")</f>
        <v>OK</v>
      </c>
      <c r="Z2542" s="42" t="str">
        <f>+IF(Tabla2[[#This Row],[Nro. DNI / CE]]="","Corregir",IF(LEN(Tabla2[[#This Row],[Nro. DNI / CE]])&gt;=8,"OK","Corregir"))</f>
        <v>OK</v>
      </c>
      <c r="AA2542" s="42">
        <f>COUNTIF(Tabla2[APELLIDOS Y NOMBRES],Tabla2[[#This Row],[APELLIDOS Y NOMBRES]])</f>
        <v>1</v>
      </c>
      <c r="AB2542" s="42">
        <f>IF(Tabla2[[#This Row],[Trabajador]]&gt;1,1/Tabla2[[#This Row],[Trabajador]],Tabla2[[#This Row],[Trabajador]])</f>
        <v>1</v>
      </c>
      <c r="AC2542" t="str">
        <f>+IFERROR(IF(Tabla2[[#This Row],[FECHA CESE/BAJA]]="","No Aplica",IF(AND(MONTH(Tabla2[[#This Row],[FECHA CESE/BAJA]])=MONTH(TODAY()-30),YEAR(Tabla2[[#This Row],[FECHA CESE/BAJA]])=YEAR(TODAY())),MONTH(TODAY()-30)&amp;"-"&amp;YEAR(TODAY()),"Borrar")),"No aplica")</f>
        <v>No Aplica</v>
      </c>
      <c r="AD2542" t="str">
        <f>+IFERROR(IF(Tabla2[[#This Row],[FECHA INICIO DE LABORES EN OBRA]]="","No Aplica",IF(AND(MONTH(Tabla2[[#This Row],[FECHA INICIO DE LABORES EN OBRA]])=MONTH(TODAY()-30),YEAR(Tabla2[[#This Row],[FECHA INICIO DE LABORES EN OBRA]])=YEAR(TODAY())),MONTH(TODAY()-30)&amp;"-"&amp;YEAR(TODAY()),"No Aplica")),"No Aplica")</f>
        <v>No Aplica</v>
      </c>
    </row>
    <row r="2543" spans="1:30" x14ac:dyDescent="0.25">
      <c r="A2543" s="13">
        <v>20518153278</v>
      </c>
      <c r="B2543" s="15" t="s">
        <v>9397</v>
      </c>
      <c r="C2543" s="15" t="s">
        <v>9397</v>
      </c>
      <c r="D2543" s="15">
        <v>71667529</v>
      </c>
      <c r="E2543" s="15" t="s">
        <v>9417</v>
      </c>
      <c r="F2543" s="39">
        <v>33718</v>
      </c>
      <c r="G2543" s="15">
        <v>3</v>
      </c>
      <c r="H2543" s="15" t="s">
        <v>9403</v>
      </c>
      <c r="I2543" s="15" t="s">
        <v>9400</v>
      </c>
      <c r="J2543" s="15" t="s">
        <v>9418</v>
      </c>
      <c r="K2543" s="15" t="s">
        <v>2190</v>
      </c>
      <c r="L2543" s="40" t="s">
        <v>6</v>
      </c>
      <c r="M2543" s="39"/>
      <c r="N2543" s="41" t="s">
        <v>2063</v>
      </c>
      <c r="O2543" s="39">
        <v>45139</v>
      </c>
      <c r="P2543" s="40">
        <v>1</v>
      </c>
      <c r="Q2543" s="40">
        <v>1</v>
      </c>
      <c r="R2543" s="40" t="str">
        <f>IFERROR(VLOOKUP(Tabla2[[#This Row],[CONTRATISTA PRNCIPAL]],Hoja1!$L$5:$M$9,2,FALSE),"CJV")</f>
        <v>CJV</v>
      </c>
      <c r="S2543" s="40" t="str">
        <f>IF(Tabla2[[#This Row],[EMPRESA]]=Tabla2[[#This Row],[CONTRATISTA PRNCIPAL]],"Principal","Secundaria")</f>
        <v>Principal</v>
      </c>
      <c r="T2543" s="42">
        <f>IFERROR(1/COUNTIF(Tabla2[CONTRATISTA PRNCIPAL],Tabla2[[#This Row],[CONTRATISTA PRNCIPAL]]),0)</f>
        <v>0.09090909090909091</v>
      </c>
      <c r="U2543" s="43">
        <f>IF(((TODAY()-Tabla2[[#This Row],[FECHA NACIMIENTO]])/365)&lt;18,"Corregir", IF(((TODAY()-Tabla2[[#This Row],[FECHA NACIMIENTO]])/365)&gt;80, "Corregir",ROUNDDOWN(((TODAY()-Tabla2[[#This Row],[FECHA NACIMIENTO]])/365),0)))</f>
        <v>31</v>
      </c>
      <c r="V25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43" s="44" t="str">
        <f>+IF(Tabla2[[#This Row],[Edad]]="Corregir","Corregir","Ok")</f>
        <v>Ok</v>
      </c>
      <c r="X2543" s="42" t="str">
        <f>+IFERROR(VLOOKUP(Tabla2[[#This Row],[DISTRITO SEGÚN DNI]],Hoja1!$A$2:$B$32,2,FALSE),"No")</f>
        <v>No</v>
      </c>
      <c r="Y2543" s="42" t="str">
        <f>IF(OR(LOWER(Tabla2[[#This Row],[GENERO]])="masculino", LOWER(Tabla2[[#This Row],[GENERO]])="femenino"),"OK","Corregir")</f>
        <v>OK</v>
      </c>
      <c r="Z2543" s="42" t="str">
        <f>+IF(Tabla2[[#This Row],[Nro. DNI / CE]]="","Corregir",IF(LEN(Tabla2[[#This Row],[Nro. DNI / CE]])&gt;=8,"OK","Corregir"))</f>
        <v>OK</v>
      </c>
      <c r="AA2543" s="42">
        <f>COUNTIF(Tabla2[APELLIDOS Y NOMBRES],Tabla2[[#This Row],[APELLIDOS Y NOMBRES]])</f>
        <v>1</v>
      </c>
      <c r="AB2543" s="42">
        <f>IF(Tabla2[[#This Row],[Trabajador]]&gt;1,1/Tabla2[[#This Row],[Trabajador]],Tabla2[[#This Row],[Trabajador]])</f>
        <v>1</v>
      </c>
      <c r="AC2543" t="str">
        <f>+IFERROR(IF(Tabla2[[#This Row],[FECHA CESE/BAJA]]="","No Aplica",IF(AND(MONTH(Tabla2[[#This Row],[FECHA CESE/BAJA]])=MONTH(TODAY()-30),YEAR(Tabla2[[#This Row],[FECHA CESE/BAJA]])=YEAR(TODAY())),MONTH(TODAY()-30)&amp;"-"&amp;YEAR(TODAY()),"Borrar")),"No aplica")</f>
        <v>No Aplica</v>
      </c>
      <c r="AD2543" t="str">
        <f>+IFERROR(IF(Tabla2[[#This Row],[FECHA INICIO DE LABORES EN OBRA]]="","No Aplica",IF(AND(MONTH(Tabla2[[#This Row],[FECHA INICIO DE LABORES EN OBRA]])=MONTH(TODAY()-30),YEAR(Tabla2[[#This Row],[FECHA INICIO DE LABORES EN OBRA]])=YEAR(TODAY())),MONTH(TODAY()-30)&amp;"-"&amp;YEAR(TODAY()),"No Aplica")),"No Aplica")</f>
        <v>8-2023</v>
      </c>
    </row>
    <row r="2544" spans="1:30" x14ac:dyDescent="0.25">
      <c r="A2544" s="13">
        <v>20518153278</v>
      </c>
      <c r="B2544" s="15" t="s">
        <v>9397</v>
      </c>
      <c r="C2544" s="15" t="s">
        <v>9397</v>
      </c>
      <c r="D2544" s="15">
        <v>10524104</v>
      </c>
      <c r="E2544" s="15" t="s">
        <v>9419</v>
      </c>
      <c r="F2544" s="39">
        <v>27181</v>
      </c>
      <c r="G2544" s="15">
        <v>1</v>
      </c>
      <c r="H2544" s="15" t="s">
        <v>2621</v>
      </c>
      <c r="I2544" s="15" t="s">
        <v>9400</v>
      </c>
      <c r="J2544" s="15" t="s">
        <v>9420</v>
      </c>
      <c r="K2544" s="15" t="s">
        <v>2190</v>
      </c>
      <c r="L2544" s="40" t="s">
        <v>6</v>
      </c>
      <c r="M2544" s="39"/>
      <c r="N2544" s="41" t="s">
        <v>2063</v>
      </c>
      <c r="O2544" s="39">
        <v>45139</v>
      </c>
      <c r="P2544" s="40">
        <v>1</v>
      </c>
      <c r="Q2544" s="40">
        <v>2</v>
      </c>
      <c r="R2544" s="40" t="str">
        <f>IFERROR(VLOOKUP(Tabla2[[#This Row],[CONTRATISTA PRNCIPAL]],Hoja1!$L$5:$M$9,2,FALSE),"CJV")</f>
        <v>CJV</v>
      </c>
      <c r="S2544" s="40" t="str">
        <f>IF(Tabla2[[#This Row],[EMPRESA]]=Tabla2[[#This Row],[CONTRATISTA PRNCIPAL]],"Principal","Secundaria")</f>
        <v>Principal</v>
      </c>
      <c r="T2544" s="42">
        <f>IFERROR(1/COUNTIF(Tabla2[CONTRATISTA PRNCIPAL],Tabla2[[#This Row],[CONTRATISTA PRNCIPAL]]),0)</f>
        <v>0.09090909090909091</v>
      </c>
      <c r="U2544" s="43">
        <f>IF(((TODAY()-Tabla2[[#This Row],[FECHA NACIMIENTO]])/365)&lt;18,"Corregir", IF(((TODAY()-Tabla2[[#This Row],[FECHA NACIMIENTO]])/365)&gt;80, "Corregir",ROUNDDOWN(((TODAY()-Tabla2[[#This Row],[FECHA NACIMIENTO]])/365),0)))</f>
        <v>49</v>
      </c>
      <c r="V25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44" s="44" t="str">
        <f>+IF(Tabla2[[#This Row],[Edad]]="Corregir","Corregir","Ok")</f>
        <v>Ok</v>
      </c>
      <c r="X2544" s="42" t="str">
        <f>+IFERROR(VLOOKUP(Tabla2[[#This Row],[DISTRITO SEGÚN DNI]],Hoja1!$A$2:$B$32,2,FALSE),"No")</f>
        <v>No</v>
      </c>
      <c r="Y2544" s="42" t="str">
        <f>IF(OR(LOWER(Tabla2[[#This Row],[GENERO]])="masculino", LOWER(Tabla2[[#This Row],[GENERO]])="femenino"),"OK","Corregir")</f>
        <v>OK</v>
      </c>
      <c r="Z2544" s="42" t="str">
        <f>+IF(Tabla2[[#This Row],[Nro. DNI / CE]]="","Corregir",IF(LEN(Tabla2[[#This Row],[Nro. DNI / CE]])&gt;=8,"OK","Corregir"))</f>
        <v>OK</v>
      </c>
      <c r="AA2544" s="42">
        <f>COUNTIF(Tabla2[APELLIDOS Y NOMBRES],Tabla2[[#This Row],[APELLIDOS Y NOMBRES]])</f>
        <v>1</v>
      </c>
      <c r="AB2544" s="42">
        <f>IF(Tabla2[[#This Row],[Trabajador]]&gt;1,1/Tabla2[[#This Row],[Trabajador]],Tabla2[[#This Row],[Trabajador]])</f>
        <v>1</v>
      </c>
      <c r="AC2544" t="str">
        <f>+IFERROR(IF(Tabla2[[#This Row],[FECHA CESE/BAJA]]="","No Aplica",IF(AND(MONTH(Tabla2[[#This Row],[FECHA CESE/BAJA]])=MONTH(TODAY()-30),YEAR(Tabla2[[#This Row],[FECHA CESE/BAJA]])=YEAR(TODAY())),MONTH(TODAY()-30)&amp;"-"&amp;YEAR(TODAY()),"Borrar")),"No aplica")</f>
        <v>No Aplica</v>
      </c>
      <c r="AD2544" t="str">
        <f>+IFERROR(IF(Tabla2[[#This Row],[FECHA INICIO DE LABORES EN OBRA]]="","No Aplica",IF(AND(MONTH(Tabla2[[#This Row],[FECHA INICIO DE LABORES EN OBRA]])=MONTH(TODAY()-30),YEAR(Tabla2[[#This Row],[FECHA INICIO DE LABORES EN OBRA]])=YEAR(TODAY())),MONTH(TODAY()-30)&amp;"-"&amp;YEAR(TODAY()),"No Aplica")),"No Aplica")</f>
        <v>8-2023</v>
      </c>
    </row>
    <row r="2545" spans="1:30" x14ac:dyDescent="0.25">
      <c r="A2545" s="13" t="s">
        <v>9408</v>
      </c>
      <c r="B2545" s="15" t="s">
        <v>9397</v>
      </c>
      <c r="C2545" s="15" t="s">
        <v>9397</v>
      </c>
      <c r="D2545" s="15">
        <v>41603591</v>
      </c>
      <c r="E2545" s="15" t="s">
        <v>9421</v>
      </c>
      <c r="F2545" s="39">
        <v>29960</v>
      </c>
      <c r="G2545" s="15">
        <v>1</v>
      </c>
      <c r="H2545" s="15" t="s">
        <v>9422</v>
      </c>
      <c r="I2545" s="15" t="s">
        <v>2476</v>
      </c>
      <c r="J2545" s="15" t="s">
        <v>9423</v>
      </c>
      <c r="K2545" s="15" t="s">
        <v>2294</v>
      </c>
      <c r="L2545" s="40" t="s">
        <v>6</v>
      </c>
      <c r="M2545" s="39"/>
      <c r="N2545" s="41" t="s">
        <v>2063</v>
      </c>
      <c r="O2545" s="39">
        <v>43101</v>
      </c>
      <c r="P2545" s="40">
        <v>1</v>
      </c>
      <c r="Q2545" s="40">
        <v>2</v>
      </c>
      <c r="R2545" s="40" t="str">
        <f>IFERROR(VLOOKUP(Tabla2[[#This Row],[CONTRATISTA PRNCIPAL]],Hoja1!$L$5:$M$9,2,FALSE),"CJV")</f>
        <v>CJV</v>
      </c>
      <c r="S2545" s="40" t="str">
        <f>IF(Tabla2[[#This Row],[EMPRESA]]=Tabla2[[#This Row],[CONTRATISTA PRNCIPAL]],"Principal","Secundaria")</f>
        <v>Principal</v>
      </c>
      <c r="T2545" s="42">
        <f>IFERROR(1/COUNTIF(Tabla2[CONTRATISTA PRNCIPAL],Tabla2[[#This Row],[CONTRATISTA PRNCIPAL]]),0)</f>
        <v>0.09090909090909091</v>
      </c>
      <c r="U2545" s="43">
        <f>IF(((TODAY()-Tabla2[[#This Row],[FECHA NACIMIENTO]])/365)&lt;18,"Corregir", IF(((TODAY()-Tabla2[[#This Row],[FECHA NACIMIENTO]])/365)&gt;80, "Corregir",ROUNDDOWN(((TODAY()-Tabla2[[#This Row],[FECHA NACIMIENTO]])/365),0)))</f>
        <v>41</v>
      </c>
      <c r="V25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45" s="44" t="str">
        <f>+IF(Tabla2[[#This Row],[Edad]]="Corregir","Corregir","Ok")</f>
        <v>Ok</v>
      </c>
      <c r="X2545" s="42" t="str">
        <f>+IFERROR(VLOOKUP(Tabla2[[#This Row],[DISTRITO SEGÚN DNI]],Hoja1!$A$2:$B$32,2,FALSE),"No")</f>
        <v>No</v>
      </c>
      <c r="Y2545" s="42" t="str">
        <f>IF(OR(LOWER(Tabla2[[#This Row],[GENERO]])="masculino", LOWER(Tabla2[[#This Row],[GENERO]])="femenino"),"OK","Corregir")</f>
        <v>OK</v>
      </c>
      <c r="Z2545" s="42" t="str">
        <f>+IF(Tabla2[[#This Row],[Nro. DNI / CE]]="","Corregir",IF(LEN(Tabla2[[#This Row],[Nro. DNI / CE]])&gt;=8,"OK","Corregir"))</f>
        <v>OK</v>
      </c>
      <c r="AA2545" s="42">
        <f>COUNTIF(Tabla2[APELLIDOS Y NOMBRES],Tabla2[[#This Row],[APELLIDOS Y NOMBRES]])</f>
        <v>1</v>
      </c>
      <c r="AB2545" s="42">
        <f>IF(Tabla2[[#This Row],[Trabajador]]&gt;1,1/Tabla2[[#This Row],[Trabajador]],Tabla2[[#This Row],[Trabajador]])</f>
        <v>1</v>
      </c>
      <c r="AC2545" t="str">
        <f>+IFERROR(IF(Tabla2[[#This Row],[FECHA CESE/BAJA]]="","No Aplica",IF(AND(MONTH(Tabla2[[#This Row],[FECHA CESE/BAJA]])=MONTH(TODAY()-30),YEAR(Tabla2[[#This Row],[FECHA CESE/BAJA]])=YEAR(TODAY())),MONTH(TODAY()-30)&amp;"-"&amp;YEAR(TODAY()),"Borrar")),"No aplica")</f>
        <v>No Aplica</v>
      </c>
      <c r="AD2545" t="str">
        <f>+IFERROR(IF(Tabla2[[#This Row],[FECHA INICIO DE LABORES EN OBRA]]="","No Aplica",IF(AND(MONTH(Tabla2[[#This Row],[FECHA INICIO DE LABORES EN OBRA]])=MONTH(TODAY()-30),YEAR(Tabla2[[#This Row],[FECHA INICIO DE LABORES EN OBRA]])=YEAR(TODAY())),MONTH(TODAY()-30)&amp;"-"&amp;YEAR(TODAY()),"No Aplica")),"No Aplica")</f>
        <v>No Aplica</v>
      </c>
    </row>
    <row r="2546" spans="1:30" x14ac:dyDescent="0.25">
      <c r="A2546" s="13">
        <v>20553944407</v>
      </c>
      <c r="B2546" s="15" t="s">
        <v>9424</v>
      </c>
      <c r="C2546" s="15" t="s">
        <v>9424</v>
      </c>
      <c r="D2546" s="15">
        <v>45007336</v>
      </c>
      <c r="E2546" s="15" t="s">
        <v>1972</v>
      </c>
      <c r="F2546" s="39">
        <v>32179</v>
      </c>
      <c r="G2546" s="15">
        <v>1</v>
      </c>
      <c r="H2546" s="15" t="s">
        <v>9425</v>
      </c>
      <c r="I2546" s="15" t="s">
        <v>9426</v>
      </c>
      <c r="J2546" s="15" t="s">
        <v>9427</v>
      </c>
      <c r="K2546" s="15" t="s">
        <v>2037</v>
      </c>
      <c r="L2546" s="40" t="s">
        <v>6</v>
      </c>
      <c r="M2546" s="39"/>
      <c r="N2546" s="41" t="s">
        <v>2687</v>
      </c>
      <c r="O2546" s="39">
        <v>45147</v>
      </c>
      <c r="P2546" s="40">
        <v>1</v>
      </c>
      <c r="Q2546" s="40">
        <v>1</v>
      </c>
      <c r="R2546" s="40" t="str">
        <f>IFERROR(VLOOKUP(Tabla2[[#This Row],[CONTRATISTA PRNCIPAL]],Hoja1!$L$5:$M$9,2,FALSE),"CJV")</f>
        <v>CJV</v>
      </c>
      <c r="S2546" s="40" t="str">
        <f>IF(Tabla2[[#This Row],[EMPRESA]]=Tabla2[[#This Row],[CONTRATISTA PRNCIPAL]],"Principal","Secundaria")</f>
        <v>Principal</v>
      </c>
      <c r="T2546" s="42">
        <f>IFERROR(1/COUNTIF(Tabla2[CONTRATISTA PRNCIPAL],Tabla2[[#This Row],[CONTRATISTA PRNCIPAL]]),0)</f>
        <v>0.125</v>
      </c>
      <c r="U2546" s="43">
        <f>IF(((TODAY()-Tabla2[[#This Row],[FECHA NACIMIENTO]])/365)&lt;18,"Corregir", IF(((TODAY()-Tabla2[[#This Row],[FECHA NACIMIENTO]])/365)&gt;80, "Corregir",ROUNDDOWN(((TODAY()-Tabla2[[#This Row],[FECHA NACIMIENTO]])/365),0)))</f>
        <v>35</v>
      </c>
      <c r="V25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46" s="44" t="str">
        <f>+IF(Tabla2[[#This Row],[Edad]]="Corregir","Corregir","Ok")</f>
        <v>Ok</v>
      </c>
      <c r="X2546" s="42" t="str">
        <f>+IFERROR(VLOOKUP(Tabla2[[#This Row],[DISTRITO SEGÚN DNI]],Hoja1!$A$2:$B$32,2,FALSE),"No")</f>
        <v>SAN LUIS </v>
      </c>
      <c r="Y2546" s="42" t="str">
        <f>IF(OR(LOWER(Tabla2[[#This Row],[GENERO]])="masculino", LOWER(Tabla2[[#This Row],[GENERO]])="femenino"),"OK","Corregir")</f>
        <v>OK</v>
      </c>
      <c r="Z2546" s="42" t="str">
        <f>+IF(Tabla2[[#This Row],[Nro. DNI / CE]]="","Corregir",IF(LEN(Tabla2[[#This Row],[Nro. DNI / CE]])&gt;=8,"OK","Corregir"))</f>
        <v>OK</v>
      </c>
      <c r="AA2546" s="42">
        <f>COUNTIF(Tabla2[APELLIDOS Y NOMBRES],Tabla2[[#This Row],[APELLIDOS Y NOMBRES]])</f>
        <v>1</v>
      </c>
      <c r="AB2546" s="42">
        <f>IF(Tabla2[[#This Row],[Trabajador]]&gt;1,1/Tabla2[[#This Row],[Trabajador]],Tabla2[[#This Row],[Trabajador]])</f>
        <v>1</v>
      </c>
      <c r="AC2546" t="str">
        <f>+IFERROR(IF(Tabla2[[#This Row],[FECHA CESE/BAJA]]="","No Aplica",IF(AND(MONTH(Tabla2[[#This Row],[FECHA CESE/BAJA]])=MONTH(TODAY()-30),YEAR(Tabla2[[#This Row],[FECHA CESE/BAJA]])=YEAR(TODAY())),MONTH(TODAY()-30)&amp;"-"&amp;YEAR(TODAY()),"Borrar")),"No aplica")</f>
        <v>No Aplica</v>
      </c>
      <c r="AD2546" t="str">
        <f>+IFERROR(IF(Tabla2[[#This Row],[FECHA INICIO DE LABORES EN OBRA]]="","No Aplica",IF(AND(MONTH(Tabla2[[#This Row],[FECHA INICIO DE LABORES EN OBRA]])=MONTH(TODAY()-30),YEAR(Tabla2[[#This Row],[FECHA INICIO DE LABORES EN OBRA]])=YEAR(TODAY())),MONTH(TODAY()-30)&amp;"-"&amp;YEAR(TODAY()),"No Aplica")),"No Aplica")</f>
        <v>8-2023</v>
      </c>
    </row>
    <row r="2547" spans="1:30" x14ac:dyDescent="0.25">
      <c r="A2547" s="13">
        <v>20553944407</v>
      </c>
      <c r="B2547" s="15" t="s">
        <v>9424</v>
      </c>
      <c r="C2547" s="15" t="s">
        <v>9424</v>
      </c>
      <c r="D2547" s="15" t="s">
        <v>9428</v>
      </c>
      <c r="E2547" s="15" t="s">
        <v>9429</v>
      </c>
      <c r="F2547" s="39">
        <v>34351</v>
      </c>
      <c r="G2547" s="15">
        <v>1</v>
      </c>
      <c r="H2547" s="15" t="s">
        <v>9430</v>
      </c>
      <c r="I2547" s="15" t="s">
        <v>9426</v>
      </c>
      <c r="J2547" s="15" t="s">
        <v>9431</v>
      </c>
      <c r="K2547" s="15" t="s">
        <v>4583</v>
      </c>
      <c r="L2547" s="40" t="s">
        <v>6</v>
      </c>
      <c r="M2547" s="39"/>
      <c r="N2547" s="41" t="s">
        <v>2687</v>
      </c>
      <c r="O2547" s="39">
        <v>45147</v>
      </c>
      <c r="P2547" s="40">
        <v>1</v>
      </c>
      <c r="Q2547" s="40">
        <v>1</v>
      </c>
      <c r="R2547" s="40" t="str">
        <f>IFERROR(VLOOKUP(Tabla2[[#This Row],[CONTRATISTA PRNCIPAL]],Hoja1!$L$5:$M$9,2,FALSE),"CJV")</f>
        <v>CJV</v>
      </c>
      <c r="S2547" s="40" t="str">
        <f>IF(Tabla2[[#This Row],[EMPRESA]]=Tabla2[[#This Row],[CONTRATISTA PRNCIPAL]],"Principal","Secundaria")</f>
        <v>Principal</v>
      </c>
      <c r="T2547" s="42">
        <f>IFERROR(1/COUNTIF(Tabla2[CONTRATISTA PRNCIPAL],Tabla2[[#This Row],[CONTRATISTA PRNCIPAL]]),0)</f>
        <v>0.125</v>
      </c>
      <c r="U2547" s="43">
        <f>IF(((TODAY()-Tabla2[[#This Row],[FECHA NACIMIENTO]])/365)&lt;18,"Corregir", IF(((TODAY()-Tabla2[[#This Row],[FECHA NACIMIENTO]])/365)&gt;80, "Corregir",ROUNDDOWN(((TODAY()-Tabla2[[#This Row],[FECHA NACIMIENTO]])/365),0)))</f>
        <v>29</v>
      </c>
      <c r="V25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47" s="44" t="str">
        <f>+IF(Tabla2[[#This Row],[Edad]]="Corregir","Corregir","Ok")</f>
        <v>Ok</v>
      </c>
      <c r="X2547" s="42" t="str">
        <f>+IFERROR(VLOOKUP(Tabla2[[#This Row],[DISTRITO SEGÚN DNI]],Hoja1!$A$2:$B$32,2,FALSE),"No")</f>
        <v>No</v>
      </c>
      <c r="Y2547" s="42" t="str">
        <f>IF(OR(LOWER(Tabla2[[#This Row],[GENERO]])="masculino", LOWER(Tabla2[[#This Row],[GENERO]])="femenino"),"OK","Corregir")</f>
        <v>OK</v>
      </c>
      <c r="Z2547" s="42" t="str">
        <f>+IF(Tabla2[[#This Row],[Nro. DNI / CE]]="","Corregir",IF(LEN(Tabla2[[#This Row],[Nro. DNI / CE]])&gt;=8,"OK","Corregir"))</f>
        <v>OK</v>
      </c>
      <c r="AA2547" s="42">
        <f>COUNTIF(Tabla2[APELLIDOS Y NOMBRES],Tabla2[[#This Row],[APELLIDOS Y NOMBRES]])</f>
        <v>1</v>
      </c>
      <c r="AB2547" s="42">
        <f>IF(Tabla2[[#This Row],[Trabajador]]&gt;1,1/Tabla2[[#This Row],[Trabajador]],Tabla2[[#This Row],[Trabajador]])</f>
        <v>1</v>
      </c>
      <c r="AC2547" t="str">
        <f>+IFERROR(IF(Tabla2[[#This Row],[FECHA CESE/BAJA]]="","No Aplica",IF(AND(MONTH(Tabla2[[#This Row],[FECHA CESE/BAJA]])=MONTH(TODAY()-30),YEAR(Tabla2[[#This Row],[FECHA CESE/BAJA]])=YEAR(TODAY())),MONTH(TODAY()-30)&amp;"-"&amp;YEAR(TODAY()),"Borrar")),"No aplica")</f>
        <v>No Aplica</v>
      </c>
      <c r="AD2547" t="str">
        <f>+IFERROR(IF(Tabla2[[#This Row],[FECHA INICIO DE LABORES EN OBRA]]="","No Aplica",IF(AND(MONTH(Tabla2[[#This Row],[FECHA INICIO DE LABORES EN OBRA]])=MONTH(TODAY()-30),YEAR(Tabla2[[#This Row],[FECHA INICIO DE LABORES EN OBRA]])=YEAR(TODAY())),MONTH(TODAY()-30)&amp;"-"&amp;YEAR(TODAY()),"No Aplica")),"No Aplica")</f>
        <v>8-2023</v>
      </c>
    </row>
    <row r="2548" spans="1:30" x14ac:dyDescent="0.25">
      <c r="A2548" s="13">
        <v>20553944407</v>
      </c>
      <c r="B2548" s="15" t="s">
        <v>9424</v>
      </c>
      <c r="C2548" s="15" t="s">
        <v>9424</v>
      </c>
      <c r="D2548" s="15">
        <v>75505872</v>
      </c>
      <c r="E2548" s="15" t="s">
        <v>1973</v>
      </c>
      <c r="F2548" s="39">
        <v>35993</v>
      </c>
      <c r="G2548" s="15">
        <v>1</v>
      </c>
      <c r="H2548" s="15" t="s">
        <v>9432</v>
      </c>
      <c r="I2548" s="15" t="s">
        <v>9433</v>
      </c>
      <c r="J2548" s="15" t="s">
        <v>9434</v>
      </c>
      <c r="K2548" s="15" t="s">
        <v>2022</v>
      </c>
      <c r="L2548" s="40" t="s">
        <v>6</v>
      </c>
      <c r="M2548" s="39"/>
      <c r="N2548" s="41" t="s">
        <v>2687</v>
      </c>
      <c r="O2548" s="39">
        <v>45147</v>
      </c>
      <c r="P2548" s="40">
        <v>1</v>
      </c>
      <c r="Q2548" s="40">
        <v>1</v>
      </c>
      <c r="R2548" s="40" t="str">
        <f>IFERROR(VLOOKUP(Tabla2[[#This Row],[CONTRATISTA PRNCIPAL]],Hoja1!$L$5:$M$9,2,FALSE),"CJV")</f>
        <v>CJV</v>
      </c>
      <c r="S2548" s="40" t="str">
        <f>IF(Tabla2[[#This Row],[EMPRESA]]=Tabla2[[#This Row],[CONTRATISTA PRNCIPAL]],"Principal","Secundaria")</f>
        <v>Principal</v>
      </c>
      <c r="T2548" s="42">
        <f>IFERROR(1/COUNTIF(Tabla2[CONTRATISTA PRNCIPAL],Tabla2[[#This Row],[CONTRATISTA PRNCIPAL]]),0)</f>
        <v>0.125</v>
      </c>
      <c r="U2548" s="43">
        <f>IF(((TODAY()-Tabla2[[#This Row],[FECHA NACIMIENTO]])/365)&lt;18,"Corregir", IF(((TODAY()-Tabla2[[#This Row],[FECHA NACIMIENTO]])/365)&gt;80, "Corregir",ROUNDDOWN(((TODAY()-Tabla2[[#This Row],[FECHA NACIMIENTO]])/365),0)))</f>
        <v>25</v>
      </c>
      <c r="V25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48" s="44" t="str">
        <f>+IF(Tabla2[[#This Row],[Edad]]="Corregir","Corregir","Ok")</f>
        <v>Ok</v>
      </c>
      <c r="X2548" s="42" t="str">
        <f>+IFERROR(VLOOKUP(Tabla2[[#This Row],[DISTRITO SEGÚN DNI]],Hoja1!$A$2:$B$32,2,FALSE),"No")</f>
        <v>CALLAO</v>
      </c>
      <c r="Y2548" s="42" t="str">
        <f>IF(OR(LOWER(Tabla2[[#This Row],[GENERO]])="masculino", LOWER(Tabla2[[#This Row],[GENERO]])="femenino"),"OK","Corregir")</f>
        <v>OK</v>
      </c>
      <c r="Z2548" s="42" t="str">
        <f>+IF(Tabla2[[#This Row],[Nro. DNI / CE]]="","Corregir",IF(LEN(Tabla2[[#This Row],[Nro. DNI / CE]])&gt;=8,"OK","Corregir"))</f>
        <v>OK</v>
      </c>
      <c r="AA2548" s="42">
        <f>COUNTIF(Tabla2[APELLIDOS Y NOMBRES],Tabla2[[#This Row],[APELLIDOS Y NOMBRES]])</f>
        <v>1</v>
      </c>
      <c r="AB2548" s="42">
        <f>IF(Tabla2[[#This Row],[Trabajador]]&gt;1,1/Tabla2[[#This Row],[Trabajador]],Tabla2[[#This Row],[Trabajador]])</f>
        <v>1</v>
      </c>
      <c r="AC2548" t="str">
        <f>+IFERROR(IF(Tabla2[[#This Row],[FECHA CESE/BAJA]]="","No Aplica",IF(AND(MONTH(Tabla2[[#This Row],[FECHA CESE/BAJA]])=MONTH(TODAY()-30),YEAR(Tabla2[[#This Row],[FECHA CESE/BAJA]])=YEAR(TODAY())),MONTH(TODAY()-30)&amp;"-"&amp;YEAR(TODAY()),"Borrar")),"No aplica")</f>
        <v>No Aplica</v>
      </c>
      <c r="AD2548" t="str">
        <f>+IFERROR(IF(Tabla2[[#This Row],[FECHA INICIO DE LABORES EN OBRA]]="","No Aplica",IF(AND(MONTH(Tabla2[[#This Row],[FECHA INICIO DE LABORES EN OBRA]])=MONTH(TODAY()-30),YEAR(Tabla2[[#This Row],[FECHA INICIO DE LABORES EN OBRA]])=YEAR(TODAY())),MONTH(TODAY()-30)&amp;"-"&amp;YEAR(TODAY()),"No Aplica")),"No Aplica")</f>
        <v>8-2023</v>
      </c>
    </row>
    <row r="2549" spans="1:30" x14ac:dyDescent="0.25">
      <c r="A2549" s="13">
        <v>20553944407</v>
      </c>
      <c r="B2549" s="15" t="s">
        <v>9424</v>
      </c>
      <c r="C2549" s="15" t="s">
        <v>9424</v>
      </c>
      <c r="D2549" s="15" t="s">
        <v>1974</v>
      </c>
      <c r="E2549" s="15" t="s">
        <v>1975</v>
      </c>
      <c r="F2549" s="39">
        <v>29067</v>
      </c>
      <c r="G2549" s="15">
        <v>1</v>
      </c>
      <c r="H2549" s="15" t="s">
        <v>9432</v>
      </c>
      <c r="I2549" s="15" t="s">
        <v>9435</v>
      </c>
      <c r="J2549" s="15" t="s">
        <v>9436</v>
      </c>
      <c r="K2549" s="15" t="s">
        <v>22</v>
      </c>
      <c r="L2549" s="40" t="s">
        <v>6</v>
      </c>
      <c r="M2549" s="39"/>
      <c r="N2549" s="41" t="s">
        <v>2687</v>
      </c>
      <c r="O2549" s="39">
        <v>45147</v>
      </c>
      <c r="P2549" s="40">
        <v>1</v>
      </c>
      <c r="Q2549" s="40">
        <v>1</v>
      </c>
      <c r="R2549" s="40" t="str">
        <f>IFERROR(VLOOKUP(Tabla2[[#This Row],[CONTRATISTA PRNCIPAL]],Hoja1!$L$5:$M$9,2,FALSE),"CJV")</f>
        <v>CJV</v>
      </c>
      <c r="S2549" s="40" t="str">
        <f>IF(Tabla2[[#This Row],[EMPRESA]]=Tabla2[[#This Row],[CONTRATISTA PRNCIPAL]],"Principal","Secundaria")</f>
        <v>Principal</v>
      </c>
      <c r="T2549" s="42">
        <f>IFERROR(1/COUNTIF(Tabla2[CONTRATISTA PRNCIPAL],Tabla2[[#This Row],[CONTRATISTA PRNCIPAL]]),0)</f>
        <v>0.125</v>
      </c>
      <c r="U2549" s="43">
        <f>IF(((TODAY()-Tabla2[[#This Row],[FECHA NACIMIENTO]])/365)&lt;18,"Corregir", IF(((TODAY()-Tabla2[[#This Row],[FECHA NACIMIENTO]])/365)&gt;80, "Corregir",ROUNDDOWN(((TODAY()-Tabla2[[#This Row],[FECHA NACIMIENTO]])/365),0)))</f>
        <v>44</v>
      </c>
      <c r="V25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49" s="44" t="str">
        <f>+IF(Tabla2[[#This Row],[Edad]]="Corregir","Corregir","Ok")</f>
        <v>Ok</v>
      </c>
      <c r="X2549" s="42" t="str">
        <f>+IFERROR(VLOOKUP(Tabla2[[#This Row],[DISTRITO SEGÚN DNI]],Hoja1!$A$2:$B$32,2,FALSE),"No")</f>
        <v>BREÑA</v>
      </c>
      <c r="Y2549" s="42" t="str">
        <f>IF(OR(LOWER(Tabla2[[#This Row],[GENERO]])="masculino", LOWER(Tabla2[[#This Row],[GENERO]])="femenino"),"OK","Corregir")</f>
        <v>OK</v>
      </c>
      <c r="Z2549" s="42" t="str">
        <f>+IF(Tabla2[[#This Row],[Nro. DNI / CE]]="","Corregir",IF(LEN(Tabla2[[#This Row],[Nro. DNI / CE]])&gt;=8,"OK","Corregir"))</f>
        <v>OK</v>
      </c>
      <c r="AA2549" s="42">
        <f>COUNTIF(Tabla2[APELLIDOS Y NOMBRES],Tabla2[[#This Row],[APELLIDOS Y NOMBRES]])</f>
        <v>1</v>
      </c>
      <c r="AB2549" s="42">
        <f>IF(Tabla2[[#This Row],[Trabajador]]&gt;1,1/Tabla2[[#This Row],[Trabajador]],Tabla2[[#This Row],[Trabajador]])</f>
        <v>1</v>
      </c>
      <c r="AC2549" t="str">
        <f>+IFERROR(IF(Tabla2[[#This Row],[FECHA CESE/BAJA]]="","No Aplica",IF(AND(MONTH(Tabla2[[#This Row],[FECHA CESE/BAJA]])=MONTH(TODAY()-30),YEAR(Tabla2[[#This Row],[FECHA CESE/BAJA]])=YEAR(TODAY())),MONTH(TODAY()-30)&amp;"-"&amp;YEAR(TODAY()),"Borrar")),"No aplica")</f>
        <v>No Aplica</v>
      </c>
      <c r="AD2549" t="str">
        <f>+IFERROR(IF(Tabla2[[#This Row],[FECHA INICIO DE LABORES EN OBRA]]="","No Aplica",IF(AND(MONTH(Tabla2[[#This Row],[FECHA INICIO DE LABORES EN OBRA]])=MONTH(TODAY()-30),YEAR(Tabla2[[#This Row],[FECHA INICIO DE LABORES EN OBRA]])=YEAR(TODAY())),MONTH(TODAY()-30)&amp;"-"&amp;YEAR(TODAY()),"No Aplica")),"No Aplica")</f>
        <v>8-2023</v>
      </c>
    </row>
    <row r="2550" spans="1:30" x14ac:dyDescent="0.25">
      <c r="A2550" s="13">
        <v>20553944407</v>
      </c>
      <c r="B2550" s="15" t="s">
        <v>9424</v>
      </c>
      <c r="C2550" s="15" t="s">
        <v>9424</v>
      </c>
      <c r="D2550" s="15">
        <v>75986913</v>
      </c>
      <c r="E2550" s="15" t="s">
        <v>9437</v>
      </c>
      <c r="F2550" s="39">
        <v>36728</v>
      </c>
      <c r="G2550" s="15">
        <v>1</v>
      </c>
      <c r="H2550" s="15" t="s">
        <v>5096</v>
      </c>
      <c r="I2550" s="15" t="s">
        <v>9438</v>
      </c>
      <c r="J2550" s="15" t="s">
        <v>9439</v>
      </c>
      <c r="K2550" s="15" t="s">
        <v>2645</v>
      </c>
      <c r="L2550" s="40" t="s">
        <v>6</v>
      </c>
      <c r="M2550" s="39"/>
      <c r="N2550" s="41" t="s">
        <v>2687</v>
      </c>
      <c r="O2550" s="39">
        <v>45147</v>
      </c>
      <c r="P2550" s="40">
        <v>1</v>
      </c>
      <c r="Q2550" s="40">
        <v>1</v>
      </c>
      <c r="R2550" s="40" t="str">
        <f>IFERROR(VLOOKUP(Tabla2[[#This Row],[CONTRATISTA PRNCIPAL]],Hoja1!$L$5:$M$9,2,FALSE),"CJV")</f>
        <v>CJV</v>
      </c>
      <c r="S2550" s="40" t="str">
        <f>IF(Tabla2[[#This Row],[EMPRESA]]=Tabla2[[#This Row],[CONTRATISTA PRNCIPAL]],"Principal","Secundaria")</f>
        <v>Principal</v>
      </c>
      <c r="T2550" s="42">
        <f>IFERROR(1/COUNTIF(Tabla2[CONTRATISTA PRNCIPAL],Tabla2[[#This Row],[CONTRATISTA PRNCIPAL]]),0)</f>
        <v>0.125</v>
      </c>
      <c r="U2550" s="43">
        <f>IF(((TODAY()-Tabla2[[#This Row],[FECHA NACIMIENTO]])/365)&lt;18,"Corregir", IF(((TODAY()-Tabla2[[#This Row],[FECHA NACIMIENTO]])/365)&gt;80, "Corregir",ROUNDDOWN(((TODAY()-Tabla2[[#This Row],[FECHA NACIMIENTO]])/365),0)))</f>
        <v>23</v>
      </c>
      <c r="V25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550" s="44" t="str">
        <f>+IF(Tabla2[[#This Row],[Edad]]="Corregir","Corregir","Ok")</f>
        <v>Ok</v>
      </c>
      <c r="X2550" s="42" t="str">
        <f>+IFERROR(VLOOKUP(Tabla2[[#This Row],[DISTRITO SEGÚN DNI]],Hoja1!$A$2:$B$32,2,FALSE),"No")</f>
        <v>No</v>
      </c>
      <c r="Y2550" s="42" t="str">
        <f>IF(OR(LOWER(Tabla2[[#This Row],[GENERO]])="masculino", LOWER(Tabla2[[#This Row],[GENERO]])="femenino"),"OK","Corregir")</f>
        <v>OK</v>
      </c>
      <c r="Z2550" s="42" t="str">
        <f>+IF(Tabla2[[#This Row],[Nro. DNI / CE]]="","Corregir",IF(LEN(Tabla2[[#This Row],[Nro. DNI / CE]])&gt;=8,"OK","Corregir"))</f>
        <v>OK</v>
      </c>
      <c r="AA2550" s="42">
        <f>COUNTIF(Tabla2[APELLIDOS Y NOMBRES],Tabla2[[#This Row],[APELLIDOS Y NOMBRES]])</f>
        <v>1</v>
      </c>
      <c r="AB2550" s="42">
        <f>IF(Tabla2[[#This Row],[Trabajador]]&gt;1,1/Tabla2[[#This Row],[Trabajador]],Tabla2[[#This Row],[Trabajador]])</f>
        <v>1</v>
      </c>
      <c r="AC2550" t="str">
        <f>+IFERROR(IF(Tabla2[[#This Row],[FECHA CESE/BAJA]]="","No Aplica",IF(AND(MONTH(Tabla2[[#This Row],[FECHA CESE/BAJA]])=MONTH(TODAY()-30),YEAR(Tabla2[[#This Row],[FECHA CESE/BAJA]])=YEAR(TODAY())),MONTH(TODAY()-30)&amp;"-"&amp;YEAR(TODAY()),"Borrar")),"No aplica")</f>
        <v>No Aplica</v>
      </c>
      <c r="AD2550" t="str">
        <f>+IFERROR(IF(Tabla2[[#This Row],[FECHA INICIO DE LABORES EN OBRA]]="","No Aplica",IF(AND(MONTH(Tabla2[[#This Row],[FECHA INICIO DE LABORES EN OBRA]])=MONTH(TODAY()-30),YEAR(Tabla2[[#This Row],[FECHA INICIO DE LABORES EN OBRA]])=YEAR(TODAY())),MONTH(TODAY()-30)&amp;"-"&amp;YEAR(TODAY()),"No Aplica")),"No Aplica")</f>
        <v>8-2023</v>
      </c>
    </row>
    <row r="2551" spans="1:30" x14ac:dyDescent="0.25">
      <c r="A2551" s="13">
        <v>20553944407</v>
      </c>
      <c r="B2551" s="15" t="s">
        <v>9424</v>
      </c>
      <c r="C2551" s="15" t="s">
        <v>9424</v>
      </c>
      <c r="D2551" s="15" t="s">
        <v>9440</v>
      </c>
      <c r="E2551" s="15" t="s">
        <v>9441</v>
      </c>
      <c r="F2551" s="39">
        <v>25723</v>
      </c>
      <c r="G2551" s="15">
        <v>1</v>
      </c>
      <c r="H2551" s="15" t="s">
        <v>9442</v>
      </c>
      <c r="I2551" s="15" t="s">
        <v>9443</v>
      </c>
      <c r="J2551" s="15" t="s">
        <v>9444</v>
      </c>
      <c r="K2551" s="15" t="s">
        <v>2182</v>
      </c>
      <c r="L2551" s="40" t="s">
        <v>6</v>
      </c>
      <c r="M2551" s="39"/>
      <c r="N2551" s="41" t="s">
        <v>2687</v>
      </c>
      <c r="O2551" s="39">
        <v>45163</v>
      </c>
      <c r="P2551" s="40">
        <v>1</v>
      </c>
      <c r="Q2551" s="40">
        <v>1</v>
      </c>
      <c r="R2551" s="40" t="str">
        <f>IFERROR(VLOOKUP(Tabla2[[#This Row],[CONTRATISTA PRNCIPAL]],Hoja1!$L$5:$M$9,2,FALSE),"CJV")</f>
        <v>CJV</v>
      </c>
      <c r="S2551" s="40" t="str">
        <f>IF(Tabla2[[#This Row],[EMPRESA]]=Tabla2[[#This Row],[CONTRATISTA PRNCIPAL]],"Principal","Secundaria")</f>
        <v>Principal</v>
      </c>
      <c r="T2551" s="42">
        <f>IFERROR(1/COUNTIF(Tabla2[CONTRATISTA PRNCIPAL],Tabla2[[#This Row],[CONTRATISTA PRNCIPAL]]),0)</f>
        <v>0.125</v>
      </c>
      <c r="U2551" s="43">
        <f>IF(((TODAY()-Tabla2[[#This Row],[FECHA NACIMIENTO]])/365)&lt;18,"Corregir", IF(((TODAY()-Tabla2[[#This Row],[FECHA NACIMIENTO]])/365)&gt;80, "Corregir",ROUNDDOWN(((TODAY()-Tabla2[[#This Row],[FECHA NACIMIENTO]])/365),0)))</f>
        <v>53</v>
      </c>
      <c r="V25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51" s="44" t="str">
        <f>+IF(Tabla2[[#This Row],[Edad]]="Corregir","Corregir","Ok")</f>
        <v>Ok</v>
      </c>
      <c r="X2551" s="42" t="str">
        <f>+IFERROR(VLOOKUP(Tabla2[[#This Row],[DISTRITO SEGÚN DNI]],Hoja1!$A$2:$B$32,2,FALSE),"No")</f>
        <v>No</v>
      </c>
      <c r="Y2551" s="42" t="str">
        <f>IF(OR(LOWER(Tabla2[[#This Row],[GENERO]])="masculino", LOWER(Tabla2[[#This Row],[GENERO]])="femenino"),"OK","Corregir")</f>
        <v>OK</v>
      </c>
      <c r="Z2551" s="42" t="str">
        <f>+IF(Tabla2[[#This Row],[Nro. DNI / CE]]="","Corregir",IF(LEN(Tabla2[[#This Row],[Nro. DNI / CE]])&gt;=8,"OK","Corregir"))</f>
        <v>OK</v>
      </c>
      <c r="AA2551" s="42">
        <f>COUNTIF(Tabla2[APELLIDOS Y NOMBRES],Tabla2[[#This Row],[APELLIDOS Y NOMBRES]])</f>
        <v>1</v>
      </c>
      <c r="AB2551" s="42">
        <f>IF(Tabla2[[#This Row],[Trabajador]]&gt;1,1/Tabla2[[#This Row],[Trabajador]],Tabla2[[#This Row],[Trabajador]])</f>
        <v>1</v>
      </c>
      <c r="AC2551" t="str">
        <f>+IFERROR(IF(Tabla2[[#This Row],[FECHA CESE/BAJA]]="","No Aplica",IF(AND(MONTH(Tabla2[[#This Row],[FECHA CESE/BAJA]])=MONTH(TODAY()-30),YEAR(Tabla2[[#This Row],[FECHA CESE/BAJA]])=YEAR(TODAY())),MONTH(TODAY()-30)&amp;"-"&amp;YEAR(TODAY()),"Borrar")),"No aplica")</f>
        <v>No Aplica</v>
      </c>
      <c r="AD2551" t="str">
        <f>+IFERROR(IF(Tabla2[[#This Row],[FECHA INICIO DE LABORES EN OBRA]]="","No Aplica",IF(AND(MONTH(Tabla2[[#This Row],[FECHA INICIO DE LABORES EN OBRA]])=MONTH(TODAY()-30),YEAR(Tabla2[[#This Row],[FECHA INICIO DE LABORES EN OBRA]])=YEAR(TODAY())),MONTH(TODAY()-30)&amp;"-"&amp;YEAR(TODAY()),"No Aplica")),"No Aplica")</f>
        <v>8-2023</v>
      </c>
    </row>
    <row r="2552" spans="1:30" x14ac:dyDescent="0.25">
      <c r="A2552" s="13">
        <v>20553944407</v>
      </c>
      <c r="B2552" s="15" t="s">
        <v>9424</v>
      </c>
      <c r="C2552" s="15" t="s">
        <v>9424</v>
      </c>
      <c r="D2552" s="15">
        <v>75505872</v>
      </c>
      <c r="E2552" s="15" t="s">
        <v>9445</v>
      </c>
      <c r="F2552" s="39">
        <v>24504</v>
      </c>
      <c r="G2552" s="15">
        <v>1</v>
      </c>
      <c r="H2552" s="15" t="s">
        <v>9442</v>
      </c>
      <c r="I2552" s="15" t="s">
        <v>9443</v>
      </c>
      <c r="J2552" s="15" t="s">
        <v>9446</v>
      </c>
      <c r="K2552" s="15" t="s">
        <v>5344</v>
      </c>
      <c r="L2552" s="40" t="s">
        <v>6</v>
      </c>
      <c r="M2552" s="39"/>
      <c r="N2552" s="41" t="s">
        <v>2687</v>
      </c>
      <c r="O2552" s="39">
        <v>45163</v>
      </c>
      <c r="P2552" s="40">
        <v>1</v>
      </c>
      <c r="Q2552" s="40">
        <v>1</v>
      </c>
      <c r="R2552" s="40" t="str">
        <f>IFERROR(VLOOKUP(Tabla2[[#This Row],[CONTRATISTA PRNCIPAL]],Hoja1!$L$5:$M$9,2,FALSE),"CJV")</f>
        <v>CJV</v>
      </c>
      <c r="S2552" s="40" t="str">
        <f>IF(Tabla2[[#This Row],[EMPRESA]]=Tabla2[[#This Row],[CONTRATISTA PRNCIPAL]],"Principal","Secundaria")</f>
        <v>Principal</v>
      </c>
      <c r="T2552" s="42">
        <f>IFERROR(1/COUNTIF(Tabla2[CONTRATISTA PRNCIPAL],Tabla2[[#This Row],[CONTRATISTA PRNCIPAL]]),0)</f>
        <v>0.125</v>
      </c>
      <c r="U2552" s="43">
        <f>IF(((TODAY()-Tabla2[[#This Row],[FECHA NACIMIENTO]])/365)&lt;18,"Corregir", IF(((TODAY()-Tabla2[[#This Row],[FECHA NACIMIENTO]])/365)&gt;80, "Corregir",ROUNDDOWN(((TODAY()-Tabla2[[#This Row],[FECHA NACIMIENTO]])/365),0)))</f>
        <v>56</v>
      </c>
      <c r="V25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52" s="44" t="str">
        <f>+IF(Tabla2[[#This Row],[Edad]]="Corregir","Corregir","Ok")</f>
        <v>Ok</v>
      </c>
      <c r="X2552" s="42" t="str">
        <f>+IFERROR(VLOOKUP(Tabla2[[#This Row],[DISTRITO SEGÚN DNI]],Hoja1!$A$2:$B$32,2,FALSE),"No")</f>
        <v>No</v>
      </c>
      <c r="Y2552" s="42" t="str">
        <f>IF(OR(LOWER(Tabla2[[#This Row],[GENERO]])="masculino", LOWER(Tabla2[[#This Row],[GENERO]])="femenino"),"OK","Corregir")</f>
        <v>OK</v>
      </c>
      <c r="Z2552" s="42" t="str">
        <f>+IF(Tabla2[[#This Row],[Nro. DNI / CE]]="","Corregir",IF(LEN(Tabla2[[#This Row],[Nro. DNI / CE]])&gt;=8,"OK","Corregir"))</f>
        <v>OK</v>
      </c>
      <c r="AA2552" s="42">
        <f>COUNTIF(Tabla2[APELLIDOS Y NOMBRES],Tabla2[[#This Row],[APELLIDOS Y NOMBRES]])</f>
        <v>1</v>
      </c>
      <c r="AB2552" s="42">
        <f>IF(Tabla2[[#This Row],[Trabajador]]&gt;1,1/Tabla2[[#This Row],[Trabajador]],Tabla2[[#This Row],[Trabajador]])</f>
        <v>1</v>
      </c>
      <c r="AC2552" t="str">
        <f>+IFERROR(IF(Tabla2[[#This Row],[FECHA CESE/BAJA]]="","No Aplica",IF(AND(MONTH(Tabla2[[#This Row],[FECHA CESE/BAJA]])=MONTH(TODAY()-30),YEAR(Tabla2[[#This Row],[FECHA CESE/BAJA]])=YEAR(TODAY())),MONTH(TODAY()-30)&amp;"-"&amp;YEAR(TODAY()),"Borrar")),"No aplica")</f>
        <v>No Aplica</v>
      </c>
      <c r="AD2552" t="str">
        <f>+IFERROR(IF(Tabla2[[#This Row],[FECHA INICIO DE LABORES EN OBRA]]="","No Aplica",IF(AND(MONTH(Tabla2[[#This Row],[FECHA INICIO DE LABORES EN OBRA]])=MONTH(TODAY()-30),YEAR(Tabla2[[#This Row],[FECHA INICIO DE LABORES EN OBRA]])=YEAR(TODAY())),MONTH(TODAY()-30)&amp;"-"&amp;YEAR(TODAY()),"No Aplica")),"No Aplica")</f>
        <v>8-2023</v>
      </c>
    </row>
    <row r="2553" spans="1:30" x14ac:dyDescent="0.25">
      <c r="A2553" s="13">
        <v>20553944407</v>
      </c>
      <c r="B2553" s="15" t="s">
        <v>9424</v>
      </c>
      <c r="C2553" s="15" t="s">
        <v>9424</v>
      </c>
      <c r="D2553" s="15" t="s">
        <v>9447</v>
      </c>
      <c r="E2553" s="15" t="s">
        <v>9448</v>
      </c>
      <c r="F2553" s="39">
        <v>28474</v>
      </c>
      <c r="G2553" s="15">
        <v>1</v>
      </c>
      <c r="H2553" s="15" t="s">
        <v>2751</v>
      </c>
      <c r="I2553" s="15" t="s">
        <v>9443</v>
      </c>
      <c r="J2553" s="15" t="s">
        <v>9449</v>
      </c>
      <c r="K2553" s="15" t="s">
        <v>9450</v>
      </c>
      <c r="L2553" s="40" t="s">
        <v>6</v>
      </c>
      <c r="M2553" s="39"/>
      <c r="N2553" s="41" t="s">
        <v>2687</v>
      </c>
      <c r="O2553" s="39">
        <v>45163</v>
      </c>
      <c r="P2553" s="40">
        <v>1</v>
      </c>
      <c r="Q2553" s="40">
        <v>1</v>
      </c>
      <c r="R2553" s="40" t="str">
        <f>IFERROR(VLOOKUP(Tabla2[[#This Row],[CONTRATISTA PRNCIPAL]],Hoja1!$L$5:$M$9,2,FALSE),"CJV")</f>
        <v>CJV</v>
      </c>
      <c r="S2553" s="40" t="str">
        <f>IF(Tabla2[[#This Row],[EMPRESA]]=Tabla2[[#This Row],[CONTRATISTA PRNCIPAL]],"Principal","Secundaria")</f>
        <v>Principal</v>
      </c>
      <c r="T2553" s="42">
        <f>IFERROR(1/COUNTIF(Tabla2[CONTRATISTA PRNCIPAL],Tabla2[[#This Row],[CONTRATISTA PRNCIPAL]]),0)</f>
        <v>0.125</v>
      </c>
      <c r="U2553" s="43">
        <f>IF(((TODAY()-Tabla2[[#This Row],[FECHA NACIMIENTO]])/365)&lt;18,"Corregir", IF(((TODAY()-Tabla2[[#This Row],[FECHA NACIMIENTO]])/365)&gt;80, "Corregir",ROUNDDOWN(((TODAY()-Tabla2[[#This Row],[FECHA NACIMIENTO]])/365),0)))</f>
        <v>45</v>
      </c>
      <c r="V25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53" s="44" t="str">
        <f>+IF(Tabla2[[#This Row],[Edad]]="Corregir","Corregir","Ok")</f>
        <v>Ok</v>
      </c>
      <c r="X2553" s="42" t="str">
        <f>+IFERROR(VLOOKUP(Tabla2[[#This Row],[DISTRITO SEGÚN DNI]],Hoja1!$A$2:$B$32,2,FALSE),"No")</f>
        <v>No</v>
      </c>
      <c r="Y2553" s="42" t="str">
        <f>IF(OR(LOWER(Tabla2[[#This Row],[GENERO]])="masculino", LOWER(Tabla2[[#This Row],[GENERO]])="femenino"),"OK","Corregir")</f>
        <v>OK</v>
      </c>
      <c r="Z2553" s="42" t="str">
        <f>+IF(Tabla2[[#This Row],[Nro. DNI / CE]]="","Corregir",IF(LEN(Tabla2[[#This Row],[Nro. DNI / CE]])&gt;=8,"OK","Corregir"))</f>
        <v>OK</v>
      </c>
      <c r="AA2553" s="42">
        <f>COUNTIF(Tabla2[APELLIDOS Y NOMBRES],Tabla2[[#This Row],[APELLIDOS Y NOMBRES]])</f>
        <v>1</v>
      </c>
      <c r="AB2553" s="42">
        <f>IF(Tabla2[[#This Row],[Trabajador]]&gt;1,1/Tabla2[[#This Row],[Trabajador]],Tabla2[[#This Row],[Trabajador]])</f>
        <v>1</v>
      </c>
      <c r="AC2553" t="str">
        <f>+IFERROR(IF(Tabla2[[#This Row],[FECHA CESE/BAJA]]="","No Aplica",IF(AND(MONTH(Tabla2[[#This Row],[FECHA CESE/BAJA]])=MONTH(TODAY()-30),YEAR(Tabla2[[#This Row],[FECHA CESE/BAJA]])=YEAR(TODAY())),MONTH(TODAY()-30)&amp;"-"&amp;YEAR(TODAY()),"Borrar")),"No aplica")</f>
        <v>No Aplica</v>
      </c>
      <c r="AD2553" t="str">
        <f>+IFERROR(IF(Tabla2[[#This Row],[FECHA INICIO DE LABORES EN OBRA]]="","No Aplica",IF(AND(MONTH(Tabla2[[#This Row],[FECHA INICIO DE LABORES EN OBRA]])=MONTH(TODAY()-30),YEAR(Tabla2[[#This Row],[FECHA INICIO DE LABORES EN OBRA]])=YEAR(TODAY())),MONTH(TODAY()-30)&amp;"-"&amp;YEAR(TODAY()),"No Aplica")),"No Aplica")</f>
        <v>8-2023</v>
      </c>
    </row>
    <row r="2554" spans="1:30" x14ac:dyDescent="0.25">
      <c r="A2554" s="13" t="s">
        <v>9451</v>
      </c>
      <c r="B2554" s="15" t="s">
        <v>9452</v>
      </c>
      <c r="C2554" s="15" t="s">
        <v>9452</v>
      </c>
      <c r="D2554" s="15" t="s">
        <v>9453</v>
      </c>
      <c r="E2554" s="15" t="s">
        <v>9454</v>
      </c>
      <c r="F2554" s="39">
        <v>29701</v>
      </c>
      <c r="G2554" s="15">
        <v>1</v>
      </c>
      <c r="H2554" s="15" t="s">
        <v>2165</v>
      </c>
      <c r="I2554" s="15" t="s">
        <v>9455</v>
      </c>
      <c r="J2554" s="15" t="s">
        <v>9456</v>
      </c>
      <c r="K2554" s="15" t="s">
        <v>2897</v>
      </c>
      <c r="L2554" s="40" t="s">
        <v>3650</v>
      </c>
      <c r="M2554" s="39"/>
      <c r="N2554" s="41" t="s">
        <v>2687</v>
      </c>
      <c r="O2554" s="39">
        <v>44929</v>
      </c>
      <c r="P2554" s="40">
        <v>1</v>
      </c>
      <c r="Q2554" s="40">
        <v>1</v>
      </c>
      <c r="R2554" s="40" t="str">
        <f>IFERROR(VLOOKUP(Tabla2[[#This Row],[CONTRATISTA PRNCIPAL]],Hoja1!$L$5:$M$9,2,FALSE),"CJV")</f>
        <v>CJV</v>
      </c>
      <c r="S2554" s="40" t="str">
        <f>IF(Tabla2[[#This Row],[EMPRESA]]=Tabla2[[#This Row],[CONTRATISTA PRNCIPAL]],"Principal","Secundaria")</f>
        <v>Principal</v>
      </c>
      <c r="T2554" s="42">
        <f>IFERROR(1/COUNTIF(Tabla2[CONTRATISTA PRNCIPAL],Tabla2[[#This Row],[CONTRATISTA PRNCIPAL]]),0)</f>
        <v>0.013513513513513514</v>
      </c>
      <c r="U2554" s="43">
        <f>IF(((TODAY()-Tabla2[[#This Row],[FECHA NACIMIENTO]])/365)&lt;18,"Corregir", IF(((TODAY()-Tabla2[[#This Row],[FECHA NACIMIENTO]])/365)&gt;80, "Corregir",ROUNDDOWN(((TODAY()-Tabla2[[#This Row],[FECHA NACIMIENTO]])/365),0)))</f>
        <v>42</v>
      </c>
      <c r="V25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54" s="44" t="str">
        <f>+IF(Tabla2[[#This Row],[Edad]]="Corregir","Corregir","Ok")</f>
        <v>Ok</v>
      </c>
      <c r="X2554" s="42" t="str">
        <f>+IFERROR(VLOOKUP(Tabla2[[#This Row],[DISTRITO SEGÚN DNI]],Hoja1!$A$2:$B$32,2,FALSE),"No")</f>
        <v>No</v>
      </c>
      <c r="Y2554" s="42" t="str">
        <f>IF(OR(LOWER(Tabla2[[#This Row],[GENERO]])="masculino", LOWER(Tabla2[[#This Row],[GENERO]])="femenino"),"OK","Corregir")</f>
        <v>OK</v>
      </c>
      <c r="Z2554" s="42" t="str">
        <f>+IF(Tabla2[[#This Row],[Nro. DNI / CE]]="","Corregir",IF(LEN(Tabla2[[#This Row],[Nro. DNI / CE]])&gt;=8,"OK","Corregir"))</f>
        <v>OK</v>
      </c>
      <c r="AA2554" s="42">
        <f>COUNTIF(Tabla2[APELLIDOS Y NOMBRES],Tabla2[[#This Row],[APELLIDOS Y NOMBRES]])</f>
        <v>1</v>
      </c>
      <c r="AB2554" s="42">
        <f>IF(Tabla2[[#This Row],[Trabajador]]&gt;1,1/Tabla2[[#This Row],[Trabajador]],Tabla2[[#This Row],[Trabajador]])</f>
        <v>1</v>
      </c>
      <c r="AC2554" t="str">
        <f>+IFERROR(IF(Tabla2[[#This Row],[FECHA CESE/BAJA]]="","No Aplica",IF(AND(MONTH(Tabla2[[#This Row],[FECHA CESE/BAJA]])=MONTH(TODAY()-30),YEAR(Tabla2[[#This Row],[FECHA CESE/BAJA]])=YEAR(TODAY())),MONTH(TODAY()-30)&amp;"-"&amp;YEAR(TODAY()),"Borrar")),"No aplica")</f>
        <v>No Aplica</v>
      </c>
      <c r="AD2554" t="str">
        <f>+IFERROR(IF(Tabla2[[#This Row],[FECHA INICIO DE LABORES EN OBRA]]="","No Aplica",IF(AND(MONTH(Tabla2[[#This Row],[FECHA INICIO DE LABORES EN OBRA]])=MONTH(TODAY()-30),YEAR(Tabla2[[#This Row],[FECHA INICIO DE LABORES EN OBRA]])=YEAR(TODAY())),MONTH(TODAY()-30)&amp;"-"&amp;YEAR(TODAY()),"No Aplica")),"No Aplica")</f>
        <v>No Aplica</v>
      </c>
    </row>
    <row r="2555" spans="1:30" x14ac:dyDescent="0.25">
      <c r="A2555" s="13" t="s">
        <v>9451</v>
      </c>
      <c r="B2555" s="15" t="s">
        <v>9452</v>
      </c>
      <c r="C2555" s="15" t="s">
        <v>9452</v>
      </c>
      <c r="D2555" s="15" t="s">
        <v>9457</v>
      </c>
      <c r="E2555" s="15" t="s">
        <v>9458</v>
      </c>
      <c r="F2555" s="39">
        <v>28637</v>
      </c>
      <c r="G2555" s="15">
        <v>1</v>
      </c>
      <c r="H2555" s="15" t="s">
        <v>3743</v>
      </c>
      <c r="I2555" s="15" t="s">
        <v>9455</v>
      </c>
      <c r="J2555" s="15" t="s">
        <v>9459</v>
      </c>
      <c r="K2555" s="15" t="s">
        <v>9460</v>
      </c>
      <c r="L2555" s="40" t="s">
        <v>3650</v>
      </c>
      <c r="M2555" s="39"/>
      <c r="N2555" s="41" t="s">
        <v>2687</v>
      </c>
      <c r="O2555" s="39">
        <v>44978</v>
      </c>
      <c r="P2555" s="40">
        <v>1</v>
      </c>
      <c r="Q2555" s="40">
        <v>1</v>
      </c>
      <c r="R2555" s="40" t="str">
        <f>IFERROR(VLOOKUP(Tabla2[[#This Row],[CONTRATISTA PRNCIPAL]],Hoja1!$L$5:$M$9,2,FALSE),"CJV")</f>
        <v>CJV</v>
      </c>
      <c r="S2555" s="40" t="str">
        <f>IF(Tabla2[[#This Row],[EMPRESA]]=Tabla2[[#This Row],[CONTRATISTA PRNCIPAL]],"Principal","Secundaria")</f>
        <v>Principal</v>
      </c>
      <c r="T2555" s="42">
        <f>IFERROR(1/COUNTIF(Tabla2[CONTRATISTA PRNCIPAL],Tabla2[[#This Row],[CONTRATISTA PRNCIPAL]]),0)</f>
        <v>0.013513513513513514</v>
      </c>
      <c r="U2555" s="43">
        <f>IF(((TODAY()-Tabla2[[#This Row],[FECHA NACIMIENTO]])/365)&lt;18,"Corregir", IF(((TODAY()-Tabla2[[#This Row],[FECHA NACIMIENTO]])/365)&gt;80, "Corregir",ROUNDDOWN(((TODAY()-Tabla2[[#This Row],[FECHA NACIMIENTO]])/365),0)))</f>
        <v>45</v>
      </c>
      <c r="V25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55" s="44" t="str">
        <f>+IF(Tabla2[[#This Row],[Edad]]="Corregir","Corregir","Ok")</f>
        <v>Ok</v>
      </c>
      <c r="X2555" s="42" t="str">
        <f>+IFERROR(VLOOKUP(Tabla2[[#This Row],[DISTRITO SEGÚN DNI]],Hoja1!$A$2:$B$32,2,FALSE),"No")</f>
        <v>No</v>
      </c>
      <c r="Y2555" s="42" t="str">
        <f>IF(OR(LOWER(Tabla2[[#This Row],[GENERO]])="masculino", LOWER(Tabla2[[#This Row],[GENERO]])="femenino"),"OK","Corregir")</f>
        <v>OK</v>
      </c>
      <c r="Z2555" s="42" t="str">
        <f>+IF(Tabla2[[#This Row],[Nro. DNI / CE]]="","Corregir",IF(LEN(Tabla2[[#This Row],[Nro. DNI / CE]])&gt;=8,"OK","Corregir"))</f>
        <v>OK</v>
      </c>
      <c r="AA2555" s="42">
        <f>COUNTIF(Tabla2[APELLIDOS Y NOMBRES],Tabla2[[#This Row],[APELLIDOS Y NOMBRES]])</f>
        <v>1</v>
      </c>
      <c r="AB2555" s="42">
        <f>IF(Tabla2[[#This Row],[Trabajador]]&gt;1,1/Tabla2[[#This Row],[Trabajador]],Tabla2[[#This Row],[Trabajador]])</f>
        <v>1</v>
      </c>
      <c r="AC2555" t="str">
        <f>+IFERROR(IF(Tabla2[[#This Row],[FECHA CESE/BAJA]]="","No Aplica",IF(AND(MONTH(Tabla2[[#This Row],[FECHA CESE/BAJA]])=MONTH(TODAY()-30),YEAR(Tabla2[[#This Row],[FECHA CESE/BAJA]])=YEAR(TODAY())),MONTH(TODAY()-30)&amp;"-"&amp;YEAR(TODAY()),"Borrar")),"No aplica")</f>
        <v>No Aplica</v>
      </c>
      <c r="AD2555" t="str">
        <f>+IFERROR(IF(Tabla2[[#This Row],[FECHA INICIO DE LABORES EN OBRA]]="","No Aplica",IF(AND(MONTH(Tabla2[[#This Row],[FECHA INICIO DE LABORES EN OBRA]])=MONTH(TODAY()-30),YEAR(Tabla2[[#This Row],[FECHA INICIO DE LABORES EN OBRA]])=YEAR(TODAY())),MONTH(TODAY()-30)&amp;"-"&amp;YEAR(TODAY()),"No Aplica")),"No Aplica")</f>
        <v>No Aplica</v>
      </c>
    </row>
    <row r="2556" spans="1:30" x14ac:dyDescent="0.25">
      <c r="A2556" s="13" t="s">
        <v>9451</v>
      </c>
      <c r="B2556" s="15" t="s">
        <v>9452</v>
      </c>
      <c r="C2556" s="15" t="s">
        <v>9452</v>
      </c>
      <c r="D2556" s="15" t="s">
        <v>9461</v>
      </c>
      <c r="E2556" s="15" t="s">
        <v>9462</v>
      </c>
      <c r="F2556" s="39">
        <v>34322</v>
      </c>
      <c r="G2556" s="15">
        <v>1</v>
      </c>
      <c r="H2556" s="15" t="s">
        <v>2981</v>
      </c>
      <c r="I2556" s="15" t="s">
        <v>9455</v>
      </c>
      <c r="J2556" s="15" t="s">
        <v>9463</v>
      </c>
      <c r="K2556" s="15" t="s">
        <v>9464</v>
      </c>
      <c r="L2556" s="40" t="s">
        <v>3650</v>
      </c>
      <c r="M2556" s="39"/>
      <c r="N2556" s="41" t="s">
        <v>2687</v>
      </c>
      <c r="O2556" s="39">
        <v>45148</v>
      </c>
      <c r="P2556" s="40">
        <v>1</v>
      </c>
      <c r="Q2556" s="40">
        <v>1</v>
      </c>
      <c r="R2556" s="40" t="str">
        <f>IFERROR(VLOOKUP(Tabla2[[#This Row],[CONTRATISTA PRNCIPAL]],Hoja1!$L$5:$M$9,2,FALSE),"CJV")</f>
        <v>CJV</v>
      </c>
      <c r="S2556" s="40" t="str">
        <f>IF(Tabla2[[#This Row],[EMPRESA]]=Tabla2[[#This Row],[CONTRATISTA PRNCIPAL]],"Principal","Secundaria")</f>
        <v>Principal</v>
      </c>
      <c r="T2556" s="42">
        <f>IFERROR(1/COUNTIF(Tabla2[CONTRATISTA PRNCIPAL],Tabla2[[#This Row],[CONTRATISTA PRNCIPAL]]),0)</f>
        <v>0.013513513513513514</v>
      </c>
      <c r="U2556" s="43">
        <f>IF(((TODAY()-Tabla2[[#This Row],[FECHA NACIMIENTO]])/365)&lt;18,"Corregir", IF(((TODAY()-Tabla2[[#This Row],[FECHA NACIMIENTO]])/365)&gt;80, "Corregir",ROUNDDOWN(((TODAY()-Tabla2[[#This Row],[FECHA NACIMIENTO]])/365),0)))</f>
        <v>29</v>
      </c>
      <c r="V25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56" s="44" t="str">
        <f>+IF(Tabla2[[#This Row],[Edad]]="Corregir","Corregir","Ok")</f>
        <v>Ok</v>
      </c>
      <c r="X2556" s="42" t="str">
        <f>+IFERROR(VLOOKUP(Tabla2[[#This Row],[DISTRITO SEGÚN DNI]],Hoja1!$A$2:$B$32,2,FALSE),"No")</f>
        <v>No</v>
      </c>
      <c r="Y2556" s="42" t="str">
        <f>IF(OR(LOWER(Tabla2[[#This Row],[GENERO]])="masculino", LOWER(Tabla2[[#This Row],[GENERO]])="femenino"),"OK","Corregir")</f>
        <v>OK</v>
      </c>
      <c r="Z2556" s="42" t="str">
        <f>+IF(Tabla2[[#This Row],[Nro. DNI / CE]]="","Corregir",IF(LEN(Tabla2[[#This Row],[Nro. DNI / CE]])&gt;=8,"OK","Corregir"))</f>
        <v>OK</v>
      </c>
      <c r="AA2556" s="42">
        <f>COUNTIF(Tabla2[APELLIDOS Y NOMBRES],Tabla2[[#This Row],[APELLIDOS Y NOMBRES]])</f>
        <v>1</v>
      </c>
      <c r="AB2556" s="42">
        <f>IF(Tabla2[[#This Row],[Trabajador]]&gt;1,1/Tabla2[[#This Row],[Trabajador]],Tabla2[[#This Row],[Trabajador]])</f>
        <v>1</v>
      </c>
      <c r="AC2556" t="str">
        <f>+IFERROR(IF(Tabla2[[#This Row],[FECHA CESE/BAJA]]="","No Aplica",IF(AND(MONTH(Tabla2[[#This Row],[FECHA CESE/BAJA]])=MONTH(TODAY()-30),YEAR(Tabla2[[#This Row],[FECHA CESE/BAJA]])=YEAR(TODAY())),MONTH(TODAY()-30)&amp;"-"&amp;YEAR(TODAY()),"Borrar")),"No aplica")</f>
        <v>No Aplica</v>
      </c>
      <c r="AD2556" t="str">
        <f>+IFERROR(IF(Tabla2[[#This Row],[FECHA INICIO DE LABORES EN OBRA]]="","No Aplica",IF(AND(MONTH(Tabla2[[#This Row],[FECHA INICIO DE LABORES EN OBRA]])=MONTH(TODAY()-30),YEAR(Tabla2[[#This Row],[FECHA INICIO DE LABORES EN OBRA]])=YEAR(TODAY())),MONTH(TODAY()-30)&amp;"-"&amp;YEAR(TODAY()),"No Aplica")),"No Aplica")</f>
        <v>8-2023</v>
      </c>
    </row>
    <row r="2557" spans="1:30" x14ac:dyDescent="0.25">
      <c r="A2557" s="13" t="s">
        <v>9451</v>
      </c>
      <c r="B2557" s="15" t="s">
        <v>9452</v>
      </c>
      <c r="C2557" s="15" t="s">
        <v>9452</v>
      </c>
      <c r="D2557" s="15" t="s">
        <v>9465</v>
      </c>
      <c r="E2557" s="15" t="s">
        <v>9466</v>
      </c>
      <c r="F2557" s="39">
        <v>25381</v>
      </c>
      <c r="G2557" s="15">
        <v>1</v>
      </c>
      <c r="H2557" s="15" t="s">
        <v>9467</v>
      </c>
      <c r="I2557" s="15" t="s">
        <v>9455</v>
      </c>
      <c r="J2557" s="15" t="s">
        <v>9468</v>
      </c>
      <c r="K2557" s="15" t="s">
        <v>2641</v>
      </c>
      <c r="L2557" s="40" t="s">
        <v>3650</v>
      </c>
      <c r="M2557" s="39"/>
      <c r="N2557" s="41" t="s">
        <v>2687</v>
      </c>
      <c r="O2557" s="39">
        <v>44886</v>
      </c>
      <c r="P2557" s="40">
        <v>1</v>
      </c>
      <c r="Q2557" s="40">
        <v>1</v>
      </c>
      <c r="R2557" s="40" t="str">
        <f>IFERROR(VLOOKUP(Tabla2[[#This Row],[CONTRATISTA PRNCIPAL]],Hoja1!$L$5:$M$9,2,FALSE),"CJV")</f>
        <v>CJV</v>
      </c>
      <c r="S2557" s="40" t="str">
        <f>IF(Tabla2[[#This Row],[EMPRESA]]=Tabla2[[#This Row],[CONTRATISTA PRNCIPAL]],"Principal","Secundaria")</f>
        <v>Principal</v>
      </c>
      <c r="T2557" s="42">
        <f>IFERROR(1/COUNTIF(Tabla2[CONTRATISTA PRNCIPAL],Tabla2[[#This Row],[CONTRATISTA PRNCIPAL]]),0)</f>
        <v>0.013513513513513514</v>
      </c>
      <c r="U2557" s="43">
        <f>IF(((TODAY()-Tabla2[[#This Row],[FECHA NACIMIENTO]])/365)&lt;18,"Corregir", IF(((TODAY()-Tabla2[[#This Row],[FECHA NACIMIENTO]])/365)&gt;80, "Corregir",ROUNDDOWN(((TODAY()-Tabla2[[#This Row],[FECHA NACIMIENTO]])/365),0)))</f>
        <v>54</v>
      </c>
      <c r="V25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57" s="44" t="str">
        <f>+IF(Tabla2[[#This Row],[Edad]]="Corregir","Corregir","Ok")</f>
        <v>Ok</v>
      </c>
      <c r="X2557" s="42" t="str">
        <f>+IFERROR(VLOOKUP(Tabla2[[#This Row],[DISTRITO SEGÚN DNI]],Hoja1!$A$2:$B$32,2,FALSE),"No")</f>
        <v>No</v>
      </c>
      <c r="Y2557" s="42" t="str">
        <f>IF(OR(LOWER(Tabla2[[#This Row],[GENERO]])="masculino", LOWER(Tabla2[[#This Row],[GENERO]])="femenino"),"OK","Corregir")</f>
        <v>OK</v>
      </c>
      <c r="Z2557" s="42" t="str">
        <f>+IF(Tabla2[[#This Row],[Nro. DNI / CE]]="","Corregir",IF(LEN(Tabla2[[#This Row],[Nro. DNI / CE]])&gt;=8,"OK","Corregir"))</f>
        <v>OK</v>
      </c>
      <c r="AA2557" s="42">
        <f>COUNTIF(Tabla2[APELLIDOS Y NOMBRES],Tabla2[[#This Row],[APELLIDOS Y NOMBRES]])</f>
        <v>1</v>
      </c>
      <c r="AB2557" s="42">
        <f>IF(Tabla2[[#This Row],[Trabajador]]&gt;1,1/Tabla2[[#This Row],[Trabajador]],Tabla2[[#This Row],[Trabajador]])</f>
        <v>1</v>
      </c>
      <c r="AC2557" t="str">
        <f>+IFERROR(IF(Tabla2[[#This Row],[FECHA CESE/BAJA]]="","No Aplica",IF(AND(MONTH(Tabla2[[#This Row],[FECHA CESE/BAJA]])=MONTH(TODAY()-30),YEAR(Tabla2[[#This Row],[FECHA CESE/BAJA]])=YEAR(TODAY())),MONTH(TODAY()-30)&amp;"-"&amp;YEAR(TODAY()),"Borrar")),"No aplica")</f>
        <v>No Aplica</v>
      </c>
      <c r="AD2557" t="str">
        <f>+IFERROR(IF(Tabla2[[#This Row],[FECHA INICIO DE LABORES EN OBRA]]="","No Aplica",IF(AND(MONTH(Tabla2[[#This Row],[FECHA INICIO DE LABORES EN OBRA]])=MONTH(TODAY()-30),YEAR(Tabla2[[#This Row],[FECHA INICIO DE LABORES EN OBRA]])=YEAR(TODAY())),MONTH(TODAY()-30)&amp;"-"&amp;YEAR(TODAY()),"No Aplica")),"No Aplica")</f>
        <v>No Aplica</v>
      </c>
    </row>
    <row r="2558" spans="1:30" x14ac:dyDescent="0.25">
      <c r="A2558" s="13" t="s">
        <v>9451</v>
      </c>
      <c r="B2558" s="15" t="s">
        <v>9452</v>
      </c>
      <c r="C2558" s="15" t="s">
        <v>9452</v>
      </c>
      <c r="D2558" s="15" t="s">
        <v>9469</v>
      </c>
      <c r="E2558" s="15" t="s">
        <v>9470</v>
      </c>
      <c r="F2558" s="39">
        <v>30535</v>
      </c>
      <c r="G2558" s="15">
        <v>1</v>
      </c>
      <c r="H2558" s="15" t="s">
        <v>9471</v>
      </c>
      <c r="I2558" s="15" t="s">
        <v>9455</v>
      </c>
      <c r="J2558" s="15" t="s">
        <v>9472</v>
      </c>
      <c r="K2558" s="15" t="s">
        <v>6663</v>
      </c>
      <c r="L2558" s="40" t="s">
        <v>3650</v>
      </c>
      <c r="M2558" s="39"/>
      <c r="N2558" s="41" t="s">
        <v>2687</v>
      </c>
      <c r="O2558" s="39">
        <v>45128</v>
      </c>
      <c r="P2558" s="40">
        <v>1</v>
      </c>
      <c r="Q2558" s="40">
        <v>1</v>
      </c>
      <c r="R2558" s="40" t="str">
        <f>IFERROR(VLOOKUP(Tabla2[[#This Row],[CONTRATISTA PRNCIPAL]],Hoja1!$L$5:$M$9,2,FALSE),"CJV")</f>
        <v>CJV</v>
      </c>
      <c r="S2558" s="40" t="str">
        <f>IF(Tabla2[[#This Row],[EMPRESA]]=Tabla2[[#This Row],[CONTRATISTA PRNCIPAL]],"Principal","Secundaria")</f>
        <v>Principal</v>
      </c>
      <c r="T2558" s="42">
        <f>IFERROR(1/COUNTIF(Tabla2[CONTRATISTA PRNCIPAL],Tabla2[[#This Row],[CONTRATISTA PRNCIPAL]]),0)</f>
        <v>0.013513513513513514</v>
      </c>
      <c r="U2558" s="43">
        <f>IF(((TODAY()-Tabla2[[#This Row],[FECHA NACIMIENTO]])/365)&lt;18,"Corregir", IF(((TODAY()-Tabla2[[#This Row],[FECHA NACIMIENTO]])/365)&gt;80, "Corregir",ROUNDDOWN(((TODAY()-Tabla2[[#This Row],[FECHA NACIMIENTO]])/365),0)))</f>
        <v>40</v>
      </c>
      <c r="V25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58" s="44" t="str">
        <f>+IF(Tabla2[[#This Row],[Edad]]="Corregir","Corregir","Ok")</f>
        <v>Ok</v>
      </c>
      <c r="X2558" s="42" t="str">
        <f>+IFERROR(VLOOKUP(Tabla2[[#This Row],[DISTRITO SEGÚN DNI]],Hoja1!$A$2:$B$32,2,FALSE),"No")</f>
        <v>No</v>
      </c>
      <c r="Y2558" s="42" t="str">
        <f>IF(OR(LOWER(Tabla2[[#This Row],[GENERO]])="masculino", LOWER(Tabla2[[#This Row],[GENERO]])="femenino"),"OK","Corregir")</f>
        <v>OK</v>
      </c>
      <c r="Z2558" s="42" t="str">
        <f>+IF(Tabla2[[#This Row],[Nro. DNI / CE]]="","Corregir",IF(LEN(Tabla2[[#This Row],[Nro. DNI / CE]])&gt;=8,"OK","Corregir"))</f>
        <v>OK</v>
      </c>
      <c r="AA2558" s="42">
        <f>COUNTIF(Tabla2[APELLIDOS Y NOMBRES],Tabla2[[#This Row],[APELLIDOS Y NOMBRES]])</f>
        <v>1</v>
      </c>
      <c r="AB2558" s="42">
        <f>IF(Tabla2[[#This Row],[Trabajador]]&gt;1,1/Tabla2[[#This Row],[Trabajador]],Tabla2[[#This Row],[Trabajador]])</f>
        <v>1</v>
      </c>
      <c r="AC2558" t="str">
        <f>+IFERROR(IF(Tabla2[[#This Row],[FECHA CESE/BAJA]]="","No Aplica",IF(AND(MONTH(Tabla2[[#This Row],[FECHA CESE/BAJA]])=MONTH(TODAY()-30),YEAR(Tabla2[[#This Row],[FECHA CESE/BAJA]])=YEAR(TODAY())),MONTH(TODAY()-30)&amp;"-"&amp;YEAR(TODAY()),"Borrar")),"No aplica")</f>
        <v>No Aplica</v>
      </c>
      <c r="AD2558" t="str">
        <f>+IFERROR(IF(Tabla2[[#This Row],[FECHA INICIO DE LABORES EN OBRA]]="","No Aplica",IF(AND(MONTH(Tabla2[[#This Row],[FECHA INICIO DE LABORES EN OBRA]])=MONTH(TODAY()-30),YEAR(Tabla2[[#This Row],[FECHA INICIO DE LABORES EN OBRA]])=YEAR(TODAY())),MONTH(TODAY()-30)&amp;"-"&amp;YEAR(TODAY()),"No Aplica")),"No Aplica")</f>
        <v>No Aplica</v>
      </c>
    </row>
    <row r="2559" spans="1:30" x14ac:dyDescent="0.25">
      <c r="A2559" s="13" t="s">
        <v>9451</v>
      </c>
      <c r="B2559" s="15" t="s">
        <v>9452</v>
      </c>
      <c r="C2559" s="15" t="s">
        <v>9452</v>
      </c>
      <c r="D2559" s="15" t="s">
        <v>9473</v>
      </c>
      <c r="E2559" s="15" t="s">
        <v>9474</v>
      </c>
      <c r="F2559" s="39">
        <v>33895</v>
      </c>
      <c r="G2559" s="15">
        <v>1</v>
      </c>
      <c r="H2559" s="15" t="s">
        <v>7215</v>
      </c>
      <c r="I2559" s="15" t="s">
        <v>3272</v>
      </c>
      <c r="J2559" s="15" t="s">
        <v>9475</v>
      </c>
      <c r="K2559" s="15" t="s">
        <v>2897</v>
      </c>
      <c r="L2559" s="40" t="s">
        <v>3650</v>
      </c>
      <c r="M2559" s="39"/>
      <c r="N2559" s="41" t="s">
        <v>2687</v>
      </c>
      <c r="O2559" s="39">
        <v>45027</v>
      </c>
      <c r="P2559" s="40">
        <v>1</v>
      </c>
      <c r="Q2559" s="40">
        <v>1</v>
      </c>
      <c r="R2559" s="40" t="str">
        <f>IFERROR(VLOOKUP(Tabla2[[#This Row],[CONTRATISTA PRNCIPAL]],Hoja1!$L$5:$M$9,2,FALSE),"CJV")</f>
        <v>CJV</v>
      </c>
      <c r="S2559" s="40" t="str">
        <f>IF(Tabla2[[#This Row],[EMPRESA]]=Tabla2[[#This Row],[CONTRATISTA PRNCIPAL]],"Principal","Secundaria")</f>
        <v>Principal</v>
      </c>
      <c r="T2559" s="42">
        <f>IFERROR(1/COUNTIF(Tabla2[CONTRATISTA PRNCIPAL],Tabla2[[#This Row],[CONTRATISTA PRNCIPAL]]),0)</f>
        <v>0.013513513513513514</v>
      </c>
      <c r="U2559" s="43">
        <f>IF(((TODAY()-Tabla2[[#This Row],[FECHA NACIMIENTO]])/365)&lt;18,"Corregir", IF(((TODAY()-Tabla2[[#This Row],[FECHA NACIMIENTO]])/365)&gt;80, "Corregir",ROUNDDOWN(((TODAY()-Tabla2[[#This Row],[FECHA NACIMIENTO]])/365),0)))</f>
        <v>30</v>
      </c>
      <c r="V25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59" s="44" t="str">
        <f>+IF(Tabla2[[#This Row],[Edad]]="Corregir","Corregir","Ok")</f>
        <v>Ok</v>
      </c>
      <c r="X2559" s="42" t="str">
        <f>+IFERROR(VLOOKUP(Tabla2[[#This Row],[DISTRITO SEGÚN DNI]],Hoja1!$A$2:$B$32,2,FALSE),"No")</f>
        <v>No</v>
      </c>
      <c r="Y2559" s="42" t="str">
        <f>IF(OR(LOWER(Tabla2[[#This Row],[GENERO]])="masculino", LOWER(Tabla2[[#This Row],[GENERO]])="femenino"),"OK","Corregir")</f>
        <v>OK</v>
      </c>
      <c r="Z2559" s="42" t="str">
        <f>+IF(Tabla2[[#This Row],[Nro. DNI / CE]]="","Corregir",IF(LEN(Tabla2[[#This Row],[Nro. DNI / CE]])&gt;=8,"OK","Corregir"))</f>
        <v>OK</v>
      </c>
      <c r="AA2559" s="42">
        <f>COUNTIF(Tabla2[APELLIDOS Y NOMBRES],Tabla2[[#This Row],[APELLIDOS Y NOMBRES]])</f>
        <v>1</v>
      </c>
      <c r="AB2559" s="42">
        <f>IF(Tabla2[[#This Row],[Trabajador]]&gt;1,1/Tabla2[[#This Row],[Trabajador]],Tabla2[[#This Row],[Trabajador]])</f>
        <v>1</v>
      </c>
      <c r="AC2559" t="str">
        <f>+IFERROR(IF(Tabla2[[#This Row],[FECHA CESE/BAJA]]="","No Aplica",IF(AND(MONTH(Tabla2[[#This Row],[FECHA CESE/BAJA]])=MONTH(TODAY()-30),YEAR(Tabla2[[#This Row],[FECHA CESE/BAJA]])=YEAR(TODAY())),MONTH(TODAY()-30)&amp;"-"&amp;YEAR(TODAY()),"Borrar")),"No aplica")</f>
        <v>No Aplica</v>
      </c>
      <c r="AD2559" t="str">
        <f>+IFERROR(IF(Tabla2[[#This Row],[FECHA INICIO DE LABORES EN OBRA]]="","No Aplica",IF(AND(MONTH(Tabla2[[#This Row],[FECHA INICIO DE LABORES EN OBRA]])=MONTH(TODAY()-30),YEAR(Tabla2[[#This Row],[FECHA INICIO DE LABORES EN OBRA]])=YEAR(TODAY())),MONTH(TODAY()-30)&amp;"-"&amp;YEAR(TODAY()),"No Aplica")),"No Aplica")</f>
        <v>No Aplica</v>
      </c>
    </row>
    <row r="2560" spans="1:30" x14ac:dyDescent="0.25">
      <c r="A2560" s="13" t="s">
        <v>9451</v>
      </c>
      <c r="B2560" s="15" t="s">
        <v>9452</v>
      </c>
      <c r="C2560" s="15" t="s">
        <v>9452</v>
      </c>
      <c r="D2560" s="15" t="s">
        <v>9476</v>
      </c>
      <c r="E2560" s="15" t="s">
        <v>9477</v>
      </c>
      <c r="F2560" s="39">
        <v>28791</v>
      </c>
      <c r="G2560" s="15">
        <v>1</v>
      </c>
      <c r="H2560" s="15" t="s">
        <v>2281</v>
      </c>
      <c r="I2560" s="15" t="s">
        <v>3272</v>
      </c>
      <c r="J2560" s="15" t="s">
        <v>9478</v>
      </c>
      <c r="K2560" s="15" t="s">
        <v>3569</v>
      </c>
      <c r="L2560" s="40" t="s">
        <v>3650</v>
      </c>
      <c r="M2560" s="39"/>
      <c r="N2560" s="41" t="s">
        <v>2687</v>
      </c>
      <c r="O2560" s="39">
        <v>44889</v>
      </c>
      <c r="P2560" s="40">
        <v>1</v>
      </c>
      <c r="Q2560" s="40">
        <v>1</v>
      </c>
      <c r="R2560" s="40" t="str">
        <f>IFERROR(VLOOKUP(Tabla2[[#This Row],[CONTRATISTA PRNCIPAL]],Hoja1!$L$5:$M$9,2,FALSE),"CJV")</f>
        <v>CJV</v>
      </c>
      <c r="S2560" s="40" t="str">
        <f>IF(Tabla2[[#This Row],[EMPRESA]]=Tabla2[[#This Row],[CONTRATISTA PRNCIPAL]],"Principal","Secundaria")</f>
        <v>Principal</v>
      </c>
      <c r="T2560" s="42">
        <f>IFERROR(1/COUNTIF(Tabla2[CONTRATISTA PRNCIPAL],Tabla2[[#This Row],[CONTRATISTA PRNCIPAL]]),0)</f>
        <v>0.013513513513513514</v>
      </c>
      <c r="U2560" s="43">
        <f>IF(((TODAY()-Tabla2[[#This Row],[FECHA NACIMIENTO]])/365)&lt;18,"Corregir", IF(((TODAY()-Tabla2[[#This Row],[FECHA NACIMIENTO]])/365)&gt;80, "Corregir",ROUNDDOWN(((TODAY()-Tabla2[[#This Row],[FECHA NACIMIENTO]])/365),0)))</f>
        <v>44</v>
      </c>
      <c r="V25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60" s="44" t="str">
        <f>+IF(Tabla2[[#This Row],[Edad]]="Corregir","Corregir","Ok")</f>
        <v>Ok</v>
      </c>
      <c r="X2560" s="42" t="str">
        <f>+IFERROR(VLOOKUP(Tabla2[[#This Row],[DISTRITO SEGÚN DNI]],Hoja1!$A$2:$B$32,2,FALSE),"No")</f>
        <v>No</v>
      </c>
      <c r="Y2560" s="42" t="str">
        <f>IF(OR(LOWER(Tabla2[[#This Row],[GENERO]])="masculino", LOWER(Tabla2[[#This Row],[GENERO]])="femenino"),"OK","Corregir")</f>
        <v>OK</v>
      </c>
      <c r="Z2560" s="42" t="str">
        <f>+IF(Tabla2[[#This Row],[Nro. DNI / CE]]="","Corregir",IF(LEN(Tabla2[[#This Row],[Nro. DNI / CE]])&gt;=8,"OK","Corregir"))</f>
        <v>OK</v>
      </c>
      <c r="AA2560" s="42">
        <f>COUNTIF(Tabla2[APELLIDOS Y NOMBRES],Tabla2[[#This Row],[APELLIDOS Y NOMBRES]])</f>
        <v>1</v>
      </c>
      <c r="AB2560" s="42">
        <f>IF(Tabla2[[#This Row],[Trabajador]]&gt;1,1/Tabla2[[#This Row],[Trabajador]],Tabla2[[#This Row],[Trabajador]])</f>
        <v>1</v>
      </c>
      <c r="AC2560" t="str">
        <f>+IFERROR(IF(Tabla2[[#This Row],[FECHA CESE/BAJA]]="","No Aplica",IF(AND(MONTH(Tabla2[[#This Row],[FECHA CESE/BAJA]])=MONTH(TODAY()-30),YEAR(Tabla2[[#This Row],[FECHA CESE/BAJA]])=YEAR(TODAY())),MONTH(TODAY()-30)&amp;"-"&amp;YEAR(TODAY()),"Borrar")),"No aplica")</f>
        <v>No Aplica</v>
      </c>
      <c r="AD2560" t="str">
        <f>+IFERROR(IF(Tabla2[[#This Row],[FECHA INICIO DE LABORES EN OBRA]]="","No Aplica",IF(AND(MONTH(Tabla2[[#This Row],[FECHA INICIO DE LABORES EN OBRA]])=MONTH(TODAY()-30),YEAR(Tabla2[[#This Row],[FECHA INICIO DE LABORES EN OBRA]])=YEAR(TODAY())),MONTH(TODAY()-30)&amp;"-"&amp;YEAR(TODAY()),"No Aplica")),"No Aplica")</f>
        <v>No Aplica</v>
      </c>
    </row>
    <row r="2561" spans="1:30" x14ac:dyDescent="0.25">
      <c r="A2561" s="13" t="s">
        <v>9451</v>
      </c>
      <c r="B2561" s="15" t="s">
        <v>9452</v>
      </c>
      <c r="C2561" s="15" t="s">
        <v>9452</v>
      </c>
      <c r="D2561" s="15" t="s">
        <v>9479</v>
      </c>
      <c r="E2561" s="15" t="s">
        <v>9480</v>
      </c>
      <c r="F2561" s="39">
        <v>30216</v>
      </c>
      <c r="G2561" s="15">
        <v>1</v>
      </c>
      <c r="H2561" s="15" t="s">
        <v>2981</v>
      </c>
      <c r="I2561" s="15" t="s">
        <v>9455</v>
      </c>
      <c r="J2561" s="15" t="s">
        <v>9481</v>
      </c>
      <c r="K2561" s="15" t="s">
        <v>2237</v>
      </c>
      <c r="L2561" s="40" t="s">
        <v>3650</v>
      </c>
      <c r="M2561" s="39"/>
      <c r="N2561" s="41" t="s">
        <v>2687</v>
      </c>
      <c r="O2561" s="39">
        <v>45072</v>
      </c>
      <c r="P2561" s="40">
        <v>1</v>
      </c>
      <c r="Q2561" s="40">
        <v>1</v>
      </c>
      <c r="R2561" s="40" t="str">
        <f>IFERROR(VLOOKUP(Tabla2[[#This Row],[CONTRATISTA PRNCIPAL]],Hoja1!$L$5:$M$9,2,FALSE),"CJV")</f>
        <v>CJV</v>
      </c>
      <c r="S2561" s="40" t="str">
        <f>IF(Tabla2[[#This Row],[EMPRESA]]=Tabla2[[#This Row],[CONTRATISTA PRNCIPAL]],"Principal","Secundaria")</f>
        <v>Principal</v>
      </c>
      <c r="T2561" s="42">
        <f>IFERROR(1/COUNTIF(Tabla2[CONTRATISTA PRNCIPAL],Tabla2[[#This Row],[CONTRATISTA PRNCIPAL]]),0)</f>
        <v>0.013513513513513514</v>
      </c>
      <c r="U2561" s="43">
        <f>IF(((TODAY()-Tabla2[[#This Row],[FECHA NACIMIENTO]])/365)&lt;18,"Corregir", IF(((TODAY()-Tabla2[[#This Row],[FECHA NACIMIENTO]])/365)&gt;80, "Corregir",ROUNDDOWN(((TODAY()-Tabla2[[#This Row],[FECHA NACIMIENTO]])/365),0)))</f>
        <v>41</v>
      </c>
      <c r="V25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61" s="44" t="str">
        <f>+IF(Tabla2[[#This Row],[Edad]]="Corregir","Corregir","Ok")</f>
        <v>Ok</v>
      </c>
      <c r="X2561" s="42" t="str">
        <f>+IFERROR(VLOOKUP(Tabla2[[#This Row],[DISTRITO SEGÚN DNI]],Hoja1!$A$2:$B$32,2,FALSE),"No")</f>
        <v>No</v>
      </c>
      <c r="Y2561" s="42" t="str">
        <f>IF(OR(LOWER(Tabla2[[#This Row],[GENERO]])="masculino", LOWER(Tabla2[[#This Row],[GENERO]])="femenino"),"OK","Corregir")</f>
        <v>OK</v>
      </c>
      <c r="Z2561" s="42" t="str">
        <f>+IF(Tabla2[[#This Row],[Nro. DNI / CE]]="","Corregir",IF(LEN(Tabla2[[#This Row],[Nro. DNI / CE]])&gt;=8,"OK","Corregir"))</f>
        <v>OK</v>
      </c>
      <c r="AA2561" s="42">
        <f>COUNTIF(Tabla2[APELLIDOS Y NOMBRES],Tabla2[[#This Row],[APELLIDOS Y NOMBRES]])</f>
        <v>1</v>
      </c>
      <c r="AB2561" s="42">
        <f>IF(Tabla2[[#This Row],[Trabajador]]&gt;1,1/Tabla2[[#This Row],[Trabajador]],Tabla2[[#This Row],[Trabajador]])</f>
        <v>1</v>
      </c>
      <c r="AC2561" t="str">
        <f>+IFERROR(IF(Tabla2[[#This Row],[FECHA CESE/BAJA]]="","No Aplica",IF(AND(MONTH(Tabla2[[#This Row],[FECHA CESE/BAJA]])=MONTH(TODAY()-30),YEAR(Tabla2[[#This Row],[FECHA CESE/BAJA]])=YEAR(TODAY())),MONTH(TODAY()-30)&amp;"-"&amp;YEAR(TODAY()),"Borrar")),"No aplica")</f>
        <v>No Aplica</v>
      </c>
      <c r="AD2561" t="str">
        <f>+IFERROR(IF(Tabla2[[#This Row],[FECHA INICIO DE LABORES EN OBRA]]="","No Aplica",IF(AND(MONTH(Tabla2[[#This Row],[FECHA INICIO DE LABORES EN OBRA]])=MONTH(TODAY()-30),YEAR(Tabla2[[#This Row],[FECHA INICIO DE LABORES EN OBRA]])=YEAR(TODAY())),MONTH(TODAY()-30)&amp;"-"&amp;YEAR(TODAY()),"No Aplica")),"No Aplica")</f>
        <v>No Aplica</v>
      </c>
    </row>
    <row r="2562" spans="1:30" x14ac:dyDescent="0.25">
      <c r="A2562" s="13" t="s">
        <v>9451</v>
      </c>
      <c r="B2562" s="15" t="s">
        <v>9452</v>
      </c>
      <c r="C2562" s="15" t="s">
        <v>9452</v>
      </c>
      <c r="D2562" s="15" t="s">
        <v>9482</v>
      </c>
      <c r="E2562" s="15" t="s">
        <v>9483</v>
      </c>
      <c r="F2562" s="39">
        <v>30639</v>
      </c>
      <c r="G2562" s="15">
        <v>1</v>
      </c>
      <c r="H2562" s="15" t="s">
        <v>8892</v>
      </c>
      <c r="I2562" s="15" t="s">
        <v>9455</v>
      </c>
      <c r="J2562" s="15" t="s">
        <v>9484</v>
      </c>
      <c r="K2562" s="15" t="s">
        <v>2182</v>
      </c>
      <c r="L2562" s="40" t="s">
        <v>3663</v>
      </c>
      <c r="M2562" s="39"/>
      <c r="N2562" s="41" t="s">
        <v>2687</v>
      </c>
      <c r="O2562" s="39">
        <v>44970</v>
      </c>
      <c r="P2562" s="40">
        <v>1</v>
      </c>
      <c r="Q2562" s="40">
        <v>1</v>
      </c>
      <c r="R2562" s="40" t="str">
        <f>IFERROR(VLOOKUP(Tabla2[[#This Row],[CONTRATISTA PRNCIPAL]],Hoja1!$L$5:$M$9,2,FALSE),"CJV")</f>
        <v>CJV</v>
      </c>
      <c r="S2562" s="40" t="str">
        <f>IF(Tabla2[[#This Row],[EMPRESA]]=Tabla2[[#This Row],[CONTRATISTA PRNCIPAL]],"Principal","Secundaria")</f>
        <v>Principal</v>
      </c>
      <c r="T2562" s="42">
        <f>IFERROR(1/COUNTIF(Tabla2[CONTRATISTA PRNCIPAL],Tabla2[[#This Row],[CONTRATISTA PRNCIPAL]]),0)</f>
        <v>0.013513513513513514</v>
      </c>
      <c r="U2562" s="43">
        <f>IF(((TODAY()-Tabla2[[#This Row],[FECHA NACIMIENTO]])/365)&lt;18,"Corregir", IF(((TODAY()-Tabla2[[#This Row],[FECHA NACIMIENTO]])/365)&gt;80, "Corregir",ROUNDDOWN(((TODAY()-Tabla2[[#This Row],[FECHA NACIMIENTO]])/365),0)))</f>
        <v>39</v>
      </c>
      <c r="V25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62" s="44" t="str">
        <f>+IF(Tabla2[[#This Row],[Edad]]="Corregir","Corregir","Ok")</f>
        <v>Ok</v>
      </c>
      <c r="X2562" s="42" t="str">
        <f>+IFERROR(VLOOKUP(Tabla2[[#This Row],[DISTRITO SEGÚN DNI]],Hoja1!$A$2:$B$32,2,FALSE),"No")</f>
        <v>No</v>
      </c>
      <c r="Y2562" s="42" t="str">
        <f>IF(OR(LOWER(Tabla2[[#This Row],[GENERO]])="masculino", LOWER(Tabla2[[#This Row],[GENERO]])="femenino"),"OK","Corregir")</f>
        <v>OK</v>
      </c>
      <c r="Z2562" s="42" t="str">
        <f>+IF(Tabla2[[#This Row],[Nro. DNI / CE]]="","Corregir",IF(LEN(Tabla2[[#This Row],[Nro. DNI / CE]])&gt;=8,"OK","Corregir"))</f>
        <v>OK</v>
      </c>
      <c r="AA2562" s="42">
        <f>COUNTIF(Tabla2[APELLIDOS Y NOMBRES],Tabla2[[#This Row],[APELLIDOS Y NOMBRES]])</f>
        <v>1</v>
      </c>
      <c r="AB2562" s="42">
        <f>IF(Tabla2[[#This Row],[Trabajador]]&gt;1,1/Tabla2[[#This Row],[Trabajador]],Tabla2[[#This Row],[Trabajador]])</f>
        <v>1</v>
      </c>
      <c r="AC2562" t="str">
        <f>+IFERROR(IF(Tabla2[[#This Row],[FECHA CESE/BAJA]]="","No Aplica",IF(AND(MONTH(Tabla2[[#This Row],[FECHA CESE/BAJA]])=MONTH(TODAY()-30),YEAR(Tabla2[[#This Row],[FECHA CESE/BAJA]])=YEAR(TODAY())),MONTH(TODAY()-30)&amp;"-"&amp;YEAR(TODAY()),"Borrar")),"No aplica")</f>
        <v>No Aplica</v>
      </c>
      <c r="AD2562" t="str">
        <f>+IFERROR(IF(Tabla2[[#This Row],[FECHA INICIO DE LABORES EN OBRA]]="","No Aplica",IF(AND(MONTH(Tabla2[[#This Row],[FECHA INICIO DE LABORES EN OBRA]])=MONTH(TODAY()-30),YEAR(Tabla2[[#This Row],[FECHA INICIO DE LABORES EN OBRA]])=YEAR(TODAY())),MONTH(TODAY()-30)&amp;"-"&amp;YEAR(TODAY()),"No Aplica")),"No Aplica")</f>
        <v>No Aplica</v>
      </c>
    </row>
    <row r="2563" spans="1:30" x14ac:dyDescent="0.25">
      <c r="A2563" s="13" t="s">
        <v>9451</v>
      </c>
      <c r="B2563" s="15" t="s">
        <v>9452</v>
      </c>
      <c r="C2563" s="15" t="s">
        <v>9452</v>
      </c>
      <c r="D2563" s="15" t="s">
        <v>9485</v>
      </c>
      <c r="E2563" s="15" t="s">
        <v>9486</v>
      </c>
      <c r="F2563" s="39">
        <v>30998</v>
      </c>
      <c r="G2563" s="15">
        <v>1</v>
      </c>
      <c r="H2563" s="15" t="s">
        <v>2954</v>
      </c>
      <c r="I2563" s="15" t="s">
        <v>9455</v>
      </c>
      <c r="J2563" s="15" t="s">
        <v>9487</v>
      </c>
      <c r="K2563" s="15" t="s">
        <v>6528</v>
      </c>
      <c r="L2563" s="40" t="s">
        <v>3650</v>
      </c>
      <c r="M2563" s="39"/>
      <c r="N2563" s="41" t="s">
        <v>2687</v>
      </c>
      <c r="O2563" s="39">
        <v>44581</v>
      </c>
      <c r="P2563" s="40">
        <v>1</v>
      </c>
      <c r="Q2563" s="40">
        <v>1</v>
      </c>
      <c r="R2563" s="40" t="str">
        <f>IFERROR(VLOOKUP(Tabla2[[#This Row],[CONTRATISTA PRNCIPAL]],Hoja1!$L$5:$M$9,2,FALSE),"CJV")</f>
        <v>CJV</v>
      </c>
      <c r="S2563" s="40" t="str">
        <f>IF(Tabla2[[#This Row],[EMPRESA]]=Tabla2[[#This Row],[CONTRATISTA PRNCIPAL]],"Principal","Secundaria")</f>
        <v>Principal</v>
      </c>
      <c r="T2563" s="42">
        <f>IFERROR(1/COUNTIF(Tabla2[CONTRATISTA PRNCIPAL],Tabla2[[#This Row],[CONTRATISTA PRNCIPAL]]),0)</f>
        <v>0.013513513513513514</v>
      </c>
      <c r="U2563" s="43">
        <f>IF(((TODAY()-Tabla2[[#This Row],[FECHA NACIMIENTO]])/365)&lt;18,"Corregir", IF(((TODAY()-Tabla2[[#This Row],[FECHA NACIMIENTO]])/365)&gt;80, "Corregir",ROUNDDOWN(((TODAY()-Tabla2[[#This Row],[FECHA NACIMIENTO]])/365),0)))</f>
        <v>38</v>
      </c>
      <c r="V25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63" s="44" t="str">
        <f>+IF(Tabla2[[#This Row],[Edad]]="Corregir","Corregir","Ok")</f>
        <v>Ok</v>
      </c>
      <c r="X2563" s="42" t="str">
        <f>+IFERROR(VLOOKUP(Tabla2[[#This Row],[DISTRITO SEGÚN DNI]],Hoja1!$A$2:$B$32,2,FALSE),"No")</f>
        <v>No</v>
      </c>
      <c r="Y2563" s="42" t="str">
        <f>IF(OR(LOWER(Tabla2[[#This Row],[GENERO]])="masculino", LOWER(Tabla2[[#This Row],[GENERO]])="femenino"),"OK","Corregir")</f>
        <v>OK</v>
      </c>
      <c r="Z2563" s="42" t="str">
        <f>+IF(Tabla2[[#This Row],[Nro. DNI / CE]]="","Corregir",IF(LEN(Tabla2[[#This Row],[Nro. DNI / CE]])&gt;=8,"OK","Corregir"))</f>
        <v>OK</v>
      </c>
      <c r="AA2563" s="42">
        <f>COUNTIF(Tabla2[APELLIDOS Y NOMBRES],Tabla2[[#This Row],[APELLIDOS Y NOMBRES]])</f>
        <v>1</v>
      </c>
      <c r="AB2563" s="42">
        <f>IF(Tabla2[[#This Row],[Trabajador]]&gt;1,1/Tabla2[[#This Row],[Trabajador]],Tabla2[[#This Row],[Trabajador]])</f>
        <v>1</v>
      </c>
      <c r="AC2563" t="str">
        <f>+IFERROR(IF(Tabla2[[#This Row],[FECHA CESE/BAJA]]="","No Aplica",IF(AND(MONTH(Tabla2[[#This Row],[FECHA CESE/BAJA]])=MONTH(TODAY()-30),YEAR(Tabla2[[#This Row],[FECHA CESE/BAJA]])=YEAR(TODAY())),MONTH(TODAY()-30)&amp;"-"&amp;YEAR(TODAY()),"Borrar")),"No aplica")</f>
        <v>No Aplica</v>
      </c>
      <c r="AD2563" t="str">
        <f>+IFERROR(IF(Tabla2[[#This Row],[FECHA INICIO DE LABORES EN OBRA]]="","No Aplica",IF(AND(MONTH(Tabla2[[#This Row],[FECHA INICIO DE LABORES EN OBRA]])=MONTH(TODAY()-30),YEAR(Tabla2[[#This Row],[FECHA INICIO DE LABORES EN OBRA]])=YEAR(TODAY())),MONTH(TODAY()-30)&amp;"-"&amp;YEAR(TODAY()),"No Aplica")),"No Aplica")</f>
        <v>No Aplica</v>
      </c>
    </row>
    <row r="2564" spans="1:30" x14ac:dyDescent="0.25">
      <c r="A2564" s="13" t="s">
        <v>9451</v>
      </c>
      <c r="B2564" s="15" t="s">
        <v>9452</v>
      </c>
      <c r="C2564" s="15" t="s">
        <v>9452</v>
      </c>
      <c r="D2564" s="15" t="s">
        <v>9488</v>
      </c>
      <c r="E2564" s="15" t="s">
        <v>9489</v>
      </c>
      <c r="F2564" s="39">
        <v>32292</v>
      </c>
      <c r="G2564" s="15">
        <v>1</v>
      </c>
      <c r="H2564" s="15" t="s">
        <v>7215</v>
      </c>
      <c r="I2564" s="15" t="s">
        <v>3332</v>
      </c>
      <c r="J2564" s="15" t="s">
        <v>9490</v>
      </c>
      <c r="K2564" s="15" t="s">
        <v>3200</v>
      </c>
      <c r="L2564" s="40" t="s">
        <v>3650</v>
      </c>
      <c r="M2564" s="39"/>
      <c r="N2564" s="41" t="s">
        <v>2687</v>
      </c>
      <c r="O2564" s="39">
        <v>45037</v>
      </c>
      <c r="P2564" s="40">
        <v>1</v>
      </c>
      <c r="Q2564" s="40">
        <v>1</v>
      </c>
      <c r="R2564" s="40" t="str">
        <f>IFERROR(VLOOKUP(Tabla2[[#This Row],[CONTRATISTA PRNCIPAL]],Hoja1!$L$5:$M$9,2,FALSE),"CJV")</f>
        <v>CJV</v>
      </c>
      <c r="S2564" s="40" t="str">
        <f>IF(Tabla2[[#This Row],[EMPRESA]]=Tabla2[[#This Row],[CONTRATISTA PRNCIPAL]],"Principal","Secundaria")</f>
        <v>Principal</v>
      </c>
      <c r="T2564" s="42">
        <f>IFERROR(1/COUNTIF(Tabla2[CONTRATISTA PRNCIPAL],Tabla2[[#This Row],[CONTRATISTA PRNCIPAL]]),0)</f>
        <v>0.013513513513513514</v>
      </c>
      <c r="U2564" s="43">
        <f>IF(((TODAY()-Tabla2[[#This Row],[FECHA NACIMIENTO]])/365)&lt;18,"Corregir", IF(((TODAY()-Tabla2[[#This Row],[FECHA NACIMIENTO]])/365)&gt;80, "Corregir",ROUNDDOWN(((TODAY()-Tabla2[[#This Row],[FECHA NACIMIENTO]])/365),0)))</f>
        <v>35</v>
      </c>
      <c r="V25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64" s="44" t="str">
        <f>+IF(Tabla2[[#This Row],[Edad]]="Corregir","Corregir","Ok")</f>
        <v>Ok</v>
      </c>
      <c r="X2564" s="42" t="str">
        <f>+IFERROR(VLOOKUP(Tabla2[[#This Row],[DISTRITO SEGÚN DNI]],Hoja1!$A$2:$B$32,2,FALSE),"No")</f>
        <v>No</v>
      </c>
      <c r="Y2564" s="42" t="str">
        <f>IF(OR(LOWER(Tabla2[[#This Row],[GENERO]])="masculino", LOWER(Tabla2[[#This Row],[GENERO]])="femenino"),"OK","Corregir")</f>
        <v>OK</v>
      </c>
      <c r="Z2564" s="42" t="str">
        <f>+IF(Tabla2[[#This Row],[Nro. DNI / CE]]="","Corregir",IF(LEN(Tabla2[[#This Row],[Nro. DNI / CE]])&gt;=8,"OK","Corregir"))</f>
        <v>OK</v>
      </c>
      <c r="AA2564" s="42">
        <f>COUNTIF(Tabla2[APELLIDOS Y NOMBRES],Tabla2[[#This Row],[APELLIDOS Y NOMBRES]])</f>
        <v>1</v>
      </c>
      <c r="AB2564" s="42">
        <f>IF(Tabla2[[#This Row],[Trabajador]]&gt;1,1/Tabla2[[#This Row],[Trabajador]],Tabla2[[#This Row],[Trabajador]])</f>
        <v>1</v>
      </c>
      <c r="AC2564" t="str">
        <f>+IFERROR(IF(Tabla2[[#This Row],[FECHA CESE/BAJA]]="","No Aplica",IF(AND(MONTH(Tabla2[[#This Row],[FECHA CESE/BAJA]])=MONTH(TODAY()-30),YEAR(Tabla2[[#This Row],[FECHA CESE/BAJA]])=YEAR(TODAY())),MONTH(TODAY()-30)&amp;"-"&amp;YEAR(TODAY()),"Borrar")),"No aplica")</f>
        <v>No Aplica</v>
      </c>
      <c r="AD2564" t="str">
        <f>+IFERROR(IF(Tabla2[[#This Row],[FECHA INICIO DE LABORES EN OBRA]]="","No Aplica",IF(AND(MONTH(Tabla2[[#This Row],[FECHA INICIO DE LABORES EN OBRA]])=MONTH(TODAY()-30),YEAR(Tabla2[[#This Row],[FECHA INICIO DE LABORES EN OBRA]])=YEAR(TODAY())),MONTH(TODAY()-30)&amp;"-"&amp;YEAR(TODAY()),"No Aplica")),"No Aplica")</f>
        <v>No Aplica</v>
      </c>
    </row>
    <row r="2565" spans="1:30" x14ac:dyDescent="0.25">
      <c r="A2565" s="13" t="s">
        <v>9451</v>
      </c>
      <c r="B2565" s="15" t="s">
        <v>9452</v>
      </c>
      <c r="C2565" s="15" t="s">
        <v>9452</v>
      </c>
      <c r="D2565" s="15" t="s">
        <v>9491</v>
      </c>
      <c r="E2565" s="15" t="s">
        <v>9492</v>
      </c>
      <c r="F2565" s="39">
        <v>25062</v>
      </c>
      <c r="G2565" s="15">
        <v>1</v>
      </c>
      <c r="H2565" s="15" t="s">
        <v>5077</v>
      </c>
      <c r="I2565" s="15" t="s">
        <v>9455</v>
      </c>
      <c r="J2565" s="15" t="s">
        <v>9493</v>
      </c>
      <c r="K2565" s="15" t="s">
        <v>9494</v>
      </c>
      <c r="L2565" s="40" t="s">
        <v>3650</v>
      </c>
      <c r="M2565" s="39"/>
      <c r="N2565" s="41" t="s">
        <v>2687</v>
      </c>
      <c r="O2565" s="39">
        <v>44951</v>
      </c>
      <c r="P2565" s="40">
        <v>1</v>
      </c>
      <c r="Q2565" s="40">
        <v>1</v>
      </c>
      <c r="R2565" s="40" t="str">
        <f>IFERROR(VLOOKUP(Tabla2[[#This Row],[CONTRATISTA PRNCIPAL]],Hoja1!$L$5:$M$9,2,FALSE),"CJV")</f>
        <v>CJV</v>
      </c>
      <c r="S2565" s="40" t="str">
        <f>IF(Tabla2[[#This Row],[EMPRESA]]=Tabla2[[#This Row],[CONTRATISTA PRNCIPAL]],"Principal","Secundaria")</f>
        <v>Principal</v>
      </c>
      <c r="T2565" s="42">
        <f>IFERROR(1/COUNTIF(Tabla2[CONTRATISTA PRNCIPAL],Tabla2[[#This Row],[CONTRATISTA PRNCIPAL]]),0)</f>
        <v>0.013513513513513514</v>
      </c>
      <c r="U2565" s="43">
        <f>IF(((TODAY()-Tabla2[[#This Row],[FECHA NACIMIENTO]])/365)&lt;18,"Corregir", IF(((TODAY()-Tabla2[[#This Row],[FECHA NACIMIENTO]])/365)&gt;80, "Corregir",ROUNDDOWN(((TODAY()-Tabla2[[#This Row],[FECHA NACIMIENTO]])/365),0)))</f>
        <v>55</v>
      </c>
      <c r="V25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65" s="44" t="str">
        <f>+IF(Tabla2[[#This Row],[Edad]]="Corregir","Corregir","Ok")</f>
        <v>Ok</v>
      </c>
      <c r="X2565" s="42" t="str">
        <f>+IFERROR(VLOOKUP(Tabla2[[#This Row],[DISTRITO SEGÚN DNI]],Hoja1!$A$2:$B$32,2,FALSE),"No")</f>
        <v>No</v>
      </c>
      <c r="Y2565" s="42" t="str">
        <f>IF(OR(LOWER(Tabla2[[#This Row],[GENERO]])="masculino", LOWER(Tabla2[[#This Row],[GENERO]])="femenino"),"OK","Corregir")</f>
        <v>OK</v>
      </c>
      <c r="Z2565" s="42" t="str">
        <f>+IF(Tabla2[[#This Row],[Nro. DNI / CE]]="","Corregir",IF(LEN(Tabla2[[#This Row],[Nro. DNI / CE]])&gt;=8,"OK","Corregir"))</f>
        <v>OK</v>
      </c>
      <c r="AA2565" s="42">
        <f>COUNTIF(Tabla2[APELLIDOS Y NOMBRES],Tabla2[[#This Row],[APELLIDOS Y NOMBRES]])</f>
        <v>1</v>
      </c>
      <c r="AB2565" s="42">
        <f>IF(Tabla2[[#This Row],[Trabajador]]&gt;1,1/Tabla2[[#This Row],[Trabajador]],Tabla2[[#This Row],[Trabajador]])</f>
        <v>1</v>
      </c>
      <c r="AC2565" t="str">
        <f>+IFERROR(IF(Tabla2[[#This Row],[FECHA CESE/BAJA]]="","No Aplica",IF(AND(MONTH(Tabla2[[#This Row],[FECHA CESE/BAJA]])=MONTH(TODAY()-30),YEAR(Tabla2[[#This Row],[FECHA CESE/BAJA]])=YEAR(TODAY())),MONTH(TODAY()-30)&amp;"-"&amp;YEAR(TODAY()),"Borrar")),"No aplica")</f>
        <v>No Aplica</v>
      </c>
      <c r="AD2565" t="str">
        <f>+IFERROR(IF(Tabla2[[#This Row],[FECHA INICIO DE LABORES EN OBRA]]="","No Aplica",IF(AND(MONTH(Tabla2[[#This Row],[FECHA INICIO DE LABORES EN OBRA]])=MONTH(TODAY()-30),YEAR(Tabla2[[#This Row],[FECHA INICIO DE LABORES EN OBRA]])=YEAR(TODAY())),MONTH(TODAY()-30)&amp;"-"&amp;YEAR(TODAY()),"No Aplica")),"No Aplica")</f>
        <v>No Aplica</v>
      </c>
    </row>
    <row r="2566" spans="1:30" x14ac:dyDescent="0.25">
      <c r="A2566" s="13" t="s">
        <v>9451</v>
      </c>
      <c r="B2566" s="15" t="s">
        <v>9452</v>
      </c>
      <c r="C2566" s="15" t="s">
        <v>9452</v>
      </c>
      <c r="D2566" s="15" t="s">
        <v>9495</v>
      </c>
      <c r="E2566" s="15" t="s">
        <v>9496</v>
      </c>
      <c r="F2566" s="39">
        <v>33417</v>
      </c>
      <c r="G2566" s="15">
        <v>1</v>
      </c>
      <c r="H2566" s="15" t="s">
        <v>3743</v>
      </c>
      <c r="I2566" s="15" t="s">
        <v>9455</v>
      </c>
      <c r="J2566" s="15" t="s">
        <v>9497</v>
      </c>
      <c r="K2566" s="15" t="s">
        <v>5239</v>
      </c>
      <c r="L2566" s="40" t="s">
        <v>3650</v>
      </c>
      <c r="M2566" s="39"/>
      <c r="N2566" s="41" t="s">
        <v>2687</v>
      </c>
      <c r="O2566" s="39">
        <v>45111</v>
      </c>
      <c r="P2566" s="40">
        <v>1</v>
      </c>
      <c r="Q2566" s="40">
        <v>1</v>
      </c>
      <c r="R2566" s="40" t="str">
        <f>IFERROR(VLOOKUP(Tabla2[[#This Row],[CONTRATISTA PRNCIPAL]],Hoja1!$L$5:$M$9,2,FALSE),"CJV")</f>
        <v>CJV</v>
      </c>
      <c r="S2566" s="40" t="str">
        <f>IF(Tabla2[[#This Row],[EMPRESA]]=Tabla2[[#This Row],[CONTRATISTA PRNCIPAL]],"Principal","Secundaria")</f>
        <v>Principal</v>
      </c>
      <c r="T2566" s="42">
        <f>IFERROR(1/COUNTIF(Tabla2[CONTRATISTA PRNCIPAL],Tabla2[[#This Row],[CONTRATISTA PRNCIPAL]]),0)</f>
        <v>0.013513513513513514</v>
      </c>
      <c r="U2566" s="43">
        <f>IF(((TODAY()-Tabla2[[#This Row],[FECHA NACIMIENTO]])/365)&lt;18,"Corregir", IF(((TODAY()-Tabla2[[#This Row],[FECHA NACIMIENTO]])/365)&gt;80, "Corregir",ROUNDDOWN(((TODAY()-Tabla2[[#This Row],[FECHA NACIMIENTO]])/365),0)))</f>
        <v>32</v>
      </c>
      <c r="V25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66" s="44" t="str">
        <f>+IF(Tabla2[[#This Row],[Edad]]="Corregir","Corregir","Ok")</f>
        <v>Ok</v>
      </c>
      <c r="X2566" s="42" t="str">
        <f>+IFERROR(VLOOKUP(Tabla2[[#This Row],[DISTRITO SEGÚN DNI]],Hoja1!$A$2:$B$32,2,FALSE),"No")</f>
        <v>No</v>
      </c>
      <c r="Y2566" s="42" t="str">
        <f>IF(OR(LOWER(Tabla2[[#This Row],[GENERO]])="masculino", LOWER(Tabla2[[#This Row],[GENERO]])="femenino"),"OK","Corregir")</f>
        <v>OK</v>
      </c>
      <c r="Z2566" s="42" t="str">
        <f>+IF(Tabla2[[#This Row],[Nro. DNI / CE]]="","Corregir",IF(LEN(Tabla2[[#This Row],[Nro. DNI / CE]])&gt;=8,"OK","Corregir"))</f>
        <v>OK</v>
      </c>
      <c r="AA2566" s="42">
        <f>COUNTIF(Tabla2[APELLIDOS Y NOMBRES],Tabla2[[#This Row],[APELLIDOS Y NOMBRES]])</f>
        <v>1</v>
      </c>
      <c r="AB2566" s="42">
        <f>IF(Tabla2[[#This Row],[Trabajador]]&gt;1,1/Tabla2[[#This Row],[Trabajador]],Tabla2[[#This Row],[Trabajador]])</f>
        <v>1</v>
      </c>
      <c r="AC2566" t="str">
        <f>+IFERROR(IF(Tabla2[[#This Row],[FECHA CESE/BAJA]]="","No Aplica",IF(AND(MONTH(Tabla2[[#This Row],[FECHA CESE/BAJA]])=MONTH(TODAY()-30),YEAR(Tabla2[[#This Row],[FECHA CESE/BAJA]])=YEAR(TODAY())),MONTH(TODAY()-30)&amp;"-"&amp;YEAR(TODAY()),"Borrar")),"No aplica")</f>
        <v>No Aplica</v>
      </c>
      <c r="AD2566" t="str">
        <f>+IFERROR(IF(Tabla2[[#This Row],[FECHA INICIO DE LABORES EN OBRA]]="","No Aplica",IF(AND(MONTH(Tabla2[[#This Row],[FECHA INICIO DE LABORES EN OBRA]])=MONTH(TODAY()-30),YEAR(Tabla2[[#This Row],[FECHA INICIO DE LABORES EN OBRA]])=YEAR(TODAY())),MONTH(TODAY()-30)&amp;"-"&amp;YEAR(TODAY()),"No Aplica")),"No Aplica")</f>
        <v>No Aplica</v>
      </c>
    </row>
    <row r="2567" spans="1:30" x14ac:dyDescent="0.25">
      <c r="A2567" s="13" t="s">
        <v>9451</v>
      </c>
      <c r="B2567" s="15" t="s">
        <v>9452</v>
      </c>
      <c r="C2567" s="15" t="s">
        <v>9452</v>
      </c>
      <c r="D2567" s="15" t="s">
        <v>9498</v>
      </c>
      <c r="E2567" s="15" t="s">
        <v>9499</v>
      </c>
      <c r="F2567" s="39">
        <v>34987</v>
      </c>
      <c r="G2567" s="15">
        <v>1</v>
      </c>
      <c r="H2567" s="15" t="s">
        <v>2981</v>
      </c>
      <c r="I2567" s="15" t="s">
        <v>3272</v>
      </c>
      <c r="J2567" s="15" t="s">
        <v>9500</v>
      </c>
      <c r="K2567" s="15" t="s">
        <v>9501</v>
      </c>
      <c r="L2567" s="40" t="s">
        <v>3650</v>
      </c>
      <c r="M2567" s="39"/>
      <c r="N2567" s="41" t="s">
        <v>2687</v>
      </c>
      <c r="O2567" s="39">
        <v>44889</v>
      </c>
      <c r="P2567" s="40">
        <v>1</v>
      </c>
      <c r="Q2567" s="40">
        <v>1</v>
      </c>
      <c r="R2567" s="40" t="str">
        <f>IFERROR(VLOOKUP(Tabla2[[#This Row],[CONTRATISTA PRNCIPAL]],Hoja1!$L$5:$M$9,2,FALSE),"CJV")</f>
        <v>CJV</v>
      </c>
      <c r="S2567" s="40" t="str">
        <f>IF(Tabla2[[#This Row],[EMPRESA]]=Tabla2[[#This Row],[CONTRATISTA PRNCIPAL]],"Principal","Secundaria")</f>
        <v>Principal</v>
      </c>
      <c r="T2567" s="42">
        <f>IFERROR(1/COUNTIF(Tabla2[CONTRATISTA PRNCIPAL],Tabla2[[#This Row],[CONTRATISTA PRNCIPAL]]),0)</f>
        <v>0.013513513513513514</v>
      </c>
      <c r="U2567" s="43">
        <f>IF(((TODAY()-Tabla2[[#This Row],[FECHA NACIMIENTO]])/365)&lt;18,"Corregir", IF(((TODAY()-Tabla2[[#This Row],[FECHA NACIMIENTO]])/365)&gt;80, "Corregir",ROUNDDOWN(((TODAY()-Tabla2[[#This Row],[FECHA NACIMIENTO]])/365),0)))</f>
        <v>27</v>
      </c>
      <c r="V25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67" s="44" t="str">
        <f>+IF(Tabla2[[#This Row],[Edad]]="Corregir","Corregir","Ok")</f>
        <v>Ok</v>
      </c>
      <c r="X2567" s="42" t="str">
        <f>+IFERROR(VLOOKUP(Tabla2[[#This Row],[DISTRITO SEGÚN DNI]],Hoja1!$A$2:$B$32,2,FALSE),"No")</f>
        <v>No</v>
      </c>
      <c r="Y2567" s="42" t="str">
        <f>IF(OR(LOWER(Tabla2[[#This Row],[GENERO]])="masculino", LOWER(Tabla2[[#This Row],[GENERO]])="femenino"),"OK","Corregir")</f>
        <v>OK</v>
      </c>
      <c r="Z2567" s="42" t="str">
        <f>+IF(Tabla2[[#This Row],[Nro. DNI / CE]]="","Corregir",IF(LEN(Tabla2[[#This Row],[Nro. DNI / CE]])&gt;=8,"OK","Corregir"))</f>
        <v>OK</v>
      </c>
      <c r="AA2567" s="42">
        <f>COUNTIF(Tabla2[APELLIDOS Y NOMBRES],Tabla2[[#This Row],[APELLIDOS Y NOMBRES]])</f>
        <v>1</v>
      </c>
      <c r="AB2567" s="42">
        <f>IF(Tabla2[[#This Row],[Trabajador]]&gt;1,1/Tabla2[[#This Row],[Trabajador]],Tabla2[[#This Row],[Trabajador]])</f>
        <v>1</v>
      </c>
      <c r="AC2567" t="str">
        <f>+IFERROR(IF(Tabla2[[#This Row],[FECHA CESE/BAJA]]="","No Aplica",IF(AND(MONTH(Tabla2[[#This Row],[FECHA CESE/BAJA]])=MONTH(TODAY()-30),YEAR(Tabla2[[#This Row],[FECHA CESE/BAJA]])=YEAR(TODAY())),MONTH(TODAY()-30)&amp;"-"&amp;YEAR(TODAY()),"Borrar")),"No aplica")</f>
        <v>No Aplica</v>
      </c>
      <c r="AD2567" t="str">
        <f>+IFERROR(IF(Tabla2[[#This Row],[FECHA INICIO DE LABORES EN OBRA]]="","No Aplica",IF(AND(MONTH(Tabla2[[#This Row],[FECHA INICIO DE LABORES EN OBRA]])=MONTH(TODAY()-30),YEAR(Tabla2[[#This Row],[FECHA INICIO DE LABORES EN OBRA]])=YEAR(TODAY())),MONTH(TODAY()-30)&amp;"-"&amp;YEAR(TODAY()),"No Aplica")),"No Aplica")</f>
        <v>No Aplica</v>
      </c>
    </row>
    <row r="2568" spans="1:30" x14ac:dyDescent="0.25">
      <c r="A2568" s="13" t="s">
        <v>9451</v>
      </c>
      <c r="B2568" s="15" t="s">
        <v>9452</v>
      </c>
      <c r="C2568" s="15" t="s">
        <v>9452</v>
      </c>
      <c r="D2568" s="15" t="s">
        <v>9502</v>
      </c>
      <c r="E2568" s="15" t="s">
        <v>9503</v>
      </c>
      <c r="F2568" s="39">
        <v>31994</v>
      </c>
      <c r="G2568" s="15">
        <v>1</v>
      </c>
      <c r="H2568" s="15" t="s">
        <v>5192</v>
      </c>
      <c r="I2568" s="15" t="s">
        <v>9455</v>
      </c>
      <c r="J2568" s="15" t="s">
        <v>9504</v>
      </c>
      <c r="K2568" s="15" t="s">
        <v>3569</v>
      </c>
      <c r="L2568" s="40" t="s">
        <v>3650</v>
      </c>
      <c r="M2568" s="39"/>
      <c r="N2568" s="41" t="s">
        <v>2687</v>
      </c>
      <c r="O2568" s="39">
        <v>45058</v>
      </c>
      <c r="P2568" s="40">
        <v>1</v>
      </c>
      <c r="Q2568" s="40">
        <v>1</v>
      </c>
      <c r="R2568" s="40" t="str">
        <f>IFERROR(VLOOKUP(Tabla2[[#This Row],[CONTRATISTA PRNCIPAL]],Hoja1!$L$5:$M$9,2,FALSE),"CJV")</f>
        <v>CJV</v>
      </c>
      <c r="S2568" s="40" t="str">
        <f>IF(Tabla2[[#This Row],[EMPRESA]]=Tabla2[[#This Row],[CONTRATISTA PRNCIPAL]],"Principal","Secundaria")</f>
        <v>Principal</v>
      </c>
      <c r="T2568" s="42">
        <f>IFERROR(1/COUNTIF(Tabla2[CONTRATISTA PRNCIPAL],Tabla2[[#This Row],[CONTRATISTA PRNCIPAL]]),0)</f>
        <v>0.013513513513513514</v>
      </c>
      <c r="U2568" s="43">
        <f>IF(((TODAY()-Tabla2[[#This Row],[FECHA NACIMIENTO]])/365)&lt;18,"Corregir", IF(((TODAY()-Tabla2[[#This Row],[FECHA NACIMIENTO]])/365)&gt;80, "Corregir",ROUNDDOWN(((TODAY()-Tabla2[[#This Row],[FECHA NACIMIENTO]])/365),0)))</f>
        <v>36</v>
      </c>
      <c r="V25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68" s="44" t="str">
        <f>+IF(Tabla2[[#This Row],[Edad]]="Corregir","Corregir","Ok")</f>
        <v>Ok</v>
      </c>
      <c r="X2568" s="42" t="str">
        <f>+IFERROR(VLOOKUP(Tabla2[[#This Row],[DISTRITO SEGÚN DNI]],Hoja1!$A$2:$B$32,2,FALSE),"No")</f>
        <v>No</v>
      </c>
      <c r="Y2568" s="42" t="str">
        <f>IF(OR(LOWER(Tabla2[[#This Row],[GENERO]])="masculino", LOWER(Tabla2[[#This Row],[GENERO]])="femenino"),"OK","Corregir")</f>
        <v>OK</v>
      </c>
      <c r="Z2568" s="42" t="str">
        <f>+IF(Tabla2[[#This Row],[Nro. DNI / CE]]="","Corregir",IF(LEN(Tabla2[[#This Row],[Nro. DNI / CE]])&gt;=8,"OK","Corregir"))</f>
        <v>OK</v>
      </c>
      <c r="AA2568" s="42">
        <f>COUNTIF(Tabla2[APELLIDOS Y NOMBRES],Tabla2[[#This Row],[APELLIDOS Y NOMBRES]])</f>
        <v>1</v>
      </c>
      <c r="AB2568" s="42">
        <f>IF(Tabla2[[#This Row],[Trabajador]]&gt;1,1/Tabla2[[#This Row],[Trabajador]],Tabla2[[#This Row],[Trabajador]])</f>
        <v>1</v>
      </c>
      <c r="AC2568" t="str">
        <f>+IFERROR(IF(Tabla2[[#This Row],[FECHA CESE/BAJA]]="","No Aplica",IF(AND(MONTH(Tabla2[[#This Row],[FECHA CESE/BAJA]])=MONTH(TODAY()-30),YEAR(Tabla2[[#This Row],[FECHA CESE/BAJA]])=YEAR(TODAY())),MONTH(TODAY()-30)&amp;"-"&amp;YEAR(TODAY()),"Borrar")),"No aplica")</f>
        <v>No Aplica</v>
      </c>
      <c r="AD2568" t="str">
        <f>+IFERROR(IF(Tabla2[[#This Row],[FECHA INICIO DE LABORES EN OBRA]]="","No Aplica",IF(AND(MONTH(Tabla2[[#This Row],[FECHA INICIO DE LABORES EN OBRA]])=MONTH(TODAY()-30),YEAR(Tabla2[[#This Row],[FECHA INICIO DE LABORES EN OBRA]])=YEAR(TODAY())),MONTH(TODAY()-30)&amp;"-"&amp;YEAR(TODAY()),"No Aplica")),"No Aplica")</f>
        <v>No Aplica</v>
      </c>
    </row>
    <row r="2569" spans="1:30" x14ac:dyDescent="0.25">
      <c r="A2569" s="13" t="s">
        <v>9451</v>
      </c>
      <c r="B2569" s="15" t="s">
        <v>9452</v>
      </c>
      <c r="C2569" s="15" t="s">
        <v>9452</v>
      </c>
      <c r="D2569" s="15" t="s">
        <v>9505</v>
      </c>
      <c r="E2569" s="15" t="s">
        <v>9506</v>
      </c>
      <c r="F2569" s="39">
        <v>32381</v>
      </c>
      <c r="G2569" s="15">
        <v>1</v>
      </c>
      <c r="H2569" s="15" t="s">
        <v>2981</v>
      </c>
      <c r="I2569" s="15" t="s">
        <v>9455</v>
      </c>
      <c r="J2569" s="15" t="s">
        <v>9507</v>
      </c>
      <c r="K2569" s="15" t="s">
        <v>4296</v>
      </c>
      <c r="L2569" s="40" t="s">
        <v>3650</v>
      </c>
      <c r="M2569" s="39"/>
      <c r="N2569" s="41" t="s">
        <v>2687</v>
      </c>
      <c r="O2569" s="39">
        <v>45111</v>
      </c>
      <c r="P2569" s="40">
        <v>1</v>
      </c>
      <c r="Q2569" s="40">
        <v>1</v>
      </c>
      <c r="R2569" s="40" t="str">
        <f>IFERROR(VLOOKUP(Tabla2[[#This Row],[CONTRATISTA PRNCIPAL]],Hoja1!$L$5:$M$9,2,FALSE),"CJV")</f>
        <v>CJV</v>
      </c>
      <c r="S2569" s="40" t="str">
        <f>IF(Tabla2[[#This Row],[EMPRESA]]=Tabla2[[#This Row],[CONTRATISTA PRNCIPAL]],"Principal","Secundaria")</f>
        <v>Principal</v>
      </c>
      <c r="T2569" s="42">
        <f>IFERROR(1/COUNTIF(Tabla2[CONTRATISTA PRNCIPAL],Tabla2[[#This Row],[CONTRATISTA PRNCIPAL]]),0)</f>
        <v>0.013513513513513514</v>
      </c>
      <c r="U2569" s="43">
        <f>IF(((TODAY()-Tabla2[[#This Row],[FECHA NACIMIENTO]])/365)&lt;18,"Corregir", IF(((TODAY()-Tabla2[[#This Row],[FECHA NACIMIENTO]])/365)&gt;80, "Corregir",ROUNDDOWN(((TODAY()-Tabla2[[#This Row],[FECHA NACIMIENTO]])/365),0)))</f>
        <v>35</v>
      </c>
      <c r="V25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69" s="44" t="str">
        <f>+IF(Tabla2[[#This Row],[Edad]]="Corregir","Corregir","Ok")</f>
        <v>Ok</v>
      </c>
      <c r="X2569" s="42" t="str">
        <f>+IFERROR(VLOOKUP(Tabla2[[#This Row],[DISTRITO SEGÚN DNI]],Hoja1!$A$2:$B$32,2,FALSE),"No")</f>
        <v>No</v>
      </c>
      <c r="Y2569" s="42" t="str">
        <f>IF(OR(LOWER(Tabla2[[#This Row],[GENERO]])="masculino", LOWER(Tabla2[[#This Row],[GENERO]])="femenino"),"OK","Corregir")</f>
        <v>OK</v>
      </c>
      <c r="Z2569" s="42" t="str">
        <f>+IF(Tabla2[[#This Row],[Nro. DNI / CE]]="","Corregir",IF(LEN(Tabla2[[#This Row],[Nro. DNI / CE]])&gt;=8,"OK","Corregir"))</f>
        <v>OK</v>
      </c>
      <c r="AA2569" s="42">
        <f>COUNTIF(Tabla2[APELLIDOS Y NOMBRES],Tabla2[[#This Row],[APELLIDOS Y NOMBRES]])</f>
        <v>1</v>
      </c>
      <c r="AB2569" s="42">
        <f>IF(Tabla2[[#This Row],[Trabajador]]&gt;1,1/Tabla2[[#This Row],[Trabajador]],Tabla2[[#This Row],[Trabajador]])</f>
        <v>1</v>
      </c>
      <c r="AC2569" t="str">
        <f>+IFERROR(IF(Tabla2[[#This Row],[FECHA CESE/BAJA]]="","No Aplica",IF(AND(MONTH(Tabla2[[#This Row],[FECHA CESE/BAJA]])=MONTH(TODAY()-30),YEAR(Tabla2[[#This Row],[FECHA CESE/BAJA]])=YEAR(TODAY())),MONTH(TODAY()-30)&amp;"-"&amp;YEAR(TODAY()),"Borrar")),"No aplica")</f>
        <v>No Aplica</v>
      </c>
      <c r="AD2569" t="str">
        <f>+IFERROR(IF(Tabla2[[#This Row],[FECHA INICIO DE LABORES EN OBRA]]="","No Aplica",IF(AND(MONTH(Tabla2[[#This Row],[FECHA INICIO DE LABORES EN OBRA]])=MONTH(TODAY()-30),YEAR(Tabla2[[#This Row],[FECHA INICIO DE LABORES EN OBRA]])=YEAR(TODAY())),MONTH(TODAY()-30)&amp;"-"&amp;YEAR(TODAY()),"No Aplica")),"No Aplica")</f>
        <v>No Aplica</v>
      </c>
    </row>
    <row r="2570" spans="1:30" x14ac:dyDescent="0.25">
      <c r="A2570" s="13" t="s">
        <v>9508</v>
      </c>
      <c r="B2570" s="15" t="s">
        <v>9509</v>
      </c>
      <c r="C2570" s="15" t="s">
        <v>9452</v>
      </c>
      <c r="D2570" s="15" t="s">
        <v>9510</v>
      </c>
      <c r="E2570" s="15" t="s">
        <v>9511</v>
      </c>
      <c r="F2570" s="39">
        <v>32265</v>
      </c>
      <c r="G2570" s="15">
        <v>1</v>
      </c>
      <c r="H2570" s="15" t="s">
        <v>2954</v>
      </c>
      <c r="I2570" s="15" t="s">
        <v>3332</v>
      </c>
      <c r="J2570" s="15" t="s">
        <v>9512</v>
      </c>
      <c r="K2570" s="15" t="s">
        <v>2823</v>
      </c>
      <c r="L2570" s="40" t="s">
        <v>3650</v>
      </c>
      <c r="M2570" s="39"/>
      <c r="N2570" s="41" t="s">
        <v>2687</v>
      </c>
      <c r="O2570" s="39">
        <v>44888</v>
      </c>
      <c r="P2570" s="40">
        <v>1</v>
      </c>
      <c r="Q2570" s="40">
        <v>1</v>
      </c>
      <c r="R2570" s="40" t="str">
        <f>IFERROR(VLOOKUP(Tabla2[[#This Row],[CONTRATISTA PRNCIPAL]],Hoja1!$L$5:$M$9,2,FALSE),"CJV")</f>
        <v>CJV</v>
      </c>
      <c r="S2570" s="40" t="str">
        <f>IF(Tabla2[[#This Row],[EMPRESA]]=Tabla2[[#This Row],[CONTRATISTA PRNCIPAL]],"Principal","Secundaria")</f>
        <v>Secundaria</v>
      </c>
      <c r="T2570" s="42">
        <f>IFERROR(1/COUNTIF(Tabla2[CONTRATISTA PRNCIPAL],Tabla2[[#This Row],[CONTRATISTA PRNCIPAL]]),0)</f>
        <v>0.013513513513513514</v>
      </c>
      <c r="U2570" s="43">
        <f>IF(((TODAY()-Tabla2[[#This Row],[FECHA NACIMIENTO]])/365)&lt;18,"Corregir", IF(((TODAY()-Tabla2[[#This Row],[FECHA NACIMIENTO]])/365)&gt;80, "Corregir",ROUNDDOWN(((TODAY()-Tabla2[[#This Row],[FECHA NACIMIENTO]])/365),0)))</f>
        <v>35</v>
      </c>
      <c r="V25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70" s="44" t="str">
        <f>+IF(Tabla2[[#This Row],[Edad]]="Corregir","Corregir","Ok")</f>
        <v>Ok</v>
      </c>
      <c r="X2570" s="42" t="str">
        <f>+IFERROR(VLOOKUP(Tabla2[[#This Row],[DISTRITO SEGÚN DNI]],Hoja1!$A$2:$B$32,2,FALSE),"No")</f>
        <v>No</v>
      </c>
      <c r="Y2570" s="42" t="str">
        <f>IF(OR(LOWER(Tabla2[[#This Row],[GENERO]])="masculino", LOWER(Tabla2[[#This Row],[GENERO]])="femenino"),"OK","Corregir")</f>
        <v>OK</v>
      </c>
      <c r="Z2570" s="42" t="str">
        <f>+IF(Tabla2[[#This Row],[Nro. DNI / CE]]="","Corregir",IF(LEN(Tabla2[[#This Row],[Nro. DNI / CE]])&gt;=8,"OK","Corregir"))</f>
        <v>OK</v>
      </c>
      <c r="AA2570" s="42">
        <f>COUNTIF(Tabla2[APELLIDOS Y NOMBRES],Tabla2[[#This Row],[APELLIDOS Y NOMBRES]])</f>
        <v>1</v>
      </c>
      <c r="AB2570" s="42">
        <f>IF(Tabla2[[#This Row],[Trabajador]]&gt;1,1/Tabla2[[#This Row],[Trabajador]],Tabla2[[#This Row],[Trabajador]])</f>
        <v>1</v>
      </c>
      <c r="AC2570" t="str">
        <f>+IFERROR(IF(Tabla2[[#This Row],[FECHA CESE/BAJA]]="","No Aplica",IF(AND(MONTH(Tabla2[[#This Row],[FECHA CESE/BAJA]])=MONTH(TODAY()-30),YEAR(Tabla2[[#This Row],[FECHA CESE/BAJA]])=YEAR(TODAY())),MONTH(TODAY()-30)&amp;"-"&amp;YEAR(TODAY()),"Borrar")),"No aplica")</f>
        <v>No Aplica</v>
      </c>
      <c r="AD2570" t="str">
        <f>+IFERROR(IF(Tabla2[[#This Row],[FECHA INICIO DE LABORES EN OBRA]]="","No Aplica",IF(AND(MONTH(Tabla2[[#This Row],[FECHA INICIO DE LABORES EN OBRA]])=MONTH(TODAY()-30),YEAR(Tabla2[[#This Row],[FECHA INICIO DE LABORES EN OBRA]])=YEAR(TODAY())),MONTH(TODAY()-30)&amp;"-"&amp;YEAR(TODAY()),"No Aplica")),"No Aplica")</f>
        <v>No Aplica</v>
      </c>
    </row>
    <row r="2571" spans="1:30" x14ac:dyDescent="0.25">
      <c r="A2571" s="13" t="s">
        <v>9508</v>
      </c>
      <c r="B2571" s="15" t="s">
        <v>9509</v>
      </c>
      <c r="C2571" s="15" t="s">
        <v>9452</v>
      </c>
      <c r="D2571" s="15" t="s">
        <v>9513</v>
      </c>
      <c r="E2571" s="15" t="s">
        <v>9514</v>
      </c>
      <c r="F2571" s="39">
        <v>35058</v>
      </c>
      <c r="G2571" s="15">
        <v>2</v>
      </c>
      <c r="H2571" s="15" t="s">
        <v>9515</v>
      </c>
      <c r="I2571" s="15" t="s">
        <v>3332</v>
      </c>
      <c r="J2571" s="15" t="s">
        <v>9516</v>
      </c>
      <c r="K2571" s="15" t="s">
        <v>2645</v>
      </c>
      <c r="L2571" s="40" t="s">
        <v>3650</v>
      </c>
      <c r="M2571" s="39"/>
      <c r="N2571" s="41" t="s">
        <v>2687</v>
      </c>
      <c r="O2571" s="39">
        <v>44944</v>
      </c>
      <c r="P2571" s="40">
        <v>1</v>
      </c>
      <c r="Q2571" s="40">
        <v>4</v>
      </c>
      <c r="R2571" s="40" t="str">
        <f>IFERROR(VLOOKUP(Tabla2[[#This Row],[CONTRATISTA PRNCIPAL]],Hoja1!$L$5:$M$9,2,FALSE),"CJV")</f>
        <v>CJV</v>
      </c>
      <c r="S2571" s="40" t="str">
        <f>IF(Tabla2[[#This Row],[EMPRESA]]=Tabla2[[#This Row],[CONTRATISTA PRNCIPAL]],"Principal","Secundaria")</f>
        <v>Secundaria</v>
      </c>
      <c r="T2571" s="42">
        <f>IFERROR(1/COUNTIF(Tabla2[CONTRATISTA PRNCIPAL],Tabla2[[#This Row],[CONTRATISTA PRNCIPAL]]),0)</f>
        <v>0.013513513513513514</v>
      </c>
      <c r="U2571" s="43">
        <f>IF(((TODAY()-Tabla2[[#This Row],[FECHA NACIMIENTO]])/365)&lt;18,"Corregir", IF(((TODAY()-Tabla2[[#This Row],[FECHA NACIMIENTO]])/365)&gt;80, "Corregir",ROUNDDOWN(((TODAY()-Tabla2[[#This Row],[FECHA NACIMIENTO]])/365),0)))</f>
        <v>27</v>
      </c>
      <c r="V25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71" s="44" t="str">
        <f>+IF(Tabla2[[#This Row],[Edad]]="Corregir","Corregir","Ok")</f>
        <v>Ok</v>
      </c>
      <c r="X2571" s="42" t="str">
        <f>+IFERROR(VLOOKUP(Tabla2[[#This Row],[DISTRITO SEGÚN DNI]],Hoja1!$A$2:$B$32,2,FALSE),"No")</f>
        <v>No</v>
      </c>
      <c r="Y2571" s="42" t="str">
        <f>IF(OR(LOWER(Tabla2[[#This Row],[GENERO]])="masculino", LOWER(Tabla2[[#This Row],[GENERO]])="femenino"),"OK","Corregir")</f>
        <v>OK</v>
      </c>
      <c r="Z2571" s="42" t="str">
        <f>+IF(Tabla2[[#This Row],[Nro. DNI / CE]]="","Corregir",IF(LEN(Tabla2[[#This Row],[Nro. DNI / CE]])&gt;=8,"OK","Corregir"))</f>
        <v>OK</v>
      </c>
      <c r="AA2571" s="42">
        <f>COUNTIF(Tabla2[APELLIDOS Y NOMBRES],Tabla2[[#This Row],[APELLIDOS Y NOMBRES]])</f>
        <v>1</v>
      </c>
      <c r="AB2571" s="42">
        <f>IF(Tabla2[[#This Row],[Trabajador]]&gt;1,1/Tabla2[[#This Row],[Trabajador]],Tabla2[[#This Row],[Trabajador]])</f>
        <v>1</v>
      </c>
      <c r="AC2571" t="str">
        <f>+IFERROR(IF(Tabla2[[#This Row],[FECHA CESE/BAJA]]="","No Aplica",IF(AND(MONTH(Tabla2[[#This Row],[FECHA CESE/BAJA]])=MONTH(TODAY()-30),YEAR(Tabla2[[#This Row],[FECHA CESE/BAJA]])=YEAR(TODAY())),MONTH(TODAY()-30)&amp;"-"&amp;YEAR(TODAY()),"Borrar")),"No aplica")</f>
        <v>No Aplica</v>
      </c>
      <c r="AD2571" t="str">
        <f>+IFERROR(IF(Tabla2[[#This Row],[FECHA INICIO DE LABORES EN OBRA]]="","No Aplica",IF(AND(MONTH(Tabla2[[#This Row],[FECHA INICIO DE LABORES EN OBRA]])=MONTH(TODAY()-30),YEAR(Tabla2[[#This Row],[FECHA INICIO DE LABORES EN OBRA]])=YEAR(TODAY())),MONTH(TODAY()-30)&amp;"-"&amp;YEAR(TODAY()),"No Aplica")),"No Aplica")</f>
        <v>No Aplica</v>
      </c>
    </row>
    <row r="2572" spans="1:30" x14ac:dyDescent="0.25">
      <c r="A2572" s="13" t="s">
        <v>9508</v>
      </c>
      <c r="B2572" s="15" t="s">
        <v>9509</v>
      </c>
      <c r="C2572" s="15" t="s">
        <v>9452</v>
      </c>
      <c r="D2572" s="15" t="s">
        <v>9517</v>
      </c>
      <c r="E2572" s="15" t="s">
        <v>9518</v>
      </c>
      <c r="F2572" s="39">
        <v>31984</v>
      </c>
      <c r="G2572" s="15">
        <v>2</v>
      </c>
      <c r="H2572" s="15" t="s">
        <v>9519</v>
      </c>
      <c r="I2572" s="15" t="s">
        <v>3332</v>
      </c>
      <c r="J2572" s="15" t="s">
        <v>9520</v>
      </c>
      <c r="K2572" s="15" t="s">
        <v>2126</v>
      </c>
      <c r="L2572" s="40" t="s">
        <v>3650</v>
      </c>
      <c r="M2572" s="39"/>
      <c r="N2572" s="41" t="s">
        <v>2687</v>
      </c>
      <c r="O2572" s="39">
        <v>44914</v>
      </c>
      <c r="P2572" s="40">
        <v>1</v>
      </c>
      <c r="Q2572" s="40">
        <v>4</v>
      </c>
      <c r="R2572" s="40" t="str">
        <f>IFERROR(VLOOKUP(Tabla2[[#This Row],[CONTRATISTA PRNCIPAL]],Hoja1!$L$5:$M$9,2,FALSE),"CJV")</f>
        <v>CJV</v>
      </c>
      <c r="S2572" s="40" t="str">
        <f>IF(Tabla2[[#This Row],[EMPRESA]]=Tabla2[[#This Row],[CONTRATISTA PRNCIPAL]],"Principal","Secundaria")</f>
        <v>Secundaria</v>
      </c>
      <c r="T2572" s="42">
        <f>IFERROR(1/COUNTIF(Tabla2[CONTRATISTA PRNCIPAL],Tabla2[[#This Row],[CONTRATISTA PRNCIPAL]]),0)</f>
        <v>0.013513513513513514</v>
      </c>
      <c r="U2572" s="43">
        <f>IF(((TODAY()-Tabla2[[#This Row],[FECHA NACIMIENTO]])/365)&lt;18,"Corregir", IF(((TODAY()-Tabla2[[#This Row],[FECHA NACIMIENTO]])/365)&gt;80, "Corregir",ROUNDDOWN(((TODAY()-Tabla2[[#This Row],[FECHA NACIMIENTO]])/365),0)))</f>
        <v>36</v>
      </c>
      <c r="V25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72" s="44" t="str">
        <f>+IF(Tabla2[[#This Row],[Edad]]="Corregir","Corregir","Ok")</f>
        <v>Ok</v>
      </c>
      <c r="X2572" s="42" t="str">
        <f>+IFERROR(VLOOKUP(Tabla2[[#This Row],[DISTRITO SEGÚN DNI]],Hoja1!$A$2:$B$32,2,FALSE),"No")</f>
        <v>No</v>
      </c>
      <c r="Y2572" s="42" t="str">
        <f>IF(OR(LOWER(Tabla2[[#This Row],[GENERO]])="masculino", LOWER(Tabla2[[#This Row],[GENERO]])="femenino"),"OK","Corregir")</f>
        <v>OK</v>
      </c>
      <c r="Z2572" s="42" t="str">
        <f>+IF(Tabla2[[#This Row],[Nro. DNI / CE]]="","Corregir",IF(LEN(Tabla2[[#This Row],[Nro. DNI / CE]])&gt;=8,"OK","Corregir"))</f>
        <v>OK</v>
      </c>
      <c r="AA2572" s="42">
        <f>COUNTIF(Tabla2[APELLIDOS Y NOMBRES],Tabla2[[#This Row],[APELLIDOS Y NOMBRES]])</f>
        <v>1</v>
      </c>
      <c r="AB2572" s="42">
        <f>IF(Tabla2[[#This Row],[Trabajador]]&gt;1,1/Tabla2[[#This Row],[Trabajador]],Tabla2[[#This Row],[Trabajador]])</f>
        <v>1</v>
      </c>
      <c r="AC2572" t="str">
        <f>+IFERROR(IF(Tabla2[[#This Row],[FECHA CESE/BAJA]]="","No Aplica",IF(AND(MONTH(Tabla2[[#This Row],[FECHA CESE/BAJA]])=MONTH(TODAY()-30),YEAR(Tabla2[[#This Row],[FECHA CESE/BAJA]])=YEAR(TODAY())),MONTH(TODAY()-30)&amp;"-"&amp;YEAR(TODAY()),"Borrar")),"No aplica")</f>
        <v>No Aplica</v>
      </c>
      <c r="AD2572" t="str">
        <f>+IFERROR(IF(Tabla2[[#This Row],[FECHA INICIO DE LABORES EN OBRA]]="","No Aplica",IF(AND(MONTH(Tabla2[[#This Row],[FECHA INICIO DE LABORES EN OBRA]])=MONTH(TODAY()-30),YEAR(Tabla2[[#This Row],[FECHA INICIO DE LABORES EN OBRA]])=YEAR(TODAY())),MONTH(TODAY()-30)&amp;"-"&amp;YEAR(TODAY()),"No Aplica")),"No Aplica")</f>
        <v>No Aplica</v>
      </c>
    </row>
    <row r="2573" spans="1:30" x14ac:dyDescent="0.25">
      <c r="A2573" s="13" t="s">
        <v>9508</v>
      </c>
      <c r="B2573" s="15" t="s">
        <v>9509</v>
      </c>
      <c r="C2573" s="15" t="s">
        <v>9452</v>
      </c>
      <c r="D2573" s="15" t="s">
        <v>9521</v>
      </c>
      <c r="E2573" s="15" t="s">
        <v>9522</v>
      </c>
      <c r="F2573" s="39">
        <v>32085</v>
      </c>
      <c r="G2573" s="15">
        <v>2</v>
      </c>
      <c r="H2573" s="15" t="s">
        <v>9515</v>
      </c>
      <c r="I2573" s="15" t="s">
        <v>3272</v>
      </c>
      <c r="J2573" s="15" t="s">
        <v>9523</v>
      </c>
      <c r="K2573" s="15" t="s">
        <v>2182</v>
      </c>
      <c r="L2573" s="40" t="s">
        <v>3650</v>
      </c>
      <c r="M2573" s="39"/>
      <c r="N2573" s="41" t="s">
        <v>2687</v>
      </c>
      <c r="O2573" s="39">
        <v>44943</v>
      </c>
      <c r="P2573" s="40">
        <v>1</v>
      </c>
      <c r="Q2573" s="40">
        <v>4</v>
      </c>
      <c r="R2573" s="40" t="str">
        <f>IFERROR(VLOOKUP(Tabla2[[#This Row],[CONTRATISTA PRNCIPAL]],Hoja1!$L$5:$M$9,2,FALSE),"CJV")</f>
        <v>CJV</v>
      </c>
      <c r="S2573" s="40" t="str">
        <f>IF(Tabla2[[#This Row],[EMPRESA]]=Tabla2[[#This Row],[CONTRATISTA PRNCIPAL]],"Principal","Secundaria")</f>
        <v>Secundaria</v>
      </c>
      <c r="T2573" s="42">
        <f>IFERROR(1/COUNTIF(Tabla2[CONTRATISTA PRNCIPAL],Tabla2[[#This Row],[CONTRATISTA PRNCIPAL]]),0)</f>
        <v>0.013513513513513514</v>
      </c>
      <c r="U2573" s="43">
        <f>IF(((TODAY()-Tabla2[[#This Row],[FECHA NACIMIENTO]])/365)&lt;18,"Corregir", IF(((TODAY()-Tabla2[[#This Row],[FECHA NACIMIENTO]])/365)&gt;80, "Corregir",ROUNDDOWN(((TODAY()-Tabla2[[#This Row],[FECHA NACIMIENTO]])/365),0)))</f>
        <v>35</v>
      </c>
      <c r="V25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73" s="44" t="str">
        <f>+IF(Tabla2[[#This Row],[Edad]]="Corregir","Corregir","Ok")</f>
        <v>Ok</v>
      </c>
      <c r="X2573" s="42" t="str">
        <f>+IFERROR(VLOOKUP(Tabla2[[#This Row],[DISTRITO SEGÚN DNI]],Hoja1!$A$2:$B$32,2,FALSE),"No")</f>
        <v>No</v>
      </c>
      <c r="Y2573" s="42" t="str">
        <f>IF(OR(LOWER(Tabla2[[#This Row],[GENERO]])="masculino", LOWER(Tabla2[[#This Row],[GENERO]])="femenino"),"OK","Corregir")</f>
        <v>OK</v>
      </c>
      <c r="Z2573" s="42" t="str">
        <f>+IF(Tabla2[[#This Row],[Nro. DNI / CE]]="","Corregir",IF(LEN(Tabla2[[#This Row],[Nro. DNI / CE]])&gt;=8,"OK","Corregir"))</f>
        <v>OK</v>
      </c>
      <c r="AA2573" s="42">
        <f>COUNTIF(Tabla2[APELLIDOS Y NOMBRES],Tabla2[[#This Row],[APELLIDOS Y NOMBRES]])</f>
        <v>1</v>
      </c>
      <c r="AB2573" s="42">
        <f>IF(Tabla2[[#This Row],[Trabajador]]&gt;1,1/Tabla2[[#This Row],[Trabajador]],Tabla2[[#This Row],[Trabajador]])</f>
        <v>1</v>
      </c>
      <c r="AC2573" t="str">
        <f>+IFERROR(IF(Tabla2[[#This Row],[FECHA CESE/BAJA]]="","No Aplica",IF(AND(MONTH(Tabla2[[#This Row],[FECHA CESE/BAJA]])=MONTH(TODAY()-30),YEAR(Tabla2[[#This Row],[FECHA CESE/BAJA]])=YEAR(TODAY())),MONTH(TODAY()-30)&amp;"-"&amp;YEAR(TODAY()),"Borrar")),"No aplica")</f>
        <v>No Aplica</v>
      </c>
      <c r="AD2573" t="str">
        <f>+IFERROR(IF(Tabla2[[#This Row],[FECHA INICIO DE LABORES EN OBRA]]="","No Aplica",IF(AND(MONTH(Tabla2[[#This Row],[FECHA INICIO DE LABORES EN OBRA]])=MONTH(TODAY()-30),YEAR(Tabla2[[#This Row],[FECHA INICIO DE LABORES EN OBRA]])=YEAR(TODAY())),MONTH(TODAY()-30)&amp;"-"&amp;YEAR(TODAY()),"No Aplica")),"No Aplica")</f>
        <v>No Aplica</v>
      </c>
    </row>
    <row r="2574" spans="1:30" x14ac:dyDescent="0.25">
      <c r="A2574" s="13" t="s">
        <v>9508</v>
      </c>
      <c r="B2574" s="15" t="s">
        <v>9509</v>
      </c>
      <c r="C2574" s="15" t="s">
        <v>9452</v>
      </c>
      <c r="D2574" s="15" t="s">
        <v>9524</v>
      </c>
      <c r="E2574" s="15" t="s">
        <v>9525</v>
      </c>
      <c r="F2574" s="39">
        <v>33623</v>
      </c>
      <c r="G2574" s="15">
        <v>1</v>
      </c>
      <c r="H2574" s="15" t="s">
        <v>9526</v>
      </c>
      <c r="I2574" s="15" t="s">
        <v>3332</v>
      </c>
      <c r="J2574" s="15" t="s">
        <v>9527</v>
      </c>
      <c r="K2574" s="15" t="s">
        <v>2908</v>
      </c>
      <c r="L2574" s="40" t="s">
        <v>3663</v>
      </c>
      <c r="M2574" s="39"/>
      <c r="N2574" s="41" t="s">
        <v>2687</v>
      </c>
      <c r="O2574" s="39">
        <v>44888</v>
      </c>
      <c r="P2574" s="40">
        <v>1</v>
      </c>
      <c r="Q2574" s="40">
        <v>1</v>
      </c>
      <c r="R2574" s="40" t="str">
        <f>IFERROR(VLOOKUP(Tabla2[[#This Row],[CONTRATISTA PRNCIPAL]],Hoja1!$L$5:$M$9,2,FALSE),"CJV")</f>
        <v>CJV</v>
      </c>
      <c r="S2574" s="40" t="str">
        <f>IF(Tabla2[[#This Row],[EMPRESA]]=Tabla2[[#This Row],[CONTRATISTA PRNCIPAL]],"Principal","Secundaria")</f>
        <v>Secundaria</v>
      </c>
      <c r="T2574" s="42">
        <f>IFERROR(1/COUNTIF(Tabla2[CONTRATISTA PRNCIPAL],Tabla2[[#This Row],[CONTRATISTA PRNCIPAL]]),0)</f>
        <v>0.013513513513513514</v>
      </c>
      <c r="U2574" s="43">
        <f>IF(((TODAY()-Tabla2[[#This Row],[FECHA NACIMIENTO]])/365)&lt;18,"Corregir", IF(((TODAY()-Tabla2[[#This Row],[FECHA NACIMIENTO]])/365)&gt;80, "Corregir",ROUNDDOWN(((TODAY()-Tabla2[[#This Row],[FECHA NACIMIENTO]])/365),0)))</f>
        <v>31</v>
      </c>
      <c r="V25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74" s="44" t="str">
        <f>+IF(Tabla2[[#This Row],[Edad]]="Corregir","Corregir","Ok")</f>
        <v>Ok</v>
      </c>
      <c r="X2574" s="42" t="str">
        <f>+IFERROR(VLOOKUP(Tabla2[[#This Row],[DISTRITO SEGÚN DNI]],Hoja1!$A$2:$B$32,2,FALSE),"No")</f>
        <v>No</v>
      </c>
      <c r="Y2574" s="42" t="str">
        <f>IF(OR(LOWER(Tabla2[[#This Row],[GENERO]])="masculino", LOWER(Tabla2[[#This Row],[GENERO]])="femenino"),"OK","Corregir")</f>
        <v>OK</v>
      </c>
      <c r="Z2574" s="42" t="str">
        <f>+IF(Tabla2[[#This Row],[Nro. DNI / CE]]="","Corregir",IF(LEN(Tabla2[[#This Row],[Nro. DNI / CE]])&gt;=8,"OK","Corregir"))</f>
        <v>OK</v>
      </c>
      <c r="AA2574" s="42">
        <f>COUNTIF(Tabla2[APELLIDOS Y NOMBRES],Tabla2[[#This Row],[APELLIDOS Y NOMBRES]])</f>
        <v>1</v>
      </c>
      <c r="AB2574" s="42">
        <f>IF(Tabla2[[#This Row],[Trabajador]]&gt;1,1/Tabla2[[#This Row],[Trabajador]],Tabla2[[#This Row],[Trabajador]])</f>
        <v>1</v>
      </c>
      <c r="AC2574" t="str">
        <f>+IFERROR(IF(Tabla2[[#This Row],[FECHA CESE/BAJA]]="","No Aplica",IF(AND(MONTH(Tabla2[[#This Row],[FECHA CESE/BAJA]])=MONTH(TODAY()-30),YEAR(Tabla2[[#This Row],[FECHA CESE/BAJA]])=YEAR(TODAY())),MONTH(TODAY()-30)&amp;"-"&amp;YEAR(TODAY()),"Borrar")),"No aplica")</f>
        <v>No Aplica</v>
      </c>
      <c r="AD2574" t="str">
        <f>+IFERROR(IF(Tabla2[[#This Row],[FECHA INICIO DE LABORES EN OBRA]]="","No Aplica",IF(AND(MONTH(Tabla2[[#This Row],[FECHA INICIO DE LABORES EN OBRA]])=MONTH(TODAY()-30),YEAR(Tabla2[[#This Row],[FECHA INICIO DE LABORES EN OBRA]])=YEAR(TODAY())),MONTH(TODAY()-30)&amp;"-"&amp;YEAR(TODAY()),"No Aplica")),"No Aplica")</f>
        <v>No Aplica</v>
      </c>
    </row>
    <row r="2575" spans="1:30" x14ac:dyDescent="0.25">
      <c r="A2575" s="13" t="s">
        <v>9508</v>
      </c>
      <c r="B2575" s="15" t="s">
        <v>9509</v>
      </c>
      <c r="C2575" s="15" t="s">
        <v>9452</v>
      </c>
      <c r="D2575" s="15" t="s">
        <v>9528</v>
      </c>
      <c r="E2575" s="15" t="s">
        <v>9529</v>
      </c>
      <c r="F2575" s="39">
        <v>30992</v>
      </c>
      <c r="G2575" s="15">
        <v>2</v>
      </c>
      <c r="H2575" s="15" t="s">
        <v>9530</v>
      </c>
      <c r="I2575" s="15" t="s">
        <v>3272</v>
      </c>
      <c r="J2575" s="15" t="s">
        <v>9531</v>
      </c>
      <c r="K2575" s="15" t="s">
        <v>2126</v>
      </c>
      <c r="L2575" s="40" t="s">
        <v>3650</v>
      </c>
      <c r="M2575" s="39"/>
      <c r="N2575" s="41" t="s">
        <v>2687</v>
      </c>
      <c r="O2575" s="39">
        <v>44914</v>
      </c>
      <c r="P2575" s="40">
        <v>1</v>
      </c>
      <c r="Q2575" s="40">
        <v>4</v>
      </c>
      <c r="R2575" s="40" t="str">
        <f>IFERROR(VLOOKUP(Tabla2[[#This Row],[CONTRATISTA PRNCIPAL]],Hoja1!$L$5:$M$9,2,FALSE),"CJV")</f>
        <v>CJV</v>
      </c>
      <c r="S2575" s="40" t="str">
        <f>IF(Tabla2[[#This Row],[EMPRESA]]=Tabla2[[#This Row],[CONTRATISTA PRNCIPAL]],"Principal","Secundaria")</f>
        <v>Secundaria</v>
      </c>
      <c r="T2575" s="42">
        <f>IFERROR(1/COUNTIF(Tabla2[CONTRATISTA PRNCIPAL],Tabla2[[#This Row],[CONTRATISTA PRNCIPAL]]),0)</f>
        <v>0.013513513513513514</v>
      </c>
      <c r="U2575" s="43">
        <f>IF(((TODAY()-Tabla2[[#This Row],[FECHA NACIMIENTO]])/365)&lt;18,"Corregir", IF(((TODAY()-Tabla2[[#This Row],[FECHA NACIMIENTO]])/365)&gt;80, "Corregir",ROUNDDOWN(((TODAY()-Tabla2[[#This Row],[FECHA NACIMIENTO]])/365),0)))</f>
        <v>38</v>
      </c>
      <c r="V25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75" s="44" t="str">
        <f>+IF(Tabla2[[#This Row],[Edad]]="Corregir","Corregir","Ok")</f>
        <v>Ok</v>
      </c>
      <c r="X2575" s="42" t="str">
        <f>+IFERROR(VLOOKUP(Tabla2[[#This Row],[DISTRITO SEGÚN DNI]],Hoja1!$A$2:$B$32,2,FALSE),"No")</f>
        <v>No</v>
      </c>
      <c r="Y2575" s="42" t="str">
        <f>IF(OR(LOWER(Tabla2[[#This Row],[GENERO]])="masculino", LOWER(Tabla2[[#This Row],[GENERO]])="femenino"),"OK","Corregir")</f>
        <v>OK</v>
      </c>
      <c r="Z2575" s="42" t="str">
        <f>+IF(Tabla2[[#This Row],[Nro. DNI / CE]]="","Corregir",IF(LEN(Tabla2[[#This Row],[Nro. DNI / CE]])&gt;=8,"OK","Corregir"))</f>
        <v>OK</v>
      </c>
      <c r="AA2575" s="42">
        <f>COUNTIF(Tabla2[APELLIDOS Y NOMBRES],Tabla2[[#This Row],[APELLIDOS Y NOMBRES]])</f>
        <v>1</v>
      </c>
      <c r="AB2575" s="42">
        <f>IF(Tabla2[[#This Row],[Trabajador]]&gt;1,1/Tabla2[[#This Row],[Trabajador]],Tabla2[[#This Row],[Trabajador]])</f>
        <v>1</v>
      </c>
      <c r="AC2575" t="str">
        <f>+IFERROR(IF(Tabla2[[#This Row],[FECHA CESE/BAJA]]="","No Aplica",IF(AND(MONTH(Tabla2[[#This Row],[FECHA CESE/BAJA]])=MONTH(TODAY()-30),YEAR(Tabla2[[#This Row],[FECHA CESE/BAJA]])=YEAR(TODAY())),MONTH(TODAY()-30)&amp;"-"&amp;YEAR(TODAY()),"Borrar")),"No aplica")</f>
        <v>No Aplica</v>
      </c>
      <c r="AD2575" t="str">
        <f>+IFERROR(IF(Tabla2[[#This Row],[FECHA INICIO DE LABORES EN OBRA]]="","No Aplica",IF(AND(MONTH(Tabla2[[#This Row],[FECHA INICIO DE LABORES EN OBRA]])=MONTH(TODAY()-30),YEAR(Tabla2[[#This Row],[FECHA INICIO DE LABORES EN OBRA]])=YEAR(TODAY())),MONTH(TODAY()-30)&amp;"-"&amp;YEAR(TODAY()),"No Aplica")),"No Aplica")</f>
        <v>No Aplica</v>
      </c>
    </row>
    <row r="2576" spans="1:30" x14ac:dyDescent="0.25">
      <c r="A2576" s="13" t="s">
        <v>9508</v>
      </c>
      <c r="B2576" s="15" t="s">
        <v>9509</v>
      </c>
      <c r="C2576" s="15" t="s">
        <v>9452</v>
      </c>
      <c r="D2576" s="15" t="s">
        <v>620</v>
      </c>
      <c r="E2576" s="15" t="s">
        <v>621</v>
      </c>
      <c r="F2576" s="39">
        <v>31201</v>
      </c>
      <c r="G2576" s="15">
        <v>2</v>
      </c>
      <c r="H2576" s="15" t="s">
        <v>9515</v>
      </c>
      <c r="I2576" s="15" t="s">
        <v>3272</v>
      </c>
      <c r="J2576" s="15" t="s">
        <v>9532</v>
      </c>
      <c r="K2576" s="15" t="s">
        <v>3310</v>
      </c>
      <c r="L2576" s="40" t="s">
        <v>3650</v>
      </c>
      <c r="M2576" s="39"/>
      <c r="N2576" s="41" t="s">
        <v>2687</v>
      </c>
      <c r="O2576" s="39">
        <v>44945</v>
      </c>
      <c r="P2576" s="40">
        <v>1</v>
      </c>
      <c r="Q2576" s="40">
        <v>4</v>
      </c>
      <c r="R2576" s="40" t="str">
        <f>IFERROR(VLOOKUP(Tabla2[[#This Row],[CONTRATISTA PRNCIPAL]],Hoja1!$L$5:$M$9,2,FALSE),"CJV")</f>
        <v>CJV</v>
      </c>
      <c r="S2576" s="40" t="str">
        <f>IF(Tabla2[[#This Row],[EMPRESA]]=Tabla2[[#This Row],[CONTRATISTA PRNCIPAL]],"Principal","Secundaria")</f>
        <v>Secundaria</v>
      </c>
      <c r="T2576" s="42">
        <f>IFERROR(1/COUNTIF(Tabla2[CONTRATISTA PRNCIPAL],Tabla2[[#This Row],[CONTRATISTA PRNCIPAL]]),0)</f>
        <v>0.013513513513513514</v>
      </c>
      <c r="U2576" s="43">
        <f>IF(((TODAY()-Tabla2[[#This Row],[FECHA NACIMIENTO]])/365)&lt;18,"Corregir", IF(((TODAY()-Tabla2[[#This Row],[FECHA NACIMIENTO]])/365)&gt;80, "Corregir",ROUNDDOWN(((TODAY()-Tabla2[[#This Row],[FECHA NACIMIENTO]])/365),0)))</f>
        <v>38</v>
      </c>
      <c r="V25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76" s="44" t="str">
        <f>+IF(Tabla2[[#This Row],[Edad]]="Corregir","Corregir","Ok")</f>
        <v>Ok</v>
      </c>
      <c r="X2576" s="42" t="str">
        <f>+IFERROR(VLOOKUP(Tabla2[[#This Row],[DISTRITO SEGÚN DNI]],Hoja1!$A$2:$B$32,2,FALSE),"No")</f>
        <v>LA VICTORIA</v>
      </c>
      <c r="Y2576" s="42" t="str">
        <f>IF(OR(LOWER(Tabla2[[#This Row],[GENERO]])="masculino", LOWER(Tabla2[[#This Row],[GENERO]])="femenino"),"OK","Corregir")</f>
        <v>OK</v>
      </c>
      <c r="Z2576" s="42" t="str">
        <f>+IF(Tabla2[[#This Row],[Nro. DNI / CE]]="","Corregir",IF(LEN(Tabla2[[#This Row],[Nro. DNI / CE]])&gt;=8,"OK","Corregir"))</f>
        <v>OK</v>
      </c>
      <c r="AA2576" s="42">
        <f>COUNTIF(Tabla2[APELLIDOS Y NOMBRES],Tabla2[[#This Row],[APELLIDOS Y NOMBRES]])</f>
        <v>1</v>
      </c>
      <c r="AB2576" s="42">
        <f>IF(Tabla2[[#This Row],[Trabajador]]&gt;1,1/Tabla2[[#This Row],[Trabajador]],Tabla2[[#This Row],[Trabajador]])</f>
        <v>1</v>
      </c>
      <c r="AC2576" t="str">
        <f>+IFERROR(IF(Tabla2[[#This Row],[FECHA CESE/BAJA]]="","No Aplica",IF(AND(MONTH(Tabla2[[#This Row],[FECHA CESE/BAJA]])=MONTH(TODAY()-30),YEAR(Tabla2[[#This Row],[FECHA CESE/BAJA]])=YEAR(TODAY())),MONTH(TODAY()-30)&amp;"-"&amp;YEAR(TODAY()),"Borrar")),"No aplica")</f>
        <v>No Aplica</v>
      </c>
      <c r="AD2576" t="str">
        <f>+IFERROR(IF(Tabla2[[#This Row],[FECHA INICIO DE LABORES EN OBRA]]="","No Aplica",IF(AND(MONTH(Tabla2[[#This Row],[FECHA INICIO DE LABORES EN OBRA]])=MONTH(TODAY()-30),YEAR(Tabla2[[#This Row],[FECHA INICIO DE LABORES EN OBRA]])=YEAR(TODAY())),MONTH(TODAY()-30)&amp;"-"&amp;YEAR(TODAY()),"No Aplica")),"No Aplica")</f>
        <v>No Aplica</v>
      </c>
    </row>
    <row r="2577" spans="1:30" x14ac:dyDescent="0.25">
      <c r="A2577" s="13" t="s">
        <v>9508</v>
      </c>
      <c r="B2577" s="15" t="s">
        <v>9509</v>
      </c>
      <c r="C2577" s="15" t="s">
        <v>9452</v>
      </c>
      <c r="D2577" s="15" t="s">
        <v>962</v>
      </c>
      <c r="E2577" s="15" t="s">
        <v>963</v>
      </c>
      <c r="F2577" s="39">
        <v>36727</v>
      </c>
      <c r="G2577" s="15">
        <v>2</v>
      </c>
      <c r="H2577" s="15" t="s">
        <v>3274</v>
      </c>
      <c r="I2577" s="15" t="s">
        <v>3332</v>
      </c>
      <c r="J2577" s="15" t="s">
        <v>9533</v>
      </c>
      <c r="K2577" s="15" t="s">
        <v>17</v>
      </c>
      <c r="L2577" s="40" t="s">
        <v>3650</v>
      </c>
      <c r="M2577" s="39"/>
      <c r="N2577" s="41" t="s">
        <v>2687</v>
      </c>
      <c r="O2577" s="39">
        <v>44984</v>
      </c>
      <c r="P2577" s="40">
        <v>1</v>
      </c>
      <c r="Q2577" s="40">
        <v>4</v>
      </c>
      <c r="R2577" s="40" t="str">
        <f>IFERROR(VLOOKUP(Tabla2[[#This Row],[CONTRATISTA PRNCIPAL]],Hoja1!$L$5:$M$9,2,FALSE),"CJV")</f>
        <v>CJV</v>
      </c>
      <c r="S2577" s="40" t="str">
        <f>IF(Tabla2[[#This Row],[EMPRESA]]=Tabla2[[#This Row],[CONTRATISTA PRNCIPAL]],"Principal","Secundaria")</f>
        <v>Secundaria</v>
      </c>
      <c r="T2577" s="42">
        <f>IFERROR(1/COUNTIF(Tabla2[CONTRATISTA PRNCIPAL],Tabla2[[#This Row],[CONTRATISTA PRNCIPAL]]),0)</f>
        <v>0.013513513513513514</v>
      </c>
      <c r="U2577" s="43">
        <f>IF(((TODAY()-Tabla2[[#This Row],[FECHA NACIMIENTO]])/365)&lt;18,"Corregir", IF(((TODAY()-Tabla2[[#This Row],[FECHA NACIMIENTO]])/365)&gt;80, "Corregir",ROUNDDOWN(((TODAY()-Tabla2[[#This Row],[FECHA NACIMIENTO]])/365),0)))</f>
        <v>23</v>
      </c>
      <c r="V25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577" s="44" t="str">
        <f>+IF(Tabla2[[#This Row],[Edad]]="Corregir","Corregir","Ok")</f>
        <v>Ok</v>
      </c>
      <c r="X2577" s="42" t="str">
        <f>+IFERROR(VLOOKUP(Tabla2[[#This Row],[DISTRITO SEGÚN DNI]],Hoja1!$A$2:$B$32,2,FALSE),"No")</f>
        <v>ATE</v>
      </c>
      <c r="Y2577" s="42" t="str">
        <f>IF(OR(LOWER(Tabla2[[#This Row],[GENERO]])="masculino", LOWER(Tabla2[[#This Row],[GENERO]])="femenino"),"OK","Corregir")</f>
        <v>OK</v>
      </c>
      <c r="Z2577" s="42" t="str">
        <f>+IF(Tabla2[[#This Row],[Nro. DNI / CE]]="","Corregir",IF(LEN(Tabla2[[#This Row],[Nro. DNI / CE]])&gt;=8,"OK","Corregir"))</f>
        <v>OK</v>
      </c>
      <c r="AA2577" s="42">
        <f>COUNTIF(Tabla2[APELLIDOS Y NOMBRES],Tabla2[[#This Row],[APELLIDOS Y NOMBRES]])</f>
        <v>1</v>
      </c>
      <c r="AB2577" s="42">
        <f>IF(Tabla2[[#This Row],[Trabajador]]&gt;1,1/Tabla2[[#This Row],[Trabajador]],Tabla2[[#This Row],[Trabajador]])</f>
        <v>1</v>
      </c>
      <c r="AC2577" t="str">
        <f>+IFERROR(IF(Tabla2[[#This Row],[FECHA CESE/BAJA]]="","No Aplica",IF(AND(MONTH(Tabla2[[#This Row],[FECHA CESE/BAJA]])=MONTH(TODAY()-30),YEAR(Tabla2[[#This Row],[FECHA CESE/BAJA]])=YEAR(TODAY())),MONTH(TODAY()-30)&amp;"-"&amp;YEAR(TODAY()),"Borrar")),"No aplica")</f>
        <v>No Aplica</v>
      </c>
      <c r="AD2577" t="str">
        <f>+IFERROR(IF(Tabla2[[#This Row],[FECHA INICIO DE LABORES EN OBRA]]="","No Aplica",IF(AND(MONTH(Tabla2[[#This Row],[FECHA INICIO DE LABORES EN OBRA]])=MONTH(TODAY()-30),YEAR(Tabla2[[#This Row],[FECHA INICIO DE LABORES EN OBRA]])=YEAR(TODAY())),MONTH(TODAY()-30)&amp;"-"&amp;YEAR(TODAY()),"No Aplica")),"No Aplica")</f>
        <v>No Aplica</v>
      </c>
    </row>
    <row r="2578" spans="1:30" x14ac:dyDescent="0.25">
      <c r="A2578" s="13" t="s">
        <v>9508</v>
      </c>
      <c r="B2578" s="15" t="s">
        <v>9509</v>
      </c>
      <c r="C2578" s="15" t="s">
        <v>9452</v>
      </c>
      <c r="D2578" s="15" t="s">
        <v>9534</v>
      </c>
      <c r="E2578" s="15" t="s">
        <v>9535</v>
      </c>
      <c r="F2578" s="39">
        <v>25132</v>
      </c>
      <c r="G2578" s="15">
        <v>2</v>
      </c>
      <c r="H2578" s="15" t="s">
        <v>9515</v>
      </c>
      <c r="I2578" s="15" t="s">
        <v>3272</v>
      </c>
      <c r="J2578" s="15" t="s">
        <v>9536</v>
      </c>
      <c r="K2578" s="15" t="s">
        <v>2237</v>
      </c>
      <c r="L2578" s="40" t="s">
        <v>3650</v>
      </c>
      <c r="M2578" s="39"/>
      <c r="N2578" s="41" t="s">
        <v>2687</v>
      </c>
      <c r="O2578" s="39">
        <v>44943</v>
      </c>
      <c r="P2578" s="40">
        <v>1</v>
      </c>
      <c r="Q2578" s="40">
        <v>4</v>
      </c>
      <c r="R2578" s="40" t="str">
        <f>IFERROR(VLOOKUP(Tabla2[[#This Row],[CONTRATISTA PRNCIPAL]],Hoja1!$L$5:$M$9,2,FALSE),"CJV")</f>
        <v>CJV</v>
      </c>
      <c r="S2578" s="40" t="str">
        <f>IF(Tabla2[[#This Row],[EMPRESA]]=Tabla2[[#This Row],[CONTRATISTA PRNCIPAL]],"Principal","Secundaria")</f>
        <v>Secundaria</v>
      </c>
      <c r="T2578" s="42">
        <f>IFERROR(1/COUNTIF(Tabla2[CONTRATISTA PRNCIPAL],Tabla2[[#This Row],[CONTRATISTA PRNCIPAL]]),0)</f>
        <v>0.013513513513513514</v>
      </c>
      <c r="U2578" s="43">
        <f>IF(((TODAY()-Tabla2[[#This Row],[FECHA NACIMIENTO]])/365)&lt;18,"Corregir", IF(((TODAY()-Tabla2[[#This Row],[FECHA NACIMIENTO]])/365)&gt;80, "Corregir",ROUNDDOWN(((TODAY()-Tabla2[[#This Row],[FECHA NACIMIENTO]])/365),0)))</f>
        <v>54</v>
      </c>
      <c r="V25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578" s="44" t="str">
        <f>+IF(Tabla2[[#This Row],[Edad]]="Corregir","Corregir","Ok")</f>
        <v>Ok</v>
      </c>
      <c r="X2578" s="42" t="str">
        <f>+IFERROR(VLOOKUP(Tabla2[[#This Row],[DISTRITO SEGÚN DNI]],Hoja1!$A$2:$B$32,2,FALSE),"No")</f>
        <v>No</v>
      </c>
      <c r="Y2578" s="42" t="str">
        <f>IF(OR(LOWER(Tabla2[[#This Row],[GENERO]])="masculino", LOWER(Tabla2[[#This Row],[GENERO]])="femenino"),"OK","Corregir")</f>
        <v>OK</v>
      </c>
      <c r="Z2578" s="42" t="str">
        <f>+IF(Tabla2[[#This Row],[Nro. DNI / CE]]="","Corregir",IF(LEN(Tabla2[[#This Row],[Nro. DNI / CE]])&gt;=8,"OK","Corregir"))</f>
        <v>OK</v>
      </c>
      <c r="AA2578" s="42">
        <f>COUNTIF(Tabla2[APELLIDOS Y NOMBRES],Tabla2[[#This Row],[APELLIDOS Y NOMBRES]])</f>
        <v>1</v>
      </c>
      <c r="AB2578" s="42">
        <f>IF(Tabla2[[#This Row],[Trabajador]]&gt;1,1/Tabla2[[#This Row],[Trabajador]],Tabla2[[#This Row],[Trabajador]])</f>
        <v>1</v>
      </c>
      <c r="AC2578" t="str">
        <f>+IFERROR(IF(Tabla2[[#This Row],[FECHA CESE/BAJA]]="","No Aplica",IF(AND(MONTH(Tabla2[[#This Row],[FECHA CESE/BAJA]])=MONTH(TODAY()-30),YEAR(Tabla2[[#This Row],[FECHA CESE/BAJA]])=YEAR(TODAY())),MONTH(TODAY()-30)&amp;"-"&amp;YEAR(TODAY()),"Borrar")),"No aplica")</f>
        <v>No Aplica</v>
      </c>
      <c r="AD2578" t="str">
        <f>+IFERROR(IF(Tabla2[[#This Row],[FECHA INICIO DE LABORES EN OBRA]]="","No Aplica",IF(AND(MONTH(Tabla2[[#This Row],[FECHA INICIO DE LABORES EN OBRA]])=MONTH(TODAY()-30),YEAR(Tabla2[[#This Row],[FECHA INICIO DE LABORES EN OBRA]])=YEAR(TODAY())),MONTH(TODAY()-30)&amp;"-"&amp;YEAR(TODAY()),"No Aplica")),"No Aplica")</f>
        <v>No Aplica</v>
      </c>
    </row>
    <row r="2579" spans="1:30" x14ac:dyDescent="0.25">
      <c r="A2579" s="13" t="s">
        <v>9508</v>
      </c>
      <c r="B2579" s="15" t="s">
        <v>9509</v>
      </c>
      <c r="C2579" s="15" t="s">
        <v>9452</v>
      </c>
      <c r="D2579" s="15" t="s">
        <v>9537</v>
      </c>
      <c r="E2579" s="15" t="s">
        <v>9538</v>
      </c>
      <c r="F2579" s="39">
        <v>33685</v>
      </c>
      <c r="G2579" s="15">
        <v>2</v>
      </c>
      <c r="H2579" s="15" t="s">
        <v>9539</v>
      </c>
      <c r="I2579" s="15" t="s">
        <v>3332</v>
      </c>
      <c r="J2579" s="15" t="s">
        <v>9540</v>
      </c>
      <c r="K2579" s="15" t="s">
        <v>9541</v>
      </c>
      <c r="L2579" s="40" t="s">
        <v>3650</v>
      </c>
      <c r="M2579" s="39"/>
      <c r="N2579" s="41" t="s">
        <v>2687</v>
      </c>
      <c r="O2579" s="39">
        <v>44914</v>
      </c>
      <c r="P2579" s="40">
        <v>1</v>
      </c>
      <c r="Q2579" s="40">
        <v>4</v>
      </c>
      <c r="R2579" s="40" t="str">
        <f>IFERROR(VLOOKUP(Tabla2[[#This Row],[CONTRATISTA PRNCIPAL]],Hoja1!$L$5:$M$9,2,FALSE),"CJV")</f>
        <v>CJV</v>
      </c>
      <c r="S2579" s="40" t="str">
        <f>IF(Tabla2[[#This Row],[EMPRESA]]=Tabla2[[#This Row],[CONTRATISTA PRNCIPAL]],"Principal","Secundaria")</f>
        <v>Secundaria</v>
      </c>
      <c r="T2579" s="42">
        <f>IFERROR(1/COUNTIF(Tabla2[CONTRATISTA PRNCIPAL],Tabla2[[#This Row],[CONTRATISTA PRNCIPAL]]),0)</f>
        <v>0.013513513513513514</v>
      </c>
      <c r="U2579" s="43">
        <f>IF(((TODAY()-Tabla2[[#This Row],[FECHA NACIMIENTO]])/365)&lt;18,"Corregir", IF(((TODAY()-Tabla2[[#This Row],[FECHA NACIMIENTO]])/365)&gt;80, "Corregir",ROUNDDOWN(((TODAY()-Tabla2[[#This Row],[FECHA NACIMIENTO]])/365),0)))</f>
        <v>31</v>
      </c>
      <c r="V25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79" s="44" t="str">
        <f>+IF(Tabla2[[#This Row],[Edad]]="Corregir","Corregir","Ok")</f>
        <v>Ok</v>
      </c>
      <c r="X2579" s="42" t="str">
        <f>+IFERROR(VLOOKUP(Tabla2[[#This Row],[DISTRITO SEGÚN DNI]],Hoja1!$A$2:$B$32,2,FALSE),"No")</f>
        <v>No</v>
      </c>
      <c r="Y2579" s="42" t="str">
        <f>IF(OR(LOWER(Tabla2[[#This Row],[GENERO]])="masculino", LOWER(Tabla2[[#This Row],[GENERO]])="femenino"),"OK","Corregir")</f>
        <v>OK</v>
      </c>
      <c r="Z2579" s="42" t="str">
        <f>+IF(Tabla2[[#This Row],[Nro. DNI / CE]]="","Corregir",IF(LEN(Tabla2[[#This Row],[Nro. DNI / CE]])&gt;=8,"OK","Corregir"))</f>
        <v>OK</v>
      </c>
      <c r="AA2579" s="42">
        <f>COUNTIF(Tabla2[APELLIDOS Y NOMBRES],Tabla2[[#This Row],[APELLIDOS Y NOMBRES]])</f>
        <v>1</v>
      </c>
      <c r="AB2579" s="42">
        <f>IF(Tabla2[[#This Row],[Trabajador]]&gt;1,1/Tabla2[[#This Row],[Trabajador]],Tabla2[[#This Row],[Trabajador]])</f>
        <v>1</v>
      </c>
      <c r="AC2579" t="str">
        <f>+IFERROR(IF(Tabla2[[#This Row],[FECHA CESE/BAJA]]="","No Aplica",IF(AND(MONTH(Tabla2[[#This Row],[FECHA CESE/BAJA]])=MONTH(TODAY()-30),YEAR(Tabla2[[#This Row],[FECHA CESE/BAJA]])=YEAR(TODAY())),MONTH(TODAY()-30)&amp;"-"&amp;YEAR(TODAY()),"Borrar")),"No aplica")</f>
        <v>No Aplica</v>
      </c>
      <c r="AD2579" t="str">
        <f>+IFERROR(IF(Tabla2[[#This Row],[FECHA INICIO DE LABORES EN OBRA]]="","No Aplica",IF(AND(MONTH(Tabla2[[#This Row],[FECHA INICIO DE LABORES EN OBRA]])=MONTH(TODAY()-30),YEAR(Tabla2[[#This Row],[FECHA INICIO DE LABORES EN OBRA]])=YEAR(TODAY())),MONTH(TODAY()-30)&amp;"-"&amp;YEAR(TODAY()),"No Aplica")),"No Aplica")</f>
        <v>No Aplica</v>
      </c>
    </row>
    <row r="2580" spans="1:30" x14ac:dyDescent="0.25">
      <c r="A2580" s="13" t="s">
        <v>9508</v>
      </c>
      <c r="B2580" s="15" t="s">
        <v>9509</v>
      </c>
      <c r="C2580" s="15" t="s">
        <v>9452</v>
      </c>
      <c r="D2580" s="15" t="s">
        <v>9542</v>
      </c>
      <c r="E2580" s="15" t="s">
        <v>9543</v>
      </c>
      <c r="F2580" s="39">
        <v>33256</v>
      </c>
      <c r="G2580" s="15">
        <v>2</v>
      </c>
      <c r="H2580" s="15" t="s">
        <v>9519</v>
      </c>
      <c r="I2580" s="15" t="s">
        <v>3332</v>
      </c>
      <c r="J2580" s="15" t="s">
        <v>9544</v>
      </c>
      <c r="K2580" s="15" t="s">
        <v>2182</v>
      </c>
      <c r="L2580" s="40" t="s">
        <v>3650</v>
      </c>
      <c r="M2580" s="39"/>
      <c r="N2580" s="41" t="s">
        <v>2687</v>
      </c>
      <c r="O2580" s="39">
        <v>44945</v>
      </c>
      <c r="P2580" s="40">
        <v>1</v>
      </c>
      <c r="Q2580" s="40">
        <v>4</v>
      </c>
      <c r="R2580" s="40" t="str">
        <f>IFERROR(VLOOKUP(Tabla2[[#This Row],[CONTRATISTA PRNCIPAL]],Hoja1!$L$5:$M$9,2,FALSE),"CJV")</f>
        <v>CJV</v>
      </c>
      <c r="S2580" s="40" t="str">
        <f>IF(Tabla2[[#This Row],[EMPRESA]]=Tabla2[[#This Row],[CONTRATISTA PRNCIPAL]],"Principal","Secundaria")</f>
        <v>Secundaria</v>
      </c>
      <c r="T2580" s="42">
        <f>IFERROR(1/COUNTIF(Tabla2[CONTRATISTA PRNCIPAL],Tabla2[[#This Row],[CONTRATISTA PRNCIPAL]]),0)</f>
        <v>0.013513513513513514</v>
      </c>
      <c r="U2580" s="43">
        <f>IF(((TODAY()-Tabla2[[#This Row],[FECHA NACIMIENTO]])/365)&lt;18,"Corregir", IF(((TODAY()-Tabla2[[#This Row],[FECHA NACIMIENTO]])/365)&gt;80, "Corregir",ROUNDDOWN(((TODAY()-Tabla2[[#This Row],[FECHA NACIMIENTO]])/365),0)))</f>
        <v>32</v>
      </c>
      <c r="V25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80" s="44" t="str">
        <f>+IF(Tabla2[[#This Row],[Edad]]="Corregir","Corregir","Ok")</f>
        <v>Ok</v>
      </c>
      <c r="X2580" s="42" t="str">
        <f>+IFERROR(VLOOKUP(Tabla2[[#This Row],[DISTRITO SEGÚN DNI]],Hoja1!$A$2:$B$32,2,FALSE),"No")</f>
        <v>No</v>
      </c>
      <c r="Y2580" s="42" t="str">
        <f>IF(OR(LOWER(Tabla2[[#This Row],[GENERO]])="masculino", LOWER(Tabla2[[#This Row],[GENERO]])="femenino"),"OK","Corregir")</f>
        <v>OK</v>
      </c>
      <c r="Z2580" s="42" t="str">
        <f>+IF(Tabla2[[#This Row],[Nro. DNI / CE]]="","Corregir",IF(LEN(Tabla2[[#This Row],[Nro. DNI / CE]])&gt;=8,"OK","Corregir"))</f>
        <v>OK</v>
      </c>
      <c r="AA2580" s="42">
        <f>COUNTIF(Tabla2[APELLIDOS Y NOMBRES],Tabla2[[#This Row],[APELLIDOS Y NOMBRES]])</f>
        <v>1</v>
      </c>
      <c r="AB2580" s="42">
        <f>IF(Tabla2[[#This Row],[Trabajador]]&gt;1,1/Tabla2[[#This Row],[Trabajador]],Tabla2[[#This Row],[Trabajador]])</f>
        <v>1</v>
      </c>
      <c r="AC2580" t="str">
        <f>+IFERROR(IF(Tabla2[[#This Row],[FECHA CESE/BAJA]]="","No Aplica",IF(AND(MONTH(Tabla2[[#This Row],[FECHA CESE/BAJA]])=MONTH(TODAY()-30),YEAR(Tabla2[[#This Row],[FECHA CESE/BAJA]])=YEAR(TODAY())),MONTH(TODAY()-30)&amp;"-"&amp;YEAR(TODAY()),"Borrar")),"No aplica")</f>
        <v>No Aplica</v>
      </c>
      <c r="AD2580" t="str">
        <f>+IFERROR(IF(Tabla2[[#This Row],[FECHA INICIO DE LABORES EN OBRA]]="","No Aplica",IF(AND(MONTH(Tabla2[[#This Row],[FECHA INICIO DE LABORES EN OBRA]])=MONTH(TODAY()-30),YEAR(Tabla2[[#This Row],[FECHA INICIO DE LABORES EN OBRA]])=YEAR(TODAY())),MONTH(TODAY()-30)&amp;"-"&amp;YEAR(TODAY()),"No Aplica")),"No Aplica")</f>
        <v>No Aplica</v>
      </c>
    </row>
    <row r="2581" spans="1:30" x14ac:dyDescent="0.25">
      <c r="A2581" s="13" t="s">
        <v>9508</v>
      </c>
      <c r="B2581" s="15" t="s">
        <v>9509</v>
      </c>
      <c r="C2581" s="15" t="s">
        <v>9452</v>
      </c>
      <c r="D2581" s="15">
        <v>40584047</v>
      </c>
      <c r="E2581" s="15" t="s">
        <v>9545</v>
      </c>
      <c r="F2581" s="39">
        <v>28851</v>
      </c>
      <c r="G2581" s="15">
        <v>2</v>
      </c>
      <c r="H2581" s="15" t="s">
        <v>9530</v>
      </c>
      <c r="I2581" s="15" t="s">
        <v>3332</v>
      </c>
      <c r="J2581" s="15" t="s">
        <v>9546</v>
      </c>
      <c r="K2581" s="15" t="s">
        <v>3200</v>
      </c>
      <c r="L2581" s="40" t="s">
        <v>3650</v>
      </c>
      <c r="M2581" s="39"/>
      <c r="N2581" s="41" t="s">
        <v>2687</v>
      </c>
      <c r="O2581" s="39">
        <v>44893</v>
      </c>
      <c r="P2581" s="40">
        <v>1</v>
      </c>
      <c r="Q2581" s="40">
        <v>4</v>
      </c>
      <c r="R2581" s="40" t="str">
        <f>IFERROR(VLOOKUP(Tabla2[[#This Row],[CONTRATISTA PRNCIPAL]],Hoja1!$L$5:$M$9,2,FALSE),"CJV")</f>
        <v>CJV</v>
      </c>
      <c r="S2581" s="40" t="str">
        <f>IF(Tabla2[[#This Row],[EMPRESA]]=Tabla2[[#This Row],[CONTRATISTA PRNCIPAL]],"Principal","Secundaria")</f>
        <v>Secundaria</v>
      </c>
      <c r="T2581" s="42">
        <f>IFERROR(1/COUNTIF(Tabla2[CONTRATISTA PRNCIPAL],Tabla2[[#This Row],[CONTRATISTA PRNCIPAL]]),0)</f>
        <v>0.013513513513513514</v>
      </c>
      <c r="U2581" s="43">
        <f>IF(((TODAY()-Tabla2[[#This Row],[FECHA NACIMIENTO]])/365)&lt;18,"Corregir", IF(((TODAY()-Tabla2[[#This Row],[FECHA NACIMIENTO]])/365)&gt;80, "Corregir",ROUNDDOWN(((TODAY()-Tabla2[[#This Row],[FECHA NACIMIENTO]])/365),0)))</f>
        <v>44</v>
      </c>
      <c r="V25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81" s="44" t="str">
        <f>+IF(Tabla2[[#This Row],[Edad]]="Corregir","Corregir","Ok")</f>
        <v>Ok</v>
      </c>
      <c r="X2581" s="42" t="str">
        <f>+IFERROR(VLOOKUP(Tabla2[[#This Row],[DISTRITO SEGÚN DNI]],Hoja1!$A$2:$B$32,2,FALSE),"No")</f>
        <v>No</v>
      </c>
      <c r="Y2581" s="42" t="str">
        <f>IF(OR(LOWER(Tabla2[[#This Row],[GENERO]])="masculino", LOWER(Tabla2[[#This Row],[GENERO]])="femenino"),"OK","Corregir")</f>
        <v>OK</v>
      </c>
      <c r="Z2581" s="42" t="str">
        <f>+IF(Tabla2[[#This Row],[Nro. DNI / CE]]="","Corregir",IF(LEN(Tabla2[[#This Row],[Nro. DNI / CE]])&gt;=8,"OK","Corregir"))</f>
        <v>OK</v>
      </c>
      <c r="AA2581" s="42">
        <f>COUNTIF(Tabla2[APELLIDOS Y NOMBRES],Tabla2[[#This Row],[APELLIDOS Y NOMBRES]])</f>
        <v>1</v>
      </c>
      <c r="AB2581" s="42">
        <f>IF(Tabla2[[#This Row],[Trabajador]]&gt;1,1/Tabla2[[#This Row],[Trabajador]],Tabla2[[#This Row],[Trabajador]])</f>
        <v>1</v>
      </c>
      <c r="AC2581" t="str">
        <f>+IFERROR(IF(Tabla2[[#This Row],[FECHA CESE/BAJA]]="","No Aplica",IF(AND(MONTH(Tabla2[[#This Row],[FECHA CESE/BAJA]])=MONTH(TODAY()-30),YEAR(Tabla2[[#This Row],[FECHA CESE/BAJA]])=YEAR(TODAY())),MONTH(TODAY()-30)&amp;"-"&amp;YEAR(TODAY()),"Borrar")),"No aplica")</f>
        <v>No Aplica</v>
      </c>
      <c r="AD2581" t="str">
        <f>+IFERROR(IF(Tabla2[[#This Row],[FECHA INICIO DE LABORES EN OBRA]]="","No Aplica",IF(AND(MONTH(Tabla2[[#This Row],[FECHA INICIO DE LABORES EN OBRA]])=MONTH(TODAY()-30),YEAR(Tabla2[[#This Row],[FECHA INICIO DE LABORES EN OBRA]])=YEAR(TODAY())),MONTH(TODAY()-30)&amp;"-"&amp;YEAR(TODAY()),"No Aplica")),"No Aplica")</f>
        <v>No Aplica</v>
      </c>
    </row>
    <row r="2582" spans="1:30" x14ac:dyDescent="0.25">
      <c r="A2582" s="13" t="s">
        <v>9508</v>
      </c>
      <c r="B2582" s="15" t="s">
        <v>9509</v>
      </c>
      <c r="C2582" s="15" t="s">
        <v>9452</v>
      </c>
      <c r="D2582" s="15" t="s">
        <v>9547</v>
      </c>
      <c r="E2582" s="15" t="s">
        <v>9548</v>
      </c>
      <c r="F2582" s="39">
        <v>30610</v>
      </c>
      <c r="G2582" s="15">
        <v>2</v>
      </c>
      <c r="H2582" s="15" t="s">
        <v>9519</v>
      </c>
      <c r="I2582" s="15" t="s">
        <v>3332</v>
      </c>
      <c r="J2582" s="15" t="s">
        <v>9549</v>
      </c>
      <c r="K2582" s="15" t="s">
        <v>2097</v>
      </c>
      <c r="L2582" s="40" t="s">
        <v>3650</v>
      </c>
      <c r="M2582" s="39"/>
      <c r="N2582" s="41" t="s">
        <v>2687</v>
      </c>
      <c r="O2582" s="39">
        <v>44928</v>
      </c>
      <c r="P2582" s="40">
        <v>1</v>
      </c>
      <c r="Q2582" s="40">
        <v>4</v>
      </c>
      <c r="R2582" s="40" t="str">
        <f>IFERROR(VLOOKUP(Tabla2[[#This Row],[CONTRATISTA PRNCIPAL]],Hoja1!$L$5:$M$9,2,FALSE),"CJV")</f>
        <v>CJV</v>
      </c>
      <c r="S2582" s="40" t="str">
        <f>IF(Tabla2[[#This Row],[EMPRESA]]=Tabla2[[#This Row],[CONTRATISTA PRNCIPAL]],"Principal","Secundaria")</f>
        <v>Secundaria</v>
      </c>
      <c r="T2582" s="42">
        <f>IFERROR(1/COUNTIF(Tabla2[CONTRATISTA PRNCIPAL],Tabla2[[#This Row],[CONTRATISTA PRNCIPAL]]),0)</f>
        <v>0.013513513513513514</v>
      </c>
      <c r="U2582" s="43">
        <f>IF(((TODAY()-Tabla2[[#This Row],[FECHA NACIMIENTO]])/365)&lt;18,"Corregir", IF(((TODAY()-Tabla2[[#This Row],[FECHA NACIMIENTO]])/365)&gt;80, "Corregir",ROUNDDOWN(((TODAY()-Tabla2[[#This Row],[FECHA NACIMIENTO]])/365),0)))</f>
        <v>39</v>
      </c>
      <c r="V25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82" s="44" t="str">
        <f>+IF(Tabla2[[#This Row],[Edad]]="Corregir","Corregir","Ok")</f>
        <v>Ok</v>
      </c>
      <c r="X2582" s="42" t="str">
        <f>+IFERROR(VLOOKUP(Tabla2[[#This Row],[DISTRITO SEGÚN DNI]],Hoja1!$A$2:$B$32,2,FALSE),"No")</f>
        <v>No</v>
      </c>
      <c r="Y2582" s="42" t="str">
        <f>IF(OR(LOWER(Tabla2[[#This Row],[GENERO]])="masculino", LOWER(Tabla2[[#This Row],[GENERO]])="femenino"),"OK","Corregir")</f>
        <v>OK</v>
      </c>
      <c r="Z2582" s="42" t="str">
        <f>+IF(Tabla2[[#This Row],[Nro. DNI / CE]]="","Corregir",IF(LEN(Tabla2[[#This Row],[Nro. DNI / CE]])&gt;=8,"OK","Corregir"))</f>
        <v>OK</v>
      </c>
      <c r="AA2582" s="42">
        <f>COUNTIF(Tabla2[APELLIDOS Y NOMBRES],Tabla2[[#This Row],[APELLIDOS Y NOMBRES]])</f>
        <v>1</v>
      </c>
      <c r="AB2582" s="42">
        <f>IF(Tabla2[[#This Row],[Trabajador]]&gt;1,1/Tabla2[[#This Row],[Trabajador]],Tabla2[[#This Row],[Trabajador]])</f>
        <v>1</v>
      </c>
      <c r="AC2582" t="str">
        <f>+IFERROR(IF(Tabla2[[#This Row],[FECHA CESE/BAJA]]="","No Aplica",IF(AND(MONTH(Tabla2[[#This Row],[FECHA CESE/BAJA]])=MONTH(TODAY()-30),YEAR(Tabla2[[#This Row],[FECHA CESE/BAJA]])=YEAR(TODAY())),MONTH(TODAY()-30)&amp;"-"&amp;YEAR(TODAY()),"Borrar")),"No aplica")</f>
        <v>No Aplica</v>
      </c>
      <c r="AD2582" t="str">
        <f>+IFERROR(IF(Tabla2[[#This Row],[FECHA INICIO DE LABORES EN OBRA]]="","No Aplica",IF(AND(MONTH(Tabla2[[#This Row],[FECHA INICIO DE LABORES EN OBRA]])=MONTH(TODAY()-30),YEAR(Tabla2[[#This Row],[FECHA INICIO DE LABORES EN OBRA]])=YEAR(TODAY())),MONTH(TODAY()-30)&amp;"-"&amp;YEAR(TODAY()),"No Aplica")),"No Aplica")</f>
        <v>No Aplica</v>
      </c>
    </row>
    <row r="2583" spans="1:30" x14ac:dyDescent="0.25">
      <c r="A2583" s="13" t="s">
        <v>9508</v>
      </c>
      <c r="B2583" s="15" t="s">
        <v>9509</v>
      </c>
      <c r="C2583" s="15" t="s">
        <v>9452</v>
      </c>
      <c r="D2583" s="15" t="s">
        <v>9550</v>
      </c>
      <c r="E2583" s="15" t="s">
        <v>9551</v>
      </c>
      <c r="F2583" s="39">
        <v>28653</v>
      </c>
      <c r="G2583" s="15">
        <v>2</v>
      </c>
      <c r="H2583" s="15" t="s">
        <v>9515</v>
      </c>
      <c r="I2583" s="15" t="s">
        <v>3272</v>
      </c>
      <c r="J2583" s="15" t="s">
        <v>9552</v>
      </c>
      <c r="K2583" s="15" t="s">
        <v>2062</v>
      </c>
      <c r="L2583" s="40" t="s">
        <v>3650</v>
      </c>
      <c r="M2583" s="39"/>
      <c r="N2583" s="41" t="s">
        <v>2687</v>
      </c>
      <c r="O2583" s="39">
        <v>44939</v>
      </c>
      <c r="P2583" s="40">
        <v>1</v>
      </c>
      <c r="Q2583" s="40">
        <v>4</v>
      </c>
      <c r="R2583" s="40" t="str">
        <f>IFERROR(VLOOKUP(Tabla2[[#This Row],[CONTRATISTA PRNCIPAL]],Hoja1!$L$5:$M$9,2,FALSE),"CJV")</f>
        <v>CJV</v>
      </c>
      <c r="S2583" s="40" t="str">
        <f>IF(Tabla2[[#This Row],[EMPRESA]]=Tabla2[[#This Row],[CONTRATISTA PRNCIPAL]],"Principal","Secundaria")</f>
        <v>Secundaria</v>
      </c>
      <c r="T2583" s="42">
        <f>IFERROR(1/COUNTIF(Tabla2[CONTRATISTA PRNCIPAL],Tabla2[[#This Row],[CONTRATISTA PRNCIPAL]]),0)</f>
        <v>0.013513513513513514</v>
      </c>
      <c r="U2583" s="43">
        <f>IF(((TODAY()-Tabla2[[#This Row],[FECHA NACIMIENTO]])/365)&lt;18,"Corregir", IF(((TODAY()-Tabla2[[#This Row],[FECHA NACIMIENTO]])/365)&gt;80, "Corregir",ROUNDDOWN(((TODAY()-Tabla2[[#This Row],[FECHA NACIMIENTO]])/365),0)))</f>
        <v>45</v>
      </c>
      <c r="V25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83" s="44" t="str">
        <f>+IF(Tabla2[[#This Row],[Edad]]="Corregir","Corregir","Ok")</f>
        <v>Ok</v>
      </c>
      <c r="X2583" s="42" t="str">
        <f>+IFERROR(VLOOKUP(Tabla2[[#This Row],[DISTRITO SEGÚN DNI]],Hoja1!$A$2:$B$32,2,FALSE),"No")</f>
        <v>No</v>
      </c>
      <c r="Y2583" s="42" t="str">
        <f>IF(OR(LOWER(Tabla2[[#This Row],[GENERO]])="masculino", LOWER(Tabla2[[#This Row],[GENERO]])="femenino"),"OK","Corregir")</f>
        <v>OK</v>
      </c>
      <c r="Z2583" s="42" t="str">
        <f>+IF(Tabla2[[#This Row],[Nro. DNI / CE]]="","Corregir",IF(LEN(Tabla2[[#This Row],[Nro. DNI / CE]])&gt;=8,"OK","Corregir"))</f>
        <v>OK</v>
      </c>
      <c r="AA2583" s="42">
        <f>COUNTIF(Tabla2[APELLIDOS Y NOMBRES],Tabla2[[#This Row],[APELLIDOS Y NOMBRES]])</f>
        <v>1</v>
      </c>
      <c r="AB2583" s="42">
        <f>IF(Tabla2[[#This Row],[Trabajador]]&gt;1,1/Tabla2[[#This Row],[Trabajador]],Tabla2[[#This Row],[Trabajador]])</f>
        <v>1</v>
      </c>
      <c r="AC2583" t="str">
        <f>+IFERROR(IF(Tabla2[[#This Row],[FECHA CESE/BAJA]]="","No Aplica",IF(AND(MONTH(Tabla2[[#This Row],[FECHA CESE/BAJA]])=MONTH(TODAY()-30),YEAR(Tabla2[[#This Row],[FECHA CESE/BAJA]])=YEAR(TODAY())),MONTH(TODAY()-30)&amp;"-"&amp;YEAR(TODAY()),"Borrar")),"No aplica")</f>
        <v>No Aplica</v>
      </c>
      <c r="AD2583" t="str">
        <f>+IFERROR(IF(Tabla2[[#This Row],[FECHA INICIO DE LABORES EN OBRA]]="","No Aplica",IF(AND(MONTH(Tabla2[[#This Row],[FECHA INICIO DE LABORES EN OBRA]])=MONTH(TODAY()-30),YEAR(Tabla2[[#This Row],[FECHA INICIO DE LABORES EN OBRA]])=YEAR(TODAY())),MONTH(TODAY()-30)&amp;"-"&amp;YEAR(TODAY()),"No Aplica")),"No Aplica")</f>
        <v>No Aplica</v>
      </c>
    </row>
    <row r="2584" spans="1:30" x14ac:dyDescent="0.25">
      <c r="A2584" s="13" t="s">
        <v>9508</v>
      </c>
      <c r="B2584" s="15" t="s">
        <v>9509</v>
      </c>
      <c r="C2584" s="15" t="s">
        <v>9452</v>
      </c>
      <c r="D2584" s="15" t="s">
        <v>9553</v>
      </c>
      <c r="E2584" s="15" t="s">
        <v>9554</v>
      </c>
      <c r="F2584" s="39">
        <v>29761</v>
      </c>
      <c r="G2584" s="15">
        <v>1</v>
      </c>
      <c r="H2584" s="15" t="s">
        <v>9555</v>
      </c>
      <c r="I2584" s="15" t="s">
        <v>3332</v>
      </c>
      <c r="J2584" s="15" t="s">
        <v>9556</v>
      </c>
      <c r="K2584" s="15" t="s">
        <v>2075</v>
      </c>
      <c r="L2584" s="40" t="s">
        <v>3650</v>
      </c>
      <c r="M2584" s="39"/>
      <c r="N2584" s="41" t="s">
        <v>2687</v>
      </c>
      <c r="O2584" s="39">
        <v>44910</v>
      </c>
      <c r="P2584" s="40">
        <v>1</v>
      </c>
      <c r="Q2584" s="40">
        <v>1</v>
      </c>
      <c r="R2584" s="40" t="str">
        <f>IFERROR(VLOOKUP(Tabla2[[#This Row],[CONTRATISTA PRNCIPAL]],Hoja1!$L$5:$M$9,2,FALSE),"CJV")</f>
        <v>CJV</v>
      </c>
      <c r="S2584" s="40" t="str">
        <f>IF(Tabla2[[#This Row],[EMPRESA]]=Tabla2[[#This Row],[CONTRATISTA PRNCIPAL]],"Principal","Secundaria")</f>
        <v>Secundaria</v>
      </c>
      <c r="T2584" s="42">
        <f>IFERROR(1/COUNTIF(Tabla2[CONTRATISTA PRNCIPAL],Tabla2[[#This Row],[CONTRATISTA PRNCIPAL]]),0)</f>
        <v>0.013513513513513514</v>
      </c>
      <c r="U2584" s="43">
        <f>IF(((TODAY()-Tabla2[[#This Row],[FECHA NACIMIENTO]])/365)&lt;18,"Corregir", IF(((TODAY()-Tabla2[[#This Row],[FECHA NACIMIENTO]])/365)&gt;80, "Corregir",ROUNDDOWN(((TODAY()-Tabla2[[#This Row],[FECHA NACIMIENTO]])/365),0)))</f>
        <v>42</v>
      </c>
      <c r="V25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84" s="44" t="str">
        <f>+IF(Tabla2[[#This Row],[Edad]]="Corregir","Corregir","Ok")</f>
        <v>Ok</v>
      </c>
      <c r="X2584" s="42" t="str">
        <f>+IFERROR(VLOOKUP(Tabla2[[#This Row],[DISTRITO SEGÚN DNI]],Hoja1!$A$2:$B$32,2,FALSE),"No")</f>
        <v>No</v>
      </c>
      <c r="Y2584" s="42" t="str">
        <f>IF(OR(LOWER(Tabla2[[#This Row],[GENERO]])="masculino", LOWER(Tabla2[[#This Row],[GENERO]])="femenino"),"OK","Corregir")</f>
        <v>OK</v>
      </c>
      <c r="Z2584" s="42" t="str">
        <f>+IF(Tabla2[[#This Row],[Nro. DNI / CE]]="","Corregir",IF(LEN(Tabla2[[#This Row],[Nro. DNI / CE]])&gt;=8,"OK","Corregir"))</f>
        <v>OK</v>
      </c>
      <c r="AA2584" s="42">
        <f>COUNTIF(Tabla2[APELLIDOS Y NOMBRES],Tabla2[[#This Row],[APELLIDOS Y NOMBRES]])</f>
        <v>1</v>
      </c>
      <c r="AB2584" s="42">
        <f>IF(Tabla2[[#This Row],[Trabajador]]&gt;1,1/Tabla2[[#This Row],[Trabajador]],Tabla2[[#This Row],[Trabajador]])</f>
        <v>1</v>
      </c>
      <c r="AC2584" t="str">
        <f>+IFERROR(IF(Tabla2[[#This Row],[FECHA CESE/BAJA]]="","No Aplica",IF(AND(MONTH(Tabla2[[#This Row],[FECHA CESE/BAJA]])=MONTH(TODAY()-30),YEAR(Tabla2[[#This Row],[FECHA CESE/BAJA]])=YEAR(TODAY())),MONTH(TODAY()-30)&amp;"-"&amp;YEAR(TODAY()),"Borrar")),"No aplica")</f>
        <v>No Aplica</v>
      </c>
      <c r="AD2584" t="str">
        <f>+IFERROR(IF(Tabla2[[#This Row],[FECHA INICIO DE LABORES EN OBRA]]="","No Aplica",IF(AND(MONTH(Tabla2[[#This Row],[FECHA INICIO DE LABORES EN OBRA]])=MONTH(TODAY()-30),YEAR(Tabla2[[#This Row],[FECHA INICIO DE LABORES EN OBRA]])=YEAR(TODAY())),MONTH(TODAY()-30)&amp;"-"&amp;YEAR(TODAY()),"No Aplica")),"No Aplica")</f>
        <v>No Aplica</v>
      </c>
    </row>
    <row r="2585" spans="1:30" x14ac:dyDescent="0.25">
      <c r="A2585" s="13" t="s">
        <v>9508</v>
      </c>
      <c r="B2585" s="15" t="s">
        <v>9509</v>
      </c>
      <c r="C2585" s="15" t="s">
        <v>9452</v>
      </c>
      <c r="D2585" s="15" t="s">
        <v>9557</v>
      </c>
      <c r="E2585" s="15" t="s">
        <v>9558</v>
      </c>
      <c r="F2585" s="39">
        <v>34647</v>
      </c>
      <c r="G2585" s="15">
        <v>1</v>
      </c>
      <c r="H2585" s="15" t="s">
        <v>9559</v>
      </c>
      <c r="I2585" s="15" t="s">
        <v>3280</v>
      </c>
      <c r="J2585" s="15" t="s">
        <v>9560</v>
      </c>
      <c r="K2585" s="15" t="s">
        <v>2071</v>
      </c>
      <c r="L2585" s="40" t="s">
        <v>3650</v>
      </c>
      <c r="M2585" s="39"/>
      <c r="N2585" s="41" t="s">
        <v>2687</v>
      </c>
      <c r="O2585" s="39">
        <v>44910</v>
      </c>
      <c r="P2585" s="40">
        <v>1</v>
      </c>
      <c r="Q2585" s="40">
        <v>1</v>
      </c>
      <c r="R2585" s="40" t="str">
        <f>IFERROR(VLOOKUP(Tabla2[[#This Row],[CONTRATISTA PRNCIPAL]],Hoja1!$L$5:$M$9,2,FALSE),"CJV")</f>
        <v>CJV</v>
      </c>
      <c r="S2585" s="40" t="str">
        <f>IF(Tabla2[[#This Row],[EMPRESA]]=Tabla2[[#This Row],[CONTRATISTA PRNCIPAL]],"Principal","Secundaria")</f>
        <v>Secundaria</v>
      </c>
      <c r="T2585" s="42">
        <f>IFERROR(1/COUNTIF(Tabla2[CONTRATISTA PRNCIPAL],Tabla2[[#This Row],[CONTRATISTA PRNCIPAL]]),0)</f>
        <v>0.013513513513513514</v>
      </c>
      <c r="U2585" s="43">
        <f>IF(((TODAY()-Tabla2[[#This Row],[FECHA NACIMIENTO]])/365)&lt;18,"Corregir", IF(((TODAY()-Tabla2[[#This Row],[FECHA NACIMIENTO]])/365)&gt;80, "Corregir",ROUNDDOWN(((TODAY()-Tabla2[[#This Row],[FECHA NACIMIENTO]])/365),0)))</f>
        <v>28</v>
      </c>
      <c r="V25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85" s="44" t="str">
        <f>+IF(Tabla2[[#This Row],[Edad]]="Corregir","Corregir","Ok")</f>
        <v>Ok</v>
      </c>
      <c r="X2585" s="42" t="str">
        <f>+IFERROR(VLOOKUP(Tabla2[[#This Row],[DISTRITO SEGÚN DNI]],Hoja1!$A$2:$B$32,2,FALSE),"No")</f>
        <v>No</v>
      </c>
      <c r="Y2585" s="42" t="str">
        <f>IF(OR(LOWER(Tabla2[[#This Row],[GENERO]])="masculino", LOWER(Tabla2[[#This Row],[GENERO]])="femenino"),"OK","Corregir")</f>
        <v>OK</v>
      </c>
      <c r="Z2585" s="42" t="str">
        <f>+IF(Tabla2[[#This Row],[Nro. DNI / CE]]="","Corregir",IF(LEN(Tabla2[[#This Row],[Nro. DNI / CE]])&gt;=8,"OK","Corregir"))</f>
        <v>OK</v>
      </c>
      <c r="AA2585" s="42">
        <f>COUNTIF(Tabla2[APELLIDOS Y NOMBRES],Tabla2[[#This Row],[APELLIDOS Y NOMBRES]])</f>
        <v>1</v>
      </c>
      <c r="AB2585" s="42">
        <f>IF(Tabla2[[#This Row],[Trabajador]]&gt;1,1/Tabla2[[#This Row],[Trabajador]],Tabla2[[#This Row],[Trabajador]])</f>
        <v>1</v>
      </c>
      <c r="AC2585" t="str">
        <f>+IFERROR(IF(Tabla2[[#This Row],[FECHA CESE/BAJA]]="","No Aplica",IF(AND(MONTH(Tabla2[[#This Row],[FECHA CESE/BAJA]])=MONTH(TODAY()-30),YEAR(Tabla2[[#This Row],[FECHA CESE/BAJA]])=YEAR(TODAY())),MONTH(TODAY()-30)&amp;"-"&amp;YEAR(TODAY()),"Borrar")),"No aplica")</f>
        <v>No Aplica</v>
      </c>
      <c r="AD2585" t="str">
        <f>+IFERROR(IF(Tabla2[[#This Row],[FECHA INICIO DE LABORES EN OBRA]]="","No Aplica",IF(AND(MONTH(Tabla2[[#This Row],[FECHA INICIO DE LABORES EN OBRA]])=MONTH(TODAY()-30),YEAR(Tabla2[[#This Row],[FECHA INICIO DE LABORES EN OBRA]])=YEAR(TODAY())),MONTH(TODAY()-30)&amp;"-"&amp;YEAR(TODAY()),"No Aplica")),"No Aplica")</f>
        <v>No Aplica</v>
      </c>
    </row>
    <row r="2586" spans="1:30" x14ac:dyDescent="0.25">
      <c r="A2586" s="13" t="s">
        <v>9508</v>
      </c>
      <c r="B2586" s="15" t="s">
        <v>9509</v>
      </c>
      <c r="C2586" s="15" t="s">
        <v>9452</v>
      </c>
      <c r="D2586" s="15" t="s">
        <v>9561</v>
      </c>
      <c r="E2586" s="15" t="s">
        <v>9562</v>
      </c>
      <c r="F2586" s="39">
        <v>32713</v>
      </c>
      <c r="G2586" s="15">
        <v>2</v>
      </c>
      <c r="H2586" s="15" t="s">
        <v>9515</v>
      </c>
      <c r="I2586" s="15" t="s">
        <v>3332</v>
      </c>
      <c r="J2586" s="15" t="s">
        <v>9563</v>
      </c>
      <c r="K2586" s="15" t="s">
        <v>2113</v>
      </c>
      <c r="L2586" s="40" t="s">
        <v>3650</v>
      </c>
      <c r="M2586" s="39"/>
      <c r="N2586" s="41" t="s">
        <v>2687</v>
      </c>
      <c r="O2586" s="39">
        <v>44928</v>
      </c>
      <c r="P2586" s="40">
        <v>1</v>
      </c>
      <c r="Q2586" s="40">
        <v>4</v>
      </c>
      <c r="R2586" s="40" t="str">
        <f>IFERROR(VLOOKUP(Tabla2[[#This Row],[CONTRATISTA PRNCIPAL]],Hoja1!$L$5:$M$9,2,FALSE),"CJV")</f>
        <v>CJV</v>
      </c>
      <c r="S2586" s="40" t="str">
        <f>IF(Tabla2[[#This Row],[EMPRESA]]=Tabla2[[#This Row],[CONTRATISTA PRNCIPAL]],"Principal","Secundaria")</f>
        <v>Secundaria</v>
      </c>
      <c r="T2586" s="42">
        <f>IFERROR(1/COUNTIF(Tabla2[CONTRATISTA PRNCIPAL],Tabla2[[#This Row],[CONTRATISTA PRNCIPAL]]),0)</f>
        <v>0.013513513513513514</v>
      </c>
      <c r="U2586" s="43">
        <f>IF(((TODAY()-Tabla2[[#This Row],[FECHA NACIMIENTO]])/365)&lt;18,"Corregir", IF(((TODAY()-Tabla2[[#This Row],[FECHA NACIMIENTO]])/365)&gt;80, "Corregir",ROUNDDOWN(((TODAY()-Tabla2[[#This Row],[FECHA NACIMIENTO]])/365),0)))</f>
        <v>34</v>
      </c>
      <c r="V25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86" s="44" t="str">
        <f>+IF(Tabla2[[#This Row],[Edad]]="Corregir","Corregir","Ok")</f>
        <v>Ok</v>
      </c>
      <c r="X2586" s="42" t="str">
        <f>+IFERROR(VLOOKUP(Tabla2[[#This Row],[DISTRITO SEGÚN DNI]],Hoja1!$A$2:$B$32,2,FALSE),"No")</f>
        <v>No</v>
      </c>
      <c r="Y2586" s="42" t="str">
        <f>IF(OR(LOWER(Tabla2[[#This Row],[GENERO]])="masculino", LOWER(Tabla2[[#This Row],[GENERO]])="femenino"),"OK","Corregir")</f>
        <v>OK</v>
      </c>
      <c r="Z2586" s="42" t="str">
        <f>+IF(Tabla2[[#This Row],[Nro. DNI / CE]]="","Corregir",IF(LEN(Tabla2[[#This Row],[Nro. DNI / CE]])&gt;=8,"OK","Corregir"))</f>
        <v>OK</v>
      </c>
      <c r="AA2586" s="42">
        <f>COUNTIF(Tabla2[APELLIDOS Y NOMBRES],Tabla2[[#This Row],[APELLIDOS Y NOMBRES]])</f>
        <v>1</v>
      </c>
      <c r="AB2586" s="42">
        <f>IF(Tabla2[[#This Row],[Trabajador]]&gt;1,1/Tabla2[[#This Row],[Trabajador]],Tabla2[[#This Row],[Trabajador]])</f>
        <v>1</v>
      </c>
      <c r="AC2586" t="str">
        <f>+IFERROR(IF(Tabla2[[#This Row],[FECHA CESE/BAJA]]="","No Aplica",IF(AND(MONTH(Tabla2[[#This Row],[FECHA CESE/BAJA]])=MONTH(TODAY()-30),YEAR(Tabla2[[#This Row],[FECHA CESE/BAJA]])=YEAR(TODAY())),MONTH(TODAY()-30)&amp;"-"&amp;YEAR(TODAY()),"Borrar")),"No aplica")</f>
        <v>No Aplica</v>
      </c>
      <c r="AD2586" t="str">
        <f>+IFERROR(IF(Tabla2[[#This Row],[FECHA INICIO DE LABORES EN OBRA]]="","No Aplica",IF(AND(MONTH(Tabla2[[#This Row],[FECHA INICIO DE LABORES EN OBRA]])=MONTH(TODAY()-30),YEAR(Tabla2[[#This Row],[FECHA INICIO DE LABORES EN OBRA]])=YEAR(TODAY())),MONTH(TODAY()-30)&amp;"-"&amp;YEAR(TODAY()),"No Aplica")),"No Aplica")</f>
        <v>No Aplica</v>
      </c>
    </row>
    <row r="2587" spans="1:30" x14ac:dyDescent="0.25">
      <c r="A2587" s="13" t="s">
        <v>9508</v>
      </c>
      <c r="B2587" s="15" t="s">
        <v>9509</v>
      </c>
      <c r="C2587" s="15" t="s">
        <v>9452</v>
      </c>
      <c r="D2587" s="15" t="s">
        <v>9564</v>
      </c>
      <c r="E2587" s="15" t="s">
        <v>9565</v>
      </c>
      <c r="F2587" s="39">
        <v>34323</v>
      </c>
      <c r="G2587" s="15">
        <v>2</v>
      </c>
      <c r="H2587" s="15" t="s">
        <v>9515</v>
      </c>
      <c r="I2587" s="15" t="s">
        <v>3272</v>
      </c>
      <c r="J2587" s="15" t="s">
        <v>9566</v>
      </c>
      <c r="K2587" s="15" t="s">
        <v>2641</v>
      </c>
      <c r="L2587" s="40" t="s">
        <v>3650</v>
      </c>
      <c r="M2587" s="39"/>
      <c r="N2587" s="41" t="s">
        <v>2687</v>
      </c>
      <c r="O2587" s="39">
        <v>44945</v>
      </c>
      <c r="P2587" s="40">
        <v>1</v>
      </c>
      <c r="Q2587" s="40">
        <v>4</v>
      </c>
      <c r="R2587" s="40" t="str">
        <f>IFERROR(VLOOKUP(Tabla2[[#This Row],[CONTRATISTA PRNCIPAL]],Hoja1!$L$5:$M$9,2,FALSE),"CJV")</f>
        <v>CJV</v>
      </c>
      <c r="S2587" s="40" t="str">
        <f>IF(Tabla2[[#This Row],[EMPRESA]]=Tabla2[[#This Row],[CONTRATISTA PRNCIPAL]],"Principal","Secundaria")</f>
        <v>Secundaria</v>
      </c>
      <c r="T2587" s="42">
        <f>IFERROR(1/COUNTIF(Tabla2[CONTRATISTA PRNCIPAL],Tabla2[[#This Row],[CONTRATISTA PRNCIPAL]]),0)</f>
        <v>0.013513513513513514</v>
      </c>
      <c r="U2587" s="43">
        <f>IF(((TODAY()-Tabla2[[#This Row],[FECHA NACIMIENTO]])/365)&lt;18,"Corregir", IF(((TODAY()-Tabla2[[#This Row],[FECHA NACIMIENTO]])/365)&gt;80, "Corregir",ROUNDDOWN(((TODAY()-Tabla2[[#This Row],[FECHA NACIMIENTO]])/365),0)))</f>
        <v>29</v>
      </c>
      <c r="V25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87" s="44" t="str">
        <f>+IF(Tabla2[[#This Row],[Edad]]="Corregir","Corregir","Ok")</f>
        <v>Ok</v>
      </c>
      <c r="X2587" s="42" t="str">
        <f>+IFERROR(VLOOKUP(Tabla2[[#This Row],[DISTRITO SEGÚN DNI]],Hoja1!$A$2:$B$32,2,FALSE),"No")</f>
        <v>No</v>
      </c>
      <c r="Y2587" s="42" t="str">
        <f>IF(OR(LOWER(Tabla2[[#This Row],[GENERO]])="masculino", LOWER(Tabla2[[#This Row],[GENERO]])="femenino"),"OK","Corregir")</f>
        <v>OK</v>
      </c>
      <c r="Z2587" s="42" t="str">
        <f>+IF(Tabla2[[#This Row],[Nro. DNI / CE]]="","Corregir",IF(LEN(Tabla2[[#This Row],[Nro. DNI / CE]])&gt;=8,"OK","Corregir"))</f>
        <v>OK</v>
      </c>
      <c r="AA2587" s="42">
        <f>COUNTIF(Tabla2[APELLIDOS Y NOMBRES],Tabla2[[#This Row],[APELLIDOS Y NOMBRES]])</f>
        <v>1</v>
      </c>
      <c r="AB2587" s="42">
        <f>IF(Tabla2[[#This Row],[Trabajador]]&gt;1,1/Tabla2[[#This Row],[Trabajador]],Tabla2[[#This Row],[Trabajador]])</f>
        <v>1</v>
      </c>
      <c r="AC2587" t="str">
        <f>+IFERROR(IF(Tabla2[[#This Row],[FECHA CESE/BAJA]]="","No Aplica",IF(AND(MONTH(Tabla2[[#This Row],[FECHA CESE/BAJA]])=MONTH(TODAY()-30),YEAR(Tabla2[[#This Row],[FECHA CESE/BAJA]])=YEAR(TODAY())),MONTH(TODAY()-30)&amp;"-"&amp;YEAR(TODAY()),"Borrar")),"No aplica")</f>
        <v>No Aplica</v>
      </c>
      <c r="AD2587" t="str">
        <f>+IFERROR(IF(Tabla2[[#This Row],[FECHA INICIO DE LABORES EN OBRA]]="","No Aplica",IF(AND(MONTH(Tabla2[[#This Row],[FECHA INICIO DE LABORES EN OBRA]])=MONTH(TODAY()-30),YEAR(Tabla2[[#This Row],[FECHA INICIO DE LABORES EN OBRA]])=YEAR(TODAY())),MONTH(TODAY()-30)&amp;"-"&amp;YEAR(TODAY()),"No Aplica")),"No Aplica")</f>
        <v>No Aplica</v>
      </c>
    </row>
    <row r="2588" spans="1:30" x14ac:dyDescent="0.25">
      <c r="A2588" s="13" t="s">
        <v>9508</v>
      </c>
      <c r="B2588" s="15" t="s">
        <v>9509</v>
      </c>
      <c r="C2588" s="15" t="s">
        <v>9452</v>
      </c>
      <c r="D2588" s="15" t="s">
        <v>9567</v>
      </c>
      <c r="E2588" s="15" t="s">
        <v>9568</v>
      </c>
      <c r="F2588" s="39">
        <v>30834</v>
      </c>
      <c r="G2588" s="15">
        <v>1</v>
      </c>
      <c r="H2588" s="15" t="s">
        <v>9569</v>
      </c>
      <c r="I2588" s="15" t="s">
        <v>3272</v>
      </c>
      <c r="J2588" s="15" t="s">
        <v>9570</v>
      </c>
      <c r="K2588" s="15" t="s">
        <v>9197</v>
      </c>
      <c r="L2588" s="40" t="s">
        <v>3650</v>
      </c>
      <c r="M2588" s="39"/>
      <c r="N2588" s="41" t="s">
        <v>2687</v>
      </c>
      <c r="O2588" s="39">
        <v>45059</v>
      </c>
      <c r="P2588" s="40">
        <v>1</v>
      </c>
      <c r="Q2588" s="40">
        <v>1</v>
      </c>
      <c r="R2588" s="40" t="str">
        <f>IFERROR(VLOOKUP(Tabla2[[#This Row],[CONTRATISTA PRNCIPAL]],Hoja1!$L$5:$M$9,2,FALSE),"CJV")</f>
        <v>CJV</v>
      </c>
      <c r="S2588" s="40" t="str">
        <f>IF(Tabla2[[#This Row],[EMPRESA]]=Tabla2[[#This Row],[CONTRATISTA PRNCIPAL]],"Principal","Secundaria")</f>
        <v>Secundaria</v>
      </c>
      <c r="T2588" s="42">
        <f>IFERROR(1/COUNTIF(Tabla2[CONTRATISTA PRNCIPAL],Tabla2[[#This Row],[CONTRATISTA PRNCIPAL]]),0)</f>
        <v>0.013513513513513514</v>
      </c>
      <c r="U2588" s="43">
        <f>IF(((TODAY()-Tabla2[[#This Row],[FECHA NACIMIENTO]])/365)&lt;18,"Corregir", IF(((TODAY()-Tabla2[[#This Row],[FECHA NACIMIENTO]])/365)&gt;80, "Corregir",ROUNDDOWN(((TODAY()-Tabla2[[#This Row],[FECHA NACIMIENTO]])/365),0)))</f>
        <v>39</v>
      </c>
      <c r="V25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88" s="44" t="str">
        <f>+IF(Tabla2[[#This Row],[Edad]]="Corregir","Corregir","Ok")</f>
        <v>Ok</v>
      </c>
      <c r="X2588" s="42" t="str">
        <f>+IFERROR(VLOOKUP(Tabla2[[#This Row],[DISTRITO SEGÚN DNI]],Hoja1!$A$2:$B$32,2,FALSE),"No")</f>
        <v>No</v>
      </c>
      <c r="Y2588" s="42" t="str">
        <f>IF(OR(LOWER(Tabla2[[#This Row],[GENERO]])="masculino", LOWER(Tabla2[[#This Row],[GENERO]])="femenino"),"OK","Corregir")</f>
        <v>OK</v>
      </c>
      <c r="Z2588" s="42" t="str">
        <f>+IF(Tabla2[[#This Row],[Nro. DNI / CE]]="","Corregir",IF(LEN(Tabla2[[#This Row],[Nro. DNI / CE]])&gt;=8,"OK","Corregir"))</f>
        <v>OK</v>
      </c>
      <c r="AA2588" s="42">
        <f>COUNTIF(Tabla2[APELLIDOS Y NOMBRES],Tabla2[[#This Row],[APELLIDOS Y NOMBRES]])</f>
        <v>1</v>
      </c>
      <c r="AB2588" s="42">
        <f>IF(Tabla2[[#This Row],[Trabajador]]&gt;1,1/Tabla2[[#This Row],[Trabajador]],Tabla2[[#This Row],[Trabajador]])</f>
        <v>1</v>
      </c>
      <c r="AC2588" t="str">
        <f>+IFERROR(IF(Tabla2[[#This Row],[FECHA CESE/BAJA]]="","No Aplica",IF(AND(MONTH(Tabla2[[#This Row],[FECHA CESE/BAJA]])=MONTH(TODAY()-30),YEAR(Tabla2[[#This Row],[FECHA CESE/BAJA]])=YEAR(TODAY())),MONTH(TODAY()-30)&amp;"-"&amp;YEAR(TODAY()),"Borrar")),"No aplica")</f>
        <v>No Aplica</v>
      </c>
      <c r="AD2588" t="str">
        <f>+IFERROR(IF(Tabla2[[#This Row],[FECHA INICIO DE LABORES EN OBRA]]="","No Aplica",IF(AND(MONTH(Tabla2[[#This Row],[FECHA INICIO DE LABORES EN OBRA]])=MONTH(TODAY()-30),YEAR(Tabla2[[#This Row],[FECHA INICIO DE LABORES EN OBRA]])=YEAR(TODAY())),MONTH(TODAY()-30)&amp;"-"&amp;YEAR(TODAY()),"No Aplica")),"No Aplica")</f>
        <v>No Aplica</v>
      </c>
    </row>
    <row r="2589" spans="1:30" x14ac:dyDescent="0.25">
      <c r="A2589" s="13" t="s">
        <v>9508</v>
      </c>
      <c r="B2589" s="15" t="s">
        <v>9509</v>
      </c>
      <c r="C2589" s="15" t="s">
        <v>9452</v>
      </c>
      <c r="D2589" s="15" t="s">
        <v>752</v>
      </c>
      <c r="E2589" s="15" t="s">
        <v>753</v>
      </c>
      <c r="F2589" s="39">
        <v>33386</v>
      </c>
      <c r="G2589" s="15">
        <v>2</v>
      </c>
      <c r="H2589" s="15" t="s">
        <v>2751</v>
      </c>
      <c r="I2589" s="15" t="s">
        <v>3272</v>
      </c>
      <c r="J2589" s="15" t="s">
        <v>9571</v>
      </c>
      <c r="K2589" s="15" t="s">
        <v>2083</v>
      </c>
      <c r="L2589" s="40" t="s">
        <v>3650</v>
      </c>
      <c r="M2589" s="39"/>
      <c r="N2589" s="41" t="s">
        <v>2687</v>
      </c>
      <c r="O2589" s="39">
        <v>44945</v>
      </c>
      <c r="P2589" s="40">
        <v>1</v>
      </c>
      <c r="Q2589" s="40">
        <v>4</v>
      </c>
      <c r="R2589" s="40" t="str">
        <f>IFERROR(VLOOKUP(Tabla2[[#This Row],[CONTRATISTA PRNCIPAL]],Hoja1!$L$5:$M$9,2,FALSE),"CJV")</f>
        <v>CJV</v>
      </c>
      <c r="S2589" s="40" t="str">
        <f>IF(Tabla2[[#This Row],[EMPRESA]]=Tabla2[[#This Row],[CONTRATISTA PRNCIPAL]],"Principal","Secundaria")</f>
        <v>Secundaria</v>
      </c>
      <c r="T2589" s="42">
        <f>IFERROR(1/COUNTIF(Tabla2[CONTRATISTA PRNCIPAL],Tabla2[[#This Row],[CONTRATISTA PRNCIPAL]]),0)</f>
        <v>0.013513513513513514</v>
      </c>
      <c r="U2589" s="43">
        <f>IF(((TODAY()-Tabla2[[#This Row],[FECHA NACIMIENTO]])/365)&lt;18,"Corregir", IF(((TODAY()-Tabla2[[#This Row],[FECHA NACIMIENTO]])/365)&gt;80, "Corregir",ROUNDDOWN(((TODAY()-Tabla2[[#This Row],[FECHA NACIMIENTO]])/365),0)))</f>
        <v>32</v>
      </c>
      <c r="V25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89" s="44" t="str">
        <f>+IF(Tabla2[[#This Row],[Edad]]="Corregir","Corregir","Ok")</f>
        <v>Ok</v>
      </c>
      <c r="X2589" s="42" t="str">
        <f>+IFERROR(VLOOKUP(Tabla2[[#This Row],[DISTRITO SEGÚN DNI]],Hoja1!$A$2:$B$32,2,FALSE),"No")</f>
        <v>ATE</v>
      </c>
      <c r="Y2589" s="42" t="str">
        <f>IF(OR(LOWER(Tabla2[[#This Row],[GENERO]])="masculino", LOWER(Tabla2[[#This Row],[GENERO]])="femenino"),"OK","Corregir")</f>
        <v>OK</v>
      </c>
      <c r="Z2589" s="42" t="str">
        <f>+IF(Tabla2[[#This Row],[Nro. DNI / CE]]="","Corregir",IF(LEN(Tabla2[[#This Row],[Nro. DNI / CE]])&gt;=8,"OK","Corregir"))</f>
        <v>OK</v>
      </c>
      <c r="AA2589" s="42">
        <f>COUNTIF(Tabla2[APELLIDOS Y NOMBRES],Tabla2[[#This Row],[APELLIDOS Y NOMBRES]])</f>
        <v>1</v>
      </c>
      <c r="AB2589" s="42">
        <f>IF(Tabla2[[#This Row],[Trabajador]]&gt;1,1/Tabla2[[#This Row],[Trabajador]],Tabla2[[#This Row],[Trabajador]])</f>
        <v>1</v>
      </c>
      <c r="AC2589" t="str">
        <f>+IFERROR(IF(Tabla2[[#This Row],[FECHA CESE/BAJA]]="","No Aplica",IF(AND(MONTH(Tabla2[[#This Row],[FECHA CESE/BAJA]])=MONTH(TODAY()-30),YEAR(Tabla2[[#This Row],[FECHA CESE/BAJA]])=YEAR(TODAY())),MONTH(TODAY()-30)&amp;"-"&amp;YEAR(TODAY()),"Borrar")),"No aplica")</f>
        <v>No Aplica</v>
      </c>
      <c r="AD2589" t="str">
        <f>+IFERROR(IF(Tabla2[[#This Row],[FECHA INICIO DE LABORES EN OBRA]]="","No Aplica",IF(AND(MONTH(Tabla2[[#This Row],[FECHA INICIO DE LABORES EN OBRA]])=MONTH(TODAY()-30),YEAR(Tabla2[[#This Row],[FECHA INICIO DE LABORES EN OBRA]])=YEAR(TODAY())),MONTH(TODAY()-30)&amp;"-"&amp;YEAR(TODAY()),"No Aplica")),"No Aplica")</f>
        <v>No Aplica</v>
      </c>
    </row>
    <row r="2590" spans="1:30" x14ac:dyDescent="0.25">
      <c r="A2590" s="13" t="s">
        <v>9508</v>
      </c>
      <c r="B2590" s="15" t="s">
        <v>9509</v>
      </c>
      <c r="C2590" s="15" t="s">
        <v>9452</v>
      </c>
      <c r="D2590" s="15" t="s">
        <v>9572</v>
      </c>
      <c r="E2590" s="15" t="s">
        <v>9573</v>
      </c>
      <c r="F2590" s="39">
        <v>31883</v>
      </c>
      <c r="G2590" s="15">
        <v>1</v>
      </c>
      <c r="H2590" s="15" t="s">
        <v>9555</v>
      </c>
      <c r="I2590" s="15" t="s">
        <v>3332</v>
      </c>
      <c r="J2590" s="15" t="s">
        <v>9574</v>
      </c>
      <c r="K2590" s="15" t="s">
        <v>9575</v>
      </c>
      <c r="L2590" s="40" t="s">
        <v>3650</v>
      </c>
      <c r="M2590" s="39"/>
      <c r="N2590" s="41" t="s">
        <v>2687</v>
      </c>
      <c r="O2590" s="39">
        <v>44912</v>
      </c>
      <c r="P2590" s="40">
        <v>1</v>
      </c>
      <c r="Q2590" s="40">
        <v>1</v>
      </c>
      <c r="R2590" s="40" t="str">
        <f>IFERROR(VLOOKUP(Tabla2[[#This Row],[CONTRATISTA PRNCIPAL]],Hoja1!$L$5:$M$9,2,FALSE),"CJV")</f>
        <v>CJV</v>
      </c>
      <c r="S2590" s="40" t="str">
        <f>IF(Tabla2[[#This Row],[EMPRESA]]=Tabla2[[#This Row],[CONTRATISTA PRNCIPAL]],"Principal","Secundaria")</f>
        <v>Secundaria</v>
      </c>
      <c r="T2590" s="42">
        <f>IFERROR(1/COUNTIF(Tabla2[CONTRATISTA PRNCIPAL],Tabla2[[#This Row],[CONTRATISTA PRNCIPAL]]),0)</f>
        <v>0.013513513513513514</v>
      </c>
      <c r="U2590" s="43">
        <f>IF(((TODAY()-Tabla2[[#This Row],[FECHA NACIMIENTO]])/365)&lt;18,"Corregir", IF(((TODAY()-Tabla2[[#This Row],[FECHA NACIMIENTO]])/365)&gt;80, "Corregir",ROUNDDOWN(((TODAY()-Tabla2[[#This Row],[FECHA NACIMIENTO]])/365),0)))</f>
        <v>36</v>
      </c>
      <c r="V25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90" s="44" t="str">
        <f>+IF(Tabla2[[#This Row],[Edad]]="Corregir","Corregir","Ok")</f>
        <v>Ok</v>
      </c>
      <c r="X2590" s="42" t="str">
        <f>+IFERROR(VLOOKUP(Tabla2[[#This Row],[DISTRITO SEGÚN DNI]],Hoja1!$A$2:$B$32,2,FALSE),"No")</f>
        <v>No</v>
      </c>
      <c r="Y2590" s="42" t="str">
        <f>IF(OR(LOWER(Tabla2[[#This Row],[GENERO]])="masculino", LOWER(Tabla2[[#This Row],[GENERO]])="femenino"),"OK","Corregir")</f>
        <v>OK</v>
      </c>
      <c r="Z2590" s="42" t="str">
        <f>+IF(Tabla2[[#This Row],[Nro. DNI / CE]]="","Corregir",IF(LEN(Tabla2[[#This Row],[Nro. DNI / CE]])&gt;=8,"OK","Corregir"))</f>
        <v>OK</v>
      </c>
      <c r="AA2590" s="42">
        <f>COUNTIF(Tabla2[APELLIDOS Y NOMBRES],Tabla2[[#This Row],[APELLIDOS Y NOMBRES]])</f>
        <v>1</v>
      </c>
      <c r="AB2590" s="42">
        <f>IF(Tabla2[[#This Row],[Trabajador]]&gt;1,1/Tabla2[[#This Row],[Trabajador]],Tabla2[[#This Row],[Trabajador]])</f>
        <v>1</v>
      </c>
      <c r="AC2590" t="str">
        <f>+IFERROR(IF(Tabla2[[#This Row],[FECHA CESE/BAJA]]="","No Aplica",IF(AND(MONTH(Tabla2[[#This Row],[FECHA CESE/BAJA]])=MONTH(TODAY()-30),YEAR(Tabla2[[#This Row],[FECHA CESE/BAJA]])=YEAR(TODAY())),MONTH(TODAY()-30)&amp;"-"&amp;YEAR(TODAY()),"Borrar")),"No aplica")</f>
        <v>No Aplica</v>
      </c>
      <c r="AD2590" t="str">
        <f>+IFERROR(IF(Tabla2[[#This Row],[FECHA INICIO DE LABORES EN OBRA]]="","No Aplica",IF(AND(MONTH(Tabla2[[#This Row],[FECHA INICIO DE LABORES EN OBRA]])=MONTH(TODAY()-30),YEAR(Tabla2[[#This Row],[FECHA INICIO DE LABORES EN OBRA]])=YEAR(TODAY())),MONTH(TODAY()-30)&amp;"-"&amp;YEAR(TODAY()),"No Aplica")),"No Aplica")</f>
        <v>No Aplica</v>
      </c>
    </row>
    <row r="2591" spans="1:30" x14ac:dyDescent="0.25">
      <c r="A2591" s="13" t="s">
        <v>9508</v>
      </c>
      <c r="B2591" s="15" t="s">
        <v>9509</v>
      </c>
      <c r="C2591" s="15" t="s">
        <v>9452</v>
      </c>
      <c r="D2591" s="15" t="s">
        <v>9576</v>
      </c>
      <c r="E2591" s="15" t="s">
        <v>9577</v>
      </c>
      <c r="F2591" s="39">
        <v>33841</v>
      </c>
      <c r="G2591" s="15">
        <v>2</v>
      </c>
      <c r="H2591" s="15" t="s">
        <v>9515</v>
      </c>
      <c r="I2591" s="15" t="s">
        <v>3280</v>
      </c>
      <c r="J2591" s="15" t="s">
        <v>9578</v>
      </c>
      <c r="K2591" s="15" t="s">
        <v>2126</v>
      </c>
      <c r="L2591" s="40" t="s">
        <v>3650</v>
      </c>
      <c r="M2591" s="39"/>
      <c r="N2591" s="41" t="s">
        <v>2687</v>
      </c>
      <c r="O2591" s="39">
        <v>44945</v>
      </c>
      <c r="P2591" s="40">
        <v>1</v>
      </c>
      <c r="Q2591" s="40">
        <v>4</v>
      </c>
      <c r="R2591" s="40" t="str">
        <f>IFERROR(VLOOKUP(Tabla2[[#This Row],[CONTRATISTA PRNCIPAL]],Hoja1!$L$5:$M$9,2,FALSE),"CJV")</f>
        <v>CJV</v>
      </c>
      <c r="S2591" s="40" t="str">
        <f>IF(Tabla2[[#This Row],[EMPRESA]]=Tabla2[[#This Row],[CONTRATISTA PRNCIPAL]],"Principal","Secundaria")</f>
        <v>Secundaria</v>
      </c>
      <c r="T2591" s="42">
        <f>IFERROR(1/COUNTIF(Tabla2[CONTRATISTA PRNCIPAL],Tabla2[[#This Row],[CONTRATISTA PRNCIPAL]]),0)</f>
        <v>0.013513513513513514</v>
      </c>
      <c r="U2591" s="43">
        <f>IF(((TODAY()-Tabla2[[#This Row],[FECHA NACIMIENTO]])/365)&lt;18,"Corregir", IF(((TODAY()-Tabla2[[#This Row],[FECHA NACIMIENTO]])/365)&gt;80, "Corregir",ROUNDDOWN(((TODAY()-Tabla2[[#This Row],[FECHA NACIMIENTO]])/365),0)))</f>
        <v>31</v>
      </c>
      <c r="V25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91" s="44" t="str">
        <f>+IF(Tabla2[[#This Row],[Edad]]="Corregir","Corregir","Ok")</f>
        <v>Ok</v>
      </c>
      <c r="X2591" s="42" t="str">
        <f>+IFERROR(VLOOKUP(Tabla2[[#This Row],[DISTRITO SEGÚN DNI]],Hoja1!$A$2:$B$32,2,FALSE),"No")</f>
        <v>No</v>
      </c>
      <c r="Y2591" s="42" t="str">
        <f>IF(OR(LOWER(Tabla2[[#This Row],[GENERO]])="masculino", LOWER(Tabla2[[#This Row],[GENERO]])="femenino"),"OK","Corregir")</f>
        <v>OK</v>
      </c>
      <c r="Z2591" s="42" t="str">
        <f>+IF(Tabla2[[#This Row],[Nro. DNI / CE]]="","Corregir",IF(LEN(Tabla2[[#This Row],[Nro. DNI / CE]])&gt;=8,"OK","Corregir"))</f>
        <v>OK</v>
      </c>
      <c r="AA2591" s="42">
        <f>COUNTIF(Tabla2[APELLIDOS Y NOMBRES],Tabla2[[#This Row],[APELLIDOS Y NOMBRES]])</f>
        <v>1</v>
      </c>
      <c r="AB2591" s="42">
        <f>IF(Tabla2[[#This Row],[Trabajador]]&gt;1,1/Tabla2[[#This Row],[Trabajador]],Tabla2[[#This Row],[Trabajador]])</f>
        <v>1</v>
      </c>
      <c r="AC2591" t="str">
        <f>+IFERROR(IF(Tabla2[[#This Row],[FECHA CESE/BAJA]]="","No Aplica",IF(AND(MONTH(Tabla2[[#This Row],[FECHA CESE/BAJA]])=MONTH(TODAY()-30),YEAR(Tabla2[[#This Row],[FECHA CESE/BAJA]])=YEAR(TODAY())),MONTH(TODAY()-30)&amp;"-"&amp;YEAR(TODAY()),"Borrar")),"No aplica")</f>
        <v>No Aplica</v>
      </c>
      <c r="AD2591" t="str">
        <f>+IFERROR(IF(Tabla2[[#This Row],[FECHA INICIO DE LABORES EN OBRA]]="","No Aplica",IF(AND(MONTH(Tabla2[[#This Row],[FECHA INICIO DE LABORES EN OBRA]])=MONTH(TODAY()-30),YEAR(Tabla2[[#This Row],[FECHA INICIO DE LABORES EN OBRA]])=YEAR(TODAY())),MONTH(TODAY()-30)&amp;"-"&amp;YEAR(TODAY()),"No Aplica")),"No Aplica")</f>
        <v>No Aplica</v>
      </c>
    </row>
    <row r="2592" spans="1:30" x14ac:dyDescent="0.25">
      <c r="A2592" s="13" t="s">
        <v>9508</v>
      </c>
      <c r="B2592" s="15" t="s">
        <v>9509</v>
      </c>
      <c r="C2592" s="15" t="s">
        <v>9452</v>
      </c>
      <c r="D2592" s="15" t="s">
        <v>9579</v>
      </c>
      <c r="E2592" s="15" t="s">
        <v>9580</v>
      </c>
      <c r="F2592" s="39">
        <v>33656</v>
      </c>
      <c r="G2592" s="15">
        <v>2</v>
      </c>
      <c r="H2592" s="15" t="s">
        <v>3892</v>
      </c>
      <c r="I2592" s="15" t="s">
        <v>3280</v>
      </c>
      <c r="J2592" s="15" t="s">
        <v>9581</v>
      </c>
      <c r="K2592" s="15" t="s">
        <v>4441</v>
      </c>
      <c r="L2592" s="40" t="s">
        <v>3650</v>
      </c>
      <c r="M2592" s="39"/>
      <c r="N2592" s="41" t="s">
        <v>2687</v>
      </c>
      <c r="O2592" s="39">
        <v>44979</v>
      </c>
      <c r="P2592" s="40">
        <v>1</v>
      </c>
      <c r="Q2592" s="40">
        <v>4</v>
      </c>
      <c r="R2592" s="40" t="str">
        <f>IFERROR(VLOOKUP(Tabla2[[#This Row],[CONTRATISTA PRNCIPAL]],Hoja1!$L$5:$M$9,2,FALSE),"CJV")</f>
        <v>CJV</v>
      </c>
      <c r="S2592" s="40" t="str">
        <f>IF(Tabla2[[#This Row],[EMPRESA]]=Tabla2[[#This Row],[CONTRATISTA PRNCIPAL]],"Principal","Secundaria")</f>
        <v>Secundaria</v>
      </c>
      <c r="T2592" s="42">
        <f>IFERROR(1/COUNTIF(Tabla2[CONTRATISTA PRNCIPAL],Tabla2[[#This Row],[CONTRATISTA PRNCIPAL]]),0)</f>
        <v>0.013513513513513514</v>
      </c>
      <c r="U2592" s="43">
        <f>IF(((TODAY()-Tabla2[[#This Row],[FECHA NACIMIENTO]])/365)&lt;18,"Corregir", IF(((TODAY()-Tabla2[[#This Row],[FECHA NACIMIENTO]])/365)&gt;80, "Corregir",ROUNDDOWN(((TODAY()-Tabla2[[#This Row],[FECHA NACIMIENTO]])/365),0)))</f>
        <v>31</v>
      </c>
      <c r="V25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592" s="44" t="str">
        <f>+IF(Tabla2[[#This Row],[Edad]]="Corregir","Corregir","Ok")</f>
        <v>Ok</v>
      </c>
      <c r="X2592" s="42" t="str">
        <f>+IFERROR(VLOOKUP(Tabla2[[#This Row],[DISTRITO SEGÚN DNI]],Hoja1!$A$2:$B$32,2,FALSE),"No")</f>
        <v>No</v>
      </c>
      <c r="Y2592" s="42" t="str">
        <f>IF(OR(LOWER(Tabla2[[#This Row],[GENERO]])="masculino", LOWER(Tabla2[[#This Row],[GENERO]])="femenino"),"OK","Corregir")</f>
        <v>OK</v>
      </c>
      <c r="Z2592" s="42" t="str">
        <f>+IF(Tabla2[[#This Row],[Nro. DNI / CE]]="","Corregir",IF(LEN(Tabla2[[#This Row],[Nro. DNI / CE]])&gt;=8,"OK","Corregir"))</f>
        <v>OK</v>
      </c>
      <c r="AA2592" s="42">
        <f>COUNTIF(Tabla2[APELLIDOS Y NOMBRES],Tabla2[[#This Row],[APELLIDOS Y NOMBRES]])</f>
        <v>1</v>
      </c>
      <c r="AB2592" s="42">
        <f>IF(Tabla2[[#This Row],[Trabajador]]&gt;1,1/Tabla2[[#This Row],[Trabajador]],Tabla2[[#This Row],[Trabajador]])</f>
        <v>1</v>
      </c>
      <c r="AC2592" t="str">
        <f>+IFERROR(IF(Tabla2[[#This Row],[FECHA CESE/BAJA]]="","No Aplica",IF(AND(MONTH(Tabla2[[#This Row],[FECHA CESE/BAJA]])=MONTH(TODAY()-30),YEAR(Tabla2[[#This Row],[FECHA CESE/BAJA]])=YEAR(TODAY())),MONTH(TODAY()-30)&amp;"-"&amp;YEAR(TODAY()),"Borrar")),"No aplica")</f>
        <v>No Aplica</v>
      </c>
      <c r="AD2592" t="str">
        <f>+IFERROR(IF(Tabla2[[#This Row],[FECHA INICIO DE LABORES EN OBRA]]="","No Aplica",IF(AND(MONTH(Tabla2[[#This Row],[FECHA INICIO DE LABORES EN OBRA]])=MONTH(TODAY()-30),YEAR(Tabla2[[#This Row],[FECHA INICIO DE LABORES EN OBRA]])=YEAR(TODAY())),MONTH(TODAY()-30)&amp;"-"&amp;YEAR(TODAY()),"No Aplica")),"No Aplica")</f>
        <v>No Aplica</v>
      </c>
    </row>
    <row r="2593" spans="1:30" x14ac:dyDescent="0.25">
      <c r="A2593" s="13" t="s">
        <v>9582</v>
      </c>
      <c r="B2593" s="15" t="s">
        <v>9583</v>
      </c>
      <c r="C2593" s="15" t="s">
        <v>9452</v>
      </c>
      <c r="D2593" s="15" t="s">
        <v>9584</v>
      </c>
      <c r="E2593" s="15" t="s">
        <v>9585</v>
      </c>
      <c r="F2593" s="39">
        <v>28330</v>
      </c>
      <c r="G2593" s="15">
        <v>1</v>
      </c>
      <c r="H2593" s="15" t="s">
        <v>3743</v>
      </c>
      <c r="I2593" s="15" t="s">
        <v>9455</v>
      </c>
      <c r="J2593" s="15" t="s">
        <v>9586</v>
      </c>
      <c r="K2593" s="15" t="s">
        <v>2697</v>
      </c>
      <c r="L2593" s="40" t="s">
        <v>3650</v>
      </c>
      <c r="M2593" s="39"/>
      <c r="N2593" s="41" t="s">
        <v>2687</v>
      </c>
      <c r="O2593" s="39">
        <v>44918</v>
      </c>
      <c r="P2593" s="40">
        <v>1</v>
      </c>
      <c r="Q2593" s="40">
        <v>1</v>
      </c>
      <c r="R2593" s="40" t="str">
        <f>IFERROR(VLOOKUP(Tabla2[[#This Row],[CONTRATISTA PRNCIPAL]],Hoja1!$L$5:$M$9,2,FALSE),"CJV")</f>
        <v>CJV</v>
      </c>
      <c r="S2593" s="40" t="str">
        <f>IF(Tabla2[[#This Row],[EMPRESA]]=Tabla2[[#This Row],[CONTRATISTA PRNCIPAL]],"Principal","Secundaria")</f>
        <v>Secundaria</v>
      </c>
      <c r="T2593" s="42">
        <f>IFERROR(1/COUNTIF(Tabla2[CONTRATISTA PRNCIPAL],Tabla2[[#This Row],[CONTRATISTA PRNCIPAL]]),0)</f>
        <v>0.013513513513513514</v>
      </c>
      <c r="U2593" s="43">
        <f>IF(((TODAY()-Tabla2[[#This Row],[FECHA NACIMIENTO]])/365)&lt;18,"Corregir", IF(((TODAY()-Tabla2[[#This Row],[FECHA NACIMIENTO]])/365)&gt;80, "Corregir",ROUNDDOWN(((TODAY()-Tabla2[[#This Row],[FECHA NACIMIENTO]])/365),0)))</f>
        <v>46</v>
      </c>
      <c r="V25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93" s="44" t="str">
        <f>+IF(Tabla2[[#This Row],[Edad]]="Corregir","Corregir","Ok")</f>
        <v>Ok</v>
      </c>
      <c r="X2593" s="42" t="str">
        <f>+IFERROR(VLOOKUP(Tabla2[[#This Row],[DISTRITO SEGÚN DNI]],Hoja1!$A$2:$B$32,2,FALSE),"No")</f>
        <v>No</v>
      </c>
      <c r="Y2593" s="42" t="str">
        <f>IF(OR(LOWER(Tabla2[[#This Row],[GENERO]])="masculino", LOWER(Tabla2[[#This Row],[GENERO]])="femenino"),"OK","Corregir")</f>
        <v>OK</v>
      </c>
      <c r="Z2593" s="42" t="str">
        <f>+IF(Tabla2[[#This Row],[Nro. DNI / CE]]="","Corregir",IF(LEN(Tabla2[[#This Row],[Nro. DNI / CE]])&gt;=8,"OK","Corregir"))</f>
        <v>OK</v>
      </c>
      <c r="AA2593" s="42">
        <f>COUNTIF(Tabla2[APELLIDOS Y NOMBRES],Tabla2[[#This Row],[APELLIDOS Y NOMBRES]])</f>
        <v>1</v>
      </c>
      <c r="AB2593" s="42">
        <f>IF(Tabla2[[#This Row],[Trabajador]]&gt;1,1/Tabla2[[#This Row],[Trabajador]],Tabla2[[#This Row],[Trabajador]])</f>
        <v>1</v>
      </c>
      <c r="AC2593" t="str">
        <f>+IFERROR(IF(Tabla2[[#This Row],[FECHA CESE/BAJA]]="","No Aplica",IF(AND(MONTH(Tabla2[[#This Row],[FECHA CESE/BAJA]])=MONTH(TODAY()-30),YEAR(Tabla2[[#This Row],[FECHA CESE/BAJA]])=YEAR(TODAY())),MONTH(TODAY()-30)&amp;"-"&amp;YEAR(TODAY()),"Borrar")),"No aplica")</f>
        <v>No Aplica</v>
      </c>
      <c r="AD2593" t="str">
        <f>+IFERROR(IF(Tabla2[[#This Row],[FECHA INICIO DE LABORES EN OBRA]]="","No Aplica",IF(AND(MONTH(Tabla2[[#This Row],[FECHA INICIO DE LABORES EN OBRA]])=MONTH(TODAY()-30),YEAR(Tabla2[[#This Row],[FECHA INICIO DE LABORES EN OBRA]])=YEAR(TODAY())),MONTH(TODAY()-30)&amp;"-"&amp;YEAR(TODAY()),"No Aplica")),"No Aplica")</f>
        <v>No Aplica</v>
      </c>
    </row>
    <row r="2594" spans="1:30" x14ac:dyDescent="0.25">
      <c r="A2594" s="13" t="s">
        <v>9582</v>
      </c>
      <c r="B2594" s="15" t="s">
        <v>9583</v>
      </c>
      <c r="C2594" s="15" t="s">
        <v>9452</v>
      </c>
      <c r="D2594" s="15" t="s">
        <v>9587</v>
      </c>
      <c r="E2594" s="15" t="s">
        <v>9588</v>
      </c>
      <c r="F2594" s="39">
        <v>27239</v>
      </c>
      <c r="G2594" s="15">
        <v>2</v>
      </c>
      <c r="H2594" s="15" t="s">
        <v>9589</v>
      </c>
      <c r="I2594" s="15" t="s">
        <v>3332</v>
      </c>
      <c r="J2594" s="15" t="s">
        <v>9590</v>
      </c>
      <c r="K2594" s="15" t="s">
        <v>2897</v>
      </c>
      <c r="L2594" s="40" t="s">
        <v>3650</v>
      </c>
      <c r="M2594" s="39"/>
      <c r="N2594" s="41" t="s">
        <v>2687</v>
      </c>
      <c r="O2594" s="39">
        <v>44921</v>
      </c>
      <c r="P2594" s="40">
        <v>1</v>
      </c>
      <c r="Q2594" s="40">
        <v>4</v>
      </c>
      <c r="R2594" s="40" t="str">
        <f>IFERROR(VLOOKUP(Tabla2[[#This Row],[CONTRATISTA PRNCIPAL]],Hoja1!$L$5:$M$9,2,FALSE),"CJV")</f>
        <v>CJV</v>
      </c>
      <c r="S2594" s="40" t="str">
        <f>IF(Tabla2[[#This Row],[EMPRESA]]=Tabla2[[#This Row],[CONTRATISTA PRNCIPAL]],"Principal","Secundaria")</f>
        <v>Secundaria</v>
      </c>
      <c r="T2594" s="42">
        <f>IFERROR(1/COUNTIF(Tabla2[CONTRATISTA PRNCIPAL],Tabla2[[#This Row],[CONTRATISTA PRNCIPAL]]),0)</f>
        <v>0.013513513513513514</v>
      </c>
      <c r="U2594" s="43">
        <f>IF(((TODAY()-Tabla2[[#This Row],[FECHA NACIMIENTO]])/365)&lt;18,"Corregir", IF(((TODAY()-Tabla2[[#This Row],[FECHA NACIMIENTO]])/365)&gt;80, "Corregir",ROUNDDOWN(((TODAY()-Tabla2[[#This Row],[FECHA NACIMIENTO]])/365),0)))</f>
        <v>49</v>
      </c>
      <c r="V25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94" s="44" t="str">
        <f>+IF(Tabla2[[#This Row],[Edad]]="Corregir","Corregir","Ok")</f>
        <v>Ok</v>
      </c>
      <c r="X2594" s="42" t="str">
        <f>+IFERROR(VLOOKUP(Tabla2[[#This Row],[DISTRITO SEGÚN DNI]],Hoja1!$A$2:$B$32,2,FALSE),"No")</f>
        <v>No</v>
      </c>
      <c r="Y2594" s="42" t="str">
        <f>IF(OR(LOWER(Tabla2[[#This Row],[GENERO]])="masculino", LOWER(Tabla2[[#This Row],[GENERO]])="femenino"),"OK","Corregir")</f>
        <v>OK</v>
      </c>
      <c r="Z2594" s="42" t="str">
        <f>+IF(Tabla2[[#This Row],[Nro. DNI / CE]]="","Corregir",IF(LEN(Tabla2[[#This Row],[Nro. DNI / CE]])&gt;=8,"OK","Corregir"))</f>
        <v>OK</v>
      </c>
      <c r="AA2594" s="42">
        <f>COUNTIF(Tabla2[APELLIDOS Y NOMBRES],Tabla2[[#This Row],[APELLIDOS Y NOMBRES]])</f>
        <v>1</v>
      </c>
      <c r="AB2594" s="42">
        <f>IF(Tabla2[[#This Row],[Trabajador]]&gt;1,1/Tabla2[[#This Row],[Trabajador]],Tabla2[[#This Row],[Trabajador]])</f>
        <v>1</v>
      </c>
      <c r="AC2594" t="str">
        <f>+IFERROR(IF(Tabla2[[#This Row],[FECHA CESE/BAJA]]="","No Aplica",IF(AND(MONTH(Tabla2[[#This Row],[FECHA CESE/BAJA]])=MONTH(TODAY()-30),YEAR(Tabla2[[#This Row],[FECHA CESE/BAJA]])=YEAR(TODAY())),MONTH(TODAY()-30)&amp;"-"&amp;YEAR(TODAY()),"Borrar")),"No aplica")</f>
        <v>No Aplica</v>
      </c>
      <c r="AD2594" t="str">
        <f>+IFERROR(IF(Tabla2[[#This Row],[FECHA INICIO DE LABORES EN OBRA]]="","No Aplica",IF(AND(MONTH(Tabla2[[#This Row],[FECHA INICIO DE LABORES EN OBRA]])=MONTH(TODAY()-30),YEAR(Tabla2[[#This Row],[FECHA INICIO DE LABORES EN OBRA]])=YEAR(TODAY())),MONTH(TODAY()-30)&amp;"-"&amp;YEAR(TODAY()),"No Aplica")),"No Aplica")</f>
        <v>No Aplica</v>
      </c>
    </row>
    <row r="2595" spans="1:30" x14ac:dyDescent="0.25">
      <c r="A2595" s="13" t="s">
        <v>9582</v>
      </c>
      <c r="B2595" s="15" t="s">
        <v>9583</v>
      </c>
      <c r="C2595" s="15" t="s">
        <v>9452</v>
      </c>
      <c r="D2595" s="15" t="s">
        <v>9591</v>
      </c>
      <c r="E2595" s="15" t="s">
        <v>9592</v>
      </c>
      <c r="F2595" s="39">
        <v>31953</v>
      </c>
      <c r="G2595" s="15">
        <v>1</v>
      </c>
      <c r="H2595" s="15" t="s">
        <v>3743</v>
      </c>
      <c r="I2595" s="15" t="s">
        <v>9455</v>
      </c>
      <c r="J2595" s="15" t="s">
        <v>9593</v>
      </c>
      <c r="K2595" s="15" t="s">
        <v>2808</v>
      </c>
      <c r="L2595" s="40" t="s">
        <v>3650</v>
      </c>
      <c r="M2595" s="39"/>
      <c r="N2595" s="41" t="s">
        <v>2687</v>
      </c>
      <c r="O2595" s="39">
        <v>44921</v>
      </c>
      <c r="P2595" s="40">
        <v>1</v>
      </c>
      <c r="Q2595" s="40">
        <v>1</v>
      </c>
      <c r="R2595" s="40" t="str">
        <f>IFERROR(VLOOKUP(Tabla2[[#This Row],[CONTRATISTA PRNCIPAL]],Hoja1!$L$5:$M$9,2,FALSE),"CJV")</f>
        <v>CJV</v>
      </c>
      <c r="S2595" s="40" t="str">
        <f>IF(Tabla2[[#This Row],[EMPRESA]]=Tabla2[[#This Row],[CONTRATISTA PRNCIPAL]],"Principal","Secundaria")</f>
        <v>Secundaria</v>
      </c>
      <c r="T2595" s="42">
        <f>IFERROR(1/COUNTIF(Tabla2[CONTRATISTA PRNCIPAL],Tabla2[[#This Row],[CONTRATISTA PRNCIPAL]]),0)</f>
        <v>0.013513513513513514</v>
      </c>
      <c r="U2595" s="43">
        <f>IF(((TODAY()-Tabla2[[#This Row],[FECHA NACIMIENTO]])/365)&lt;18,"Corregir", IF(((TODAY()-Tabla2[[#This Row],[FECHA NACIMIENTO]])/365)&gt;80, "Corregir",ROUNDDOWN(((TODAY()-Tabla2[[#This Row],[FECHA NACIMIENTO]])/365),0)))</f>
        <v>36</v>
      </c>
      <c r="V25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95" s="44" t="str">
        <f>+IF(Tabla2[[#This Row],[Edad]]="Corregir","Corregir","Ok")</f>
        <v>Ok</v>
      </c>
      <c r="X2595" s="42" t="str">
        <f>+IFERROR(VLOOKUP(Tabla2[[#This Row],[DISTRITO SEGÚN DNI]],Hoja1!$A$2:$B$32,2,FALSE),"No")</f>
        <v>No</v>
      </c>
      <c r="Y2595" s="42" t="str">
        <f>IF(OR(LOWER(Tabla2[[#This Row],[GENERO]])="masculino", LOWER(Tabla2[[#This Row],[GENERO]])="femenino"),"OK","Corregir")</f>
        <v>OK</v>
      </c>
      <c r="Z2595" s="42" t="str">
        <f>+IF(Tabla2[[#This Row],[Nro. DNI / CE]]="","Corregir",IF(LEN(Tabla2[[#This Row],[Nro. DNI / CE]])&gt;=8,"OK","Corregir"))</f>
        <v>OK</v>
      </c>
      <c r="AA2595" s="42">
        <f>COUNTIF(Tabla2[APELLIDOS Y NOMBRES],Tabla2[[#This Row],[APELLIDOS Y NOMBRES]])</f>
        <v>1</v>
      </c>
      <c r="AB2595" s="42">
        <f>IF(Tabla2[[#This Row],[Trabajador]]&gt;1,1/Tabla2[[#This Row],[Trabajador]],Tabla2[[#This Row],[Trabajador]])</f>
        <v>1</v>
      </c>
      <c r="AC2595" t="str">
        <f>+IFERROR(IF(Tabla2[[#This Row],[FECHA CESE/BAJA]]="","No Aplica",IF(AND(MONTH(Tabla2[[#This Row],[FECHA CESE/BAJA]])=MONTH(TODAY()-30),YEAR(Tabla2[[#This Row],[FECHA CESE/BAJA]])=YEAR(TODAY())),MONTH(TODAY()-30)&amp;"-"&amp;YEAR(TODAY()),"Borrar")),"No aplica")</f>
        <v>No Aplica</v>
      </c>
      <c r="AD2595" t="str">
        <f>+IFERROR(IF(Tabla2[[#This Row],[FECHA INICIO DE LABORES EN OBRA]]="","No Aplica",IF(AND(MONTH(Tabla2[[#This Row],[FECHA INICIO DE LABORES EN OBRA]])=MONTH(TODAY()-30),YEAR(Tabla2[[#This Row],[FECHA INICIO DE LABORES EN OBRA]])=YEAR(TODAY())),MONTH(TODAY()-30)&amp;"-"&amp;YEAR(TODAY()),"No Aplica")),"No Aplica")</f>
        <v>No Aplica</v>
      </c>
    </row>
    <row r="2596" spans="1:30" x14ac:dyDescent="0.25">
      <c r="A2596" s="13" t="s">
        <v>9582</v>
      </c>
      <c r="B2596" s="15" t="s">
        <v>9583</v>
      </c>
      <c r="C2596" s="15" t="s">
        <v>9452</v>
      </c>
      <c r="D2596" s="15" t="s">
        <v>9594</v>
      </c>
      <c r="E2596" s="15" t="s">
        <v>9595</v>
      </c>
      <c r="F2596" s="39">
        <v>29728</v>
      </c>
      <c r="G2596" s="15">
        <v>2</v>
      </c>
      <c r="H2596" s="15" t="s">
        <v>9596</v>
      </c>
      <c r="I2596" s="15" t="s">
        <v>3280</v>
      </c>
      <c r="J2596" s="15" t="s">
        <v>9597</v>
      </c>
      <c r="K2596" s="15" t="s">
        <v>2808</v>
      </c>
      <c r="L2596" s="40" t="s">
        <v>3650</v>
      </c>
      <c r="M2596" s="39"/>
      <c r="N2596" s="41" t="s">
        <v>2687</v>
      </c>
      <c r="O2596" s="39">
        <v>45090</v>
      </c>
      <c r="P2596" s="40">
        <v>1</v>
      </c>
      <c r="Q2596" s="40">
        <v>4</v>
      </c>
      <c r="R2596" s="40" t="str">
        <f>IFERROR(VLOOKUP(Tabla2[[#This Row],[CONTRATISTA PRNCIPAL]],Hoja1!$L$5:$M$9,2,FALSE),"CJV")</f>
        <v>CJV</v>
      </c>
      <c r="S2596" s="40" t="str">
        <f>IF(Tabla2[[#This Row],[EMPRESA]]=Tabla2[[#This Row],[CONTRATISTA PRNCIPAL]],"Principal","Secundaria")</f>
        <v>Secundaria</v>
      </c>
      <c r="T2596" s="42">
        <f>IFERROR(1/COUNTIF(Tabla2[CONTRATISTA PRNCIPAL],Tabla2[[#This Row],[CONTRATISTA PRNCIPAL]]),0)</f>
        <v>0.013513513513513514</v>
      </c>
      <c r="U2596" s="43">
        <f>IF(((TODAY()-Tabla2[[#This Row],[FECHA NACIMIENTO]])/365)&lt;18,"Corregir", IF(((TODAY()-Tabla2[[#This Row],[FECHA NACIMIENTO]])/365)&gt;80, "Corregir",ROUNDDOWN(((TODAY()-Tabla2[[#This Row],[FECHA NACIMIENTO]])/365),0)))</f>
        <v>42</v>
      </c>
      <c r="V25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596" s="44" t="str">
        <f>+IF(Tabla2[[#This Row],[Edad]]="Corregir","Corregir","Ok")</f>
        <v>Ok</v>
      </c>
      <c r="X2596" s="42" t="str">
        <f>+IFERROR(VLOOKUP(Tabla2[[#This Row],[DISTRITO SEGÚN DNI]],Hoja1!$A$2:$B$32,2,FALSE),"No")</f>
        <v>No</v>
      </c>
      <c r="Y2596" s="42" t="str">
        <f>IF(OR(LOWER(Tabla2[[#This Row],[GENERO]])="masculino", LOWER(Tabla2[[#This Row],[GENERO]])="femenino"),"OK","Corregir")</f>
        <v>OK</v>
      </c>
      <c r="Z2596" s="42" t="str">
        <f>+IF(Tabla2[[#This Row],[Nro. DNI / CE]]="","Corregir",IF(LEN(Tabla2[[#This Row],[Nro. DNI / CE]])&gt;=8,"OK","Corregir"))</f>
        <v>OK</v>
      </c>
      <c r="AA2596" s="42">
        <f>COUNTIF(Tabla2[APELLIDOS Y NOMBRES],Tabla2[[#This Row],[APELLIDOS Y NOMBRES]])</f>
        <v>1</v>
      </c>
      <c r="AB2596" s="42">
        <f>IF(Tabla2[[#This Row],[Trabajador]]&gt;1,1/Tabla2[[#This Row],[Trabajador]],Tabla2[[#This Row],[Trabajador]])</f>
        <v>1</v>
      </c>
      <c r="AC2596" t="str">
        <f>+IFERROR(IF(Tabla2[[#This Row],[FECHA CESE/BAJA]]="","No Aplica",IF(AND(MONTH(Tabla2[[#This Row],[FECHA CESE/BAJA]])=MONTH(TODAY()-30),YEAR(Tabla2[[#This Row],[FECHA CESE/BAJA]])=YEAR(TODAY())),MONTH(TODAY()-30)&amp;"-"&amp;YEAR(TODAY()),"Borrar")),"No aplica")</f>
        <v>No Aplica</v>
      </c>
      <c r="AD2596" t="str">
        <f>+IFERROR(IF(Tabla2[[#This Row],[FECHA INICIO DE LABORES EN OBRA]]="","No Aplica",IF(AND(MONTH(Tabla2[[#This Row],[FECHA INICIO DE LABORES EN OBRA]])=MONTH(TODAY()-30),YEAR(Tabla2[[#This Row],[FECHA INICIO DE LABORES EN OBRA]])=YEAR(TODAY())),MONTH(TODAY()-30)&amp;"-"&amp;YEAR(TODAY()),"No Aplica")),"No Aplica")</f>
        <v>No Aplica</v>
      </c>
    </row>
    <row r="2597" spans="1:30" x14ac:dyDescent="0.25">
      <c r="A2597" s="13" t="s">
        <v>9582</v>
      </c>
      <c r="B2597" s="15" t="s">
        <v>9583</v>
      </c>
      <c r="C2597" s="15" t="s">
        <v>9452</v>
      </c>
      <c r="D2597" s="15" t="s">
        <v>9598</v>
      </c>
      <c r="E2597" s="15" t="s">
        <v>9599</v>
      </c>
      <c r="F2597" s="39">
        <v>33244</v>
      </c>
      <c r="G2597" s="15">
        <v>2</v>
      </c>
      <c r="H2597" s="15" t="s">
        <v>9589</v>
      </c>
      <c r="I2597" s="15" t="s">
        <v>3280</v>
      </c>
      <c r="J2597" s="15" t="s">
        <v>9600</v>
      </c>
      <c r="K2597" s="15" t="s">
        <v>2843</v>
      </c>
      <c r="L2597" s="40" t="s">
        <v>3650</v>
      </c>
      <c r="M2597" s="39"/>
      <c r="N2597" s="41" t="s">
        <v>2687</v>
      </c>
      <c r="O2597" s="39">
        <v>44928</v>
      </c>
      <c r="P2597" s="40">
        <v>1</v>
      </c>
      <c r="Q2597" s="40">
        <v>4</v>
      </c>
      <c r="R2597" s="40" t="str">
        <f>IFERROR(VLOOKUP(Tabla2[[#This Row],[CONTRATISTA PRNCIPAL]],Hoja1!$L$5:$M$9,2,FALSE),"CJV")</f>
        <v>CJV</v>
      </c>
      <c r="S2597" s="40" t="str">
        <f>IF(Tabla2[[#This Row],[EMPRESA]]=Tabla2[[#This Row],[CONTRATISTA PRNCIPAL]],"Principal","Secundaria")</f>
        <v>Secundaria</v>
      </c>
      <c r="T2597" s="42">
        <f>IFERROR(1/COUNTIF(Tabla2[CONTRATISTA PRNCIPAL],Tabla2[[#This Row],[CONTRATISTA PRNCIPAL]]),0)</f>
        <v>0.013513513513513514</v>
      </c>
      <c r="U2597" s="43">
        <f>IF(((TODAY()-Tabla2[[#This Row],[FECHA NACIMIENTO]])/365)&lt;18,"Corregir", IF(((TODAY()-Tabla2[[#This Row],[FECHA NACIMIENTO]])/365)&gt;80, "Corregir",ROUNDDOWN(((TODAY()-Tabla2[[#This Row],[FECHA NACIMIENTO]])/365),0)))</f>
        <v>32</v>
      </c>
      <c r="V25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97" s="44" t="str">
        <f>+IF(Tabla2[[#This Row],[Edad]]="Corregir","Corregir","Ok")</f>
        <v>Ok</v>
      </c>
      <c r="X2597" s="42" t="str">
        <f>+IFERROR(VLOOKUP(Tabla2[[#This Row],[DISTRITO SEGÚN DNI]],Hoja1!$A$2:$B$32,2,FALSE),"No")</f>
        <v>No</v>
      </c>
      <c r="Y2597" s="42" t="str">
        <f>IF(OR(LOWER(Tabla2[[#This Row],[GENERO]])="masculino", LOWER(Tabla2[[#This Row],[GENERO]])="femenino"),"OK","Corregir")</f>
        <v>OK</v>
      </c>
      <c r="Z2597" s="42" t="str">
        <f>+IF(Tabla2[[#This Row],[Nro. DNI / CE]]="","Corregir",IF(LEN(Tabla2[[#This Row],[Nro. DNI / CE]])&gt;=8,"OK","Corregir"))</f>
        <v>OK</v>
      </c>
      <c r="AA2597" s="42">
        <f>COUNTIF(Tabla2[APELLIDOS Y NOMBRES],Tabla2[[#This Row],[APELLIDOS Y NOMBRES]])</f>
        <v>1</v>
      </c>
      <c r="AB2597" s="42">
        <f>IF(Tabla2[[#This Row],[Trabajador]]&gt;1,1/Tabla2[[#This Row],[Trabajador]],Tabla2[[#This Row],[Trabajador]])</f>
        <v>1</v>
      </c>
      <c r="AC2597" t="str">
        <f>+IFERROR(IF(Tabla2[[#This Row],[FECHA CESE/BAJA]]="","No Aplica",IF(AND(MONTH(Tabla2[[#This Row],[FECHA CESE/BAJA]])=MONTH(TODAY()-30),YEAR(Tabla2[[#This Row],[FECHA CESE/BAJA]])=YEAR(TODAY())),MONTH(TODAY()-30)&amp;"-"&amp;YEAR(TODAY()),"Borrar")),"No aplica")</f>
        <v>No Aplica</v>
      </c>
      <c r="AD2597" t="str">
        <f>+IFERROR(IF(Tabla2[[#This Row],[FECHA INICIO DE LABORES EN OBRA]]="","No Aplica",IF(AND(MONTH(Tabla2[[#This Row],[FECHA INICIO DE LABORES EN OBRA]])=MONTH(TODAY()-30),YEAR(Tabla2[[#This Row],[FECHA INICIO DE LABORES EN OBRA]])=YEAR(TODAY())),MONTH(TODAY()-30)&amp;"-"&amp;YEAR(TODAY()),"No Aplica")),"No Aplica")</f>
        <v>No Aplica</v>
      </c>
    </row>
    <row r="2598" spans="1:30" x14ac:dyDescent="0.25">
      <c r="A2598" s="13" t="s">
        <v>9582</v>
      </c>
      <c r="B2598" s="15" t="s">
        <v>9583</v>
      </c>
      <c r="C2598" s="15" t="s">
        <v>9452</v>
      </c>
      <c r="D2598" s="15" t="s">
        <v>9601</v>
      </c>
      <c r="E2598" s="15" t="s">
        <v>9602</v>
      </c>
      <c r="F2598" s="39">
        <v>31089</v>
      </c>
      <c r="G2598" s="15">
        <v>2</v>
      </c>
      <c r="H2598" s="15" t="s">
        <v>9589</v>
      </c>
      <c r="I2598" s="15" t="s">
        <v>3332</v>
      </c>
      <c r="J2598" s="15" t="s">
        <v>9603</v>
      </c>
      <c r="K2598" s="15" t="s">
        <v>2808</v>
      </c>
      <c r="L2598" s="40" t="s">
        <v>3650</v>
      </c>
      <c r="M2598" s="39"/>
      <c r="N2598" s="41" t="s">
        <v>2687</v>
      </c>
      <c r="O2598" s="39">
        <v>44928</v>
      </c>
      <c r="P2598" s="40">
        <v>1</v>
      </c>
      <c r="Q2598" s="40">
        <v>4</v>
      </c>
      <c r="R2598" s="40" t="str">
        <f>IFERROR(VLOOKUP(Tabla2[[#This Row],[CONTRATISTA PRNCIPAL]],Hoja1!$L$5:$M$9,2,FALSE),"CJV")</f>
        <v>CJV</v>
      </c>
      <c r="S2598" s="40" t="str">
        <f>IF(Tabla2[[#This Row],[EMPRESA]]=Tabla2[[#This Row],[CONTRATISTA PRNCIPAL]],"Principal","Secundaria")</f>
        <v>Secundaria</v>
      </c>
      <c r="T2598" s="42">
        <f>IFERROR(1/COUNTIF(Tabla2[CONTRATISTA PRNCIPAL],Tabla2[[#This Row],[CONTRATISTA PRNCIPAL]]),0)</f>
        <v>0.013513513513513514</v>
      </c>
      <c r="U2598" s="43">
        <f>IF(((TODAY()-Tabla2[[#This Row],[FECHA NACIMIENTO]])/365)&lt;18,"Corregir", IF(((TODAY()-Tabla2[[#This Row],[FECHA NACIMIENTO]])/365)&gt;80, "Corregir",ROUNDDOWN(((TODAY()-Tabla2[[#This Row],[FECHA NACIMIENTO]])/365),0)))</f>
        <v>38</v>
      </c>
      <c r="V25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598" s="44" t="str">
        <f>+IF(Tabla2[[#This Row],[Edad]]="Corregir","Corregir","Ok")</f>
        <v>Ok</v>
      </c>
      <c r="X2598" s="42" t="str">
        <f>+IFERROR(VLOOKUP(Tabla2[[#This Row],[DISTRITO SEGÚN DNI]],Hoja1!$A$2:$B$32,2,FALSE),"No")</f>
        <v>No</v>
      </c>
      <c r="Y2598" s="42" t="str">
        <f>IF(OR(LOWER(Tabla2[[#This Row],[GENERO]])="masculino", LOWER(Tabla2[[#This Row],[GENERO]])="femenino"),"OK","Corregir")</f>
        <v>OK</v>
      </c>
      <c r="Z2598" s="42" t="str">
        <f>+IF(Tabla2[[#This Row],[Nro. DNI / CE]]="","Corregir",IF(LEN(Tabla2[[#This Row],[Nro. DNI / CE]])&gt;=8,"OK","Corregir"))</f>
        <v>OK</v>
      </c>
      <c r="AA2598" s="42">
        <f>COUNTIF(Tabla2[APELLIDOS Y NOMBRES],Tabla2[[#This Row],[APELLIDOS Y NOMBRES]])</f>
        <v>1</v>
      </c>
      <c r="AB2598" s="42">
        <f>IF(Tabla2[[#This Row],[Trabajador]]&gt;1,1/Tabla2[[#This Row],[Trabajador]],Tabla2[[#This Row],[Trabajador]])</f>
        <v>1</v>
      </c>
      <c r="AC2598" t="str">
        <f>+IFERROR(IF(Tabla2[[#This Row],[FECHA CESE/BAJA]]="","No Aplica",IF(AND(MONTH(Tabla2[[#This Row],[FECHA CESE/BAJA]])=MONTH(TODAY()-30),YEAR(Tabla2[[#This Row],[FECHA CESE/BAJA]])=YEAR(TODAY())),MONTH(TODAY()-30)&amp;"-"&amp;YEAR(TODAY()),"Borrar")),"No aplica")</f>
        <v>No Aplica</v>
      </c>
      <c r="AD2598" t="str">
        <f>+IFERROR(IF(Tabla2[[#This Row],[FECHA INICIO DE LABORES EN OBRA]]="","No Aplica",IF(AND(MONTH(Tabla2[[#This Row],[FECHA INICIO DE LABORES EN OBRA]])=MONTH(TODAY()-30),YEAR(Tabla2[[#This Row],[FECHA INICIO DE LABORES EN OBRA]])=YEAR(TODAY())),MONTH(TODAY()-30)&amp;"-"&amp;YEAR(TODAY()),"No Aplica")),"No Aplica")</f>
        <v>No Aplica</v>
      </c>
    </row>
    <row r="2599" spans="1:30" x14ac:dyDescent="0.25">
      <c r="A2599" s="13" t="s">
        <v>9582</v>
      </c>
      <c r="B2599" s="15" t="s">
        <v>9583</v>
      </c>
      <c r="C2599" s="15" t="s">
        <v>9452</v>
      </c>
      <c r="D2599" s="15" t="s">
        <v>9604</v>
      </c>
      <c r="E2599" s="15" t="s">
        <v>9605</v>
      </c>
      <c r="F2599" s="39">
        <v>37453</v>
      </c>
      <c r="G2599" s="15">
        <v>2</v>
      </c>
      <c r="H2599" s="15" t="s">
        <v>2751</v>
      </c>
      <c r="I2599" s="15" t="s">
        <v>3280</v>
      </c>
      <c r="J2599" s="15" t="s">
        <v>9606</v>
      </c>
      <c r="K2599" s="15" t="s">
        <v>2843</v>
      </c>
      <c r="L2599" s="40" t="s">
        <v>3650</v>
      </c>
      <c r="M2599" s="39"/>
      <c r="N2599" s="41" t="s">
        <v>2687</v>
      </c>
      <c r="O2599" s="39">
        <v>44928</v>
      </c>
      <c r="P2599" s="40">
        <v>1</v>
      </c>
      <c r="Q2599" s="40">
        <v>4</v>
      </c>
      <c r="R2599" s="40" t="str">
        <f>IFERROR(VLOOKUP(Tabla2[[#This Row],[CONTRATISTA PRNCIPAL]],Hoja1!$L$5:$M$9,2,FALSE),"CJV")</f>
        <v>CJV</v>
      </c>
      <c r="S2599" s="40" t="str">
        <f>IF(Tabla2[[#This Row],[EMPRESA]]=Tabla2[[#This Row],[CONTRATISTA PRNCIPAL]],"Principal","Secundaria")</f>
        <v>Secundaria</v>
      </c>
      <c r="T2599" s="42">
        <f>IFERROR(1/COUNTIF(Tabla2[CONTRATISTA PRNCIPAL],Tabla2[[#This Row],[CONTRATISTA PRNCIPAL]]),0)</f>
        <v>0.013513513513513514</v>
      </c>
      <c r="U2599" s="43">
        <f>IF(((TODAY()-Tabla2[[#This Row],[FECHA NACIMIENTO]])/365)&lt;18,"Corregir", IF(((TODAY()-Tabla2[[#This Row],[FECHA NACIMIENTO]])/365)&gt;80, "Corregir",ROUNDDOWN(((TODAY()-Tabla2[[#This Row],[FECHA NACIMIENTO]])/365),0)))</f>
        <v>21</v>
      </c>
      <c r="V25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599" s="44" t="str">
        <f>+IF(Tabla2[[#This Row],[Edad]]="Corregir","Corregir","Ok")</f>
        <v>Ok</v>
      </c>
      <c r="X2599" s="42" t="str">
        <f>+IFERROR(VLOOKUP(Tabla2[[#This Row],[DISTRITO SEGÚN DNI]],Hoja1!$A$2:$B$32,2,FALSE),"No")</f>
        <v>No</v>
      </c>
      <c r="Y2599" s="42" t="str">
        <f>IF(OR(LOWER(Tabla2[[#This Row],[GENERO]])="masculino", LOWER(Tabla2[[#This Row],[GENERO]])="femenino"),"OK","Corregir")</f>
        <v>OK</v>
      </c>
      <c r="Z2599" s="42" t="str">
        <f>+IF(Tabla2[[#This Row],[Nro. DNI / CE]]="","Corregir",IF(LEN(Tabla2[[#This Row],[Nro. DNI / CE]])&gt;=8,"OK","Corregir"))</f>
        <v>OK</v>
      </c>
      <c r="AA2599" s="42">
        <f>COUNTIF(Tabla2[APELLIDOS Y NOMBRES],Tabla2[[#This Row],[APELLIDOS Y NOMBRES]])</f>
        <v>1</v>
      </c>
      <c r="AB2599" s="42">
        <f>IF(Tabla2[[#This Row],[Trabajador]]&gt;1,1/Tabla2[[#This Row],[Trabajador]],Tabla2[[#This Row],[Trabajador]])</f>
        <v>1</v>
      </c>
      <c r="AC2599" t="str">
        <f>+IFERROR(IF(Tabla2[[#This Row],[FECHA CESE/BAJA]]="","No Aplica",IF(AND(MONTH(Tabla2[[#This Row],[FECHA CESE/BAJA]])=MONTH(TODAY()-30),YEAR(Tabla2[[#This Row],[FECHA CESE/BAJA]])=YEAR(TODAY())),MONTH(TODAY()-30)&amp;"-"&amp;YEAR(TODAY()),"Borrar")),"No aplica")</f>
        <v>No Aplica</v>
      </c>
      <c r="AD2599" t="str">
        <f>+IFERROR(IF(Tabla2[[#This Row],[FECHA INICIO DE LABORES EN OBRA]]="","No Aplica",IF(AND(MONTH(Tabla2[[#This Row],[FECHA INICIO DE LABORES EN OBRA]])=MONTH(TODAY()-30),YEAR(Tabla2[[#This Row],[FECHA INICIO DE LABORES EN OBRA]])=YEAR(TODAY())),MONTH(TODAY()-30)&amp;"-"&amp;YEAR(TODAY()),"No Aplica")),"No Aplica")</f>
        <v>No Aplica</v>
      </c>
    </row>
    <row r="2600" spans="1:30" x14ac:dyDescent="0.25">
      <c r="A2600" s="13" t="s">
        <v>9582</v>
      </c>
      <c r="B2600" s="15" t="s">
        <v>9583</v>
      </c>
      <c r="C2600" s="15" t="s">
        <v>9452</v>
      </c>
      <c r="D2600" s="15" t="s">
        <v>9607</v>
      </c>
      <c r="E2600" s="15" t="s">
        <v>9608</v>
      </c>
      <c r="F2600" s="39">
        <v>34733</v>
      </c>
      <c r="G2600" s="15">
        <v>2</v>
      </c>
      <c r="H2600" s="15" t="s">
        <v>9596</v>
      </c>
      <c r="I2600" s="15" t="s">
        <v>3272</v>
      </c>
      <c r="J2600" s="15" t="s">
        <v>9609</v>
      </c>
      <c r="K2600" s="15" t="s">
        <v>2126</v>
      </c>
      <c r="L2600" s="40" t="s">
        <v>3650</v>
      </c>
      <c r="M2600" s="39"/>
      <c r="N2600" s="41" t="s">
        <v>2687</v>
      </c>
      <c r="O2600" s="39">
        <v>45063</v>
      </c>
      <c r="P2600" s="40">
        <v>1</v>
      </c>
      <c r="Q2600" s="40">
        <v>4</v>
      </c>
      <c r="R2600" s="40" t="str">
        <f>IFERROR(VLOOKUP(Tabla2[[#This Row],[CONTRATISTA PRNCIPAL]],Hoja1!$L$5:$M$9,2,FALSE),"CJV")</f>
        <v>CJV</v>
      </c>
      <c r="S2600" s="40" t="str">
        <f>IF(Tabla2[[#This Row],[EMPRESA]]=Tabla2[[#This Row],[CONTRATISTA PRNCIPAL]],"Principal","Secundaria")</f>
        <v>Secundaria</v>
      </c>
      <c r="T2600" s="42">
        <f>IFERROR(1/COUNTIF(Tabla2[CONTRATISTA PRNCIPAL],Tabla2[[#This Row],[CONTRATISTA PRNCIPAL]]),0)</f>
        <v>0.013513513513513514</v>
      </c>
      <c r="U2600" s="43">
        <f>IF(((TODAY()-Tabla2[[#This Row],[FECHA NACIMIENTO]])/365)&lt;18,"Corregir", IF(((TODAY()-Tabla2[[#This Row],[FECHA NACIMIENTO]])/365)&gt;80, "Corregir",ROUNDDOWN(((TODAY()-Tabla2[[#This Row],[FECHA NACIMIENTO]])/365),0)))</f>
        <v>28</v>
      </c>
      <c r="V26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00" s="44" t="str">
        <f>+IF(Tabla2[[#This Row],[Edad]]="Corregir","Corregir","Ok")</f>
        <v>Ok</v>
      </c>
      <c r="X2600" s="42" t="str">
        <f>+IFERROR(VLOOKUP(Tabla2[[#This Row],[DISTRITO SEGÚN DNI]],Hoja1!$A$2:$B$32,2,FALSE),"No")</f>
        <v>No</v>
      </c>
      <c r="Y2600" s="42" t="str">
        <f>IF(OR(LOWER(Tabla2[[#This Row],[GENERO]])="masculino", LOWER(Tabla2[[#This Row],[GENERO]])="femenino"),"OK","Corregir")</f>
        <v>OK</v>
      </c>
      <c r="Z2600" s="42" t="str">
        <f>+IF(Tabla2[[#This Row],[Nro. DNI / CE]]="","Corregir",IF(LEN(Tabla2[[#This Row],[Nro. DNI / CE]])&gt;=8,"OK","Corregir"))</f>
        <v>OK</v>
      </c>
      <c r="AA2600" s="42">
        <f>COUNTIF(Tabla2[APELLIDOS Y NOMBRES],Tabla2[[#This Row],[APELLIDOS Y NOMBRES]])</f>
        <v>1</v>
      </c>
      <c r="AB2600" s="42">
        <f>IF(Tabla2[[#This Row],[Trabajador]]&gt;1,1/Tabla2[[#This Row],[Trabajador]],Tabla2[[#This Row],[Trabajador]])</f>
        <v>1</v>
      </c>
      <c r="AC2600" t="str">
        <f>+IFERROR(IF(Tabla2[[#This Row],[FECHA CESE/BAJA]]="","No Aplica",IF(AND(MONTH(Tabla2[[#This Row],[FECHA CESE/BAJA]])=MONTH(TODAY()-30),YEAR(Tabla2[[#This Row],[FECHA CESE/BAJA]])=YEAR(TODAY())),MONTH(TODAY()-30)&amp;"-"&amp;YEAR(TODAY()),"Borrar")),"No aplica")</f>
        <v>No Aplica</v>
      </c>
      <c r="AD2600" t="str">
        <f>+IFERROR(IF(Tabla2[[#This Row],[FECHA INICIO DE LABORES EN OBRA]]="","No Aplica",IF(AND(MONTH(Tabla2[[#This Row],[FECHA INICIO DE LABORES EN OBRA]])=MONTH(TODAY()-30),YEAR(Tabla2[[#This Row],[FECHA INICIO DE LABORES EN OBRA]])=YEAR(TODAY())),MONTH(TODAY()-30)&amp;"-"&amp;YEAR(TODAY()),"No Aplica")),"No Aplica")</f>
        <v>No Aplica</v>
      </c>
    </row>
    <row r="2601" spans="1:30" x14ac:dyDescent="0.25">
      <c r="A2601" s="13" t="s">
        <v>9582</v>
      </c>
      <c r="B2601" s="15" t="s">
        <v>9583</v>
      </c>
      <c r="C2601" s="15" t="s">
        <v>9452</v>
      </c>
      <c r="D2601" s="15" t="s">
        <v>9610</v>
      </c>
      <c r="E2601" s="15" t="s">
        <v>9611</v>
      </c>
      <c r="F2601" s="39">
        <v>30249</v>
      </c>
      <c r="G2601" s="15">
        <v>2</v>
      </c>
      <c r="H2601" s="15" t="s">
        <v>9596</v>
      </c>
      <c r="I2601" s="15" t="s">
        <v>3280</v>
      </c>
      <c r="J2601" s="15" t="s">
        <v>9612</v>
      </c>
      <c r="K2601" s="15" t="s">
        <v>9613</v>
      </c>
      <c r="L2601" s="40" t="s">
        <v>3650</v>
      </c>
      <c r="M2601" s="39"/>
      <c r="N2601" s="41" t="s">
        <v>2687</v>
      </c>
      <c r="O2601" s="39">
        <v>44935</v>
      </c>
      <c r="P2601" s="40">
        <v>3</v>
      </c>
      <c r="Q2601" s="40">
        <v>4</v>
      </c>
      <c r="R2601" s="40" t="str">
        <f>IFERROR(VLOOKUP(Tabla2[[#This Row],[CONTRATISTA PRNCIPAL]],Hoja1!$L$5:$M$9,2,FALSE),"CJV")</f>
        <v>CJV</v>
      </c>
      <c r="S2601" s="40" t="str">
        <f>IF(Tabla2[[#This Row],[EMPRESA]]=Tabla2[[#This Row],[CONTRATISTA PRNCIPAL]],"Principal","Secundaria")</f>
        <v>Secundaria</v>
      </c>
      <c r="T2601" s="42">
        <f>IFERROR(1/COUNTIF(Tabla2[CONTRATISTA PRNCIPAL],Tabla2[[#This Row],[CONTRATISTA PRNCIPAL]]),0)</f>
        <v>0.013513513513513514</v>
      </c>
      <c r="U2601" s="43">
        <f>IF(((TODAY()-Tabla2[[#This Row],[FECHA NACIMIENTO]])/365)&lt;18,"Corregir", IF(((TODAY()-Tabla2[[#This Row],[FECHA NACIMIENTO]])/365)&gt;80, "Corregir",ROUNDDOWN(((TODAY()-Tabla2[[#This Row],[FECHA NACIMIENTO]])/365),0)))</f>
        <v>40</v>
      </c>
      <c r="V26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01" s="44" t="str">
        <f>+IF(Tabla2[[#This Row],[Edad]]="Corregir","Corregir","Ok")</f>
        <v>Ok</v>
      </c>
      <c r="X2601" s="42" t="str">
        <f>+IFERROR(VLOOKUP(Tabla2[[#This Row],[DISTRITO SEGÚN DNI]],Hoja1!$A$2:$B$32,2,FALSE),"No")</f>
        <v>No</v>
      </c>
      <c r="Y2601" s="42" t="str">
        <f>IF(OR(LOWER(Tabla2[[#This Row],[GENERO]])="masculino", LOWER(Tabla2[[#This Row],[GENERO]])="femenino"),"OK","Corregir")</f>
        <v>OK</v>
      </c>
      <c r="Z2601" s="42" t="str">
        <f>+IF(Tabla2[[#This Row],[Nro. DNI / CE]]="","Corregir",IF(LEN(Tabla2[[#This Row],[Nro. DNI / CE]])&gt;=8,"OK","Corregir"))</f>
        <v>OK</v>
      </c>
      <c r="AA2601" s="42">
        <f>COUNTIF(Tabla2[APELLIDOS Y NOMBRES],Tabla2[[#This Row],[APELLIDOS Y NOMBRES]])</f>
        <v>1</v>
      </c>
      <c r="AB2601" s="42">
        <f>IF(Tabla2[[#This Row],[Trabajador]]&gt;1,1/Tabla2[[#This Row],[Trabajador]],Tabla2[[#This Row],[Trabajador]])</f>
        <v>1</v>
      </c>
      <c r="AC2601" t="str">
        <f>+IFERROR(IF(Tabla2[[#This Row],[FECHA CESE/BAJA]]="","No Aplica",IF(AND(MONTH(Tabla2[[#This Row],[FECHA CESE/BAJA]])=MONTH(TODAY()-30),YEAR(Tabla2[[#This Row],[FECHA CESE/BAJA]])=YEAR(TODAY())),MONTH(TODAY()-30)&amp;"-"&amp;YEAR(TODAY()),"Borrar")),"No aplica")</f>
        <v>No Aplica</v>
      </c>
      <c r="AD2601" t="str">
        <f>+IFERROR(IF(Tabla2[[#This Row],[FECHA INICIO DE LABORES EN OBRA]]="","No Aplica",IF(AND(MONTH(Tabla2[[#This Row],[FECHA INICIO DE LABORES EN OBRA]])=MONTH(TODAY()-30),YEAR(Tabla2[[#This Row],[FECHA INICIO DE LABORES EN OBRA]])=YEAR(TODAY())),MONTH(TODAY()-30)&amp;"-"&amp;YEAR(TODAY()),"No Aplica")),"No Aplica")</f>
        <v>No Aplica</v>
      </c>
    </row>
    <row r="2602" spans="1:30" x14ac:dyDescent="0.25">
      <c r="A2602" s="13" t="s">
        <v>9582</v>
      </c>
      <c r="B2602" s="15" t="s">
        <v>9583</v>
      </c>
      <c r="C2602" s="15" t="s">
        <v>9452</v>
      </c>
      <c r="D2602" s="15" t="s">
        <v>9614</v>
      </c>
      <c r="E2602" s="15" t="s">
        <v>9615</v>
      </c>
      <c r="F2602" s="39">
        <v>34470</v>
      </c>
      <c r="G2602" s="15">
        <v>2</v>
      </c>
      <c r="H2602" s="15" t="s">
        <v>9596</v>
      </c>
      <c r="I2602" s="15" t="s">
        <v>3272</v>
      </c>
      <c r="J2602" s="15" t="s">
        <v>9616</v>
      </c>
      <c r="K2602" s="15" t="s">
        <v>2843</v>
      </c>
      <c r="L2602" s="40" t="s">
        <v>3650</v>
      </c>
      <c r="M2602" s="39"/>
      <c r="N2602" s="41" t="s">
        <v>2687</v>
      </c>
      <c r="O2602" s="39">
        <v>44935</v>
      </c>
      <c r="P2602" s="40">
        <v>1</v>
      </c>
      <c r="Q2602" s="40">
        <v>4</v>
      </c>
      <c r="R2602" s="40" t="str">
        <f>IFERROR(VLOOKUP(Tabla2[[#This Row],[CONTRATISTA PRNCIPAL]],Hoja1!$L$5:$M$9,2,FALSE),"CJV")</f>
        <v>CJV</v>
      </c>
      <c r="S2602" s="40" t="str">
        <f>IF(Tabla2[[#This Row],[EMPRESA]]=Tabla2[[#This Row],[CONTRATISTA PRNCIPAL]],"Principal","Secundaria")</f>
        <v>Secundaria</v>
      </c>
      <c r="T2602" s="42">
        <f>IFERROR(1/COUNTIF(Tabla2[CONTRATISTA PRNCIPAL],Tabla2[[#This Row],[CONTRATISTA PRNCIPAL]]),0)</f>
        <v>0.013513513513513514</v>
      </c>
      <c r="U2602" s="43">
        <f>IF(((TODAY()-Tabla2[[#This Row],[FECHA NACIMIENTO]])/365)&lt;18,"Corregir", IF(((TODAY()-Tabla2[[#This Row],[FECHA NACIMIENTO]])/365)&gt;80, "Corregir",ROUNDDOWN(((TODAY()-Tabla2[[#This Row],[FECHA NACIMIENTO]])/365),0)))</f>
        <v>29</v>
      </c>
      <c r="V26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02" s="44" t="str">
        <f>+IF(Tabla2[[#This Row],[Edad]]="Corregir","Corregir","Ok")</f>
        <v>Ok</v>
      </c>
      <c r="X2602" s="42" t="str">
        <f>+IFERROR(VLOOKUP(Tabla2[[#This Row],[DISTRITO SEGÚN DNI]],Hoja1!$A$2:$B$32,2,FALSE),"No")</f>
        <v>No</v>
      </c>
      <c r="Y2602" s="42" t="str">
        <f>IF(OR(LOWER(Tabla2[[#This Row],[GENERO]])="masculino", LOWER(Tabla2[[#This Row],[GENERO]])="femenino"),"OK","Corregir")</f>
        <v>OK</v>
      </c>
      <c r="Z2602" s="42" t="str">
        <f>+IF(Tabla2[[#This Row],[Nro. DNI / CE]]="","Corregir",IF(LEN(Tabla2[[#This Row],[Nro. DNI / CE]])&gt;=8,"OK","Corregir"))</f>
        <v>OK</v>
      </c>
      <c r="AA2602" s="42">
        <f>COUNTIF(Tabla2[APELLIDOS Y NOMBRES],Tabla2[[#This Row],[APELLIDOS Y NOMBRES]])</f>
        <v>1</v>
      </c>
      <c r="AB2602" s="42">
        <f>IF(Tabla2[[#This Row],[Trabajador]]&gt;1,1/Tabla2[[#This Row],[Trabajador]],Tabla2[[#This Row],[Trabajador]])</f>
        <v>1</v>
      </c>
      <c r="AC2602" t="str">
        <f>+IFERROR(IF(Tabla2[[#This Row],[FECHA CESE/BAJA]]="","No Aplica",IF(AND(MONTH(Tabla2[[#This Row],[FECHA CESE/BAJA]])=MONTH(TODAY()-30),YEAR(Tabla2[[#This Row],[FECHA CESE/BAJA]])=YEAR(TODAY())),MONTH(TODAY()-30)&amp;"-"&amp;YEAR(TODAY()),"Borrar")),"No aplica")</f>
        <v>No Aplica</v>
      </c>
      <c r="AD2602" t="str">
        <f>+IFERROR(IF(Tabla2[[#This Row],[FECHA INICIO DE LABORES EN OBRA]]="","No Aplica",IF(AND(MONTH(Tabla2[[#This Row],[FECHA INICIO DE LABORES EN OBRA]])=MONTH(TODAY()-30),YEAR(Tabla2[[#This Row],[FECHA INICIO DE LABORES EN OBRA]])=YEAR(TODAY())),MONTH(TODAY()-30)&amp;"-"&amp;YEAR(TODAY()),"No Aplica")),"No Aplica")</f>
        <v>No Aplica</v>
      </c>
    </row>
    <row r="2603" spans="1:30" x14ac:dyDescent="0.25">
      <c r="A2603" s="13" t="s">
        <v>9582</v>
      </c>
      <c r="B2603" s="15" t="s">
        <v>9583</v>
      </c>
      <c r="C2603" s="15" t="s">
        <v>9452</v>
      </c>
      <c r="D2603" s="15" t="s">
        <v>9617</v>
      </c>
      <c r="E2603" s="15" t="s">
        <v>9618</v>
      </c>
      <c r="F2603" s="39">
        <v>34701</v>
      </c>
      <c r="G2603" s="15">
        <v>2</v>
      </c>
      <c r="H2603" s="15" t="s">
        <v>2751</v>
      </c>
      <c r="I2603" s="15" t="s">
        <v>3272</v>
      </c>
      <c r="J2603" s="15" t="s">
        <v>9603</v>
      </c>
      <c r="K2603" s="15" t="s">
        <v>2843</v>
      </c>
      <c r="L2603" s="40" t="s">
        <v>3650</v>
      </c>
      <c r="M2603" s="39"/>
      <c r="N2603" s="41" t="s">
        <v>2687</v>
      </c>
      <c r="O2603" s="39">
        <v>44942</v>
      </c>
      <c r="P2603" s="40">
        <v>1</v>
      </c>
      <c r="Q2603" s="40">
        <v>4</v>
      </c>
      <c r="R2603" s="40" t="str">
        <f>IFERROR(VLOOKUP(Tabla2[[#This Row],[CONTRATISTA PRNCIPAL]],Hoja1!$L$5:$M$9,2,FALSE),"CJV")</f>
        <v>CJV</v>
      </c>
      <c r="S2603" s="40" t="str">
        <f>IF(Tabla2[[#This Row],[EMPRESA]]=Tabla2[[#This Row],[CONTRATISTA PRNCIPAL]],"Principal","Secundaria")</f>
        <v>Secundaria</v>
      </c>
      <c r="T2603" s="42">
        <f>IFERROR(1/COUNTIF(Tabla2[CONTRATISTA PRNCIPAL],Tabla2[[#This Row],[CONTRATISTA PRNCIPAL]]),0)</f>
        <v>0.013513513513513514</v>
      </c>
      <c r="U2603" s="43">
        <f>IF(((TODAY()-Tabla2[[#This Row],[FECHA NACIMIENTO]])/365)&lt;18,"Corregir", IF(((TODAY()-Tabla2[[#This Row],[FECHA NACIMIENTO]])/365)&gt;80, "Corregir",ROUNDDOWN(((TODAY()-Tabla2[[#This Row],[FECHA NACIMIENTO]])/365),0)))</f>
        <v>28</v>
      </c>
      <c r="V26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03" s="44" t="str">
        <f>+IF(Tabla2[[#This Row],[Edad]]="Corregir","Corregir","Ok")</f>
        <v>Ok</v>
      </c>
      <c r="X2603" s="42" t="str">
        <f>+IFERROR(VLOOKUP(Tabla2[[#This Row],[DISTRITO SEGÚN DNI]],Hoja1!$A$2:$B$32,2,FALSE),"No")</f>
        <v>No</v>
      </c>
      <c r="Y2603" s="42" t="str">
        <f>IF(OR(LOWER(Tabla2[[#This Row],[GENERO]])="masculino", LOWER(Tabla2[[#This Row],[GENERO]])="femenino"),"OK","Corregir")</f>
        <v>OK</v>
      </c>
      <c r="Z2603" s="42" t="str">
        <f>+IF(Tabla2[[#This Row],[Nro. DNI / CE]]="","Corregir",IF(LEN(Tabla2[[#This Row],[Nro. DNI / CE]])&gt;=8,"OK","Corregir"))</f>
        <v>OK</v>
      </c>
      <c r="AA2603" s="42">
        <f>COUNTIF(Tabla2[APELLIDOS Y NOMBRES],Tabla2[[#This Row],[APELLIDOS Y NOMBRES]])</f>
        <v>1</v>
      </c>
      <c r="AB2603" s="42">
        <f>IF(Tabla2[[#This Row],[Trabajador]]&gt;1,1/Tabla2[[#This Row],[Trabajador]],Tabla2[[#This Row],[Trabajador]])</f>
        <v>1</v>
      </c>
      <c r="AC2603" t="str">
        <f>+IFERROR(IF(Tabla2[[#This Row],[FECHA CESE/BAJA]]="","No Aplica",IF(AND(MONTH(Tabla2[[#This Row],[FECHA CESE/BAJA]])=MONTH(TODAY()-30),YEAR(Tabla2[[#This Row],[FECHA CESE/BAJA]])=YEAR(TODAY())),MONTH(TODAY()-30)&amp;"-"&amp;YEAR(TODAY()),"Borrar")),"No aplica")</f>
        <v>No Aplica</v>
      </c>
      <c r="AD2603" t="str">
        <f>+IFERROR(IF(Tabla2[[#This Row],[FECHA INICIO DE LABORES EN OBRA]]="","No Aplica",IF(AND(MONTH(Tabla2[[#This Row],[FECHA INICIO DE LABORES EN OBRA]])=MONTH(TODAY()-30),YEAR(Tabla2[[#This Row],[FECHA INICIO DE LABORES EN OBRA]])=YEAR(TODAY())),MONTH(TODAY()-30)&amp;"-"&amp;YEAR(TODAY()),"No Aplica")),"No Aplica")</f>
        <v>No Aplica</v>
      </c>
    </row>
    <row r="2604" spans="1:30" x14ac:dyDescent="0.25">
      <c r="A2604" s="13" t="s">
        <v>9582</v>
      </c>
      <c r="B2604" s="15" t="s">
        <v>9583</v>
      </c>
      <c r="C2604" s="15" t="s">
        <v>9452</v>
      </c>
      <c r="D2604" s="15" t="s">
        <v>9619</v>
      </c>
      <c r="E2604" s="15" t="s">
        <v>9620</v>
      </c>
      <c r="F2604" s="39">
        <v>32439</v>
      </c>
      <c r="G2604" s="15">
        <v>2</v>
      </c>
      <c r="H2604" s="15" t="s">
        <v>9589</v>
      </c>
      <c r="I2604" s="15" t="s">
        <v>3272</v>
      </c>
      <c r="J2604" s="15" t="s">
        <v>9621</v>
      </c>
      <c r="K2604" s="15" t="s">
        <v>2062</v>
      </c>
      <c r="L2604" s="40" t="s">
        <v>3650</v>
      </c>
      <c r="M2604" s="39"/>
      <c r="N2604" s="41" t="s">
        <v>2687</v>
      </c>
      <c r="O2604" s="39">
        <v>44949</v>
      </c>
      <c r="P2604" s="40">
        <v>1</v>
      </c>
      <c r="Q2604" s="40">
        <v>4</v>
      </c>
      <c r="R2604" s="40" t="str">
        <f>IFERROR(VLOOKUP(Tabla2[[#This Row],[CONTRATISTA PRNCIPAL]],Hoja1!$L$5:$M$9,2,FALSE),"CJV")</f>
        <v>CJV</v>
      </c>
      <c r="S2604" s="40" t="str">
        <f>IF(Tabla2[[#This Row],[EMPRESA]]=Tabla2[[#This Row],[CONTRATISTA PRNCIPAL]],"Principal","Secundaria")</f>
        <v>Secundaria</v>
      </c>
      <c r="T2604" s="42">
        <f>IFERROR(1/COUNTIF(Tabla2[CONTRATISTA PRNCIPAL],Tabla2[[#This Row],[CONTRATISTA PRNCIPAL]]),0)</f>
        <v>0.013513513513513514</v>
      </c>
      <c r="U2604" s="43">
        <f>IF(((TODAY()-Tabla2[[#This Row],[FECHA NACIMIENTO]])/365)&lt;18,"Corregir", IF(((TODAY()-Tabla2[[#This Row],[FECHA NACIMIENTO]])/365)&gt;80, "Corregir",ROUNDDOWN(((TODAY()-Tabla2[[#This Row],[FECHA NACIMIENTO]])/365),0)))</f>
        <v>34</v>
      </c>
      <c r="V26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04" s="44" t="str">
        <f>+IF(Tabla2[[#This Row],[Edad]]="Corregir","Corregir","Ok")</f>
        <v>Ok</v>
      </c>
      <c r="X2604" s="42" t="str">
        <f>+IFERROR(VLOOKUP(Tabla2[[#This Row],[DISTRITO SEGÚN DNI]],Hoja1!$A$2:$B$32,2,FALSE),"No")</f>
        <v>No</v>
      </c>
      <c r="Y2604" s="42" t="str">
        <f>IF(OR(LOWER(Tabla2[[#This Row],[GENERO]])="masculino", LOWER(Tabla2[[#This Row],[GENERO]])="femenino"),"OK","Corregir")</f>
        <v>OK</v>
      </c>
      <c r="Z2604" s="42" t="str">
        <f>+IF(Tabla2[[#This Row],[Nro. DNI / CE]]="","Corregir",IF(LEN(Tabla2[[#This Row],[Nro. DNI / CE]])&gt;=8,"OK","Corregir"))</f>
        <v>OK</v>
      </c>
      <c r="AA2604" s="42">
        <f>COUNTIF(Tabla2[APELLIDOS Y NOMBRES],Tabla2[[#This Row],[APELLIDOS Y NOMBRES]])</f>
        <v>1</v>
      </c>
      <c r="AB2604" s="42">
        <f>IF(Tabla2[[#This Row],[Trabajador]]&gt;1,1/Tabla2[[#This Row],[Trabajador]],Tabla2[[#This Row],[Trabajador]])</f>
        <v>1</v>
      </c>
      <c r="AC2604" t="str">
        <f>+IFERROR(IF(Tabla2[[#This Row],[FECHA CESE/BAJA]]="","No Aplica",IF(AND(MONTH(Tabla2[[#This Row],[FECHA CESE/BAJA]])=MONTH(TODAY()-30),YEAR(Tabla2[[#This Row],[FECHA CESE/BAJA]])=YEAR(TODAY())),MONTH(TODAY()-30)&amp;"-"&amp;YEAR(TODAY()),"Borrar")),"No aplica")</f>
        <v>No Aplica</v>
      </c>
      <c r="AD2604" t="str">
        <f>+IFERROR(IF(Tabla2[[#This Row],[FECHA INICIO DE LABORES EN OBRA]]="","No Aplica",IF(AND(MONTH(Tabla2[[#This Row],[FECHA INICIO DE LABORES EN OBRA]])=MONTH(TODAY()-30),YEAR(Tabla2[[#This Row],[FECHA INICIO DE LABORES EN OBRA]])=YEAR(TODAY())),MONTH(TODAY()-30)&amp;"-"&amp;YEAR(TODAY()),"No Aplica")),"No Aplica")</f>
        <v>No Aplica</v>
      </c>
    </row>
    <row r="2605" spans="1:30" x14ac:dyDescent="0.25">
      <c r="A2605" s="13" t="s">
        <v>9582</v>
      </c>
      <c r="B2605" s="15" t="s">
        <v>9583</v>
      </c>
      <c r="C2605" s="15" t="s">
        <v>9452</v>
      </c>
      <c r="D2605" s="15" t="s">
        <v>731</v>
      </c>
      <c r="E2605" s="15" t="s">
        <v>732</v>
      </c>
      <c r="F2605" s="39">
        <v>32698</v>
      </c>
      <c r="G2605" s="15">
        <v>2</v>
      </c>
      <c r="H2605" s="15" t="s">
        <v>2751</v>
      </c>
      <c r="I2605" s="15" t="s">
        <v>3272</v>
      </c>
      <c r="J2605" s="15" t="s">
        <v>9622</v>
      </c>
      <c r="K2605" s="15" t="s">
        <v>2083</v>
      </c>
      <c r="L2605" s="40" t="s">
        <v>3650</v>
      </c>
      <c r="M2605" s="39"/>
      <c r="N2605" s="41" t="s">
        <v>2687</v>
      </c>
      <c r="O2605" s="39">
        <v>45061</v>
      </c>
      <c r="P2605" s="40">
        <v>1</v>
      </c>
      <c r="Q2605" s="40">
        <v>4</v>
      </c>
      <c r="R2605" s="40" t="str">
        <f>IFERROR(VLOOKUP(Tabla2[[#This Row],[CONTRATISTA PRNCIPAL]],Hoja1!$L$5:$M$9,2,FALSE),"CJV")</f>
        <v>CJV</v>
      </c>
      <c r="S2605" s="40" t="str">
        <f>IF(Tabla2[[#This Row],[EMPRESA]]=Tabla2[[#This Row],[CONTRATISTA PRNCIPAL]],"Principal","Secundaria")</f>
        <v>Secundaria</v>
      </c>
      <c r="T2605" s="42">
        <f>IFERROR(1/COUNTIF(Tabla2[CONTRATISTA PRNCIPAL],Tabla2[[#This Row],[CONTRATISTA PRNCIPAL]]),0)</f>
        <v>0.013513513513513514</v>
      </c>
      <c r="U2605" s="43">
        <f>IF(((TODAY()-Tabla2[[#This Row],[FECHA NACIMIENTO]])/365)&lt;18,"Corregir", IF(((TODAY()-Tabla2[[#This Row],[FECHA NACIMIENTO]])/365)&gt;80, "Corregir",ROUNDDOWN(((TODAY()-Tabla2[[#This Row],[FECHA NACIMIENTO]])/365),0)))</f>
        <v>34</v>
      </c>
      <c r="V26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05" s="44" t="str">
        <f>+IF(Tabla2[[#This Row],[Edad]]="Corregir","Corregir","Ok")</f>
        <v>Ok</v>
      </c>
      <c r="X2605" s="42" t="str">
        <f>+IFERROR(VLOOKUP(Tabla2[[#This Row],[DISTRITO SEGÚN DNI]],Hoja1!$A$2:$B$32,2,FALSE),"No")</f>
        <v>ATE</v>
      </c>
      <c r="Y2605" s="42" t="str">
        <f>IF(OR(LOWER(Tabla2[[#This Row],[GENERO]])="masculino", LOWER(Tabla2[[#This Row],[GENERO]])="femenino"),"OK","Corregir")</f>
        <v>OK</v>
      </c>
      <c r="Z2605" s="42" t="str">
        <f>+IF(Tabla2[[#This Row],[Nro. DNI / CE]]="","Corregir",IF(LEN(Tabla2[[#This Row],[Nro. DNI / CE]])&gt;=8,"OK","Corregir"))</f>
        <v>OK</v>
      </c>
      <c r="AA2605" s="42">
        <f>COUNTIF(Tabla2[APELLIDOS Y NOMBRES],Tabla2[[#This Row],[APELLIDOS Y NOMBRES]])</f>
        <v>1</v>
      </c>
      <c r="AB2605" s="42">
        <f>IF(Tabla2[[#This Row],[Trabajador]]&gt;1,1/Tabla2[[#This Row],[Trabajador]],Tabla2[[#This Row],[Trabajador]])</f>
        <v>1</v>
      </c>
      <c r="AC2605" t="str">
        <f>+IFERROR(IF(Tabla2[[#This Row],[FECHA CESE/BAJA]]="","No Aplica",IF(AND(MONTH(Tabla2[[#This Row],[FECHA CESE/BAJA]])=MONTH(TODAY()-30),YEAR(Tabla2[[#This Row],[FECHA CESE/BAJA]])=YEAR(TODAY())),MONTH(TODAY()-30)&amp;"-"&amp;YEAR(TODAY()),"Borrar")),"No aplica")</f>
        <v>No Aplica</v>
      </c>
      <c r="AD2605" t="str">
        <f>+IFERROR(IF(Tabla2[[#This Row],[FECHA INICIO DE LABORES EN OBRA]]="","No Aplica",IF(AND(MONTH(Tabla2[[#This Row],[FECHA INICIO DE LABORES EN OBRA]])=MONTH(TODAY()-30),YEAR(Tabla2[[#This Row],[FECHA INICIO DE LABORES EN OBRA]])=YEAR(TODAY())),MONTH(TODAY()-30)&amp;"-"&amp;YEAR(TODAY()),"No Aplica")),"No Aplica")</f>
        <v>No Aplica</v>
      </c>
    </row>
    <row r="2606" spans="1:30" x14ac:dyDescent="0.25">
      <c r="A2606" s="13" t="s">
        <v>9582</v>
      </c>
      <c r="B2606" s="15" t="s">
        <v>9583</v>
      </c>
      <c r="C2606" s="15" t="s">
        <v>9452</v>
      </c>
      <c r="D2606" s="15" t="s">
        <v>9623</v>
      </c>
      <c r="E2606" s="15" t="s">
        <v>9624</v>
      </c>
      <c r="F2606" s="39">
        <v>33012</v>
      </c>
      <c r="G2606" s="15">
        <v>2</v>
      </c>
      <c r="H2606" s="15" t="s">
        <v>3619</v>
      </c>
      <c r="I2606" s="15" t="s">
        <v>3280</v>
      </c>
      <c r="J2606" s="15" t="s">
        <v>9625</v>
      </c>
      <c r="K2606" s="15" t="s">
        <v>2062</v>
      </c>
      <c r="L2606" s="40" t="s">
        <v>3650</v>
      </c>
      <c r="M2606" s="39"/>
      <c r="N2606" s="41" t="s">
        <v>2687</v>
      </c>
      <c r="O2606" s="39">
        <v>44958</v>
      </c>
      <c r="P2606" s="40">
        <v>1</v>
      </c>
      <c r="Q2606" s="40">
        <v>4</v>
      </c>
      <c r="R2606" s="40" t="str">
        <f>IFERROR(VLOOKUP(Tabla2[[#This Row],[CONTRATISTA PRNCIPAL]],Hoja1!$L$5:$M$9,2,FALSE),"CJV")</f>
        <v>CJV</v>
      </c>
      <c r="S2606" s="40" t="str">
        <f>IF(Tabla2[[#This Row],[EMPRESA]]=Tabla2[[#This Row],[CONTRATISTA PRNCIPAL]],"Principal","Secundaria")</f>
        <v>Secundaria</v>
      </c>
      <c r="T2606" s="42">
        <f>IFERROR(1/COUNTIF(Tabla2[CONTRATISTA PRNCIPAL],Tabla2[[#This Row],[CONTRATISTA PRNCIPAL]]),0)</f>
        <v>0.013513513513513514</v>
      </c>
      <c r="U2606" s="43">
        <f>IF(((TODAY()-Tabla2[[#This Row],[FECHA NACIMIENTO]])/365)&lt;18,"Corregir", IF(((TODAY()-Tabla2[[#This Row],[FECHA NACIMIENTO]])/365)&gt;80, "Corregir",ROUNDDOWN(((TODAY()-Tabla2[[#This Row],[FECHA NACIMIENTO]])/365),0)))</f>
        <v>33</v>
      </c>
      <c r="V26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06" s="44" t="str">
        <f>+IF(Tabla2[[#This Row],[Edad]]="Corregir","Corregir","Ok")</f>
        <v>Ok</v>
      </c>
      <c r="X2606" s="42" t="str">
        <f>+IFERROR(VLOOKUP(Tabla2[[#This Row],[DISTRITO SEGÚN DNI]],Hoja1!$A$2:$B$32,2,FALSE),"No")</f>
        <v>No</v>
      </c>
      <c r="Y2606" s="42" t="str">
        <f>IF(OR(LOWER(Tabla2[[#This Row],[GENERO]])="masculino", LOWER(Tabla2[[#This Row],[GENERO]])="femenino"),"OK","Corregir")</f>
        <v>OK</v>
      </c>
      <c r="Z2606" s="42" t="str">
        <f>+IF(Tabla2[[#This Row],[Nro. DNI / CE]]="","Corregir",IF(LEN(Tabla2[[#This Row],[Nro. DNI / CE]])&gt;=8,"OK","Corregir"))</f>
        <v>OK</v>
      </c>
      <c r="AA2606" s="42">
        <f>COUNTIF(Tabla2[APELLIDOS Y NOMBRES],Tabla2[[#This Row],[APELLIDOS Y NOMBRES]])</f>
        <v>1</v>
      </c>
      <c r="AB2606" s="42">
        <f>IF(Tabla2[[#This Row],[Trabajador]]&gt;1,1/Tabla2[[#This Row],[Trabajador]],Tabla2[[#This Row],[Trabajador]])</f>
        <v>1</v>
      </c>
      <c r="AC2606" t="str">
        <f>+IFERROR(IF(Tabla2[[#This Row],[FECHA CESE/BAJA]]="","No Aplica",IF(AND(MONTH(Tabla2[[#This Row],[FECHA CESE/BAJA]])=MONTH(TODAY()-30),YEAR(Tabla2[[#This Row],[FECHA CESE/BAJA]])=YEAR(TODAY())),MONTH(TODAY()-30)&amp;"-"&amp;YEAR(TODAY()),"Borrar")),"No aplica")</f>
        <v>No Aplica</v>
      </c>
      <c r="AD2606" t="str">
        <f>+IFERROR(IF(Tabla2[[#This Row],[FECHA INICIO DE LABORES EN OBRA]]="","No Aplica",IF(AND(MONTH(Tabla2[[#This Row],[FECHA INICIO DE LABORES EN OBRA]])=MONTH(TODAY()-30),YEAR(Tabla2[[#This Row],[FECHA INICIO DE LABORES EN OBRA]])=YEAR(TODAY())),MONTH(TODAY()-30)&amp;"-"&amp;YEAR(TODAY()),"No Aplica")),"No Aplica")</f>
        <v>No Aplica</v>
      </c>
    </row>
    <row r="2607" spans="1:30" x14ac:dyDescent="0.25">
      <c r="A2607" s="13">
        <v>20604695903</v>
      </c>
      <c r="B2607" s="15" t="s">
        <v>9626</v>
      </c>
      <c r="C2607" s="15" t="s">
        <v>9452</v>
      </c>
      <c r="D2607" s="15">
        <v>42407070</v>
      </c>
      <c r="E2607" s="15" t="s">
        <v>9627</v>
      </c>
      <c r="F2607" s="39">
        <v>30829</v>
      </c>
      <c r="G2607" s="15">
        <v>2</v>
      </c>
      <c r="H2607" s="15" t="s">
        <v>3619</v>
      </c>
      <c r="I2607" s="15" t="s">
        <v>3275</v>
      </c>
      <c r="J2607" s="15" t="s">
        <v>9628</v>
      </c>
      <c r="K2607" s="15" t="s">
        <v>9629</v>
      </c>
      <c r="L2607" s="40" t="s">
        <v>3650</v>
      </c>
      <c r="M2607" s="39"/>
      <c r="N2607" s="41" t="s">
        <v>2687</v>
      </c>
      <c r="O2607" s="39">
        <v>45149</v>
      </c>
      <c r="P2607" s="40">
        <v>1</v>
      </c>
      <c r="Q2607" s="40">
        <v>4</v>
      </c>
      <c r="R2607" s="40" t="str">
        <f>IFERROR(VLOOKUP(Tabla2[[#This Row],[CONTRATISTA PRNCIPAL]],Hoja1!$L$5:$M$9,2,FALSE),"CJV")</f>
        <v>CJV</v>
      </c>
      <c r="S2607" s="40" t="str">
        <f>IF(Tabla2[[#This Row],[EMPRESA]]=Tabla2[[#This Row],[CONTRATISTA PRNCIPAL]],"Principal","Secundaria")</f>
        <v>Secundaria</v>
      </c>
      <c r="T2607" s="42">
        <f>IFERROR(1/COUNTIF(Tabla2[CONTRATISTA PRNCIPAL],Tabla2[[#This Row],[CONTRATISTA PRNCIPAL]]),0)</f>
        <v>0.013513513513513514</v>
      </c>
      <c r="U2607" s="43">
        <f>IF(((TODAY()-Tabla2[[#This Row],[FECHA NACIMIENTO]])/365)&lt;18,"Corregir", IF(((TODAY()-Tabla2[[#This Row],[FECHA NACIMIENTO]])/365)&gt;80, "Corregir",ROUNDDOWN(((TODAY()-Tabla2[[#This Row],[FECHA NACIMIENTO]])/365),0)))</f>
        <v>39</v>
      </c>
      <c r="V26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07" s="44" t="str">
        <f>+IF(Tabla2[[#This Row],[Edad]]="Corregir","Corregir","Ok")</f>
        <v>Ok</v>
      </c>
      <c r="X2607" s="42" t="str">
        <f>+IFERROR(VLOOKUP(Tabla2[[#This Row],[DISTRITO SEGÚN DNI]],Hoja1!$A$2:$B$32,2,FALSE),"No")</f>
        <v>No</v>
      </c>
      <c r="Y2607" s="42" t="str">
        <f>IF(OR(LOWER(Tabla2[[#This Row],[GENERO]])="masculino", LOWER(Tabla2[[#This Row],[GENERO]])="femenino"),"OK","Corregir")</f>
        <v>OK</v>
      </c>
      <c r="Z2607" s="42" t="str">
        <f>+IF(Tabla2[[#This Row],[Nro. DNI / CE]]="","Corregir",IF(LEN(Tabla2[[#This Row],[Nro. DNI / CE]])&gt;=8,"OK","Corregir"))</f>
        <v>OK</v>
      </c>
      <c r="AA2607" s="42">
        <f>COUNTIF(Tabla2[APELLIDOS Y NOMBRES],Tabla2[[#This Row],[APELLIDOS Y NOMBRES]])</f>
        <v>1</v>
      </c>
      <c r="AB2607" s="42">
        <f>IF(Tabla2[[#This Row],[Trabajador]]&gt;1,1/Tabla2[[#This Row],[Trabajador]],Tabla2[[#This Row],[Trabajador]])</f>
        <v>1</v>
      </c>
      <c r="AC2607" t="str">
        <f>+IFERROR(IF(Tabla2[[#This Row],[FECHA CESE/BAJA]]="","No Aplica",IF(AND(MONTH(Tabla2[[#This Row],[FECHA CESE/BAJA]])=MONTH(TODAY()-30),YEAR(Tabla2[[#This Row],[FECHA CESE/BAJA]])=YEAR(TODAY())),MONTH(TODAY()-30)&amp;"-"&amp;YEAR(TODAY()),"Borrar")),"No aplica")</f>
        <v>No Aplica</v>
      </c>
      <c r="AD2607" t="str">
        <f>+IFERROR(IF(Tabla2[[#This Row],[FECHA INICIO DE LABORES EN OBRA]]="","No Aplica",IF(AND(MONTH(Tabla2[[#This Row],[FECHA INICIO DE LABORES EN OBRA]])=MONTH(TODAY()-30),YEAR(Tabla2[[#This Row],[FECHA INICIO DE LABORES EN OBRA]])=YEAR(TODAY())),MONTH(TODAY()-30)&amp;"-"&amp;YEAR(TODAY()),"No Aplica")),"No Aplica")</f>
        <v>8-2023</v>
      </c>
    </row>
    <row r="2608" spans="1:30" x14ac:dyDescent="0.25">
      <c r="A2608" s="13">
        <v>20604695903</v>
      </c>
      <c r="B2608" s="15" t="s">
        <v>9626</v>
      </c>
      <c r="C2608" s="15" t="s">
        <v>9452</v>
      </c>
      <c r="D2608" s="15">
        <v>45036210</v>
      </c>
      <c r="E2608" s="15" t="s">
        <v>9630</v>
      </c>
      <c r="F2608" s="39">
        <v>32085</v>
      </c>
      <c r="G2608" s="15">
        <v>2</v>
      </c>
      <c r="H2608" s="15" t="s">
        <v>3619</v>
      </c>
      <c r="I2608" s="15" t="s">
        <v>3275</v>
      </c>
      <c r="J2608" s="15" t="s">
        <v>9631</v>
      </c>
      <c r="K2608" s="15" t="s">
        <v>9629</v>
      </c>
      <c r="L2608" s="40" t="s">
        <v>3650</v>
      </c>
      <c r="M2608" s="39"/>
      <c r="N2608" s="41" t="s">
        <v>2687</v>
      </c>
      <c r="O2608" s="39">
        <v>45126</v>
      </c>
      <c r="P2608" s="40">
        <v>1</v>
      </c>
      <c r="Q2608" s="40">
        <v>4</v>
      </c>
      <c r="R2608" s="40" t="str">
        <f>IFERROR(VLOOKUP(Tabla2[[#This Row],[CONTRATISTA PRNCIPAL]],Hoja1!$L$5:$M$9,2,FALSE),"CJV")</f>
        <v>CJV</v>
      </c>
      <c r="S2608" s="40" t="str">
        <f>IF(Tabla2[[#This Row],[EMPRESA]]=Tabla2[[#This Row],[CONTRATISTA PRNCIPAL]],"Principal","Secundaria")</f>
        <v>Secundaria</v>
      </c>
      <c r="T2608" s="42">
        <f>IFERROR(1/COUNTIF(Tabla2[CONTRATISTA PRNCIPAL],Tabla2[[#This Row],[CONTRATISTA PRNCIPAL]]),0)</f>
        <v>0.013513513513513514</v>
      </c>
      <c r="U2608" s="43">
        <f>IF(((TODAY()-Tabla2[[#This Row],[FECHA NACIMIENTO]])/365)&lt;18,"Corregir", IF(((TODAY()-Tabla2[[#This Row],[FECHA NACIMIENTO]])/365)&gt;80, "Corregir",ROUNDDOWN(((TODAY()-Tabla2[[#This Row],[FECHA NACIMIENTO]])/365),0)))</f>
        <v>35</v>
      </c>
      <c r="V26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08" s="44" t="str">
        <f>+IF(Tabla2[[#This Row],[Edad]]="Corregir","Corregir","Ok")</f>
        <v>Ok</v>
      </c>
      <c r="X2608" s="42" t="str">
        <f>+IFERROR(VLOOKUP(Tabla2[[#This Row],[DISTRITO SEGÚN DNI]],Hoja1!$A$2:$B$32,2,FALSE),"No")</f>
        <v>No</v>
      </c>
      <c r="Y2608" s="42" t="str">
        <f>IF(OR(LOWER(Tabla2[[#This Row],[GENERO]])="masculino", LOWER(Tabla2[[#This Row],[GENERO]])="femenino"),"OK","Corregir")</f>
        <v>OK</v>
      </c>
      <c r="Z2608" s="42" t="str">
        <f>+IF(Tabla2[[#This Row],[Nro. DNI / CE]]="","Corregir",IF(LEN(Tabla2[[#This Row],[Nro. DNI / CE]])&gt;=8,"OK","Corregir"))</f>
        <v>OK</v>
      </c>
      <c r="AA2608" s="42">
        <f>COUNTIF(Tabla2[APELLIDOS Y NOMBRES],Tabla2[[#This Row],[APELLIDOS Y NOMBRES]])</f>
        <v>1</v>
      </c>
      <c r="AB2608" s="42">
        <f>IF(Tabla2[[#This Row],[Trabajador]]&gt;1,1/Tabla2[[#This Row],[Trabajador]],Tabla2[[#This Row],[Trabajador]])</f>
        <v>1</v>
      </c>
      <c r="AC2608" t="str">
        <f>+IFERROR(IF(Tabla2[[#This Row],[FECHA CESE/BAJA]]="","No Aplica",IF(AND(MONTH(Tabla2[[#This Row],[FECHA CESE/BAJA]])=MONTH(TODAY()-30),YEAR(Tabla2[[#This Row],[FECHA CESE/BAJA]])=YEAR(TODAY())),MONTH(TODAY()-30)&amp;"-"&amp;YEAR(TODAY()),"Borrar")),"No aplica")</f>
        <v>No Aplica</v>
      </c>
      <c r="AD2608" t="str">
        <f>+IFERROR(IF(Tabla2[[#This Row],[FECHA INICIO DE LABORES EN OBRA]]="","No Aplica",IF(AND(MONTH(Tabla2[[#This Row],[FECHA INICIO DE LABORES EN OBRA]])=MONTH(TODAY()-30),YEAR(Tabla2[[#This Row],[FECHA INICIO DE LABORES EN OBRA]])=YEAR(TODAY())),MONTH(TODAY()-30)&amp;"-"&amp;YEAR(TODAY()),"No Aplica")),"No Aplica")</f>
        <v>No Aplica</v>
      </c>
    </row>
    <row r="2609" spans="1:30" x14ac:dyDescent="0.25">
      <c r="A2609" s="13">
        <v>20604695903</v>
      </c>
      <c r="B2609" s="15" t="s">
        <v>9626</v>
      </c>
      <c r="C2609" s="15" t="s">
        <v>9452</v>
      </c>
      <c r="D2609" s="15">
        <v>41335381</v>
      </c>
      <c r="E2609" s="15" t="s">
        <v>9632</v>
      </c>
      <c r="F2609" s="39">
        <v>28952</v>
      </c>
      <c r="G2609" s="15">
        <v>2</v>
      </c>
      <c r="H2609" s="15" t="s">
        <v>3892</v>
      </c>
      <c r="I2609" s="15" t="s">
        <v>3275</v>
      </c>
      <c r="J2609" s="15" t="s">
        <v>9633</v>
      </c>
      <c r="K2609" s="15" t="s">
        <v>2834</v>
      </c>
      <c r="L2609" s="40" t="s">
        <v>3650</v>
      </c>
      <c r="M2609" s="39"/>
      <c r="N2609" s="41" t="s">
        <v>2687</v>
      </c>
      <c r="O2609" s="39">
        <v>45126</v>
      </c>
      <c r="P2609" s="40">
        <v>1</v>
      </c>
      <c r="Q2609" s="40">
        <v>4</v>
      </c>
      <c r="R2609" s="40" t="str">
        <f>IFERROR(VLOOKUP(Tabla2[[#This Row],[CONTRATISTA PRNCIPAL]],Hoja1!$L$5:$M$9,2,FALSE),"CJV")</f>
        <v>CJV</v>
      </c>
      <c r="S2609" s="40" t="str">
        <f>IF(Tabla2[[#This Row],[EMPRESA]]=Tabla2[[#This Row],[CONTRATISTA PRNCIPAL]],"Principal","Secundaria")</f>
        <v>Secundaria</v>
      </c>
      <c r="T2609" s="42">
        <f>IFERROR(1/COUNTIF(Tabla2[CONTRATISTA PRNCIPAL],Tabla2[[#This Row],[CONTRATISTA PRNCIPAL]]),0)</f>
        <v>0.013513513513513514</v>
      </c>
      <c r="U2609" s="43">
        <f>IF(((TODAY()-Tabla2[[#This Row],[FECHA NACIMIENTO]])/365)&lt;18,"Corregir", IF(((TODAY()-Tabla2[[#This Row],[FECHA NACIMIENTO]])/365)&gt;80, "Corregir",ROUNDDOWN(((TODAY()-Tabla2[[#This Row],[FECHA NACIMIENTO]])/365),0)))</f>
        <v>44</v>
      </c>
      <c r="V26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09" s="44" t="str">
        <f>+IF(Tabla2[[#This Row],[Edad]]="Corregir","Corregir","Ok")</f>
        <v>Ok</v>
      </c>
      <c r="X2609" s="42" t="str">
        <f>+IFERROR(VLOOKUP(Tabla2[[#This Row],[DISTRITO SEGÚN DNI]],Hoja1!$A$2:$B$32,2,FALSE),"No")</f>
        <v>No</v>
      </c>
      <c r="Y2609" s="42" t="str">
        <f>IF(OR(LOWER(Tabla2[[#This Row],[GENERO]])="masculino", LOWER(Tabla2[[#This Row],[GENERO]])="femenino"),"OK","Corregir")</f>
        <v>OK</v>
      </c>
      <c r="Z2609" s="42" t="str">
        <f>+IF(Tabla2[[#This Row],[Nro. DNI / CE]]="","Corregir",IF(LEN(Tabla2[[#This Row],[Nro. DNI / CE]])&gt;=8,"OK","Corregir"))</f>
        <v>OK</v>
      </c>
      <c r="AA2609" s="42">
        <f>COUNTIF(Tabla2[APELLIDOS Y NOMBRES],Tabla2[[#This Row],[APELLIDOS Y NOMBRES]])</f>
        <v>1</v>
      </c>
      <c r="AB2609" s="42">
        <f>IF(Tabla2[[#This Row],[Trabajador]]&gt;1,1/Tabla2[[#This Row],[Trabajador]],Tabla2[[#This Row],[Trabajador]])</f>
        <v>1</v>
      </c>
      <c r="AC2609" t="str">
        <f>+IFERROR(IF(Tabla2[[#This Row],[FECHA CESE/BAJA]]="","No Aplica",IF(AND(MONTH(Tabla2[[#This Row],[FECHA CESE/BAJA]])=MONTH(TODAY()-30),YEAR(Tabla2[[#This Row],[FECHA CESE/BAJA]])=YEAR(TODAY())),MONTH(TODAY()-30)&amp;"-"&amp;YEAR(TODAY()),"Borrar")),"No aplica")</f>
        <v>No Aplica</v>
      </c>
      <c r="AD2609" t="str">
        <f>+IFERROR(IF(Tabla2[[#This Row],[FECHA INICIO DE LABORES EN OBRA]]="","No Aplica",IF(AND(MONTH(Tabla2[[#This Row],[FECHA INICIO DE LABORES EN OBRA]])=MONTH(TODAY()-30),YEAR(Tabla2[[#This Row],[FECHA INICIO DE LABORES EN OBRA]])=YEAR(TODAY())),MONTH(TODAY()-30)&amp;"-"&amp;YEAR(TODAY()),"No Aplica")),"No Aplica")</f>
        <v>No Aplica</v>
      </c>
    </row>
    <row r="2610" spans="1:30" x14ac:dyDescent="0.25">
      <c r="A2610" s="13">
        <v>20604695903</v>
      </c>
      <c r="B2610" s="15" t="s">
        <v>9626</v>
      </c>
      <c r="C2610" s="15" t="s">
        <v>9452</v>
      </c>
      <c r="D2610" s="15" t="s">
        <v>1911</v>
      </c>
      <c r="E2610" s="15" t="s">
        <v>1912</v>
      </c>
      <c r="F2610" s="39">
        <v>33357</v>
      </c>
      <c r="G2610" s="15">
        <v>2</v>
      </c>
      <c r="H2610" s="15" t="s">
        <v>3485</v>
      </c>
      <c r="I2610" s="15" t="s">
        <v>3275</v>
      </c>
      <c r="J2610" s="15" t="s">
        <v>9634</v>
      </c>
      <c r="K2610" s="15" t="s">
        <v>17</v>
      </c>
      <c r="L2610" s="40" t="s">
        <v>3650</v>
      </c>
      <c r="M2610" s="39"/>
      <c r="N2610" s="41" t="s">
        <v>2687</v>
      </c>
      <c r="O2610" s="39">
        <v>45149</v>
      </c>
      <c r="P2610" s="40">
        <v>1</v>
      </c>
      <c r="Q2610" s="40">
        <v>4</v>
      </c>
      <c r="R2610" s="40" t="str">
        <f>IFERROR(VLOOKUP(Tabla2[[#This Row],[CONTRATISTA PRNCIPAL]],Hoja1!$L$5:$M$9,2,FALSE),"CJV")</f>
        <v>CJV</v>
      </c>
      <c r="S2610" s="40" t="str">
        <f>IF(Tabla2[[#This Row],[EMPRESA]]=Tabla2[[#This Row],[CONTRATISTA PRNCIPAL]],"Principal","Secundaria")</f>
        <v>Secundaria</v>
      </c>
      <c r="T2610" s="42">
        <f>IFERROR(1/COUNTIF(Tabla2[CONTRATISTA PRNCIPAL],Tabla2[[#This Row],[CONTRATISTA PRNCIPAL]]),0)</f>
        <v>0.013513513513513514</v>
      </c>
      <c r="U2610" s="43">
        <f>IF(((TODAY()-Tabla2[[#This Row],[FECHA NACIMIENTO]])/365)&lt;18,"Corregir", IF(((TODAY()-Tabla2[[#This Row],[FECHA NACIMIENTO]])/365)&gt;80, "Corregir",ROUNDDOWN(((TODAY()-Tabla2[[#This Row],[FECHA NACIMIENTO]])/365),0)))</f>
        <v>32</v>
      </c>
      <c r="V26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10" s="44" t="str">
        <f>+IF(Tabla2[[#This Row],[Edad]]="Corregir","Corregir","Ok")</f>
        <v>Ok</v>
      </c>
      <c r="X2610" s="42" t="str">
        <f>+IFERROR(VLOOKUP(Tabla2[[#This Row],[DISTRITO SEGÚN DNI]],Hoja1!$A$2:$B$32,2,FALSE),"No")</f>
        <v>ATE</v>
      </c>
      <c r="Y2610" s="42" t="str">
        <f>IF(OR(LOWER(Tabla2[[#This Row],[GENERO]])="masculino", LOWER(Tabla2[[#This Row],[GENERO]])="femenino"),"OK","Corregir")</f>
        <v>OK</v>
      </c>
      <c r="Z2610" s="42" t="str">
        <f>+IF(Tabla2[[#This Row],[Nro. DNI / CE]]="","Corregir",IF(LEN(Tabla2[[#This Row],[Nro. DNI / CE]])&gt;=8,"OK","Corregir"))</f>
        <v>OK</v>
      </c>
      <c r="AA2610" s="42">
        <f>COUNTIF(Tabla2[APELLIDOS Y NOMBRES],Tabla2[[#This Row],[APELLIDOS Y NOMBRES]])</f>
        <v>1</v>
      </c>
      <c r="AB2610" s="42">
        <f>IF(Tabla2[[#This Row],[Trabajador]]&gt;1,1/Tabla2[[#This Row],[Trabajador]],Tabla2[[#This Row],[Trabajador]])</f>
        <v>1</v>
      </c>
      <c r="AC2610" t="str">
        <f>+IFERROR(IF(Tabla2[[#This Row],[FECHA CESE/BAJA]]="","No Aplica",IF(AND(MONTH(Tabla2[[#This Row],[FECHA CESE/BAJA]])=MONTH(TODAY()-30),YEAR(Tabla2[[#This Row],[FECHA CESE/BAJA]])=YEAR(TODAY())),MONTH(TODAY()-30)&amp;"-"&amp;YEAR(TODAY()),"Borrar")),"No aplica")</f>
        <v>No Aplica</v>
      </c>
      <c r="AD2610" t="str">
        <f>+IFERROR(IF(Tabla2[[#This Row],[FECHA INICIO DE LABORES EN OBRA]]="","No Aplica",IF(AND(MONTH(Tabla2[[#This Row],[FECHA INICIO DE LABORES EN OBRA]])=MONTH(TODAY()-30),YEAR(Tabla2[[#This Row],[FECHA INICIO DE LABORES EN OBRA]])=YEAR(TODAY())),MONTH(TODAY()-30)&amp;"-"&amp;YEAR(TODAY()),"No Aplica")),"No Aplica")</f>
        <v>8-2023</v>
      </c>
    </row>
    <row r="2611" spans="1:30" x14ac:dyDescent="0.25">
      <c r="A2611" s="13">
        <v>20604695903</v>
      </c>
      <c r="B2611" s="15" t="s">
        <v>9626</v>
      </c>
      <c r="C2611" s="15" t="s">
        <v>9452</v>
      </c>
      <c r="D2611" s="15">
        <v>76265365</v>
      </c>
      <c r="E2611" s="15" t="s">
        <v>220</v>
      </c>
      <c r="F2611" s="39">
        <v>35721</v>
      </c>
      <c r="G2611" s="15">
        <v>2</v>
      </c>
      <c r="H2611" s="15" t="s">
        <v>3480</v>
      </c>
      <c r="I2611" s="15" t="s">
        <v>3275</v>
      </c>
      <c r="J2611" s="15" t="s">
        <v>9635</v>
      </c>
      <c r="K2611" s="15" t="s">
        <v>17</v>
      </c>
      <c r="L2611" s="40" t="s">
        <v>3650</v>
      </c>
      <c r="M2611" s="39"/>
      <c r="N2611" s="41" t="s">
        <v>2687</v>
      </c>
      <c r="O2611" s="39">
        <v>45149</v>
      </c>
      <c r="P2611" s="40">
        <v>1</v>
      </c>
      <c r="Q2611" s="40">
        <v>4</v>
      </c>
      <c r="R2611" s="40" t="str">
        <f>IFERROR(VLOOKUP(Tabla2[[#This Row],[CONTRATISTA PRNCIPAL]],Hoja1!$L$5:$M$9,2,FALSE),"CJV")</f>
        <v>CJV</v>
      </c>
      <c r="S2611" s="40" t="str">
        <f>IF(Tabla2[[#This Row],[EMPRESA]]=Tabla2[[#This Row],[CONTRATISTA PRNCIPAL]],"Principal","Secundaria")</f>
        <v>Secundaria</v>
      </c>
      <c r="T2611" s="42">
        <f>IFERROR(1/COUNTIF(Tabla2[CONTRATISTA PRNCIPAL],Tabla2[[#This Row],[CONTRATISTA PRNCIPAL]]),0)</f>
        <v>0.013513513513513514</v>
      </c>
      <c r="U2611" s="43">
        <f>IF(((TODAY()-Tabla2[[#This Row],[FECHA NACIMIENTO]])/365)&lt;18,"Corregir", IF(((TODAY()-Tabla2[[#This Row],[FECHA NACIMIENTO]])/365)&gt;80, "Corregir",ROUNDDOWN(((TODAY()-Tabla2[[#This Row],[FECHA NACIMIENTO]])/365),0)))</f>
        <v>25</v>
      </c>
      <c r="V26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11" s="44" t="str">
        <f>+IF(Tabla2[[#This Row],[Edad]]="Corregir","Corregir","Ok")</f>
        <v>Ok</v>
      </c>
      <c r="X2611" s="42" t="str">
        <f>+IFERROR(VLOOKUP(Tabla2[[#This Row],[DISTRITO SEGÚN DNI]],Hoja1!$A$2:$B$32,2,FALSE),"No")</f>
        <v>ATE</v>
      </c>
      <c r="Y2611" s="42" t="str">
        <f>IF(OR(LOWER(Tabla2[[#This Row],[GENERO]])="masculino", LOWER(Tabla2[[#This Row],[GENERO]])="femenino"),"OK","Corregir")</f>
        <v>OK</v>
      </c>
      <c r="Z2611" s="42" t="str">
        <f>+IF(Tabla2[[#This Row],[Nro. DNI / CE]]="","Corregir",IF(LEN(Tabla2[[#This Row],[Nro. DNI / CE]])&gt;=8,"OK","Corregir"))</f>
        <v>OK</v>
      </c>
      <c r="AA2611" s="42">
        <f>COUNTIF(Tabla2[APELLIDOS Y NOMBRES],Tabla2[[#This Row],[APELLIDOS Y NOMBRES]])</f>
        <v>1</v>
      </c>
      <c r="AB2611" s="42">
        <f>IF(Tabla2[[#This Row],[Trabajador]]&gt;1,1/Tabla2[[#This Row],[Trabajador]],Tabla2[[#This Row],[Trabajador]])</f>
        <v>1</v>
      </c>
      <c r="AC2611" t="str">
        <f>+IFERROR(IF(Tabla2[[#This Row],[FECHA CESE/BAJA]]="","No Aplica",IF(AND(MONTH(Tabla2[[#This Row],[FECHA CESE/BAJA]])=MONTH(TODAY()-30),YEAR(Tabla2[[#This Row],[FECHA CESE/BAJA]])=YEAR(TODAY())),MONTH(TODAY()-30)&amp;"-"&amp;YEAR(TODAY()),"Borrar")),"No aplica")</f>
        <v>No Aplica</v>
      </c>
      <c r="AD2611" t="str">
        <f>+IFERROR(IF(Tabla2[[#This Row],[FECHA INICIO DE LABORES EN OBRA]]="","No Aplica",IF(AND(MONTH(Tabla2[[#This Row],[FECHA INICIO DE LABORES EN OBRA]])=MONTH(TODAY()-30),YEAR(Tabla2[[#This Row],[FECHA INICIO DE LABORES EN OBRA]])=YEAR(TODAY())),MONTH(TODAY()-30)&amp;"-"&amp;YEAR(TODAY()),"No Aplica")),"No Aplica")</f>
        <v>8-2023</v>
      </c>
    </row>
    <row r="2612" spans="1:30" x14ac:dyDescent="0.25">
      <c r="A2612" s="13">
        <v>20604695903</v>
      </c>
      <c r="B2612" s="15" t="s">
        <v>9626</v>
      </c>
      <c r="C2612" s="15" t="s">
        <v>9452</v>
      </c>
      <c r="D2612" s="15">
        <v>76265365</v>
      </c>
      <c r="E2612" s="15" t="s">
        <v>9636</v>
      </c>
      <c r="F2612" s="39">
        <v>37449</v>
      </c>
      <c r="G2612" s="15">
        <v>2</v>
      </c>
      <c r="H2612" s="15" t="s">
        <v>3480</v>
      </c>
      <c r="I2612" s="15" t="s">
        <v>3275</v>
      </c>
      <c r="J2612" s="15" t="s">
        <v>9637</v>
      </c>
      <c r="K2612" s="15" t="s">
        <v>9638</v>
      </c>
      <c r="L2612" s="40" t="s">
        <v>3650</v>
      </c>
      <c r="M2612" s="39"/>
      <c r="N2612" s="41" t="s">
        <v>2687</v>
      </c>
      <c r="O2612" s="39">
        <v>45149</v>
      </c>
      <c r="P2612" s="40">
        <v>1</v>
      </c>
      <c r="Q2612" s="40">
        <v>4</v>
      </c>
      <c r="R2612" s="40" t="str">
        <f>IFERROR(VLOOKUP(Tabla2[[#This Row],[CONTRATISTA PRNCIPAL]],Hoja1!$L$5:$M$9,2,FALSE),"CJV")</f>
        <v>CJV</v>
      </c>
      <c r="S2612" s="40" t="str">
        <f>IF(Tabla2[[#This Row],[EMPRESA]]=Tabla2[[#This Row],[CONTRATISTA PRNCIPAL]],"Principal","Secundaria")</f>
        <v>Secundaria</v>
      </c>
      <c r="T2612" s="42">
        <f>IFERROR(1/COUNTIF(Tabla2[CONTRATISTA PRNCIPAL],Tabla2[[#This Row],[CONTRATISTA PRNCIPAL]]),0)</f>
        <v>0.013513513513513514</v>
      </c>
      <c r="U2612" s="43">
        <f>IF(((TODAY()-Tabla2[[#This Row],[FECHA NACIMIENTO]])/365)&lt;18,"Corregir", IF(((TODAY()-Tabla2[[#This Row],[FECHA NACIMIENTO]])/365)&gt;80, "Corregir",ROUNDDOWN(((TODAY()-Tabla2[[#This Row],[FECHA NACIMIENTO]])/365),0)))</f>
        <v>21</v>
      </c>
      <c r="V26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12" s="44" t="str">
        <f>+IF(Tabla2[[#This Row],[Edad]]="Corregir","Corregir","Ok")</f>
        <v>Ok</v>
      </c>
      <c r="X2612" s="42" t="str">
        <f>+IFERROR(VLOOKUP(Tabla2[[#This Row],[DISTRITO SEGÚN DNI]],Hoja1!$A$2:$B$32,2,FALSE),"No")</f>
        <v>No</v>
      </c>
      <c r="Y2612" s="42" t="str">
        <f>IF(OR(LOWER(Tabla2[[#This Row],[GENERO]])="masculino", LOWER(Tabla2[[#This Row],[GENERO]])="femenino"),"OK","Corregir")</f>
        <v>OK</v>
      </c>
      <c r="Z2612" s="42" t="str">
        <f>+IF(Tabla2[[#This Row],[Nro. DNI / CE]]="","Corregir",IF(LEN(Tabla2[[#This Row],[Nro. DNI / CE]])&gt;=8,"OK","Corregir"))</f>
        <v>OK</v>
      </c>
      <c r="AA2612" s="42">
        <f>COUNTIF(Tabla2[APELLIDOS Y NOMBRES],Tabla2[[#This Row],[APELLIDOS Y NOMBRES]])</f>
        <v>1</v>
      </c>
      <c r="AB2612" s="42">
        <f>IF(Tabla2[[#This Row],[Trabajador]]&gt;1,1/Tabla2[[#This Row],[Trabajador]],Tabla2[[#This Row],[Trabajador]])</f>
        <v>1</v>
      </c>
      <c r="AC2612" t="str">
        <f>+IFERROR(IF(Tabla2[[#This Row],[FECHA CESE/BAJA]]="","No Aplica",IF(AND(MONTH(Tabla2[[#This Row],[FECHA CESE/BAJA]])=MONTH(TODAY()-30),YEAR(Tabla2[[#This Row],[FECHA CESE/BAJA]])=YEAR(TODAY())),MONTH(TODAY()-30)&amp;"-"&amp;YEAR(TODAY()),"Borrar")),"No aplica")</f>
        <v>No Aplica</v>
      </c>
      <c r="AD2612" t="str">
        <f>+IFERROR(IF(Tabla2[[#This Row],[FECHA INICIO DE LABORES EN OBRA]]="","No Aplica",IF(AND(MONTH(Tabla2[[#This Row],[FECHA INICIO DE LABORES EN OBRA]])=MONTH(TODAY()-30),YEAR(Tabla2[[#This Row],[FECHA INICIO DE LABORES EN OBRA]])=YEAR(TODAY())),MONTH(TODAY()-30)&amp;"-"&amp;YEAR(TODAY()),"No Aplica")),"No Aplica")</f>
        <v>8-2023</v>
      </c>
    </row>
    <row r="2613" spans="1:30" x14ac:dyDescent="0.25">
      <c r="A2613" s="13">
        <v>20604695903</v>
      </c>
      <c r="B2613" s="15" t="s">
        <v>9626</v>
      </c>
      <c r="C2613" s="15" t="s">
        <v>9452</v>
      </c>
      <c r="D2613" s="15">
        <v>48022378</v>
      </c>
      <c r="E2613" s="15" t="s">
        <v>171</v>
      </c>
      <c r="F2613" s="39">
        <v>34274</v>
      </c>
      <c r="G2613" s="15">
        <v>2</v>
      </c>
      <c r="H2613" s="15" t="s">
        <v>3485</v>
      </c>
      <c r="I2613" s="15" t="s">
        <v>3275</v>
      </c>
      <c r="J2613" s="15" t="s">
        <v>9639</v>
      </c>
      <c r="K2613" s="15" t="s">
        <v>17</v>
      </c>
      <c r="L2613" s="40" t="s">
        <v>3650</v>
      </c>
      <c r="M2613" s="39"/>
      <c r="N2613" s="41" t="s">
        <v>2687</v>
      </c>
      <c r="O2613" s="39">
        <v>45149</v>
      </c>
      <c r="P2613" s="40">
        <v>1</v>
      </c>
      <c r="Q2613" s="40">
        <v>4</v>
      </c>
      <c r="R2613" s="40" t="str">
        <f>IFERROR(VLOOKUP(Tabla2[[#This Row],[CONTRATISTA PRNCIPAL]],Hoja1!$L$5:$M$9,2,FALSE),"CJV")</f>
        <v>CJV</v>
      </c>
      <c r="S2613" s="40" t="str">
        <f>IF(Tabla2[[#This Row],[EMPRESA]]=Tabla2[[#This Row],[CONTRATISTA PRNCIPAL]],"Principal","Secundaria")</f>
        <v>Secundaria</v>
      </c>
      <c r="T2613" s="42">
        <f>IFERROR(1/COUNTIF(Tabla2[CONTRATISTA PRNCIPAL],Tabla2[[#This Row],[CONTRATISTA PRNCIPAL]]),0)</f>
        <v>0.013513513513513514</v>
      </c>
      <c r="U2613" s="43">
        <f>IF(((TODAY()-Tabla2[[#This Row],[FECHA NACIMIENTO]])/365)&lt;18,"Corregir", IF(((TODAY()-Tabla2[[#This Row],[FECHA NACIMIENTO]])/365)&gt;80, "Corregir",ROUNDDOWN(((TODAY()-Tabla2[[#This Row],[FECHA NACIMIENTO]])/365),0)))</f>
        <v>29</v>
      </c>
      <c r="V26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13" s="44" t="str">
        <f>+IF(Tabla2[[#This Row],[Edad]]="Corregir","Corregir","Ok")</f>
        <v>Ok</v>
      </c>
      <c r="X2613" s="42" t="str">
        <f>+IFERROR(VLOOKUP(Tabla2[[#This Row],[DISTRITO SEGÚN DNI]],Hoja1!$A$2:$B$32,2,FALSE),"No")</f>
        <v>ATE</v>
      </c>
      <c r="Y2613" s="42" t="str">
        <f>IF(OR(LOWER(Tabla2[[#This Row],[GENERO]])="masculino", LOWER(Tabla2[[#This Row],[GENERO]])="femenino"),"OK","Corregir")</f>
        <v>OK</v>
      </c>
      <c r="Z2613" s="42" t="str">
        <f>+IF(Tabla2[[#This Row],[Nro. DNI / CE]]="","Corregir",IF(LEN(Tabla2[[#This Row],[Nro. DNI / CE]])&gt;=8,"OK","Corregir"))</f>
        <v>OK</v>
      </c>
      <c r="AA2613" s="42">
        <f>COUNTIF(Tabla2[APELLIDOS Y NOMBRES],Tabla2[[#This Row],[APELLIDOS Y NOMBRES]])</f>
        <v>1</v>
      </c>
      <c r="AB2613" s="42">
        <f>IF(Tabla2[[#This Row],[Trabajador]]&gt;1,1/Tabla2[[#This Row],[Trabajador]],Tabla2[[#This Row],[Trabajador]])</f>
        <v>1</v>
      </c>
      <c r="AC2613" t="str">
        <f>+IFERROR(IF(Tabla2[[#This Row],[FECHA CESE/BAJA]]="","No Aplica",IF(AND(MONTH(Tabla2[[#This Row],[FECHA CESE/BAJA]])=MONTH(TODAY()-30),YEAR(Tabla2[[#This Row],[FECHA CESE/BAJA]])=YEAR(TODAY())),MONTH(TODAY()-30)&amp;"-"&amp;YEAR(TODAY()),"Borrar")),"No aplica")</f>
        <v>No Aplica</v>
      </c>
      <c r="AD2613" t="str">
        <f>+IFERROR(IF(Tabla2[[#This Row],[FECHA INICIO DE LABORES EN OBRA]]="","No Aplica",IF(AND(MONTH(Tabla2[[#This Row],[FECHA INICIO DE LABORES EN OBRA]])=MONTH(TODAY()-30),YEAR(Tabla2[[#This Row],[FECHA INICIO DE LABORES EN OBRA]])=YEAR(TODAY())),MONTH(TODAY()-30)&amp;"-"&amp;YEAR(TODAY()),"No Aplica")),"No Aplica")</f>
        <v>8-2023</v>
      </c>
    </row>
    <row r="2614" spans="1:30" x14ac:dyDescent="0.25">
      <c r="A2614" s="13">
        <v>20604695903</v>
      </c>
      <c r="B2614" s="15" t="s">
        <v>9626</v>
      </c>
      <c r="C2614" s="15" t="s">
        <v>9452</v>
      </c>
      <c r="D2614" s="15">
        <v>47660540</v>
      </c>
      <c r="E2614" s="15" t="s">
        <v>9640</v>
      </c>
      <c r="F2614" s="39">
        <v>34032</v>
      </c>
      <c r="G2614" s="15">
        <v>2</v>
      </c>
      <c r="H2614" s="15" t="s">
        <v>3619</v>
      </c>
      <c r="I2614" s="15" t="s">
        <v>3275</v>
      </c>
      <c r="J2614" s="15" t="s">
        <v>9641</v>
      </c>
      <c r="K2614" s="15" t="s">
        <v>2113</v>
      </c>
      <c r="L2614" s="40" t="s">
        <v>3650</v>
      </c>
      <c r="M2614" s="39"/>
      <c r="N2614" s="41" t="s">
        <v>2687</v>
      </c>
      <c r="O2614" s="39">
        <v>45149</v>
      </c>
      <c r="P2614" s="40">
        <v>1</v>
      </c>
      <c r="Q2614" s="40">
        <v>1</v>
      </c>
      <c r="R2614" s="40" t="str">
        <f>IFERROR(VLOOKUP(Tabla2[[#This Row],[CONTRATISTA PRNCIPAL]],Hoja1!$L$5:$M$9,2,FALSE),"CJV")</f>
        <v>CJV</v>
      </c>
      <c r="S2614" s="40" t="str">
        <f>IF(Tabla2[[#This Row],[EMPRESA]]=Tabla2[[#This Row],[CONTRATISTA PRNCIPAL]],"Principal","Secundaria")</f>
        <v>Secundaria</v>
      </c>
      <c r="T2614" s="42">
        <f>IFERROR(1/COUNTIF(Tabla2[CONTRATISTA PRNCIPAL],Tabla2[[#This Row],[CONTRATISTA PRNCIPAL]]),0)</f>
        <v>0.013513513513513514</v>
      </c>
      <c r="U2614" s="43">
        <f>IF(((TODAY()-Tabla2[[#This Row],[FECHA NACIMIENTO]])/365)&lt;18,"Corregir", IF(((TODAY()-Tabla2[[#This Row],[FECHA NACIMIENTO]])/365)&gt;80, "Corregir",ROUNDDOWN(((TODAY()-Tabla2[[#This Row],[FECHA NACIMIENTO]])/365),0)))</f>
        <v>30</v>
      </c>
      <c r="V26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14" s="44" t="str">
        <f>+IF(Tabla2[[#This Row],[Edad]]="Corregir","Corregir","Ok")</f>
        <v>Ok</v>
      </c>
      <c r="X2614" s="42" t="str">
        <f>+IFERROR(VLOOKUP(Tabla2[[#This Row],[DISTRITO SEGÚN DNI]],Hoja1!$A$2:$B$32,2,FALSE),"No")</f>
        <v>No</v>
      </c>
      <c r="Y2614" s="42" t="str">
        <f>IF(OR(LOWER(Tabla2[[#This Row],[GENERO]])="masculino", LOWER(Tabla2[[#This Row],[GENERO]])="femenino"),"OK","Corregir")</f>
        <v>OK</v>
      </c>
      <c r="Z2614" s="42" t="str">
        <f>+IF(Tabla2[[#This Row],[Nro. DNI / CE]]="","Corregir",IF(LEN(Tabla2[[#This Row],[Nro. DNI / CE]])&gt;=8,"OK","Corregir"))</f>
        <v>OK</v>
      </c>
      <c r="AA2614" s="42">
        <f>COUNTIF(Tabla2[APELLIDOS Y NOMBRES],Tabla2[[#This Row],[APELLIDOS Y NOMBRES]])</f>
        <v>1</v>
      </c>
      <c r="AB2614" s="42">
        <f>IF(Tabla2[[#This Row],[Trabajador]]&gt;1,1/Tabla2[[#This Row],[Trabajador]],Tabla2[[#This Row],[Trabajador]])</f>
        <v>1</v>
      </c>
      <c r="AC2614" t="str">
        <f>+IFERROR(IF(Tabla2[[#This Row],[FECHA CESE/BAJA]]="","No Aplica",IF(AND(MONTH(Tabla2[[#This Row],[FECHA CESE/BAJA]])=MONTH(TODAY()-30),YEAR(Tabla2[[#This Row],[FECHA CESE/BAJA]])=YEAR(TODAY())),MONTH(TODAY()-30)&amp;"-"&amp;YEAR(TODAY()),"Borrar")),"No aplica")</f>
        <v>No Aplica</v>
      </c>
      <c r="AD2614" t="str">
        <f>+IFERROR(IF(Tabla2[[#This Row],[FECHA INICIO DE LABORES EN OBRA]]="","No Aplica",IF(AND(MONTH(Tabla2[[#This Row],[FECHA INICIO DE LABORES EN OBRA]])=MONTH(TODAY()-30),YEAR(Tabla2[[#This Row],[FECHA INICIO DE LABORES EN OBRA]])=YEAR(TODAY())),MONTH(TODAY()-30)&amp;"-"&amp;YEAR(TODAY()),"No Aplica")),"No Aplica")</f>
        <v>8-2023</v>
      </c>
    </row>
    <row r="2615" spans="1:30" x14ac:dyDescent="0.25">
      <c r="A2615" s="13">
        <v>20604695903</v>
      </c>
      <c r="B2615" s="15" t="s">
        <v>9626</v>
      </c>
      <c r="C2615" s="15" t="s">
        <v>9452</v>
      </c>
      <c r="D2615" s="15">
        <v>45949314</v>
      </c>
      <c r="E2615" s="15" t="s">
        <v>9642</v>
      </c>
      <c r="F2615" s="39">
        <v>32623</v>
      </c>
      <c r="G2615" s="15">
        <v>2</v>
      </c>
      <c r="H2615" s="15" t="s">
        <v>3485</v>
      </c>
      <c r="I2615" s="15" t="s">
        <v>3275</v>
      </c>
      <c r="J2615" s="15" t="s">
        <v>9643</v>
      </c>
      <c r="K2615" s="15" t="s">
        <v>2126</v>
      </c>
      <c r="L2615" s="40" t="s">
        <v>3650</v>
      </c>
      <c r="M2615" s="39"/>
      <c r="N2615" s="41" t="s">
        <v>2687</v>
      </c>
      <c r="O2615" s="39">
        <v>45126</v>
      </c>
      <c r="P2615" s="40">
        <v>1</v>
      </c>
      <c r="Q2615" s="40">
        <v>1</v>
      </c>
      <c r="R2615" s="40" t="str">
        <f>IFERROR(VLOOKUP(Tabla2[[#This Row],[CONTRATISTA PRNCIPAL]],Hoja1!$L$5:$M$9,2,FALSE),"CJV")</f>
        <v>CJV</v>
      </c>
      <c r="S2615" s="40" t="str">
        <f>IF(Tabla2[[#This Row],[EMPRESA]]=Tabla2[[#This Row],[CONTRATISTA PRNCIPAL]],"Principal","Secundaria")</f>
        <v>Secundaria</v>
      </c>
      <c r="T2615" s="42">
        <f>IFERROR(1/COUNTIF(Tabla2[CONTRATISTA PRNCIPAL],Tabla2[[#This Row],[CONTRATISTA PRNCIPAL]]),0)</f>
        <v>0.013513513513513514</v>
      </c>
      <c r="U2615" s="43">
        <f>IF(((TODAY()-Tabla2[[#This Row],[FECHA NACIMIENTO]])/365)&lt;18,"Corregir", IF(((TODAY()-Tabla2[[#This Row],[FECHA NACIMIENTO]])/365)&gt;80, "Corregir",ROUNDDOWN(((TODAY()-Tabla2[[#This Row],[FECHA NACIMIENTO]])/365),0)))</f>
        <v>34</v>
      </c>
      <c r="V26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15" s="44" t="str">
        <f>+IF(Tabla2[[#This Row],[Edad]]="Corregir","Corregir","Ok")</f>
        <v>Ok</v>
      </c>
      <c r="X2615" s="42" t="str">
        <f>+IFERROR(VLOOKUP(Tabla2[[#This Row],[DISTRITO SEGÚN DNI]],Hoja1!$A$2:$B$32,2,FALSE),"No")</f>
        <v>No</v>
      </c>
      <c r="Y2615" s="42" t="str">
        <f>IF(OR(LOWER(Tabla2[[#This Row],[GENERO]])="masculino", LOWER(Tabla2[[#This Row],[GENERO]])="femenino"),"OK","Corregir")</f>
        <v>OK</v>
      </c>
      <c r="Z2615" s="42" t="str">
        <f>+IF(Tabla2[[#This Row],[Nro. DNI / CE]]="","Corregir",IF(LEN(Tabla2[[#This Row],[Nro. DNI / CE]])&gt;=8,"OK","Corregir"))</f>
        <v>OK</v>
      </c>
      <c r="AA2615" s="42">
        <f>COUNTIF(Tabla2[APELLIDOS Y NOMBRES],Tabla2[[#This Row],[APELLIDOS Y NOMBRES]])</f>
        <v>1</v>
      </c>
      <c r="AB2615" s="42">
        <f>IF(Tabla2[[#This Row],[Trabajador]]&gt;1,1/Tabla2[[#This Row],[Trabajador]],Tabla2[[#This Row],[Trabajador]])</f>
        <v>1</v>
      </c>
      <c r="AC2615" t="str">
        <f>+IFERROR(IF(Tabla2[[#This Row],[FECHA CESE/BAJA]]="","No Aplica",IF(AND(MONTH(Tabla2[[#This Row],[FECHA CESE/BAJA]])=MONTH(TODAY()-30),YEAR(Tabla2[[#This Row],[FECHA CESE/BAJA]])=YEAR(TODAY())),MONTH(TODAY()-30)&amp;"-"&amp;YEAR(TODAY()),"Borrar")),"No aplica")</f>
        <v>No Aplica</v>
      </c>
      <c r="AD2615" t="str">
        <f>+IFERROR(IF(Tabla2[[#This Row],[FECHA INICIO DE LABORES EN OBRA]]="","No Aplica",IF(AND(MONTH(Tabla2[[#This Row],[FECHA INICIO DE LABORES EN OBRA]])=MONTH(TODAY()-30),YEAR(Tabla2[[#This Row],[FECHA INICIO DE LABORES EN OBRA]])=YEAR(TODAY())),MONTH(TODAY()-30)&amp;"-"&amp;YEAR(TODAY()),"No Aplica")),"No Aplica")</f>
        <v>No Aplica</v>
      </c>
    </row>
    <row r="2616" spans="1:30" x14ac:dyDescent="0.25">
      <c r="A2616" s="13" t="s">
        <v>9644</v>
      </c>
      <c r="B2616" s="15" t="s">
        <v>9645</v>
      </c>
      <c r="C2616" s="15" t="s">
        <v>9452</v>
      </c>
      <c r="D2616" s="15" t="s">
        <v>502</v>
      </c>
      <c r="E2616" s="15" t="s">
        <v>9646</v>
      </c>
      <c r="F2616" s="39">
        <v>33605</v>
      </c>
      <c r="G2616" s="15">
        <v>2</v>
      </c>
      <c r="H2616" s="15" t="s">
        <v>7030</v>
      </c>
      <c r="I2616" s="15" t="s">
        <v>9647</v>
      </c>
      <c r="J2616" s="15" t="s">
        <v>9648</v>
      </c>
      <c r="K2616" s="15" t="s">
        <v>2113</v>
      </c>
      <c r="L2616" s="40" t="s">
        <v>3650</v>
      </c>
      <c r="M2616" s="39"/>
      <c r="N2616" s="41" t="s">
        <v>2687</v>
      </c>
      <c r="O2616" s="39">
        <v>45142</v>
      </c>
      <c r="P2616" s="40">
        <v>1</v>
      </c>
      <c r="Q2616" s="40">
        <v>1</v>
      </c>
      <c r="R2616" s="40" t="str">
        <f>IFERROR(VLOOKUP(Tabla2[[#This Row],[CONTRATISTA PRNCIPAL]],Hoja1!$L$5:$M$9,2,FALSE),"CJV")</f>
        <v>CJV</v>
      </c>
      <c r="S2616" s="40" t="str">
        <f>IF(Tabla2[[#This Row],[EMPRESA]]=Tabla2[[#This Row],[CONTRATISTA PRNCIPAL]],"Principal","Secundaria")</f>
        <v>Secundaria</v>
      </c>
      <c r="T2616" s="42">
        <f>IFERROR(1/COUNTIF(Tabla2[CONTRATISTA PRNCIPAL],Tabla2[[#This Row],[CONTRATISTA PRNCIPAL]]),0)</f>
        <v>0.013513513513513514</v>
      </c>
      <c r="U2616" s="43">
        <f>IF(((TODAY()-Tabla2[[#This Row],[FECHA NACIMIENTO]])/365)&lt;18,"Corregir", IF(((TODAY()-Tabla2[[#This Row],[FECHA NACIMIENTO]])/365)&gt;80, "Corregir",ROUNDDOWN(((TODAY()-Tabla2[[#This Row],[FECHA NACIMIENTO]])/365),0)))</f>
        <v>31</v>
      </c>
      <c r="V26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16" s="44" t="str">
        <f>+IF(Tabla2[[#This Row],[Edad]]="Corregir","Corregir","Ok")</f>
        <v>Ok</v>
      </c>
      <c r="X2616" s="42" t="str">
        <f>+IFERROR(VLOOKUP(Tabla2[[#This Row],[DISTRITO SEGÚN DNI]],Hoja1!$A$2:$B$32,2,FALSE),"No")</f>
        <v>No</v>
      </c>
      <c r="Y2616" s="42" t="str">
        <f>IF(OR(LOWER(Tabla2[[#This Row],[GENERO]])="masculino", LOWER(Tabla2[[#This Row],[GENERO]])="femenino"),"OK","Corregir")</f>
        <v>OK</v>
      </c>
      <c r="Z2616" s="42" t="str">
        <f>+IF(Tabla2[[#This Row],[Nro. DNI / CE]]="","Corregir",IF(LEN(Tabla2[[#This Row],[Nro. DNI / CE]])&gt;=8,"OK","Corregir"))</f>
        <v>OK</v>
      </c>
      <c r="AA2616" s="42">
        <f>COUNTIF(Tabla2[APELLIDOS Y NOMBRES],Tabla2[[#This Row],[APELLIDOS Y NOMBRES]])</f>
        <v>1</v>
      </c>
      <c r="AB2616" s="42">
        <f>IF(Tabla2[[#This Row],[Trabajador]]&gt;1,1/Tabla2[[#This Row],[Trabajador]],Tabla2[[#This Row],[Trabajador]])</f>
        <v>1</v>
      </c>
      <c r="AC2616" t="str">
        <f>+IFERROR(IF(Tabla2[[#This Row],[FECHA CESE/BAJA]]="","No Aplica",IF(AND(MONTH(Tabla2[[#This Row],[FECHA CESE/BAJA]])=MONTH(TODAY()-30),YEAR(Tabla2[[#This Row],[FECHA CESE/BAJA]])=YEAR(TODAY())),MONTH(TODAY()-30)&amp;"-"&amp;YEAR(TODAY()),"Borrar")),"No aplica")</f>
        <v>No Aplica</v>
      </c>
      <c r="AD2616" t="str">
        <f>+IFERROR(IF(Tabla2[[#This Row],[FECHA INICIO DE LABORES EN OBRA]]="","No Aplica",IF(AND(MONTH(Tabla2[[#This Row],[FECHA INICIO DE LABORES EN OBRA]])=MONTH(TODAY()-30),YEAR(Tabla2[[#This Row],[FECHA INICIO DE LABORES EN OBRA]])=YEAR(TODAY())),MONTH(TODAY()-30)&amp;"-"&amp;YEAR(TODAY()),"No Aplica")),"No Aplica")</f>
        <v>8-2023</v>
      </c>
    </row>
    <row r="2617" spans="1:30" x14ac:dyDescent="0.25">
      <c r="A2617" s="13" t="s">
        <v>9644</v>
      </c>
      <c r="B2617" s="15" t="s">
        <v>9645</v>
      </c>
      <c r="C2617" s="15" t="s">
        <v>9452</v>
      </c>
      <c r="D2617" s="15">
        <v>1592525</v>
      </c>
      <c r="E2617" s="15" t="s">
        <v>9649</v>
      </c>
      <c r="F2617" s="39">
        <v>35575</v>
      </c>
      <c r="G2617" s="15">
        <v>2</v>
      </c>
      <c r="H2617" s="15" t="s">
        <v>7030</v>
      </c>
      <c r="I2617" s="15" t="s">
        <v>9647</v>
      </c>
      <c r="J2617" s="15" t="s">
        <v>9650</v>
      </c>
      <c r="K2617" s="15" t="s">
        <v>5239</v>
      </c>
      <c r="L2617" s="40" t="s">
        <v>3650</v>
      </c>
      <c r="M2617" s="39"/>
      <c r="N2617" s="41" t="s">
        <v>2687</v>
      </c>
      <c r="O2617" s="39">
        <v>45142</v>
      </c>
      <c r="P2617" s="40">
        <v>1</v>
      </c>
      <c r="Q2617" s="40">
        <v>1</v>
      </c>
      <c r="R2617" s="40" t="str">
        <f>IFERROR(VLOOKUP(Tabla2[[#This Row],[CONTRATISTA PRNCIPAL]],Hoja1!$L$5:$M$9,2,FALSE),"CJV")</f>
        <v>CJV</v>
      </c>
      <c r="S2617" s="40" t="str">
        <f>IF(Tabla2[[#This Row],[EMPRESA]]=Tabla2[[#This Row],[CONTRATISTA PRNCIPAL]],"Principal","Secundaria")</f>
        <v>Secundaria</v>
      </c>
      <c r="T2617" s="42">
        <f>IFERROR(1/COUNTIF(Tabla2[CONTRATISTA PRNCIPAL],Tabla2[[#This Row],[CONTRATISTA PRNCIPAL]]),0)</f>
        <v>0.013513513513513514</v>
      </c>
      <c r="U2617" s="43">
        <f>IF(((TODAY()-Tabla2[[#This Row],[FECHA NACIMIENTO]])/365)&lt;18,"Corregir", IF(((TODAY()-Tabla2[[#This Row],[FECHA NACIMIENTO]])/365)&gt;80, "Corregir",ROUNDDOWN(((TODAY()-Tabla2[[#This Row],[FECHA NACIMIENTO]])/365),0)))</f>
        <v>26</v>
      </c>
      <c r="V26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17" s="44" t="str">
        <f>+IF(Tabla2[[#This Row],[Edad]]="Corregir","Corregir","Ok")</f>
        <v>Ok</v>
      </c>
      <c r="X2617" s="42" t="str">
        <f>+IFERROR(VLOOKUP(Tabla2[[#This Row],[DISTRITO SEGÚN DNI]],Hoja1!$A$2:$B$32,2,FALSE),"No")</f>
        <v>No</v>
      </c>
      <c r="Y2617" s="42" t="str">
        <f>IF(OR(LOWER(Tabla2[[#This Row],[GENERO]])="masculino", LOWER(Tabla2[[#This Row],[GENERO]])="femenino"),"OK","Corregir")</f>
        <v>OK</v>
      </c>
      <c r="Z2617" s="42" t="str">
        <f>+IF(Tabla2[[#This Row],[Nro. DNI / CE]]="","Corregir",IF(LEN(Tabla2[[#This Row],[Nro. DNI / CE]])&gt;=8,"OK","Corregir"))</f>
        <v>Corregir</v>
      </c>
      <c r="AA2617" s="42">
        <f>COUNTIF(Tabla2[APELLIDOS Y NOMBRES],Tabla2[[#This Row],[APELLIDOS Y NOMBRES]])</f>
        <v>1</v>
      </c>
      <c r="AB2617" s="42">
        <f>IF(Tabla2[[#This Row],[Trabajador]]&gt;1,1/Tabla2[[#This Row],[Trabajador]],Tabla2[[#This Row],[Trabajador]])</f>
        <v>1</v>
      </c>
      <c r="AC2617" t="str">
        <f>+IFERROR(IF(Tabla2[[#This Row],[FECHA CESE/BAJA]]="","No Aplica",IF(AND(MONTH(Tabla2[[#This Row],[FECHA CESE/BAJA]])=MONTH(TODAY()-30),YEAR(Tabla2[[#This Row],[FECHA CESE/BAJA]])=YEAR(TODAY())),MONTH(TODAY()-30)&amp;"-"&amp;YEAR(TODAY()),"Borrar")),"No aplica")</f>
        <v>No Aplica</v>
      </c>
      <c r="AD2617" t="str">
        <f>+IFERROR(IF(Tabla2[[#This Row],[FECHA INICIO DE LABORES EN OBRA]]="","No Aplica",IF(AND(MONTH(Tabla2[[#This Row],[FECHA INICIO DE LABORES EN OBRA]])=MONTH(TODAY()-30),YEAR(Tabla2[[#This Row],[FECHA INICIO DE LABORES EN OBRA]])=YEAR(TODAY())),MONTH(TODAY()-30)&amp;"-"&amp;YEAR(TODAY()),"No Aplica")),"No Aplica")</f>
        <v>8-2023</v>
      </c>
    </row>
    <row r="2618" spans="1:30" x14ac:dyDescent="0.25">
      <c r="A2618" s="13" t="s">
        <v>9644</v>
      </c>
      <c r="B2618" s="15" t="s">
        <v>9645</v>
      </c>
      <c r="C2618" s="15" t="s">
        <v>9452</v>
      </c>
      <c r="D2618" s="15">
        <v>43034841</v>
      </c>
      <c r="E2618" s="15" t="s">
        <v>9651</v>
      </c>
      <c r="F2618" s="39">
        <v>31192</v>
      </c>
      <c r="G2618" s="15">
        <v>2</v>
      </c>
      <c r="H2618" s="15" t="s">
        <v>3485</v>
      </c>
      <c r="I2618" s="15" t="s">
        <v>9647</v>
      </c>
      <c r="J2618" s="15" t="s">
        <v>9652</v>
      </c>
      <c r="K2618" s="15" t="s">
        <v>9653</v>
      </c>
      <c r="L2618" s="40" t="s">
        <v>3650</v>
      </c>
      <c r="M2618" s="39"/>
      <c r="N2618" s="41" t="s">
        <v>2687</v>
      </c>
      <c r="O2618" s="39">
        <v>45142</v>
      </c>
      <c r="P2618" s="40">
        <v>1</v>
      </c>
      <c r="Q2618" s="40">
        <v>1</v>
      </c>
      <c r="R2618" s="40" t="str">
        <f>IFERROR(VLOOKUP(Tabla2[[#This Row],[CONTRATISTA PRNCIPAL]],Hoja1!$L$5:$M$9,2,FALSE),"CJV")</f>
        <v>CJV</v>
      </c>
      <c r="S2618" s="40" t="str">
        <f>IF(Tabla2[[#This Row],[EMPRESA]]=Tabla2[[#This Row],[CONTRATISTA PRNCIPAL]],"Principal","Secundaria")</f>
        <v>Secundaria</v>
      </c>
      <c r="T2618" s="42">
        <f>IFERROR(1/COUNTIF(Tabla2[CONTRATISTA PRNCIPAL],Tabla2[[#This Row],[CONTRATISTA PRNCIPAL]]),0)</f>
        <v>0.013513513513513514</v>
      </c>
      <c r="U2618" s="43">
        <f>IF(((TODAY()-Tabla2[[#This Row],[FECHA NACIMIENTO]])/365)&lt;18,"Corregir", IF(((TODAY()-Tabla2[[#This Row],[FECHA NACIMIENTO]])/365)&gt;80, "Corregir",ROUNDDOWN(((TODAY()-Tabla2[[#This Row],[FECHA NACIMIENTO]])/365),0)))</f>
        <v>38</v>
      </c>
      <c r="V26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18" s="44" t="str">
        <f>+IF(Tabla2[[#This Row],[Edad]]="Corregir","Corregir","Ok")</f>
        <v>Ok</v>
      </c>
      <c r="X2618" s="42" t="str">
        <f>+IFERROR(VLOOKUP(Tabla2[[#This Row],[DISTRITO SEGÚN DNI]],Hoja1!$A$2:$B$32,2,FALSE),"No")</f>
        <v>No</v>
      </c>
      <c r="Y2618" s="42" t="str">
        <f>IF(OR(LOWER(Tabla2[[#This Row],[GENERO]])="masculino", LOWER(Tabla2[[#This Row],[GENERO]])="femenino"),"OK","Corregir")</f>
        <v>OK</v>
      </c>
      <c r="Z2618" s="42" t="str">
        <f>+IF(Tabla2[[#This Row],[Nro. DNI / CE]]="","Corregir",IF(LEN(Tabla2[[#This Row],[Nro. DNI / CE]])&gt;=8,"OK","Corregir"))</f>
        <v>OK</v>
      </c>
      <c r="AA2618" s="42">
        <f>COUNTIF(Tabla2[APELLIDOS Y NOMBRES],Tabla2[[#This Row],[APELLIDOS Y NOMBRES]])</f>
        <v>1</v>
      </c>
      <c r="AB2618" s="42">
        <f>IF(Tabla2[[#This Row],[Trabajador]]&gt;1,1/Tabla2[[#This Row],[Trabajador]],Tabla2[[#This Row],[Trabajador]])</f>
        <v>1</v>
      </c>
      <c r="AC2618" t="str">
        <f>+IFERROR(IF(Tabla2[[#This Row],[FECHA CESE/BAJA]]="","No Aplica",IF(AND(MONTH(Tabla2[[#This Row],[FECHA CESE/BAJA]])=MONTH(TODAY()-30),YEAR(Tabla2[[#This Row],[FECHA CESE/BAJA]])=YEAR(TODAY())),MONTH(TODAY()-30)&amp;"-"&amp;YEAR(TODAY()),"Borrar")),"No aplica")</f>
        <v>No Aplica</v>
      </c>
      <c r="AD2618" t="str">
        <f>+IFERROR(IF(Tabla2[[#This Row],[FECHA INICIO DE LABORES EN OBRA]]="","No Aplica",IF(AND(MONTH(Tabla2[[#This Row],[FECHA INICIO DE LABORES EN OBRA]])=MONTH(TODAY()-30),YEAR(Tabla2[[#This Row],[FECHA INICIO DE LABORES EN OBRA]])=YEAR(TODAY())),MONTH(TODAY()-30)&amp;"-"&amp;YEAR(TODAY()),"No Aplica")),"No Aplica")</f>
        <v>8-2023</v>
      </c>
    </row>
    <row r="2619" spans="1:30" x14ac:dyDescent="0.25">
      <c r="A2619" s="13" t="s">
        <v>9644</v>
      </c>
      <c r="B2619" s="15" t="s">
        <v>9645</v>
      </c>
      <c r="C2619" s="15" t="s">
        <v>9452</v>
      </c>
      <c r="D2619" s="15">
        <v>47287145</v>
      </c>
      <c r="E2619" s="15" t="s">
        <v>9654</v>
      </c>
      <c r="F2619" s="39">
        <v>33458</v>
      </c>
      <c r="G2619" s="15">
        <v>2</v>
      </c>
      <c r="H2619" s="15" t="s">
        <v>3485</v>
      </c>
      <c r="I2619" s="15" t="s">
        <v>9647</v>
      </c>
      <c r="J2619" s="15" t="s">
        <v>9655</v>
      </c>
      <c r="K2619" s="15" t="s">
        <v>2237</v>
      </c>
      <c r="L2619" s="40" t="s">
        <v>3650</v>
      </c>
      <c r="M2619" s="39"/>
      <c r="N2619" s="41" t="s">
        <v>2687</v>
      </c>
      <c r="O2619" s="39">
        <v>45142</v>
      </c>
      <c r="P2619" s="40">
        <v>1</v>
      </c>
      <c r="Q2619" s="40">
        <v>1</v>
      </c>
      <c r="R2619" s="40" t="str">
        <f>IFERROR(VLOOKUP(Tabla2[[#This Row],[CONTRATISTA PRNCIPAL]],Hoja1!$L$5:$M$9,2,FALSE),"CJV")</f>
        <v>CJV</v>
      </c>
      <c r="S2619" s="40" t="str">
        <f>IF(Tabla2[[#This Row],[EMPRESA]]=Tabla2[[#This Row],[CONTRATISTA PRNCIPAL]],"Principal","Secundaria")</f>
        <v>Secundaria</v>
      </c>
      <c r="T2619" s="42">
        <f>IFERROR(1/COUNTIF(Tabla2[CONTRATISTA PRNCIPAL],Tabla2[[#This Row],[CONTRATISTA PRNCIPAL]]),0)</f>
        <v>0.013513513513513514</v>
      </c>
      <c r="U2619" s="43">
        <f>IF(((TODAY()-Tabla2[[#This Row],[FECHA NACIMIENTO]])/365)&lt;18,"Corregir", IF(((TODAY()-Tabla2[[#This Row],[FECHA NACIMIENTO]])/365)&gt;80, "Corregir",ROUNDDOWN(((TODAY()-Tabla2[[#This Row],[FECHA NACIMIENTO]])/365),0)))</f>
        <v>32</v>
      </c>
      <c r="V26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19" s="44" t="str">
        <f>+IF(Tabla2[[#This Row],[Edad]]="Corregir","Corregir","Ok")</f>
        <v>Ok</v>
      </c>
      <c r="X2619" s="42" t="str">
        <f>+IFERROR(VLOOKUP(Tabla2[[#This Row],[DISTRITO SEGÚN DNI]],Hoja1!$A$2:$B$32,2,FALSE),"No")</f>
        <v>No</v>
      </c>
      <c r="Y2619" s="42" t="str">
        <f>IF(OR(LOWER(Tabla2[[#This Row],[GENERO]])="masculino", LOWER(Tabla2[[#This Row],[GENERO]])="femenino"),"OK","Corregir")</f>
        <v>OK</v>
      </c>
      <c r="Z2619" s="42" t="str">
        <f>+IF(Tabla2[[#This Row],[Nro. DNI / CE]]="","Corregir",IF(LEN(Tabla2[[#This Row],[Nro. DNI / CE]])&gt;=8,"OK","Corregir"))</f>
        <v>OK</v>
      </c>
      <c r="AA2619" s="42">
        <f>COUNTIF(Tabla2[APELLIDOS Y NOMBRES],Tabla2[[#This Row],[APELLIDOS Y NOMBRES]])</f>
        <v>1</v>
      </c>
      <c r="AB2619" s="42">
        <f>IF(Tabla2[[#This Row],[Trabajador]]&gt;1,1/Tabla2[[#This Row],[Trabajador]],Tabla2[[#This Row],[Trabajador]])</f>
        <v>1</v>
      </c>
      <c r="AC2619" t="str">
        <f>+IFERROR(IF(Tabla2[[#This Row],[FECHA CESE/BAJA]]="","No Aplica",IF(AND(MONTH(Tabla2[[#This Row],[FECHA CESE/BAJA]])=MONTH(TODAY()-30),YEAR(Tabla2[[#This Row],[FECHA CESE/BAJA]])=YEAR(TODAY())),MONTH(TODAY()-30)&amp;"-"&amp;YEAR(TODAY()),"Borrar")),"No aplica")</f>
        <v>No Aplica</v>
      </c>
      <c r="AD2619" t="str">
        <f>+IFERROR(IF(Tabla2[[#This Row],[FECHA INICIO DE LABORES EN OBRA]]="","No Aplica",IF(AND(MONTH(Tabla2[[#This Row],[FECHA INICIO DE LABORES EN OBRA]])=MONTH(TODAY()-30),YEAR(Tabla2[[#This Row],[FECHA INICIO DE LABORES EN OBRA]])=YEAR(TODAY())),MONTH(TODAY()-30)&amp;"-"&amp;YEAR(TODAY()),"No Aplica")),"No Aplica")</f>
        <v>8-2023</v>
      </c>
    </row>
    <row r="2620" spans="1:30" x14ac:dyDescent="0.25">
      <c r="A2620" s="13" t="s">
        <v>9644</v>
      </c>
      <c r="B2620" s="15" t="s">
        <v>9645</v>
      </c>
      <c r="C2620" s="15" t="s">
        <v>9452</v>
      </c>
      <c r="D2620" s="15">
        <v>44131567</v>
      </c>
      <c r="E2620" s="15" t="s">
        <v>9656</v>
      </c>
      <c r="F2620" s="39">
        <v>31832</v>
      </c>
      <c r="G2620" s="15">
        <v>2</v>
      </c>
      <c r="H2620" s="15" t="s">
        <v>9657</v>
      </c>
      <c r="I2620" s="15" t="s">
        <v>9647</v>
      </c>
      <c r="J2620" s="15" t="s">
        <v>9658</v>
      </c>
      <c r="K2620" s="15" t="s">
        <v>2294</v>
      </c>
      <c r="L2620" s="40" t="s">
        <v>3650</v>
      </c>
      <c r="M2620" s="39"/>
      <c r="N2620" s="41" t="s">
        <v>2687</v>
      </c>
      <c r="O2620" s="39">
        <v>45142</v>
      </c>
      <c r="P2620" s="40">
        <v>1</v>
      </c>
      <c r="Q2620" s="40">
        <v>1</v>
      </c>
      <c r="R2620" s="40" t="str">
        <f>IFERROR(VLOOKUP(Tabla2[[#This Row],[CONTRATISTA PRNCIPAL]],Hoja1!$L$5:$M$9,2,FALSE),"CJV")</f>
        <v>CJV</v>
      </c>
      <c r="S2620" s="40" t="str">
        <f>IF(Tabla2[[#This Row],[EMPRESA]]=Tabla2[[#This Row],[CONTRATISTA PRNCIPAL]],"Principal","Secundaria")</f>
        <v>Secundaria</v>
      </c>
      <c r="T2620" s="42">
        <f>IFERROR(1/COUNTIF(Tabla2[CONTRATISTA PRNCIPAL],Tabla2[[#This Row],[CONTRATISTA PRNCIPAL]]),0)</f>
        <v>0.013513513513513514</v>
      </c>
      <c r="U2620" s="43">
        <f>IF(((TODAY()-Tabla2[[#This Row],[FECHA NACIMIENTO]])/365)&lt;18,"Corregir", IF(((TODAY()-Tabla2[[#This Row],[FECHA NACIMIENTO]])/365)&gt;80, "Corregir",ROUNDDOWN(((TODAY()-Tabla2[[#This Row],[FECHA NACIMIENTO]])/365),0)))</f>
        <v>36</v>
      </c>
      <c r="V26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20" s="44" t="str">
        <f>+IF(Tabla2[[#This Row],[Edad]]="Corregir","Corregir","Ok")</f>
        <v>Ok</v>
      </c>
      <c r="X2620" s="42" t="str">
        <f>+IFERROR(VLOOKUP(Tabla2[[#This Row],[DISTRITO SEGÚN DNI]],Hoja1!$A$2:$B$32,2,FALSE),"No")</f>
        <v>No</v>
      </c>
      <c r="Y2620" s="42" t="str">
        <f>IF(OR(LOWER(Tabla2[[#This Row],[GENERO]])="masculino", LOWER(Tabla2[[#This Row],[GENERO]])="femenino"),"OK","Corregir")</f>
        <v>OK</v>
      </c>
      <c r="Z2620" s="42" t="str">
        <f>+IF(Tabla2[[#This Row],[Nro. DNI / CE]]="","Corregir",IF(LEN(Tabla2[[#This Row],[Nro. DNI / CE]])&gt;=8,"OK","Corregir"))</f>
        <v>OK</v>
      </c>
      <c r="AA2620" s="42">
        <f>COUNTIF(Tabla2[APELLIDOS Y NOMBRES],Tabla2[[#This Row],[APELLIDOS Y NOMBRES]])</f>
        <v>1</v>
      </c>
      <c r="AB2620" s="42">
        <f>IF(Tabla2[[#This Row],[Trabajador]]&gt;1,1/Tabla2[[#This Row],[Trabajador]],Tabla2[[#This Row],[Trabajador]])</f>
        <v>1</v>
      </c>
      <c r="AC2620" t="str">
        <f>+IFERROR(IF(Tabla2[[#This Row],[FECHA CESE/BAJA]]="","No Aplica",IF(AND(MONTH(Tabla2[[#This Row],[FECHA CESE/BAJA]])=MONTH(TODAY()-30),YEAR(Tabla2[[#This Row],[FECHA CESE/BAJA]])=YEAR(TODAY())),MONTH(TODAY()-30)&amp;"-"&amp;YEAR(TODAY()),"Borrar")),"No aplica")</f>
        <v>No Aplica</v>
      </c>
      <c r="AD2620" t="str">
        <f>+IFERROR(IF(Tabla2[[#This Row],[FECHA INICIO DE LABORES EN OBRA]]="","No Aplica",IF(AND(MONTH(Tabla2[[#This Row],[FECHA INICIO DE LABORES EN OBRA]])=MONTH(TODAY()-30),YEAR(Tabla2[[#This Row],[FECHA INICIO DE LABORES EN OBRA]])=YEAR(TODAY())),MONTH(TODAY()-30)&amp;"-"&amp;YEAR(TODAY()),"No Aplica")),"No Aplica")</f>
        <v>8-2023</v>
      </c>
    </row>
    <row r="2621" spans="1:30" x14ac:dyDescent="0.25">
      <c r="A2621" s="13" t="s">
        <v>9644</v>
      </c>
      <c r="B2621" s="15" t="s">
        <v>9645</v>
      </c>
      <c r="C2621" s="15" t="s">
        <v>9452</v>
      </c>
      <c r="D2621" s="15">
        <v>72569323</v>
      </c>
      <c r="E2621" s="15" t="s">
        <v>1913</v>
      </c>
      <c r="F2621" s="39">
        <v>37107</v>
      </c>
      <c r="G2621" s="15">
        <v>2</v>
      </c>
      <c r="H2621" s="15" t="s">
        <v>9659</v>
      </c>
      <c r="I2621" s="15" t="s">
        <v>9647</v>
      </c>
      <c r="J2621" s="15" t="s">
        <v>9660</v>
      </c>
      <c r="K2621" s="15" t="s">
        <v>27</v>
      </c>
      <c r="L2621" s="40" t="s">
        <v>3650</v>
      </c>
      <c r="M2621" s="39"/>
      <c r="N2621" s="41" t="s">
        <v>2687</v>
      </c>
      <c r="O2621" s="39">
        <v>45142</v>
      </c>
      <c r="P2621" s="40">
        <v>1</v>
      </c>
      <c r="Q2621" s="40">
        <v>1</v>
      </c>
      <c r="R2621" s="40" t="str">
        <f>IFERROR(VLOOKUP(Tabla2[[#This Row],[CONTRATISTA PRNCIPAL]],Hoja1!$L$5:$M$9,2,FALSE),"CJV")</f>
        <v>CJV</v>
      </c>
      <c r="S2621" s="40" t="str">
        <f>IF(Tabla2[[#This Row],[EMPRESA]]=Tabla2[[#This Row],[CONTRATISTA PRNCIPAL]],"Principal","Secundaria")</f>
        <v>Secundaria</v>
      </c>
      <c r="T2621" s="42">
        <f>IFERROR(1/COUNTIF(Tabla2[CONTRATISTA PRNCIPAL],Tabla2[[#This Row],[CONTRATISTA PRNCIPAL]]),0)</f>
        <v>0.013513513513513514</v>
      </c>
      <c r="U2621" s="43">
        <f>IF(((TODAY()-Tabla2[[#This Row],[FECHA NACIMIENTO]])/365)&lt;18,"Corregir", IF(((TODAY()-Tabla2[[#This Row],[FECHA NACIMIENTO]])/365)&gt;80, "Corregir",ROUNDDOWN(((TODAY()-Tabla2[[#This Row],[FECHA NACIMIENTO]])/365),0)))</f>
        <v>22</v>
      </c>
      <c r="V26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21" s="44" t="str">
        <f>+IF(Tabla2[[#This Row],[Edad]]="Corregir","Corregir","Ok")</f>
        <v>Ok</v>
      </c>
      <c r="X2621" s="42" t="str">
        <f>+IFERROR(VLOOKUP(Tabla2[[#This Row],[DISTRITO SEGÚN DNI]],Hoja1!$A$2:$B$32,2,FALSE),"No")</f>
        <v>CALLAO</v>
      </c>
      <c r="Y2621" s="42" t="str">
        <f>IF(OR(LOWER(Tabla2[[#This Row],[GENERO]])="masculino", LOWER(Tabla2[[#This Row],[GENERO]])="femenino"),"OK","Corregir")</f>
        <v>OK</v>
      </c>
      <c r="Z2621" s="42" t="str">
        <f>+IF(Tabla2[[#This Row],[Nro. DNI / CE]]="","Corregir",IF(LEN(Tabla2[[#This Row],[Nro. DNI / CE]])&gt;=8,"OK","Corregir"))</f>
        <v>OK</v>
      </c>
      <c r="AA2621" s="42">
        <f>COUNTIF(Tabla2[APELLIDOS Y NOMBRES],Tabla2[[#This Row],[APELLIDOS Y NOMBRES]])</f>
        <v>1</v>
      </c>
      <c r="AB2621" s="42">
        <f>IF(Tabla2[[#This Row],[Trabajador]]&gt;1,1/Tabla2[[#This Row],[Trabajador]],Tabla2[[#This Row],[Trabajador]])</f>
        <v>1</v>
      </c>
      <c r="AC2621" t="str">
        <f>+IFERROR(IF(Tabla2[[#This Row],[FECHA CESE/BAJA]]="","No Aplica",IF(AND(MONTH(Tabla2[[#This Row],[FECHA CESE/BAJA]])=MONTH(TODAY()-30),YEAR(Tabla2[[#This Row],[FECHA CESE/BAJA]])=YEAR(TODAY())),MONTH(TODAY()-30)&amp;"-"&amp;YEAR(TODAY()),"Borrar")),"No aplica")</f>
        <v>No Aplica</v>
      </c>
      <c r="AD2621" t="str">
        <f>+IFERROR(IF(Tabla2[[#This Row],[FECHA INICIO DE LABORES EN OBRA]]="","No Aplica",IF(AND(MONTH(Tabla2[[#This Row],[FECHA INICIO DE LABORES EN OBRA]])=MONTH(TODAY()-30),YEAR(Tabla2[[#This Row],[FECHA INICIO DE LABORES EN OBRA]])=YEAR(TODAY())),MONTH(TODAY()-30)&amp;"-"&amp;YEAR(TODAY()),"No Aplica")),"No Aplica")</f>
        <v>8-2023</v>
      </c>
    </row>
    <row r="2622" spans="1:30" x14ac:dyDescent="0.25">
      <c r="A2622" s="13" t="s">
        <v>9644</v>
      </c>
      <c r="B2622" s="15" t="s">
        <v>9645</v>
      </c>
      <c r="C2622" s="15" t="s">
        <v>9452</v>
      </c>
      <c r="D2622" s="15">
        <v>77166554</v>
      </c>
      <c r="E2622" s="15" t="s">
        <v>9661</v>
      </c>
      <c r="F2622" s="39">
        <v>37719</v>
      </c>
      <c r="G2622" s="15">
        <v>2</v>
      </c>
      <c r="H2622" s="15" t="s">
        <v>3485</v>
      </c>
      <c r="I2622" s="15" t="s">
        <v>9647</v>
      </c>
      <c r="J2622" s="15" t="s">
        <v>9662</v>
      </c>
      <c r="K2622" s="15" t="s">
        <v>3955</v>
      </c>
      <c r="L2622" s="40" t="s">
        <v>3650</v>
      </c>
      <c r="M2622" s="39"/>
      <c r="N2622" s="41" t="s">
        <v>2687</v>
      </c>
      <c r="O2622" s="39">
        <v>45145</v>
      </c>
      <c r="P2622" s="40">
        <v>1</v>
      </c>
      <c r="Q2622" s="40">
        <v>1</v>
      </c>
      <c r="R2622" s="40" t="str">
        <f>IFERROR(VLOOKUP(Tabla2[[#This Row],[CONTRATISTA PRNCIPAL]],Hoja1!$L$5:$M$9,2,FALSE),"CJV")</f>
        <v>CJV</v>
      </c>
      <c r="S2622" s="40" t="str">
        <f>IF(Tabla2[[#This Row],[EMPRESA]]=Tabla2[[#This Row],[CONTRATISTA PRNCIPAL]],"Principal","Secundaria")</f>
        <v>Secundaria</v>
      </c>
      <c r="T2622" s="42">
        <f>IFERROR(1/COUNTIF(Tabla2[CONTRATISTA PRNCIPAL],Tabla2[[#This Row],[CONTRATISTA PRNCIPAL]]),0)</f>
        <v>0.013513513513513514</v>
      </c>
      <c r="U2622" s="43">
        <f>IF(((TODAY()-Tabla2[[#This Row],[FECHA NACIMIENTO]])/365)&lt;18,"Corregir", IF(((TODAY()-Tabla2[[#This Row],[FECHA NACIMIENTO]])/365)&gt;80, "Corregir",ROUNDDOWN(((TODAY()-Tabla2[[#This Row],[FECHA NACIMIENTO]])/365),0)))</f>
        <v>20</v>
      </c>
      <c r="V26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22" s="44" t="str">
        <f>+IF(Tabla2[[#This Row],[Edad]]="Corregir","Corregir","Ok")</f>
        <v>Ok</v>
      </c>
      <c r="X2622" s="42" t="str">
        <f>+IFERROR(VLOOKUP(Tabla2[[#This Row],[DISTRITO SEGÚN DNI]],Hoja1!$A$2:$B$32,2,FALSE),"No")</f>
        <v>No</v>
      </c>
      <c r="Y2622" s="42" t="str">
        <f>IF(OR(LOWER(Tabla2[[#This Row],[GENERO]])="masculino", LOWER(Tabla2[[#This Row],[GENERO]])="femenino"),"OK","Corregir")</f>
        <v>OK</v>
      </c>
      <c r="Z2622" s="42" t="str">
        <f>+IF(Tabla2[[#This Row],[Nro. DNI / CE]]="","Corregir",IF(LEN(Tabla2[[#This Row],[Nro. DNI / CE]])&gt;=8,"OK","Corregir"))</f>
        <v>OK</v>
      </c>
      <c r="AA2622" s="42">
        <f>COUNTIF(Tabla2[APELLIDOS Y NOMBRES],Tabla2[[#This Row],[APELLIDOS Y NOMBRES]])</f>
        <v>1</v>
      </c>
      <c r="AB2622" s="42">
        <f>IF(Tabla2[[#This Row],[Trabajador]]&gt;1,1/Tabla2[[#This Row],[Trabajador]],Tabla2[[#This Row],[Trabajador]])</f>
        <v>1</v>
      </c>
      <c r="AC2622" t="str">
        <f>+IFERROR(IF(Tabla2[[#This Row],[FECHA CESE/BAJA]]="","No Aplica",IF(AND(MONTH(Tabla2[[#This Row],[FECHA CESE/BAJA]])=MONTH(TODAY()-30),YEAR(Tabla2[[#This Row],[FECHA CESE/BAJA]])=YEAR(TODAY())),MONTH(TODAY()-30)&amp;"-"&amp;YEAR(TODAY()),"Borrar")),"No aplica")</f>
        <v>No Aplica</v>
      </c>
      <c r="AD2622" t="str">
        <f>+IFERROR(IF(Tabla2[[#This Row],[FECHA INICIO DE LABORES EN OBRA]]="","No Aplica",IF(AND(MONTH(Tabla2[[#This Row],[FECHA INICIO DE LABORES EN OBRA]])=MONTH(TODAY()-30),YEAR(Tabla2[[#This Row],[FECHA INICIO DE LABORES EN OBRA]])=YEAR(TODAY())),MONTH(TODAY()-30)&amp;"-"&amp;YEAR(TODAY()),"No Aplica")),"No Aplica")</f>
        <v>8-2023</v>
      </c>
    </row>
    <row r="2623" spans="1:30" x14ac:dyDescent="0.25">
      <c r="A2623" s="13" t="s">
        <v>9644</v>
      </c>
      <c r="B2623" s="15" t="s">
        <v>9645</v>
      </c>
      <c r="C2623" s="15" t="s">
        <v>9452</v>
      </c>
      <c r="D2623" s="15" t="s">
        <v>1914</v>
      </c>
      <c r="E2623" s="15" t="s">
        <v>1915</v>
      </c>
      <c r="F2623" s="39">
        <v>28079</v>
      </c>
      <c r="G2623" s="15">
        <v>2</v>
      </c>
      <c r="H2623" s="15" t="s">
        <v>4798</v>
      </c>
      <c r="I2623" s="15" t="s">
        <v>9647</v>
      </c>
      <c r="J2623" s="15" t="s">
        <v>9663</v>
      </c>
      <c r="K2623" s="15" t="s">
        <v>2035</v>
      </c>
      <c r="L2623" s="40" t="s">
        <v>3650</v>
      </c>
      <c r="M2623" s="39"/>
      <c r="N2623" s="41" t="s">
        <v>2687</v>
      </c>
      <c r="O2623" s="39">
        <v>45145</v>
      </c>
      <c r="P2623" s="40">
        <v>1</v>
      </c>
      <c r="Q2623" s="40">
        <v>1</v>
      </c>
      <c r="R2623" s="40" t="str">
        <f>IFERROR(VLOOKUP(Tabla2[[#This Row],[CONTRATISTA PRNCIPAL]],Hoja1!$L$5:$M$9,2,FALSE),"CJV")</f>
        <v>CJV</v>
      </c>
      <c r="S2623" s="40" t="str">
        <f>IF(Tabla2[[#This Row],[EMPRESA]]=Tabla2[[#This Row],[CONTRATISTA PRNCIPAL]],"Principal","Secundaria")</f>
        <v>Secundaria</v>
      </c>
      <c r="T2623" s="42">
        <f>IFERROR(1/COUNTIF(Tabla2[CONTRATISTA PRNCIPAL],Tabla2[[#This Row],[CONTRATISTA PRNCIPAL]]),0)</f>
        <v>0.013513513513513514</v>
      </c>
      <c r="U2623" s="43">
        <f>IF(((TODAY()-Tabla2[[#This Row],[FECHA NACIMIENTO]])/365)&lt;18,"Corregir", IF(((TODAY()-Tabla2[[#This Row],[FECHA NACIMIENTO]])/365)&gt;80, "Corregir",ROUNDDOWN(((TODAY()-Tabla2[[#This Row],[FECHA NACIMIENTO]])/365),0)))</f>
        <v>46</v>
      </c>
      <c r="V26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23" s="44" t="str">
        <f>+IF(Tabla2[[#This Row],[Edad]]="Corregir","Corregir","Ok")</f>
        <v>Ok</v>
      </c>
      <c r="X2623" s="42" t="str">
        <f>+IFERROR(VLOOKUP(Tabla2[[#This Row],[DISTRITO SEGÚN DNI]],Hoja1!$A$2:$B$32,2,FALSE),"No")</f>
        <v>CALLAO</v>
      </c>
      <c r="Y2623" s="42" t="str">
        <f>IF(OR(LOWER(Tabla2[[#This Row],[GENERO]])="masculino", LOWER(Tabla2[[#This Row],[GENERO]])="femenino"),"OK","Corregir")</f>
        <v>OK</v>
      </c>
      <c r="Z2623" s="42" t="str">
        <f>+IF(Tabla2[[#This Row],[Nro. DNI / CE]]="","Corregir",IF(LEN(Tabla2[[#This Row],[Nro. DNI / CE]])&gt;=8,"OK","Corregir"))</f>
        <v>OK</v>
      </c>
      <c r="AA2623" s="42">
        <f>COUNTIF(Tabla2[APELLIDOS Y NOMBRES],Tabla2[[#This Row],[APELLIDOS Y NOMBRES]])</f>
        <v>1</v>
      </c>
      <c r="AB2623" s="42">
        <f>IF(Tabla2[[#This Row],[Trabajador]]&gt;1,1/Tabla2[[#This Row],[Trabajador]],Tabla2[[#This Row],[Trabajador]])</f>
        <v>1</v>
      </c>
      <c r="AC2623" t="str">
        <f>+IFERROR(IF(Tabla2[[#This Row],[FECHA CESE/BAJA]]="","No Aplica",IF(AND(MONTH(Tabla2[[#This Row],[FECHA CESE/BAJA]])=MONTH(TODAY()-30),YEAR(Tabla2[[#This Row],[FECHA CESE/BAJA]])=YEAR(TODAY())),MONTH(TODAY()-30)&amp;"-"&amp;YEAR(TODAY()),"Borrar")),"No aplica")</f>
        <v>No Aplica</v>
      </c>
      <c r="AD2623" t="str">
        <f>+IFERROR(IF(Tabla2[[#This Row],[FECHA INICIO DE LABORES EN OBRA]]="","No Aplica",IF(AND(MONTH(Tabla2[[#This Row],[FECHA INICIO DE LABORES EN OBRA]])=MONTH(TODAY()-30),YEAR(Tabla2[[#This Row],[FECHA INICIO DE LABORES EN OBRA]])=YEAR(TODAY())),MONTH(TODAY()-30)&amp;"-"&amp;YEAR(TODAY()),"No Aplica")),"No Aplica")</f>
        <v>8-2023</v>
      </c>
    </row>
    <row r="2624" spans="1:30" x14ac:dyDescent="0.25">
      <c r="A2624" s="13" t="s">
        <v>9644</v>
      </c>
      <c r="B2624" s="15" t="s">
        <v>9645</v>
      </c>
      <c r="C2624" s="15" t="s">
        <v>9452</v>
      </c>
      <c r="D2624" s="15">
        <v>73033176</v>
      </c>
      <c r="E2624" s="15" t="s">
        <v>1916</v>
      </c>
      <c r="F2624" s="39">
        <v>37672</v>
      </c>
      <c r="G2624" s="15">
        <v>2</v>
      </c>
      <c r="H2624" s="15" t="s">
        <v>2192</v>
      </c>
      <c r="I2624" s="15" t="s">
        <v>9647</v>
      </c>
      <c r="J2624" s="15" t="s">
        <v>9664</v>
      </c>
      <c r="K2624" s="15" t="s">
        <v>27</v>
      </c>
      <c r="L2624" s="40" t="s">
        <v>3650</v>
      </c>
      <c r="M2624" s="39"/>
      <c r="N2624" s="41" t="s">
        <v>2687</v>
      </c>
      <c r="O2624" s="39">
        <v>45145</v>
      </c>
      <c r="P2624" s="40">
        <v>1</v>
      </c>
      <c r="Q2624" s="40">
        <v>1</v>
      </c>
      <c r="R2624" s="40" t="str">
        <f>IFERROR(VLOOKUP(Tabla2[[#This Row],[CONTRATISTA PRNCIPAL]],Hoja1!$L$5:$M$9,2,FALSE),"CJV")</f>
        <v>CJV</v>
      </c>
      <c r="S2624" s="40" t="str">
        <f>IF(Tabla2[[#This Row],[EMPRESA]]=Tabla2[[#This Row],[CONTRATISTA PRNCIPAL]],"Principal","Secundaria")</f>
        <v>Secundaria</v>
      </c>
      <c r="T2624" s="42">
        <f>IFERROR(1/COUNTIF(Tabla2[CONTRATISTA PRNCIPAL],Tabla2[[#This Row],[CONTRATISTA PRNCIPAL]]),0)</f>
        <v>0.013513513513513514</v>
      </c>
      <c r="U2624" s="43">
        <f>IF(((TODAY()-Tabla2[[#This Row],[FECHA NACIMIENTO]])/365)&lt;18,"Corregir", IF(((TODAY()-Tabla2[[#This Row],[FECHA NACIMIENTO]])/365)&gt;80, "Corregir",ROUNDDOWN(((TODAY()-Tabla2[[#This Row],[FECHA NACIMIENTO]])/365),0)))</f>
        <v>20</v>
      </c>
      <c r="V26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24" s="44" t="str">
        <f>+IF(Tabla2[[#This Row],[Edad]]="Corregir","Corregir","Ok")</f>
        <v>Ok</v>
      </c>
      <c r="X2624" s="42" t="str">
        <f>+IFERROR(VLOOKUP(Tabla2[[#This Row],[DISTRITO SEGÚN DNI]],Hoja1!$A$2:$B$32,2,FALSE),"No")</f>
        <v>CALLAO</v>
      </c>
      <c r="Y2624" s="42" t="str">
        <f>IF(OR(LOWER(Tabla2[[#This Row],[GENERO]])="masculino", LOWER(Tabla2[[#This Row],[GENERO]])="femenino"),"OK","Corregir")</f>
        <v>OK</v>
      </c>
      <c r="Z2624" s="42" t="str">
        <f>+IF(Tabla2[[#This Row],[Nro. DNI / CE]]="","Corregir",IF(LEN(Tabla2[[#This Row],[Nro. DNI / CE]])&gt;=8,"OK","Corregir"))</f>
        <v>OK</v>
      </c>
      <c r="AA2624" s="42">
        <f>COUNTIF(Tabla2[APELLIDOS Y NOMBRES],Tabla2[[#This Row],[APELLIDOS Y NOMBRES]])</f>
        <v>1</v>
      </c>
      <c r="AB2624" s="42">
        <f>IF(Tabla2[[#This Row],[Trabajador]]&gt;1,1/Tabla2[[#This Row],[Trabajador]],Tabla2[[#This Row],[Trabajador]])</f>
        <v>1</v>
      </c>
      <c r="AC2624" t="str">
        <f>+IFERROR(IF(Tabla2[[#This Row],[FECHA CESE/BAJA]]="","No Aplica",IF(AND(MONTH(Tabla2[[#This Row],[FECHA CESE/BAJA]])=MONTH(TODAY()-30),YEAR(Tabla2[[#This Row],[FECHA CESE/BAJA]])=YEAR(TODAY())),MONTH(TODAY()-30)&amp;"-"&amp;YEAR(TODAY()),"Borrar")),"No aplica")</f>
        <v>No Aplica</v>
      </c>
      <c r="AD2624" t="str">
        <f>+IFERROR(IF(Tabla2[[#This Row],[FECHA INICIO DE LABORES EN OBRA]]="","No Aplica",IF(AND(MONTH(Tabla2[[#This Row],[FECHA INICIO DE LABORES EN OBRA]])=MONTH(TODAY()-30),YEAR(Tabla2[[#This Row],[FECHA INICIO DE LABORES EN OBRA]])=YEAR(TODAY())),MONTH(TODAY()-30)&amp;"-"&amp;YEAR(TODAY()),"No Aplica")),"No Aplica")</f>
        <v>8-2023</v>
      </c>
    </row>
    <row r="2625" spans="1:30" x14ac:dyDescent="0.25">
      <c r="A2625" s="13" t="s">
        <v>9644</v>
      </c>
      <c r="B2625" s="15" t="s">
        <v>9645</v>
      </c>
      <c r="C2625" s="15" t="s">
        <v>9452</v>
      </c>
      <c r="D2625" s="15">
        <v>75229154</v>
      </c>
      <c r="E2625" s="15" t="s">
        <v>1917</v>
      </c>
      <c r="F2625" s="39">
        <v>37118</v>
      </c>
      <c r="G2625" s="15">
        <v>2</v>
      </c>
      <c r="H2625" s="15" t="s">
        <v>2751</v>
      </c>
      <c r="I2625" s="15" t="s">
        <v>9647</v>
      </c>
      <c r="J2625" s="15" t="s">
        <v>9665</v>
      </c>
      <c r="K2625" s="15" t="s">
        <v>17</v>
      </c>
      <c r="L2625" s="40" t="s">
        <v>3650</v>
      </c>
      <c r="M2625" s="39"/>
      <c r="N2625" s="41" t="s">
        <v>2687</v>
      </c>
      <c r="O2625" s="39">
        <v>45149</v>
      </c>
      <c r="P2625" s="40">
        <v>1</v>
      </c>
      <c r="Q2625" s="40">
        <v>1</v>
      </c>
      <c r="R2625" s="40" t="str">
        <f>IFERROR(VLOOKUP(Tabla2[[#This Row],[CONTRATISTA PRNCIPAL]],Hoja1!$L$5:$M$9,2,FALSE),"CJV")</f>
        <v>CJV</v>
      </c>
      <c r="S2625" s="40" t="str">
        <f>IF(Tabla2[[#This Row],[EMPRESA]]=Tabla2[[#This Row],[CONTRATISTA PRNCIPAL]],"Principal","Secundaria")</f>
        <v>Secundaria</v>
      </c>
      <c r="T2625" s="42">
        <f>IFERROR(1/COUNTIF(Tabla2[CONTRATISTA PRNCIPAL],Tabla2[[#This Row],[CONTRATISTA PRNCIPAL]]),0)</f>
        <v>0.013513513513513514</v>
      </c>
      <c r="U2625" s="43">
        <f>IF(((TODAY()-Tabla2[[#This Row],[FECHA NACIMIENTO]])/365)&lt;18,"Corregir", IF(((TODAY()-Tabla2[[#This Row],[FECHA NACIMIENTO]])/365)&gt;80, "Corregir",ROUNDDOWN(((TODAY()-Tabla2[[#This Row],[FECHA NACIMIENTO]])/365),0)))</f>
        <v>22</v>
      </c>
      <c r="V26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25" s="44" t="str">
        <f>+IF(Tabla2[[#This Row],[Edad]]="Corregir","Corregir","Ok")</f>
        <v>Ok</v>
      </c>
      <c r="X2625" s="42" t="str">
        <f>+IFERROR(VLOOKUP(Tabla2[[#This Row],[DISTRITO SEGÚN DNI]],Hoja1!$A$2:$B$32,2,FALSE),"No")</f>
        <v>ATE</v>
      </c>
      <c r="Y2625" s="42" t="str">
        <f>IF(OR(LOWER(Tabla2[[#This Row],[GENERO]])="masculino", LOWER(Tabla2[[#This Row],[GENERO]])="femenino"),"OK","Corregir")</f>
        <v>OK</v>
      </c>
      <c r="Z2625" s="42" t="str">
        <f>+IF(Tabla2[[#This Row],[Nro. DNI / CE]]="","Corregir",IF(LEN(Tabla2[[#This Row],[Nro. DNI / CE]])&gt;=8,"OK","Corregir"))</f>
        <v>OK</v>
      </c>
      <c r="AA2625" s="42">
        <f>COUNTIF(Tabla2[APELLIDOS Y NOMBRES],Tabla2[[#This Row],[APELLIDOS Y NOMBRES]])</f>
        <v>1</v>
      </c>
      <c r="AB2625" s="42">
        <f>IF(Tabla2[[#This Row],[Trabajador]]&gt;1,1/Tabla2[[#This Row],[Trabajador]],Tabla2[[#This Row],[Trabajador]])</f>
        <v>1</v>
      </c>
      <c r="AC2625" t="str">
        <f>+IFERROR(IF(Tabla2[[#This Row],[FECHA CESE/BAJA]]="","No Aplica",IF(AND(MONTH(Tabla2[[#This Row],[FECHA CESE/BAJA]])=MONTH(TODAY()-30),YEAR(Tabla2[[#This Row],[FECHA CESE/BAJA]])=YEAR(TODAY())),MONTH(TODAY()-30)&amp;"-"&amp;YEAR(TODAY()),"Borrar")),"No aplica")</f>
        <v>No Aplica</v>
      </c>
      <c r="AD2625" t="str">
        <f>+IFERROR(IF(Tabla2[[#This Row],[FECHA INICIO DE LABORES EN OBRA]]="","No Aplica",IF(AND(MONTH(Tabla2[[#This Row],[FECHA INICIO DE LABORES EN OBRA]])=MONTH(TODAY()-30),YEAR(Tabla2[[#This Row],[FECHA INICIO DE LABORES EN OBRA]])=YEAR(TODAY())),MONTH(TODAY()-30)&amp;"-"&amp;YEAR(TODAY()),"No Aplica")),"No Aplica")</f>
        <v>8-2023</v>
      </c>
    </row>
    <row r="2626" spans="1:30" x14ac:dyDescent="0.25">
      <c r="A2626" s="13" t="s">
        <v>9644</v>
      </c>
      <c r="B2626" s="15" t="s">
        <v>9645</v>
      </c>
      <c r="C2626" s="15" t="s">
        <v>9452</v>
      </c>
      <c r="D2626" s="15">
        <v>48298586</v>
      </c>
      <c r="E2626" s="15" t="s">
        <v>174</v>
      </c>
      <c r="F2626" s="39">
        <v>34122</v>
      </c>
      <c r="G2626" s="15">
        <v>2</v>
      </c>
      <c r="H2626" s="15" t="s">
        <v>2751</v>
      </c>
      <c r="I2626" s="15" t="s">
        <v>9647</v>
      </c>
      <c r="J2626" s="15" t="s">
        <v>9666</v>
      </c>
      <c r="K2626" s="15" t="s">
        <v>17</v>
      </c>
      <c r="L2626" s="40" t="s">
        <v>3650</v>
      </c>
      <c r="M2626" s="39"/>
      <c r="N2626" s="41" t="s">
        <v>2687</v>
      </c>
      <c r="O2626" s="39">
        <v>45149</v>
      </c>
      <c r="P2626" s="40">
        <v>1</v>
      </c>
      <c r="Q2626" s="40">
        <v>1</v>
      </c>
      <c r="R2626" s="40" t="str">
        <f>IFERROR(VLOOKUP(Tabla2[[#This Row],[CONTRATISTA PRNCIPAL]],Hoja1!$L$5:$M$9,2,FALSE),"CJV")</f>
        <v>CJV</v>
      </c>
      <c r="S2626" s="40" t="str">
        <f>IF(Tabla2[[#This Row],[EMPRESA]]=Tabla2[[#This Row],[CONTRATISTA PRNCIPAL]],"Principal","Secundaria")</f>
        <v>Secundaria</v>
      </c>
      <c r="T2626" s="42">
        <f>IFERROR(1/COUNTIF(Tabla2[CONTRATISTA PRNCIPAL],Tabla2[[#This Row],[CONTRATISTA PRNCIPAL]]),0)</f>
        <v>0.013513513513513514</v>
      </c>
      <c r="U2626" s="43">
        <f>IF(((TODAY()-Tabla2[[#This Row],[FECHA NACIMIENTO]])/365)&lt;18,"Corregir", IF(((TODAY()-Tabla2[[#This Row],[FECHA NACIMIENTO]])/365)&gt;80, "Corregir",ROUNDDOWN(((TODAY()-Tabla2[[#This Row],[FECHA NACIMIENTO]])/365),0)))</f>
        <v>30</v>
      </c>
      <c r="V26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26" s="44" t="str">
        <f>+IF(Tabla2[[#This Row],[Edad]]="Corregir","Corregir","Ok")</f>
        <v>Ok</v>
      </c>
      <c r="X2626" s="42" t="str">
        <f>+IFERROR(VLOOKUP(Tabla2[[#This Row],[DISTRITO SEGÚN DNI]],Hoja1!$A$2:$B$32,2,FALSE),"No")</f>
        <v>ATE</v>
      </c>
      <c r="Y2626" s="42" t="str">
        <f>IF(OR(LOWER(Tabla2[[#This Row],[GENERO]])="masculino", LOWER(Tabla2[[#This Row],[GENERO]])="femenino"),"OK","Corregir")</f>
        <v>OK</v>
      </c>
      <c r="Z2626" s="42" t="str">
        <f>+IF(Tabla2[[#This Row],[Nro. DNI / CE]]="","Corregir",IF(LEN(Tabla2[[#This Row],[Nro. DNI / CE]])&gt;=8,"OK","Corregir"))</f>
        <v>OK</v>
      </c>
      <c r="AA2626" s="42">
        <f>COUNTIF(Tabla2[APELLIDOS Y NOMBRES],Tabla2[[#This Row],[APELLIDOS Y NOMBRES]])</f>
        <v>1</v>
      </c>
      <c r="AB2626" s="42">
        <f>IF(Tabla2[[#This Row],[Trabajador]]&gt;1,1/Tabla2[[#This Row],[Trabajador]],Tabla2[[#This Row],[Trabajador]])</f>
        <v>1</v>
      </c>
      <c r="AC2626" t="str">
        <f>+IFERROR(IF(Tabla2[[#This Row],[FECHA CESE/BAJA]]="","No Aplica",IF(AND(MONTH(Tabla2[[#This Row],[FECHA CESE/BAJA]])=MONTH(TODAY()-30),YEAR(Tabla2[[#This Row],[FECHA CESE/BAJA]])=YEAR(TODAY())),MONTH(TODAY()-30)&amp;"-"&amp;YEAR(TODAY()),"Borrar")),"No aplica")</f>
        <v>No Aplica</v>
      </c>
      <c r="AD2626" t="str">
        <f>+IFERROR(IF(Tabla2[[#This Row],[FECHA INICIO DE LABORES EN OBRA]]="","No Aplica",IF(AND(MONTH(Tabla2[[#This Row],[FECHA INICIO DE LABORES EN OBRA]])=MONTH(TODAY()-30),YEAR(Tabla2[[#This Row],[FECHA INICIO DE LABORES EN OBRA]])=YEAR(TODAY())),MONTH(TODAY()-30)&amp;"-"&amp;YEAR(TODAY()),"No Aplica")),"No Aplica")</f>
        <v>8-2023</v>
      </c>
    </row>
    <row r="2627" spans="1:30" x14ac:dyDescent="0.25">
      <c r="A2627" s="13" t="s">
        <v>9644</v>
      </c>
      <c r="B2627" s="15" t="s">
        <v>9645</v>
      </c>
      <c r="C2627" s="15" t="s">
        <v>9452</v>
      </c>
      <c r="D2627" s="15">
        <v>72569321</v>
      </c>
      <c r="E2627" s="15" t="s">
        <v>1918</v>
      </c>
      <c r="F2627" s="39">
        <v>37672</v>
      </c>
      <c r="G2627" s="15">
        <v>2</v>
      </c>
      <c r="H2627" s="15" t="s">
        <v>2192</v>
      </c>
      <c r="I2627" s="15" t="s">
        <v>9647</v>
      </c>
      <c r="J2627" s="15" t="s">
        <v>9664</v>
      </c>
      <c r="K2627" s="15" t="s">
        <v>27</v>
      </c>
      <c r="L2627" s="40" t="s">
        <v>3650</v>
      </c>
      <c r="M2627" s="39"/>
      <c r="N2627" s="41" t="s">
        <v>2687</v>
      </c>
      <c r="O2627" s="39">
        <v>45149</v>
      </c>
      <c r="P2627" s="40">
        <v>1</v>
      </c>
      <c r="Q2627" s="40">
        <v>1</v>
      </c>
      <c r="R2627" s="40" t="str">
        <f>IFERROR(VLOOKUP(Tabla2[[#This Row],[CONTRATISTA PRNCIPAL]],Hoja1!$L$5:$M$9,2,FALSE),"CJV")</f>
        <v>CJV</v>
      </c>
      <c r="S2627" s="40" t="str">
        <f>IF(Tabla2[[#This Row],[EMPRESA]]=Tabla2[[#This Row],[CONTRATISTA PRNCIPAL]],"Principal","Secundaria")</f>
        <v>Secundaria</v>
      </c>
      <c r="T2627" s="42">
        <f>IFERROR(1/COUNTIF(Tabla2[CONTRATISTA PRNCIPAL],Tabla2[[#This Row],[CONTRATISTA PRNCIPAL]]),0)</f>
        <v>0.013513513513513514</v>
      </c>
      <c r="U2627" s="43">
        <f>IF(((TODAY()-Tabla2[[#This Row],[FECHA NACIMIENTO]])/365)&lt;18,"Corregir", IF(((TODAY()-Tabla2[[#This Row],[FECHA NACIMIENTO]])/365)&gt;80, "Corregir",ROUNDDOWN(((TODAY()-Tabla2[[#This Row],[FECHA NACIMIENTO]])/365),0)))</f>
        <v>20</v>
      </c>
      <c r="V26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27" s="44" t="str">
        <f>+IF(Tabla2[[#This Row],[Edad]]="Corregir","Corregir","Ok")</f>
        <v>Ok</v>
      </c>
      <c r="X2627" s="42" t="str">
        <f>+IFERROR(VLOOKUP(Tabla2[[#This Row],[DISTRITO SEGÚN DNI]],Hoja1!$A$2:$B$32,2,FALSE),"No")</f>
        <v>CALLAO</v>
      </c>
      <c r="Y2627" s="42" t="str">
        <f>IF(OR(LOWER(Tabla2[[#This Row],[GENERO]])="masculino", LOWER(Tabla2[[#This Row],[GENERO]])="femenino"),"OK","Corregir")</f>
        <v>OK</v>
      </c>
      <c r="Z2627" s="42" t="str">
        <f>+IF(Tabla2[[#This Row],[Nro. DNI / CE]]="","Corregir",IF(LEN(Tabla2[[#This Row],[Nro. DNI / CE]])&gt;=8,"OK","Corregir"))</f>
        <v>OK</v>
      </c>
      <c r="AA2627" s="42">
        <f>COUNTIF(Tabla2[APELLIDOS Y NOMBRES],Tabla2[[#This Row],[APELLIDOS Y NOMBRES]])</f>
        <v>1</v>
      </c>
      <c r="AB2627" s="42">
        <f>IF(Tabla2[[#This Row],[Trabajador]]&gt;1,1/Tabla2[[#This Row],[Trabajador]],Tabla2[[#This Row],[Trabajador]])</f>
        <v>1</v>
      </c>
      <c r="AC2627" t="str">
        <f>+IFERROR(IF(Tabla2[[#This Row],[FECHA CESE/BAJA]]="","No Aplica",IF(AND(MONTH(Tabla2[[#This Row],[FECHA CESE/BAJA]])=MONTH(TODAY()-30),YEAR(Tabla2[[#This Row],[FECHA CESE/BAJA]])=YEAR(TODAY())),MONTH(TODAY()-30)&amp;"-"&amp;YEAR(TODAY()),"Borrar")),"No aplica")</f>
        <v>No Aplica</v>
      </c>
      <c r="AD2627" t="str">
        <f>+IFERROR(IF(Tabla2[[#This Row],[FECHA INICIO DE LABORES EN OBRA]]="","No Aplica",IF(AND(MONTH(Tabla2[[#This Row],[FECHA INICIO DE LABORES EN OBRA]])=MONTH(TODAY()-30),YEAR(Tabla2[[#This Row],[FECHA INICIO DE LABORES EN OBRA]])=YEAR(TODAY())),MONTH(TODAY()-30)&amp;"-"&amp;YEAR(TODAY()),"No Aplica")),"No Aplica")</f>
        <v>8-2023</v>
      </c>
    </row>
    <row r="2628" spans="1:30" x14ac:dyDescent="0.25">
      <c r="A2628" s="13">
        <v>20101155588</v>
      </c>
      <c r="B2628" s="15" t="s">
        <v>2014</v>
      </c>
      <c r="C2628" s="15" t="s">
        <v>2014</v>
      </c>
      <c r="D2628" s="15">
        <v>42145540</v>
      </c>
      <c r="E2628" s="15" t="s">
        <v>9667</v>
      </c>
      <c r="F2628" s="39">
        <v>30656</v>
      </c>
      <c r="G2628" s="15">
        <v>1</v>
      </c>
      <c r="H2628" s="15" t="s">
        <v>9668</v>
      </c>
      <c r="I2628" s="15" t="s">
        <v>6293</v>
      </c>
      <c r="J2628" s="15" t="s">
        <v>9669</v>
      </c>
      <c r="K2628" s="15" t="s">
        <v>5222</v>
      </c>
      <c r="L2628" s="40" t="s">
        <v>5</v>
      </c>
      <c r="M2628" s="39" t="s">
        <v>24</v>
      </c>
      <c r="N2628" s="41" t="s">
        <v>2098</v>
      </c>
      <c r="O2628" s="39">
        <v>43140</v>
      </c>
      <c r="P2628" s="40">
        <v>1</v>
      </c>
      <c r="Q2628" s="40">
        <v>1</v>
      </c>
      <c r="R2628" s="40" t="str">
        <f>IFERROR(VLOOKUP(Tabla2[[#This Row],[CONTRATISTA PRNCIPAL]],Hoja1!$L$5:$M$9,2,FALSE),"CJV")</f>
        <v>EPC</v>
      </c>
      <c r="S2628" s="40" t="str">
        <f>IF(Tabla2[[#This Row],[EMPRESA]]=Tabla2[[#This Row],[CONTRATISTA PRNCIPAL]],"Principal","Secundaria")</f>
        <v>Principal</v>
      </c>
      <c r="T2628" s="42">
        <f>IFERROR(1/COUNTIF(Tabla2[CONTRATISTA PRNCIPAL],Tabla2[[#This Row],[CONTRATISTA PRNCIPAL]]),0)</f>
        <v>0.0035714285714285713</v>
      </c>
      <c r="U2628" s="43">
        <f>IF(((TODAY()-Tabla2[[#This Row],[FECHA NACIMIENTO]])/365)&lt;18,"Corregir", IF(((TODAY()-Tabla2[[#This Row],[FECHA NACIMIENTO]])/365)&gt;80, "Corregir",ROUNDDOWN(((TODAY()-Tabla2[[#This Row],[FECHA NACIMIENTO]])/365),0)))</f>
        <v>39</v>
      </c>
      <c r="V26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28" s="44" t="str">
        <f>+IF(Tabla2[[#This Row],[Edad]]="Corregir","Corregir","Ok")</f>
        <v>Ok</v>
      </c>
      <c r="X2628" s="42" t="str">
        <f>+IFERROR(VLOOKUP(Tabla2[[#This Row],[DISTRITO SEGÚN DNI]],Hoja1!$A$2:$B$32,2,FALSE),"No")</f>
        <v>No</v>
      </c>
      <c r="Y2628" s="42" t="str">
        <f>IF(OR(LOWER(Tabla2[[#This Row],[GENERO]])="masculino", LOWER(Tabla2[[#This Row],[GENERO]])="femenino"),"OK","Corregir")</f>
        <v>OK</v>
      </c>
      <c r="Z2628" s="42" t="str">
        <f>+IF(Tabla2[[#This Row],[Nro. DNI / CE]]="","Corregir",IF(LEN(Tabla2[[#This Row],[Nro. DNI / CE]])&gt;=8,"OK","Corregir"))</f>
        <v>OK</v>
      </c>
      <c r="AA2628" s="42">
        <f>COUNTIF(Tabla2[APELLIDOS Y NOMBRES],Tabla2[[#This Row],[APELLIDOS Y NOMBRES]])</f>
        <v>1</v>
      </c>
      <c r="AB2628" s="42">
        <f>IF(Tabla2[[#This Row],[Trabajador]]&gt;1,1/Tabla2[[#This Row],[Trabajador]],Tabla2[[#This Row],[Trabajador]])</f>
        <v>1</v>
      </c>
      <c r="AC2628" t="str">
        <f>+IFERROR(IF(Tabla2[[#This Row],[FECHA CESE/BAJA]]="","No Aplica",IF(AND(MONTH(Tabla2[[#This Row],[FECHA CESE/BAJA]])=MONTH(TODAY()-30),YEAR(Tabla2[[#This Row],[FECHA CESE/BAJA]])=YEAR(TODAY())),MONTH(TODAY()-30)&amp;"-"&amp;YEAR(TODAY()),"Borrar")),"No aplica")</f>
        <v>No aplica</v>
      </c>
      <c r="AD2628" t="str">
        <f>+IFERROR(IF(Tabla2[[#This Row],[FECHA INICIO DE LABORES EN OBRA]]="","No Aplica",IF(AND(MONTH(Tabla2[[#This Row],[FECHA INICIO DE LABORES EN OBRA]])=MONTH(TODAY()-30),YEAR(Tabla2[[#This Row],[FECHA INICIO DE LABORES EN OBRA]])=YEAR(TODAY())),MONTH(TODAY()-30)&amp;"-"&amp;YEAR(TODAY()),"No Aplica")),"No Aplica")</f>
        <v>No Aplica</v>
      </c>
    </row>
    <row r="2629" spans="1:30" x14ac:dyDescent="0.25">
      <c r="A2629" s="13">
        <v>20101155588</v>
      </c>
      <c r="B2629" s="15" t="s">
        <v>2014</v>
      </c>
      <c r="C2629" s="15" t="s">
        <v>2014</v>
      </c>
      <c r="D2629" s="15">
        <v>43456583</v>
      </c>
      <c r="E2629" s="15" t="s">
        <v>9670</v>
      </c>
      <c r="F2629" s="39">
        <v>22285</v>
      </c>
      <c r="G2629" s="15">
        <v>1</v>
      </c>
      <c r="H2629" s="15" t="s">
        <v>9671</v>
      </c>
      <c r="I2629" s="15" t="s">
        <v>6293</v>
      </c>
      <c r="J2629" s="15" t="s">
        <v>9672</v>
      </c>
      <c r="K2629" s="15" t="s">
        <v>27</v>
      </c>
      <c r="L2629" s="40" t="s">
        <v>6</v>
      </c>
      <c r="M2629" s="39" t="s">
        <v>24</v>
      </c>
      <c r="N2629" s="41" t="s">
        <v>2098</v>
      </c>
      <c r="O2629" s="39">
        <v>43191</v>
      </c>
      <c r="P2629" s="40">
        <v>1</v>
      </c>
      <c r="Q2629" s="40">
        <v>1</v>
      </c>
      <c r="R2629" s="40" t="str">
        <f>IFERROR(VLOOKUP(Tabla2[[#This Row],[CONTRATISTA PRNCIPAL]],Hoja1!$L$5:$M$9,2,FALSE),"CJV")</f>
        <v>EPC</v>
      </c>
      <c r="S2629" s="40" t="str">
        <f>IF(Tabla2[[#This Row],[EMPRESA]]=Tabla2[[#This Row],[CONTRATISTA PRNCIPAL]],"Principal","Secundaria")</f>
        <v>Principal</v>
      </c>
      <c r="T2629" s="42">
        <f>IFERROR(1/COUNTIF(Tabla2[CONTRATISTA PRNCIPAL],Tabla2[[#This Row],[CONTRATISTA PRNCIPAL]]),0)</f>
        <v>0.0035714285714285713</v>
      </c>
      <c r="U2629" s="43"/>
      <c r="V2629" s="44"/>
      <c r="W2629" s="44"/>
      <c r="X2629" s="42"/>
      <c r="Y2629" s="42"/>
      <c r="Z2629" s="42"/>
      <c r="AA2629" s="42"/>
      <c r="AB2629" s="42">
        <f>IF(Tabla2[[#This Row],[Trabajador]]&gt;1,1/Tabla2[[#This Row],[Trabajador]],Tabla2[[#This Row],[Trabajador]])</f>
        <v>0</v>
      </c>
      <c r="AC2629" t="str">
        <f>+IFERROR(IF(Tabla2[[#This Row],[FECHA CESE/BAJA]]="","No Aplica",IF(AND(MONTH(Tabla2[[#This Row],[FECHA CESE/BAJA]])=MONTH(TODAY()-30),YEAR(Tabla2[[#This Row],[FECHA CESE/BAJA]])=YEAR(TODAY())),MONTH(TODAY()-30)&amp;"-"&amp;YEAR(TODAY()),"Borrar")),"No aplica")</f>
        <v>No aplica</v>
      </c>
      <c r="AD2629" t="str">
        <f>+IFERROR(IF(Tabla2[[#This Row],[FECHA INICIO DE LABORES EN OBRA]]="","No Aplica",IF(AND(MONTH(Tabla2[[#This Row],[FECHA INICIO DE LABORES EN OBRA]])=MONTH(TODAY()-30),YEAR(Tabla2[[#This Row],[FECHA INICIO DE LABORES EN OBRA]])=YEAR(TODAY())),MONTH(TODAY()-30)&amp;"-"&amp;YEAR(TODAY()),"No Aplica")),"No Aplica")</f>
        <v>No Aplica</v>
      </c>
    </row>
    <row r="2630" spans="1:30" x14ac:dyDescent="0.25">
      <c r="A2630" s="13">
        <v>20101155588</v>
      </c>
      <c r="B2630" s="15" t="s">
        <v>2014</v>
      </c>
      <c r="C2630" s="15" t="s">
        <v>2014</v>
      </c>
      <c r="D2630" s="15">
        <v>42228901</v>
      </c>
      <c r="E2630" s="15" t="s">
        <v>95</v>
      </c>
      <c r="F2630" s="39">
        <v>30630</v>
      </c>
      <c r="G2630" s="15">
        <v>1</v>
      </c>
      <c r="H2630" s="15" t="s">
        <v>2358</v>
      </c>
      <c r="I2630" s="15" t="s">
        <v>6293</v>
      </c>
      <c r="J2630" s="15" t="s">
        <v>9673</v>
      </c>
      <c r="K2630" s="15" t="s">
        <v>27</v>
      </c>
      <c r="L2630" s="40" t="s">
        <v>6</v>
      </c>
      <c r="M2630" s="39" t="s">
        <v>24</v>
      </c>
      <c r="N2630" s="41" t="s">
        <v>2098</v>
      </c>
      <c r="O2630" s="39">
        <v>43684</v>
      </c>
      <c r="P2630" s="40">
        <v>1</v>
      </c>
      <c r="Q2630" s="40">
        <v>1</v>
      </c>
      <c r="R2630" s="40" t="str">
        <f>IFERROR(VLOOKUP(Tabla2[[#This Row],[CONTRATISTA PRNCIPAL]],Hoja1!$L$5:$M$9,2,FALSE),"CJV")</f>
        <v>EPC</v>
      </c>
      <c r="S2630" s="40" t="str">
        <f>IF(Tabla2[[#This Row],[EMPRESA]]=Tabla2[[#This Row],[CONTRATISTA PRNCIPAL]],"Principal","Secundaria")</f>
        <v>Principal</v>
      </c>
      <c r="T2630" s="42">
        <f>IFERROR(1/COUNTIF(Tabla2[CONTRATISTA PRNCIPAL],Tabla2[[#This Row],[CONTRATISTA PRNCIPAL]]),0)</f>
        <v>0.0035714285714285713</v>
      </c>
      <c r="U2630" s="43">
        <f>IF(((TODAY()-Tabla2[[#This Row],[FECHA NACIMIENTO]])/365)&lt;18,"Corregir", IF(((TODAY()-Tabla2[[#This Row],[FECHA NACIMIENTO]])/365)&gt;80, "Corregir",ROUNDDOWN(((TODAY()-Tabla2[[#This Row],[FECHA NACIMIENTO]])/365),0)))</f>
        <v>39</v>
      </c>
      <c r="V26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30" s="44" t="str">
        <f>+IF(Tabla2[[#This Row],[Edad]]="Corregir","Corregir","Ok")</f>
        <v>Ok</v>
      </c>
      <c r="X2630" s="42" t="str">
        <f>+IFERROR(VLOOKUP(Tabla2[[#This Row],[DISTRITO SEGÚN DNI]],Hoja1!$A$2:$B$32,2,FALSE),"No")</f>
        <v>CALLAO</v>
      </c>
      <c r="Y2630" s="42" t="str">
        <f>IF(OR(LOWER(Tabla2[[#This Row],[GENERO]])="masculino", LOWER(Tabla2[[#This Row],[GENERO]])="femenino"),"OK","Corregir")</f>
        <v>OK</v>
      </c>
      <c r="Z2630" s="42" t="str">
        <f>+IF(Tabla2[[#This Row],[Nro. DNI / CE]]="","Corregir",IF(LEN(Tabla2[[#This Row],[Nro. DNI / CE]])&gt;=8,"OK","Corregir"))</f>
        <v>OK</v>
      </c>
      <c r="AA2630" s="42">
        <f>COUNTIF(Tabla2[APELLIDOS Y NOMBRES],Tabla2[[#This Row],[APELLIDOS Y NOMBRES]])</f>
        <v>1</v>
      </c>
      <c r="AB2630" s="42">
        <f>IF(Tabla2[[#This Row],[Trabajador]]&gt;1,1/Tabla2[[#This Row],[Trabajador]],Tabla2[[#This Row],[Trabajador]])</f>
        <v>1</v>
      </c>
      <c r="AC2630" t="str">
        <f>+IFERROR(IF(Tabla2[[#This Row],[FECHA CESE/BAJA]]="","No Aplica",IF(AND(MONTH(Tabla2[[#This Row],[FECHA CESE/BAJA]])=MONTH(TODAY()-30),YEAR(Tabla2[[#This Row],[FECHA CESE/BAJA]])=YEAR(TODAY())),MONTH(TODAY()-30)&amp;"-"&amp;YEAR(TODAY()),"Borrar")),"No aplica")</f>
        <v>No aplica</v>
      </c>
      <c r="AD2630" t="str">
        <f>+IFERROR(IF(Tabla2[[#This Row],[FECHA INICIO DE LABORES EN OBRA]]="","No Aplica",IF(AND(MONTH(Tabla2[[#This Row],[FECHA INICIO DE LABORES EN OBRA]])=MONTH(TODAY()-30),YEAR(Tabla2[[#This Row],[FECHA INICIO DE LABORES EN OBRA]])=YEAR(TODAY())),MONTH(TODAY()-30)&amp;"-"&amp;YEAR(TODAY()),"No Aplica")),"No Aplica")</f>
        <v>No Aplica</v>
      </c>
    </row>
    <row r="2631" spans="1:30" x14ac:dyDescent="0.25">
      <c r="A2631" s="13">
        <v>20101155588</v>
      </c>
      <c r="B2631" s="15" t="s">
        <v>2014</v>
      </c>
      <c r="C2631" s="15" t="s">
        <v>2014</v>
      </c>
      <c r="D2631" s="15" t="s">
        <v>337</v>
      </c>
      <c r="E2631" s="15" t="s">
        <v>338</v>
      </c>
      <c r="F2631" s="39">
        <v>25608</v>
      </c>
      <c r="G2631" s="15">
        <v>1</v>
      </c>
      <c r="H2631" s="15" t="s">
        <v>2779</v>
      </c>
      <c r="I2631" s="15" t="s">
        <v>6293</v>
      </c>
      <c r="J2631" s="15" t="s">
        <v>9674</v>
      </c>
      <c r="K2631" s="15" t="s">
        <v>26</v>
      </c>
      <c r="L2631" s="40" t="s">
        <v>6</v>
      </c>
      <c r="M2631" s="39" t="s">
        <v>24</v>
      </c>
      <c r="N2631" s="41" t="s">
        <v>2098</v>
      </c>
      <c r="O2631" s="39">
        <v>43191</v>
      </c>
      <c r="P2631" s="40">
        <v>1</v>
      </c>
      <c r="Q2631" s="40">
        <v>1</v>
      </c>
      <c r="R2631" s="40" t="str">
        <f>IFERROR(VLOOKUP(Tabla2[[#This Row],[CONTRATISTA PRNCIPAL]],Hoja1!$L$5:$M$9,2,FALSE),"CJV")</f>
        <v>EPC</v>
      </c>
      <c r="S2631" s="40" t="str">
        <f>IF(Tabla2[[#This Row],[EMPRESA]]=Tabla2[[#This Row],[CONTRATISTA PRNCIPAL]],"Principal","Secundaria")</f>
        <v>Principal</v>
      </c>
      <c r="T2631" s="42">
        <f>IFERROR(1/COUNTIF(Tabla2[CONTRATISTA PRNCIPAL],Tabla2[[#This Row],[CONTRATISTA PRNCIPAL]]),0)</f>
        <v>0.0035714285714285713</v>
      </c>
      <c r="U2631" s="43">
        <f>IF(((TODAY()-Tabla2[[#This Row],[FECHA NACIMIENTO]])/365)&lt;18,"Corregir", IF(((TODAY()-Tabla2[[#This Row],[FECHA NACIMIENTO]])/365)&gt;80, "Corregir",ROUNDDOWN(((TODAY()-Tabla2[[#This Row],[FECHA NACIMIENTO]])/365),0)))</f>
        <v>53</v>
      </c>
      <c r="V26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31" s="44" t="str">
        <f>+IF(Tabla2[[#This Row],[Edad]]="Corregir","Corregir","Ok")</f>
        <v>Ok</v>
      </c>
      <c r="X2631" s="42" t="str">
        <f>+IFERROR(VLOOKUP(Tabla2[[#This Row],[DISTRITO SEGÚN DNI]],Hoja1!$A$2:$B$32,2,FALSE),"No")</f>
        <v>EL AGUSTINO</v>
      </c>
      <c r="Y2631" s="42" t="str">
        <f>IF(OR(LOWER(Tabla2[[#This Row],[GENERO]])="masculino", LOWER(Tabla2[[#This Row],[GENERO]])="femenino"),"OK","Corregir")</f>
        <v>OK</v>
      </c>
      <c r="Z2631" s="42" t="str">
        <f>+IF(Tabla2[[#This Row],[Nro. DNI / CE]]="","Corregir",IF(LEN(Tabla2[[#This Row],[Nro. DNI / CE]])&gt;=8,"OK","Corregir"))</f>
        <v>OK</v>
      </c>
      <c r="AA2631" s="42">
        <f>COUNTIF(Tabla2[APELLIDOS Y NOMBRES],Tabla2[[#This Row],[APELLIDOS Y NOMBRES]])</f>
        <v>1</v>
      </c>
      <c r="AB2631" s="42">
        <f>IF(Tabla2[[#This Row],[Trabajador]]&gt;1,1/Tabla2[[#This Row],[Trabajador]],Tabla2[[#This Row],[Trabajador]])</f>
        <v>1</v>
      </c>
      <c r="AC2631" t="str">
        <f>+IFERROR(IF(Tabla2[[#This Row],[FECHA CESE/BAJA]]="","No Aplica",IF(AND(MONTH(Tabla2[[#This Row],[FECHA CESE/BAJA]])=MONTH(TODAY()-30),YEAR(Tabla2[[#This Row],[FECHA CESE/BAJA]])=YEAR(TODAY())),MONTH(TODAY()-30)&amp;"-"&amp;YEAR(TODAY()),"Borrar")),"No aplica")</f>
        <v>No aplica</v>
      </c>
      <c r="AD2631" t="str">
        <f>+IFERROR(IF(Tabla2[[#This Row],[FECHA INICIO DE LABORES EN OBRA]]="","No Aplica",IF(AND(MONTH(Tabla2[[#This Row],[FECHA INICIO DE LABORES EN OBRA]])=MONTH(TODAY()-30),YEAR(Tabla2[[#This Row],[FECHA INICIO DE LABORES EN OBRA]])=YEAR(TODAY())),MONTH(TODAY()-30)&amp;"-"&amp;YEAR(TODAY()),"No Aplica")),"No Aplica")</f>
        <v>No Aplica</v>
      </c>
    </row>
    <row r="2632" spans="1:30" x14ac:dyDescent="0.25">
      <c r="A2632" s="13">
        <v>20101155588</v>
      </c>
      <c r="B2632" s="15" t="s">
        <v>2014</v>
      </c>
      <c r="C2632" s="15" t="s">
        <v>2014</v>
      </c>
      <c r="D2632" s="15" t="s">
        <v>9675</v>
      </c>
      <c r="E2632" s="15" t="s">
        <v>9676</v>
      </c>
      <c r="F2632" s="39">
        <v>36957</v>
      </c>
      <c r="G2632" s="15">
        <v>1</v>
      </c>
      <c r="H2632" s="15" t="s">
        <v>9677</v>
      </c>
      <c r="I2632" s="15" t="s">
        <v>6293</v>
      </c>
      <c r="J2632" s="15" t="s">
        <v>9678</v>
      </c>
      <c r="K2632" s="15" t="s">
        <v>2445</v>
      </c>
      <c r="L2632" s="40" t="s">
        <v>6</v>
      </c>
      <c r="M2632" s="39" t="s">
        <v>24</v>
      </c>
      <c r="N2632" s="41" t="s">
        <v>2098</v>
      </c>
      <c r="O2632" s="39">
        <v>45073</v>
      </c>
      <c r="P2632" s="40">
        <v>1</v>
      </c>
      <c r="Q2632" s="40">
        <v>1</v>
      </c>
      <c r="R2632" s="40" t="str">
        <f>IFERROR(VLOOKUP(Tabla2[[#This Row],[CONTRATISTA PRNCIPAL]],Hoja1!$L$5:$M$9,2,FALSE),"CJV")</f>
        <v>EPC</v>
      </c>
      <c r="S2632" s="40" t="str">
        <f>IF(Tabla2[[#This Row],[EMPRESA]]=Tabla2[[#This Row],[CONTRATISTA PRNCIPAL]],"Principal","Secundaria")</f>
        <v>Principal</v>
      </c>
      <c r="T2632" s="42">
        <f>IFERROR(1/COUNTIF(Tabla2[CONTRATISTA PRNCIPAL],Tabla2[[#This Row],[CONTRATISTA PRNCIPAL]]),0)</f>
        <v>0.0035714285714285713</v>
      </c>
      <c r="U2632" s="43">
        <f>IF(((TODAY()-Tabla2[[#This Row],[FECHA NACIMIENTO]])/365)&lt;18,"Corregir", IF(((TODAY()-Tabla2[[#This Row],[FECHA NACIMIENTO]])/365)&gt;80, "Corregir",ROUNDDOWN(((TODAY()-Tabla2[[#This Row],[FECHA NACIMIENTO]])/365),0)))</f>
        <v>22</v>
      </c>
      <c r="V26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32" s="44" t="str">
        <f>+IF(Tabla2[[#This Row],[Edad]]="Corregir","Corregir","Ok")</f>
        <v>Ok</v>
      </c>
      <c r="X2632" s="42" t="str">
        <f>+IFERROR(VLOOKUP(Tabla2[[#This Row],[DISTRITO SEGÚN DNI]],Hoja1!$A$2:$B$32,2,FALSE),"No")</f>
        <v>No</v>
      </c>
      <c r="Y2632" s="42" t="str">
        <f>IF(OR(LOWER(Tabla2[[#This Row],[GENERO]])="masculino", LOWER(Tabla2[[#This Row],[GENERO]])="femenino"),"OK","Corregir")</f>
        <v>OK</v>
      </c>
      <c r="Z2632" s="42" t="str">
        <f>+IF(Tabla2[[#This Row],[Nro. DNI / CE]]="","Corregir",IF(LEN(Tabla2[[#This Row],[Nro. DNI / CE]])&gt;=8,"OK","Corregir"))</f>
        <v>OK</v>
      </c>
      <c r="AA2632" s="42">
        <f>COUNTIF(Tabla2[APELLIDOS Y NOMBRES],Tabla2[[#This Row],[APELLIDOS Y NOMBRES]])</f>
        <v>1</v>
      </c>
      <c r="AB2632" s="42">
        <f>IF(Tabla2[[#This Row],[Trabajador]]&gt;1,1/Tabla2[[#This Row],[Trabajador]],Tabla2[[#This Row],[Trabajador]])</f>
        <v>1</v>
      </c>
      <c r="AC2632" t="str">
        <f>+IFERROR(IF(Tabla2[[#This Row],[FECHA CESE/BAJA]]="","No Aplica",IF(AND(MONTH(Tabla2[[#This Row],[FECHA CESE/BAJA]])=MONTH(TODAY()-30),YEAR(Tabla2[[#This Row],[FECHA CESE/BAJA]])=YEAR(TODAY())),MONTH(TODAY()-30)&amp;"-"&amp;YEAR(TODAY()),"Borrar")),"No aplica")</f>
        <v>No aplica</v>
      </c>
      <c r="AD2632" t="str">
        <f>+IFERROR(IF(Tabla2[[#This Row],[FECHA INICIO DE LABORES EN OBRA]]="","No Aplica",IF(AND(MONTH(Tabla2[[#This Row],[FECHA INICIO DE LABORES EN OBRA]])=MONTH(TODAY()-30),YEAR(Tabla2[[#This Row],[FECHA INICIO DE LABORES EN OBRA]])=YEAR(TODAY())),MONTH(TODAY()-30)&amp;"-"&amp;YEAR(TODAY()),"No Aplica")),"No Aplica")</f>
        <v>No Aplica</v>
      </c>
    </row>
    <row r="2633" spans="1:30" x14ac:dyDescent="0.25">
      <c r="A2633" s="13">
        <v>20101155588</v>
      </c>
      <c r="B2633" s="15" t="s">
        <v>2014</v>
      </c>
      <c r="C2633" s="15" t="s">
        <v>2014</v>
      </c>
      <c r="D2633" s="15">
        <v>15365365</v>
      </c>
      <c r="E2633" s="15" t="s">
        <v>9679</v>
      </c>
      <c r="F2633" s="39">
        <v>25900</v>
      </c>
      <c r="G2633" s="15">
        <v>1</v>
      </c>
      <c r="H2633" s="15" t="s">
        <v>9677</v>
      </c>
      <c r="I2633" s="15" t="s">
        <v>6293</v>
      </c>
      <c r="J2633" s="15" t="s">
        <v>9680</v>
      </c>
      <c r="K2633" s="15" t="s">
        <v>9681</v>
      </c>
      <c r="L2633" s="40" t="s">
        <v>6</v>
      </c>
      <c r="M2633" s="39" t="s">
        <v>24</v>
      </c>
      <c r="N2633" s="41" t="s">
        <v>2098</v>
      </c>
      <c r="O2633" s="39">
        <v>43191</v>
      </c>
      <c r="P2633" s="40">
        <v>1</v>
      </c>
      <c r="Q2633" s="40">
        <v>1</v>
      </c>
      <c r="R2633" s="40" t="str">
        <f>IFERROR(VLOOKUP(Tabla2[[#This Row],[CONTRATISTA PRNCIPAL]],Hoja1!$L$5:$M$9,2,FALSE),"CJV")</f>
        <v>EPC</v>
      </c>
      <c r="S2633" s="40" t="str">
        <f>IF(Tabla2[[#This Row],[EMPRESA]]=Tabla2[[#This Row],[CONTRATISTA PRNCIPAL]],"Principal","Secundaria")</f>
        <v>Principal</v>
      </c>
      <c r="T2633" s="42">
        <f>IFERROR(1/COUNTIF(Tabla2[CONTRATISTA PRNCIPAL],Tabla2[[#This Row],[CONTRATISTA PRNCIPAL]]),0)</f>
        <v>0.0035714285714285713</v>
      </c>
      <c r="U2633" s="43">
        <f>IF(((TODAY()-Tabla2[[#This Row],[FECHA NACIMIENTO]])/365)&lt;18,"Corregir", IF(((TODAY()-Tabla2[[#This Row],[FECHA NACIMIENTO]])/365)&gt;80, "Corregir",ROUNDDOWN(((TODAY()-Tabla2[[#This Row],[FECHA NACIMIENTO]])/365),0)))</f>
        <v>52</v>
      </c>
      <c r="V26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33" s="44" t="str">
        <f>+IF(Tabla2[[#This Row],[Edad]]="Corregir","Corregir","Ok")</f>
        <v>Ok</v>
      </c>
      <c r="X2633" s="42" t="str">
        <f>+IFERROR(VLOOKUP(Tabla2[[#This Row],[DISTRITO SEGÚN DNI]],Hoja1!$A$2:$B$32,2,FALSE),"No")</f>
        <v>No</v>
      </c>
      <c r="Y2633" s="42" t="str">
        <f>IF(OR(LOWER(Tabla2[[#This Row],[GENERO]])="masculino", LOWER(Tabla2[[#This Row],[GENERO]])="femenino"),"OK","Corregir")</f>
        <v>OK</v>
      </c>
      <c r="Z2633" s="42" t="str">
        <f>+IF(Tabla2[[#This Row],[Nro. DNI / CE]]="","Corregir",IF(LEN(Tabla2[[#This Row],[Nro. DNI / CE]])&gt;=8,"OK","Corregir"))</f>
        <v>OK</v>
      </c>
      <c r="AA2633" s="42">
        <f>COUNTIF(Tabla2[APELLIDOS Y NOMBRES],Tabla2[[#This Row],[APELLIDOS Y NOMBRES]])</f>
        <v>1</v>
      </c>
      <c r="AB2633" s="42">
        <f>IF(Tabla2[[#This Row],[Trabajador]]&gt;1,1/Tabla2[[#This Row],[Trabajador]],Tabla2[[#This Row],[Trabajador]])</f>
        <v>1</v>
      </c>
      <c r="AC2633" t="str">
        <f>+IFERROR(IF(Tabla2[[#This Row],[FECHA CESE/BAJA]]="","No Aplica",IF(AND(MONTH(Tabla2[[#This Row],[FECHA CESE/BAJA]])=MONTH(TODAY()-30),YEAR(Tabla2[[#This Row],[FECHA CESE/BAJA]])=YEAR(TODAY())),MONTH(TODAY()-30)&amp;"-"&amp;YEAR(TODAY()),"Borrar")),"No aplica")</f>
        <v>No aplica</v>
      </c>
      <c r="AD2633" t="str">
        <f>+IFERROR(IF(Tabla2[[#This Row],[FECHA INICIO DE LABORES EN OBRA]]="","No Aplica",IF(AND(MONTH(Tabla2[[#This Row],[FECHA INICIO DE LABORES EN OBRA]])=MONTH(TODAY()-30),YEAR(Tabla2[[#This Row],[FECHA INICIO DE LABORES EN OBRA]])=YEAR(TODAY())),MONTH(TODAY()-30)&amp;"-"&amp;YEAR(TODAY()),"No Aplica")),"No Aplica")</f>
        <v>No Aplica</v>
      </c>
    </row>
    <row r="2634" spans="1:30" x14ac:dyDescent="0.25">
      <c r="A2634" s="13">
        <v>20101155588</v>
      </c>
      <c r="B2634" s="15" t="s">
        <v>2014</v>
      </c>
      <c r="C2634" s="15" t="s">
        <v>2014</v>
      </c>
      <c r="D2634" s="15">
        <v>47292467</v>
      </c>
      <c r="E2634" s="15" t="s">
        <v>160</v>
      </c>
      <c r="F2634" s="39">
        <v>33116</v>
      </c>
      <c r="G2634" s="15">
        <v>1</v>
      </c>
      <c r="H2634" s="15" t="s">
        <v>9677</v>
      </c>
      <c r="I2634" s="15" t="s">
        <v>6293</v>
      </c>
      <c r="J2634" s="15" t="s">
        <v>9682</v>
      </c>
      <c r="K2634" s="15" t="s">
        <v>34</v>
      </c>
      <c r="L2634" s="40" t="s">
        <v>6</v>
      </c>
      <c r="M2634" s="39" t="s">
        <v>24</v>
      </c>
      <c r="N2634" s="41" t="s">
        <v>2098</v>
      </c>
      <c r="O2634" s="39">
        <v>43456</v>
      </c>
      <c r="P2634" s="40">
        <v>1</v>
      </c>
      <c r="Q2634" s="40">
        <v>1</v>
      </c>
      <c r="R2634" s="40" t="str">
        <f>IFERROR(VLOOKUP(Tabla2[[#This Row],[CONTRATISTA PRNCIPAL]],Hoja1!$L$5:$M$9,2,FALSE),"CJV")</f>
        <v>EPC</v>
      </c>
      <c r="S2634" s="40" t="str">
        <f>IF(Tabla2[[#This Row],[EMPRESA]]=Tabla2[[#This Row],[CONTRATISTA PRNCIPAL]],"Principal","Secundaria")</f>
        <v>Principal</v>
      </c>
      <c r="T2634" s="42">
        <f>IFERROR(1/COUNTIF(Tabla2[CONTRATISTA PRNCIPAL],Tabla2[[#This Row],[CONTRATISTA PRNCIPAL]]),0)</f>
        <v>0.0035714285714285713</v>
      </c>
      <c r="U2634" s="43">
        <f>IF(((TODAY()-Tabla2[[#This Row],[FECHA NACIMIENTO]])/365)&lt;18,"Corregir", IF(((TODAY()-Tabla2[[#This Row],[FECHA NACIMIENTO]])/365)&gt;80, "Corregir",ROUNDDOWN(((TODAY()-Tabla2[[#This Row],[FECHA NACIMIENTO]])/365),0)))</f>
        <v>33</v>
      </c>
      <c r="V26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34" s="44" t="str">
        <f>+IF(Tabla2[[#This Row],[Edad]]="Corregir","Corregir","Ok")</f>
        <v>Ok</v>
      </c>
      <c r="X2634" s="42" t="str">
        <f>+IFERROR(VLOOKUP(Tabla2[[#This Row],[DISTRITO SEGÚN DNI]],Hoja1!$A$2:$B$32,2,FALSE),"No")</f>
        <v>SANTA ANITA</v>
      </c>
      <c r="Y2634" s="42" t="str">
        <f>IF(OR(LOWER(Tabla2[[#This Row],[GENERO]])="masculino", LOWER(Tabla2[[#This Row],[GENERO]])="femenino"),"OK","Corregir")</f>
        <v>OK</v>
      </c>
      <c r="Z2634" s="42" t="str">
        <f>+IF(Tabla2[[#This Row],[Nro. DNI / CE]]="","Corregir",IF(LEN(Tabla2[[#This Row],[Nro. DNI / CE]])&gt;=8,"OK","Corregir"))</f>
        <v>OK</v>
      </c>
      <c r="AA2634" s="42">
        <f>COUNTIF(Tabla2[APELLIDOS Y NOMBRES],Tabla2[[#This Row],[APELLIDOS Y NOMBRES]])</f>
        <v>1</v>
      </c>
      <c r="AB2634" s="42">
        <f>IF(Tabla2[[#This Row],[Trabajador]]&gt;1,1/Tabla2[[#This Row],[Trabajador]],Tabla2[[#This Row],[Trabajador]])</f>
        <v>1</v>
      </c>
      <c r="AC2634" t="str">
        <f>+IFERROR(IF(Tabla2[[#This Row],[FECHA CESE/BAJA]]="","No Aplica",IF(AND(MONTH(Tabla2[[#This Row],[FECHA CESE/BAJA]])=MONTH(TODAY()-30),YEAR(Tabla2[[#This Row],[FECHA CESE/BAJA]])=YEAR(TODAY())),MONTH(TODAY()-30)&amp;"-"&amp;YEAR(TODAY()),"Borrar")),"No aplica")</f>
        <v>No aplica</v>
      </c>
      <c r="AD2634" t="str">
        <f>+IFERROR(IF(Tabla2[[#This Row],[FECHA INICIO DE LABORES EN OBRA]]="","No Aplica",IF(AND(MONTH(Tabla2[[#This Row],[FECHA INICIO DE LABORES EN OBRA]])=MONTH(TODAY()-30),YEAR(Tabla2[[#This Row],[FECHA INICIO DE LABORES EN OBRA]])=YEAR(TODAY())),MONTH(TODAY()-30)&amp;"-"&amp;YEAR(TODAY()),"No Aplica")),"No Aplica")</f>
        <v>No Aplica</v>
      </c>
    </row>
    <row r="2635" spans="1:30" x14ac:dyDescent="0.25">
      <c r="A2635" s="13">
        <v>20101155588</v>
      </c>
      <c r="B2635" s="15" t="s">
        <v>2014</v>
      </c>
      <c r="C2635" s="15" t="s">
        <v>2014</v>
      </c>
      <c r="D2635" s="15" t="s">
        <v>9683</v>
      </c>
      <c r="E2635" s="15" t="s">
        <v>9684</v>
      </c>
      <c r="F2635" s="39">
        <v>31547</v>
      </c>
      <c r="G2635" s="15">
        <v>1</v>
      </c>
      <c r="H2635" s="15" t="s">
        <v>9677</v>
      </c>
      <c r="I2635" s="15" t="s">
        <v>6293</v>
      </c>
      <c r="J2635" s="15" t="s">
        <v>9685</v>
      </c>
      <c r="K2635" s="15" t="s">
        <v>2182</v>
      </c>
      <c r="L2635" s="40" t="s">
        <v>6</v>
      </c>
      <c r="M2635" s="39" t="s">
        <v>24</v>
      </c>
      <c r="N2635" s="41" t="s">
        <v>2098</v>
      </c>
      <c r="O2635" s="39">
        <v>45145</v>
      </c>
      <c r="P2635" s="40">
        <v>1</v>
      </c>
      <c r="Q2635" s="40">
        <v>1</v>
      </c>
      <c r="R2635" s="40" t="str">
        <f>IFERROR(VLOOKUP(Tabla2[[#This Row],[CONTRATISTA PRNCIPAL]],Hoja1!$L$5:$M$9,2,FALSE),"CJV")</f>
        <v>EPC</v>
      </c>
      <c r="S2635" s="40" t="str">
        <f>IF(Tabla2[[#This Row],[EMPRESA]]=Tabla2[[#This Row],[CONTRATISTA PRNCIPAL]],"Principal","Secundaria")</f>
        <v>Principal</v>
      </c>
      <c r="T2635" s="42">
        <f>IFERROR(1/COUNTIF(Tabla2[CONTRATISTA PRNCIPAL],Tabla2[[#This Row],[CONTRATISTA PRNCIPAL]]),0)</f>
        <v>0.0035714285714285713</v>
      </c>
      <c r="U2635" s="43">
        <f>IF(((TODAY()-Tabla2[[#This Row],[FECHA NACIMIENTO]])/365)&lt;18,"Corregir", IF(((TODAY()-Tabla2[[#This Row],[FECHA NACIMIENTO]])/365)&gt;80, "Corregir",ROUNDDOWN(((TODAY()-Tabla2[[#This Row],[FECHA NACIMIENTO]])/365),0)))</f>
        <v>37</v>
      </c>
      <c r="V26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35" s="44" t="str">
        <f>+IF(Tabla2[[#This Row],[Edad]]="Corregir","Corregir","Ok")</f>
        <v>Ok</v>
      </c>
      <c r="X2635" s="42" t="str">
        <f>+IFERROR(VLOOKUP(Tabla2[[#This Row],[DISTRITO SEGÚN DNI]],Hoja1!$A$2:$B$32,2,FALSE),"No")</f>
        <v>No</v>
      </c>
      <c r="Y2635" s="42" t="str">
        <f>IF(OR(LOWER(Tabla2[[#This Row],[GENERO]])="masculino", LOWER(Tabla2[[#This Row],[GENERO]])="femenino"),"OK","Corregir")</f>
        <v>OK</v>
      </c>
      <c r="Z2635" s="42" t="str">
        <f>+IF(Tabla2[[#This Row],[Nro. DNI / CE]]="","Corregir",IF(LEN(Tabla2[[#This Row],[Nro. DNI / CE]])&gt;=8,"OK","Corregir"))</f>
        <v>OK</v>
      </c>
      <c r="AA2635" s="42">
        <f>COUNTIF(Tabla2[APELLIDOS Y NOMBRES],Tabla2[[#This Row],[APELLIDOS Y NOMBRES]])</f>
        <v>1</v>
      </c>
      <c r="AB2635" s="42">
        <f>IF(Tabla2[[#This Row],[Trabajador]]&gt;1,1/Tabla2[[#This Row],[Trabajador]],Tabla2[[#This Row],[Trabajador]])</f>
        <v>1</v>
      </c>
      <c r="AC2635" t="str">
        <f>+IFERROR(IF(Tabla2[[#This Row],[FECHA CESE/BAJA]]="","No Aplica",IF(AND(MONTH(Tabla2[[#This Row],[FECHA CESE/BAJA]])=MONTH(TODAY()-30),YEAR(Tabla2[[#This Row],[FECHA CESE/BAJA]])=YEAR(TODAY())),MONTH(TODAY()-30)&amp;"-"&amp;YEAR(TODAY()),"Borrar")),"No aplica")</f>
        <v>No aplica</v>
      </c>
      <c r="AD2635" t="str">
        <f>+IFERROR(IF(Tabla2[[#This Row],[FECHA INICIO DE LABORES EN OBRA]]="","No Aplica",IF(AND(MONTH(Tabla2[[#This Row],[FECHA INICIO DE LABORES EN OBRA]])=MONTH(TODAY()-30),YEAR(Tabla2[[#This Row],[FECHA INICIO DE LABORES EN OBRA]])=YEAR(TODAY())),MONTH(TODAY()-30)&amp;"-"&amp;YEAR(TODAY()),"No Aplica")),"No Aplica")</f>
        <v>8-2023</v>
      </c>
    </row>
    <row r="2636" spans="1:30" x14ac:dyDescent="0.25">
      <c r="A2636" s="13">
        <v>20101155588</v>
      </c>
      <c r="B2636" s="15" t="s">
        <v>2014</v>
      </c>
      <c r="C2636" s="15" t="s">
        <v>2014</v>
      </c>
      <c r="D2636" s="15" t="s">
        <v>9686</v>
      </c>
      <c r="E2636" s="15" t="s">
        <v>9687</v>
      </c>
      <c r="F2636" s="39">
        <v>35986</v>
      </c>
      <c r="G2636" s="15">
        <v>1</v>
      </c>
      <c r="H2636" s="15" t="s">
        <v>9677</v>
      </c>
      <c r="I2636" s="15" t="s">
        <v>6293</v>
      </c>
      <c r="J2636" s="15" t="s">
        <v>9688</v>
      </c>
      <c r="K2636" s="15" t="s">
        <v>2272</v>
      </c>
      <c r="L2636" s="40" t="s">
        <v>6</v>
      </c>
      <c r="M2636" s="39" t="s">
        <v>24</v>
      </c>
      <c r="N2636" s="41" t="s">
        <v>2098</v>
      </c>
      <c r="O2636" s="39">
        <v>45042</v>
      </c>
      <c r="P2636" s="40">
        <v>1</v>
      </c>
      <c r="Q2636" s="40">
        <v>1</v>
      </c>
      <c r="R2636" s="40" t="str">
        <f>IFERROR(VLOOKUP(Tabla2[[#This Row],[CONTRATISTA PRNCIPAL]],Hoja1!$L$5:$M$9,2,FALSE),"CJV")</f>
        <v>EPC</v>
      </c>
      <c r="S2636" s="40" t="str">
        <f>IF(Tabla2[[#This Row],[EMPRESA]]=Tabla2[[#This Row],[CONTRATISTA PRNCIPAL]],"Principal","Secundaria")</f>
        <v>Principal</v>
      </c>
      <c r="T2636" s="42">
        <f>IFERROR(1/COUNTIF(Tabla2[CONTRATISTA PRNCIPAL],Tabla2[[#This Row],[CONTRATISTA PRNCIPAL]]),0)</f>
        <v>0.0035714285714285713</v>
      </c>
      <c r="U2636" s="43">
        <f>IF(((TODAY()-Tabla2[[#This Row],[FECHA NACIMIENTO]])/365)&lt;18,"Corregir", IF(((TODAY()-Tabla2[[#This Row],[FECHA NACIMIENTO]])/365)&gt;80, "Corregir",ROUNDDOWN(((TODAY()-Tabla2[[#This Row],[FECHA NACIMIENTO]])/365),0)))</f>
        <v>25</v>
      </c>
      <c r="V26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36" s="44" t="str">
        <f>+IF(Tabla2[[#This Row],[Edad]]="Corregir","Corregir","Ok")</f>
        <v>Ok</v>
      </c>
      <c r="X2636" s="42" t="str">
        <f>+IFERROR(VLOOKUP(Tabla2[[#This Row],[DISTRITO SEGÚN DNI]],Hoja1!$A$2:$B$32,2,FALSE),"No")</f>
        <v>No</v>
      </c>
      <c r="Y2636" s="42" t="str">
        <f>IF(OR(LOWER(Tabla2[[#This Row],[GENERO]])="masculino", LOWER(Tabla2[[#This Row],[GENERO]])="femenino"),"OK","Corregir")</f>
        <v>OK</v>
      </c>
      <c r="Z2636" s="42" t="str">
        <f>+IF(Tabla2[[#This Row],[Nro. DNI / CE]]="","Corregir",IF(LEN(Tabla2[[#This Row],[Nro. DNI / CE]])&gt;=8,"OK","Corregir"))</f>
        <v>OK</v>
      </c>
      <c r="AA2636" s="42">
        <f>COUNTIF(Tabla2[APELLIDOS Y NOMBRES],Tabla2[[#This Row],[APELLIDOS Y NOMBRES]])</f>
        <v>1</v>
      </c>
      <c r="AB2636" s="42">
        <f>IF(Tabla2[[#This Row],[Trabajador]]&gt;1,1/Tabla2[[#This Row],[Trabajador]],Tabla2[[#This Row],[Trabajador]])</f>
        <v>1</v>
      </c>
      <c r="AC2636" t="str">
        <f>+IFERROR(IF(Tabla2[[#This Row],[FECHA CESE/BAJA]]="","No Aplica",IF(AND(MONTH(Tabla2[[#This Row],[FECHA CESE/BAJA]])=MONTH(TODAY()-30),YEAR(Tabla2[[#This Row],[FECHA CESE/BAJA]])=YEAR(TODAY())),MONTH(TODAY()-30)&amp;"-"&amp;YEAR(TODAY()),"Borrar")),"No aplica")</f>
        <v>No aplica</v>
      </c>
      <c r="AD2636" t="str">
        <f>+IFERROR(IF(Tabla2[[#This Row],[FECHA INICIO DE LABORES EN OBRA]]="","No Aplica",IF(AND(MONTH(Tabla2[[#This Row],[FECHA INICIO DE LABORES EN OBRA]])=MONTH(TODAY()-30),YEAR(Tabla2[[#This Row],[FECHA INICIO DE LABORES EN OBRA]])=YEAR(TODAY())),MONTH(TODAY()-30)&amp;"-"&amp;YEAR(TODAY()),"No Aplica")),"No Aplica")</f>
        <v>No Aplica</v>
      </c>
    </row>
    <row r="2637" spans="1:30" x14ac:dyDescent="0.25">
      <c r="A2637" s="13">
        <v>20101155588</v>
      </c>
      <c r="B2637" s="15" t="s">
        <v>2014</v>
      </c>
      <c r="C2637" s="15" t="s">
        <v>2014</v>
      </c>
      <c r="D2637" s="15" t="s">
        <v>1980</v>
      </c>
      <c r="E2637" s="15" t="s">
        <v>1981</v>
      </c>
      <c r="F2637" s="39">
        <v>28165</v>
      </c>
      <c r="G2637" s="15">
        <v>1</v>
      </c>
      <c r="H2637" s="15" t="s">
        <v>9677</v>
      </c>
      <c r="I2637" s="15" t="s">
        <v>6293</v>
      </c>
      <c r="J2637" s="15" t="s">
        <v>9689</v>
      </c>
      <c r="K2637" s="15" t="s">
        <v>17</v>
      </c>
      <c r="L2637" s="40" t="s">
        <v>6</v>
      </c>
      <c r="M2637" s="39" t="s">
        <v>24</v>
      </c>
      <c r="N2637" s="41" t="s">
        <v>2098</v>
      </c>
      <c r="O2637" s="39">
        <v>45129</v>
      </c>
      <c r="P2637" s="40">
        <v>1</v>
      </c>
      <c r="Q2637" s="40">
        <v>1</v>
      </c>
      <c r="R2637" s="40" t="str">
        <f>IFERROR(VLOOKUP(Tabla2[[#This Row],[CONTRATISTA PRNCIPAL]],Hoja1!$L$5:$M$9,2,FALSE),"CJV")</f>
        <v>EPC</v>
      </c>
      <c r="S2637" s="40" t="str">
        <f>IF(Tabla2[[#This Row],[EMPRESA]]=Tabla2[[#This Row],[CONTRATISTA PRNCIPAL]],"Principal","Secundaria")</f>
        <v>Principal</v>
      </c>
      <c r="T2637" s="42">
        <f>IFERROR(1/COUNTIF(Tabla2[CONTRATISTA PRNCIPAL],Tabla2[[#This Row],[CONTRATISTA PRNCIPAL]]),0)</f>
        <v>0.0035714285714285713</v>
      </c>
      <c r="U2637" s="43">
        <f>IF(((TODAY()-Tabla2[[#This Row],[FECHA NACIMIENTO]])/365)&lt;18,"Corregir", IF(((TODAY()-Tabla2[[#This Row],[FECHA NACIMIENTO]])/365)&gt;80, "Corregir",ROUNDDOWN(((TODAY()-Tabla2[[#This Row],[FECHA NACIMIENTO]])/365),0)))</f>
        <v>46</v>
      </c>
      <c r="V26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37" s="44" t="str">
        <f>+IF(Tabla2[[#This Row],[Edad]]="Corregir","Corregir","Ok")</f>
        <v>Ok</v>
      </c>
      <c r="X2637" s="42" t="str">
        <f>+IFERROR(VLOOKUP(Tabla2[[#This Row],[DISTRITO SEGÚN DNI]],Hoja1!$A$2:$B$32,2,FALSE),"No")</f>
        <v>ATE</v>
      </c>
      <c r="Y2637" s="42" t="str">
        <f>IF(OR(LOWER(Tabla2[[#This Row],[GENERO]])="masculino", LOWER(Tabla2[[#This Row],[GENERO]])="femenino"),"OK","Corregir")</f>
        <v>OK</v>
      </c>
      <c r="Z2637" s="42" t="str">
        <f>+IF(Tabla2[[#This Row],[Nro. DNI / CE]]="","Corregir",IF(LEN(Tabla2[[#This Row],[Nro. DNI / CE]])&gt;=8,"OK","Corregir"))</f>
        <v>OK</v>
      </c>
      <c r="AA2637" s="42">
        <f>COUNTIF(Tabla2[APELLIDOS Y NOMBRES],Tabla2[[#This Row],[APELLIDOS Y NOMBRES]])</f>
        <v>1</v>
      </c>
      <c r="AB2637" s="42">
        <f>IF(Tabla2[[#This Row],[Trabajador]]&gt;1,1/Tabla2[[#This Row],[Trabajador]],Tabla2[[#This Row],[Trabajador]])</f>
        <v>1</v>
      </c>
      <c r="AC2637" t="str">
        <f>+IFERROR(IF(Tabla2[[#This Row],[FECHA CESE/BAJA]]="","No Aplica",IF(AND(MONTH(Tabla2[[#This Row],[FECHA CESE/BAJA]])=MONTH(TODAY()-30),YEAR(Tabla2[[#This Row],[FECHA CESE/BAJA]])=YEAR(TODAY())),MONTH(TODAY()-30)&amp;"-"&amp;YEAR(TODAY()),"Borrar")),"No aplica")</f>
        <v>No aplica</v>
      </c>
      <c r="AD2637" t="str">
        <f>+IFERROR(IF(Tabla2[[#This Row],[FECHA INICIO DE LABORES EN OBRA]]="","No Aplica",IF(AND(MONTH(Tabla2[[#This Row],[FECHA INICIO DE LABORES EN OBRA]])=MONTH(TODAY()-30),YEAR(Tabla2[[#This Row],[FECHA INICIO DE LABORES EN OBRA]])=YEAR(TODAY())),MONTH(TODAY()-30)&amp;"-"&amp;YEAR(TODAY()),"No Aplica")),"No Aplica")</f>
        <v>No Aplica</v>
      </c>
    </row>
    <row r="2638" spans="1:30" x14ac:dyDescent="0.25">
      <c r="A2638" s="13">
        <v>20101155588</v>
      </c>
      <c r="B2638" s="15" t="s">
        <v>2014</v>
      </c>
      <c r="C2638" s="15" t="s">
        <v>2014</v>
      </c>
      <c r="D2638" s="15" t="s">
        <v>1982</v>
      </c>
      <c r="E2638" s="15" t="s">
        <v>1983</v>
      </c>
      <c r="F2638" s="39">
        <v>29206</v>
      </c>
      <c r="G2638" s="15">
        <v>1</v>
      </c>
      <c r="H2638" s="15" t="s">
        <v>9677</v>
      </c>
      <c r="I2638" s="15" t="s">
        <v>6293</v>
      </c>
      <c r="J2638" s="15" t="s">
        <v>9690</v>
      </c>
      <c r="K2638" s="15" t="s">
        <v>26</v>
      </c>
      <c r="L2638" s="40" t="s">
        <v>6</v>
      </c>
      <c r="M2638" s="39" t="s">
        <v>24</v>
      </c>
      <c r="N2638" s="41" t="s">
        <v>2098</v>
      </c>
      <c r="O2638" s="39">
        <v>45008</v>
      </c>
      <c r="P2638" s="40">
        <v>1</v>
      </c>
      <c r="Q2638" s="40">
        <v>1</v>
      </c>
      <c r="R2638" s="40" t="str">
        <f>IFERROR(VLOOKUP(Tabla2[[#This Row],[CONTRATISTA PRNCIPAL]],Hoja1!$L$5:$M$9,2,FALSE),"CJV")</f>
        <v>EPC</v>
      </c>
      <c r="S2638" s="40" t="str">
        <f>IF(Tabla2[[#This Row],[EMPRESA]]=Tabla2[[#This Row],[CONTRATISTA PRNCIPAL]],"Principal","Secundaria")</f>
        <v>Principal</v>
      </c>
      <c r="T2638" s="42">
        <f>IFERROR(1/COUNTIF(Tabla2[CONTRATISTA PRNCIPAL],Tabla2[[#This Row],[CONTRATISTA PRNCIPAL]]),0)</f>
        <v>0.0035714285714285713</v>
      </c>
      <c r="U2638" s="43">
        <f>IF(((TODAY()-Tabla2[[#This Row],[FECHA NACIMIENTO]])/365)&lt;18,"Corregir", IF(((TODAY()-Tabla2[[#This Row],[FECHA NACIMIENTO]])/365)&gt;80, "Corregir",ROUNDDOWN(((TODAY()-Tabla2[[#This Row],[FECHA NACIMIENTO]])/365),0)))</f>
        <v>43</v>
      </c>
      <c r="V26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38" s="44" t="str">
        <f>+IF(Tabla2[[#This Row],[Edad]]="Corregir","Corregir","Ok")</f>
        <v>Ok</v>
      </c>
      <c r="X2638" s="42" t="str">
        <f>+IFERROR(VLOOKUP(Tabla2[[#This Row],[DISTRITO SEGÚN DNI]],Hoja1!$A$2:$B$32,2,FALSE),"No")</f>
        <v>EL AGUSTINO</v>
      </c>
      <c r="Y2638" s="42" t="str">
        <f>IF(OR(LOWER(Tabla2[[#This Row],[GENERO]])="masculino", LOWER(Tabla2[[#This Row],[GENERO]])="femenino"),"OK","Corregir")</f>
        <v>OK</v>
      </c>
      <c r="Z2638" s="42" t="str">
        <f>+IF(Tabla2[[#This Row],[Nro. DNI / CE]]="","Corregir",IF(LEN(Tabla2[[#This Row],[Nro. DNI / CE]])&gt;=8,"OK","Corregir"))</f>
        <v>OK</v>
      </c>
      <c r="AA2638" s="42">
        <f>COUNTIF(Tabla2[APELLIDOS Y NOMBRES],Tabla2[[#This Row],[APELLIDOS Y NOMBRES]])</f>
        <v>1</v>
      </c>
      <c r="AB2638" s="42">
        <f>IF(Tabla2[[#This Row],[Trabajador]]&gt;1,1/Tabla2[[#This Row],[Trabajador]],Tabla2[[#This Row],[Trabajador]])</f>
        <v>1</v>
      </c>
      <c r="AC2638" t="str">
        <f>+IFERROR(IF(Tabla2[[#This Row],[FECHA CESE/BAJA]]="","No Aplica",IF(AND(MONTH(Tabla2[[#This Row],[FECHA CESE/BAJA]])=MONTH(TODAY()-30),YEAR(Tabla2[[#This Row],[FECHA CESE/BAJA]])=YEAR(TODAY())),MONTH(TODAY()-30)&amp;"-"&amp;YEAR(TODAY()),"Borrar")),"No aplica")</f>
        <v>No aplica</v>
      </c>
      <c r="AD2638" t="str">
        <f>+IFERROR(IF(Tabla2[[#This Row],[FECHA INICIO DE LABORES EN OBRA]]="","No Aplica",IF(AND(MONTH(Tabla2[[#This Row],[FECHA INICIO DE LABORES EN OBRA]])=MONTH(TODAY()-30),YEAR(Tabla2[[#This Row],[FECHA INICIO DE LABORES EN OBRA]])=YEAR(TODAY())),MONTH(TODAY()-30)&amp;"-"&amp;YEAR(TODAY()),"No Aplica")),"No Aplica")</f>
        <v>No Aplica</v>
      </c>
    </row>
    <row r="2639" spans="1:30" x14ac:dyDescent="0.25">
      <c r="A2639" s="13">
        <v>20101155588</v>
      </c>
      <c r="B2639" s="15" t="s">
        <v>2014</v>
      </c>
      <c r="C2639" s="15" t="s">
        <v>2014</v>
      </c>
      <c r="D2639" s="15" t="s">
        <v>1984</v>
      </c>
      <c r="E2639" s="15" t="s">
        <v>1985</v>
      </c>
      <c r="F2639" s="39">
        <v>32082</v>
      </c>
      <c r="G2639" s="15">
        <v>1</v>
      </c>
      <c r="H2639" s="15" t="s">
        <v>9677</v>
      </c>
      <c r="I2639" s="15" t="s">
        <v>6293</v>
      </c>
      <c r="J2639" s="15" t="s">
        <v>9691</v>
      </c>
      <c r="K2639" s="15" t="s">
        <v>17</v>
      </c>
      <c r="L2639" s="40" t="s">
        <v>6</v>
      </c>
      <c r="M2639" s="39" t="s">
        <v>24</v>
      </c>
      <c r="N2639" s="41" t="s">
        <v>2098</v>
      </c>
      <c r="O2639" s="39">
        <v>45003</v>
      </c>
      <c r="P2639" s="40">
        <v>1</v>
      </c>
      <c r="Q2639" s="40">
        <v>1</v>
      </c>
      <c r="R2639" s="40" t="str">
        <f>IFERROR(VLOOKUP(Tabla2[[#This Row],[CONTRATISTA PRNCIPAL]],Hoja1!$L$5:$M$9,2,FALSE),"CJV")</f>
        <v>EPC</v>
      </c>
      <c r="S2639" s="40" t="str">
        <f>IF(Tabla2[[#This Row],[EMPRESA]]=Tabla2[[#This Row],[CONTRATISTA PRNCIPAL]],"Principal","Secundaria")</f>
        <v>Principal</v>
      </c>
      <c r="T2639" s="42">
        <f>IFERROR(1/COUNTIF(Tabla2[CONTRATISTA PRNCIPAL],Tabla2[[#This Row],[CONTRATISTA PRNCIPAL]]),0)</f>
        <v>0.0035714285714285713</v>
      </c>
      <c r="U2639" s="43">
        <f>IF(((TODAY()-Tabla2[[#This Row],[FECHA NACIMIENTO]])/365)&lt;18,"Corregir", IF(((TODAY()-Tabla2[[#This Row],[FECHA NACIMIENTO]])/365)&gt;80, "Corregir",ROUNDDOWN(((TODAY()-Tabla2[[#This Row],[FECHA NACIMIENTO]])/365),0)))</f>
        <v>35</v>
      </c>
      <c r="V26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39" s="44" t="str">
        <f>+IF(Tabla2[[#This Row],[Edad]]="Corregir","Corregir","Ok")</f>
        <v>Ok</v>
      </c>
      <c r="X2639" s="42" t="str">
        <f>+IFERROR(VLOOKUP(Tabla2[[#This Row],[DISTRITO SEGÚN DNI]],Hoja1!$A$2:$B$32,2,FALSE),"No")</f>
        <v>ATE</v>
      </c>
      <c r="Y2639" s="42" t="str">
        <f>IF(OR(LOWER(Tabla2[[#This Row],[GENERO]])="masculino", LOWER(Tabla2[[#This Row],[GENERO]])="femenino"),"OK","Corregir")</f>
        <v>OK</v>
      </c>
      <c r="Z2639" s="42" t="str">
        <f>+IF(Tabla2[[#This Row],[Nro. DNI / CE]]="","Corregir",IF(LEN(Tabla2[[#This Row],[Nro. DNI / CE]])&gt;=8,"OK","Corregir"))</f>
        <v>OK</v>
      </c>
      <c r="AA2639" s="42">
        <f>COUNTIF(Tabla2[APELLIDOS Y NOMBRES],Tabla2[[#This Row],[APELLIDOS Y NOMBRES]])</f>
        <v>1</v>
      </c>
      <c r="AB2639" s="42">
        <f>IF(Tabla2[[#This Row],[Trabajador]]&gt;1,1/Tabla2[[#This Row],[Trabajador]],Tabla2[[#This Row],[Trabajador]])</f>
        <v>1</v>
      </c>
      <c r="AC2639" t="str">
        <f>+IFERROR(IF(Tabla2[[#This Row],[FECHA CESE/BAJA]]="","No Aplica",IF(AND(MONTH(Tabla2[[#This Row],[FECHA CESE/BAJA]])=MONTH(TODAY()-30),YEAR(Tabla2[[#This Row],[FECHA CESE/BAJA]])=YEAR(TODAY())),MONTH(TODAY()-30)&amp;"-"&amp;YEAR(TODAY()),"Borrar")),"No aplica")</f>
        <v>No aplica</v>
      </c>
      <c r="AD2639" t="str">
        <f>+IFERROR(IF(Tabla2[[#This Row],[FECHA INICIO DE LABORES EN OBRA]]="","No Aplica",IF(AND(MONTH(Tabla2[[#This Row],[FECHA INICIO DE LABORES EN OBRA]])=MONTH(TODAY()-30),YEAR(Tabla2[[#This Row],[FECHA INICIO DE LABORES EN OBRA]])=YEAR(TODAY())),MONTH(TODAY()-30)&amp;"-"&amp;YEAR(TODAY()),"No Aplica")),"No Aplica")</f>
        <v>No Aplica</v>
      </c>
    </row>
    <row r="2640" spans="1:30" x14ac:dyDescent="0.25">
      <c r="A2640" s="13">
        <v>20101155588</v>
      </c>
      <c r="B2640" s="15" t="s">
        <v>2014</v>
      </c>
      <c r="C2640" s="15" t="s">
        <v>2014</v>
      </c>
      <c r="D2640" s="15" t="s">
        <v>1986</v>
      </c>
      <c r="E2640" s="15" t="s">
        <v>1987</v>
      </c>
      <c r="F2640" s="39">
        <v>34697</v>
      </c>
      <c r="G2640" s="15">
        <v>1</v>
      </c>
      <c r="H2640" s="15" t="s">
        <v>9677</v>
      </c>
      <c r="I2640" s="15" t="s">
        <v>6293</v>
      </c>
      <c r="J2640" s="15" t="s">
        <v>9692</v>
      </c>
      <c r="K2640" s="15" t="s">
        <v>32</v>
      </c>
      <c r="L2640" s="40" t="s">
        <v>6</v>
      </c>
      <c r="M2640" s="39" t="s">
        <v>24</v>
      </c>
      <c r="N2640" s="41" t="s">
        <v>2098</v>
      </c>
      <c r="O2640" s="39">
        <v>44999</v>
      </c>
      <c r="P2640" s="40">
        <v>1</v>
      </c>
      <c r="Q2640" s="40">
        <v>1</v>
      </c>
      <c r="R2640" s="40" t="str">
        <f>IFERROR(VLOOKUP(Tabla2[[#This Row],[CONTRATISTA PRNCIPAL]],Hoja1!$L$5:$M$9,2,FALSE),"CJV")</f>
        <v>EPC</v>
      </c>
      <c r="S2640" s="40" t="str">
        <f>IF(Tabla2[[#This Row],[EMPRESA]]=Tabla2[[#This Row],[CONTRATISTA PRNCIPAL]],"Principal","Secundaria")</f>
        <v>Principal</v>
      </c>
      <c r="T2640" s="42">
        <f>IFERROR(1/COUNTIF(Tabla2[CONTRATISTA PRNCIPAL],Tabla2[[#This Row],[CONTRATISTA PRNCIPAL]]),0)</f>
        <v>0.0035714285714285713</v>
      </c>
      <c r="U2640" s="43">
        <f>IF(((TODAY()-Tabla2[[#This Row],[FECHA NACIMIENTO]])/365)&lt;18,"Corregir", IF(((TODAY()-Tabla2[[#This Row],[FECHA NACIMIENTO]])/365)&gt;80, "Corregir",ROUNDDOWN(((TODAY()-Tabla2[[#This Row],[FECHA NACIMIENTO]])/365),0)))</f>
        <v>28</v>
      </c>
      <c r="V26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40" s="44" t="str">
        <f>+IF(Tabla2[[#This Row],[Edad]]="Corregir","Corregir","Ok")</f>
        <v>Ok</v>
      </c>
      <c r="X2640" s="42" t="str">
        <f>+IFERROR(VLOOKUP(Tabla2[[#This Row],[DISTRITO SEGÚN DNI]],Hoja1!$A$2:$B$32,2,FALSE),"No")</f>
        <v>LA VICTORIA</v>
      </c>
      <c r="Y2640" s="42" t="str">
        <f>IF(OR(LOWER(Tabla2[[#This Row],[GENERO]])="masculino", LOWER(Tabla2[[#This Row],[GENERO]])="femenino"),"OK","Corregir")</f>
        <v>OK</v>
      </c>
      <c r="Z2640" s="42" t="str">
        <f>+IF(Tabla2[[#This Row],[Nro. DNI / CE]]="","Corregir",IF(LEN(Tabla2[[#This Row],[Nro. DNI / CE]])&gt;=8,"OK","Corregir"))</f>
        <v>OK</v>
      </c>
      <c r="AA2640" s="42">
        <f>COUNTIF(Tabla2[APELLIDOS Y NOMBRES],Tabla2[[#This Row],[APELLIDOS Y NOMBRES]])</f>
        <v>1</v>
      </c>
      <c r="AB2640" s="42">
        <f>IF(Tabla2[[#This Row],[Trabajador]]&gt;1,1/Tabla2[[#This Row],[Trabajador]],Tabla2[[#This Row],[Trabajador]])</f>
        <v>1</v>
      </c>
      <c r="AC2640" t="str">
        <f>+IFERROR(IF(Tabla2[[#This Row],[FECHA CESE/BAJA]]="","No Aplica",IF(AND(MONTH(Tabla2[[#This Row],[FECHA CESE/BAJA]])=MONTH(TODAY()-30),YEAR(Tabla2[[#This Row],[FECHA CESE/BAJA]])=YEAR(TODAY())),MONTH(TODAY()-30)&amp;"-"&amp;YEAR(TODAY()),"Borrar")),"No aplica")</f>
        <v>No aplica</v>
      </c>
      <c r="AD2640" t="str">
        <f>+IFERROR(IF(Tabla2[[#This Row],[FECHA INICIO DE LABORES EN OBRA]]="","No Aplica",IF(AND(MONTH(Tabla2[[#This Row],[FECHA INICIO DE LABORES EN OBRA]])=MONTH(TODAY()-30),YEAR(Tabla2[[#This Row],[FECHA INICIO DE LABORES EN OBRA]])=YEAR(TODAY())),MONTH(TODAY()-30)&amp;"-"&amp;YEAR(TODAY()),"No Aplica")),"No Aplica")</f>
        <v>No Aplica</v>
      </c>
    </row>
    <row r="2641" spans="1:30" x14ac:dyDescent="0.25">
      <c r="A2641" s="13">
        <v>20101155588</v>
      </c>
      <c r="B2641" s="15" t="s">
        <v>2014</v>
      </c>
      <c r="C2641" s="15" t="s">
        <v>2014</v>
      </c>
      <c r="D2641" s="15" t="s">
        <v>9693</v>
      </c>
      <c r="E2641" s="15" t="s">
        <v>9694</v>
      </c>
      <c r="F2641" s="39">
        <v>26007</v>
      </c>
      <c r="G2641" s="15">
        <v>1</v>
      </c>
      <c r="H2641" s="15" t="s">
        <v>9677</v>
      </c>
      <c r="I2641" s="15" t="s">
        <v>6293</v>
      </c>
      <c r="J2641" s="15" t="s">
        <v>9695</v>
      </c>
      <c r="K2641" s="15" t="s">
        <v>3052</v>
      </c>
      <c r="L2641" s="40" t="s">
        <v>6</v>
      </c>
      <c r="M2641" s="39" t="s">
        <v>24</v>
      </c>
      <c r="N2641" s="41" t="s">
        <v>2098</v>
      </c>
      <c r="O2641" s="39">
        <v>45026</v>
      </c>
      <c r="P2641" s="40">
        <v>1</v>
      </c>
      <c r="Q2641" s="40">
        <v>1</v>
      </c>
      <c r="R2641" s="40" t="str">
        <f>IFERROR(VLOOKUP(Tabla2[[#This Row],[CONTRATISTA PRNCIPAL]],Hoja1!$L$5:$M$9,2,FALSE),"CJV")</f>
        <v>EPC</v>
      </c>
      <c r="S2641" s="40" t="str">
        <f>IF(Tabla2[[#This Row],[EMPRESA]]=Tabla2[[#This Row],[CONTRATISTA PRNCIPAL]],"Principal","Secundaria")</f>
        <v>Principal</v>
      </c>
      <c r="T2641" s="42">
        <f>IFERROR(1/COUNTIF(Tabla2[CONTRATISTA PRNCIPAL],Tabla2[[#This Row],[CONTRATISTA PRNCIPAL]]),0)</f>
        <v>0.0035714285714285713</v>
      </c>
      <c r="U2641" s="43">
        <f>IF(((TODAY()-Tabla2[[#This Row],[FECHA NACIMIENTO]])/365)&lt;18,"Corregir", IF(((TODAY()-Tabla2[[#This Row],[FECHA NACIMIENTO]])/365)&gt;80, "Corregir",ROUNDDOWN(((TODAY()-Tabla2[[#This Row],[FECHA NACIMIENTO]])/365),0)))</f>
        <v>52</v>
      </c>
      <c r="V26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41" s="44" t="str">
        <f>+IF(Tabla2[[#This Row],[Edad]]="Corregir","Corregir","Ok")</f>
        <v>Ok</v>
      </c>
      <c r="X2641" s="42" t="str">
        <f>+IFERROR(VLOOKUP(Tabla2[[#This Row],[DISTRITO SEGÚN DNI]],Hoja1!$A$2:$B$32,2,FALSE),"No")</f>
        <v>No</v>
      </c>
      <c r="Y2641" s="42" t="str">
        <f>IF(OR(LOWER(Tabla2[[#This Row],[GENERO]])="masculino", LOWER(Tabla2[[#This Row],[GENERO]])="femenino"),"OK","Corregir")</f>
        <v>OK</v>
      </c>
      <c r="Z2641" s="42" t="str">
        <f>+IF(Tabla2[[#This Row],[Nro. DNI / CE]]="","Corregir",IF(LEN(Tabla2[[#This Row],[Nro. DNI / CE]])&gt;=8,"OK","Corregir"))</f>
        <v>OK</v>
      </c>
      <c r="AA2641" s="42">
        <f>COUNTIF(Tabla2[APELLIDOS Y NOMBRES],Tabla2[[#This Row],[APELLIDOS Y NOMBRES]])</f>
        <v>1</v>
      </c>
      <c r="AB2641" s="42">
        <f>IF(Tabla2[[#This Row],[Trabajador]]&gt;1,1/Tabla2[[#This Row],[Trabajador]],Tabla2[[#This Row],[Trabajador]])</f>
        <v>1</v>
      </c>
      <c r="AC2641" t="str">
        <f>+IFERROR(IF(Tabla2[[#This Row],[FECHA CESE/BAJA]]="","No Aplica",IF(AND(MONTH(Tabla2[[#This Row],[FECHA CESE/BAJA]])=MONTH(TODAY()-30),YEAR(Tabla2[[#This Row],[FECHA CESE/BAJA]])=YEAR(TODAY())),MONTH(TODAY()-30)&amp;"-"&amp;YEAR(TODAY()),"Borrar")),"No aplica")</f>
        <v>No aplica</v>
      </c>
      <c r="AD2641" t="str">
        <f>+IFERROR(IF(Tabla2[[#This Row],[FECHA INICIO DE LABORES EN OBRA]]="","No Aplica",IF(AND(MONTH(Tabla2[[#This Row],[FECHA INICIO DE LABORES EN OBRA]])=MONTH(TODAY()-30),YEAR(Tabla2[[#This Row],[FECHA INICIO DE LABORES EN OBRA]])=YEAR(TODAY())),MONTH(TODAY()-30)&amp;"-"&amp;YEAR(TODAY()),"No Aplica")),"No Aplica")</f>
        <v>No Aplica</v>
      </c>
    </row>
    <row r="2642" spans="1:30" x14ac:dyDescent="0.25">
      <c r="A2642" s="13">
        <v>20101155588</v>
      </c>
      <c r="B2642" s="15" t="s">
        <v>2014</v>
      </c>
      <c r="C2642" s="15" t="s">
        <v>2014</v>
      </c>
      <c r="D2642" s="15" t="s">
        <v>9696</v>
      </c>
      <c r="E2642" s="15" t="s">
        <v>9697</v>
      </c>
      <c r="F2642" s="39">
        <v>37379</v>
      </c>
      <c r="G2642" s="15">
        <v>1</v>
      </c>
      <c r="H2642" s="15" t="s">
        <v>9677</v>
      </c>
      <c r="I2642" s="15" t="s">
        <v>6293</v>
      </c>
      <c r="J2642" s="15" t="s">
        <v>9698</v>
      </c>
      <c r="K2642" s="15" t="s">
        <v>2097</v>
      </c>
      <c r="L2642" s="40" t="s">
        <v>6</v>
      </c>
      <c r="M2642" s="39" t="s">
        <v>24</v>
      </c>
      <c r="N2642" s="41" t="s">
        <v>2098</v>
      </c>
      <c r="O2642" s="39">
        <v>45129</v>
      </c>
      <c r="P2642" s="40">
        <v>1</v>
      </c>
      <c r="Q2642" s="40">
        <v>1</v>
      </c>
      <c r="R2642" s="40" t="str">
        <f>IFERROR(VLOOKUP(Tabla2[[#This Row],[CONTRATISTA PRNCIPAL]],Hoja1!$L$5:$M$9,2,FALSE),"CJV")</f>
        <v>EPC</v>
      </c>
      <c r="S2642" s="40" t="str">
        <f>IF(Tabla2[[#This Row],[EMPRESA]]=Tabla2[[#This Row],[CONTRATISTA PRNCIPAL]],"Principal","Secundaria")</f>
        <v>Principal</v>
      </c>
      <c r="T2642" s="42">
        <f>IFERROR(1/COUNTIF(Tabla2[CONTRATISTA PRNCIPAL],Tabla2[[#This Row],[CONTRATISTA PRNCIPAL]]),0)</f>
        <v>0.0035714285714285713</v>
      </c>
      <c r="U2642" s="43">
        <f>IF(((TODAY()-Tabla2[[#This Row],[FECHA NACIMIENTO]])/365)&lt;18,"Corregir", IF(((TODAY()-Tabla2[[#This Row],[FECHA NACIMIENTO]])/365)&gt;80, "Corregir",ROUNDDOWN(((TODAY()-Tabla2[[#This Row],[FECHA NACIMIENTO]])/365),0)))</f>
        <v>21</v>
      </c>
      <c r="V26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42" s="44" t="str">
        <f>+IF(Tabla2[[#This Row],[Edad]]="Corregir","Corregir","Ok")</f>
        <v>Ok</v>
      </c>
      <c r="X2642" s="42" t="str">
        <f>+IFERROR(VLOOKUP(Tabla2[[#This Row],[DISTRITO SEGÚN DNI]],Hoja1!$A$2:$B$32,2,FALSE),"No")</f>
        <v>No</v>
      </c>
      <c r="Y2642" s="42" t="str">
        <f>IF(OR(LOWER(Tabla2[[#This Row],[GENERO]])="masculino", LOWER(Tabla2[[#This Row],[GENERO]])="femenino"),"OK","Corregir")</f>
        <v>OK</v>
      </c>
      <c r="Z2642" s="42" t="str">
        <f>+IF(Tabla2[[#This Row],[Nro. DNI / CE]]="","Corregir",IF(LEN(Tabla2[[#This Row],[Nro. DNI / CE]])&gt;=8,"OK","Corregir"))</f>
        <v>OK</v>
      </c>
      <c r="AA2642" s="42">
        <f>COUNTIF(Tabla2[APELLIDOS Y NOMBRES],Tabla2[[#This Row],[APELLIDOS Y NOMBRES]])</f>
        <v>1</v>
      </c>
      <c r="AB2642" s="42">
        <f>IF(Tabla2[[#This Row],[Trabajador]]&gt;1,1/Tabla2[[#This Row],[Trabajador]],Tabla2[[#This Row],[Trabajador]])</f>
        <v>1</v>
      </c>
      <c r="AC2642" t="str">
        <f>+IFERROR(IF(Tabla2[[#This Row],[FECHA CESE/BAJA]]="","No Aplica",IF(AND(MONTH(Tabla2[[#This Row],[FECHA CESE/BAJA]])=MONTH(TODAY()-30),YEAR(Tabla2[[#This Row],[FECHA CESE/BAJA]])=YEAR(TODAY())),MONTH(TODAY()-30)&amp;"-"&amp;YEAR(TODAY()),"Borrar")),"No aplica")</f>
        <v>No aplica</v>
      </c>
      <c r="AD2642" t="str">
        <f>+IFERROR(IF(Tabla2[[#This Row],[FECHA INICIO DE LABORES EN OBRA]]="","No Aplica",IF(AND(MONTH(Tabla2[[#This Row],[FECHA INICIO DE LABORES EN OBRA]])=MONTH(TODAY()-30),YEAR(Tabla2[[#This Row],[FECHA INICIO DE LABORES EN OBRA]])=YEAR(TODAY())),MONTH(TODAY()-30)&amp;"-"&amp;YEAR(TODAY()),"No Aplica")),"No Aplica")</f>
        <v>No Aplica</v>
      </c>
    </row>
    <row r="2643" spans="1:30" x14ac:dyDescent="0.25">
      <c r="A2643" s="13">
        <v>20101155588</v>
      </c>
      <c r="B2643" s="15" t="s">
        <v>2014</v>
      </c>
      <c r="C2643" s="15" t="s">
        <v>2014</v>
      </c>
      <c r="D2643" s="15" t="s">
        <v>9699</v>
      </c>
      <c r="E2643" s="15" t="s">
        <v>9700</v>
      </c>
      <c r="F2643" s="39">
        <v>38543</v>
      </c>
      <c r="G2643" s="15">
        <v>1</v>
      </c>
      <c r="H2643" s="15" t="s">
        <v>9677</v>
      </c>
      <c r="I2643" s="15" t="s">
        <v>6293</v>
      </c>
      <c r="J2643" s="15" t="s">
        <v>9701</v>
      </c>
      <c r="K2643" s="15" t="s">
        <v>9702</v>
      </c>
      <c r="L2643" s="40" t="s">
        <v>6</v>
      </c>
      <c r="M2643" s="39" t="s">
        <v>24</v>
      </c>
      <c r="N2643" s="41" t="s">
        <v>2098</v>
      </c>
      <c r="O2643" s="39">
        <v>45143</v>
      </c>
      <c r="P2643" s="40">
        <v>1</v>
      </c>
      <c r="Q2643" s="40">
        <v>1</v>
      </c>
      <c r="R2643" s="40" t="str">
        <f>IFERROR(VLOOKUP(Tabla2[[#This Row],[CONTRATISTA PRNCIPAL]],Hoja1!$L$5:$M$9,2,FALSE),"CJV")</f>
        <v>EPC</v>
      </c>
      <c r="S2643" s="40" t="str">
        <f>IF(Tabla2[[#This Row],[EMPRESA]]=Tabla2[[#This Row],[CONTRATISTA PRNCIPAL]],"Principal","Secundaria")</f>
        <v>Principal</v>
      </c>
      <c r="T2643" s="42">
        <f>IFERROR(1/COUNTIF(Tabla2[CONTRATISTA PRNCIPAL],Tabla2[[#This Row],[CONTRATISTA PRNCIPAL]]),0)</f>
        <v>0.0035714285714285713</v>
      </c>
      <c r="U2643" s="43">
        <f>IF(((TODAY()-Tabla2[[#This Row],[FECHA NACIMIENTO]])/365)&lt;18,"Corregir", IF(((TODAY()-Tabla2[[#This Row],[FECHA NACIMIENTO]])/365)&gt;80, "Corregir",ROUNDDOWN(((TODAY()-Tabla2[[#This Row],[FECHA NACIMIENTO]])/365),0)))</f>
        <v>18</v>
      </c>
      <c r="V26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43" s="44" t="str">
        <f>+IF(Tabla2[[#This Row],[Edad]]="Corregir","Corregir","Ok")</f>
        <v>Ok</v>
      </c>
      <c r="X2643" s="42" t="str">
        <f>+IFERROR(VLOOKUP(Tabla2[[#This Row],[DISTRITO SEGÚN DNI]],Hoja1!$A$2:$B$32,2,FALSE),"No")</f>
        <v>No</v>
      </c>
      <c r="Y2643" s="42" t="str">
        <f>IF(OR(LOWER(Tabla2[[#This Row],[GENERO]])="masculino", LOWER(Tabla2[[#This Row],[GENERO]])="femenino"),"OK","Corregir")</f>
        <v>OK</v>
      </c>
      <c r="Z2643" s="42" t="str">
        <f>+IF(Tabla2[[#This Row],[Nro. DNI / CE]]="","Corregir",IF(LEN(Tabla2[[#This Row],[Nro. DNI / CE]])&gt;=8,"OK","Corregir"))</f>
        <v>OK</v>
      </c>
      <c r="AA2643" s="42">
        <f>COUNTIF(Tabla2[APELLIDOS Y NOMBRES],Tabla2[[#This Row],[APELLIDOS Y NOMBRES]])</f>
        <v>1</v>
      </c>
      <c r="AB2643" s="42">
        <f>IF(Tabla2[[#This Row],[Trabajador]]&gt;1,1/Tabla2[[#This Row],[Trabajador]],Tabla2[[#This Row],[Trabajador]])</f>
        <v>1</v>
      </c>
      <c r="AC2643" t="str">
        <f>+IFERROR(IF(Tabla2[[#This Row],[FECHA CESE/BAJA]]="","No Aplica",IF(AND(MONTH(Tabla2[[#This Row],[FECHA CESE/BAJA]])=MONTH(TODAY()-30),YEAR(Tabla2[[#This Row],[FECHA CESE/BAJA]])=YEAR(TODAY())),MONTH(TODAY()-30)&amp;"-"&amp;YEAR(TODAY()),"Borrar")),"No aplica")</f>
        <v>No aplica</v>
      </c>
      <c r="AD2643" t="str">
        <f>+IFERROR(IF(Tabla2[[#This Row],[FECHA INICIO DE LABORES EN OBRA]]="","No Aplica",IF(AND(MONTH(Tabla2[[#This Row],[FECHA INICIO DE LABORES EN OBRA]])=MONTH(TODAY()-30),YEAR(Tabla2[[#This Row],[FECHA INICIO DE LABORES EN OBRA]])=YEAR(TODAY())),MONTH(TODAY()-30)&amp;"-"&amp;YEAR(TODAY()),"No Aplica")),"No Aplica")</f>
        <v>8-2023</v>
      </c>
    </row>
    <row r="2644" spans="1:30" x14ac:dyDescent="0.25">
      <c r="A2644" s="13">
        <v>20101155588</v>
      </c>
      <c r="B2644" s="15" t="s">
        <v>2014</v>
      </c>
      <c r="C2644" s="15" t="s">
        <v>2014</v>
      </c>
      <c r="D2644" s="15" t="s">
        <v>1988</v>
      </c>
      <c r="E2644" s="15" t="s">
        <v>1989</v>
      </c>
      <c r="F2644" s="39">
        <v>36211</v>
      </c>
      <c r="G2644" s="15">
        <v>1</v>
      </c>
      <c r="H2644" s="15" t="s">
        <v>9677</v>
      </c>
      <c r="I2644" s="15" t="s">
        <v>6293</v>
      </c>
      <c r="J2644" s="15" t="s">
        <v>9703</v>
      </c>
      <c r="K2644" s="15" t="s">
        <v>2083</v>
      </c>
      <c r="L2644" s="40" t="s">
        <v>6</v>
      </c>
      <c r="M2644" s="39" t="s">
        <v>24</v>
      </c>
      <c r="N2644" s="41" t="s">
        <v>2098</v>
      </c>
      <c r="O2644" s="39">
        <v>44973</v>
      </c>
      <c r="P2644" s="40">
        <v>1</v>
      </c>
      <c r="Q2644" s="40">
        <v>1</v>
      </c>
      <c r="R2644" s="40" t="str">
        <f>IFERROR(VLOOKUP(Tabla2[[#This Row],[CONTRATISTA PRNCIPAL]],Hoja1!$L$5:$M$9,2,FALSE),"CJV")</f>
        <v>EPC</v>
      </c>
      <c r="S2644" s="40" t="str">
        <f>IF(Tabla2[[#This Row],[EMPRESA]]=Tabla2[[#This Row],[CONTRATISTA PRNCIPAL]],"Principal","Secundaria")</f>
        <v>Principal</v>
      </c>
      <c r="T2644" s="42">
        <f>IFERROR(1/COUNTIF(Tabla2[CONTRATISTA PRNCIPAL],Tabla2[[#This Row],[CONTRATISTA PRNCIPAL]]),0)</f>
        <v>0.0035714285714285713</v>
      </c>
      <c r="U2644" s="43">
        <f>IF(((TODAY()-Tabla2[[#This Row],[FECHA NACIMIENTO]])/365)&lt;18,"Corregir", IF(((TODAY()-Tabla2[[#This Row],[FECHA NACIMIENTO]])/365)&gt;80, "Corregir",ROUNDDOWN(((TODAY()-Tabla2[[#This Row],[FECHA NACIMIENTO]])/365),0)))</f>
        <v>24</v>
      </c>
      <c r="V26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44" s="44" t="str">
        <f>+IF(Tabla2[[#This Row],[Edad]]="Corregir","Corregir","Ok")</f>
        <v>Ok</v>
      </c>
      <c r="X2644" s="42" t="str">
        <f>+IFERROR(VLOOKUP(Tabla2[[#This Row],[DISTRITO SEGÚN DNI]],Hoja1!$A$2:$B$32,2,FALSE),"No")</f>
        <v>ATE</v>
      </c>
      <c r="Y2644" s="42" t="str">
        <f>IF(OR(LOWER(Tabla2[[#This Row],[GENERO]])="masculino", LOWER(Tabla2[[#This Row],[GENERO]])="femenino"),"OK","Corregir")</f>
        <v>OK</v>
      </c>
      <c r="Z2644" s="42" t="str">
        <f>+IF(Tabla2[[#This Row],[Nro. DNI / CE]]="","Corregir",IF(LEN(Tabla2[[#This Row],[Nro. DNI / CE]])&gt;=8,"OK","Corregir"))</f>
        <v>OK</v>
      </c>
      <c r="AA2644" s="42">
        <f>COUNTIF(Tabla2[APELLIDOS Y NOMBRES],Tabla2[[#This Row],[APELLIDOS Y NOMBRES]])</f>
        <v>1</v>
      </c>
      <c r="AB2644" s="42">
        <f>IF(Tabla2[[#This Row],[Trabajador]]&gt;1,1/Tabla2[[#This Row],[Trabajador]],Tabla2[[#This Row],[Trabajador]])</f>
        <v>1</v>
      </c>
      <c r="AC2644" t="str">
        <f>+IFERROR(IF(Tabla2[[#This Row],[FECHA CESE/BAJA]]="","No Aplica",IF(AND(MONTH(Tabla2[[#This Row],[FECHA CESE/BAJA]])=MONTH(TODAY()-30),YEAR(Tabla2[[#This Row],[FECHA CESE/BAJA]])=YEAR(TODAY())),MONTH(TODAY()-30)&amp;"-"&amp;YEAR(TODAY()),"Borrar")),"No aplica")</f>
        <v>No aplica</v>
      </c>
      <c r="AD2644" t="str">
        <f>+IFERROR(IF(Tabla2[[#This Row],[FECHA INICIO DE LABORES EN OBRA]]="","No Aplica",IF(AND(MONTH(Tabla2[[#This Row],[FECHA INICIO DE LABORES EN OBRA]])=MONTH(TODAY()-30),YEAR(Tabla2[[#This Row],[FECHA INICIO DE LABORES EN OBRA]])=YEAR(TODAY())),MONTH(TODAY()-30)&amp;"-"&amp;YEAR(TODAY()),"No Aplica")),"No Aplica")</f>
        <v>No Aplica</v>
      </c>
    </row>
    <row r="2645" spans="1:30" x14ac:dyDescent="0.25">
      <c r="A2645" s="13">
        <v>20101155588</v>
      </c>
      <c r="B2645" s="15" t="s">
        <v>2014</v>
      </c>
      <c r="C2645" s="15" t="s">
        <v>2014</v>
      </c>
      <c r="D2645" s="15" t="s">
        <v>9704</v>
      </c>
      <c r="E2645" s="15" t="s">
        <v>9705</v>
      </c>
      <c r="F2645" s="39">
        <v>35770</v>
      </c>
      <c r="G2645" s="15">
        <v>1</v>
      </c>
      <c r="H2645" s="15" t="s">
        <v>9677</v>
      </c>
      <c r="I2645" s="15" t="s">
        <v>6293</v>
      </c>
      <c r="J2645" s="15" t="s">
        <v>9706</v>
      </c>
      <c r="K2645" s="15" t="s">
        <v>2182</v>
      </c>
      <c r="L2645" s="40" t="s">
        <v>6</v>
      </c>
      <c r="M2645" s="39" t="s">
        <v>24</v>
      </c>
      <c r="N2645" s="41" t="s">
        <v>2098</v>
      </c>
      <c r="O2645" s="39">
        <v>45142</v>
      </c>
      <c r="P2645" s="40">
        <v>1</v>
      </c>
      <c r="Q2645" s="40">
        <v>1</v>
      </c>
      <c r="R2645" s="40" t="str">
        <f>IFERROR(VLOOKUP(Tabla2[[#This Row],[CONTRATISTA PRNCIPAL]],Hoja1!$L$5:$M$9,2,FALSE),"CJV")</f>
        <v>EPC</v>
      </c>
      <c r="S2645" s="40" t="str">
        <f>IF(Tabla2[[#This Row],[EMPRESA]]=Tabla2[[#This Row],[CONTRATISTA PRNCIPAL]],"Principal","Secundaria")</f>
        <v>Principal</v>
      </c>
      <c r="T2645" s="42">
        <f>IFERROR(1/COUNTIF(Tabla2[CONTRATISTA PRNCIPAL],Tabla2[[#This Row],[CONTRATISTA PRNCIPAL]]),0)</f>
        <v>0.0035714285714285713</v>
      </c>
      <c r="U2645" s="43">
        <f>IF(((TODAY()-Tabla2[[#This Row],[FECHA NACIMIENTO]])/365)&lt;18,"Corregir", IF(((TODAY()-Tabla2[[#This Row],[FECHA NACIMIENTO]])/365)&gt;80, "Corregir",ROUNDDOWN(((TODAY()-Tabla2[[#This Row],[FECHA NACIMIENTO]])/365),0)))</f>
        <v>25</v>
      </c>
      <c r="V26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45" s="44" t="str">
        <f>+IF(Tabla2[[#This Row],[Edad]]="Corregir","Corregir","Ok")</f>
        <v>Ok</v>
      </c>
      <c r="X2645" s="42" t="str">
        <f>+IFERROR(VLOOKUP(Tabla2[[#This Row],[DISTRITO SEGÚN DNI]],Hoja1!$A$2:$B$32,2,FALSE),"No")</f>
        <v>No</v>
      </c>
      <c r="Y2645" s="42" t="str">
        <f>IF(OR(LOWER(Tabla2[[#This Row],[GENERO]])="masculino", LOWER(Tabla2[[#This Row],[GENERO]])="femenino"),"OK","Corregir")</f>
        <v>OK</v>
      </c>
      <c r="Z2645" s="42" t="str">
        <f>+IF(Tabla2[[#This Row],[Nro. DNI / CE]]="","Corregir",IF(LEN(Tabla2[[#This Row],[Nro. DNI / CE]])&gt;=8,"OK","Corregir"))</f>
        <v>OK</v>
      </c>
      <c r="AA2645" s="42">
        <f>COUNTIF(Tabla2[APELLIDOS Y NOMBRES],Tabla2[[#This Row],[APELLIDOS Y NOMBRES]])</f>
        <v>1</v>
      </c>
      <c r="AB2645" s="42">
        <f>IF(Tabla2[[#This Row],[Trabajador]]&gt;1,1/Tabla2[[#This Row],[Trabajador]],Tabla2[[#This Row],[Trabajador]])</f>
        <v>1</v>
      </c>
      <c r="AC2645" t="str">
        <f>+IFERROR(IF(Tabla2[[#This Row],[FECHA CESE/BAJA]]="","No Aplica",IF(AND(MONTH(Tabla2[[#This Row],[FECHA CESE/BAJA]])=MONTH(TODAY()-30),YEAR(Tabla2[[#This Row],[FECHA CESE/BAJA]])=YEAR(TODAY())),MONTH(TODAY()-30)&amp;"-"&amp;YEAR(TODAY()),"Borrar")),"No aplica")</f>
        <v>No aplica</v>
      </c>
      <c r="AD2645" t="str">
        <f>+IFERROR(IF(Tabla2[[#This Row],[FECHA INICIO DE LABORES EN OBRA]]="","No Aplica",IF(AND(MONTH(Tabla2[[#This Row],[FECHA INICIO DE LABORES EN OBRA]])=MONTH(TODAY()-30),YEAR(Tabla2[[#This Row],[FECHA INICIO DE LABORES EN OBRA]])=YEAR(TODAY())),MONTH(TODAY()-30)&amp;"-"&amp;YEAR(TODAY()),"No Aplica")),"No Aplica")</f>
        <v>8-2023</v>
      </c>
    </row>
    <row r="2646" spans="1:30" x14ac:dyDescent="0.25">
      <c r="A2646" s="13">
        <v>20101155588</v>
      </c>
      <c r="B2646" s="15" t="s">
        <v>2014</v>
      </c>
      <c r="C2646" s="15" t="s">
        <v>2014</v>
      </c>
      <c r="D2646" s="15">
        <v>41980543</v>
      </c>
      <c r="E2646" s="15" t="s">
        <v>9707</v>
      </c>
      <c r="F2646" s="39">
        <v>28889</v>
      </c>
      <c r="G2646" s="15">
        <v>1</v>
      </c>
      <c r="H2646" s="15" t="s">
        <v>9677</v>
      </c>
      <c r="I2646" s="15" t="s">
        <v>6293</v>
      </c>
      <c r="J2646" s="15" t="s">
        <v>9708</v>
      </c>
      <c r="K2646" s="15" t="s">
        <v>3078</v>
      </c>
      <c r="L2646" s="40" t="s">
        <v>6</v>
      </c>
      <c r="M2646" s="39" t="s">
        <v>24</v>
      </c>
      <c r="N2646" s="41" t="s">
        <v>2098</v>
      </c>
      <c r="O2646" s="39">
        <v>43105</v>
      </c>
      <c r="P2646" s="40">
        <v>1</v>
      </c>
      <c r="Q2646" s="40">
        <v>1</v>
      </c>
      <c r="R2646" s="40" t="str">
        <f>IFERROR(VLOOKUP(Tabla2[[#This Row],[CONTRATISTA PRNCIPAL]],Hoja1!$L$5:$M$9,2,FALSE),"CJV")</f>
        <v>EPC</v>
      </c>
      <c r="S2646" s="40" t="str">
        <f>IF(Tabla2[[#This Row],[EMPRESA]]=Tabla2[[#This Row],[CONTRATISTA PRNCIPAL]],"Principal","Secundaria")</f>
        <v>Principal</v>
      </c>
      <c r="T2646" s="42">
        <f>IFERROR(1/COUNTIF(Tabla2[CONTRATISTA PRNCIPAL],Tabla2[[#This Row],[CONTRATISTA PRNCIPAL]]),0)</f>
        <v>0.0035714285714285713</v>
      </c>
      <c r="U2646" s="43">
        <f>IF(((TODAY()-Tabla2[[#This Row],[FECHA NACIMIENTO]])/365)&lt;18,"Corregir", IF(((TODAY()-Tabla2[[#This Row],[FECHA NACIMIENTO]])/365)&gt;80, "Corregir",ROUNDDOWN(((TODAY()-Tabla2[[#This Row],[FECHA NACIMIENTO]])/365),0)))</f>
        <v>44</v>
      </c>
      <c r="V26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46" s="44" t="str">
        <f>+IF(Tabla2[[#This Row],[Edad]]="Corregir","Corregir","Ok")</f>
        <v>Ok</v>
      </c>
      <c r="X2646" s="42" t="str">
        <f>+IFERROR(VLOOKUP(Tabla2[[#This Row],[DISTRITO SEGÚN DNI]],Hoja1!$A$2:$B$32,2,FALSE),"No")</f>
        <v>No</v>
      </c>
      <c r="Y2646" s="42" t="str">
        <f>IF(OR(LOWER(Tabla2[[#This Row],[GENERO]])="masculino", LOWER(Tabla2[[#This Row],[GENERO]])="femenino"),"OK","Corregir")</f>
        <v>OK</v>
      </c>
      <c r="Z2646" s="42" t="str">
        <f>+IF(Tabla2[[#This Row],[Nro. DNI / CE]]="","Corregir",IF(LEN(Tabla2[[#This Row],[Nro. DNI / CE]])&gt;=8,"OK","Corregir"))</f>
        <v>OK</v>
      </c>
      <c r="AA2646" s="42">
        <f>COUNTIF(Tabla2[APELLIDOS Y NOMBRES],Tabla2[[#This Row],[APELLIDOS Y NOMBRES]])</f>
        <v>1</v>
      </c>
      <c r="AB2646" s="42">
        <f>IF(Tabla2[[#This Row],[Trabajador]]&gt;1,1/Tabla2[[#This Row],[Trabajador]],Tabla2[[#This Row],[Trabajador]])</f>
        <v>1</v>
      </c>
      <c r="AC2646" t="str">
        <f>+IFERROR(IF(Tabla2[[#This Row],[FECHA CESE/BAJA]]="","No Aplica",IF(AND(MONTH(Tabla2[[#This Row],[FECHA CESE/BAJA]])=MONTH(TODAY()-30),YEAR(Tabla2[[#This Row],[FECHA CESE/BAJA]])=YEAR(TODAY())),MONTH(TODAY()-30)&amp;"-"&amp;YEAR(TODAY()),"Borrar")),"No aplica")</f>
        <v>No aplica</v>
      </c>
      <c r="AD2646" t="str">
        <f>+IFERROR(IF(Tabla2[[#This Row],[FECHA INICIO DE LABORES EN OBRA]]="","No Aplica",IF(AND(MONTH(Tabla2[[#This Row],[FECHA INICIO DE LABORES EN OBRA]])=MONTH(TODAY()-30),YEAR(Tabla2[[#This Row],[FECHA INICIO DE LABORES EN OBRA]])=YEAR(TODAY())),MONTH(TODAY()-30)&amp;"-"&amp;YEAR(TODAY()),"No Aplica")),"No Aplica")</f>
        <v>No Aplica</v>
      </c>
    </row>
    <row r="2647" spans="1:30" x14ac:dyDescent="0.25">
      <c r="A2647" s="13">
        <v>20101155588</v>
      </c>
      <c r="B2647" s="15" t="s">
        <v>2014</v>
      </c>
      <c r="C2647" s="15" t="s">
        <v>2014</v>
      </c>
      <c r="D2647" s="15" t="s">
        <v>9709</v>
      </c>
      <c r="E2647" s="15" t="s">
        <v>9710</v>
      </c>
      <c r="F2647" s="39">
        <v>25922</v>
      </c>
      <c r="G2647" s="15">
        <v>1</v>
      </c>
      <c r="H2647" s="15" t="s">
        <v>9677</v>
      </c>
      <c r="I2647" s="15" t="s">
        <v>6293</v>
      </c>
      <c r="J2647" s="15" t="s">
        <v>9711</v>
      </c>
      <c r="K2647" s="15" t="s">
        <v>2182</v>
      </c>
      <c r="L2647" s="40" t="s">
        <v>6</v>
      </c>
      <c r="M2647" s="39" t="s">
        <v>24</v>
      </c>
      <c r="N2647" s="41" t="s">
        <v>2098</v>
      </c>
      <c r="O2647" s="39">
        <v>44617</v>
      </c>
      <c r="P2647" s="40">
        <v>1</v>
      </c>
      <c r="Q2647" s="40">
        <v>1</v>
      </c>
      <c r="R2647" s="40" t="str">
        <f>IFERROR(VLOOKUP(Tabla2[[#This Row],[CONTRATISTA PRNCIPAL]],Hoja1!$L$5:$M$9,2,FALSE),"CJV")</f>
        <v>EPC</v>
      </c>
      <c r="S2647" s="40" t="str">
        <f>IF(Tabla2[[#This Row],[EMPRESA]]=Tabla2[[#This Row],[CONTRATISTA PRNCIPAL]],"Principal","Secundaria")</f>
        <v>Principal</v>
      </c>
      <c r="T2647" s="42">
        <f>IFERROR(1/COUNTIF(Tabla2[CONTRATISTA PRNCIPAL],Tabla2[[#This Row],[CONTRATISTA PRNCIPAL]]),0)</f>
        <v>0.0035714285714285713</v>
      </c>
      <c r="U2647" s="43">
        <f>IF(((TODAY()-Tabla2[[#This Row],[FECHA NACIMIENTO]])/365)&lt;18,"Corregir", IF(((TODAY()-Tabla2[[#This Row],[FECHA NACIMIENTO]])/365)&gt;80, "Corregir",ROUNDDOWN(((TODAY()-Tabla2[[#This Row],[FECHA NACIMIENTO]])/365),0)))</f>
        <v>52</v>
      </c>
      <c r="V26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47" s="44" t="str">
        <f>+IF(Tabla2[[#This Row],[Edad]]="Corregir","Corregir","Ok")</f>
        <v>Ok</v>
      </c>
      <c r="X2647" s="42" t="str">
        <f>+IFERROR(VLOOKUP(Tabla2[[#This Row],[DISTRITO SEGÚN DNI]],Hoja1!$A$2:$B$32,2,FALSE),"No")</f>
        <v>No</v>
      </c>
      <c r="Y2647" s="42" t="str">
        <f>IF(OR(LOWER(Tabla2[[#This Row],[GENERO]])="masculino", LOWER(Tabla2[[#This Row],[GENERO]])="femenino"),"OK","Corregir")</f>
        <v>OK</v>
      </c>
      <c r="Z2647" s="42" t="str">
        <f>+IF(Tabla2[[#This Row],[Nro. DNI / CE]]="","Corregir",IF(LEN(Tabla2[[#This Row],[Nro. DNI / CE]])&gt;=8,"OK","Corregir"))</f>
        <v>OK</v>
      </c>
      <c r="AA2647" s="42">
        <f>COUNTIF(Tabla2[APELLIDOS Y NOMBRES],Tabla2[[#This Row],[APELLIDOS Y NOMBRES]])</f>
        <v>1</v>
      </c>
      <c r="AB2647" s="42">
        <f>IF(Tabla2[[#This Row],[Trabajador]]&gt;1,1/Tabla2[[#This Row],[Trabajador]],Tabla2[[#This Row],[Trabajador]])</f>
        <v>1</v>
      </c>
      <c r="AC2647" t="str">
        <f>+IFERROR(IF(Tabla2[[#This Row],[FECHA CESE/BAJA]]="","No Aplica",IF(AND(MONTH(Tabla2[[#This Row],[FECHA CESE/BAJA]])=MONTH(TODAY()-30),YEAR(Tabla2[[#This Row],[FECHA CESE/BAJA]])=YEAR(TODAY())),MONTH(TODAY()-30)&amp;"-"&amp;YEAR(TODAY()),"Borrar")),"No aplica")</f>
        <v>No aplica</v>
      </c>
      <c r="AD2647" t="str">
        <f>+IFERROR(IF(Tabla2[[#This Row],[FECHA INICIO DE LABORES EN OBRA]]="","No Aplica",IF(AND(MONTH(Tabla2[[#This Row],[FECHA INICIO DE LABORES EN OBRA]])=MONTH(TODAY()-30),YEAR(Tabla2[[#This Row],[FECHA INICIO DE LABORES EN OBRA]])=YEAR(TODAY())),MONTH(TODAY()-30)&amp;"-"&amp;YEAR(TODAY()),"No Aplica")),"No Aplica")</f>
        <v>No Aplica</v>
      </c>
    </row>
    <row r="2648" spans="1:30" x14ac:dyDescent="0.25">
      <c r="A2648" s="13">
        <v>20101155588</v>
      </c>
      <c r="B2648" s="15" t="s">
        <v>2014</v>
      </c>
      <c r="C2648" s="15" t="s">
        <v>2014</v>
      </c>
      <c r="D2648" s="15" t="s">
        <v>9712</v>
      </c>
      <c r="E2648" s="15" t="s">
        <v>9713</v>
      </c>
      <c r="F2648" s="39">
        <v>26519</v>
      </c>
      <c r="G2648" s="15">
        <v>1</v>
      </c>
      <c r="H2648" s="15" t="s">
        <v>9677</v>
      </c>
      <c r="I2648" s="15" t="s">
        <v>6293</v>
      </c>
      <c r="J2648" s="15" t="s">
        <v>9714</v>
      </c>
      <c r="K2648" s="15" t="s">
        <v>9715</v>
      </c>
      <c r="L2648" s="40" t="s">
        <v>5</v>
      </c>
      <c r="M2648" s="39" t="s">
        <v>24</v>
      </c>
      <c r="N2648" s="41" t="s">
        <v>2098</v>
      </c>
      <c r="O2648" s="39">
        <v>44232</v>
      </c>
      <c r="P2648" s="40">
        <v>1</v>
      </c>
      <c r="Q2648" s="40">
        <v>1</v>
      </c>
      <c r="R2648" s="40" t="str">
        <f>IFERROR(VLOOKUP(Tabla2[[#This Row],[CONTRATISTA PRNCIPAL]],Hoja1!$L$5:$M$9,2,FALSE),"CJV")</f>
        <v>EPC</v>
      </c>
      <c r="S2648" s="40" t="str">
        <f>IF(Tabla2[[#This Row],[EMPRESA]]=Tabla2[[#This Row],[CONTRATISTA PRNCIPAL]],"Principal","Secundaria")</f>
        <v>Principal</v>
      </c>
      <c r="T2648" s="42">
        <f>IFERROR(1/COUNTIF(Tabla2[CONTRATISTA PRNCIPAL],Tabla2[[#This Row],[CONTRATISTA PRNCIPAL]]),0)</f>
        <v>0.0035714285714285713</v>
      </c>
      <c r="U2648" s="43">
        <f>IF(((TODAY()-Tabla2[[#This Row],[FECHA NACIMIENTO]])/365)&lt;18,"Corregir", IF(((TODAY()-Tabla2[[#This Row],[FECHA NACIMIENTO]])/365)&gt;80, "Corregir",ROUNDDOWN(((TODAY()-Tabla2[[#This Row],[FECHA NACIMIENTO]])/365),0)))</f>
        <v>51</v>
      </c>
      <c r="V26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48" s="44" t="str">
        <f>+IF(Tabla2[[#This Row],[Edad]]="Corregir","Corregir","Ok")</f>
        <v>Ok</v>
      </c>
      <c r="X2648" s="42" t="str">
        <f>+IFERROR(VLOOKUP(Tabla2[[#This Row],[DISTRITO SEGÚN DNI]],Hoja1!$A$2:$B$32,2,FALSE),"No")</f>
        <v>No</v>
      </c>
      <c r="Y2648" s="42" t="str">
        <f>IF(OR(LOWER(Tabla2[[#This Row],[GENERO]])="masculino", LOWER(Tabla2[[#This Row],[GENERO]])="femenino"),"OK","Corregir")</f>
        <v>OK</v>
      </c>
      <c r="Z2648" s="42" t="str">
        <f>+IF(Tabla2[[#This Row],[Nro. DNI / CE]]="","Corregir",IF(LEN(Tabla2[[#This Row],[Nro. DNI / CE]])&gt;=8,"OK","Corregir"))</f>
        <v>OK</v>
      </c>
      <c r="AA2648" s="42">
        <f>COUNTIF(Tabla2[APELLIDOS Y NOMBRES],Tabla2[[#This Row],[APELLIDOS Y NOMBRES]])</f>
        <v>1</v>
      </c>
      <c r="AB2648" s="42">
        <f>IF(Tabla2[[#This Row],[Trabajador]]&gt;1,1/Tabla2[[#This Row],[Trabajador]],Tabla2[[#This Row],[Trabajador]])</f>
        <v>1</v>
      </c>
      <c r="AC2648" t="str">
        <f>+IFERROR(IF(Tabla2[[#This Row],[FECHA CESE/BAJA]]="","No Aplica",IF(AND(MONTH(Tabla2[[#This Row],[FECHA CESE/BAJA]])=MONTH(TODAY()-30),YEAR(Tabla2[[#This Row],[FECHA CESE/BAJA]])=YEAR(TODAY())),MONTH(TODAY()-30)&amp;"-"&amp;YEAR(TODAY()),"Borrar")),"No aplica")</f>
        <v>No aplica</v>
      </c>
      <c r="AD2648" t="str">
        <f>+IFERROR(IF(Tabla2[[#This Row],[FECHA INICIO DE LABORES EN OBRA]]="","No Aplica",IF(AND(MONTH(Tabla2[[#This Row],[FECHA INICIO DE LABORES EN OBRA]])=MONTH(TODAY()-30),YEAR(Tabla2[[#This Row],[FECHA INICIO DE LABORES EN OBRA]])=YEAR(TODAY())),MONTH(TODAY()-30)&amp;"-"&amp;YEAR(TODAY()),"No Aplica")),"No Aplica")</f>
        <v>No Aplica</v>
      </c>
    </row>
    <row r="2649" spans="1:30" x14ac:dyDescent="0.25">
      <c r="A2649" s="13">
        <v>20101155588</v>
      </c>
      <c r="B2649" s="15" t="s">
        <v>2014</v>
      </c>
      <c r="C2649" s="15" t="s">
        <v>2014</v>
      </c>
      <c r="D2649" s="15" t="s">
        <v>9716</v>
      </c>
      <c r="E2649" s="15" t="s">
        <v>9717</v>
      </c>
      <c r="F2649" s="39">
        <v>37227</v>
      </c>
      <c r="G2649" s="15">
        <v>1</v>
      </c>
      <c r="H2649" s="15" t="s">
        <v>9677</v>
      </c>
      <c r="I2649" s="15" t="s">
        <v>6293</v>
      </c>
      <c r="J2649" s="15" t="s">
        <v>9718</v>
      </c>
      <c r="K2649" s="15" t="s">
        <v>2697</v>
      </c>
      <c r="L2649" s="40" t="s">
        <v>6</v>
      </c>
      <c r="M2649" s="39" t="s">
        <v>24</v>
      </c>
      <c r="N2649" s="41" t="s">
        <v>2098</v>
      </c>
      <c r="O2649" s="39">
        <v>45101</v>
      </c>
      <c r="P2649" s="40">
        <v>1</v>
      </c>
      <c r="Q2649" s="40">
        <v>1</v>
      </c>
      <c r="R2649" s="40" t="str">
        <f>IFERROR(VLOOKUP(Tabla2[[#This Row],[CONTRATISTA PRNCIPAL]],Hoja1!$L$5:$M$9,2,FALSE),"CJV")</f>
        <v>EPC</v>
      </c>
      <c r="S2649" s="40" t="str">
        <f>IF(Tabla2[[#This Row],[EMPRESA]]=Tabla2[[#This Row],[CONTRATISTA PRNCIPAL]],"Principal","Secundaria")</f>
        <v>Principal</v>
      </c>
      <c r="T2649" s="42">
        <f>IFERROR(1/COUNTIF(Tabla2[CONTRATISTA PRNCIPAL],Tabla2[[#This Row],[CONTRATISTA PRNCIPAL]]),0)</f>
        <v>0.0035714285714285713</v>
      </c>
      <c r="U2649" s="43">
        <f>IF(((TODAY()-Tabla2[[#This Row],[FECHA NACIMIENTO]])/365)&lt;18,"Corregir", IF(((TODAY()-Tabla2[[#This Row],[FECHA NACIMIENTO]])/365)&gt;80, "Corregir",ROUNDDOWN(((TODAY()-Tabla2[[#This Row],[FECHA NACIMIENTO]])/365),0)))</f>
        <v>21</v>
      </c>
      <c r="V26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49" s="44" t="str">
        <f>+IF(Tabla2[[#This Row],[Edad]]="Corregir","Corregir","Ok")</f>
        <v>Ok</v>
      </c>
      <c r="X2649" s="42" t="str">
        <f>+IFERROR(VLOOKUP(Tabla2[[#This Row],[DISTRITO SEGÚN DNI]],Hoja1!$A$2:$B$32,2,FALSE),"No")</f>
        <v>No</v>
      </c>
      <c r="Y2649" s="42" t="str">
        <f>IF(OR(LOWER(Tabla2[[#This Row],[GENERO]])="masculino", LOWER(Tabla2[[#This Row],[GENERO]])="femenino"),"OK","Corregir")</f>
        <v>OK</v>
      </c>
      <c r="Z2649" s="42" t="str">
        <f>+IF(Tabla2[[#This Row],[Nro. DNI / CE]]="","Corregir",IF(LEN(Tabla2[[#This Row],[Nro. DNI / CE]])&gt;=8,"OK","Corregir"))</f>
        <v>OK</v>
      </c>
      <c r="AA2649" s="42">
        <f>COUNTIF(Tabla2[APELLIDOS Y NOMBRES],Tabla2[[#This Row],[APELLIDOS Y NOMBRES]])</f>
        <v>1</v>
      </c>
      <c r="AB2649" s="42">
        <f>IF(Tabla2[[#This Row],[Trabajador]]&gt;1,1/Tabla2[[#This Row],[Trabajador]],Tabla2[[#This Row],[Trabajador]])</f>
        <v>1</v>
      </c>
      <c r="AC2649" t="str">
        <f>+IFERROR(IF(Tabla2[[#This Row],[FECHA CESE/BAJA]]="","No Aplica",IF(AND(MONTH(Tabla2[[#This Row],[FECHA CESE/BAJA]])=MONTH(TODAY()-30),YEAR(Tabla2[[#This Row],[FECHA CESE/BAJA]])=YEAR(TODAY())),MONTH(TODAY()-30)&amp;"-"&amp;YEAR(TODAY()),"Borrar")),"No aplica")</f>
        <v>No aplica</v>
      </c>
      <c r="AD2649" t="str">
        <f>+IFERROR(IF(Tabla2[[#This Row],[FECHA INICIO DE LABORES EN OBRA]]="","No Aplica",IF(AND(MONTH(Tabla2[[#This Row],[FECHA INICIO DE LABORES EN OBRA]])=MONTH(TODAY()-30),YEAR(Tabla2[[#This Row],[FECHA INICIO DE LABORES EN OBRA]])=YEAR(TODAY())),MONTH(TODAY()-30)&amp;"-"&amp;YEAR(TODAY()),"No Aplica")),"No Aplica")</f>
        <v>No Aplica</v>
      </c>
    </row>
    <row r="2650" spans="1:30" x14ac:dyDescent="0.25">
      <c r="A2650" s="13">
        <v>20101155588</v>
      </c>
      <c r="B2650" s="15" t="s">
        <v>2014</v>
      </c>
      <c r="C2650" s="15" t="s">
        <v>2014</v>
      </c>
      <c r="D2650" s="15">
        <v>75858150</v>
      </c>
      <c r="E2650" s="15" t="s">
        <v>9719</v>
      </c>
      <c r="F2650" s="39">
        <v>36260</v>
      </c>
      <c r="G2650" s="15">
        <v>1</v>
      </c>
      <c r="H2650" s="15" t="s">
        <v>9677</v>
      </c>
      <c r="I2650" s="15" t="s">
        <v>6293</v>
      </c>
      <c r="J2650" s="15" t="s">
        <v>9720</v>
      </c>
      <c r="K2650" s="15" t="s">
        <v>3086</v>
      </c>
      <c r="L2650" s="40" t="s">
        <v>6</v>
      </c>
      <c r="M2650" s="39" t="s">
        <v>24</v>
      </c>
      <c r="N2650" s="41" t="s">
        <v>2098</v>
      </c>
      <c r="O2650" s="39">
        <v>43805</v>
      </c>
      <c r="P2650" s="40">
        <v>1</v>
      </c>
      <c r="Q2650" s="40">
        <v>1</v>
      </c>
      <c r="R2650" s="40" t="str">
        <f>IFERROR(VLOOKUP(Tabla2[[#This Row],[CONTRATISTA PRNCIPAL]],Hoja1!$L$5:$M$9,2,FALSE),"CJV")</f>
        <v>EPC</v>
      </c>
      <c r="S2650" s="40" t="str">
        <f>IF(Tabla2[[#This Row],[EMPRESA]]=Tabla2[[#This Row],[CONTRATISTA PRNCIPAL]],"Principal","Secundaria")</f>
        <v>Principal</v>
      </c>
      <c r="T2650" s="42">
        <f>IFERROR(1/COUNTIF(Tabla2[CONTRATISTA PRNCIPAL],Tabla2[[#This Row],[CONTRATISTA PRNCIPAL]]),0)</f>
        <v>0.0035714285714285713</v>
      </c>
      <c r="U2650" s="43">
        <f>IF(((TODAY()-Tabla2[[#This Row],[FECHA NACIMIENTO]])/365)&lt;18,"Corregir", IF(((TODAY()-Tabla2[[#This Row],[FECHA NACIMIENTO]])/365)&gt;80, "Corregir",ROUNDDOWN(((TODAY()-Tabla2[[#This Row],[FECHA NACIMIENTO]])/365),0)))</f>
        <v>24</v>
      </c>
      <c r="V26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50" s="44" t="str">
        <f>+IF(Tabla2[[#This Row],[Edad]]="Corregir","Corregir","Ok")</f>
        <v>Ok</v>
      </c>
      <c r="X2650" s="42" t="str">
        <f>+IFERROR(VLOOKUP(Tabla2[[#This Row],[DISTRITO SEGÚN DNI]],Hoja1!$A$2:$B$32,2,FALSE),"No")</f>
        <v>No</v>
      </c>
      <c r="Y2650" s="42" t="str">
        <f>IF(OR(LOWER(Tabla2[[#This Row],[GENERO]])="masculino", LOWER(Tabla2[[#This Row],[GENERO]])="femenino"),"OK","Corregir")</f>
        <v>OK</v>
      </c>
      <c r="Z2650" s="42" t="str">
        <f>+IF(Tabla2[[#This Row],[Nro. DNI / CE]]="","Corregir",IF(LEN(Tabla2[[#This Row],[Nro. DNI / CE]])&gt;=8,"OK","Corregir"))</f>
        <v>OK</v>
      </c>
      <c r="AA2650" s="42">
        <f>COUNTIF(Tabla2[APELLIDOS Y NOMBRES],Tabla2[[#This Row],[APELLIDOS Y NOMBRES]])</f>
        <v>1</v>
      </c>
      <c r="AB2650" s="42">
        <f>IF(Tabla2[[#This Row],[Trabajador]]&gt;1,1/Tabla2[[#This Row],[Trabajador]],Tabla2[[#This Row],[Trabajador]])</f>
        <v>1</v>
      </c>
      <c r="AC2650" t="str">
        <f>+IFERROR(IF(Tabla2[[#This Row],[FECHA CESE/BAJA]]="","No Aplica",IF(AND(MONTH(Tabla2[[#This Row],[FECHA CESE/BAJA]])=MONTH(TODAY()-30),YEAR(Tabla2[[#This Row],[FECHA CESE/BAJA]])=YEAR(TODAY())),MONTH(TODAY()-30)&amp;"-"&amp;YEAR(TODAY()),"Borrar")),"No aplica")</f>
        <v>No aplica</v>
      </c>
      <c r="AD2650" t="str">
        <f>+IFERROR(IF(Tabla2[[#This Row],[FECHA INICIO DE LABORES EN OBRA]]="","No Aplica",IF(AND(MONTH(Tabla2[[#This Row],[FECHA INICIO DE LABORES EN OBRA]])=MONTH(TODAY()-30),YEAR(Tabla2[[#This Row],[FECHA INICIO DE LABORES EN OBRA]])=YEAR(TODAY())),MONTH(TODAY()-30)&amp;"-"&amp;YEAR(TODAY()),"No Aplica")),"No Aplica")</f>
        <v>No Aplica</v>
      </c>
    </row>
    <row r="2651" spans="1:30" x14ac:dyDescent="0.25">
      <c r="A2651" s="13">
        <v>20101155588</v>
      </c>
      <c r="B2651" s="15" t="s">
        <v>2014</v>
      </c>
      <c r="C2651" s="15" t="s">
        <v>2014</v>
      </c>
      <c r="D2651" s="15" t="s">
        <v>9721</v>
      </c>
      <c r="E2651" s="15" t="s">
        <v>9722</v>
      </c>
      <c r="F2651" s="39">
        <v>24201</v>
      </c>
      <c r="G2651" s="15">
        <v>1</v>
      </c>
      <c r="H2651" s="15" t="s">
        <v>9677</v>
      </c>
      <c r="I2651" s="15" t="s">
        <v>6293</v>
      </c>
      <c r="J2651" s="15" t="s">
        <v>9723</v>
      </c>
      <c r="K2651" s="15" t="s">
        <v>3078</v>
      </c>
      <c r="L2651" s="40" t="s">
        <v>6</v>
      </c>
      <c r="M2651" s="39" t="s">
        <v>24</v>
      </c>
      <c r="N2651" s="41" t="s">
        <v>2098</v>
      </c>
      <c r="O2651" s="39">
        <v>44042</v>
      </c>
      <c r="P2651" s="40">
        <v>1</v>
      </c>
      <c r="Q2651" s="40">
        <v>1</v>
      </c>
      <c r="R2651" s="40" t="str">
        <f>IFERROR(VLOOKUP(Tabla2[[#This Row],[CONTRATISTA PRNCIPAL]],Hoja1!$L$5:$M$9,2,FALSE),"CJV")</f>
        <v>EPC</v>
      </c>
      <c r="S2651" s="40" t="str">
        <f>IF(Tabla2[[#This Row],[EMPRESA]]=Tabla2[[#This Row],[CONTRATISTA PRNCIPAL]],"Principal","Secundaria")</f>
        <v>Principal</v>
      </c>
      <c r="T2651" s="42">
        <f>IFERROR(1/COUNTIF(Tabla2[CONTRATISTA PRNCIPAL],Tabla2[[#This Row],[CONTRATISTA PRNCIPAL]]),0)</f>
        <v>0.0035714285714285713</v>
      </c>
      <c r="U2651" s="43">
        <f>IF(((TODAY()-Tabla2[[#This Row],[FECHA NACIMIENTO]])/365)&lt;18,"Corregir", IF(((TODAY()-Tabla2[[#This Row],[FECHA NACIMIENTO]])/365)&gt;80, "Corregir",ROUNDDOWN(((TODAY()-Tabla2[[#This Row],[FECHA NACIMIENTO]])/365),0)))</f>
        <v>57</v>
      </c>
      <c r="V26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51" s="44" t="str">
        <f>+IF(Tabla2[[#This Row],[Edad]]="Corregir","Corregir","Ok")</f>
        <v>Ok</v>
      </c>
      <c r="X2651" s="42" t="str">
        <f>+IFERROR(VLOOKUP(Tabla2[[#This Row],[DISTRITO SEGÚN DNI]],Hoja1!$A$2:$B$32,2,FALSE),"No")</f>
        <v>No</v>
      </c>
      <c r="Y2651" s="42" t="str">
        <f>IF(OR(LOWER(Tabla2[[#This Row],[GENERO]])="masculino", LOWER(Tabla2[[#This Row],[GENERO]])="femenino"),"OK","Corregir")</f>
        <v>OK</v>
      </c>
      <c r="Z2651" s="42" t="str">
        <f>+IF(Tabla2[[#This Row],[Nro. DNI / CE]]="","Corregir",IF(LEN(Tabla2[[#This Row],[Nro. DNI / CE]])&gt;=8,"OK","Corregir"))</f>
        <v>OK</v>
      </c>
      <c r="AA2651" s="42">
        <f>COUNTIF(Tabla2[APELLIDOS Y NOMBRES],Tabla2[[#This Row],[APELLIDOS Y NOMBRES]])</f>
        <v>1</v>
      </c>
      <c r="AB2651" s="42">
        <f>IF(Tabla2[[#This Row],[Trabajador]]&gt;1,1/Tabla2[[#This Row],[Trabajador]],Tabla2[[#This Row],[Trabajador]])</f>
        <v>1</v>
      </c>
      <c r="AC2651" t="str">
        <f>+IFERROR(IF(Tabla2[[#This Row],[FECHA CESE/BAJA]]="","No Aplica",IF(AND(MONTH(Tabla2[[#This Row],[FECHA CESE/BAJA]])=MONTH(TODAY()-30),YEAR(Tabla2[[#This Row],[FECHA CESE/BAJA]])=YEAR(TODAY())),MONTH(TODAY()-30)&amp;"-"&amp;YEAR(TODAY()),"Borrar")),"No aplica")</f>
        <v>No aplica</v>
      </c>
      <c r="AD2651" t="str">
        <f>+IFERROR(IF(Tabla2[[#This Row],[FECHA INICIO DE LABORES EN OBRA]]="","No Aplica",IF(AND(MONTH(Tabla2[[#This Row],[FECHA INICIO DE LABORES EN OBRA]])=MONTH(TODAY()-30),YEAR(Tabla2[[#This Row],[FECHA INICIO DE LABORES EN OBRA]])=YEAR(TODAY())),MONTH(TODAY()-30)&amp;"-"&amp;YEAR(TODAY()),"No Aplica")),"No Aplica")</f>
        <v>No Aplica</v>
      </c>
    </row>
    <row r="2652" spans="1:30" x14ac:dyDescent="0.25">
      <c r="A2652" s="13">
        <v>20101155588</v>
      </c>
      <c r="B2652" s="15" t="s">
        <v>2014</v>
      </c>
      <c r="C2652" s="15" t="s">
        <v>2014</v>
      </c>
      <c r="D2652" s="15" t="s">
        <v>9724</v>
      </c>
      <c r="E2652" s="15" t="s">
        <v>9725</v>
      </c>
      <c r="F2652" s="39">
        <v>29474</v>
      </c>
      <c r="G2652" s="15">
        <v>1</v>
      </c>
      <c r="H2652" s="15" t="s">
        <v>9677</v>
      </c>
      <c r="I2652" s="15" t="s">
        <v>6293</v>
      </c>
      <c r="J2652" s="15" t="s">
        <v>9726</v>
      </c>
      <c r="K2652" s="15" t="s">
        <v>5222</v>
      </c>
      <c r="L2652" s="40" t="s">
        <v>6</v>
      </c>
      <c r="M2652" s="39" t="s">
        <v>24</v>
      </c>
      <c r="N2652" s="41" t="s">
        <v>2098</v>
      </c>
      <c r="O2652" s="39">
        <v>43736</v>
      </c>
      <c r="P2652" s="40">
        <v>1</v>
      </c>
      <c r="Q2652" s="40">
        <v>1</v>
      </c>
      <c r="R2652" s="40" t="str">
        <f>IFERROR(VLOOKUP(Tabla2[[#This Row],[CONTRATISTA PRNCIPAL]],Hoja1!$L$5:$M$9,2,FALSE),"CJV")</f>
        <v>EPC</v>
      </c>
      <c r="S2652" s="40" t="str">
        <f>IF(Tabla2[[#This Row],[EMPRESA]]=Tabla2[[#This Row],[CONTRATISTA PRNCIPAL]],"Principal","Secundaria")</f>
        <v>Principal</v>
      </c>
      <c r="T2652" s="42">
        <f>IFERROR(1/COUNTIF(Tabla2[CONTRATISTA PRNCIPAL],Tabla2[[#This Row],[CONTRATISTA PRNCIPAL]]),0)</f>
        <v>0.0035714285714285713</v>
      </c>
      <c r="U2652" s="43">
        <f>IF(((TODAY()-Tabla2[[#This Row],[FECHA NACIMIENTO]])/365)&lt;18,"Corregir", IF(((TODAY()-Tabla2[[#This Row],[FECHA NACIMIENTO]])/365)&gt;80, "Corregir",ROUNDDOWN(((TODAY()-Tabla2[[#This Row],[FECHA NACIMIENTO]])/365),0)))</f>
        <v>43</v>
      </c>
      <c r="V26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52" s="44" t="str">
        <f>+IF(Tabla2[[#This Row],[Edad]]="Corregir","Corregir","Ok")</f>
        <v>Ok</v>
      </c>
      <c r="X2652" s="42" t="str">
        <f>+IFERROR(VLOOKUP(Tabla2[[#This Row],[DISTRITO SEGÚN DNI]],Hoja1!$A$2:$B$32,2,FALSE),"No")</f>
        <v>No</v>
      </c>
      <c r="Y2652" s="42" t="str">
        <f>IF(OR(LOWER(Tabla2[[#This Row],[GENERO]])="masculino", LOWER(Tabla2[[#This Row],[GENERO]])="femenino"),"OK","Corregir")</f>
        <v>OK</v>
      </c>
      <c r="Z2652" s="42" t="str">
        <f>+IF(Tabla2[[#This Row],[Nro. DNI / CE]]="","Corregir",IF(LEN(Tabla2[[#This Row],[Nro. DNI / CE]])&gt;=8,"OK","Corregir"))</f>
        <v>OK</v>
      </c>
      <c r="AA2652" s="42">
        <f>COUNTIF(Tabla2[APELLIDOS Y NOMBRES],Tabla2[[#This Row],[APELLIDOS Y NOMBRES]])</f>
        <v>1</v>
      </c>
      <c r="AB2652" s="42">
        <f>IF(Tabla2[[#This Row],[Trabajador]]&gt;1,1/Tabla2[[#This Row],[Trabajador]],Tabla2[[#This Row],[Trabajador]])</f>
        <v>1</v>
      </c>
      <c r="AC2652" t="str">
        <f>+IFERROR(IF(Tabla2[[#This Row],[FECHA CESE/BAJA]]="","No Aplica",IF(AND(MONTH(Tabla2[[#This Row],[FECHA CESE/BAJA]])=MONTH(TODAY()-30),YEAR(Tabla2[[#This Row],[FECHA CESE/BAJA]])=YEAR(TODAY())),MONTH(TODAY()-30)&amp;"-"&amp;YEAR(TODAY()),"Borrar")),"No aplica")</f>
        <v>No aplica</v>
      </c>
      <c r="AD2652" t="str">
        <f>+IFERROR(IF(Tabla2[[#This Row],[FECHA INICIO DE LABORES EN OBRA]]="","No Aplica",IF(AND(MONTH(Tabla2[[#This Row],[FECHA INICIO DE LABORES EN OBRA]])=MONTH(TODAY()-30),YEAR(Tabla2[[#This Row],[FECHA INICIO DE LABORES EN OBRA]])=YEAR(TODAY())),MONTH(TODAY()-30)&amp;"-"&amp;YEAR(TODAY()),"No Aplica")),"No Aplica")</f>
        <v>No Aplica</v>
      </c>
    </row>
    <row r="2653" spans="1:30" x14ac:dyDescent="0.25">
      <c r="A2653" s="13">
        <v>20101155588</v>
      </c>
      <c r="B2653" s="15" t="s">
        <v>2014</v>
      </c>
      <c r="C2653" s="15" t="s">
        <v>2014</v>
      </c>
      <c r="D2653" s="15" t="s">
        <v>9727</v>
      </c>
      <c r="E2653" s="15" t="s">
        <v>9728</v>
      </c>
      <c r="F2653" s="39">
        <v>29974</v>
      </c>
      <c r="G2653" s="15">
        <v>1</v>
      </c>
      <c r="H2653" s="15" t="s">
        <v>9677</v>
      </c>
      <c r="I2653" s="15" t="s">
        <v>6293</v>
      </c>
      <c r="J2653" s="15" t="s">
        <v>9729</v>
      </c>
      <c r="K2653" s="15" t="s">
        <v>2445</v>
      </c>
      <c r="L2653" s="40" t="s">
        <v>6</v>
      </c>
      <c r="M2653" s="39" t="s">
        <v>24</v>
      </c>
      <c r="N2653" s="41" t="s">
        <v>2098</v>
      </c>
      <c r="O2653" s="39">
        <v>44197</v>
      </c>
      <c r="P2653" s="40">
        <v>1</v>
      </c>
      <c r="Q2653" s="40">
        <v>1</v>
      </c>
      <c r="R2653" s="40" t="str">
        <f>IFERROR(VLOOKUP(Tabla2[[#This Row],[CONTRATISTA PRNCIPAL]],Hoja1!$L$5:$M$9,2,FALSE),"CJV")</f>
        <v>EPC</v>
      </c>
      <c r="S2653" s="40" t="str">
        <f>IF(Tabla2[[#This Row],[EMPRESA]]=Tabla2[[#This Row],[CONTRATISTA PRNCIPAL]],"Principal","Secundaria")</f>
        <v>Principal</v>
      </c>
      <c r="T2653" s="42">
        <f>IFERROR(1/COUNTIF(Tabla2[CONTRATISTA PRNCIPAL],Tabla2[[#This Row],[CONTRATISTA PRNCIPAL]]),0)</f>
        <v>0.0035714285714285713</v>
      </c>
      <c r="U2653" s="43">
        <f>IF(((TODAY()-Tabla2[[#This Row],[FECHA NACIMIENTO]])/365)&lt;18,"Corregir", IF(((TODAY()-Tabla2[[#This Row],[FECHA NACIMIENTO]])/365)&gt;80, "Corregir",ROUNDDOWN(((TODAY()-Tabla2[[#This Row],[FECHA NACIMIENTO]])/365),0)))</f>
        <v>41</v>
      </c>
      <c r="V26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53" s="44" t="str">
        <f>+IF(Tabla2[[#This Row],[Edad]]="Corregir","Corregir","Ok")</f>
        <v>Ok</v>
      </c>
      <c r="X2653" s="42" t="str">
        <f>+IFERROR(VLOOKUP(Tabla2[[#This Row],[DISTRITO SEGÚN DNI]],Hoja1!$A$2:$B$32,2,FALSE),"No")</f>
        <v>No</v>
      </c>
      <c r="Y2653" s="42" t="str">
        <f>IF(OR(LOWER(Tabla2[[#This Row],[GENERO]])="masculino", LOWER(Tabla2[[#This Row],[GENERO]])="femenino"),"OK","Corregir")</f>
        <v>OK</v>
      </c>
      <c r="Z2653" s="42" t="str">
        <f>+IF(Tabla2[[#This Row],[Nro. DNI / CE]]="","Corregir",IF(LEN(Tabla2[[#This Row],[Nro. DNI / CE]])&gt;=8,"OK","Corregir"))</f>
        <v>OK</v>
      </c>
      <c r="AA2653" s="42">
        <f>COUNTIF(Tabla2[APELLIDOS Y NOMBRES],Tabla2[[#This Row],[APELLIDOS Y NOMBRES]])</f>
        <v>1</v>
      </c>
      <c r="AB2653" s="42">
        <f>IF(Tabla2[[#This Row],[Trabajador]]&gt;1,1/Tabla2[[#This Row],[Trabajador]],Tabla2[[#This Row],[Trabajador]])</f>
        <v>1</v>
      </c>
      <c r="AC2653" t="str">
        <f>+IFERROR(IF(Tabla2[[#This Row],[FECHA CESE/BAJA]]="","No Aplica",IF(AND(MONTH(Tabla2[[#This Row],[FECHA CESE/BAJA]])=MONTH(TODAY()-30),YEAR(Tabla2[[#This Row],[FECHA CESE/BAJA]])=YEAR(TODAY())),MONTH(TODAY()-30)&amp;"-"&amp;YEAR(TODAY()),"Borrar")),"No aplica")</f>
        <v>No aplica</v>
      </c>
      <c r="AD2653" t="str">
        <f>+IFERROR(IF(Tabla2[[#This Row],[FECHA INICIO DE LABORES EN OBRA]]="","No Aplica",IF(AND(MONTH(Tabla2[[#This Row],[FECHA INICIO DE LABORES EN OBRA]])=MONTH(TODAY()-30),YEAR(Tabla2[[#This Row],[FECHA INICIO DE LABORES EN OBRA]])=YEAR(TODAY())),MONTH(TODAY()-30)&amp;"-"&amp;YEAR(TODAY()),"No Aplica")),"No Aplica")</f>
        <v>No Aplica</v>
      </c>
    </row>
    <row r="2654" spans="1:30" x14ac:dyDescent="0.25">
      <c r="A2654" s="13">
        <v>20101155588</v>
      </c>
      <c r="B2654" s="15" t="s">
        <v>2014</v>
      </c>
      <c r="C2654" s="15" t="s">
        <v>2014</v>
      </c>
      <c r="D2654" s="15" t="s">
        <v>9730</v>
      </c>
      <c r="E2654" s="15" t="s">
        <v>9731</v>
      </c>
      <c r="F2654" s="39">
        <v>34228</v>
      </c>
      <c r="G2654" s="15">
        <v>1</v>
      </c>
      <c r="H2654" s="15" t="s">
        <v>9677</v>
      </c>
      <c r="I2654" s="15" t="s">
        <v>6293</v>
      </c>
      <c r="J2654" s="15" t="s">
        <v>9732</v>
      </c>
      <c r="K2654" s="15" t="s">
        <v>3078</v>
      </c>
      <c r="L2654" s="40" t="s">
        <v>6</v>
      </c>
      <c r="M2654" s="39" t="s">
        <v>24</v>
      </c>
      <c r="N2654" s="41" t="s">
        <v>2098</v>
      </c>
      <c r="O2654" s="39">
        <v>44895</v>
      </c>
      <c r="P2654" s="40">
        <v>1</v>
      </c>
      <c r="Q2654" s="40">
        <v>1</v>
      </c>
      <c r="R2654" s="40" t="str">
        <f>IFERROR(VLOOKUP(Tabla2[[#This Row],[CONTRATISTA PRNCIPAL]],Hoja1!$L$5:$M$9,2,FALSE),"CJV")</f>
        <v>EPC</v>
      </c>
      <c r="S2654" s="40" t="str">
        <f>IF(Tabla2[[#This Row],[EMPRESA]]=Tabla2[[#This Row],[CONTRATISTA PRNCIPAL]],"Principal","Secundaria")</f>
        <v>Principal</v>
      </c>
      <c r="T2654" s="42">
        <f>IFERROR(1/COUNTIF(Tabla2[CONTRATISTA PRNCIPAL],Tabla2[[#This Row],[CONTRATISTA PRNCIPAL]]),0)</f>
        <v>0.0035714285714285713</v>
      </c>
      <c r="U2654" s="43">
        <f>IF(((TODAY()-Tabla2[[#This Row],[FECHA NACIMIENTO]])/365)&lt;18,"Corregir", IF(((TODAY()-Tabla2[[#This Row],[FECHA NACIMIENTO]])/365)&gt;80, "Corregir",ROUNDDOWN(((TODAY()-Tabla2[[#This Row],[FECHA NACIMIENTO]])/365),0)))</f>
        <v>30</v>
      </c>
      <c r="V26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54" s="44" t="str">
        <f>+IF(Tabla2[[#This Row],[Edad]]="Corregir","Corregir","Ok")</f>
        <v>Ok</v>
      </c>
      <c r="X2654" s="42" t="str">
        <f>+IFERROR(VLOOKUP(Tabla2[[#This Row],[DISTRITO SEGÚN DNI]],Hoja1!$A$2:$B$32,2,FALSE),"No")</f>
        <v>No</v>
      </c>
      <c r="Y2654" s="42" t="str">
        <f>IF(OR(LOWER(Tabla2[[#This Row],[GENERO]])="masculino", LOWER(Tabla2[[#This Row],[GENERO]])="femenino"),"OK","Corregir")</f>
        <v>OK</v>
      </c>
      <c r="Z2654" s="42" t="str">
        <f>+IF(Tabla2[[#This Row],[Nro. DNI / CE]]="","Corregir",IF(LEN(Tabla2[[#This Row],[Nro. DNI / CE]])&gt;=8,"OK","Corregir"))</f>
        <v>OK</v>
      </c>
      <c r="AA2654" s="42">
        <f>COUNTIF(Tabla2[APELLIDOS Y NOMBRES],Tabla2[[#This Row],[APELLIDOS Y NOMBRES]])</f>
        <v>1</v>
      </c>
      <c r="AB2654" s="42">
        <f>IF(Tabla2[[#This Row],[Trabajador]]&gt;1,1/Tabla2[[#This Row],[Trabajador]],Tabla2[[#This Row],[Trabajador]])</f>
        <v>1</v>
      </c>
      <c r="AC2654" t="str">
        <f>+IFERROR(IF(Tabla2[[#This Row],[FECHA CESE/BAJA]]="","No Aplica",IF(AND(MONTH(Tabla2[[#This Row],[FECHA CESE/BAJA]])=MONTH(TODAY()-30),YEAR(Tabla2[[#This Row],[FECHA CESE/BAJA]])=YEAR(TODAY())),MONTH(TODAY()-30)&amp;"-"&amp;YEAR(TODAY()),"Borrar")),"No aplica")</f>
        <v>No aplica</v>
      </c>
      <c r="AD2654" t="str">
        <f>+IFERROR(IF(Tabla2[[#This Row],[FECHA INICIO DE LABORES EN OBRA]]="","No Aplica",IF(AND(MONTH(Tabla2[[#This Row],[FECHA INICIO DE LABORES EN OBRA]])=MONTH(TODAY()-30),YEAR(Tabla2[[#This Row],[FECHA INICIO DE LABORES EN OBRA]])=YEAR(TODAY())),MONTH(TODAY()-30)&amp;"-"&amp;YEAR(TODAY()),"No Aplica")),"No Aplica")</f>
        <v>No Aplica</v>
      </c>
    </row>
    <row r="2655" spans="1:30" x14ac:dyDescent="0.25">
      <c r="A2655" s="13">
        <v>20101155588</v>
      </c>
      <c r="B2655" s="15" t="s">
        <v>2014</v>
      </c>
      <c r="C2655" s="15" t="s">
        <v>2014</v>
      </c>
      <c r="D2655" s="15" t="s">
        <v>9733</v>
      </c>
      <c r="E2655" s="15" t="s">
        <v>9734</v>
      </c>
      <c r="F2655" s="39">
        <v>36780</v>
      </c>
      <c r="G2655" s="15">
        <v>1</v>
      </c>
      <c r="H2655" s="15" t="s">
        <v>9677</v>
      </c>
      <c r="I2655" s="15" t="s">
        <v>6293</v>
      </c>
      <c r="J2655" s="15" t="s">
        <v>9735</v>
      </c>
      <c r="K2655" s="15" t="s">
        <v>2445</v>
      </c>
      <c r="L2655" s="40" t="s">
        <v>6</v>
      </c>
      <c r="M2655" s="39" t="s">
        <v>24</v>
      </c>
      <c r="N2655" s="41" t="s">
        <v>2098</v>
      </c>
      <c r="O2655" s="39">
        <v>45050</v>
      </c>
      <c r="P2655" s="40">
        <v>1</v>
      </c>
      <c r="Q2655" s="40">
        <v>1</v>
      </c>
      <c r="R2655" s="40" t="str">
        <f>IFERROR(VLOOKUP(Tabla2[[#This Row],[CONTRATISTA PRNCIPAL]],Hoja1!$L$5:$M$9,2,FALSE),"CJV")</f>
        <v>EPC</v>
      </c>
      <c r="S2655" s="40" t="str">
        <f>IF(Tabla2[[#This Row],[EMPRESA]]=Tabla2[[#This Row],[CONTRATISTA PRNCIPAL]],"Principal","Secundaria")</f>
        <v>Principal</v>
      </c>
      <c r="T2655" s="42">
        <f>IFERROR(1/COUNTIF(Tabla2[CONTRATISTA PRNCIPAL],Tabla2[[#This Row],[CONTRATISTA PRNCIPAL]]),0)</f>
        <v>0.0035714285714285713</v>
      </c>
      <c r="U2655" s="43">
        <f>IF(((TODAY()-Tabla2[[#This Row],[FECHA NACIMIENTO]])/365)&lt;18,"Corregir", IF(((TODAY()-Tabla2[[#This Row],[FECHA NACIMIENTO]])/365)&gt;80, "Corregir",ROUNDDOWN(((TODAY()-Tabla2[[#This Row],[FECHA NACIMIENTO]])/365),0)))</f>
        <v>23</v>
      </c>
      <c r="V26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55" s="44" t="str">
        <f>+IF(Tabla2[[#This Row],[Edad]]="Corregir","Corregir","Ok")</f>
        <v>Ok</v>
      </c>
      <c r="X2655" s="42" t="str">
        <f>+IFERROR(VLOOKUP(Tabla2[[#This Row],[DISTRITO SEGÚN DNI]],Hoja1!$A$2:$B$32,2,FALSE),"No")</f>
        <v>No</v>
      </c>
      <c r="Y2655" s="42" t="str">
        <f>IF(OR(LOWER(Tabla2[[#This Row],[GENERO]])="masculino", LOWER(Tabla2[[#This Row],[GENERO]])="femenino"),"OK","Corregir")</f>
        <v>OK</v>
      </c>
      <c r="Z2655" s="42" t="str">
        <f>+IF(Tabla2[[#This Row],[Nro. DNI / CE]]="","Corregir",IF(LEN(Tabla2[[#This Row],[Nro. DNI / CE]])&gt;=8,"OK","Corregir"))</f>
        <v>OK</v>
      </c>
      <c r="AA2655" s="42">
        <f>COUNTIF(Tabla2[APELLIDOS Y NOMBRES],Tabla2[[#This Row],[APELLIDOS Y NOMBRES]])</f>
        <v>1</v>
      </c>
      <c r="AB2655" s="42">
        <f>IF(Tabla2[[#This Row],[Trabajador]]&gt;1,1/Tabla2[[#This Row],[Trabajador]],Tabla2[[#This Row],[Trabajador]])</f>
        <v>1</v>
      </c>
      <c r="AC2655" t="str">
        <f>+IFERROR(IF(Tabla2[[#This Row],[FECHA CESE/BAJA]]="","No Aplica",IF(AND(MONTH(Tabla2[[#This Row],[FECHA CESE/BAJA]])=MONTH(TODAY()-30),YEAR(Tabla2[[#This Row],[FECHA CESE/BAJA]])=YEAR(TODAY())),MONTH(TODAY()-30)&amp;"-"&amp;YEAR(TODAY()),"Borrar")),"No aplica")</f>
        <v>No aplica</v>
      </c>
      <c r="AD2655" t="str">
        <f>+IFERROR(IF(Tabla2[[#This Row],[FECHA INICIO DE LABORES EN OBRA]]="","No Aplica",IF(AND(MONTH(Tabla2[[#This Row],[FECHA INICIO DE LABORES EN OBRA]])=MONTH(TODAY()-30),YEAR(Tabla2[[#This Row],[FECHA INICIO DE LABORES EN OBRA]])=YEAR(TODAY())),MONTH(TODAY()-30)&amp;"-"&amp;YEAR(TODAY()),"No Aplica")),"No Aplica")</f>
        <v>No Aplica</v>
      </c>
    </row>
    <row r="2656" spans="1:30" x14ac:dyDescent="0.25">
      <c r="A2656" s="13">
        <v>20101155588</v>
      </c>
      <c r="B2656" s="15" t="s">
        <v>2014</v>
      </c>
      <c r="C2656" s="15" t="s">
        <v>2014</v>
      </c>
      <c r="D2656" s="15" t="s">
        <v>1530</v>
      </c>
      <c r="E2656" s="15" t="s">
        <v>1531</v>
      </c>
      <c r="F2656" s="39">
        <v>35539</v>
      </c>
      <c r="G2656" s="15">
        <v>1</v>
      </c>
      <c r="H2656" s="15" t="s">
        <v>9677</v>
      </c>
      <c r="I2656" s="15" t="s">
        <v>6293</v>
      </c>
      <c r="J2656" s="15" t="s">
        <v>9736</v>
      </c>
      <c r="K2656" s="15" t="s">
        <v>2083</v>
      </c>
      <c r="L2656" s="40" t="s">
        <v>6</v>
      </c>
      <c r="M2656" s="39" t="s">
        <v>24</v>
      </c>
      <c r="N2656" s="41" t="s">
        <v>2098</v>
      </c>
      <c r="O2656" s="39">
        <v>45101</v>
      </c>
      <c r="P2656" s="40">
        <v>1</v>
      </c>
      <c r="Q2656" s="40">
        <v>1</v>
      </c>
      <c r="R2656" s="40" t="str">
        <f>IFERROR(VLOOKUP(Tabla2[[#This Row],[CONTRATISTA PRNCIPAL]],Hoja1!$L$5:$M$9,2,FALSE),"CJV")</f>
        <v>EPC</v>
      </c>
      <c r="S2656" s="40" t="str">
        <f>IF(Tabla2[[#This Row],[EMPRESA]]=Tabla2[[#This Row],[CONTRATISTA PRNCIPAL]],"Principal","Secundaria")</f>
        <v>Principal</v>
      </c>
      <c r="T2656" s="42">
        <f>IFERROR(1/COUNTIF(Tabla2[CONTRATISTA PRNCIPAL],Tabla2[[#This Row],[CONTRATISTA PRNCIPAL]]),0)</f>
        <v>0.0035714285714285713</v>
      </c>
      <c r="U2656" s="43">
        <f>IF(((TODAY()-Tabla2[[#This Row],[FECHA NACIMIENTO]])/365)&lt;18,"Corregir", IF(((TODAY()-Tabla2[[#This Row],[FECHA NACIMIENTO]])/365)&gt;80, "Corregir",ROUNDDOWN(((TODAY()-Tabla2[[#This Row],[FECHA NACIMIENTO]])/365),0)))</f>
        <v>26</v>
      </c>
      <c r="V26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56" s="44" t="str">
        <f>+IF(Tabla2[[#This Row],[Edad]]="Corregir","Corregir","Ok")</f>
        <v>Ok</v>
      </c>
      <c r="X2656" s="42" t="str">
        <f>+IFERROR(VLOOKUP(Tabla2[[#This Row],[DISTRITO SEGÚN DNI]],Hoja1!$A$2:$B$32,2,FALSE),"No")</f>
        <v>ATE</v>
      </c>
      <c r="Y2656" s="42" t="str">
        <f>IF(OR(LOWER(Tabla2[[#This Row],[GENERO]])="masculino", LOWER(Tabla2[[#This Row],[GENERO]])="femenino"),"OK","Corregir")</f>
        <v>OK</v>
      </c>
      <c r="Z2656" s="42" t="str">
        <f>+IF(Tabla2[[#This Row],[Nro. DNI / CE]]="","Corregir",IF(LEN(Tabla2[[#This Row],[Nro. DNI / CE]])&gt;=8,"OK","Corregir"))</f>
        <v>OK</v>
      </c>
      <c r="AA2656" s="42">
        <f>COUNTIF(Tabla2[APELLIDOS Y NOMBRES],Tabla2[[#This Row],[APELLIDOS Y NOMBRES]])</f>
        <v>1</v>
      </c>
      <c r="AB2656" s="42">
        <f>IF(Tabla2[[#This Row],[Trabajador]]&gt;1,1/Tabla2[[#This Row],[Trabajador]],Tabla2[[#This Row],[Trabajador]])</f>
        <v>1</v>
      </c>
      <c r="AC2656" t="str">
        <f>+IFERROR(IF(Tabla2[[#This Row],[FECHA CESE/BAJA]]="","No Aplica",IF(AND(MONTH(Tabla2[[#This Row],[FECHA CESE/BAJA]])=MONTH(TODAY()-30),YEAR(Tabla2[[#This Row],[FECHA CESE/BAJA]])=YEAR(TODAY())),MONTH(TODAY()-30)&amp;"-"&amp;YEAR(TODAY()),"Borrar")),"No aplica")</f>
        <v>No aplica</v>
      </c>
      <c r="AD2656" t="str">
        <f>+IFERROR(IF(Tabla2[[#This Row],[FECHA INICIO DE LABORES EN OBRA]]="","No Aplica",IF(AND(MONTH(Tabla2[[#This Row],[FECHA INICIO DE LABORES EN OBRA]])=MONTH(TODAY()-30),YEAR(Tabla2[[#This Row],[FECHA INICIO DE LABORES EN OBRA]])=YEAR(TODAY())),MONTH(TODAY()-30)&amp;"-"&amp;YEAR(TODAY()),"No Aplica")),"No Aplica")</f>
        <v>No Aplica</v>
      </c>
    </row>
    <row r="2657" spans="1:30" x14ac:dyDescent="0.25">
      <c r="A2657" s="13">
        <v>20101155588</v>
      </c>
      <c r="B2657" s="15" t="s">
        <v>2014</v>
      </c>
      <c r="C2657" s="15" t="s">
        <v>2014</v>
      </c>
      <c r="D2657" s="15">
        <v>76208852</v>
      </c>
      <c r="E2657" s="15" t="s">
        <v>219</v>
      </c>
      <c r="F2657" s="39">
        <v>35452</v>
      </c>
      <c r="G2657" s="15">
        <v>1</v>
      </c>
      <c r="H2657" s="15" t="s">
        <v>9677</v>
      </c>
      <c r="I2657" s="15" t="s">
        <v>6293</v>
      </c>
      <c r="J2657" s="15" t="s">
        <v>9737</v>
      </c>
      <c r="K2657" s="15" t="s">
        <v>32</v>
      </c>
      <c r="L2657" s="40" t="s">
        <v>6</v>
      </c>
      <c r="M2657" s="39" t="s">
        <v>24</v>
      </c>
      <c r="N2657" s="41" t="s">
        <v>2098</v>
      </c>
      <c r="O2657" s="39">
        <v>45031</v>
      </c>
      <c r="P2657" s="40">
        <v>1</v>
      </c>
      <c r="Q2657" s="40">
        <v>1</v>
      </c>
      <c r="R2657" s="40" t="str">
        <f>IFERROR(VLOOKUP(Tabla2[[#This Row],[CONTRATISTA PRNCIPAL]],Hoja1!$L$5:$M$9,2,FALSE),"CJV")</f>
        <v>EPC</v>
      </c>
      <c r="S2657" s="40" t="str">
        <f>IF(Tabla2[[#This Row],[EMPRESA]]=Tabla2[[#This Row],[CONTRATISTA PRNCIPAL]],"Principal","Secundaria")</f>
        <v>Principal</v>
      </c>
      <c r="T2657" s="42">
        <f>IFERROR(1/COUNTIF(Tabla2[CONTRATISTA PRNCIPAL],Tabla2[[#This Row],[CONTRATISTA PRNCIPAL]]),0)</f>
        <v>0.0035714285714285713</v>
      </c>
      <c r="U2657" s="43">
        <f>IF(((TODAY()-Tabla2[[#This Row],[FECHA NACIMIENTO]])/365)&lt;18,"Corregir", IF(((TODAY()-Tabla2[[#This Row],[FECHA NACIMIENTO]])/365)&gt;80, "Corregir",ROUNDDOWN(((TODAY()-Tabla2[[#This Row],[FECHA NACIMIENTO]])/365),0)))</f>
        <v>26</v>
      </c>
      <c r="V26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57" s="44" t="str">
        <f>+IF(Tabla2[[#This Row],[Edad]]="Corregir","Corregir","Ok")</f>
        <v>Ok</v>
      </c>
      <c r="X2657" s="42" t="str">
        <f>+IFERROR(VLOOKUP(Tabla2[[#This Row],[DISTRITO SEGÚN DNI]],Hoja1!$A$2:$B$32,2,FALSE),"No")</f>
        <v>LA VICTORIA</v>
      </c>
      <c r="Y2657" s="42" t="str">
        <f>IF(OR(LOWER(Tabla2[[#This Row],[GENERO]])="masculino", LOWER(Tabla2[[#This Row],[GENERO]])="femenino"),"OK","Corregir")</f>
        <v>OK</v>
      </c>
      <c r="Z2657" s="42" t="str">
        <f>+IF(Tabla2[[#This Row],[Nro. DNI / CE]]="","Corregir",IF(LEN(Tabla2[[#This Row],[Nro. DNI / CE]])&gt;=8,"OK","Corregir"))</f>
        <v>OK</v>
      </c>
      <c r="AA2657" s="42">
        <f>COUNTIF(Tabla2[APELLIDOS Y NOMBRES],Tabla2[[#This Row],[APELLIDOS Y NOMBRES]])</f>
        <v>1</v>
      </c>
      <c r="AB2657" s="42">
        <f>IF(Tabla2[[#This Row],[Trabajador]]&gt;1,1/Tabla2[[#This Row],[Trabajador]],Tabla2[[#This Row],[Trabajador]])</f>
        <v>1</v>
      </c>
      <c r="AC2657" t="str">
        <f>+IFERROR(IF(Tabla2[[#This Row],[FECHA CESE/BAJA]]="","No Aplica",IF(AND(MONTH(Tabla2[[#This Row],[FECHA CESE/BAJA]])=MONTH(TODAY()-30),YEAR(Tabla2[[#This Row],[FECHA CESE/BAJA]])=YEAR(TODAY())),MONTH(TODAY()-30)&amp;"-"&amp;YEAR(TODAY()),"Borrar")),"No aplica")</f>
        <v>No aplica</v>
      </c>
      <c r="AD2657" t="str">
        <f>+IFERROR(IF(Tabla2[[#This Row],[FECHA INICIO DE LABORES EN OBRA]]="","No Aplica",IF(AND(MONTH(Tabla2[[#This Row],[FECHA INICIO DE LABORES EN OBRA]])=MONTH(TODAY()-30),YEAR(Tabla2[[#This Row],[FECHA INICIO DE LABORES EN OBRA]])=YEAR(TODAY())),MONTH(TODAY()-30)&amp;"-"&amp;YEAR(TODAY()),"No Aplica")),"No Aplica")</f>
        <v>No Aplica</v>
      </c>
    </row>
    <row r="2658" spans="1:30" x14ac:dyDescent="0.25">
      <c r="A2658" s="13">
        <v>20101155588</v>
      </c>
      <c r="B2658" s="15" t="s">
        <v>2014</v>
      </c>
      <c r="C2658" s="15" t="s">
        <v>2014</v>
      </c>
      <c r="D2658" s="15">
        <v>43800218</v>
      </c>
      <c r="E2658" s="15" t="s">
        <v>9738</v>
      </c>
      <c r="F2658" s="39">
        <v>31682</v>
      </c>
      <c r="G2658" s="15">
        <v>1</v>
      </c>
      <c r="H2658" s="15" t="s">
        <v>9677</v>
      </c>
      <c r="I2658" s="15" t="s">
        <v>6293</v>
      </c>
      <c r="J2658" s="15" t="s">
        <v>9739</v>
      </c>
      <c r="K2658" s="15" t="s">
        <v>2126</v>
      </c>
      <c r="L2658" s="40" t="s">
        <v>6</v>
      </c>
      <c r="M2658" s="39" t="s">
        <v>24</v>
      </c>
      <c r="N2658" s="41" t="s">
        <v>2098</v>
      </c>
      <c r="O2658" s="39">
        <v>45013</v>
      </c>
      <c r="P2658" s="40">
        <v>1</v>
      </c>
      <c r="Q2658" s="40">
        <v>1</v>
      </c>
      <c r="R2658" s="40" t="str">
        <f>IFERROR(VLOOKUP(Tabla2[[#This Row],[CONTRATISTA PRNCIPAL]],Hoja1!$L$5:$M$9,2,FALSE),"CJV")</f>
        <v>EPC</v>
      </c>
      <c r="S2658" s="40" t="str">
        <f>IF(Tabla2[[#This Row],[EMPRESA]]=Tabla2[[#This Row],[CONTRATISTA PRNCIPAL]],"Principal","Secundaria")</f>
        <v>Principal</v>
      </c>
      <c r="T2658" s="42">
        <f>IFERROR(1/COUNTIF(Tabla2[CONTRATISTA PRNCIPAL],Tabla2[[#This Row],[CONTRATISTA PRNCIPAL]]),0)</f>
        <v>0.0035714285714285713</v>
      </c>
      <c r="U2658" s="43">
        <f>IF(((TODAY()-Tabla2[[#This Row],[FECHA NACIMIENTO]])/365)&lt;18,"Corregir", IF(((TODAY()-Tabla2[[#This Row],[FECHA NACIMIENTO]])/365)&gt;80, "Corregir",ROUNDDOWN(((TODAY()-Tabla2[[#This Row],[FECHA NACIMIENTO]])/365),0)))</f>
        <v>37</v>
      </c>
      <c r="V26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58" s="44" t="str">
        <f>+IF(Tabla2[[#This Row],[Edad]]="Corregir","Corregir","Ok")</f>
        <v>Ok</v>
      </c>
      <c r="X2658" s="42" t="str">
        <f>+IFERROR(VLOOKUP(Tabla2[[#This Row],[DISTRITO SEGÚN DNI]],Hoja1!$A$2:$B$32,2,FALSE),"No")</f>
        <v>No</v>
      </c>
      <c r="Y2658" s="42" t="str">
        <f>IF(OR(LOWER(Tabla2[[#This Row],[GENERO]])="masculino", LOWER(Tabla2[[#This Row],[GENERO]])="femenino"),"OK","Corregir")</f>
        <v>OK</v>
      </c>
      <c r="Z2658" s="42" t="str">
        <f>+IF(Tabla2[[#This Row],[Nro. DNI / CE]]="","Corregir",IF(LEN(Tabla2[[#This Row],[Nro. DNI / CE]])&gt;=8,"OK","Corregir"))</f>
        <v>OK</v>
      </c>
      <c r="AA2658" s="42">
        <f>COUNTIF(Tabla2[APELLIDOS Y NOMBRES],Tabla2[[#This Row],[APELLIDOS Y NOMBRES]])</f>
        <v>1</v>
      </c>
      <c r="AB2658" s="42">
        <f>IF(Tabla2[[#This Row],[Trabajador]]&gt;1,1/Tabla2[[#This Row],[Trabajador]],Tabla2[[#This Row],[Trabajador]])</f>
        <v>1</v>
      </c>
      <c r="AC2658" t="str">
        <f>+IFERROR(IF(Tabla2[[#This Row],[FECHA CESE/BAJA]]="","No Aplica",IF(AND(MONTH(Tabla2[[#This Row],[FECHA CESE/BAJA]])=MONTH(TODAY()-30),YEAR(Tabla2[[#This Row],[FECHA CESE/BAJA]])=YEAR(TODAY())),MONTH(TODAY()-30)&amp;"-"&amp;YEAR(TODAY()),"Borrar")),"No aplica")</f>
        <v>No aplica</v>
      </c>
      <c r="AD2658" t="str">
        <f>+IFERROR(IF(Tabla2[[#This Row],[FECHA INICIO DE LABORES EN OBRA]]="","No Aplica",IF(AND(MONTH(Tabla2[[#This Row],[FECHA INICIO DE LABORES EN OBRA]])=MONTH(TODAY()-30),YEAR(Tabla2[[#This Row],[FECHA INICIO DE LABORES EN OBRA]])=YEAR(TODAY())),MONTH(TODAY()-30)&amp;"-"&amp;YEAR(TODAY()),"No Aplica")),"No Aplica")</f>
        <v>No Aplica</v>
      </c>
    </row>
    <row r="2659" spans="1:30" x14ac:dyDescent="0.25">
      <c r="A2659" s="13">
        <v>20101155588</v>
      </c>
      <c r="B2659" s="15" t="s">
        <v>2014</v>
      </c>
      <c r="C2659" s="15" t="s">
        <v>2014</v>
      </c>
      <c r="D2659" s="15" t="s">
        <v>1532</v>
      </c>
      <c r="E2659" s="15" t="s">
        <v>1533</v>
      </c>
      <c r="F2659" s="39">
        <v>37412</v>
      </c>
      <c r="G2659" s="15">
        <v>1</v>
      </c>
      <c r="H2659" s="15" t="s">
        <v>9677</v>
      </c>
      <c r="I2659" s="15" t="s">
        <v>6293</v>
      </c>
      <c r="J2659" s="15" t="s">
        <v>9740</v>
      </c>
      <c r="K2659" s="15" t="s">
        <v>34</v>
      </c>
      <c r="L2659" s="40" t="s">
        <v>6</v>
      </c>
      <c r="M2659" s="39" t="s">
        <v>24</v>
      </c>
      <c r="N2659" s="41" t="s">
        <v>2098</v>
      </c>
      <c r="O2659" s="39">
        <v>45101</v>
      </c>
      <c r="P2659" s="40">
        <v>1</v>
      </c>
      <c r="Q2659" s="40">
        <v>1</v>
      </c>
      <c r="R2659" s="40" t="str">
        <f>IFERROR(VLOOKUP(Tabla2[[#This Row],[CONTRATISTA PRNCIPAL]],Hoja1!$L$5:$M$9,2,FALSE),"CJV")</f>
        <v>EPC</v>
      </c>
      <c r="S2659" s="40" t="str">
        <f>IF(Tabla2[[#This Row],[EMPRESA]]=Tabla2[[#This Row],[CONTRATISTA PRNCIPAL]],"Principal","Secundaria")</f>
        <v>Principal</v>
      </c>
      <c r="T2659" s="42">
        <f>IFERROR(1/COUNTIF(Tabla2[CONTRATISTA PRNCIPAL],Tabla2[[#This Row],[CONTRATISTA PRNCIPAL]]),0)</f>
        <v>0.0035714285714285713</v>
      </c>
      <c r="U2659" s="43">
        <f>IF(((TODAY()-Tabla2[[#This Row],[FECHA NACIMIENTO]])/365)&lt;18,"Corregir", IF(((TODAY()-Tabla2[[#This Row],[FECHA NACIMIENTO]])/365)&gt;80, "Corregir",ROUNDDOWN(((TODAY()-Tabla2[[#This Row],[FECHA NACIMIENTO]])/365),0)))</f>
        <v>21</v>
      </c>
      <c r="V26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59" s="44" t="str">
        <f>+IF(Tabla2[[#This Row],[Edad]]="Corregir","Corregir","Ok")</f>
        <v>Ok</v>
      </c>
      <c r="X2659" s="42" t="str">
        <f>+IFERROR(VLOOKUP(Tabla2[[#This Row],[DISTRITO SEGÚN DNI]],Hoja1!$A$2:$B$32,2,FALSE),"No")</f>
        <v>SANTA ANITA</v>
      </c>
      <c r="Y2659" s="42" t="str">
        <f>IF(OR(LOWER(Tabla2[[#This Row],[GENERO]])="masculino", LOWER(Tabla2[[#This Row],[GENERO]])="femenino"),"OK","Corregir")</f>
        <v>OK</v>
      </c>
      <c r="Z2659" s="42" t="str">
        <f>+IF(Tabla2[[#This Row],[Nro. DNI / CE]]="","Corregir",IF(LEN(Tabla2[[#This Row],[Nro. DNI / CE]])&gt;=8,"OK","Corregir"))</f>
        <v>OK</v>
      </c>
      <c r="AA2659" s="42">
        <f>COUNTIF(Tabla2[APELLIDOS Y NOMBRES],Tabla2[[#This Row],[APELLIDOS Y NOMBRES]])</f>
        <v>1</v>
      </c>
      <c r="AB2659" s="42">
        <f>IF(Tabla2[[#This Row],[Trabajador]]&gt;1,1/Tabla2[[#This Row],[Trabajador]],Tabla2[[#This Row],[Trabajador]])</f>
        <v>1</v>
      </c>
      <c r="AC2659" t="str">
        <f>+IFERROR(IF(Tabla2[[#This Row],[FECHA CESE/BAJA]]="","No Aplica",IF(AND(MONTH(Tabla2[[#This Row],[FECHA CESE/BAJA]])=MONTH(TODAY()-30),YEAR(Tabla2[[#This Row],[FECHA CESE/BAJA]])=YEAR(TODAY())),MONTH(TODAY()-30)&amp;"-"&amp;YEAR(TODAY()),"Borrar")),"No aplica")</f>
        <v>No aplica</v>
      </c>
      <c r="AD2659" t="str">
        <f>+IFERROR(IF(Tabla2[[#This Row],[FECHA INICIO DE LABORES EN OBRA]]="","No Aplica",IF(AND(MONTH(Tabla2[[#This Row],[FECHA INICIO DE LABORES EN OBRA]])=MONTH(TODAY()-30),YEAR(Tabla2[[#This Row],[FECHA INICIO DE LABORES EN OBRA]])=YEAR(TODAY())),MONTH(TODAY()-30)&amp;"-"&amp;YEAR(TODAY()),"No Aplica")),"No Aplica")</f>
        <v>No Aplica</v>
      </c>
    </row>
    <row r="2660" spans="1:30" x14ac:dyDescent="0.25">
      <c r="A2660" s="13">
        <v>20101155588</v>
      </c>
      <c r="B2660" s="15" t="s">
        <v>2014</v>
      </c>
      <c r="C2660" s="15" t="s">
        <v>2014</v>
      </c>
      <c r="D2660" s="15" t="s">
        <v>9741</v>
      </c>
      <c r="E2660" s="15" t="s">
        <v>9742</v>
      </c>
      <c r="F2660" s="39">
        <v>28365</v>
      </c>
      <c r="G2660" s="15">
        <v>1</v>
      </c>
      <c r="H2660" s="15" t="s">
        <v>9677</v>
      </c>
      <c r="I2660" s="15" t="s">
        <v>6293</v>
      </c>
      <c r="J2660" s="15" t="s">
        <v>9743</v>
      </c>
      <c r="K2660" s="15" t="s">
        <v>2641</v>
      </c>
      <c r="L2660" s="40" t="s">
        <v>6</v>
      </c>
      <c r="M2660" s="39" t="s">
        <v>24</v>
      </c>
      <c r="N2660" s="41" t="s">
        <v>2098</v>
      </c>
      <c r="O2660" s="39">
        <v>45064</v>
      </c>
      <c r="P2660" s="40">
        <v>1</v>
      </c>
      <c r="Q2660" s="40">
        <v>1</v>
      </c>
      <c r="R2660" s="40" t="str">
        <f>IFERROR(VLOOKUP(Tabla2[[#This Row],[CONTRATISTA PRNCIPAL]],Hoja1!$L$5:$M$9,2,FALSE),"CJV")</f>
        <v>EPC</v>
      </c>
      <c r="S2660" s="40" t="str">
        <f>IF(Tabla2[[#This Row],[EMPRESA]]=Tabla2[[#This Row],[CONTRATISTA PRNCIPAL]],"Principal","Secundaria")</f>
        <v>Principal</v>
      </c>
      <c r="T2660" s="42">
        <f>IFERROR(1/COUNTIF(Tabla2[CONTRATISTA PRNCIPAL],Tabla2[[#This Row],[CONTRATISTA PRNCIPAL]]),0)</f>
        <v>0.0035714285714285713</v>
      </c>
      <c r="U2660" s="43">
        <f>IF(((TODAY()-Tabla2[[#This Row],[FECHA NACIMIENTO]])/365)&lt;18,"Corregir", IF(((TODAY()-Tabla2[[#This Row],[FECHA NACIMIENTO]])/365)&gt;80, "Corregir",ROUNDDOWN(((TODAY()-Tabla2[[#This Row],[FECHA NACIMIENTO]])/365),0)))</f>
        <v>46</v>
      </c>
      <c r="V26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60" s="44" t="str">
        <f>+IF(Tabla2[[#This Row],[Edad]]="Corregir","Corregir","Ok")</f>
        <v>Ok</v>
      </c>
      <c r="X2660" s="42" t="str">
        <f>+IFERROR(VLOOKUP(Tabla2[[#This Row],[DISTRITO SEGÚN DNI]],Hoja1!$A$2:$B$32,2,FALSE),"No")</f>
        <v>No</v>
      </c>
      <c r="Y2660" s="42" t="str">
        <f>IF(OR(LOWER(Tabla2[[#This Row],[GENERO]])="masculino", LOWER(Tabla2[[#This Row],[GENERO]])="femenino"),"OK","Corregir")</f>
        <v>OK</v>
      </c>
      <c r="Z2660" s="42" t="str">
        <f>+IF(Tabla2[[#This Row],[Nro. DNI / CE]]="","Corregir",IF(LEN(Tabla2[[#This Row],[Nro. DNI / CE]])&gt;=8,"OK","Corregir"))</f>
        <v>OK</v>
      </c>
      <c r="AA2660" s="42">
        <f>COUNTIF(Tabla2[APELLIDOS Y NOMBRES],Tabla2[[#This Row],[APELLIDOS Y NOMBRES]])</f>
        <v>1</v>
      </c>
      <c r="AB2660" s="42">
        <f>IF(Tabla2[[#This Row],[Trabajador]]&gt;1,1/Tabla2[[#This Row],[Trabajador]],Tabla2[[#This Row],[Trabajador]])</f>
        <v>1</v>
      </c>
      <c r="AC2660" t="str">
        <f>+IFERROR(IF(Tabla2[[#This Row],[FECHA CESE/BAJA]]="","No Aplica",IF(AND(MONTH(Tabla2[[#This Row],[FECHA CESE/BAJA]])=MONTH(TODAY()-30),YEAR(Tabla2[[#This Row],[FECHA CESE/BAJA]])=YEAR(TODAY())),MONTH(TODAY()-30)&amp;"-"&amp;YEAR(TODAY()),"Borrar")),"No aplica")</f>
        <v>No aplica</v>
      </c>
      <c r="AD2660" t="str">
        <f>+IFERROR(IF(Tabla2[[#This Row],[FECHA INICIO DE LABORES EN OBRA]]="","No Aplica",IF(AND(MONTH(Tabla2[[#This Row],[FECHA INICIO DE LABORES EN OBRA]])=MONTH(TODAY()-30),YEAR(Tabla2[[#This Row],[FECHA INICIO DE LABORES EN OBRA]])=YEAR(TODAY())),MONTH(TODAY()-30)&amp;"-"&amp;YEAR(TODAY()),"No Aplica")),"No Aplica")</f>
        <v>No Aplica</v>
      </c>
    </row>
    <row r="2661" spans="1:30" x14ac:dyDescent="0.25">
      <c r="A2661" s="13">
        <v>20101155588</v>
      </c>
      <c r="B2661" s="15" t="s">
        <v>2014</v>
      </c>
      <c r="C2661" s="15" t="s">
        <v>2014</v>
      </c>
      <c r="D2661" s="15">
        <v>42348052</v>
      </c>
      <c r="E2661" s="15" t="s">
        <v>9744</v>
      </c>
      <c r="F2661" s="39">
        <v>30089</v>
      </c>
      <c r="G2661" s="15">
        <v>1</v>
      </c>
      <c r="H2661" s="15" t="s">
        <v>9677</v>
      </c>
      <c r="I2661" s="15" t="s">
        <v>6293</v>
      </c>
      <c r="J2661" s="15" t="s">
        <v>9745</v>
      </c>
      <c r="K2661" s="15" t="s">
        <v>2272</v>
      </c>
      <c r="L2661" s="40" t="s">
        <v>6</v>
      </c>
      <c r="M2661" s="39" t="s">
        <v>24</v>
      </c>
      <c r="N2661" s="41" t="s">
        <v>2098</v>
      </c>
      <c r="O2661" s="39">
        <v>45031</v>
      </c>
      <c r="P2661" s="40">
        <v>1</v>
      </c>
      <c r="Q2661" s="40">
        <v>1</v>
      </c>
      <c r="R2661" s="40" t="str">
        <f>IFERROR(VLOOKUP(Tabla2[[#This Row],[CONTRATISTA PRNCIPAL]],Hoja1!$L$5:$M$9,2,FALSE),"CJV")</f>
        <v>EPC</v>
      </c>
      <c r="S2661" s="40" t="str">
        <f>IF(Tabla2[[#This Row],[EMPRESA]]=Tabla2[[#This Row],[CONTRATISTA PRNCIPAL]],"Principal","Secundaria")</f>
        <v>Principal</v>
      </c>
      <c r="T2661" s="42">
        <f>IFERROR(1/COUNTIF(Tabla2[CONTRATISTA PRNCIPAL],Tabla2[[#This Row],[CONTRATISTA PRNCIPAL]]),0)</f>
        <v>0.0035714285714285713</v>
      </c>
      <c r="U2661" s="43">
        <f>IF(((TODAY()-Tabla2[[#This Row],[FECHA NACIMIENTO]])/365)&lt;18,"Corregir", IF(((TODAY()-Tabla2[[#This Row],[FECHA NACIMIENTO]])/365)&gt;80, "Corregir",ROUNDDOWN(((TODAY()-Tabla2[[#This Row],[FECHA NACIMIENTO]])/365),0)))</f>
        <v>41</v>
      </c>
      <c r="V26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61" s="44" t="str">
        <f>+IF(Tabla2[[#This Row],[Edad]]="Corregir","Corregir","Ok")</f>
        <v>Ok</v>
      </c>
      <c r="X2661" s="42" t="str">
        <f>+IFERROR(VLOOKUP(Tabla2[[#This Row],[DISTRITO SEGÚN DNI]],Hoja1!$A$2:$B$32,2,FALSE),"No")</f>
        <v>No</v>
      </c>
      <c r="Y2661" s="42" t="str">
        <f>IF(OR(LOWER(Tabla2[[#This Row],[GENERO]])="masculino", LOWER(Tabla2[[#This Row],[GENERO]])="femenino"),"OK","Corregir")</f>
        <v>OK</v>
      </c>
      <c r="Z2661" s="42" t="str">
        <f>+IF(Tabla2[[#This Row],[Nro. DNI / CE]]="","Corregir",IF(LEN(Tabla2[[#This Row],[Nro. DNI / CE]])&gt;=8,"OK","Corregir"))</f>
        <v>OK</v>
      </c>
      <c r="AA2661" s="42">
        <f>COUNTIF(Tabla2[APELLIDOS Y NOMBRES],Tabla2[[#This Row],[APELLIDOS Y NOMBRES]])</f>
        <v>1</v>
      </c>
      <c r="AB2661" s="42">
        <f>IF(Tabla2[[#This Row],[Trabajador]]&gt;1,1/Tabla2[[#This Row],[Trabajador]],Tabla2[[#This Row],[Trabajador]])</f>
        <v>1</v>
      </c>
      <c r="AC2661" t="str">
        <f>+IFERROR(IF(Tabla2[[#This Row],[FECHA CESE/BAJA]]="","No Aplica",IF(AND(MONTH(Tabla2[[#This Row],[FECHA CESE/BAJA]])=MONTH(TODAY()-30),YEAR(Tabla2[[#This Row],[FECHA CESE/BAJA]])=YEAR(TODAY())),MONTH(TODAY()-30)&amp;"-"&amp;YEAR(TODAY()),"Borrar")),"No aplica")</f>
        <v>No aplica</v>
      </c>
      <c r="AD2661" t="str">
        <f>+IFERROR(IF(Tabla2[[#This Row],[FECHA INICIO DE LABORES EN OBRA]]="","No Aplica",IF(AND(MONTH(Tabla2[[#This Row],[FECHA INICIO DE LABORES EN OBRA]])=MONTH(TODAY()-30),YEAR(Tabla2[[#This Row],[FECHA INICIO DE LABORES EN OBRA]])=YEAR(TODAY())),MONTH(TODAY()-30)&amp;"-"&amp;YEAR(TODAY()),"No Aplica")),"No Aplica")</f>
        <v>No Aplica</v>
      </c>
    </row>
    <row r="2662" spans="1:30" x14ac:dyDescent="0.25">
      <c r="A2662" s="13">
        <v>20101155588</v>
      </c>
      <c r="B2662" s="15" t="s">
        <v>2014</v>
      </c>
      <c r="C2662" s="15" t="s">
        <v>2014</v>
      </c>
      <c r="D2662" s="15">
        <v>70450214</v>
      </c>
      <c r="E2662" s="15" t="s">
        <v>9746</v>
      </c>
      <c r="F2662" s="39">
        <v>36322</v>
      </c>
      <c r="G2662" s="15">
        <v>1</v>
      </c>
      <c r="H2662" s="15" t="s">
        <v>9677</v>
      </c>
      <c r="I2662" s="15" t="s">
        <v>6293</v>
      </c>
      <c r="J2662" s="15" t="s">
        <v>9747</v>
      </c>
      <c r="K2662" s="15" t="s">
        <v>2641</v>
      </c>
      <c r="L2662" s="40" t="s">
        <v>6</v>
      </c>
      <c r="M2662" s="39" t="s">
        <v>24</v>
      </c>
      <c r="N2662" s="41" t="s">
        <v>2098</v>
      </c>
      <c r="O2662" s="39">
        <v>45021</v>
      </c>
      <c r="P2662" s="40">
        <v>1</v>
      </c>
      <c r="Q2662" s="40">
        <v>1</v>
      </c>
      <c r="R2662" s="40" t="str">
        <f>IFERROR(VLOOKUP(Tabla2[[#This Row],[CONTRATISTA PRNCIPAL]],Hoja1!$L$5:$M$9,2,FALSE),"CJV")</f>
        <v>EPC</v>
      </c>
      <c r="S2662" s="40" t="str">
        <f>IF(Tabla2[[#This Row],[EMPRESA]]=Tabla2[[#This Row],[CONTRATISTA PRNCIPAL]],"Principal","Secundaria")</f>
        <v>Principal</v>
      </c>
      <c r="T2662" s="42">
        <f>IFERROR(1/COUNTIF(Tabla2[CONTRATISTA PRNCIPAL],Tabla2[[#This Row],[CONTRATISTA PRNCIPAL]]),0)</f>
        <v>0.0035714285714285713</v>
      </c>
      <c r="U2662" s="43">
        <f>IF(((TODAY()-Tabla2[[#This Row],[FECHA NACIMIENTO]])/365)&lt;18,"Corregir", IF(((TODAY()-Tabla2[[#This Row],[FECHA NACIMIENTO]])/365)&gt;80, "Corregir",ROUNDDOWN(((TODAY()-Tabla2[[#This Row],[FECHA NACIMIENTO]])/365),0)))</f>
        <v>24</v>
      </c>
      <c r="V26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62" s="44" t="str">
        <f>+IF(Tabla2[[#This Row],[Edad]]="Corregir","Corregir","Ok")</f>
        <v>Ok</v>
      </c>
      <c r="X2662" s="42" t="str">
        <f>+IFERROR(VLOOKUP(Tabla2[[#This Row],[DISTRITO SEGÚN DNI]],Hoja1!$A$2:$B$32,2,FALSE),"No")</f>
        <v>No</v>
      </c>
      <c r="Y2662" s="42" t="str">
        <f>IF(OR(LOWER(Tabla2[[#This Row],[GENERO]])="masculino", LOWER(Tabla2[[#This Row],[GENERO]])="femenino"),"OK","Corregir")</f>
        <v>OK</v>
      </c>
      <c r="Z2662" s="42" t="str">
        <f>+IF(Tabla2[[#This Row],[Nro. DNI / CE]]="","Corregir",IF(LEN(Tabla2[[#This Row],[Nro. DNI / CE]])&gt;=8,"OK","Corregir"))</f>
        <v>OK</v>
      </c>
      <c r="AA2662" s="42">
        <f>COUNTIF(Tabla2[APELLIDOS Y NOMBRES],Tabla2[[#This Row],[APELLIDOS Y NOMBRES]])</f>
        <v>1</v>
      </c>
      <c r="AB2662" s="42">
        <f>IF(Tabla2[[#This Row],[Trabajador]]&gt;1,1/Tabla2[[#This Row],[Trabajador]],Tabla2[[#This Row],[Trabajador]])</f>
        <v>1</v>
      </c>
      <c r="AC2662" t="str">
        <f>+IFERROR(IF(Tabla2[[#This Row],[FECHA CESE/BAJA]]="","No Aplica",IF(AND(MONTH(Tabla2[[#This Row],[FECHA CESE/BAJA]])=MONTH(TODAY()-30),YEAR(Tabla2[[#This Row],[FECHA CESE/BAJA]])=YEAR(TODAY())),MONTH(TODAY()-30)&amp;"-"&amp;YEAR(TODAY()),"Borrar")),"No aplica")</f>
        <v>No aplica</v>
      </c>
      <c r="AD2662" t="str">
        <f>+IFERROR(IF(Tabla2[[#This Row],[FECHA INICIO DE LABORES EN OBRA]]="","No Aplica",IF(AND(MONTH(Tabla2[[#This Row],[FECHA INICIO DE LABORES EN OBRA]])=MONTH(TODAY()-30),YEAR(Tabla2[[#This Row],[FECHA INICIO DE LABORES EN OBRA]])=YEAR(TODAY())),MONTH(TODAY()-30)&amp;"-"&amp;YEAR(TODAY()),"No Aplica")),"No Aplica")</f>
        <v>No Aplica</v>
      </c>
    </row>
    <row r="2663" spans="1:30" x14ac:dyDescent="0.25">
      <c r="A2663" s="13">
        <v>20101155588</v>
      </c>
      <c r="B2663" s="15" t="s">
        <v>2014</v>
      </c>
      <c r="C2663" s="15" t="s">
        <v>2014</v>
      </c>
      <c r="D2663" s="15" t="s">
        <v>9748</v>
      </c>
      <c r="E2663" s="15" t="s">
        <v>9749</v>
      </c>
      <c r="F2663" s="39">
        <v>26284</v>
      </c>
      <c r="G2663" s="15">
        <v>1</v>
      </c>
      <c r="H2663" s="15" t="s">
        <v>9677</v>
      </c>
      <c r="I2663" s="15" t="s">
        <v>6293</v>
      </c>
      <c r="J2663" s="15" t="s">
        <v>9750</v>
      </c>
      <c r="K2663" s="15" t="s">
        <v>3078</v>
      </c>
      <c r="L2663" s="40" t="s">
        <v>6</v>
      </c>
      <c r="M2663" s="39" t="s">
        <v>24</v>
      </c>
      <c r="N2663" s="41" t="s">
        <v>2098</v>
      </c>
      <c r="O2663" s="39">
        <v>44490</v>
      </c>
      <c r="P2663" s="40">
        <v>1</v>
      </c>
      <c r="Q2663" s="40">
        <v>1</v>
      </c>
      <c r="R2663" s="40" t="str">
        <f>IFERROR(VLOOKUP(Tabla2[[#This Row],[CONTRATISTA PRNCIPAL]],Hoja1!$L$5:$M$9,2,FALSE),"CJV")</f>
        <v>EPC</v>
      </c>
      <c r="S2663" s="40" t="str">
        <f>IF(Tabla2[[#This Row],[EMPRESA]]=Tabla2[[#This Row],[CONTRATISTA PRNCIPAL]],"Principal","Secundaria")</f>
        <v>Principal</v>
      </c>
      <c r="T2663" s="42">
        <f>IFERROR(1/COUNTIF(Tabla2[CONTRATISTA PRNCIPAL],Tabla2[[#This Row],[CONTRATISTA PRNCIPAL]]),0)</f>
        <v>0.0035714285714285713</v>
      </c>
      <c r="U2663" s="43">
        <f>IF(((TODAY()-Tabla2[[#This Row],[FECHA NACIMIENTO]])/365)&lt;18,"Corregir", IF(((TODAY()-Tabla2[[#This Row],[FECHA NACIMIENTO]])/365)&gt;80, "Corregir",ROUNDDOWN(((TODAY()-Tabla2[[#This Row],[FECHA NACIMIENTO]])/365),0)))</f>
        <v>51</v>
      </c>
      <c r="V26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63" s="44" t="str">
        <f>+IF(Tabla2[[#This Row],[Edad]]="Corregir","Corregir","Ok")</f>
        <v>Ok</v>
      </c>
      <c r="X2663" s="42" t="str">
        <f>+IFERROR(VLOOKUP(Tabla2[[#This Row],[DISTRITO SEGÚN DNI]],Hoja1!$A$2:$B$32,2,FALSE),"No")</f>
        <v>No</v>
      </c>
      <c r="Y2663" s="42" t="str">
        <f>IF(OR(LOWER(Tabla2[[#This Row],[GENERO]])="masculino", LOWER(Tabla2[[#This Row],[GENERO]])="femenino"),"OK","Corregir")</f>
        <v>OK</v>
      </c>
      <c r="Z2663" s="42" t="str">
        <f>+IF(Tabla2[[#This Row],[Nro. DNI / CE]]="","Corregir",IF(LEN(Tabla2[[#This Row],[Nro. DNI / CE]])&gt;=8,"OK","Corregir"))</f>
        <v>OK</v>
      </c>
      <c r="AA2663" s="42">
        <f>COUNTIF(Tabla2[APELLIDOS Y NOMBRES],Tabla2[[#This Row],[APELLIDOS Y NOMBRES]])</f>
        <v>1</v>
      </c>
      <c r="AB2663" s="42">
        <f>IF(Tabla2[[#This Row],[Trabajador]]&gt;1,1/Tabla2[[#This Row],[Trabajador]],Tabla2[[#This Row],[Trabajador]])</f>
        <v>1</v>
      </c>
      <c r="AC2663" t="str">
        <f>+IFERROR(IF(Tabla2[[#This Row],[FECHA CESE/BAJA]]="","No Aplica",IF(AND(MONTH(Tabla2[[#This Row],[FECHA CESE/BAJA]])=MONTH(TODAY()-30),YEAR(Tabla2[[#This Row],[FECHA CESE/BAJA]])=YEAR(TODAY())),MONTH(TODAY()-30)&amp;"-"&amp;YEAR(TODAY()),"Borrar")),"No aplica")</f>
        <v>No aplica</v>
      </c>
      <c r="AD2663" t="str">
        <f>+IFERROR(IF(Tabla2[[#This Row],[FECHA INICIO DE LABORES EN OBRA]]="","No Aplica",IF(AND(MONTH(Tabla2[[#This Row],[FECHA INICIO DE LABORES EN OBRA]])=MONTH(TODAY()-30),YEAR(Tabla2[[#This Row],[FECHA INICIO DE LABORES EN OBRA]])=YEAR(TODAY())),MONTH(TODAY()-30)&amp;"-"&amp;YEAR(TODAY()),"No Aplica")),"No Aplica")</f>
        <v>No Aplica</v>
      </c>
    </row>
    <row r="2664" spans="1:30" x14ac:dyDescent="0.25">
      <c r="A2664" s="13">
        <v>20101155588</v>
      </c>
      <c r="B2664" s="15" t="s">
        <v>2014</v>
      </c>
      <c r="C2664" s="15" t="s">
        <v>2014</v>
      </c>
      <c r="D2664" s="15" t="s">
        <v>1534</v>
      </c>
      <c r="E2664" s="15" t="s">
        <v>1535</v>
      </c>
      <c r="F2664" s="39">
        <v>35966</v>
      </c>
      <c r="G2664" s="15">
        <v>1</v>
      </c>
      <c r="H2664" s="15" t="s">
        <v>9677</v>
      </c>
      <c r="I2664" s="15" t="s">
        <v>6293</v>
      </c>
      <c r="J2664" s="15" t="s">
        <v>9751</v>
      </c>
      <c r="K2664" s="15" t="s">
        <v>34</v>
      </c>
      <c r="L2664" s="40" t="s">
        <v>6</v>
      </c>
      <c r="M2664" s="39" t="s">
        <v>24</v>
      </c>
      <c r="N2664" s="41" t="s">
        <v>2098</v>
      </c>
      <c r="O2664" s="39">
        <v>45092</v>
      </c>
      <c r="P2664" s="40">
        <v>1</v>
      </c>
      <c r="Q2664" s="40">
        <v>1</v>
      </c>
      <c r="R2664" s="40" t="str">
        <f>IFERROR(VLOOKUP(Tabla2[[#This Row],[CONTRATISTA PRNCIPAL]],Hoja1!$L$5:$M$9,2,FALSE),"CJV")</f>
        <v>EPC</v>
      </c>
      <c r="S2664" s="40" t="str">
        <f>IF(Tabla2[[#This Row],[EMPRESA]]=Tabla2[[#This Row],[CONTRATISTA PRNCIPAL]],"Principal","Secundaria")</f>
        <v>Principal</v>
      </c>
      <c r="T2664" s="42">
        <f>IFERROR(1/COUNTIF(Tabla2[CONTRATISTA PRNCIPAL],Tabla2[[#This Row],[CONTRATISTA PRNCIPAL]]),0)</f>
        <v>0.0035714285714285713</v>
      </c>
      <c r="U2664" s="43">
        <f>IF(((TODAY()-Tabla2[[#This Row],[FECHA NACIMIENTO]])/365)&lt;18,"Corregir", IF(((TODAY()-Tabla2[[#This Row],[FECHA NACIMIENTO]])/365)&gt;80, "Corregir",ROUNDDOWN(((TODAY()-Tabla2[[#This Row],[FECHA NACIMIENTO]])/365),0)))</f>
        <v>25</v>
      </c>
      <c r="V26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64" s="44" t="str">
        <f>+IF(Tabla2[[#This Row],[Edad]]="Corregir","Corregir","Ok")</f>
        <v>Ok</v>
      </c>
      <c r="X2664" s="42" t="str">
        <f>+IFERROR(VLOOKUP(Tabla2[[#This Row],[DISTRITO SEGÚN DNI]],Hoja1!$A$2:$B$32,2,FALSE),"No")</f>
        <v>SANTA ANITA</v>
      </c>
      <c r="Y2664" s="42" t="str">
        <f>IF(OR(LOWER(Tabla2[[#This Row],[GENERO]])="masculino", LOWER(Tabla2[[#This Row],[GENERO]])="femenino"),"OK","Corregir")</f>
        <v>OK</v>
      </c>
      <c r="Z2664" s="42" t="str">
        <f>+IF(Tabla2[[#This Row],[Nro. DNI / CE]]="","Corregir",IF(LEN(Tabla2[[#This Row],[Nro. DNI / CE]])&gt;=8,"OK","Corregir"))</f>
        <v>OK</v>
      </c>
      <c r="AA2664" s="42">
        <f>COUNTIF(Tabla2[APELLIDOS Y NOMBRES],Tabla2[[#This Row],[APELLIDOS Y NOMBRES]])</f>
        <v>1</v>
      </c>
      <c r="AB2664" s="42">
        <f>IF(Tabla2[[#This Row],[Trabajador]]&gt;1,1/Tabla2[[#This Row],[Trabajador]],Tabla2[[#This Row],[Trabajador]])</f>
        <v>1</v>
      </c>
      <c r="AC2664" t="str">
        <f>+IFERROR(IF(Tabla2[[#This Row],[FECHA CESE/BAJA]]="","No Aplica",IF(AND(MONTH(Tabla2[[#This Row],[FECHA CESE/BAJA]])=MONTH(TODAY()-30),YEAR(Tabla2[[#This Row],[FECHA CESE/BAJA]])=YEAR(TODAY())),MONTH(TODAY()-30)&amp;"-"&amp;YEAR(TODAY()),"Borrar")),"No aplica")</f>
        <v>No aplica</v>
      </c>
      <c r="AD2664" t="str">
        <f>+IFERROR(IF(Tabla2[[#This Row],[FECHA INICIO DE LABORES EN OBRA]]="","No Aplica",IF(AND(MONTH(Tabla2[[#This Row],[FECHA INICIO DE LABORES EN OBRA]])=MONTH(TODAY()-30),YEAR(Tabla2[[#This Row],[FECHA INICIO DE LABORES EN OBRA]])=YEAR(TODAY())),MONTH(TODAY()-30)&amp;"-"&amp;YEAR(TODAY()),"No Aplica")),"No Aplica")</f>
        <v>No Aplica</v>
      </c>
    </row>
    <row r="2665" spans="1:30" x14ac:dyDescent="0.25">
      <c r="A2665" s="13">
        <v>20101155588</v>
      </c>
      <c r="B2665" s="15" t="s">
        <v>2014</v>
      </c>
      <c r="C2665" s="15" t="s">
        <v>2014</v>
      </c>
      <c r="D2665" s="15">
        <v>73043453</v>
      </c>
      <c r="E2665" s="15" t="s">
        <v>9752</v>
      </c>
      <c r="F2665" s="39">
        <v>37500</v>
      </c>
      <c r="G2665" s="15">
        <v>1</v>
      </c>
      <c r="H2665" s="15" t="s">
        <v>9677</v>
      </c>
      <c r="I2665" s="15" t="s">
        <v>6293</v>
      </c>
      <c r="J2665" s="15" t="s">
        <v>9753</v>
      </c>
      <c r="K2665" s="15" t="s">
        <v>2182</v>
      </c>
      <c r="L2665" s="40" t="s">
        <v>6</v>
      </c>
      <c r="M2665" s="39" t="s">
        <v>24</v>
      </c>
      <c r="N2665" s="41" t="s">
        <v>2098</v>
      </c>
      <c r="O2665" s="39">
        <v>45030</v>
      </c>
      <c r="P2665" s="40">
        <v>1</v>
      </c>
      <c r="Q2665" s="40">
        <v>1</v>
      </c>
      <c r="R2665" s="40" t="str">
        <f>IFERROR(VLOOKUP(Tabla2[[#This Row],[CONTRATISTA PRNCIPAL]],Hoja1!$L$5:$M$9,2,FALSE),"CJV")</f>
        <v>EPC</v>
      </c>
      <c r="S2665" s="40" t="str">
        <f>IF(Tabla2[[#This Row],[EMPRESA]]=Tabla2[[#This Row],[CONTRATISTA PRNCIPAL]],"Principal","Secundaria")</f>
        <v>Principal</v>
      </c>
      <c r="T2665" s="42">
        <f>IFERROR(1/COUNTIF(Tabla2[CONTRATISTA PRNCIPAL],Tabla2[[#This Row],[CONTRATISTA PRNCIPAL]]),0)</f>
        <v>0.0035714285714285713</v>
      </c>
      <c r="U2665" s="43">
        <f>IF(((TODAY()-Tabla2[[#This Row],[FECHA NACIMIENTO]])/365)&lt;18,"Corregir", IF(((TODAY()-Tabla2[[#This Row],[FECHA NACIMIENTO]])/365)&gt;80, "Corregir",ROUNDDOWN(((TODAY()-Tabla2[[#This Row],[FECHA NACIMIENTO]])/365),0)))</f>
        <v>21</v>
      </c>
      <c r="V26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65" s="44" t="str">
        <f>+IF(Tabla2[[#This Row],[Edad]]="Corregir","Corregir","Ok")</f>
        <v>Ok</v>
      </c>
      <c r="X2665" s="42" t="str">
        <f>+IFERROR(VLOOKUP(Tabla2[[#This Row],[DISTRITO SEGÚN DNI]],Hoja1!$A$2:$B$32,2,FALSE),"No")</f>
        <v>No</v>
      </c>
      <c r="Y2665" s="42" t="str">
        <f>IF(OR(LOWER(Tabla2[[#This Row],[GENERO]])="masculino", LOWER(Tabla2[[#This Row],[GENERO]])="femenino"),"OK","Corregir")</f>
        <v>OK</v>
      </c>
      <c r="Z2665" s="42" t="str">
        <f>+IF(Tabla2[[#This Row],[Nro. DNI / CE]]="","Corregir",IF(LEN(Tabla2[[#This Row],[Nro. DNI / CE]])&gt;=8,"OK","Corregir"))</f>
        <v>OK</v>
      </c>
      <c r="AA2665" s="42">
        <f>COUNTIF(Tabla2[APELLIDOS Y NOMBRES],Tabla2[[#This Row],[APELLIDOS Y NOMBRES]])</f>
        <v>1</v>
      </c>
      <c r="AB2665" s="42">
        <f>IF(Tabla2[[#This Row],[Trabajador]]&gt;1,1/Tabla2[[#This Row],[Trabajador]],Tabla2[[#This Row],[Trabajador]])</f>
        <v>1</v>
      </c>
      <c r="AC2665" t="str">
        <f>+IFERROR(IF(Tabla2[[#This Row],[FECHA CESE/BAJA]]="","No Aplica",IF(AND(MONTH(Tabla2[[#This Row],[FECHA CESE/BAJA]])=MONTH(TODAY()-30),YEAR(Tabla2[[#This Row],[FECHA CESE/BAJA]])=YEAR(TODAY())),MONTH(TODAY()-30)&amp;"-"&amp;YEAR(TODAY()),"Borrar")),"No aplica")</f>
        <v>No aplica</v>
      </c>
      <c r="AD2665" t="str">
        <f>+IFERROR(IF(Tabla2[[#This Row],[FECHA INICIO DE LABORES EN OBRA]]="","No Aplica",IF(AND(MONTH(Tabla2[[#This Row],[FECHA INICIO DE LABORES EN OBRA]])=MONTH(TODAY()-30),YEAR(Tabla2[[#This Row],[FECHA INICIO DE LABORES EN OBRA]])=YEAR(TODAY())),MONTH(TODAY()-30)&amp;"-"&amp;YEAR(TODAY()),"No Aplica")),"No Aplica")</f>
        <v>No Aplica</v>
      </c>
    </row>
    <row r="2666" spans="1:30" x14ac:dyDescent="0.25">
      <c r="A2666" s="13">
        <v>20101155588</v>
      </c>
      <c r="B2666" s="15" t="s">
        <v>2014</v>
      </c>
      <c r="C2666" s="15" t="s">
        <v>2014</v>
      </c>
      <c r="D2666" s="15">
        <v>74399401</v>
      </c>
      <c r="E2666" s="15" t="s">
        <v>9754</v>
      </c>
      <c r="F2666" s="39">
        <v>35956</v>
      </c>
      <c r="G2666" s="15">
        <v>1</v>
      </c>
      <c r="H2666" s="15" t="s">
        <v>9677</v>
      </c>
      <c r="I2666" s="15" t="s">
        <v>6293</v>
      </c>
      <c r="J2666" s="15" t="s">
        <v>9755</v>
      </c>
      <c r="K2666" s="15" t="s">
        <v>2182</v>
      </c>
      <c r="L2666" s="40" t="s">
        <v>6</v>
      </c>
      <c r="M2666" s="39" t="s">
        <v>24</v>
      </c>
      <c r="N2666" s="41" t="s">
        <v>2098</v>
      </c>
      <c r="O2666" s="39">
        <v>45017</v>
      </c>
      <c r="P2666" s="40">
        <v>1</v>
      </c>
      <c r="Q2666" s="40">
        <v>1</v>
      </c>
      <c r="R2666" s="40" t="str">
        <f>IFERROR(VLOOKUP(Tabla2[[#This Row],[CONTRATISTA PRNCIPAL]],Hoja1!$L$5:$M$9,2,FALSE),"CJV")</f>
        <v>EPC</v>
      </c>
      <c r="S2666" s="40" t="str">
        <f>IF(Tabla2[[#This Row],[EMPRESA]]=Tabla2[[#This Row],[CONTRATISTA PRNCIPAL]],"Principal","Secundaria")</f>
        <v>Principal</v>
      </c>
      <c r="T2666" s="42">
        <f>IFERROR(1/COUNTIF(Tabla2[CONTRATISTA PRNCIPAL],Tabla2[[#This Row],[CONTRATISTA PRNCIPAL]]),0)</f>
        <v>0.0035714285714285713</v>
      </c>
      <c r="U2666" s="43">
        <f>IF(((TODAY()-Tabla2[[#This Row],[FECHA NACIMIENTO]])/365)&lt;18,"Corregir", IF(((TODAY()-Tabla2[[#This Row],[FECHA NACIMIENTO]])/365)&gt;80, "Corregir",ROUNDDOWN(((TODAY()-Tabla2[[#This Row],[FECHA NACIMIENTO]])/365),0)))</f>
        <v>25</v>
      </c>
      <c r="V26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66" s="44" t="str">
        <f>+IF(Tabla2[[#This Row],[Edad]]="Corregir","Corregir","Ok")</f>
        <v>Ok</v>
      </c>
      <c r="X2666" s="42" t="str">
        <f>+IFERROR(VLOOKUP(Tabla2[[#This Row],[DISTRITO SEGÚN DNI]],Hoja1!$A$2:$B$32,2,FALSE),"No")</f>
        <v>No</v>
      </c>
      <c r="Y2666" s="42" t="str">
        <f>IF(OR(LOWER(Tabla2[[#This Row],[GENERO]])="masculino", LOWER(Tabla2[[#This Row],[GENERO]])="femenino"),"OK","Corregir")</f>
        <v>OK</v>
      </c>
      <c r="Z2666" s="42" t="str">
        <f>+IF(Tabla2[[#This Row],[Nro. DNI / CE]]="","Corregir",IF(LEN(Tabla2[[#This Row],[Nro. DNI / CE]])&gt;=8,"OK","Corregir"))</f>
        <v>OK</v>
      </c>
      <c r="AA2666" s="42">
        <f>COUNTIF(Tabla2[APELLIDOS Y NOMBRES],Tabla2[[#This Row],[APELLIDOS Y NOMBRES]])</f>
        <v>1</v>
      </c>
      <c r="AB2666" s="42">
        <f>IF(Tabla2[[#This Row],[Trabajador]]&gt;1,1/Tabla2[[#This Row],[Trabajador]],Tabla2[[#This Row],[Trabajador]])</f>
        <v>1</v>
      </c>
      <c r="AC2666" t="str">
        <f>+IFERROR(IF(Tabla2[[#This Row],[FECHA CESE/BAJA]]="","No Aplica",IF(AND(MONTH(Tabla2[[#This Row],[FECHA CESE/BAJA]])=MONTH(TODAY()-30),YEAR(Tabla2[[#This Row],[FECHA CESE/BAJA]])=YEAR(TODAY())),MONTH(TODAY()-30)&amp;"-"&amp;YEAR(TODAY()),"Borrar")),"No aplica")</f>
        <v>No aplica</v>
      </c>
      <c r="AD2666" t="str">
        <f>+IFERROR(IF(Tabla2[[#This Row],[FECHA INICIO DE LABORES EN OBRA]]="","No Aplica",IF(AND(MONTH(Tabla2[[#This Row],[FECHA INICIO DE LABORES EN OBRA]])=MONTH(TODAY()-30),YEAR(Tabla2[[#This Row],[FECHA INICIO DE LABORES EN OBRA]])=YEAR(TODAY())),MONTH(TODAY()-30)&amp;"-"&amp;YEAR(TODAY()),"No Aplica")),"No Aplica")</f>
        <v>No Aplica</v>
      </c>
    </row>
    <row r="2667" spans="1:30" x14ac:dyDescent="0.25">
      <c r="A2667" s="13">
        <v>20101155588</v>
      </c>
      <c r="B2667" s="15" t="s">
        <v>2014</v>
      </c>
      <c r="C2667" s="15" t="s">
        <v>2014</v>
      </c>
      <c r="D2667" s="15">
        <v>70056502</v>
      </c>
      <c r="E2667" s="15" t="s">
        <v>9756</v>
      </c>
      <c r="F2667" s="39">
        <v>34990</v>
      </c>
      <c r="G2667" s="15">
        <v>1</v>
      </c>
      <c r="H2667" s="15" t="s">
        <v>9677</v>
      </c>
      <c r="I2667" s="15" t="s">
        <v>6293</v>
      </c>
      <c r="J2667" s="15" t="s">
        <v>9757</v>
      </c>
      <c r="K2667" s="15" t="s">
        <v>2843</v>
      </c>
      <c r="L2667" s="40" t="s">
        <v>6</v>
      </c>
      <c r="M2667" s="39" t="s">
        <v>24</v>
      </c>
      <c r="N2667" s="41" t="s">
        <v>2098</v>
      </c>
      <c r="O2667" s="39">
        <v>44587</v>
      </c>
      <c r="P2667" s="40">
        <v>1</v>
      </c>
      <c r="Q2667" s="40">
        <v>1</v>
      </c>
      <c r="R2667" s="40" t="str">
        <f>IFERROR(VLOOKUP(Tabla2[[#This Row],[CONTRATISTA PRNCIPAL]],Hoja1!$L$5:$M$9,2,FALSE),"CJV")</f>
        <v>EPC</v>
      </c>
      <c r="S2667" s="40" t="str">
        <f>IF(Tabla2[[#This Row],[EMPRESA]]=Tabla2[[#This Row],[CONTRATISTA PRNCIPAL]],"Principal","Secundaria")</f>
        <v>Principal</v>
      </c>
      <c r="T2667" s="42">
        <f>IFERROR(1/COUNTIF(Tabla2[CONTRATISTA PRNCIPAL],Tabla2[[#This Row],[CONTRATISTA PRNCIPAL]]),0)</f>
        <v>0.0035714285714285713</v>
      </c>
      <c r="U2667" s="43">
        <f>IF(((TODAY()-Tabla2[[#This Row],[FECHA NACIMIENTO]])/365)&lt;18,"Corregir", IF(((TODAY()-Tabla2[[#This Row],[FECHA NACIMIENTO]])/365)&gt;80, "Corregir",ROUNDDOWN(((TODAY()-Tabla2[[#This Row],[FECHA NACIMIENTO]])/365),0)))</f>
        <v>27</v>
      </c>
      <c r="V26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67" s="44" t="str">
        <f>+IF(Tabla2[[#This Row],[Edad]]="Corregir","Corregir","Ok")</f>
        <v>Ok</v>
      </c>
      <c r="X2667" s="42" t="str">
        <f>+IFERROR(VLOOKUP(Tabla2[[#This Row],[DISTRITO SEGÚN DNI]],Hoja1!$A$2:$B$32,2,FALSE),"No")</f>
        <v>No</v>
      </c>
      <c r="Y2667" s="42" t="str">
        <f>IF(OR(LOWER(Tabla2[[#This Row],[GENERO]])="masculino", LOWER(Tabla2[[#This Row],[GENERO]])="femenino"),"OK","Corregir")</f>
        <v>OK</v>
      </c>
      <c r="Z2667" s="42" t="str">
        <f>+IF(Tabla2[[#This Row],[Nro. DNI / CE]]="","Corregir",IF(LEN(Tabla2[[#This Row],[Nro. DNI / CE]])&gt;=8,"OK","Corregir"))</f>
        <v>OK</v>
      </c>
      <c r="AA2667" s="42">
        <f>COUNTIF(Tabla2[APELLIDOS Y NOMBRES],Tabla2[[#This Row],[APELLIDOS Y NOMBRES]])</f>
        <v>1</v>
      </c>
      <c r="AB2667" s="42">
        <f>IF(Tabla2[[#This Row],[Trabajador]]&gt;1,1/Tabla2[[#This Row],[Trabajador]],Tabla2[[#This Row],[Trabajador]])</f>
        <v>1</v>
      </c>
      <c r="AC2667" t="str">
        <f>+IFERROR(IF(Tabla2[[#This Row],[FECHA CESE/BAJA]]="","No Aplica",IF(AND(MONTH(Tabla2[[#This Row],[FECHA CESE/BAJA]])=MONTH(TODAY()-30),YEAR(Tabla2[[#This Row],[FECHA CESE/BAJA]])=YEAR(TODAY())),MONTH(TODAY()-30)&amp;"-"&amp;YEAR(TODAY()),"Borrar")),"No aplica")</f>
        <v>No aplica</v>
      </c>
      <c r="AD2667" t="str">
        <f>+IFERROR(IF(Tabla2[[#This Row],[FECHA INICIO DE LABORES EN OBRA]]="","No Aplica",IF(AND(MONTH(Tabla2[[#This Row],[FECHA INICIO DE LABORES EN OBRA]])=MONTH(TODAY()-30),YEAR(Tabla2[[#This Row],[FECHA INICIO DE LABORES EN OBRA]])=YEAR(TODAY())),MONTH(TODAY()-30)&amp;"-"&amp;YEAR(TODAY()),"No Aplica")),"No Aplica")</f>
        <v>No Aplica</v>
      </c>
    </row>
    <row r="2668" spans="1:30" x14ac:dyDescent="0.25">
      <c r="A2668" s="13">
        <v>20101155588</v>
      </c>
      <c r="B2668" s="15" t="s">
        <v>2014</v>
      </c>
      <c r="C2668" s="15" t="s">
        <v>2014</v>
      </c>
      <c r="D2668" s="15">
        <v>77361245</v>
      </c>
      <c r="E2668" s="15" t="s">
        <v>9758</v>
      </c>
      <c r="F2668" s="39">
        <v>35214</v>
      </c>
      <c r="G2668" s="15">
        <v>1</v>
      </c>
      <c r="H2668" s="15" t="s">
        <v>9677</v>
      </c>
      <c r="I2668" s="15" t="s">
        <v>6293</v>
      </c>
      <c r="J2668" s="15" t="s">
        <v>9759</v>
      </c>
      <c r="K2668" s="15" t="s">
        <v>2843</v>
      </c>
      <c r="L2668" s="40" t="s">
        <v>6</v>
      </c>
      <c r="M2668" s="39" t="s">
        <v>24</v>
      </c>
      <c r="N2668" s="41" t="s">
        <v>2098</v>
      </c>
      <c r="O2668" s="39">
        <v>45092</v>
      </c>
      <c r="P2668" s="40">
        <v>1</v>
      </c>
      <c r="Q2668" s="40">
        <v>1</v>
      </c>
      <c r="R2668" s="40" t="str">
        <f>IFERROR(VLOOKUP(Tabla2[[#This Row],[CONTRATISTA PRNCIPAL]],Hoja1!$L$5:$M$9,2,FALSE),"CJV")</f>
        <v>EPC</v>
      </c>
      <c r="S2668" s="40" t="str">
        <f>IF(Tabla2[[#This Row],[EMPRESA]]=Tabla2[[#This Row],[CONTRATISTA PRNCIPAL]],"Principal","Secundaria")</f>
        <v>Principal</v>
      </c>
      <c r="T2668" s="42">
        <f>IFERROR(1/COUNTIF(Tabla2[CONTRATISTA PRNCIPAL],Tabla2[[#This Row],[CONTRATISTA PRNCIPAL]]),0)</f>
        <v>0.0035714285714285713</v>
      </c>
      <c r="U2668" s="43">
        <f>IF(((TODAY()-Tabla2[[#This Row],[FECHA NACIMIENTO]])/365)&lt;18,"Corregir", IF(((TODAY()-Tabla2[[#This Row],[FECHA NACIMIENTO]])/365)&gt;80, "Corregir",ROUNDDOWN(((TODAY()-Tabla2[[#This Row],[FECHA NACIMIENTO]])/365),0)))</f>
        <v>27</v>
      </c>
      <c r="V26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68" s="44" t="str">
        <f>+IF(Tabla2[[#This Row],[Edad]]="Corregir","Corregir","Ok")</f>
        <v>Ok</v>
      </c>
      <c r="X2668" s="42" t="str">
        <f>+IFERROR(VLOOKUP(Tabla2[[#This Row],[DISTRITO SEGÚN DNI]],Hoja1!$A$2:$B$32,2,FALSE),"No")</f>
        <v>No</v>
      </c>
      <c r="Y2668" s="42" t="str">
        <f>IF(OR(LOWER(Tabla2[[#This Row],[GENERO]])="masculino", LOWER(Tabla2[[#This Row],[GENERO]])="femenino"),"OK","Corregir")</f>
        <v>OK</v>
      </c>
      <c r="Z2668" s="42" t="str">
        <f>+IF(Tabla2[[#This Row],[Nro. DNI / CE]]="","Corregir",IF(LEN(Tabla2[[#This Row],[Nro. DNI / CE]])&gt;=8,"OK","Corregir"))</f>
        <v>OK</v>
      </c>
      <c r="AA2668" s="42">
        <f>COUNTIF(Tabla2[APELLIDOS Y NOMBRES],Tabla2[[#This Row],[APELLIDOS Y NOMBRES]])</f>
        <v>1</v>
      </c>
      <c r="AB2668" s="42">
        <f>IF(Tabla2[[#This Row],[Trabajador]]&gt;1,1/Tabla2[[#This Row],[Trabajador]],Tabla2[[#This Row],[Trabajador]])</f>
        <v>1</v>
      </c>
      <c r="AC2668" t="str">
        <f>+IFERROR(IF(Tabla2[[#This Row],[FECHA CESE/BAJA]]="","No Aplica",IF(AND(MONTH(Tabla2[[#This Row],[FECHA CESE/BAJA]])=MONTH(TODAY()-30),YEAR(Tabla2[[#This Row],[FECHA CESE/BAJA]])=YEAR(TODAY())),MONTH(TODAY()-30)&amp;"-"&amp;YEAR(TODAY()),"Borrar")),"No aplica")</f>
        <v>No aplica</v>
      </c>
      <c r="AD2668" t="str">
        <f>+IFERROR(IF(Tabla2[[#This Row],[FECHA INICIO DE LABORES EN OBRA]]="","No Aplica",IF(AND(MONTH(Tabla2[[#This Row],[FECHA INICIO DE LABORES EN OBRA]])=MONTH(TODAY()-30),YEAR(Tabla2[[#This Row],[FECHA INICIO DE LABORES EN OBRA]])=YEAR(TODAY())),MONTH(TODAY()-30)&amp;"-"&amp;YEAR(TODAY()),"No Aplica")),"No Aplica")</f>
        <v>No Aplica</v>
      </c>
    </row>
    <row r="2669" spans="1:30" x14ac:dyDescent="0.25">
      <c r="A2669" s="13">
        <v>20101155588</v>
      </c>
      <c r="B2669" s="15" t="s">
        <v>2014</v>
      </c>
      <c r="C2669" s="15" t="s">
        <v>2014</v>
      </c>
      <c r="D2669" s="15">
        <v>42270738</v>
      </c>
      <c r="E2669" s="15" t="s">
        <v>9760</v>
      </c>
      <c r="F2669" s="39">
        <v>29237</v>
      </c>
      <c r="G2669" s="15">
        <v>1</v>
      </c>
      <c r="H2669" s="15" t="s">
        <v>9677</v>
      </c>
      <c r="I2669" s="15" t="s">
        <v>6293</v>
      </c>
      <c r="J2669" s="15" t="s">
        <v>9761</v>
      </c>
      <c r="K2669" s="15" t="s">
        <v>2693</v>
      </c>
      <c r="L2669" s="40" t="s">
        <v>6</v>
      </c>
      <c r="M2669" s="39" t="s">
        <v>24</v>
      </c>
      <c r="N2669" s="41" t="s">
        <v>2098</v>
      </c>
      <c r="O2669" s="39">
        <v>45059</v>
      </c>
      <c r="P2669" s="40">
        <v>1</v>
      </c>
      <c r="Q2669" s="40">
        <v>1</v>
      </c>
      <c r="R2669" s="40" t="str">
        <f>IFERROR(VLOOKUP(Tabla2[[#This Row],[CONTRATISTA PRNCIPAL]],Hoja1!$L$5:$M$9,2,FALSE),"CJV")</f>
        <v>EPC</v>
      </c>
      <c r="S2669" s="40" t="str">
        <f>IF(Tabla2[[#This Row],[EMPRESA]]=Tabla2[[#This Row],[CONTRATISTA PRNCIPAL]],"Principal","Secundaria")</f>
        <v>Principal</v>
      </c>
      <c r="T2669" s="42">
        <f>IFERROR(1/COUNTIF(Tabla2[CONTRATISTA PRNCIPAL],Tabla2[[#This Row],[CONTRATISTA PRNCIPAL]]),0)</f>
        <v>0.0035714285714285713</v>
      </c>
      <c r="U2669" s="43">
        <f>IF(((TODAY()-Tabla2[[#This Row],[FECHA NACIMIENTO]])/365)&lt;18,"Corregir", IF(((TODAY()-Tabla2[[#This Row],[FECHA NACIMIENTO]])/365)&gt;80, "Corregir",ROUNDDOWN(((TODAY()-Tabla2[[#This Row],[FECHA NACIMIENTO]])/365),0)))</f>
        <v>43</v>
      </c>
      <c r="V26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69" s="44" t="str">
        <f>+IF(Tabla2[[#This Row],[Edad]]="Corregir","Corregir","Ok")</f>
        <v>Ok</v>
      </c>
      <c r="X2669" s="42" t="str">
        <f>+IFERROR(VLOOKUP(Tabla2[[#This Row],[DISTRITO SEGÚN DNI]],Hoja1!$A$2:$B$32,2,FALSE),"No")</f>
        <v>No</v>
      </c>
      <c r="Y2669" s="42" t="str">
        <f>IF(OR(LOWER(Tabla2[[#This Row],[GENERO]])="masculino", LOWER(Tabla2[[#This Row],[GENERO]])="femenino"),"OK","Corregir")</f>
        <v>OK</v>
      </c>
      <c r="Z2669" s="42" t="str">
        <f>+IF(Tabla2[[#This Row],[Nro. DNI / CE]]="","Corregir",IF(LEN(Tabla2[[#This Row],[Nro. DNI / CE]])&gt;=8,"OK","Corregir"))</f>
        <v>OK</v>
      </c>
      <c r="AA2669" s="42">
        <f>COUNTIF(Tabla2[APELLIDOS Y NOMBRES],Tabla2[[#This Row],[APELLIDOS Y NOMBRES]])</f>
        <v>1</v>
      </c>
      <c r="AB2669" s="42">
        <f>IF(Tabla2[[#This Row],[Trabajador]]&gt;1,1/Tabla2[[#This Row],[Trabajador]],Tabla2[[#This Row],[Trabajador]])</f>
        <v>1</v>
      </c>
      <c r="AC2669" t="str">
        <f>+IFERROR(IF(Tabla2[[#This Row],[FECHA CESE/BAJA]]="","No Aplica",IF(AND(MONTH(Tabla2[[#This Row],[FECHA CESE/BAJA]])=MONTH(TODAY()-30),YEAR(Tabla2[[#This Row],[FECHA CESE/BAJA]])=YEAR(TODAY())),MONTH(TODAY()-30)&amp;"-"&amp;YEAR(TODAY()),"Borrar")),"No aplica")</f>
        <v>No aplica</v>
      </c>
      <c r="AD2669" t="str">
        <f>+IFERROR(IF(Tabla2[[#This Row],[FECHA INICIO DE LABORES EN OBRA]]="","No Aplica",IF(AND(MONTH(Tabla2[[#This Row],[FECHA INICIO DE LABORES EN OBRA]])=MONTH(TODAY()-30),YEAR(Tabla2[[#This Row],[FECHA INICIO DE LABORES EN OBRA]])=YEAR(TODAY())),MONTH(TODAY()-30)&amp;"-"&amp;YEAR(TODAY()),"No Aplica")),"No Aplica")</f>
        <v>No Aplica</v>
      </c>
    </row>
    <row r="2670" spans="1:30" x14ac:dyDescent="0.25">
      <c r="A2670" s="13">
        <v>20101155588</v>
      </c>
      <c r="B2670" s="15" t="s">
        <v>2014</v>
      </c>
      <c r="C2670" s="15" t="s">
        <v>2014</v>
      </c>
      <c r="D2670" s="15">
        <v>48194591</v>
      </c>
      <c r="E2670" s="15" t="s">
        <v>1212</v>
      </c>
      <c r="F2670" s="39">
        <v>34197</v>
      </c>
      <c r="G2670" s="15">
        <v>1</v>
      </c>
      <c r="H2670" s="15" t="s">
        <v>9677</v>
      </c>
      <c r="I2670" s="15" t="s">
        <v>6293</v>
      </c>
      <c r="J2670" s="15" t="s">
        <v>9762</v>
      </c>
      <c r="K2670" s="15" t="s">
        <v>3195</v>
      </c>
      <c r="L2670" s="40" t="s">
        <v>6</v>
      </c>
      <c r="M2670" s="39" t="s">
        <v>24</v>
      </c>
      <c r="N2670" s="41" t="s">
        <v>2098</v>
      </c>
      <c r="O2670" s="39">
        <v>45083</v>
      </c>
      <c r="P2670" s="40">
        <v>1</v>
      </c>
      <c r="Q2670" s="40">
        <v>1</v>
      </c>
      <c r="R2670" s="40" t="str">
        <f>IFERROR(VLOOKUP(Tabla2[[#This Row],[CONTRATISTA PRNCIPAL]],Hoja1!$L$5:$M$9,2,FALSE),"CJV")</f>
        <v>EPC</v>
      </c>
      <c r="S2670" s="40" t="str">
        <f>IF(Tabla2[[#This Row],[EMPRESA]]=Tabla2[[#This Row],[CONTRATISTA PRNCIPAL]],"Principal","Secundaria")</f>
        <v>Principal</v>
      </c>
      <c r="T2670" s="42">
        <f>IFERROR(1/COUNTIF(Tabla2[CONTRATISTA PRNCIPAL],Tabla2[[#This Row],[CONTRATISTA PRNCIPAL]]),0)</f>
        <v>0.0035714285714285713</v>
      </c>
      <c r="U2670" s="43">
        <f>IF(((TODAY()-Tabla2[[#This Row],[FECHA NACIMIENTO]])/365)&lt;18,"Corregir", IF(((TODAY()-Tabla2[[#This Row],[FECHA NACIMIENTO]])/365)&gt;80, "Corregir",ROUNDDOWN(((TODAY()-Tabla2[[#This Row],[FECHA NACIMIENTO]])/365),0)))</f>
        <v>30</v>
      </c>
      <c r="V26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70" s="44" t="str">
        <f>+IF(Tabla2[[#This Row],[Edad]]="Corregir","Corregir","Ok")</f>
        <v>Ok</v>
      </c>
      <c r="X2670" s="42" t="str">
        <f>+IFERROR(VLOOKUP(Tabla2[[#This Row],[DISTRITO SEGÚN DNI]],Hoja1!$A$2:$B$32,2,FALSE),"No")</f>
        <v>BREÑA</v>
      </c>
      <c r="Y2670" s="42" t="str">
        <f>IF(OR(LOWER(Tabla2[[#This Row],[GENERO]])="masculino", LOWER(Tabla2[[#This Row],[GENERO]])="femenino"),"OK","Corregir")</f>
        <v>OK</v>
      </c>
      <c r="Z2670" s="42" t="str">
        <f>+IF(Tabla2[[#This Row],[Nro. DNI / CE]]="","Corregir",IF(LEN(Tabla2[[#This Row],[Nro. DNI / CE]])&gt;=8,"OK","Corregir"))</f>
        <v>OK</v>
      </c>
      <c r="AA2670" s="42">
        <f>COUNTIF(Tabla2[APELLIDOS Y NOMBRES],Tabla2[[#This Row],[APELLIDOS Y NOMBRES]])</f>
        <v>1</v>
      </c>
      <c r="AB2670" s="42">
        <f>IF(Tabla2[[#This Row],[Trabajador]]&gt;1,1/Tabla2[[#This Row],[Trabajador]],Tabla2[[#This Row],[Trabajador]])</f>
        <v>1</v>
      </c>
      <c r="AC2670" t="str">
        <f>+IFERROR(IF(Tabla2[[#This Row],[FECHA CESE/BAJA]]="","No Aplica",IF(AND(MONTH(Tabla2[[#This Row],[FECHA CESE/BAJA]])=MONTH(TODAY()-30),YEAR(Tabla2[[#This Row],[FECHA CESE/BAJA]])=YEAR(TODAY())),MONTH(TODAY()-30)&amp;"-"&amp;YEAR(TODAY()),"Borrar")),"No aplica")</f>
        <v>No aplica</v>
      </c>
      <c r="AD2670" t="str">
        <f>+IFERROR(IF(Tabla2[[#This Row],[FECHA INICIO DE LABORES EN OBRA]]="","No Aplica",IF(AND(MONTH(Tabla2[[#This Row],[FECHA INICIO DE LABORES EN OBRA]])=MONTH(TODAY()-30),YEAR(Tabla2[[#This Row],[FECHA INICIO DE LABORES EN OBRA]])=YEAR(TODAY())),MONTH(TODAY()-30)&amp;"-"&amp;YEAR(TODAY()),"No Aplica")),"No Aplica")</f>
        <v>No Aplica</v>
      </c>
    </row>
    <row r="2671" spans="1:30" x14ac:dyDescent="0.25">
      <c r="A2671" s="13">
        <v>20101155588</v>
      </c>
      <c r="B2671" s="15" t="s">
        <v>2014</v>
      </c>
      <c r="C2671" s="15" t="s">
        <v>2014</v>
      </c>
      <c r="D2671" s="15">
        <v>78820945</v>
      </c>
      <c r="E2671" s="15" t="s">
        <v>1213</v>
      </c>
      <c r="F2671" s="39">
        <v>37333</v>
      </c>
      <c r="G2671" s="15">
        <v>1</v>
      </c>
      <c r="H2671" s="15" t="s">
        <v>9677</v>
      </c>
      <c r="I2671" s="15" t="s">
        <v>6293</v>
      </c>
      <c r="J2671" s="15" t="s">
        <v>9763</v>
      </c>
      <c r="K2671" s="15" t="s">
        <v>3310</v>
      </c>
      <c r="L2671" s="40" t="s">
        <v>6</v>
      </c>
      <c r="M2671" s="39" t="s">
        <v>24</v>
      </c>
      <c r="N2671" s="41" t="s">
        <v>2098</v>
      </c>
      <c r="O2671" s="39">
        <v>45078</v>
      </c>
      <c r="P2671" s="40">
        <v>1</v>
      </c>
      <c r="Q2671" s="40">
        <v>1</v>
      </c>
      <c r="R2671" s="40" t="str">
        <f>IFERROR(VLOOKUP(Tabla2[[#This Row],[CONTRATISTA PRNCIPAL]],Hoja1!$L$5:$M$9,2,FALSE),"CJV")</f>
        <v>EPC</v>
      </c>
      <c r="S2671" s="40" t="str">
        <f>IF(Tabla2[[#This Row],[EMPRESA]]=Tabla2[[#This Row],[CONTRATISTA PRNCIPAL]],"Principal","Secundaria")</f>
        <v>Principal</v>
      </c>
      <c r="T2671" s="42">
        <f>IFERROR(1/COUNTIF(Tabla2[CONTRATISTA PRNCIPAL],Tabla2[[#This Row],[CONTRATISTA PRNCIPAL]]),0)</f>
        <v>0.0035714285714285713</v>
      </c>
      <c r="U2671" s="43">
        <f>IF(((TODAY()-Tabla2[[#This Row],[FECHA NACIMIENTO]])/365)&lt;18,"Corregir", IF(((TODAY()-Tabla2[[#This Row],[FECHA NACIMIENTO]])/365)&gt;80, "Corregir",ROUNDDOWN(((TODAY()-Tabla2[[#This Row],[FECHA NACIMIENTO]])/365),0)))</f>
        <v>21</v>
      </c>
      <c r="V26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71" s="44" t="str">
        <f>+IF(Tabla2[[#This Row],[Edad]]="Corregir","Corregir","Ok")</f>
        <v>Ok</v>
      </c>
      <c r="X2671" s="42" t="str">
        <f>+IFERROR(VLOOKUP(Tabla2[[#This Row],[DISTRITO SEGÚN DNI]],Hoja1!$A$2:$B$32,2,FALSE),"No")</f>
        <v>LA VICTORIA</v>
      </c>
      <c r="Y2671" s="42" t="str">
        <f>IF(OR(LOWER(Tabla2[[#This Row],[GENERO]])="masculino", LOWER(Tabla2[[#This Row],[GENERO]])="femenino"),"OK","Corregir")</f>
        <v>OK</v>
      </c>
      <c r="Z2671" s="42" t="str">
        <f>+IF(Tabla2[[#This Row],[Nro. DNI / CE]]="","Corregir",IF(LEN(Tabla2[[#This Row],[Nro. DNI / CE]])&gt;=8,"OK","Corregir"))</f>
        <v>OK</v>
      </c>
      <c r="AA2671" s="42">
        <f>COUNTIF(Tabla2[APELLIDOS Y NOMBRES],Tabla2[[#This Row],[APELLIDOS Y NOMBRES]])</f>
        <v>1</v>
      </c>
      <c r="AB2671" s="42">
        <f>IF(Tabla2[[#This Row],[Trabajador]]&gt;1,1/Tabla2[[#This Row],[Trabajador]],Tabla2[[#This Row],[Trabajador]])</f>
        <v>1</v>
      </c>
      <c r="AC2671" t="str">
        <f>+IFERROR(IF(Tabla2[[#This Row],[FECHA CESE/BAJA]]="","No Aplica",IF(AND(MONTH(Tabla2[[#This Row],[FECHA CESE/BAJA]])=MONTH(TODAY()-30),YEAR(Tabla2[[#This Row],[FECHA CESE/BAJA]])=YEAR(TODAY())),MONTH(TODAY()-30)&amp;"-"&amp;YEAR(TODAY()),"Borrar")),"No aplica")</f>
        <v>No aplica</v>
      </c>
      <c r="AD2671" t="str">
        <f>+IFERROR(IF(Tabla2[[#This Row],[FECHA INICIO DE LABORES EN OBRA]]="","No Aplica",IF(AND(MONTH(Tabla2[[#This Row],[FECHA INICIO DE LABORES EN OBRA]])=MONTH(TODAY()-30),YEAR(Tabla2[[#This Row],[FECHA INICIO DE LABORES EN OBRA]])=YEAR(TODAY())),MONTH(TODAY()-30)&amp;"-"&amp;YEAR(TODAY()),"No Aplica")),"No Aplica")</f>
        <v>No Aplica</v>
      </c>
    </row>
    <row r="2672" spans="1:30" x14ac:dyDescent="0.25">
      <c r="A2672" s="13">
        <v>20101155588</v>
      </c>
      <c r="B2672" s="15" t="s">
        <v>2014</v>
      </c>
      <c r="C2672" s="15" t="s">
        <v>2014</v>
      </c>
      <c r="D2672" s="15">
        <v>75468315</v>
      </c>
      <c r="E2672" s="15" t="s">
        <v>9764</v>
      </c>
      <c r="F2672" s="39">
        <v>36181</v>
      </c>
      <c r="G2672" s="15">
        <v>1</v>
      </c>
      <c r="H2672" s="15" t="s">
        <v>9677</v>
      </c>
      <c r="I2672" s="15" t="s">
        <v>6293</v>
      </c>
      <c r="J2672" s="15" t="s">
        <v>9765</v>
      </c>
      <c r="K2672" s="15" t="s">
        <v>2926</v>
      </c>
      <c r="L2672" s="40" t="s">
        <v>6</v>
      </c>
      <c r="M2672" s="39" t="s">
        <v>24</v>
      </c>
      <c r="N2672" s="41" t="s">
        <v>2098</v>
      </c>
      <c r="O2672" s="39">
        <v>45071</v>
      </c>
      <c r="P2672" s="40">
        <v>1</v>
      </c>
      <c r="Q2672" s="40">
        <v>1</v>
      </c>
      <c r="R2672" s="40" t="str">
        <f>IFERROR(VLOOKUP(Tabla2[[#This Row],[CONTRATISTA PRNCIPAL]],Hoja1!$L$5:$M$9,2,FALSE),"CJV")</f>
        <v>EPC</v>
      </c>
      <c r="S2672" s="40" t="str">
        <f>IF(Tabla2[[#This Row],[EMPRESA]]=Tabla2[[#This Row],[CONTRATISTA PRNCIPAL]],"Principal","Secundaria")</f>
        <v>Principal</v>
      </c>
      <c r="T2672" s="42">
        <f>IFERROR(1/COUNTIF(Tabla2[CONTRATISTA PRNCIPAL],Tabla2[[#This Row],[CONTRATISTA PRNCIPAL]]),0)</f>
        <v>0.0035714285714285713</v>
      </c>
      <c r="U2672" s="43">
        <f>IF(((TODAY()-Tabla2[[#This Row],[FECHA NACIMIENTO]])/365)&lt;18,"Corregir", IF(((TODAY()-Tabla2[[#This Row],[FECHA NACIMIENTO]])/365)&gt;80, "Corregir",ROUNDDOWN(((TODAY()-Tabla2[[#This Row],[FECHA NACIMIENTO]])/365),0)))</f>
        <v>24</v>
      </c>
      <c r="V26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72" s="44" t="str">
        <f>+IF(Tabla2[[#This Row],[Edad]]="Corregir","Corregir","Ok")</f>
        <v>Ok</v>
      </c>
      <c r="X2672" s="42" t="str">
        <f>+IFERROR(VLOOKUP(Tabla2[[#This Row],[DISTRITO SEGÚN DNI]],Hoja1!$A$2:$B$32,2,FALSE),"No")</f>
        <v>No</v>
      </c>
      <c r="Y2672" s="42" t="str">
        <f>IF(OR(LOWER(Tabla2[[#This Row],[GENERO]])="masculino", LOWER(Tabla2[[#This Row],[GENERO]])="femenino"),"OK","Corregir")</f>
        <v>OK</v>
      </c>
      <c r="Z2672" s="42" t="str">
        <f>+IF(Tabla2[[#This Row],[Nro. DNI / CE]]="","Corregir",IF(LEN(Tabla2[[#This Row],[Nro. DNI / CE]])&gt;=8,"OK","Corregir"))</f>
        <v>OK</v>
      </c>
      <c r="AA2672" s="42">
        <f>COUNTIF(Tabla2[APELLIDOS Y NOMBRES],Tabla2[[#This Row],[APELLIDOS Y NOMBRES]])</f>
        <v>1</v>
      </c>
      <c r="AB2672" s="42">
        <f>IF(Tabla2[[#This Row],[Trabajador]]&gt;1,1/Tabla2[[#This Row],[Trabajador]],Tabla2[[#This Row],[Trabajador]])</f>
        <v>1</v>
      </c>
      <c r="AC2672" t="str">
        <f>+IFERROR(IF(Tabla2[[#This Row],[FECHA CESE/BAJA]]="","No Aplica",IF(AND(MONTH(Tabla2[[#This Row],[FECHA CESE/BAJA]])=MONTH(TODAY()-30),YEAR(Tabla2[[#This Row],[FECHA CESE/BAJA]])=YEAR(TODAY())),MONTH(TODAY()-30)&amp;"-"&amp;YEAR(TODAY()),"Borrar")),"No aplica")</f>
        <v>No aplica</v>
      </c>
      <c r="AD2672" t="str">
        <f>+IFERROR(IF(Tabla2[[#This Row],[FECHA INICIO DE LABORES EN OBRA]]="","No Aplica",IF(AND(MONTH(Tabla2[[#This Row],[FECHA INICIO DE LABORES EN OBRA]])=MONTH(TODAY()-30),YEAR(Tabla2[[#This Row],[FECHA INICIO DE LABORES EN OBRA]])=YEAR(TODAY())),MONTH(TODAY()-30)&amp;"-"&amp;YEAR(TODAY()),"No Aplica")),"No Aplica")</f>
        <v>No Aplica</v>
      </c>
    </row>
    <row r="2673" spans="1:30" x14ac:dyDescent="0.25">
      <c r="A2673" s="13">
        <v>20101155588</v>
      </c>
      <c r="B2673" s="15" t="s">
        <v>2014</v>
      </c>
      <c r="C2673" s="15" t="s">
        <v>2014</v>
      </c>
      <c r="D2673" s="15" t="s">
        <v>9766</v>
      </c>
      <c r="E2673" s="15" t="s">
        <v>9767</v>
      </c>
      <c r="F2673" s="39">
        <v>29318</v>
      </c>
      <c r="G2673" s="15">
        <v>1</v>
      </c>
      <c r="H2673" s="15" t="s">
        <v>9677</v>
      </c>
      <c r="I2673" s="15" t="s">
        <v>6293</v>
      </c>
      <c r="J2673" s="15" t="s">
        <v>9685</v>
      </c>
      <c r="K2673" s="15" t="s">
        <v>2182</v>
      </c>
      <c r="L2673" s="40" t="s">
        <v>5</v>
      </c>
      <c r="M2673" s="39" t="s">
        <v>24</v>
      </c>
      <c r="N2673" s="41" t="s">
        <v>2098</v>
      </c>
      <c r="O2673" s="39">
        <v>44971</v>
      </c>
      <c r="P2673" s="40">
        <v>1</v>
      </c>
      <c r="Q2673" s="40">
        <v>1</v>
      </c>
      <c r="R2673" s="40" t="str">
        <f>IFERROR(VLOOKUP(Tabla2[[#This Row],[CONTRATISTA PRNCIPAL]],Hoja1!$L$5:$M$9,2,FALSE),"CJV")</f>
        <v>EPC</v>
      </c>
      <c r="S2673" s="40" t="str">
        <f>IF(Tabla2[[#This Row],[EMPRESA]]=Tabla2[[#This Row],[CONTRATISTA PRNCIPAL]],"Principal","Secundaria")</f>
        <v>Principal</v>
      </c>
      <c r="T2673" s="42">
        <f>IFERROR(1/COUNTIF(Tabla2[CONTRATISTA PRNCIPAL],Tabla2[[#This Row],[CONTRATISTA PRNCIPAL]]),0)</f>
        <v>0.0035714285714285713</v>
      </c>
      <c r="U2673" s="43">
        <f>IF(((TODAY()-Tabla2[[#This Row],[FECHA NACIMIENTO]])/365)&lt;18,"Corregir", IF(((TODAY()-Tabla2[[#This Row],[FECHA NACIMIENTO]])/365)&gt;80, "Corregir",ROUNDDOWN(((TODAY()-Tabla2[[#This Row],[FECHA NACIMIENTO]])/365),0)))</f>
        <v>43</v>
      </c>
      <c r="V26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73" s="44" t="str">
        <f>+IF(Tabla2[[#This Row],[Edad]]="Corregir","Corregir","Ok")</f>
        <v>Ok</v>
      </c>
      <c r="X2673" s="42" t="str">
        <f>+IFERROR(VLOOKUP(Tabla2[[#This Row],[DISTRITO SEGÚN DNI]],Hoja1!$A$2:$B$32,2,FALSE),"No")</f>
        <v>No</v>
      </c>
      <c r="Y2673" s="42" t="str">
        <f>IF(OR(LOWER(Tabla2[[#This Row],[GENERO]])="masculino", LOWER(Tabla2[[#This Row],[GENERO]])="femenino"),"OK","Corregir")</f>
        <v>OK</v>
      </c>
      <c r="Z2673" s="42" t="str">
        <f>+IF(Tabla2[[#This Row],[Nro. DNI / CE]]="","Corregir",IF(LEN(Tabla2[[#This Row],[Nro. DNI / CE]])&gt;=8,"OK","Corregir"))</f>
        <v>OK</v>
      </c>
      <c r="AA2673" s="42">
        <f>COUNTIF(Tabla2[APELLIDOS Y NOMBRES],Tabla2[[#This Row],[APELLIDOS Y NOMBRES]])</f>
        <v>1</v>
      </c>
      <c r="AB2673" s="42">
        <f>IF(Tabla2[[#This Row],[Trabajador]]&gt;1,1/Tabla2[[#This Row],[Trabajador]],Tabla2[[#This Row],[Trabajador]])</f>
        <v>1</v>
      </c>
      <c r="AC2673" t="str">
        <f>+IFERROR(IF(Tabla2[[#This Row],[FECHA CESE/BAJA]]="","No Aplica",IF(AND(MONTH(Tabla2[[#This Row],[FECHA CESE/BAJA]])=MONTH(TODAY()-30),YEAR(Tabla2[[#This Row],[FECHA CESE/BAJA]])=YEAR(TODAY())),MONTH(TODAY()-30)&amp;"-"&amp;YEAR(TODAY()),"Borrar")),"No aplica")</f>
        <v>No aplica</v>
      </c>
      <c r="AD2673" t="str">
        <f>+IFERROR(IF(Tabla2[[#This Row],[FECHA INICIO DE LABORES EN OBRA]]="","No Aplica",IF(AND(MONTH(Tabla2[[#This Row],[FECHA INICIO DE LABORES EN OBRA]])=MONTH(TODAY()-30),YEAR(Tabla2[[#This Row],[FECHA INICIO DE LABORES EN OBRA]])=YEAR(TODAY())),MONTH(TODAY()-30)&amp;"-"&amp;YEAR(TODAY()),"No Aplica")),"No Aplica")</f>
        <v>No Aplica</v>
      </c>
    </row>
    <row r="2674" spans="1:30" x14ac:dyDescent="0.25">
      <c r="A2674" s="13">
        <v>20101155588</v>
      </c>
      <c r="B2674" s="15" t="s">
        <v>2014</v>
      </c>
      <c r="C2674" s="15" t="s">
        <v>2014</v>
      </c>
      <c r="D2674" s="15" t="s">
        <v>1536</v>
      </c>
      <c r="E2674" s="15" t="s">
        <v>1537</v>
      </c>
      <c r="F2674" s="39">
        <v>28508</v>
      </c>
      <c r="G2674" s="15">
        <v>1</v>
      </c>
      <c r="H2674" s="15" t="s">
        <v>9677</v>
      </c>
      <c r="I2674" s="15" t="s">
        <v>6293</v>
      </c>
      <c r="J2674" s="15" t="s">
        <v>9768</v>
      </c>
      <c r="K2674" s="15" t="s">
        <v>17</v>
      </c>
      <c r="L2674" s="40" t="s">
        <v>5</v>
      </c>
      <c r="M2674" s="39" t="s">
        <v>24</v>
      </c>
      <c r="N2674" s="41" t="s">
        <v>2098</v>
      </c>
      <c r="O2674" s="39">
        <v>44869</v>
      </c>
      <c r="P2674" s="40">
        <v>1</v>
      </c>
      <c r="Q2674" s="40">
        <v>1</v>
      </c>
      <c r="R2674" s="40" t="str">
        <f>IFERROR(VLOOKUP(Tabla2[[#This Row],[CONTRATISTA PRNCIPAL]],Hoja1!$L$5:$M$9,2,FALSE),"CJV")</f>
        <v>EPC</v>
      </c>
      <c r="S2674" s="40" t="str">
        <f>IF(Tabla2[[#This Row],[EMPRESA]]=Tabla2[[#This Row],[CONTRATISTA PRNCIPAL]],"Principal","Secundaria")</f>
        <v>Principal</v>
      </c>
      <c r="T2674" s="42">
        <f>IFERROR(1/COUNTIF(Tabla2[CONTRATISTA PRNCIPAL],Tabla2[[#This Row],[CONTRATISTA PRNCIPAL]]),0)</f>
        <v>0.0035714285714285713</v>
      </c>
      <c r="U2674" s="43">
        <f>IF(((TODAY()-Tabla2[[#This Row],[FECHA NACIMIENTO]])/365)&lt;18,"Corregir", IF(((TODAY()-Tabla2[[#This Row],[FECHA NACIMIENTO]])/365)&gt;80, "Corregir",ROUNDDOWN(((TODAY()-Tabla2[[#This Row],[FECHA NACIMIENTO]])/365),0)))</f>
        <v>45</v>
      </c>
      <c r="V26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74" s="44" t="str">
        <f>+IF(Tabla2[[#This Row],[Edad]]="Corregir","Corregir","Ok")</f>
        <v>Ok</v>
      </c>
      <c r="X2674" s="42" t="str">
        <f>+IFERROR(VLOOKUP(Tabla2[[#This Row],[DISTRITO SEGÚN DNI]],Hoja1!$A$2:$B$32,2,FALSE),"No")</f>
        <v>ATE</v>
      </c>
      <c r="Y2674" s="42" t="str">
        <f>IF(OR(LOWER(Tabla2[[#This Row],[GENERO]])="masculino", LOWER(Tabla2[[#This Row],[GENERO]])="femenino"),"OK","Corregir")</f>
        <v>OK</v>
      </c>
      <c r="Z2674" s="42" t="str">
        <f>+IF(Tabla2[[#This Row],[Nro. DNI / CE]]="","Corregir",IF(LEN(Tabla2[[#This Row],[Nro. DNI / CE]])&gt;=8,"OK","Corregir"))</f>
        <v>OK</v>
      </c>
      <c r="AA2674" s="42">
        <f>COUNTIF(Tabla2[APELLIDOS Y NOMBRES],Tabla2[[#This Row],[APELLIDOS Y NOMBRES]])</f>
        <v>1</v>
      </c>
      <c r="AB2674" s="42">
        <f>IF(Tabla2[[#This Row],[Trabajador]]&gt;1,1/Tabla2[[#This Row],[Trabajador]],Tabla2[[#This Row],[Trabajador]])</f>
        <v>1</v>
      </c>
      <c r="AC2674" t="str">
        <f>+IFERROR(IF(Tabla2[[#This Row],[FECHA CESE/BAJA]]="","No Aplica",IF(AND(MONTH(Tabla2[[#This Row],[FECHA CESE/BAJA]])=MONTH(TODAY()-30),YEAR(Tabla2[[#This Row],[FECHA CESE/BAJA]])=YEAR(TODAY())),MONTH(TODAY()-30)&amp;"-"&amp;YEAR(TODAY()),"Borrar")),"No aplica")</f>
        <v>No aplica</v>
      </c>
      <c r="AD2674" t="str">
        <f>+IFERROR(IF(Tabla2[[#This Row],[FECHA INICIO DE LABORES EN OBRA]]="","No Aplica",IF(AND(MONTH(Tabla2[[#This Row],[FECHA INICIO DE LABORES EN OBRA]])=MONTH(TODAY()-30),YEAR(Tabla2[[#This Row],[FECHA INICIO DE LABORES EN OBRA]])=YEAR(TODAY())),MONTH(TODAY()-30)&amp;"-"&amp;YEAR(TODAY()),"No Aplica")),"No Aplica")</f>
        <v>No Aplica</v>
      </c>
    </row>
    <row r="2675" spans="1:30" x14ac:dyDescent="0.25">
      <c r="A2675" s="13">
        <v>20101155588</v>
      </c>
      <c r="B2675" s="15" t="s">
        <v>2014</v>
      </c>
      <c r="C2675" s="15" t="s">
        <v>2014</v>
      </c>
      <c r="D2675" s="15" t="s">
        <v>1538</v>
      </c>
      <c r="E2675" s="15" t="s">
        <v>1539</v>
      </c>
      <c r="F2675" s="39">
        <v>25636</v>
      </c>
      <c r="G2675" s="15">
        <v>1</v>
      </c>
      <c r="H2675" s="15" t="s">
        <v>9677</v>
      </c>
      <c r="I2675" s="15" t="s">
        <v>6293</v>
      </c>
      <c r="J2675" s="15" t="s">
        <v>9769</v>
      </c>
      <c r="K2675" s="15" t="s">
        <v>34</v>
      </c>
      <c r="L2675" s="40" t="s">
        <v>5</v>
      </c>
      <c r="M2675" s="39" t="s">
        <v>24</v>
      </c>
      <c r="N2675" s="41" t="s">
        <v>2098</v>
      </c>
      <c r="O2675" s="39">
        <v>44886</v>
      </c>
      <c r="P2675" s="40">
        <v>1</v>
      </c>
      <c r="Q2675" s="40">
        <v>1</v>
      </c>
      <c r="R2675" s="40" t="str">
        <f>IFERROR(VLOOKUP(Tabla2[[#This Row],[CONTRATISTA PRNCIPAL]],Hoja1!$L$5:$M$9,2,FALSE),"CJV")</f>
        <v>EPC</v>
      </c>
      <c r="S2675" s="40" t="str">
        <f>IF(Tabla2[[#This Row],[EMPRESA]]=Tabla2[[#This Row],[CONTRATISTA PRNCIPAL]],"Principal","Secundaria")</f>
        <v>Principal</v>
      </c>
      <c r="T2675" s="42">
        <f>IFERROR(1/COUNTIF(Tabla2[CONTRATISTA PRNCIPAL],Tabla2[[#This Row],[CONTRATISTA PRNCIPAL]]),0)</f>
        <v>0.0035714285714285713</v>
      </c>
      <c r="U2675" s="43">
        <f>IF(((TODAY()-Tabla2[[#This Row],[FECHA NACIMIENTO]])/365)&lt;18,"Corregir", IF(((TODAY()-Tabla2[[#This Row],[FECHA NACIMIENTO]])/365)&gt;80, "Corregir",ROUNDDOWN(((TODAY()-Tabla2[[#This Row],[FECHA NACIMIENTO]])/365),0)))</f>
        <v>53</v>
      </c>
      <c r="V26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75" s="44" t="str">
        <f>+IF(Tabla2[[#This Row],[Edad]]="Corregir","Corregir","Ok")</f>
        <v>Ok</v>
      </c>
      <c r="X2675" s="42" t="str">
        <f>+IFERROR(VLOOKUP(Tabla2[[#This Row],[DISTRITO SEGÚN DNI]],Hoja1!$A$2:$B$32,2,FALSE),"No")</f>
        <v>SANTA ANITA</v>
      </c>
      <c r="Y2675" s="42" t="str">
        <f>IF(OR(LOWER(Tabla2[[#This Row],[GENERO]])="masculino", LOWER(Tabla2[[#This Row],[GENERO]])="femenino"),"OK","Corregir")</f>
        <v>OK</v>
      </c>
      <c r="Z2675" s="42" t="str">
        <f>+IF(Tabla2[[#This Row],[Nro. DNI / CE]]="","Corregir",IF(LEN(Tabla2[[#This Row],[Nro. DNI / CE]])&gt;=8,"OK","Corregir"))</f>
        <v>OK</v>
      </c>
      <c r="AA2675" s="42">
        <f>COUNTIF(Tabla2[APELLIDOS Y NOMBRES],Tabla2[[#This Row],[APELLIDOS Y NOMBRES]])</f>
        <v>1</v>
      </c>
      <c r="AB2675" s="42">
        <f>IF(Tabla2[[#This Row],[Trabajador]]&gt;1,1/Tabla2[[#This Row],[Trabajador]],Tabla2[[#This Row],[Trabajador]])</f>
        <v>1</v>
      </c>
      <c r="AC2675" t="str">
        <f>+IFERROR(IF(Tabla2[[#This Row],[FECHA CESE/BAJA]]="","No Aplica",IF(AND(MONTH(Tabla2[[#This Row],[FECHA CESE/BAJA]])=MONTH(TODAY()-30),YEAR(Tabla2[[#This Row],[FECHA CESE/BAJA]])=YEAR(TODAY())),MONTH(TODAY()-30)&amp;"-"&amp;YEAR(TODAY()),"Borrar")),"No aplica")</f>
        <v>No aplica</v>
      </c>
      <c r="AD2675" t="str">
        <f>+IFERROR(IF(Tabla2[[#This Row],[FECHA INICIO DE LABORES EN OBRA]]="","No Aplica",IF(AND(MONTH(Tabla2[[#This Row],[FECHA INICIO DE LABORES EN OBRA]])=MONTH(TODAY()-30),YEAR(Tabla2[[#This Row],[FECHA INICIO DE LABORES EN OBRA]])=YEAR(TODAY())),MONTH(TODAY()-30)&amp;"-"&amp;YEAR(TODAY()),"No Aplica")),"No Aplica")</f>
        <v>No Aplica</v>
      </c>
    </row>
    <row r="2676" spans="1:30" x14ac:dyDescent="0.25">
      <c r="A2676" s="13">
        <v>20101155588</v>
      </c>
      <c r="B2676" s="15" t="s">
        <v>2014</v>
      </c>
      <c r="C2676" s="15" t="s">
        <v>2014</v>
      </c>
      <c r="D2676" s="15">
        <v>22666068</v>
      </c>
      <c r="E2676" s="15" t="s">
        <v>1214</v>
      </c>
      <c r="F2676" s="39">
        <v>27259</v>
      </c>
      <c r="G2676" s="15">
        <v>1</v>
      </c>
      <c r="H2676" s="15" t="s">
        <v>9677</v>
      </c>
      <c r="I2676" s="15" t="s">
        <v>6293</v>
      </c>
      <c r="J2676" s="15" t="s">
        <v>9770</v>
      </c>
      <c r="K2676" s="15" t="s">
        <v>2902</v>
      </c>
      <c r="L2676" s="40" t="s">
        <v>5</v>
      </c>
      <c r="M2676" s="39" t="s">
        <v>24</v>
      </c>
      <c r="N2676" s="41" t="s">
        <v>2098</v>
      </c>
      <c r="O2676" s="39">
        <v>44925</v>
      </c>
      <c r="P2676" s="40">
        <v>1</v>
      </c>
      <c r="Q2676" s="40">
        <v>1</v>
      </c>
      <c r="R2676" s="40" t="str">
        <f>IFERROR(VLOOKUP(Tabla2[[#This Row],[CONTRATISTA PRNCIPAL]],Hoja1!$L$5:$M$9,2,FALSE),"CJV")</f>
        <v>EPC</v>
      </c>
      <c r="S2676" s="40" t="str">
        <f>IF(Tabla2[[#This Row],[EMPRESA]]=Tabla2[[#This Row],[CONTRATISTA PRNCIPAL]],"Principal","Secundaria")</f>
        <v>Principal</v>
      </c>
      <c r="T2676" s="42">
        <f>IFERROR(1/COUNTIF(Tabla2[CONTRATISTA PRNCIPAL],Tabla2[[#This Row],[CONTRATISTA PRNCIPAL]]),0)</f>
        <v>0.0035714285714285713</v>
      </c>
      <c r="U2676" s="43">
        <f>IF(((TODAY()-Tabla2[[#This Row],[FECHA NACIMIENTO]])/365)&lt;18,"Corregir", IF(((TODAY()-Tabla2[[#This Row],[FECHA NACIMIENTO]])/365)&gt;80, "Corregir",ROUNDDOWN(((TODAY()-Tabla2[[#This Row],[FECHA NACIMIENTO]])/365),0)))</f>
        <v>49</v>
      </c>
      <c r="V26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76" s="44" t="str">
        <f>+IF(Tabla2[[#This Row],[Edad]]="Corregir","Corregir","Ok")</f>
        <v>Ok</v>
      </c>
      <c r="X2676" s="42" t="str">
        <f>+IFERROR(VLOOKUP(Tabla2[[#This Row],[DISTRITO SEGÚN DNI]],Hoja1!$A$2:$B$32,2,FALSE),"No")</f>
        <v>EL AGUSTINO</v>
      </c>
      <c r="Y2676" s="42" t="str">
        <f>IF(OR(LOWER(Tabla2[[#This Row],[GENERO]])="masculino", LOWER(Tabla2[[#This Row],[GENERO]])="femenino"),"OK","Corregir")</f>
        <v>OK</v>
      </c>
      <c r="Z2676" s="42" t="str">
        <f>+IF(Tabla2[[#This Row],[Nro. DNI / CE]]="","Corregir",IF(LEN(Tabla2[[#This Row],[Nro. DNI / CE]])&gt;=8,"OK","Corregir"))</f>
        <v>OK</v>
      </c>
      <c r="AA2676" s="42">
        <f>COUNTIF(Tabla2[APELLIDOS Y NOMBRES],Tabla2[[#This Row],[APELLIDOS Y NOMBRES]])</f>
        <v>1</v>
      </c>
      <c r="AB2676" s="42">
        <f>IF(Tabla2[[#This Row],[Trabajador]]&gt;1,1/Tabla2[[#This Row],[Trabajador]],Tabla2[[#This Row],[Trabajador]])</f>
        <v>1</v>
      </c>
      <c r="AC2676" t="str">
        <f>+IFERROR(IF(Tabla2[[#This Row],[FECHA CESE/BAJA]]="","No Aplica",IF(AND(MONTH(Tabla2[[#This Row],[FECHA CESE/BAJA]])=MONTH(TODAY()-30),YEAR(Tabla2[[#This Row],[FECHA CESE/BAJA]])=YEAR(TODAY())),MONTH(TODAY()-30)&amp;"-"&amp;YEAR(TODAY()),"Borrar")),"No aplica")</f>
        <v>No aplica</v>
      </c>
      <c r="AD2676" t="str">
        <f>+IFERROR(IF(Tabla2[[#This Row],[FECHA INICIO DE LABORES EN OBRA]]="","No Aplica",IF(AND(MONTH(Tabla2[[#This Row],[FECHA INICIO DE LABORES EN OBRA]])=MONTH(TODAY()-30),YEAR(Tabla2[[#This Row],[FECHA INICIO DE LABORES EN OBRA]])=YEAR(TODAY())),MONTH(TODAY()-30)&amp;"-"&amp;YEAR(TODAY()),"No Aplica")),"No Aplica")</f>
        <v>No Aplica</v>
      </c>
    </row>
    <row r="2677" spans="1:30" x14ac:dyDescent="0.25">
      <c r="A2677" s="13">
        <v>20101155588</v>
      </c>
      <c r="B2677" s="15" t="s">
        <v>2014</v>
      </c>
      <c r="C2677" s="15" t="s">
        <v>2014</v>
      </c>
      <c r="D2677" s="15">
        <v>75408237</v>
      </c>
      <c r="E2677" s="15" t="s">
        <v>1215</v>
      </c>
      <c r="F2677" s="39">
        <v>35464</v>
      </c>
      <c r="G2677" s="15">
        <v>1</v>
      </c>
      <c r="H2677" s="15" t="s">
        <v>9677</v>
      </c>
      <c r="I2677" s="15" t="s">
        <v>6293</v>
      </c>
      <c r="J2677" s="15" t="s">
        <v>9771</v>
      </c>
      <c r="K2677" s="15" t="s">
        <v>2136</v>
      </c>
      <c r="L2677" s="40" t="s">
        <v>6</v>
      </c>
      <c r="M2677" s="39" t="s">
        <v>24</v>
      </c>
      <c r="N2677" s="41" t="s">
        <v>2098</v>
      </c>
      <c r="O2677" s="39">
        <v>45092</v>
      </c>
      <c r="P2677" s="40">
        <v>1</v>
      </c>
      <c r="Q2677" s="40">
        <v>1</v>
      </c>
      <c r="R2677" s="40" t="str">
        <f>IFERROR(VLOOKUP(Tabla2[[#This Row],[CONTRATISTA PRNCIPAL]],Hoja1!$L$5:$M$9,2,FALSE),"CJV")</f>
        <v>EPC</v>
      </c>
      <c r="S2677" s="40" t="str">
        <f>IF(Tabla2[[#This Row],[EMPRESA]]=Tabla2[[#This Row],[CONTRATISTA PRNCIPAL]],"Principal","Secundaria")</f>
        <v>Principal</v>
      </c>
      <c r="T2677" s="42">
        <f>IFERROR(1/COUNTIF(Tabla2[CONTRATISTA PRNCIPAL],Tabla2[[#This Row],[CONTRATISTA PRNCIPAL]]),0)</f>
        <v>0.0035714285714285713</v>
      </c>
      <c r="U2677" s="43">
        <f>IF(((TODAY()-Tabla2[[#This Row],[FECHA NACIMIENTO]])/365)&lt;18,"Corregir", IF(((TODAY()-Tabla2[[#This Row],[FECHA NACIMIENTO]])/365)&gt;80, "Corregir",ROUNDDOWN(((TODAY()-Tabla2[[#This Row],[FECHA NACIMIENTO]])/365),0)))</f>
        <v>26</v>
      </c>
      <c r="V26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77" s="44" t="str">
        <f>+IF(Tabla2[[#This Row],[Edad]]="Corregir","Corregir","Ok")</f>
        <v>Ok</v>
      </c>
      <c r="X2677" s="42" t="str">
        <f>+IFERROR(VLOOKUP(Tabla2[[#This Row],[DISTRITO SEGÚN DNI]],Hoja1!$A$2:$B$32,2,FALSE),"No")</f>
        <v>SANTA ANITA</v>
      </c>
      <c r="Y2677" s="42" t="str">
        <f>IF(OR(LOWER(Tabla2[[#This Row],[GENERO]])="masculino", LOWER(Tabla2[[#This Row],[GENERO]])="femenino"),"OK","Corregir")</f>
        <v>OK</v>
      </c>
      <c r="Z2677" s="42" t="str">
        <f>+IF(Tabla2[[#This Row],[Nro. DNI / CE]]="","Corregir",IF(LEN(Tabla2[[#This Row],[Nro. DNI / CE]])&gt;=8,"OK","Corregir"))</f>
        <v>OK</v>
      </c>
      <c r="AA2677" s="42">
        <f>COUNTIF(Tabla2[APELLIDOS Y NOMBRES],Tabla2[[#This Row],[APELLIDOS Y NOMBRES]])</f>
        <v>1</v>
      </c>
      <c r="AB2677" s="42">
        <f>IF(Tabla2[[#This Row],[Trabajador]]&gt;1,1/Tabla2[[#This Row],[Trabajador]],Tabla2[[#This Row],[Trabajador]])</f>
        <v>1</v>
      </c>
      <c r="AC2677" t="str">
        <f>+IFERROR(IF(Tabla2[[#This Row],[FECHA CESE/BAJA]]="","No Aplica",IF(AND(MONTH(Tabla2[[#This Row],[FECHA CESE/BAJA]])=MONTH(TODAY()-30),YEAR(Tabla2[[#This Row],[FECHA CESE/BAJA]])=YEAR(TODAY())),MONTH(TODAY()-30)&amp;"-"&amp;YEAR(TODAY()),"Borrar")),"No aplica")</f>
        <v>No aplica</v>
      </c>
      <c r="AD2677" t="str">
        <f>+IFERROR(IF(Tabla2[[#This Row],[FECHA INICIO DE LABORES EN OBRA]]="","No Aplica",IF(AND(MONTH(Tabla2[[#This Row],[FECHA INICIO DE LABORES EN OBRA]])=MONTH(TODAY()-30),YEAR(Tabla2[[#This Row],[FECHA INICIO DE LABORES EN OBRA]])=YEAR(TODAY())),MONTH(TODAY()-30)&amp;"-"&amp;YEAR(TODAY()),"No Aplica")),"No Aplica")</f>
        <v>No Aplica</v>
      </c>
    </row>
    <row r="2678" spans="1:30" x14ac:dyDescent="0.25">
      <c r="A2678" s="13">
        <v>20101155588</v>
      </c>
      <c r="B2678" s="15" t="s">
        <v>2014</v>
      </c>
      <c r="C2678" s="15" t="s">
        <v>2014</v>
      </c>
      <c r="D2678" s="15" t="s">
        <v>9772</v>
      </c>
      <c r="E2678" s="15" t="s">
        <v>9773</v>
      </c>
      <c r="F2678" s="39">
        <v>34610</v>
      </c>
      <c r="G2678" s="15">
        <v>1</v>
      </c>
      <c r="H2678" s="15" t="s">
        <v>9677</v>
      </c>
      <c r="I2678" s="15" t="s">
        <v>6293</v>
      </c>
      <c r="J2678" s="15" t="s">
        <v>9774</v>
      </c>
      <c r="K2678" s="15" t="s">
        <v>2641</v>
      </c>
      <c r="L2678" s="40" t="s">
        <v>5</v>
      </c>
      <c r="M2678" s="39" t="s">
        <v>24</v>
      </c>
      <c r="N2678" s="41" t="s">
        <v>2098</v>
      </c>
      <c r="O2678" s="39">
        <v>44874</v>
      </c>
      <c r="P2678" s="40">
        <v>1</v>
      </c>
      <c r="Q2678" s="40">
        <v>1</v>
      </c>
      <c r="R2678" s="40" t="str">
        <f>IFERROR(VLOOKUP(Tabla2[[#This Row],[CONTRATISTA PRNCIPAL]],Hoja1!$L$5:$M$9,2,FALSE),"CJV")</f>
        <v>EPC</v>
      </c>
      <c r="S2678" s="40" t="str">
        <f>IF(Tabla2[[#This Row],[EMPRESA]]=Tabla2[[#This Row],[CONTRATISTA PRNCIPAL]],"Principal","Secundaria")</f>
        <v>Principal</v>
      </c>
      <c r="T2678" s="42">
        <f>IFERROR(1/COUNTIF(Tabla2[CONTRATISTA PRNCIPAL],Tabla2[[#This Row],[CONTRATISTA PRNCIPAL]]),0)</f>
        <v>0.0035714285714285713</v>
      </c>
      <c r="U2678" s="43">
        <f>IF(((TODAY()-Tabla2[[#This Row],[FECHA NACIMIENTO]])/365)&lt;18,"Corregir", IF(((TODAY()-Tabla2[[#This Row],[FECHA NACIMIENTO]])/365)&gt;80, "Corregir",ROUNDDOWN(((TODAY()-Tabla2[[#This Row],[FECHA NACIMIENTO]])/365),0)))</f>
        <v>29</v>
      </c>
      <c r="V26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78" s="44" t="str">
        <f>+IF(Tabla2[[#This Row],[Edad]]="Corregir","Corregir","Ok")</f>
        <v>Ok</v>
      </c>
      <c r="X2678" s="42" t="str">
        <f>+IFERROR(VLOOKUP(Tabla2[[#This Row],[DISTRITO SEGÚN DNI]],Hoja1!$A$2:$B$32,2,FALSE),"No")</f>
        <v>No</v>
      </c>
      <c r="Y2678" s="42" t="str">
        <f>IF(OR(LOWER(Tabla2[[#This Row],[GENERO]])="masculino", LOWER(Tabla2[[#This Row],[GENERO]])="femenino"),"OK","Corregir")</f>
        <v>OK</v>
      </c>
      <c r="Z2678" s="42" t="str">
        <f>+IF(Tabla2[[#This Row],[Nro. DNI / CE]]="","Corregir",IF(LEN(Tabla2[[#This Row],[Nro. DNI / CE]])&gt;=8,"OK","Corregir"))</f>
        <v>OK</v>
      </c>
      <c r="AA2678" s="42">
        <f>COUNTIF(Tabla2[APELLIDOS Y NOMBRES],Tabla2[[#This Row],[APELLIDOS Y NOMBRES]])</f>
        <v>1</v>
      </c>
      <c r="AB2678" s="42">
        <f>IF(Tabla2[[#This Row],[Trabajador]]&gt;1,1/Tabla2[[#This Row],[Trabajador]],Tabla2[[#This Row],[Trabajador]])</f>
        <v>1</v>
      </c>
      <c r="AC2678" t="str">
        <f>+IFERROR(IF(Tabla2[[#This Row],[FECHA CESE/BAJA]]="","No Aplica",IF(AND(MONTH(Tabla2[[#This Row],[FECHA CESE/BAJA]])=MONTH(TODAY()-30),YEAR(Tabla2[[#This Row],[FECHA CESE/BAJA]])=YEAR(TODAY())),MONTH(TODAY()-30)&amp;"-"&amp;YEAR(TODAY()),"Borrar")),"No aplica")</f>
        <v>No aplica</v>
      </c>
      <c r="AD2678" t="str">
        <f>+IFERROR(IF(Tabla2[[#This Row],[FECHA INICIO DE LABORES EN OBRA]]="","No Aplica",IF(AND(MONTH(Tabla2[[#This Row],[FECHA INICIO DE LABORES EN OBRA]])=MONTH(TODAY()-30),YEAR(Tabla2[[#This Row],[FECHA INICIO DE LABORES EN OBRA]])=YEAR(TODAY())),MONTH(TODAY()-30)&amp;"-"&amp;YEAR(TODAY()),"No Aplica")),"No Aplica")</f>
        <v>No Aplica</v>
      </c>
    </row>
    <row r="2679" spans="1:30" x14ac:dyDescent="0.25">
      <c r="A2679" s="13">
        <v>20101155588</v>
      </c>
      <c r="B2679" s="15" t="s">
        <v>2014</v>
      </c>
      <c r="C2679" s="15" t="s">
        <v>2014</v>
      </c>
      <c r="D2679" s="15">
        <v>74299177</v>
      </c>
      <c r="E2679" s="15" t="s">
        <v>1216</v>
      </c>
      <c r="F2679" s="39">
        <v>36531</v>
      </c>
      <c r="G2679" s="15">
        <v>1</v>
      </c>
      <c r="H2679" s="15" t="s">
        <v>9677</v>
      </c>
      <c r="I2679" s="15" t="s">
        <v>6293</v>
      </c>
      <c r="J2679" s="15" t="s">
        <v>9775</v>
      </c>
      <c r="K2679" s="15" t="s">
        <v>3310</v>
      </c>
      <c r="L2679" s="40" t="s">
        <v>6</v>
      </c>
      <c r="M2679" s="39" t="s">
        <v>24</v>
      </c>
      <c r="N2679" s="41" t="s">
        <v>2098</v>
      </c>
      <c r="O2679" s="39">
        <v>45059</v>
      </c>
      <c r="P2679" s="40">
        <v>1</v>
      </c>
      <c r="Q2679" s="40">
        <v>1</v>
      </c>
      <c r="R2679" s="40" t="str">
        <f>IFERROR(VLOOKUP(Tabla2[[#This Row],[CONTRATISTA PRNCIPAL]],Hoja1!$L$5:$M$9,2,FALSE),"CJV")</f>
        <v>EPC</v>
      </c>
      <c r="S2679" s="40" t="str">
        <f>IF(Tabla2[[#This Row],[EMPRESA]]=Tabla2[[#This Row],[CONTRATISTA PRNCIPAL]],"Principal","Secundaria")</f>
        <v>Principal</v>
      </c>
      <c r="T2679" s="42">
        <f>IFERROR(1/COUNTIF(Tabla2[CONTRATISTA PRNCIPAL],Tabla2[[#This Row],[CONTRATISTA PRNCIPAL]]),0)</f>
        <v>0.0035714285714285713</v>
      </c>
      <c r="U2679" s="43">
        <f>IF(((TODAY()-Tabla2[[#This Row],[FECHA NACIMIENTO]])/365)&lt;18,"Corregir", IF(((TODAY()-Tabla2[[#This Row],[FECHA NACIMIENTO]])/365)&gt;80, "Corregir",ROUNDDOWN(((TODAY()-Tabla2[[#This Row],[FECHA NACIMIENTO]])/365),0)))</f>
        <v>23</v>
      </c>
      <c r="V26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79" s="44" t="str">
        <f>+IF(Tabla2[[#This Row],[Edad]]="Corregir","Corregir","Ok")</f>
        <v>Ok</v>
      </c>
      <c r="X2679" s="42" t="str">
        <f>+IFERROR(VLOOKUP(Tabla2[[#This Row],[DISTRITO SEGÚN DNI]],Hoja1!$A$2:$B$32,2,FALSE),"No")</f>
        <v>LA VICTORIA</v>
      </c>
      <c r="Y2679" s="42" t="str">
        <f>IF(OR(LOWER(Tabla2[[#This Row],[GENERO]])="masculino", LOWER(Tabla2[[#This Row],[GENERO]])="femenino"),"OK","Corregir")</f>
        <v>OK</v>
      </c>
      <c r="Z2679" s="42" t="str">
        <f>+IF(Tabla2[[#This Row],[Nro. DNI / CE]]="","Corregir",IF(LEN(Tabla2[[#This Row],[Nro. DNI / CE]])&gt;=8,"OK","Corregir"))</f>
        <v>OK</v>
      </c>
      <c r="AA2679" s="42">
        <f>COUNTIF(Tabla2[APELLIDOS Y NOMBRES],Tabla2[[#This Row],[APELLIDOS Y NOMBRES]])</f>
        <v>1</v>
      </c>
      <c r="AB2679" s="42">
        <f>IF(Tabla2[[#This Row],[Trabajador]]&gt;1,1/Tabla2[[#This Row],[Trabajador]],Tabla2[[#This Row],[Trabajador]])</f>
        <v>1</v>
      </c>
      <c r="AC2679" t="str">
        <f>+IFERROR(IF(Tabla2[[#This Row],[FECHA CESE/BAJA]]="","No Aplica",IF(AND(MONTH(Tabla2[[#This Row],[FECHA CESE/BAJA]])=MONTH(TODAY()-30),YEAR(Tabla2[[#This Row],[FECHA CESE/BAJA]])=YEAR(TODAY())),MONTH(TODAY()-30)&amp;"-"&amp;YEAR(TODAY()),"Borrar")),"No aplica")</f>
        <v>No aplica</v>
      </c>
      <c r="AD2679" t="str">
        <f>+IFERROR(IF(Tabla2[[#This Row],[FECHA INICIO DE LABORES EN OBRA]]="","No Aplica",IF(AND(MONTH(Tabla2[[#This Row],[FECHA INICIO DE LABORES EN OBRA]])=MONTH(TODAY()-30),YEAR(Tabla2[[#This Row],[FECHA INICIO DE LABORES EN OBRA]])=YEAR(TODAY())),MONTH(TODAY()-30)&amp;"-"&amp;YEAR(TODAY()),"No Aplica")),"No Aplica")</f>
        <v>No Aplica</v>
      </c>
    </row>
    <row r="2680" spans="1:30" x14ac:dyDescent="0.25">
      <c r="A2680" s="13">
        <v>20101155588</v>
      </c>
      <c r="B2680" s="15" t="s">
        <v>2014</v>
      </c>
      <c r="C2680" s="15" t="s">
        <v>2014</v>
      </c>
      <c r="D2680" s="15">
        <v>20672473</v>
      </c>
      <c r="E2680" s="15" t="s">
        <v>1217</v>
      </c>
      <c r="F2680" s="39">
        <v>27615</v>
      </c>
      <c r="G2680" s="15">
        <v>1</v>
      </c>
      <c r="H2680" s="15" t="s">
        <v>9677</v>
      </c>
      <c r="I2680" s="15" t="s">
        <v>6293</v>
      </c>
      <c r="J2680" s="15" t="s">
        <v>9692</v>
      </c>
      <c r="K2680" s="15" t="s">
        <v>3310</v>
      </c>
      <c r="L2680" s="40" t="s">
        <v>6</v>
      </c>
      <c r="M2680" s="39" t="s">
        <v>24</v>
      </c>
      <c r="N2680" s="41" t="s">
        <v>2098</v>
      </c>
      <c r="O2680" s="39">
        <v>45087</v>
      </c>
      <c r="P2680" s="40">
        <v>1</v>
      </c>
      <c r="Q2680" s="40">
        <v>1</v>
      </c>
      <c r="R2680" s="40" t="str">
        <f>IFERROR(VLOOKUP(Tabla2[[#This Row],[CONTRATISTA PRNCIPAL]],Hoja1!$L$5:$M$9,2,FALSE),"CJV")</f>
        <v>EPC</v>
      </c>
      <c r="S2680" s="40" t="str">
        <f>IF(Tabla2[[#This Row],[EMPRESA]]=Tabla2[[#This Row],[CONTRATISTA PRNCIPAL]],"Principal","Secundaria")</f>
        <v>Principal</v>
      </c>
      <c r="T2680" s="42">
        <f>IFERROR(1/COUNTIF(Tabla2[CONTRATISTA PRNCIPAL],Tabla2[[#This Row],[CONTRATISTA PRNCIPAL]]),0)</f>
        <v>0.0035714285714285713</v>
      </c>
      <c r="U2680" s="43">
        <f>IF(((TODAY()-Tabla2[[#This Row],[FECHA NACIMIENTO]])/365)&lt;18,"Corregir", IF(((TODAY()-Tabla2[[#This Row],[FECHA NACIMIENTO]])/365)&gt;80, "Corregir",ROUNDDOWN(((TODAY()-Tabla2[[#This Row],[FECHA NACIMIENTO]])/365),0)))</f>
        <v>48</v>
      </c>
      <c r="V26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80" s="44" t="str">
        <f>+IF(Tabla2[[#This Row],[Edad]]="Corregir","Corregir","Ok")</f>
        <v>Ok</v>
      </c>
      <c r="X2680" s="42" t="str">
        <f>+IFERROR(VLOOKUP(Tabla2[[#This Row],[DISTRITO SEGÚN DNI]],Hoja1!$A$2:$B$32,2,FALSE),"No")</f>
        <v>LA VICTORIA</v>
      </c>
      <c r="Y2680" s="42" t="str">
        <f>IF(OR(LOWER(Tabla2[[#This Row],[GENERO]])="masculino", LOWER(Tabla2[[#This Row],[GENERO]])="femenino"),"OK","Corregir")</f>
        <v>OK</v>
      </c>
      <c r="Z2680" s="42" t="str">
        <f>+IF(Tabla2[[#This Row],[Nro. DNI / CE]]="","Corregir",IF(LEN(Tabla2[[#This Row],[Nro. DNI / CE]])&gt;=8,"OK","Corregir"))</f>
        <v>OK</v>
      </c>
      <c r="AA2680" s="42">
        <f>COUNTIF(Tabla2[APELLIDOS Y NOMBRES],Tabla2[[#This Row],[APELLIDOS Y NOMBRES]])</f>
        <v>1</v>
      </c>
      <c r="AB2680" s="42">
        <f>IF(Tabla2[[#This Row],[Trabajador]]&gt;1,1/Tabla2[[#This Row],[Trabajador]],Tabla2[[#This Row],[Trabajador]])</f>
        <v>1</v>
      </c>
      <c r="AC2680" t="str">
        <f>+IFERROR(IF(Tabla2[[#This Row],[FECHA CESE/BAJA]]="","No Aplica",IF(AND(MONTH(Tabla2[[#This Row],[FECHA CESE/BAJA]])=MONTH(TODAY()-30),YEAR(Tabla2[[#This Row],[FECHA CESE/BAJA]])=YEAR(TODAY())),MONTH(TODAY()-30)&amp;"-"&amp;YEAR(TODAY()),"Borrar")),"No aplica")</f>
        <v>No aplica</v>
      </c>
      <c r="AD2680" t="str">
        <f>+IFERROR(IF(Tabla2[[#This Row],[FECHA INICIO DE LABORES EN OBRA]]="","No Aplica",IF(AND(MONTH(Tabla2[[#This Row],[FECHA INICIO DE LABORES EN OBRA]])=MONTH(TODAY()-30),YEAR(Tabla2[[#This Row],[FECHA INICIO DE LABORES EN OBRA]])=YEAR(TODAY())),MONTH(TODAY()-30)&amp;"-"&amp;YEAR(TODAY()),"No Aplica")),"No Aplica")</f>
        <v>No Aplica</v>
      </c>
    </row>
    <row r="2681" spans="1:30" x14ac:dyDescent="0.25">
      <c r="A2681" s="13">
        <v>20101155588</v>
      </c>
      <c r="B2681" s="15" t="s">
        <v>2014</v>
      </c>
      <c r="C2681" s="15" t="s">
        <v>2014</v>
      </c>
      <c r="D2681" s="15">
        <v>71124847</v>
      </c>
      <c r="E2681" s="15" t="s">
        <v>9776</v>
      </c>
      <c r="F2681" s="39">
        <v>37477</v>
      </c>
      <c r="G2681" s="15">
        <v>1</v>
      </c>
      <c r="H2681" s="15" t="s">
        <v>9677</v>
      </c>
      <c r="I2681" s="15" t="s">
        <v>6293</v>
      </c>
      <c r="J2681" s="15" t="s">
        <v>9777</v>
      </c>
      <c r="K2681" s="15" t="s">
        <v>2697</v>
      </c>
      <c r="L2681" s="40" t="s">
        <v>6</v>
      </c>
      <c r="M2681" s="39" t="s">
        <v>24</v>
      </c>
      <c r="N2681" s="41" t="s">
        <v>2098</v>
      </c>
      <c r="O2681" s="39">
        <v>45087</v>
      </c>
      <c r="P2681" s="40">
        <v>1</v>
      </c>
      <c r="Q2681" s="40">
        <v>1</v>
      </c>
      <c r="R2681" s="40" t="str">
        <f>IFERROR(VLOOKUP(Tabla2[[#This Row],[CONTRATISTA PRNCIPAL]],Hoja1!$L$5:$M$9,2,FALSE),"CJV")</f>
        <v>EPC</v>
      </c>
      <c r="S2681" s="40" t="str">
        <f>IF(Tabla2[[#This Row],[EMPRESA]]=Tabla2[[#This Row],[CONTRATISTA PRNCIPAL]],"Principal","Secundaria")</f>
        <v>Principal</v>
      </c>
      <c r="T2681" s="42">
        <f>IFERROR(1/COUNTIF(Tabla2[CONTRATISTA PRNCIPAL],Tabla2[[#This Row],[CONTRATISTA PRNCIPAL]]),0)</f>
        <v>0.0035714285714285713</v>
      </c>
      <c r="U2681" s="43">
        <f>IF(((TODAY()-Tabla2[[#This Row],[FECHA NACIMIENTO]])/365)&lt;18,"Corregir", IF(((TODAY()-Tabla2[[#This Row],[FECHA NACIMIENTO]])/365)&gt;80, "Corregir",ROUNDDOWN(((TODAY()-Tabla2[[#This Row],[FECHA NACIMIENTO]])/365),0)))</f>
        <v>21</v>
      </c>
      <c r="V26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81" s="44" t="str">
        <f>+IF(Tabla2[[#This Row],[Edad]]="Corregir","Corregir","Ok")</f>
        <v>Ok</v>
      </c>
      <c r="X2681" s="42" t="str">
        <f>+IFERROR(VLOOKUP(Tabla2[[#This Row],[DISTRITO SEGÚN DNI]],Hoja1!$A$2:$B$32,2,FALSE),"No")</f>
        <v>No</v>
      </c>
      <c r="Y2681" s="42" t="str">
        <f>IF(OR(LOWER(Tabla2[[#This Row],[GENERO]])="masculino", LOWER(Tabla2[[#This Row],[GENERO]])="femenino"),"OK","Corregir")</f>
        <v>OK</v>
      </c>
      <c r="Z2681" s="42" t="str">
        <f>+IF(Tabla2[[#This Row],[Nro. DNI / CE]]="","Corregir",IF(LEN(Tabla2[[#This Row],[Nro. DNI / CE]])&gt;=8,"OK","Corregir"))</f>
        <v>OK</v>
      </c>
      <c r="AA2681" s="42">
        <f>COUNTIF(Tabla2[APELLIDOS Y NOMBRES],Tabla2[[#This Row],[APELLIDOS Y NOMBRES]])</f>
        <v>1</v>
      </c>
      <c r="AB2681" s="42">
        <f>IF(Tabla2[[#This Row],[Trabajador]]&gt;1,1/Tabla2[[#This Row],[Trabajador]],Tabla2[[#This Row],[Trabajador]])</f>
        <v>1</v>
      </c>
      <c r="AC2681" t="str">
        <f>+IFERROR(IF(Tabla2[[#This Row],[FECHA CESE/BAJA]]="","No Aplica",IF(AND(MONTH(Tabla2[[#This Row],[FECHA CESE/BAJA]])=MONTH(TODAY()-30),YEAR(Tabla2[[#This Row],[FECHA CESE/BAJA]])=YEAR(TODAY())),MONTH(TODAY()-30)&amp;"-"&amp;YEAR(TODAY()),"Borrar")),"No aplica")</f>
        <v>No aplica</v>
      </c>
      <c r="AD2681" t="str">
        <f>+IFERROR(IF(Tabla2[[#This Row],[FECHA INICIO DE LABORES EN OBRA]]="","No Aplica",IF(AND(MONTH(Tabla2[[#This Row],[FECHA INICIO DE LABORES EN OBRA]])=MONTH(TODAY()-30),YEAR(Tabla2[[#This Row],[FECHA INICIO DE LABORES EN OBRA]])=YEAR(TODAY())),MONTH(TODAY()-30)&amp;"-"&amp;YEAR(TODAY()),"No Aplica")),"No Aplica")</f>
        <v>No Aplica</v>
      </c>
    </row>
    <row r="2682" spans="1:30" x14ac:dyDescent="0.25">
      <c r="A2682" s="13">
        <v>20101155588</v>
      </c>
      <c r="B2682" s="15" t="s">
        <v>2014</v>
      </c>
      <c r="C2682" s="15" t="s">
        <v>2014</v>
      </c>
      <c r="D2682" s="15">
        <v>47167782</v>
      </c>
      <c r="E2682" s="15" t="s">
        <v>9778</v>
      </c>
      <c r="F2682" s="39">
        <v>33812</v>
      </c>
      <c r="G2682" s="15">
        <v>1</v>
      </c>
      <c r="H2682" s="15" t="s">
        <v>9677</v>
      </c>
      <c r="I2682" s="15" t="s">
        <v>6293</v>
      </c>
      <c r="J2682" s="15" t="s">
        <v>9779</v>
      </c>
      <c r="K2682" s="15" t="s">
        <v>2237</v>
      </c>
      <c r="L2682" s="40" t="s">
        <v>6</v>
      </c>
      <c r="M2682" s="39" t="s">
        <v>24</v>
      </c>
      <c r="N2682" s="41" t="s">
        <v>2098</v>
      </c>
      <c r="O2682" s="39">
        <v>45020</v>
      </c>
      <c r="P2682" s="40">
        <v>1</v>
      </c>
      <c r="Q2682" s="40">
        <v>1</v>
      </c>
      <c r="R2682" s="40" t="str">
        <f>IFERROR(VLOOKUP(Tabla2[[#This Row],[CONTRATISTA PRNCIPAL]],Hoja1!$L$5:$M$9,2,FALSE),"CJV")</f>
        <v>EPC</v>
      </c>
      <c r="S2682" s="40" t="str">
        <f>IF(Tabla2[[#This Row],[EMPRESA]]=Tabla2[[#This Row],[CONTRATISTA PRNCIPAL]],"Principal","Secundaria")</f>
        <v>Principal</v>
      </c>
      <c r="T2682" s="42">
        <f>IFERROR(1/COUNTIF(Tabla2[CONTRATISTA PRNCIPAL],Tabla2[[#This Row],[CONTRATISTA PRNCIPAL]]),0)</f>
        <v>0.0035714285714285713</v>
      </c>
      <c r="U2682" s="43">
        <f>IF(((TODAY()-Tabla2[[#This Row],[FECHA NACIMIENTO]])/365)&lt;18,"Corregir", IF(((TODAY()-Tabla2[[#This Row],[FECHA NACIMIENTO]])/365)&gt;80, "Corregir",ROUNDDOWN(((TODAY()-Tabla2[[#This Row],[FECHA NACIMIENTO]])/365),0)))</f>
        <v>31</v>
      </c>
      <c r="V26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82" s="44" t="str">
        <f>+IF(Tabla2[[#This Row],[Edad]]="Corregir","Corregir","Ok")</f>
        <v>Ok</v>
      </c>
      <c r="X2682" s="42" t="str">
        <f>+IFERROR(VLOOKUP(Tabla2[[#This Row],[DISTRITO SEGÚN DNI]],Hoja1!$A$2:$B$32,2,FALSE),"No")</f>
        <v>No</v>
      </c>
      <c r="Y2682" s="42" t="str">
        <f>IF(OR(LOWER(Tabla2[[#This Row],[GENERO]])="masculino", LOWER(Tabla2[[#This Row],[GENERO]])="femenino"),"OK","Corregir")</f>
        <v>OK</v>
      </c>
      <c r="Z2682" s="42" t="str">
        <f>+IF(Tabla2[[#This Row],[Nro. DNI / CE]]="","Corregir",IF(LEN(Tabla2[[#This Row],[Nro. DNI / CE]])&gt;=8,"OK","Corregir"))</f>
        <v>OK</v>
      </c>
      <c r="AA2682" s="42">
        <f>COUNTIF(Tabla2[APELLIDOS Y NOMBRES],Tabla2[[#This Row],[APELLIDOS Y NOMBRES]])</f>
        <v>1</v>
      </c>
      <c r="AB2682" s="42">
        <f>IF(Tabla2[[#This Row],[Trabajador]]&gt;1,1/Tabla2[[#This Row],[Trabajador]],Tabla2[[#This Row],[Trabajador]])</f>
        <v>1</v>
      </c>
      <c r="AC2682" t="str">
        <f>+IFERROR(IF(Tabla2[[#This Row],[FECHA CESE/BAJA]]="","No Aplica",IF(AND(MONTH(Tabla2[[#This Row],[FECHA CESE/BAJA]])=MONTH(TODAY()-30),YEAR(Tabla2[[#This Row],[FECHA CESE/BAJA]])=YEAR(TODAY())),MONTH(TODAY()-30)&amp;"-"&amp;YEAR(TODAY()),"Borrar")),"No aplica")</f>
        <v>No aplica</v>
      </c>
      <c r="AD2682" t="str">
        <f>+IFERROR(IF(Tabla2[[#This Row],[FECHA INICIO DE LABORES EN OBRA]]="","No Aplica",IF(AND(MONTH(Tabla2[[#This Row],[FECHA INICIO DE LABORES EN OBRA]])=MONTH(TODAY()-30),YEAR(Tabla2[[#This Row],[FECHA INICIO DE LABORES EN OBRA]])=YEAR(TODAY())),MONTH(TODAY()-30)&amp;"-"&amp;YEAR(TODAY()),"No Aplica")),"No Aplica")</f>
        <v>No Aplica</v>
      </c>
    </row>
    <row r="2683" spans="1:30" x14ac:dyDescent="0.25">
      <c r="A2683" s="13">
        <v>20101155588</v>
      </c>
      <c r="B2683" s="15" t="s">
        <v>2014</v>
      </c>
      <c r="C2683" s="15" t="s">
        <v>2014</v>
      </c>
      <c r="D2683" s="15">
        <v>17637285</v>
      </c>
      <c r="E2683" s="15" t="s">
        <v>9780</v>
      </c>
      <c r="F2683" s="39">
        <v>27092</v>
      </c>
      <c r="G2683" s="15">
        <v>1</v>
      </c>
      <c r="H2683" s="15" t="s">
        <v>9677</v>
      </c>
      <c r="I2683" s="15" t="s">
        <v>6293</v>
      </c>
      <c r="J2683" s="15" t="s">
        <v>9781</v>
      </c>
      <c r="K2683" s="15" t="s">
        <v>2645</v>
      </c>
      <c r="L2683" s="40" t="s">
        <v>6</v>
      </c>
      <c r="M2683" s="39" t="s">
        <v>24</v>
      </c>
      <c r="N2683" s="41" t="s">
        <v>2098</v>
      </c>
      <c r="O2683" s="39">
        <v>45030</v>
      </c>
      <c r="P2683" s="40">
        <v>1</v>
      </c>
      <c r="Q2683" s="40">
        <v>1</v>
      </c>
      <c r="R2683" s="40" t="str">
        <f>IFERROR(VLOOKUP(Tabla2[[#This Row],[CONTRATISTA PRNCIPAL]],Hoja1!$L$5:$M$9,2,FALSE),"CJV")</f>
        <v>EPC</v>
      </c>
      <c r="S2683" s="40" t="str">
        <f>IF(Tabla2[[#This Row],[EMPRESA]]=Tabla2[[#This Row],[CONTRATISTA PRNCIPAL]],"Principal","Secundaria")</f>
        <v>Principal</v>
      </c>
      <c r="T2683" s="42">
        <f>IFERROR(1/COUNTIF(Tabla2[CONTRATISTA PRNCIPAL],Tabla2[[#This Row],[CONTRATISTA PRNCIPAL]]),0)</f>
        <v>0.0035714285714285713</v>
      </c>
      <c r="U2683" s="43">
        <f>IF(((TODAY()-Tabla2[[#This Row],[FECHA NACIMIENTO]])/365)&lt;18,"Corregir", IF(((TODAY()-Tabla2[[#This Row],[FECHA NACIMIENTO]])/365)&gt;80, "Corregir",ROUNDDOWN(((TODAY()-Tabla2[[#This Row],[FECHA NACIMIENTO]])/365),0)))</f>
        <v>49</v>
      </c>
      <c r="V26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83" s="44" t="str">
        <f>+IF(Tabla2[[#This Row],[Edad]]="Corregir","Corregir","Ok")</f>
        <v>Ok</v>
      </c>
      <c r="X2683" s="42" t="str">
        <f>+IFERROR(VLOOKUP(Tabla2[[#This Row],[DISTRITO SEGÚN DNI]],Hoja1!$A$2:$B$32,2,FALSE),"No")</f>
        <v>No</v>
      </c>
      <c r="Y2683" s="42" t="str">
        <f>IF(OR(LOWER(Tabla2[[#This Row],[GENERO]])="masculino", LOWER(Tabla2[[#This Row],[GENERO]])="femenino"),"OK","Corregir")</f>
        <v>OK</v>
      </c>
      <c r="Z2683" s="42" t="str">
        <f>+IF(Tabla2[[#This Row],[Nro. DNI / CE]]="","Corregir",IF(LEN(Tabla2[[#This Row],[Nro. DNI / CE]])&gt;=8,"OK","Corregir"))</f>
        <v>OK</v>
      </c>
      <c r="AA2683" s="42">
        <f>COUNTIF(Tabla2[APELLIDOS Y NOMBRES],Tabla2[[#This Row],[APELLIDOS Y NOMBRES]])</f>
        <v>1</v>
      </c>
      <c r="AB2683" s="42">
        <f>IF(Tabla2[[#This Row],[Trabajador]]&gt;1,1/Tabla2[[#This Row],[Trabajador]],Tabla2[[#This Row],[Trabajador]])</f>
        <v>1</v>
      </c>
      <c r="AC2683" t="str">
        <f>+IFERROR(IF(Tabla2[[#This Row],[FECHA CESE/BAJA]]="","No Aplica",IF(AND(MONTH(Tabla2[[#This Row],[FECHA CESE/BAJA]])=MONTH(TODAY()-30),YEAR(Tabla2[[#This Row],[FECHA CESE/BAJA]])=YEAR(TODAY())),MONTH(TODAY()-30)&amp;"-"&amp;YEAR(TODAY()),"Borrar")),"No aplica")</f>
        <v>No aplica</v>
      </c>
      <c r="AD2683" t="str">
        <f>+IFERROR(IF(Tabla2[[#This Row],[FECHA INICIO DE LABORES EN OBRA]]="","No Aplica",IF(AND(MONTH(Tabla2[[#This Row],[FECHA INICIO DE LABORES EN OBRA]])=MONTH(TODAY()-30),YEAR(Tabla2[[#This Row],[FECHA INICIO DE LABORES EN OBRA]])=YEAR(TODAY())),MONTH(TODAY()-30)&amp;"-"&amp;YEAR(TODAY()),"No Aplica")),"No Aplica")</f>
        <v>No Aplica</v>
      </c>
    </row>
    <row r="2684" spans="1:30" x14ac:dyDescent="0.25">
      <c r="A2684" s="13">
        <v>20101155588</v>
      </c>
      <c r="B2684" s="15" t="s">
        <v>2014</v>
      </c>
      <c r="C2684" s="15" t="s">
        <v>2014</v>
      </c>
      <c r="D2684" s="15">
        <v>72377161</v>
      </c>
      <c r="E2684" s="15" t="s">
        <v>9782</v>
      </c>
      <c r="F2684" s="39">
        <v>36998</v>
      </c>
      <c r="G2684" s="15">
        <v>1</v>
      </c>
      <c r="H2684" s="15" t="s">
        <v>9677</v>
      </c>
      <c r="I2684" s="15" t="s">
        <v>6293</v>
      </c>
      <c r="J2684" s="15" t="s">
        <v>9783</v>
      </c>
      <c r="K2684" s="15" t="s">
        <v>2445</v>
      </c>
      <c r="L2684" s="40" t="s">
        <v>6</v>
      </c>
      <c r="M2684" s="39" t="s">
        <v>24</v>
      </c>
      <c r="N2684" s="41" t="s">
        <v>2098</v>
      </c>
      <c r="O2684" s="39">
        <v>44813</v>
      </c>
      <c r="P2684" s="40">
        <v>1</v>
      </c>
      <c r="Q2684" s="40">
        <v>1</v>
      </c>
      <c r="R2684" s="40" t="str">
        <f>IFERROR(VLOOKUP(Tabla2[[#This Row],[CONTRATISTA PRNCIPAL]],Hoja1!$L$5:$M$9,2,FALSE),"CJV")</f>
        <v>EPC</v>
      </c>
      <c r="S2684" s="40" t="str">
        <f>IF(Tabla2[[#This Row],[EMPRESA]]=Tabla2[[#This Row],[CONTRATISTA PRNCIPAL]],"Principal","Secundaria")</f>
        <v>Principal</v>
      </c>
      <c r="T2684" s="42">
        <f>IFERROR(1/COUNTIF(Tabla2[CONTRATISTA PRNCIPAL],Tabla2[[#This Row],[CONTRATISTA PRNCIPAL]]),0)</f>
        <v>0.0035714285714285713</v>
      </c>
      <c r="U2684" s="43">
        <f>IF(((TODAY()-Tabla2[[#This Row],[FECHA NACIMIENTO]])/365)&lt;18,"Corregir", IF(((TODAY()-Tabla2[[#This Row],[FECHA NACIMIENTO]])/365)&gt;80, "Corregir",ROUNDDOWN(((TODAY()-Tabla2[[#This Row],[FECHA NACIMIENTO]])/365),0)))</f>
        <v>22</v>
      </c>
      <c r="V26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84" s="44" t="str">
        <f>+IF(Tabla2[[#This Row],[Edad]]="Corregir","Corregir","Ok")</f>
        <v>Ok</v>
      </c>
      <c r="X2684" s="42" t="str">
        <f>+IFERROR(VLOOKUP(Tabla2[[#This Row],[DISTRITO SEGÚN DNI]],Hoja1!$A$2:$B$32,2,FALSE),"No")</f>
        <v>No</v>
      </c>
      <c r="Y2684" s="42" t="str">
        <f>IF(OR(LOWER(Tabla2[[#This Row],[GENERO]])="masculino", LOWER(Tabla2[[#This Row],[GENERO]])="femenino"),"OK","Corregir")</f>
        <v>OK</v>
      </c>
      <c r="Z2684" s="42" t="str">
        <f>+IF(Tabla2[[#This Row],[Nro. DNI / CE]]="","Corregir",IF(LEN(Tabla2[[#This Row],[Nro. DNI / CE]])&gt;=8,"OK","Corregir"))</f>
        <v>OK</v>
      </c>
      <c r="AA2684" s="42">
        <f>COUNTIF(Tabla2[APELLIDOS Y NOMBRES],Tabla2[[#This Row],[APELLIDOS Y NOMBRES]])</f>
        <v>1</v>
      </c>
      <c r="AB2684" s="42">
        <f>IF(Tabla2[[#This Row],[Trabajador]]&gt;1,1/Tabla2[[#This Row],[Trabajador]],Tabla2[[#This Row],[Trabajador]])</f>
        <v>1</v>
      </c>
      <c r="AC2684" t="str">
        <f>+IFERROR(IF(Tabla2[[#This Row],[FECHA CESE/BAJA]]="","No Aplica",IF(AND(MONTH(Tabla2[[#This Row],[FECHA CESE/BAJA]])=MONTH(TODAY()-30),YEAR(Tabla2[[#This Row],[FECHA CESE/BAJA]])=YEAR(TODAY())),MONTH(TODAY()-30)&amp;"-"&amp;YEAR(TODAY()),"Borrar")),"No aplica")</f>
        <v>No aplica</v>
      </c>
      <c r="AD2684" t="str">
        <f>+IFERROR(IF(Tabla2[[#This Row],[FECHA INICIO DE LABORES EN OBRA]]="","No Aplica",IF(AND(MONTH(Tabla2[[#This Row],[FECHA INICIO DE LABORES EN OBRA]])=MONTH(TODAY()-30),YEAR(Tabla2[[#This Row],[FECHA INICIO DE LABORES EN OBRA]])=YEAR(TODAY())),MONTH(TODAY()-30)&amp;"-"&amp;YEAR(TODAY()),"No Aplica")),"No Aplica")</f>
        <v>No Aplica</v>
      </c>
    </row>
    <row r="2685" spans="1:30" x14ac:dyDescent="0.25">
      <c r="A2685" s="13">
        <v>20101155588</v>
      </c>
      <c r="B2685" s="15" t="s">
        <v>2014</v>
      </c>
      <c r="C2685" s="15" t="s">
        <v>2014</v>
      </c>
      <c r="D2685" s="15">
        <v>46927800</v>
      </c>
      <c r="E2685" s="15" t="s">
        <v>152</v>
      </c>
      <c r="F2685" s="39">
        <v>33698</v>
      </c>
      <c r="G2685" s="15">
        <v>1</v>
      </c>
      <c r="H2685" s="15" t="s">
        <v>9677</v>
      </c>
      <c r="I2685" s="15" t="s">
        <v>6293</v>
      </c>
      <c r="J2685" s="15" t="s">
        <v>9784</v>
      </c>
      <c r="K2685" s="15" t="s">
        <v>26</v>
      </c>
      <c r="L2685" s="40" t="s">
        <v>6</v>
      </c>
      <c r="M2685" s="39" t="s">
        <v>24</v>
      </c>
      <c r="N2685" s="41" t="s">
        <v>2098</v>
      </c>
      <c r="O2685" s="39">
        <v>45026</v>
      </c>
      <c r="P2685" s="40">
        <v>1</v>
      </c>
      <c r="Q2685" s="40">
        <v>1</v>
      </c>
      <c r="R2685" s="40" t="str">
        <f>IFERROR(VLOOKUP(Tabla2[[#This Row],[CONTRATISTA PRNCIPAL]],Hoja1!$L$5:$M$9,2,FALSE),"CJV")</f>
        <v>EPC</v>
      </c>
      <c r="S2685" s="40" t="str">
        <f>IF(Tabla2[[#This Row],[EMPRESA]]=Tabla2[[#This Row],[CONTRATISTA PRNCIPAL]],"Principal","Secundaria")</f>
        <v>Principal</v>
      </c>
      <c r="T2685" s="42">
        <f>IFERROR(1/COUNTIF(Tabla2[CONTRATISTA PRNCIPAL],Tabla2[[#This Row],[CONTRATISTA PRNCIPAL]]),0)</f>
        <v>0.0035714285714285713</v>
      </c>
      <c r="U2685" s="43">
        <f>IF(((TODAY()-Tabla2[[#This Row],[FECHA NACIMIENTO]])/365)&lt;18,"Corregir", IF(((TODAY()-Tabla2[[#This Row],[FECHA NACIMIENTO]])/365)&gt;80, "Corregir",ROUNDDOWN(((TODAY()-Tabla2[[#This Row],[FECHA NACIMIENTO]])/365),0)))</f>
        <v>31</v>
      </c>
      <c r="V26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85" s="44" t="str">
        <f>+IF(Tabla2[[#This Row],[Edad]]="Corregir","Corregir","Ok")</f>
        <v>Ok</v>
      </c>
      <c r="X2685" s="42" t="str">
        <f>+IFERROR(VLOOKUP(Tabla2[[#This Row],[DISTRITO SEGÚN DNI]],Hoja1!$A$2:$B$32,2,FALSE),"No")</f>
        <v>EL AGUSTINO</v>
      </c>
      <c r="Y2685" s="42" t="str">
        <f>IF(OR(LOWER(Tabla2[[#This Row],[GENERO]])="masculino", LOWER(Tabla2[[#This Row],[GENERO]])="femenino"),"OK","Corregir")</f>
        <v>OK</v>
      </c>
      <c r="Z2685" s="42" t="str">
        <f>+IF(Tabla2[[#This Row],[Nro. DNI / CE]]="","Corregir",IF(LEN(Tabla2[[#This Row],[Nro. DNI / CE]])&gt;=8,"OK","Corregir"))</f>
        <v>OK</v>
      </c>
      <c r="AA2685" s="42">
        <f>COUNTIF(Tabla2[APELLIDOS Y NOMBRES],Tabla2[[#This Row],[APELLIDOS Y NOMBRES]])</f>
        <v>1</v>
      </c>
      <c r="AB2685" s="42">
        <f>IF(Tabla2[[#This Row],[Trabajador]]&gt;1,1/Tabla2[[#This Row],[Trabajador]],Tabla2[[#This Row],[Trabajador]])</f>
        <v>1</v>
      </c>
      <c r="AC2685" t="str">
        <f>+IFERROR(IF(Tabla2[[#This Row],[FECHA CESE/BAJA]]="","No Aplica",IF(AND(MONTH(Tabla2[[#This Row],[FECHA CESE/BAJA]])=MONTH(TODAY()-30),YEAR(Tabla2[[#This Row],[FECHA CESE/BAJA]])=YEAR(TODAY())),MONTH(TODAY()-30)&amp;"-"&amp;YEAR(TODAY()),"Borrar")),"No aplica")</f>
        <v>No aplica</v>
      </c>
      <c r="AD2685" t="str">
        <f>+IFERROR(IF(Tabla2[[#This Row],[FECHA INICIO DE LABORES EN OBRA]]="","No Aplica",IF(AND(MONTH(Tabla2[[#This Row],[FECHA INICIO DE LABORES EN OBRA]])=MONTH(TODAY()-30),YEAR(Tabla2[[#This Row],[FECHA INICIO DE LABORES EN OBRA]])=YEAR(TODAY())),MONTH(TODAY()-30)&amp;"-"&amp;YEAR(TODAY()),"No Aplica")),"No Aplica")</f>
        <v>No Aplica</v>
      </c>
    </row>
    <row r="2686" spans="1:30" x14ac:dyDescent="0.25">
      <c r="A2686" s="13">
        <v>20101155588</v>
      </c>
      <c r="B2686" s="15" t="s">
        <v>2014</v>
      </c>
      <c r="C2686" s="15" t="s">
        <v>2014</v>
      </c>
      <c r="D2686" s="15">
        <v>73248223</v>
      </c>
      <c r="E2686" s="15" t="s">
        <v>206</v>
      </c>
      <c r="F2686" s="39">
        <v>35533</v>
      </c>
      <c r="G2686" s="15">
        <v>1</v>
      </c>
      <c r="H2686" s="15" t="s">
        <v>9677</v>
      </c>
      <c r="I2686" s="15" t="s">
        <v>6293</v>
      </c>
      <c r="J2686" s="15" t="s">
        <v>9785</v>
      </c>
      <c r="K2686" s="15" t="s">
        <v>34</v>
      </c>
      <c r="L2686" s="40" t="s">
        <v>6</v>
      </c>
      <c r="M2686" s="39" t="s">
        <v>24</v>
      </c>
      <c r="N2686" s="41" t="s">
        <v>2098</v>
      </c>
      <c r="O2686" s="39">
        <v>45030</v>
      </c>
      <c r="P2686" s="40">
        <v>1</v>
      </c>
      <c r="Q2686" s="40">
        <v>1</v>
      </c>
      <c r="R2686" s="40" t="str">
        <f>IFERROR(VLOOKUP(Tabla2[[#This Row],[CONTRATISTA PRNCIPAL]],Hoja1!$L$5:$M$9,2,FALSE),"CJV")</f>
        <v>EPC</v>
      </c>
      <c r="S2686" s="40" t="str">
        <f>IF(Tabla2[[#This Row],[EMPRESA]]=Tabla2[[#This Row],[CONTRATISTA PRNCIPAL]],"Principal","Secundaria")</f>
        <v>Principal</v>
      </c>
      <c r="T2686" s="42">
        <f>IFERROR(1/COUNTIF(Tabla2[CONTRATISTA PRNCIPAL],Tabla2[[#This Row],[CONTRATISTA PRNCIPAL]]),0)</f>
        <v>0.0035714285714285713</v>
      </c>
      <c r="U2686" s="43">
        <f>IF(((TODAY()-Tabla2[[#This Row],[FECHA NACIMIENTO]])/365)&lt;18,"Corregir", IF(((TODAY()-Tabla2[[#This Row],[FECHA NACIMIENTO]])/365)&gt;80, "Corregir",ROUNDDOWN(((TODAY()-Tabla2[[#This Row],[FECHA NACIMIENTO]])/365),0)))</f>
        <v>26</v>
      </c>
      <c r="V26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86" s="44" t="str">
        <f>+IF(Tabla2[[#This Row],[Edad]]="Corregir","Corregir","Ok")</f>
        <v>Ok</v>
      </c>
      <c r="X2686" s="42" t="str">
        <f>+IFERROR(VLOOKUP(Tabla2[[#This Row],[DISTRITO SEGÚN DNI]],Hoja1!$A$2:$B$32,2,FALSE),"No")</f>
        <v>SANTA ANITA</v>
      </c>
      <c r="Y2686" s="42" t="str">
        <f>IF(OR(LOWER(Tabla2[[#This Row],[GENERO]])="masculino", LOWER(Tabla2[[#This Row],[GENERO]])="femenino"),"OK","Corregir")</f>
        <v>OK</v>
      </c>
      <c r="Z2686" s="42" t="str">
        <f>+IF(Tabla2[[#This Row],[Nro. DNI / CE]]="","Corregir",IF(LEN(Tabla2[[#This Row],[Nro. DNI / CE]])&gt;=8,"OK","Corregir"))</f>
        <v>OK</v>
      </c>
      <c r="AA2686" s="42">
        <f>COUNTIF(Tabla2[APELLIDOS Y NOMBRES],Tabla2[[#This Row],[APELLIDOS Y NOMBRES]])</f>
        <v>1</v>
      </c>
      <c r="AB2686" s="42">
        <f>IF(Tabla2[[#This Row],[Trabajador]]&gt;1,1/Tabla2[[#This Row],[Trabajador]],Tabla2[[#This Row],[Trabajador]])</f>
        <v>1</v>
      </c>
      <c r="AC2686" t="str">
        <f>+IFERROR(IF(Tabla2[[#This Row],[FECHA CESE/BAJA]]="","No Aplica",IF(AND(MONTH(Tabla2[[#This Row],[FECHA CESE/BAJA]])=MONTH(TODAY()-30),YEAR(Tabla2[[#This Row],[FECHA CESE/BAJA]])=YEAR(TODAY())),MONTH(TODAY()-30)&amp;"-"&amp;YEAR(TODAY()),"Borrar")),"No aplica")</f>
        <v>No aplica</v>
      </c>
      <c r="AD2686" t="str">
        <f>+IFERROR(IF(Tabla2[[#This Row],[FECHA INICIO DE LABORES EN OBRA]]="","No Aplica",IF(AND(MONTH(Tabla2[[#This Row],[FECHA INICIO DE LABORES EN OBRA]])=MONTH(TODAY()-30),YEAR(Tabla2[[#This Row],[FECHA INICIO DE LABORES EN OBRA]])=YEAR(TODAY())),MONTH(TODAY()-30)&amp;"-"&amp;YEAR(TODAY()),"No Aplica")),"No Aplica")</f>
        <v>No Aplica</v>
      </c>
    </row>
    <row r="2687" spans="1:30" x14ac:dyDescent="0.25">
      <c r="A2687" s="13">
        <v>20101155588</v>
      </c>
      <c r="B2687" s="15" t="s">
        <v>2014</v>
      </c>
      <c r="C2687" s="15" t="s">
        <v>2014</v>
      </c>
      <c r="D2687" s="15" t="s">
        <v>1184</v>
      </c>
      <c r="E2687" s="15" t="s">
        <v>1185</v>
      </c>
      <c r="F2687" s="39">
        <v>22964</v>
      </c>
      <c r="G2687" s="15">
        <v>1</v>
      </c>
      <c r="H2687" s="15" t="s">
        <v>9677</v>
      </c>
      <c r="I2687" s="15" t="s">
        <v>6293</v>
      </c>
      <c r="J2687" s="15" t="s">
        <v>9786</v>
      </c>
      <c r="K2687" s="15" t="s">
        <v>22</v>
      </c>
      <c r="L2687" s="40" t="s">
        <v>6</v>
      </c>
      <c r="M2687" s="39" t="s">
        <v>24</v>
      </c>
      <c r="N2687" s="41" t="s">
        <v>2098</v>
      </c>
      <c r="O2687" s="39">
        <v>45017</v>
      </c>
      <c r="P2687" s="40">
        <v>1</v>
      </c>
      <c r="Q2687" s="40">
        <v>1</v>
      </c>
      <c r="R2687" s="40" t="str">
        <f>IFERROR(VLOOKUP(Tabla2[[#This Row],[CONTRATISTA PRNCIPAL]],Hoja1!$L$5:$M$9,2,FALSE),"CJV")</f>
        <v>EPC</v>
      </c>
      <c r="S2687" s="40" t="str">
        <f>IF(Tabla2[[#This Row],[EMPRESA]]=Tabla2[[#This Row],[CONTRATISTA PRNCIPAL]],"Principal","Secundaria")</f>
        <v>Principal</v>
      </c>
      <c r="T2687" s="42">
        <f>IFERROR(1/COUNTIF(Tabla2[CONTRATISTA PRNCIPAL],Tabla2[[#This Row],[CONTRATISTA PRNCIPAL]]),0)</f>
        <v>0.0035714285714285713</v>
      </c>
      <c r="U2687" s="43">
        <f>IF(((TODAY()-Tabla2[[#This Row],[FECHA NACIMIENTO]])/365)&lt;18,"Corregir", IF(((TODAY()-Tabla2[[#This Row],[FECHA NACIMIENTO]])/365)&gt;80, "Corregir",ROUNDDOWN(((TODAY()-Tabla2[[#This Row],[FECHA NACIMIENTO]])/365),0)))</f>
        <v>60</v>
      </c>
      <c r="V26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687" s="44" t="str">
        <f>+IF(Tabla2[[#This Row],[Edad]]="Corregir","Corregir","Ok")</f>
        <v>Ok</v>
      </c>
      <c r="X2687" s="42" t="str">
        <f>+IFERROR(VLOOKUP(Tabla2[[#This Row],[DISTRITO SEGÚN DNI]],Hoja1!$A$2:$B$32,2,FALSE),"No")</f>
        <v>BREÑA</v>
      </c>
      <c r="Y2687" s="42" t="str">
        <f>IF(OR(LOWER(Tabla2[[#This Row],[GENERO]])="masculino", LOWER(Tabla2[[#This Row],[GENERO]])="femenino"),"OK","Corregir")</f>
        <v>OK</v>
      </c>
      <c r="Z2687" s="42" t="str">
        <f>+IF(Tabla2[[#This Row],[Nro. DNI / CE]]="","Corregir",IF(LEN(Tabla2[[#This Row],[Nro. DNI / CE]])&gt;=8,"OK","Corregir"))</f>
        <v>OK</v>
      </c>
      <c r="AA2687" s="42">
        <f>COUNTIF(Tabla2[APELLIDOS Y NOMBRES],Tabla2[[#This Row],[APELLIDOS Y NOMBRES]])</f>
        <v>1</v>
      </c>
      <c r="AB2687" s="42">
        <f>IF(Tabla2[[#This Row],[Trabajador]]&gt;1,1/Tabla2[[#This Row],[Trabajador]],Tabla2[[#This Row],[Trabajador]])</f>
        <v>1</v>
      </c>
      <c r="AC2687" t="str">
        <f>+IFERROR(IF(Tabla2[[#This Row],[FECHA CESE/BAJA]]="","No Aplica",IF(AND(MONTH(Tabla2[[#This Row],[FECHA CESE/BAJA]])=MONTH(TODAY()-30),YEAR(Tabla2[[#This Row],[FECHA CESE/BAJA]])=YEAR(TODAY())),MONTH(TODAY()-30)&amp;"-"&amp;YEAR(TODAY()),"Borrar")),"No aplica")</f>
        <v>No aplica</v>
      </c>
      <c r="AD2687" t="str">
        <f>+IFERROR(IF(Tabla2[[#This Row],[FECHA INICIO DE LABORES EN OBRA]]="","No Aplica",IF(AND(MONTH(Tabla2[[#This Row],[FECHA INICIO DE LABORES EN OBRA]])=MONTH(TODAY()-30),YEAR(Tabla2[[#This Row],[FECHA INICIO DE LABORES EN OBRA]])=YEAR(TODAY())),MONTH(TODAY()-30)&amp;"-"&amp;YEAR(TODAY()),"No Aplica")),"No Aplica")</f>
        <v>No Aplica</v>
      </c>
    </row>
    <row r="2688" spans="1:30" x14ac:dyDescent="0.25">
      <c r="A2688" s="13">
        <v>20101155588</v>
      </c>
      <c r="B2688" s="15" t="s">
        <v>2014</v>
      </c>
      <c r="C2688" s="15" t="s">
        <v>2014</v>
      </c>
      <c r="D2688" s="15">
        <v>41729683</v>
      </c>
      <c r="E2688" s="15" t="s">
        <v>9787</v>
      </c>
      <c r="F2688" s="39">
        <v>30417</v>
      </c>
      <c r="G2688" s="15">
        <v>1</v>
      </c>
      <c r="H2688" s="15" t="s">
        <v>9677</v>
      </c>
      <c r="I2688" s="15" t="s">
        <v>6293</v>
      </c>
      <c r="J2688" s="15" t="s">
        <v>9788</v>
      </c>
      <c r="K2688" s="15" t="s">
        <v>2200</v>
      </c>
      <c r="L2688" s="40" t="s">
        <v>6</v>
      </c>
      <c r="M2688" s="39" t="s">
        <v>24</v>
      </c>
      <c r="N2688" s="41" t="s">
        <v>2098</v>
      </c>
      <c r="O2688" s="39">
        <v>45016</v>
      </c>
      <c r="P2688" s="40">
        <v>1</v>
      </c>
      <c r="Q2688" s="40">
        <v>1</v>
      </c>
      <c r="R2688" s="40" t="str">
        <f>IFERROR(VLOOKUP(Tabla2[[#This Row],[CONTRATISTA PRNCIPAL]],Hoja1!$L$5:$M$9,2,FALSE),"CJV")</f>
        <v>EPC</v>
      </c>
      <c r="S2688" s="40" t="str">
        <f>IF(Tabla2[[#This Row],[EMPRESA]]=Tabla2[[#This Row],[CONTRATISTA PRNCIPAL]],"Principal","Secundaria")</f>
        <v>Principal</v>
      </c>
      <c r="T2688" s="42">
        <f>IFERROR(1/COUNTIF(Tabla2[CONTRATISTA PRNCIPAL],Tabla2[[#This Row],[CONTRATISTA PRNCIPAL]]),0)</f>
        <v>0.0035714285714285713</v>
      </c>
      <c r="U2688" s="43">
        <f>IF(((TODAY()-Tabla2[[#This Row],[FECHA NACIMIENTO]])/365)&lt;18,"Corregir", IF(((TODAY()-Tabla2[[#This Row],[FECHA NACIMIENTO]])/365)&gt;80, "Corregir",ROUNDDOWN(((TODAY()-Tabla2[[#This Row],[FECHA NACIMIENTO]])/365),0)))</f>
        <v>40</v>
      </c>
      <c r="V26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88" s="44" t="str">
        <f>+IF(Tabla2[[#This Row],[Edad]]="Corregir","Corregir","Ok")</f>
        <v>Ok</v>
      </c>
      <c r="X2688" s="42" t="str">
        <f>+IFERROR(VLOOKUP(Tabla2[[#This Row],[DISTRITO SEGÚN DNI]],Hoja1!$A$2:$B$32,2,FALSE),"No")</f>
        <v>No</v>
      </c>
      <c r="Y2688" s="42" t="str">
        <f>IF(OR(LOWER(Tabla2[[#This Row],[GENERO]])="masculino", LOWER(Tabla2[[#This Row],[GENERO]])="femenino"),"OK","Corregir")</f>
        <v>OK</v>
      </c>
      <c r="Z2688" s="42" t="str">
        <f>+IF(Tabla2[[#This Row],[Nro. DNI / CE]]="","Corregir",IF(LEN(Tabla2[[#This Row],[Nro. DNI / CE]])&gt;=8,"OK","Corregir"))</f>
        <v>OK</v>
      </c>
      <c r="AA2688" s="42">
        <f>COUNTIF(Tabla2[APELLIDOS Y NOMBRES],Tabla2[[#This Row],[APELLIDOS Y NOMBRES]])</f>
        <v>1</v>
      </c>
      <c r="AB2688" s="42">
        <f>IF(Tabla2[[#This Row],[Trabajador]]&gt;1,1/Tabla2[[#This Row],[Trabajador]],Tabla2[[#This Row],[Trabajador]])</f>
        <v>1</v>
      </c>
      <c r="AC2688" t="str">
        <f>+IFERROR(IF(Tabla2[[#This Row],[FECHA CESE/BAJA]]="","No Aplica",IF(AND(MONTH(Tabla2[[#This Row],[FECHA CESE/BAJA]])=MONTH(TODAY()-30),YEAR(Tabla2[[#This Row],[FECHA CESE/BAJA]])=YEAR(TODAY())),MONTH(TODAY()-30)&amp;"-"&amp;YEAR(TODAY()),"Borrar")),"No aplica")</f>
        <v>No aplica</v>
      </c>
      <c r="AD2688" t="str">
        <f>+IFERROR(IF(Tabla2[[#This Row],[FECHA INICIO DE LABORES EN OBRA]]="","No Aplica",IF(AND(MONTH(Tabla2[[#This Row],[FECHA INICIO DE LABORES EN OBRA]])=MONTH(TODAY()-30),YEAR(Tabla2[[#This Row],[FECHA INICIO DE LABORES EN OBRA]])=YEAR(TODAY())),MONTH(TODAY()-30)&amp;"-"&amp;YEAR(TODAY()),"No Aplica")),"No Aplica")</f>
        <v>No Aplica</v>
      </c>
    </row>
    <row r="2689" spans="1:30" x14ac:dyDescent="0.25">
      <c r="A2689" s="13">
        <v>20101155588</v>
      </c>
      <c r="B2689" s="15" t="s">
        <v>2014</v>
      </c>
      <c r="C2689" s="15" t="s">
        <v>2014</v>
      </c>
      <c r="D2689" s="15">
        <v>75377829</v>
      </c>
      <c r="E2689" s="15" t="s">
        <v>218</v>
      </c>
      <c r="F2689" s="39">
        <v>36843</v>
      </c>
      <c r="G2689" s="15">
        <v>1</v>
      </c>
      <c r="H2689" s="15" t="s">
        <v>9677</v>
      </c>
      <c r="I2689" s="15" t="s">
        <v>6293</v>
      </c>
      <c r="J2689" s="15" t="s">
        <v>9789</v>
      </c>
      <c r="K2689" s="15" t="s">
        <v>32</v>
      </c>
      <c r="L2689" s="40" t="s">
        <v>6</v>
      </c>
      <c r="M2689" s="39" t="s">
        <v>24</v>
      </c>
      <c r="N2689" s="41" t="s">
        <v>2098</v>
      </c>
      <c r="O2689" s="39">
        <v>45013</v>
      </c>
      <c r="P2689" s="40">
        <v>1</v>
      </c>
      <c r="Q2689" s="40">
        <v>1</v>
      </c>
      <c r="R2689" s="40" t="str">
        <f>IFERROR(VLOOKUP(Tabla2[[#This Row],[CONTRATISTA PRNCIPAL]],Hoja1!$L$5:$M$9,2,FALSE),"CJV")</f>
        <v>EPC</v>
      </c>
      <c r="S2689" s="40" t="str">
        <f>IF(Tabla2[[#This Row],[EMPRESA]]=Tabla2[[#This Row],[CONTRATISTA PRNCIPAL]],"Principal","Secundaria")</f>
        <v>Principal</v>
      </c>
      <c r="T2689" s="42">
        <f>IFERROR(1/COUNTIF(Tabla2[CONTRATISTA PRNCIPAL],Tabla2[[#This Row],[CONTRATISTA PRNCIPAL]]),0)</f>
        <v>0.0035714285714285713</v>
      </c>
      <c r="U2689" s="43">
        <f>IF(((TODAY()-Tabla2[[#This Row],[FECHA NACIMIENTO]])/365)&lt;18,"Corregir", IF(((TODAY()-Tabla2[[#This Row],[FECHA NACIMIENTO]])/365)&gt;80, "Corregir",ROUNDDOWN(((TODAY()-Tabla2[[#This Row],[FECHA NACIMIENTO]])/365),0)))</f>
        <v>22</v>
      </c>
      <c r="V26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89" s="44" t="str">
        <f>+IF(Tabla2[[#This Row],[Edad]]="Corregir","Corregir","Ok")</f>
        <v>Ok</v>
      </c>
      <c r="X2689" s="42" t="str">
        <f>+IFERROR(VLOOKUP(Tabla2[[#This Row],[DISTRITO SEGÚN DNI]],Hoja1!$A$2:$B$32,2,FALSE),"No")</f>
        <v>LA VICTORIA</v>
      </c>
      <c r="Y2689" s="42" t="str">
        <f>IF(OR(LOWER(Tabla2[[#This Row],[GENERO]])="masculino", LOWER(Tabla2[[#This Row],[GENERO]])="femenino"),"OK","Corregir")</f>
        <v>OK</v>
      </c>
      <c r="Z2689" s="42" t="str">
        <f>+IF(Tabla2[[#This Row],[Nro. DNI / CE]]="","Corregir",IF(LEN(Tabla2[[#This Row],[Nro. DNI / CE]])&gt;=8,"OK","Corregir"))</f>
        <v>OK</v>
      </c>
      <c r="AA2689" s="42">
        <f>COUNTIF(Tabla2[APELLIDOS Y NOMBRES],Tabla2[[#This Row],[APELLIDOS Y NOMBRES]])</f>
        <v>1</v>
      </c>
      <c r="AB2689" s="42">
        <f>IF(Tabla2[[#This Row],[Trabajador]]&gt;1,1/Tabla2[[#This Row],[Trabajador]],Tabla2[[#This Row],[Trabajador]])</f>
        <v>1</v>
      </c>
      <c r="AC2689" t="str">
        <f>+IFERROR(IF(Tabla2[[#This Row],[FECHA CESE/BAJA]]="","No Aplica",IF(AND(MONTH(Tabla2[[#This Row],[FECHA CESE/BAJA]])=MONTH(TODAY()-30),YEAR(Tabla2[[#This Row],[FECHA CESE/BAJA]])=YEAR(TODAY())),MONTH(TODAY()-30)&amp;"-"&amp;YEAR(TODAY()),"Borrar")),"No aplica")</f>
        <v>No aplica</v>
      </c>
      <c r="AD2689" t="str">
        <f>+IFERROR(IF(Tabla2[[#This Row],[FECHA INICIO DE LABORES EN OBRA]]="","No Aplica",IF(AND(MONTH(Tabla2[[#This Row],[FECHA INICIO DE LABORES EN OBRA]])=MONTH(TODAY()-30),YEAR(Tabla2[[#This Row],[FECHA INICIO DE LABORES EN OBRA]])=YEAR(TODAY())),MONTH(TODAY()-30)&amp;"-"&amp;YEAR(TODAY()),"No Aplica")),"No Aplica")</f>
        <v>No Aplica</v>
      </c>
    </row>
    <row r="2690" spans="1:30" x14ac:dyDescent="0.25">
      <c r="A2690" s="13">
        <v>20101155588</v>
      </c>
      <c r="B2690" s="15" t="s">
        <v>2014</v>
      </c>
      <c r="C2690" s="15" t="s">
        <v>2014</v>
      </c>
      <c r="D2690" s="15">
        <v>60245961</v>
      </c>
      <c r="E2690" s="15" t="s">
        <v>9790</v>
      </c>
      <c r="F2690" s="39">
        <v>36779</v>
      </c>
      <c r="G2690" s="15">
        <v>1</v>
      </c>
      <c r="H2690" s="15" t="s">
        <v>9677</v>
      </c>
      <c r="I2690" s="15" t="s">
        <v>6293</v>
      </c>
      <c r="J2690" s="15" t="s">
        <v>9791</v>
      </c>
      <c r="K2690" s="15" t="s">
        <v>3086</v>
      </c>
      <c r="L2690" s="40" t="s">
        <v>6</v>
      </c>
      <c r="M2690" s="39" t="s">
        <v>24</v>
      </c>
      <c r="N2690" s="41" t="s">
        <v>2098</v>
      </c>
      <c r="O2690" s="39">
        <v>45029</v>
      </c>
      <c r="P2690" s="40">
        <v>1</v>
      </c>
      <c r="Q2690" s="40">
        <v>1</v>
      </c>
      <c r="R2690" s="40" t="str">
        <f>IFERROR(VLOOKUP(Tabla2[[#This Row],[CONTRATISTA PRNCIPAL]],Hoja1!$L$5:$M$9,2,FALSE),"CJV")</f>
        <v>EPC</v>
      </c>
      <c r="S2690" s="40" t="str">
        <f>IF(Tabla2[[#This Row],[EMPRESA]]=Tabla2[[#This Row],[CONTRATISTA PRNCIPAL]],"Principal","Secundaria")</f>
        <v>Principal</v>
      </c>
      <c r="T2690" s="42">
        <f>IFERROR(1/COUNTIF(Tabla2[CONTRATISTA PRNCIPAL],Tabla2[[#This Row],[CONTRATISTA PRNCIPAL]]),0)</f>
        <v>0.0035714285714285713</v>
      </c>
      <c r="U2690" s="43">
        <f>IF(((TODAY()-Tabla2[[#This Row],[FECHA NACIMIENTO]])/365)&lt;18,"Corregir", IF(((TODAY()-Tabla2[[#This Row],[FECHA NACIMIENTO]])/365)&gt;80, "Corregir",ROUNDDOWN(((TODAY()-Tabla2[[#This Row],[FECHA NACIMIENTO]])/365),0)))</f>
        <v>23</v>
      </c>
      <c r="V26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90" s="44" t="str">
        <f>+IF(Tabla2[[#This Row],[Edad]]="Corregir","Corregir","Ok")</f>
        <v>Ok</v>
      </c>
      <c r="X2690" s="42" t="str">
        <f>+IFERROR(VLOOKUP(Tabla2[[#This Row],[DISTRITO SEGÚN DNI]],Hoja1!$A$2:$B$32,2,FALSE),"No")</f>
        <v>No</v>
      </c>
      <c r="Y2690" s="42" t="str">
        <f>IF(OR(LOWER(Tabla2[[#This Row],[GENERO]])="masculino", LOWER(Tabla2[[#This Row],[GENERO]])="femenino"),"OK","Corregir")</f>
        <v>OK</v>
      </c>
      <c r="Z2690" s="42" t="str">
        <f>+IF(Tabla2[[#This Row],[Nro. DNI / CE]]="","Corregir",IF(LEN(Tabla2[[#This Row],[Nro. DNI / CE]])&gt;=8,"OK","Corregir"))</f>
        <v>OK</v>
      </c>
      <c r="AA2690" s="42">
        <f>COUNTIF(Tabla2[APELLIDOS Y NOMBRES],Tabla2[[#This Row],[APELLIDOS Y NOMBRES]])</f>
        <v>1</v>
      </c>
      <c r="AB2690" s="42">
        <f>IF(Tabla2[[#This Row],[Trabajador]]&gt;1,1/Tabla2[[#This Row],[Trabajador]],Tabla2[[#This Row],[Trabajador]])</f>
        <v>1</v>
      </c>
      <c r="AC2690" t="str">
        <f>+IFERROR(IF(Tabla2[[#This Row],[FECHA CESE/BAJA]]="","No Aplica",IF(AND(MONTH(Tabla2[[#This Row],[FECHA CESE/BAJA]])=MONTH(TODAY()-30),YEAR(Tabla2[[#This Row],[FECHA CESE/BAJA]])=YEAR(TODAY())),MONTH(TODAY()-30)&amp;"-"&amp;YEAR(TODAY()),"Borrar")),"No aplica")</f>
        <v>No aplica</v>
      </c>
      <c r="AD2690" t="str">
        <f>+IFERROR(IF(Tabla2[[#This Row],[FECHA INICIO DE LABORES EN OBRA]]="","No Aplica",IF(AND(MONTH(Tabla2[[#This Row],[FECHA INICIO DE LABORES EN OBRA]])=MONTH(TODAY()-30),YEAR(Tabla2[[#This Row],[FECHA INICIO DE LABORES EN OBRA]])=YEAR(TODAY())),MONTH(TODAY()-30)&amp;"-"&amp;YEAR(TODAY()),"No Aplica")),"No Aplica")</f>
        <v>No Aplica</v>
      </c>
    </row>
    <row r="2691" spans="1:30" x14ac:dyDescent="0.25">
      <c r="A2691" s="13">
        <v>20101155588</v>
      </c>
      <c r="B2691" s="15" t="s">
        <v>2014</v>
      </c>
      <c r="C2691" s="15" t="s">
        <v>2014</v>
      </c>
      <c r="D2691" s="15">
        <v>70773194</v>
      </c>
      <c r="E2691" s="15" t="s">
        <v>9792</v>
      </c>
      <c r="F2691" s="39">
        <v>36347</v>
      </c>
      <c r="G2691" s="15">
        <v>1</v>
      </c>
      <c r="H2691" s="15" t="s">
        <v>9677</v>
      </c>
      <c r="I2691" s="15" t="s">
        <v>6293</v>
      </c>
      <c r="J2691" s="15" t="s">
        <v>9793</v>
      </c>
      <c r="K2691" s="15" t="s">
        <v>3078</v>
      </c>
      <c r="L2691" s="40" t="s">
        <v>6</v>
      </c>
      <c r="M2691" s="39" t="s">
        <v>24</v>
      </c>
      <c r="N2691" s="41" t="s">
        <v>2098</v>
      </c>
      <c r="O2691" s="39">
        <v>45030</v>
      </c>
      <c r="P2691" s="40">
        <v>1</v>
      </c>
      <c r="Q2691" s="40">
        <v>1</v>
      </c>
      <c r="R2691" s="40" t="str">
        <f>IFERROR(VLOOKUP(Tabla2[[#This Row],[CONTRATISTA PRNCIPAL]],Hoja1!$L$5:$M$9,2,FALSE),"CJV")</f>
        <v>EPC</v>
      </c>
      <c r="S2691" s="40" t="str">
        <f>IF(Tabla2[[#This Row],[EMPRESA]]=Tabla2[[#This Row],[CONTRATISTA PRNCIPAL]],"Principal","Secundaria")</f>
        <v>Principal</v>
      </c>
      <c r="T2691" s="42">
        <f>IFERROR(1/COUNTIF(Tabla2[CONTRATISTA PRNCIPAL],Tabla2[[#This Row],[CONTRATISTA PRNCIPAL]]),0)</f>
        <v>0.0035714285714285713</v>
      </c>
      <c r="U2691" s="43">
        <f>IF(((TODAY()-Tabla2[[#This Row],[FECHA NACIMIENTO]])/365)&lt;18,"Corregir", IF(((TODAY()-Tabla2[[#This Row],[FECHA NACIMIENTO]])/365)&gt;80, "Corregir",ROUNDDOWN(((TODAY()-Tabla2[[#This Row],[FECHA NACIMIENTO]])/365),0)))</f>
        <v>24</v>
      </c>
      <c r="V26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91" s="44" t="str">
        <f>+IF(Tabla2[[#This Row],[Edad]]="Corregir","Corregir","Ok")</f>
        <v>Ok</v>
      </c>
      <c r="X2691" s="42" t="str">
        <f>+IFERROR(VLOOKUP(Tabla2[[#This Row],[DISTRITO SEGÚN DNI]],Hoja1!$A$2:$B$32,2,FALSE),"No")</f>
        <v>No</v>
      </c>
      <c r="Y2691" s="42" t="str">
        <f>IF(OR(LOWER(Tabla2[[#This Row],[GENERO]])="masculino", LOWER(Tabla2[[#This Row],[GENERO]])="femenino"),"OK","Corregir")</f>
        <v>OK</v>
      </c>
      <c r="Z2691" s="42" t="str">
        <f>+IF(Tabla2[[#This Row],[Nro. DNI / CE]]="","Corregir",IF(LEN(Tabla2[[#This Row],[Nro. DNI / CE]])&gt;=8,"OK","Corregir"))</f>
        <v>OK</v>
      </c>
      <c r="AA2691" s="42">
        <f>COUNTIF(Tabla2[APELLIDOS Y NOMBRES],Tabla2[[#This Row],[APELLIDOS Y NOMBRES]])</f>
        <v>1</v>
      </c>
      <c r="AB2691" s="42">
        <f>IF(Tabla2[[#This Row],[Trabajador]]&gt;1,1/Tabla2[[#This Row],[Trabajador]],Tabla2[[#This Row],[Trabajador]])</f>
        <v>1</v>
      </c>
      <c r="AC2691" t="str">
        <f>+IFERROR(IF(Tabla2[[#This Row],[FECHA CESE/BAJA]]="","No Aplica",IF(AND(MONTH(Tabla2[[#This Row],[FECHA CESE/BAJA]])=MONTH(TODAY()-30),YEAR(Tabla2[[#This Row],[FECHA CESE/BAJA]])=YEAR(TODAY())),MONTH(TODAY()-30)&amp;"-"&amp;YEAR(TODAY()),"Borrar")),"No aplica")</f>
        <v>No aplica</v>
      </c>
      <c r="AD2691" t="str">
        <f>+IFERROR(IF(Tabla2[[#This Row],[FECHA INICIO DE LABORES EN OBRA]]="","No Aplica",IF(AND(MONTH(Tabla2[[#This Row],[FECHA INICIO DE LABORES EN OBRA]])=MONTH(TODAY()-30),YEAR(Tabla2[[#This Row],[FECHA INICIO DE LABORES EN OBRA]])=YEAR(TODAY())),MONTH(TODAY()-30)&amp;"-"&amp;YEAR(TODAY()),"No Aplica")),"No Aplica")</f>
        <v>No Aplica</v>
      </c>
    </row>
    <row r="2692" spans="1:30" x14ac:dyDescent="0.25">
      <c r="A2692" s="13">
        <v>20101155588</v>
      </c>
      <c r="B2692" s="15" t="s">
        <v>2014</v>
      </c>
      <c r="C2692" s="15" t="s">
        <v>2014</v>
      </c>
      <c r="D2692" s="15">
        <v>70814627</v>
      </c>
      <c r="E2692" s="15" t="s">
        <v>9794</v>
      </c>
      <c r="F2692" s="39">
        <v>36618</v>
      </c>
      <c r="G2692" s="15">
        <v>1</v>
      </c>
      <c r="H2692" s="15" t="s">
        <v>9677</v>
      </c>
      <c r="I2692" s="15" t="s">
        <v>6293</v>
      </c>
      <c r="J2692" s="15" t="s">
        <v>9795</v>
      </c>
      <c r="K2692" s="15" t="s">
        <v>3086</v>
      </c>
      <c r="L2692" s="40" t="s">
        <v>6</v>
      </c>
      <c r="M2692" s="39" t="s">
        <v>24</v>
      </c>
      <c r="N2692" s="41" t="s">
        <v>2098</v>
      </c>
      <c r="O2692" s="39">
        <v>45017</v>
      </c>
      <c r="P2692" s="40">
        <v>1</v>
      </c>
      <c r="Q2692" s="40">
        <v>1</v>
      </c>
      <c r="R2692" s="40" t="str">
        <f>IFERROR(VLOOKUP(Tabla2[[#This Row],[CONTRATISTA PRNCIPAL]],Hoja1!$L$5:$M$9,2,FALSE),"CJV")</f>
        <v>EPC</v>
      </c>
      <c r="S2692" s="40" t="str">
        <f>IF(Tabla2[[#This Row],[EMPRESA]]=Tabla2[[#This Row],[CONTRATISTA PRNCIPAL]],"Principal","Secundaria")</f>
        <v>Principal</v>
      </c>
      <c r="T2692" s="42">
        <f>IFERROR(1/COUNTIF(Tabla2[CONTRATISTA PRNCIPAL],Tabla2[[#This Row],[CONTRATISTA PRNCIPAL]]),0)</f>
        <v>0.0035714285714285713</v>
      </c>
      <c r="U2692" s="43">
        <f>IF(((TODAY()-Tabla2[[#This Row],[FECHA NACIMIENTO]])/365)&lt;18,"Corregir", IF(((TODAY()-Tabla2[[#This Row],[FECHA NACIMIENTO]])/365)&gt;80, "Corregir",ROUNDDOWN(((TODAY()-Tabla2[[#This Row],[FECHA NACIMIENTO]])/365),0)))</f>
        <v>23</v>
      </c>
      <c r="V26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92" s="44" t="str">
        <f>+IF(Tabla2[[#This Row],[Edad]]="Corregir","Corregir","Ok")</f>
        <v>Ok</v>
      </c>
      <c r="X2692" s="42" t="str">
        <f>+IFERROR(VLOOKUP(Tabla2[[#This Row],[DISTRITO SEGÚN DNI]],Hoja1!$A$2:$B$32,2,FALSE),"No")</f>
        <v>No</v>
      </c>
      <c r="Y2692" s="42" t="str">
        <f>IF(OR(LOWER(Tabla2[[#This Row],[GENERO]])="masculino", LOWER(Tabla2[[#This Row],[GENERO]])="femenino"),"OK","Corregir")</f>
        <v>OK</v>
      </c>
      <c r="Z2692" s="42" t="str">
        <f>+IF(Tabla2[[#This Row],[Nro. DNI / CE]]="","Corregir",IF(LEN(Tabla2[[#This Row],[Nro. DNI / CE]])&gt;=8,"OK","Corregir"))</f>
        <v>OK</v>
      </c>
      <c r="AA2692" s="42">
        <f>COUNTIF(Tabla2[APELLIDOS Y NOMBRES],Tabla2[[#This Row],[APELLIDOS Y NOMBRES]])</f>
        <v>1</v>
      </c>
      <c r="AB2692" s="42">
        <f>IF(Tabla2[[#This Row],[Trabajador]]&gt;1,1/Tabla2[[#This Row],[Trabajador]],Tabla2[[#This Row],[Trabajador]])</f>
        <v>1</v>
      </c>
      <c r="AC2692" t="str">
        <f>+IFERROR(IF(Tabla2[[#This Row],[FECHA CESE/BAJA]]="","No Aplica",IF(AND(MONTH(Tabla2[[#This Row],[FECHA CESE/BAJA]])=MONTH(TODAY()-30),YEAR(Tabla2[[#This Row],[FECHA CESE/BAJA]])=YEAR(TODAY())),MONTH(TODAY()-30)&amp;"-"&amp;YEAR(TODAY()),"Borrar")),"No aplica")</f>
        <v>No aplica</v>
      </c>
      <c r="AD2692" t="str">
        <f>+IFERROR(IF(Tabla2[[#This Row],[FECHA INICIO DE LABORES EN OBRA]]="","No Aplica",IF(AND(MONTH(Tabla2[[#This Row],[FECHA INICIO DE LABORES EN OBRA]])=MONTH(TODAY()-30),YEAR(Tabla2[[#This Row],[FECHA INICIO DE LABORES EN OBRA]])=YEAR(TODAY())),MONTH(TODAY()-30)&amp;"-"&amp;YEAR(TODAY()),"No Aplica")),"No Aplica")</f>
        <v>No Aplica</v>
      </c>
    </row>
    <row r="2693" spans="1:30" x14ac:dyDescent="0.25">
      <c r="A2693" s="13">
        <v>20101155588</v>
      </c>
      <c r="B2693" s="15" t="s">
        <v>2014</v>
      </c>
      <c r="C2693" s="15" t="s">
        <v>2014</v>
      </c>
      <c r="D2693" s="15">
        <v>77531140</v>
      </c>
      <c r="E2693" s="15" t="s">
        <v>225</v>
      </c>
      <c r="F2693" s="39">
        <v>37396</v>
      </c>
      <c r="G2693" s="15">
        <v>1</v>
      </c>
      <c r="H2693" s="15" t="s">
        <v>9677</v>
      </c>
      <c r="I2693" s="15" t="s">
        <v>6293</v>
      </c>
      <c r="J2693" s="15" t="s">
        <v>9796</v>
      </c>
      <c r="K2693" s="15" t="s">
        <v>34</v>
      </c>
      <c r="L2693" s="40" t="s">
        <v>6</v>
      </c>
      <c r="M2693" s="39" t="s">
        <v>24</v>
      </c>
      <c r="N2693" s="41" t="s">
        <v>2098</v>
      </c>
      <c r="O2693" s="39">
        <v>45006</v>
      </c>
      <c r="P2693" s="40">
        <v>1</v>
      </c>
      <c r="Q2693" s="40">
        <v>1</v>
      </c>
      <c r="R2693" s="40" t="str">
        <f>IFERROR(VLOOKUP(Tabla2[[#This Row],[CONTRATISTA PRNCIPAL]],Hoja1!$L$5:$M$9,2,FALSE),"CJV")</f>
        <v>EPC</v>
      </c>
      <c r="S2693" s="40" t="str">
        <f>IF(Tabla2[[#This Row],[EMPRESA]]=Tabla2[[#This Row],[CONTRATISTA PRNCIPAL]],"Principal","Secundaria")</f>
        <v>Principal</v>
      </c>
      <c r="T2693" s="42">
        <f>IFERROR(1/COUNTIF(Tabla2[CONTRATISTA PRNCIPAL],Tabla2[[#This Row],[CONTRATISTA PRNCIPAL]]),0)</f>
        <v>0.0035714285714285713</v>
      </c>
      <c r="U2693" s="43">
        <f>IF(((TODAY()-Tabla2[[#This Row],[FECHA NACIMIENTO]])/365)&lt;18,"Corregir", IF(((TODAY()-Tabla2[[#This Row],[FECHA NACIMIENTO]])/365)&gt;80, "Corregir",ROUNDDOWN(((TODAY()-Tabla2[[#This Row],[FECHA NACIMIENTO]])/365),0)))</f>
        <v>21</v>
      </c>
      <c r="V26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693" s="44" t="str">
        <f>+IF(Tabla2[[#This Row],[Edad]]="Corregir","Corregir","Ok")</f>
        <v>Ok</v>
      </c>
      <c r="X2693" s="42" t="str">
        <f>+IFERROR(VLOOKUP(Tabla2[[#This Row],[DISTRITO SEGÚN DNI]],Hoja1!$A$2:$B$32,2,FALSE),"No")</f>
        <v>SANTA ANITA</v>
      </c>
      <c r="Y2693" s="42" t="str">
        <f>IF(OR(LOWER(Tabla2[[#This Row],[GENERO]])="masculino", LOWER(Tabla2[[#This Row],[GENERO]])="femenino"),"OK","Corregir")</f>
        <v>OK</v>
      </c>
      <c r="Z2693" s="42" t="str">
        <f>+IF(Tabla2[[#This Row],[Nro. DNI / CE]]="","Corregir",IF(LEN(Tabla2[[#This Row],[Nro. DNI / CE]])&gt;=8,"OK","Corregir"))</f>
        <v>OK</v>
      </c>
      <c r="AA2693" s="42">
        <f>COUNTIF(Tabla2[APELLIDOS Y NOMBRES],Tabla2[[#This Row],[APELLIDOS Y NOMBRES]])</f>
        <v>1</v>
      </c>
      <c r="AB2693" s="42">
        <f>IF(Tabla2[[#This Row],[Trabajador]]&gt;1,1/Tabla2[[#This Row],[Trabajador]],Tabla2[[#This Row],[Trabajador]])</f>
        <v>1</v>
      </c>
      <c r="AC2693" t="str">
        <f>+IFERROR(IF(Tabla2[[#This Row],[FECHA CESE/BAJA]]="","No Aplica",IF(AND(MONTH(Tabla2[[#This Row],[FECHA CESE/BAJA]])=MONTH(TODAY()-30),YEAR(Tabla2[[#This Row],[FECHA CESE/BAJA]])=YEAR(TODAY())),MONTH(TODAY()-30)&amp;"-"&amp;YEAR(TODAY()),"Borrar")),"No aplica")</f>
        <v>No aplica</v>
      </c>
      <c r="AD2693" t="str">
        <f>+IFERROR(IF(Tabla2[[#This Row],[FECHA INICIO DE LABORES EN OBRA]]="","No Aplica",IF(AND(MONTH(Tabla2[[#This Row],[FECHA INICIO DE LABORES EN OBRA]])=MONTH(TODAY()-30),YEAR(Tabla2[[#This Row],[FECHA INICIO DE LABORES EN OBRA]])=YEAR(TODAY())),MONTH(TODAY()-30)&amp;"-"&amp;YEAR(TODAY()),"No Aplica")),"No Aplica")</f>
        <v>No Aplica</v>
      </c>
    </row>
    <row r="2694" spans="1:30" x14ac:dyDescent="0.25">
      <c r="A2694" s="13">
        <v>20101155588</v>
      </c>
      <c r="B2694" s="15" t="s">
        <v>2014</v>
      </c>
      <c r="C2694" s="15" t="s">
        <v>2014</v>
      </c>
      <c r="D2694" s="15">
        <v>47253019</v>
      </c>
      <c r="E2694" s="15" t="s">
        <v>158</v>
      </c>
      <c r="F2694" s="39">
        <v>33551</v>
      </c>
      <c r="G2694" s="15">
        <v>1</v>
      </c>
      <c r="H2694" s="15" t="s">
        <v>9677</v>
      </c>
      <c r="I2694" s="15" t="s">
        <v>6293</v>
      </c>
      <c r="J2694" s="15" t="s">
        <v>9797</v>
      </c>
      <c r="K2694" s="15" t="s">
        <v>34</v>
      </c>
      <c r="L2694" s="40" t="s">
        <v>6</v>
      </c>
      <c r="M2694" s="39" t="s">
        <v>24</v>
      </c>
      <c r="N2694" s="41" t="s">
        <v>2098</v>
      </c>
      <c r="O2694" s="39">
        <v>45030</v>
      </c>
      <c r="P2694" s="40">
        <v>1</v>
      </c>
      <c r="Q2694" s="40">
        <v>1</v>
      </c>
      <c r="R2694" s="40" t="str">
        <f>IFERROR(VLOOKUP(Tabla2[[#This Row],[CONTRATISTA PRNCIPAL]],Hoja1!$L$5:$M$9,2,FALSE),"CJV")</f>
        <v>EPC</v>
      </c>
      <c r="S2694" s="40" t="str">
        <f>IF(Tabla2[[#This Row],[EMPRESA]]=Tabla2[[#This Row],[CONTRATISTA PRNCIPAL]],"Principal","Secundaria")</f>
        <v>Principal</v>
      </c>
      <c r="T2694" s="42">
        <f>IFERROR(1/COUNTIF(Tabla2[CONTRATISTA PRNCIPAL],Tabla2[[#This Row],[CONTRATISTA PRNCIPAL]]),0)</f>
        <v>0.0035714285714285713</v>
      </c>
      <c r="U2694" s="43">
        <f>IF(((TODAY()-Tabla2[[#This Row],[FECHA NACIMIENTO]])/365)&lt;18,"Corregir", IF(((TODAY()-Tabla2[[#This Row],[FECHA NACIMIENTO]])/365)&gt;80, "Corregir",ROUNDDOWN(((TODAY()-Tabla2[[#This Row],[FECHA NACIMIENTO]])/365),0)))</f>
        <v>31</v>
      </c>
      <c r="V26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94" s="44" t="str">
        <f>+IF(Tabla2[[#This Row],[Edad]]="Corregir","Corregir","Ok")</f>
        <v>Ok</v>
      </c>
      <c r="X2694" s="42" t="str">
        <f>+IFERROR(VLOOKUP(Tabla2[[#This Row],[DISTRITO SEGÚN DNI]],Hoja1!$A$2:$B$32,2,FALSE),"No")</f>
        <v>SANTA ANITA</v>
      </c>
      <c r="Y2694" s="42" t="str">
        <f>IF(OR(LOWER(Tabla2[[#This Row],[GENERO]])="masculino", LOWER(Tabla2[[#This Row],[GENERO]])="femenino"),"OK","Corregir")</f>
        <v>OK</v>
      </c>
      <c r="Z2694" s="42" t="str">
        <f>+IF(Tabla2[[#This Row],[Nro. DNI / CE]]="","Corregir",IF(LEN(Tabla2[[#This Row],[Nro. DNI / CE]])&gt;=8,"OK","Corregir"))</f>
        <v>OK</v>
      </c>
      <c r="AA2694" s="42">
        <f>COUNTIF(Tabla2[APELLIDOS Y NOMBRES],Tabla2[[#This Row],[APELLIDOS Y NOMBRES]])</f>
        <v>1</v>
      </c>
      <c r="AB2694" s="42">
        <f>IF(Tabla2[[#This Row],[Trabajador]]&gt;1,1/Tabla2[[#This Row],[Trabajador]],Tabla2[[#This Row],[Trabajador]])</f>
        <v>1</v>
      </c>
      <c r="AC2694" t="str">
        <f>+IFERROR(IF(Tabla2[[#This Row],[FECHA CESE/BAJA]]="","No Aplica",IF(AND(MONTH(Tabla2[[#This Row],[FECHA CESE/BAJA]])=MONTH(TODAY()-30),YEAR(Tabla2[[#This Row],[FECHA CESE/BAJA]])=YEAR(TODAY())),MONTH(TODAY()-30)&amp;"-"&amp;YEAR(TODAY()),"Borrar")),"No aplica")</f>
        <v>No aplica</v>
      </c>
      <c r="AD2694" t="str">
        <f>+IFERROR(IF(Tabla2[[#This Row],[FECHA INICIO DE LABORES EN OBRA]]="","No Aplica",IF(AND(MONTH(Tabla2[[#This Row],[FECHA INICIO DE LABORES EN OBRA]])=MONTH(TODAY()-30),YEAR(Tabla2[[#This Row],[FECHA INICIO DE LABORES EN OBRA]])=YEAR(TODAY())),MONTH(TODAY()-30)&amp;"-"&amp;YEAR(TODAY()),"No Aplica")),"No Aplica")</f>
        <v>No Aplica</v>
      </c>
    </row>
    <row r="2695" spans="1:30" x14ac:dyDescent="0.25">
      <c r="A2695" s="13">
        <v>20101155588</v>
      </c>
      <c r="B2695" s="15" t="s">
        <v>2014</v>
      </c>
      <c r="C2695" s="15" t="s">
        <v>2014</v>
      </c>
      <c r="D2695" s="15">
        <v>41225872</v>
      </c>
      <c r="E2695" s="15" t="s">
        <v>9798</v>
      </c>
      <c r="F2695" s="39">
        <v>29669</v>
      </c>
      <c r="G2695" s="15">
        <v>1</v>
      </c>
      <c r="H2695" s="15" t="s">
        <v>9677</v>
      </c>
      <c r="I2695" s="15" t="s">
        <v>6293</v>
      </c>
      <c r="J2695" s="15" t="s">
        <v>9799</v>
      </c>
      <c r="K2695" s="15" t="s">
        <v>3078</v>
      </c>
      <c r="L2695" s="40" t="s">
        <v>6</v>
      </c>
      <c r="M2695" s="39" t="s">
        <v>24</v>
      </c>
      <c r="N2695" s="41" t="s">
        <v>2098</v>
      </c>
      <c r="O2695" s="39">
        <v>45021</v>
      </c>
      <c r="P2695" s="40">
        <v>1</v>
      </c>
      <c r="Q2695" s="40">
        <v>1</v>
      </c>
      <c r="R2695" s="40" t="str">
        <f>IFERROR(VLOOKUP(Tabla2[[#This Row],[CONTRATISTA PRNCIPAL]],Hoja1!$L$5:$M$9,2,FALSE),"CJV")</f>
        <v>EPC</v>
      </c>
      <c r="S2695" s="40" t="str">
        <f>IF(Tabla2[[#This Row],[EMPRESA]]=Tabla2[[#This Row],[CONTRATISTA PRNCIPAL]],"Principal","Secundaria")</f>
        <v>Principal</v>
      </c>
      <c r="T2695" s="42">
        <f>IFERROR(1/COUNTIF(Tabla2[CONTRATISTA PRNCIPAL],Tabla2[[#This Row],[CONTRATISTA PRNCIPAL]]),0)</f>
        <v>0.0035714285714285713</v>
      </c>
      <c r="U2695" s="43">
        <f>IF(((TODAY()-Tabla2[[#This Row],[FECHA NACIMIENTO]])/365)&lt;18,"Corregir", IF(((TODAY()-Tabla2[[#This Row],[FECHA NACIMIENTO]])/365)&gt;80, "Corregir",ROUNDDOWN(((TODAY()-Tabla2[[#This Row],[FECHA NACIMIENTO]])/365),0)))</f>
        <v>42</v>
      </c>
      <c r="V26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695" s="44" t="str">
        <f>+IF(Tabla2[[#This Row],[Edad]]="Corregir","Corregir","Ok")</f>
        <v>Ok</v>
      </c>
      <c r="X2695" s="42" t="str">
        <f>+IFERROR(VLOOKUP(Tabla2[[#This Row],[DISTRITO SEGÚN DNI]],Hoja1!$A$2:$B$32,2,FALSE),"No")</f>
        <v>No</v>
      </c>
      <c r="Y2695" s="42" t="str">
        <f>IF(OR(LOWER(Tabla2[[#This Row],[GENERO]])="masculino", LOWER(Tabla2[[#This Row],[GENERO]])="femenino"),"OK","Corregir")</f>
        <v>OK</v>
      </c>
      <c r="Z2695" s="42" t="str">
        <f>+IF(Tabla2[[#This Row],[Nro. DNI / CE]]="","Corregir",IF(LEN(Tabla2[[#This Row],[Nro. DNI / CE]])&gt;=8,"OK","Corregir"))</f>
        <v>OK</v>
      </c>
      <c r="AA2695" s="42">
        <f>COUNTIF(Tabla2[APELLIDOS Y NOMBRES],Tabla2[[#This Row],[APELLIDOS Y NOMBRES]])</f>
        <v>1</v>
      </c>
      <c r="AB2695" s="42">
        <f>IF(Tabla2[[#This Row],[Trabajador]]&gt;1,1/Tabla2[[#This Row],[Trabajador]],Tabla2[[#This Row],[Trabajador]])</f>
        <v>1</v>
      </c>
      <c r="AC2695" t="str">
        <f>+IFERROR(IF(Tabla2[[#This Row],[FECHA CESE/BAJA]]="","No Aplica",IF(AND(MONTH(Tabla2[[#This Row],[FECHA CESE/BAJA]])=MONTH(TODAY()-30),YEAR(Tabla2[[#This Row],[FECHA CESE/BAJA]])=YEAR(TODAY())),MONTH(TODAY()-30)&amp;"-"&amp;YEAR(TODAY()),"Borrar")),"No aplica")</f>
        <v>No aplica</v>
      </c>
      <c r="AD2695" t="str">
        <f>+IFERROR(IF(Tabla2[[#This Row],[FECHA INICIO DE LABORES EN OBRA]]="","No Aplica",IF(AND(MONTH(Tabla2[[#This Row],[FECHA INICIO DE LABORES EN OBRA]])=MONTH(TODAY()-30),YEAR(Tabla2[[#This Row],[FECHA INICIO DE LABORES EN OBRA]])=YEAR(TODAY())),MONTH(TODAY()-30)&amp;"-"&amp;YEAR(TODAY()),"No Aplica")),"No Aplica")</f>
        <v>No Aplica</v>
      </c>
    </row>
    <row r="2696" spans="1:30" x14ac:dyDescent="0.25">
      <c r="A2696" s="13">
        <v>20101155588</v>
      </c>
      <c r="B2696" s="15" t="s">
        <v>2014</v>
      </c>
      <c r="C2696" s="15" t="s">
        <v>2014</v>
      </c>
      <c r="D2696" s="15" t="s">
        <v>9800</v>
      </c>
      <c r="E2696" s="15" t="s">
        <v>9801</v>
      </c>
      <c r="F2696" s="39">
        <v>21862</v>
      </c>
      <c r="G2696" s="15">
        <v>1</v>
      </c>
      <c r="H2696" s="15" t="s">
        <v>9677</v>
      </c>
      <c r="I2696" s="15" t="s">
        <v>6293</v>
      </c>
      <c r="J2696" s="15" t="s">
        <v>9802</v>
      </c>
      <c r="K2696" s="15" t="s">
        <v>2697</v>
      </c>
      <c r="L2696" s="40" t="s">
        <v>6</v>
      </c>
      <c r="M2696" s="39" t="s">
        <v>24</v>
      </c>
      <c r="N2696" s="41" t="s">
        <v>2098</v>
      </c>
      <c r="O2696" s="39">
        <v>42705</v>
      </c>
      <c r="P2696" s="40">
        <v>1</v>
      </c>
      <c r="Q2696" s="40">
        <v>1</v>
      </c>
      <c r="R2696" s="40" t="str">
        <f>IFERROR(VLOOKUP(Tabla2[[#This Row],[CONTRATISTA PRNCIPAL]],Hoja1!$L$5:$M$9,2,FALSE),"CJV")</f>
        <v>EPC</v>
      </c>
      <c r="S2696" s="40" t="str">
        <f>IF(Tabla2[[#This Row],[EMPRESA]]=Tabla2[[#This Row],[CONTRATISTA PRNCIPAL]],"Principal","Secundaria")</f>
        <v>Principal</v>
      </c>
      <c r="T2696" s="42">
        <f>IFERROR(1/COUNTIF(Tabla2[CONTRATISTA PRNCIPAL],Tabla2[[#This Row],[CONTRATISTA PRNCIPAL]]),0)</f>
        <v>0.0035714285714285713</v>
      </c>
      <c r="U2696" s="43">
        <f>IF(((TODAY()-Tabla2[[#This Row],[FECHA NACIMIENTO]])/365)&lt;18,"Corregir", IF(((TODAY()-Tabla2[[#This Row],[FECHA NACIMIENTO]])/365)&gt;80, "Corregir",ROUNDDOWN(((TODAY()-Tabla2[[#This Row],[FECHA NACIMIENTO]])/365),0)))</f>
        <v>63</v>
      </c>
      <c r="V26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696" s="44" t="str">
        <f>+IF(Tabla2[[#This Row],[Edad]]="Corregir","Corregir","Ok")</f>
        <v>Ok</v>
      </c>
      <c r="X2696" s="42" t="str">
        <f>+IFERROR(VLOOKUP(Tabla2[[#This Row],[DISTRITO SEGÚN DNI]],Hoja1!$A$2:$B$32,2,FALSE),"No")</f>
        <v>No</v>
      </c>
      <c r="Y2696" s="42" t="str">
        <f>IF(OR(LOWER(Tabla2[[#This Row],[GENERO]])="masculino", LOWER(Tabla2[[#This Row],[GENERO]])="femenino"),"OK","Corregir")</f>
        <v>OK</v>
      </c>
      <c r="Z2696" s="42" t="str">
        <f>+IF(Tabla2[[#This Row],[Nro. DNI / CE]]="","Corregir",IF(LEN(Tabla2[[#This Row],[Nro. DNI / CE]])&gt;=8,"OK","Corregir"))</f>
        <v>OK</v>
      </c>
      <c r="AA2696" s="42">
        <f>COUNTIF(Tabla2[APELLIDOS Y NOMBRES],Tabla2[[#This Row],[APELLIDOS Y NOMBRES]])</f>
        <v>1</v>
      </c>
      <c r="AB2696" s="42">
        <f>IF(Tabla2[[#This Row],[Trabajador]]&gt;1,1/Tabla2[[#This Row],[Trabajador]],Tabla2[[#This Row],[Trabajador]])</f>
        <v>1</v>
      </c>
      <c r="AC2696" t="str">
        <f>+IFERROR(IF(Tabla2[[#This Row],[FECHA CESE/BAJA]]="","No Aplica",IF(AND(MONTH(Tabla2[[#This Row],[FECHA CESE/BAJA]])=MONTH(TODAY()-30),YEAR(Tabla2[[#This Row],[FECHA CESE/BAJA]])=YEAR(TODAY())),MONTH(TODAY()-30)&amp;"-"&amp;YEAR(TODAY()),"Borrar")),"No aplica")</f>
        <v>No aplica</v>
      </c>
      <c r="AD2696" t="str">
        <f>+IFERROR(IF(Tabla2[[#This Row],[FECHA INICIO DE LABORES EN OBRA]]="","No Aplica",IF(AND(MONTH(Tabla2[[#This Row],[FECHA INICIO DE LABORES EN OBRA]])=MONTH(TODAY()-30),YEAR(Tabla2[[#This Row],[FECHA INICIO DE LABORES EN OBRA]])=YEAR(TODAY())),MONTH(TODAY()-30)&amp;"-"&amp;YEAR(TODAY()),"No Aplica")),"No Aplica")</f>
        <v>No Aplica</v>
      </c>
    </row>
    <row r="2697" spans="1:30" x14ac:dyDescent="0.25">
      <c r="A2697" s="13">
        <v>20101155588</v>
      </c>
      <c r="B2697" s="15" t="s">
        <v>2014</v>
      </c>
      <c r="C2697" s="15" t="s">
        <v>2014</v>
      </c>
      <c r="D2697" s="15">
        <v>43527259</v>
      </c>
      <c r="E2697" s="15" t="s">
        <v>9803</v>
      </c>
      <c r="F2697" s="39">
        <v>31509</v>
      </c>
      <c r="G2697" s="15">
        <v>1</v>
      </c>
      <c r="H2697" s="15" t="s">
        <v>9677</v>
      </c>
      <c r="I2697" s="15" t="s">
        <v>6293</v>
      </c>
      <c r="J2697" s="15" t="s">
        <v>9804</v>
      </c>
      <c r="K2697" s="15" t="s">
        <v>2693</v>
      </c>
      <c r="L2697" s="40" t="s">
        <v>6</v>
      </c>
      <c r="M2697" s="39" t="s">
        <v>24</v>
      </c>
      <c r="N2697" s="41" t="s">
        <v>2098</v>
      </c>
      <c r="O2697" s="39">
        <v>45064</v>
      </c>
      <c r="P2697" s="40">
        <v>1</v>
      </c>
      <c r="Q2697" s="40">
        <v>1</v>
      </c>
      <c r="R2697" s="40" t="str">
        <f>IFERROR(VLOOKUP(Tabla2[[#This Row],[CONTRATISTA PRNCIPAL]],Hoja1!$L$5:$M$9,2,FALSE),"CJV")</f>
        <v>EPC</v>
      </c>
      <c r="S2697" s="40" t="str">
        <f>IF(Tabla2[[#This Row],[EMPRESA]]=Tabla2[[#This Row],[CONTRATISTA PRNCIPAL]],"Principal","Secundaria")</f>
        <v>Principal</v>
      </c>
      <c r="T2697" s="42">
        <f>IFERROR(1/COUNTIF(Tabla2[CONTRATISTA PRNCIPAL],Tabla2[[#This Row],[CONTRATISTA PRNCIPAL]]),0)</f>
        <v>0.0035714285714285713</v>
      </c>
      <c r="U2697" s="43">
        <f>IF(((TODAY()-Tabla2[[#This Row],[FECHA NACIMIENTO]])/365)&lt;18,"Corregir", IF(((TODAY()-Tabla2[[#This Row],[FECHA NACIMIENTO]])/365)&gt;80, "Corregir",ROUNDDOWN(((TODAY()-Tabla2[[#This Row],[FECHA NACIMIENTO]])/365),0)))</f>
        <v>37</v>
      </c>
      <c r="V26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697" s="44" t="str">
        <f>+IF(Tabla2[[#This Row],[Edad]]="Corregir","Corregir","Ok")</f>
        <v>Ok</v>
      </c>
      <c r="X2697" s="42" t="str">
        <f>+IFERROR(VLOOKUP(Tabla2[[#This Row],[DISTRITO SEGÚN DNI]],Hoja1!$A$2:$B$32,2,FALSE),"No")</f>
        <v>No</v>
      </c>
      <c r="Y2697" s="42" t="str">
        <f>IF(OR(LOWER(Tabla2[[#This Row],[GENERO]])="masculino", LOWER(Tabla2[[#This Row],[GENERO]])="femenino"),"OK","Corregir")</f>
        <v>OK</v>
      </c>
      <c r="Z2697" s="42" t="str">
        <f>+IF(Tabla2[[#This Row],[Nro. DNI / CE]]="","Corregir",IF(LEN(Tabla2[[#This Row],[Nro. DNI / CE]])&gt;=8,"OK","Corregir"))</f>
        <v>OK</v>
      </c>
      <c r="AA2697" s="42">
        <f>COUNTIF(Tabla2[APELLIDOS Y NOMBRES],Tabla2[[#This Row],[APELLIDOS Y NOMBRES]])</f>
        <v>1</v>
      </c>
      <c r="AB2697" s="42">
        <f>IF(Tabla2[[#This Row],[Trabajador]]&gt;1,1/Tabla2[[#This Row],[Trabajador]],Tabla2[[#This Row],[Trabajador]])</f>
        <v>1</v>
      </c>
      <c r="AC2697" t="str">
        <f>+IFERROR(IF(Tabla2[[#This Row],[FECHA CESE/BAJA]]="","No Aplica",IF(AND(MONTH(Tabla2[[#This Row],[FECHA CESE/BAJA]])=MONTH(TODAY()-30),YEAR(Tabla2[[#This Row],[FECHA CESE/BAJA]])=YEAR(TODAY())),MONTH(TODAY()-30)&amp;"-"&amp;YEAR(TODAY()),"Borrar")),"No aplica")</f>
        <v>No aplica</v>
      </c>
      <c r="AD2697" t="str">
        <f>+IFERROR(IF(Tabla2[[#This Row],[FECHA INICIO DE LABORES EN OBRA]]="","No Aplica",IF(AND(MONTH(Tabla2[[#This Row],[FECHA INICIO DE LABORES EN OBRA]])=MONTH(TODAY()-30),YEAR(Tabla2[[#This Row],[FECHA INICIO DE LABORES EN OBRA]])=YEAR(TODAY())),MONTH(TODAY()-30)&amp;"-"&amp;YEAR(TODAY()),"No Aplica")),"No Aplica")</f>
        <v>No Aplica</v>
      </c>
    </row>
    <row r="2698" spans="1:30" x14ac:dyDescent="0.25">
      <c r="A2698" s="13">
        <v>20101155588</v>
      </c>
      <c r="B2698" s="15" t="s">
        <v>2014</v>
      </c>
      <c r="C2698" s="15" t="s">
        <v>2014</v>
      </c>
      <c r="D2698" s="15" t="s">
        <v>1186</v>
      </c>
      <c r="E2698" s="15" t="s">
        <v>1187</v>
      </c>
      <c r="F2698" s="39">
        <v>25539</v>
      </c>
      <c r="G2698" s="15">
        <v>1</v>
      </c>
      <c r="H2698" s="15" t="s">
        <v>9677</v>
      </c>
      <c r="I2698" s="15" t="s">
        <v>6293</v>
      </c>
      <c r="J2698" s="15" t="s">
        <v>9805</v>
      </c>
      <c r="K2698" s="15" t="s">
        <v>34</v>
      </c>
      <c r="L2698" s="40" t="s">
        <v>6</v>
      </c>
      <c r="M2698" s="39" t="s">
        <v>24</v>
      </c>
      <c r="N2698" s="41" t="s">
        <v>2098</v>
      </c>
      <c r="O2698" s="39">
        <v>45025</v>
      </c>
      <c r="P2698" s="40">
        <v>1</v>
      </c>
      <c r="Q2698" s="40">
        <v>1</v>
      </c>
      <c r="R2698" s="40" t="str">
        <f>IFERROR(VLOOKUP(Tabla2[[#This Row],[CONTRATISTA PRNCIPAL]],Hoja1!$L$5:$M$9,2,FALSE),"CJV")</f>
        <v>EPC</v>
      </c>
      <c r="S2698" s="40" t="str">
        <f>IF(Tabla2[[#This Row],[EMPRESA]]=Tabla2[[#This Row],[CONTRATISTA PRNCIPAL]],"Principal","Secundaria")</f>
        <v>Principal</v>
      </c>
      <c r="T2698" s="42">
        <f>IFERROR(1/COUNTIF(Tabla2[CONTRATISTA PRNCIPAL],Tabla2[[#This Row],[CONTRATISTA PRNCIPAL]]),0)</f>
        <v>0.0035714285714285713</v>
      </c>
      <c r="U2698" s="43">
        <f>IF(((TODAY()-Tabla2[[#This Row],[FECHA NACIMIENTO]])/365)&lt;18,"Corregir", IF(((TODAY()-Tabla2[[#This Row],[FECHA NACIMIENTO]])/365)&gt;80, "Corregir",ROUNDDOWN(((TODAY()-Tabla2[[#This Row],[FECHA NACIMIENTO]])/365),0)))</f>
        <v>53</v>
      </c>
      <c r="V26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698" s="44" t="str">
        <f>+IF(Tabla2[[#This Row],[Edad]]="Corregir","Corregir","Ok")</f>
        <v>Ok</v>
      </c>
      <c r="X2698" s="42" t="str">
        <f>+IFERROR(VLOOKUP(Tabla2[[#This Row],[DISTRITO SEGÚN DNI]],Hoja1!$A$2:$B$32,2,FALSE),"No")</f>
        <v>SANTA ANITA</v>
      </c>
      <c r="Y2698" s="42" t="str">
        <f>IF(OR(LOWER(Tabla2[[#This Row],[GENERO]])="masculino", LOWER(Tabla2[[#This Row],[GENERO]])="femenino"),"OK","Corregir")</f>
        <v>OK</v>
      </c>
      <c r="Z2698" s="42" t="str">
        <f>+IF(Tabla2[[#This Row],[Nro. DNI / CE]]="","Corregir",IF(LEN(Tabla2[[#This Row],[Nro. DNI / CE]])&gt;=8,"OK","Corregir"))</f>
        <v>OK</v>
      </c>
      <c r="AA2698" s="42">
        <f>COUNTIF(Tabla2[APELLIDOS Y NOMBRES],Tabla2[[#This Row],[APELLIDOS Y NOMBRES]])</f>
        <v>1</v>
      </c>
      <c r="AB2698" s="42">
        <f>IF(Tabla2[[#This Row],[Trabajador]]&gt;1,1/Tabla2[[#This Row],[Trabajador]],Tabla2[[#This Row],[Trabajador]])</f>
        <v>1</v>
      </c>
      <c r="AC2698" t="str">
        <f>+IFERROR(IF(Tabla2[[#This Row],[FECHA CESE/BAJA]]="","No Aplica",IF(AND(MONTH(Tabla2[[#This Row],[FECHA CESE/BAJA]])=MONTH(TODAY()-30),YEAR(Tabla2[[#This Row],[FECHA CESE/BAJA]])=YEAR(TODAY())),MONTH(TODAY()-30)&amp;"-"&amp;YEAR(TODAY()),"Borrar")),"No aplica")</f>
        <v>No aplica</v>
      </c>
      <c r="AD2698" t="str">
        <f>+IFERROR(IF(Tabla2[[#This Row],[FECHA INICIO DE LABORES EN OBRA]]="","No Aplica",IF(AND(MONTH(Tabla2[[#This Row],[FECHA INICIO DE LABORES EN OBRA]])=MONTH(TODAY()-30),YEAR(Tabla2[[#This Row],[FECHA INICIO DE LABORES EN OBRA]])=YEAR(TODAY())),MONTH(TODAY()-30)&amp;"-"&amp;YEAR(TODAY()),"No Aplica")),"No Aplica")</f>
        <v>No Aplica</v>
      </c>
    </row>
    <row r="2699" spans="1:30" x14ac:dyDescent="0.25">
      <c r="A2699" s="13">
        <v>20101155588</v>
      </c>
      <c r="B2699" s="15" t="s">
        <v>2014</v>
      </c>
      <c r="C2699" s="15" t="s">
        <v>2014</v>
      </c>
      <c r="D2699" s="15" t="s">
        <v>890</v>
      </c>
      <c r="E2699" s="15" t="s">
        <v>891</v>
      </c>
      <c r="F2699" s="39">
        <v>35658</v>
      </c>
      <c r="G2699" s="15">
        <v>1</v>
      </c>
      <c r="H2699" s="15" t="s">
        <v>9677</v>
      </c>
      <c r="I2699" s="15" t="s">
        <v>6293</v>
      </c>
      <c r="J2699" s="15" t="s">
        <v>9806</v>
      </c>
      <c r="K2699" s="15" t="s">
        <v>26</v>
      </c>
      <c r="L2699" s="40" t="s">
        <v>6</v>
      </c>
      <c r="M2699" s="39" t="s">
        <v>24</v>
      </c>
      <c r="N2699" s="41" t="s">
        <v>2098</v>
      </c>
      <c r="O2699" s="39">
        <v>45059</v>
      </c>
      <c r="P2699" s="40">
        <v>1</v>
      </c>
      <c r="Q2699" s="40">
        <v>1</v>
      </c>
      <c r="R2699" s="40" t="str">
        <f>IFERROR(VLOOKUP(Tabla2[[#This Row],[CONTRATISTA PRNCIPAL]],Hoja1!$L$5:$M$9,2,FALSE),"CJV")</f>
        <v>EPC</v>
      </c>
      <c r="S2699" s="40" t="str">
        <f>IF(Tabla2[[#This Row],[EMPRESA]]=Tabla2[[#This Row],[CONTRATISTA PRNCIPAL]],"Principal","Secundaria")</f>
        <v>Principal</v>
      </c>
      <c r="T2699" s="42">
        <f>IFERROR(1/COUNTIF(Tabla2[CONTRATISTA PRNCIPAL],Tabla2[[#This Row],[CONTRATISTA PRNCIPAL]]),0)</f>
        <v>0.0035714285714285713</v>
      </c>
      <c r="U2699" s="43">
        <f>IF(((TODAY()-Tabla2[[#This Row],[FECHA NACIMIENTO]])/365)&lt;18,"Corregir", IF(((TODAY()-Tabla2[[#This Row],[FECHA NACIMIENTO]])/365)&gt;80, "Corregir",ROUNDDOWN(((TODAY()-Tabla2[[#This Row],[FECHA NACIMIENTO]])/365),0)))</f>
        <v>26</v>
      </c>
      <c r="V26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699" s="44" t="str">
        <f>+IF(Tabla2[[#This Row],[Edad]]="Corregir","Corregir","Ok")</f>
        <v>Ok</v>
      </c>
      <c r="X2699" s="42" t="str">
        <f>+IFERROR(VLOOKUP(Tabla2[[#This Row],[DISTRITO SEGÚN DNI]],Hoja1!$A$2:$B$32,2,FALSE),"No")</f>
        <v>EL AGUSTINO</v>
      </c>
      <c r="Y2699" s="42" t="str">
        <f>IF(OR(LOWER(Tabla2[[#This Row],[GENERO]])="masculino", LOWER(Tabla2[[#This Row],[GENERO]])="femenino"),"OK","Corregir")</f>
        <v>OK</v>
      </c>
      <c r="Z2699" s="42" t="str">
        <f>+IF(Tabla2[[#This Row],[Nro. DNI / CE]]="","Corregir",IF(LEN(Tabla2[[#This Row],[Nro. DNI / CE]])&gt;=8,"OK","Corregir"))</f>
        <v>OK</v>
      </c>
      <c r="AA2699" s="42">
        <f>COUNTIF(Tabla2[APELLIDOS Y NOMBRES],Tabla2[[#This Row],[APELLIDOS Y NOMBRES]])</f>
        <v>1</v>
      </c>
      <c r="AB2699" s="42">
        <f>IF(Tabla2[[#This Row],[Trabajador]]&gt;1,1/Tabla2[[#This Row],[Trabajador]],Tabla2[[#This Row],[Trabajador]])</f>
        <v>1</v>
      </c>
      <c r="AC2699" t="str">
        <f>+IFERROR(IF(Tabla2[[#This Row],[FECHA CESE/BAJA]]="","No Aplica",IF(AND(MONTH(Tabla2[[#This Row],[FECHA CESE/BAJA]])=MONTH(TODAY()-30),YEAR(Tabla2[[#This Row],[FECHA CESE/BAJA]])=YEAR(TODAY())),MONTH(TODAY()-30)&amp;"-"&amp;YEAR(TODAY()),"Borrar")),"No aplica")</f>
        <v>No aplica</v>
      </c>
      <c r="AD2699" t="str">
        <f>+IFERROR(IF(Tabla2[[#This Row],[FECHA INICIO DE LABORES EN OBRA]]="","No Aplica",IF(AND(MONTH(Tabla2[[#This Row],[FECHA INICIO DE LABORES EN OBRA]])=MONTH(TODAY()-30),YEAR(Tabla2[[#This Row],[FECHA INICIO DE LABORES EN OBRA]])=YEAR(TODAY())),MONTH(TODAY()-30)&amp;"-"&amp;YEAR(TODAY()),"No Aplica")),"No Aplica")</f>
        <v>No Aplica</v>
      </c>
    </row>
    <row r="2700" spans="1:30" x14ac:dyDescent="0.25">
      <c r="A2700" s="13">
        <v>20101155588</v>
      </c>
      <c r="B2700" s="15" t="s">
        <v>2014</v>
      </c>
      <c r="C2700" s="15" t="s">
        <v>2014</v>
      </c>
      <c r="D2700" s="15">
        <v>48055933</v>
      </c>
      <c r="E2700" s="15" t="s">
        <v>9807</v>
      </c>
      <c r="F2700" s="39">
        <v>34271</v>
      </c>
      <c r="G2700" s="15">
        <v>1</v>
      </c>
      <c r="H2700" s="15" t="s">
        <v>9677</v>
      </c>
      <c r="I2700" s="15" t="s">
        <v>6293</v>
      </c>
      <c r="J2700" s="15" t="s">
        <v>9808</v>
      </c>
      <c r="K2700" s="15" t="s">
        <v>2182</v>
      </c>
      <c r="L2700" s="40" t="s">
        <v>6</v>
      </c>
      <c r="M2700" s="39" t="s">
        <v>24</v>
      </c>
      <c r="N2700" s="41" t="s">
        <v>2098</v>
      </c>
      <c r="O2700" s="39">
        <v>45031</v>
      </c>
      <c r="P2700" s="40">
        <v>1</v>
      </c>
      <c r="Q2700" s="40">
        <v>1</v>
      </c>
      <c r="R2700" s="40" t="str">
        <f>IFERROR(VLOOKUP(Tabla2[[#This Row],[CONTRATISTA PRNCIPAL]],Hoja1!$L$5:$M$9,2,FALSE),"CJV")</f>
        <v>EPC</v>
      </c>
      <c r="S2700" s="40" t="str">
        <f>IF(Tabla2[[#This Row],[EMPRESA]]=Tabla2[[#This Row],[CONTRATISTA PRNCIPAL]],"Principal","Secundaria")</f>
        <v>Principal</v>
      </c>
      <c r="T2700" s="42">
        <f>IFERROR(1/COUNTIF(Tabla2[CONTRATISTA PRNCIPAL],Tabla2[[#This Row],[CONTRATISTA PRNCIPAL]]),0)</f>
        <v>0.0035714285714285713</v>
      </c>
      <c r="U2700" s="43">
        <f>IF(((TODAY()-Tabla2[[#This Row],[FECHA NACIMIENTO]])/365)&lt;18,"Corregir", IF(((TODAY()-Tabla2[[#This Row],[FECHA NACIMIENTO]])/365)&gt;80, "Corregir",ROUNDDOWN(((TODAY()-Tabla2[[#This Row],[FECHA NACIMIENTO]])/365),0)))</f>
        <v>29</v>
      </c>
      <c r="V27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00" s="44" t="str">
        <f>+IF(Tabla2[[#This Row],[Edad]]="Corregir","Corregir","Ok")</f>
        <v>Ok</v>
      </c>
      <c r="X2700" s="42" t="str">
        <f>+IFERROR(VLOOKUP(Tabla2[[#This Row],[DISTRITO SEGÚN DNI]],Hoja1!$A$2:$B$32,2,FALSE),"No")</f>
        <v>No</v>
      </c>
      <c r="Y2700" s="42" t="str">
        <f>IF(OR(LOWER(Tabla2[[#This Row],[GENERO]])="masculino", LOWER(Tabla2[[#This Row],[GENERO]])="femenino"),"OK","Corregir")</f>
        <v>OK</v>
      </c>
      <c r="Z2700" s="42" t="str">
        <f>+IF(Tabla2[[#This Row],[Nro. DNI / CE]]="","Corregir",IF(LEN(Tabla2[[#This Row],[Nro. DNI / CE]])&gt;=8,"OK","Corregir"))</f>
        <v>OK</v>
      </c>
      <c r="AA2700" s="42">
        <f>COUNTIF(Tabla2[APELLIDOS Y NOMBRES],Tabla2[[#This Row],[APELLIDOS Y NOMBRES]])</f>
        <v>1</v>
      </c>
      <c r="AB2700" s="42">
        <f>IF(Tabla2[[#This Row],[Trabajador]]&gt;1,1/Tabla2[[#This Row],[Trabajador]],Tabla2[[#This Row],[Trabajador]])</f>
        <v>1</v>
      </c>
      <c r="AC2700" t="str">
        <f>+IFERROR(IF(Tabla2[[#This Row],[FECHA CESE/BAJA]]="","No Aplica",IF(AND(MONTH(Tabla2[[#This Row],[FECHA CESE/BAJA]])=MONTH(TODAY()-30),YEAR(Tabla2[[#This Row],[FECHA CESE/BAJA]])=YEAR(TODAY())),MONTH(TODAY()-30)&amp;"-"&amp;YEAR(TODAY()),"Borrar")),"No aplica")</f>
        <v>No aplica</v>
      </c>
      <c r="AD2700" t="str">
        <f>+IFERROR(IF(Tabla2[[#This Row],[FECHA INICIO DE LABORES EN OBRA]]="","No Aplica",IF(AND(MONTH(Tabla2[[#This Row],[FECHA INICIO DE LABORES EN OBRA]])=MONTH(TODAY()-30),YEAR(Tabla2[[#This Row],[FECHA INICIO DE LABORES EN OBRA]])=YEAR(TODAY())),MONTH(TODAY()-30)&amp;"-"&amp;YEAR(TODAY()),"No Aplica")),"No Aplica")</f>
        <v>No Aplica</v>
      </c>
    </row>
    <row r="2701" spans="1:30" x14ac:dyDescent="0.25">
      <c r="A2701" s="13">
        <v>20101155588</v>
      </c>
      <c r="B2701" s="15" t="s">
        <v>2014</v>
      </c>
      <c r="C2701" s="15" t="s">
        <v>2014</v>
      </c>
      <c r="D2701" s="15">
        <v>10489861</v>
      </c>
      <c r="E2701" s="15" t="s">
        <v>36</v>
      </c>
      <c r="F2701" s="39">
        <v>28074</v>
      </c>
      <c r="G2701" s="15">
        <v>1</v>
      </c>
      <c r="H2701" s="15" t="s">
        <v>9677</v>
      </c>
      <c r="I2701" s="15" t="s">
        <v>6293</v>
      </c>
      <c r="J2701" s="15" t="s">
        <v>9809</v>
      </c>
      <c r="K2701" s="15" t="s">
        <v>32</v>
      </c>
      <c r="L2701" s="40" t="s">
        <v>6</v>
      </c>
      <c r="M2701" s="39" t="s">
        <v>24</v>
      </c>
      <c r="N2701" s="41" t="s">
        <v>2098</v>
      </c>
      <c r="O2701" s="39">
        <v>45012</v>
      </c>
      <c r="P2701" s="40">
        <v>1</v>
      </c>
      <c r="Q2701" s="40">
        <v>1</v>
      </c>
      <c r="R2701" s="40" t="str">
        <f>IFERROR(VLOOKUP(Tabla2[[#This Row],[CONTRATISTA PRNCIPAL]],Hoja1!$L$5:$M$9,2,FALSE),"CJV")</f>
        <v>EPC</v>
      </c>
      <c r="S2701" s="40" t="str">
        <f>IF(Tabla2[[#This Row],[EMPRESA]]=Tabla2[[#This Row],[CONTRATISTA PRNCIPAL]],"Principal","Secundaria")</f>
        <v>Principal</v>
      </c>
      <c r="T2701" s="42">
        <f>IFERROR(1/COUNTIF(Tabla2[CONTRATISTA PRNCIPAL],Tabla2[[#This Row],[CONTRATISTA PRNCIPAL]]),0)</f>
        <v>0.0035714285714285713</v>
      </c>
      <c r="U2701" s="43">
        <f>IF(((TODAY()-Tabla2[[#This Row],[FECHA NACIMIENTO]])/365)&lt;18,"Corregir", IF(((TODAY()-Tabla2[[#This Row],[FECHA NACIMIENTO]])/365)&gt;80, "Corregir",ROUNDDOWN(((TODAY()-Tabla2[[#This Row],[FECHA NACIMIENTO]])/365),0)))</f>
        <v>46</v>
      </c>
      <c r="V27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01" s="44" t="str">
        <f>+IF(Tabla2[[#This Row],[Edad]]="Corregir","Corregir","Ok")</f>
        <v>Ok</v>
      </c>
      <c r="X2701" s="42" t="str">
        <f>+IFERROR(VLOOKUP(Tabla2[[#This Row],[DISTRITO SEGÚN DNI]],Hoja1!$A$2:$B$32,2,FALSE),"No")</f>
        <v>LA VICTORIA</v>
      </c>
      <c r="Y2701" s="42" t="str">
        <f>IF(OR(LOWER(Tabla2[[#This Row],[GENERO]])="masculino", LOWER(Tabla2[[#This Row],[GENERO]])="femenino"),"OK","Corregir")</f>
        <v>OK</v>
      </c>
      <c r="Z2701" s="42" t="str">
        <f>+IF(Tabla2[[#This Row],[Nro. DNI / CE]]="","Corregir",IF(LEN(Tabla2[[#This Row],[Nro. DNI / CE]])&gt;=8,"OK","Corregir"))</f>
        <v>OK</v>
      </c>
      <c r="AA2701" s="42">
        <f>COUNTIF(Tabla2[APELLIDOS Y NOMBRES],Tabla2[[#This Row],[APELLIDOS Y NOMBRES]])</f>
        <v>1</v>
      </c>
      <c r="AB2701" s="42">
        <f>IF(Tabla2[[#This Row],[Trabajador]]&gt;1,1/Tabla2[[#This Row],[Trabajador]],Tabla2[[#This Row],[Trabajador]])</f>
        <v>1</v>
      </c>
      <c r="AC2701" t="str">
        <f>+IFERROR(IF(Tabla2[[#This Row],[FECHA CESE/BAJA]]="","No Aplica",IF(AND(MONTH(Tabla2[[#This Row],[FECHA CESE/BAJA]])=MONTH(TODAY()-30),YEAR(Tabla2[[#This Row],[FECHA CESE/BAJA]])=YEAR(TODAY())),MONTH(TODAY()-30)&amp;"-"&amp;YEAR(TODAY()),"Borrar")),"No aplica")</f>
        <v>No aplica</v>
      </c>
      <c r="AD2701" t="str">
        <f>+IFERROR(IF(Tabla2[[#This Row],[FECHA INICIO DE LABORES EN OBRA]]="","No Aplica",IF(AND(MONTH(Tabla2[[#This Row],[FECHA INICIO DE LABORES EN OBRA]])=MONTH(TODAY()-30),YEAR(Tabla2[[#This Row],[FECHA INICIO DE LABORES EN OBRA]])=YEAR(TODAY())),MONTH(TODAY()-30)&amp;"-"&amp;YEAR(TODAY()),"No Aplica")),"No Aplica")</f>
        <v>No Aplica</v>
      </c>
    </row>
    <row r="2702" spans="1:30" x14ac:dyDescent="0.25">
      <c r="A2702" s="13">
        <v>20101155588</v>
      </c>
      <c r="B2702" s="15" t="s">
        <v>2014</v>
      </c>
      <c r="C2702" s="15" t="s">
        <v>2014</v>
      </c>
      <c r="D2702" s="15">
        <v>72850064</v>
      </c>
      <c r="E2702" s="15" t="s">
        <v>9810</v>
      </c>
      <c r="F2702" s="39">
        <v>36304</v>
      </c>
      <c r="G2702" s="15">
        <v>1</v>
      </c>
      <c r="H2702" s="15" t="s">
        <v>9677</v>
      </c>
      <c r="I2702" s="15" t="s">
        <v>6293</v>
      </c>
      <c r="J2702" s="15" t="s">
        <v>9811</v>
      </c>
      <c r="K2702" s="15" t="s">
        <v>2200</v>
      </c>
      <c r="L2702" s="40" t="s">
        <v>6</v>
      </c>
      <c r="M2702" s="39" t="s">
        <v>24</v>
      </c>
      <c r="N2702" s="41" t="s">
        <v>2098</v>
      </c>
      <c r="O2702" s="39">
        <v>45013</v>
      </c>
      <c r="P2702" s="40">
        <v>1</v>
      </c>
      <c r="Q2702" s="40">
        <v>1</v>
      </c>
      <c r="R2702" s="40" t="str">
        <f>IFERROR(VLOOKUP(Tabla2[[#This Row],[CONTRATISTA PRNCIPAL]],Hoja1!$L$5:$M$9,2,FALSE),"CJV")</f>
        <v>EPC</v>
      </c>
      <c r="S2702" s="40" t="str">
        <f>IF(Tabla2[[#This Row],[EMPRESA]]=Tabla2[[#This Row],[CONTRATISTA PRNCIPAL]],"Principal","Secundaria")</f>
        <v>Principal</v>
      </c>
      <c r="T2702" s="42">
        <f>IFERROR(1/COUNTIF(Tabla2[CONTRATISTA PRNCIPAL],Tabla2[[#This Row],[CONTRATISTA PRNCIPAL]]),0)</f>
        <v>0.0035714285714285713</v>
      </c>
      <c r="U2702" s="43">
        <f>IF(((TODAY()-Tabla2[[#This Row],[FECHA NACIMIENTO]])/365)&lt;18,"Corregir", IF(((TODAY()-Tabla2[[#This Row],[FECHA NACIMIENTO]])/365)&gt;80, "Corregir",ROUNDDOWN(((TODAY()-Tabla2[[#This Row],[FECHA NACIMIENTO]])/365),0)))</f>
        <v>24</v>
      </c>
      <c r="V27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02" s="44" t="str">
        <f>+IF(Tabla2[[#This Row],[Edad]]="Corregir","Corregir","Ok")</f>
        <v>Ok</v>
      </c>
      <c r="X2702" s="42" t="str">
        <f>+IFERROR(VLOOKUP(Tabla2[[#This Row],[DISTRITO SEGÚN DNI]],Hoja1!$A$2:$B$32,2,FALSE),"No")</f>
        <v>No</v>
      </c>
      <c r="Y2702" s="42" t="str">
        <f>IF(OR(LOWER(Tabla2[[#This Row],[GENERO]])="masculino", LOWER(Tabla2[[#This Row],[GENERO]])="femenino"),"OK","Corregir")</f>
        <v>OK</v>
      </c>
      <c r="Z2702" s="42" t="str">
        <f>+IF(Tabla2[[#This Row],[Nro. DNI / CE]]="","Corregir",IF(LEN(Tabla2[[#This Row],[Nro. DNI / CE]])&gt;=8,"OK","Corregir"))</f>
        <v>OK</v>
      </c>
      <c r="AA2702" s="42">
        <f>COUNTIF(Tabla2[APELLIDOS Y NOMBRES],Tabla2[[#This Row],[APELLIDOS Y NOMBRES]])</f>
        <v>1</v>
      </c>
      <c r="AB2702" s="42">
        <f>IF(Tabla2[[#This Row],[Trabajador]]&gt;1,1/Tabla2[[#This Row],[Trabajador]],Tabla2[[#This Row],[Trabajador]])</f>
        <v>1</v>
      </c>
      <c r="AC2702" t="str">
        <f>+IFERROR(IF(Tabla2[[#This Row],[FECHA CESE/BAJA]]="","No Aplica",IF(AND(MONTH(Tabla2[[#This Row],[FECHA CESE/BAJA]])=MONTH(TODAY()-30),YEAR(Tabla2[[#This Row],[FECHA CESE/BAJA]])=YEAR(TODAY())),MONTH(TODAY()-30)&amp;"-"&amp;YEAR(TODAY()),"Borrar")),"No aplica")</f>
        <v>No aplica</v>
      </c>
      <c r="AD2702" t="str">
        <f>+IFERROR(IF(Tabla2[[#This Row],[FECHA INICIO DE LABORES EN OBRA]]="","No Aplica",IF(AND(MONTH(Tabla2[[#This Row],[FECHA INICIO DE LABORES EN OBRA]])=MONTH(TODAY()-30),YEAR(Tabla2[[#This Row],[FECHA INICIO DE LABORES EN OBRA]])=YEAR(TODAY())),MONTH(TODAY()-30)&amp;"-"&amp;YEAR(TODAY()),"No Aplica")),"No Aplica")</f>
        <v>No Aplica</v>
      </c>
    </row>
    <row r="2703" spans="1:30" x14ac:dyDescent="0.25">
      <c r="A2703" s="13">
        <v>20101155588</v>
      </c>
      <c r="B2703" s="15" t="s">
        <v>2014</v>
      </c>
      <c r="C2703" s="15" t="s">
        <v>2014</v>
      </c>
      <c r="D2703" s="15">
        <v>73361941</v>
      </c>
      <c r="E2703" s="15" t="s">
        <v>9812</v>
      </c>
      <c r="F2703" s="39">
        <v>35314</v>
      </c>
      <c r="G2703" s="15">
        <v>1</v>
      </c>
      <c r="H2703" s="15" t="s">
        <v>9677</v>
      </c>
      <c r="I2703" s="15" t="s">
        <v>6293</v>
      </c>
      <c r="J2703" s="15" t="s">
        <v>9688</v>
      </c>
      <c r="K2703" s="15" t="s">
        <v>2113</v>
      </c>
      <c r="L2703" s="40" t="s">
        <v>6</v>
      </c>
      <c r="M2703" s="39" t="s">
        <v>24</v>
      </c>
      <c r="N2703" s="41" t="s">
        <v>2098</v>
      </c>
      <c r="O2703" s="39">
        <v>45087</v>
      </c>
      <c r="P2703" s="40">
        <v>1</v>
      </c>
      <c r="Q2703" s="40">
        <v>1</v>
      </c>
      <c r="R2703" s="40" t="str">
        <f>IFERROR(VLOOKUP(Tabla2[[#This Row],[CONTRATISTA PRNCIPAL]],Hoja1!$L$5:$M$9,2,FALSE),"CJV")</f>
        <v>EPC</v>
      </c>
      <c r="S2703" s="40" t="str">
        <f>IF(Tabla2[[#This Row],[EMPRESA]]=Tabla2[[#This Row],[CONTRATISTA PRNCIPAL]],"Principal","Secundaria")</f>
        <v>Principal</v>
      </c>
      <c r="T2703" s="42">
        <f>IFERROR(1/COUNTIF(Tabla2[CONTRATISTA PRNCIPAL],Tabla2[[#This Row],[CONTRATISTA PRNCIPAL]]),0)</f>
        <v>0.0035714285714285713</v>
      </c>
      <c r="U2703" s="43">
        <f>IF(((TODAY()-Tabla2[[#This Row],[FECHA NACIMIENTO]])/365)&lt;18,"Corregir", IF(((TODAY()-Tabla2[[#This Row],[FECHA NACIMIENTO]])/365)&gt;80, "Corregir",ROUNDDOWN(((TODAY()-Tabla2[[#This Row],[FECHA NACIMIENTO]])/365),0)))</f>
        <v>27</v>
      </c>
      <c r="V27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03" s="44" t="str">
        <f>+IF(Tabla2[[#This Row],[Edad]]="Corregir","Corregir","Ok")</f>
        <v>Ok</v>
      </c>
      <c r="X2703" s="42" t="str">
        <f>+IFERROR(VLOOKUP(Tabla2[[#This Row],[DISTRITO SEGÚN DNI]],Hoja1!$A$2:$B$32,2,FALSE),"No")</f>
        <v>No</v>
      </c>
      <c r="Y2703" s="42" t="str">
        <f>IF(OR(LOWER(Tabla2[[#This Row],[GENERO]])="masculino", LOWER(Tabla2[[#This Row],[GENERO]])="femenino"),"OK","Corregir")</f>
        <v>OK</v>
      </c>
      <c r="Z2703" s="42" t="str">
        <f>+IF(Tabla2[[#This Row],[Nro. DNI / CE]]="","Corregir",IF(LEN(Tabla2[[#This Row],[Nro. DNI / CE]])&gt;=8,"OK","Corregir"))</f>
        <v>OK</v>
      </c>
      <c r="AA2703" s="42">
        <f>COUNTIF(Tabla2[APELLIDOS Y NOMBRES],Tabla2[[#This Row],[APELLIDOS Y NOMBRES]])</f>
        <v>1</v>
      </c>
      <c r="AB2703" s="42">
        <f>IF(Tabla2[[#This Row],[Trabajador]]&gt;1,1/Tabla2[[#This Row],[Trabajador]],Tabla2[[#This Row],[Trabajador]])</f>
        <v>1</v>
      </c>
      <c r="AC2703" t="str">
        <f>+IFERROR(IF(Tabla2[[#This Row],[FECHA CESE/BAJA]]="","No Aplica",IF(AND(MONTH(Tabla2[[#This Row],[FECHA CESE/BAJA]])=MONTH(TODAY()-30),YEAR(Tabla2[[#This Row],[FECHA CESE/BAJA]])=YEAR(TODAY())),MONTH(TODAY()-30)&amp;"-"&amp;YEAR(TODAY()),"Borrar")),"No aplica")</f>
        <v>No aplica</v>
      </c>
      <c r="AD2703" t="str">
        <f>+IFERROR(IF(Tabla2[[#This Row],[FECHA INICIO DE LABORES EN OBRA]]="","No Aplica",IF(AND(MONTH(Tabla2[[#This Row],[FECHA INICIO DE LABORES EN OBRA]])=MONTH(TODAY()-30),YEAR(Tabla2[[#This Row],[FECHA INICIO DE LABORES EN OBRA]])=YEAR(TODAY())),MONTH(TODAY()-30)&amp;"-"&amp;YEAR(TODAY()),"No Aplica")),"No Aplica")</f>
        <v>No Aplica</v>
      </c>
    </row>
    <row r="2704" spans="1:30" x14ac:dyDescent="0.25">
      <c r="A2704" s="13">
        <v>20101155588</v>
      </c>
      <c r="B2704" s="15" t="s">
        <v>2014</v>
      </c>
      <c r="C2704" s="15" t="s">
        <v>2014</v>
      </c>
      <c r="D2704" s="15">
        <v>47632582</v>
      </c>
      <c r="E2704" s="15" t="s">
        <v>9813</v>
      </c>
      <c r="F2704" s="39">
        <v>33368</v>
      </c>
      <c r="G2704" s="15">
        <v>1</v>
      </c>
      <c r="H2704" s="15" t="s">
        <v>9677</v>
      </c>
      <c r="I2704" s="15" t="s">
        <v>6293</v>
      </c>
      <c r="J2704" s="15" t="s">
        <v>9814</v>
      </c>
      <c r="K2704" s="15" t="s">
        <v>2843</v>
      </c>
      <c r="L2704" s="40" t="s">
        <v>6</v>
      </c>
      <c r="M2704" s="39" t="s">
        <v>24</v>
      </c>
      <c r="N2704" s="41" t="s">
        <v>2098</v>
      </c>
      <c r="O2704" s="39">
        <v>45064</v>
      </c>
      <c r="P2704" s="40">
        <v>1</v>
      </c>
      <c r="Q2704" s="40">
        <v>1</v>
      </c>
      <c r="R2704" s="40" t="str">
        <f>IFERROR(VLOOKUP(Tabla2[[#This Row],[CONTRATISTA PRNCIPAL]],Hoja1!$L$5:$M$9,2,FALSE),"CJV")</f>
        <v>EPC</v>
      </c>
      <c r="S2704" s="40" t="str">
        <f>IF(Tabla2[[#This Row],[EMPRESA]]=Tabla2[[#This Row],[CONTRATISTA PRNCIPAL]],"Principal","Secundaria")</f>
        <v>Principal</v>
      </c>
      <c r="T2704" s="42">
        <f>IFERROR(1/COUNTIF(Tabla2[CONTRATISTA PRNCIPAL],Tabla2[[#This Row],[CONTRATISTA PRNCIPAL]]),0)</f>
        <v>0.0035714285714285713</v>
      </c>
      <c r="U2704" s="43">
        <f>IF(((TODAY()-Tabla2[[#This Row],[FECHA NACIMIENTO]])/365)&lt;18,"Corregir", IF(((TODAY()-Tabla2[[#This Row],[FECHA NACIMIENTO]])/365)&gt;80, "Corregir",ROUNDDOWN(((TODAY()-Tabla2[[#This Row],[FECHA NACIMIENTO]])/365),0)))</f>
        <v>32</v>
      </c>
      <c r="V27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04" s="44" t="str">
        <f>+IF(Tabla2[[#This Row],[Edad]]="Corregir","Corregir","Ok")</f>
        <v>Ok</v>
      </c>
      <c r="X2704" s="42" t="str">
        <f>+IFERROR(VLOOKUP(Tabla2[[#This Row],[DISTRITO SEGÚN DNI]],Hoja1!$A$2:$B$32,2,FALSE),"No")</f>
        <v>No</v>
      </c>
      <c r="Y2704" s="42" t="str">
        <f>IF(OR(LOWER(Tabla2[[#This Row],[GENERO]])="masculino", LOWER(Tabla2[[#This Row],[GENERO]])="femenino"),"OK","Corregir")</f>
        <v>OK</v>
      </c>
      <c r="Z2704" s="42" t="str">
        <f>+IF(Tabla2[[#This Row],[Nro. DNI / CE]]="","Corregir",IF(LEN(Tabla2[[#This Row],[Nro. DNI / CE]])&gt;=8,"OK","Corregir"))</f>
        <v>OK</v>
      </c>
      <c r="AA2704" s="42">
        <f>COUNTIF(Tabla2[APELLIDOS Y NOMBRES],Tabla2[[#This Row],[APELLIDOS Y NOMBRES]])</f>
        <v>1</v>
      </c>
      <c r="AB2704" s="42">
        <f>IF(Tabla2[[#This Row],[Trabajador]]&gt;1,1/Tabla2[[#This Row],[Trabajador]],Tabla2[[#This Row],[Trabajador]])</f>
        <v>1</v>
      </c>
      <c r="AC2704" t="str">
        <f>+IFERROR(IF(Tabla2[[#This Row],[FECHA CESE/BAJA]]="","No Aplica",IF(AND(MONTH(Tabla2[[#This Row],[FECHA CESE/BAJA]])=MONTH(TODAY()-30),YEAR(Tabla2[[#This Row],[FECHA CESE/BAJA]])=YEAR(TODAY())),MONTH(TODAY()-30)&amp;"-"&amp;YEAR(TODAY()),"Borrar")),"No aplica")</f>
        <v>No aplica</v>
      </c>
      <c r="AD2704" t="str">
        <f>+IFERROR(IF(Tabla2[[#This Row],[FECHA INICIO DE LABORES EN OBRA]]="","No Aplica",IF(AND(MONTH(Tabla2[[#This Row],[FECHA INICIO DE LABORES EN OBRA]])=MONTH(TODAY()-30),YEAR(Tabla2[[#This Row],[FECHA INICIO DE LABORES EN OBRA]])=YEAR(TODAY())),MONTH(TODAY()-30)&amp;"-"&amp;YEAR(TODAY()),"No Aplica")),"No Aplica")</f>
        <v>No Aplica</v>
      </c>
    </row>
    <row r="2705" spans="1:30" x14ac:dyDescent="0.25">
      <c r="A2705" s="13">
        <v>20101155588</v>
      </c>
      <c r="B2705" s="15" t="s">
        <v>2014</v>
      </c>
      <c r="C2705" s="15" t="s">
        <v>2014</v>
      </c>
      <c r="D2705" s="15">
        <v>73856865</v>
      </c>
      <c r="E2705" s="15" t="s">
        <v>1218</v>
      </c>
      <c r="F2705" s="39">
        <v>34431</v>
      </c>
      <c r="G2705" s="15">
        <v>1</v>
      </c>
      <c r="H2705" s="15" t="s">
        <v>9677</v>
      </c>
      <c r="I2705" s="15" t="s">
        <v>6293</v>
      </c>
      <c r="J2705" s="15" t="s">
        <v>9815</v>
      </c>
      <c r="K2705" s="15" t="s">
        <v>3310</v>
      </c>
      <c r="L2705" s="40" t="s">
        <v>6</v>
      </c>
      <c r="M2705" s="39" t="s">
        <v>24</v>
      </c>
      <c r="N2705" s="41" t="s">
        <v>2098</v>
      </c>
      <c r="O2705" s="39">
        <v>45043</v>
      </c>
      <c r="P2705" s="40">
        <v>1</v>
      </c>
      <c r="Q2705" s="40">
        <v>1</v>
      </c>
      <c r="R2705" s="40" t="str">
        <f>IFERROR(VLOOKUP(Tabla2[[#This Row],[CONTRATISTA PRNCIPAL]],Hoja1!$L$5:$M$9,2,FALSE),"CJV")</f>
        <v>EPC</v>
      </c>
      <c r="S2705" s="40" t="str">
        <f>IF(Tabla2[[#This Row],[EMPRESA]]=Tabla2[[#This Row],[CONTRATISTA PRNCIPAL]],"Principal","Secundaria")</f>
        <v>Principal</v>
      </c>
      <c r="T2705" s="42">
        <f>IFERROR(1/COUNTIF(Tabla2[CONTRATISTA PRNCIPAL],Tabla2[[#This Row],[CONTRATISTA PRNCIPAL]]),0)</f>
        <v>0.0035714285714285713</v>
      </c>
      <c r="U2705" s="43">
        <f>IF(((TODAY()-Tabla2[[#This Row],[FECHA NACIMIENTO]])/365)&lt;18,"Corregir", IF(((TODAY()-Tabla2[[#This Row],[FECHA NACIMIENTO]])/365)&gt;80, "Corregir",ROUNDDOWN(((TODAY()-Tabla2[[#This Row],[FECHA NACIMIENTO]])/365),0)))</f>
        <v>29</v>
      </c>
      <c r="V27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05" s="44" t="str">
        <f>+IF(Tabla2[[#This Row],[Edad]]="Corregir","Corregir","Ok")</f>
        <v>Ok</v>
      </c>
      <c r="X2705" s="42" t="str">
        <f>+IFERROR(VLOOKUP(Tabla2[[#This Row],[DISTRITO SEGÚN DNI]],Hoja1!$A$2:$B$32,2,FALSE),"No")</f>
        <v>LA VICTORIA</v>
      </c>
      <c r="Y2705" s="42" t="str">
        <f>IF(OR(LOWER(Tabla2[[#This Row],[GENERO]])="masculino", LOWER(Tabla2[[#This Row],[GENERO]])="femenino"),"OK","Corregir")</f>
        <v>OK</v>
      </c>
      <c r="Z2705" s="42" t="str">
        <f>+IF(Tabla2[[#This Row],[Nro. DNI / CE]]="","Corregir",IF(LEN(Tabla2[[#This Row],[Nro. DNI / CE]])&gt;=8,"OK","Corregir"))</f>
        <v>OK</v>
      </c>
      <c r="AA2705" s="42">
        <f>COUNTIF(Tabla2[APELLIDOS Y NOMBRES],Tabla2[[#This Row],[APELLIDOS Y NOMBRES]])</f>
        <v>1</v>
      </c>
      <c r="AB2705" s="42">
        <f>IF(Tabla2[[#This Row],[Trabajador]]&gt;1,1/Tabla2[[#This Row],[Trabajador]],Tabla2[[#This Row],[Trabajador]])</f>
        <v>1</v>
      </c>
      <c r="AC2705" t="str">
        <f>+IFERROR(IF(Tabla2[[#This Row],[FECHA CESE/BAJA]]="","No Aplica",IF(AND(MONTH(Tabla2[[#This Row],[FECHA CESE/BAJA]])=MONTH(TODAY()-30),YEAR(Tabla2[[#This Row],[FECHA CESE/BAJA]])=YEAR(TODAY())),MONTH(TODAY()-30)&amp;"-"&amp;YEAR(TODAY()),"Borrar")),"No aplica")</f>
        <v>No aplica</v>
      </c>
      <c r="AD2705" t="str">
        <f>+IFERROR(IF(Tabla2[[#This Row],[FECHA INICIO DE LABORES EN OBRA]]="","No Aplica",IF(AND(MONTH(Tabla2[[#This Row],[FECHA INICIO DE LABORES EN OBRA]])=MONTH(TODAY()-30),YEAR(Tabla2[[#This Row],[FECHA INICIO DE LABORES EN OBRA]])=YEAR(TODAY())),MONTH(TODAY()-30)&amp;"-"&amp;YEAR(TODAY()),"No Aplica")),"No Aplica")</f>
        <v>No Aplica</v>
      </c>
    </row>
    <row r="2706" spans="1:30" x14ac:dyDescent="0.25">
      <c r="A2706" s="13">
        <v>20101155588</v>
      </c>
      <c r="B2706" s="15" t="s">
        <v>2014</v>
      </c>
      <c r="C2706" s="15" t="s">
        <v>2014</v>
      </c>
      <c r="D2706" s="15" t="s">
        <v>9816</v>
      </c>
      <c r="E2706" s="15" t="s">
        <v>9817</v>
      </c>
      <c r="F2706" s="39">
        <v>31980</v>
      </c>
      <c r="G2706" s="15">
        <v>1</v>
      </c>
      <c r="H2706" s="15" t="s">
        <v>9677</v>
      </c>
      <c r="I2706" s="15" t="s">
        <v>6293</v>
      </c>
      <c r="J2706" s="15" t="s">
        <v>9818</v>
      </c>
      <c r="K2706" s="15" t="s">
        <v>2697</v>
      </c>
      <c r="L2706" s="40" t="s">
        <v>6</v>
      </c>
      <c r="M2706" s="39" t="s">
        <v>24</v>
      </c>
      <c r="N2706" s="41" t="s">
        <v>2098</v>
      </c>
      <c r="O2706" s="39">
        <v>45042</v>
      </c>
      <c r="P2706" s="40">
        <v>1</v>
      </c>
      <c r="Q2706" s="40">
        <v>1</v>
      </c>
      <c r="R2706" s="40" t="str">
        <f>IFERROR(VLOOKUP(Tabla2[[#This Row],[CONTRATISTA PRNCIPAL]],Hoja1!$L$5:$M$9,2,FALSE),"CJV")</f>
        <v>EPC</v>
      </c>
      <c r="S2706" s="40" t="str">
        <f>IF(Tabla2[[#This Row],[EMPRESA]]=Tabla2[[#This Row],[CONTRATISTA PRNCIPAL]],"Principal","Secundaria")</f>
        <v>Principal</v>
      </c>
      <c r="T2706" s="42">
        <f>IFERROR(1/COUNTIF(Tabla2[CONTRATISTA PRNCIPAL],Tabla2[[#This Row],[CONTRATISTA PRNCIPAL]]),0)</f>
        <v>0.0035714285714285713</v>
      </c>
      <c r="U2706" s="43">
        <f>IF(((TODAY()-Tabla2[[#This Row],[FECHA NACIMIENTO]])/365)&lt;18,"Corregir", IF(((TODAY()-Tabla2[[#This Row],[FECHA NACIMIENTO]])/365)&gt;80, "Corregir",ROUNDDOWN(((TODAY()-Tabla2[[#This Row],[FECHA NACIMIENTO]])/365),0)))</f>
        <v>36</v>
      </c>
      <c r="V27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06" s="44" t="str">
        <f>+IF(Tabla2[[#This Row],[Edad]]="Corregir","Corregir","Ok")</f>
        <v>Ok</v>
      </c>
      <c r="X2706" s="42" t="str">
        <f>+IFERROR(VLOOKUP(Tabla2[[#This Row],[DISTRITO SEGÚN DNI]],Hoja1!$A$2:$B$32,2,FALSE),"No")</f>
        <v>No</v>
      </c>
      <c r="Y2706" s="42" t="str">
        <f>IF(OR(LOWER(Tabla2[[#This Row],[GENERO]])="masculino", LOWER(Tabla2[[#This Row],[GENERO]])="femenino"),"OK","Corregir")</f>
        <v>OK</v>
      </c>
      <c r="Z2706" s="42" t="str">
        <f>+IF(Tabla2[[#This Row],[Nro. DNI / CE]]="","Corregir",IF(LEN(Tabla2[[#This Row],[Nro. DNI / CE]])&gt;=8,"OK","Corregir"))</f>
        <v>OK</v>
      </c>
      <c r="AA2706" s="42">
        <f>COUNTIF(Tabla2[APELLIDOS Y NOMBRES],Tabla2[[#This Row],[APELLIDOS Y NOMBRES]])</f>
        <v>1</v>
      </c>
      <c r="AB2706" s="42">
        <f>IF(Tabla2[[#This Row],[Trabajador]]&gt;1,1/Tabla2[[#This Row],[Trabajador]],Tabla2[[#This Row],[Trabajador]])</f>
        <v>1</v>
      </c>
      <c r="AC2706" t="str">
        <f>+IFERROR(IF(Tabla2[[#This Row],[FECHA CESE/BAJA]]="","No Aplica",IF(AND(MONTH(Tabla2[[#This Row],[FECHA CESE/BAJA]])=MONTH(TODAY()-30),YEAR(Tabla2[[#This Row],[FECHA CESE/BAJA]])=YEAR(TODAY())),MONTH(TODAY()-30)&amp;"-"&amp;YEAR(TODAY()),"Borrar")),"No aplica")</f>
        <v>No aplica</v>
      </c>
      <c r="AD2706" t="str">
        <f>+IFERROR(IF(Tabla2[[#This Row],[FECHA INICIO DE LABORES EN OBRA]]="","No Aplica",IF(AND(MONTH(Tabla2[[#This Row],[FECHA INICIO DE LABORES EN OBRA]])=MONTH(TODAY()-30),YEAR(Tabla2[[#This Row],[FECHA INICIO DE LABORES EN OBRA]])=YEAR(TODAY())),MONTH(TODAY()-30)&amp;"-"&amp;YEAR(TODAY()),"No Aplica")),"No Aplica")</f>
        <v>No Aplica</v>
      </c>
    </row>
    <row r="2707" spans="1:30" x14ac:dyDescent="0.25">
      <c r="A2707" s="13">
        <v>20101155588</v>
      </c>
      <c r="B2707" s="15" t="s">
        <v>2014</v>
      </c>
      <c r="C2707" s="15" t="s">
        <v>2014</v>
      </c>
      <c r="D2707" s="15">
        <v>74593426</v>
      </c>
      <c r="E2707" s="15" t="s">
        <v>214</v>
      </c>
      <c r="F2707" s="39">
        <v>35104</v>
      </c>
      <c r="G2707" s="15">
        <v>1</v>
      </c>
      <c r="H2707" s="15" t="s">
        <v>9677</v>
      </c>
      <c r="I2707" s="15" t="s">
        <v>6293</v>
      </c>
      <c r="J2707" s="15" t="s">
        <v>9819</v>
      </c>
      <c r="K2707" s="15" t="s">
        <v>32</v>
      </c>
      <c r="L2707" s="40" t="s">
        <v>6</v>
      </c>
      <c r="M2707" s="39" t="s">
        <v>24</v>
      </c>
      <c r="N2707" s="41" t="s">
        <v>2098</v>
      </c>
      <c r="O2707" s="39">
        <v>45023</v>
      </c>
      <c r="P2707" s="40">
        <v>1</v>
      </c>
      <c r="Q2707" s="40">
        <v>1</v>
      </c>
      <c r="R2707" s="40" t="str">
        <f>IFERROR(VLOOKUP(Tabla2[[#This Row],[CONTRATISTA PRNCIPAL]],Hoja1!$L$5:$M$9,2,FALSE),"CJV")</f>
        <v>EPC</v>
      </c>
      <c r="S2707" s="40" t="str">
        <f>IF(Tabla2[[#This Row],[EMPRESA]]=Tabla2[[#This Row],[CONTRATISTA PRNCIPAL]],"Principal","Secundaria")</f>
        <v>Principal</v>
      </c>
      <c r="T2707" s="42">
        <f>IFERROR(1/COUNTIF(Tabla2[CONTRATISTA PRNCIPAL],Tabla2[[#This Row],[CONTRATISTA PRNCIPAL]]),0)</f>
        <v>0.0035714285714285713</v>
      </c>
      <c r="U2707" s="43">
        <f>IF(((TODAY()-Tabla2[[#This Row],[FECHA NACIMIENTO]])/365)&lt;18,"Corregir", IF(((TODAY()-Tabla2[[#This Row],[FECHA NACIMIENTO]])/365)&gt;80, "Corregir",ROUNDDOWN(((TODAY()-Tabla2[[#This Row],[FECHA NACIMIENTO]])/365),0)))</f>
        <v>27</v>
      </c>
      <c r="V27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07" s="44" t="str">
        <f>+IF(Tabla2[[#This Row],[Edad]]="Corregir","Corregir","Ok")</f>
        <v>Ok</v>
      </c>
      <c r="X2707" s="42" t="str">
        <f>+IFERROR(VLOOKUP(Tabla2[[#This Row],[DISTRITO SEGÚN DNI]],Hoja1!$A$2:$B$32,2,FALSE),"No")</f>
        <v>LA VICTORIA</v>
      </c>
      <c r="Y2707" s="42" t="str">
        <f>IF(OR(LOWER(Tabla2[[#This Row],[GENERO]])="masculino", LOWER(Tabla2[[#This Row],[GENERO]])="femenino"),"OK","Corregir")</f>
        <v>OK</v>
      </c>
      <c r="Z2707" s="42" t="str">
        <f>+IF(Tabla2[[#This Row],[Nro. DNI / CE]]="","Corregir",IF(LEN(Tabla2[[#This Row],[Nro. DNI / CE]])&gt;=8,"OK","Corregir"))</f>
        <v>OK</v>
      </c>
      <c r="AA2707" s="42">
        <f>COUNTIF(Tabla2[APELLIDOS Y NOMBRES],Tabla2[[#This Row],[APELLIDOS Y NOMBRES]])</f>
        <v>1</v>
      </c>
      <c r="AB2707" s="42">
        <f>IF(Tabla2[[#This Row],[Trabajador]]&gt;1,1/Tabla2[[#This Row],[Trabajador]],Tabla2[[#This Row],[Trabajador]])</f>
        <v>1</v>
      </c>
      <c r="AC2707" t="str">
        <f>+IFERROR(IF(Tabla2[[#This Row],[FECHA CESE/BAJA]]="","No Aplica",IF(AND(MONTH(Tabla2[[#This Row],[FECHA CESE/BAJA]])=MONTH(TODAY()-30),YEAR(Tabla2[[#This Row],[FECHA CESE/BAJA]])=YEAR(TODAY())),MONTH(TODAY()-30)&amp;"-"&amp;YEAR(TODAY()),"Borrar")),"No aplica")</f>
        <v>No aplica</v>
      </c>
      <c r="AD2707" t="str">
        <f>+IFERROR(IF(Tabla2[[#This Row],[FECHA INICIO DE LABORES EN OBRA]]="","No Aplica",IF(AND(MONTH(Tabla2[[#This Row],[FECHA INICIO DE LABORES EN OBRA]])=MONTH(TODAY()-30),YEAR(Tabla2[[#This Row],[FECHA INICIO DE LABORES EN OBRA]])=YEAR(TODAY())),MONTH(TODAY()-30)&amp;"-"&amp;YEAR(TODAY()),"No Aplica")),"No Aplica")</f>
        <v>No Aplica</v>
      </c>
    </row>
    <row r="2708" spans="1:30" x14ac:dyDescent="0.25">
      <c r="A2708" s="13">
        <v>20101155588</v>
      </c>
      <c r="B2708" s="15" t="s">
        <v>2014</v>
      </c>
      <c r="C2708" s="15" t="s">
        <v>2014</v>
      </c>
      <c r="D2708" s="15" t="s">
        <v>1188</v>
      </c>
      <c r="E2708" s="15" t="s">
        <v>1189</v>
      </c>
      <c r="F2708" s="39">
        <v>27456</v>
      </c>
      <c r="G2708" s="15">
        <v>1</v>
      </c>
      <c r="H2708" s="15" t="s">
        <v>9677</v>
      </c>
      <c r="I2708" s="15" t="s">
        <v>6293</v>
      </c>
      <c r="J2708" s="15" t="s">
        <v>9820</v>
      </c>
      <c r="K2708" s="15" t="s">
        <v>17</v>
      </c>
      <c r="L2708" s="40" t="s">
        <v>6</v>
      </c>
      <c r="M2708" s="39" t="s">
        <v>24</v>
      </c>
      <c r="N2708" s="41" t="s">
        <v>2098</v>
      </c>
      <c r="O2708" s="39">
        <v>43983</v>
      </c>
      <c r="P2708" s="40">
        <v>1</v>
      </c>
      <c r="Q2708" s="40">
        <v>1</v>
      </c>
      <c r="R2708" s="40" t="str">
        <f>IFERROR(VLOOKUP(Tabla2[[#This Row],[CONTRATISTA PRNCIPAL]],Hoja1!$L$5:$M$9,2,FALSE),"CJV")</f>
        <v>EPC</v>
      </c>
      <c r="S2708" s="40" t="str">
        <f>IF(Tabla2[[#This Row],[EMPRESA]]=Tabla2[[#This Row],[CONTRATISTA PRNCIPAL]],"Principal","Secundaria")</f>
        <v>Principal</v>
      </c>
      <c r="T2708" s="42">
        <f>IFERROR(1/COUNTIF(Tabla2[CONTRATISTA PRNCIPAL],Tabla2[[#This Row],[CONTRATISTA PRNCIPAL]]),0)</f>
        <v>0.0035714285714285713</v>
      </c>
      <c r="U2708" s="43">
        <f>IF(((TODAY()-Tabla2[[#This Row],[FECHA NACIMIENTO]])/365)&lt;18,"Corregir", IF(((TODAY()-Tabla2[[#This Row],[FECHA NACIMIENTO]])/365)&gt;80, "Corregir",ROUNDDOWN(((TODAY()-Tabla2[[#This Row],[FECHA NACIMIENTO]])/365),0)))</f>
        <v>48</v>
      </c>
      <c r="V27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08" s="44" t="str">
        <f>+IF(Tabla2[[#This Row],[Edad]]="Corregir","Corregir","Ok")</f>
        <v>Ok</v>
      </c>
      <c r="X2708" s="42" t="str">
        <f>+IFERROR(VLOOKUP(Tabla2[[#This Row],[DISTRITO SEGÚN DNI]],Hoja1!$A$2:$B$32,2,FALSE),"No")</f>
        <v>ATE</v>
      </c>
      <c r="Y2708" s="42" t="str">
        <f>IF(OR(LOWER(Tabla2[[#This Row],[GENERO]])="masculino", LOWER(Tabla2[[#This Row],[GENERO]])="femenino"),"OK","Corregir")</f>
        <v>OK</v>
      </c>
      <c r="Z2708" s="42" t="str">
        <f>+IF(Tabla2[[#This Row],[Nro. DNI / CE]]="","Corregir",IF(LEN(Tabla2[[#This Row],[Nro. DNI / CE]])&gt;=8,"OK","Corregir"))</f>
        <v>OK</v>
      </c>
      <c r="AA2708" s="42">
        <f>COUNTIF(Tabla2[APELLIDOS Y NOMBRES],Tabla2[[#This Row],[APELLIDOS Y NOMBRES]])</f>
        <v>1</v>
      </c>
      <c r="AB2708" s="42">
        <f>IF(Tabla2[[#This Row],[Trabajador]]&gt;1,1/Tabla2[[#This Row],[Trabajador]],Tabla2[[#This Row],[Trabajador]])</f>
        <v>1</v>
      </c>
      <c r="AC2708" t="str">
        <f>+IFERROR(IF(Tabla2[[#This Row],[FECHA CESE/BAJA]]="","No Aplica",IF(AND(MONTH(Tabla2[[#This Row],[FECHA CESE/BAJA]])=MONTH(TODAY()-30),YEAR(Tabla2[[#This Row],[FECHA CESE/BAJA]])=YEAR(TODAY())),MONTH(TODAY()-30)&amp;"-"&amp;YEAR(TODAY()),"Borrar")),"No aplica")</f>
        <v>No aplica</v>
      </c>
      <c r="AD2708" t="str">
        <f>+IFERROR(IF(Tabla2[[#This Row],[FECHA INICIO DE LABORES EN OBRA]]="","No Aplica",IF(AND(MONTH(Tabla2[[#This Row],[FECHA INICIO DE LABORES EN OBRA]])=MONTH(TODAY()-30),YEAR(Tabla2[[#This Row],[FECHA INICIO DE LABORES EN OBRA]])=YEAR(TODAY())),MONTH(TODAY()-30)&amp;"-"&amp;YEAR(TODAY()),"No Aplica")),"No Aplica")</f>
        <v>No Aplica</v>
      </c>
    </row>
    <row r="2709" spans="1:30" x14ac:dyDescent="0.25">
      <c r="A2709" s="13">
        <v>20101155588</v>
      </c>
      <c r="B2709" s="15" t="s">
        <v>2014</v>
      </c>
      <c r="C2709" s="15" t="s">
        <v>2014</v>
      </c>
      <c r="D2709" s="15">
        <v>18201884</v>
      </c>
      <c r="E2709" s="15" t="s">
        <v>9821</v>
      </c>
      <c r="F2709" s="39">
        <v>28073</v>
      </c>
      <c r="G2709" s="15">
        <v>1</v>
      </c>
      <c r="H2709" s="15" t="s">
        <v>9677</v>
      </c>
      <c r="I2709" s="15" t="s">
        <v>6293</v>
      </c>
      <c r="J2709" s="15" t="s">
        <v>9822</v>
      </c>
      <c r="K2709" s="15" t="s">
        <v>5222</v>
      </c>
      <c r="L2709" s="40" t="s">
        <v>6</v>
      </c>
      <c r="M2709" s="39" t="s">
        <v>24</v>
      </c>
      <c r="N2709" s="41" t="s">
        <v>2098</v>
      </c>
      <c r="O2709" s="39">
        <v>44281</v>
      </c>
      <c r="P2709" s="40">
        <v>1</v>
      </c>
      <c r="Q2709" s="40">
        <v>1</v>
      </c>
      <c r="R2709" s="40" t="str">
        <f>IFERROR(VLOOKUP(Tabla2[[#This Row],[CONTRATISTA PRNCIPAL]],Hoja1!$L$5:$M$9,2,FALSE),"CJV")</f>
        <v>EPC</v>
      </c>
      <c r="S2709" s="40" t="str">
        <f>IF(Tabla2[[#This Row],[EMPRESA]]=Tabla2[[#This Row],[CONTRATISTA PRNCIPAL]],"Principal","Secundaria")</f>
        <v>Principal</v>
      </c>
      <c r="T2709" s="42">
        <f>IFERROR(1/COUNTIF(Tabla2[CONTRATISTA PRNCIPAL],Tabla2[[#This Row],[CONTRATISTA PRNCIPAL]]),0)</f>
        <v>0.0035714285714285713</v>
      </c>
      <c r="U2709" s="43">
        <f>IF(((TODAY()-Tabla2[[#This Row],[FECHA NACIMIENTO]])/365)&lt;18,"Corregir", IF(((TODAY()-Tabla2[[#This Row],[FECHA NACIMIENTO]])/365)&gt;80, "Corregir",ROUNDDOWN(((TODAY()-Tabla2[[#This Row],[FECHA NACIMIENTO]])/365),0)))</f>
        <v>46</v>
      </c>
      <c r="V27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09" s="44" t="str">
        <f>+IF(Tabla2[[#This Row],[Edad]]="Corregir","Corregir","Ok")</f>
        <v>Ok</v>
      </c>
      <c r="X2709" s="42" t="str">
        <f>+IFERROR(VLOOKUP(Tabla2[[#This Row],[DISTRITO SEGÚN DNI]],Hoja1!$A$2:$B$32,2,FALSE),"No")</f>
        <v>No</v>
      </c>
      <c r="Y2709" s="42" t="str">
        <f>IF(OR(LOWER(Tabla2[[#This Row],[GENERO]])="masculino", LOWER(Tabla2[[#This Row],[GENERO]])="femenino"),"OK","Corregir")</f>
        <v>OK</v>
      </c>
      <c r="Z2709" s="42" t="str">
        <f>+IF(Tabla2[[#This Row],[Nro. DNI / CE]]="","Corregir",IF(LEN(Tabla2[[#This Row],[Nro. DNI / CE]])&gt;=8,"OK","Corregir"))</f>
        <v>OK</v>
      </c>
      <c r="AA2709" s="42">
        <f>COUNTIF(Tabla2[APELLIDOS Y NOMBRES],Tabla2[[#This Row],[APELLIDOS Y NOMBRES]])</f>
        <v>1</v>
      </c>
      <c r="AB2709" s="42">
        <f>IF(Tabla2[[#This Row],[Trabajador]]&gt;1,1/Tabla2[[#This Row],[Trabajador]],Tabla2[[#This Row],[Trabajador]])</f>
        <v>1</v>
      </c>
      <c r="AC2709" t="str">
        <f>+IFERROR(IF(Tabla2[[#This Row],[FECHA CESE/BAJA]]="","No Aplica",IF(AND(MONTH(Tabla2[[#This Row],[FECHA CESE/BAJA]])=MONTH(TODAY()-30),YEAR(Tabla2[[#This Row],[FECHA CESE/BAJA]])=YEAR(TODAY())),MONTH(TODAY()-30)&amp;"-"&amp;YEAR(TODAY()),"Borrar")),"No aplica")</f>
        <v>No aplica</v>
      </c>
      <c r="AD2709" t="str">
        <f>+IFERROR(IF(Tabla2[[#This Row],[FECHA INICIO DE LABORES EN OBRA]]="","No Aplica",IF(AND(MONTH(Tabla2[[#This Row],[FECHA INICIO DE LABORES EN OBRA]])=MONTH(TODAY()-30),YEAR(Tabla2[[#This Row],[FECHA INICIO DE LABORES EN OBRA]])=YEAR(TODAY())),MONTH(TODAY()-30)&amp;"-"&amp;YEAR(TODAY()),"No Aplica")),"No Aplica")</f>
        <v>No Aplica</v>
      </c>
    </row>
    <row r="2710" spans="1:30" x14ac:dyDescent="0.25">
      <c r="A2710" s="13">
        <v>20101155588</v>
      </c>
      <c r="B2710" s="15" t="s">
        <v>2014</v>
      </c>
      <c r="C2710" s="15" t="s">
        <v>2014</v>
      </c>
      <c r="D2710" s="15" t="s">
        <v>9823</v>
      </c>
      <c r="E2710" s="15" t="s">
        <v>9824</v>
      </c>
      <c r="F2710" s="39">
        <v>21068</v>
      </c>
      <c r="G2710" s="15">
        <v>1</v>
      </c>
      <c r="H2710" s="15" t="s">
        <v>9677</v>
      </c>
      <c r="I2710" s="15" t="s">
        <v>6293</v>
      </c>
      <c r="J2710" s="15" t="s">
        <v>9825</v>
      </c>
      <c r="K2710" s="15" t="s">
        <v>3677</v>
      </c>
      <c r="L2710" s="40" t="s">
        <v>6</v>
      </c>
      <c r="M2710" s="39" t="s">
        <v>24</v>
      </c>
      <c r="N2710" s="41" t="s">
        <v>2098</v>
      </c>
      <c r="O2710" s="39">
        <v>43191</v>
      </c>
      <c r="P2710" s="40">
        <v>1</v>
      </c>
      <c r="Q2710" s="40">
        <v>1</v>
      </c>
      <c r="R2710" s="40" t="str">
        <f>IFERROR(VLOOKUP(Tabla2[[#This Row],[CONTRATISTA PRNCIPAL]],Hoja1!$L$5:$M$9,2,FALSE),"CJV")</f>
        <v>EPC</v>
      </c>
      <c r="S2710" s="40" t="str">
        <f>IF(Tabla2[[#This Row],[EMPRESA]]=Tabla2[[#This Row],[CONTRATISTA PRNCIPAL]],"Principal","Secundaria")</f>
        <v>Principal</v>
      </c>
      <c r="T2710" s="42">
        <f>IFERROR(1/COUNTIF(Tabla2[CONTRATISTA PRNCIPAL],Tabla2[[#This Row],[CONTRATISTA PRNCIPAL]]),0)</f>
        <v>0.0035714285714285713</v>
      </c>
      <c r="U2710" s="43">
        <f>IF(((TODAY()-Tabla2[[#This Row],[FECHA NACIMIENTO]])/365)&lt;18,"Corregir", IF(((TODAY()-Tabla2[[#This Row],[FECHA NACIMIENTO]])/365)&gt;80, "Corregir",ROUNDDOWN(((TODAY()-Tabla2[[#This Row],[FECHA NACIMIENTO]])/365),0)))</f>
        <v>66</v>
      </c>
      <c r="V27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10" s="44" t="str">
        <f>+IF(Tabla2[[#This Row],[Edad]]="Corregir","Corregir","Ok")</f>
        <v>Ok</v>
      </c>
      <c r="X2710" s="42" t="str">
        <f>+IFERROR(VLOOKUP(Tabla2[[#This Row],[DISTRITO SEGÚN DNI]],Hoja1!$A$2:$B$32,2,FALSE),"No")</f>
        <v>No</v>
      </c>
      <c r="Y2710" s="42" t="str">
        <f>IF(OR(LOWER(Tabla2[[#This Row],[GENERO]])="masculino", LOWER(Tabla2[[#This Row],[GENERO]])="femenino"),"OK","Corregir")</f>
        <v>OK</v>
      </c>
      <c r="Z2710" s="42" t="str">
        <f>+IF(Tabla2[[#This Row],[Nro. DNI / CE]]="","Corregir",IF(LEN(Tabla2[[#This Row],[Nro. DNI / CE]])&gt;=8,"OK","Corregir"))</f>
        <v>OK</v>
      </c>
      <c r="AA2710" s="42">
        <f>COUNTIF(Tabla2[APELLIDOS Y NOMBRES],Tabla2[[#This Row],[APELLIDOS Y NOMBRES]])</f>
        <v>1</v>
      </c>
      <c r="AB2710" s="42">
        <f>IF(Tabla2[[#This Row],[Trabajador]]&gt;1,1/Tabla2[[#This Row],[Trabajador]],Tabla2[[#This Row],[Trabajador]])</f>
        <v>1</v>
      </c>
      <c r="AC2710" t="str">
        <f>+IFERROR(IF(Tabla2[[#This Row],[FECHA CESE/BAJA]]="","No Aplica",IF(AND(MONTH(Tabla2[[#This Row],[FECHA CESE/BAJA]])=MONTH(TODAY()-30),YEAR(Tabla2[[#This Row],[FECHA CESE/BAJA]])=YEAR(TODAY())),MONTH(TODAY()-30)&amp;"-"&amp;YEAR(TODAY()),"Borrar")),"No aplica")</f>
        <v>No aplica</v>
      </c>
      <c r="AD2710" t="str">
        <f>+IFERROR(IF(Tabla2[[#This Row],[FECHA INICIO DE LABORES EN OBRA]]="","No Aplica",IF(AND(MONTH(Tabla2[[#This Row],[FECHA INICIO DE LABORES EN OBRA]])=MONTH(TODAY()-30),YEAR(Tabla2[[#This Row],[FECHA INICIO DE LABORES EN OBRA]])=YEAR(TODAY())),MONTH(TODAY()-30)&amp;"-"&amp;YEAR(TODAY()),"No Aplica")),"No Aplica")</f>
        <v>No Aplica</v>
      </c>
    </row>
    <row r="2711" spans="1:30" x14ac:dyDescent="0.25">
      <c r="A2711" s="13">
        <v>20101155588</v>
      </c>
      <c r="B2711" s="15" t="s">
        <v>2014</v>
      </c>
      <c r="C2711" s="15" t="s">
        <v>2014</v>
      </c>
      <c r="D2711" s="15">
        <v>48138362</v>
      </c>
      <c r="E2711" s="15" t="s">
        <v>9826</v>
      </c>
      <c r="F2711" s="39">
        <v>34351</v>
      </c>
      <c r="G2711" s="15">
        <v>1</v>
      </c>
      <c r="H2711" s="15" t="s">
        <v>9677</v>
      </c>
      <c r="I2711" s="15" t="s">
        <v>6293</v>
      </c>
      <c r="J2711" s="15" t="s">
        <v>9827</v>
      </c>
      <c r="K2711" s="15" t="s">
        <v>2272</v>
      </c>
      <c r="L2711" s="40" t="s">
        <v>6</v>
      </c>
      <c r="M2711" s="39" t="s">
        <v>24</v>
      </c>
      <c r="N2711" s="41" t="s">
        <v>2098</v>
      </c>
      <c r="O2711" s="39">
        <v>44108</v>
      </c>
      <c r="P2711" s="40">
        <v>1</v>
      </c>
      <c r="Q2711" s="40">
        <v>1</v>
      </c>
      <c r="R2711" s="40" t="str">
        <f>IFERROR(VLOOKUP(Tabla2[[#This Row],[CONTRATISTA PRNCIPAL]],Hoja1!$L$5:$M$9,2,FALSE),"CJV")</f>
        <v>EPC</v>
      </c>
      <c r="S2711" s="40" t="str">
        <f>IF(Tabla2[[#This Row],[EMPRESA]]=Tabla2[[#This Row],[CONTRATISTA PRNCIPAL]],"Principal","Secundaria")</f>
        <v>Principal</v>
      </c>
      <c r="T2711" s="42">
        <f>IFERROR(1/COUNTIF(Tabla2[CONTRATISTA PRNCIPAL],Tabla2[[#This Row],[CONTRATISTA PRNCIPAL]]),0)</f>
        <v>0.0035714285714285713</v>
      </c>
      <c r="U2711" s="43">
        <f>IF(((TODAY()-Tabla2[[#This Row],[FECHA NACIMIENTO]])/365)&lt;18,"Corregir", IF(((TODAY()-Tabla2[[#This Row],[FECHA NACIMIENTO]])/365)&gt;80, "Corregir",ROUNDDOWN(((TODAY()-Tabla2[[#This Row],[FECHA NACIMIENTO]])/365),0)))</f>
        <v>29</v>
      </c>
      <c r="V27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11" s="44" t="str">
        <f>+IF(Tabla2[[#This Row],[Edad]]="Corregir","Corregir","Ok")</f>
        <v>Ok</v>
      </c>
      <c r="X2711" s="42" t="str">
        <f>+IFERROR(VLOOKUP(Tabla2[[#This Row],[DISTRITO SEGÚN DNI]],Hoja1!$A$2:$B$32,2,FALSE),"No")</f>
        <v>No</v>
      </c>
      <c r="Y2711" s="42" t="str">
        <f>IF(OR(LOWER(Tabla2[[#This Row],[GENERO]])="masculino", LOWER(Tabla2[[#This Row],[GENERO]])="femenino"),"OK","Corregir")</f>
        <v>OK</v>
      </c>
      <c r="Z2711" s="42" t="str">
        <f>+IF(Tabla2[[#This Row],[Nro. DNI / CE]]="","Corregir",IF(LEN(Tabla2[[#This Row],[Nro. DNI / CE]])&gt;=8,"OK","Corregir"))</f>
        <v>OK</v>
      </c>
      <c r="AA2711" s="42">
        <f>COUNTIF(Tabla2[APELLIDOS Y NOMBRES],Tabla2[[#This Row],[APELLIDOS Y NOMBRES]])</f>
        <v>1</v>
      </c>
      <c r="AB2711" s="42">
        <f>IF(Tabla2[[#This Row],[Trabajador]]&gt;1,1/Tabla2[[#This Row],[Trabajador]],Tabla2[[#This Row],[Trabajador]])</f>
        <v>1</v>
      </c>
      <c r="AC2711" t="str">
        <f>+IFERROR(IF(Tabla2[[#This Row],[FECHA CESE/BAJA]]="","No Aplica",IF(AND(MONTH(Tabla2[[#This Row],[FECHA CESE/BAJA]])=MONTH(TODAY()-30),YEAR(Tabla2[[#This Row],[FECHA CESE/BAJA]])=YEAR(TODAY())),MONTH(TODAY()-30)&amp;"-"&amp;YEAR(TODAY()),"Borrar")),"No aplica")</f>
        <v>No aplica</v>
      </c>
      <c r="AD2711" t="str">
        <f>+IFERROR(IF(Tabla2[[#This Row],[FECHA INICIO DE LABORES EN OBRA]]="","No Aplica",IF(AND(MONTH(Tabla2[[#This Row],[FECHA INICIO DE LABORES EN OBRA]])=MONTH(TODAY()-30),YEAR(Tabla2[[#This Row],[FECHA INICIO DE LABORES EN OBRA]])=YEAR(TODAY())),MONTH(TODAY()-30)&amp;"-"&amp;YEAR(TODAY()),"No Aplica")),"No Aplica")</f>
        <v>No Aplica</v>
      </c>
    </row>
    <row r="2712" spans="1:30" x14ac:dyDescent="0.25">
      <c r="A2712" s="13">
        <v>20101155588</v>
      </c>
      <c r="B2712" s="15" t="s">
        <v>2014</v>
      </c>
      <c r="C2712" s="15" t="s">
        <v>2014</v>
      </c>
      <c r="D2712" s="15">
        <v>76053510</v>
      </c>
      <c r="E2712" s="15" t="s">
        <v>9828</v>
      </c>
      <c r="F2712" s="39">
        <v>34993</v>
      </c>
      <c r="G2712" s="15">
        <v>1</v>
      </c>
      <c r="H2712" s="15" t="s">
        <v>9677</v>
      </c>
      <c r="I2712" s="15" t="s">
        <v>6293</v>
      </c>
      <c r="J2712" s="15" t="s">
        <v>9829</v>
      </c>
      <c r="K2712" s="15" t="s">
        <v>4274</v>
      </c>
      <c r="L2712" s="40" t="s">
        <v>6</v>
      </c>
      <c r="M2712" s="39" t="s">
        <v>24</v>
      </c>
      <c r="N2712" s="41" t="s">
        <v>2098</v>
      </c>
      <c r="O2712" s="39">
        <v>43822</v>
      </c>
      <c r="P2712" s="40">
        <v>1</v>
      </c>
      <c r="Q2712" s="40">
        <v>1</v>
      </c>
      <c r="R2712" s="40" t="str">
        <f>IFERROR(VLOOKUP(Tabla2[[#This Row],[CONTRATISTA PRNCIPAL]],Hoja1!$L$5:$M$9,2,FALSE),"CJV")</f>
        <v>EPC</v>
      </c>
      <c r="S2712" s="40" t="str">
        <f>IF(Tabla2[[#This Row],[EMPRESA]]=Tabla2[[#This Row],[CONTRATISTA PRNCIPAL]],"Principal","Secundaria")</f>
        <v>Principal</v>
      </c>
      <c r="T2712" s="42">
        <f>IFERROR(1/COUNTIF(Tabla2[CONTRATISTA PRNCIPAL],Tabla2[[#This Row],[CONTRATISTA PRNCIPAL]]),0)</f>
        <v>0.0035714285714285713</v>
      </c>
      <c r="U2712" s="43">
        <f>IF(((TODAY()-Tabla2[[#This Row],[FECHA NACIMIENTO]])/365)&lt;18,"Corregir", IF(((TODAY()-Tabla2[[#This Row],[FECHA NACIMIENTO]])/365)&gt;80, "Corregir",ROUNDDOWN(((TODAY()-Tabla2[[#This Row],[FECHA NACIMIENTO]])/365),0)))</f>
        <v>27</v>
      </c>
      <c r="V27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12" s="44" t="str">
        <f>+IF(Tabla2[[#This Row],[Edad]]="Corregir","Corregir","Ok")</f>
        <v>Ok</v>
      </c>
      <c r="X2712" s="42" t="str">
        <f>+IFERROR(VLOOKUP(Tabla2[[#This Row],[DISTRITO SEGÚN DNI]],Hoja1!$A$2:$B$32,2,FALSE),"No")</f>
        <v>No</v>
      </c>
      <c r="Y2712" s="42" t="str">
        <f>IF(OR(LOWER(Tabla2[[#This Row],[GENERO]])="masculino", LOWER(Tabla2[[#This Row],[GENERO]])="femenino"),"OK","Corregir")</f>
        <v>OK</v>
      </c>
      <c r="Z2712" s="42" t="str">
        <f>+IF(Tabla2[[#This Row],[Nro. DNI / CE]]="","Corregir",IF(LEN(Tabla2[[#This Row],[Nro. DNI / CE]])&gt;=8,"OK","Corregir"))</f>
        <v>OK</v>
      </c>
      <c r="AA2712" s="42">
        <f>COUNTIF(Tabla2[APELLIDOS Y NOMBRES],Tabla2[[#This Row],[APELLIDOS Y NOMBRES]])</f>
        <v>1</v>
      </c>
      <c r="AB2712" s="42">
        <f>IF(Tabla2[[#This Row],[Trabajador]]&gt;1,1/Tabla2[[#This Row],[Trabajador]],Tabla2[[#This Row],[Trabajador]])</f>
        <v>1</v>
      </c>
      <c r="AC2712" t="str">
        <f>+IFERROR(IF(Tabla2[[#This Row],[FECHA CESE/BAJA]]="","No Aplica",IF(AND(MONTH(Tabla2[[#This Row],[FECHA CESE/BAJA]])=MONTH(TODAY()-30),YEAR(Tabla2[[#This Row],[FECHA CESE/BAJA]])=YEAR(TODAY())),MONTH(TODAY()-30)&amp;"-"&amp;YEAR(TODAY()),"Borrar")),"No aplica")</f>
        <v>No aplica</v>
      </c>
      <c r="AD2712" t="str">
        <f>+IFERROR(IF(Tabla2[[#This Row],[FECHA INICIO DE LABORES EN OBRA]]="","No Aplica",IF(AND(MONTH(Tabla2[[#This Row],[FECHA INICIO DE LABORES EN OBRA]])=MONTH(TODAY()-30),YEAR(Tabla2[[#This Row],[FECHA INICIO DE LABORES EN OBRA]])=YEAR(TODAY())),MONTH(TODAY()-30)&amp;"-"&amp;YEAR(TODAY()),"No Aplica")),"No Aplica")</f>
        <v>No Aplica</v>
      </c>
    </row>
    <row r="2713" spans="1:30" x14ac:dyDescent="0.25">
      <c r="A2713" s="13">
        <v>20101155588</v>
      </c>
      <c r="B2713" s="15" t="s">
        <v>2014</v>
      </c>
      <c r="C2713" s="15" t="s">
        <v>2014</v>
      </c>
      <c r="D2713" s="15" t="s">
        <v>998</v>
      </c>
      <c r="E2713" s="15" t="s">
        <v>999</v>
      </c>
      <c r="F2713" s="39">
        <v>36775</v>
      </c>
      <c r="G2713" s="15">
        <v>1</v>
      </c>
      <c r="H2713" s="15" t="s">
        <v>9677</v>
      </c>
      <c r="I2713" s="15" t="s">
        <v>6293</v>
      </c>
      <c r="J2713" s="15" t="s">
        <v>9692</v>
      </c>
      <c r="K2713" s="15" t="s">
        <v>32</v>
      </c>
      <c r="L2713" s="40" t="s">
        <v>6</v>
      </c>
      <c r="M2713" s="39" t="s">
        <v>24</v>
      </c>
      <c r="N2713" s="41" t="s">
        <v>2098</v>
      </c>
      <c r="O2713" s="39">
        <v>45061</v>
      </c>
      <c r="P2713" s="40">
        <v>1</v>
      </c>
      <c r="Q2713" s="40">
        <v>1</v>
      </c>
      <c r="R2713" s="40" t="str">
        <f>IFERROR(VLOOKUP(Tabla2[[#This Row],[CONTRATISTA PRNCIPAL]],Hoja1!$L$5:$M$9,2,FALSE),"CJV")</f>
        <v>EPC</v>
      </c>
      <c r="S2713" s="40" t="str">
        <f>IF(Tabla2[[#This Row],[EMPRESA]]=Tabla2[[#This Row],[CONTRATISTA PRNCIPAL]],"Principal","Secundaria")</f>
        <v>Principal</v>
      </c>
      <c r="T2713" s="42">
        <f>IFERROR(1/COUNTIF(Tabla2[CONTRATISTA PRNCIPAL],Tabla2[[#This Row],[CONTRATISTA PRNCIPAL]]),0)</f>
        <v>0.0035714285714285713</v>
      </c>
      <c r="U2713" s="43">
        <f>IF(((TODAY()-Tabla2[[#This Row],[FECHA NACIMIENTO]])/365)&lt;18,"Corregir", IF(((TODAY()-Tabla2[[#This Row],[FECHA NACIMIENTO]])/365)&gt;80, "Corregir",ROUNDDOWN(((TODAY()-Tabla2[[#This Row],[FECHA NACIMIENTO]])/365),0)))</f>
        <v>23</v>
      </c>
      <c r="V27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713" s="44" t="str">
        <f>+IF(Tabla2[[#This Row],[Edad]]="Corregir","Corregir","Ok")</f>
        <v>Ok</v>
      </c>
      <c r="X2713" s="42" t="str">
        <f>+IFERROR(VLOOKUP(Tabla2[[#This Row],[DISTRITO SEGÚN DNI]],Hoja1!$A$2:$B$32,2,FALSE),"No")</f>
        <v>LA VICTORIA</v>
      </c>
      <c r="Y2713" s="42" t="str">
        <f>IF(OR(LOWER(Tabla2[[#This Row],[GENERO]])="masculino", LOWER(Tabla2[[#This Row],[GENERO]])="femenino"),"OK","Corregir")</f>
        <v>OK</v>
      </c>
      <c r="Z2713" s="42" t="str">
        <f>+IF(Tabla2[[#This Row],[Nro. DNI / CE]]="","Corregir",IF(LEN(Tabla2[[#This Row],[Nro. DNI / CE]])&gt;=8,"OK","Corregir"))</f>
        <v>OK</v>
      </c>
      <c r="AA2713" s="42">
        <f>COUNTIF(Tabla2[APELLIDOS Y NOMBRES],Tabla2[[#This Row],[APELLIDOS Y NOMBRES]])</f>
        <v>1</v>
      </c>
      <c r="AB2713" s="42">
        <f>IF(Tabla2[[#This Row],[Trabajador]]&gt;1,1/Tabla2[[#This Row],[Trabajador]],Tabla2[[#This Row],[Trabajador]])</f>
        <v>1</v>
      </c>
      <c r="AC2713" t="str">
        <f>+IFERROR(IF(Tabla2[[#This Row],[FECHA CESE/BAJA]]="","No Aplica",IF(AND(MONTH(Tabla2[[#This Row],[FECHA CESE/BAJA]])=MONTH(TODAY()-30),YEAR(Tabla2[[#This Row],[FECHA CESE/BAJA]])=YEAR(TODAY())),MONTH(TODAY()-30)&amp;"-"&amp;YEAR(TODAY()),"Borrar")),"No aplica")</f>
        <v>No aplica</v>
      </c>
      <c r="AD2713" t="str">
        <f>+IFERROR(IF(Tabla2[[#This Row],[FECHA INICIO DE LABORES EN OBRA]]="","No Aplica",IF(AND(MONTH(Tabla2[[#This Row],[FECHA INICIO DE LABORES EN OBRA]])=MONTH(TODAY()-30),YEAR(Tabla2[[#This Row],[FECHA INICIO DE LABORES EN OBRA]])=YEAR(TODAY())),MONTH(TODAY()-30)&amp;"-"&amp;YEAR(TODAY()),"No Aplica")),"No Aplica")</f>
        <v>No Aplica</v>
      </c>
    </row>
    <row r="2714" spans="1:30" x14ac:dyDescent="0.25">
      <c r="A2714" s="13">
        <v>20101155588</v>
      </c>
      <c r="B2714" s="15" t="s">
        <v>2014</v>
      </c>
      <c r="C2714" s="15" t="s">
        <v>2014</v>
      </c>
      <c r="D2714" s="15">
        <v>47553390</v>
      </c>
      <c r="E2714" s="15" t="s">
        <v>164</v>
      </c>
      <c r="F2714" s="39">
        <v>33930</v>
      </c>
      <c r="G2714" s="15">
        <v>1</v>
      </c>
      <c r="H2714" s="15" t="s">
        <v>9677</v>
      </c>
      <c r="I2714" s="15" t="s">
        <v>6293</v>
      </c>
      <c r="J2714" s="15" t="s">
        <v>9830</v>
      </c>
      <c r="K2714" s="15" t="s">
        <v>22</v>
      </c>
      <c r="L2714" s="40" t="s">
        <v>5</v>
      </c>
      <c r="M2714" s="39" t="s">
        <v>24</v>
      </c>
      <c r="N2714" s="41" t="s">
        <v>2098</v>
      </c>
      <c r="O2714" s="39">
        <v>44728</v>
      </c>
      <c r="P2714" s="40">
        <v>1</v>
      </c>
      <c r="Q2714" s="40">
        <v>1</v>
      </c>
      <c r="R2714" s="40" t="str">
        <f>IFERROR(VLOOKUP(Tabla2[[#This Row],[CONTRATISTA PRNCIPAL]],Hoja1!$L$5:$M$9,2,FALSE),"CJV")</f>
        <v>EPC</v>
      </c>
      <c r="S2714" s="40" t="str">
        <f>IF(Tabla2[[#This Row],[EMPRESA]]=Tabla2[[#This Row],[CONTRATISTA PRNCIPAL]],"Principal","Secundaria")</f>
        <v>Principal</v>
      </c>
      <c r="T2714" s="42">
        <f>IFERROR(1/COUNTIF(Tabla2[CONTRATISTA PRNCIPAL],Tabla2[[#This Row],[CONTRATISTA PRNCIPAL]]),0)</f>
        <v>0.0035714285714285713</v>
      </c>
      <c r="U2714" s="43">
        <f>IF(((TODAY()-Tabla2[[#This Row],[FECHA NACIMIENTO]])/365)&lt;18,"Corregir", IF(((TODAY()-Tabla2[[#This Row],[FECHA NACIMIENTO]])/365)&gt;80, "Corregir",ROUNDDOWN(((TODAY()-Tabla2[[#This Row],[FECHA NACIMIENTO]])/365),0)))</f>
        <v>30</v>
      </c>
      <c r="V27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14" s="44" t="str">
        <f>+IF(Tabla2[[#This Row],[Edad]]="Corregir","Corregir","Ok")</f>
        <v>Ok</v>
      </c>
      <c r="X2714" s="42" t="str">
        <f>+IFERROR(VLOOKUP(Tabla2[[#This Row],[DISTRITO SEGÚN DNI]],Hoja1!$A$2:$B$32,2,FALSE),"No")</f>
        <v>BREÑA</v>
      </c>
      <c r="Y2714" s="42" t="str">
        <f>IF(OR(LOWER(Tabla2[[#This Row],[GENERO]])="masculino", LOWER(Tabla2[[#This Row],[GENERO]])="femenino"),"OK","Corregir")</f>
        <v>OK</v>
      </c>
      <c r="Z2714" s="42" t="str">
        <f>+IF(Tabla2[[#This Row],[Nro. DNI / CE]]="","Corregir",IF(LEN(Tabla2[[#This Row],[Nro. DNI / CE]])&gt;=8,"OK","Corregir"))</f>
        <v>OK</v>
      </c>
      <c r="AA2714" s="42">
        <f>COUNTIF(Tabla2[APELLIDOS Y NOMBRES],Tabla2[[#This Row],[APELLIDOS Y NOMBRES]])</f>
        <v>1</v>
      </c>
      <c r="AB2714" s="42">
        <f>IF(Tabla2[[#This Row],[Trabajador]]&gt;1,1/Tabla2[[#This Row],[Trabajador]],Tabla2[[#This Row],[Trabajador]])</f>
        <v>1</v>
      </c>
      <c r="AC2714" t="str">
        <f>+IFERROR(IF(Tabla2[[#This Row],[FECHA CESE/BAJA]]="","No Aplica",IF(AND(MONTH(Tabla2[[#This Row],[FECHA CESE/BAJA]])=MONTH(TODAY()-30),YEAR(Tabla2[[#This Row],[FECHA CESE/BAJA]])=YEAR(TODAY())),MONTH(TODAY()-30)&amp;"-"&amp;YEAR(TODAY()),"Borrar")),"No aplica")</f>
        <v>No aplica</v>
      </c>
      <c r="AD2714" t="str">
        <f>+IFERROR(IF(Tabla2[[#This Row],[FECHA INICIO DE LABORES EN OBRA]]="","No Aplica",IF(AND(MONTH(Tabla2[[#This Row],[FECHA INICIO DE LABORES EN OBRA]])=MONTH(TODAY()-30),YEAR(Tabla2[[#This Row],[FECHA INICIO DE LABORES EN OBRA]])=YEAR(TODAY())),MONTH(TODAY()-30)&amp;"-"&amp;YEAR(TODAY()),"No Aplica")),"No Aplica")</f>
        <v>No Aplica</v>
      </c>
    </row>
    <row r="2715" spans="1:30" x14ac:dyDescent="0.25">
      <c r="A2715" s="13">
        <v>20101155588</v>
      </c>
      <c r="B2715" s="15" t="s">
        <v>2014</v>
      </c>
      <c r="C2715" s="15" t="s">
        <v>2014</v>
      </c>
      <c r="D2715" s="15">
        <v>48011814</v>
      </c>
      <c r="E2715" s="15" t="s">
        <v>9831</v>
      </c>
      <c r="F2715" s="39">
        <v>32904</v>
      </c>
      <c r="G2715" s="15">
        <v>1</v>
      </c>
      <c r="H2715" s="15" t="s">
        <v>9677</v>
      </c>
      <c r="I2715" s="15" t="s">
        <v>6293</v>
      </c>
      <c r="J2715" s="15" t="s">
        <v>9832</v>
      </c>
      <c r="K2715" s="15" t="s">
        <v>9833</v>
      </c>
      <c r="L2715" s="40" t="s">
        <v>6</v>
      </c>
      <c r="M2715" s="39" t="s">
        <v>24</v>
      </c>
      <c r="N2715" s="41" t="s">
        <v>2098</v>
      </c>
      <c r="O2715" s="39">
        <v>43102</v>
      </c>
      <c r="P2715" s="40">
        <v>1</v>
      </c>
      <c r="Q2715" s="40">
        <v>1</v>
      </c>
      <c r="R2715" s="40" t="str">
        <f>IFERROR(VLOOKUP(Tabla2[[#This Row],[CONTRATISTA PRNCIPAL]],Hoja1!$L$5:$M$9,2,FALSE),"CJV")</f>
        <v>EPC</v>
      </c>
      <c r="S2715" s="40" t="str">
        <f>IF(Tabla2[[#This Row],[EMPRESA]]=Tabla2[[#This Row],[CONTRATISTA PRNCIPAL]],"Principal","Secundaria")</f>
        <v>Principal</v>
      </c>
      <c r="T2715" s="42">
        <f>IFERROR(1/COUNTIF(Tabla2[CONTRATISTA PRNCIPAL],Tabla2[[#This Row],[CONTRATISTA PRNCIPAL]]),0)</f>
        <v>0.0035714285714285713</v>
      </c>
      <c r="U2715" s="43">
        <f>IF(((TODAY()-Tabla2[[#This Row],[FECHA NACIMIENTO]])/365)&lt;18,"Corregir", IF(((TODAY()-Tabla2[[#This Row],[FECHA NACIMIENTO]])/365)&gt;80, "Corregir",ROUNDDOWN(((TODAY()-Tabla2[[#This Row],[FECHA NACIMIENTO]])/365),0)))</f>
        <v>33</v>
      </c>
      <c r="V27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15" s="44" t="str">
        <f>+IF(Tabla2[[#This Row],[Edad]]="Corregir","Corregir","Ok")</f>
        <v>Ok</v>
      </c>
      <c r="X2715" s="42" t="str">
        <f>+IFERROR(VLOOKUP(Tabla2[[#This Row],[DISTRITO SEGÚN DNI]],Hoja1!$A$2:$B$32,2,FALSE),"No")</f>
        <v>No</v>
      </c>
      <c r="Y2715" s="42" t="str">
        <f>IF(OR(LOWER(Tabla2[[#This Row],[GENERO]])="masculino", LOWER(Tabla2[[#This Row],[GENERO]])="femenino"),"OK","Corregir")</f>
        <v>OK</v>
      </c>
      <c r="Z2715" s="42" t="str">
        <f>+IF(Tabla2[[#This Row],[Nro. DNI / CE]]="","Corregir",IF(LEN(Tabla2[[#This Row],[Nro. DNI / CE]])&gt;=8,"OK","Corregir"))</f>
        <v>OK</v>
      </c>
      <c r="AA2715" s="42">
        <f>COUNTIF(Tabla2[APELLIDOS Y NOMBRES],Tabla2[[#This Row],[APELLIDOS Y NOMBRES]])</f>
        <v>1</v>
      </c>
      <c r="AB2715" s="42">
        <f>IF(Tabla2[[#This Row],[Trabajador]]&gt;1,1/Tabla2[[#This Row],[Trabajador]],Tabla2[[#This Row],[Trabajador]])</f>
        <v>1</v>
      </c>
      <c r="AC2715" t="str">
        <f>+IFERROR(IF(Tabla2[[#This Row],[FECHA CESE/BAJA]]="","No Aplica",IF(AND(MONTH(Tabla2[[#This Row],[FECHA CESE/BAJA]])=MONTH(TODAY()-30),YEAR(Tabla2[[#This Row],[FECHA CESE/BAJA]])=YEAR(TODAY())),MONTH(TODAY()-30)&amp;"-"&amp;YEAR(TODAY()),"Borrar")),"No aplica")</f>
        <v>No aplica</v>
      </c>
      <c r="AD2715" t="str">
        <f>+IFERROR(IF(Tabla2[[#This Row],[FECHA INICIO DE LABORES EN OBRA]]="","No Aplica",IF(AND(MONTH(Tabla2[[#This Row],[FECHA INICIO DE LABORES EN OBRA]])=MONTH(TODAY()-30),YEAR(Tabla2[[#This Row],[FECHA INICIO DE LABORES EN OBRA]])=YEAR(TODAY())),MONTH(TODAY()-30)&amp;"-"&amp;YEAR(TODAY()),"No Aplica")),"No Aplica")</f>
        <v>No Aplica</v>
      </c>
    </row>
    <row r="2716" spans="1:30" x14ac:dyDescent="0.25">
      <c r="A2716" s="13">
        <v>20101155588</v>
      </c>
      <c r="B2716" s="15" t="s">
        <v>2014</v>
      </c>
      <c r="C2716" s="15" t="s">
        <v>2014</v>
      </c>
      <c r="D2716" s="15" t="s">
        <v>1219</v>
      </c>
      <c r="E2716" s="15" t="s">
        <v>1220</v>
      </c>
      <c r="F2716" s="39">
        <v>22258</v>
      </c>
      <c r="G2716" s="15">
        <v>1</v>
      </c>
      <c r="H2716" s="15" t="s">
        <v>9677</v>
      </c>
      <c r="I2716" s="15" t="s">
        <v>6293</v>
      </c>
      <c r="J2716" s="15" t="s">
        <v>9834</v>
      </c>
      <c r="K2716" s="15" t="s">
        <v>2136</v>
      </c>
      <c r="L2716" s="40" t="s">
        <v>6</v>
      </c>
      <c r="M2716" s="39" t="s">
        <v>24</v>
      </c>
      <c r="N2716" s="41" t="s">
        <v>2098</v>
      </c>
      <c r="O2716" s="39">
        <v>45061</v>
      </c>
      <c r="P2716" s="40">
        <v>1</v>
      </c>
      <c r="Q2716" s="40">
        <v>1</v>
      </c>
      <c r="R2716" s="40" t="str">
        <f>IFERROR(VLOOKUP(Tabla2[[#This Row],[CONTRATISTA PRNCIPAL]],Hoja1!$L$5:$M$9,2,FALSE),"CJV")</f>
        <v>EPC</v>
      </c>
      <c r="S2716" s="40" t="str">
        <f>IF(Tabla2[[#This Row],[EMPRESA]]=Tabla2[[#This Row],[CONTRATISTA PRNCIPAL]],"Principal","Secundaria")</f>
        <v>Principal</v>
      </c>
      <c r="T2716" s="42">
        <f>IFERROR(1/COUNTIF(Tabla2[CONTRATISTA PRNCIPAL],Tabla2[[#This Row],[CONTRATISTA PRNCIPAL]]),0)</f>
        <v>0.0035714285714285713</v>
      </c>
      <c r="U2716" s="43">
        <f>IF(((TODAY()-Tabla2[[#This Row],[FECHA NACIMIENTO]])/365)&lt;18,"Corregir", IF(((TODAY()-Tabla2[[#This Row],[FECHA NACIMIENTO]])/365)&gt;80, "Corregir",ROUNDDOWN(((TODAY()-Tabla2[[#This Row],[FECHA NACIMIENTO]])/365),0)))</f>
        <v>62</v>
      </c>
      <c r="V27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16" s="44" t="str">
        <f>+IF(Tabla2[[#This Row],[Edad]]="Corregir","Corregir","Ok")</f>
        <v>Ok</v>
      </c>
      <c r="X2716" s="42" t="str">
        <f>+IFERROR(VLOOKUP(Tabla2[[#This Row],[DISTRITO SEGÚN DNI]],Hoja1!$A$2:$B$32,2,FALSE),"No")</f>
        <v>SANTA ANITA</v>
      </c>
      <c r="Y2716" s="42" t="str">
        <f>IF(OR(LOWER(Tabla2[[#This Row],[GENERO]])="masculino", LOWER(Tabla2[[#This Row],[GENERO]])="femenino"),"OK","Corregir")</f>
        <v>OK</v>
      </c>
      <c r="Z2716" s="42" t="str">
        <f>+IF(Tabla2[[#This Row],[Nro. DNI / CE]]="","Corregir",IF(LEN(Tabla2[[#This Row],[Nro. DNI / CE]])&gt;=8,"OK","Corregir"))</f>
        <v>OK</v>
      </c>
      <c r="AA2716" s="42">
        <f>COUNTIF(Tabla2[APELLIDOS Y NOMBRES],Tabla2[[#This Row],[APELLIDOS Y NOMBRES]])</f>
        <v>1</v>
      </c>
      <c r="AB2716" s="42">
        <f>IF(Tabla2[[#This Row],[Trabajador]]&gt;1,1/Tabla2[[#This Row],[Trabajador]],Tabla2[[#This Row],[Trabajador]])</f>
        <v>1</v>
      </c>
      <c r="AC2716" t="str">
        <f>+IFERROR(IF(Tabla2[[#This Row],[FECHA CESE/BAJA]]="","No Aplica",IF(AND(MONTH(Tabla2[[#This Row],[FECHA CESE/BAJA]])=MONTH(TODAY()-30),YEAR(Tabla2[[#This Row],[FECHA CESE/BAJA]])=YEAR(TODAY())),MONTH(TODAY()-30)&amp;"-"&amp;YEAR(TODAY()),"Borrar")),"No aplica")</f>
        <v>No aplica</v>
      </c>
      <c r="AD2716" t="str">
        <f>+IFERROR(IF(Tabla2[[#This Row],[FECHA INICIO DE LABORES EN OBRA]]="","No Aplica",IF(AND(MONTH(Tabla2[[#This Row],[FECHA INICIO DE LABORES EN OBRA]])=MONTH(TODAY()-30),YEAR(Tabla2[[#This Row],[FECHA INICIO DE LABORES EN OBRA]])=YEAR(TODAY())),MONTH(TODAY()-30)&amp;"-"&amp;YEAR(TODAY()),"No Aplica")),"No Aplica")</f>
        <v>No Aplica</v>
      </c>
    </row>
    <row r="2717" spans="1:30" x14ac:dyDescent="0.25">
      <c r="A2717" s="13">
        <v>20101155588</v>
      </c>
      <c r="B2717" s="15" t="s">
        <v>2014</v>
      </c>
      <c r="C2717" s="15" t="s">
        <v>2014</v>
      </c>
      <c r="D2717" s="15" t="s">
        <v>9835</v>
      </c>
      <c r="E2717" s="15" t="s">
        <v>9836</v>
      </c>
      <c r="F2717" s="39">
        <v>27705</v>
      </c>
      <c r="G2717" s="15">
        <v>1</v>
      </c>
      <c r="H2717" s="15" t="s">
        <v>9677</v>
      </c>
      <c r="I2717" s="15" t="s">
        <v>6293</v>
      </c>
      <c r="J2717" s="15" t="s">
        <v>9837</v>
      </c>
      <c r="K2717" s="15" t="s">
        <v>7393</v>
      </c>
      <c r="L2717" s="40" t="s">
        <v>6</v>
      </c>
      <c r="M2717" s="39" t="s">
        <v>24</v>
      </c>
      <c r="N2717" s="41" t="s">
        <v>2098</v>
      </c>
      <c r="O2717" s="39">
        <v>44286</v>
      </c>
      <c r="P2717" s="40">
        <v>1</v>
      </c>
      <c r="Q2717" s="40">
        <v>1</v>
      </c>
      <c r="R2717" s="40" t="str">
        <f>IFERROR(VLOOKUP(Tabla2[[#This Row],[CONTRATISTA PRNCIPAL]],Hoja1!$L$5:$M$9,2,FALSE),"CJV")</f>
        <v>EPC</v>
      </c>
      <c r="S2717" s="40" t="str">
        <f>IF(Tabla2[[#This Row],[EMPRESA]]=Tabla2[[#This Row],[CONTRATISTA PRNCIPAL]],"Principal","Secundaria")</f>
        <v>Principal</v>
      </c>
      <c r="T2717" s="42">
        <f>IFERROR(1/COUNTIF(Tabla2[CONTRATISTA PRNCIPAL],Tabla2[[#This Row],[CONTRATISTA PRNCIPAL]]),0)</f>
        <v>0.0035714285714285713</v>
      </c>
      <c r="U2717" s="43">
        <f>IF(((TODAY()-Tabla2[[#This Row],[FECHA NACIMIENTO]])/365)&lt;18,"Corregir", IF(((TODAY()-Tabla2[[#This Row],[FECHA NACIMIENTO]])/365)&gt;80, "Corregir",ROUNDDOWN(((TODAY()-Tabla2[[#This Row],[FECHA NACIMIENTO]])/365),0)))</f>
        <v>47</v>
      </c>
      <c r="V27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17" s="44" t="str">
        <f>+IF(Tabla2[[#This Row],[Edad]]="Corregir","Corregir","Ok")</f>
        <v>Ok</v>
      </c>
      <c r="X2717" s="42" t="str">
        <f>+IFERROR(VLOOKUP(Tabla2[[#This Row],[DISTRITO SEGÚN DNI]],Hoja1!$A$2:$B$32,2,FALSE),"No")</f>
        <v>No</v>
      </c>
      <c r="Y2717" s="42" t="str">
        <f>IF(OR(LOWER(Tabla2[[#This Row],[GENERO]])="masculino", LOWER(Tabla2[[#This Row],[GENERO]])="femenino"),"OK","Corregir")</f>
        <v>OK</v>
      </c>
      <c r="Z2717" s="42" t="str">
        <f>+IF(Tabla2[[#This Row],[Nro. DNI / CE]]="","Corregir",IF(LEN(Tabla2[[#This Row],[Nro. DNI / CE]])&gt;=8,"OK","Corregir"))</f>
        <v>OK</v>
      </c>
      <c r="AA2717" s="42">
        <f>COUNTIF(Tabla2[APELLIDOS Y NOMBRES],Tabla2[[#This Row],[APELLIDOS Y NOMBRES]])</f>
        <v>1</v>
      </c>
      <c r="AB2717" s="42">
        <f>IF(Tabla2[[#This Row],[Trabajador]]&gt;1,1/Tabla2[[#This Row],[Trabajador]],Tabla2[[#This Row],[Trabajador]])</f>
        <v>1</v>
      </c>
      <c r="AC2717" t="str">
        <f>+IFERROR(IF(Tabla2[[#This Row],[FECHA CESE/BAJA]]="","No Aplica",IF(AND(MONTH(Tabla2[[#This Row],[FECHA CESE/BAJA]])=MONTH(TODAY()-30),YEAR(Tabla2[[#This Row],[FECHA CESE/BAJA]])=YEAR(TODAY())),MONTH(TODAY()-30)&amp;"-"&amp;YEAR(TODAY()),"Borrar")),"No aplica")</f>
        <v>No aplica</v>
      </c>
      <c r="AD2717" t="str">
        <f>+IFERROR(IF(Tabla2[[#This Row],[FECHA INICIO DE LABORES EN OBRA]]="","No Aplica",IF(AND(MONTH(Tabla2[[#This Row],[FECHA INICIO DE LABORES EN OBRA]])=MONTH(TODAY()-30),YEAR(Tabla2[[#This Row],[FECHA INICIO DE LABORES EN OBRA]])=YEAR(TODAY())),MONTH(TODAY()-30)&amp;"-"&amp;YEAR(TODAY()),"No Aplica")),"No Aplica")</f>
        <v>No Aplica</v>
      </c>
    </row>
    <row r="2718" spans="1:30" x14ac:dyDescent="0.25">
      <c r="A2718" s="13">
        <v>20101155588</v>
      </c>
      <c r="B2718" s="15" t="s">
        <v>2014</v>
      </c>
      <c r="C2718" s="15" t="s">
        <v>2014</v>
      </c>
      <c r="D2718" s="15" t="s">
        <v>705</v>
      </c>
      <c r="E2718" s="15" t="s">
        <v>706</v>
      </c>
      <c r="F2718" s="39">
        <v>32448</v>
      </c>
      <c r="G2718" s="15">
        <v>1</v>
      </c>
      <c r="H2718" s="15" t="s">
        <v>9677</v>
      </c>
      <c r="I2718" s="15" t="s">
        <v>6293</v>
      </c>
      <c r="J2718" s="15" t="s">
        <v>9838</v>
      </c>
      <c r="K2718" s="15" t="s">
        <v>34</v>
      </c>
      <c r="L2718" s="40" t="s">
        <v>6</v>
      </c>
      <c r="M2718" s="39" t="s">
        <v>24</v>
      </c>
      <c r="N2718" s="41" t="s">
        <v>2098</v>
      </c>
      <c r="O2718" s="39">
        <v>45059</v>
      </c>
      <c r="P2718" s="40">
        <v>1</v>
      </c>
      <c r="Q2718" s="40">
        <v>1</v>
      </c>
      <c r="R2718" s="40" t="str">
        <f>IFERROR(VLOOKUP(Tabla2[[#This Row],[CONTRATISTA PRNCIPAL]],Hoja1!$L$5:$M$9,2,FALSE),"CJV")</f>
        <v>EPC</v>
      </c>
      <c r="S2718" s="40" t="str">
        <f>IF(Tabla2[[#This Row],[EMPRESA]]=Tabla2[[#This Row],[CONTRATISTA PRNCIPAL]],"Principal","Secundaria")</f>
        <v>Principal</v>
      </c>
      <c r="T2718" s="42">
        <f>IFERROR(1/COUNTIF(Tabla2[CONTRATISTA PRNCIPAL],Tabla2[[#This Row],[CONTRATISTA PRNCIPAL]]),0)</f>
        <v>0.0035714285714285713</v>
      </c>
      <c r="U2718" s="43">
        <f>IF(((TODAY()-Tabla2[[#This Row],[FECHA NACIMIENTO]])/365)&lt;18,"Corregir", IF(((TODAY()-Tabla2[[#This Row],[FECHA NACIMIENTO]])/365)&gt;80, "Corregir",ROUNDDOWN(((TODAY()-Tabla2[[#This Row],[FECHA NACIMIENTO]])/365),0)))</f>
        <v>34</v>
      </c>
      <c r="V27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18" s="44" t="str">
        <f>+IF(Tabla2[[#This Row],[Edad]]="Corregir","Corregir","Ok")</f>
        <v>Ok</v>
      </c>
      <c r="X2718" s="42" t="str">
        <f>+IFERROR(VLOOKUP(Tabla2[[#This Row],[DISTRITO SEGÚN DNI]],Hoja1!$A$2:$B$32,2,FALSE),"No")</f>
        <v>SANTA ANITA</v>
      </c>
      <c r="Y2718" s="42" t="str">
        <f>IF(OR(LOWER(Tabla2[[#This Row],[GENERO]])="masculino", LOWER(Tabla2[[#This Row],[GENERO]])="femenino"),"OK","Corregir")</f>
        <v>OK</v>
      </c>
      <c r="Z2718" s="42" t="str">
        <f>+IF(Tabla2[[#This Row],[Nro. DNI / CE]]="","Corregir",IF(LEN(Tabla2[[#This Row],[Nro. DNI / CE]])&gt;=8,"OK","Corregir"))</f>
        <v>OK</v>
      </c>
      <c r="AA2718" s="42">
        <f>COUNTIF(Tabla2[APELLIDOS Y NOMBRES],Tabla2[[#This Row],[APELLIDOS Y NOMBRES]])</f>
        <v>1</v>
      </c>
      <c r="AB2718" s="42">
        <f>IF(Tabla2[[#This Row],[Trabajador]]&gt;1,1/Tabla2[[#This Row],[Trabajador]],Tabla2[[#This Row],[Trabajador]])</f>
        <v>1</v>
      </c>
      <c r="AC2718" t="str">
        <f>+IFERROR(IF(Tabla2[[#This Row],[FECHA CESE/BAJA]]="","No Aplica",IF(AND(MONTH(Tabla2[[#This Row],[FECHA CESE/BAJA]])=MONTH(TODAY()-30),YEAR(Tabla2[[#This Row],[FECHA CESE/BAJA]])=YEAR(TODAY())),MONTH(TODAY()-30)&amp;"-"&amp;YEAR(TODAY()),"Borrar")),"No aplica")</f>
        <v>No aplica</v>
      </c>
      <c r="AD2718" t="str">
        <f>+IFERROR(IF(Tabla2[[#This Row],[FECHA INICIO DE LABORES EN OBRA]]="","No Aplica",IF(AND(MONTH(Tabla2[[#This Row],[FECHA INICIO DE LABORES EN OBRA]])=MONTH(TODAY()-30),YEAR(Tabla2[[#This Row],[FECHA INICIO DE LABORES EN OBRA]])=YEAR(TODAY())),MONTH(TODAY()-30)&amp;"-"&amp;YEAR(TODAY()),"No Aplica")),"No Aplica")</f>
        <v>No Aplica</v>
      </c>
    </row>
    <row r="2719" spans="1:30" x14ac:dyDescent="0.25">
      <c r="A2719" s="13">
        <v>20101155588</v>
      </c>
      <c r="B2719" s="15" t="s">
        <v>2014</v>
      </c>
      <c r="C2719" s="15" t="s">
        <v>2014</v>
      </c>
      <c r="D2719" s="15">
        <v>80320373</v>
      </c>
      <c r="E2719" s="15" t="s">
        <v>231</v>
      </c>
      <c r="F2719" s="39">
        <v>35573</v>
      </c>
      <c r="G2719" s="15">
        <v>1</v>
      </c>
      <c r="H2719" s="15" t="s">
        <v>9677</v>
      </c>
      <c r="I2719" s="15" t="s">
        <v>6293</v>
      </c>
      <c r="J2719" s="15" t="s">
        <v>9839</v>
      </c>
      <c r="K2719" s="15" t="s">
        <v>34</v>
      </c>
      <c r="L2719" s="40" t="s">
        <v>6</v>
      </c>
      <c r="M2719" s="39" t="s">
        <v>24</v>
      </c>
      <c r="N2719" s="41" t="s">
        <v>2098</v>
      </c>
      <c r="O2719" s="39">
        <v>43506</v>
      </c>
      <c r="P2719" s="40">
        <v>1</v>
      </c>
      <c r="Q2719" s="40">
        <v>1</v>
      </c>
      <c r="R2719" s="40" t="str">
        <f>IFERROR(VLOOKUP(Tabla2[[#This Row],[CONTRATISTA PRNCIPAL]],Hoja1!$L$5:$M$9,2,FALSE),"CJV")</f>
        <v>EPC</v>
      </c>
      <c r="S2719" s="40" t="str">
        <f>IF(Tabla2[[#This Row],[EMPRESA]]=Tabla2[[#This Row],[CONTRATISTA PRNCIPAL]],"Principal","Secundaria")</f>
        <v>Principal</v>
      </c>
      <c r="T2719" s="42">
        <f>IFERROR(1/COUNTIF(Tabla2[CONTRATISTA PRNCIPAL],Tabla2[[#This Row],[CONTRATISTA PRNCIPAL]]),0)</f>
        <v>0.0035714285714285713</v>
      </c>
      <c r="U2719" s="43">
        <f>IF(((TODAY()-Tabla2[[#This Row],[FECHA NACIMIENTO]])/365)&lt;18,"Corregir", IF(((TODAY()-Tabla2[[#This Row],[FECHA NACIMIENTO]])/365)&gt;80, "Corregir",ROUNDDOWN(((TODAY()-Tabla2[[#This Row],[FECHA NACIMIENTO]])/365),0)))</f>
        <v>26</v>
      </c>
      <c r="V27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19" s="44" t="str">
        <f>+IF(Tabla2[[#This Row],[Edad]]="Corregir","Corregir","Ok")</f>
        <v>Ok</v>
      </c>
      <c r="X2719" s="42" t="str">
        <f>+IFERROR(VLOOKUP(Tabla2[[#This Row],[DISTRITO SEGÚN DNI]],Hoja1!$A$2:$B$32,2,FALSE),"No")</f>
        <v>SANTA ANITA</v>
      </c>
      <c r="Y2719" s="42" t="str">
        <f>IF(OR(LOWER(Tabla2[[#This Row],[GENERO]])="masculino", LOWER(Tabla2[[#This Row],[GENERO]])="femenino"),"OK","Corregir")</f>
        <v>OK</v>
      </c>
      <c r="Z2719" s="42" t="str">
        <f>+IF(Tabla2[[#This Row],[Nro. DNI / CE]]="","Corregir",IF(LEN(Tabla2[[#This Row],[Nro. DNI / CE]])&gt;=8,"OK","Corregir"))</f>
        <v>OK</v>
      </c>
      <c r="AA2719" s="42">
        <f>COUNTIF(Tabla2[APELLIDOS Y NOMBRES],Tabla2[[#This Row],[APELLIDOS Y NOMBRES]])</f>
        <v>1</v>
      </c>
      <c r="AB2719" s="42">
        <f>IF(Tabla2[[#This Row],[Trabajador]]&gt;1,1/Tabla2[[#This Row],[Trabajador]],Tabla2[[#This Row],[Trabajador]])</f>
        <v>1</v>
      </c>
      <c r="AC2719" t="str">
        <f>+IFERROR(IF(Tabla2[[#This Row],[FECHA CESE/BAJA]]="","No Aplica",IF(AND(MONTH(Tabla2[[#This Row],[FECHA CESE/BAJA]])=MONTH(TODAY()-30),YEAR(Tabla2[[#This Row],[FECHA CESE/BAJA]])=YEAR(TODAY())),MONTH(TODAY()-30)&amp;"-"&amp;YEAR(TODAY()),"Borrar")),"No aplica")</f>
        <v>No aplica</v>
      </c>
      <c r="AD2719" t="str">
        <f>+IFERROR(IF(Tabla2[[#This Row],[FECHA INICIO DE LABORES EN OBRA]]="","No Aplica",IF(AND(MONTH(Tabla2[[#This Row],[FECHA INICIO DE LABORES EN OBRA]])=MONTH(TODAY()-30),YEAR(Tabla2[[#This Row],[FECHA INICIO DE LABORES EN OBRA]])=YEAR(TODAY())),MONTH(TODAY()-30)&amp;"-"&amp;YEAR(TODAY()),"No Aplica")),"No Aplica")</f>
        <v>No Aplica</v>
      </c>
    </row>
    <row r="2720" spans="1:30" x14ac:dyDescent="0.25">
      <c r="A2720" s="13">
        <v>20101155588</v>
      </c>
      <c r="B2720" s="15" t="s">
        <v>2014</v>
      </c>
      <c r="C2720" s="15" t="s">
        <v>2014</v>
      </c>
      <c r="D2720" s="15" t="s">
        <v>918</v>
      </c>
      <c r="E2720" s="15" t="s">
        <v>919</v>
      </c>
      <c r="F2720" s="39">
        <v>33718</v>
      </c>
      <c r="G2720" s="15">
        <v>1</v>
      </c>
      <c r="H2720" s="15" t="s">
        <v>9677</v>
      </c>
      <c r="I2720" s="15" t="s">
        <v>6293</v>
      </c>
      <c r="J2720" s="15" t="s">
        <v>9796</v>
      </c>
      <c r="K2720" s="15" t="s">
        <v>34</v>
      </c>
      <c r="L2720" s="40" t="s">
        <v>6</v>
      </c>
      <c r="M2720" s="39" t="s">
        <v>24</v>
      </c>
      <c r="N2720" s="41" t="s">
        <v>2098</v>
      </c>
      <c r="O2720" s="39">
        <v>45042</v>
      </c>
      <c r="P2720" s="40">
        <v>1</v>
      </c>
      <c r="Q2720" s="40">
        <v>1</v>
      </c>
      <c r="R2720" s="40" t="str">
        <f>IFERROR(VLOOKUP(Tabla2[[#This Row],[CONTRATISTA PRNCIPAL]],Hoja1!$L$5:$M$9,2,FALSE),"CJV")</f>
        <v>EPC</v>
      </c>
      <c r="S2720" s="40" t="str">
        <f>IF(Tabla2[[#This Row],[EMPRESA]]=Tabla2[[#This Row],[CONTRATISTA PRNCIPAL]],"Principal","Secundaria")</f>
        <v>Principal</v>
      </c>
      <c r="T2720" s="42">
        <f>IFERROR(1/COUNTIF(Tabla2[CONTRATISTA PRNCIPAL],Tabla2[[#This Row],[CONTRATISTA PRNCIPAL]]),0)</f>
        <v>0.0035714285714285713</v>
      </c>
      <c r="U2720" s="43">
        <f>IF(((TODAY()-Tabla2[[#This Row],[FECHA NACIMIENTO]])/365)&lt;18,"Corregir", IF(((TODAY()-Tabla2[[#This Row],[FECHA NACIMIENTO]])/365)&gt;80, "Corregir",ROUNDDOWN(((TODAY()-Tabla2[[#This Row],[FECHA NACIMIENTO]])/365),0)))</f>
        <v>31</v>
      </c>
      <c r="V27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20" s="44" t="str">
        <f>+IF(Tabla2[[#This Row],[Edad]]="Corregir","Corregir","Ok")</f>
        <v>Ok</v>
      </c>
      <c r="X2720" s="42" t="str">
        <f>+IFERROR(VLOOKUP(Tabla2[[#This Row],[DISTRITO SEGÚN DNI]],Hoja1!$A$2:$B$32,2,FALSE),"No")</f>
        <v>SANTA ANITA</v>
      </c>
      <c r="Y2720" s="42" t="str">
        <f>IF(OR(LOWER(Tabla2[[#This Row],[GENERO]])="masculino", LOWER(Tabla2[[#This Row],[GENERO]])="femenino"),"OK","Corregir")</f>
        <v>OK</v>
      </c>
      <c r="Z2720" s="42" t="str">
        <f>+IF(Tabla2[[#This Row],[Nro. DNI / CE]]="","Corregir",IF(LEN(Tabla2[[#This Row],[Nro. DNI / CE]])&gt;=8,"OK","Corregir"))</f>
        <v>OK</v>
      </c>
      <c r="AA2720" s="42">
        <f>COUNTIF(Tabla2[APELLIDOS Y NOMBRES],Tabla2[[#This Row],[APELLIDOS Y NOMBRES]])</f>
        <v>1</v>
      </c>
      <c r="AB2720" s="42">
        <f>IF(Tabla2[[#This Row],[Trabajador]]&gt;1,1/Tabla2[[#This Row],[Trabajador]],Tabla2[[#This Row],[Trabajador]])</f>
        <v>1</v>
      </c>
      <c r="AC2720" t="str">
        <f>+IFERROR(IF(Tabla2[[#This Row],[FECHA CESE/BAJA]]="","No Aplica",IF(AND(MONTH(Tabla2[[#This Row],[FECHA CESE/BAJA]])=MONTH(TODAY()-30),YEAR(Tabla2[[#This Row],[FECHA CESE/BAJA]])=YEAR(TODAY())),MONTH(TODAY()-30)&amp;"-"&amp;YEAR(TODAY()),"Borrar")),"No aplica")</f>
        <v>No aplica</v>
      </c>
      <c r="AD2720" t="str">
        <f>+IFERROR(IF(Tabla2[[#This Row],[FECHA INICIO DE LABORES EN OBRA]]="","No Aplica",IF(AND(MONTH(Tabla2[[#This Row],[FECHA INICIO DE LABORES EN OBRA]])=MONTH(TODAY()-30),YEAR(Tabla2[[#This Row],[FECHA INICIO DE LABORES EN OBRA]])=YEAR(TODAY())),MONTH(TODAY()-30)&amp;"-"&amp;YEAR(TODAY()),"No Aplica")),"No Aplica")</f>
        <v>No Aplica</v>
      </c>
    </row>
    <row r="2721" spans="1:30" x14ac:dyDescent="0.25">
      <c r="A2721" s="13">
        <v>20101155588</v>
      </c>
      <c r="B2721" s="15" t="s">
        <v>2014</v>
      </c>
      <c r="C2721" s="15" t="s">
        <v>2014</v>
      </c>
      <c r="D2721" s="15" t="s">
        <v>1221</v>
      </c>
      <c r="E2721" s="15" t="s">
        <v>1222</v>
      </c>
      <c r="F2721" s="39">
        <v>32711</v>
      </c>
      <c r="G2721" s="15">
        <v>1</v>
      </c>
      <c r="H2721" s="15" t="s">
        <v>9677</v>
      </c>
      <c r="I2721" s="15" t="s">
        <v>6293</v>
      </c>
      <c r="J2721" s="15" t="s">
        <v>9751</v>
      </c>
      <c r="K2721" s="15" t="s">
        <v>34</v>
      </c>
      <c r="L2721" s="40" t="s">
        <v>6</v>
      </c>
      <c r="M2721" s="39" t="s">
        <v>24</v>
      </c>
      <c r="N2721" s="41" t="s">
        <v>2098</v>
      </c>
      <c r="O2721" s="39">
        <v>45066</v>
      </c>
      <c r="P2721" s="40">
        <v>1</v>
      </c>
      <c r="Q2721" s="40">
        <v>1</v>
      </c>
      <c r="R2721" s="40" t="str">
        <f>IFERROR(VLOOKUP(Tabla2[[#This Row],[CONTRATISTA PRNCIPAL]],Hoja1!$L$5:$M$9,2,FALSE),"CJV")</f>
        <v>EPC</v>
      </c>
      <c r="S2721" s="40" t="str">
        <f>IF(Tabla2[[#This Row],[EMPRESA]]=Tabla2[[#This Row],[CONTRATISTA PRNCIPAL]],"Principal","Secundaria")</f>
        <v>Principal</v>
      </c>
      <c r="T2721" s="42">
        <f>IFERROR(1/COUNTIF(Tabla2[CONTRATISTA PRNCIPAL],Tabla2[[#This Row],[CONTRATISTA PRNCIPAL]]),0)</f>
        <v>0.0035714285714285713</v>
      </c>
      <c r="U2721" s="43">
        <f>IF(((TODAY()-Tabla2[[#This Row],[FECHA NACIMIENTO]])/365)&lt;18,"Corregir", IF(((TODAY()-Tabla2[[#This Row],[FECHA NACIMIENTO]])/365)&gt;80, "Corregir",ROUNDDOWN(((TODAY()-Tabla2[[#This Row],[FECHA NACIMIENTO]])/365),0)))</f>
        <v>34</v>
      </c>
      <c r="V27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21" s="44" t="str">
        <f>+IF(Tabla2[[#This Row],[Edad]]="Corregir","Corregir","Ok")</f>
        <v>Ok</v>
      </c>
      <c r="X2721" s="42" t="str">
        <f>+IFERROR(VLOOKUP(Tabla2[[#This Row],[DISTRITO SEGÚN DNI]],Hoja1!$A$2:$B$32,2,FALSE),"No")</f>
        <v>SANTA ANITA</v>
      </c>
      <c r="Y2721" s="42" t="str">
        <f>IF(OR(LOWER(Tabla2[[#This Row],[GENERO]])="masculino", LOWER(Tabla2[[#This Row],[GENERO]])="femenino"),"OK","Corregir")</f>
        <v>OK</v>
      </c>
      <c r="Z2721" s="42" t="str">
        <f>+IF(Tabla2[[#This Row],[Nro. DNI / CE]]="","Corregir",IF(LEN(Tabla2[[#This Row],[Nro. DNI / CE]])&gt;=8,"OK","Corregir"))</f>
        <v>OK</v>
      </c>
      <c r="AA2721" s="42">
        <f>COUNTIF(Tabla2[APELLIDOS Y NOMBRES],Tabla2[[#This Row],[APELLIDOS Y NOMBRES]])</f>
        <v>1</v>
      </c>
      <c r="AB2721" s="42">
        <f>IF(Tabla2[[#This Row],[Trabajador]]&gt;1,1/Tabla2[[#This Row],[Trabajador]],Tabla2[[#This Row],[Trabajador]])</f>
        <v>1</v>
      </c>
      <c r="AC2721" t="str">
        <f>+IFERROR(IF(Tabla2[[#This Row],[FECHA CESE/BAJA]]="","No Aplica",IF(AND(MONTH(Tabla2[[#This Row],[FECHA CESE/BAJA]])=MONTH(TODAY()-30),YEAR(Tabla2[[#This Row],[FECHA CESE/BAJA]])=YEAR(TODAY())),MONTH(TODAY()-30)&amp;"-"&amp;YEAR(TODAY()),"Borrar")),"No aplica")</f>
        <v>No aplica</v>
      </c>
      <c r="AD2721" t="str">
        <f>+IFERROR(IF(Tabla2[[#This Row],[FECHA INICIO DE LABORES EN OBRA]]="","No Aplica",IF(AND(MONTH(Tabla2[[#This Row],[FECHA INICIO DE LABORES EN OBRA]])=MONTH(TODAY()-30),YEAR(Tabla2[[#This Row],[FECHA INICIO DE LABORES EN OBRA]])=YEAR(TODAY())),MONTH(TODAY()-30)&amp;"-"&amp;YEAR(TODAY()),"No Aplica")),"No Aplica")</f>
        <v>No Aplica</v>
      </c>
    </row>
    <row r="2722" spans="1:30" x14ac:dyDescent="0.25">
      <c r="A2722" s="13">
        <v>20101155588</v>
      </c>
      <c r="B2722" s="15" t="s">
        <v>2014</v>
      </c>
      <c r="C2722" s="15" t="s">
        <v>2014</v>
      </c>
      <c r="D2722" s="15">
        <v>80397807</v>
      </c>
      <c r="E2722" s="15" t="s">
        <v>9840</v>
      </c>
      <c r="F2722" s="39">
        <v>28898</v>
      </c>
      <c r="G2722" s="15">
        <v>1</v>
      </c>
      <c r="H2722" s="15" t="s">
        <v>9677</v>
      </c>
      <c r="I2722" s="15" t="s">
        <v>6293</v>
      </c>
      <c r="J2722" s="15" t="s">
        <v>9841</v>
      </c>
      <c r="K2722" s="15" t="s">
        <v>2272</v>
      </c>
      <c r="L2722" s="40" t="s">
        <v>6</v>
      </c>
      <c r="M2722" s="39" t="s">
        <v>24</v>
      </c>
      <c r="N2722" s="41" t="s">
        <v>2098</v>
      </c>
      <c r="O2722" s="39">
        <v>42095</v>
      </c>
      <c r="P2722" s="40">
        <v>1</v>
      </c>
      <c r="Q2722" s="40">
        <v>1</v>
      </c>
      <c r="R2722" s="40" t="str">
        <f>IFERROR(VLOOKUP(Tabla2[[#This Row],[CONTRATISTA PRNCIPAL]],Hoja1!$L$5:$M$9,2,FALSE),"CJV")</f>
        <v>EPC</v>
      </c>
      <c r="S2722" s="40" t="str">
        <f>IF(Tabla2[[#This Row],[EMPRESA]]=Tabla2[[#This Row],[CONTRATISTA PRNCIPAL]],"Principal","Secundaria")</f>
        <v>Principal</v>
      </c>
      <c r="T2722" s="42">
        <f>IFERROR(1/COUNTIF(Tabla2[CONTRATISTA PRNCIPAL],Tabla2[[#This Row],[CONTRATISTA PRNCIPAL]]),0)</f>
        <v>0.0035714285714285713</v>
      </c>
      <c r="U2722" s="43">
        <f>IF(((TODAY()-Tabla2[[#This Row],[FECHA NACIMIENTO]])/365)&lt;18,"Corregir", IF(((TODAY()-Tabla2[[#This Row],[FECHA NACIMIENTO]])/365)&gt;80, "Corregir",ROUNDDOWN(((TODAY()-Tabla2[[#This Row],[FECHA NACIMIENTO]])/365),0)))</f>
        <v>44</v>
      </c>
      <c r="V27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22" s="44" t="str">
        <f>+IF(Tabla2[[#This Row],[Edad]]="Corregir","Corregir","Ok")</f>
        <v>Ok</v>
      </c>
      <c r="X2722" s="42" t="str">
        <f>+IFERROR(VLOOKUP(Tabla2[[#This Row],[DISTRITO SEGÚN DNI]],Hoja1!$A$2:$B$32,2,FALSE),"No")</f>
        <v>No</v>
      </c>
      <c r="Y2722" s="42" t="str">
        <f>IF(OR(LOWER(Tabla2[[#This Row],[GENERO]])="masculino", LOWER(Tabla2[[#This Row],[GENERO]])="femenino"),"OK","Corregir")</f>
        <v>OK</v>
      </c>
      <c r="Z2722" s="42" t="str">
        <f>+IF(Tabla2[[#This Row],[Nro. DNI / CE]]="","Corregir",IF(LEN(Tabla2[[#This Row],[Nro. DNI / CE]])&gt;=8,"OK","Corregir"))</f>
        <v>OK</v>
      </c>
      <c r="AA2722" s="42">
        <f>COUNTIF(Tabla2[APELLIDOS Y NOMBRES],Tabla2[[#This Row],[APELLIDOS Y NOMBRES]])</f>
        <v>1</v>
      </c>
      <c r="AB2722" s="42">
        <f>IF(Tabla2[[#This Row],[Trabajador]]&gt;1,1/Tabla2[[#This Row],[Trabajador]],Tabla2[[#This Row],[Trabajador]])</f>
        <v>1</v>
      </c>
      <c r="AC2722" t="str">
        <f>+IFERROR(IF(Tabla2[[#This Row],[FECHA CESE/BAJA]]="","No Aplica",IF(AND(MONTH(Tabla2[[#This Row],[FECHA CESE/BAJA]])=MONTH(TODAY()-30),YEAR(Tabla2[[#This Row],[FECHA CESE/BAJA]])=YEAR(TODAY())),MONTH(TODAY()-30)&amp;"-"&amp;YEAR(TODAY()),"Borrar")),"No aplica")</f>
        <v>No aplica</v>
      </c>
      <c r="AD2722" t="str">
        <f>+IFERROR(IF(Tabla2[[#This Row],[FECHA INICIO DE LABORES EN OBRA]]="","No Aplica",IF(AND(MONTH(Tabla2[[#This Row],[FECHA INICIO DE LABORES EN OBRA]])=MONTH(TODAY()-30),YEAR(Tabla2[[#This Row],[FECHA INICIO DE LABORES EN OBRA]])=YEAR(TODAY())),MONTH(TODAY()-30)&amp;"-"&amp;YEAR(TODAY()),"No Aplica")),"No Aplica")</f>
        <v>No Aplica</v>
      </c>
    </row>
    <row r="2723" spans="1:30" x14ac:dyDescent="0.25">
      <c r="A2723" s="13">
        <v>20101155588</v>
      </c>
      <c r="B2723" s="15" t="s">
        <v>2014</v>
      </c>
      <c r="C2723" s="15" t="s">
        <v>2014</v>
      </c>
      <c r="D2723" s="15" t="s">
        <v>9842</v>
      </c>
      <c r="E2723" s="15" t="s">
        <v>9843</v>
      </c>
      <c r="F2723" s="39">
        <v>36176</v>
      </c>
      <c r="G2723" s="15">
        <v>1</v>
      </c>
      <c r="H2723" s="15" t="s">
        <v>9677</v>
      </c>
      <c r="I2723" s="15" t="s">
        <v>6293</v>
      </c>
      <c r="J2723" s="15" t="s">
        <v>9844</v>
      </c>
      <c r="K2723" s="15" t="s">
        <v>2697</v>
      </c>
      <c r="L2723" s="40" t="s">
        <v>6</v>
      </c>
      <c r="M2723" s="39" t="s">
        <v>24</v>
      </c>
      <c r="N2723" s="41" t="s">
        <v>2098</v>
      </c>
      <c r="O2723" s="39">
        <v>44889</v>
      </c>
      <c r="P2723" s="40">
        <v>1</v>
      </c>
      <c r="Q2723" s="40">
        <v>1</v>
      </c>
      <c r="R2723" s="40" t="str">
        <f>IFERROR(VLOOKUP(Tabla2[[#This Row],[CONTRATISTA PRNCIPAL]],Hoja1!$L$5:$M$9,2,FALSE),"CJV")</f>
        <v>EPC</v>
      </c>
      <c r="S2723" s="40" t="str">
        <f>IF(Tabla2[[#This Row],[EMPRESA]]=Tabla2[[#This Row],[CONTRATISTA PRNCIPAL]],"Principal","Secundaria")</f>
        <v>Principal</v>
      </c>
      <c r="T2723" s="42">
        <f>IFERROR(1/COUNTIF(Tabla2[CONTRATISTA PRNCIPAL],Tabla2[[#This Row],[CONTRATISTA PRNCIPAL]]),0)</f>
        <v>0.0035714285714285713</v>
      </c>
      <c r="U2723" s="43">
        <f>IF(((TODAY()-Tabla2[[#This Row],[FECHA NACIMIENTO]])/365)&lt;18,"Corregir", IF(((TODAY()-Tabla2[[#This Row],[FECHA NACIMIENTO]])/365)&gt;80, "Corregir",ROUNDDOWN(((TODAY()-Tabla2[[#This Row],[FECHA NACIMIENTO]])/365),0)))</f>
        <v>24</v>
      </c>
      <c r="V27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23" s="44" t="str">
        <f>+IF(Tabla2[[#This Row],[Edad]]="Corregir","Corregir","Ok")</f>
        <v>Ok</v>
      </c>
      <c r="X2723" s="42" t="str">
        <f>+IFERROR(VLOOKUP(Tabla2[[#This Row],[DISTRITO SEGÚN DNI]],Hoja1!$A$2:$B$32,2,FALSE),"No")</f>
        <v>No</v>
      </c>
      <c r="Y2723" s="42" t="str">
        <f>IF(OR(LOWER(Tabla2[[#This Row],[GENERO]])="masculino", LOWER(Tabla2[[#This Row],[GENERO]])="femenino"),"OK","Corregir")</f>
        <v>OK</v>
      </c>
      <c r="Z2723" s="42" t="str">
        <f>+IF(Tabla2[[#This Row],[Nro. DNI / CE]]="","Corregir",IF(LEN(Tabla2[[#This Row],[Nro. DNI / CE]])&gt;=8,"OK","Corregir"))</f>
        <v>OK</v>
      </c>
      <c r="AA2723" s="42">
        <f>COUNTIF(Tabla2[APELLIDOS Y NOMBRES],Tabla2[[#This Row],[APELLIDOS Y NOMBRES]])</f>
        <v>1</v>
      </c>
      <c r="AB2723" s="42">
        <f>IF(Tabla2[[#This Row],[Trabajador]]&gt;1,1/Tabla2[[#This Row],[Trabajador]],Tabla2[[#This Row],[Trabajador]])</f>
        <v>1</v>
      </c>
      <c r="AC2723" t="str">
        <f>+IFERROR(IF(Tabla2[[#This Row],[FECHA CESE/BAJA]]="","No Aplica",IF(AND(MONTH(Tabla2[[#This Row],[FECHA CESE/BAJA]])=MONTH(TODAY()-30),YEAR(Tabla2[[#This Row],[FECHA CESE/BAJA]])=YEAR(TODAY())),MONTH(TODAY()-30)&amp;"-"&amp;YEAR(TODAY()),"Borrar")),"No aplica")</f>
        <v>No aplica</v>
      </c>
      <c r="AD2723" t="str">
        <f>+IFERROR(IF(Tabla2[[#This Row],[FECHA INICIO DE LABORES EN OBRA]]="","No Aplica",IF(AND(MONTH(Tabla2[[#This Row],[FECHA INICIO DE LABORES EN OBRA]])=MONTH(TODAY()-30),YEAR(Tabla2[[#This Row],[FECHA INICIO DE LABORES EN OBRA]])=YEAR(TODAY())),MONTH(TODAY()-30)&amp;"-"&amp;YEAR(TODAY()),"No Aplica")),"No Aplica")</f>
        <v>No Aplica</v>
      </c>
    </row>
    <row r="2724" spans="1:30" x14ac:dyDescent="0.25">
      <c r="A2724" s="13">
        <v>20101155588</v>
      </c>
      <c r="B2724" s="15" t="s">
        <v>2014</v>
      </c>
      <c r="C2724" s="15" t="s">
        <v>2014</v>
      </c>
      <c r="D2724" s="15" t="s">
        <v>1190</v>
      </c>
      <c r="E2724" s="15" t="s">
        <v>1191</v>
      </c>
      <c r="F2724" s="39">
        <v>25957</v>
      </c>
      <c r="G2724" s="15">
        <v>1</v>
      </c>
      <c r="H2724" s="15" t="s">
        <v>9677</v>
      </c>
      <c r="I2724" s="15" t="s">
        <v>6293</v>
      </c>
      <c r="J2724" s="15" t="s">
        <v>9736</v>
      </c>
      <c r="K2724" s="15" t="s">
        <v>2083</v>
      </c>
      <c r="L2724" s="40" t="s">
        <v>6</v>
      </c>
      <c r="M2724" s="39" t="s">
        <v>24</v>
      </c>
      <c r="N2724" s="41" t="s">
        <v>2098</v>
      </c>
      <c r="O2724" s="39">
        <v>44923</v>
      </c>
      <c r="P2724" s="40">
        <v>1</v>
      </c>
      <c r="Q2724" s="40">
        <v>1</v>
      </c>
      <c r="R2724" s="40" t="str">
        <f>IFERROR(VLOOKUP(Tabla2[[#This Row],[CONTRATISTA PRNCIPAL]],Hoja1!$L$5:$M$9,2,FALSE),"CJV")</f>
        <v>EPC</v>
      </c>
      <c r="S2724" s="40" t="str">
        <f>IF(Tabla2[[#This Row],[EMPRESA]]=Tabla2[[#This Row],[CONTRATISTA PRNCIPAL]],"Principal","Secundaria")</f>
        <v>Principal</v>
      </c>
      <c r="T2724" s="42">
        <f>IFERROR(1/COUNTIF(Tabla2[CONTRATISTA PRNCIPAL],Tabla2[[#This Row],[CONTRATISTA PRNCIPAL]]),0)</f>
        <v>0.0035714285714285713</v>
      </c>
      <c r="U2724" s="43">
        <f>IF(((TODAY()-Tabla2[[#This Row],[FECHA NACIMIENTO]])/365)&lt;18,"Corregir", IF(((TODAY()-Tabla2[[#This Row],[FECHA NACIMIENTO]])/365)&gt;80, "Corregir",ROUNDDOWN(((TODAY()-Tabla2[[#This Row],[FECHA NACIMIENTO]])/365),0)))</f>
        <v>52</v>
      </c>
      <c r="V27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24" s="44" t="str">
        <f>+IF(Tabla2[[#This Row],[Edad]]="Corregir","Corregir","Ok")</f>
        <v>Ok</v>
      </c>
      <c r="X2724" s="42" t="str">
        <f>+IFERROR(VLOOKUP(Tabla2[[#This Row],[DISTRITO SEGÚN DNI]],Hoja1!$A$2:$B$32,2,FALSE),"No")</f>
        <v>ATE</v>
      </c>
      <c r="Y2724" s="42" t="str">
        <f>IF(OR(LOWER(Tabla2[[#This Row],[GENERO]])="masculino", LOWER(Tabla2[[#This Row],[GENERO]])="femenino"),"OK","Corregir")</f>
        <v>OK</v>
      </c>
      <c r="Z2724" s="42" t="str">
        <f>+IF(Tabla2[[#This Row],[Nro. DNI / CE]]="","Corregir",IF(LEN(Tabla2[[#This Row],[Nro. DNI / CE]])&gt;=8,"OK","Corregir"))</f>
        <v>OK</v>
      </c>
      <c r="AA2724" s="42">
        <f>COUNTIF(Tabla2[APELLIDOS Y NOMBRES],Tabla2[[#This Row],[APELLIDOS Y NOMBRES]])</f>
        <v>1</v>
      </c>
      <c r="AB2724" s="42">
        <f>IF(Tabla2[[#This Row],[Trabajador]]&gt;1,1/Tabla2[[#This Row],[Trabajador]],Tabla2[[#This Row],[Trabajador]])</f>
        <v>1</v>
      </c>
      <c r="AC2724" t="str">
        <f>+IFERROR(IF(Tabla2[[#This Row],[FECHA CESE/BAJA]]="","No Aplica",IF(AND(MONTH(Tabla2[[#This Row],[FECHA CESE/BAJA]])=MONTH(TODAY()-30),YEAR(Tabla2[[#This Row],[FECHA CESE/BAJA]])=YEAR(TODAY())),MONTH(TODAY()-30)&amp;"-"&amp;YEAR(TODAY()),"Borrar")),"No aplica")</f>
        <v>No aplica</v>
      </c>
      <c r="AD2724" t="str">
        <f>+IFERROR(IF(Tabla2[[#This Row],[FECHA INICIO DE LABORES EN OBRA]]="","No Aplica",IF(AND(MONTH(Tabla2[[#This Row],[FECHA INICIO DE LABORES EN OBRA]])=MONTH(TODAY()-30),YEAR(Tabla2[[#This Row],[FECHA INICIO DE LABORES EN OBRA]])=YEAR(TODAY())),MONTH(TODAY()-30)&amp;"-"&amp;YEAR(TODAY()),"No Aplica")),"No Aplica")</f>
        <v>No Aplica</v>
      </c>
    </row>
    <row r="2725" spans="1:30" x14ac:dyDescent="0.25">
      <c r="A2725" s="13">
        <v>20101155588</v>
      </c>
      <c r="B2725" s="15" t="s">
        <v>2014</v>
      </c>
      <c r="C2725" s="15" t="s">
        <v>2014</v>
      </c>
      <c r="D2725" s="15">
        <v>40236895</v>
      </c>
      <c r="E2725" s="15" t="s">
        <v>9845</v>
      </c>
      <c r="F2725" s="39">
        <v>28440</v>
      </c>
      <c r="G2725" s="15">
        <v>1</v>
      </c>
      <c r="H2725" s="15" t="s">
        <v>9677</v>
      </c>
      <c r="I2725" s="15" t="s">
        <v>6293</v>
      </c>
      <c r="J2725" s="15" t="s">
        <v>9846</v>
      </c>
      <c r="K2725" s="15" t="s">
        <v>9847</v>
      </c>
      <c r="L2725" s="40" t="s">
        <v>6</v>
      </c>
      <c r="M2725" s="39" t="s">
        <v>24</v>
      </c>
      <c r="N2725" s="41" t="s">
        <v>2098</v>
      </c>
      <c r="O2725" s="39">
        <v>43126</v>
      </c>
      <c r="P2725" s="40">
        <v>1</v>
      </c>
      <c r="Q2725" s="40">
        <v>1</v>
      </c>
      <c r="R2725" s="40" t="str">
        <f>IFERROR(VLOOKUP(Tabla2[[#This Row],[CONTRATISTA PRNCIPAL]],Hoja1!$L$5:$M$9,2,FALSE),"CJV")</f>
        <v>EPC</v>
      </c>
      <c r="S2725" s="40" t="str">
        <f>IF(Tabla2[[#This Row],[EMPRESA]]=Tabla2[[#This Row],[CONTRATISTA PRNCIPAL]],"Principal","Secundaria")</f>
        <v>Principal</v>
      </c>
      <c r="T2725" s="42">
        <f>IFERROR(1/COUNTIF(Tabla2[CONTRATISTA PRNCIPAL],Tabla2[[#This Row],[CONTRATISTA PRNCIPAL]]),0)</f>
        <v>0.0035714285714285713</v>
      </c>
      <c r="U2725" s="43">
        <f>IF(((TODAY()-Tabla2[[#This Row],[FECHA NACIMIENTO]])/365)&lt;18,"Corregir", IF(((TODAY()-Tabla2[[#This Row],[FECHA NACIMIENTO]])/365)&gt;80, "Corregir",ROUNDDOWN(((TODAY()-Tabla2[[#This Row],[FECHA NACIMIENTO]])/365),0)))</f>
        <v>45</v>
      </c>
      <c r="V27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25" s="44" t="str">
        <f>+IF(Tabla2[[#This Row],[Edad]]="Corregir","Corregir","Ok")</f>
        <v>Ok</v>
      </c>
      <c r="X2725" s="42" t="str">
        <f>+IFERROR(VLOOKUP(Tabla2[[#This Row],[DISTRITO SEGÚN DNI]],Hoja1!$A$2:$B$32,2,FALSE),"No")</f>
        <v>No</v>
      </c>
      <c r="Y2725" s="42" t="str">
        <f>IF(OR(LOWER(Tabla2[[#This Row],[GENERO]])="masculino", LOWER(Tabla2[[#This Row],[GENERO]])="femenino"),"OK","Corregir")</f>
        <v>OK</v>
      </c>
      <c r="Z2725" s="42" t="str">
        <f>+IF(Tabla2[[#This Row],[Nro. DNI / CE]]="","Corregir",IF(LEN(Tabla2[[#This Row],[Nro. DNI / CE]])&gt;=8,"OK","Corregir"))</f>
        <v>OK</v>
      </c>
      <c r="AA2725" s="42">
        <f>COUNTIF(Tabla2[APELLIDOS Y NOMBRES],Tabla2[[#This Row],[APELLIDOS Y NOMBRES]])</f>
        <v>1</v>
      </c>
      <c r="AB2725" s="42">
        <f>IF(Tabla2[[#This Row],[Trabajador]]&gt;1,1/Tabla2[[#This Row],[Trabajador]],Tabla2[[#This Row],[Trabajador]])</f>
        <v>1</v>
      </c>
      <c r="AC2725" t="str">
        <f>+IFERROR(IF(Tabla2[[#This Row],[FECHA CESE/BAJA]]="","No Aplica",IF(AND(MONTH(Tabla2[[#This Row],[FECHA CESE/BAJA]])=MONTH(TODAY()-30),YEAR(Tabla2[[#This Row],[FECHA CESE/BAJA]])=YEAR(TODAY())),MONTH(TODAY()-30)&amp;"-"&amp;YEAR(TODAY()),"Borrar")),"No aplica")</f>
        <v>No aplica</v>
      </c>
      <c r="AD2725" t="str">
        <f>+IFERROR(IF(Tabla2[[#This Row],[FECHA INICIO DE LABORES EN OBRA]]="","No Aplica",IF(AND(MONTH(Tabla2[[#This Row],[FECHA INICIO DE LABORES EN OBRA]])=MONTH(TODAY()-30),YEAR(Tabla2[[#This Row],[FECHA INICIO DE LABORES EN OBRA]])=YEAR(TODAY())),MONTH(TODAY()-30)&amp;"-"&amp;YEAR(TODAY()),"No Aplica")),"No Aplica")</f>
        <v>No Aplica</v>
      </c>
    </row>
    <row r="2726" spans="1:30" x14ac:dyDescent="0.25">
      <c r="A2726" s="13">
        <v>20101155588</v>
      </c>
      <c r="B2726" s="15" t="s">
        <v>2014</v>
      </c>
      <c r="C2726" s="15" t="s">
        <v>2014</v>
      </c>
      <c r="D2726" s="15" t="s">
        <v>9848</v>
      </c>
      <c r="E2726" s="15" t="s">
        <v>9849</v>
      </c>
      <c r="F2726" s="39">
        <v>35907</v>
      </c>
      <c r="G2726" s="15">
        <v>1</v>
      </c>
      <c r="H2726" s="15" t="s">
        <v>9677</v>
      </c>
      <c r="I2726" s="15" t="s">
        <v>6293</v>
      </c>
      <c r="J2726" s="15" t="s">
        <v>9850</v>
      </c>
      <c r="K2726" s="15" t="s">
        <v>4177</v>
      </c>
      <c r="L2726" s="40" t="s">
        <v>6</v>
      </c>
      <c r="M2726" s="39" t="s">
        <v>24</v>
      </c>
      <c r="N2726" s="41" t="s">
        <v>2098</v>
      </c>
      <c r="O2726" s="39">
        <v>44975</v>
      </c>
      <c r="P2726" s="40">
        <v>1</v>
      </c>
      <c r="Q2726" s="40">
        <v>1</v>
      </c>
      <c r="R2726" s="40" t="str">
        <f>IFERROR(VLOOKUP(Tabla2[[#This Row],[CONTRATISTA PRNCIPAL]],Hoja1!$L$5:$M$9,2,FALSE),"CJV")</f>
        <v>EPC</v>
      </c>
      <c r="S2726" s="40" t="str">
        <f>IF(Tabla2[[#This Row],[EMPRESA]]=Tabla2[[#This Row],[CONTRATISTA PRNCIPAL]],"Principal","Secundaria")</f>
        <v>Principal</v>
      </c>
      <c r="T2726" s="42">
        <f>IFERROR(1/COUNTIF(Tabla2[CONTRATISTA PRNCIPAL],Tabla2[[#This Row],[CONTRATISTA PRNCIPAL]]),0)</f>
        <v>0.0035714285714285713</v>
      </c>
      <c r="U2726" s="43">
        <f>IF(((TODAY()-Tabla2[[#This Row],[FECHA NACIMIENTO]])/365)&lt;18,"Corregir", IF(((TODAY()-Tabla2[[#This Row],[FECHA NACIMIENTO]])/365)&gt;80, "Corregir",ROUNDDOWN(((TODAY()-Tabla2[[#This Row],[FECHA NACIMIENTO]])/365),0)))</f>
        <v>25</v>
      </c>
      <c r="V27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26" s="44" t="str">
        <f>+IF(Tabla2[[#This Row],[Edad]]="Corregir","Corregir","Ok")</f>
        <v>Ok</v>
      </c>
      <c r="X2726" s="42" t="str">
        <f>+IFERROR(VLOOKUP(Tabla2[[#This Row],[DISTRITO SEGÚN DNI]],Hoja1!$A$2:$B$32,2,FALSE),"No")</f>
        <v>No</v>
      </c>
      <c r="Y2726" s="42" t="str">
        <f>IF(OR(LOWER(Tabla2[[#This Row],[GENERO]])="masculino", LOWER(Tabla2[[#This Row],[GENERO]])="femenino"),"OK","Corregir")</f>
        <v>OK</v>
      </c>
      <c r="Z2726" s="42" t="str">
        <f>+IF(Tabla2[[#This Row],[Nro. DNI / CE]]="","Corregir",IF(LEN(Tabla2[[#This Row],[Nro. DNI / CE]])&gt;=8,"OK","Corregir"))</f>
        <v>OK</v>
      </c>
      <c r="AA2726" s="42">
        <f>COUNTIF(Tabla2[APELLIDOS Y NOMBRES],Tabla2[[#This Row],[APELLIDOS Y NOMBRES]])</f>
        <v>1</v>
      </c>
      <c r="AB2726" s="42">
        <f>IF(Tabla2[[#This Row],[Trabajador]]&gt;1,1/Tabla2[[#This Row],[Trabajador]],Tabla2[[#This Row],[Trabajador]])</f>
        <v>1</v>
      </c>
      <c r="AC2726" t="str">
        <f>+IFERROR(IF(Tabla2[[#This Row],[FECHA CESE/BAJA]]="","No Aplica",IF(AND(MONTH(Tabla2[[#This Row],[FECHA CESE/BAJA]])=MONTH(TODAY()-30),YEAR(Tabla2[[#This Row],[FECHA CESE/BAJA]])=YEAR(TODAY())),MONTH(TODAY()-30)&amp;"-"&amp;YEAR(TODAY()),"Borrar")),"No aplica")</f>
        <v>No aplica</v>
      </c>
      <c r="AD2726" t="str">
        <f>+IFERROR(IF(Tabla2[[#This Row],[FECHA INICIO DE LABORES EN OBRA]]="","No Aplica",IF(AND(MONTH(Tabla2[[#This Row],[FECHA INICIO DE LABORES EN OBRA]])=MONTH(TODAY()-30),YEAR(Tabla2[[#This Row],[FECHA INICIO DE LABORES EN OBRA]])=YEAR(TODAY())),MONTH(TODAY()-30)&amp;"-"&amp;YEAR(TODAY()),"No Aplica")),"No Aplica")</f>
        <v>No Aplica</v>
      </c>
    </row>
    <row r="2727" spans="1:30" x14ac:dyDescent="0.25">
      <c r="A2727" s="13">
        <v>20101155588</v>
      </c>
      <c r="B2727" s="15" t="s">
        <v>2014</v>
      </c>
      <c r="C2727" s="15" t="s">
        <v>2014</v>
      </c>
      <c r="D2727" s="15">
        <v>10761069</v>
      </c>
      <c r="E2727" s="15" t="s">
        <v>45</v>
      </c>
      <c r="F2727" s="39">
        <v>28146</v>
      </c>
      <c r="G2727" s="15">
        <v>1</v>
      </c>
      <c r="H2727" s="15" t="s">
        <v>9677</v>
      </c>
      <c r="I2727" s="15" t="s">
        <v>6293</v>
      </c>
      <c r="J2727" s="15" t="s">
        <v>9851</v>
      </c>
      <c r="K2727" s="15" t="s">
        <v>26</v>
      </c>
      <c r="L2727" s="40" t="s">
        <v>5</v>
      </c>
      <c r="M2727" s="39" t="s">
        <v>24</v>
      </c>
      <c r="N2727" s="41" t="s">
        <v>2098</v>
      </c>
      <c r="O2727" s="39">
        <v>44298</v>
      </c>
      <c r="P2727" s="40">
        <v>1</v>
      </c>
      <c r="Q2727" s="40">
        <v>1</v>
      </c>
      <c r="R2727" s="40" t="str">
        <f>IFERROR(VLOOKUP(Tabla2[[#This Row],[CONTRATISTA PRNCIPAL]],Hoja1!$L$5:$M$9,2,FALSE),"CJV")</f>
        <v>EPC</v>
      </c>
      <c r="S2727" s="40" t="str">
        <f>IF(Tabla2[[#This Row],[EMPRESA]]=Tabla2[[#This Row],[CONTRATISTA PRNCIPAL]],"Principal","Secundaria")</f>
        <v>Principal</v>
      </c>
      <c r="T2727" s="42">
        <f>IFERROR(1/COUNTIF(Tabla2[CONTRATISTA PRNCIPAL],Tabla2[[#This Row],[CONTRATISTA PRNCIPAL]]),0)</f>
        <v>0.0035714285714285713</v>
      </c>
      <c r="U2727" s="43">
        <f>IF(((TODAY()-Tabla2[[#This Row],[FECHA NACIMIENTO]])/365)&lt;18,"Corregir", IF(((TODAY()-Tabla2[[#This Row],[FECHA NACIMIENTO]])/365)&gt;80, "Corregir",ROUNDDOWN(((TODAY()-Tabla2[[#This Row],[FECHA NACIMIENTO]])/365),0)))</f>
        <v>46</v>
      </c>
      <c r="V27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27" s="44" t="str">
        <f>+IF(Tabla2[[#This Row],[Edad]]="Corregir","Corregir","Ok")</f>
        <v>Ok</v>
      </c>
      <c r="X2727" s="42" t="str">
        <f>+IFERROR(VLOOKUP(Tabla2[[#This Row],[DISTRITO SEGÚN DNI]],Hoja1!$A$2:$B$32,2,FALSE),"No")</f>
        <v>EL AGUSTINO</v>
      </c>
      <c r="Y2727" s="42" t="str">
        <f>IF(OR(LOWER(Tabla2[[#This Row],[GENERO]])="masculino", LOWER(Tabla2[[#This Row],[GENERO]])="femenino"),"OK","Corregir")</f>
        <v>OK</v>
      </c>
      <c r="Z2727" s="42" t="str">
        <f>+IF(Tabla2[[#This Row],[Nro. DNI / CE]]="","Corregir",IF(LEN(Tabla2[[#This Row],[Nro. DNI / CE]])&gt;=8,"OK","Corregir"))</f>
        <v>OK</v>
      </c>
      <c r="AA2727" s="42">
        <f>COUNTIF(Tabla2[APELLIDOS Y NOMBRES],Tabla2[[#This Row],[APELLIDOS Y NOMBRES]])</f>
        <v>1</v>
      </c>
      <c r="AB2727" s="42">
        <f>IF(Tabla2[[#This Row],[Trabajador]]&gt;1,1/Tabla2[[#This Row],[Trabajador]],Tabla2[[#This Row],[Trabajador]])</f>
        <v>1</v>
      </c>
      <c r="AC2727" t="str">
        <f>+IFERROR(IF(Tabla2[[#This Row],[FECHA CESE/BAJA]]="","No Aplica",IF(AND(MONTH(Tabla2[[#This Row],[FECHA CESE/BAJA]])=MONTH(TODAY()-30),YEAR(Tabla2[[#This Row],[FECHA CESE/BAJA]])=YEAR(TODAY())),MONTH(TODAY()-30)&amp;"-"&amp;YEAR(TODAY()),"Borrar")),"No aplica")</f>
        <v>No aplica</v>
      </c>
      <c r="AD2727" t="str">
        <f>+IFERROR(IF(Tabla2[[#This Row],[FECHA INICIO DE LABORES EN OBRA]]="","No Aplica",IF(AND(MONTH(Tabla2[[#This Row],[FECHA INICIO DE LABORES EN OBRA]])=MONTH(TODAY()-30),YEAR(Tabla2[[#This Row],[FECHA INICIO DE LABORES EN OBRA]])=YEAR(TODAY())),MONTH(TODAY()-30)&amp;"-"&amp;YEAR(TODAY()),"No Aplica")),"No Aplica")</f>
        <v>No Aplica</v>
      </c>
    </row>
    <row r="2728" spans="1:30" x14ac:dyDescent="0.25">
      <c r="A2728" s="13">
        <v>20101155588</v>
      </c>
      <c r="B2728" s="15" t="s">
        <v>2014</v>
      </c>
      <c r="C2728" s="15" t="s">
        <v>2014</v>
      </c>
      <c r="D2728" s="15" t="s">
        <v>9852</v>
      </c>
      <c r="E2728" s="15" t="s">
        <v>9853</v>
      </c>
      <c r="F2728" s="39">
        <v>28905</v>
      </c>
      <c r="G2728" s="15">
        <v>1</v>
      </c>
      <c r="H2728" s="15" t="s">
        <v>9677</v>
      </c>
      <c r="I2728" s="15" t="s">
        <v>6293</v>
      </c>
      <c r="J2728" s="15" t="s">
        <v>9854</v>
      </c>
      <c r="K2728" s="15" t="s">
        <v>2182</v>
      </c>
      <c r="L2728" s="40" t="s">
        <v>6</v>
      </c>
      <c r="M2728" s="39" t="s">
        <v>24</v>
      </c>
      <c r="N2728" s="41" t="s">
        <v>2098</v>
      </c>
      <c r="O2728" s="39">
        <v>44891</v>
      </c>
      <c r="P2728" s="40">
        <v>1</v>
      </c>
      <c r="Q2728" s="40">
        <v>1</v>
      </c>
      <c r="R2728" s="40" t="str">
        <f>IFERROR(VLOOKUP(Tabla2[[#This Row],[CONTRATISTA PRNCIPAL]],Hoja1!$L$5:$M$9,2,FALSE),"CJV")</f>
        <v>EPC</v>
      </c>
      <c r="S2728" s="40" t="str">
        <f>IF(Tabla2[[#This Row],[EMPRESA]]=Tabla2[[#This Row],[CONTRATISTA PRNCIPAL]],"Principal","Secundaria")</f>
        <v>Principal</v>
      </c>
      <c r="T2728" s="42">
        <f>IFERROR(1/COUNTIF(Tabla2[CONTRATISTA PRNCIPAL],Tabla2[[#This Row],[CONTRATISTA PRNCIPAL]]),0)</f>
        <v>0.0035714285714285713</v>
      </c>
      <c r="U2728" s="43">
        <f>IF(((TODAY()-Tabla2[[#This Row],[FECHA NACIMIENTO]])/365)&lt;18,"Corregir", IF(((TODAY()-Tabla2[[#This Row],[FECHA NACIMIENTO]])/365)&gt;80, "Corregir",ROUNDDOWN(((TODAY()-Tabla2[[#This Row],[FECHA NACIMIENTO]])/365),0)))</f>
        <v>44</v>
      </c>
      <c r="V27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28" s="44" t="str">
        <f>+IF(Tabla2[[#This Row],[Edad]]="Corregir","Corregir","Ok")</f>
        <v>Ok</v>
      </c>
      <c r="X2728" s="42" t="str">
        <f>+IFERROR(VLOOKUP(Tabla2[[#This Row],[DISTRITO SEGÚN DNI]],Hoja1!$A$2:$B$32,2,FALSE),"No")</f>
        <v>No</v>
      </c>
      <c r="Y2728" s="42" t="str">
        <f>IF(OR(LOWER(Tabla2[[#This Row],[GENERO]])="masculino", LOWER(Tabla2[[#This Row],[GENERO]])="femenino"),"OK","Corregir")</f>
        <v>OK</v>
      </c>
      <c r="Z2728" s="42" t="str">
        <f>+IF(Tabla2[[#This Row],[Nro. DNI / CE]]="","Corregir",IF(LEN(Tabla2[[#This Row],[Nro. DNI / CE]])&gt;=8,"OK","Corregir"))</f>
        <v>OK</v>
      </c>
      <c r="AA2728" s="42">
        <f>COUNTIF(Tabla2[APELLIDOS Y NOMBRES],Tabla2[[#This Row],[APELLIDOS Y NOMBRES]])</f>
        <v>1</v>
      </c>
      <c r="AB2728" s="42">
        <f>IF(Tabla2[[#This Row],[Trabajador]]&gt;1,1/Tabla2[[#This Row],[Trabajador]],Tabla2[[#This Row],[Trabajador]])</f>
        <v>1</v>
      </c>
      <c r="AC2728" t="str">
        <f>+IFERROR(IF(Tabla2[[#This Row],[FECHA CESE/BAJA]]="","No Aplica",IF(AND(MONTH(Tabla2[[#This Row],[FECHA CESE/BAJA]])=MONTH(TODAY()-30),YEAR(Tabla2[[#This Row],[FECHA CESE/BAJA]])=YEAR(TODAY())),MONTH(TODAY()-30)&amp;"-"&amp;YEAR(TODAY()),"Borrar")),"No aplica")</f>
        <v>No aplica</v>
      </c>
      <c r="AD2728" t="str">
        <f>+IFERROR(IF(Tabla2[[#This Row],[FECHA INICIO DE LABORES EN OBRA]]="","No Aplica",IF(AND(MONTH(Tabla2[[#This Row],[FECHA INICIO DE LABORES EN OBRA]])=MONTH(TODAY()-30),YEAR(Tabla2[[#This Row],[FECHA INICIO DE LABORES EN OBRA]])=YEAR(TODAY())),MONTH(TODAY()-30)&amp;"-"&amp;YEAR(TODAY()),"No Aplica")),"No Aplica")</f>
        <v>No Aplica</v>
      </c>
    </row>
    <row r="2729" spans="1:30" x14ac:dyDescent="0.25">
      <c r="A2729" s="13">
        <v>20101155588</v>
      </c>
      <c r="B2729" s="15" t="s">
        <v>2014</v>
      </c>
      <c r="C2729" s="15" t="s">
        <v>2014</v>
      </c>
      <c r="D2729" s="15" t="s">
        <v>9855</v>
      </c>
      <c r="E2729" s="15" t="s">
        <v>9856</v>
      </c>
      <c r="F2729" s="39">
        <v>27316</v>
      </c>
      <c r="G2729" s="15">
        <v>1</v>
      </c>
      <c r="H2729" s="15" t="s">
        <v>9677</v>
      </c>
      <c r="I2729" s="15" t="s">
        <v>6293</v>
      </c>
      <c r="J2729" s="15" t="s">
        <v>9857</v>
      </c>
      <c r="K2729" s="15" t="s">
        <v>9702</v>
      </c>
      <c r="L2729" s="40" t="s">
        <v>6</v>
      </c>
      <c r="M2729" s="39" t="s">
        <v>24</v>
      </c>
      <c r="N2729" s="41" t="s">
        <v>2098</v>
      </c>
      <c r="O2729" s="39">
        <v>43784</v>
      </c>
      <c r="P2729" s="40">
        <v>1</v>
      </c>
      <c r="Q2729" s="40">
        <v>1</v>
      </c>
      <c r="R2729" s="40" t="str">
        <f>IFERROR(VLOOKUP(Tabla2[[#This Row],[CONTRATISTA PRNCIPAL]],Hoja1!$L$5:$M$9,2,FALSE),"CJV")</f>
        <v>EPC</v>
      </c>
      <c r="S2729" s="40" t="str">
        <f>IF(Tabla2[[#This Row],[EMPRESA]]=Tabla2[[#This Row],[CONTRATISTA PRNCIPAL]],"Principal","Secundaria")</f>
        <v>Principal</v>
      </c>
      <c r="T2729" s="42">
        <f>IFERROR(1/COUNTIF(Tabla2[CONTRATISTA PRNCIPAL],Tabla2[[#This Row],[CONTRATISTA PRNCIPAL]]),0)</f>
        <v>0.0035714285714285713</v>
      </c>
      <c r="U2729" s="43">
        <f>IF(((TODAY()-Tabla2[[#This Row],[FECHA NACIMIENTO]])/365)&lt;18,"Corregir", IF(((TODAY()-Tabla2[[#This Row],[FECHA NACIMIENTO]])/365)&gt;80, "Corregir",ROUNDDOWN(((TODAY()-Tabla2[[#This Row],[FECHA NACIMIENTO]])/365),0)))</f>
        <v>48</v>
      </c>
      <c r="V27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29" s="44" t="str">
        <f>+IF(Tabla2[[#This Row],[Edad]]="Corregir","Corregir","Ok")</f>
        <v>Ok</v>
      </c>
      <c r="X2729" s="42" t="str">
        <f>+IFERROR(VLOOKUP(Tabla2[[#This Row],[DISTRITO SEGÚN DNI]],Hoja1!$A$2:$B$32,2,FALSE),"No")</f>
        <v>No</v>
      </c>
      <c r="Y2729" s="42" t="str">
        <f>IF(OR(LOWER(Tabla2[[#This Row],[GENERO]])="masculino", LOWER(Tabla2[[#This Row],[GENERO]])="femenino"),"OK","Corregir")</f>
        <v>OK</v>
      </c>
      <c r="Z2729" s="42" t="str">
        <f>+IF(Tabla2[[#This Row],[Nro. DNI / CE]]="","Corregir",IF(LEN(Tabla2[[#This Row],[Nro. DNI / CE]])&gt;=8,"OK","Corregir"))</f>
        <v>OK</v>
      </c>
      <c r="AA2729" s="42">
        <f>COUNTIF(Tabla2[APELLIDOS Y NOMBRES],Tabla2[[#This Row],[APELLIDOS Y NOMBRES]])</f>
        <v>1</v>
      </c>
      <c r="AB2729" s="42">
        <f>IF(Tabla2[[#This Row],[Trabajador]]&gt;1,1/Tabla2[[#This Row],[Trabajador]],Tabla2[[#This Row],[Trabajador]])</f>
        <v>1</v>
      </c>
      <c r="AC2729" t="str">
        <f>+IFERROR(IF(Tabla2[[#This Row],[FECHA CESE/BAJA]]="","No Aplica",IF(AND(MONTH(Tabla2[[#This Row],[FECHA CESE/BAJA]])=MONTH(TODAY()-30),YEAR(Tabla2[[#This Row],[FECHA CESE/BAJA]])=YEAR(TODAY())),MONTH(TODAY()-30)&amp;"-"&amp;YEAR(TODAY()),"Borrar")),"No aplica")</f>
        <v>No aplica</v>
      </c>
      <c r="AD2729" t="str">
        <f>+IFERROR(IF(Tabla2[[#This Row],[FECHA INICIO DE LABORES EN OBRA]]="","No Aplica",IF(AND(MONTH(Tabla2[[#This Row],[FECHA INICIO DE LABORES EN OBRA]])=MONTH(TODAY()-30),YEAR(Tabla2[[#This Row],[FECHA INICIO DE LABORES EN OBRA]])=YEAR(TODAY())),MONTH(TODAY()-30)&amp;"-"&amp;YEAR(TODAY()),"No Aplica")),"No Aplica")</f>
        <v>No Aplica</v>
      </c>
    </row>
    <row r="2730" spans="1:30" x14ac:dyDescent="0.25">
      <c r="A2730" s="13">
        <v>20101155588</v>
      </c>
      <c r="B2730" s="15" t="s">
        <v>2014</v>
      </c>
      <c r="C2730" s="15" t="s">
        <v>2014</v>
      </c>
      <c r="D2730" s="15" t="s">
        <v>1192</v>
      </c>
      <c r="E2730" s="15" t="s">
        <v>1193</v>
      </c>
      <c r="F2730" s="39">
        <v>23400</v>
      </c>
      <c r="G2730" s="15">
        <v>1</v>
      </c>
      <c r="H2730" s="15" t="s">
        <v>9677</v>
      </c>
      <c r="I2730" s="15" t="s">
        <v>6293</v>
      </c>
      <c r="J2730" s="15" t="s">
        <v>9858</v>
      </c>
      <c r="K2730" s="15" t="s">
        <v>26</v>
      </c>
      <c r="L2730" s="40" t="s">
        <v>6</v>
      </c>
      <c r="M2730" s="39" t="s">
        <v>24</v>
      </c>
      <c r="N2730" s="41" t="s">
        <v>2098</v>
      </c>
      <c r="O2730" s="39">
        <v>44172</v>
      </c>
      <c r="P2730" s="40">
        <v>1</v>
      </c>
      <c r="Q2730" s="40">
        <v>1</v>
      </c>
      <c r="R2730" s="40" t="str">
        <f>IFERROR(VLOOKUP(Tabla2[[#This Row],[CONTRATISTA PRNCIPAL]],Hoja1!$L$5:$M$9,2,FALSE),"CJV")</f>
        <v>EPC</v>
      </c>
      <c r="S2730" s="40" t="str">
        <f>IF(Tabla2[[#This Row],[EMPRESA]]=Tabla2[[#This Row],[CONTRATISTA PRNCIPAL]],"Principal","Secundaria")</f>
        <v>Principal</v>
      </c>
      <c r="T2730" s="42">
        <f>IFERROR(1/COUNTIF(Tabla2[CONTRATISTA PRNCIPAL],Tabla2[[#This Row],[CONTRATISTA PRNCIPAL]]),0)</f>
        <v>0.0035714285714285713</v>
      </c>
      <c r="U2730" s="43">
        <f>IF(((TODAY()-Tabla2[[#This Row],[FECHA NACIMIENTO]])/365)&lt;18,"Corregir", IF(((TODAY()-Tabla2[[#This Row],[FECHA NACIMIENTO]])/365)&gt;80, "Corregir",ROUNDDOWN(((TODAY()-Tabla2[[#This Row],[FECHA NACIMIENTO]])/365),0)))</f>
        <v>59</v>
      </c>
      <c r="V27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30" s="44" t="str">
        <f>+IF(Tabla2[[#This Row],[Edad]]="Corregir","Corregir","Ok")</f>
        <v>Ok</v>
      </c>
      <c r="X2730" s="42" t="str">
        <f>+IFERROR(VLOOKUP(Tabla2[[#This Row],[DISTRITO SEGÚN DNI]],Hoja1!$A$2:$B$32,2,FALSE),"No")</f>
        <v>EL AGUSTINO</v>
      </c>
      <c r="Y2730" s="42" t="str">
        <f>IF(OR(LOWER(Tabla2[[#This Row],[GENERO]])="masculino", LOWER(Tabla2[[#This Row],[GENERO]])="femenino"),"OK","Corregir")</f>
        <v>OK</v>
      </c>
      <c r="Z2730" s="42" t="str">
        <f>+IF(Tabla2[[#This Row],[Nro. DNI / CE]]="","Corregir",IF(LEN(Tabla2[[#This Row],[Nro. DNI / CE]])&gt;=8,"OK","Corregir"))</f>
        <v>OK</v>
      </c>
      <c r="AA2730" s="42">
        <f>COUNTIF(Tabla2[APELLIDOS Y NOMBRES],Tabla2[[#This Row],[APELLIDOS Y NOMBRES]])</f>
        <v>1</v>
      </c>
      <c r="AB2730" s="42">
        <f>IF(Tabla2[[#This Row],[Trabajador]]&gt;1,1/Tabla2[[#This Row],[Trabajador]],Tabla2[[#This Row],[Trabajador]])</f>
        <v>1</v>
      </c>
      <c r="AC2730" t="str">
        <f>+IFERROR(IF(Tabla2[[#This Row],[FECHA CESE/BAJA]]="","No Aplica",IF(AND(MONTH(Tabla2[[#This Row],[FECHA CESE/BAJA]])=MONTH(TODAY()-30),YEAR(Tabla2[[#This Row],[FECHA CESE/BAJA]])=YEAR(TODAY())),MONTH(TODAY()-30)&amp;"-"&amp;YEAR(TODAY()),"Borrar")),"No aplica")</f>
        <v>No aplica</v>
      </c>
      <c r="AD2730" t="str">
        <f>+IFERROR(IF(Tabla2[[#This Row],[FECHA INICIO DE LABORES EN OBRA]]="","No Aplica",IF(AND(MONTH(Tabla2[[#This Row],[FECHA INICIO DE LABORES EN OBRA]])=MONTH(TODAY()-30),YEAR(Tabla2[[#This Row],[FECHA INICIO DE LABORES EN OBRA]])=YEAR(TODAY())),MONTH(TODAY()-30)&amp;"-"&amp;YEAR(TODAY()),"No Aplica")),"No Aplica")</f>
        <v>No Aplica</v>
      </c>
    </row>
    <row r="2731" spans="1:30" x14ac:dyDescent="0.25">
      <c r="A2731" s="13">
        <v>20101155588</v>
      </c>
      <c r="B2731" s="15" t="s">
        <v>2014</v>
      </c>
      <c r="C2731" s="15" t="s">
        <v>2014</v>
      </c>
      <c r="D2731" s="15">
        <v>42506524</v>
      </c>
      <c r="E2731" s="15" t="s">
        <v>9859</v>
      </c>
      <c r="F2731" s="39">
        <v>25807</v>
      </c>
      <c r="G2731" s="15">
        <v>1</v>
      </c>
      <c r="H2731" s="15" t="s">
        <v>9677</v>
      </c>
      <c r="I2731" s="15" t="s">
        <v>6293</v>
      </c>
      <c r="J2731" s="15" t="s">
        <v>9860</v>
      </c>
      <c r="K2731" s="15" t="s">
        <v>3078</v>
      </c>
      <c r="L2731" s="40" t="s">
        <v>6</v>
      </c>
      <c r="M2731" s="39" t="s">
        <v>24</v>
      </c>
      <c r="N2731" s="41" t="s">
        <v>2098</v>
      </c>
      <c r="O2731" s="39">
        <v>43598</v>
      </c>
      <c r="P2731" s="40">
        <v>1</v>
      </c>
      <c r="Q2731" s="40">
        <v>1</v>
      </c>
      <c r="R2731" s="40" t="str">
        <f>IFERROR(VLOOKUP(Tabla2[[#This Row],[CONTRATISTA PRNCIPAL]],Hoja1!$L$5:$M$9,2,FALSE),"CJV")</f>
        <v>EPC</v>
      </c>
      <c r="S2731" s="40" t="str">
        <f>IF(Tabla2[[#This Row],[EMPRESA]]=Tabla2[[#This Row],[CONTRATISTA PRNCIPAL]],"Principal","Secundaria")</f>
        <v>Principal</v>
      </c>
      <c r="T2731" s="42">
        <f>IFERROR(1/COUNTIF(Tabla2[CONTRATISTA PRNCIPAL],Tabla2[[#This Row],[CONTRATISTA PRNCIPAL]]),0)</f>
        <v>0.0035714285714285713</v>
      </c>
      <c r="U2731" s="43">
        <f>IF(((TODAY()-Tabla2[[#This Row],[FECHA NACIMIENTO]])/365)&lt;18,"Corregir", IF(((TODAY()-Tabla2[[#This Row],[FECHA NACIMIENTO]])/365)&gt;80, "Corregir",ROUNDDOWN(((TODAY()-Tabla2[[#This Row],[FECHA NACIMIENTO]])/365),0)))</f>
        <v>53</v>
      </c>
      <c r="V27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31" s="44" t="str">
        <f>+IF(Tabla2[[#This Row],[Edad]]="Corregir","Corregir","Ok")</f>
        <v>Ok</v>
      </c>
      <c r="X2731" s="42" t="str">
        <f>+IFERROR(VLOOKUP(Tabla2[[#This Row],[DISTRITO SEGÚN DNI]],Hoja1!$A$2:$B$32,2,FALSE),"No")</f>
        <v>No</v>
      </c>
      <c r="Y2731" s="42" t="str">
        <f>IF(OR(LOWER(Tabla2[[#This Row],[GENERO]])="masculino", LOWER(Tabla2[[#This Row],[GENERO]])="femenino"),"OK","Corregir")</f>
        <v>OK</v>
      </c>
      <c r="Z2731" s="42" t="str">
        <f>+IF(Tabla2[[#This Row],[Nro. DNI / CE]]="","Corregir",IF(LEN(Tabla2[[#This Row],[Nro. DNI / CE]])&gt;=8,"OK","Corregir"))</f>
        <v>OK</v>
      </c>
      <c r="AA2731" s="42">
        <f>COUNTIF(Tabla2[APELLIDOS Y NOMBRES],Tabla2[[#This Row],[APELLIDOS Y NOMBRES]])</f>
        <v>1</v>
      </c>
      <c r="AB2731" s="42">
        <f>IF(Tabla2[[#This Row],[Trabajador]]&gt;1,1/Tabla2[[#This Row],[Trabajador]],Tabla2[[#This Row],[Trabajador]])</f>
        <v>1</v>
      </c>
      <c r="AC2731" t="str">
        <f>+IFERROR(IF(Tabla2[[#This Row],[FECHA CESE/BAJA]]="","No Aplica",IF(AND(MONTH(Tabla2[[#This Row],[FECHA CESE/BAJA]])=MONTH(TODAY()-30),YEAR(Tabla2[[#This Row],[FECHA CESE/BAJA]])=YEAR(TODAY())),MONTH(TODAY()-30)&amp;"-"&amp;YEAR(TODAY()),"Borrar")),"No aplica")</f>
        <v>No aplica</v>
      </c>
      <c r="AD2731" t="str">
        <f>+IFERROR(IF(Tabla2[[#This Row],[FECHA INICIO DE LABORES EN OBRA]]="","No Aplica",IF(AND(MONTH(Tabla2[[#This Row],[FECHA INICIO DE LABORES EN OBRA]])=MONTH(TODAY()-30),YEAR(Tabla2[[#This Row],[FECHA INICIO DE LABORES EN OBRA]])=YEAR(TODAY())),MONTH(TODAY()-30)&amp;"-"&amp;YEAR(TODAY()),"No Aplica")),"No Aplica")</f>
        <v>No Aplica</v>
      </c>
    </row>
    <row r="2732" spans="1:30" x14ac:dyDescent="0.25">
      <c r="A2732" s="13">
        <v>20101155588</v>
      </c>
      <c r="B2732" s="15" t="s">
        <v>2014</v>
      </c>
      <c r="C2732" s="15" t="s">
        <v>2014</v>
      </c>
      <c r="D2732" s="15" t="s">
        <v>9861</v>
      </c>
      <c r="E2732" s="15" t="s">
        <v>9862</v>
      </c>
      <c r="F2732" s="39">
        <v>27550</v>
      </c>
      <c r="G2732" s="15">
        <v>1</v>
      </c>
      <c r="H2732" s="15" t="s">
        <v>9677</v>
      </c>
      <c r="I2732" s="15" t="s">
        <v>6293</v>
      </c>
      <c r="J2732" s="15" t="s">
        <v>9863</v>
      </c>
      <c r="K2732" s="15" t="s">
        <v>2645</v>
      </c>
      <c r="L2732" s="40" t="s">
        <v>6</v>
      </c>
      <c r="M2732" s="39" t="s">
        <v>24</v>
      </c>
      <c r="N2732" s="41" t="s">
        <v>2098</v>
      </c>
      <c r="O2732" s="39">
        <v>43283</v>
      </c>
      <c r="P2732" s="40">
        <v>1</v>
      </c>
      <c r="Q2732" s="40">
        <v>1</v>
      </c>
      <c r="R2732" s="40" t="str">
        <f>IFERROR(VLOOKUP(Tabla2[[#This Row],[CONTRATISTA PRNCIPAL]],Hoja1!$L$5:$M$9,2,FALSE),"CJV")</f>
        <v>EPC</v>
      </c>
      <c r="S2732" s="40" t="str">
        <f>IF(Tabla2[[#This Row],[EMPRESA]]=Tabla2[[#This Row],[CONTRATISTA PRNCIPAL]],"Principal","Secundaria")</f>
        <v>Principal</v>
      </c>
      <c r="T2732" s="42">
        <f>IFERROR(1/COUNTIF(Tabla2[CONTRATISTA PRNCIPAL],Tabla2[[#This Row],[CONTRATISTA PRNCIPAL]]),0)</f>
        <v>0.0035714285714285713</v>
      </c>
      <c r="U2732" s="43">
        <f>IF(((TODAY()-Tabla2[[#This Row],[FECHA NACIMIENTO]])/365)&lt;18,"Corregir", IF(((TODAY()-Tabla2[[#This Row],[FECHA NACIMIENTO]])/365)&gt;80, "Corregir",ROUNDDOWN(((TODAY()-Tabla2[[#This Row],[FECHA NACIMIENTO]])/365),0)))</f>
        <v>48</v>
      </c>
      <c r="V27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32" s="44" t="str">
        <f>+IF(Tabla2[[#This Row],[Edad]]="Corregir","Corregir","Ok")</f>
        <v>Ok</v>
      </c>
      <c r="X2732" s="42" t="str">
        <f>+IFERROR(VLOOKUP(Tabla2[[#This Row],[DISTRITO SEGÚN DNI]],Hoja1!$A$2:$B$32,2,FALSE),"No")</f>
        <v>No</v>
      </c>
      <c r="Y2732" s="42" t="str">
        <f>IF(OR(LOWER(Tabla2[[#This Row],[GENERO]])="masculino", LOWER(Tabla2[[#This Row],[GENERO]])="femenino"),"OK","Corregir")</f>
        <v>OK</v>
      </c>
      <c r="Z2732" s="42" t="str">
        <f>+IF(Tabla2[[#This Row],[Nro. DNI / CE]]="","Corregir",IF(LEN(Tabla2[[#This Row],[Nro. DNI / CE]])&gt;=8,"OK","Corregir"))</f>
        <v>OK</v>
      </c>
      <c r="AA2732" s="42">
        <f>COUNTIF(Tabla2[APELLIDOS Y NOMBRES],Tabla2[[#This Row],[APELLIDOS Y NOMBRES]])</f>
        <v>1</v>
      </c>
      <c r="AB2732" s="42">
        <f>IF(Tabla2[[#This Row],[Trabajador]]&gt;1,1/Tabla2[[#This Row],[Trabajador]],Tabla2[[#This Row],[Trabajador]])</f>
        <v>1</v>
      </c>
      <c r="AC2732" t="str">
        <f>+IFERROR(IF(Tabla2[[#This Row],[FECHA CESE/BAJA]]="","No Aplica",IF(AND(MONTH(Tabla2[[#This Row],[FECHA CESE/BAJA]])=MONTH(TODAY()-30),YEAR(Tabla2[[#This Row],[FECHA CESE/BAJA]])=YEAR(TODAY())),MONTH(TODAY()-30)&amp;"-"&amp;YEAR(TODAY()),"Borrar")),"No aplica")</f>
        <v>No aplica</v>
      </c>
      <c r="AD2732" t="str">
        <f>+IFERROR(IF(Tabla2[[#This Row],[FECHA INICIO DE LABORES EN OBRA]]="","No Aplica",IF(AND(MONTH(Tabla2[[#This Row],[FECHA INICIO DE LABORES EN OBRA]])=MONTH(TODAY()-30),YEAR(Tabla2[[#This Row],[FECHA INICIO DE LABORES EN OBRA]])=YEAR(TODAY())),MONTH(TODAY()-30)&amp;"-"&amp;YEAR(TODAY()),"No Aplica")),"No Aplica")</f>
        <v>No Aplica</v>
      </c>
    </row>
    <row r="2733" spans="1:30" x14ac:dyDescent="0.25">
      <c r="A2733" s="13">
        <v>20101155588</v>
      </c>
      <c r="B2733" s="15" t="s">
        <v>2014</v>
      </c>
      <c r="C2733" s="15" t="s">
        <v>2014</v>
      </c>
      <c r="D2733" s="15" t="s">
        <v>9864</v>
      </c>
      <c r="E2733" s="15" t="s">
        <v>9865</v>
      </c>
      <c r="F2733" s="39">
        <v>26620</v>
      </c>
      <c r="G2733" s="15">
        <v>1</v>
      </c>
      <c r="H2733" s="15" t="s">
        <v>9677</v>
      </c>
      <c r="I2733" s="15" t="s">
        <v>6293</v>
      </c>
      <c r="J2733" s="15" t="s">
        <v>9866</v>
      </c>
      <c r="K2733" s="15" t="s">
        <v>2182</v>
      </c>
      <c r="L2733" s="40" t="s">
        <v>6</v>
      </c>
      <c r="M2733" s="39" t="s">
        <v>24</v>
      </c>
      <c r="N2733" s="41" t="s">
        <v>2098</v>
      </c>
      <c r="O2733" s="39">
        <v>45066</v>
      </c>
      <c r="P2733" s="40">
        <v>1</v>
      </c>
      <c r="Q2733" s="40">
        <v>1</v>
      </c>
      <c r="R2733" s="40" t="str">
        <f>IFERROR(VLOOKUP(Tabla2[[#This Row],[CONTRATISTA PRNCIPAL]],Hoja1!$L$5:$M$9,2,FALSE),"CJV")</f>
        <v>EPC</v>
      </c>
      <c r="S2733" s="40" t="str">
        <f>IF(Tabla2[[#This Row],[EMPRESA]]=Tabla2[[#This Row],[CONTRATISTA PRNCIPAL]],"Principal","Secundaria")</f>
        <v>Principal</v>
      </c>
      <c r="T2733" s="42">
        <f>IFERROR(1/COUNTIF(Tabla2[CONTRATISTA PRNCIPAL],Tabla2[[#This Row],[CONTRATISTA PRNCIPAL]]),0)</f>
        <v>0.0035714285714285713</v>
      </c>
      <c r="U2733" s="43">
        <f>IF(((TODAY()-Tabla2[[#This Row],[FECHA NACIMIENTO]])/365)&lt;18,"Corregir", IF(((TODAY()-Tabla2[[#This Row],[FECHA NACIMIENTO]])/365)&gt;80, "Corregir",ROUNDDOWN(((TODAY()-Tabla2[[#This Row],[FECHA NACIMIENTO]])/365),0)))</f>
        <v>50</v>
      </c>
      <c r="V27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33" s="44" t="str">
        <f>+IF(Tabla2[[#This Row],[Edad]]="Corregir","Corregir","Ok")</f>
        <v>Ok</v>
      </c>
      <c r="X2733" s="42" t="str">
        <f>+IFERROR(VLOOKUP(Tabla2[[#This Row],[DISTRITO SEGÚN DNI]],Hoja1!$A$2:$B$32,2,FALSE),"No")</f>
        <v>No</v>
      </c>
      <c r="Y2733" s="42" t="str">
        <f>IF(OR(LOWER(Tabla2[[#This Row],[GENERO]])="masculino", LOWER(Tabla2[[#This Row],[GENERO]])="femenino"),"OK","Corregir")</f>
        <v>OK</v>
      </c>
      <c r="Z2733" s="42" t="str">
        <f>+IF(Tabla2[[#This Row],[Nro. DNI / CE]]="","Corregir",IF(LEN(Tabla2[[#This Row],[Nro. DNI / CE]])&gt;=8,"OK","Corregir"))</f>
        <v>OK</v>
      </c>
      <c r="AA2733" s="42">
        <f>COUNTIF(Tabla2[APELLIDOS Y NOMBRES],Tabla2[[#This Row],[APELLIDOS Y NOMBRES]])</f>
        <v>1</v>
      </c>
      <c r="AB2733" s="42">
        <f>IF(Tabla2[[#This Row],[Trabajador]]&gt;1,1/Tabla2[[#This Row],[Trabajador]],Tabla2[[#This Row],[Trabajador]])</f>
        <v>1</v>
      </c>
      <c r="AC2733" t="str">
        <f>+IFERROR(IF(Tabla2[[#This Row],[FECHA CESE/BAJA]]="","No Aplica",IF(AND(MONTH(Tabla2[[#This Row],[FECHA CESE/BAJA]])=MONTH(TODAY()-30),YEAR(Tabla2[[#This Row],[FECHA CESE/BAJA]])=YEAR(TODAY())),MONTH(TODAY()-30)&amp;"-"&amp;YEAR(TODAY()),"Borrar")),"No aplica")</f>
        <v>No aplica</v>
      </c>
      <c r="AD2733" t="str">
        <f>+IFERROR(IF(Tabla2[[#This Row],[FECHA INICIO DE LABORES EN OBRA]]="","No Aplica",IF(AND(MONTH(Tabla2[[#This Row],[FECHA INICIO DE LABORES EN OBRA]])=MONTH(TODAY()-30),YEAR(Tabla2[[#This Row],[FECHA INICIO DE LABORES EN OBRA]])=YEAR(TODAY())),MONTH(TODAY()-30)&amp;"-"&amp;YEAR(TODAY()),"No Aplica")),"No Aplica")</f>
        <v>No Aplica</v>
      </c>
    </row>
    <row r="2734" spans="1:30" x14ac:dyDescent="0.25">
      <c r="A2734" s="13">
        <v>20101155588</v>
      </c>
      <c r="B2734" s="15" t="s">
        <v>2014</v>
      </c>
      <c r="C2734" s="15" t="s">
        <v>2014</v>
      </c>
      <c r="D2734" s="15" t="s">
        <v>9867</v>
      </c>
      <c r="E2734" s="15" t="s">
        <v>9868</v>
      </c>
      <c r="F2734" s="39">
        <v>36421</v>
      </c>
      <c r="G2734" s="15">
        <v>1</v>
      </c>
      <c r="H2734" s="15" t="s">
        <v>9677</v>
      </c>
      <c r="I2734" s="15" t="s">
        <v>6293</v>
      </c>
      <c r="J2734" s="15" t="s">
        <v>9869</v>
      </c>
      <c r="K2734" s="15" t="s">
        <v>5222</v>
      </c>
      <c r="L2734" s="40" t="s">
        <v>6</v>
      </c>
      <c r="M2734" s="39" t="s">
        <v>24</v>
      </c>
      <c r="N2734" s="41" t="s">
        <v>2098</v>
      </c>
      <c r="O2734" s="39">
        <v>44967</v>
      </c>
      <c r="P2734" s="40">
        <v>1</v>
      </c>
      <c r="Q2734" s="40">
        <v>1</v>
      </c>
      <c r="R2734" s="40" t="str">
        <f>IFERROR(VLOOKUP(Tabla2[[#This Row],[CONTRATISTA PRNCIPAL]],Hoja1!$L$5:$M$9,2,FALSE),"CJV")</f>
        <v>EPC</v>
      </c>
      <c r="S2734" s="40" t="str">
        <f>IF(Tabla2[[#This Row],[EMPRESA]]=Tabla2[[#This Row],[CONTRATISTA PRNCIPAL]],"Principal","Secundaria")</f>
        <v>Principal</v>
      </c>
      <c r="T2734" s="42">
        <f>IFERROR(1/COUNTIF(Tabla2[CONTRATISTA PRNCIPAL],Tabla2[[#This Row],[CONTRATISTA PRNCIPAL]]),0)</f>
        <v>0.0035714285714285713</v>
      </c>
      <c r="U2734" s="43">
        <f>IF(((TODAY()-Tabla2[[#This Row],[FECHA NACIMIENTO]])/365)&lt;18,"Corregir", IF(((TODAY()-Tabla2[[#This Row],[FECHA NACIMIENTO]])/365)&gt;80, "Corregir",ROUNDDOWN(((TODAY()-Tabla2[[#This Row],[FECHA NACIMIENTO]])/365),0)))</f>
        <v>24</v>
      </c>
      <c r="V27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34" s="44" t="str">
        <f>+IF(Tabla2[[#This Row],[Edad]]="Corregir","Corregir","Ok")</f>
        <v>Ok</v>
      </c>
      <c r="X2734" s="42" t="str">
        <f>+IFERROR(VLOOKUP(Tabla2[[#This Row],[DISTRITO SEGÚN DNI]],Hoja1!$A$2:$B$32,2,FALSE),"No")</f>
        <v>No</v>
      </c>
      <c r="Y2734" s="42" t="str">
        <f>IF(OR(LOWER(Tabla2[[#This Row],[GENERO]])="masculino", LOWER(Tabla2[[#This Row],[GENERO]])="femenino"),"OK","Corregir")</f>
        <v>OK</v>
      </c>
      <c r="Z2734" s="42" t="str">
        <f>+IF(Tabla2[[#This Row],[Nro. DNI / CE]]="","Corregir",IF(LEN(Tabla2[[#This Row],[Nro. DNI / CE]])&gt;=8,"OK","Corregir"))</f>
        <v>OK</v>
      </c>
      <c r="AA2734" s="42">
        <f>COUNTIF(Tabla2[APELLIDOS Y NOMBRES],Tabla2[[#This Row],[APELLIDOS Y NOMBRES]])</f>
        <v>1</v>
      </c>
      <c r="AB2734" s="42">
        <f>IF(Tabla2[[#This Row],[Trabajador]]&gt;1,1/Tabla2[[#This Row],[Trabajador]],Tabla2[[#This Row],[Trabajador]])</f>
        <v>1</v>
      </c>
      <c r="AC2734" t="str">
        <f>+IFERROR(IF(Tabla2[[#This Row],[FECHA CESE/BAJA]]="","No Aplica",IF(AND(MONTH(Tabla2[[#This Row],[FECHA CESE/BAJA]])=MONTH(TODAY()-30),YEAR(Tabla2[[#This Row],[FECHA CESE/BAJA]])=YEAR(TODAY())),MONTH(TODAY()-30)&amp;"-"&amp;YEAR(TODAY()),"Borrar")),"No aplica")</f>
        <v>No aplica</v>
      </c>
      <c r="AD2734" t="str">
        <f>+IFERROR(IF(Tabla2[[#This Row],[FECHA INICIO DE LABORES EN OBRA]]="","No Aplica",IF(AND(MONTH(Tabla2[[#This Row],[FECHA INICIO DE LABORES EN OBRA]])=MONTH(TODAY()-30),YEAR(Tabla2[[#This Row],[FECHA INICIO DE LABORES EN OBRA]])=YEAR(TODAY())),MONTH(TODAY()-30)&amp;"-"&amp;YEAR(TODAY()),"No Aplica")),"No Aplica")</f>
        <v>No Aplica</v>
      </c>
    </row>
    <row r="2735" spans="1:30" x14ac:dyDescent="0.25">
      <c r="A2735" s="13">
        <v>20101155588</v>
      </c>
      <c r="B2735" s="15" t="s">
        <v>2014</v>
      </c>
      <c r="C2735" s="15" t="s">
        <v>2014</v>
      </c>
      <c r="D2735" s="15" t="s">
        <v>988</v>
      </c>
      <c r="E2735" s="15" t="s">
        <v>989</v>
      </c>
      <c r="F2735" s="39">
        <v>36356</v>
      </c>
      <c r="G2735" s="15">
        <v>1</v>
      </c>
      <c r="H2735" s="15" t="s">
        <v>9677</v>
      </c>
      <c r="I2735" s="15" t="s">
        <v>6293</v>
      </c>
      <c r="J2735" s="15" t="s">
        <v>9751</v>
      </c>
      <c r="K2735" s="15" t="s">
        <v>34</v>
      </c>
      <c r="L2735" s="40" t="s">
        <v>6</v>
      </c>
      <c r="M2735" s="39" t="s">
        <v>24</v>
      </c>
      <c r="N2735" s="41" t="s">
        <v>2098</v>
      </c>
      <c r="O2735" s="39">
        <v>45000</v>
      </c>
      <c r="P2735" s="40">
        <v>1</v>
      </c>
      <c r="Q2735" s="40">
        <v>1</v>
      </c>
      <c r="R2735" s="40" t="str">
        <f>IFERROR(VLOOKUP(Tabla2[[#This Row],[CONTRATISTA PRNCIPAL]],Hoja1!$L$5:$M$9,2,FALSE),"CJV")</f>
        <v>EPC</v>
      </c>
      <c r="S2735" s="40" t="str">
        <f>IF(Tabla2[[#This Row],[EMPRESA]]=Tabla2[[#This Row],[CONTRATISTA PRNCIPAL]],"Principal","Secundaria")</f>
        <v>Principal</v>
      </c>
      <c r="T2735" s="42">
        <f>IFERROR(1/COUNTIF(Tabla2[CONTRATISTA PRNCIPAL],Tabla2[[#This Row],[CONTRATISTA PRNCIPAL]]),0)</f>
        <v>0.0035714285714285713</v>
      </c>
      <c r="U2735" s="43">
        <f>IF(((TODAY()-Tabla2[[#This Row],[FECHA NACIMIENTO]])/365)&lt;18,"Corregir", IF(((TODAY()-Tabla2[[#This Row],[FECHA NACIMIENTO]])/365)&gt;80, "Corregir",ROUNDDOWN(((TODAY()-Tabla2[[#This Row],[FECHA NACIMIENTO]])/365),0)))</f>
        <v>24</v>
      </c>
      <c r="V27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35" s="44" t="str">
        <f>+IF(Tabla2[[#This Row],[Edad]]="Corregir","Corregir","Ok")</f>
        <v>Ok</v>
      </c>
      <c r="X2735" s="42" t="str">
        <f>+IFERROR(VLOOKUP(Tabla2[[#This Row],[DISTRITO SEGÚN DNI]],Hoja1!$A$2:$B$32,2,FALSE),"No")</f>
        <v>SANTA ANITA</v>
      </c>
      <c r="Y2735" s="42" t="str">
        <f>IF(OR(LOWER(Tabla2[[#This Row],[GENERO]])="masculino", LOWER(Tabla2[[#This Row],[GENERO]])="femenino"),"OK","Corregir")</f>
        <v>OK</v>
      </c>
      <c r="Z2735" s="42" t="str">
        <f>+IF(Tabla2[[#This Row],[Nro. DNI / CE]]="","Corregir",IF(LEN(Tabla2[[#This Row],[Nro. DNI / CE]])&gt;=8,"OK","Corregir"))</f>
        <v>OK</v>
      </c>
      <c r="AA2735" s="42">
        <f>COUNTIF(Tabla2[APELLIDOS Y NOMBRES],Tabla2[[#This Row],[APELLIDOS Y NOMBRES]])</f>
        <v>1</v>
      </c>
      <c r="AB2735" s="42">
        <f>IF(Tabla2[[#This Row],[Trabajador]]&gt;1,1/Tabla2[[#This Row],[Trabajador]],Tabla2[[#This Row],[Trabajador]])</f>
        <v>1</v>
      </c>
      <c r="AC2735" t="str">
        <f>+IFERROR(IF(Tabla2[[#This Row],[FECHA CESE/BAJA]]="","No Aplica",IF(AND(MONTH(Tabla2[[#This Row],[FECHA CESE/BAJA]])=MONTH(TODAY()-30),YEAR(Tabla2[[#This Row],[FECHA CESE/BAJA]])=YEAR(TODAY())),MONTH(TODAY()-30)&amp;"-"&amp;YEAR(TODAY()),"Borrar")),"No aplica")</f>
        <v>No aplica</v>
      </c>
      <c r="AD2735" t="str">
        <f>+IFERROR(IF(Tabla2[[#This Row],[FECHA INICIO DE LABORES EN OBRA]]="","No Aplica",IF(AND(MONTH(Tabla2[[#This Row],[FECHA INICIO DE LABORES EN OBRA]])=MONTH(TODAY()-30),YEAR(Tabla2[[#This Row],[FECHA INICIO DE LABORES EN OBRA]])=YEAR(TODAY())),MONTH(TODAY()-30)&amp;"-"&amp;YEAR(TODAY()),"No Aplica")),"No Aplica")</f>
        <v>No Aplica</v>
      </c>
    </row>
    <row r="2736" spans="1:30" x14ac:dyDescent="0.25">
      <c r="A2736" s="13">
        <v>20101155588</v>
      </c>
      <c r="B2736" s="15" t="s">
        <v>2014</v>
      </c>
      <c r="C2736" s="15" t="s">
        <v>2014</v>
      </c>
      <c r="D2736" s="15" t="s">
        <v>9870</v>
      </c>
      <c r="E2736" s="15" t="s">
        <v>9871</v>
      </c>
      <c r="F2736" s="39">
        <v>32212</v>
      </c>
      <c r="G2736" s="15">
        <v>1</v>
      </c>
      <c r="H2736" s="15" t="s">
        <v>9677</v>
      </c>
      <c r="I2736" s="15" t="s">
        <v>6293</v>
      </c>
      <c r="J2736" s="15" t="s">
        <v>9872</v>
      </c>
      <c r="K2736" s="15" t="s">
        <v>2641</v>
      </c>
      <c r="L2736" s="40" t="s">
        <v>6</v>
      </c>
      <c r="M2736" s="39" t="s">
        <v>24</v>
      </c>
      <c r="N2736" s="41" t="s">
        <v>2098</v>
      </c>
      <c r="O2736" s="39">
        <v>44987</v>
      </c>
      <c r="P2736" s="40">
        <v>1</v>
      </c>
      <c r="Q2736" s="40">
        <v>1</v>
      </c>
      <c r="R2736" s="40" t="str">
        <f>IFERROR(VLOOKUP(Tabla2[[#This Row],[CONTRATISTA PRNCIPAL]],Hoja1!$L$5:$M$9,2,FALSE),"CJV")</f>
        <v>EPC</v>
      </c>
      <c r="S2736" s="40" t="str">
        <f>IF(Tabla2[[#This Row],[EMPRESA]]=Tabla2[[#This Row],[CONTRATISTA PRNCIPAL]],"Principal","Secundaria")</f>
        <v>Principal</v>
      </c>
      <c r="T2736" s="42">
        <f>IFERROR(1/COUNTIF(Tabla2[CONTRATISTA PRNCIPAL],Tabla2[[#This Row],[CONTRATISTA PRNCIPAL]]),0)</f>
        <v>0.0035714285714285713</v>
      </c>
      <c r="U2736" s="43">
        <f>IF(((TODAY()-Tabla2[[#This Row],[FECHA NACIMIENTO]])/365)&lt;18,"Corregir", IF(((TODAY()-Tabla2[[#This Row],[FECHA NACIMIENTO]])/365)&gt;80, "Corregir",ROUNDDOWN(((TODAY()-Tabla2[[#This Row],[FECHA NACIMIENTO]])/365),0)))</f>
        <v>35</v>
      </c>
      <c r="V27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36" s="44" t="str">
        <f>+IF(Tabla2[[#This Row],[Edad]]="Corregir","Corregir","Ok")</f>
        <v>Ok</v>
      </c>
      <c r="X2736" s="42" t="str">
        <f>+IFERROR(VLOOKUP(Tabla2[[#This Row],[DISTRITO SEGÚN DNI]],Hoja1!$A$2:$B$32,2,FALSE),"No")</f>
        <v>No</v>
      </c>
      <c r="Y2736" s="42" t="str">
        <f>IF(OR(LOWER(Tabla2[[#This Row],[GENERO]])="masculino", LOWER(Tabla2[[#This Row],[GENERO]])="femenino"),"OK","Corregir")</f>
        <v>OK</v>
      </c>
      <c r="Z2736" s="42" t="str">
        <f>+IF(Tabla2[[#This Row],[Nro. DNI / CE]]="","Corregir",IF(LEN(Tabla2[[#This Row],[Nro. DNI / CE]])&gt;=8,"OK","Corregir"))</f>
        <v>OK</v>
      </c>
      <c r="AA2736" s="42">
        <f>COUNTIF(Tabla2[APELLIDOS Y NOMBRES],Tabla2[[#This Row],[APELLIDOS Y NOMBRES]])</f>
        <v>1</v>
      </c>
      <c r="AB2736" s="42">
        <f>IF(Tabla2[[#This Row],[Trabajador]]&gt;1,1/Tabla2[[#This Row],[Trabajador]],Tabla2[[#This Row],[Trabajador]])</f>
        <v>1</v>
      </c>
      <c r="AC2736" t="str">
        <f>+IFERROR(IF(Tabla2[[#This Row],[FECHA CESE/BAJA]]="","No Aplica",IF(AND(MONTH(Tabla2[[#This Row],[FECHA CESE/BAJA]])=MONTH(TODAY()-30),YEAR(Tabla2[[#This Row],[FECHA CESE/BAJA]])=YEAR(TODAY())),MONTH(TODAY()-30)&amp;"-"&amp;YEAR(TODAY()),"Borrar")),"No aplica")</f>
        <v>No aplica</v>
      </c>
      <c r="AD2736" t="str">
        <f>+IFERROR(IF(Tabla2[[#This Row],[FECHA INICIO DE LABORES EN OBRA]]="","No Aplica",IF(AND(MONTH(Tabla2[[#This Row],[FECHA INICIO DE LABORES EN OBRA]])=MONTH(TODAY()-30),YEAR(Tabla2[[#This Row],[FECHA INICIO DE LABORES EN OBRA]])=YEAR(TODAY())),MONTH(TODAY()-30)&amp;"-"&amp;YEAR(TODAY()),"No Aplica")),"No Aplica")</f>
        <v>No Aplica</v>
      </c>
    </row>
    <row r="2737" spans="1:30" x14ac:dyDescent="0.25">
      <c r="A2737" s="13">
        <v>20101155588</v>
      </c>
      <c r="B2737" s="15" t="s">
        <v>2014</v>
      </c>
      <c r="C2737" s="15" t="s">
        <v>2014</v>
      </c>
      <c r="D2737" s="15" t="s">
        <v>9873</v>
      </c>
      <c r="E2737" s="15" t="s">
        <v>9874</v>
      </c>
      <c r="F2737" s="39">
        <v>37623</v>
      </c>
      <c r="G2737" s="15">
        <v>1</v>
      </c>
      <c r="H2737" s="15" t="s">
        <v>9677</v>
      </c>
      <c r="I2737" s="15" t="s">
        <v>6293</v>
      </c>
      <c r="J2737" s="15" t="s">
        <v>9875</v>
      </c>
      <c r="K2737" s="15" t="s">
        <v>2645</v>
      </c>
      <c r="L2737" s="40" t="s">
        <v>6</v>
      </c>
      <c r="M2737" s="39" t="s">
        <v>24</v>
      </c>
      <c r="N2737" s="41" t="s">
        <v>2098</v>
      </c>
      <c r="O2737" s="39">
        <v>45001</v>
      </c>
      <c r="P2737" s="40">
        <v>1</v>
      </c>
      <c r="Q2737" s="40">
        <v>1</v>
      </c>
      <c r="R2737" s="40" t="str">
        <f>IFERROR(VLOOKUP(Tabla2[[#This Row],[CONTRATISTA PRNCIPAL]],Hoja1!$L$5:$M$9,2,FALSE),"CJV")</f>
        <v>EPC</v>
      </c>
      <c r="S2737" s="40" t="str">
        <f>IF(Tabla2[[#This Row],[EMPRESA]]=Tabla2[[#This Row],[CONTRATISTA PRNCIPAL]],"Principal","Secundaria")</f>
        <v>Principal</v>
      </c>
      <c r="T2737" s="42">
        <f>IFERROR(1/COUNTIF(Tabla2[CONTRATISTA PRNCIPAL],Tabla2[[#This Row],[CONTRATISTA PRNCIPAL]]),0)</f>
        <v>0.0035714285714285713</v>
      </c>
      <c r="U2737" s="43">
        <f>IF(((TODAY()-Tabla2[[#This Row],[FECHA NACIMIENTO]])/365)&lt;18,"Corregir", IF(((TODAY()-Tabla2[[#This Row],[FECHA NACIMIENTO]])/365)&gt;80, "Corregir",ROUNDDOWN(((TODAY()-Tabla2[[#This Row],[FECHA NACIMIENTO]])/365),0)))</f>
        <v>20</v>
      </c>
      <c r="V27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737" s="44" t="str">
        <f>+IF(Tabla2[[#This Row],[Edad]]="Corregir","Corregir","Ok")</f>
        <v>Ok</v>
      </c>
      <c r="X2737" s="42" t="str">
        <f>+IFERROR(VLOOKUP(Tabla2[[#This Row],[DISTRITO SEGÚN DNI]],Hoja1!$A$2:$B$32,2,FALSE),"No")</f>
        <v>No</v>
      </c>
      <c r="Y2737" s="42" t="str">
        <f>IF(OR(LOWER(Tabla2[[#This Row],[GENERO]])="masculino", LOWER(Tabla2[[#This Row],[GENERO]])="femenino"),"OK","Corregir")</f>
        <v>OK</v>
      </c>
      <c r="Z2737" s="42" t="str">
        <f>+IF(Tabla2[[#This Row],[Nro. DNI / CE]]="","Corregir",IF(LEN(Tabla2[[#This Row],[Nro. DNI / CE]])&gt;=8,"OK","Corregir"))</f>
        <v>OK</v>
      </c>
      <c r="AA2737" s="42">
        <f>COUNTIF(Tabla2[APELLIDOS Y NOMBRES],Tabla2[[#This Row],[APELLIDOS Y NOMBRES]])</f>
        <v>1</v>
      </c>
      <c r="AB2737" s="42">
        <f>IF(Tabla2[[#This Row],[Trabajador]]&gt;1,1/Tabla2[[#This Row],[Trabajador]],Tabla2[[#This Row],[Trabajador]])</f>
        <v>1</v>
      </c>
      <c r="AC2737" t="str">
        <f>+IFERROR(IF(Tabla2[[#This Row],[FECHA CESE/BAJA]]="","No Aplica",IF(AND(MONTH(Tabla2[[#This Row],[FECHA CESE/BAJA]])=MONTH(TODAY()-30),YEAR(Tabla2[[#This Row],[FECHA CESE/BAJA]])=YEAR(TODAY())),MONTH(TODAY()-30)&amp;"-"&amp;YEAR(TODAY()),"Borrar")),"No aplica")</f>
        <v>No aplica</v>
      </c>
      <c r="AD2737" t="str">
        <f>+IFERROR(IF(Tabla2[[#This Row],[FECHA INICIO DE LABORES EN OBRA]]="","No Aplica",IF(AND(MONTH(Tabla2[[#This Row],[FECHA INICIO DE LABORES EN OBRA]])=MONTH(TODAY()-30),YEAR(Tabla2[[#This Row],[FECHA INICIO DE LABORES EN OBRA]])=YEAR(TODAY())),MONTH(TODAY()-30)&amp;"-"&amp;YEAR(TODAY()),"No Aplica")),"No Aplica")</f>
        <v>No Aplica</v>
      </c>
    </row>
    <row r="2738" spans="1:30" x14ac:dyDescent="0.25">
      <c r="A2738" s="13">
        <v>20101155588</v>
      </c>
      <c r="B2738" s="15" t="s">
        <v>2014</v>
      </c>
      <c r="C2738" s="15" t="s">
        <v>2014</v>
      </c>
      <c r="D2738" s="15" t="s">
        <v>9876</v>
      </c>
      <c r="E2738" s="15" t="s">
        <v>9877</v>
      </c>
      <c r="F2738" s="39">
        <v>25710</v>
      </c>
      <c r="G2738" s="15">
        <v>1</v>
      </c>
      <c r="H2738" s="15" t="s">
        <v>9677</v>
      </c>
      <c r="I2738" s="15" t="s">
        <v>6293</v>
      </c>
      <c r="J2738" s="15" t="s">
        <v>9878</v>
      </c>
      <c r="K2738" s="15" t="s">
        <v>2641</v>
      </c>
      <c r="L2738" s="40" t="s">
        <v>6</v>
      </c>
      <c r="M2738" s="39" t="s">
        <v>24</v>
      </c>
      <c r="N2738" s="41" t="s">
        <v>2098</v>
      </c>
      <c r="O2738" s="39">
        <v>44986</v>
      </c>
      <c r="P2738" s="40">
        <v>1</v>
      </c>
      <c r="Q2738" s="40">
        <v>1</v>
      </c>
      <c r="R2738" s="40" t="str">
        <f>IFERROR(VLOOKUP(Tabla2[[#This Row],[CONTRATISTA PRNCIPAL]],Hoja1!$L$5:$M$9,2,FALSE),"CJV")</f>
        <v>EPC</v>
      </c>
      <c r="S2738" s="40" t="str">
        <f>IF(Tabla2[[#This Row],[EMPRESA]]=Tabla2[[#This Row],[CONTRATISTA PRNCIPAL]],"Principal","Secundaria")</f>
        <v>Principal</v>
      </c>
      <c r="T2738" s="42">
        <f>IFERROR(1/COUNTIF(Tabla2[CONTRATISTA PRNCIPAL],Tabla2[[#This Row],[CONTRATISTA PRNCIPAL]]),0)</f>
        <v>0.0035714285714285713</v>
      </c>
      <c r="U2738" s="43">
        <f>IF(((TODAY()-Tabla2[[#This Row],[FECHA NACIMIENTO]])/365)&lt;18,"Corregir", IF(((TODAY()-Tabla2[[#This Row],[FECHA NACIMIENTO]])/365)&gt;80, "Corregir",ROUNDDOWN(((TODAY()-Tabla2[[#This Row],[FECHA NACIMIENTO]])/365),0)))</f>
        <v>53</v>
      </c>
      <c r="V27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38" s="44" t="str">
        <f>+IF(Tabla2[[#This Row],[Edad]]="Corregir","Corregir","Ok")</f>
        <v>Ok</v>
      </c>
      <c r="X2738" s="42" t="str">
        <f>+IFERROR(VLOOKUP(Tabla2[[#This Row],[DISTRITO SEGÚN DNI]],Hoja1!$A$2:$B$32,2,FALSE),"No")</f>
        <v>No</v>
      </c>
      <c r="Y2738" s="42" t="str">
        <f>IF(OR(LOWER(Tabla2[[#This Row],[GENERO]])="masculino", LOWER(Tabla2[[#This Row],[GENERO]])="femenino"),"OK","Corregir")</f>
        <v>OK</v>
      </c>
      <c r="Z2738" s="42" t="str">
        <f>+IF(Tabla2[[#This Row],[Nro. DNI / CE]]="","Corregir",IF(LEN(Tabla2[[#This Row],[Nro. DNI / CE]])&gt;=8,"OK","Corregir"))</f>
        <v>OK</v>
      </c>
      <c r="AA2738" s="42">
        <f>COUNTIF(Tabla2[APELLIDOS Y NOMBRES],Tabla2[[#This Row],[APELLIDOS Y NOMBRES]])</f>
        <v>1</v>
      </c>
      <c r="AB2738" s="42">
        <f>IF(Tabla2[[#This Row],[Trabajador]]&gt;1,1/Tabla2[[#This Row],[Trabajador]],Tabla2[[#This Row],[Trabajador]])</f>
        <v>1</v>
      </c>
      <c r="AC2738" t="str">
        <f>+IFERROR(IF(Tabla2[[#This Row],[FECHA CESE/BAJA]]="","No Aplica",IF(AND(MONTH(Tabla2[[#This Row],[FECHA CESE/BAJA]])=MONTH(TODAY()-30),YEAR(Tabla2[[#This Row],[FECHA CESE/BAJA]])=YEAR(TODAY())),MONTH(TODAY()-30)&amp;"-"&amp;YEAR(TODAY()),"Borrar")),"No aplica")</f>
        <v>No aplica</v>
      </c>
      <c r="AD2738" t="str">
        <f>+IFERROR(IF(Tabla2[[#This Row],[FECHA INICIO DE LABORES EN OBRA]]="","No Aplica",IF(AND(MONTH(Tabla2[[#This Row],[FECHA INICIO DE LABORES EN OBRA]])=MONTH(TODAY()-30),YEAR(Tabla2[[#This Row],[FECHA INICIO DE LABORES EN OBRA]])=YEAR(TODAY())),MONTH(TODAY()-30)&amp;"-"&amp;YEAR(TODAY()),"No Aplica")),"No Aplica")</f>
        <v>No Aplica</v>
      </c>
    </row>
    <row r="2739" spans="1:30" x14ac:dyDescent="0.25">
      <c r="A2739" s="13">
        <v>20101155588</v>
      </c>
      <c r="B2739" s="15" t="s">
        <v>2014</v>
      </c>
      <c r="C2739" s="15" t="s">
        <v>2014</v>
      </c>
      <c r="D2739" s="15" t="s">
        <v>800</v>
      </c>
      <c r="E2739" s="15" t="s">
        <v>801</v>
      </c>
      <c r="F2739" s="39">
        <v>33378</v>
      </c>
      <c r="G2739" s="15">
        <v>1</v>
      </c>
      <c r="H2739" s="15" t="s">
        <v>9677</v>
      </c>
      <c r="I2739" s="15" t="s">
        <v>6293</v>
      </c>
      <c r="J2739" s="15" t="s">
        <v>9879</v>
      </c>
      <c r="K2739" s="15" t="s">
        <v>22</v>
      </c>
      <c r="L2739" s="40" t="s">
        <v>6</v>
      </c>
      <c r="M2739" s="39" t="s">
        <v>24</v>
      </c>
      <c r="N2739" s="41" t="s">
        <v>2098</v>
      </c>
      <c r="O2739" s="39">
        <v>44973</v>
      </c>
      <c r="P2739" s="40">
        <v>1</v>
      </c>
      <c r="Q2739" s="40">
        <v>1</v>
      </c>
      <c r="R2739" s="40" t="str">
        <f>IFERROR(VLOOKUP(Tabla2[[#This Row],[CONTRATISTA PRNCIPAL]],Hoja1!$L$5:$M$9,2,FALSE),"CJV")</f>
        <v>EPC</v>
      </c>
      <c r="S2739" s="40" t="str">
        <f>IF(Tabla2[[#This Row],[EMPRESA]]=Tabla2[[#This Row],[CONTRATISTA PRNCIPAL]],"Principal","Secundaria")</f>
        <v>Principal</v>
      </c>
      <c r="T2739" s="42">
        <f>IFERROR(1/COUNTIF(Tabla2[CONTRATISTA PRNCIPAL],Tabla2[[#This Row],[CONTRATISTA PRNCIPAL]]),0)</f>
        <v>0.0035714285714285713</v>
      </c>
      <c r="U2739" s="43">
        <f>IF(((TODAY()-Tabla2[[#This Row],[FECHA NACIMIENTO]])/365)&lt;18,"Corregir", IF(((TODAY()-Tabla2[[#This Row],[FECHA NACIMIENTO]])/365)&gt;80, "Corregir",ROUNDDOWN(((TODAY()-Tabla2[[#This Row],[FECHA NACIMIENTO]])/365),0)))</f>
        <v>32</v>
      </c>
      <c r="V27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39" s="44" t="str">
        <f>+IF(Tabla2[[#This Row],[Edad]]="Corregir","Corregir","Ok")</f>
        <v>Ok</v>
      </c>
      <c r="X2739" s="42" t="str">
        <f>+IFERROR(VLOOKUP(Tabla2[[#This Row],[DISTRITO SEGÚN DNI]],Hoja1!$A$2:$B$32,2,FALSE),"No")</f>
        <v>BREÑA</v>
      </c>
      <c r="Y2739" s="42" t="str">
        <f>IF(OR(LOWER(Tabla2[[#This Row],[GENERO]])="masculino", LOWER(Tabla2[[#This Row],[GENERO]])="femenino"),"OK","Corregir")</f>
        <v>OK</v>
      </c>
      <c r="Z2739" s="42" t="str">
        <f>+IF(Tabla2[[#This Row],[Nro. DNI / CE]]="","Corregir",IF(LEN(Tabla2[[#This Row],[Nro. DNI / CE]])&gt;=8,"OK","Corregir"))</f>
        <v>OK</v>
      </c>
      <c r="AA2739" s="42">
        <f>COUNTIF(Tabla2[APELLIDOS Y NOMBRES],Tabla2[[#This Row],[APELLIDOS Y NOMBRES]])</f>
        <v>1</v>
      </c>
      <c r="AB2739" s="42">
        <f>IF(Tabla2[[#This Row],[Trabajador]]&gt;1,1/Tabla2[[#This Row],[Trabajador]],Tabla2[[#This Row],[Trabajador]])</f>
        <v>1</v>
      </c>
      <c r="AC2739" t="str">
        <f>+IFERROR(IF(Tabla2[[#This Row],[FECHA CESE/BAJA]]="","No Aplica",IF(AND(MONTH(Tabla2[[#This Row],[FECHA CESE/BAJA]])=MONTH(TODAY()-30),YEAR(Tabla2[[#This Row],[FECHA CESE/BAJA]])=YEAR(TODAY())),MONTH(TODAY()-30)&amp;"-"&amp;YEAR(TODAY()),"Borrar")),"No aplica")</f>
        <v>No aplica</v>
      </c>
      <c r="AD2739" t="str">
        <f>+IFERROR(IF(Tabla2[[#This Row],[FECHA INICIO DE LABORES EN OBRA]]="","No Aplica",IF(AND(MONTH(Tabla2[[#This Row],[FECHA INICIO DE LABORES EN OBRA]])=MONTH(TODAY()-30),YEAR(Tabla2[[#This Row],[FECHA INICIO DE LABORES EN OBRA]])=YEAR(TODAY())),MONTH(TODAY()-30)&amp;"-"&amp;YEAR(TODAY()),"No Aplica")),"No Aplica")</f>
        <v>No Aplica</v>
      </c>
    </row>
    <row r="2740" spans="1:30" x14ac:dyDescent="0.25">
      <c r="A2740" s="13">
        <v>20101155588</v>
      </c>
      <c r="B2740" s="15" t="s">
        <v>2014</v>
      </c>
      <c r="C2740" s="15" t="s">
        <v>2014</v>
      </c>
      <c r="D2740" s="15" t="s">
        <v>9880</v>
      </c>
      <c r="E2740" s="15" t="s">
        <v>9881</v>
      </c>
      <c r="F2740" s="39">
        <v>34410</v>
      </c>
      <c r="G2740" s="15">
        <v>1</v>
      </c>
      <c r="H2740" s="15" t="s">
        <v>9677</v>
      </c>
      <c r="I2740" s="15" t="s">
        <v>6293</v>
      </c>
      <c r="J2740" s="15" t="s">
        <v>9882</v>
      </c>
      <c r="K2740" s="15" t="s">
        <v>2272</v>
      </c>
      <c r="L2740" s="40" t="s">
        <v>6</v>
      </c>
      <c r="M2740" s="39" t="s">
        <v>24</v>
      </c>
      <c r="N2740" s="41" t="s">
        <v>2098</v>
      </c>
      <c r="O2740" s="39">
        <v>44975</v>
      </c>
      <c r="P2740" s="40">
        <v>1</v>
      </c>
      <c r="Q2740" s="40">
        <v>1</v>
      </c>
      <c r="R2740" s="40" t="str">
        <f>IFERROR(VLOOKUP(Tabla2[[#This Row],[CONTRATISTA PRNCIPAL]],Hoja1!$L$5:$M$9,2,FALSE),"CJV")</f>
        <v>EPC</v>
      </c>
      <c r="S2740" s="40" t="str">
        <f>IF(Tabla2[[#This Row],[EMPRESA]]=Tabla2[[#This Row],[CONTRATISTA PRNCIPAL]],"Principal","Secundaria")</f>
        <v>Principal</v>
      </c>
      <c r="T2740" s="42">
        <f>IFERROR(1/COUNTIF(Tabla2[CONTRATISTA PRNCIPAL],Tabla2[[#This Row],[CONTRATISTA PRNCIPAL]]),0)</f>
        <v>0.0035714285714285713</v>
      </c>
      <c r="U2740" s="43">
        <f>IF(((TODAY()-Tabla2[[#This Row],[FECHA NACIMIENTO]])/365)&lt;18,"Corregir", IF(((TODAY()-Tabla2[[#This Row],[FECHA NACIMIENTO]])/365)&gt;80, "Corregir",ROUNDDOWN(((TODAY()-Tabla2[[#This Row],[FECHA NACIMIENTO]])/365),0)))</f>
        <v>29</v>
      </c>
      <c r="V27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40" s="44" t="str">
        <f>+IF(Tabla2[[#This Row],[Edad]]="Corregir","Corregir","Ok")</f>
        <v>Ok</v>
      </c>
      <c r="X2740" s="42" t="str">
        <f>+IFERROR(VLOOKUP(Tabla2[[#This Row],[DISTRITO SEGÚN DNI]],Hoja1!$A$2:$B$32,2,FALSE),"No")</f>
        <v>No</v>
      </c>
      <c r="Y2740" s="42" t="str">
        <f>IF(OR(LOWER(Tabla2[[#This Row],[GENERO]])="masculino", LOWER(Tabla2[[#This Row],[GENERO]])="femenino"),"OK","Corregir")</f>
        <v>OK</v>
      </c>
      <c r="Z2740" s="42" t="str">
        <f>+IF(Tabla2[[#This Row],[Nro. DNI / CE]]="","Corregir",IF(LEN(Tabla2[[#This Row],[Nro. DNI / CE]])&gt;=8,"OK","Corregir"))</f>
        <v>OK</v>
      </c>
      <c r="AA2740" s="42">
        <f>COUNTIF(Tabla2[APELLIDOS Y NOMBRES],Tabla2[[#This Row],[APELLIDOS Y NOMBRES]])</f>
        <v>1</v>
      </c>
      <c r="AB2740" s="42">
        <f>IF(Tabla2[[#This Row],[Trabajador]]&gt;1,1/Tabla2[[#This Row],[Trabajador]],Tabla2[[#This Row],[Trabajador]])</f>
        <v>1</v>
      </c>
      <c r="AC2740" t="str">
        <f>+IFERROR(IF(Tabla2[[#This Row],[FECHA CESE/BAJA]]="","No Aplica",IF(AND(MONTH(Tabla2[[#This Row],[FECHA CESE/BAJA]])=MONTH(TODAY()-30),YEAR(Tabla2[[#This Row],[FECHA CESE/BAJA]])=YEAR(TODAY())),MONTH(TODAY()-30)&amp;"-"&amp;YEAR(TODAY()),"Borrar")),"No aplica")</f>
        <v>No aplica</v>
      </c>
      <c r="AD2740" t="str">
        <f>+IFERROR(IF(Tabla2[[#This Row],[FECHA INICIO DE LABORES EN OBRA]]="","No Aplica",IF(AND(MONTH(Tabla2[[#This Row],[FECHA INICIO DE LABORES EN OBRA]])=MONTH(TODAY()-30),YEAR(Tabla2[[#This Row],[FECHA INICIO DE LABORES EN OBRA]])=YEAR(TODAY())),MONTH(TODAY()-30)&amp;"-"&amp;YEAR(TODAY()),"No Aplica")),"No Aplica")</f>
        <v>No Aplica</v>
      </c>
    </row>
    <row r="2741" spans="1:30" x14ac:dyDescent="0.25">
      <c r="A2741" s="13">
        <v>20101155588</v>
      </c>
      <c r="B2741" s="15" t="s">
        <v>2014</v>
      </c>
      <c r="C2741" s="15" t="s">
        <v>2014</v>
      </c>
      <c r="D2741" s="15" t="s">
        <v>894</v>
      </c>
      <c r="E2741" s="15" t="s">
        <v>895</v>
      </c>
      <c r="F2741" s="39">
        <v>35752</v>
      </c>
      <c r="G2741" s="15">
        <v>1</v>
      </c>
      <c r="H2741" s="15" t="s">
        <v>9677</v>
      </c>
      <c r="I2741" s="15" t="s">
        <v>6293</v>
      </c>
      <c r="J2741" s="15" t="s">
        <v>9762</v>
      </c>
      <c r="K2741" s="15" t="s">
        <v>22</v>
      </c>
      <c r="L2741" s="40" t="s">
        <v>6</v>
      </c>
      <c r="M2741" s="39" t="s">
        <v>24</v>
      </c>
      <c r="N2741" s="41" t="s">
        <v>2098</v>
      </c>
      <c r="O2741" s="39">
        <v>44982</v>
      </c>
      <c r="P2741" s="40">
        <v>1</v>
      </c>
      <c r="Q2741" s="40">
        <v>1</v>
      </c>
      <c r="R2741" s="40" t="str">
        <f>IFERROR(VLOOKUP(Tabla2[[#This Row],[CONTRATISTA PRNCIPAL]],Hoja1!$L$5:$M$9,2,FALSE),"CJV")</f>
        <v>EPC</v>
      </c>
      <c r="S2741" s="40" t="str">
        <f>IF(Tabla2[[#This Row],[EMPRESA]]=Tabla2[[#This Row],[CONTRATISTA PRNCIPAL]],"Principal","Secundaria")</f>
        <v>Principal</v>
      </c>
      <c r="T2741" s="42">
        <f>IFERROR(1/COUNTIF(Tabla2[CONTRATISTA PRNCIPAL],Tabla2[[#This Row],[CONTRATISTA PRNCIPAL]]),0)</f>
        <v>0.0035714285714285713</v>
      </c>
      <c r="U2741" s="43">
        <f>IF(((TODAY()-Tabla2[[#This Row],[FECHA NACIMIENTO]])/365)&lt;18,"Corregir", IF(((TODAY()-Tabla2[[#This Row],[FECHA NACIMIENTO]])/365)&gt;80, "Corregir",ROUNDDOWN(((TODAY()-Tabla2[[#This Row],[FECHA NACIMIENTO]])/365),0)))</f>
        <v>25</v>
      </c>
      <c r="V27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41" s="44" t="str">
        <f>+IF(Tabla2[[#This Row],[Edad]]="Corregir","Corregir","Ok")</f>
        <v>Ok</v>
      </c>
      <c r="X2741" s="42" t="str">
        <f>+IFERROR(VLOOKUP(Tabla2[[#This Row],[DISTRITO SEGÚN DNI]],Hoja1!$A$2:$B$32,2,FALSE),"No")</f>
        <v>BREÑA</v>
      </c>
      <c r="Y2741" s="42" t="str">
        <f>IF(OR(LOWER(Tabla2[[#This Row],[GENERO]])="masculino", LOWER(Tabla2[[#This Row],[GENERO]])="femenino"),"OK","Corregir")</f>
        <v>OK</v>
      </c>
      <c r="Z2741" s="42" t="str">
        <f>+IF(Tabla2[[#This Row],[Nro. DNI / CE]]="","Corregir",IF(LEN(Tabla2[[#This Row],[Nro. DNI / CE]])&gt;=8,"OK","Corregir"))</f>
        <v>OK</v>
      </c>
      <c r="AA2741" s="42">
        <f>COUNTIF(Tabla2[APELLIDOS Y NOMBRES],Tabla2[[#This Row],[APELLIDOS Y NOMBRES]])</f>
        <v>1</v>
      </c>
      <c r="AB2741" s="42">
        <f>IF(Tabla2[[#This Row],[Trabajador]]&gt;1,1/Tabla2[[#This Row],[Trabajador]],Tabla2[[#This Row],[Trabajador]])</f>
        <v>1</v>
      </c>
      <c r="AC2741" t="str">
        <f>+IFERROR(IF(Tabla2[[#This Row],[FECHA CESE/BAJA]]="","No Aplica",IF(AND(MONTH(Tabla2[[#This Row],[FECHA CESE/BAJA]])=MONTH(TODAY()-30),YEAR(Tabla2[[#This Row],[FECHA CESE/BAJA]])=YEAR(TODAY())),MONTH(TODAY()-30)&amp;"-"&amp;YEAR(TODAY()),"Borrar")),"No aplica")</f>
        <v>No aplica</v>
      </c>
      <c r="AD2741" t="str">
        <f>+IFERROR(IF(Tabla2[[#This Row],[FECHA INICIO DE LABORES EN OBRA]]="","No Aplica",IF(AND(MONTH(Tabla2[[#This Row],[FECHA INICIO DE LABORES EN OBRA]])=MONTH(TODAY()-30),YEAR(Tabla2[[#This Row],[FECHA INICIO DE LABORES EN OBRA]])=YEAR(TODAY())),MONTH(TODAY()-30)&amp;"-"&amp;YEAR(TODAY()),"No Aplica")),"No Aplica")</f>
        <v>No Aplica</v>
      </c>
    </row>
    <row r="2742" spans="1:30" x14ac:dyDescent="0.25">
      <c r="A2742" s="13">
        <v>20101155588</v>
      </c>
      <c r="B2742" s="15" t="s">
        <v>2014</v>
      </c>
      <c r="C2742" s="15" t="s">
        <v>2014</v>
      </c>
      <c r="D2742" s="15" t="s">
        <v>944</v>
      </c>
      <c r="E2742" s="15" t="s">
        <v>945</v>
      </c>
      <c r="F2742" s="39">
        <v>37015</v>
      </c>
      <c r="G2742" s="15">
        <v>1</v>
      </c>
      <c r="H2742" s="15" t="s">
        <v>9677</v>
      </c>
      <c r="I2742" s="15" t="s">
        <v>6293</v>
      </c>
      <c r="J2742" s="15" t="s">
        <v>9883</v>
      </c>
      <c r="K2742" s="15" t="s">
        <v>26</v>
      </c>
      <c r="L2742" s="40" t="s">
        <v>6</v>
      </c>
      <c r="M2742" s="39" t="s">
        <v>24</v>
      </c>
      <c r="N2742" s="41" t="s">
        <v>2098</v>
      </c>
      <c r="O2742" s="39">
        <v>44996</v>
      </c>
      <c r="P2742" s="40">
        <v>1</v>
      </c>
      <c r="Q2742" s="40">
        <v>1</v>
      </c>
      <c r="R2742" s="40" t="str">
        <f>IFERROR(VLOOKUP(Tabla2[[#This Row],[CONTRATISTA PRNCIPAL]],Hoja1!$L$5:$M$9,2,FALSE),"CJV")</f>
        <v>EPC</v>
      </c>
      <c r="S2742" s="40" t="str">
        <f>IF(Tabla2[[#This Row],[EMPRESA]]=Tabla2[[#This Row],[CONTRATISTA PRNCIPAL]],"Principal","Secundaria")</f>
        <v>Principal</v>
      </c>
      <c r="T2742" s="42">
        <f>IFERROR(1/COUNTIF(Tabla2[CONTRATISTA PRNCIPAL],Tabla2[[#This Row],[CONTRATISTA PRNCIPAL]]),0)</f>
        <v>0.0035714285714285713</v>
      </c>
      <c r="U2742" s="43">
        <f>IF(((TODAY()-Tabla2[[#This Row],[FECHA NACIMIENTO]])/365)&lt;18,"Corregir", IF(((TODAY()-Tabla2[[#This Row],[FECHA NACIMIENTO]])/365)&gt;80, "Corregir",ROUNDDOWN(((TODAY()-Tabla2[[#This Row],[FECHA NACIMIENTO]])/365),0)))</f>
        <v>22</v>
      </c>
      <c r="V27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742" s="44" t="str">
        <f>+IF(Tabla2[[#This Row],[Edad]]="Corregir","Corregir","Ok")</f>
        <v>Ok</v>
      </c>
      <c r="X2742" s="42" t="str">
        <f>+IFERROR(VLOOKUP(Tabla2[[#This Row],[DISTRITO SEGÚN DNI]],Hoja1!$A$2:$B$32,2,FALSE),"No")</f>
        <v>EL AGUSTINO</v>
      </c>
      <c r="Y2742" s="42" t="str">
        <f>IF(OR(LOWER(Tabla2[[#This Row],[GENERO]])="masculino", LOWER(Tabla2[[#This Row],[GENERO]])="femenino"),"OK","Corregir")</f>
        <v>OK</v>
      </c>
      <c r="Z2742" s="42" t="str">
        <f>+IF(Tabla2[[#This Row],[Nro. DNI / CE]]="","Corregir",IF(LEN(Tabla2[[#This Row],[Nro. DNI / CE]])&gt;=8,"OK","Corregir"))</f>
        <v>OK</v>
      </c>
      <c r="AA2742" s="42">
        <f>COUNTIF(Tabla2[APELLIDOS Y NOMBRES],Tabla2[[#This Row],[APELLIDOS Y NOMBRES]])</f>
        <v>1</v>
      </c>
      <c r="AB2742" s="42">
        <f>IF(Tabla2[[#This Row],[Trabajador]]&gt;1,1/Tabla2[[#This Row],[Trabajador]],Tabla2[[#This Row],[Trabajador]])</f>
        <v>1</v>
      </c>
      <c r="AC2742" t="str">
        <f>+IFERROR(IF(Tabla2[[#This Row],[FECHA CESE/BAJA]]="","No Aplica",IF(AND(MONTH(Tabla2[[#This Row],[FECHA CESE/BAJA]])=MONTH(TODAY()-30),YEAR(Tabla2[[#This Row],[FECHA CESE/BAJA]])=YEAR(TODAY())),MONTH(TODAY()-30)&amp;"-"&amp;YEAR(TODAY()),"Borrar")),"No aplica")</f>
        <v>No aplica</v>
      </c>
      <c r="AD2742" t="str">
        <f>+IFERROR(IF(Tabla2[[#This Row],[FECHA INICIO DE LABORES EN OBRA]]="","No Aplica",IF(AND(MONTH(Tabla2[[#This Row],[FECHA INICIO DE LABORES EN OBRA]])=MONTH(TODAY()-30),YEAR(Tabla2[[#This Row],[FECHA INICIO DE LABORES EN OBRA]])=YEAR(TODAY())),MONTH(TODAY()-30)&amp;"-"&amp;YEAR(TODAY()),"No Aplica")),"No Aplica")</f>
        <v>No Aplica</v>
      </c>
    </row>
    <row r="2743" spans="1:30" x14ac:dyDescent="0.25">
      <c r="A2743" s="13">
        <v>20101155588</v>
      </c>
      <c r="B2743" s="15" t="s">
        <v>2014</v>
      </c>
      <c r="C2743" s="15" t="s">
        <v>2014</v>
      </c>
      <c r="D2743" s="15" t="s">
        <v>594</v>
      </c>
      <c r="E2743" s="15" t="s">
        <v>595</v>
      </c>
      <c r="F2743" s="39">
        <v>30739</v>
      </c>
      <c r="G2743" s="15">
        <v>1</v>
      </c>
      <c r="H2743" s="15" t="s">
        <v>9677</v>
      </c>
      <c r="I2743" s="15" t="s">
        <v>6293</v>
      </c>
      <c r="J2743" s="15" t="s">
        <v>9884</v>
      </c>
      <c r="K2743" s="15" t="s">
        <v>27</v>
      </c>
      <c r="L2743" s="40" t="s">
        <v>6</v>
      </c>
      <c r="M2743" s="39" t="s">
        <v>24</v>
      </c>
      <c r="N2743" s="41" t="s">
        <v>2098</v>
      </c>
      <c r="O2743" s="39">
        <v>44997</v>
      </c>
      <c r="P2743" s="40">
        <v>1</v>
      </c>
      <c r="Q2743" s="40">
        <v>1</v>
      </c>
      <c r="R2743" s="40" t="str">
        <f>IFERROR(VLOOKUP(Tabla2[[#This Row],[CONTRATISTA PRNCIPAL]],Hoja1!$L$5:$M$9,2,FALSE),"CJV")</f>
        <v>EPC</v>
      </c>
      <c r="S2743" s="40" t="str">
        <f>IF(Tabla2[[#This Row],[EMPRESA]]=Tabla2[[#This Row],[CONTRATISTA PRNCIPAL]],"Principal","Secundaria")</f>
        <v>Principal</v>
      </c>
      <c r="T2743" s="42">
        <f>IFERROR(1/COUNTIF(Tabla2[CONTRATISTA PRNCIPAL],Tabla2[[#This Row],[CONTRATISTA PRNCIPAL]]),0)</f>
        <v>0.0035714285714285713</v>
      </c>
      <c r="U2743" s="43">
        <f>IF(((TODAY()-Tabla2[[#This Row],[FECHA NACIMIENTO]])/365)&lt;18,"Corregir", IF(((TODAY()-Tabla2[[#This Row],[FECHA NACIMIENTO]])/365)&gt;80, "Corregir",ROUNDDOWN(((TODAY()-Tabla2[[#This Row],[FECHA NACIMIENTO]])/365),0)))</f>
        <v>39</v>
      </c>
      <c r="V27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43" s="44" t="str">
        <f>+IF(Tabla2[[#This Row],[Edad]]="Corregir","Corregir","Ok")</f>
        <v>Ok</v>
      </c>
      <c r="X2743" s="42" t="str">
        <f>+IFERROR(VLOOKUP(Tabla2[[#This Row],[DISTRITO SEGÚN DNI]],Hoja1!$A$2:$B$32,2,FALSE),"No")</f>
        <v>CALLAO</v>
      </c>
      <c r="Y2743" s="42" t="str">
        <f>IF(OR(LOWER(Tabla2[[#This Row],[GENERO]])="masculino", LOWER(Tabla2[[#This Row],[GENERO]])="femenino"),"OK","Corregir")</f>
        <v>OK</v>
      </c>
      <c r="Z2743" s="42" t="str">
        <f>+IF(Tabla2[[#This Row],[Nro. DNI / CE]]="","Corregir",IF(LEN(Tabla2[[#This Row],[Nro. DNI / CE]])&gt;=8,"OK","Corregir"))</f>
        <v>OK</v>
      </c>
      <c r="AA2743" s="42">
        <f>COUNTIF(Tabla2[APELLIDOS Y NOMBRES],Tabla2[[#This Row],[APELLIDOS Y NOMBRES]])</f>
        <v>1</v>
      </c>
      <c r="AB2743" s="42">
        <f>IF(Tabla2[[#This Row],[Trabajador]]&gt;1,1/Tabla2[[#This Row],[Trabajador]],Tabla2[[#This Row],[Trabajador]])</f>
        <v>1</v>
      </c>
      <c r="AC2743" t="str">
        <f>+IFERROR(IF(Tabla2[[#This Row],[FECHA CESE/BAJA]]="","No Aplica",IF(AND(MONTH(Tabla2[[#This Row],[FECHA CESE/BAJA]])=MONTH(TODAY()-30),YEAR(Tabla2[[#This Row],[FECHA CESE/BAJA]])=YEAR(TODAY())),MONTH(TODAY()-30)&amp;"-"&amp;YEAR(TODAY()),"Borrar")),"No aplica")</f>
        <v>No aplica</v>
      </c>
      <c r="AD2743" t="str">
        <f>+IFERROR(IF(Tabla2[[#This Row],[FECHA INICIO DE LABORES EN OBRA]]="","No Aplica",IF(AND(MONTH(Tabla2[[#This Row],[FECHA INICIO DE LABORES EN OBRA]])=MONTH(TODAY()-30),YEAR(Tabla2[[#This Row],[FECHA INICIO DE LABORES EN OBRA]])=YEAR(TODAY())),MONTH(TODAY()-30)&amp;"-"&amp;YEAR(TODAY()),"No Aplica")),"No Aplica")</f>
        <v>No Aplica</v>
      </c>
    </row>
    <row r="2744" spans="1:30" x14ac:dyDescent="0.25">
      <c r="A2744" s="13">
        <v>20101155588</v>
      </c>
      <c r="B2744" s="15" t="s">
        <v>2014</v>
      </c>
      <c r="C2744" s="15" t="s">
        <v>2014</v>
      </c>
      <c r="D2744" s="15" t="s">
        <v>9885</v>
      </c>
      <c r="E2744" s="15" t="s">
        <v>9886</v>
      </c>
      <c r="F2744" s="39">
        <v>37408</v>
      </c>
      <c r="G2744" s="15">
        <v>1</v>
      </c>
      <c r="H2744" s="15" t="s">
        <v>9677</v>
      </c>
      <c r="I2744" s="15" t="s">
        <v>6293</v>
      </c>
      <c r="J2744" s="15" t="s">
        <v>9743</v>
      </c>
      <c r="K2744" s="15" t="s">
        <v>2641</v>
      </c>
      <c r="L2744" s="40" t="s">
        <v>6</v>
      </c>
      <c r="M2744" s="39" t="s">
        <v>24</v>
      </c>
      <c r="N2744" s="41" t="s">
        <v>2098</v>
      </c>
      <c r="O2744" s="39">
        <v>44996</v>
      </c>
      <c r="P2744" s="40">
        <v>1</v>
      </c>
      <c r="Q2744" s="40">
        <v>1</v>
      </c>
      <c r="R2744" s="40" t="str">
        <f>IFERROR(VLOOKUP(Tabla2[[#This Row],[CONTRATISTA PRNCIPAL]],Hoja1!$L$5:$M$9,2,FALSE),"CJV")</f>
        <v>EPC</v>
      </c>
      <c r="S2744" s="40" t="str">
        <f>IF(Tabla2[[#This Row],[EMPRESA]]=Tabla2[[#This Row],[CONTRATISTA PRNCIPAL]],"Principal","Secundaria")</f>
        <v>Principal</v>
      </c>
      <c r="T2744" s="42">
        <f>IFERROR(1/COUNTIF(Tabla2[CONTRATISTA PRNCIPAL],Tabla2[[#This Row],[CONTRATISTA PRNCIPAL]]),0)</f>
        <v>0.0035714285714285713</v>
      </c>
      <c r="U2744" s="43">
        <f>IF(((TODAY()-Tabla2[[#This Row],[FECHA NACIMIENTO]])/365)&lt;18,"Corregir", IF(((TODAY()-Tabla2[[#This Row],[FECHA NACIMIENTO]])/365)&gt;80, "Corregir",ROUNDDOWN(((TODAY()-Tabla2[[#This Row],[FECHA NACIMIENTO]])/365),0)))</f>
        <v>21</v>
      </c>
      <c r="V27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744" s="44" t="str">
        <f>+IF(Tabla2[[#This Row],[Edad]]="Corregir","Corregir","Ok")</f>
        <v>Ok</v>
      </c>
      <c r="X2744" s="42" t="str">
        <f>+IFERROR(VLOOKUP(Tabla2[[#This Row],[DISTRITO SEGÚN DNI]],Hoja1!$A$2:$B$32,2,FALSE),"No")</f>
        <v>No</v>
      </c>
      <c r="Y2744" s="42" t="str">
        <f>IF(OR(LOWER(Tabla2[[#This Row],[GENERO]])="masculino", LOWER(Tabla2[[#This Row],[GENERO]])="femenino"),"OK","Corregir")</f>
        <v>OK</v>
      </c>
      <c r="Z2744" s="42" t="str">
        <f>+IF(Tabla2[[#This Row],[Nro. DNI / CE]]="","Corregir",IF(LEN(Tabla2[[#This Row],[Nro. DNI / CE]])&gt;=8,"OK","Corregir"))</f>
        <v>OK</v>
      </c>
      <c r="AA2744" s="42">
        <f>COUNTIF(Tabla2[APELLIDOS Y NOMBRES],Tabla2[[#This Row],[APELLIDOS Y NOMBRES]])</f>
        <v>1</v>
      </c>
      <c r="AB2744" s="42">
        <f>IF(Tabla2[[#This Row],[Trabajador]]&gt;1,1/Tabla2[[#This Row],[Trabajador]],Tabla2[[#This Row],[Trabajador]])</f>
        <v>1</v>
      </c>
      <c r="AC2744" t="str">
        <f>+IFERROR(IF(Tabla2[[#This Row],[FECHA CESE/BAJA]]="","No Aplica",IF(AND(MONTH(Tabla2[[#This Row],[FECHA CESE/BAJA]])=MONTH(TODAY()-30),YEAR(Tabla2[[#This Row],[FECHA CESE/BAJA]])=YEAR(TODAY())),MONTH(TODAY()-30)&amp;"-"&amp;YEAR(TODAY()),"Borrar")),"No aplica")</f>
        <v>No aplica</v>
      </c>
      <c r="AD2744" t="str">
        <f>+IFERROR(IF(Tabla2[[#This Row],[FECHA INICIO DE LABORES EN OBRA]]="","No Aplica",IF(AND(MONTH(Tabla2[[#This Row],[FECHA INICIO DE LABORES EN OBRA]])=MONTH(TODAY()-30),YEAR(Tabla2[[#This Row],[FECHA INICIO DE LABORES EN OBRA]])=YEAR(TODAY())),MONTH(TODAY()-30)&amp;"-"&amp;YEAR(TODAY()),"No Aplica")),"No Aplica")</f>
        <v>No Aplica</v>
      </c>
    </row>
    <row r="2745" spans="1:30" x14ac:dyDescent="0.25">
      <c r="A2745" s="13">
        <v>20101155588</v>
      </c>
      <c r="B2745" s="15" t="s">
        <v>2014</v>
      </c>
      <c r="C2745" s="15" t="s">
        <v>2014</v>
      </c>
      <c r="D2745" s="15" t="s">
        <v>9887</v>
      </c>
      <c r="E2745" s="15" t="s">
        <v>9888</v>
      </c>
      <c r="F2745" s="39">
        <v>37034</v>
      </c>
      <c r="G2745" s="15">
        <v>1</v>
      </c>
      <c r="H2745" s="15" t="s">
        <v>9677</v>
      </c>
      <c r="I2745" s="15" t="s">
        <v>6293</v>
      </c>
      <c r="J2745" s="15" t="s">
        <v>9774</v>
      </c>
      <c r="K2745" s="15" t="s">
        <v>2174</v>
      </c>
      <c r="L2745" s="40" t="s">
        <v>6</v>
      </c>
      <c r="M2745" s="39" t="s">
        <v>24</v>
      </c>
      <c r="N2745" s="41" t="s">
        <v>2098</v>
      </c>
      <c r="O2745" s="39">
        <v>44996</v>
      </c>
      <c r="P2745" s="40">
        <v>1</v>
      </c>
      <c r="Q2745" s="40">
        <v>1</v>
      </c>
      <c r="R2745" s="40" t="str">
        <f>IFERROR(VLOOKUP(Tabla2[[#This Row],[CONTRATISTA PRNCIPAL]],Hoja1!$L$5:$M$9,2,FALSE),"CJV")</f>
        <v>EPC</v>
      </c>
      <c r="S2745" s="40" t="str">
        <f>IF(Tabla2[[#This Row],[EMPRESA]]=Tabla2[[#This Row],[CONTRATISTA PRNCIPAL]],"Principal","Secundaria")</f>
        <v>Principal</v>
      </c>
      <c r="T2745" s="42">
        <f>IFERROR(1/COUNTIF(Tabla2[CONTRATISTA PRNCIPAL],Tabla2[[#This Row],[CONTRATISTA PRNCIPAL]]),0)</f>
        <v>0.0035714285714285713</v>
      </c>
      <c r="U2745" s="43">
        <f>IF(((TODAY()-Tabla2[[#This Row],[FECHA NACIMIENTO]])/365)&lt;18,"Corregir", IF(((TODAY()-Tabla2[[#This Row],[FECHA NACIMIENTO]])/365)&gt;80, "Corregir",ROUNDDOWN(((TODAY()-Tabla2[[#This Row],[FECHA NACIMIENTO]])/365),0)))</f>
        <v>22</v>
      </c>
      <c r="V27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745" s="44" t="str">
        <f>+IF(Tabla2[[#This Row],[Edad]]="Corregir","Corregir","Ok")</f>
        <v>Ok</v>
      </c>
      <c r="X2745" s="42" t="str">
        <f>+IFERROR(VLOOKUP(Tabla2[[#This Row],[DISTRITO SEGÚN DNI]],Hoja1!$A$2:$B$32,2,FALSE),"No")</f>
        <v>No</v>
      </c>
      <c r="Y2745" s="42" t="str">
        <f>IF(OR(LOWER(Tabla2[[#This Row],[GENERO]])="masculino", LOWER(Tabla2[[#This Row],[GENERO]])="femenino"),"OK","Corregir")</f>
        <v>OK</v>
      </c>
      <c r="Z2745" s="42" t="str">
        <f>+IF(Tabla2[[#This Row],[Nro. DNI / CE]]="","Corregir",IF(LEN(Tabla2[[#This Row],[Nro. DNI / CE]])&gt;=8,"OK","Corregir"))</f>
        <v>OK</v>
      </c>
      <c r="AA2745" s="42">
        <f>COUNTIF(Tabla2[APELLIDOS Y NOMBRES],Tabla2[[#This Row],[APELLIDOS Y NOMBRES]])</f>
        <v>1</v>
      </c>
      <c r="AB2745" s="42">
        <f>IF(Tabla2[[#This Row],[Trabajador]]&gt;1,1/Tabla2[[#This Row],[Trabajador]],Tabla2[[#This Row],[Trabajador]])</f>
        <v>1</v>
      </c>
      <c r="AC2745" t="str">
        <f>+IFERROR(IF(Tabla2[[#This Row],[FECHA CESE/BAJA]]="","No Aplica",IF(AND(MONTH(Tabla2[[#This Row],[FECHA CESE/BAJA]])=MONTH(TODAY()-30),YEAR(Tabla2[[#This Row],[FECHA CESE/BAJA]])=YEAR(TODAY())),MONTH(TODAY()-30)&amp;"-"&amp;YEAR(TODAY()),"Borrar")),"No aplica")</f>
        <v>No aplica</v>
      </c>
      <c r="AD2745" t="str">
        <f>+IFERROR(IF(Tabla2[[#This Row],[FECHA INICIO DE LABORES EN OBRA]]="","No Aplica",IF(AND(MONTH(Tabla2[[#This Row],[FECHA INICIO DE LABORES EN OBRA]])=MONTH(TODAY()-30),YEAR(Tabla2[[#This Row],[FECHA INICIO DE LABORES EN OBRA]])=YEAR(TODAY())),MONTH(TODAY()-30)&amp;"-"&amp;YEAR(TODAY()),"No Aplica")),"No Aplica")</f>
        <v>No Aplica</v>
      </c>
    </row>
    <row r="2746" spans="1:30" x14ac:dyDescent="0.25">
      <c r="A2746" s="13">
        <v>20101155588</v>
      </c>
      <c r="B2746" s="15" t="s">
        <v>2014</v>
      </c>
      <c r="C2746" s="15" t="s">
        <v>2014</v>
      </c>
      <c r="D2746" s="15" t="s">
        <v>821</v>
      </c>
      <c r="E2746" s="15" t="s">
        <v>822</v>
      </c>
      <c r="F2746" s="39">
        <v>34777</v>
      </c>
      <c r="G2746" s="15">
        <v>1</v>
      </c>
      <c r="H2746" s="15" t="s">
        <v>9677</v>
      </c>
      <c r="I2746" s="15" t="s">
        <v>6293</v>
      </c>
      <c r="J2746" s="15" t="s">
        <v>9889</v>
      </c>
      <c r="K2746" s="15" t="s">
        <v>9890</v>
      </c>
      <c r="L2746" s="40" t="s">
        <v>6</v>
      </c>
      <c r="M2746" s="39" t="s">
        <v>24</v>
      </c>
      <c r="N2746" s="41" t="s">
        <v>2098</v>
      </c>
      <c r="O2746" s="39">
        <v>44978</v>
      </c>
      <c r="P2746" s="40">
        <v>1</v>
      </c>
      <c r="Q2746" s="40">
        <v>1</v>
      </c>
      <c r="R2746" s="40" t="str">
        <f>IFERROR(VLOOKUP(Tabla2[[#This Row],[CONTRATISTA PRNCIPAL]],Hoja1!$L$5:$M$9,2,FALSE),"CJV")</f>
        <v>EPC</v>
      </c>
      <c r="S2746" s="40" t="str">
        <f>IF(Tabla2[[#This Row],[EMPRESA]]=Tabla2[[#This Row],[CONTRATISTA PRNCIPAL]],"Principal","Secundaria")</f>
        <v>Principal</v>
      </c>
      <c r="T2746" s="42">
        <f>IFERROR(1/COUNTIF(Tabla2[CONTRATISTA PRNCIPAL],Tabla2[[#This Row],[CONTRATISTA PRNCIPAL]]),0)</f>
        <v>0.0035714285714285713</v>
      </c>
      <c r="U2746" s="43">
        <f>IF(((TODAY()-Tabla2[[#This Row],[FECHA NACIMIENTO]])/365)&lt;18,"Corregir", IF(((TODAY()-Tabla2[[#This Row],[FECHA NACIMIENTO]])/365)&gt;80, "Corregir",ROUNDDOWN(((TODAY()-Tabla2[[#This Row],[FECHA NACIMIENTO]])/365),0)))</f>
        <v>28</v>
      </c>
      <c r="V27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46" s="44" t="str">
        <f>+IF(Tabla2[[#This Row],[Edad]]="Corregir","Corregir","Ok")</f>
        <v>Ok</v>
      </c>
      <c r="X2746" s="42" t="str">
        <f>+IFERROR(VLOOKUP(Tabla2[[#This Row],[DISTRITO SEGÚN DNI]],Hoja1!$A$2:$B$32,2,FALSE),"No")</f>
        <v>BREÑA</v>
      </c>
      <c r="Y2746" s="42" t="str">
        <f>IF(OR(LOWER(Tabla2[[#This Row],[GENERO]])="masculino", LOWER(Tabla2[[#This Row],[GENERO]])="femenino"),"OK","Corregir")</f>
        <v>OK</v>
      </c>
      <c r="Z2746" s="42" t="str">
        <f>+IF(Tabla2[[#This Row],[Nro. DNI / CE]]="","Corregir",IF(LEN(Tabla2[[#This Row],[Nro. DNI / CE]])&gt;=8,"OK","Corregir"))</f>
        <v>OK</v>
      </c>
      <c r="AA2746" s="42">
        <f>COUNTIF(Tabla2[APELLIDOS Y NOMBRES],Tabla2[[#This Row],[APELLIDOS Y NOMBRES]])</f>
        <v>1</v>
      </c>
      <c r="AB2746" s="42">
        <f>IF(Tabla2[[#This Row],[Trabajador]]&gt;1,1/Tabla2[[#This Row],[Trabajador]],Tabla2[[#This Row],[Trabajador]])</f>
        <v>1</v>
      </c>
      <c r="AC2746" t="str">
        <f>+IFERROR(IF(Tabla2[[#This Row],[FECHA CESE/BAJA]]="","No Aplica",IF(AND(MONTH(Tabla2[[#This Row],[FECHA CESE/BAJA]])=MONTH(TODAY()-30),YEAR(Tabla2[[#This Row],[FECHA CESE/BAJA]])=YEAR(TODAY())),MONTH(TODAY()-30)&amp;"-"&amp;YEAR(TODAY()),"Borrar")),"No aplica")</f>
        <v>No aplica</v>
      </c>
      <c r="AD2746" t="str">
        <f>+IFERROR(IF(Tabla2[[#This Row],[FECHA INICIO DE LABORES EN OBRA]]="","No Aplica",IF(AND(MONTH(Tabla2[[#This Row],[FECHA INICIO DE LABORES EN OBRA]])=MONTH(TODAY()-30),YEAR(Tabla2[[#This Row],[FECHA INICIO DE LABORES EN OBRA]])=YEAR(TODAY())),MONTH(TODAY()-30)&amp;"-"&amp;YEAR(TODAY()),"No Aplica")),"No Aplica")</f>
        <v>No Aplica</v>
      </c>
    </row>
    <row r="2747" spans="1:30" x14ac:dyDescent="0.25">
      <c r="A2747" s="13">
        <v>20101155588</v>
      </c>
      <c r="B2747" s="15" t="s">
        <v>2014</v>
      </c>
      <c r="C2747" s="15" t="s">
        <v>2014</v>
      </c>
      <c r="D2747" s="15">
        <v>47138832</v>
      </c>
      <c r="E2747" s="15" t="s">
        <v>9891</v>
      </c>
      <c r="F2747" s="39">
        <v>33756</v>
      </c>
      <c r="G2747" s="15">
        <v>1</v>
      </c>
      <c r="H2747" s="15" t="s">
        <v>9892</v>
      </c>
      <c r="I2747" s="15" t="s">
        <v>6293</v>
      </c>
      <c r="J2747" s="15" t="s">
        <v>9893</v>
      </c>
      <c r="K2747" s="15" t="s">
        <v>5222</v>
      </c>
      <c r="L2747" s="40" t="s">
        <v>6</v>
      </c>
      <c r="M2747" s="39" t="s">
        <v>24</v>
      </c>
      <c r="N2747" s="41" t="s">
        <v>2098</v>
      </c>
      <c r="O2747" s="39">
        <v>43112</v>
      </c>
      <c r="P2747" s="40">
        <v>1</v>
      </c>
      <c r="Q2747" s="40">
        <v>1</v>
      </c>
      <c r="R2747" s="40" t="str">
        <f>IFERROR(VLOOKUP(Tabla2[[#This Row],[CONTRATISTA PRNCIPAL]],Hoja1!$L$5:$M$9,2,FALSE),"CJV")</f>
        <v>EPC</v>
      </c>
      <c r="S2747" s="40" t="str">
        <f>IF(Tabla2[[#This Row],[EMPRESA]]=Tabla2[[#This Row],[CONTRATISTA PRNCIPAL]],"Principal","Secundaria")</f>
        <v>Principal</v>
      </c>
      <c r="T2747" s="42">
        <f>IFERROR(1/COUNTIF(Tabla2[CONTRATISTA PRNCIPAL],Tabla2[[#This Row],[CONTRATISTA PRNCIPAL]]),0)</f>
        <v>0.0035714285714285713</v>
      </c>
      <c r="U2747" s="43">
        <f>IF(((TODAY()-Tabla2[[#This Row],[FECHA NACIMIENTO]])/365)&lt;18,"Corregir", IF(((TODAY()-Tabla2[[#This Row],[FECHA NACIMIENTO]])/365)&gt;80, "Corregir",ROUNDDOWN(((TODAY()-Tabla2[[#This Row],[FECHA NACIMIENTO]])/365),0)))</f>
        <v>31</v>
      </c>
      <c r="V27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47" s="44" t="str">
        <f>+IF(Tabla2[[#This Row],[Edad]]="Corregir","Corregir","Ok")</f>
        <v>Ok</v>
      </c>
      <c r="X2747" s="42" t="str">
        <f>+IFERROR(VLOOKUP(Tabla2[[#This Row],[DISTRITO SEGÚN DNI]],Hoja1!$A$2:$B$32,2,FALSE),"No")</f>
        <v>No</v>
      </c>
      <c r="Y2747" s="42" t="str">
        <f>IF(OR(LOWER(Tabla2[[#This Row],[GENERO]])="masculino", LOWER(Tabla2[[#This Row],[GENERO]])="femenino"),"OK","Corregir")</f>
        <v>OK</v>
      </c>
      <c r="Z2747" s="42" t="str">
        <f>+IF(Tabla2[[#This Row],[Nro. DNI / CE]]="","Corregir",IF(LEN(Tabla2[[#This Row],[Nro. DNI / CE]])&gt;=8,"OK","Corregir"))</f>
        <v>OK</v>
      </c>
      <c r="AA2747" s="42">
        <f>COUNTIF(Tabla2[APELLIDOS Y NOMBRES],Tabla2[[#This Row],[APELLIDOS Y NOMBRES]])</f>
        <v>1</v>
      </c>
      <c r="AB2747" s="42">
        <f>IF(Tabla2[[#This Row],[Trabajador]]&gt;1,1/Tabla2[[#This Row],[Trabajador]],Tabla2[[#This Row],[Trabajador]])</f>
        <v>1</v>
      </c>
      <c r="AC2747" t="str">
        <f>+IFERROR(IF(Tabla2[[#This Row],[FECHA CESE/BAJA]]="","No Aplica",IF(AND(MONTH(Tabla2[[#This Row],[FECHA CESE/BAJA]])=MONTH(TODAY()-30),YEAR(Tabla2[[#This Row],[FECHA CESE/BAJA]])=YEAR(TODAY())),MONTH(TODAY()-30)&amp;"-"&amp;YEAR(TODAY()),"Borrar")),"No aplica")</f>
        <v>No aplica</v>
      </c>
      <c r="AD2747" t="str">
        <f>+IFERROR(IF(Tabla2[[#This Row],[FECHA INICIO DE LABORES EN OBRA]]="","No Aplica",IF(AND(MONTH(Tabla2[[#This Row],[FECHA INICIO DE LABORES EN OBRA]])=MONTH(TODAY()-30),YEAR(Tabla2[[#This Row],[FECHA INICIO DE LABORES EN OBRA]])=YEAR(TODAY())),MONTH(TODAY()-30)&amp;"-"&amp;YEAR(TODAY()),"No Aplica")),"No Aplica")</f>
        <v>No Aplica</v>
      </c>
    </row>
    <row r="2748" spans="1:30" x14ac:dyDescent="0.25">
      <c r="A2748" s="13">
        <v>20101155588</v>
      </c>
      <c r="B2748" s="15" t="s">
        <v>2014</v>
      </c>
      <c r="C2748" s="15" t="s">
        <v>2014</v>
      </c>
      <c r="D2748" s="15">
        <v>47033743</v>
      </c>
      <c r="E2748" s="15" t="s">
        <v>154</v>
      </c>
      <c r="F2748" s="39">
        <v>33055</v>
      </c>
      <c r="G2748" s="15">
        <v>1</v>
      </c>
      <c r="H2748" s="15" t="s">
        <v>9892</v>
      </c>
      <c r="I2748" s="15" t="s">
        <v>6293</v>
      </c>
      <c r="J2748" s="15" t="s">
        <v>9894</v>
      </c>
      <c r="K2748" s="15" t="s">
        <v>34</v>
      </c>
      <c r="L2748" s="40" t="s">
        <v>6</v>
      </c>
      <c r="M2748" s="39" t="s">
        <v>24</v>
      </c>
      <c r="N2748" s="41" t="s">
        <v>2098</v>
      </c>
      <c r="O2748" s="39">
        <v>43585</v>
      </c>
      <c r="P2748" s="40">
        <v>1</v>
      </c>
      <c r="Q2748" s="40">
        <v>1</v>
      </c>
      <c r="R2748" s="40" t="str">
        <f>IFERROR(VLOOKUP(Tabla2[[#This Row],[CONTRATISTA PRNCIPAL]],Hoja1!$L$5:$M$9,2,FALSE),"CJV")</f>
        <v>EPC</v>
      </c>
      <c r="S2748" s="40" t="str">
        <f>IF(Tabla2[[#This Row],[EMPRESA]]=Tabla2[[#This Row],[CONTRATISTA PRNCIPAL]],"Principal","Secundaria")</f>
        <v>Principal</v>
      </c>
      <c r="T2748" s="42">
        <f>IFERROR(1/COUNTIF(Tabla2[CONTRATISTA PRNCIPAL],Tabla2[[#This Row],[CONTRATISTA PRNCIPAL]]),0)</f>
        <v>0.0035714285714285713</v>
      </c>
      <c r="U2748" s="43">
        <f>IF(((TODAY()-Tabla2[[#This Row],[FECHA NACIMIENTO]])/365)&lt;18,"Corregir", IF(((TODAY()-Tabla2[[#This Row],[FECHA NACIMIENTO]])/365)&gt;80, "Corregir",ROUNDDOWN(((TODAY()-Tabla2[[#This Row],[FECHA NACIMIENTO]])/365),0)))</f>
        <v>33</v>
      </c>
      <c r="V27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48" s="44" t="str">
        <f>+IF(Tabla2[[#This Row],[Edad]]="Corregir","Corregir","Ok")</f>
        <v>Ok</v>
      </c>
      <c r="X2748" s="42" t="str">
        <f>+IFERROR(VLOOKUP(Tabla2[[#This Row],[DISTRITO SEGÚN DNI]],Hoja1!$A$2:$B$32,2,FALSE),"No")</f>
        <v>SANTA ANITA</v>
      </c>
      <c r="Y2748" s="42" t="str">
        <f>IF(OR(LOWER(Tabla2[[#This Row],[GENERO]])="masculino", LOWER(Tabla2[[#This Row],[GENERO]])="femenino"),"OK","Corregir")</f>
        <v>OK</v>
      </c>
      <c r="Z2748" s="42" t="str">
        <f>+IF(Tabla2[[#This Row],[Nro. DNI / CE]]="","Corregir",IF(LEN(Tabla2[[#This Row],[Nro. DNI / CE]])&gt;=8,"OK","Corregir"))</f>
        <v>OK</v>
      </c>
      <c r="AA2748" s="42">
        <f>COUNTIF(Tabla2[APELLIDOS Y NOMBRES],Tabla2[[#This Row],[APELLIDOS Y NOMBRES]])</f>
        <v>1</v>
      </c>
      <c r="AB2748" s="42">
        <f>IF(Tabla2[[#This Row],[Trabajador]]&gt;1,1/Tabla2[[#This Row],[Trabajador]],Tabla2[[#This Row],[Trabajador]])</f>
        <v>1</v>
      </c>
      <c r="AC2748" t="str">
        <f>+IFERROR(IF(Tabla2[[#This Row],[FECHA CESE/BAJA]]="","No Aplica",IF(AND(MONTH(Tabla2[[#This Row],[FECHA CESE/BAJA]])=MONTH(TODAY()-30),YEAR(Tabla2[[#This Row],[FECHA CESE/BAJA]])=YEAR(TODAY())),MONTH(TODAY()-30)&amp;"-"&amp;YEAR(TODAY()),"Borrar")),"No aplica")</f>
        <v>No aplica</v>
      </c>
      <c r="AD2748" t="str">
        <f>+IFERROR(IF(Tabla2[[#This Row],[FECHA INICIO DE LABORES EN OBRA]]="","No Aplica",IF(AND(MONTH(Tabla2[[#This Row],[FECHA INICIO DE LABORES EN OBRA]])=MONTH(TODAY()-30),YEAR(Tabla2[[#This Row],[FECHA INICIO DE LABORES EN OBRA]])=YEAR(TODAY())),MONTH(TODAY()-30)&amp;"-"&amp;YEAR(TODAY()),"No Aplica")),"No Aplica")</f>
        <v>No Aplica</v>
      </c>
    </row>
    <row r="2749" spans="1:30" x14ac:dyDescent="0.25">
      <c r="A2749" s="13">
        <v>20101155588</v>
      </c>
      <c r="B2749" s="15" t="s">
        <v>2014</v>
      </c>
      <c r="C2749" s="15" t="s">
        <v>2014</v>
      </c>
      <c r="D2749" s="15">
        <v>46868696</v>
      </c>
      <c r="E2749" s="15" t="s">
        <v>9895</v>
      </c>
      <c r="F2749" s="39">
        <v>32840</v>
      </c>
      <c r="G2749" s="15">
        <v>1</v>
      </c>
      <c r="H2749" s="15" t="s">
        <v>9892</v>
      </c>
      <c r="I2749" s="15" t="s">
        <v>6293</v>
      </c>
      <c r="J2749" s="15" t="s">
        <v>9896</v>
      </c>
      <c r="K2749" s="15" t="s">
        <v>2445</v>
      </c>
      <c r="L2749" s="40" t="s">
        <v>6</v>
      </c>
      <c r="M2749" s="39" t="s">
        <v>24</v>
      </c>
      <c r="N2749" s="41" t="s">
        <v>2098</v>
      </c>
      <c r="O2749" s="39">
        <v>44959</v>
      </c>
      <c r="P2749" s="40">
        <v>1</v>
      </c>
      <c r="Q2749" s="40">
        <v>1</v>
      </c>
      <c r="R2749" s="40" t="str">
        <f>IFERROR(VLOOKUP(Tabla2[[#This Row],[CONTRATISTA PRNCIPAL]],Hoja1!$L$5:$M$9,2,FALSE),"CJV")</f>
        <v>EPC</v>
      </c>
      <c r="S2749" s="40" t="str">
        <f>IF(Tabla2[[#This Row],[EMPRESA]]=Tabla2[[#This Row],[CONTRATISTA PRNCIPAL]],"Principal","Secundaria")</f>
        <v>Principal</v>
      </c>
      <c r="T2749" s="42">
        <f>IFERROR(1/COUNTIF(Tabla2[CONTRATISTA PRNCIPAL],Tabla2[[#This Row],[CONTRATISTA PRNCIPAL]]),0)</f>
        <v>0.0035714285714285713</v>
      </c>
      <c r="U2749" s="43">
        <f>IF(((TODAY()-Tabla2[[#This Row],[FECHA NACIMIENTO]])/365)&lt;18,"Corregir", IF(((TODAY()-Tabla2[[#This Row],[FECHA NACIMIENTO]])/365)&gt;80, "Corregir",ROUNDDOWN(((TODAY()-Tabla2[[#This Row],[FECHA NACIMIENTO]])/365),0)))</f>
        <v>33</v>
      </c>
      <c r="V27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49" s="44" t="str">
        <f>+IF(Tabla2[[#This Row],[Edad]]="Corregir","Corregir","Ok")</f>
        <v>Ok</v>
      </c>
      <c r="X2749" s="42" t="str">
        <f>+IFERROR(VLOOKUP(Tabla2[[#This Row],[DISTRITO SEGÚN DNI]],Hoja1!$A$2:$B$32,2,FALSE),"No")</f>
        <v>No</v>
      </c>
      <c r="Y2749" s="42" t="str">
        <f>IF(OR(LOWER(Tabla2[[#This Row],[GENERO]])="masculino", LOWER(Tabla2[[#This Row],[GENERO]])="femenino"),"OK","Corregir")</f>
        <v>OK</v>
      </c>
      <c r="Z2749" s="42" t="str">
        <f>+IF(Tabla2[[#This Row],[Nro. DNI / CE]]="","Corregir",IF(LEN(Tabla2[[#This Row],[Nro. DNI / CE]])&gt;=8,"OK","Corregir"))</f>
        <v>OK</v>
      </c>
      <c r="AA2749" s="42">
        <f>COUNTIF(Tabla2[APELLIDOS Y NOMBRES],Tabla2[[#This Row],[APELLIDOS Y NOMBRES]])</f>
        <v>1</v>
      </c>
      <c r="AB2749" s="42">
        <f>IF(Tabla2[[#This Row],[Trabajador]]&gt;1,1/Tabla2[[#This Row],[Trabajador]],Tabla2[[#This Row],[Trabajador]])</f>
        <v>1</v>
      </c>
      <c r="AC2749" t="str">
        <f>+IFERROR(IF(Tabla2[[#This Row],[FECHA CESE/BAJA]]="","No Aplica",IF(AND(MONTH(Tabla2[[#This Row],[FECHA CESE/BAJA]])=MONTH(TODAY()-30),YEAR(Tabla2[[#This Row],[FECHA CESE/BAJA]])=YEAR(TODAY())),MONTH(TODAY()-30)&amp;"-"&amp;YEAR(TODAY()),"Borrar")),"No aplica")</f>
        <v>No aplica</v>
      </c>
      <c r="AD2749" t="str">
        <f>+IFERROR(IF(Tabla2[[#This Row],[FECHA INICIO DE LABORES EN OBRA]]="","No Aplica",IF(AND(MONTH(Tabla2[[#This Row],[FECHA INICIO DE LABORES EN OBRA]])=MONTH(TODAY()-30),YEAR(Tabla2[[#This Row],[FECHA INICIO DE LABORES EN OBRA]])=YEAR(TODAY())),MONTH(TODAY()-30)&amp;"-"&amp;YEAR(TODAY()),"No Aplica")),"No Aplica")</f>
        <v>No Aplica</v>
      </c>
    </row>
    <row r="2750" spans="1:30" x14ac:dyDescent="0.25">
      <c r="A2750" s="13">
        <v>20101155588</v>
      </c>
      <c r="B2750" s="15" t="s">
        <v>2014</v>
      </c>
      <c r="C2750" s="15" t="s">
        <v>2014</v>
      </c>
      <c r="D2750" s="15" t="s">
        <v>898</v>
      </c>
      <c r="E2750" s="15" t="s">
        <v>899</v>
      </c>
      <c r="F2750" s="39">
        <v>37297</v>
      </c>
      <c r="G2750" s="15">
        <v>1</v>
      </c>
      <c r="H2750" s="15" t="s">
        <v>9892</v>
      </c>
      <c r="I2750" s="15" t="s">
        <v>6293</v>
      </c>
      <c r="J2750" s="15" t="s">
        <v>9769</v>
      </c>
      <c r="K2750" s="15" t="s">
        <v>34</v>
      </c>
      <c r="L2750" s="40" t="s">
        <v>6</v>
      </c>
      <c r="M2750" s="39" t="s">
        <v>24</v>
      </c>
      <c r="N2750" s="41" t="s">
        <v>2098</v>
      </c>
      <c r="O2750" s="39">
        <v>44989</v>
      </c>
      <c r="P2750" s="40">
        <v>1</v>
      </c>
      <c r="Q2750" s="40">
        <v>1</v>
      </c>
      <c r="R2750" s="40" t="str">
        <f>IFERROR(VLOOKUP(Tabla2[[#This Row],[CONTRATISTA PRNCIPAL]],Hoja1!$L$5:$M$9,2,FALSE),"CJV")</f>
        <v>EPC</v>
      </c>
      <c r="S2750" s="40" t="str">
        <f>IF(Tabla2[[#This Row],[EMPRESA]]=Tabla2[[#This Row],[CONTRATISTA PRNCIPAL]],"Principal","Secundaria")</f>
        <v>Principal</v>
      </c>
      <c r="T2750" s="42">
        <f>IFERROR(1/COUNTIF(Tabla2[CONTRATISTA PRNCIPAL],Tabla2[[#This Row],[CONTRATISTA PRNCIPAL]]),0)</f>
        <v>0.0035714285714285713</v>
      </c>
      <c r="U2750" s="43">
        <f>IF(((TODAY()-Tabla2[[#This Row],[FECHA NACIMIENTO]])/365)&lt;18,"Corregir", IF(((TODAY()-Tabla2[[#This Row],[FECHA NACIMIENTO]])/365)&gt;80, "Corregir",ROUNDDOWN(((TODAY()-Tabla2[[#This Row],[FECHA NACIMIENTO]])/365),0)))</f>
        <v>21</v>
      </c>
      <c r="V27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750" s="44" t="str">
        <f>+IF(Tabla2[[#This Row],[Edad]]="Corregir","Corregir","Ok")</f>
        <v>Ok</v>
      </c>
      <c r="X2750" s="42" t="str">
        <f>+IFERROR(VLOOKUP(Tabla2[[#This Row],[DISTRITO SEGÚN DNI]],Hoja1!$A$2:$B$32,2,FALSE),"No")</f>
        <v>SANTA ANITA</v>
      </c>
      <c r="Y2750" s="42" t="str">
        <f>IF(OR(LOWER(Tabla2[[#This Row],[GENERO]])="masculino", LOWER(Tabla2[[#This Row],[GENERO]])="femenino"),"OK","Corregir")</f>
        <v>OK</v>
      </c>
      <c r="Z2750" s="42" t="str">
        <f>+IF(Tabla2[[#This Row],[Nro. DNI / CE]]="","Corregir",IF(LEN(Tabla2[[#This Row],[Nro. DNI / CE]])&gt;=8,"OK","Corregir"))</f>
        <v>OK</v>
      </c>
      <c r="AA2750" s="42">
        <f>COUNTIF(Tabla2[APELLIDOS Y NOMBRES],Tabla2[[#This Row],[APELLIDOS Y NOMBRES]])</f>
        <v>1</v>
      </c>
      <c r="AB2750" s="42">
        <f>IF(Tabla2[[#This Row],[Trabajador]]&gt;1,1/Tabla2[[#This Row],[Trabajador]],Tabla2[[#This Row],[Trabajador]])</f>
        <v>1</v>
      </c>
      <c r="AC2750" t="str">
        <f>+IFERROR(IF(Tabla2[[#This Row],[FECHA CESE/BAJA]]="","No Aplica",IF(AND(MONTH(Tabla2[[#This Row],[FECHA CESE/BAJA]])=MONTH(TODAY()-30),YEAR(Tabla2[[#This Row],[FECHA CESE/BAJA]])=YEAR(TODAY())),MONTH(TODAY()-30)&amp;"-"&amp;YEAR(TODAY()),"Borrar")),"No aplica")</f>
        <v>No aplica</v>
      </c>
      <c r="AD2750" t="str">
        <f>+IFERROR(IF(Tabla2[[#This Row],[FECHA INICIO DE LABORES EN OBRA]]="","No Aplica",IF(AND(MONTH(Tabla2[[#This Row],[FECHA INICIO DE LABORES EN OBRA]])=MONTH(TODAY()-30),YEAR(Tabla2[[#This Row],[FECHA INICIO DE LABORES EN OBRA]])=YEAR(TODAY())),MONTH(TODAY()-30)&amp;"-"&amp;YEAR(TODAY()),"No Aplica")),"No Aplica")</f>
        <v>No Aplica</v>
      </c>
    </row>
    <row r="2751" spans="1:30" x14ac:dyDescent="0.25">
      <c r="A2751" s="13">
        <v>20101155588</v>
      </c>
      <c r="B2751" s="15" t="s">
        <v>2014</v>
      </c>
      <c r="C2751" s="15" t="s">
        <v>2014</v>
      </c>
      <c r="D2751" s="15" t="s">
        <v>9897</v>
      </c>
      <c r="E2751" s="15" t="s">
        <v>9898</v>
      </c>
      <c r="F2751" s="39">
        <v>26207</v>
      </c>
      <c r="G2751" s="15">
        <v>1</v>
      </c>
      <c r="H2751" s="15" t="s">
        <v>9677</v>
      </c>
      <c r="I2751" s="15" t="s">
        <v>9899</v>
      </c>
      <c r="J2751" s="15" t="s">
        <v>9900</v>
      </c>
      <c r="K2751" s="15" t="s">
        <v>2182</v>
      </c>
      <c r="L2751" s="40" t="s">
        <v>5</v>
      </c>
      <c r="M2751" s="39" t="s">
        <v>24</v>
      </c>
      <c r="N2751" s="41" t="s">
        <v>2098</v>
      </c>
      <c r="O2751" s="39">
        <v>44455</v>
      </c>
      <c r="P2751" s="40">
        <v>1</v>
      </c>
      <c r="Q2751" s="40">
        <v>1</v>
      </c>
      <c r="R2751" s="40" t="str">
        <f>IFERROR(VLOOKUP(Tabla2[[#This Row],[CONTRATISTA PRNCIPAL]],Hoja1!$L$5:$M$9,2,FALSE),"CJV")</f>
        <v>EPC</v>
      </c>
      <c r="S2751" s="40" t="str">
        <f>IF(Tabla2[[#This Row],[EMPRESA]]=Tabla2[[#This Row],[CONTRATISTA PRNCIPAL]],"Principal","Secundaria")</f>
        <v>Principal</v>
      </c>
      <c r="T2751" s="42">
        <f>IFERROR(1/COUNTIF(Tabla2[CONTRATISTA PRNCIPAL],Tabla2[[#This Row],[CONTRATISTA PRNCIPAL]]),0)</f>
        <v>0.0035714285714285713</v>
      </c>
      <c r="U2751" s="43">
        <f>IF(((TODAY()-Tabla2[[#This Row],[FECHA NACIMIENTO]])/365)&lt;18,"Corregir", IF(((TODAY()-Tabla2[[#This Row],[FECHA NACIMIENTO]])/365)&gt;80, "Corregir",ROUNDDOWN(((TODAY()-Tabla2[[#This Row],[FECHA NACIMIENTO]])/365),0)))</f>
        <v>52</v>
      </c>
      <c r="V27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51" s="44" t="str">
        <f>+IF(Tabla2[[#This Row],[Edad]]="Corregir","Corregir","Ok")</f>
        <v>Ok</v>
      </c>
      <c r="X2751" s="42" t="str">
        <f>+IFERROR(VLOOKUP(Tabla2[[#This Row],[DISTRITO SEGÚN DNI]],Hoja1!$A$2:$B$32,2,FALSE),"No")</f>
        <v>No</v>
      </c>
      <c r="Y2751" s="42" t="str">
        <f>IF(OR(LOWER(Tabla2[[#This Row],[GENERO]])="masculino", LOWER(Tabla2[[#This Row],[GENERO]])="femenino"),"OK","Corregir")</f>
        <v>OK</v>
      </c>
      <c r="Z2751" s="42" t="str">
        <f>+IF(Tabla2[[#This Row],[Nro. DNI / CE]]="","Corregir",IF(LEN(Tabla2[[#This Row],[Nro. DNI / CE]])&gt;=8,"OK","Corregir"))</f>
        <v>OK</v>
      </c>
      <c r="AA2751" s="42">
        <f>COUNTIF(Tabla2[APELLIDOS Y NOMBRES],Tabla2[[#This Row],[APELLIDOS Y NOMBRES]])</f>
        <v>1</v>
      </c>
      <c r="AB2751" s="42">
        <f>IF(Tabla2[[#This Row],[Trabajador]]&gt;1,1/Tabla2[[#This Row],[Trabajador]],Tabla2[[#This Row],[Trabajador]])</f>
        <v>1</v>
      </c>
      <c r="AC2751" t="str">
        <f>+IFERROR(IF(Tabla2[[#This Row],[FECHA CESE/BAJA]]="","No Aplica",IF(AND(MONTH(Tabla2[[#This Row],[FECHA CESE/BAJA]])=MONTH(TODAY()-30),YEAR(Tabla2[[#This Row],[FECHA CESE/BAJA]])=YEAR(TODAY())),MONTH(TODAY()-30)&amp;"-"&amp;YEAR(TODAY()),"Borrar")),"No aplica")</f>
        <v>No aplica</v>
      </c>
      <c r="AD2751" t="str">
        <f>+IFERROR(IF(Tabla2[[#This Row],[FECHA INICIO DE LABORES EN OBRA]]="","No Aplica",IF(AND(MONTH(Tabla2[[#This Row],[FECHA INICIO DE LABORES EN OBRA]])=MONTH(TODAY()-30),YEAR(Tabla2[[#This Row],[FECHA INICIO DE LABORES EN OBRA]])=YEAR(TODAY())),MONTH(TODAY()-30)&amp;"-"&amp;YEAR(TODAY()),"No Aplica")),"No Aplica")</f>
        <v>No Aplica</v>
      </c>
    </row>
    <row r="2752" spans="1:30" x14ac:dyDescent="0.25">
      <c r="A2752" s="13">
        <v>20101155588</v>
      </c>
      <c r="B2752" s="15" t="s">
        <v>2014</v>
      </c>
      <c r="C2752" s="15" t="s">
        <v>2014</v>
      </c>
      <c r="D2752" s="15">
        <v>21090967</v>
      </c>
      <c r="E2752" s="15" t="s">
        <v>9901</v>
      </c>
      <c r="F2752" s="39">
        <v>21834</v>
      </c>
      <c r="G2752" s="15">
        <v>1</v>
      </c>
      <c r="H2752" s="15" t="s">
        <v>9677</v>
      </c>
      <c r="I2752" s="15" t="s">
        <v>9902</v>
      </c>
      <c r="J2752" s="15" t="s">
        <v>9903</v>
      </c>
      <c r="K2752" s="15" t="s">
        <v>2645</v>
      </c>
      <c r="L2752" s="40" t="s">
        <v>6</v>
      </c>
      <c r="M2752" s="39" t="s">
        <v>24</v>
      </c>
      <c r="N2752" s="41" t="s">
        <v>2098</v>
      </c>
      <c r="O2752" s="39">
        <v>44348</v>
      </c>
      <c r="P2752" s="40">
        <v>1</v>
      </c>
      <c r="Q2752" s="40">
        <v>1</v>
      </c>
      <c r="R2752" s="40" t="str">
        <f>IFERROR(VLOOKUP(Tabla2[[#This Row],[CONTRATISTA PRNCIPAL]],Hoja1!$L$5:$M$9,2,FALSE),"CJV")</f>
        <v>EPC</v>
      </c>
      <c r="S2752" s="40" t="str">
        <f>IF(Tabla2[[#This Row],[EMPRESA]]=Tabla2[[#This Row],[CONTRATISTA PRNCIPAL]],"Principal","Secundaria")</f>
        <v>Principal</v>
      </c>
      <c r="T2752" s="42">
        <f>IFERROR(1/COUNTIF(Tabla2[CONTRATISTA PRNCIPAL],Tabla2[[#This Row],[CONTRATISTA PRNCIPAL]]),0)</f>
        <v>0.0035714285714285713</v>
      </c>
      <c r="U2752" s="43">
        <f>IF(((TODAY()-Tabla2[[#This Row],[FECHA NACIMIENTO]])/365)&lt;18,"Corregir", IF(((TODAY()-Tabla2[[#This Row],[FECHA NACIMIENTO]])/365)&gt;80, "Corregir",ROUNDDOWN(((TODAY()-Tabla2[[#This Row],[FECHA NACIMIENTO]])/365),0)))</f>
        <v>64</v>
      </c>
      <c r="V27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52" s="44" t="str">
        <f>+IF(Tabla2[[#This Row],[Edad]]="Corregir","Corregir","Ok")</f>
        <v>Ok</v>
      </c>
      <c r="X2752" s="42" t="str">
        <f>+IFERROR(VLOOKUP(Tabla2[[#This Row],[DISTRITO SEGÚN DNI]],Hoja1!$A$2:$B$32,2,FALSE),"No")</f>
        <v>No</v>
      </c>
      <c r="Y2752" s="42" t="str">
        <f>IF(OR(LOWER(Tabla2[[#This Row],[GENERO]])="masculino", LOWER(Tabla2[[#This Row],[GENERO]])="femenino"),"OK","Corregir")</f>
        <v>OK</v>
      </c>
      <c r="Z2752" s="42" t="str">
        <f>+IF(Tabla2[[#This Row],[Nro. DNI / CE]]="","Corregir",IF(LEN(Tabla2[[#This Row],[Nro. DNI / CE]])&gt;=8,"OK","Corregir"))</f>
        <v>OK</v>
      </c>
      <c r="AA2752" s="42">
        <f>COUNTIF(Tabla2[APELLIDOS Y NOMBRES],Tabla2[[#This Row],[APELLIDOS Y NOMBRES]])</f>
        <v>1</v>
      </c>
      <c r="AB2752" s="42">
        <f>IF(Tabla2[[#This Row],[Trabajador]]&gt;1,1/Tabla2[[#This Row],[Trabajador]],Tabla2[[#This Row],[Trabajador]])</f>
        <v>1</v>
      </c>
      <c r="AC2752" t="str">
        <f>+IFERROR(IF(Tabla2[[#This Row],[FECHA CESE/BAJA]]="","No Aplica",IF(AND(MONTH(Tabla2[[#This Row],[FECHA CESE/BAJA]])=MONTH(TODAY()-30),YEAR(Tabla2[[#This Row],[FECHA CESE/BAJA]])=YEAR(TODAY())),MONTH(TODAY()-30)&amp;"-"&amp;YEAR(TODAY()),"Borrar")),"No aplica")</f>
        <v>No aplica</v>
      </c>
      <c r="AD2752" t="str">
        <f>+IFERROR(IF(Tabla2[[#This Row],[FECHA INICIO DE LABORES EN OBRA]]="","No Aplica",IF(AND(MONTH(Tabla2[[#This Row],[FECHA INICIO DE LABORES EN OBRA]])=MONTH(TODAY()-30),YEAR(Tabla2[[#This Row],[FECHA INICIO DE LABORES EN OBRA]])=YEAR(TODAY())),MONTH(TODAY()-30)&amp;"-"&amp;YEAR(TODAY()),"No Aplica")),"No Aplica")</f>
        <v>No Aplica</v>
      </c>
    </row>
    <row r="2753" spans="1:30" x14ac:dyDescent="0.25">
      <c r="A2753" s="13">
        <v>20101155588</v>
      </c>
      <c r="B2753" s="15" t="s">
        <v>2014</v>
      </c>
      <c r="C2753" s="15" t="s">
        <v>2014</v>
      </c>
      <c r="D2753" s="15">
        <v>47284795</v>
      </c>
      <c r="E2753" s="15" t="s">
        <v>9904</v>
      </c>
      <c r="F2753" s="39">
        <v>33826</v>
      </c>
      <c r="G2753" s="15">
        <v>1</v>
      </c>
      <c r="H2753" s="15" t="s">
        <v>9677</v>
      </c>
      <c r="I2753" s="15" t="s">
        <v>9902</v>
      </c>
      <c r="J2753" s="15" t="s">
        <v>9682</v>
      </c>
      <c r="K2753" s="15" t="s">
        <v>3078</v>
      </c>
      <c r="L2753" s="40" t="s">
        <v>6</v>
      </c>
      <c r="M2753" s="39" t="s">
        <v>24</v>
      </c>
      <c r="N2753" s="41" t="s">
        <v>2098</v>
      </c>
      <c r="O2753" s="39">
        <v>44536</v>
      </c>
      <c r="P2753" s="40">
        <v>1</v>
      </c>
      <c r="Q2753" s="40">
        <v>1</v>
      </c>
      <c r="R2753" s="40" t="str">
        <f>IFERROR(VLOOKUP(Tabla2[[#This Row],[CONTRATISTA PRNCIPAL]],Hoja1!$L$5:$M$9,2,FALSE),"CJV")</f>
        <v>EPC</v>
      </c>
      <c r="S2753" s="40" t="str">
        <f>IF(Tabla2[[#This Row],[EMPRESA]]=Tabla2[[#This Row],[CONTRATISTA PRNCIPAL]],"Principal","Secundaria")</f>
        <v>Principal</v>
      </c>
      <c r="T2753" s="42">
        <f>IFERROR(1/COUNTIF(Tabla2[CONTRATISTA PRNCIPAL],Tabla2[[#This Row],[CONTRATISTA PRNCIPAL]]),0)</f>
        <v>0.0035714285714285713</v>
      </c>
      <c r="U2753" s="43">
        <f>IF(((TODAY()-Tabla2[[#This Row],[FECHA NACIMIENTO]])/365)&lt;18,"Corregir", IF(((TODAY()-Tabla2[[#This Row],[FECHA NACIMIENTO]])/365)&gt;80, "Corregir",ROUNDDOWN(((TODAY()-Tabla2[[#This Row],[FECHA NACIMIENTO]])/365),0)))</f>
        <v>31</v>
      </c>
      <c r="V27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53" s="44" t="str">
        <f>+IF(Tabla2[[#This Row],[Edad]]="Corregir","Corregir","Ok")</f>
        <v>Ok</v>
      </c>
      <c r="X2753" s="42" t="str">
        <f>+IFERROR(VLOOKUP(Tabla2[[#This Row],[DISTRITO SEGÚN DNI]],Hoja1!$A$2:$B$32,2,FALSE),"No")</f>
        <v>No</v>
      </c>
      <c r="Y2753" s="42" t="str">
        <f>IF(OR(LOWER(Tabla2[[#This Row],[GENERO]])="masculino", LOWER(Tabla2[[#This Row],[GENERO]])="femenino"),"OK","Corregir")</f>
        <v>OK</v>
      </c>
      <c r="Z2753" s="42" t="str">
        <f>+IF(Tabla2[[#This Row],[Nro. DNI / CE]]="","Corregir",IF(LEN(Tabla2[[#This Row],[Nro. DNI / CE]])&gt;=8,"OK","Corregir"))</f>
        <v>OK</v>
      </c>
      <c r="AA2753" s="42">
        <f>COUNTIF(Tabla2[APELLIDOS Y NOMBRES],Tabla2[[#This Row],[APELLIDOS Y NOMBRES]])</f>
        <v>1</v>
      </c>
      <c r="AB2753" s="42">
        <f>IF(Tabla2[[#This Row],[Trabajador]]&gt;1,1/Tabla2[[#This Row],[Trabajador]],Tabla2[[#This Row],[Trabajador]])</f>
        <v>1</v>
      </c>
      <c r="AC2753" t="str">
        <f>+IFERROR(IF(Tabla2[[#This Row],[FECHA CESE/BAJA]]="","No Aplica",IF(AND(MONTH(Tabla2[[#This Row],[FECHA CESE/BAJA]])=MONTH(TODAY()-30),YEAR(Tabla2[[#This Row],[FECHA CESE/BAJA]])=YEAR(TODAY())),MONTH(TODAY()-30)&amp;"-"&amp;YEAR(TODAY()),"Borrar")),"No aplica")</f>
        <v>No aplica</v>
      </c>
      <c r="AD2753" t="str">
        <f>+IFERROR(IF(Tabla2[[#This Row],[FECHA INICIO DE LABORES EN OBRA]]="","No Aplica",IF(AND(MONTH(Tabla2[[#This Row],[FECHA INICIO DE LABORES EN OBRA]])=MONTH(TODAY()-30),YEAR(Tabla2[[#This Row],[FECHA INICIO DE LABORES EN OBRA]])=YEAR(TODAY())),MONTH(TODAY()-30)&amp;"-"&amp;YEAR(TODAY()),"No Aplica")),"No Aplica")</f>
        <v>No Aplica</v>
      </c>
    </row>
    <row r="2754" spans="1:30" x14ac:dyDescent="0.25">
      <c r="A2754" s="13">
        <v>20101155588</v>
      </c>
      <c r="B2754" s="15" t="s">
        <v>2014</v>
      </c>
      <c r="C2754" s="15" t="s">
        <v>2014</v>
      </c>
      <c r="D2754" s="15" t="s">
        <v>1194</v>
      </c>
      <c r="E2754" s="15" t="s">
        <v>1195</v>
      </c>
      <c r="F2754" s="39">
        <v>25474</v>
      </c>
      <c r="G2754" s="15">
        <v>1</v>
      </c>
      <c r="H2754" s="15" t="s">
        <v>9677</v>
      </c>
      <c r="I2754" s="15" t="s">
        <v>9905</v>
      </c>
      <c r="J2754" s="15" t="s">
        <v>9906</v>
      </c>
      <c r="K2754" s="15" t="s">
        <v>34</v>
      </c>
      <c r="L2754" s="40" t="s">
        <v>6</v>
      </c>
      <c r="M2754" s="39" t="s">
        <v>24</v>
      </c>
      <c r="N2754" s="41" t="s">
        <v>2098</v>
      </c>
      <c r="O2754" s="39">
        <v>44876</v>
      </c>
      <c r="P2754" s="40">
        <v>1</v>
      </c>
      <c r="Q2754" s="40">
        <v>1</v>
      </c>
      <c r="R2754" s="40" t="str">
        <f>IFERROR(VLOOKUP(Tabla2[[#This Row],[CONTRATISTA PRNCIPAL]],Hoja1!$L$5:$M$9,2,FALSE),"CJV")</f>
        <v>EPC</v>
      </c>
      <c r="S2754" s="40" t="str">
        <f>IF(Tabla2[[#This Row],[EMPRESA]]=Tabla2[[#This Row],[CONTRATISTA PRNCIPAL]],"Principal","Secundaria")</f>
        <v>Principal</v>
      </c>
      <c r="T2754" s="42">
        <f>IFERROR(1/COUNTIF(Tabla2[CONTRATISTA PRNCIPAL],Tabla2[[#This Row],[CONTRATISTA PRNCIPAL]]),0)</f>
        <v>0.0035714285714285713</v>
      </c>
      <c r="U2754" s="43">
        <f>IF(((TODAY()-Tabla2[[#This Row],[FECHA NACIMIENTO]])/365)&lt;18,"Corregir", IF(((TODAY()-Tabla2[[#This Row],[FECHA NACIMIENTO]])/365)&gt;80, "Corregir",ROUNDDOWN(((TODAY()-Tabla2[[#This Row],[FECHA NACIMIENTO]])/365),0)))</f>
        <v>54</v>
      </c>
      <c r="V27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54" s="44" t="str">
        <f>+IF(Tabla2[[#This Row],[Edad]]="Corregir","Corregir","Ok")</f>
        <v>Ok</v>
      </c>
      <c r="X2754" s="42" t="str">
        <f>+IFERROR(VLOOKUP(Tabla2[[#This Row],[DISTRITO SEGÚN DNI]],Hoja1!$A$2:$B$32,2,FALSE),"No")</f>
        <v>SANTA ANITA</v>
      </c>
      <c r="Y2754" s="42" t="str">
        <f>IF(OR(LOWER(Tabla2[[#This Row],[GENERO]])="masculino", LOWER(Tabla2[[#This Row],[GENERO]])="femenino"),"OK","Corregir")</f>
        <v>OK</v>
      </c>
      <c r="Z2754" s="42" t="str">
        <f>+IF(Tabla2[[#This Row],[Nro. DNI / CE]]="","Corregir",IF(LEN(Tabla2[[#This Row],[Nro. DNI / CE]])&gt;=8,"OK","Corregir"))</f>
        <v>OK</v>
      </c>
      <c r="AA2754" s="42">
        <f>COUNTIF(Tabla2[APELLIDOS Y NOMBRES],Tabla2[[#This Row],[APELLIDOS Y NOMBRES]])</f>
        <v>1</v>
      </c>
      <c r="AB2754" s="42">
        <f>IF(Tabla2[[#This Row],[Trabajador]]&gt;1,1/Tabla2[[#This Row],[Trabajador]],Tabla2[[#This Row],[Trabajador]])</f>
        <v>1</v>
      </c>
      <c r="AC2754" t="str">
        <f>+IFERROR(IF(Tabla2[[#This Row],[FECHA CESE/BAJA]]="","No Aplica",IF(AND(MONTH(Tabla2[[#This Row],[FECHA CESE/BAJA]])=MONTH(TODAY()-30),YEAR(Tabla2[[#This Row],[FECHA CESE/BAJA]])=YEAR(TODAY())),MONTH(TODAY()-30)&amp;"-"&amp;YEAR(TODAY()),"Borrar")),"No aplica")</f>
        <v>No aplica</v>
      </c>
      <c r="AD2754" t="str">
        <f>+IFERROR(IF(Tabla2[[#This Row],[FECHA INICIO DE LABORES EN OBRA]]="","No Aplica",IF(AND(MONTH(Tabla2[[#This Row],[FECHA INICIO DE LABORES EN OBRA]])=MONTH(TODAY()-30),YEAR(Tabla2[[#This Row],[FECHA INICIO DE LABORES EN OBRA]])=YEAR(TODAY())),MONTH(TODAY()-30)&amp;"-"&amp;YEAR(TODAY()),"No Aplica")),"No Aplica")</f>
        <v>No Aplica</v>
      </c>
    </row>
    <row r="2755" spans="1:30" x14ac:dyDescent="0.25">
      <c r="A2755" s="13">
        <v>20101155588</v>
      </c>
      <c r="B2755" s="15" t="s">
        <v>2014</v>
      </c>
      <c r="C2755" s="15" t="s">
        <v>2014</v>
      </c>
      <c r="D2755" s="15">
        <v>10727560</v>
      </c>
      <c r="E2755" s="15" t="s">
        <v>9907</v>
      </c>
      <c r="F2755" s="39">
        <v>27523</v>
      </c>
      <c r="G2755" s="15">
        <v>1</v>
      </c>
      <c r="H2755" s="15" t="s">
        <v>9677</v>
      </c>
      <c r="I2755" s="15" t="s">
        <v>9908</v>
      </c>
      <c r="J2755" s="15" t="s">
        <v>9909</v>
      </c>
      <c r="K2755" s="15" t="s">
        <v>2641</v>
      </c>
      <c r="L2755" s="40" t="s">
        <v>6</v>
      </c>
      <c r="M2755" s="39" t="s">
        <v>24</v>
      </c>
      <c r="N2755" s="41" t="s">
        <v>2098</v>
      </c>
      <c r="O2755" s="39">
        <v>44874</v>
      </c>
      <c r="P2755" s="40">
        <v>1</v>
      </c>
      <c r="Q2755" s="40">
        <v>1</v>
      </c>
      <c r="R2755" s="40" t="str">
        <f>IFERROR(VLOOKUP(Tabla2[[#This Row],[CONTRATISTA PRNCIPAL]],Hoja1!$L$5:$M$9,2,FALSE),"CJV")</f>
        <v>EPC</v>
      </c>
      <c r="S2755" s="40" t="str">
        <f>IF(Tabla2[[#This Row],[EMPRESA]]=Tabla2[[#This Row],[CONTRATISTA PRNCIPAL]],"Principal","Secundaria")</f>
        <v>Principal</v>
      </c>
      <c r="T2755" s="42">
        <f>IFERROR(1/COUNTIF(Tabla2[CONTRATISTA PRNCIPAL],Tabla2[[#This Row],[CONTRATISTA PRNCIPAL]]),0)</f>
        <v>0.0035714285714285713</v>
      </c>
      <c r="U2755" s="43">
        <f>IF(((TODAY()-Tabla2[[#This Row],[FECHA NACIMIENTO]])/365)&lt;18,"Corregir", IF(((TODAY()-Tabla2[[#This Row],[FECHA NACIMIENTO]])/365)&gt;80, "Corregir",ROUNDDOWN(((TODAY()-Tabla2[[#This Row],[FECHA NACIMIENTO]])/365),0)))</f>
        <v>48</v>
      </c>
      <c r="V27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55" s="44" t="str">
        <f>+IF(Tabla2[[#This Row],[Edad]]="Corregir","Corregir","Ok")</f>
        <v>Ok</v>
      </c>
      <c r="X2755" s="42" t="str">
        <f>+IFERROR(VLOOKUP(Tabla2[[#This Row],[DISTRITO SEGÚN DNI]],Hoja1!$A$2:$B$32,2,FALSE),"No")</f>
        <v>No</v>
      </c>
      <c r="Y2755" s="42" t="str">
        <f>IF(OR(LOWER(Tabla2[[#This Row],[GENERO]])="masculino", LOWER(Tabla2[[#This Row],[GENERO]])="femenino"),"OK","Corregir")</f>
        <v>OK</v>
      </c>
      <c r="Z2755" s="42" t="str">
        <f>+IF(Tabla2[[#This Row],[Nro. DNI / CE]]="","Corregir",IF(LEN(Tabla2[[#This Row],[Nro. DNI / CE]])&gt;=8,"OK","Corregir"))</f>
        <v>OK</v>
      </c>
      <c r="AA2755" s="42">
        <f>COUNTIF(Tabla2[APELLIDOS Y NOMBRES],Tabla2[[#This Row],[APELLIDOS Y NOMBRES]])</f>
        <v>1</v>
      </c>
      <c r="AB2755" s="42">
        <f>IF(Tabla2[[#This Row],[Trabajador]]&gt;1,1/Tabla2[[#This Row],[Trabajador]],Tabla2[[#This Row],[Trabajador]])</f>
        <v>1</v>
      </c>
      <c r="AC2755" t="str">
        <f>+IFERROR(IF(Tabla2[[#This Row],[FECHA CESE/BAJA]]="","No Aplica",IF(AND(MONTH(Tabla2[[#This Row],[FECHA CESE/BAJA]])=MONTH(TODAY()-30),YEAR(Tabla2[[#This Row],[FECHA CESE/BAJA]])=YEAR(TODAY())),MONTH(TODAY()-30)&amp;"-"&amp;YEAR(TODAY()),"Borrar")),"No aplica")</f>
        <v>No aplica</v>
      </c>
      <c r="AD2755" t="str">
        <f>+IFERROR(IF(Tabla2[[#This Row],[FECHA INICIO DE LABORES EN OBRA]]="","No Aplica",IF(AND(MONTH(Tabla2[[#This Row],[FECHA INICIO DE LABORES EN OBRA]])=MONTH(TODAY()-30),YEAR(Tabla2[[#This Row],[FECHA INICIO DE LABORES EN OBRA]])=YEAR(TODAY())),MONTH(TODAY()-30)&amp;"-"&amp;YEAR(TODAY()),"No Aplica")),"No Aplica")</f>
        <v>No Aplica</v>
      </c>
    </row>
    <row r="2756" spans="1:30" x14ac:dyDescent="0.25">
      <c r="A2756" s="13">
        <v>20101155588</v>
      </c>
      <c r="B2756" s="15" t="s">
        <v>2014</v>
      </c>
      <c r="C2756" s="15" t="s">
        <v>2014</v>
      </c>
      <c r="D2756" s="15">
        <v>44173544</v>
      </c>
      <c r="E2756" s="15" t="s">
        <v>9910</v>
      </c>
      <c r="F2756" s="39">
        <v>25590</v>
      </c>
      <c r="G2756" s="15">
        <v>1</v>
      </c>
      <c r="H2756" s="15" t="s">
        <v>9677</v>
      </c>
      <c r="I2756" s="15" t="s">
        <v>9911</v>
      </c>
      <c r="J2756" s="15" t="s">
        <v>9857</v>
      </c>
      <c r="K2756" s="15" t="s">
        <v>9702</v>
      </c>
      <c r="L2756" s="40" t="s">
        <v>6</v>
      </c>
      <c r="M2756" s="39" t="s">
        <v>24</v>
      </c>
      <c r="N2756" s="41" t="s">
        <v>2098</v>
      </c>
      <c r="O2756" s="39">
        <v>43661</v>
      </c>
      <c r="P2756" s="40">
        <v>1</v>
      </c>
      <c r="Q2756" s="40">
        <v>1</v>
      </c>
      <c r="R2756" s="40" t="str">
        <f>IFERROR(VLOOKUP(Tabla2[[#This Row],[CONTRATISTA PRNCIPAL]],Hoja1!$L$5:$M$9,2,FALSE),"CJV")</f>
        <v>EPC</v>
      </c>
      <c r="S2756" s="40" t="str">
        <f>IF(Tabla2[[#This Row],[EMPRESA]]=Tabla2[[#This Row],[CONTRATISTA PRNCIPAL]],"Principal","Secundaria")</f>
        <v>Principal</v>
      </c>
      <c r="T2756" s="42">
        <f>IFERROR(1/COUNTIF(Tabla2[CONTRATISTA PRNCIPAL],Tabla2[[#This Row],[CONTRATISTA PRNCIPAL]]),0)</f>
        <v>0.0035714285714285713</v>
      </c>
      <c r="U2756" s="43">
        <f>IF(((TODAY()-Tabla2[[#This Row],[FECHA NACIMIENTO]])/365)&lt;18,"Corregir", IF(((TODAY()-Tabla2[[#This Row],[FECHA NACIMIENTO]])/365)&gt;80, "Corregir",ROUNDDOWN(((TODAY()-Tabla2[[#This Row],[FECHA NACIMIENTO]])/365),0)))</f>
        <v>53</v>
      </c>
      <c r="V27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56" s="44" t="str">
        <f>+IF(Tabla2[[#This Row],[Edad]]="Corregir","Corregir","Ok")</f>
        <v>Ok</v>
      </c>
      <c r="X2756" s="42" t="str">
        <f>+IFERROR(VLOOKUP(Tabla2[[#This Row],[DISTRITO SEGÚN DNI]],Hoja1!$A$2:$B$32,2,FALSE),"No")</f>
        <v>No</v>
      </c>
      <c r="Y2756" s="42" t="str">
        <f>IF(OR(LOWER(Tabla2[[#This Row],[GENERO]])="masculino", LOWER(Tabla2[[#This Row],[GENERO]])="femenino"),"OK","Corregir")</f>
        <v>OK</v>
      </c>
      <c r="Z2756" s="42" t="str">
        <f>+IF(Tabla2[[#This Row],[Nro. DNI / CE]]="","Corregir",IF(LEN(Tabla2[[#This Row],[Nro. DNI / CE]])&gt;=8,"OK","Corregir"))</f>
        <v>OK</v>
      </c>
      <c r="AA2756" s="42">
        <f>COUNTIF(Tabla2[APELLIDOS Y NOMBRES],Tabla2[[#This Row],[APELLIDOS Y NOMBRES]])</f>
        <v>1</v>
      </c>
      <c r="AB2756" s="42">
        <f>IF(Tabla2[[#This Row],[Trabajador]]&gt;1,1/Tabla2[[#This Row],[Trabajador]],Tabla2[[#This Row],[Trabajador]])</f>
        <v>1</v>
      </c>
      <c r="AC2756" t="str">
        <f>+IFERROR(IF(Tabla2[[#This Row],[FECHA CESE/BAJA]]="","No Aplica",IF(AND(MONTH(Tabla2[[#This Row],[FECHA CESE/BAJA]])=MONTH(TODAY()-30),YEAR(Tabla2[[#This Row],[FECHA CESE/BAJA]])=YEAR(TODAY())),MONTH(TODAY()-30)&amp;"-"&amp;YEAR(TODAY()),"Borrar")),"No aplica")</f>
        <v>No aplica</v>
      </c>
      <c r="AD2756" t="str">
        <f>+IFERROR(IF(Tabla2[[#This Row],[FECHA INICIO DE LABORES EN OBRA]]="","No Aplica",IF(AND(MONTH(Tabla2[[#This Row],[FECHA INICIO DE LABORES EN OBRA]])=MONTH(TODAY()-30),YEAR(Tabla2[[#This Row],[FECHA INICIO DE LABORES EN OBRA]])=YEAR(TODAY())),MONTH(TODAY()-30)&amp;"-"&amp;YEAR(TODAY()),"No Aplica")),"No Aplica")</f>
        <v>No Aplica</v>
      </c>
    </row>
    <row r="2757" spans="1:30" x14ac:dyDescent="0.25">
      <c r="A2757" s="13">
        <v>20101155588</v>
      </c>
      <c r="B2757" s="15" t="s">
        <v>2014</v>
      </c>
      <c r="C2757" s="15" t="s">
        <v>2014</v>
      </c>
      <c r="D2757" s="15">
        <v>15405842</v>
      </c>
      <c r="E2757" s="15" t="s">
        <v>48</v>
      </c>
      <c r="F2757" s="39">
        <v>25295</v>
      </c>
      <c r="G2757" s="15">
        <v>1</v>
      </c>
      <c r="H2757" s="15" t="s">
        <v>9677</v>
      </c>
      <c r="I2757" s="15" t="s">
        <v>9911</v>
      </c>
      <c r="J2757" s="15" t="s">
        <v>9912</v>
      </c>
      <c r="K2757" s="15" t="s">
        <v>9890</v>
      </c>
      <c r="L2757" s="40" t="s">
        <v>6</v>
      </c>
      <c r="M2757" s="39" t="s">
        <v>24</v>
      </c>
      <c r="N2757" s="41" t="s">
        <v>2098</v>
      </c>
      <c r="O2757" s="39">
        <v>44151</v>
      </c>
      <c r="P2757" s="40">
        <v>1</v>
      </c>
      <c r="Q2757" s="40">
        <v>1</v>
      </c>
      <c r="R2757" s="40" t="str">
        <f>IFERROR(VLOOKUP(Tabla2[[#This Row],[CONTRATISTA PRNCIPAL]],Hoja1!$L$5:$M$9,2,FALSE),"CJV")</f>
        <v>EPC</v>
      </c>
      <c r="S2757" s="40" t="str">
        <f>IF(Tabla2[[#This Row],[EMPRESA]]=Tabla2[[#This Row],[CONTRATISTA PRNCIPAL]],"Principal","Secundaria")</f>
        <v>Principal</v>
      </c>
      <c r="T2757" s="42">
        <f>IFERROR(1/COUNTIF(Tabla2[CONTRATISTA PRNCIPAL],Tabla2[[#This Row],[CONTRATISTA PRNCIPAL]]),0)</f>
        <v>0.0035714285714285713</v>
      </c>
      <c r="U2757" s="43">
        <f>IF(((TODAY()-Tabla2[[#This Row],[FECHA NACIMIENTO]])/365)&lt;18,"Corregir", IF(((TODAY()-Tabla2[[#This Row],[FECHA NACIMIENTO]])/365)&gt;80, "Corregir",ROUNDDOWN(((TODAY()-Tabla2[[#This Row],[FECHA NACIMIENTO]])/365),0)))</f>
        <v>54</v>
      </c>
      <c r="V27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57" s="44" t="str">
        <f>+IF(Tabla2[[#This Row],[Edad]]="Corregir","Corregir","Ok")</f>
        <v>Ok</v>
      </c>
      <c r="X2757" s="42" t="str">
        <f>+IFERROR(VLOOKUP(Tabla2[[#This Row],[DISTRITO SEGÚN DNI]],Hoja1!$A$2:$B$32,2,FALSE),"No")</f>
        <v>BREÑA</v>
      </c>
      <c r="Y2757" s="42" t="str">
        <f>IF(OR(LOWER(Tabla2[[#This Row],[GENERO]])="masculino", LOWER(Tabla2[[#This Row],[GENERO]])="femenino"),"OK","Corregir")</f>
        <v>OK</v>
      </c>
      <c r="Z2757" s="42" t="str">
        <f>+IF(Tabla2[[#This Row],[Nro. DNI / CE]]="","Corregir",IF(LEN(Tabla2[[#This Row],[Nro. DNI / CE]])&gt;=8,"OK","Corregir"))</f>
        <v>OK</v>
      </c>
      <c r="AA2757" s="42">
        <f>COUNTIF(Tabla2[APELLIDOS Y NOMBRES],Tabla2[[#This Row],[APELLIDOS Y NOMBRES]])</f>
        <v>1</v>
      </c>
      <c r="AB2757" s="42">
        <f>IF(Tabla2[[#This Row],[Trabajador]]&gt;1,1/Tabla2[[#This Row],[Trabajador]],Tabla2[[#This Row],[Trabajador]])</f>
        <v>1</v>
      </c>
      <c r="AC2757" t="str">
        <f>+IFERROR(IF(Tabla2[[#This Row],[FECHA CESE/BAJA]]="","No Aplica",IF(AND(MONTH(Tabla2[[#This Row],[FECHA CESE/BAJA]])=MONTH(TODAY()-30),YEAR(Tabla2[[#This Row],[FECHA CESE/BAJA]])=YEAR(TODAY())),MONTH(TODAY()-30)&amp;"-"&amp;YEAR(TODAY()),"Borrar")),"No aplica")</f>
        <v>No aplica</v>
      </c>
      <c r="AD2757" t="str">
        <f>+IFERROR(IF(Tabla2[[#This Row],[FECHA INICIO DE LABORES EN OBRA]]="","No Aplica",IF(AND(MONTH(Tabla2[[#This Row],[FECHA INICIO DE LABORES EN OBRA]])=MONTH(TODAY()-30),YEAR(Tabla2[[#This Row],[FECHA INICIO DE LABORES EN OBRA]])=YEAR(TODAY())),MONTH(TODAY()-30)&amp;"-"&amp;YEAR(TODAY()),"No Aplica")),"No Aplica")</f>
        <v>No Aplica</v>
      </c>
    </row>
    <row r="2758" spans="1:30" x14ac:dyDescent="0.25">
      <c r="A2758" s="13">
        <v>20101155588</v>
      </c>
      <c r="B2758" s="15" t="s">
        <v>2014</v>
      </c>
      <c r="C2758" s="15" t="s">
        <v>2014</v>
      </c>
      <c r="D2758" s="15" t="s">
        <v>1196</v>
      </c>
      <c r="E2758" s="15" t="s">
        <v>1197</v>
      </c>
      <c r="F2758" s="39">
        <v>25123</v>
      </c>
      <c r="G2758" s="15">
        <v>1</v>
      </c>
      <c r="H2758" s="15" t="s">
        <v>9677</v>
      </c>
      <c r="I2758" s="15" t="s">
        <v>9913</v>
      </c>
      <c r="J2758" s="15" t="s">
        <v>9914</v>
      </c>
      <c r="K2758" s="15" t="s">
        <v>34</v>
      </c>
      <c r="L2758" s="40" t="s">
        <v>6</v>
      </c>
      <c r="M2758" s="39" t="s">
        <v>24</v>
      </c>
      <c r="N2758" s="41" t="s">
        <v>2098</v>
      </c>
      <c r="O2758" s="39">
        <v>44480</v>
      </c>
      <c r="P2758" s="40">
        <v>1</v>
      </c>
      <c r="Q2758" s="40">
        <v>1</v>
      </c>
      <c r="R2758" s="40" t="str">
        <f>IFERROR(VLOOKUP(Tabla2[[#This Row],[CONTRATISTA PRNCIPAL]],Hoja1!$L$5:$M$9,2,FALSE),"CJV")</f>
        <v>EPC</v>
      </c>
      <c r="S2758" s="40" t="str">
        <f>IF(Tabla2[[#This Row],[EMPRESA]]=Tabla2[[#This Row],[CONTRATISTA PRNCIPAL]],"Principal","Secundaria")</f>
        <v>Principal</v>
      </c>
      <c r="T2758" s="42">
        <f>IFERROR(1/COUNTIF(Tabla2[CONTRATISTA PRNCIPAL],Tabla2[[#This Row],[CONTRATISTA PRNCIPAL]]),0)</f>
        <v>0.0035714285714285713</v>
      </c>
      <c r="U2758" s="43">
        <f>IF(((TODAY()-Tabla2[[#This Row],[FECHA NACIMIENTO]])/365)&lt;18,"Corregir", IF(((TODAY()-Tabla2[[#This Row],[FECHA NACIMIENTO]])/365)&gt;80, "Corregir",ROUNDDOWN(((TODAY()-Tabla2[[#This Row],[FECHA NACIMIENTO]])/365),0)))</f>
        <v>55</v>
      </c>
      <c r="V27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58" s="44" t="str">
        <f>+IF(Tabla2[[#This Row],[Edad]]="Corregir","Corregir","Ok")</f>
        <v>Ok</v>
      </c>
      <c r="X2758" s="42" t="str">
        <f>+IFERROR(VLOOKUP(Tabla2[[#This Row],[DISTRITO SEGÚN DNI]],Hoja1!$A$2:$B$32,2,FALSE),"No")</f>
        <v>SANTA ANITA</v>
      </c>
      <c r="Y2758" s="42" t="str">
        <f>IF(OR(LOWER(Tabla2[[#This Row],[GENERO]])="masculino", LOWER(Tabla2[[#This Row],[GENERO]])="femenino"),"OK","Corregir")</f>
        <v>OK</v>
      </c>
      <c r="Z2758" s="42" t="str">
        <f>+IF(Tabla2[[#This Row],[Nro. DNI / CE]]="","Corregir",IF(LEN(Tabla2[[#This Row],[Nro. DNI / CE]])&gt;=8,"OK","Corregir"))</f>
        <v>OK</v>
      </c>
      <c r="AA2758" s="42">
        <f>COUNTIF(Tabla2[APELLIDOS Y NOMBRES],Tabla2[[#This Row],[APELLIDOS Y NOMBRES]])</f>
        <v>1</v>
      </c>
      <c r="AB2758" s="42">
        <f>IF(Tabla2[[#This Row],[Trabajador]]&gt;1,1/Tabla2[[#This Row],[Trabajador]],Tabla2[[#This Row],[Trabajador]])</f>
        <v>1</v>
      </c>
      <c r="AC2758" t="str">
        <f>+IFERROR(IF(Tabla2[[#This Row],[FECHA CESE/BAJA]]="","No Aplica",IF(AND(MONTH(Tabla2[[#This Row],[FECHA CESE/BAJA]])=MONTH(TODAY()-30),YEAR(Tabla2[[#This Row],[FECHA CESE/BAJA]])=YEAR(TODAY())),MONTH(TODAY()-30)&amp;"-"&amp;YEAR(TODAY()),"Borrar")),"No aplica")</f>
        <v>No aplica</v>
      </c>
      <c r="AD2758" t="str">
        <f>+IFERROR(IF(Tabla2[[#This Row],[FECHA INICIO DE LABORES EN OBRA]]="","No Aplica",IF(AND(MONTH(Tabla2[[#This Row],[FECHA INICIO DE LABORES EN OBRA]])=MONTH(TODAY()-30),YEAR(Tabla2[[#This Row],[FECHA INICIO DE LABORES EN OBRA]])=YEAR(TODAY())),MONTH(TODAY()-30)&amp;"-"&amp;YEAR(TODAY()),"No Aplica")),"No Aplica")</f>
        <v>No Aplica</v>
      </c>
    </row>
    <row r="2759" spans="1:30" x14ac:dyDescent="0.25">
      <c r="A2759" s="13">
        <v>20101155588</v>
      </c>
      <c r="B2759" s="15" t="s">
        <v>2014</v>
      </c>
      <c r="C2759" s="15" t="s">
        <v>2014</v>
      </c>
      <c r="D2759" s="15" t="s">
        <v>9915</v>
      </c>
      <c r="E2759" s="15" t="s">
        <v>9916</v>
      </c>
      <c r="F2759" s="39">
        <v>23780</v>
      </c>
      <c r="G2759" s="15">
        <v>1</v>
      </c>
      <c r="H2759" s="15" t="s">
        <v>9677</v>
      </c>
      <c r="I2759" s="15" t="s">
        <v>9913</v>
      </c>
      <c r="J2759" s="15" t="s">
        <v>9917</v>
      </c>
      <c r="K2759" s="15" t="s">
        <v>2445</v>
      </c>
      <c r="L2759" s="40" t="s">
        <v>6</v>
      </c>
      <c r="M2759" s="39" t="s">
        <v>24</v>
      </c>
      <c r="N2759" s="41" t="s">
        <v>2098</v>
      </c>
      <c r="O2759" s="39">
        <v>44876</v>
      </c>
      <c r="P2759" s="40">
        <v>1</v>
      </c>
      <c r="Q2759" s="40">
        <v>1</v>
      </c>
      <c r="R2759" s="40" t="str">
        <f>IFERROR(VLOOKUP(Tabla2[[#This Row],[CONTRATISTA PRNCIPAL]],Hoja1!$L$5:$M$9,2,FALSE),"CJV")</f>
        <v>EPC</v>
      </c>
      <c r="S2759" s="40" t="str">
        <f>IF(Tabla2[[#This Row],[EMPRESA]]=Tabla2[[#This Row],[CONTRATISTA PRNCIPAL]],"Principal","Secundaria")</f>
        <v>Principal</v>
      </c>
      <c r="T2759" s="42">
        <f>IFERROR(1/COUNTIF(Tabla2[CONTRATISTA PRNCIPAL],Tabla2[[#This Row],[CONTRATISTA PRNCIPAL]]),0)</f>
        <v>0.0035714285714285713</v>
      </c>
      <c r="U2759" s="43">
        <f>IF(((TODAY()-Tabla2[[#This Row],[FECHA NACIMIENTO]])/365)&lt;18,"Corregir", IF(((TODAY()-Tabla2[[#This Row],[FECHA NACIMIENTO]])/365)&gt;80, "Corregir",ROUNDDOWN(((TODAY()-Tabla2[[#This Row],[FECHA NACIMIENTO]])/365),0)))</f>
        <v>58</v>
      </c>
      <c r="V27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59" s="44" t="str">
        <f>+IF(Tabla2[[#This Row],[Edad]]="Corregir","Corregir","Ok")</f>
        <v>Ok</v>
      </c>
      <c r="X2759" s="42" t="str">
        <f>+IFERROR(VLOOKUP(Tabla2[[#This Row],[DISTRITO SEGÚN DNI]],Hoja1!$A$2:$B$32,2,FALSE),"No")</f>
        <v>No</v>
      </c>
      <c r="Y2759" s="42" t="str">
        <f>IF(OR(LOWER(Tabla2[[#This Row],[GENERO]])="masculino", LOWER(Tabla2[[#This Row],[GENERO]])="femenino"),"OK","Corregir")</f>
        <v>OK</v>
      </c>
      <c r="Z2759" s="42" t="str">
        <f>+IF(Tabla2[[#This Row],[Nro. DNI / CE]]="","Corregir",IF(LEN(Tabla2[[#This Row],[Nro. DNI / CE]])&gt;=8,"OK","Corregir"))</f>
        <v>OK</v>
      </c>
      <c r="AA2759" s="42">
        <f>COUNTIF(Tabla2[APELLIDOS Y NOMBRES],Tabla2[[#This Row],[APELLIDOS Y NOMBRES]])</f>
        <v>1</v>
      </c>
      <c r="AB2759" s="42">
        <f>IF(Tabla2[[#This Row],[Trabajador]]&gt;1,1/Tabla2[[#This Row],[Trabajador]],Tabla2[[#This Row],[Trabajador]])</f>
        <v>1</v>
      </c>
      <c r="AC2759" t="str">
        <f>+IFERROR(IF(Tabla2[[#This Row],[FECHA CESE/BAJA]]="","No Aplica",IF(AND(MONTH(Tabla2[[#This Row],[FECHA CESE/BAJA]])=MONTH(TODAY()-30),YEAR(Tabla2[[#This Row],[FECHA CESE/BAJA]])=YEAR(TODAY())),MONTH(TODAY()-30)&amp;"-"&amp;YEAR(TODAY()),"Borrar")),"No aplica")</f>
        <v>No aplica</v>
      </c>
      <c r="AD2759" t="str">
        <f>+IFERROR(IF(Tabla2[[#This Row],[FECHA INICIO DE LABORES EN OBRA]]="","No Aplica",IF(AND(MONTH(Tabla2[[#This Row],[FECHA INICIO DE LABORES EN OBRA]])=MONTH(TODAY()-30),YEAR(Tabla2[[#This Row],[FECHA INICIO DE LABORES EN OBRA]])=YEAR(TODAY())),MONTH(TODAY()-30)&amp;"-"&amp;YEAR(TODAY()),"No Aplica")),"No Aplica")</f>
        <v>No Aplica</v>
      </c>
    </row>
    <row r="2760" spans="1:30" x14ac:dyDescent="0.25">
      <c r="A2760" s="13">
        <v>20101155588</v>
      </c>
      <c r="B2760" s="15" t="s">
        <v>2014</v>
      </c>
      <c r="C2760" s="15" t="s">
        <v>2014</v>
      </c>
      <c r="D2760" s="15">
        <v>74529447</v>
      </c>
      <c r="E2760" s="15" t="s">
        <v>211</v>
      </c>
      <c r="F2760" s="39">
        <v>35956</v>
      </c>
      <c r="G2760" s="15">
        <v>1</v>
      </c>
      <c r="H2760" s="15" t="s">
        <v>9677</v>
      </c>
      <c r="I2760" s="15" t="s">
        <v>9918</v>
      </c>
      <c r="J2760" s="15" t="s">
        <v>9919</v>
      </c>
      <c r="K2760" s="15" t="s">
        <v>22</v>
      </c>
      <c r="L2760" s="40" t="s">
        <v>6</v>
      </c>
      <c r="M2760" s="39" t="s">
        <v>24</v>
      </c>
      <c r="N2760" s="41" t="s">
        <v>2098</v>
      </c>
      <c r="O2760" s="39">
        <v>44952</v>
      </c>
      <c r="P2760" s="40">
        <v>1</v>
      </c>
      <c r="Q2760" s="40">
        <v>1</v>
      </c>
      <c r="R2760" s="40" t="str">
        <f>IFERROR(VLOOKUP(Tabla2[[#This Row],[CONTRATISTA PRNCIPAL]],Hoja1!$L$5:$M$9,2,FALSE),"CJV")</f>
        <v>EPC</v>
      </c>
      <c r="S2760" s="40" t="str">
        <f>IF(Tabla2[[#This Row],[EMPRESA]]=Tabla2[[#This Row],[CONTRATISTA PRNCIPAL]],"Principal","Secundaria")</f>
        <v>Principal</v>
      </c>
      <c r="T2760" s="42">
        <f>IFERROR(1/COUNTIF(Tabla2[CONTRATISTA PRNCIPAL],Tabla2[[#This Row],[CONTRATISTA PRNCIPAL]]),0)</f>
        <v>0.0035714285714285713</v>
      </c>
      <c r="U2760" s="43">
        <f>IF(((TODAY()-Tabla2[[#This Row],[FECHA NACIMIENTO]])/365)&lt;18,"Corregir", IF(((TODAY()-Tabla2[[#This Row],[FECHA NACIMIENTO]])/365)&gt;80, "Corregir",ROUNDDOWN(((TODAY()-Tabla2[[#This Row],[FECHA NACIMIENTO]])/365),0)))</f>
        <v>25</v>
      </c>
      <c r="V27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60" s="44" t="str">
        <f>+IF(Tabla2[[#This Row],[Edad]]="Corregir","Corregir","Ok")</f>
        <v>Ok</v>
      </c>
      <c r="X2760" s="42" t="str">
        <f>+IFERROR(VLOOKUP(Tabla2[[#This Row],[DISTRITO SEGÚN DNI]],Hoja1!$A$2:$B$32,2,FALSE),"No")</f>
        <v>BREÑA</v>
      </c>
      <c r="Y2760" s="42" t="str">
        <f>IF(OR(LOWER(Tabla2[[#This Row],[GENERO]])="masculino", LOWER(Tabla2[[#This Row],[GENERO]])="femenino"),"OK","Corregir")</f>
        <v>OK</v>
      </c>
      <c r="Z2760" s="42" t="str">
        <f>+IF(Tabla2[[#This Row],[Nro. DNI / CE]]="","Corregir",IF(LEN(Tabla2[[#This Row],[Nro. DNI / CE]])&gt;=8,"OK","Corregir"))</f>
        <v>OK</v>
      </c>
      <c r="AA2760" s="42">
        <f>COUNTIF(Tabla2[APELLIDOS Y NOMBRES],Tabla2[[#This Row],[APELLIDOS Y NOMBRES]])</f>
        <v>1</v>
      </c>
      <c r="AB2760" s="42">
        <f>IF(Tabla2[[#This Row],[Trabajador]]&gt;1,1/Tabla2[[#This Row],[Trabajador]],Tabla2[[#This Row],[Trabajador]])</f>
        <v>1</v>
      </c>
      <c r="AC2760" t="str">
        <f>+IFERROR(IF(Tabla2[[#This Row],[FECHA CESE/BAJA]]="","No Aplica",IF(AND(MONTH(Tabla2[[#This Row],[FECHA CESE/BAJA]])=MONTH(TODAY()-30),YEAR(Tabla2[[#This Row],[FECHA CESE/BAJA]])=YEAR(TODAY())),MONTH(TODAY()-30)&amp;"-"&amp;YEAR(TODAY()),"Borrar")),"No aplica")</f>
        <v>No aplica</v>
      </c>
      <c r="AD2760" t="str">
        <f>+IFERROR(IF(Tabla2[[#This Row],[FECHA INICIO DE LABORES EN OBRA]]="","No Aplica",IF(AND(MONTH(Tabla2[[#This Row],[FECHA INICIO DE LABORES EN OBRA]])=MONTH(TODAY()-30),YEAR(Tabla2[[#This Row],[FECHA INICIO DE LABORES EN OBRA]])=YEAR(TODAY())),MONTH(TODAY()-30)&amp;"-"&amp;YEAR(TODAY()),"No Aplica")),"No Aplica")</f>
        <v>No Aplica</v>
      </c>
    </row>
    <row r="2761" spans="1:30" x14ac:dyDescent="0.25">
      <c r="A2761" s="13">
        <v>20101155588</v>
      </c>
      <c r="B2761" s="15" t="s">
        <v>2014</v>
      </c>
      <c r="C2761" s="15" t="s">
        <v>2014</v>
      </c>
      <c r="D2761" s="15">
        <v>74299967</v>
      </c>
      <c r="E2761" s="15" t="s">
        <v>9920</v>
      </c>
      <c r="F2761" s="39">
        <v>35566</v>
      </c>
      <c r="G2761" s="15">
        <v>1</v>
      </c>
      <c r="H2761" s="15" t="s">
        <v>9677</v>
      </c>
      <c r="I2761" s="15" t="s">
        <v>9918</v>
      </c>
      <c r="J2761" s="15" t="s">
        <v>9685</v>
      </c>
      <c r="K2761" s="15" t="s">
        <v>2182</v>
      </c>
      <c r="L2761" s="40" t="s">
        <v>6</v>
      </c>
      <c r="M2761" s="39" t="s">
        <v>24</v>
      </c>
      <c r="N2761" s="41" t="s">
        <v>2098</v>
      </c>
      <c r="O2761" s="39">
        <v>44952</v>
      </c>
      <c r="P2761" s="40">
        <v>1</v>
      </c>
      <c r="Q2761" s="40">
        <v>1</v>
      </c>
      <c r="R2761" s="40" t="str">
        <f>IFERROR(VLOOKUP(Tabla2[[#This Row],[CONTRATISTA PRNCIPAL]],Hoja1!$L$5:$M$9,2,FALSE),"CJV")</f>
        <v>EPC</v>
      </c>
      <c r="S2761" s="40" t="str">
        <f>IF(Tabla2[[#This Row],[EMPRESA]]=Tabla2[[#This Row],[CONTRATISTA PRNCIPAL]],"Principal","Secundaria")</f>
        <v>Principal</v>
      </c>
      <c r="T2761" s="42">
        <f>IFERROR(1/COUNTIF(Tabla2[CONTRATISTA PRNCIPAL],Tabla2[[#This Row],[CONTRATISTA PRNCIPAL]]),0)</f>
        <v>0.0035714285714285713</v>
      </c>
      <c r="U2761" s="43">
        <f>IF(((TODAY()-Tabla2[[#This Row],[FECHA NACIMIENTO]])/365)&lt;18,"Corregir", IF(((TODAY()-Tabla2[[#This Row],[FECHA NACIMIENTO]])/365)&gt;80, "Corregir",ROUNDDOWN(((TODAY()-Tabla2[[#This Row],[FECHA NACIMIENTO]])/365),0)))</f>
        <v>26</v>
      </c>
      <c r="V27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61" s="44" t="str">
        <f>+IF(Tabla2[[#This Row],[Edad]]="Corregir","Corregir","Ok")</f>
        <v>Ok</v>
      </c>
      <c r="X2761" s="42" t="str">
        <f>+IFERROR(VLOOKUP(Tabla2[[#This Row],[DISTRITO SEGÚN DNI]],Hoja1!$A$2:$B$32,2,FALSE),"No")</f>
        <v>No</v>
      </c>
      <c r="Y2761" s="42" t="str">
        <f>IF(OR(LOWER(Tabla2[[#This Row],[GENERO]])="masculino", LOWER(Tabla2[[#This Row],[GENERO]])="femenino"),"OK","Corregir")</f>
        <v>OK</v>
      </c>
      <c r="Z2761" s="42" t="str">
        <f>+IF(Tabla2[[#This Row],[Nro. DNI / CE]]="","Corregir",IF(LEN(Tabla2[[#This Row],[Nro. DNI / CE]])&gt;=8,"OK","Corregir"))</f>
        <v>OK</v>
      </c>
      <c r="AA2761" s="42">
        <f>COUNTIF(Tabla2[APELLIDOS Y NOMBRES],Tabla2[[#This Row],[APELLIDOS Y NOMBRES]])</f>
        <v>1</v>
      </c>
      <c r="AB2761" s="42">
        <f>IF(Tabla2[[#This Row],[Trabajador]]&gt;1,1/Tabla2[[#This Row],[Trabajador]],Tabla2[[#This Row],[Trabajador]])</f>
        <v>1</v>
      </c>
      <c r="AC2761" t="str">
        <f>+IFERROR(IF(Tabla2[[#This Row],[FECHA CESE/BAJA]]="","No Aplica",IF(AND(MONTH(Tabla2[[#This Row],[FECHA CESE/BAJA]])=MONTH(TODAY()-30),YEAR(Tabla2[[#This Row],[FECHA CESE/BAJA]])=YEAR(TODAY())),MONTH(TODAY()-30)&amp;"-"&amp;YEAR(TODAY()),"Borrar")),"No aplica")</f>
        <v>No aplica</v>
      </c>
      <c r="AD2761" t="str">
        <f>+IFERROR(IF(Tabla2[[#This Row],[FECHA INICIO DE LABORES EN OBRA]]="","No Aplica",IF(AND(MONTH(Tabla2[[#This Row],[FECHA INICIO DE LABORES EN OBRA]])=MONTH(TODAY()-30),YEAR(Tabla2[[#This Row],[FECHA INICIO DE LABORES EN OBRA]])=YEAR(TODAY())),MONTH(TODAY()-30)&amp;"-"&amp;YEAR(TODAY()),"No Aplica")),"No Aplica")</f>
        <v>No Aplica</v>
      </c>
    </row>
    <row r="2762" spans="1:30" x14ac:dyDescent="0.25">
      <c r="A2762" s="13">
        <v>20101155588</v>
      </c>
      <c r="B2762" s="15" t="s">
        <v>2014</v>
      </c>
      <c r="C2762" s="15" t="s">
        <v>2014</v>
      </c>
      <c r="D2762" s="15" t="s">
        <v>669</v>
      </c>
      <c r="E2762" s="15" t="s">
        <v>670</v>
      </c>
      <c r="F2762" s="39">
        <v>31994</v>
      </c>
      <c r="G2762" s="15">
        <v>1</v>
      </c>
      <c r="H2762" s="15" t="s">
        <v>9677</v>
      </c>
      <c r="I2762" s="15" t="s">
        <v>9921</v>
      </c>
      <c r="J2762" s="15" t="s">
        <v>9883</v>
      </c>
      <c r="K2762" s="15" t="s">
        <v>26</v>
      </c>
      <c r="L2762" s="40" t="s">
        <v>6</v>
      </c>
      <c r="M2762" s="39" t="s">
        <v>24</v>
      </c>
      <c r="N2762" s="41" t="s">
        <v>2098</v>
      </c>
      <c r="O2762" s="39">
        <v>44883</v>
      </c>
      <c r="P2762" s="40">
        <v>1</v>
      </c>
      <c r="Q2762" s="40">
        <v>1</v>
      </c>
      <c r="R2762" s="40" t="str">
        <f>IFERROR(VLOOKUP(Tabla2[[#This Row],[CONTRATISTA PRNCIPAL]],Hoja1!$L$5:$M$9,2,FALSE),"CJV")</f>
        <v>EPC</v>
      </c>
      <c r="S2762" s="40" t="str">
        <f>IF(Tabla2[[#This Row],[EMPRESA]]=Tabla2[[#This Row],[CONTRATISTA PRNCIPAL]],"Principal","Secundaria")</f>
        <v>Principal</v>
      </c>
      <c r="T2762" s="42">
        <f>IFERROR(1/COUNTIF(Tabla2[CONTRATISTA PRNCIPAL],Tabla2[[#This Row],[CONTRATISTA PRNCIPAL]]),0)</f>
        <v>0.0035714285714285713</v>
      </c>
      <c r="U2762" s="43">
        <f>IF(((TODAY()-Tabla2[[#This Row],[FECHA NACIMIENTO]])/365)&lt;18,"Corregir", IF(((TODAY()-Tabla2[[#This Row],[FECHA NACIMIENTO]])/365)&gt;80, "Corregir",ROUNDDOWN(((TODAY()-Tabla2[[#This Row],[FECHA NACIMIENTO]])/365),0)))</f>
        <v>36</v>
      </c>
      <c r="V27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62" s="44" t="str">
        <f>+IF(Tabla2[[#This Row],[Edad]]="Corregir","Corregir","Ok")</f>
        <v>Ok</v>
      </c>
      <c r="X2762" s="42" t="str">
        <f>+IFERROR(VLOOKUP(Tabla2[[#This Row],[DISTRITO SEGÚN DNI]],Hoja1!$A$2:$B$32,2,FALSE),"No")</f>
        <v>EL AGUSTINO</v>
      </c>
      <c r="Y2762" s="42" t="str">
        <f>IF(OR(LOWER(Tabla2[[#This Row],[GENERO]])="masculino", LOWER(Tabla2[[#This Row],[GENERO]])="femenino"),"OK","Corregir")</f>
        <v>OK</v>
      </c>
      <c r="Z2762" s="42" t="str">
        <f>+IF(Tabla2[[#This Row],[Nro. DNI / CE]]="","Corregir",IF(LEN(Tabla2[[#This Row],[Nro. DNI / CE]])&gt;=8,"OK","Corregir"))</f>
        <v>OK</v>
      </c>
      <c r="AA2762" s="42">
        <f>COUNTIF(Tabla2[APELLIDOS Y NOMBRES],Tabla2[[#This Row],[APELLIDOS Y NOMBRES]])</f>
        <v>1</v>
      </c>
      <c r="AB2762" s="42">
        <f>IF(Tabla2[[#This Row],[Trabajador]]&gt;1,1/Tabla2[[#This Row],[Trabajador]],Tabla2[[#This Row],[Trabajador]])</f>
        <v>1</v>
      </c>
      <c r="AC2762" t="str">
        <f>+IFERROR(IF(Tabla2[[#This Row],[FECHA CESE/BAJA]]="","No Aplica",IF(AND(MONTH(Tabla2[[#This Row],[FECHA CESE/BAJA]])=MONTH(TODAY()-30),YEAR(Tabla2[[#This Row],[FECHA CESE/BAJA]])=YEAR(TODAY())),MONTH(TODAY()-30)&amp;"-"&amp;YEAR(TODAY()),"Borrar")),"No aplica")</f>
        <v>No aplica</v>
      </c>
      <c r="AD2762" t="str">
        <f>+IFERROR(IF(Tabla2[[#This Row],[FECHA INICIO DE LABORES EN OBRA]]="","No Aplica",IF(AND(MONTH(Tabla2[[#This Row],[FECHA INICIO DE LABORES EN OBRA]])=MONTH(TODAY()-30),YEAR(Tabla2[[#This Row],[FECHA INICIO DE LABORES EN OBRA]])=YEAR(TODAY())),MONTH(TODAY()-30)&amp;"-"&amp;YEAR(TODAY()),"No Aplica")),"No Aplica")</f>
        <v>No Aplica</v>
      </c>
    </row>
    <row r="2763" spans="1:30" x14ac:dyDescent="0.25">
      <c r="A2763" s="13">
        <v>20101155588</v>
      </c>
      <c r="B2763" s="15" t="s">
        <v>2014</v>
      </c>
      <c r="C2763" s="15" t="s">
        <v>2014</v>
      </c>
      <c r="D2763" s="15" t="s">
        <v>9922</v>
      </c>
      <c r="E2763" s="15" t="s">
        <v>9923</v>
      </c>
      <c r="F2763" s="39">
        <v>29444</v>
      </c>
      <c r="G2763" s="15">
        <v>1</v>
      </c>
      <c r="H2763" s="15" t="s">
        <v>9677</v>
      </c>
      <c r="I2763" s="15" t="s">
        <v>9924</v>
      </c>
      <c r="J2763" s="15" t="s">
        <v>9925</v>
      </c>
      <c r="K2763" s="15" t="s">
        <v>2645</v>
      </c>
      <c r="L2763" s="40" t="s">
        <v>6</v>
      </c>
      <c r="M2763" s="39" t="s">
        <v>24</v>
      </c>
      <c r="N2763" s="41" t="s">
        <v>2098</v>
      </c>
      <c r="O2763" s="39">
        <v>44682</v>
      </c>
      <c r="P2763" s="40">
        <v>1</v>
      </c>
      <c r="Q2763" s="40">
        <v>1</v>
      </c>
      <c r="R2763" s="40" t="str">
        <f>IFERROR(VLOOKUP(Tabla2[[#This Row],[CONTRATISTA PRNCIPAL]],Hoja1!$L$5:$M$9,2,FALSE),"CJV")</f>
        <v>EPC</v>
      </c>
      <c r="S2763" s="40" t="str">
        <f>IF(Tabla2[[#This Row],[EMPRESA]]=Tabla2[[#This Row],[CONTRATISTA PRNCIPAL]],"Principal","Secundaria")</f>
        <v>Principal</v>
      </c>
      <c r="T2763" s="42">
        <f>IFERROR(1/COUNTIF(Tabla2[CONTRATISTA PRNCIPAL],Tabla2[[#This Row],[CONTRATISTA PRNCIPAL]]),0)</f>
        <v>0.0035714285714285713</v>
      </c>
      <c r="U2763" s="43">
        <f>IF(((TODAY()-Tabla2[[#This Row],[FECHA NACIMIENTO]])/365)&lt;18,"Corregir", IF(((TODAY()-Tabla2[[#This Row],[FECHA NACIMIENTO]])/365)&gt;80, "Corregir",ROUNDDOWN(((TODAY()-Tabla2[[#This Row],[FECHA NACIMIENTO]])/365),0)))</f>
        <v>43</v>
      </c>
      <c r="V27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63" s="44" t="str">
        <f>+IF(Tabla2[[#This Row],[Edad]]="Corregir","Corregir","Ok")</f>
        <v>Ok</v>
      </c>
      <c r="X2763" s="42" t="str">
        <f>+IFERROR(VLOOKUP(Tabla2[[#This Row],[DISTRITO SEGÚN DNI]],Hoja1!$A$2:$B$32,2,FALSE),"No")</f>
        <v>No</v>
      </c>
      <c r="Y2763" s="42" t="str">
        <f>IF(OR(LOWER(Tabla2[[#This Row],[GENERO]])="masculino", LOWER(Tabla2[[#This Row],[GENERO]])="femenino"),"OK","Corregir")</f>
        <v>OK</v>
      </c>
      <c r="Z2763" s="42" t="str">
        <f>+IF(Tabla2[[#This Row],[Nro. DNI / CE]]="","Corregir",IF(LEN(Tabla2[[#This Row],[Nro. DNI / CE]])&gt;=8,"OK","Corregir"))</f>
        <v>OK</v>
      </c>
      <c r="AA2763" s="42">
        <f>COUNTIF(Tabla2[APELLIDOS Y NOMBRES],Tabla2[[#This Row],[APELLIDOS Y NOMBRES]])</f>
        <v>1</v>
      </c>
      <c r="AB2763" s="42">
        <f>IF(Tabla2[[#This Row],[Trabajador]]&gt;1,1/Tabla2[[#This Row],[Trabajador]],Tabla2[[#This Row],[Trabajador]])</f>
        <v>1</v>
      </c>
      <c r="AC2763" t="str">
        <f>+IFERROR(IF(Tabla2[[#This Row],[FECHA CESE/BAJA]]="","No Aplica",IF(AND(MONTH(Tabla2[[#This Row],[FECHA CESE/BAJA]])=MONTH(TODAY()-30),YEAR(Tabla2[[#This Row],[FECHA CESE/BAJA]])=YEAR(TODAY())),MONTH(TODAY()-30)&amp;"-"&amp;YEAR(TODAY()),"Borrar")),"No aplica")</f>
        <v>No aplica</v>
      </c>
      <c r="AD2763" t="str">
        <f>+IFERROR(IF(Tabla2[[#This Row],[FECHA INICIO DE LABORES EN OBRA]]="","No Aplica",IF(AND(MONTH(Tabla2[[#This Row],[FECHA INICIO DE LABORES EN OBRA]])=MONTH(TODAY()-30),YEAR(Tabla2[[#This Row],[FECHA INICIO DE LABORES EN OBRA]])=YEAR(TODAY())),MONTH(TODAY()-30)&amp;"-"&amp;YEAR(TODAY()),"No Aplica")),"No Aplica")</f>
        <v>No Aplica</v>
      </c>
    </row>
    <row r="2764" spans="1:30" x14ac:dyDescent="0.25">
      <c r="A2764" s="13">
        <v>20101155588</v>
      </c>
      <c r="B2764" s="15" t="s">
        <v>2014</v>
      </c>
      <c r="C2764" s="15" t="s">
        <v>2014</v>
      </c>
      <c r="D2764" s="15" t="s">
        <v>916</v>
      </c>
      <c r="E2764" s="15" t="s">
        <v>917</v>
      </c>
      <c r="F2764" s="39">
        <v>34602</v>
      </c>
      <c r="G2764" s="15">
        <v>1</v>
      </c>
      <c r="H2764" s="15" t="s">
        <v>9677</v>
      </c>
      <c r="I2764" s="15" t="s">
        <v>9924</v>
      </c>
      <c r="J2764" s="15" t="s">
        <v>9751</v>
      </c>
      <c r="K2764" s="15" t="s">
        <v>34</v>
      </c>
      <c r="L2764" s="40" t="s">
        <v>6</v>
      </c>
      <c r="M2764" s="39" t="s">
        <v>24</v>
      </c>
      <c r="N2764" s="41" t="s">
        <v>2098</v>
      </c>
      <c r="O2764" s="39">
        <v>44893</v>
      </c>
      <c r="P2764" s="40">
        <v>1</v>
      </c>
      <c r="Q2764" s="40">
        <v>1</v>
      </c>
      <c r="R2764" s="40" t="str">
        <f>IFERROR(VLOOKUP(Tabla2[[#This Row],[CONTRATISTA PRNCIPAL]],Hoja1!$L$5:$M$9,2,FALSE),"CJV")</f>
        <v>EPC</v>
      </c>
      <c r="S2764" s="40" t="str">
        <f>IF(Tabla2[[#This Row],[EMPRESA]]=Tabla2[[#This Row],[CONTRATISTA PRNCIPAL]],"Principal","Secundaria")</f>
        <v>Principal</v>
      </c>
      <c r="T2764" s="42">
        <f>IFERROR(1/COUNTIF(Tabla2[CONTRATISTA PRNCIPAL],Tabla2[[#This Row],[CONTRATISTA PRNCIPAL]]),0)</f>
        <v>0.0035714285714285713</v>
      </c>
      <c r="U2764" s="43">
        <f>IF(((TODAY()-Tabla2[[#This Row],[FECHA NACIMIENTO]])/365)&lt;18,"Corregir", IF(((TODAY()-Tabla2[[#This Row],[FECHA NACIMIENTO]])/365)&gt;80, "Corregir",ROUNDDOWN(((TODAY()-Tabla2[[#This Row],[FECHA NACIMIENTO]])/365),0)))</f>
        <v>29</v>
      </c>
      <c r="V27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64" s="44" t="str">
        <f>+IF(Tabla2[[#This Row],[Edad]]="Corregir","Corregir","Ok")</f>
        <v>Ok</v>
      </c>
      <c r="X2764" s="42" t="str">
        <f>+IFERROR(VLOOKUP(Tabla2[[#This Row],[DISTRITO SEGÚN DNI]],Hoja1!$A$2:$B$32,2,FALSE),"No")</f>
        <v>SANTA ANITA</v>
      </c>
      <c r="Y2764" s="42" t="str">
        <f>IF(OR(LOWER(Tabla2[[#This Row],[GENERO]])="masculino", LOWER(Tabla2[[#This Row],[GENERO]])="femenino"),"OK","Corregir")</f>
        <v>OK</v>
      </c>
      <c r="Z2764" s="42" t="str">
        <f>+IF(Tabla2[[#This Row],[Nro. DNI / CE]]="","Corregir",IF(LEN(Tabla2[[#This Row],[Nro. DNI / CE]])&gt;=8,"OK","Corregir"))</f>
        <v>OK</v>
      </c>
      <c r="AA2764" s="42">
        <f>COUNTIF(Tabla2[APELLIDOS Y NOMBRES],Tabla2[[#This Row],[APELLIDOS Y NOMBRES]])</f>
        <v>1</v>
      </c>
      <c r="AB2764" s="42">
        <f>IF(Tabla2[[#This Row],[Trabajador]]&gt;1,1/Tabla2[[#This Row],[Trabajador]],Tabla2[[#This Row],[Trabajador]])</f>
        <v>1</v>
      </c>
      <c r="AC2764" t="str">
        <f>+IFERROR(IF(Tabla2[[#This Row],[FECHA CESE/BAJA]]="","No Aplica",IF(AND(MONTH(Tabla2[[#This Row],[FECHA CESE/BAJA]])=MONTH(TODAY()-30),YEAR(Tabla2[[#This Row],[FECHA CESE/BAJA]])=YEAR(TODAY())),MONTH(TODAY()-30)&amp;"-"&amp;YEAR(TODAY()),"Borrar")),"No aplica")</f>
        <v>No aplica</v>
      </c>
      <c r="AD2764" t="str">
        <f>+IFERROR(IF(Tabla2[[#This Row],[FECHA INICIO DE LABORES EN OBRA]]="","No Aplica",IF(AND(MONTH(Tabla2[[#This Row],[FECHA INICIO DE LABORES EN OBRA]])=MONTH(TODAY()-30),YEAR(Tabla2[[#This Row],[FECHA INICIO DE LABORES EN OBRA]])=YEAR(TODAY())),MONTH(TODAY()-30)&amp;"-"&amp;YEAR(TODAY()),"No Aplica")),"No Aplica")</f>
        <v>No Aplica</v>
      </c>
    </row>
    <row r="2765" spans="1:30" x14ac:dyDescent="0.25">
      <c r="A2765" s="13">
        <v>20101155588</v>
      </c>
      <c r="B2765" s="15" t="s">
        <v>2014</v>
      </c>
      <c r="C2765" s="15" t="s">
        <v>2014</v>
      </c>
      <c r="D2765" s="15">
        <v>71788143</v>
      </c>
      <c r="E2765" s="15" t="s">
        <v>9926</v>
      </c>
      <c r="F2765" s="39">
        <v>35881</v>
      </c>
      <c r="G2765" s="15">
        <v>1</v>
      </c>
      <c r="H2765" s="15" t="s">
        <v>9677</v>
      </c>
      <c r="I2765" s="15" t="s">
        <v>9927</v>
      </c>
      <c r="J2765" s="15" t="s">
        <v>9875</v>
      </c>
      <c r="K2765" s="15" t="s">
        <v>2645</v>
      </c>
      <c r="L2765" s="40" t="s">
        <v>6</v>
      </c>
      <c r="M2765" s="39" t="s">
        <v>24</v>
      </c>
      <c r="N2765" s="41" t="s">
        <v>2098</v>
      </c>
      <c r="O2765" s="39">
        <v>44677</v>
      </c>
      <c r="P2765" s="40">
        <v>1</v>
      </c>
      <c r="Q2765" s="40">
        <v>1</v>
      </c>
      <c r="R2765" s="40" t="str">
        <f>IFERROR(VLOOKUP(Tabla2[[#This Row],[CONTRATISTA PRNCIPAL]],Hoja1!$L$5:$M$9,2,FALSE),"CJV")</f>
        <v>EPC</v>
      </c>
      <c r="S2765" s="40" t="str">
        <f>IF(Tabla2[[#This Row],[EMPRESA]]=Tabla2[[#This Row],[CONTRATISTA PRNCIPAL]],"Principal","Secundaria")</f>
        <v>Principal</v>
      </c>
      <c r="T2765" s="42">
        <f>IFERROR(1/COUNTIF(Tabla2[CONTRATISTA PRNCIPAL],Tabla2[[#This Row],[CONTRATISTA PRNCIPAL]]),0)</f>
        <v>0.0035714285714285713</v>
      </c>
      <c r="U2765" s="43">
        <f>IF(((TODAY()-Tabla2[[#This Row],[FECHA NACIMIENTO]])/365)&lt;18,"Corregir", IF(((TODAY()-Tabla2[[#This Row],[FECHA NACIMIENTO]])/365)&gt;80, "Corregir",ROUNDDOWN(((TODAY()-Tabla2[[#This Row],[FECHA NACIMIENTO]])/365),0)))</f>
        <v>25</v>
      </c>
      <c r="V27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65" s="44" t="str">
        <f>+IF(Tabla2[[#This Row],[Edad]]="Corregir","Corregir","Ok")</f>
        <v>Ok</v>
      </c>
      <c r="X2765" s="42" t="str">
        <f>+IFERROR(VLOOKUP(Tabla2[[#This Row],[DISTRITO SEGÚN DNI]],Hoja1!$A$2:$B$32,2,FALSE),"No")</f>
        <v>No</v>
      </c>
      <c r="Y2765" s="42" t="str">
        <f>IF(OR(LOWER(Tabla2[[#This Row],[GENERO]])="masculino", LOWER(Tabla2[[#This Row],[GENERO]])="femenino"),"OK","Corregir")</f>
        <v>OK</v>
      </c>
      <c r="Z2765" s="42" t="str">
        <f>+IF(Tabla2[[#This Row],[Nro. DNI / CE]]="","Corregir",IF(LEN(Tabla2[[#This Row],[Nro. DNI / CE]])&gt;=8,"OK","Corregir"))</f>
        <v>OK</v>
      </c>
      <c r="AA2765" s="42">
        <f>COUNTIF(Tabla2[APELLIDOS Y NOMBRES],Tabla2[[#This Row],[APELLIDOS Y NOMBRES]])</f>
        <v>1</v>
      </c>
      <c r="AB2765" s="42">
        <f>IF(Tabla2[[#This Row],[Trabajador]]&gt;1,1/Tabla2[[#This Row],[Trabajador]],Tabla2[[#This Row],[Trabajador]])</f>
        <v>1</v>
      </c>
      <c r="AC2765" t="str">
        <f>+IFERROR(IF(Tabla2[[#This Row],[FECHA CESE/BAJA]]="","No Aplica",IF(AND(MONTH(Tabla2[[#This Row],[FECHA CESE/BAJA]])=MONTH(TODAY()-30),YEAR(Tabla2[[#This Row],[FECHA CESE/BAJA]])=YEAR(TODAY())),MONTH(TODAY()-30)&amp;"-"&amp;YEAR(TODAY()),"Borrar")),"No aplica")</f>
        <v>No aplica</v>
      </c>
      <c r="AD2765" t="str">
        <f>+IFERROR(IF(Tabla2[[#This Row],[FECHA INICIO DE LABORES EN OBRA]]="","No Aplica",IF(AND(MONTH(Tabla2[[#This Row],[FECHA INICIO DE LABORES EN OBRA]])=MONTH(TODAY()-30),YEAR(Tabla2[[#This Row],[FECHA INICIO DE LABORES EN OBRA]])=YEAR(TODAY())),MONTH(TODAY()-30)&amp;"-"&amp;YEAR(TODAY()),"No Aplica")),"No Aplica")</f>
        <v>No Aplica</v>
      </c>
    </row>
    <row r="2766" spans="1:30" x14ac:dyDescent="0.25">
      <c r="A2766" s="13">
        <v>20101155588</v>
      </c>
      <c r="B2766" s="15" t="s">
        <v>2014</v>
      </c>
      <c r="C2766" s="15" t="s">
        <v>2014</v>
      </c>
      <c r="D2766" s="15">
        <v>10613463</v>
      </c>
      <c r="E2766" s="15" t="s">
        <v>43</v>
      </c>
      <c r="F2766" s="39">
        <v>23529</v>
      </c>
      <c r="G2766" s="15">
        <v>1</v>
      </c>
      <c r="H2766" s="15" t="s">
        <v>9677</v>
      </c>
      <c r="I2766" s="15" t="s">
        <v>9928</v>
      </c>
      <c r="J2766" s="15" t="s">
        <v>9929</v>
      </c>
      <c r="K2766" s="15" t="s">
        <v>17</v>
      </c>
      <c r="L2766" s="40" t="s">
        <v>6</v>
      </c>
      <c r="M2766" s="39" t="s">
        <v>24</v>
      </c>
      <c r="N2766" s="41" t="s">
        <v>2098</v>
      </c>
      <c r="O2766" s="39">
        <v>43391</v>
      </c>
      <c r="P2766" s="40">
        <v>1</v>
      </c>
      <c r="Q2766" s="40">
        <v>1</v>
      </c>
      <c r="R2766" s="40" t="str">
        <f>IFERROR(VLOOKUP(Tabla2[[#This Row],[CONTRATISTA PRNCIPAL]],Hoja1!$L$5:$M$9,2,FALSE),"CJV")</f>
        <v>EPC</v>
      </c>
      <c r="S2766" s="40" t="str">
        <f>IF(Tabla2[[#This Row],[EMPRESA]]=Tabla2[[#This Row],[CONTRATISTA PRNCIPAL]],"Principal","Secundaria")</f>
        <v>Principal</v>
      </c>
      <c r="T2766" s="42">
        <f>IFERROR(1/COUNTIF(Tabla2[CONTRATISTA PRNCIPAL],Tabla2[[#This Row],[CONTRATISTA PRNCIPAL]]),0)</f>
        <v>0.0035714285714285713</v>
      </c>
      <c r="U2766" s="43">
        <f>IF(((TODAY()-Tabla2[[#This Row],[FECHA NACIMIENTO]])/365)&lt;18,"Corregir", IF(((TODAY()-Tabla2[[#This Row],[FECHA NACIMIENTO]])/365)&gt;80, "Corregir",ROUNDDOWN(((TODAY()-Tabla2[[#This Row],[FECHA NACIMIENTO]])/365),0)))</f>
        <v>59</v>
      </c>
      <c r="V27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66" s="44" t="str">
        <f>+IF(Tabla2[[#This Row],[Edad]]="Corregir","Corregir","Ok")</f>
        <v>Ok</v>
      </c>
      <c r="X2766" s="42" t="str">
        <f>+IFERROR(VLOOKUP(Tabla2[[#This Row],[DISTRITO SEGÚN DNI]],Hoja1!$A$2:$B$32,2,FALSE),"No")</f>
        <v>ATE</v>
      </c>
      <c r="Y2766" s="42" t="str">
        <f>IF(OR(LOWER(Tabla2[[#This Row],[GENERO]])="masculino", LOWER(Tabla2[[#This Row],[GENERO]])="femenino"),"OK","Corregir")</f>
        <v>OK</v>
      </c>
      <c r="Z2766" s="42" t="str">
        <f>+IF(Tabla2[[#This Row],[Nro. DNI / CE]]="","Corregir",IF(LEN(Tabla2[[#This Row],[Nro. DNI / CE]])&gt;=8,"OK","Corregir"))</f>
        <v>OK</v>
      </c>
      <c r="AA2766" s="42">
        <f>COUNTIF(Tabla2[APELLIDOS Y NOMBRES],Tabla2[[#This Row],[APELLIDOS Y NOMBRES]])</f>
        <v>1</v>
      </c>
      <c r="AB2766" s="42">
        <f>IF(Tabla2[[#This Row],[Trabajador]]&gt;1,1/Tabla2[[#This Row],[Trabajador]],Tabla2[[#This Row],[Trabajador]])</f>
        <v>1</v>
      </c>
      <c r="AC2766" t="str">
        <f>+IFERROR(IF(Tabla2[[#This Row],[FECHA CESE/BAJA]]="","No Aplica",IF(AND(MONTH(Tabla2[[#This Row],[FECHA CESE/BAJA]])=MONTH(TODAY()-30),YEAR(Tabla2[[#This Row],[FECHA CESE/BAJA]])=YEAR(TODAY())),MONTH(TODAY()-30)&amp;"-"&amp;YEAR(TODAY()),"Borrar")),"No aplica")</f>
        <v>No aplica</v>
      </c>
      <c r="AD2766" t="str">
        <f>+IFERROR(IF(Tabla2[[#This Row],[FECHA INICIO DE LABORES EN OBRA]]="","No Aplica",IF(AND(MONTH(Tabla2[[#This Row],[FECHA INICIO DE LABORES EN OBRA]])=MONTH(TODAY()-30),YEAR(Tabla2[[#This Row],[FECHA INICIO DE LABORES EN OBRA]])=YEAR(TODAY())),MONTH(TODAY()-30)&amp;"-"&amp;YEAR(TODAY()),"No Aplica")),"No Aplica")</f>
        <v>No Aplica</v>
      </c>
    </row>
    <row r="2767" spans="1:30" x14ac:dyDescent="0.25">
      <c r="A2767" s="13">
        <v>20101155588</v>
      </c>
      <c r="B2767" s="15" t="s">
        <v>2014</v>
      </c>
      <c r="C2767" s="15" t="s">
        <v>2014</v>
      </c>
      <c r="D2767" s="15" t="s">
        <v>9930</v>
      </c>
      <c r="E2767" s="15" t="s">
        <v>9931</v>
      </c>
      <c r="F2767" s="39">
        <v>23818</v>
      </c>
      <c r="G2767" s="15">
        <v>1</v>
      </c>
      <c r="H2767" s="15" t="s">
        <v>9677</v>
      </c>
      <c r="I2767" s="15" t="s">
        <v>9928</v>
      </c>
      <c r="J2767" s="15" t="s">
        <v>9932</v>
      </c>
      <c r="K2767" s="15" t="s">
        <v>9933</v>
      </c>
      <c r="L2767" s="40" t="s">
        <v>6</v>
      </c>
      <c r="M2767" s="39" t="s">
        <v>24</v>
      </c>
      <c r="N2767" s="41" t="s">
        <v>2098</v>
      </c>
      <c r="O2767" s="39">
        <v>43161</v>
      </c>
      <c r="P2767" s="40">
        <v>1</v>
      </c>
      <c r="Q2767" s="40">
        <v>1</v>
      </c>
      <c r="R2767" s="40" t="str">
        <f>IFERROR(VLOOKUP(Tabla2[[#This Row],[CONTRATISTA PRNCIPAL]],Hoja1!$L$5:$M$9,2,FALSE),"CJV")</f>
        <v>EPC</v>
      </c>
      <c r="S2767" s="40" t="str">
        <f>IF(Tabla2[[#This Row],[EMPRESA]]=Tabla2[[#This Row],[CONTRATISTA PRNCIPAL]],"Principal","Secundaria")</f>
        <v>Principal</v>
      </c>
      <c r="T2767" s="42">
        <f>IFERROR(1/COUNTIF(Tabla2[CONTRATISTA PRNCIPAL],Tabla2[[#This Row],[CONTRATISTA PRNCIPAL]]),0)</f>
        <v>0.0035714285714285713</v>
      </c>
      <c r="U2767" s="43">
        <f>IF(((TODAY()-Tabla2[[#This Row],[FECHA NACIMIENTO]])/365)&lt;18,"Corregir", IF(((TODAY()-Tabla2[[#This Row],[FECHA NACIMIENTO]])/365)&gt;80, "Corregir",ROUNDDOWN(((TODAY()-Tabla2[[#This Row],[FECHA NACIMIENTO]])/365),0)))</f>
        <v>58</v>
      </c>
      <c r="V27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67" s="44" t="str">
        <f>+IF(Tabla2[[#This Row],[Edad]]="Corregir","Corregir","Ok")</f>
        <v>Ok</v>
      </c>
      <c r="X2767" s="42" t="str">
        <f>+IFERROR(VLOOKUP(Tabla2[[#This Row],[DISTRITO SEGÚN DNI]],Hoja1!$A$2:$B$32,2,FALSE),"No")</f>
        <v>No</v>
      </c>
      <c r="Y2767" s="42" t="str">
        <f>IF(OR(LOWER(Tabla2[[#This Row],[GENERO]])="masculino", LOWER(Tabla2[[#This Row],[GENERO]])="femenino"),"OK","Corregir")</f>
        <v>OK</v>
      </c>
      <c r="Z2767" s="42" t="str">
        <f>+IF(Tabla2[[#This Row],[Nro. DNI / CE]]="","Corregir",IF(LEN(Tabla2[[#This Row],[Nro. DNI / CE]])&gt;=8,"OK","Corregir"))</f>
        <v>OK</v>
      </c>
      <c r="AA2767" s="42">
        <f>COUNTIF(Tabla2[APELLIDOS Y NOMBRES],Tabla2[[#This Row],[APELLIDOS Y NOMBRES]])</f>
        <v>1</v>
      </c>
      <c r="AB2767" s="42">
        <f>IF(Tabla2[[#This Row],[Trabajador]]&gt;1,1/Tabla2[[#This Row],[Trabajador]],Tabla2[[#This Row],[Trabajador]])</f>
        <v>1</v>
      </c>
      <c r="AC2767" t="str">
        <f>+IFERROR(IF(Tabla2[[#This Row],[FECHA CESE/BAJA]]="","No Aplica",IF(AND(MONTH(Tabla2[[#This Row],[FECHA CESE/BAJA]])=MONTH(TODAY()-30),YEAR(Tabla2[[#This Row],[FECHA CESE/BAJA]])=YEAR(TODAY())),MONTH(TODAY()-30)&amp;"-"&amp;YEAR(TODAY()),"Borrar")),"No aplica")</f>
        <v>No aplica</v>
      </c>
      <c r="AD2767" t="str">
        <f>+IFERROR(IF(Tabla2[[#This Row],[FECHA INICIO DE LABORES EN OBRA]]="","No Aplica",IF(AND(MONTH(Tabla2[[#This Row],[FECHA INICIO DE LABORES EN OBRA]])=MONTH(TODAY()-30),YEAR(Tabla2[[#This Row],[FECHA INICIO DE LABORES EN OBRA]])=YEAR(TODAY())),MONTH(TODAY()-30)&amp;"-"&amp;YEAR(TODAY()),"No Aplica")),"No Aplica")</f>
        <v>No Aplica</v>
      </c>
    </row>
    <row r="2768" spans="1:30" x14ac:dyDescent="0.25">
      <c r="A2768" s="13">
        <v>20101155588</v>
      </c>
      <c r="B2768" s="15" t="s">
        <v>2014</v>
      </c>
      <c r="C2768" s="15" t="s">
        <v>2014</v>
      </c>
      <c r="D2768" s="15" t="s">
        <v>9934</v>
      </c>
      <c r="E2768" s="15" t="s">
        <v>9935</v>
      </c>
      <c r="F2768" s="39">
        <v>23714</v>
      </c>
      <c r="G2768" s="15">
        <v>1</v>
      </c>
      <c r="H2768" s="15" t="s">
        <v>9677</v>
      </c>
      <c r="I2768" s="15" t="s">
        <v>9936</v>
      </c>
      <c r="J2768" s="15" t="s">
        <v>9896</v>
      </c>
      <c r="K2768" s="15" t="s">
        <v>2445</v>
      </c>
      <c r="L2768" s="40" t="s">
        <v>6</v>
      </c>
      <c r="M2768" s="39" t="s">
        <v>24</v>
      </c>
      <c r="N2768" s="41" t="s">
        <v>2098</v>
      </c>
      <c r="O2768" s="39">
        <v>44667</v>
      </c>
      <c r="P2768" s="40">
        <v>1</v>
      </c>
      <c r="Q2768" s="40">
        <v>1</v>
      </c>
      <c r="R2768" s="40" t="str">
        <f>IFERROR(VLOOKUP(Tabla2[[#This Row],[CONTRATISTA PRNCIPAL]],Hoja1!$L$5:$M$9,2,FALSE),"CJV")</f>
        <v>EPC</v>
      </c>
      <c r="S2768" s="40" t="str">
        <f>IF(Tabla2[[#This Row],[EMPRESA]]=Tabla2[[#This Row],[CONTRATISTA PRNCIPAL]],"Principal","Secundaria")</f>
        <v>Principal</v>
      </c>
      <c r="T2768" s="42">
        <f>IFERROR(1/COUNTIF(Tabla2[CONTRATISTA PRNCIPAL],Tabla2[[#This Row],[CONTRATISTA PRNCIPAL]]),0)</f>
        <v>0.0035714285714285713</v>
      </c>
      <c r="U2768" s="43">
        <f>IF(((TODAY()-Tabla2[[#This Row],[FECHA NACIMIENTO]])/365)&lt;18,"Corregir", IF(((TODAY()-Tabla2[[#This Row],[FECHA NACIMIENTO]])/365)&gt;80, "Corregir",ROUNDDOWN(((TODAY()-Tabla2[[#This Row],[FECHA NACIMIENTO]])/365),0)))</f>
        <v>58</v>
      </c>
      <c r="V27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68" s="44" t="str">
        <f>+IF(Tabla2[[#This Row],[Edad]]="Corregir","Corregir","Ok")</f>
        <v>Ok</v>
      </c>
      <c r="X2768" s="42" t="str">
        <f>+IFERROR(VLOOKUP(Tabla2[[#This Row],[DISTRITO SEGÚN DNI]],Hoja1!$A$2:$B$32,2,FALSE),"No")</f>
        <v>No</v>
      </c>
      <c r="Y2768" s="42" t="str">
        <f>IF(OR(LOWER(Tabla2[[#This Row],[GENERO]])="masculino", LOWER(Tabla2[[#This Row],[GENERO]])="femenino"),"OK","Corregir")</f>
        <v>OK</v>
      </c>
      <c r="Z2768" s="42" t="str">
        <f>+IF(Tabla2[[#This Row],[Nro. DNI / CE]]="","Corregir",IF(LEN(Tabla2[[#This Row],[Nro. DNI / CE]])&gt;=8,"OK","Corregir"))</f>
        <v>OK</v>
      </c>
      <c r="AA2768" s="42">
        <f>COUNTIF(Tabla2[APELLIDOS Y NOMBRES],Tabla2[[#This Row],[APELLIDOS Y NOMBRES]])</f>
        <v>1</v>
      </c>
      <c r="AB2768" s="42">
        <f>IF(Tabla2[[#This Row],[Trabajador]]&gt;1,1/Tabla2[[#This Row],[Trabajador]],Tabla2[[#This Row],[Trabajador]])</f>
        <v>1</v>
      </c>
      <c r="AC2768" t="str">
        <f>+IFERROR(IF(Tabla2[[#This Row],[FECHA CESE/BAJA]]="","No Aplica",IF(AND(MONTH(Tabla2[[#This Row],[FECHA CESE/BAJA]])=MONTH(TODAY()-30),YEAR(Tabla2[[#This Row],[FECHA CESE/BAJA]])=YEAR(TODAY())),MONTH(TODAY()-30)&amp;"-"&amp;YEAR(TODAY()),"Borrar")),"No aplica")</f>
        <v>No aplica</v>
      </c>
      <c r="AD2768" t="str">
        <f>+IFERROR(IF(Tabla2[[#This Row],[FECHA INICIO DE LABORES EN OBRA]]="","No Aplica",IF(AND(MONTH(Tabla2[[#This Row],[FECHA INICIO DE LABORES EN OBRA]])=MONTH(TODAY()-30),YEAR(Tabla2[[#This Row],[FECHA INICIO DE LABORES EN OBRA]])=YEAR(TODAY())),MONTH(TODAY()-30)&amp;"-"&amp;YEAR(TODAY()),"No Aplica")),"No Aplica")</f>
        <v>No Aplica</v>
      </c>
    </row>
    <row r="2769" spans="1:30" x14ac:dyDescent="0.25">
      <c r="A2769" s="13">
        <v>20101155588</v>
      </c>
      <c r="B2769" s="15" t="s">
        <v>2014</v>
      </c>
      <c r="C2769" s="15" t="s">
        <v>2014</v>
      </c>
      <c r="D2769" s="15">
        <v>40039337</v>
      </c>
      <c r="E2769" s="15" t="s">
        <v>9937</v>
      </c>
      <c r="F2769" s="39">
        <v>28406</v>
      </c>
      <c r="G2769" s="15">
        <v>1</v>
      </c>
      <c r="H2769" s="15" t="s">
        <v>9677</v>
      </c>
      <c r="I2769" s="15" t="s">
        <v>9938</v>
      </c>
      <c r="J2769" s="15" t="s">
        <v>9939</v>
      </c>
      <c r="K2769" s="15" t="s">
        <v>2641</v>
      </c>
      <c r="L2769" s="40" t="s">
        <v>6</v>
      </c>
      <c r="M2769" s="39" t="s">
        <v>24</v>
      </c>
      <c r="N2769" s="41" t="s">
        <v>2098</v>
      </c>
      <c r="O2769" s="39">
        <v>44508</v>
      </c>
      <c r="P2769" s="40">
        <v>1</v>
      </c>
      <c r="Q2769" s="40">
        <v>1</v>
      </c>
      <c r="R2769" s="40" t="str">
        <f>IFERROR(VLOOKUP(Tabla2[[#This Row],[CONTRATISTA PRNCIPAL]],Hoja1!$L$5:$M$9,2,FALSE),"CJV")</f>
        <v>EPC</v>
      </c>
      <c r="S2769" s="40" t="str">
        <f>IF(Tabla2[[#This Row],[EMPRESA]]=Tabla2[[#This Row],[CONTRATISTA PRNCIPAL]],"Principal","Secundaria")</f>
        <v>Principal</v>
      </c>
      <c r="T2769" s="42">
        <f>IFERROR(1/COUNTIF(Tabla2[CONTRATISTA PRNCIPAL],Tabla2[[#This Row],[CONTRATISTA PRNCIPAL]]),0)</f>
        <v>0.0035714285714285713</v>
      </c>
      <c r="U2769" s="43">
        <f>IF(((TODAY()-Tabla2[[#This Row],[FECHA NACIMIENTO]])/365)&lt;18,"Corregir", IF(((TODAY()-Tabla2[[#This Row],[FECHA NACIMIENTO]])/365)&gt;80, "Corregir",ROUNDDOWN(((TODAY()-Tabla2[[#This Row],[FECHA NACIMIENTO]])/365),0)))</f>
        <v>46</v>
      </c>
      <c r="V27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69" s="44" t="str">
        <f>+IF(Tabla2[[#This Row],[Edad]]="Corregir","Corregir","Ok")</f>
        <v>Ok</v>
      </c>
      <c r="X2769" s="42" t="str">
        <f>+IFERROR(VLOOKUP(Tabla2[[#This Row],[DISTRITO SEGÚN DNI]],Hoja1!$A$2:$B$32,2,FALSE),"No")</f>
        <v>No</v>
      </c>
      <c r="Y2769" s="42" t="str">
        <f>IF(OR(LOWER(Tabla2[[#This Row],[GENERO]])="masculino", LOWER(Tabla2[[#This Row],[GENERO]])="femenino"),"OK","Corregir")</f>
        <v>OK</v>
      </c>
      <c r="Z2769" s="42" t="str">
        <f>+IF(Tabla2[[#This Row],[Nro. DNI / CE]]="","Corregir",IF(LEN(Tabla2[[#This Row],[Nro. DNI / CE]])&gt;=8,"OK","Corregir"))</f>
        <v>OK</v>
      </c>
      <c r="AA2769" s="42">
        <f>COUNTIF(Tabla2[APELLIDOS Y NOMBRES],Tabla2[[#This Row],[APELLIDOS Y NOMBRES]])</f>
        <v>1</v>
      </c>
      <c r="AB2769" s="42">
        <f>IF(Tabla2[[#This Row],[Trabajador]]&gt;1,1/Tabla2[[#This Row],[Trabajador]],Tabla2[[#This Row],[Trabajador]])</f>
        <v>1</v>
      </c>
      <c r="AC2769" t="str">
        <f>+IFERROR(IF(Tabla2[[#This Row],[FECHA CESE/BAJA]]="","No Aplica",IF(AND(MONTH(Tabla2[[#This Row],[FECHA CESE/BAJA]])=MONTH(TODAY()-30),YEAR(Tabla2[[#This Row],[FECHA CESE/BAJA]])=YEAR(TODAY())),MONTH(TODAY()-30)&amp;"-"&amp;YEAR(TODAY()),"Borrar")),"No aplica")</f>
        <v>No aplica</v>
      </c>
      <c r="AD2769" t="str">
        <f>+IFERROR(IF(Tabla2[[#This Row],[FECHA INICIO DE LABORES EN OBRA]]="","No Aplica",IF(AND(MONTH(Tabla2[[#This Row],[FECHA INICIO DE LABORES EN OBRA]])=MONTH(TODAY()-30),YEAR(Tabla2[[#This Row],[FECHA INICIO DE LABORES EN OBRA]])=YEAR(TODAY())),MONTH(TODAY()-30)&amp;"-"&amp;YEAR(TODAY()),"No Aplica")),"No Aplica")</f>
        <v>No Aplica</v>
      </c>
    </row>
    <row r="2770" spans="1:30" x14ac:dyDescent="0.25">
      <c r="A2770" s="13">
        <v>20101155588</v>
      </c>
      <c r="B2770" s="15" t="s">
        <v>2014</v>
      </c>
      <c r="C2770" s="15" t="s">
        <v>2014</v>
      </c>
      <c r="D2770" s="15">
        <v>71649002</v>
      </c>
      <c r="E2770" s="15" t="s">
        <v>9940</v>
      </c>
      <c r="F2770" s="39">
        <v>34451</v>
      </c>
      <c r="G2770" s="15">
        <v>1</v>
      </c>
      <c r="H2770" s="15" t="s">
        <v>9677</v>
      </c>
      <c r="I2770" s="15" t="s">
        <v>9938</v>
      </c>
      <c r="J2770" s="15" t="s">
        <v>9941</v>
      </c>
      <c r="K2770" s="15" t="s">
        <v>2182</v>
      </c>
      <c r="L2770" s="40" t="s">
        <v>6</v>
      </c>
      <c r="M2770" s="39" t="s">
        <v>24</v>
      </c>
      <c r="N2770" s="41" t="s">
        <v>2098</v>
      </c>
      <c r="O2770" s="39">
        <v>43186</v>
      </c>
      <c r="P2770" s="40">
        <v>1</v>
      </c>
      <c r="Q2770" s="40">
        <v>1</v>
      </c>
      <c r="R2770" s="40" t="str">
        <f>IFERROR(VLOOKUP(Tabla2[[#This Row],[CONTRATISTA PRNCIPAL]],Hoja1!$L$5:$M$9,2,FALSE),"CJV")</f>
        <v>EPC</v>
      </c>
      <c r="S2770" s="40" t="str">
        <f>IF(Tabla2[[#This Row],[EMPRESA]]=Tabla2[[#This Row],[CONTRATISTA PRNCIPAL]],"Principal","Secundaria")</f>
        <v>Principal</v>
      </c>
      <c r="T2770" s="42">
        <f>IFERROR(1/COUNTIF(Tabla2[CONTRATISTA PRNCIPAL],Tabla2[[#This Row],[CONTRATISTA PRNCIPAL]]),0)</f>
        <v>0.0035714285714285713</v>
      </c>
      <c r="U2770" s="43">
        <f>IF(((TODAY()-Tabla2[[#This Row],[FECHA NACIMIENTO]])/365)&lt;18,"Corregir", IF(((TODAY()-Tabla2[[#This Row],[FECHA NACIMIENTO]])/365)&gt;80, "Corregir",ROUNDDOWN(((TODAY()-Tabla2[[#This Row],[FECHA NACIMIENTO]])/365),0)))</f>
        <v>29</v>
      </c>
      <c r="V27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70" s="44" t="str">
        <f>+IF(Tabla2[[#This Row],[Edad]]="Corregir","Corregir","Ok")</f>
        <v>Ok</v>
      </c>
      <c r="X2770" s="42" t="str">
        <f>+IFERROR(VLOOKUP(Tabla2[[#This Row],[DISTRITO SEGÚN DNI]],Hoja1!$A$2:$B$32,2,FALSE),"No")</f>
        <v>No</v>
      </c>
      <c r="Y2770" s="42" t="str">
        <f>IF(OR(LOWER(Tabla2[[#This Row],[GENERO]])="masculino", LOWER(Tabla2[[#This Row],[GENERO]])="femenino"),"OK","Corregir")</f>
        <v>OK</v>
      </c>
      <c r="Z2770" s="42" t="str">
        <f>+IF(Tabla2[[#This Row],[Nro. DNI / CE]]="","Corregir",IF(LEN(Tabla2[[#This Row],[Nro. DNI / CE]])&gt;=8,"OK","Corregir"))</f>
        <v>OK</v>
      </c>
      <c r="AA2770" s="42">
        <f>COUNTIF(Tabla2[APELLIDOS Y NOMBRES],Tabla2[[#This Row],[APELLIDOS Y NOMBRES]])</f>
        <v>1</v>
      </c>
      <c r="AB2770" s="42">
        <f>IF(Tabla2[[#This Row],[Trabajador]]&gt;1,1/Tabla2[[#This Row],[Trabajador]],Tabla2[[#This Row],[Trabajador]])</f>
        <v>1</v>
      </c>
      <c r="AC2770" t="str">
        <f>+IFERROR(IF(Tabla2[[#This Row],[FECHA CESE/BAJA]]="","No Aplica",IF(AND(MONTH(Tabla2[[#This Row],[FECHA CESE/BAJA]])=MONTH(TODAY()-30),YEAR(Tabla2[[#This Row],[FECHA CESE/BAJA]])=YEAR(TODAY())),MONTH(TODAY()-30)&amp;"-"&amp;YEAR(TODAY()),"Borrar")),"No aplica")</f>
        <v>No aplica</v>
      </c>
      <c r="AD2770" t="str">
        <f>+IFERROR(IF(Tabla2[[#This Row],[FECHA INICIO DE LABORES EN OBRA]]="","No Aplica",IF(AND(MONTH(Tabla2[[#This Row],[FECHA INICIO DE LABORES EN OBRA]])=MONTH(TODAY()-30),YEAR(Tabla2[[#This Row],[FECHA INICIO DE LABORES EN OBRA]])=YEAR(TODAY())),MONTH(TODAY()-30)&amp;"-"&amp;YEAR(TODAY()),"No Aplica")),"No Aplica")</f>
        <v>No Aplica</v>
      </c>
    </row>
    <row r="2771" spans="1:30" x14ac:dyDescent="0.25">
      <c r="A2771" s="13">
        <v>20101155588</v>
      </c>
      <c r="B2771" s="15" t="s">
        <v>2014</v>
      </c>
      <c r="C2771" s="15" t="s">
        <v>2014</v>
      </c>
      <c r="D2771" s="15">
        <v>45871256</v>
      </c>
      <c r="E2771" s="15" t="s">
        <v>142</v>
      </c>
      <c r="F2771" s="39">
        <v>31149</v>
      </c>
      <c r="G2771" s="15">
        <v>1</v>
      </c>
      <c r="H2771" s="15" t="s">
        <v>9677</v>
      </c>
      <c r="I2771" s="15" t="s">
        <v>9942</v>
      </c>
      <c r="J2771" s="15" t="s">
        <v>9889</v>
      </c>
      <c r="K2771" s="15" t="s">
        <v>9890</v>
      </c>
      <c r="L2771" s="40" t="s">
        <v>6</v>
      </c>
      <c r="M2771" s="39" t="s">
        <v>24</v>
      </c>
      <c r="N2771" s="41" t="s">
        <v>2098</v>
      </c>
      <c r="O2771" s="39">
        <v>43185</v>
      </c>
      <c r="P2771" s="40">
        <v>1</v>
      </c>
      <c r="Q2771" s="40">
        <v>1</v>
      </c>
      <c r="R2771" s="40" t="str">
        <f>IFERROR(VLOOKUP(Tabla2[[#This Row],[CONTRATISTA PRNCIPAL]],Hoja1!$L$5:$M$9,2,FALSE),"CJV")</f>
        <v>EPC</v>
      </c>
      <c r="S2771" s="40" t="str">
        <f>IF(Tabla2[[#This Row],[EMPRESA]]=Tabla2[[#This Row],[CONTRATISTA PRNCIPAL]],"Principal","Secundaria")</f>
        <v>Principal</v>
      </c>
      <c r="T2771" s="42">
        <f>IFERROR(1/COUNTIF(Tabla2[CONTRATISTA PRNCIPAL],Tabla2[[#This Row],[CONTRATISTA PRNCIPAL]]),0)</f>
        <v>0.0035714285714285713</v>
      </c>
      <c r="U2771" s="43">
        <f>IF(((TODAY()-Tabla2[[#This Row],[FECHA NACIMIENTO]])/365)&lt;18,"Corregir", IF(((TODAY()-Tabla2[[#This Row],[FECHA NACIMIENTO]])/365)&gt;80, "Corregir",ROUNDDOWN(((TODAY()-Tabla2[[#This Row],[FECHA NACIMIENTO]])/365),0)))</f>
        <v>38</v>
      </c>
      <c r="V27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71" s="44" t="str">
        <f>+IF(Tabla2[[#This Row],[Edad]]="Corregir","Corregir","Ok")</f>
        <v>Ok</v>
      </c>
      <c r="X2771" s="42" t="str">
        <f>+IFERROR(VLOOKUP(Tabla2[[#This Row],[DISTRITO SEGÚN DNI]],Hoja1!$A$2:$B$32,2,FALSE),"No")</f>
        <v>BREÑA</v>
      </c>
      <c r="Y2771" s="42" t="str">
        <f>IF(OR(LOWER(Tabla2[[#This Row],[GENERO]])="masculino", LOWER(Tabla2[[#This Row],[GENERO]])="femenino"),"OK","Corregir")</f>
        <v>OK</v>
      </c>
      <c r="Z2771" s="42" t="str">
        <f>+IF(Tabla2[[#This Row],[Nro. DNI / CE]]="","Corregir",IF(LEN(Tabla2[[#This Row],[Nro. DNI / CE]])&gt;=8,"OK","Corregir"))</f>
        <v>OK</v>
      </c>
      <c r="AA2771" s="42">
        <f>COUNTIF(Tabla2[APELLIDOS Y NOMBRES],Tabla2[[#This Row],[APELLIDOS Y NOMBRES]])</f>
        <v>1</v>
      </c>
      <c r="AB2771" s="42">
        <f>IF(Tabla2[[#This Row],[Trabajador]]&gt;1,1/Tabla2[[#This Row],[Trabajador]],Tabla2[[#This Row],[Trabajador]])</f>
        <v>1</v>
      </c>
      <c r="AC2771" t="str">
        <f>+IFERROR(IF(Tabla2[[#This Row],[FECHA CESE/BAJA]]="","No Aplica",IF(AND(MONTH(Tabla2[[#This Row],[FECHA CESE/BAJA]])=MONTH(TODAY()-30),YEAR(Tabla2[[#This Row],[FECHA CESE/BAJA]])=YEAR(TODAY())),MONTH(TODAY()-30)&amp;"-"&amp;YEAR(TODAY()),"Borrar")),"No aplica")</f>
        <v>No aplica</v>
      </c>
      <c r="AD2771" t="str">
        <f>+IFERROR(IF(Tabla2[[#This Row],[FECHA INICIO DE LABORES EN OBRA]]="","No Aplica",IF(AND(MONTH(Tabla2[[#This Row],[FECHA INICIO DE LABORES EN OBRA]])=MONTH(TODAY()-30),YEAR(Tabla2[[#This Row],[FECHA INICIO DE LABORES EN OBRA]])=YEAR(TODAY())),MONTH(TODAY()-30)&amp;"-"&amp;YEAR(TODAY()),"No Aplica")),"No Aplica")</f>
        <v>No Aplica</v>
      </c>
    </row>
    <row r="2772" spans="1:30" x14ac:dyDescent="0.25">
      <c r="A2772" s="13">
        <v>20101155588</v>
      </c>
      <c r="B2772" s="15" t="s">
        <v>2014</v>
      </c>
      <c r="C2772" s="15" t="s">
        <v>2014</v>
      </c>
      <c r="D2772" s="15">
        <v>10526311</v>
      </c>
      <c r="E2772" s="15" t="s">
        <v>39</v>
      </c>
      <c r="F2772" s="39">
        <v>26141</v>
      </c>
      <c r="G2772" s="15">
        <v>1</v>
      </c>
      <c r="H2772" s="15" t="s">
        <v>9677</v>
      </c>
      <c r="I2772" s="15" t="s">
        <v>9943</v>
      </c>
      <c r="J2772" s="15" t="s">
        <v>9889</v>
      </c>
      <c r="K2772" s="15" t="s">
        <v>9890</v>
      </c>
      <c r="L2772" s="40" t="s">
        <v>5</v>
      </c>
      <c r="M2772" s="39" t="s">
        <v>24</v>
      </c>
      <c r="N2772" s="41" t="s">
        <v>2098</v>
      </c>
      <c r="O2772" s="39">
        <v>44171</v>
      </c>
      <c r="P2772" s="40">
        <v>1</v>
      </c>
      <c r="Q2772" s="40">
        <v>1</v>
      </c>
      <c r="R2772" s="40" t="str">
        <f>IFERROR(VLOOKUP(Tabla2[[#This Row],[CONTRATISTA PRNCIPAL]],Hoja1!$L$5:$M$9,2,FALSE),"CJV")</f>
        <v>EPC</v>
      </c>
      <c r="S2772" s="40" t="str">
        <f>IF(Tabla2[[#This Row],[EMPRESA]]=Tabla2[[#This Row],[CONTRATISTA PRNCIPAL]],"Principal","Secundaria")</f>
        <v>Principal</v>
      </c>
      <c r="T2772" s="42">
        <f>IFERROR(1/COUNTIF(Tabla2[CONTRATISTA PRNCIPAL],Tabla2[[#This Row],[CONTRATISTA PRNCIPAL]]),0)</f>
        <v>0.0035714285714285713</v>
      </c>
      <c r="U2772" s="43">
        <f>IF(((TODAY()-Tabla2[[#This Row],[FECHA NACIMIENTO]])/365)&lt;18,"Corregir", IF(((TODAY()-Tabla2[[#This Row],[FECHA NACIMIENTO]])/365)&gt;80, "Corregir",ROUNDDOWN(((TODAY()-Tabla2[[#This Row],[FECHA NACIMIENTO]])/365),0)))</f>
        <v>52</v>
      </c>
      <c r="V27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72" s="44" t="str">
        <f>+IF(Tabla2[[#This Row],[Edad]]="Corregir","Corregir","Ok")</f>
        <v>Ok</v>
      </c>
      <c r="X2772" s="42" t="str">
        <f>+IFERROR(VLOOKUP(Tabla2[[#This Row],[DISTRITO SEGÚN DNI]],Hoja1!$A$2:$B$32,2,FALSE),"No")</f>
        <v>BREÑA</v>
      </c>
      <c r="Y2772" s="42" t="str">
        <f>IF(OR(LOWER(Tabla2[[#This Row],[GENERO]])="masculino", LOWER(Tabla2[[#This Row],[GENERO]])="femenino"),"OK","Corregir")</f>
        <v>OK</v>
      </c>
      <c r="Z2772" s="42" t="str">
        <f>+IF(Tabla2[[#This Row],[Nro. DNI / CE]]="","Corregir",IF(LEN(Tabla2[[#This Row],[Nro. DNI / CE]])&gt;=8,"OK","Corregir"))</f>
        <v>OK</v>
      </c>
      <c r="AA2772" s="42">
        <f>COUNTIF(Tabla2[APELLIDOS Y NOMBRES],Tabla2[[#This Row],[APELLIDOS Y NOMBRES]])</f>
        <v>1</v>
      </c>
      <c r="AB2772" s="42">
        <f>IF(Tabla2[[#This Row],[Trabajador]]&gt;1,1/Tabla2[[#This Row],[Trabajador]],Tabla2[[#This Row],[Trabajador]])</f>
        <v>1</v>
      </c>
      <c r="AC2772" t="str">
        <f>+IFERROR(IF(Tabla2[[#This Row],[FECHA CESE/BAJA]]="","No Aplica",IF(AND(MONTH(Tabla2[[#This Row],[FECHA CESE/BAJA]])=MONTH(TODAY()-30),YEAR(Tabla2[[#This Row],[FECHA CESE/BAJA]])=YEAR(TODAY())),MONTH(TODAY()-30)&amp;"-"&amp;YEAR(TODAY()),"Borrar")),"No aplica")</f>
        <v>No aplica</v>
      </c>
      <c r="AD2772" t="str">
        <f>+IFERROR(IF(Tabla2[[#This Row],[FECHA INICIO DE LABORES EN OBRA]]="","No Aplica",IF(AND(MONTH(Tabla2[[#This Row],[FECHA INICIO DE LABORES EN OBRA]])=MONTH(TODAY()-30),YEAR(Tabla2[[#This Row],[FECHA INICIO DE LABORES EN OBRA]])=YEAR(TODAY())),MONTH(TODAY()-30)&amp;"-"&amp;YEAR(TODAY()),"No Aplica")),"No Aplica")</f>
        <v>No Aplica</v>
      </c>
    </row>
    <row r="2773" spans="1:30" x14ac:dyDescent="0.25">
      <c r="A2773" s="13">
        <v>20101155588</v>
      </c>
      <c r="B2773" s="15" t="s">
        <v>2014</v>
      </c>
      <c r="C2773" s="15" t="s">
        <v>2014</v>
      </c>
      <c r="D2773" s="15" t="s">
        <v>1006</v>
      </c>
      <c r="E2773" s="15" t="s">
        <v>1007</v>
      </c>
      <c r="F2773" s="39">
        <v>35945</v>
      </c>
      <c r="G2773" s="15">
        <v>1</v>
      </c>
      <c r="H2773" s="15" t="s">
        <v>9677</v>
      </c>
      <c r="I2773" s="15" t="s">
        <v>9944</v>
      </c>
      <c r="J2773" s="15" t="s">
        <v>9945</v>
      </c>
      <c r="K2773" s="15" t="s">
        <v>34</v>
      </c>
      <c r="L2773" s="40" t="s">
        <v>6</v>
      </c>
      <c r="M2773" s="39" t="s">
        <v>24</v>
      </c>
      <c r="N2773" s="41" t="s">
        <v>2098</v>
      </c>
      <c r="O2773" s="39">
        <v>44890</v>
      </c>
      <c r="P2773" s="40">
        <v>1</v>
      </c>
      <c r="Q2773" s="40">
        <v>1</v>
      </c>
      <c r="R2773" s="40" t="str">
        <f>IFERROR(VLOOKUP(Tabla2[[#This Row],[CONTRATISTA PRNCIPAL]],Hoja1!$L$5:$M$9,2,FALSE),"CJV")</f>
        <v>EPC</v>
      </c>
      <c r="S2773" s="40" t="str">
        <f>IF(Tabla2[[#This Row],[EMPRESA]]=Tabla2[[#This Row],[CONTRATISTA PRNCIPAL]],"Principal","Secundaria")</f>
        <v>Principal</v>
      </c>
      <c r="T2773" s="42">
        <f>IFERROR(1/COUNTIF(Tabla2[CONTRATISTA PRNCIPAL],Tabla2[[#This Row],[CONTRATISTA PRNCIPAL]]),0)</f>
        <v>0.0035714285714285713</v>
      </c>
      <c r="U2773" s="43">
        <f>IF(((TODAY()-Tabla2[[#This Row],[FECHA NACIMIENTO]])/365)&lt;18,"Corregir", IF(((TODAY()-Tabla2[[#This Row],[FECHA NACIMIENTO]])/365)&gt;80, "Corregir",ROUNDDOWN(((TODAY()-Tabla2[[#This Row],[FECHA NACIMIENTO]])/365),0)))</f>
        <v>25</v>
      </c>
      <c r="V27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73" s="44" t="str">
        <f>+IF(Tabla2[[#This Row],[Edad]]="Corregir","Corregir","Ok")</f>
        <v>Ok</v>
      </c>
      <c r="X2773" s="42" t="str">
        <f>+IFERROR(VLOOKUP(Tabla2[[#This Row],[DISTRITO SEGÚN DNI]],Hoja1!$A$2:$B$32,2,FALSE),"No")</f>
        <v>SANTA ANITA</v>
      </c>
      <c r="Y2773" s="42" t="str">
        <f>IF(OR(LOWER(Tabla2[[#This Row],[GENERO]])="masculino", LOWER(Tabla2[[#This Row],[GENERO]])="femenino"),"OK","Corregir")</f>
        <v>OK</v>
      </c>
      <c r="Z2773" s="42" t="str">
        <f>+IF(Tabla2[[#This Row],[Nro. DNI / CE]]="","Corregir",IF(LEN(Tabla2[[#This Row],[Nro. DNI / CE]])&gt;=8,"OK","Corregir"))</f>
        <v>OK</v>
      </c>
      <c r="AA2773" s="42">
        <f>COUNTIF(Tabla2[APELLIDOS Y NOMBRES],Tabla2[[#This Row],[APELLIDOS Y NOMBRES]])</f>
        <v>1</v>
      </c>
      <c r="AB2773" s="42">
        <f>IF(Tabla2[[#This Row],[Trabajador]]&gt;1,1/Tabla2[[#This Row],[Trabajador]],Tabla2[[#This Row],[Trabajador]])</f>
        <v>1</v>
      </c>
      <c r="AC2773" t="str">
        <f>+IFERROR(IF(Tabla2[[#This Row],[FECHA CESE/BAJA]]="","No Aplica",IF(AND(MONTH(Tabla2[[#This Row],[FECHA CESE/BAJA]])=MONTH(TODAY()-30),YEAR(Tabla2[[#This Row],[FECHA CESE/BAJA]])=YEAR(TODAY())),MONTH(TODAY()-30)&amp;"-"&amp;YEAR(TODAY()),"Borrar")),"No aplica")</f>
        <v>No aplica</v>
      </c>
      <c r="AD2773" t="str">
        <f>+IFERROR(IF(Tabla2[[#This Row],[FECHA INICIO DE LABORES EN OBRA]]="","No Aplica",IF(AND(MONTH(Tabla2[[#This Row],[FECHA INICIO DE LABORES EN OBRA]])=MONTH(TODAY()-30),YEAR(Tabla2[[#This Row],[FECHA INICIO DE LABORES EN OBRA]])=YEAR(TODAY())),MONTH(TODAY()-30)&amp;"-"&amp;YEAR(TODAY()),"No Aplica")),"No Aplica")</f>
        <v>No Aplica</v>
      </c>
    </row>
    <row r="2774" spans="1:30" x14ac:dyDescent="0.25">
      <c r="A2774" s="13">
        <v>20101155588</v>
      </c>
      <c r="B2774" s="15" t="s">
        <v>2014</v>
      </c>
      <c r="C2774" s="15" t="s">
        <v>2014</v>
      </c>
      <c r="D2774" s="15">
        <v>72305732</v>
      </c>
      <c r="E2774" s="15" t="s">
        <v>9946</v>
      </c>
      <c r="F2774" s="39">
        <v>34888</v>
      </c>
      <c r="G2774" s="15">
        <v>1</v>
      </c>
      <c r="H2774" s="15" t="s">
        <v>9677</v>
      </c>
      <c r="I2774" s="15" t="s">
        <v>9947</v>
      </c>
      <c r="J2774" s="15" t="s">
        <v>9948</v>
      </c>
      <c r="K2774" s="15" t="s">
        <v>2182</v>
      </c>
      <c r="L2774" s="40" t="s">
        <v>6</v>
      </c>
      <c r="M2774" s="39" t="s">
        <v>24</v>
      </c>
      <c r="N2774" s="41" t="s">
        <v>2098</v>
      </c>
      <c r="O2774" s="39">
        <v>44668</v>
      </c>
      <c r="P2774" s="40">
        <v>1</v>
      </c>
      <c r="Q2774" s="40">
        <v>1</v>
      </c>
      <c r="R2774" s="40" t="str">
        <f>IFERROR(VLOOKUP(Tabla2[[#This Row],[CONTRATISTA PRNCIPAL]],Hoja1!$L$5:$M$9,2,FALSE),"CJV")</f>
        <v>EPC</v>
      </c>
      <c r="S2774" s="40" t="str">
        <f>IF(Tabla2[[#This Row],[EMPRESA]]=Tabla2[[#This Row],[CONTRATISTA PRNCIPAL]],"Principal","Secundaria")</f>
        <v>Principal</v>
      </c>
      <c r="T2774" s="42">
        <f>IFERROR(1/COUNTIF(Tabla2[CONTRATISTA PRNCIPAL],Tabla2[[#This Row],[CONTRATISTA PRNCIPAL]]),0)</f>
        <v>0.0035714285714285713</v>
      </c>
      <c r="U2774" s="43">
        <f>IF(((TODAY()-Tabla2[[#This Row],[FECHA NACIMIENTO]])/365)&lt;18,"Corregir", IF(((TODAY()-Tabla2[[#This Row],[FECHA NACIMIENTO]])/365)&gt;80, "Corregir",ROUNDDOWN(((TODAY()-Tabla2[[#This Row],[FECHA NACIMIENTO]])/365),0)))</f>
        <v>28</v>
      </c>
      <c r="V27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74" s="44" t="str">
        <f>+IF(Tabla2[[#This Row],[Edad]]="Corregir","Corregir","Ok")</f>
        <v>Ok</v>
      </c>
      <c r="X2774" s="42" t="str">
        <f>+IFERROR(VLOOKUP(Tabla2[[#This Row],[DISTRITO SEGÚN DNI]],Hoja1!$A$2:$B$32,2,FALSE),"No")</f>
        <v>No</v>
      </c>
      <c r="Y2774" s="42" t="str">
        <f>IF(OR(LOWER(Tabla2[[#This Row],[GENERO]])="masculino", LOWER(Tabla2[[#This Row],[GENERO]])="femenino"),"OK","Corregir")</f>
        <v>OK</v>
      </c>
      <c r="Z2774" s="42" t="str">
        <f>+IF(Tabla2[[#This Row],[Nro. DNI / CE]]="","Corregir",IF(LEN(Tabla2[[#This Row],[Nro. DNI / CE]])&gt;=8,"OK","Corregir"))</f>
        <v>OK</v>
      </c>
      <c r="AA2774" s="42">
        <f>COUNTIF(Tabla2[APELLIDOS Y NOMBRES],Tabla2[[#This Row],[APELLIDOS Y NOMBRES]])</f>
        <v>1</v>
      </c>
      <c r="AB2774" s="42">
        <f>IF(Tabla2[[#This Row],[Trabajador]]&gt;1,1/Tabla2[[#This Row],[Trabajador]],Tabla2[[#This Row],[Trabajador]])</f>
        <v>1</v>
      </c>
      <c r="AC2774" t="str">
        <f>+IFERROR(IF(Tabla2[[#This Row],[FECHA CESE/BAJA]]="","No Aplica",IF(AND(MONTH(Tabla2[[#This Row],[FECHA CESE/BAJA]])=MONTH(TODAY()-30),YEAR(Tabla2[[#This Row],[FECHA CESE/BAJA]])=YEAR(TODAY())),MONTH(TODAY()-30)&amp;"-"&amp;YEAR(TODAY()),"Borrar")),"No aplica")</f>
        <v>No aplica</v>
      </c>
      <c r="AD2774" t="str">
        <f>+IFERROR(IF(Tabla2[[#This Row],[FECHA INICIO DE LABORES EN OBRA]]="","No Aplica",IF(AND(MONTH(Tabla2[[#This Row],[FECHA INICIO DE LABORES EN OBRA]])=MONTH(TODAY()-30),YEAR(Tabla2[[#This Row],[FECHA INICIO DE LABORES EN OBRA]])=YEAR(TODAY())),MONTH(TODAY()-30)&amp;"-"&amp;YEAR(TODAY()),"No Aplica")),"No Aplica")</f>
        <v>No Aplica</v>
      </c>
    </row>
    <row r="2775" spans="1:30" x14ac:dyDescent="0.25">
      <c r="A2775" s="13">
        <v>20101155588</v>
      </c>
      <c r="B2775" s="15" t="s">
        <v>2014</v>
      </c>
      <c r="C2775" s="15" t="s">
        <v>2014</v>
      </c>
      <c r="D2775" s="15">
        <v>72293642</v>
      </c>
      <c r="E2775" s="15" t="s">
        <v>9949</v>
      </c>
      <c r="F2775" s="39">
        <v>34844</v>
      </c>
      <c r="G2775" s="15">
        <v>1</v>
      </c>
      <c r="H2775" s="15" t="s">
        <v>9677</v>
      </c>
      <c r="I2775" s="15" t="s">
        <v>9950</v>
      </c>
      <c r="J2775" s="15" t="s">
        <v>9743</v>
      </c>
      <c r="K2775" s="15" t="s">
        <v>2641</v>
      </c>
      <c r="L2775" s="40" t="s">
        <v>6</v>
      </c>
      <c r="M2775" s="39" t="s">
        <v>24</v>
      </c>
      <c r="N2775" s="41" t="s">
        <v>2098</v>
      </c>
      <c r="O2775" s="39">
        <v>44565</v>
      </c>
      <c r="P2775" s="40">
        <v>1</v>
      </c>
      <c r="Q2775" s="40">
        <v>1</v>
      </c>
      <c r="R2775" s="40" t="str">
        <f>IFERROR(VLOOKUP(Tabla2[[#This Row],[CONTRATISTA PRNCIPAL]],Hoja1!$L$5:$M$9,2,FALSE),"CJV")</f>
        <v>EPC</v>
      </c>
      <c r="S2775" s="40" t="str">
        <f>IF(Tabla2[[#This Row],[EMPRESA]]=Tabla2[[#This Row],[CONTRATISTA PRNCIPAL]],"Principal","Secundaria")</f>
        <v>Principal</v>
      </c>
      <c r="T2775" s="42">
        <f>IFERROR(1/COUNTIF(Tabla2[CONTRATISTA PRNCIPAL],Tabla2[[#This Row],[CONTRATISTA PRNCIPAL]]),0)</f>
        <v>0.0035714285714285713</v>
      </c>
      <c r="U2775" s="43">
        <f>IF(((TODAY()-Tabla2[[#This Row],[FECHA NACIMIENTO]])/365)&lt;18,"Corregir", IF(((TODAY()-Tabla2[[#This Row],[FECHA NACIMIENTO]])/365)&gt;80, "Corregir",ROUNDDOWN(((TODAY()-Tabla2[[#This Row],[FECHA NACIMIENTO]])/365),0)))</f>
        <v>28</v>
      </c>
      <c r="V27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75" s="44" t="str">
        <f>+IF(Tabla2[[#This Row],[Edad]]="Corregir","Corregir","Ok")</f>
        <v>Ok</v>
      </c>
      <c r="X2775" s="42" t="str">
        <f>+IFERROR(VLOOKUP(Tabla2[[#This Row],[DISTRITO SEGÚN DNI]],Hoja1!$A$2:$B$32,2,FALSE),"No")</f>
        <v>No</v>
      </c>
      <c r="Y2775" s="42" t="str">
        <f>IF(OR(LOWER(Tabla2[[#This Row],[GENERO]])="masculino", LOWER(Tabla2[[#This Row],[GENERO]])="femenino"),"OK","Corregir")</f>
        <v>OK</v>
      </c>
      <c r="Z2775" s="42" t="str">
        <f>+IF(Tabla2[[#This Row],[Nro. DNI / CE]]="","Corregir",IF(LEN(Tabla2[[#This Row],[Nro. DNI / CE]])&gt;=8,"OK","Corregir"))</f>
        <v>OK</v>
      </c>
      <c r="AA2775" s="42">
        <f>COUNTIF(Tabla2[APELLIDOS Y NOMBRES],Tabla2[[#This Row],[APELLIDOS Y NOMBRES]])</f>
        <v>1</v>
      </c>
      <c r="AB2775" s="42">
        <f>IF(Tabla2[[#This Row],[Trabajador]]&gt;1,1/Tabla2[[#This Row],[Trabajador]],Tabla2[[#This Row],[Trabajador]])</f>
        <v>1</v>
      </c>
      <c r="AC2775" t="str">
        <f>+IFERROR(IF(Tabla2[[#This Row],[FECHA CESE/BAJA]]="","No Aplica",IF(AND(MONTH(Tabla2[[#This Row],[FECHA CESE/BAJA]])=MONTH(TODAY()-30),YEAR(Tabla2[[#This Row],[FECHA CESE/BAJA]])=YEAR(TODAY())),MONTH(TODAY()-30)&amp;"-"&amp;YEAR(TODAY()),"Borrar")),"No aplica")</f>
        <v>No aplica</v>
      </c>
      <c r="AD2775" t="str">
        <f>+IFERROR(IF(Tabla2[[#This Row],[FECHA INICIO DE LABORES EN OBRA]]="","No Aplica",IF(AND(MONTH(Tabla2[[#This Row],[FECHA INICIO DE LABORES EN OBRA]])=MONTH(TODAY()-30),YEAR(Tabla2[[#This Row],[FECHA INICIO DE LABORES EN OBRA]])=YEAR(TODAY())),MONTH(TODAY()-30)&amp;"-"&amp;YEAR(TODAY()),"No Aplica")),"No Aplica")</f>
        <v>No Aplica</v>
      </c>
    </row>
    <row r="2776" spans="1:30" x14ac:dyDescent="0.25">
      <c r="A2776" s="13">
        <v>20101155588</v>
      </c>
      <c r="B2776" s="15" t="s">
        <v>2014</v>
      </c>
      <c r="C2776" s="15" t="s">
        <v>2014</v>
      </c>
      <c r="D2776" s="15" t="s">
        <v>9951</v>
      </c>
      <c r="E2776" s="15" t="s">
        <v>9952</v>
      </c>
      <c r="F2776" s="39">
        <v>31769</v>
      </c>
      <c r="G2776" s="15">
        <v>1</v>
      </c>
      <c r="H2776" s="15" t="s">
        <v>9677</v>
      </c>
      <c r="I2776" s="15" t="s">
        <v>9953</v>
      </c>
      <c r="J2776" s="15" t="s">
        <v>9954</v>
      </c>
      <c r="K2776" s="15" t="s">
        <v>3078</v>
      </c>
      <c r="L2776" s="40" t="s">
        <v>6</v>
      </c>
      <c r="M2776" s="39" t="s">
        <v>24</v>
      </c>
      <c r="N2776" s="41" t="s">
        <v>2098</v>
      </c>
      <c r="O2776" s="39">
        <v>44672</v>
      </c>
      <c r="P2776" s="40">
        <v>1</v>
      </c>
      <c r="Q2776" s="40">
        <v>1</v>
      </c>
      <c r="R2776" s="40" t="str">
        <f>IFERROR(VLOOKUP(Tabla2[[#This Row],[CONTRATISTA PRNCIPAL]],Hoja1!$L$5:$M$9,2,FALSE),"CJV")</f>
        <v>EPC</v>
      </c>
      <c r="S2776" s="40" t="str">
        <f>IF(Tabla2[[#This Row],[EMPRESA]]=Tabla2[[#This Row],[CONTRATISTA PRNCIPAL]],"Principal","Secundaria")</f>
        <v>Principal</v>
      </c>
      <c r="T2776" s="42">
        <f>IFERROR(1/COUNTIF(Tabla2[CONTRATISTA PRNCIPAL],Tabla2[[#This Row],[CONTRATISTA PRNCIPAL]]),0)</f>
        <v>0.0035714285714285713</v>
      </c>
      <c r="U2776" s="43">
        <f>IF(((TODAY()-Tabla2[[#This Row],[FECHA NACIMIENTO]])/365)&lt;18,"Corregir", IF(((TODAY()-Tabla2[[#This Row],[FECHA NACIMIENTO]])/365)&gt;80, "Corregir",ROUNDDOWN(((TODAY()-Tabla2[[#This Row],[FECHA NACIMIENTO]])/365),0)))</f>
        <v>36</v>
      </c>
      <c r="V27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76" s="44" t="str">
        <f>+IF(Tabla2[[#This Row],[Edad]]="Corregir","Corregir","Ok")</f>
        <v>Ok</v>
      </c>
      <c r="X2776" s="42" t="str">
        <f>+IFERROR(VLOOKUP(Tabla2[[#This Row],[DISTRITO SEGÚN DNI]],Hoja1!$A$2:$B$32,2,FALSE),"No")</f>
        <v>No</v>
      </c>
      <c r="Y2776" s="42" t="str">
        <f>IF(OR(LOWER(Tabla2[[#This Row],[GENERO]])="masculino", LOWER(Tabla2[[#This Row],[GENERO]])="femenino"),"OK","Corregir")</f>
        <v>OK</v>
      </c>
      <c r="Z2776" s="42" t="str">
        <f>+IF(Tabla2[[#This Row],[Nro. DNI / CE]]="","Corregir",IF(LEN(Tabla2[[#This Row],[Nro. DNI / CE]])&gt;=8,"OK","Corregir"))</f>
        <v>OK</v>
      </c>
      <c r="AA2776" s="42">
        <f>COUNTIF(Tabla2[APELLIDOS Y NOMBRES],Tabla2[[#This Row],[APELLIDOS Y NOMBRES]])</f>
        <v>1</v>
      </c>
      <c r="AB2776" s="42">
        <f>IF(Tabla2[[#This Row],[Trabajador]]&gt;1,1/Tabla2[[#This Row],[Trabajador]],Tabla2[[#This Row],[Trabajador]])</f>
        <v>1</v>
      </c>
      <c r="AC2776" t="str">
        <f>+IFERROR(IF(Tabla2[[#This Row],[FECHA CESE/BAJA]]="","No Aplica",IF(AND(MONTH(Tabla2[[#This Row],[FECHA CESE/BAJA]])=MONTH(TODAY()-30),YEAR(Tabla2[[#This Row],[FECHA CESE/BAJA]])=YEAR(TODAY())),MONTH(TODAY()-30)&amp;"-"&amp;YEAR(TODAY()),"Borrar")),"No aplica")</f>
        <v>No aplica</v>
      </c>
      <c r="AD2776" t="str">
        <f>+IFERROR(IF(Tabla2[[#This Row],[FECHA INICIO DE LABORES EN OBRA]]="","No Aplica",IF(AND(MONTH(Tabla2[[#This Row],[FECHA INICIO DE LABORES EN OBRA]])=MONTH(TODAY()-30),YEAR(Tabla2[[#This Row],[FECHA INICIO DE LABORES EN OBRA]])=YEAR(TODAY())),MONTH(TODAY()-30)&amp;"-"&amp;YEAR(TODAY()),"No Aplica")),"No Aplica")</f>
        <v>No Aplica</v>
      </c>
    </row>
    <row r="2777" spans="1:30" x14ac:dyDescent="0.25">
      <c r="A2777" s="13">
        <v>20101155588</v>
      </c>
      <c r="B2777" s="15" t="s">
        <v>2014</v>
      </c>
      <c r="C2777" s="15" t="s">
        <v>2014</v>
      </c>
      <c r="D2777" s="15">
        <v>43891151</v>
      </c>
      <c r="E2777" s="15" t="s">
        <v>9955</v>
      </c>
      <c r="F2777" s="39">
        <v>30347</v>
      </c>
      <c r="G2777" s="15">
        <v>1</v>
      </c>
      <c r="H2777" s="15" t="s">
        <v>9677</v>
      </c>
      <c r="I2777" s="15" t="s">
        <v>9953</v>
      </c>
      <c r="J2777" s="15" t="s">
        <v>9956</v>
      </c>
      <c r="K2777" s="15" t="s">
        <v>3078</v>
      </c>
      <c r="L2777" s="40" t="s">
        <v>6</v>
      </c>
      <c r="M2777" s="39" t="s">
        <v>24</v>
      </c>
      <c r="N2777" s="41" t="s">
        <v>2098</v>
      </c>
      <c r="O2777" s="39">
        <v>44876</v>
      </c>
      <c r="P2777" s="40">
        <v>1</v>
      </c>
      <c r="Q2777" s="40">
        <v>1</v>
      </c>
      <c r="R2777" s="40" t="str">
        <f>IFERROR(VLOOKUP(Tabla2[[#This Row],[CONTRATISTA PRNCIPAL]],Hoja1!$L$5:$M$9,2,FALSE),"CJV")</f>
        <v>EPC</v>
      </c>
      <c r="S2777" s="40" t="str">
        <f>IF(Tabla2[[#This Row],[EMPRESA]]=Tabla2[[#This Row],[CONTRATISTA PRNCIPAL]],"Principal","Secundaria")</f>
        <v>Principal</v>
      </c>
      <c r="T2777" s="42">
        <f>IFERROR(1/COUNTIF(Tabla2[CONTRATISTA PRNCIPAL],Tabla2[[#This Row],[CONTRATISTA PRNCIPAL]]),0)</f>
        <v>0.0035714285714285713</v>
      </c>
      <c r="U2777" s="43">
        <f>IF(((TODAY()-Tabla2[[#This Row],[FECHA NACIMIENTO]])/365)&lt;18,"Corregir", IF(((TODAY()-Tabla2[[#This Row],[FECHA NACIMIENTO]])/365)&gt;80, "Corregir",ROUNDDOWN(((TODAY()-Tabla2[[#This Row],[FECHA NACIMIENTO]])/365),0)))</f>
        <v>40</v>
      </c>
      <c r="V27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77" s="44" t="str">
        <f>+IF(Tabla2[[#This Row],[Edad]]="Corregir","Corregir","Ok")</f>
        <v>Ok</v>
      </c>
      <c r="X2777" s="42" t="str">
        <f>+IFERROR(VLOOKUP(Tabla2[[#This Row],[DISTRITO SEGÚN DNI]],Hoja1!$A$2:$B$32,2,FALSE),"No")</f>
        <v>No</v>
      </c>
      <c r="Y2777" s="42" t="str">
        <f>IF(OR(LOWER(Tabla2[[#This Row],[GENERO]])="masculino", LOWER(Tabla2[[#This Row],[GENERO]])="femenino"),"OK","Corregir")</f>
        <v>OK</v>
      </c>
      <c r="Z2777" s="42" t="str">
        <f>+IF(Tabla2[[#This Row],[Nro. DNI / CE]]="","Corregir",IF(LEN(Tabla2[[#This Row],[Nro. DNI / CE]])&gt;=8,"OK","Corregir"))</f>
        <v>OK</v>
      </c>
      <c r="AA2777" s="42">
        <f>COUNTIF(Tabla2[APELLIDOS Y NOMBRES],Tabla2[[#This Row],[APELLIDOS Y NOMBRES]])</f>
        <v>1</v>
      </c>
      <c r="AB2777" s="42">
        <f>IF(Tabla2[[#This Row],[Trabajador]]&gt;1,1/Tabla2[[#This Row],[Trabajador]],Tabla2[[#This Row],[Trabajador]])</f>
        <v>1</v>
      </c>
      <c r="AC2777" t="str">
        <f>+IFERROR(IF(Tabla2[[#This Row],[FECHA CESE/BAJA]]="","No Aplica",IF(AND(MONTH(Tabla2[[#This Row],[FECHA CESE/BAJA]])=MONTH(TODAY()-30),YEAR(Tabla2[[#This Row],[FECHA CESE/BAJA]])=YEAR(TODAY())),MONTH(TODAY()-30)&amp;"-"&amp;YEAR(TODAY()),"Borrar")),"No aplica")</f>
        <v>No aplica</v>
      </c>
      <c r="AD2777" t="str">
        <f>+IFERROR(IF(Tabla2[[#This Row],[FECHA INICIO DE LABORES EN OBRA]]="","No Aplica",IF(AND(MONTH(Tabla2[[#This Row],[FECHA INICIO DE LABORES EN OBRA]])=MONTH(TODAY()-30),YEAR(Tabla2[[#This Row],[FECHA INICIO DE LABORES EN OBRA]])=YEAR(TODAY())),MONTH(TODAY()-30)&amp;"-"&amp;YEAR(TODAY()),"No Aplica")),"No Aplica")</f>
        <v>No Aplica</v>
      </c>
    </row>
    <row r="2778" spans="1:30" x14ac:dyDescent="0.25">
      <c r="A2778" s="13">
        <v>20101155588</v>
      </c>
      <c r="B2778" s="15" t="s">
        <v>2014</v>
      </c>
      <c r="C2778" s="15" t="s">
        <v>2014</v>
      </c>
      <c r="D2778" s="15">
        <v>73587093</v>
      </c>
      <c r="E2778" s="15" t="s">
        <v>9957</v>
      </c>
      <c r="F2778" s="39">
        <v>35848</v>
      </c>
      <c r="G2778" s="15">
        <v>1</v>
      </c>
      <c r="H2778" s="15" t="s">
        <v>9677</v>
      </c>
      <c r="I2778" s="15" t="s">
        <v>9958</v>
      </c>
      <c r="J2778" s="15" t="s">
        <v>9866</v>
      </c>
      <c r="K2778" s="15" t="s">
        <v>2182</v>
      </c>
      <c r="L2778" s="40" t="s">
        <v>6</v>
      </c>
      <c r="M2778" s="39" t="s">
        <v>24</v>
      </c>
      <c r="N2778" s="41" t="s">
        <v>2098</v>
      </c>
      <c r="O2778" s="39">
        <v>44860</v>
      </c>
      <c r="P2778" s="40">
        <v>1</v>
      </c>
      <c r="Q2778" s="40">
        <v>1</v>
      </c>
      <c r="R2778" s="40" t="str">
        <f>IFERROR(VLOOKUP(Tabla2[[#This Row],[CONTRATISTA PRNCIPAL]],Hoja1!$L$5:$M$9,2,FALSE),"CJV")</f>
        <v>EPC</v>
      </c>
      <c r="S2778" s="40" t="str">
        <f>IF(Tabla2[[#This Row],[EMPRESA]]=Tabla2[[#This Row],[CONTRATISTA PRNCIPAL]],"Principal","Secundaria")</f>
        <v>Principal</v>
      </c>
      <c r="T2778" s="42">
        <f>IFERROR(1/COUNTIF(Tabla2[CONTRATISTA PRNCIPAL],Tabla2[[#This Row],[CONTRATISTA PRNCIPAL]]),0)</f>
        <v>0.0035714285714285713</v>
      </c>
      <c r="U2778" s="43">
        <f>IF(((TODAY()-Tabla2[[#This Row],[FECHA NACIMIENTO]])/365)&lt;18,"Corregir", IF(((TODAY()-Tabla2[[#This Row],[FECHA NACIMIENTO]])/365)&gt;80, "Corregir",ROUNDDOWN(((TODAY()-Tabla2[[#This Row],[FECHA NACIMIENTO]])/365),0)))</f>
        <v>25</v>
      </c>
      <c r="V27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78" s="44" t="str">
        <f>+IF(Tabla2[[#This Row],[Edad]]="Corregir","Corregir","Ok")</f>
        <v>Ok</v>
      </c>
      <c r="X2778" s="42" t="str">
        <f>+IFERROR(VLOOKUP(Tabla2[[#This Row],[DISTRITO SEGÚN DNI]],Hoja1!$A$2:$B$32,2,FALSE),"No")</f>
        <v>No</v>
      </c>
      <c r="Y2778" s="42" t="str">
        <f>IF(OR(LOWER(Tabla2[[#This Row],[GENERO]])="masculino", LOWER(Tabla2[[#This Row],[GENERO]])="femenino"),"OK","Corregir")</f>
        <v>OK</v>
      </c>
      <c r="Z2778" s="42" t="str">
        <f>+IF(Tabla2[[#This Row],[Nro. DNI / CE]]="","Corregir",IF(LEN(Tabla2[[#This Row],[Nro. DNI / CE]])&gt;=8,"OK","Corregir"))</f>
        <v>OK</v>
      </c>
      <c r="AA2778" s="42">
        <f>COUNTIF(Tabla2[APELLIDOS Y NOMBRES],Tabla2[[#This Row],[APELLIDOS Y NOMBRES]])</f>
        <v>1</v>
      </c>
      <c r="AB2778" s="42">
        <f>IF(Tabla2[[#This Row],[Trabajador]]&gt;1,1/Tabla2[[#This Row],[Trabajador]],Tabla2[[#This Row],[Trabajador]])</f>
        <v>1</v>
      </c>
      <c r="AC2778" t="str">
        <f>+IFERROR(IF(Tabla2[[#This Row],[FECHA CESE/BAJA]]="","No Aplica",IF(AND(MONTH(Tabla2[[#This Row],[FECHA CESE/BAJA]])=MONTH(TODAY()-30),YEAR(Tabla2[[#This Row],[FECHA CESE/BAJA]])=YEAR(TODAY())),MONTH(TODAY()-30)&amp;"-"&amp;YEAR(TODAY()),"Borrar")),"No aplica")</f>
        <v>No aplica</v>
      </c>
      <c r="AD2778" t="str">
        <f>+IFERROR(IF(Tabla2[[#This Row],[FECHA INICIO DE LABORES EN OBRA]]="","No Aplica",IF(AND(MONTH(Tabla2[[#This Row],[FECHA INICIO DE LABORES EN OBRA]])=MONTH(TODAY()-30),YEAR(Tabla2[[#This Row],[FECHA INICIO DE LABORES EN OBRA]])=YEAR(TODAY())),MONTH(TODAY()-30)&amp;"-"&amp;YEAR(TODAY()),"No Aplica")),"No Aplica")</f>
        <v>No Aplica</v>
      </c>
    </row>
    <row r="2779" spans="1:30" x14ac:dyDescent="0.25">
      <c r="A2779" s="13">
        <v>20101155588</v>
      </c>
      <c r="B2779" s="15" t="s">
        <v>2014</v>
      </c>
      <c r="C2779" s="15" t="s">
        <v>2014</v>
      </c>
      <c r="D2779" s="15">
        <v>75378396</v>
      </c>
      <c r="E2779" s="15" t="s">
        <v>9959</v>
      </c>
      <c r="F2779" s="39">
        <v>35466</v>
      </c>
      <c r="G2779" s="15">
        <v>1</v>
      </c>
      <c r="H2779" s="15" t="s">
        <v>9677</v>
      </c>
      <c r="I2779" s="15" t="s">
        <v>9958</v>
      </c>
      <c r="J2779" s="15" t="s">
        <v>9960</v>
      </c>
      <c r="K2779" s="15" t="s">
        <v>2182</v>
      </c>
      <c r="L2779" s="40" t="s">
        <v>6</v>
      </c>
      <c r="M2779" s="39" t="s">
        <v>24</v>
      </c>
      <c r="N2779" s="41" t="s">
        <v>2098</v>
      </c>
      <c r="O2779" s="39">
        <v>43344</v>
      </c>
      <c r="P2779" s="40">
        <v>1</v>
      </c>
      <c r="Q2779" s="40">
        <v>1</v>
      </c>
      <c r="R2779" s="40" t="str">
        <f>IFERROR(VLOOKUP(Tabla2[[#This Row],[CONTRATISTA PRNCIPAL]],Hoja1!$L$5:$M$9,2,FALSE),"CJV")</f>
        <v>EPC</v>
      </c>
      <c r="S2779" s="40" t="str">
        <f>IF(Tabla2[[#This Row],[EMPRESA]]=Tabla2[[#This Row],[CONTRATISTA PRNCIPAL]],"Principal","Secundaria")</f>
        <v>Principal</v>
      </c>
      <c r="T2779" s="42">
        <f>IFERROR(1/COUNTIF(Tabla2[CONTRATISTA PRNCIPAL],Tabla2[[#This Row],[CONTRATISTA PRNCIPAL]]),0)</f>
        <v>0.0035714285714285713</v>
      </c>
      <c r="U2779" s="43">
        <f>IF(((TODAY()-Tabla2[[#This Row],[FECHA NACIMIENTO]])/365)&lt;18,"Corregir", IF(((TODAY()-Tabla2[[#This Row],[FECHA NACIMIENTO]])/365)&gt;80, "Corregir",ROUNDDOWN(((TODAY()-Tabla2[[#This Row],[FECHA NACIMIENTO]])/365),0)))</f>
        <v>26</v>
      </c>
      <c r="V27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79" s="44" t="str">
        <f>+IF(Tabla2[[#This Row],[Edad]]="Corregir","Corregir","Ok")</f>
        <v>Ok</v>
      </c>
      <c r="X2779" s="42" t="str">
        <f>+IFERROR(VLOOKUP(Tabla2[[#This Row],[DISTRITO SEGÚN DNI]],Hoja1!$A$2:$B$32,2,FALSE),"No")</f>
        <v>No</v>
      </c>
      <c r="Y2779" s="42" t="str">
        <f>IF(OR(LOWER(Tabla2[[#This Row],[GENERO]])="masculino", LOWER(Tabla2[[#This Row],[GENERO]])="femenino"),"OK","Corregir")</f>
        <v>OK</v>
      </c>
      <c r="Z2779" s="42" t="str">
        <f>+IF(Tabla2[[#This Row],[Nro. DNI / CE]]="","Corregir",IF(LEN(Tabla2[[#This Row],[Nro. DNI / CE]])&gt;=8,"OK","Corregir"))</f>
        <v>OK</v>
      </c>
      <c r="AA2779" s="42">
        <f>COUNTIF(Tabla2[APELLIDOS Y NOMBRES],Tabla2[[#This Row],[APELLIDOS Y NOMBRES]])</f>
        <v>1</v>
      </c>
      <c r="AB2779" s="42">
        <f>IF(Tabla2[[#This Row],[Trabajador]]&gt;1,1/Tabla2[[#This Row],[Trabajador]],Tabla2[[#This Row],[Trabajador]])</f>
        <v>1</v>
      </c>
      <c r="AC2779" t="str">
        <f>+IFERROR(IF(Tabla2[[#This Row],[FECHA CESE/BAJA]]="","No Aplica",IF(AND(MONTH(Tabla2[[#This Row],[FECHA CESE/BAJA]])=MONTH(TODAY()-30),YEAR(Tabla2[[#This Row],[FECHA CESE/BAJA]])=YEAR(TODAY())),MONTH(TODAY()-30)&amp;"-"&amp;YEAR(TODAY()),"Borrar")),"No aplica")</f>
        <v>No aplica</v>
      </c>
      <c r="AD2779" t="str">
        <f>+IFERROR(IF(Tabla2[[#This Row],[FECHA INICIO DE LABORES EN OBRA]]="","No Aplica",IF(AND(MONTH(Tabla2[[#This Row],[FECHA INICIO DE LABORES EN OBRA]])=MONTH(TODAY()-30),YEAR(Tabla2[[#This Row],[FECHA INICIO DE LABORES EN OBRA]])=YEAR(TODAY())),MONTH(TODAY()-30)&amp;"-"&amp;YEAR(TODAY()),"No Aplica")),"No Aplica")</f>
        <v>No Aplica</v>
      </c>
    </row>
    <row r="2780" spans="1:30" x14ac:dyDescent="0.25">
      <c r="A2780" s="13">
        <v>20101155588</v>
      </c>
      <c r="B2780" s="15" t="s">
        <v>2014</v>
      </c>
      <c r="C2780" s="15" t="s">
        <v>2014</v>
      </c>
      <c r="D2780" s="15" t="s">
        <v>1198</v>
      </c>
      <c r="E2780" s="15" t="s">
        <v>1199</v>
      </c>
      <c r="F2780" s="39">
        <v>23144</v>
      </c>
      <c r="G2780" s="15">
        <v>1</v>
      </c>
      <c r="H2780" s="15" t="s">
        <v>9677</v>
      </c>
      <c r="I2780" s="15" t="s">
        <v>9961</v>
      </c>
      <c r="J2780" s="15" t="s">
        <v>9962</v>
      </c>
      <c r="K2780" s="15" t="s">
        <v>32</v>
      </c>
      <c r="L2780" s="40" t="s">
        <v>6</v>
      </c>
      <c r="M2780" s="39" t="s">
        <v>24</v>
      </c>
      <c r="N2780" s="41" t="s">
        <v>2098</v>
      </c>
      <c r="O2780" s="39">
        <v>44014</v>
      </c>
      <c r="P2780" s="40">
        <v>1</v>
      </c>
      <c r="Q2780" s="40">
        <v>1</v>
      </c>
      <c r="R2780" s="40" t="str">
        <f>IFERROR(VLOOKUP(Tabla2[[#This Row],[CONTRATISTA PRNCIPAL]],Hoja1!$L$5:$M$9,2,FALSE),"CJV")</f>
        <v>EPC</v>
      </c>
      <c r="S2780" s="40" t="str">
        <f>IF(Tabla2[[#This Row],[EMPRESA]]=Tabla2[[#This Row],[CONTRATISTA PRNCIPAL]],"Principal","Secundaria")</f>
        <v>Principal</v>
      </c>
      <c r="T2780" s="42">
        <f>IFERROR(1/COUNTIF(Tabla2[CONTRATISTA PRNCIPAL],Tabla2[[#This Row],[CONTRATISTA PRNCIPAL]]),0)</f>
        <v>0.0035714285714285713</v>
      </c>
      <c r="U2780" s="43">
        <f>IF(((TODAY()-Tabla2[[#This Row],[FECHA NACIMIENTO]])/365)&lt;18,"Corregir", IF(((TODAY()-Tabla2[[#This Row],[FECHA NACIMIENTO]])/365)&gt;80, "Corregir",ROUNDDOWN(((TODAY()-Tabla2[[#This Row],[FECHA NACIMIENTO]])/365),0)))</f>
        <v>60</v>
      </c>
      <c r="V27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80" s="44" t="str">
        <f>+IF(Tabla2[[#This Row],[Edad]]="Corregir","Corregir","Ok")</f>
        <v>Ok</v>
      </c>
      <c r="X2780" s="42" t="str">
        <f>+IFERROR(VLOOKUP(Tabla2[[#This Row],[DISTRITO SEGÚN DNI]],Hoja1!$A$2:$B$32,2,FALSE),"No")</f>
        <v>LA VICTORIA</v>
      </c>
      <c r="Y2780" s="42" t="str">
        <f>IF(OR(LOWER(Tabla2[[#This Row],[GENERO]])="masculino", LOWER(Tabla2[[#This Row],[GENERO]])="femenino"),"OK","Corregir")</f>
        <v>OK</v>
      </c>
      <c r="Z2780" s="42" t="str">
        <f>+IF(Tabla2[[#This Row],[Nro. DNI / CE]]="","Corregir",IF(LEN(Tabla2[[#This Row],[Nro. DNI / CE]])&gt;=8,"OK","Corregir"))</f>
        <v>OK</v>
      </c>
      <c r="AA2780" s="42">
        <f>COUNTIF(Tabla2[APELLIDOS Y NOMBRES],Tabla2[[#This Row],[APELLIDOS Y NOMBRES]])</f>
        <v>1</v>
      </c>
      <c r="AB2780" s="42">
        <f>IF(Tabla2[[#This Row],[Trabajador]]&gt;1,1/Tabla2[[#This Row],[Trabajador]],Tabla2[[#This Row],[Trabajador]])</f>
        <v>1</v>
      </c>
      <c r="AC2780" t="str">
        <f>+IFERROR(IF(Tabla2[[#This Row],[FECHA CESE/BAJA]]="","No Aplica",IF(AND(MONTH(Tabla2[[#This Row],[FECHA CESE/BAJA]])=MONTH(TODAY()-30),YEAR(Tabla2[[#This Row],[FECHA CESE/BAJA]])=YEAR(TODAY())),MONTH(TODAY()-30)&amp;"-"&amp;YEAR(TODAY()),"Borrar")),"No aplica")</f>
        <v>No aplica</v>
      </c>
      <c r="AD2780" t="str">
        <f>+IFERROR(IF(Tabla2[[#This Row],[FECHA INICIO DE LABORES EN OBRA]]="","No Aplica",IF(AND(MONTH(Tabla2[[#This Row],[FECHA INICIO DE LABORES EN OBRA]])=MONTH(TODAY()-30),YEAR(Tabla2[[#This Row],[FECHA INICIO DE LABORES EN OBRA]])=YEAR(TODAY())),MONTH(TODAY()-30)&amp;"-"&amp;YEAR(TODAY()),"No Aplica")),"No Aplica")</f>
        <v>No Aplica</v>
      </c>
    </row>
    <row r="2781" spans="1:30" x14ac:dyDescent="0.25">
      <c r="A2781" s="13">
        <v>20101155588</v>
      </c>
      <c r="B2781" s="15" t="s">
        <v>2014</v>
      </c>
      <c r="C2781" s="15" t="s">
        <v>2014</v>
      </c>
      <c r="D2781" s="15" t="s">
        <v>1000</v>
      </c>
      <c r="E2781" s="15" t="s">
        <v>1001</v>
      </c>
      <c r="F2781" s="39">
        <v>35407</v>
      </c>
      <c r="G2781" s="15">
        <v>1</v>
      </c>
      <c r="H2781" s="15" t="s">
        <v>9677</v>
      </c>
      <c r="I2781" s="15" t="s">
        <v>9961</v>
      </c>
      <c r="J2781" s="15" t="s">
        <v>9879</v>
      </c>
      <c r="K2781" s="15" t="s">
        <v>22</v>
      </c>
      <c r="L2781" s="40" t="s">
        <v>6</v>
      </c>
      <c r="M2781" s="39" t="s">
        <v>24</v>
      </c>
      <c r="N2781" s="41" t="s">
        <v>2098</v>
      </c>
      <c r="O2781" s="39">
        <v>44709</v>
      </c>
      <c r="P2781" s="40">
        <v>1</v>
      </c>
      <c r="Q2781" s="40">
        <v>1</v>
      </c>
      <c r="R2781" s="40" t="str">
        <f>IFERROR(VLOOKUP(Tabla2[[#This Row],[CONTRATISTA PRNCIPAL]],Hoja1!$L$5:$M$9,2,FALSE),"CJV")</f>
        <v>EPC</v>
      </c>
      <c r="S2781" s="40" t="str">
        <f>IF(Tabla2[[#This Row],[EMPRESA]]=Tabla2[[#This Row],[CONTRATISTA PRNCIPAL]],"Principal","Secundaria")</f>
        <v>Principal</v>
      </c>
      <c r="T2781" s="42">
        <f>IFERROR(1/COUNTIF(Tabla2[CONTRATISTA PRNCIPAL],Tabla2[[#This Row],[CONTRATISTA PRNCIPAL]]),0)</f>
        <v>0.0035714285714285713</v>
      </c>
      <c r="U2781" s="43">
        <f>IF(((TODAY()-Tabla2[[#This Row],[FECHA NACIMIENTO]])/365)&lt;18,"Corregir", IF(((TODAY()-Tabla2[[#This Row],[FECHA NACIMIENTO]])/365)&gt;80, "Corregir",ROUNDDOWN(((TODAY()-Tabla2[[#This Row],[FECHA NACIMIENTO]])/365),0)))</f>
        <v>26</v>
      </c>
      <c r="V27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81" s="44" t="str">
        <f>+IF(Tabla2[[#This Row],[Edad]]="Corregir","Corregir","Ok")</f>
        <v>Ok</v>
      </c>
      <c r="X2781" s="42" t="str">
        <f>+IFERROR(VLOOKUP(Tabla2[[#This Row],[DISTRITO SEGÚN DNI]],Hoja1!$A$2:$B$32,2,FALSE),"No")</f>
        <v>BREÑA</v>
      </c>
      <c r="Y2781" s="42" t="str">
        <f>IF(OR(LOWER(Tabla2[[#This Row],[GENERO]])="masculino", LOWER(Tabla2[[#This Row],[GENERO]])="femenino"),"OK","Corregir")</f>
        <v>OK</v>
      </c>
      <c r="Z2781" s="42" t="str">
        <f>+IF(Tabla2[[#This Row],[Nro. DNI / CE]]="","Corregir",IF(LEN(Tabla2[[#This Row],[Nro. DNI / CE]])&gt;=8,"OK","Corregir"))</f>
        <v>OK</v>
      </c>
      <c r="AA2781" s="42">
        <f>COUNTIF(Tabla2[APELLIDOS Y NOMBRES],Tabla2[[#This Row],[APELLIDOS Y NOMBRES]])</f>
        <v>1</v>
      </c>
      <c r="AB2781" s="42">
        <f>IF(Tabla2[[#This Row],[Trabajador]]&gt;1,1/Tabla2[[#This Row],[Trabajador]],Tabla2[[#This Row],[Trabajador]])</f>
        <v>1</v>
      </c>
      <c r="AC2781" t="str">
        <f>+IFERROR(IF(Tabla2[[#This Row],[FECHA CESE/BAJA]]="","No Aplica",IF(AND(MONTH(Tabla2[[#This Row],[FECHA CESE/BAJA]])=MONTH(TODAY()-30),YEAR(Tabla2[[#This Row],[FECHA CESE/BAJA]])=YEAR(TODAY())),MONTH(TODAY()-30)&amp;"-"&amp;YEAR(TODAY()),"Borrar")),"No aplica")</f>
        <v>No aplica</v>
      </c>
      <c r="AD2781" t="str">
        <f>+IFERROR(IF(Tabla2[[#This Row],[FECHA INICIO DE LABORES EN OBRA]]="","No Aplica",IF(AND(MONTH(Tabla2[[#This Row],[FECHA INICIO DE LABORES EN OBRA]])=MONTH(TODAY()-30),YEAR(Tabla2[[#This Row],[FECHA INICIO DE LABORES EN OBRA]])=YEAR(TODAY())),MONTH(TODAY()-30)&amp;"-"&amp;YEAR(TODAY()),"No Aplica")),"No Aplica")</f>
        <v>No Aplica</v>
      </c>
    </row>
    <row r="2782" spans="1:30" x14ac:dyDescent="0.25">
      <c r="A2782" s="13">
        <v>20101155588</v>
      </c>
      <c r="B2782" s="15" t="s">
        <v>2014</v>
      </c>
      <c r="C2782" s="15" t="s">
        <v>2014</v>
      </c>
      <c r="D2782" s="15" t="s">
        <v>1200</v>
      </c>
      <c r="E2782" s="15" t="s">
        <v>1201</v>
      </c>
      <c r="F2782" s="39">
        <v>23000</v>
      </c>
      <c r="G2782" s="15">
        <v>1</v>
      </c>
      <c r="H2782" s="15" t="s">
        <v>9677</v>
      </c>
      <c r="I2782" s="15" t="s">
        <v>9963</v>
      </c>
      <c r="J2782" s="15" t="s">
        <v>9751</v>
      </c>
      <c r="K2782" s="15" t="s">
        <v>34</v>
      </c>
      <c r="L2782" s="40" t="s">
        <v>6</v>
      </c>
      <c r="M2782" s="39" t="s">
        <v>24</v>
      </c>
      <c r="N2782" s="41" t="s">
        <v>2098</v>
      </c>
      <c r="O2782" s="39">
        <v>44140</v>
      </c>
      <c r="P2782" s="40">
        <v>1</v>
      </c>
      <c r="Q2782" s="40">
        <v>1</v>
      </c>
      <c r="R2782" s="40" t="str">
        <f>IFERROR(VLOOKUP(Tabla2[[#This Row],[CONTRATISTA PRNCIPAL]],Hoja1!$L$5:$M$9,2,FALSE),"CJV")</f>
        <v>EPC</v>
      </c>
      <c r="S2782" s="40" t="str">
        <f>IF(Tabla2[[#This Row],[EMPRESA]]=Tabla2[[#This Row],[CONTRATISTA PRNCIPAL]],"Principal","Secundaria")</f>
        <v>Principal</v>
      </c>
      <c r="T2782" s="42">
        <f>IFERROR(1/COUNTIF(Tabla2[CONTRATISTA PRNCIPAL],Tabla2[[#This Row],[CONTRATISTA PRNCIPAL]]),0)</f>
        <v>0.0035714285714285713</v>
      </c>
      <c r="U2782" s="43">
        <f>IF(((TODAY()-Tabla2[[#This Row],[FECHA NACIMIENTO]])/365)&lt;18,"Corregir", IF(((TODAY()-Tabla2[[#This Row],[FECHA NACIMIENTO]])/365)&gt;80, "Corregir",ROUNDDOWN(((TODAY()-Tabla2[[#This Row],[FECHA NACIMIENTO]])/365),0)))</f>
        <v>60</v>
      </c>
      <c r="V27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82" s="44" t="str">
        <f>+IF(Tabla2[[#This Row],[Edad]]="Corregir","Corregir","Ok")</f>
        <v>Ok</v>
      </c>
      <c r="X2782" s="42" t="str">
        <f>+IFERROR(VLOOKUP(Tabla2[[#This Row],[DISTRITO SEGÚN DNI]],Hoja1!$A$2:$B$32,2,FALSE),"No")</f>
        <v>SANTA ANITA</v>
      </c>
      <c r="Y2782" s="42" t="str">
        <f>IF(OR(LOWER(Tabla2[[#This Row],[GENERO]])="masculino", LOWER(Tabla2[[#This Row],[GENERO]])="femenino"),"OK","Corregir")</f>
        <v>OK</v>
      </c>
      <c r="Z2782" s="42" t="str">
        <f>+IF(Tabla2[[#This Row],[Nro. DNI / CE]]="","Corregir",IF(LEN(Tabla2[[#This Row],[Nro. DNI / CE]])&gt;=8,"OK","Corregir"))</f>
        <v>OK</v>
      </c>
      <c r="AA2782" s="42">
        <f>COUNTIF(Tabla2[APELLIDOS Y NOMBRES],Tabla2[[#This Row],[APELLIDOS Y NOMBRES]])</f>
        <v>1</v>
      </c>
      <c r="AB2782" s="42">
        <f>IF(Tabla2[[#This Row],[Trabajador]]&gt;1,1/Tabla2[[#This Row],[Trabajador]],Tabla2[[#This Row],[Trabajador]])</f>
        <v>1</v>
      </c>
      <c r="AC2782" t="str">
        <f>+IFERROR(IF(Tabla2[[#This Row],[FECHA CESE/BAJA]]="","No Aplica",IF(AND(MONTH(Tabla2[[#This Row],[FECHA CESE/BAJA]])=MONTH(TODAY()-30),YEAR(Tabla2[[#This Row],[FECHA CESE/BAJA]])=YEAR(TODAY())),MONTH(TODAY()-30)&amp;"-"&amp;YEAR(TODAY()),"Borrar")),"No aplica")</f>
        <v>No aplica</v>
      </c>
      <c r="AD2782" t="str">
        <f>+IFERROR(IF(Tabla2[[#This Row],[FECHA INICIO DE LABORES EN OBRA]]="","No Aplica",IF(AND(MONTH(Tabla2[[#This Row],[FECHA INICIO DE LABORES EN OBRA]])=MONTH(TODAY()-30),YEAR(Tabla2[[#This Row],[FECHA INICIO DE LABORES EN OBRA]])=YEAR(TODAY())),MONTH(TODAY()-30)&amp;"-"&amp;YEAR(TODAY()),"No Aplica")),"No Aplica")</f>
        <v>No Aplica</v>
      </c>
    </row>
    <row r="2783" spans="1:30" x14ac:dyDescent="0.25">
      <c r="A2783" s="13">
        <v>20101155588</v>
      </c>
      <c r="B2783" s="15" t="s">
        <v>2014</v>
      </c>
      <c r="C2783" s="15" t="s">
        <v>2014</v>
      </c>
      <c r="D2783" s="15">
        <v>10043520</v>
      </c>
      <c r="E2783" s="15" t="s">
        <v>23</v>
      </c>
      <c r="F2783" s="39">
        <v>26192</v>
      </c>
      <c r="G2783" s="15">
        <v>1</v>
      </c>
      <c r="H2783" s="15" t="s">
        <v>9677</v>
      </c>
      <c r="I2783" s="15" t="s">
        <v>9963</v>
      </c>
      <c r="J2783" s="15" t="s">
        <v>9964</v>
      </c>
      <c r="K2783" s="15" t="s">
        <v>26</v>
      </c>
      <c r="L2783" s="40" t="s">
        <v>6</v>
      </c>
      <c r="M2783" s="39" t="s">
        <v>24</v>
      </c>
      <c r="N2783" s="41" t="s">
        <v>2098</v>
      </c>
      <c r="O2783" s="39">
        <v>43740</v>
      </c>
      <c r="P2783" s="40">
        <v>1</v>
      </c>
      <c r="Q2783" s="40">
        <v>1</v>
      </c>
      <c r="R2783" s="40" t="str">
        <f>IFERROR(VLOOKUP(Tabla2[[#This Row],[CONTRATISTA PRNCIPAL]],Hoja1!$L$5:$M$9,2,FALSE),"CJV")</f>
        <v>EPC</v>
      </c>
      <c r="S2783" s="40" t="str">
        <f>IF(Tabla2[[#This Row],[EMPRESA]]=Tabla2[[#This Row],[CONTRATISTA PRNCIPAL]],"Principal","Secundaria")</f>
        <v>Principal</v>
      </c>
      <c r="T2783" s="42">
        <f>IFERROR(1/COUNTIF(Tabla2[CONTRATISTA PRNCIPAL],Tabla2[[#This Row],[CONTRATISTA PRNCIPAL]]),0)</f>
        <v>0.0035714285714285713</v>
      </c>
      <c r="U2783" s="43">
        <f>IF(((TODAY()-Tabla2[[#This Row],[FECHA NACIMIENTO]])/365)&lt;18,"Corregir", IF(((TODAY()-Tabla2[[#This Row],[FECHA NACIMIENTO]])/365)&gt;80, "Corregir",ROUNDDOWN(((TODAY()-Tabla2[[#This Row],[FECHA NACIMIENTO]])/365),0)))</f>
        <v>52</v>
      </c>
      <c r="V27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83" s="44" t="str">
        <f>+IF(Tabla2[[#This Row],[Edad]]="Corregir","Corregir","Ok")</f>
        <v>Ok</v>
      </c>
      <c r="X2783" s="42" t="str">
        <f>+IFERROR(VLOOKUP(Tabla2[[#This Row],[DISTRITO SEGÚN DNI]],Hoja1!$A$2:$B$32,2,FALSE),"No")</f>
        <v>EL AGUSTINO</v>
      </c>
      <c r="Y2783" s="42" t="str">
        <f>IF(OR(LOWER(Tabla2[[#This Row],[GENERO]])="masculino", LOWER(Tabla2[[#This Row],[GENERO]])="femenino"),"OK","Corregir")</f>
        <v>OK</v>
      </c>
      <c r="Z2783" s="42" t="str">
        <f>+IF(Tabla2[[#This Row],[Nro. DNI / CE]]="","Corregir",IF(LEN(Tabla2[[#This Row],[Nro. DNI / CE]])&gt;=8,"OK","Corregir"))</f>
        <v>OK</v>
      </c>
      <c r="AA2783" s="42">
        <f>COUNTIF(Tabla2[APELLIDOS Y NOMBRES],Tabla2[[#This Row],[APELLIDOS Y NOMBRES]])</f>
        <v>1</v>
      </c>
      <c r="AB2783" s="42">
        <f>IF(Tabla2[[#This Row],[Trabajador]]&gt;1,1/Tabla2[[#This Row],[Trabajador]],Tabla2[[#This Row],[Trabajador]])</f>
        <v>1</v>
      </c>
      <c r="AC2783" t="str">
        <f>+IFERROR(IF(Tabla2[[#This Row],[FECHA CESE/BAJA]]="","No Aplica",IF(AND(MONTH(Tabla2[[#This Row],[FECHA CESE/BAJA]])=MONTH(TODAY()-30),YEAR(Tabla2[[#This Row],[FECHA CESE/BAJA]])=YEAR(TODAY())),MONTH(TODAY()-30)&amp;"-"&amp;YEAR(TODAY()),"Borrar")),"No aplica")</f>
        <v>No aplica</v>
      </c>
      <c r="AD2783" t="str">
        <f>+IFERROR(IF(Tabla2[[#This Row],[FECHA INICIO DE LABORES EN OBRA]]="","No Aplica",IF(AND(MONTH(Tabla2[[#This Row],[FECHA INICIO DE LABORES EN OBRA]])=MONTH(TODAY()-30),YEAR(Tabla2[[#This Row],[FECHA INICIO DE LABORES EN OBRA]])=YEAR(TODAY())),MONTH(TODAY()-30)&amp;"-"&amp;YEAR(TODAY()),"No Aplica")),"No Aplica")</f>
        <v>No Aplica</v>
      </c>
    </row>
    <row r="2784" spans="1:30" x14ac:dyDescent="0.25">
      <c r="A2784" s="13">
        <v>20101155588</v>
      </c>
      <c r="B2784" s="15" t="s">
        <v>2014</v>
      </c>
      <c r="C2784" s="15" t="s">
        <v>2014</v>
      </c>
      <c r="D2784" s="15">
        <v>70419363</v>
      </c>
      <c r="E2784" s="15" t="s">
        <v>9965</v>
      </c>
      <c r="F2784" s="39">
        <v>34819</v>
      </c>
      <c r="G2784" s="15">
        <v>1</v>
      </c>
      <c r="H2784" s="15" t="s">
        <v>9677</v>
      </c>
      <c r="I2784" s="15" t="s">
        <v>9966</v>
      </c>
      <c r="J2784" s="15" t="s">
        <v>9967</v>
      </c>
      <c r="K2784" s="15" t="s">
        <v>2445</v>
      </c>
      <c r="L2784" s="40" t="s">
        <v>6</v>
      </c>
      <c r="M2784" s="39" t="s">
        <v>24</v>
      </c>
      <c r="N2784" s="41" t="s">
        <v>2098</v>
      </c>
      <c r="O2784" s="39">
        <v>44664</v>
      </c>
      <c r="P2784" s="40">
        <v>1</v>
      </c>
      <c r="Q2784" s="40">
        <v>1</v>
      </c>
      <c r="R2784" s="40" t="str">
        <f>IFERROR(VLOOKUP(Tabla2[[#This Row],[CONTRATISTA PRNCIPAL]],Hoja1!$L$5:$M$9,2,FALSE),"CJV")</f>
        <v>EPC</v>
      </c>
      <c r="S2784" s="40" t="str">
        <f>IF(Tabla2[[#This Row],[EMPRESA]]=Tabla2[[#This Row],[CONTRATISTA PRNCIPAL]],"Principal","Secundaria")</f>
        <v>Principal</v>
      </c>
      <c r="T2784" s="42">
        <f>IFERROR(1/COUNTIF(Tabla2[CONTRATISTA PRNCIPAL],Tabla2[[#This Row],[CONTRATISTA PRNCIPAL]]),0)</f>
        <v>0.0035714285714285713</v>
      </c>
      <c r="U2784" s="43">
        <f>IF(((TODAY()-Tabla2[[#This Row],[FECHA NACIMIENTO]])/365)&lt;18,"Corregir", IF(((TODAY()-Tabla2[[#This Row],[FECHA NACIMIENTO]])/365)&gt;80, "Corregir",ROUNDDOWN(((TODAY()-Tabla2[[#This Row],[FECHA NACIMIENTO]])/365),0)))</f>
        <v>28</v>
      </c>
      <c r="V27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84" s="44" t="str">
        <f>+IF(Tabla2[[#This Row],[Edad]]="Corregir","Corregir","Ok")</f>
        <v>Ok</v>
      </c>
      <c r="X2784" s="42" t="str">
        <f>+IFERROR(VLOOKUP(Tabla2[[#This Row],[DISTRITO SEGÚN DNI]],Hoja1!$A$2:$B$32,2,FALSE),"No")</f>
        <v>No</v>
      </c>
      <c r="Y2784" s="42" t="str">
        <f>IF(OR(LOWER(Tabla2[[#This Row],[GENERO]])="masculino", LOWER(Tabla2[[#This Row],[GENERO]])="femenino"),"OK","Corregir")</f>
        <v>OK</v>
      </c>
      <c r="Z2784" s="42" t="str">
        <f>+IF(Tabla2[[#This Row],[Nro. DNI / CE]]="","Corregir",IF(LEN(Tabla2[[#This Row],[Nro. DNI / CE]])&gt;=8,"OK","Corregir"))</f>
        <v>OK</v>
      </c>
      <c r="AA2784" s="42">
        <f>COUNTIF(Tabla2[APELLIDOS Y NOMBRES],Tabla2[[#This Row],[APELLIDOS Y NOMBRES]])</f>
        <v>1</v>
      </c>
      <c r="AB2784" s="42">
        <f>IF(Tabla2[[#This Row],[Trabajador]]&gt;1,1/Tabla2[[#This Row],[Trabajador]],Tabla2[[#This Row],[Trabajador]])</f>
        <v>1</v>
      </c>
      <c r="AC2784" t="str">
        <f>+IFERROR(IF(Tabla2[[#This Row],[FECHA CESE/BAJA]]="","No Aplica",IF(AND(MONTH(Tabla2[[#This Row],[FECHA CESE/BAJA]])=MONTH(TODAY()-30),YEAR(Tabla2[[#This Row],[FECHA CESE/BAJA]])=YEAR(TODAY())),MONTH(TODAY()-30)&amp;"-"&amp;YEAR(TODAY()),"Borrar")),"No aplica")</f>
        <v>No aplica</v>
      </c>
      <c r="AD2784" t="str">
        <f>+IFERROR(IF(Tabla2[[#This Row],[FECHA INICIO DE LABORES EN OBRA]]="","No Aplica",IF(AND(MONTH(Tabla2[[#This Row],[FECHA INICIO DE LABORES EN OBRA]])=MONTH(TODAY()-30),YEAR(Tabla2[[#This Row],[FECHA INICIO DE LABORES EN OBRA]])=YEAR(TODAY())),MONTH(TODAY()-30)&amp;"-"&amp;YEAR(TODAY()),"No Aplica")),"No Aplica")</f>
        <v>No Aplica</v>
      </c>
    </row>
    <row r="2785" spans="1:30" x14ac:dyDescent="0.25">
      <c r="A2785" s="13">
        <v>20101155588</v>
      </c>
      <c r="B2785" s="15" t="s">
        <v>2014</v>
      </c>
      <c r="C2785" s="15" t="s">
        <v>2014</v>
      </c>
      <c r="D2785" s="15">
        <v>47284706</v>
      </c>
      <c r="E2785" s="15" t="s">
        <v>159</v>
      </c>
      <c r="F2785" s="39">
        <v>33851</v>
      </c>
      <c r="G2785" s="15">
        <v>1</v>
      </c>
      <c r="H2785" s="15" t="s">
        <v>9677</v>
      </c>
      <c r="I2785" s="15" t="s">
        <v>9966</v>
      </c>
      <c r="J2785" s="15" t="s">
        <v>9968</v>
      </c>
      <c r="K2785" s="15" t="s">
        <v>27</v>
      </c>
      <c r="L2785" s="40" t="s">
        <v>6</v>
      </c>
      <c r="M2785" s="39" t="s">
        <v>24</v>
      </c>
      <c r="N2785" s="41" t="s">
        <v>2098</v>
      </c>
      <c r="O2785" s="39">
        <v>44022</v>
      </c>
      <c r="P2785" s="40">
        <v>1</v>
      </c>
      <c r="Q2785" s="40">
        <v>1</v>
      </c>
      <c r="R2785" s="40" t="str">
        <f>IFERROR(VLOOKUP(Tabla2[[#This Row],[CONTRATISTA PRNCIPAL]],Hoja1!$L$5:$M$9,2,FALSE),"CJV")</f>
        <v>EPC</v>
      </c>
      <c r="S2785" s="40" t="str">
        <f>IF(Tabla2[[#This Row],[EMPRESA]]=Tabla2[[#This Row],[CONTRATISTA PRNCIPAL]],"Principal","Secundaria")</f>
        <v>Principal</v>
      </c>
      <c r="T2785" s="42">
        <f>IFERROR(1/COUNTIF(Tabla2[CONTRATISTA PRNCIPAL],Tabla2[[#This Row],[CONTRATISTA PRNCIPAL]]),0)</f>
        <v>0.0035714285714285713</v>
      </c>
      <c r="U2785" s="43">
        <f>IF(((TODAY()-Tabla2[[#This Row],[FECHA NACIMIENTO]])/365)&lt;18,"Corregir", IF(((TODAY()-Tabla2[[#This Row],[FECHA NACIMIENTO]])/365)&gt;80, "Corregir",ROUNDDOWN(((TODAY()-Tabla2[[#This Row],[FECHA NACIMIENTO]])/365),0)))</f>
        <v>31</v>
      </c>
      <c r="V27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85" s="44" t="str">
        <f>+IF(Tabla2[[#This Row],[Edad]]="Corregir","Corregir","Ok")</f>
        <v>Ok</v>
      </c>
      <c r="X2785" s="42" t="str">
        <f>+IFERROR(VLOOKUP(Tabla2[[#This Row],[DISTRITO SEGÚN DNI]],Hoja1!$A$2:$B$32,2,FALSE),"No")</f>
        <v>CALLAO</v>
      </c>
      <c r="Y2785" s="42" t="str">
        <f>IF(OR(LOWER(Tabla2[[#This Row],[GENERO]])="masculino", LOWER(Tabla2[[#This Row],[GENERO]])="femenino"),"OK","Corregir")</f>
        <v>OK</v>
      </c>
      <c r="Z2785" s="42" t="str">
        <f>+IF(Tabla2[[#This Row],[Nro. DNI / CE]]="","Corregir",IF(LEN(Tabla2[[#This Row],[Nro. DNI / CE]])&gt;=8,"OK","Corregir"))</f>
        <v>OK</v>
      </c>
      <c r="AA2785" s="42">
        <f>COUNTIF(Tabla2[APELLIDOS Y NOMBRES],Tabla2[[#This Row],[APELLIDOS Y NOMBRES]])</f>
        <v>1</v>
      </c>
      <c r="AB2785" s="42">
        <f>IF(Tabla2[[#This Row],[Trabajador]]&gt;1,1/Tabla2[[#This Row],[Trabajador]],Tabla2[[#This Row],[Trabajador]])</f>
        <v>1</v>
      </c>
      <c r="AC2785" t="str">
        <f>+IFERROR(IF(Tabla2[[#This Row],[FECHA CESE/BAJA]]="","No Aplica",IF(AND(MONTH(Tabla2[[#This Row],[FECHA CESE/BAJA]])=MONTH(TODAY()-30),YEAR(Tabla2[[#This Row],[FECHA CESE/BAJA]])=YEAR(TODAY())),MONTH(TODAY()-30)&amp;"-"&amp;YEAR(TODAY()),"Borrar")),"No aplica")</f>
        <v>No aplica</v>
      </c>
      <c r="AD2785" t="str">
        <f>+IFERROR(IF(Tabla2[[#This Row],[FECHA INICIO DE LABORES EN OBRA]]="","No Aplica",IF(AND(MONTH(Tabla2[[#This Row],[FECHA INICIO DE LABORES EN OBRA]])=MONTH(TODAY()-30),YEAR(Tabla2[[#This Row],[FECHA INICIO DE LABORES EN OBRA]])=YEAR(TODAY())),MONTH(TODAY()-30)&amp;"-"&amp;YEAR(TODAY()),"No Aplica")),"No Aplica")</f>
        <v>No Aplica</v>
      </c>
    </row>
    <row r="2786" spans="1:30" x14ac:dyDescent="0.25">
      <c r="A2786" s="13">
        <v>20101155588</v>
      </c>
      <c r="B2786" s="15" t="s">
        <v>2014</v>
      </c>
      <c r="C2786" s="15" t="s">
        <v>2014</v>
      </c>
      <c r="D2786" s="15">
        <v>43528333</v>
      </c>
      <c r="E2786" s="15" t="s">
        <v>110</v>
      </c>
      <c r="F2786" s="39">
        <v>31476</v>
      </c>
      <c r="G2786" s="15">
        <v>1</v>
      </c>
      <c r="H2786" s="15" t="s">
        <v>9677</v>
      </c>
      <c r="I2786" s="15" t="s">
        <v>9969</v>
      </c>
      <c r="J2786" s="15" t="s">
        <v>9970</v>
      </c>
      <c r="K2786" s="15" t="s">
        <v>22</v>
      </c>
      <c r="L2786" s="40" t="s">
        <v>6</v>
      </c>
      <c r="M2786" s="39" t="s">
        <v>24</v>
      </c>
      <c r="N2786" s="41" t="s">
        <v>2098</v>
      </c>
      <c r="O2786" s="39">
        <v>44879</v>
      </c>
      <c r="P2786" s="40">
        <v>1</v>
      </c>
      <c r="Q2786" s="40">
        <v>1</v>
      </c>
      <c r="R2786" s="40" t="str">
        <f>IFERROR(VLOOKUP(Tabla2[[#This Row],[CONTRATISTA PRNCIPAL]],Hoja1!$L$5:$M$9,2,FALSE),"CJV")</f>
        <v>EPC</v>
      </c>
      <c r="S2786" s="40" t="str">
        <f>IF(Tabla2[[#This Row],[EMPRESA]]=Tabla2[[#This Row],[CONTRATISTA PRNCIPAL]],"Principal","Secundaria")</f>
        <v>Principal</v>
      </c>
      <c r="T2786" s="42">
        <f>IFERROR(1/COUNTIF(Tabla2[CONTRATISTA PRNCIPAL],Tabla2[[#This Row],[CONTRATISTA PRNCIPAL]]),0)</f>
        <v>0.0035714285714285713</v>
      </c>
      <c r="U2786" s="43">
        <f>IF(((TODAY()-Tabla2[[#This Row],[FECHA NACIMIENTO]])/365)&lt;18,"Corregir", IF(((TODAY()-Tabla2[[#This Row],[FECHA NACIMIENTO]])/365)&gt;80, "Corregir",ROUNDDOWN(((TODAY()-Tabla2[[#This Row],[FECHA NACIMIENTO]])/365),0)))</f>
        <v>37</v>
      </c>
      <c r="V27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86" s="44" t="str">
        <f>+IF(Tabla2[[#This Row],[Edad]]="Corregir","Corregir","Ok")</f>
        <v>Ok</v>
      </c>
      <c r="X2786" s="42" t="str">
        <f>+IFERROR(VLOOKUP(Tabla2[[#This Row],[DISTRITO SEGÚN DNI]],Hoja1!$A$2:$B$32,2,FALSE),"No")</f>
        <v>BREÑA</v>
      </c>
      <c r="Y2786" s="42" t="str">
        <f>IF(OR(LOWER(Tabla2[[#This Row],[GENERO]])="masculino", LOWER(Tabla2[[#This Row],[GENERO]])="femenino"),"OK","Corregir")</f>
        <v>OK</v>
      </c>
      <c r="Z2786" s="42" t="str">
        <f>+IF(Tabla2[[#This Row],[Nro. DNI / CE]]="","Corregir",IF(LEN(Tabla2[[#This Row],[Nro. DNI / CE]])&gt;=8,"OK","Corregir"))</f>
        <v>OK</v>
      </c>
      <c r="AA2786" s="42">
        <f>COUNTIF(Tabla2[APELLIDOS Y NOMBRES],Tabla2[[#This Row],[APELLIDOS Y NOMBRES]])</f>
        <v>1</v>
      </c>
      <c r="AB2786" s="42">
        <f>IF(Tabla2[[#This Row],[Trabajador]]&gt;1,1/Tabla2[[#This Row],[Trabajador]],Tabla2[[#This Row],[Trabajador]])</f>
        <v>1</v>
      </c>
      <c r="AC2786" t="str">
        <f>+IFERROR(IF(Tabla2[[#This Row],[FECHA CESE/BAJA]]="","No Aplica",IF(AND(MONTH(Tabla2[[#This Row],[FECHA CESE/BAJA]])=MONTH(TODAY()-30),YEAR(Tabla2[[#This Row],[FECHA CESE/BAJA]])=YEAR(TODAY())),MONTH(TODAY()-30)&amp;"-"&amp;YEAR(TODAY()),"Borrar")),"No aplica")</f>
        <v>No aplica</v>
      </c>
      <c r="AD2786" t="str">
        <f>+IFERROR(IF(Tabla2[[#This Row],[FECHA INICIO DE LABORES EN OBRA]]="","No Aplica",IF(AND(MONTH(Tabla2[[#This Row],[FECHA INICIO DE LABORES EN OBRA]])=MONTH(TODAY()-30),YEAR(Tabla2[[#This Row],[FECHA INICIO DE LABORES EN OBRA]])=YEAR(TODAY())),MONTH(TODAY()-30)&amp;"-"&amp;YEAR(TODAY()),"No Aplica")),"No Aplica")</f>
        <v>No Aplica</v>
      </c>
    </row>
    <row r="2787" spans="1:30" x14ac:dyDescent="0.25">
      <c r="A2787" s="13">
        <v>20101155588</v>
      </c>
      <c r="B2787" s="15" t="s">
        <v>2014</v>
      </c>
      <c r="C2787" s="15" t="s">
        <v>2014</v>
      </c>
      <c r="D2787" s="15">
        <v>40854542</v>
      </c>
      <c r="E2787" s="15" t="s">
        <v>9971</v>
      </c>
      <c r="F2787" s="39">
        <v>28523</v>
      </c>
      <c r="G2787" s="15">
        <v>1</v>
      </c>
      <c r="H2787" s="15" t="s">
        <v>9677</v>
      </c>
      <c r="I2787" s="15" t="s">
        <v>9972</v>
      </c>
      <c r="J2787" s="15" t="s">
        <v>9973</v>
      </c>
      <c r="K2787" s="15" t="s">
        <v>2445</v>
      </c>
      <c r="L2787" s="40" t="s">
        <v>6</v>
      </c>
      <c r="M2787" s="39" t="s">
        <v>24</v>
      </c>
      <c r="N2787" s="41" t="s">
        <v>2098</v>
      </c>
      <c r="O2787" s="39">
        <v>44524</v>
      </c>
      <c r="P2787" s="40">
        <v>1</v>
      </c>
      <c r="Q2787" s="40">
        <v>1</v>
      </c>
      <c r="R2787" s="40" t="str">
        <f>IFERROR(VLOOKUP(Tabla2[[#This Row],[CONTRATISTA PRNCIPAL]],Hoja1!$L$5:$M$9,2,FALSE),"CJV")</f>
        <v>EPC</v>
      </c>
      <c r="S2787" s="40" t="str">
        <f>IF(Tabla2[[#This Row],[EMPRESA]]=Tabla2[[#This Row],[CONTRATISTA PRNCIPAL]],"Principal","Secundaria")</f>
        <v>Principal</v>
      </c>
      <c r="T2787" s="42">
        <f>IFERROR(1/COUNTIF(Tabla2[CONTRATISTA PRNCIPAL],Tabla2[[#This Row],[CONTRATISTA PRNCIPAL]]),0)</f>
        <v>0.0035714285714285713</v>
      </c>
      <c r="U2787" s="43">
        <f>IF(((TODAY()-Tabla2[[#This Row],[FECHA NACIMIENTO]])/365)&lt;18,"Corregir", IF(((TODAY()-Tabla2[[#This Row],[FECHA NACIMIENTO]])/365)&gt;80, "Corregir",ROUNDDOWN(((TODAY()-Tabla2[[#This Row],[FECHA NACIMIENTO]])/365),0)))</f>
        <v>45</v>
      </c>
      <c r="V27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87" s="44" t="str">
        <f>+IF(Tabla2[[#This Row],[Edad]]="Corregir","Corregir","Ok")</f>
        <v>Ok</v>
      </c>
      <c r="X2787" s="42" t="str">
        <f>+IFERROR(VLOOKUP(Tabla2[[#This Row],[DISTRITO SEGÚN DNI]],Hoja1!$A$2:$B$32,2,FALSE),"No")</f>
        <v>No</v>
      </c>
      <c r="Y2787" s="42" t="str">
        <f>IF(OR(LOWER(Tabla2[[#This Row],[GENERO]])="masculino", LOWER(Tabla2[[#This Row],[GENERO]])="femenino"),"OK","Corregir")</f>
        <v>OK</v>
      </c>
      <c r="Z2787" s="42" t="str">
        <f>+IF(Tabla2[[#This Row],[Nro. DNI / CE]]="","Corregir",IF(LEN(Tabla2[[#This Row],[Nro. DNI / CE]])&gt;=8,"OK","Corregir"))</f>
        <v>OK</v>
      </c>
      <c r="AA2787" s="42">
        <f>COUNTIF(Tabla2[APELLIDOS Y NOMBRES],Tabla2[[#This Row],[APELLIDOS Y NOMBRES]])</f>
        <v>1</v>
      </c>
      <c r="AB2787" s="42">
        <f>IF(Tabla2[[#This Row],[Trabajador]]&gt;1,1/Tabla2[[#This Row],[Trabajador]],Tabla2[[#This Row],[Trabajador]])</f>
        <v>1</v>
      </c>
      <c r="AC2787" t="str">
        <f>+IFERROR(IF(Tabla2[[#This Row],[FECHA CESE/BAJA]]="","No Aplica",IF(AND(MONTH(Tabla2[[#This Row],[FECHA CESE/BAJA]])=MONTH(TODAY()-30),YEAR(Tabla2[[#This Row],[FECHA CESE/BAJA]])=YEAR(TODAY())),MONTH(TODAY()-30)&amp;"-"&amp;YEAR(TODAY()),"Borrar")),"No aplica")</f>
        <v>No aplica</v>
      </c>
      <c r="AD2787" t="str">
        <f>+IFERROR(IF(Tabla2[[#This Row],[FECHA INICIO DE LABORES EN OBRA]]="","No Aplica",IF(AND(MONTH(Tabla2[[#This Row],[FECHA INICIO DE LABORES EN OBRA]])=MONTH(TODAY()-30),YEAR(Tabla2[[#This Row],[FECHA INICIO DE LABORES EN OBRA]])=YEAR(TODAY())),MONTH(TODAY()-30)&amp;"-"&amp;YEAR(TODAY()),"No Aplica")),"No Aplica")</f>
        <v>No Aplica</v>
      </c>
    </row>
    <row r="2788" spans="1:30" x14ac:dyDescent="0.25">
      <c r="A2788" s="13">
        <v>20101155588</v>
      </c>
      <c r="B2788" s="15" t="s">
        <v>2014</v>
      </c>
      <c r="C2788" s="15" t="s">
        <v>2014</v>
      </c>
      <c r="D2788" s="15">
        <v>73675908</v>
      </c>
      <c r="E2788" s="15" t="s">
        <v>9974</v>
      </c>
      <c r="F2788" s="39">
        <v>35427</v>
      </c>
      <c r="G2788" s="15">
        <v>1</v>
      </c>
      <c r="H2788" s="15" t="s">
        <v>9677</v>
      </c>
      <c r="I2788" s="15" t="s">
        <v>9972</v>
      </c>
      <c r="J2788" s="15" t="s">
        <v>9975</v>
      </c>
      <c r="K2788" s="15" t="s">
        <v>5222</v>
      </c>
      <c r="L2788" s="40" t="s">
        <v>6</v>
      </c>
      <c r="M2788" s="39" t="s">
        <v>24</v>
      </c>
      <c r="N2788" s="41" t="s">
        <v>2098</v>
      </c>
      <c r="O2788" s="39">
        <v>43798</v>
      </c>
      <c r="P2788" s="40">
        <v>1</v>
      </c>
      <c r="Q2788" s="40">
        <v>1</v>
      </c>
      <c r="R2788" s="40" t="str">
        <f>IFERROR(VLOOKUP(Tabla2[[#This Row],[CONTRATISTA PRNCIPAL]],Hoja1!$L$5:$M$9,2,FALSE),"CJV")</f>
        <v>EPC</v>
      </c>
      <c r="S2788" s="40" t="str">
        <f>IF(Tabla2[[#This Row],[EMPRESA]]=Tabla2[[#This Row],[CONTRATISTA PRNCIPAL]],"Principal","Secundaria")</f>
        <v>Principal</v>
      </c>
      <c r="T2788" s="42">
        <f>IFERROR(1/COUNTIF(Tabla2[CONTRATISTA PRNCIPAL],Tabla2[[#This Row],[CONTRATISTA PRNCIPAL]]),0)</f>
        <v>0.0035714285714285713</v>
      </c>
      <c r="U2788" s="43">
        <f>IF(((TODAY()-Tabla2[[#This Row],[FECHA NACIMIENTO]])/365)&lt;18,"Corregir", IF(((TODAY()-Tabla2[[#This Row],[FECHA NACIMIENTO]])/365)&gt;80, "Corregir",ROUNDDOWN(((TODAY()-Tabla2[[#This Row],[FECHA NACIMIENTO]])/365),0)))</f>
        <v>26</v>
      </c>
      <c r="V27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88" s="44" t="str">
        <f>+IF(Tabla2[[#This Row],[Edad]]="Corregir","Corregir","Ok")</f>
        <v>Ok</v>
      </c>
      <c r="X2788" s="42" t="str">
        <f>+IFERROR(VLOOKUP(Tabla2[[#This Row],[DISTRITO SEGÚN DNI]],Hoja1!$A$2:$B$32,2,FALSE),"No")</f>
        <v>No</v>
      </c>
      <c r="Y2788" s="42" t="str">
        <f>IF(OR(LOWER(Tabla2[[#This Row],[GENERO]])="masculino", LOWER(Tabla2[[#This Row],[GENERO]])="femenino"),"OK","Corregir")</f>
        <v>OK</v>
      </c>
      <c r="Z2788" s="42" t="str">
        <f>+IF(Tabla2[[#This Row],[Nro. DNI / CE]]="","Corregir",IF(LEN(Tabla2[[#This Row],[Nro. DNI / CE]])&gt;=8,"OK","Corregir"))</f>
        <v>OK</v>
      </c>
      <c r="AA2788" s="42">
        <f>COUNTIF(Tabla2[APELLIDOS Y NOMBRES],Tabla2[[#This Row],[APELLIDOS Y NOMBRES]])</f>
        <v>1</v>
      </c>
      <c r="AB2788" s="42">
        <f>IF(Tabla2[[#This Row],[Trabajador]]&gt;1,1/Tabla2[[#This Row],[Trabajador]],Tabla2[[#This Row],[Trabajador]])</f>
        <v>1</v>
      </c>
      <c r="AC2788" t="str">
        <f>+IFERROR(IF(Tabla2[[#This Row],[FECHA CESE/BAJA]]="","No Aplica",IF(AND(MONTH(Tabla2[[#This Row],[FECHA CESE/BAJA]])=MONTH(TODAY()-30),YEAR(Tabla2[[#This Row],[FECHA CESE/BAJA]])=YEAR(TODAY())),MONTH(TODAY()-30)&amp;"-"&amp;YEAR(TODAY()),"Borrar")),"No aplica")</f>
        <v>No aplica</v>
      </c>
      <c r="AD2788" t="str">
        <f>+IFERROR(IF(Tabla2[[#This Row],[FECHA INICIO DE LABORES EN OBRA]]="","No Aplica",IF(AND(MONTH(Tabla2[[#This Row],[FECHA INICIO DE LABORES EN OBRA]])=MONTH(TODAY()-30),YEAR(Tabla2[[#This Row],[FECHA INICIO DE LABORES EN OBRA]])=YEAR(TODAY())),MONTH(TODAY()-30)&amp;"-"&amp;YEAR(TODAY()),"No Aplica")),"No Aplica")</f>
        <v>No Aplica</v>
      </c>
    </row>
    <row r="2789" spans="1:30" x14ac:dyDescent="0.25">
      <c r="A2789" s="13">
        <v>20101155588</v>
      </c>
      <c r="B2789" s="15" t="s">
        <v>2014</v>
      </c>
      <c r="C2789" s="15" t="s">
        <v>2014</v>
      </c>
      <c r="D2789" s="15">
        <v>47433120</v>
      </c>
      <c r="E2789" s="15" t="s">
        <v>161</v>
      </c>
      <c r="F2789" s="39">
        <v>33334</v>
      </c>
      <c r="G2789" s="15">
        <v>1</v>
      </c>
      <c r="H2789" s="15" t="s">
        <v>9677</v>
      </c>
      <c r="I2789" s="15" t="s">
        <v>9976</v>
      </c>
      <c r="J2789" s="15" t="s">
        <v>9977</v>
      </c>
      <c r="K2789" s="15" t="s">
        <v>34</v>
      </c>
      <c r="L2789" s="40" t="s">
        <v>6</v>
      </c>
      <c r="M2789" s="39" t="s">
        <v>24</v>
      </c>
      <c r="N2789" s="41" t="s">
        <v>2098</v>
      </c>
      <c r="O2789" s="39">
        <v>44023</v>
      </c>
      <c r="P2789" s="40">
        <v>1</v>
      </c>
      <c r="Q2789" s="40">
        <v>1</v>
      </c>
      <c r="R2789" s="40" t="str">
        <f>IFERROR(VLOOKUP(Tabla2[[#This Row],[CONTRATISTA PRNCIPAL]],Hoja1!$L$5:$M$9,2,FALSE),"CJV")</f>
        <v>EPC</v>
      </c>
      <c r="S2789" s="40" t="str">
        <f>IF(Tabla2[[#This Row],[EMPRESA]]=Tabla2[[#This Row],[CONTRATISTA PRNCIPAL]],"Principal","Secundaria")</f>
        <v>Principal</v>
      </c>
      <c r="T2789" s="42">
        <f>IFERROR(1/COUNTIF(Tabla2[CONTRATISTA PRNCIPAL],Tabla2[[#This Row],[CONTRATISTA PRNCIPAL]]),0)</f>
        <v>0.0035714285714285713</v>
      </c>
      <c r="U2789" s="43">
        <f>IF(((TODAY()-Tabla2[[#This Row],[FECHA NACIMIENTO]])/365)&lt;18,"Corregir", IF(((TODAY()-Tabla2[[#This Row],[FECHA NACIMIENTO]])/365)&gt;80, "Corregir",ROUNDDOWN(((TODAY()-Tabla2[[#This Row],[FECHA NACIMIENTO]])/365),0)))</f>
        <v>32</v>
      </c>
      <c r="V27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89" s="44" t="str">
        <f>+IF(Tabla2[[#This Row],[Edad]]="Corregir","Corregir","Ok")</f>
        <v>Ok</v>
      </c>
      <c r="X2789" s="42" t="str">
        <f>+IFERROR(VLOOKUP(Tabla2[[#This Row],[DISTRITO SEGÚN DNI]],Hoja1!$A$2:$B$32,2,FALSE),"No")</f>
        <v>SANTA ANITA</v>
      </c>
      <c r="Y2789" s="42" t="str">
        <f>IF(OR(LOWER(Tabla2[[#This Row],[GENERO]])="masculino", LOWER(Tabla2[[#This Row],[GENERO]])="femenino"),"OK","Corregir")</f>
        <v>OK</v>
      </c>
      <c r="Z2789" s="42" t="str">
        <f>+IF(Tabla2[[#This Row],[Nro. DNI / CE]]="","Corregir",IF(LEN(Tabla2[[#This Row],[Nro. DNI / CE]])&gt;=8,"OK","Corregir"))</f>
        <v>OK</v>
      </c>
      <c r="AA2789" s="42">
        <f>COUNTIF(Tabla2[APELLIDOS Y NOMBRES],Tabla2[[#This Row],[APELLIDOS Y NOMBRES]])</f>
        <v>1</v>
      </c>
      <c r="AB2789" s="42">
        <f>IF(Tabla2[[#This Row],[Trabajador]]&gt;1,1/Tabla2[[#This Row],[Trabajador]],Tabla2[[#This Row],[Trabajador]])</f>
        <v>1</v>
      </c>
      <c r="AC2789" t="str">
        <f>+IFERROR(IF(Tabla2[[#This Row],[FECHA CESE/BAJA]]="","No Aplica",IF(AND(MONTH(Tabla2[[#This Row],[FECHA CESE/BAJA]])=MONTH(TODAY()-30),YEAR(Tabla2[[#This Row],[FECHA CESE/BAJA]])=YEAR(TODAY())),MONTH(TODAY()-30)&amp;"-"&amp;YEAR(TODAY()),"Borrar")),"No aplica")</f>
        <v>No aplica</v>
      </c>
      <c r="AD2789" t="str">
        <f>+IFERROR(IF(Tabla2[[#This Row],[FECHA INICIO DE LABORES EN OBRA]]="","No Aplica",IF(AND(MONTH(Tabla2[[#This Row],[FECHA INICIO DE LABORES EN OBRA]])=MONTH(TODAY()-30),YEAR(Tabla2[[#This Row],[FECHA INICIO DE LABORES EN OBRA]])=YEAR(TODAY())),MONTH(TODAY()-30)&amp;"-"&amp;YEAR(TODAY()),"No Aplica")),"No Aplica")</f>
        <v>No Aplica</v>
      </c>
    </row>
    <row r="2790" spans="1:30" x14ac:dyDescent="0.25">
      <c r="A2790" s="13">
        <v>20101155588</v>
      </c>
      <c r="B2790" s="15" t="s">
        <v>2014</v>
      </c>
      <c r="C2790" s="15" t="s">
        <v>2014</v>
      </c>
      <c r="D2790" s="15">
        <v>44034894</v>
      </c>
      <c r="E2790" s="15" t="s">
        <v>9978</v>
      </c>
      <c r="F2790" s="39">
        <v>29291</v>
      </c>
      <c r="G2790" s="15">
        <v>1</v>
      </c>
      <c r="H2790" s="15" t="s">
        <v>9677</v>
      </c>
      <c r="I2790" s="15" t="s">
        <v>9979</v>
      </c>
      <c r="J2790" s="15" t="s">
        <v>9980</v>
      </c>
      <c r="K2790" s="15" t="s">
        <v>3078</v>
      </c>
      <c r="L2790" s="40" t="s">
        <v>6</v>
      </c>
      <c r="M2790" s="39" t="s">
        <v>24</v>
      </c>
      <c r="N2790" s="41" t="s">
        <v>2098</v>
      </c>
      <c r="O2790" s="39">
        <v>43140</v>
      </c>
      <c r="P2790" s="40">
        <v>1</v>
      </c>
      <c r="Q2790" s="40">
        <v>1</v>
      </c>
      <c r="R2790" s="40" t="str">
        <f>IFERROR(VLOOKUP(Tabla2[[#This Row],[CONTRATISTA PRNCIPAL]],Hoja1!$L$5:$M$9,2,FALSE),"CJV")</f>
        <v>EPC</v>
      </c>
      <c r="S2790" s="40" t="str">
        <f>IF(Tabla2[[#This Row],[EMPRESA]]=Tabla2[[#This Row],[CONTRATISTA PRNCIPAL]],"Principal","Secundaria")</f>
        <v>Principal</v>
      </c>
      <c r="T2790" s="42">
        <f>IFERROR(1/COUNTIF(Tabla2[CONTRATISTA PRNCIPAL],Tabla2[[#This Row],[CONTRATISTA PRNCIPAL]]),0)</f>
        <v>0.0035714285714285713</v>
      </c>
      <c r="U2790" s="43">
        <f>IF(((TODAY()-Tabla2[[#This Row],[FECHA NACIMIENTO]])/365)&lt;18,"Corregir", IF(((TODAY()-Tabla2[[#This Row],[FECHA NACIMIENTO]])/365)&gt;80, "Corregir",ROUNDDOWN(((TODAY()-Tabla2[[#This Row],[FECHA NACIMIENTO]])/365),0)))</f>
        <v>43</v>
      </c>
      <c r="V27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90" s="44" t="str">
        <f>+IF(Tabla2[[#This Row],[Edad]]="Corregir","Corregir","Ok")</f>
        <v>Ok</v>
      </c>
      <c r="X2790" s="42" t="str">
        <f>+IFERROR(VLOOKUP(Tabla2[[#This Row],[DISTRITO SEGÚN DNI]],Hoja1!$A$2:$B$32,2,FALSE),"No")</f>
        <v>No</v>
      </c>
      <c r="Y2790" s="42" t="str">
        <f>IF(OR(LOWER(Tabla2[[#This Row],[GENERO]])="masculino", LOWER(Tabla2[[#This Row],[GENERO]])="femenino"),"OK","Corregir")</f>
        <v>OK</v>
      </c>
      <c r="Z2790" s="42" t="str">
        <f>+IF(Tabla2[[#This Row],[Nro. DNI / CE]]="","Corregir",IF(LEN(Tabla2[[#This Row],[Nro. DNI / CE]])&gt;=8,"OK","Corregir"))</f>
        <v>OK</v>
      </c>
      <c r="AA2790" s="42">
        <f>COUNTIF(Tabla2[APELLIDOS Y NOMBRES],Tabla2[[#This Row],[APELLIDOS Y NOMBRES]])</f>
        <v>1</v>
      </c>
      <c r="AB2790" s="42">
        <f>IF(Tabla2[[#This Row],[Trabajador]]&gt;1,1/Tabla2[[#This Row],[Trabajador]],Tabla2[[#This Row],[Trabajador]])</f>
        <v>1</v>
      </c>
      <c r="AC2790" t="str">
        <f>+IFERROR(IF(Tabla2[[#This Row],[FECHA CESE/BAJA]]="","No Aplica",IF(AND(MONTH(Tabla2[[#This Row],[FECHA CESE/BAJA]])=MONTH(TODAY()-30),YEAR(Tabla2[[#This Row],[FECHA CESE/BAJA]])=YEAR(TODAY())),MONTH(TODAY()-30)&amp;"-"&amp;YEAR(TODAY()),"Borrar")),"No aplica")</f>
        <v>No aplica</v>
      </c>
      <c r="AD2790" t="str">
        <f>+IFERROR(IF(Tabla2[[#This Row],[FECHA INICIO DE LABORES EN OBRA]]="","No Aplica",IF(AND(MONTH(Tabla2[[#This Row],[FECHA INICIO DE LABORES EN OBRA]])=MONTH(TODAY()-30),YEAR(Tabla2[[#This Row],[FECHA INICIO DE LABORES EN OBRA]])=YEAR(TODAY())),MONTH(TODAY()-30)&amp;"-"&amp;YEAR(TODAY()),"No Aplica")),"No Aplica")</f>
        <v>No Aplica</v>
      </c>
    </row>
    <row r="2791" spans="1:30" x14ac:dyDescent="0.25">
      <c r="A2791" s="13">
        <v>20101155588</v>
      </c>
      <c r="B2791" s="15" t="s">
        <v>2014</v>
      </c>
      <c r="C2791" s="15" t="s">
        <v>2014</v>
      </c>
      <c r="D2791" s="15">
        <v>72483120</v>
      </c>
      <c r="E2791" s="15" t="s">
        <v>198</v>
      </c>
      <c r="F2791" s="39">
        <v>33892</v>
      </c>
      <c r="G2791" s="15">
        <v>1</v>
      </c>
      <c r="H2791" s="15" t="s">
        <v>9677</v>
      </c>
      <c r="I2791" s="15" t="s">
        <v>9979</v>
      </c>
      <c r="J2791" s="15" t="s">
        <v>9751</v>
      </c>
      <c r="K2791" s="15" t="s">
        <v>34</v>
      </c>
      <c r="L2791" s="40" t="s">
        <v>6</v>
      </c>
      <c r="M2791" s="39" t="s">
        <v>24</v>
      </c>
      <c r="N2791" s="41" t="s">
        <v>2098</v>
      </c>
      <c r="O2791" s="39">
        <v>43876</v>
      </c>
      <c r="P2791" s="40">
        <v>1</v>
      </c>
      <c r="Q2791" s="40">
        <v>1</v>
      </c>
      <c r="R2791" s="40" t="str">
        <f>IFERROR(VLOOKUP(Tabla2[[#This Row],[CONTRATISTA PRNCIPAL]],Hoja1!$L$5:$M$9,2,FALSE),"CJV")</f>
        <v>EPC</v>
      </c>
      <c r="S2791" s="40" t="str">
        <f>IF(Tabla2[[#This Row],[EMPRESA]]=Tabla2[[#This Row],[CONTRATISTA PRNCIPAL]],"Principal","Secundaria")</f>
        <v>Principal</v>
      </c>
      <c r="T2791" s="42">
        <f>IFERROR(1/COUNTIF(Tabla2[CONTRATISTA PRNCIPAL],Tabla2[[#This Row],[CONTRATISTA PRNCIPAL]]),0)</f>
        <v>0.0035714285714285713</v>
      </c>
      <c r="U2791" s="43">
        <f>IF(((TODAY()-Tabla2[[#This Row],[FECHA NACIMIENTO]])/365)&lt;18,"Corregir", IF(((TODAY()-Tabla2[[#This Row],[FECHA NACIMIENTO]])/365)&gt;80, "Corregir",ROUNDDOWN(((TODAY()-Tabla2[[#This Row],[FECHA NACIMIENTO]])/365),0)))</f>
        <v>30</v>
      </c>
      <c r="V27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91" s="44" t="str">
        <f>+IF(Tabla2[[#This Row],[Edad]]="Corregir","Corregir","Ok")</f>
        <v>Ok</v>
      </c>
      <c r="X2791" s="42" t="str">
        <f>+IFERROR(VLOOKUP(Tabla2[[#This Row],[DISTRITO SEGÚN DNI]],Hoja1!$A$2:$B$32,2,FALSE),"No")</f>
        <v>SANTA ANITA</v>
      </c>
      <c r="Y2791" s="42" t="str">
        <f>IF(OR(LOWER(Tabla2[[#This Row],[GENERO]])="masculino", LOWER(Tabla2[[#This Row],[GENERO]])="femenino"),"OK","Corregir")</f>
        <v>OK</v>
      </c>
      <c r="Z2791" s="42" t="str">
        <f>+IF(Tabla2[[#This Row],[Nro. DNI / CE]]="","Corregir",IF(LEN(Tabla2[[#This Row],[Nro. DNI / CE]])&gt;=8,"OK","Corregir"))</f>
        <v>OK</v>
      </c>
      <c r="AA2791" s="42">
        <f>COUNTIF(Tabla2[APELLIDOS Y NOMBRES],Tabla2[[#This Row],[APELLIDOS Y NOMBRES]])</f>
        <v>1</v>
      </c>
      <c r="AB2791" s="42">
        <f>IF(Tabla2[[#This Row],[Trabajador]]&gt;1,1/Tabla2[[#This Row],[Trabajador]],Tabla2[[#This Row],[Trabajador]])</f>
        <v>1</v>
      </c>
      <c r="AC2791" t="str">
        <f>+IFERROR(IF(Tabla2[[#This Row],[FECHA CESE/BAJA]]="","No Aplica",IF(AND(MONTH(Tabla2[[#This Row],[FECHA CESE/BAJA]])=MONTH(TODAY()-30),YEAR(Tabla2[[#This Row],[FECHA CESE/BAJA]])=YEAR(TODAY())),MONTH(TODAY()-30)&amp;"-"&amp;YEAR(TODAY()),"Borrar")),"No aplica")</f>
        <v>No aplica</v>
      </c>
      <c r="AD2791" t="str">
        <f>+IFERROR(IF(Tabla2[[#This Row],[FECHA INICIO DE LABORES EN OBRA]]="","No Aplica",IF(AND(MONTH(Tabla2[[#This Row],[FECHA INICIO DE LABORES EN OBRA]])=MONTH(TODAY()-30),YEAR(Tabla2[[#This Row],[FECHA INICIO DE LABORES EN OBRA]])=YEAR(TODAY())),MONTH(TODAY()-30)&amp;"-"&amp;YEAR(TODAY()),"No Aplica")),"No Aplica")</f>
        <v>No Aplica</v>
      </c>
    </row>
    <row r="2792" spans="1:30" x14ac:dyDescent="0.25">
      <c r="A2792" s="13">
        <v>20101155588</v>
      </c>
      <c r="B2792" s="15" t="s">
        <v>2014</v>
      </c>
      <c r="C2792" s="15" t="s">
        <v>2014</v>
      </c>
      <c r="D2792" s="15">
        <v>43239877</v>
      </c>
      <c r="E2792" s="15" t="s">
        <v>9981</v>
      </c>
      <c r="F2792" s="39">
        <v>27678</v>
      </c>
      <c r="G2792" s="15">
        <v>1</v>
      </c>
      <c r="H2792" s="15" t="s">
        <v>9677</v>
      </c>
      <c r="I2792" s="15" t="s">
        <v>9982</v>
      </c>
      <c r="J2792" s="15" t="s">
        <v>9983</v>
      </c>
      <c r="K2792" s="15" t="s">
        <v>5222</v>
      </c>
      <c r="L2792" s="40" t="s">
        <v>6</v>
      </c>
      <c r="M2792" s="39" t="s">
        <v>24</v>
      </c>
      <c r="N2792" s="41" t="s">
        <v>2098</v>
      </c>
      <c r="O2792" s="39">
        <v>43506</v>
      </c>
      <c r="P2792" s="40">
        <v>1</v>
      </c>
      <c r="Q2792" s="40">
        <v>1</v>
      </c>
      <c r="R2792" s="40" t="str">
        <f>IFERROR(VLOOKUP(Tabla2[[#This Row],[CONTRATISTA PRNCIPAL]],Hoja1!$L$5:$M$9,2,FALSE),"CJV")</f>
        <v>EPC</v>
      </c>
      <c r="S2792" s="40" t="str">
        <f>IF(Tabla2[[#This Row],[EMPRESA]]=Tabla2[[#This Row],[CONTRATISTA PRNCIPAL]],"Principal","Secundaria")</f>
        <v>Principal</v>
      </c>
      <c r="T2792" s="42">
        <f>IFERROR(1/COUNTIF(Tabla2[CONTRATISTA PRNCIPAL],Tabla2[[#This Row],[CONTRATISTA PRNCIPAL]]),0)</f>
        <v>0.0035714285714285713</v>
      </c>
      <c r="U2792" s="43">
        <f>IF(((TODAY()-Tabla2[[#This Row],[FECHA NACIMIENTO]])/365)&lt;18,"Corregir", IF(((TODAY()-Tabla2[[#This Row],[FECHA NACIMIENTO]])/365)&gt;80, "Corregir",ROUNDDOWN(((TODAY()-Tabla2[[#This Row],[FECHA NACIMIENTO]])/365),0)))</f>
        <v>48</v>
      </c>
      <c r="V27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792" s="44" t="str">
        <f>+IF(Tabla2[[#This Row],[Edad]]="Corregir","Corregir","Ok")</f>
        <v>Ok</v>
      </c>
      <c r="X2792" s="42" t="str">
        <f>+IFERROR(VLOOKUP(Tabla2[[#This Row],[DISTRITO SEGÚN DNI]],Hoja1!$A$2:$B$32,2,FALSE),"No")</f>
        <v>No</v>
      </c>
      <c r="Y2792" s="42" t="str">
        <f>IF(OR(LOWER(Tabla2[[#This Row],[GENERO]])="masculino", LOWER(Tabla2[[#This Row],[GENERO]])="femenino"),"OK","Corregir")</f>
        <v>OK</v>
      </c>
      <c r="Z2792" s="42" t="str">
        <f>+IF(Tabla2[[#This Row],[Nro. DNI / CE]]="","Corregir",IF(LEN(Tabla2[[#This Row],[Nro. DNI / CE]])&gt;=8,"OK","Corregir"))</f>
        <v>OK</v>
      </c>
      <c r="AA2792" s="42">
        <f>COUNTIF(Tabla2[APELLIDOS Y NOMBRES],Tabla2[[#This Row],[APELLIDOS Y NOMBRES]])</f>
        <v>1</v>
      </c>
      <c r="AB2792" s="42">
        <f>IF(Tabla2[[#This Row],[Trabajador]]&gt;1,1/Tabla2[[#This Row],[Trabajador]],Tabla2[[#This Row],[Trabajador]])</f>
        <v>1</v>
      </c>
      <c r="AC2792" t="str">
        <f>+IFERROR(IF(Tabla2[[#This Row],[FECHA CESE/BAJA]]="","No Aplica",IF(AND(MONTH(Tabla2[[#This Row],[FECHA CESE/BAJA]])=MONTH(TODAY()-30),YEAR(Tabla2[[#This Row],[FECHA CESE/BAJA]])=YEAR(TODAY())),MONTH(TODAY()-30)&amp;"-"&amp;YEAR(TODAY()),"Borrar")),"No aplica")</f>
        <v>No aplica</v>
      </c>
      <c r="AD2792" t="str">
        <f>+IFERROR(IF(Tabla2[[#This Row],[FECHA INICIO DE LABORES EN OBRA]]="","No Aplica",IF(AND(MONTH(Tabla2[[#This Row],[FECHA INICIO DE LABORES EN OBRA]])=MONTH(TODAY()-30),YEAR(Tabla2[[#This Row],[FECHA INICIO DE LABORES EN OBRA]])=YEAR(TODAY())),MONTH(TODAY()-30)&amp;"-"&amp;YEAR(TODAY()),"No Aplica")),"No Aplica")</f>
        <v>No Aplica</v>
      </c>
    </row>
    <row r="2793" spans="1:30" x14ac:dyDescent="0.25">
      <c r="A2793" s="13">
        <v>20101155588</v>
      </c>
      <c r="B2793" s="15" t="s">
        <v>2014</v>
      </c>
      <c r="C2793" s="15" t="s">
        <v>2014</v>
      </c>
      <c r="D2793" s="15">
        <v>70164906</v>
      </c>
      <c r="E2793" s="15" t="s">
        <v>183</v>
      </c>
      <c r="F2793" s="39">
        <v>35566</v>
      </c>
      <c r="G2793" s="15">
        <v>1</v>
      </c>
      <c r="H2793" s="15" t="s">
        <v>9677</v>
      </c>
      <c r="I2793" s="15" t="s">
        <v>9984</v>
      </c>
      <c r="J2793" s="15" t="s">
        <v>9985</v>
      </c>
      <c r="K2793" s="15" t="s">
        <v>17</v>
      </c>
      <c r="L2793" s="40" t="s">
        <v>6</v>
      </c>
      <c r="M2793" s="39" t="s">
        <v>24</v>
      </c>
      <c r="N2793" s="41" t="s">
        <v>2098</v>
      </c>
      <c r="O2793" s="39">
        <v>44456</v>
      </c>
      <c r="P2793" s="40">
        <v>1</v>
      </c>
      <c r="Q2793" s="40">
        <v>1</v>
      </c>
      <c r="R2793" s="40" t="str">
        <f>IFERROR(VLOOKUP(Tabla2[[#This Row],[CONTRATISTA PRNCIPAL]],Hoja1!$L$5:$M$9,2,FALSE),"CJV")</f>
        <v>EPC</v>
      </c>
      <c r="S2793" s="40" t="str">
        <f>IF(Tabla2[[#This Row],[EMPRESA]]=Tabla2[[#This Row],[CONTRATISTA PRNCIPAL]],"Principal","Secundaria")</f>
        <v>Principal</v>
      </c>
      <c r="T2793" s="42">
        <f>IFERROR(1/COUNTIF(Tabla2[CONTRATISTA PRNCIPAL],Tabla2[[#This Row],[CONTRATISTA PRNCIPAL]]),0)</f>
        <v>0.0035714285714285713</v>
      </c>
      <c r="U2793" s="43">
        <f>IF(((TODAY()-Tabla2[[#This Row],[FECHA NACIMIENTO]])/365)&lt;18,"Corregir", IF(((TODAY()-Tabla2[[#This Row],[FECHA NACIMIENTO]])/365)&gt;80, "Corregir",ROUNDDOWN(((TODAY()-Tabla2[[#This Row],[FECHA NACIMIENTO]])/365),0)))</f>
        <v>26</v>
      </c>
      <c r="V27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93" s="44" t="str">
        <f>+IF(Tabla2[[#This Row],[Edad]]="Corregir","Corregir","Ok")</f>
        <v>Ok</v>
      </c>
      <c r="X2793" s="42" t="str">
        <f>+IFERROR(VLOOKUP(Tabla2[[#This Row],[DISTRITO SEGÚN DNI]],Hoja1!$A$2:$B$32,2,FALSE),"No")</f>
        <v>ATE</v>
      </c>
      <c r="Y2793" s="42" t="str">
        <f>IF(OR(LOWER(Tabla2[[#This Row],[GENERO]])="masculino", LOWER(Tabla2[[#This Row],[GENERO]])="femenino"),"OK","Corregir")</f>
        <v>OK</v>
      </c>
      <c r="Z2793" s="42" t="str">
        <f>+IF(Tabla2[[#This Row],[Nro. DNI / CE]]="","Corregir",IF(LEN(Tabla2[[#This Row],[Nro. DNI / CE]])&gt;=8,"OK","Corregir"))</f>
        <v>OK</v>
      </c>
      <c r="AA2793" s="42">
        <f>COUNTIF(Tabla2[APELLIDOS Y NOMBRES],Tabla2[[#This Row],[APELLIDOS Y NOMBRES]])</f>
        <v>1</v>
      </c>
      <c r="AB2793" s="42">
        <f>IF(Tabla2[[#This Row],[Trabajador]]&gt;1,1/Tabla2[[#This Row],[Trabajador]],Tabla2[[#This Row],[Trabajador]])</f>
        <v>1</v>
      </c>
      <c r="AC2793" t="str">
        <f>+IFERROR(IF(Tabla2[[#This Row],[FECHA CESE/BAJA]]="","No Aplica",IF(AND(MONTH(Tabla2[[#This Row],[FECHA CESE/BAJA]])=MONTH(TODAY()-30),YEAR(Tabla2[[#This Row],[FECHA CESE/BAJA]])=YEAR(TODAY())),MONTH(TODAY()-30)&amp;"-"&amp;YEAR(TODAY()),"Borrar")),"No aplica")</f>
        <v>No aplica</v>
      </c>
      <c r="AD2793" t="str">
        <f>+IFERROR(IF(Tabla2[[#This Row],[FECHA INICIO DE LABORES EN OBRA]]="","No Aplica",IF(AND(MONTH(Tabla2[[#This Row],[FECHA INICIO DE LABORES EN OBRA]])=MONTH(TODAY()-30),YEAR(Tabla2[[#This Row],[FECHA INICIO DE LABORES EN OBRA]])=YEAR(TODAY())),MONTH(TODAY()-30)&amp;"-"&amp;YEAR(TODAY()),"No Aplica")),"No Aplica")</f>
        <v>No Aplica</v>
      </c>
    </row>
    <row r="2794" spans="1:30" x14ac:dyDescent="0.25">
      <c r="A2794" s="13">
        <v>20101155588</v>
      </c>
      <c r="B2794" s="15" t="s">
        <v>2014</v>
      </c>
      <c r="C2794" s="15" t="s">
        <v>2014</v>
      </c>
      <c r="D2794" s="15">
        <v>30500675</v>
      </c>
      <c r="E2794" s="15" t="s">
        <v>9986</v>
      </c>
      <c r="F2794" s="39">
        <v>21524</v>
      </c>
      <c r="G2794" s="15">
        <v>1</v>
      </c>
      <c r="H2794" s="15" t="s">
        <v>9677</v>
      </c>
      <c r="I2794" s="15" t="s">
        <v>2277</v>
      </c>
      <c r="J2794" s="15" t="s">
        <v>9987</v>
      </c>
      <c r="K2794" s="15" t="s">
        <v>3078</v>
      </c>
      <c r="L2794" s="40" t="s">
        <v>6</v>
      </c>
      <c r="M2794" s="39" t="s">
        <v>24</v>
      </c>
      <c r="N2794" s="41" t="s">
        <v>2098</v>
      </c>
      <c r="O2794" s="39">
        <v>44621</v>
      </c>
      <c r="P2794" s="40">
        <v>1</v>
      </c>
      <c r="Q2794" s="40">
        <v>1</v>
      </c>
      <c r="R2794" s="40" t="str">
        <f>IFERROR(VLOOKUP(Tabla2[[#This Row],[CONTRATISTA PRNCIPAL]],Hoja1!$L$5:$M$9,2,FALSE),"CJV")</f>
        <v>EPC</v>
      </c>
      <c r="S2794" s="40" t="str">
        <f>IF(Tabla2[[#This Row],[EMPRESA]]=Tabla2[[#This Row],[CONTRATISTA PRNCIPAL]],"Principal","Secundaria")</f>
        <v>Principal</v>
      </c>
      <c r="T2794" s="42">
        <f>IFERROR(1/COUNTIF(Tabla2[CONTRATISTA PRNCIPAL],Tabla2[[#This Row],[CONTRATISTA PRNCIPAL]]),0)</f>
        <v>0.0035714285714285713</v>
      </c>
      <c r="U2794" s="43">
        <f>IF(((TODAY()-Tabla2[[#This Row],[FECHA NACIMIENTO]])/365)&lt;18,"Corregir", IF(((TODAY()-Tabla2[[#This Row],[FECHA NACIMIENTO]])/365)&gt;80, "Corregir",ROUNDDOWN(((TODAY()-Tabla2[[#This Row],[FECHA NACIMIENTO]])/365),0)))</f>
        <v>64</v>
      </c>
      <c r="V27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94" s="44" t="str">
        <f>+IF(Tabla2[[#This Row],[Edad]]="Corregir","Corregir","Ok")</f>
        <v>Ok</v>
      </c>
      <c r="X2794" s="42" t="str">
        <f>+IFERROR(VLOOKUP(Tabla2[[#This Row],[DISTRITO SEGÚN DNI]],Hoja1!$A$2:$B$32,2,FALSE),"No")</f>
        <v>No</v>
      </c>
      <c r="Y2794" s="42" t="str">
        <f>IF(OR(LOWER(Tabla2[[#This Row],[GENERO]])="masculino", LOWER(Tabla2[[#This Row],[GENERO]])="femenino"),"OK","Corregir")</f>
        <v>OK</v>
      </c>
      <c r="Z2794" s="42" t="str">
        <f>+IF(Tabla2[[#This Row],[Nro. DNI / CE]]="","Corregir",IF(LEN(Tabla2[[#This Row],[Nro. DNI / CE]])&gt;=8,"OK","Corregir"))</f>
        <v>OK</v>
      </c>
      <c r="AA2794" s="42">
        <f>COUNTIF(Tabla2[APELLIDOS Y NOMBRES],Tabla2[[#This Row],[APELLIDOS Y NOMBRES]])</f>
        <v>1</v>
      </c>
      <c r="AB2794" s="42">
        <f>IF(Tabla2[[#This Row],[Trabajador]]&gt;1,1/Tabla2[[#This Row],[Trabajador]],Tabla2[[#This Row],[Trabajador]])</f>
        <v>1</v>
      </c>
      <c r="AC2794" t="str">
        <f>+IFERROR(IF(Tabla2[[#This Row],[FECHA CESE/BAJA]]="","No Aplica",IF(AND(MONTH(Tabla2[[#This Row],[FECHA CESE/BAJA]])=MONTH(TODAY()-30),YEAR(Tabla2[[#This Row],[FECHA CESE/BAJA]])=YEAR(TODAY())),MONTH(TODAY()-30)&amp;"-"&amp;YEAR(TODAY()),"Borrar")),"No aplica")</f>
        <v>No aplica</v>
      </c>
      <c r="AD2794" t="str">
        <f>+IFERROR(IF(Tabla2[[#This Row],[FECHA INICIO DE LABORES EN OBRA]]="","No Aplica",IF(AND(MONTH(Tabla2[[#This Row],[FECHA INICIO DE LABORES EN OBRA]])=MONTH(TODAY()-30),YEAR(Tabla2[[#This Row],[FECHA INICIO DE LABORES EN OBRA]])=YEAR(TODAY())),MONTH(TODAY()-30)&amp;"-"&amp;YEAR(TODAY()),"No Aplica")),"No Aplica")</f>
        <v>No Aplica</v>
      </c>
    </row>
    <row r="2795" spans="1:30" x14ac:dyDescent="0.25">
      <c r="A2795" s="13">
        <v>20101155588</v>
      </c>
      <c r="B2795" s="15" t="s">
        <v>2014</v>
      </c>
      <c r="C2795" s="15" t="s">
        <v>2014</v>
      </c>
      <c r="D2795" s="15">
        <v>31521861</v>
      </c>
      <c r="E2795" s="15" t="s">
        <v>9988</v>
      </c>
      <c r="F2795" s="39">
        <v>22143</v>
      </c>
      <c r="G2795" s="15">
        <v>1</v>
      </c>
      <c r="H2795" s="15" t="s">
        <v>9677</v>
      </c>
      <c r="I2795" s="15" t="s">
        <v>9989</v>
      </c>
      <c r="J2795" s="15" t="s">
        <v>9990</v>
      </c>
      <c r="K2795" s="15" t="s">
        <v>9991</v>
      </c>
      <c r="L2795" s="40" t="s">
        <v>6</v>
      </c>
      <c r="M2795" s="39" t="s">
        <v>24</v>
      </c>
      <c r="N2795" s="41" t="s">
        <v>2098</v>
      </c>
      <c r="O2795" s="39">
        <v>44136</v>
      </c>
      <c r="P2795" s="40">
        <v>1</v>
      </c>
      <c r="Q2795" s="40">
        <v>1</v>
      </c>
      <c r="R2795" s="40" t="str">
        <f>IFERROR(VLOOKUP(Tabla2[[#This Row],[CONTRATISTA PRNCIPAL]],Hoja1!$L$5:$M$9,2,FALSE),"CJV")</f>
        <v>EPC</v>
      </c>
      <c r="S2795" s="40" t="str">
        <f>IF(Tabla2[[#This Row],[EMPRESA]]=Tabla2[[#This Row],[CONTRATISTA PRNCIPAL]],"Principal","Secundaria")</f>
        <v>Principal</v>
      </c>
      <c r="T2795" s="42">
        <f>IFERROR(1/COUNTIF(Tabla2[CONTRATISTA PRNCIPAL],Tabla2[[#This Row],[CONTRATISTA PRNCIPAL]]),0)</f>
        <v>0.0035714285714285713</v>
      </c>
      <c r="U2795" s="43">
        <f>IF(((TODAY()-Tabla2[[#This Row],[FECHA NACIMIENTO]])/365)&lt;18,"Corregir", IF(((TODAY()-Tabla2[[#This Row],[FECHA NACIMIENTO]])/365)&gt;80, "Corregir",ROUNDDOWN(((TODAY()-Tabla2[[#This Row],[FECHA NACIMIENTO]])/365),0)))</f>
        <v>63</v>
      </c>
      <c r="V27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795" s="44" t="str">
        <f>+IF(Tabla2[[#This Row],[Edad]]="Corregir","Corregir","Ok")</f>
        <v>Ok</v>
      </c>
      <c r="X2795" s="42" t="str">
        <f>+IFERROR(VLOOKUP(Tabla2[[#This Row],[DISTRITO SEGÚN DNI]],Hoja1!$A$2:$B$32,2,FALSE),"No")</f>
        <v>No</v>
      </c>
      <c r="Y2795" s="42" t="str">
        <f>IF(OR(LOWER(Tabla2[[#This Row],[GENERO]])="masculino", LOWER(Tabla2[[#This Row],[GENERO]])="femenino"),"OK","Corregir")</f>
        <v>OK</v>
      </c>
      <c r="Z2795" s="42" t="str">
        <f>+IF(Tabla2[[#This Row],[Nro. DNI / CE]]="","Corregir",IF(LEN(Tabla2[[#This Row],[Nro. DNI / CE]])&gt;=8,"OK","Corregir"))</f>
        <v>OK</v>
      </c>
      <c r="AA2795" s="42">
        <f>COUNTIF(Tabla2[APELLIDOS Y NOMBRES],Tabla2[[#This Row],[APELLIDOS Y NOMBRES]])</f>
        <v>1</v>
      </c>
      <c r="AB2795" s="42">
        <f>IF(Tabla2[[#This Row],[Trabajador]]&gt;1,1/Tabla2[[#This Row],[Trabajador]],Tabla2[[#This Row],[Trabajador]])</f>
        <v>1</v>
      </c>
      <c r="AC2795" t="str">
        <f>+IFERROR(IF(Tabla2[[#This Row],[FECHA CESE/BAJA]]="","No Aplica",IF(AND(MONTH(Tabla2[[#This Row],[FECHA CESE/BAJA]])=MONTH(TODAY()-30),YEAR(Tabla2[[#This Row],[FECHA CESE/BAJA]])=YEAR(TODAY())),MONTH(TODAY()-30)&amp;"-"&amp;YEAR(TODAY()),"Borrar")),"No aplica")</f>
        <v>No aplica</v>
      </c>
      <c r="AD2795" t="str">
        <f>+IFERROR(IF(Tabla2[[#This Row],[FECHA INICIO DE LABORES EN OBRA]]="","No Aplica",IF(AND(MONTH(Tabla2[[#This Row],[FECHA INICIO DE LABORES EN OBRA]])=MONTH(TODAY()-30),YEAR(Tabla2[[#This Row],[FECHA INICIO DE LABORES EN OBRA]])=YEAR(TODAY())),MONTH(TODAY()-30)&amp;"-"&amp;YEAR(TODAY()),"No Aplica")),"No Aplica")</f>
        <v>No Aplica</v>
      </c>
    </row>
    <row r="2796" spans="1:30" x14ac:dyDescent="0.25">
      <c r="A2796" s="13">
        <v>20101155588</v>
      </c>
      <c r="B2796" s="15" t="s">
        <v>2014</v>
      </c>
      <c r="C2796" s="15" t="s">
        <v>2014</v>
      </c>
      <c r="D2796" s="15">
        <v>70104550</v>
      </c>
      <c r="E2796" s="15" t="s">
        <v>9992</v>
      </c>
      <c r="F2796" s="39">
        <v>35318</v>
      </c>
      <c r="G2796" s="15">
        <v>1</v>
      </c>
      <c r="H2796" s="15" t="s">
        <v>9677</v>
      </c>
      <c r="I2796" s="15" t="s">
        <v>9989</v>
      </c>
      <c r="J2796" s="15" t="s">
        <v>9993</v>
      </c>
      <c r="K2796" s="15" t="s">
        <v>2445</v>
      </c>
      <c r="L2796" s="40" t="s">
        <v>6</v>
      </c>
      <c r="M2796" s="39" t="s">
        <v>24</v>
      </c>
      <c r="N2796" s="41" t="s">
        <v>2098</v>
      </c>
      <c r="O2796" s="39">
        <v>44595</v>
      </c>
      <c r="P2796" s="40">
        <v>1</v>
      </c>
      <c r="Q2796" s="40">
        <v>1</v>
      </c>
      <c r="R2796" s="40" t="str">
        <f>IFERROR(VLOOKUP(Tabla2[[#This Row],[CONTRATISTA PRNCIPAL]],Hoja1!$L$5:$M$9,2,FALSE),"CJV")</f>
        <v>EPC</v>
      </c>
      <c r="S2796" s="40" t="str">
        <f>IF(Tabla2[[#This Row],[EMPRESA]]=Tabla2[[#This Row],[CONTRATISTA PRNCIPAL]],"Principal","Secundaria")</f>
        <v>Principal</v>
      </c>
      <c r="T2796" s="42">
        <f>IFERROR(1/COUNTIF(Tabla2[CONTRATISTA PRNCIPAL],Tabla2[[#This Row],[CONTRATISTA PRNCIPAL]]),0)</f>
        <v>0.0035714285714285713</v>
      </c>
      <c r="U2796" s="43">
        <f>IF(((TODAY()-Tabla2[[#This Row],[FECHA NACIMIENTO]])/365)&lt;18,"Corregir", IF(((TODAY()-Tabla2[[#This Row],[FECHA NACIMIENTO]])/365)&gt;80, "Corregir",ROUNDDOWN(((TODAY()-Tabla2[[#This Row],[FECHA NACIMIENTO]])/365),0)))</f>
        <v>27</v>
      </c>
      <c r="V27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796" s="44" t="str">
        <f>+IF(Tabla2[[#This Row],[Edad]]="Corregir","Corregir","Ok")</f>
        <v>Ok</v>
      </c>
      <c r="X2796" s="42" t="str">
        <f>+IFERROR(VLOOKUP(Tabla2[[#This Row],[DISTRITO SEGÚN DNI]],Hoja1!$A$2:$B$32,2,FALSE),"No")</f>
        <v>No</v>
      </c>
      <c r="Y2796" s="42" t="str">
        <f>IF(OR(LOWER(Tabla2[[#This Row],[GENERO]])="masculino", LOWER(Tabla2[[#This Row],[GENERO]])="femenino"),"OK","Corregir")</f>
        <v>OK</v>
      </c>
      <c r="Z2796" s="42" t="str">
        <f>+IF(Tabla2[[#This Row],[Nro. DNI / CE]]="","Corregir",IF(LEN(Tabla2[[#This Row],[Nro. DNI / CE]])&gt;=8,"OK","Corregir"))</f>
        <v>OK</v>
      </c>
      <c r="AA2796" s="42">
        <f>COUNTIF(Tabla2[APELLIDOS Y NOMBRES],Tabla2[[#This Row],[APELLIDOS Y NOMBRES]])</f>
        <v>1</v>
      </c>
      <c r="AB2796" s="42">
        <f>IF(Tabla2[[#This Row],[Trabajador]]&gt;1,1/Tabla2[[#This Row],[Trabajador]],Tabla2[[#This Row],[Trabajador]])</f>
        <v>1</v>
      </c>
      <c r="AC2796" t="str">
        <f>+IFERROR(IF(Tabla2[[#This Row],[FECHA CESE/BAJA]]="","No Aplica",IF(AND(MONTH(Tabla2[[#This Row],[FECHA CESE/BAJA]])=MONTH(TODAY()-30),YEAR(Tabla2[[#This Row],[FECHA CESE/BAJA]])=YEAR(TODAY())),MONTH(TODAY()-30)&amp;"-"&amp;YEAR(TODAY()),"Borrar")),"No aplica")</f>
        <v>No aplica</v>
      </c>
      <c r="AD2796" t="str">
        <f>+IFERROR(IF(Tabla2[[#This Row],[FECHA INICIO DE LABORES EN OBRA]]="","No Aplica",IF(AND(MONTH(Tabla2[[#This Row],[FECHA INICIO DE LABORES EN OBRA]])=MONTH(TODAY()-30),YEAR(Tabla2[[#This Row],[FECHA INICIO DE LABORES EN OBRA]])=YEAR(TODAY())),MONTH(TODAY()-30)&amp;"-"&amp;YEAR(TODAY()),"No Aplica")),"No Aplica")</f>
        <v>No Aplica</v>
      </c>
    </row>
    <row r="2797" spans="1:30" x14ac:dyDescent="0.25">
      <c r="A2797" s="13">
        <v>20101155588</v>
      </c>
      <c r="B2797" s="15" t="s">
        <v>2014</v>
      </c>
      <c r="C2797" s="15" t="s">
        <v>2014</v>
      </c>
      <c r="D2797" s="15">
        <v>44849646</v>
      </c>
      <c r="E2797" s="15" t="s">
        <v>9994</v>
      </c>
      <c r="F2797" s="39">
        <v>31838</v>
      </c>
      <c r="G2797" s="15">
        <v>1</v>
      </c>
      <c r="H2797" s="15" t="s">
        <v>9677</v>
      </c>
      <c r="I2797" s="15" t="s">
        <v>9995</v>
      </c>
      <c r="J2797" s="15" t="s">
        <v>9854</v>
      </c>
      <c r="K2797" s="15" t="s">
        <v>2182</v>
      </c>
      <c r="L2797" s="40" t="s">
        <v>6</v>
      </c>
      <c r="M2797" s="39" t="s">
        <v>24</v>
      </c>
      <c r="N2797" s="41" t="s">
        <v>2098</v>
      </c>
      <c r="O2797" s="39">
        <v>44549</v>
      </c>
      <c r="P2797" s="40">
        <v>1</v>
      </c>
      <c r="Q2797" s="40">
        <v>1</v>
      </c>
      <c r="R2797" s="40" t="str">
        <f>IFERROR(VLOOKUP(Tabla2[[#This Row],[CONTRATISTA PRNCIPAL]],Hoja1!$L$5:$M$9,2,FALSE),"CJV")</f>
        <v>EPC</v>
      </c>
      <c r="S2797" s="40" t="str">
        <f>IF(Tabla2[[#This Row],[EMPRESA]]=Tabla2[[#This Row],[CONTRATISTA PRNCIPAL]],"Principal","Secundaria")</f>
        <v>Principal</v>
      </c>
      <c r="T2797" s="42">
        <f>IFERROR(1/COUNTIF(Tabla2[CONTRATISTA PRNCIPAL],Tabla2[[#This Row],[CONTRATISTA PRNCIPAL]]),0)</f>
        <v>0.0035714285714285713</v>
      </c>
      <c r="U2797" s="43">
        <f>IF(((TODAY()-Tabla2[[#This Row],[FECHA NACIMIENTO]])/365)&lt;18,"Corregir", IF(((TODAY()-Tabla2[[#This Row],[FECHA NACIMIENTO]])/365)&gt;80, "Corregir",ROUNDDOWN(((TODAY()-Tabla2[[#This Row],[FECHA NACIMIENTO]])/365),0)))</f>
        <v>36</v>
      </c>
      <c r="V27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797" s="44" t="str">
        <f>+IF(Tabla2[[#This Row],[Edad]]="Corregir","Corregir","Ok")</f>
        <v>Ok</v>
      </c>
      <c r="X2797" s="42" t="str">
        <f>+IFERROR(VLOOKUP(Tabla2[[#This Row],[DISTRITO SEGÚN DNI]],Hoja1!$A$2:$B$32,2,FALSE),"No")</f>
        <v>No</v>
      </c>
      <c r="Y2797" s="42" t="str">
        <f>IF(OR(LOWER(Tabla2[[#This Row],[GENERO]])="masculino", LOWER(Tabla2[[#This Row],[GENERO]])="femenino"),"OK","Corregir")</f>
        <v>OK</v>
      </c>
      <c r="Z2797" s="42" t="str">
        <f>+IF(Tabla2[[#This Row],[Nro. DNI / CE]]="","Corregir",IF(LEN(Tabla2[[#This Row],[Nro. DNI / CE]])&gt;=8,"OK","Corregir"))</f>
        <v>OK</v>
      </c>
      <c r="AA2797" s="42">
        <f>COUNTIF(Tabla2[APELLIDOS Y NOMBRES],Tabla2[[#This Row],[APELLIDOS Y NOMBRES]])</f>
        <v>1</v>
      </c>
      <c r="AB2797" s="42">
        <f>IF(Tabla2[[#This Row],[Trabajador]]&gt;1,1/Tabla2[[#This Row],[Trabajador]],Tabla2[[#This Row],[Trabajador]])</f>
        <v>1</v>
      </c>
      <c r="AC2797" t="str">
        <f>+IFERROR(IF(Tabla2[[#This Row],[FECHA CESE/BAJA]]="","No Aplica",IF(AND(MONTH(Tabla2[[#This Row],[FECHA CESE/BAJA]])=MONTH(TODAY()-30),YEAR(Tabla2[[#This Row],[FECHA CESE/BAJA]])=YEAR(TODAY())),MONTH(TODAY()-30)&amp;"-"&amp;YEAR(TODAY()),"Borrar")),"No aplica")</f>
        <v>No aplica</v>
      </c>
      <c r="AD2797" t="str">
        <f>+IFERROR(IF(Tabla2[[#This Row],[FECHA INICIO DE LABORES EN OBRA]]="","No Aplica",IF(AND(MONTH(Tabla2[[#This Row],[FECHA INICIO DE LABORES EN OBRA]])=MONTH(TODAY()-30),YEAR(Tabla2[[#This Row],[FECHA INICIO DE LABORES EN OBRA]])=YEAR(TODAY())),MONTH(TODAY()-30)&amp;"-"&amp;YEAR(TODAY()),"No Aplica")),"No Aplica")</f>
        <v>No Aplica</v>
      </c>
    </row>
    <row r="2798" spans="1:30" x14ac:dyDescent="0.25">
      <c r="A2798" s="13">
        <v>20101155588</v>
      </c>
      <c r="B2798" s="15" t="s">
        <v>2014</v>
      </c>
      <c r="C2798" s="15" t="s">
        <v>2014</v>
      </c>
      <c r="D2798" s="15" t="s">
        <v>1202</v>
      </c>
      <c r="E2798" s="15" t="s">
        <v>1203</v>
      </c>
      <c r="F2798" s="39">
        <v>24347</v>
      </c>
      <c r="G2798" s="15">
        <v>1</v>
      </c>
      <c r="H2798" s="15" t="s">
        <v>9677</v>
      </c>
      <c r="I2798" s="15" t="s">
        <v>9996</v>
      </c>
      <c r="J2798" s="15" t="s">
        <v>9768</v>
      </c>
      <c r="K2798" s="15" t="s">
        <v>17</v>
      </c>
      <c r="L2798" s="40" t="s">
        <v>6</v>
      </c>
      <c r="M2798" s="39" t="s">
        <v>24</v>
      </c>
      <c r="N2798" s="41" t="s">
        <v>2098</v>
      </c>
      <c r="O2798" s="39">
        <v>44200</v>
      </c>
      <c r="P2798" s="40">
        <v>1</v>
      </c>
      <c r="Q2798" s="40">
        <v>1</v>
      </c>
      <c r="R2798" s="40" t="str">
        <f>IFERROR(VLOOKUP(Tabla2[[#This Row],[CONTRATISTA PRNCIPAL]],Hoja1!$L$5:$M$9,2,FALSE),"CJV")</f>
        <v>EPC</v>
      </c>
      <c r="S2798" s="40" t="str">
        <f>IF(Tabla2[[#This Row],[EMPRESA]]=Tabla2[[#This Row],[CONTRATISTA PRNCIPAL]],"Principal","Secundaria")</f>
        <v>Principal</v>
      </c>
      <c r="T2798" s="42">
        <f>IFERROR(1/COUNTIF(Tabla2[CONTRATISTA PRNCIPAL],Tabla2[[#This Row],[CONTRATISTA PRNCIPAL]]),0)</f>
        <v>0.0035714285714285713</v>
      </c>
      <c r="U2798" s="43">
        <f>IF(((TODAY()-Tabla2[[#This Row],[FECHA NACIMIENTO]])/365)&lt;18,"Corregir", IF(((TODAY()-Tabla2[[#This Row],[FECHA NACIMIENTO]])/365)&gt;80, "Corregir",ROUNDDOWN(((TODAY()-Tabla2[[#This Row],[FECHA NACIMIENTO]])/365),0)))</f>
        <v>57</v>
      </c>
      <c r="V27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98" s="44" t="str">
        <f>+IF(Tabla2[[#This Row],[Edad]]="Corregir","Corregir","Ok")</f>
        <v>Ok</v>
      </c>
      <c r="X2798" s="42" t="str">
        <f>+IFERROR(VLOOKUP(Tabla2[[#This Row],[DISTRITO SEGÚN DNI]],Hoja1!$A$2:$B$32,2,FALSE),"No")</f>
        <v>ATE</v>
      </c>
      <c r="Y2798" s="42" t="str">
        <f>IF(OR(LOWER(Tabla2[[#This Row],[GENERO]])="masculino", LOWER(Tabla2[[#This Row],[GENERO]])="femenino"),"OK","Corregir")</f>
        <v>OK</v>
      </c>
      <c r="Z2798" s="42" t="str">
        <f>+IF(Tabla2[[#This Row],[Nro. DNI / CE]]="","Corregir",IF(LEN(Tabla2[[#This Row],[Nro. DNI / CE]])&gt;=8,"OK","Corregir"))</f>
        <v>OK</v>
      </c>
      <c r="AA2798" s="42">
        <f>COUNTIF(Tabla2[APELLIDOS Y NOMBRES],Tabla2[[#This Row],[APELLIDOS Y NOMBRES]])</f>
        <v>1</v>
      </c>
      <c r="AB2798" s="42">
        <f>IF(Tabla2[[#This Row],[Trabajador]]&gt;1,1/Tabla2[[#This Row],[Trabajador]],Tabla2[[#This Row],[Trabajador]])</f>
        <v>1</v>
      </c>
      <c r="AC2798" t="str">
        <f>+IFERROR(IF(Tabla2[[#This Row],[FECHA CESE/BAJA]]="","No Aplica",IF(AND(MONTH(Tabla2[[#This Row],[FECHA CESE/BAJA]])=MONTH(TODAY()-30),YEAR(Tabla2[[#This Row],[FECHA CESE/BAJA]])=YEAR(TODAY())),MONTH(TODAY()-30)&amp;"-"&amp;YEAR(TODAY()),"Borrar")),"No aplica")</f>
        <v>No aplica</v>
      </c>
      <c r="AD2798" t="str">
        <f>+IFERROR(IF(Tabla2[[#This Row],[FECHA INICIO DE LABORES EN OBRA]]="","No Aplica",IF(AND(MONTH(Tabla2[[#This Row],[FECHA INICIO DE LABORES EN OBRA]])=MONTH(TODAY()-30),YEAR(Tabla2[[#This Row],[FECHA INICIO DE LABORES EN OBRA]])=YEAR(TODAY())),MONTH(TODAY()-30)&amp;"-"&amp;YEAR(TODAY()),"No Aplica")),"No Aplica")</f>
        <v>No Aplica</v>
      </c>
    </row>
    <row r="2799" spans="1:30" x14ac:dyDescent="0.25">
      <c r="A2799" s="13">
        <v>20101155588</v>
      </c>
      <c r="B2799" s="15" t="s">
        <v>2014</v>
      </c>
      <c r="C2799" s="15" t="s">
        <v>2014</v>
      </c>
      <c r="D2799" s="15" t="s">
        <v>9997</v>
      </c>
      <c r="E2799" s="15" t="s">
        <v>9998</v>
      </c>
      <c r="F2799" s="39">
        <v>26323</v>
      </c>
      <c r="G2799" s="15">
        <v>1</v>
      </c>
      <c r="H2799" s="15" t="s">
        <v>9677</v>
      </c>
      <c r="I2799" s="15" t="s">
        <v>9999</v>
      </c>
      <c r="J2799" s="15" t="s">
        <v>10000</v>
      </c>
      <c r="K2799" s="15" t="s">
        <v>2445</v>
      </c>
      <c r="L2799" s="40" t="s">
        <v>6</v>
      </c>
      <c r="M2799" s="39" t="s">
        <v>24</v>
      </c>
      <c r="N2799" s="41" t="s">
        <v>2098</v>
      </c>
      <c r="O2799" s="39">
        <v>44511</v>
      </c>
      <c r="P2799" s="40">
        <v>1</v>
      </c>
      <c r="Q2799" s="40">
        <v>1</v>
      </c>
      <c r="R2799" s="40" t="str">
        <f>IFERROR(VLOOKUP(Tabla2[[#This Row],[CONTRATISTA PRNCIPAL]],Hoja1!$L$5:$M$9,2,FALSE),"CJV")</f>
        <v>EPC</v>
      </c>
      <c r="S2799" s="40" t="str">
        <f>IF(Tabla2[[#This Row],[EMPRESA]]=Tabla2[[#This Row],[CONTRATISTA PRNCIPAL]],"Principal","Secundaria")</f>
        <v>Principal</v>
      </c>
      <c r="T2799" s="42">
        <f>IFERROR(1/COUNTIF(Tabla2[CONTRATISTA PRNCIPAL],Tabla2[[#This Row],[CONTRATISTA PRNCIPAL]]),0)</f>
        <v>0.0035714285714285713</v>
      </c>
      <c r="U2799" s="43">
        <f>IF(((TODAY()-Tabla2[[#This Row],[FECHA NACIMIENTO]])/365)&lt;18,"Corregir", IF(((TODAY()-Tabla2[[#This Row],[FECHA NACIMIENTO]])/365)&gt;80, "Corregir",ROUNDDOWN(((TODAY()-Tabla2[[#This Row],[FECHA NACIMIENTO]])/365),0)))</f>
        <v>51</v>
      </c>
      <c r="V27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799" s="44" t="str">
        <f>+IF(Tabla2[[#This Row],[Edad]]="Corregir","Corregir","Ok")</f>
        <v>Ok</v>
      </c>
      <c r="X2799" s="42" t="str">
        <f>+IFERROR(VLOOKUP(Tabla2[[#This Row],[DISTRITO SEGÚN DNI]],Hoja1!$A$2:$B$32,2,FALSE),"No")</f>
        <v>No</v>
      </c>
      <c r="Y2799" s="42" t="str">
        <f>IF(OR(LOWER(Tabla2[[#This Row],[GENERO]])="masculino", LOWER(Tabla2[[#This Row],[GENERO]])="femenino"),"OK","Corregir")</f>
        <v>OK</v>
      </c>
      <c r="Z2799" s="42" t="str">
        <f>+IF(Tabla2[[#This Row],[Nro. DNI / CE]]="","Corregir",IF(LEN(Tabla2[[#This Row],[Nro. DNI / CE]])&gt;=8,"OK","Corregir"))</f>
        <v>OK</v>
      </c>
      <c r="AA2799" s="42">
        <f>COUNTIF(Tabla2[APELLIDOS Y NOMBRES],Tabla2[[#This Row],[APELLIDOS Y NOMBRES]])</f>
        <v>1</v>
      </c>
      <c r="AB2799" s="42">
        <f>IF(Tabla2[[#This Row],[Trabajador]]&gt;1,1/Tabla2[[#This Row],[Trabajador]],Tabla2[[#This Row],[Trabajador]])</f>
        <v>1</v>
      </c>
      <c r="AC2799" t="str">
        <f>+IFERROR(IF(Tabla2[[#This Row],[FECHA CESE/BAJA]]="","No Aplica",IF(AND(MONTH(Tabla2[[#This Row],[FECHA CESE/BAJA]])=MONTH(TODAY()-30),YEAR(Tabla2[[#This Row],[FECHA CESE/BAJA]])=YEAR(TODAY())),MONTH(TODAY()-30)&amp;"-"&amp;YEAR(TODAY()),"Borrar")),"No aplica")</f>
        <v>No aplica</v>
      </c>
      <c r="AD2799" t="str">
        <f>+IFERROR(IF(Tabla2[[#This Row],[FECHA INICIO DE LABORES EN OBRA]]="","No Aplica",IF(AND(MONTH(Tabla2[[#This Row],[FECHA INICIO DE LABORES EN OBRA]])=MONTH(TODAY()-30),YEAR(Tabla2[[#This Row],[FECHA INICIO DE LABORES EN OBRA]])=YEAR(TODAY())),MONTH(TODAY()-30)&amp;"-"&amp;YEAR(TODAY()),"No Aplica")),"No Aplica")</f>
        <v>No Aplica</v>
      </c>
    </row>
    <row r="2800" spans="1:30" x14ac:dyDescent="0.25">
      <c r="A2800" s="13">
        <v>20101155588</v>
      </c>
      <c r="B2800" s="15" t="s">
        <v>2014</v>
      </c>
      <c r="C2800" s="15" t="s">
        <v>2014</v>
      </c>
      <c r="D2800" s="15" t="s">
        <v>872</v>
      </c>
      <c r="E2800" s="15" t="s">
        <v>873</v>
      </c>
      <c r="F2800" s="39">
        <v>36644</v>
      </c>
      <c r="G2800" s="15">
        <v>1</v>
      </c>
      <c r="H2800" s="15" t="s">
        <v>9677</v>
      </c>
      <c r="I2800" s="15" t="s">
        <v>10001</v>
      </c>
      <c r="J2800" s="15" t="s">
        <v>10002</v>
      </c>
      <c r="K2800" s="15" t="s">
        <v>34</v>
      </c>
      <c r="L2800" s="40" t="s">
        <v>6</v>
      </c>
      <c r="M2800" s="39" t="s">
        <v>24</v>
      </c>
      <c r="N2800" s="41" t="s">
        <v>2098</v>
      </c>
      <c r="O2800" s="39">
        <v>44777</v>
      </c>
      <c r="P2800" s="40">
        <v>1</v>
      </c>
      <c r="Q2800" s="40">
        <v>1</v>
      </c>
      <c r="R2800" s="40" t="str">
        <f>IFERROR(VLOOKUP(Tabla2[[#This Row],[CONTRATISTA PRNCIPAL]],Hoja1!$L$5:$M$9,2,FALSE),"CJV")</f>
        <v>EPC</v>
      </c>
      <c r="S2800" s="40" t="str">
        <f>IF(Tabla2[[#This Row],[EMPRESA]]=Tabla2[[#This Row],[CONTRATISTA PRNCIPAL]],"Principal","Secundaria")</f>
        <v>Principal</v>
      </c>
      <c r="T2800" s="42">
        <f>IFERROR(1/COUNTIF(Tabla2[CONTRATISTA PRNCIPAL],Tabla2[[#This Row],[CONTRATISTA PRNCIPAL]]),0)</f>
        <v>0.0035714285714285713</v>
      </c>
      <c r="U2800" s="43">
        <f>IF(((TODAY()-Tabla2[[#This Row],[FECHA NACIMIENTO]])/365)&lt;18,"Corregir", IF(((TODAY()-Tabla2[[#This Row],[FECHA NACIMIENTO]])/365)&gt;80, "Corregir",ROUNDDOWN(((TODAY()-Tabla2[[#This Row],[FECHA NACIMIENTO]])/365),0)))</f>
        <v>23</v>
      </c>
      <c r="V28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800" s="44" t="str">
        <f>+IF(Tabla2[[#This Row],[Edad]]="Corregir","Corregir","Ok")</f>
        <v>Ok</v>
      </c>
      <c r="X2800" s="42" t="str">
        <f>+IFERROR(VLOOKUP(Tabla2[[#This Row],[DISTRITO SEGÚN DNI]],Hoja1!$A$2:$B$32,2,FALSE),"No")</f>
        <v>SANTA ANITA</v>
      </c>
      <c r="Y2800" s="42" t="str">
        <f>IF(OR(LOWER(Tabla2[[#This Row],[GENERO]])="masculino", LOWER(Tabla2[[#This Row],[GENERO]])="femenino"),"OK","Corregir")</f>
        <v>OK</v>
      </c>
      <c r="Z2800" s="42" t="str">
        <f>+IF(Tabla2[[#This Row],[Nro. DNI / CE]]="","Corregir",IF(LEN(Tabla2[[#This Row],[Nro. DNI / CE]])&gt;=8,"OK","Corregir"))</f>
        <v>OK</v>
      </c>
      <c r="AA2800" s="42">
        <f>COUNTIF(Tabla2[APELLIDOS Y NOMBRES],Tabla2[[#This Row],[APELLIDOS Y NOMBRES]])</f>
        <v>1</v>
      </c>
      <c r="AB2800" s="42">
        <f>IF(Tabla2[[#This Row],[Trabajador]]&gt;1,1/Tabla2[[#This Row],[Trabajador]],Tabla2[[#This Row],[Trabajador]])</f>
        <v>1</v>
      </c>
      <c r="AC2800" t="str">
        <f>+IFERROR(IF(Tabla2[[#This Row],[FECHA CESE/BAJA]]="","No Aplica",IF(AND(MONTH(Tabla2[[#This Row],[FECHA CESE/BAJA]])=MONTH(TODAY()-30),YEAR(Tabla2[[#This Row],[FECHA CESE/BAJA]])=YEAR(TODAY())),MONTH(TODAY()-30)&amp;"-"&amp;YEAR(TODAY()),"Borrar")),"No aplica")</f>
        <v>No aplica</v>
      </c>
      <c r="AD2800" t="str">
        <f>+IFERROR(IF(Tabla2[[#This Row],[FECHA INICIO DE LABORES EN OBRA]]="","No Aplica",IF(AND(MONTH(Tabla2[[#This Row],[FECHA INICIO DE LABORES EN OBRA]])=MONTH(TODAY()-30),YEAR(Tabla2[[#This Row],[FECHA INICIO DE LABORES EN OBRA]])=YEAR(TODAY())),MONTH(TODAY()-30)&amp;"-"&amp;YEAR(TODAY()),"No Aplica")),"No Aplica")</f>
        <v>No Aplica</v>
      </c>
    </row>
    <row r="2801" spans="1:30" x14ac:dyDescent="0.25">
      <c r="A2801" s="13">
        <v>20101155588</v>
      </c>
      <c r="B2801" s="15" t="s">
        <v>2014</v>
      </c>
      <c r="C2801" s="15" t="s">
        <v>2014</v>
      </c>
      <c r="D2801" s="15">
        <v>74611044</v>
      </c>
      <c r="E2801" s="15" t="s">
        <v>215</v>
      </c>
      <c r="F2801" s="39">
        <v>36222</v>
      </c>
      <c r="G2801" s="15">
        <v>1</v>
      </c>
      <c r="H2801" s="15" t="s">
        <v>9677</v>
      </c>
      <c r="I2801" s="15" t="s">
        <v>10001</v>
      </c>
      <c r="J2801" s="15" t="s">
        <v>10003</v>
      </c>
      <c r="K2801" s="15" t="s">
        <v>34</v>
      </c>
      <c r="L2801" s="40" t="s">
        <v>6</v>
      </c>
      <c r="M2801" s="39" t="s">
        <v>24</v>
      </c>
      <c r="N2801" s="41" t="s">
        <v>2098</v>
      </c>
      <c r="O2801" s="39">
        <v>44357</v>
      </c>
      <c r="P2801" s="40">
        <v>1</v>
      </c>
      <c r="Q2801" s="40">
        <v>1</v>
      </c>
      <c r="R2801" s="40" t="str">
        <f>IFERROR(VLOOKUP(Tabla2[[#This Row],[CONTRATISTA PRNCIPAL]],Hoja1!$L$5:$M$9,2,FALSE),"CJV")</f>
        <v>EPC</v>
      </c>
      <c r="S2801" s="40" t="str">
        <f>IF(Tabla2[[#This Row],[EMPRESA]]=Tabla2[[#This Row],[CONTRATISTA PRNCIPAL]],"Principal","Secundaria")</f>
        <v>Principal</v>
      </c>
      <c r="T2801" s="42">
        <f>IFERROR(1/COUNTIF(Tabla2[CONTRATISTA PRNCIPAL],Tabla2[[#This Row],[CONTRATISTA PRNCIPAL]]),0)</f>
        <v>0.0035714285714285713</v>
      </c>
      <c r="U2801" s="43">
        <f>IF(((TODAY()-Tabla2[[#This Row],[FECHA NACIMIENTO]])/365)&lt;18,"Corregir", IF(((TODAY()-Tabla2[[#This Row],[FECHA NACIMIENTO]])/365)&gt;80, "Corregir",ROUNDDOWN(((TODAY()-Tabla2[[#This Row],[FECHA NACIMIENTO]])/365),0)))</f>
        <v>24</v>
      </c>
      <c r="V28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01" s="44" t="str">
        <f>+IF(Tabla2[[#This Row],[Edad]]="Corregir","Corregir","Ok")</f>
        <v>Ok</v>
      </c>
      <c r="X2801" s="42" t="str">
        <f>+IFERROR(VLOOKUP(Tabla2[[#This Row],[DISTRITO SEGÚN DNI]],Hoja1!$A$2:$B$32,2,FALSE),"No")</f>
        <v>SANTA ANITA</v>
      </c>
      <c r="Y2801" s="42" t="str">
        <f>IF(OR(LOWER(Tabla2[[#This Row],[GENERO]])="masculino", LOWER(Tabla2[[#This Row],[GENERO]])="femenino"),"OK","Corregir")</f>
        <v>OK</v>
      </c>
      <c r="Z2801" s="42" t="str">
        <f>+IF(Tabla2[[#This Row],[Nro. DNI / CE]]="","Corregir",IF(LEN(Tabla2[[#This Row],[Nro. DNI / CE]])&gt;=8,"OK","Corregir"))</f>
        <v>OK</v>
      </c>
      <c r="AA2801" s="42">
        <f>COUNTIF(Tabla2[APELLIDOS Y NOMBRES],Tabla2[[#This Row],[APELLIDOS Y NOMBRES]])</f>
        <v>1</v>
      </c>
      <c r="AB2801" s="42">
        <f>IF(Tabla2[[#This Row],[Trabajador]]&gt;1,1/Tabla2[[#This Row],[Trabajador]],Tabla2[[#This Row],[Trabajador]])</f>
        <v>1</v>
      </c>
      <c r="AC2801" t="str">
        <f>+IFERROR(IF(Tabla2[[#This Row],[FECHA CESE/BAJA]]="","No Aplica",IF(AND(MONTH(Tabla2[[#This Row],[FECHA CESE/BAJA]])=MONTH(TODAY()-30),YEAR(Tabla2[[#This Row],[FECHA CESE/BAJA]])=YEAR(TODAY())),MONTH(TODAY()-30)&amp;"-"&amp;YEAR(TODAY()),"Borrar")),"No aplica")</f>
        <v>No aplica</v>
      </c>
      <c r="AD2801" t="str">
        <f>+IFERROR(IF(Tabla2[[#This Row],[FECHA INICIO DE LABORES EN OBRA]]="","No Aplica",IF(AND(MONTH(Tabla2[[#This Row],[FECHA INICIO DE LABORES EN OBRA]])=MONTH(TODAY()-30),YEAR(Tabla2[[#This Row],[FECHA INICIO DE LABORES EN OBRA]])=YEAR(TODAY())),MONTH(TODAY()-30)&amp;"-"&amp;YEAR(TODAY()),"No Aplica")),"No Aplica")</f>
        <v>No Aplica</v>
      </c>
    </row>
    <row r="2802" spans="1:30" x14ac:dyDescent="0.25">
      <c r="A2802" s="13">
        <v>20101155588</v>
      </c>
      <c r="B2802" s="15" t="s">
        <v>2014</v>
      </c>
      <c r="C2802" s="15" t="s">
        <v>2014</v>
      </c>
      <c r="D2802" s="15">
        <v>42488850</v>
      </c>
      <c r="E2802" s="15" t="s">
        <v>10004</v>
      </c>
      <c r="F2802" s="39">
        <v>29823</v>
      </c>
      <c r="G2802" s="15">
        <v>1</v>
      </c>
      <c r="H2802" s="15" t="s">
        <v>9677</v>
      </c>
      <c r="I2802" s="15" t="s">
        <v>10005</v>
      </c>
      <c r="J2802" s="15" t="s">
        <v>10006</v>
      </c>
      <c r="K2802" s="15" t="s">
        <v>2445</v>
      </c>
      <c r="L2802" s="40" t="s">
        <v>6</v>
      </c>
      <c r="M2802" s="39" t="s">
        <v>24</v>
      </c>
      <c r="N2802" s="41" t="s">
        <v>2098</v>
      </c>
      <c r="O2802" s="39">
        <v>43894</v>
      </c>
      <c r="P2802" s="40">
        <v>1</v>
      </c>
      <c r="Q2802" s="40">
        <v>1</v>
      </c>
      <c r="R2802" s="40" t="str">
        <f>IFERROR(VLOOKUP(Tabla2[[#This Row],[CONTRATISTA PRNCIPAL]],Hoja1!$L$5:$M$9,2,FALSE),"CJV")</f>
        <v>EPC</v>
      </c>
      <c r="S2802" s="40" t="str">
        <f>IF(Tabla2[[#This Row],[EMPRESA]]=Tabla2[[#This Row],[CONTRATISTA PRNCIPAL]],"Principal","Secundaria")</f>
        <v>Principal</v>
      </c>
      <c r="T2802" s="42">
        <f>IFERROR(1/COUNTIF(Tabla2[CONTRATISTA PRNCIPAL],Tabla2[[#This Row],[CONTRATISTA PRNCIPAL]]),0)</f>
        <v>0.0035714285714285713</v>
      </c>
      <c r="U2802" s="43">
        <f>IF(((TODAY()-Tabla2[[#This Row],[FECHA NACIMIENTO]])/365)&lt;18,"Corregir", IF(((TODAY()-Tabla2[[#This Row],[FECHA NACIMIENTO]])/365)&gt;80, "Corregir",ROUNDDOWN(((TODAY()-Tabla2[[#This Row],[FECHA NACIMIENTO]])/365),0)))</f>
        <v>42</v>
      </c>
      <c r="V28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02" s="44" t="str">
        <f>+IF(Tabla2[[#This Row],[Edad]]="Corregir","Corregir","Ok")</f>
        <v>Ok</v>
      </c>
      <c r="X2802" s="42" t="str">
        <f>+IFERROR(VLOOKUP(Tabla2[[#This Row],[DISTRITO SEGÚN DNI]],Hoja1!$A$2:$B$32,2,FALSE),"No")</f>
        <v>No</v>
      </c>
      <c r="Y2802" s="42" t="str">
        <f>IF(OR(LOWER(Tabla2[[#This Row],[GENERO]])="masculino", LOWER(Tabla2[[#This Row],[GENERO]])="femenino"),"OK","Corregir")</f>
        <v>OK</v>
      </c>
      <c r="Z2802" s="42" t="str">
        <f>+IF(Tabla2[[#This Row],[Nro. DNI / CE]]="","Corregir",IF(LEN(Tabla2[[#This Row],[Nro. DNI / CE]])&gt;=8,"OK","Corregir"))</f>
        <v>OK</v>
      </c>
      <c r="AA2802" s="42">
        <f>COUNTIF(Tabla2[APELLIDOS Y NOMBRES],Tabla2[[#This Row],[APELLIDOS Y NOMBRES]])</f>
        <v>1</v>
      </c>
      <c r="AB2802" s="42">
        <f>IF(Tabla2[[#This Row],[Trabajador]]&gt;1,1/Tabla2[[#This Row],[Trabajador]],Tabla2[[#This Row],[Trabajador]])</f>
        <v>1</v>
      </c>
      <c r="AC2802" t="str">
        <f>+IFERROR(IF(Tabla2[[#This Row],[FECHA CESE/BAJA]]="","No Aplica",IF(AND(MONTH(Tabla2[[#This Row],[FECHA CESE/BAJA]])=MONTH(TODAY()-30),YEAR(Tabla2[[#This Row],[FECHA CESE/BAJA]])=YEAR(TODAY())),MONTH(TODAY()-30)&amp;"-"&amp;YEAR(TODAY()),"Borrar")),"No aplica")</f>
        <v>No aplica</v>
      </c>
      <c r="AD2802" t="str">
        <f>+IFERROR(IF(Tabla2[[#This Row],[FECHA INICIO DE LABORES EN OBRA]]="","No Aplica",IF(AND(MONTH(Tabla2[[#This Row],[FECHA INICIO DE LABORES EN OBRA]])=MONTH(TODAY()-30),YEAR(Tabla2[[#This Row],[FECHA INICIO DE LABORES EN OBRA]])=YEAR(TODAY())),MONTH(TODAY()-30)&amp;"-"&amp;YEAR(TODAY()),"No Aplica")),"No Aplica")</f>
        <v>No Aplica</v>
      </c>
    </row>
    <row r="2803" spans="1:30" x14ac:dyDescent="0.25">
      <c r="A2803" s="13">
        <v>20101155588</v>
      </c>
      <c r="B2803" s="15" t="s">
        <v>2014</v>
      </c>
      <c r="C2803" s="15" t="s">
        <v>2014</v>
      </c>
      <c r="D2803" s="15">
        <v>62471856</v>
      </c>
      <c r="E2803" s="15" t="s">
        <v>180</v>
      </c>
      <c r="F2803" s="39">
        <v>37351</v>
      </c>
      <c r="G2803" s="15">
        <v>1</v>
      </c>
      <c r="H2803" s="15" t="s">
        <v>9677</v>
      </c>
      <c r="I2803" s="15" t="s">
        <v>10005</v>
      </c>
      <c r="J2803" s="15" t="s">
        <v>10007</v>
      </c>
      <c r="K2803" s="15" t="s">
        <v>26</v>
      </c>
      <c r="L2803" s="40" t="s">
        <v>6</v>
      </c>
      <c r="M2803" s="39" t="s">
        <v>24</v>
      </c>
      <c r="N2803" s="41" t="s">
        <v>2098</v>
      </c>
      <c r="O2803" s="39">
        <v>44895</v>
      </c>
      <c r="P2803" s="40">
        <v>1</v>
      </c>
      <c r="Q2803" s="40">
        <v>1</v>
      </c>
      <c r="R2803" s="40" t="str">
        <f>IFERROR(VLOOKUP(Tabla2[[#This Row],[CONTRATISTA PRNCIPAL]],Hoja1!$L$5:$M$9,2,FALSE),"CJV")</f>
        <v>EPC</v>
      </c>
      <c r="S2803" s="40" t="str">
        <f>IF(Tabla2[[#This Row],[EMPRESA]]=Tabla2[[#This Row],[CONTRATISTA PRNCIPAL]],"Principal","Secundaria")</f>
        <v>Principal</v>
      </c>
      <c r="T2803" s="42">
        <f>IFERROR(1/COUNTIF(Tabla2[CONTRATISTA PRNCIPAL],Tabla2[[#This Row],[CONTRATISTA PRNCIPAL]]),0)</f>
        <v>0.0035714285714285713</v>
      </c>
      <c r="U2803" s="43">
        <f>IF(((TODAY()-Tabla2[[#This Row],[FECHA NACIMIENTO]])/365)&lt;18,"Corregir", IF(((TODAY()-Tabla2[[#This Row],[FECHA NACIMIENTO]])/365)&gt;80, "Corregir",ROUNDDOWN(((TODAY()-Tabla2[[#This Row],[FECHA NACIMIENTO]])/365),0)))</f>
        <v>21</v>
      </c>
      <c r="V28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803" s="44" t="str">
        <f>+IF(Tabla2[[#This Row],[Edad]]="Corregir","Corregir","Ok")</f>
        <v>Ok</v>
      </c>
      <c r="X2803" s="42" t="str">
        <f>+IFERROR(VLOOKUP(Tabla2[[#This Row],[DISTRITO SEGÚN DNI]],Hoja1!$A$2:$B$32,2,FALSE),"No")</f>
        <v>EL AGUSTINO</v>
      </c>
      <c r="Y2803" s="42" t="str">
        <f>IF(OR(LOWER(Tabla2[[#This Row],[GENERO]])="masculino", LOWER(Tabla2[[#This Row],[GENERO]])="femenino"),"OK","Corregir")</f>
        <v>OK</v>
      </c>
      <c r="Z2803" s="42" t="str">
        <f>+IF(Tabla2[[#This Row],[Nro. DNI / CE]]="","Corregir",IF(LEN(Tabla2[[#This Row],[Nro. DNI / CE]])&gt;=8,"OK","Corregir"))</f>
        <v>OK</v>
      </c>
      <c r="AA2803" s="42">
        <f>COUNTIF(Tabla2[APELLIDOS Y NOMBRES],Tabla2[[#This Row],[APELLIDOS Y NOMBRES]])</f>
        <v>1</v>
      </c>
      <c r="AB2803" s="42">
        <f>IF(Tabla2[[#This Row],[Trabajador]]&gt;1,1/Tabla2[[#This Row],[Trabajador]],Tabla2[[#This Row],[Trabajador]])</f>
        <v>1</v>
      </c>
      <c r="AC2803" t="str">
        <f>+IFERROR(IF(Tabla2[[#This Row],[FECHA CESE/BAJA]]="","No Aplica",IF(AND(MONTH(Tabla2[[#This Row],[FECHA CESE/BAJA]])=MONTH(TODAY()-30),YEAR(Tabla2[[#This Row],[FECHA CESE/BAJA]])=YEAR(TODAY())),MONTH(TODAY()-30)&amp;"-"&amp;YEAR(TODAY()),"Borrar")),"No aplica")</f>
        <v>No aplica</v>
      </c>
      <c r="AD2803" t="str">
        <f>+IFERROR(IF(Tabla2[[#This Row],[FECHA INICIO DE LABORES EN OBRA]]="","No Aplica",IF(AND(MONTH(Tabla2[[#This Row],[FECHA INICIO DE LABORES EN OBRA]])=MONTH(TODAY()-30),YEAR(Tabla2[[#This Row],[FECHA INICIO DE LABORES EN OBRA]])=YEAR(TODAY())),MONTH(TODAY()-30)&amp;"-"&amp;YEAR(TODAY()),"No Aplica")),"No Aplica")</f>
        <v>No Aplica</v>
      </c>
    </row>
    <row r="2804" spans="1:30" x14ac:dyDescent="0.25">
      <c r="A2804" s="13">
        <v>20101155588</v>
      </c>
      <c r="B2804" s="15" t="s">
        <v>2014</v>
      </c>
      <c r="C2804" s="15" t="s">
        <v>2014</v>
      </c>
      <c r="D2804" s="15">
        <v>44920346</v>
      </c>
      <c r="E2804" s="15" t="s">
        <v>10008</v>
      </c>
      <c r="F2804" s="39">
        <v>31874</v>
      </c>
      <c r="G2804" s="15">
        <v>1</v>
      </c>
      <c r="H2804" s="15" t="s">
        <v>9677</v>
      </c>
      <c r="I2804" s="15" t="s">
        <v>10009</v>
      </c>
      <c r="J2804" s="15" t="s">
        <v>10010</v>
      </c>
      <c r="K2804" s="15" t="s">
        <v>2445</v>
      </c>
      <c r="L2804" s="40" t="s">
        <v>6</v>
      </c>
      <c r="M2804" s="39" t="s">
        <v>24</v>
      </c>
      <c r="N2804" s="41" t="s">
        <v>2098</v>
      </c>
      <c r="O2804" s="39">
        <v>44501</v>
      </c>
      <c r="P2804" s="40">
        <v>1</v>
      </c>
      <c r="Q2804" s="40">
        <v>1</v>
      </c>
      <c r="R2804" s="40" t="str">
        <f>IFERROR(VLOOKUP(Tabla2[[#This Row],[CONTRATISTA PRNCIPAL]],Hoja1!$L$5:$M$9,2,FALSE),"CJV")</f>
        <v>EPC</v>
      </c>
      <c r="S2804" s="40" t="str">
        <f>IF(Tabla2[[#This Row],[EMPRESA]]=Tabla2[[#This Row],[CONTRATISTA PRNCIPAL]],"Principal","Secundaria")</f>
        <v>Principal</v>
      </c>
      <c r="T2804" s="42">
        <f>IFERROR(1/COUNTIF(Tabla2[CONTRATISTA PRNCIPAL],Tabla2[[#This Row],[CONTRATISTA PRNCIPAL]]),0)</f>
        <v>0.0035714285714285713</v>
      </c>
      <c r="U2804" s="43">
        <f>IF(((TODAY()-Tabla2[[#This Row],[FECHA NACIMIENTO]])/365)&lt;18,"Corregir", IF(((TODAY()-Tabla2[[#This Row],[FECHA NACIMIENTO]])/365)&gt;80, "Corregir",ROUNDDOWN(((TODAY()-Tabla2[[#This Row],[FECHA NACIMIENTO]])/365),0)))</f>
        <v>36</v>
      </c>
      <c r="V28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04" s="44" t="str">
        <f>+IF(Tabla2[[#This Row],[Edad]]="Corregir","Corregir","Ok")</f>
        <v>Ok</v>
      </c>
      <c r="X2804" s="42" t="str">
        <f>+IFERROR(VLOOKUP(Tabla2[[#This Row],[DISTRITO SEGÚN DNI]],Hoja1!$A$2:$B$32,2,FALSE),"No")</f>
        <v>No</v>
      </c>
      <c r="Y2804" s="42" t="str">
        <f>IF(OR(LOWER(Tabla2[[#This Row],[GENERO]])="masculino", LOWER(Tabla2[[#This Row],[GENERO]])="femenino"),"OK","Corregir")</f>
        <v>OK</v>
      </c>
      <c r="Z2804" s="42" t="str">
        <f>+IF(Tabla2[[#This Row],[Nro. DNI / CE]]="","Corregir",IF(LEN(Tabla2[[#This Row],[Nro. DNI / CE]])&gt;=8,"OK","Corregir"))</f>
        <v>OK</v>
      </c>
      <c r="AA2804" s="42">
        <f>COUNTIF(Tabla2[APELLIDOS Y NOMBRES],Tabla2[[#This Row],[APELLIDOS Y NOMBRES]])</f>
        <v>1</v>
      </c>
      <c r="AB2804" s="42">
        <f>IF(Tabla2[[#This Row],[Trabajador]]&gt;1,1/Tabla2[[#This Row],[Trabajador]],Tabla2[[#This Row],[Trabajador]])</f>
        <v>1</v>
      </c>
      <c r="AC2804" t="str">
        <f>+IFERROR(IF(Tabla2[[#This Row],[FECHA CESE/BAJA]]="","No Aplica",IF(AND(MONTH(Tabla2[[#This Row],[FECHA CESE/BAJA]])=MONTH(TODAY()-30),YEAR(Tabla2[[#This Row],[FECHA CESE/BAJA]])=YEAR(TODAY())),MONTH(TODAY()-30)&amp;"-"&amp;YEAR(TODAY()),"Borrar")),"No aplica")</f>
        <v>No aplica</v>
      </c>
      <c r="AD2804" t="str">
        <f>+IFERROR(IF(Tabla2[[#This Row],[FECHA INICIO DE LABORES EN OBRA]]="","No Aplica",IF(AND(MONTH(Tabla2[[#This Row],[FECHA INICIO DE LABORES EN OBRA]])=MONTH(TODAY()-30),YEAR(Tabla2[[#This Row],[FECHA INICIO DE LABORES EN OBRA]])=YEAR(TODAY())),MONTH(TODAY()-30)&amp;"-"&amp;YEAR(TODAY()),"No Aplica")),"No Aplica")</f>
        <v>No Aplica</v>
      </c>
    </row>
    <row r="2805" spans="1:30" x14ac:dyDescent="0.25">
      <c r="A2805" s="13">
        <v>20101155588</v>
      </c>
      <c r="B2805" s="15" t="s">
        <v>2014</v>
      </c>
      <c r="C2805" s="15" t="s">
        <v>2014</v>
      </c>
      <c r="D2805" s="15">
        <v>61454425</v>
      </c>
      <c r="E2805" s="15" t="s">
        <v>10011</v>
      </c>
      <c r="F2805" s="39">
        <v>36510</v>
      </c>
      <c r="G2805" s="15">
        <v>1</v>
      </c>
      <c r="H2805" s="15" t="s">
        <v>9677</v>
      </c>
      <c r="I2805" s="15" t="s">
        <v>10012</v>
      </c>
      <c r="J2805" s="15" t="s">
        <v>9793</v>
      </c>
      <c r="K2805" s="15" t="s">
        <v>2272</v>
      </c>
      <c r="L2805" s="40" t="s">
        <v>6</v>
      </c>
      <c r="M2805" s="39" t="s">
        <v>24</v>
      </c>
      <c r="N2805" s="41" t="s">
        <v>2098</v>
      </c>
      <c r="O2805" s="39">
        <v>44632</v>
      </c>
      <c r="P2805" s="40">
        <v>1</v>
      </c>
      <c r="Q2805" s="40">
        <v>1</v>
      </c>
      <c r="R2805" s="40" t="str">
        <f>IFERROR(VLOOKUP(Tabla2[[#This Row],[CONTRATISTA PRNCIPAL]],Hoja1!$L$5:$M$9,2,FALSE),"CJV")</f>
        <v>EPC</v>
      </c>
      <c r="S2805" s="40" t="str">
        <f>IF(Tabla2[[#This Row],[EMPRESA]]=Tabla2[[#This Row],[CONTRATISTA PRNCIPAL]],"Principal","Secundaria")</f>
        <v>Principal</v>
      </c>
      <c r="T2805" s="42">
        <f>IFERROR(1/COUNTIF(Tabla2[CONTRATISTA PRNCIPAL],Tabla2[[#This Row],[CONTRATISTA PRNCIPAL]]),0)</f>
        <v>0.0035714285714285713</v>
      </c>
      <c r="U2805" s="43">
        <f>IF(((TODAY()-Tabla2[[#This Row],[FECHA NACIMIENTO]])/365)&lt;18,"Corregir", IF(((TODAY()-Tabla2[[#This Row],[FECHA NACIMIENTO]])/365)&gt;80, "Corregir",ROUNDDOWN(((TODAY()-Tabla2[[#This Row],[FECHA NACIMIENTO]])/365),0)))</f>
        <v>23</v>
      </c>
      <c r="V28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805" s="44" t="str">
        <f>+IF(Tabla2[[#This Row],[Edad]]="Corregir","Corregir","Ok")</f>
        <v>Ok</v>
      </c>
      <c r="X2805" s="42" t="str">
        <f>+IFERROR(VLOOKUP(Tabla2[[#This Row],[DISTRITO SEGÚN DNI]],Hoja1!$A$2:$B$32,2,FALSE),"No")</f>
        <v>No</v>
      </c>
      <c r="Y2805" s="42" t="str">
        <f>IF(OR(LOWER(Tabla2[[#This Row],[GENERO]])="masculino", LOWER(Tabla2[[#This Row],[GENERO]])="femenino"),"OK","Corregir")</f>
        <v>OK</v>
      </c>
      <c r="Z2805" s="42" t="str">
        <f>+IF(Tabla2[[#This Row],[Nro. DNI / CE]]="","Corregir",IF(LEN(Tabla2[[#This Row],[Nro. DNI / CE]])&gt;=8,"OK","Corregir"))</f>
        <v>OK</v>
      </c>
      <c r="AA2805" s="42">
        <f>COUNTIF(Tabla2[APELLIDOS Y NOMBRES],Tabla2[[#This Row],[APELLIDOS Y NOMBRES]])</f>
        <v>1</v>
      </c>
      <c r="AB2805" s="42">
        <f>IF(Tabla2[[#This Row],[Trabajador]]&gt;1,1/Tabla2[[#This Row],[Trabajador]],Tabla2[[#This Row],[Trabajador]])</f>
        <v>1</v>
      </c>
      <c r="AC2805" t="str">
        <f>+IFERROR(IF(Tabla2[[#This Row],[FECHA CESE/BAJA]]="","No Aplica",IF(AND(MONTH(Tabla2[[#This Row],[FECHA CESE/BAJA]])=MONTH(TODAY()-30),YEAR(Tabla2[[#This Row],[FECHA CESE/BAJA]])=YEAR(TODAY())),MONTH(TODAY()-30)&amp;"-"&amp;YEAR(TODAY()),"Borrar")),"No aplica")</f>
        <v>No aplica</v>
      </c>
      <c r="AD2805" t="str">
        <f>+IFERROR(IF(Tabla2[[#This Row],[FECHA INICIO DE LABORES EN OBRA]]="","No Aplica",IF(AND(MONTH(Tabla2[[#This Row],[FECHA INICIO DE LABORES EN OBRA]])=MONTH(TODAY()-30),YEAR(Tabla2[[#This Row],[FECHA INICIO DE LABORES EN OBRA]])=YEAR(TODAY())),MONTH(TODAY()-30)&amp;"-"&amp;YEAR(TODAY()),"No Aplica")),"No Aplica")</f>
        <v>No Aplica</v>
      </c>
    </row>
    <row r="2806" spans="1:30" x14ac:dyDescent="0.25">
      <c r="A2806" s="13">
        <v>20101155588</v>
      </c>
      <c r="B2806" s="15" t="s">
        <v>2014</v>
      </c>
      <c r="C2806" s="15" t="s">
        <v>2014</v>
      </c>
      <c r="D2806" s="15">
        <v>70542843</v>
      </c>
      <c r="E2806" s="15" t="s">
        <v>186</v>
      </c>
      <c r="F2806" s="39">
        <v>34968</v>
      </c>
      <c r="G2806" s="15">
        <v>1</v>
      </c>
      <c r="H2806" s="15" t="s">
        <v>9677</v>
      </c>
      <c r="I2806" s="15" t="s">
        <v>10013</v>
      </c>
      <c r="J2806" s="15" t="s">
        <v>9883</v>
      </c>
      <c r="K2806" s="15" t="s">
        <v>26</v>
      </c>
      <c r="L2806" s="40" t="s">
        <v>6</v>
      </c>
      <c r="M2806" s="39" t="s">
        <v>24</v>
      </c>
      <c r="N2806" s="41" t="s">
        <v>2098</v>
      </c>
      <c r="O2806" s="39">
        <v>44321</v>
      </c>
      <c r="P2806" s="40">
        <v>1</v>
      </c>
      <c r="Q2806" s="40">
        <v>1</v>
      </c>
      <c r="R2806" s="40" t="str">
        <f>IFERROR(VLOOKUP(Tabla2[[#This Row],[CONTRATISTA PRNCIPAL]],Hoja1!$L$5:$M$9,2,FALSE),"CJV")</f>
        <v>EPC</v>
      </c>
      <c r="S2806" s="40" t="str">
        <f>IF(Tabla2[[#This Row],[EMPRESA]]=Tabla2[[#This Row],[CONTRATISTA PRNCIPAL]],"Principal","Secundaria")</f>
        <v>Principal</v>
      </c>
      <c r="T2806" s="42">
        <f>IFERROR(1/COUNTIF(Tabla2[CONTRATISTA PRNCIPAL],Tabla2[[#This Row],[CONTRATISTA PRNCIPAL]]),0)</f>
        <v>0.0035714285714285713</v>
      </c>
      <c r="U2806" s="43">
        <f>IF(((TODAY()-Tabla2[[#This Row],[FECHA NACIMIENTO]])/365)&lt;18,"Corregir", IF(((TODAY()-Tabla2[[#This Row],[FECHA NACIMIENTO]])/365)&gt;80, "Corregir",ROUNDDOWN(((TODAY()-Tabla2[[#This Row],[FECHA NACIMIENTO]])/365),0)))</f>
        <v>28</v>
      </c>
      <c r="V28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06" s="44" t="str">
        <f>+IF(Tabla2[[#This Row],[Edad]]="Corregir","Corregir","Ok")</f>
        <v>Ok</v>
      </c>
      <c r="X2806" s="42" t="str">
        <f>+IFERROR(VLOOKUP(Tabla2[[#This Row],[DISTRITO SEGÚN DNI]],Hoja1!$A$2:$B$32,2,FALSE),"No")</f>
        <v>EL AGUSTINO</v>
      </c>
      <c r="Y2806" s="42" t="str">
        <f>IF(OR(LOWER(Tabla2[[#This Row],[GENERO]])="masculino", LOWER(Tabla2[[#This Row],[GENERO]])="femenino"),"OK","Corregir")</f>
        <v>OK</v>
      </c>
      <c r="Z2806" s="42" t="str">
        <f>+IF(Tabla2[[#This Row],[Nro. DNI / CE]]="","Corregir",IF(LEN(Tabla2[[#This Row],[Nro. DNI / CE]])&gt;=8,"OK","Corregir"))</f>
        <v>OK</v>
      </c>
      <c r="AA2806" s="42">
        <f>COUNTIF(Tabla2[APELLIDOS Y NOMBRES],Tabla2[[#This Row],[APELLIDOS Y NOMBRES]])</f>
        <v>1</v>
      </c>
      <c r="AB2806" s="42">
        <f>IF(Tabla2[[#This Row],[Trabajador]]&gt;1,1/Tabla2[[#This Row],[Trabajador]],Tabla2[[#This Row],[Trabajador]])</f>
        <v>1</v>
      </c>
      <c r="AC2806" t="str">
        <f>+IFERROR(IF(Tabla2[[#This Row],[FECHA CESE/BAJA]]="","No Aplica",IF(AND(MONTH(Tabla2[[#This Row],[FECHA CESE/BAJA]])=MONTH(TODAY()-30),YEAR(Tabla2[[#This Row],[FECHA CESE/BAJA]])=YEAR(TODAY())),MONTH(TODAY()-30)&amp;"-"&amp;YEAR(TODAY()),"Borrar")),"No aplica")</f>
        <v>No aplica</v>
      </c>
      <c r="AD2806" t="str">
        <f>+IFERROR(IF(Tabla2[[#This Row],[FECHA INICIO DE LABORES EN OBRA]]="","No Aplica",IF(AND(MONTH(Tabla2[[#This Row],[FECHA INICIO DE LABORES EN OBRA]])=MONTH(TODAY()-30),YEAR(Tabla2[[#This Row],[FECHA INICIO DE LABORES EN OBRA]])=YEAR(TODAY())),MONTH(TODAY()-30)&amp;"-"&amp;YEAR(TODAY()),"No Aplica")),"No Aplica")</f>
        <v>No Aplica</v>
      </c>
    </row>
    <row r="2807" spans="1:30" x14ac:dyDescent="0.25">
      <c r="A2807" s="13">
        <v>20101155588</v>
      </c>
      <c r="B2807" s="15" t="s">
        <v>2014</v>
      </c>
      <c r="C2807" s="15" t="s">
        <v>2014</v>
      </c>
      <c r="D2807" s="15">
        <v>10351545</v>
      </c>
      <c r="E2807" s="15" t="s">
        <v>10014</v>
      </c>
      <c r="F2807" s="39">
        <v>25211</v>
      </c>
      <c r="G2807" s="15">
        <v>1</v>
      </c>
      <c r="H2807" s="15" t="s">
        <v>9677</v>
      </c>
      <c r="I2807" s="15" t="s">
        <v>10015</v>
      </c>
      <c r="J2807" s="15" t="s">
        <v>10016</v>
      </c>
      <c r="K2807" s="15" t="s">
        <v>2182</v>
      </c>
      <c r="L2807" s="40" t="s">
        <v>6</v>
      </c>
      <c r="M2807" s="39" t="s">
        <v>24</v>
      </c>
      <c r="N2807" s="41" t="s">
        <v>2098</v>
      </c>
      <c r="O2807" s="39">
        <v>43405</v>
      </c>
      <c r="P2807" s="40">
        <v>1</v>
      </c>
      <c r="Q2807" s="40">
        <v>1</v>
      </c>
      <c r="R2807" s="40" t="str">
        <f>IFERROR(VLOOKUP(Tabla2[[#This Row],[CONTRATISTA PRNCIPAL]],Hoja1!$L$5:$M$9,2,FALSE),"CJV")</f>
        <v>EPC</v>
      </c>
      <c r="S2807" s="40" t="str">
        <f>IF(Tabla2[[#This Row],[EMPRESA]]=Tabla2[[#This Row],[CONTRATISTA PRNCIPAL]],"Principal","Secundaria")</f>
        <v>Principal</v>
      </c>
      <c r="T2807" s="42">
        <f>IFERROR(1/COUNTIF(Tabla2[CONTRATISTA PRNCIPAL],Tabla2[[#This Row],[CONTRATISTA PRNCIPAL]]),0)</f>
        <v>0.0035714285714285713</v>
      </c>
      <c r="U2807" s="43">
        <f>IF(((TODAY()-Tabla2[[#This Row],[FECHA NACIMIENTO]])/365)&lt;18,"Corregir", IF(((TODAY()-Tabla2[[#This Row],[FECHA NACIMIENTO]])/365)&gt;80, "Corregir",ROUNDDOWN(((TODAY()-Tabla2[[#This Row],[FECHA NACIMIENTO]])/365),0)))</f>
        <v>54</v>
      </c>
      <c r="V28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07" s="44" t="str">
        <f>+IF(Tabla2[[#This Row],[Edad]]="Corregir","Corregir","Ok")</f>
        <v>Ok</v>
      </c>
      <c r="X2807" s="42" t="str">
        <f>+IFERROR(VLOOKUP(Tabla2[[#This Row],[DISTRITO SEGÚN DNI]],Hoja1!$A$2:$B$32,2,FALSE),"No")</f>
        <v>No</v>
      </c>
      <c r="Y2807" s="42" t="str">
        <f>IF(OR(LOWER(Tabla2[[#This Row],[GENERO]])="masculino", LOWER(Tabla2[[#This Row],[GENERO]])="femenino"),"OK","Corregir")</f>
        <v>OK</v>
      </c>
      <c r="Z2807" s="42" t="str">
        <f>+IF(Tabla2[[#This Row],[Nro. DNI / CE]]="","Corregir",IF(LEN(Tabla2[[#This Row],[Nro. DNI / CE]])&gt;=8,"OK","Corregir"))</f>
        <v>OK</v>
      </c>
      <c r="AA2807" s="42">
        <f>COUNTIF(Tabla2[APELLIDOS Y NOMBRES],Tabla2[[#This Row],[APELLIDOS Y NOMBRES]])</f>
        <v>1</v>
      </c>
      <c r="AB2807" s="42">
        <f>IF(Tabla2[[#This Row],[Trabajador]]&gt;1,1/Tabla2[[#This Row],[Trabajador]],Tabla2[[#This Row],[Trabajador]])</f>
        <v>1</v>
      </c>
      <c r="AC2807" t="str">
        <f>+IFERROR(IF(Tabla2[[#This Row],[FECHA CESE/BAJA]]="","No Aplica",IF(AND(MONTH(Tabla2[[#This Row],[FECHA CESE/BAJA]])=MONTH(TODAY()-30),YEAR(Tabla2[[#This Row],[FECHA CESE/BAJA]])=YEAR(TODAY())),MONTH(TODAY()-30)&amp;"-"&amp;YEAR(TODAY()),"Borrar")),"No aplica")</f>
        <v>No aplica</v>
      </c>
      <c r="AD2807" t="str">
        <f>+IFERROR(IF(Tabla2[[#This Row],[FECHA INICIO DE LABORES EN OBRA]]="","No Aplica",IF(AND(MONTH(Tabla2[[#This Row],[FECHA INICIO DE LABORES EN OBRA]])=MONTH(TODAY()-30),YEAR(Tabla2[[#This Row],[FECHA INICIO DE LABORES EN OBRA]])=YEAR(TODAY())),MONTH(TODAY()-30)&amp;"-"&amp;YEAR(TODAY()),"No Aplica")),"No Aplica")</f>
        <v>No Aplica</v>
      </c>
    </row>
    <row r="2808" spans="1:30" x14ac:dyDescent="0.25">
      <c r="A2808" s="13">
        <v>20101155588</v>
      </c>
      <c r="B2808" s="15" t="s">
        <v>2014</v>
      </c>
      <c r="C2808" s="15" t="s">
        <v>2014</v>
      </c>
      <c r="D2808" s="15">
        <v>75464886</v>
      </c>
      <c r="E2808" s="15" t="s">
        <v>10017</v>
      </c>
      <c r="F2808" s="39">
        <v>36297</v>
      </c>
      <c r="G2808" s="15">
        <v>1</v>
      </c>
      <c r="H2808" s="15" t="s">
        <v>9677</v>
      </c>
      <c r="I2808" s="15" t="s">
        <v>10018</v>
      </c>
      <c r="J2808" s="15" t="s">
        <v>10019</v>
      </c>
      <c r="K2808" s="15" t="s">
        <v>3078</v>
      </c>
      <c r="L2808" s="40" t="s">
        <v>6</v>
      </c>
      <c r="M2808" s="39" t="s">
        <v>24</v>
      </c>
      <c r="N2808" s="41" t="s">
        <v>2098</v>
      </c>
      <c r="O2808" s="39">
        <v>44624</v>
      </c>
      <c r="P2808" s="40">
        <v>1</v>
      </c>
      <c r="Q2808" s="40">
        <v>1</v>
      </c>
      <c r="R2808" s="40" t="str">
        <f>IFERROR(VLOOKUP(Tabla2[[#This Row],[CONTRATISTA PRNCIPAL]],Hoja1!$L$5:$M$9,2,FALSE),"CJV")</f>
        <v>EPC</v>
      </c>
      <c r="S2808" s="40" t="str">
        <f>IF(Tabla2[[#This Row],[EMPRESA]]=Tabla2[[#This Row],[CONTRATISTA PRNCIPAL]],"Principal","Secundaria")</f>
        <v>Principal</v>
      </c>
      <c r="T2808" s="42">
        <f>IFERROR(1/COUNTIF(Tabla2[CONTRATISTA PRNCIPAL],Tabla2[[#This Row],[CONTRATISTA PRNCIPAL]]),0)</f>
        <v>0.0035714285714285713</v>
      </c>
      <c r="U2808" s="43">
        <f>IF(((TODAY()-Tabla2[[#This Row],[FECHA NACIMIENTO]])/365)&lt;18,"Corregir", IF(((TODAY()-Tabla2[[#This Row],[FECHA NACIMIENTO]])/365)&gt;80, "Corregir",ROUNDDOWN(((TODAY()-Tabla2[[#This Row],[FECHA NACIMIENTO]])/365),0)))</f>
        <v>24</v>
      </c>
      <c r="V28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08" s="44" t="str">
        <f>+IF(Tabla2[[#This Row],[Edad]]="Corregir","Corregir","Ok")</f>
        <v>Ok</v>
      </c>
      <c r="X2808" s="42" t="str">
        <f>+IFERROR(VLOOKUP(Tabla2[[#This Row],[DISTRITO SEGÚN DNI]],Hoja1!$A$2:$B$32,2,FALSE),"No")</f>
        <v>No</v>
      </c>
      <c r="Y2808" s="42" t="str">
        <f>IF(OR(LOWER(Tabla2[[#This Row],[GENERO]])="masculino", LOWER(Tabla2[[#This Row],[GENERO]])="femenino"),"OK","Corregir")</f>
        <v>OK</v>
      </c>
      <c r="Z2808" s="42" t="str">
        <f>+IF(Tabla2[[#This Row],[Nro. DNI / CE]]="","Corregir",IF(LEN(Tabla2[[#This Row],[Nro. DNI / CE]])&gt;=8,"OK","Corregir"))</f>
        <v>OK</v>
      </c>
      <c r="AA2808" s="42">
        <f>COUNTIF(Tabla2[APELLIDOS Y NOMBRES],Tabla2[[#This Row],[APELLIDOS Y NOMBRES]])</f>
        <v>1</v>
      </c>
      <c r="AB2808" s="42">
        <f>IF(Tabla2[[#This Row],[Trabajador]]&gt;1,1/Tabla2[[#This Row],[Trabajador]],Tabla2[[#This Row],[Trabajador]])</f>
        <v>1</v>
      </c>
      <c r="AC2808" t="str">
        <f>+IFERROR(IF(Tabla2[[#This Row],[FECHA CESE/BAJA]]="","No Aplica",IF(AND(MONTH(Tabla2[[#This Row],[FECHA CESE/BAJA]])=MONTH(TODAY()-30),YEAR(Tabla2[[#This Row],[FECHA CESE/BAJA]])=YEAR(TODAY())),MONTH(TODAY()-30)&amp;"-"&amp;YEAR(TODAY()),"Borrar")),"No aplica")</f>
        <v>No aplica</v>
      </c>
      <c r="AD2808" t="str">
        <f>+IFERROR(IF(Tabla2[[#This Row],[FECHA INICIO DE LABORES EN OBRA]]="","No Aplica",IF(AND(MONTH(Tabla2[[#This Row],[FECHA INICIO DE LABORES EN OBRA]])=MONTH(TODAY()-30),YEAR(Tabla2[[#This Row],[FECHA INICIO DE LABORES EN OBRA]])=YEAR(TODAY())),MONTH(TODAY()-30)&amp;"-"&amp;YEAR(TODAY()),"No Aplica")),"No Aplica")</f>
        <v>No Aplica</v>
      </c>
    </row>
    <row r="2809" spans="1:30" x14ac:dyDescent="0.25">
      <c r="A2809" s="13">
        <v>20101155588</v>
      </c>
      <c r="B2809" s="15" t="s">
        <v>2014</v>
      </c>
      <c r="C2809" s="15" t="s">
        <v>2014</v>
      </c>
      <c r="D2809" s="15">
        <v>40777363</v>
      </c>
      <c r="E2809" s="15" t="s">
        <v>10020</v>
      </c>
      <c r="F2809" s="39">
        <v>29617</v>
      </c>
      <c r="G2809" s="15">
        <v>1</v>
      </c>
      <c r="H2809" s="15" t="s">
        <v>9677</v>
      </c>
      <c r="I2809" s="15" t="s">
        <v>10018</v>
      </c>
      <c r="J2809" s="15" t="s">
        <v>10021</v>
      </c>
      <c r="K2809" s="15" t="s">
        <v>4274</v>
      </c>
      <c r="L2809" s="40" t="s">
        <v>6</v>
      </c>
      <c r="M2809" s="39" t="s">
        <v>24</v>
      </c>
      <c r="N2809" s="41" t="s">
        <v>2098</v>
      </c>
      <c r="O2809" s="39">
        <v>44197</v>
      </c>
      <c r="P2809" s="40">
        <v>1</v>
      </c>
      <c r="Q2809" s="40">
        <v>1</v>
      </c>
      <c r="R2809" s="40" t="str">
        <f>IFERROR(VLOOKUP(Tabla2[[#This Row],[CONTRATISTA PRNCIPAL]],Hoja1!$L$5:$M$9,2,FALSE),"CJV")</f>
        <v>EPC</v>
      </c>
      <c r="S2809" s="40" t="str">
        <f>IF(Tabla2[[#This Row],[EMPRESA]]=Tabla2[[#This Row],[CONTRATISTA PRNCIPAL]],"Principal","Secundaria")</f>
        <v>Principal</v>
      </c>
      <c r="T2809" s="42">
        <f>IFERROR(1/COUNTIF(Tabla2[CONTRATISTA PRNCIPAL],Tabla2[[#This Row],[CONTRATISTA PRNCIPAL]]),0)</f>
        <v>0.0035714285714285713</v>
      </c>
      <c r="U2809" s="43">
        <f>IF(((TODAY()-Tabla2[[#This Row],[FECHA NACIMIENTO]])/365)&lt;18,"Corregir", IF(((TODAY()-Tabla2[[#This Row],[FECHA NACIMIENTO]])/365)&gt;80, "Corregir",ROUNDDOWN(((TODAY()-Tabla2[[#This Row],[FECHA NACIMIENTO]])/365),0)))</f>
        <v>42</v>
      </c>
      <c r="V28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09" s="44" t="str">
        <f>+IF(Tabla2[[#This Row],[Edad]]="Corregir","Corregir","Ok")</f>
        <v>Ok</v>
      </c>
      <c r="X2809" s="42" t="str">
        <f>+IFERROR(VLOOKUP(Tabla2[[#This Row],[DISTRITO SEGÚN DNI]],Hoja1!$A$2:$B$32,2,FALSE),"No")</f>
        <v>No</v>
      </c>
      <c r="Y2809" s="42" t="str">
        <f>IF(OR(LOWER(Tabla2[[#This Row],[GENERO]])="masculino", LOWER(Tabla2[[#This Row],[GENERO]])="femenino"),"OK","Corregir")</f>
        <v>OK</v>
      </c>
      <c r="Z2809" s="42" t="str">
        <f>+IF(Tabla2[[#This Row],[Nro. DNI / CE]]="","Corregir",IF(LEN(Tabla2[[#This Row],[Nro. DNI / CE]])&gt;=8,"OK","Corregir"))</f>
        <v>OK</v>
      </c>
      <c r="AA2809" s="42">
        <f>COUNTIF(Tabla2[APELLIDOS Y NOMBRES],Tabla2[[#This Row],[APELLIDOS Y NOMBRES]])</f>
        <v>1</v>
      </c>
      <c r="AB2809" s="42">
        <f>IF(Tabla2[[#This Row],[Trabajador]]&gt;1,1/Tabla2[[#This Row],[Trabajador]],Tabla2[[#This Row],[Trabajador]])</f>
        <v>1</v>
      </c>
      <c r="AC2809" t="str">
        <f>+IFERROR(IF(Tabla2[[#This Row],[FECHA CESE/BAJA]]="","No Aplica",IF(AND(MONTH(Tabla2[[#This Row],[FECHA CESE/BAJA]])=MONTH(TODAY()-30),YEAR(Tabla2[[#This Row],[FECHA CESE/BAJA]])=YEAR(TODAY())),MONTH(TODAY()-30)&amp;"-"&amp;YEAR(TODAY()),"Borrar")),"No aplica")</f>
        <v>No aplica</v>
      </c>
      <c r="AD2809" t="str">
        <f>+IFERROR(IF(Tabla2[[#This Row],[FECHA INICIO DE LABORES EN OBRA]]="","No Aplica",IF(AND(MONTH(Tabla2[[#This Row],[FECHA INICIO DE LABORES EN OBRA]])=MONTH(TODAY()-30),YEAR(Tabla2[[#This Row],[FECHA INICIO DE LABORES EN OBRA]])=YEAR(TODAY())),MONTH(TODAY()-30)&amp;"-"&amp;YEAR(TODAY()),"No Aplica")),"No Aplica")</f>
        <v>No Aplica</v>
      </c>
    </row>
    <row r="2810" spans="1:30" x14ac:dyDescent="0.25">
      <c r="A2810" s="13">
        <v>20101155588</v>
      </c>
      <c r="B2810" s="15" t="s">
        <v>2014</v>
      </c>
      <c r="C2810" s="15" t="s">
        <v>2014</v>
      </c>
      <c r="D2810" s="15">
        <v>44804579</v>
      </c>
      <c r="E2810" s="15" t="s">
        <v>10022</v>
      </c>
      <c r="F2810" s="39">
        <v>27600</v>
      </c>
      <c r="G2810" s="15">
        <v>1</v>
      </c>
      <c r="H2810" s="15" t="s">
        <v>9677</v>
      </c>
      <c r="I2810" s="15" t="s">
        <v>10023</v>
      </c>
      <c r="J2810" s="15" t="s">
        <v>10024</v>
      </c>
      <c r="K2810" s="15" t="s">
        <v>2182</v>
      </c>
      <c r="L2810" s="40" t="s">
        <v>6</v>
      </c>
      <c r="M2810" s="39" t="s">
        <v>24</v>
      </c>
      <c r="N2810" s="41" t="s">
        <v>2098</v>
      </c>
      <c r="O2810" s="39">
        <v>43661</v>
      </c>
      <c r="P2810" s="40">
        <v>1</v>
      </c>
      <c r="Q2810" s="40">
        <v>1</v>
      </c>
      <c r="R2810" s="40" t="str">
        <f>IFERROR(VLOOKUP(Tabla2[[#This Row],[CONTRATISTA PRNCIPAL]],Hoja1!$L$5:$M$9,2,FALSE),"CJV")</f>
        <v>EPC</v>
      </c>
      <c r="S2810" s="40" t="str">
        <f>IF(Tabla2[[#This Row],[EMPRESA]]=Tabla2[[#This Row],[CONTRATISTA PRNCIPAL]],"Principal","Secundaria")</f>
        <v>Principal</v>
      </c>
      <c r="T2810" s="42">
        <f>IFERROR(1/COUNTIF(Tabla2[CONTRATISTA PRNCIPAL],Tabla2[[#This Row],[CONTRATISTA PRNCIPAL]]),0)</f>
        <v>0.0035714285714285713</v>
      </c>
      <c r="U2810" s="43">
        <f>IF(((TODAY()-Tabla2[[#This Row],[FECHA NACIMIENTO]])/365)&lt;18,"Corregir", IF(((TODAY()-Tabla2[[#This Row],[FECHA NACIMIENTO]])/365)&gt;80, "Corregir",ROUNDDOWN(((TODAY()-Tabla2[[#This Row],[FECHA NACIMIENTO]])/365),0)))</f>
        <v>48</v>
      </c>
      <c r="V28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10" s="44" t="str">
        <f>+IF(Tabla2[[#This Row],[Edad]]="Corregir","Corregir","Ok")</f>
        <v>Ok</v>
      </c>
      <c r="X2810" s="42" t="str">
        <f>+IFERROR(VLOOKUP(Tabla2[[#This Row],[DISTRITO SEGÚN DNI]],Hoja1!$A$2:$B$32,2,FALSE),"No")</f>
        <v>No</v>
      </c>
      <c r="Y2810" s="42" t="str">
        <f>IF(OR(LOWER(Tabla2[[#This Row],[GENERO]])="masculino", LOWER(Tabla2[[#This Row],[GENERO]])="femenino"),"OK","Corregir")</f>
        <v>OK</v>
      </c>
      <c r="Z2810" s="42" t="str">
        <f>+IF(Tabla2[[#This Row],[Nro. DNI / CE]]="","Corregir",IF(LEN(Tabla2[[#This Row],[Nro. DNI / CE]])&gt;=8,"OK","Corregir"))</f>
        <v>OK</v>
      </c>
      <c r="AA2810" s="42">
        <f>COUNTIF(Tabla2[APELLIDOS Y NOMBRES],Tabla2[[#This Row],[APELLIDOS Y NOMBRES]])</f>
        <v>1</v>
      </c>
      <c r="AB2810" s="42">
        <f>IF(Tabla2[[#This Row],[Trabajador]]&gt;1,1/Tabla2[[#This Row],[Trabajador]],Tabla2[[#This Row],[Trabajador]])</f>
        <v>1</v>
      </c>
      <c r="AC2810" t="str">
        <f>+IFERROR(IF(Tabla2[[#This Row],[FECHA CESE/BAJA]]="","No Aplica",IF(AND(MONTH(Tabla2[[#This Row],[FECHA CESE/BAJA]])=MONTH(TODAY()-30),YEAR(Tabla2[[#This Row],[FECHA CESE/BAJA]])=YEAR(TODAY())),MONTH(TODAY()-30)&amp;"-"&amp;YEAR(TODAY()),"Borrar")),"No aplica")</f>
        <v>No aplica</v>
      </c>
      <c r="AD2810" t="str">
        <f>+IFERROR(IF(Tabla2[[#This Row],[FECHA INICIO DE LABORES EN OBRA]]="","No Aplica",IF(AND(MONTH(Tabla2[[#This Row],[FECHA INICIO DE LABORES EN OBRA]])=MONTH(TODAY()-30),YEAR(Tabla2[[#This Row],[FECHA INICIO DE LABORES EN OBRA]])=YEAR(TODAY())),MONTH(TODAY()-30)&amp;"-"&amp;YEAR(TODAY()),"No Aplica")),"No Aplica")</f>
        <v>No Aplica</v>
      </c>
    </row>
    <row r="2811" spans="1:30" x14ac:dyDescent="0.25">
      <c r="A2811" s="13">
        <v>20101155588</v>
      </c>
      <c r="B2811" s="15" t="s">
        <v>2014</v>
      </c>
      <c r="C2811" s="15" t="s">
        <v>2014</v>
      </c>
      <c r="D2811" s="15">
        <v>40579006</v>
      </c>
      <c r="E2811" s="15" t="s">
        <v>10025</v>
      </c>
      <c r="F2811" s="39">
        <v>29433</v>
      </c>
      <c r="G2811" s="15">
        <v>1</v>
      </c>
      <c r="H2811" s="15" t="s">
        <v>9677</v>
      </c>
      <c r="I2811" s="15" t="s">
        <v>10023</v>
      </c>
      <c r="J2811" s="15" t="s">
        <v>10026</v>
      </c>
      <c r="K2811" s="15" t="s">
        <v>3078</v>
      </c>
      <c r="L2811" s="40" t="s">
        <v>6</v>
      </c>
      <c r="M2811" s="39" t="s">
        <v>24</v>
      </c>
      <c r="N2811" s="41" t="s">
        <v>2098</v>
      </c>
      <c r="O2811" s="39">
        <v>44418</v>
      </c>
      <c r="P2811" s="40">
        <v>1</v>
      </c>
      <c r="Q2811" s="40">
        <v>1</v>
      </c>
      <c r="R2811" s="40" t="str">
        <f>IFERROR(VLOOKUP(Tabla2[[#This Row],[CONTRATISTA PRNCIPAL]],Hoja1!$L$5:$M$9,2,FALSE),"CJV")</f>
        <v>EPC</v>
      </c>
      <c r="S2811" s="40" t="str">
        <f>IF(Tabla2[[#This Row],[EMPRESA]]=Tabla2[[#This Row],[CONTRATISTA PRNCIPAL]],"Principal","Secundaria")</f>
        <v>Principal</v>
      </c>
      <c r="T2811" s="42">
        <f>IFERROR(1/COUNTIF(Tabla2[CONTRATISTA PRNCIPAL],Tabla2[[#This Row],[CONTRATISTA PRNCIPAL]]),0)</f>
        <v>0.0035714285714285713</v>
      </c>
      <c r="U2811" s="43">
        <f>IF(((TODAY()-Tabla2[[#This Row],[FECHA NACIMIENTO]])/365)&lt;18,"Corregir", IF(((TODAY()-Tabla2[[#This Row],[FECHA NACIMIENTO]])/365)&gt;80, "Corregir",ROUNDDOWN(((TODAY()-Tabla2[[#This Row],[FECHA NACIMIENTO]])/365),0)))</f>
        <v>43</v>
      </c>
      <c r="V28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11" s="44" t="str">
        <f>+IF(Tabla2[[#This Row],[Edad]]="Corregir","Corregir","Ok")</f>
        <v>Ok</v>
      </c>
      <c r="X2811" s="42" t="str">
        <f>+IFERROR(VLOOKUP(Tabla2[[#This Row],[DISTRITO SEGÚN DNI]],Hoja1!$A$2:$B$32,2,FALSE),"No")</f>
        <v>No</v>
      </c>
      <c r="Y2811" s="42" t="str">
        <f>IF(OR(LOWER(Tabla2[[#This Row],[GENERO]])="masculino", LOWER(Tabla2[[#This Row],[GENERO]])="femenino"),"OK","Corregir")</f>
        <v>OK</v>
      </c>
      <c r="Z2811" s="42" t="str">
        <f>+IF(Tabla2[[#This Row],[Nro. DNI / CE]]="","Corregir",IF(LEN(Tabla2[[#This Row],[Nro. DNI / CE]])&gt;=8,"OK","Corregir"))</f>
        <v>OK</v>
      </c>
      <c r="AA2811" s="42">
        <f>COUNTIF(Tabla2[APELLIDOS Y NOMBRES],Tabla2[[#This Row],[APELLIDOS Y NOMBRES]])</f>
        <v>1</v>
      </c>
      <c r="AB2811" s="42">
        <f>IF(Tabla2[[#This Row],[Trabajador]]&gt;1,1/Tabla2[[#This Row],[Trabajador]],Tabla2[[#This Row],[Trabajador]])</f>
        <v>1</v>
      </c>
      <c r="AC2811" t="str">
        <f>+IFERROR(IF(Tabla2[[#This Row],[FECHA CESE/BAJA]]="","No Aplica",IF(AND(MONTH(Tabla2[[#This Row],[FECHA CESE/BAJA]])=MONTH(TODAY()-30),YEAR(Tabla2[[#This Row],[FECHA CESE/BAJA]])=YEAR(TODAY())),MONTH(TODAY()-30)&amp;"-"&amp;YEAR(TODAY()),"Borrar")),"No aplica")</f>
        <v>No aplica</v>
      </c>
      <c r="AD2811" t="str">
        <f>+IFERROR(IF(Tabla2[[#This Row],[FECHA INICIO DE LABORES EN OBRA]]="","No Aplica",IF(AND(MONTH(Tabla2[[#This Row],[FECHA INICIO DE LABORES EN OBRA]])=MONTH(TODAY()-30),YEAR(Tabla2[[#This Row],[FECHA INICIO DE LABORES EN OBRA]])=YEAR(TODAY())),MONTH(TODAY()-30)&amp;"-"&amp;YEAR(TODAY()),"No Aplica")),"No Aplica")</f>
        <v>No Aplica</v>
      </c>
    </row>
    <row r="2812" spans="1:30" x14ac:dyDescent="0.25">
      <c r="A2812" s="13">
        <v>20101155588</v>
      </c>
      <c r="B2812" s="15" t="s">
        <v>2014</v>
      </c>
      <c r="C2812" s="15" t="s">
        <v>2014</v>
      </c>
      <c r="D2812" s="15">
        <v>43610163</v>
      </c>
      <c r="E2812" s="15" t="s">
        <v>10027</v>
      </c>
      <c r="F2812" s="39">
        <v>31593</v>
      </c>
      <c r="G2812" s="15">
        <v>1</v>
      </c>
      <c r="H2812" s="15" t="s">
        <v>9677</v>
      </c>
      <c r="I2812" s="15" t="s">
        <v>10028</v>
      </c>
      <c r="J2812" s="15" t="s">
        <v>10029</v>
      </c>
      <c r="K2812" s="15" t="s">
        <v>2126</v>
      </c>
      <c r="L2812" s="40" t="s">
        <v>6</v>
      </c>
      <c r="M2812" s="39" t="s">
        <v>24</v>
      </c>
      <c r="N2812" s="41" t="s">
        <v>2098</v>
      </c>
      <c r="O2812" s="39">
        <v>44359</v>
      </c>
      <c r="P2812" s="40">
        <v>1</v>
      </c>
      <c r="Q2812" s="40">
        <v>1</v>
      </c>
      <c r="R2812" s="40" t="str">
        <f>IFERROR(VLOOKUP(Tabla2[[#This Row],[CONTRATISTA PRNCIPAL]],Hoja1!$L$5:$M$9,2,FALSE),"CJV")</f>
        <v>EPC</v>
      </c>
      <c r="S2812" s="40" t="str">
        <f>IF(Tabla2[[#This Row],[EMPRESA]]=Tabla2[[#This Row],[CONTRATISTA PRNCIPAL]],"Principal","Secundaria")</f>
        <v>Principal</v>
      </c>
      <c r="T2812" s="42">
        <f>IFERROR(1/COUNTIF(Tabla2[CONTRATISTA PRNCIPAL],Tabla2[[#This Row],[CONTRATISTA PRNCIPAL]]),0)</f>
        <v>0.0035714285714285713</v>
      </c>
      <c r="U2812" s="43">
        <f>IF(((TODAY()-Tabla2[[#This Row],[FECHA NACIMIENTO]])/365)&lt;18,"Corregir", IF(((TODAY()-Tabla2[[#This Row],[FECHA NACIMIENTO]])/365)&gt;80, "Corregir",ROUNDDOWN(((TODAY()-Tabla2[[#This Row],[FECHA NACIMIENTO]])/365),0)))</f>
        <v>37</v>
      </c>
      <c r="V28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12" s="44" t="str">
        <f>+IF(Tabla2[[#This Row],[Edad]]="Corregir","Corregir","Ok")</f>
        <v>Ok</v>
      </c>
      <c r="X2812" s="42" t="str">
        <f>+IFERROR(VLOOKUP(Tabla2[[#This Row],[DISTRITO SEGÚN DNI]],Hoja1!$A$2:$B$32,2,FALSE),"No")</f>
        <v>No</v>
      </c>
      <c r="Y2812" s="42" t="str">
        <f>IF(OR(LOWER(Tabla2[[#This Row],[GENERO]])="masculino", LOWER(Tabla2[[#This Row],[GENERO]])="femenino"),"OK","Corregir")</f>
        <v>OK</v>
      </c>
      <c r="Z2812" s="42" t="str">
        <f>+IF(Tabla2[[#This Row],[Nro. DNI / CE]]="","Corregir",IF(LEN(Tabla2[[#This Row],[Nro. DNI / CE]])&gt;=8,"OK","Corregir"))</f>
        <v>OK</v>
      </c>
      <c r="AA2812" s="42">
        <f>COUNTIF(Tabla2[APELLIDOS Y NOMBRES],Tabla2[[#This Row],[APELLIDOS Y NOMBRES]])</f>
        <v>1</v>
      </c>
      <c r="AB2812" s="42">
        <f>IF(Tabla2[[#This Row],[Trabajador]]&gt;1,1/Tabla2[[#This Row],[Trabajador]],Tabla2[[#This Row],[Trabajador]])</f>
        <v>1</v>
      </c>
      <c r="AC2812" t="str">
        <f>+IFERROR(IF(Tabla2[[#This Row],[FECHA CESE/BAJA]]="","No Aplica",IF(AND(MONTH(Tabla2[[#This Row],[FECHA CESE/BAJA]])=MONTH(TODAY()-30),YEAR(Tabla2[[#This Row],[FECHA CESE/BAJA]])=YEAR(TODAY())),MONTH(TODAY()-30)&amp;"-"&amp;YEAR(TODAY()),"Borrar")),"No aplica")</f>
        <v>No aplica</v>
      </c>
      <c r="AD2812" t="str">
        <f>+IFERROR(IF(Tabla2[[#This Row],[FECHA INICIO DE LABORES EN OBRA]]="","No Aplica",IF(AND(MONTH(Tabla2[[#This Row],[FECHA INICIO DE LABORES EN OBRA]])=MONTH(TODAY()-30),YEAR(Tabla2[[#This Row],[FECHA INICIO DE LABORES EN OBRA]])=YEAR(TODAY())),MONTH(TODAY()-30)&amp;"-"&amp;YEAR(TODAY()),"No Aplica")),"No Aplica")</f>
        <v>No Aplica</v>
      </c>
    </row>
    <row r="2813" spans="1:30" x14ac:dyDescent="0.25">
      <c r="A2813" s="13">
        <v>20101155588</v>
      </c>
      <c r="B2813" s="15" t="s">
        <v>2014</v>
      </c>
      <c r="C2813" s="15" t="s">
        <v>2014</v>
      </c>
      <c r="D2813" s="15">
        <v>45339699</v>
      </c>
      <c r="E2813" s="15" t="s">
        <v>136</v>
      </c>
      <c r="F2813" s="39">
        <v>32267</v>
      </c>
      <c r="G2813" s="15">
        <v>1</v>
      </c>
      <c r="H2813" s="15" t="s">
        <v>9677</v>
      </c>
      <c r="I2813" s="15" t="s">
        <v>10028</v>
      </c>
      <c r="J2813" s="15" t="s">
        <v>10030</v>
      </c>
      <c r="K2813" s="15" t="s">
        <v>26</v>
      </c>
      <c r="L2813" s="40" t="s">
        <v>6</v>
      </c>
      <c r="M2813" s="39" t="s">
        <v>24</v>
      </c>
      <c r="N2813" s="41" t="s">
        <v>2098</v>
      </c>
      <c r="O2813" s="39">
        <v>43749</v>
      </c>
      <c r="P2813" s="40">
        <v>1</v>
      </c>
      <c r="Q2813" s="40">
        <v>1</v>
      </c>
      <c r="R2813" s="40" t="str">
        <f>IFERROR(VLOOKUP(Tabla2[[#This Row],[CONTRATISTA PRNCIPAL]],Hoja1!$L$5:$M$9,2,FALSE),"CJV")</f>
        <v>EPC</v>
      </c>
      <c r="S2813" s="40" t="str">
        <f>IF(Tabla2[[#This Row],[EMPRESA]]=Tabla2[[#This Row],[CONTRATISTA PRNCIPAL]],"Principal","Secundaria")</f>
        <v>Principal</v>
      </c>
      <c r="T2813" s="42">
        <f>IFERROR(1/COUNTIF(Tabla2[CONTRATISTA PRNCIPAL],Tabla2[[#This Row],[CONTRATISTA PRNCIPAL]]),0)</f>
        <v>0.0035714285714285713</v>
      </c>
      <c r="U2813" s="43">
        <f>IF(((TODAY()-Tabla2[[#This Row],[FECHA NACIMIENTO]])/365)&lt;18,"Corregir", IF(((TODAY()-Tabla2[[#This Row],[FECHA NACIMIENTO]])/365)&gt;80, "Corregir",ROUNDDOWN(((TODAY()-Tabla2[[#This Row],[FECHA NACIMIENTO]])/365),0)))</f>
        <v>35</v>
      </c>
      <c r="V28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13" s="44" t="str">
        <f>+IF(Tabla2[[#This Row],[Edad]]="Corregir","Corregir","Ok")</f>
        <v>Ok</v>
      </c>
      <c r="X2813" s="42" t="str">
        <f>+IFERROR(VLOOKUP(Tabla2[[#This Row],[DISTRITO SEGÚN DNI]],Hoja1!$A$2:$B$32,2,FALSE),"No")</f>
        <v>EL AGUSTINO</v>
      </c>
      <c r="Y2813" s="42" t="str">
        <f>IF(OR(LOWER(Tabla2[[#This Row],[GENERO]])="masculino", LOWER(Tabla2[[#This Row],[GENERO]])="femenino"),"OK","Corregir")</f>
        <v>OK</v>
      </c>
      <c r="Z2813" s="42" t="str">
        <f>+IF(Tabla2[[#This Row],[Nro. DNI / CE]]="","Corregir",IF(LEN(Tabla2[[#This Row],[Nro. DNI / CE]])&gt;=8,"OK","Corregir"))</f>
        <v>OK</v>
      </c>
      <c r="AA2813" s="42">
        <f>COUNTIF(Tabla2[APELLIDOS Y NOMBRES],Tabla2[[#This Row],[APELLIDOS Y NOMBRES]])</f>
        <v>1</v>
      </c>
      <c r="AB2813" s="42">
        <f>IF(Tabla2[[#This Row],[Trabajador]]&gt;1,1/Tabla2[[#This Row],[Trabajador]],Tabla2[[#This Row],[Trabajador]])</f>
        <v>1</v>
      </c>
      <c r="AC2813" t="str">
        <f>+IFERROR(IF(Tabla2[[#This Row],[FECHA CESE/BAJA]]="","No Aplica",IF(AND(MONTH(Tabla2[[#This Row],[FECHA CESE/BAJA]])=MONTH(TODAY()-30),YEAR(Tabla2[[#This Row],[FECHA CESE/BAJA]])=YEAR(TODAY())),MONTH(TODAY()-30)&amp;"-"&amp;YEAR(TODAY()),"Borrar")),"No aplica")</f>
        <v>No aplica</v>
      </c>
      <c r="AD2813" t="str">
        <f>+IFERROR(IF(Tabla2[[#This Row],[FECHA INICIO DE LABORES EN OBRA]]="","No Aplica",IF(AND(MONTH(Tabla2[[#This Row],[FECHA INICIO DE LABORES EN OBRA]])=MONTH(TODAY()-30),YEAR(Tabla2[[#This Row],[FECHA INICIO DE LABORES EN OBRA]])=YEAR(TODAY())),MONTH(TODAY()-30)&amp;"-"&amp;YEAR(TODAY()),"No Aplica")),"No Aplica")</f>
        <v>No Aplica</v>
      </c>
    </row>
    <row r="2814" spans="1:30" x14ac:dyDescent="0.25">
      <c r="A2814" s="13">
        <v>20101155588</v>
      </c>
      <c r="B2814" s="15" t="s">
        <v>2014</v>
      </c>
      <c r="C2814" s="15" t="s">
        <v>2014</v>
      </c>
      <c r="D2814" s="15">
        <v>71029771</v>
      </c>
      <c r="E2814" s="15" t="s">
        <v>10031</v>
      </c>
      <c r="F2814" s="39">
        <v>34798</v>
      </c>
      <c r="G2814" s="15">
        <v>1</v>
      </c>
      <c r="H2814" s="15" t="s">
        <v>9677</v>
      </c>
      <c r="I2814" s="15" t="s">
        <v>10032</v>
      </c>
      <c r="J2814" s="15" t="s">
        <v>10033</v>
      </c>
      <c r="K2814" s="15" t="s">
        <v>4177</v>
      </c>
      <c r="L2814" s="40" t="s">
        <v>6</v>
      </c>
      <c r="M2814" s="39" t="s">
        <v>24</v>
      </c>
      <c r="N2814" s="41" t="s">
        <v>2098</v>
      </c>
      <c r="O2814" s="39">
        <v>44237</v>
      </c>
      <c r="P2814" s="40">
        <v>1</v>
      </c>
      <c r="Q2814" s="40">
        <v>1</v>
      </c>
      <c r="R2814" s="40" t="str">
        <f>IFERROR(VLOOKUP(Tabla2[[#This Row],[CONTRATISTA PRNCIPAL]],Hoja1!$L$5:$M$9,2,FALSE),"CJV")</f>
        <v>EPC</v>
      </c>
      <c r="S2814" s="40" t="str">
        <f>IF(Tabla2[[#This Row],[EMPRESA]]=Tabla2[[#This Row],[CONTRATISTA PRNCIPAL]],"Principal","Secundaria")</f>
        <v>Principal</v>
      </c>
      <c r="T2814" s="42">
        <f>IFERROR(1/COUNTIF(Tabla2[CONTRATISTA PRNCIPAL],Tabla2[[#This Row],[CONTRATISTA PRNCIPAL]]),0)</f>
        <v>0.0035714285714285713</v>
      </c>
      <c r="U2814" s="43">
        <f>IF(((TODAY()-Tabla2[[#This Row],[FECHA NACIMIENTO]])/365)&lt;18,"Corregir", IF(((TODAY()-Tabla2[[#This Row],[FECHA NACIMIENTO]])/365)&gt;80, "Corregir",ROUNDDOWN(((TODAY()-Tabla2[[#This Row],[FECHA NACIMIENTO]])/365),0)))</f>
        <v>28</v>
      </c>
      <c r="V28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14" s="44" t="str">
        <f>+IF(Tabla2[[#This Row],[Edad]]="Corregir","Corregir","Ok")</f>
        <v>Ok</v>
      </c>
      <c r="X2814" s="42" t="str">
        <f>+IFERROR(VLOOKUP(Tabla2[[#This Row],[DISTRITO SEGÚN DNI]],Hoja1!$A$2:$B$32,2,FALSE),"No")</f>
        <v>No</v>
      </c>
      <c r="Y2814" s="42" t="str">
        <f>IF(OR(LOWER(Tabla2[[#This Row],[GENERO]])="masculino", LOWER(Tabla2[[#This Row],[GENERO]])="femenino"),"OK","Corregir")</f>
        <v>OK</v>
      </c>
      <c r="Z2814" s="42" t="str">
        <f>+IF(Tabla2[[#This Row],[Nro. DNI / CE]]="","Corregir",IF(LEN(Tabla2[[#This Row],[Nro. DNI / CE]])&gt;=8,"OK","Corregir"))</f>
        <v>OK</v>
      </c>
      <c r="AA2814" s="42">
        <f>COUNTIF(Tabla2[APELLIDOS Y NOMBRES],Tabla2[[#This Row],[APELLIDOS Y NOMBRES]])</f>
        <v>1</v>
      </c>
      <c r="AB2814" s="42">
        <f>IF(Tabla2[[#This Row],[Trabajador]]&gt;1,1/Tabla2[[#This Row],[Trabajador]],Tabla2[[#This Row],[Trabajador]])</f>
        <v>1</v>
      </c>
      <c r="AC2814" t="str">
        <f>+IFERROR(IF(Tabla2[[#This Row],[FECHA CESE/BAJA]]="","No Aplica",IF(AND(MONTH(Tabla2[[#This Row],[FECHA CESE/BAJA]])=MONTH(TODAY()-30),YEAR(Tabla2[[#This Row],[FECHA CESE/BAJA]])=YEAR(TODAY())),MONTH(TODAY()-30)&amp;"-"&amp;YEAR(TODAY()),"Borrar")),"No aplica")</f>
        <v>No aplica</v>
      </c>
      <c r="AD2814" t="str">
        <f>+IFERROR(IF(Tabla2[[#This Row],[FECHA INICIO DE LABORES EN OBRA]]="","No Aplica",IF(AND(MONTH(Tabla2[[#This Row],[FECHA INICIO DE LABORES EN OBRA]])=MONTH(TODAY()-30),YEAR(Tabla2[[#This Row],[FECHA INICIO DE LABORES EN OBRA]])=YEAR(TODAY())),MONTH(TODAY()-30)&amp;"-"&amp;YEAR(TODAY()),"No Aplica")),"No Aplica")</f>
        <v>No Aplica</v>
      </c>
    </row>
    <row r="2815" spans="1:30" x14ac:dyDescent="0.25">
      <c r="A2815" s="13">
        <v>20101155588</v>
      </c>
      <c r="B2815" s="15" t="s">
        <v>2014</v>
      </c>
      <c r="C2815" s="15" t="s">
        <v>2014</v>
      </c>
      <c r="D2815" s="15">
        <v>47547804</v>
      </c>
      <c r="E2815" s="15" t="s">
        <v>10034</v>
      </c>
      <c r="F2815" s="39">
        <v>33039</v>
      </c>
      <c r="G2815" s="15">
        <v>1</v>
      </c>
      <c r="H2815" s="15" t="s">
        <v>9677</v>
      </c>
      <c r="I2815" s="15" t="s">
        <v>10035</v>
      </c>
      <c r="J2815" s="15" t="s">
        <v>10036</v>
      </c>
      <c r="K2815" s="15" t="s">
        <v>2182</v>
      </c>
      <c r="L2815" s="40" t="s">
        <v>6</v>
      </c>
      <c r="M2815" s="39" t="s">
        <v>24</v>
      </c>
      <c r="N2815" s="41" t="s">
        <v>2098</v>
      </c>
      <c r="O2815" s="39">
        <v>44658</v>
      </c>
      <c r="P2815" s="40">
        <v>1</v>
      </c>
      <c r="Q2815" s="40">
        <v>1</v>
      </c>
      <c r="R2815" s="40" t="str">
        <f>IFERROR(VLOOKUP(Tabla2[[#This Row],[CONTRATISTA PRNCIPAL]],Hoja1!$L$5:$M$9,2,FALSE),"CJV")</f>
        <v>EPC</v>
      </c>
      <c r="S2815" s="40" t="str">
        <f>IF(Tabla2[[#This Row],[EMPRESA]]=Tabla2[[#This Row],[CONTRATISTA PRNCIPAL]],"Principal","Secundaria")</f>
        <v>Principal</v>
      </c>
      <c r="T2815" s="42">
        <f>IFERROR(1/COUNTIF(Tabla2[CONTRATISTA PRNCIPAL],Tabla2[[#This Row],[CONTRATISTA PRNCIPAL]]),0)</f>
        <v>0.0035714285714285713</v>
      </c>
      <c r="U2815" s="43">
        <f>IF(((TODAY()-Tabla2[[#This Row],[FECHA NACIMIENTO]])/365)&lt;18,"Corregir", IF(((TODAY()-Tabla2[[#This Row],[FECHA NACIMIENTO]])/365)&gt;80, "Corregir",ROUNDDOWN(((TODAY()-Tabla2[[#This Row],[FECHA NACIMIENTO]])/365),0)))</f>
        <v>33</v>
      </c>
      <c r="V28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15" s="44" t="str">
        <f>+IF(Tabla2[[#This Row],[Edad]]="Corregir","Corregir","Ok")</f>
        <v>Ok</v>
      </c>
      <c r="X2815" s="42" t="str">
        <f>+IFERROR(VLOOKUP(Tabla2[[#This Row],[DISTRITO SEGÚN DNI]],Hoja1!$A$2:$B$32,2,FALSE),"No")</f>
        <v>No</v>
      </c>
      <c r="Y2815" s="42" t="str">
        <f>IF(OR(LOWER(Tabla2[[#This Row],[GENERO]])="masculino", LOWER(Tabla2[[#This Row],[GENERO]])="femenino"),"OK","Corregir")</f>
        <v>OK</v>
      </c>
      <c r="Z2815" s="42" t="str">
        <f>+IF(Tabla2[[#This Row],[Nro. DNI / CE]]="","Corregir",IF(LEN(Tabla2[[#This Row],[Nro. DNI / CE]])&gt;=8,"OK","Corregir"))</f>
        <v>OK</v>
      </c>
      <c r="AA2815" s="42">
        <f>COUNTIF(Tabla2[APELLIDOS Y NOMBRES],Tabla2[[#This Row],[APELLIDOS Y NOMBRES]])</f>
        <v>1</v>
      </c>
      <c r="AB2815" s="42">
        <f>IF(Tabla2[[#This Row],[Trabajador]]&gt;1,1/Tabla2[[#This Row],[Trabajador]],Tabla2[[#This Row],[Trabajador]])</f>
        <v>1</v>
      </c>
      <c r="AC2815" t="str">
        <f>+IFERROR(IF(Tabla2[[#This Row],[FECHA CESE/BAJA]]="","No Aplica",IF(AND(MONTH(Tabla2[[#This Row],[FECHA CESE/BAJA]])=MONTH(TODAY()-30),YEAR(Tabla2[[#This Row],[FECHA CESE/BAJA]])=YEAR(TODAY())),MONTH(TODAY()-30)&amp;"-"&amp;YEAR(TODAY()),"Borrar")),"No aplica")</f>
        <v>No aplica</v>
      </c>
      <c r="AD2815" t="str">
        <f>+IFERROR(IF(Tabla2[[#This Row],[FECHA INICIO DE LABORES EN OBRA]]="","No Aplica",IF(AND(MONTH(Tabla2[[#This Row],[FECHA INICIO DE LABORES EN OBRA]])=MONTH(TODAY()-30),YEAR(Tabla2[[#This Row],[FECHA INICIO DE LABORES EN OBRA]])=YEAR(TODAY())),MONTH(TODAY()-30)&amp;"-"&amp;YEAR(TODAY()),"No Aplica")),"No Aplica")</f>
        <v>No Aplica</v>
      </c>
    </row>
    <row r="2816" spans="1:30" x14ac:dyDescent="0.25">
      <c r="A2816" s="13">
        <v>20101155588</v>
      </c>
      <c r="B2816" s="15" t="s">
        <v>2014</v>
      </c>
      <c r="C2816" s="15" t="s">
        <v>2014</v>
      </c>
      <c r="D2816" s="15" t="s">
        <v>10037</v>
      </c>
      <c r="E2816" s="15" t="s">
        <v>10038</v>
      </c>
      <c r="F2816" s="39">
        <v>23931</v>
      </c>
      <c r="G2816" s="15">
        <v>1</v>
      </c>
      <c r="H2816" s="15" t="s">
        <v>9677</v>
      </c>
      <c r="I2816" s="15" t="s">
        <v>10039</v>
      </c>
      <c r="J2816" s="15" t="s">
        <v>10040</v>
      </c>
      <c r="K2816" s="15" t="s">
        <v>2182</v>
      </c>
      <c r="L2816" s="40" t="s">
        <v>6</v>
      </c>
      <c r="M2816" s="39" t="s">
        <v>24</v>
      </c>
      <c r="N2816" s="41" t="s">
        <v>2098</v>
      </c>
      <c r="O2816" s="39">
        <v>43368</v>
      </c>
      <c r="P2816" s="40">
        <v>1</v>
      </c>
      <c r="Q2816" s="40">
        <v>1</v>
      </c>
      <c r="R2816" s="40" t="str">
        <f>IFERROR(VLOOKUP(Tabla2[[#This Row],[CONTRATISTA PRNCIPAL]],Hoja1!$L$5:$M$9,2,FALSE),"CJV")</f>
        <v>EPC</v>
      </c>
      <c r="S2816" s="40" t="str">
        <f>IF(Tabla2[[#This Row],[EMPRESA]]=Tabla2[[#This Row],[CONTRATISTA PRNCIPAL]],"Principal","Secundaria")</f>
        <v>Principal</v>
      </c>
      <c r="T2816" s="42">
        <f>IFERROR(1/COUNTIF(Tabla2[CONTRATISTA PRNCIPAL],Tabla2[[#This Row],[CONTRATISTA PRNCIPAL]]),0)</f>
        <v>0.0035714285714285713</v>
      </c>
      <c r="U2816" s="43">
        <f>IF(((TODAY()-Tabla2[[#This Row],[FECHA NACIMIENTO]])/365)&lt;18,"Corregir", IF(((TODAY()-Tabla2[[#This Row],[FECHA NACIMIENTO]])/365)&gt;80, "Corregir",ROUNDDOWN(((TODAY()-Tabla2[[#This Row],[FECHA NACIMIENTO]])/365),0)))</f>
        <v>58</v>
      </c>
      <c r="V28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16" s="44" t="str">
        <f>+IF(Tabla2[[#This Row],[Edad]]="Corregir","Corregir","Ok")</f>
        <v>Ok</v>
      </c>
      <c r="X2816" s="42" t="str">
        <f>+IFERROR(VLOOKUP(Tabla2[[#This Row],[DISTRITO SEGÚN DNI]],Hoja1!$A$2:$B$32,2,FALSE),"No")</f>
        <v>No</v>
      </c>
      <c r="Y2816" s="42" t="str">
        <f>IF(OR(LOWER(Tabla2[[#This Row],[GENERO]])="masculino", LOWER(Tabla2[[#This Row],[GENERO]])="femenino"),"OK","Corregir")</f>
        <v>OK</v>
      </c>
      <c r="Z2816" s="42" t="str">
        <f>+IF(Tabla2[[#This Row],[Nro. DNI / CE]]="","Corregir",IF(LEN(Tabla2[[#This Row],[Nro. DNI / CE]])&gt;=8,"OK","Corregir"))</f>
        <v>OK</v>
      </c>
      <c r="AA2816" s="42">
        <f>COUNTIF(Tabla2[APELLIDOS Y NOMBRES],Tabla2[[#This Row],[APELLIDOS Y NOMBRES]])</f>
        <v>1</v>
      </c>
      <c r="AB2816" s="42">
        <f>IF(Tabla2[[#This Row],[Trabajador]]&gt;1,1/Tabla2[[#This Row],[Trabajador]],Tabla2[[#This Row],[Trabajador]])</f>
        <v>1</v>
      </c>
      <c r="AC2816" t="str">
        <f>+IFERROR(IF(Tabla2[[#This Row],[FECHA CESE/BAJA]]="","No Aplica",IF(AND(MONTH(Tabla2[[#This Row],[FECHA CESE/BAJA]])=MONTH(TODAY()-30),YEAR(Tabla2[[#This Row],[FECHA CESE/BAJA]])=YEAR(TODAY())),MONTH(TODAY()-30)&amp;"-"&amp;YEAR(TODAY()),"Borrar")),"No aplica")</f>
        <v>No aplica</v>
      </c>
      <c r="AD2816" t="str">
        <f>+IFERROR(IF(Tabla2[[#This Row],[FECHA INICIO DE LABORES EN OBRA]]="","No Aplica",IF(AND(MONTH(Tabla2[[#This Row],[FECHA INICIO DE LABORES EN OBRA]])=MONTH(TODAY()-30),YEAR(Tabla2[[#This Row],[FECHA INICIO DE LABORES EN OBRA]])=YEAR(TODAY())),MONTH(TODAY()-30)&amp;"-"&amp;YEAR(TODAY()),"No Aplica")),"No Aplica")</f>
        <v>No Aplica</v>
      </c>
    </row>
    <row r="2817" spans="1:30" x14ac:dyDescent="0.25">
      <c r="A2817" s="13">
        <v>20101155588</v>
      </c>
      <c r="B2817" s="15" t="s">
        <v>2014</v>
      </c>
      <c r="C2817" s="15" t="s">
        <v>2014</v>
      </c>
      <c r="D2817" s="15">
        <v>10349216</v>
      </c>
      <c r="E2817" s="15" t="s">
        <v>33</v>
      </c>
      <c r="F2817" s="39">
        <v>27751</v>
      </c>
      <c r="G2817" s="15">
        <v>1</v>
      </c>
      <c r="H2817" s="15" t="s">
        <v>9677</v>
      </c>
      <c r="I2817" s="15" t="s">
        <v>10039</v>
      </c>
      <c r="J2817" s="15" t="s">
        <v>10041</v>
      </c>
      <c r="K2817" s="15" t="s">
        <v>34</v>
      </c>
      <c r="L2817" s="40" t="s">
        <v>6</v>
      </c>
      <c r="M2817" s="39" t="s">
        <v>24</v>
      </c>
      <c r="N2817" s="41" t="s">
        <v>2098</v>
      </c>
      <c r="O2817" s="39">
        <v>44211</v>
      </c>
      <c r="P2817" s="40">
        <v>1</v>
      </c>
      <c r="Q2817" s="40">
        <v>1</v>
      </c>
      <c r="R2817" s="40" t="str">
        <f>IFERROR(VLOOKUP(Tabla2[[#This Row],[CONTRATISTA PRNCIPAL]],Hoja1!$L$5:$M$9,2,FALSE),"CJV")</f>
        <v>EPC</v>
      </c>
      <c r="S2817" s="40" t="str">
        <f>IF(Tabla2[[#This Row],[EMPRESA]]=Tabla2[[#This Row],[CONTRATISTA PRNCIPAL]],"Principal","Secundaria")</f>
        <v>Principal</v>
      </c>
      <c r="T2817" s="42">
        <f>IFERROR(1/COUNTIF(Tabla2[CONTRATISTA PRNCIPAL],Tabla2[[#This Row],[CONTRATISTA PRNCIPAL]]),0)</f>
        <v>0.0035714285714285713</v>
      </c>
      <c r="U2817" s="43">
        <f>IF(((TODAY()-Tabla2[[#This Row],[FECHA NACIMIENTO]])/365)&lt;18,"Corregir", IF(((TODAY()-Tabla2[[#This Row],[FECHA NACIMIENTO]])/365)&gt;80, "Corregir",ROUNDDOWN(((TODAY()-Tabla2[[#This Row],[FECHA NACIMIENTO]])/365),0)))</f>
        <v>47</v>
      </c>
      <c r="V28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17" s="44" t="str">
        <f>+IF(Tabla2[[#This Row],[Edad]]="Corregir","Corregir","Ok")</f>
        <v>Ok</v>
      </c>
      <c r="X2817" s="42" t="str">
        <f>+IFERROR(VLOOKUP(Tabla2[[#This Row],[DISTRITO SEGÚN DNI]],Hoja1!$A$2:$B$32,2,FALSE),"No")</f>
        <v>SANTA ANITA</v>
      </c>
      <c r="Y2817" s="42" t="str">
        <f>IF(OR(LOWER(Tabla2[[#This Row],[GENERO]])="masculino", LOWER(Tabla2[[#This Row],[GENERO]])="femenino"),"OK","Corregir")</f>
        <v>OK</v>
      </c>
      <c r="Z2817" s="42" t="str">
        <f>+IF(Tabla2[[#This Row],[Nro. DNI / CE]]="","Corregir",IF(LEN(Tabla2[[#This Row],[Nro. DNI / CE]])&gt;=8,"OK","Corregir"))</f>
        <v>OK</v>
      </c>
      <c r="AA2817" s="42">
        <f>COUNTIF(Tabla2[APELLIDOS Y NOMBRES],Tabla2[[#This Row],[APELLIDOS Y NOMBRES]])</f>
        <v>1</v>
      </c>
      <c r="AB2817" s="42">
        <f>IF(Tabla2[[#This Row],[Trabajador]]&gt;1,1/Tabla2[[#This Row],[Trabajador]],Tabla2[[#This Row],[Trabajador]])</f>
        <v>1</v>
      </c>
      <c r="AC2817" t="str">
        <f>+IFERROR(IF(Tabla2[[#This Row],[FECHA CESE/BAJA]]="","No Aplica",IF(AND(MONTH(Tabla2[[#This Row],[FECHA CESE/BAJA]])=MONTH(TODAY()-30),YEAR(Tabla2[[#This Row],[FECHA CESE/BAJA]])=YEAR(TODAY())),MONTH(TODAY()-30)&amp;"-"&amp;YEAR(TODAY()),"Borrar")),"No aplica")</f>
        <v>No aplica</v>
      </c>
      <c r="AD2817" t="str">
        <f>+IFERROR(IF(Tabla2[[#This Row],[FECHA INICIO DE LABORES EN OBRA]]="","No Aplica",IF(AND(MONTH(Tabla2[[#This Row],[FECHA INICIO DE LABORES EN OBRA]])=MONTH(TODAY()-30),YEAR(Tabla2[[#This Row],[FECHA INICIO DE LABORES EN OBRA]])=YEAR(TODAY())),MONTH(TODAY()-30)&amp;"-"&amp;YEAR(TODAY()),"No Aplica")),"No Aplica")</f>
        <v>No Aplica</v>
      </c>
    </row>
    <row r="2818" spans="1:30" x14ac:dyDescent="0.25">
      <c r="A2818" s="13">
        <v>20101155588</v>
      </c>
      <c r="B2818" s="15" t="s">
        <v>2014</v>
      </c>
      <c r="C2818" s="15" t="s">
        <v>2014</v>
      </c>
      <c r="D2818" s="15">
        <v>45846503</v>
      </c>
      <c r="E2818" s="15" t="s">
        <v>141</v>
      </c>
      <c r="F2818" s="39">
        <v>32643</v>
      </c>
      <c r="G2818" s="15">
        <v>1</v>
      </c>
      <c r="H2818" s="15" t="s">
        <v>9677</v>
      </c>
      <c r="I2818" s="15" t="s">
        <v>10042</v>
      </c>
      <c r="J2818" s="15" t="s">
        <v>9929</v>
      </c>
      <c r="K2818" s="15" t="s">
        <v>17</v>
      </c>
      <c r="L2818" s="40" t="s">
        <v>6</v>
      </c>
      <c r="M2818" s="39" t="s">
        <v>24</v>
      </c>
      <c r="N2818" s="41" t="s">
        <v>2098</v>
      </c>
      <c r="O2818" s="39">
        <v>44022</v>
      </c>
      <c r="P2818" s="40">
        <v>1</v>
      </c>
      <c r="Q2818" s="40">
        <v>1</v>
      </c>
      <c r="R2818" s="40" t="str">
        <f>IFERROR(VLOOKUP(Tabla2[[#This Row],[CONTRATISTA PRNCIPAL]],Hoja1!$L$5:$M$9,2,FALSE),"CJV")</f>
        <v>EPC</v>
      </c>
      <c r="S2818" s="40" t="str">
        <f>IF(Tabla2[[#This Row],[EMPRESA]]=Tabla2[[#This Row],[CONTRATISTA PRNCIPAL]],"Principal","Secundaria")</f>
        <v>Principal</v>
      </c>
      <c r="T2818" s="42">
        <f>IFERROR(1/COUNTIF(Tabla2[CONTRATISTA PRNCIPAL],Tabla2[[#This Row],[CONTRATISTA PRNCIPAL]]),0)</f>
        <v>0.0035714285714285713</v>
      </c>
      <c r="U2818" s="43">
        <f>IF(((TODAY()-Tabla2[[#This Row],[FECHA NACIMIENTO]])/365)&lt;18,"Corregir", IF(((TODAY()-Tabla2[[#This Row],[FECHA NACIMIENTO]])/365)&gt;80, "Corregir",ROUNDDOWN(((TODAY()-Tabla2[[#This Row],[FECHA NACIMIENTO]])/365),0)))</f>
        <v>34</v>
      </c>
      <c r="V28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18" s="44" t="str">
        <f>+IF(Tabla2[[#This Row],[Edad]]="Corregir","Corregir","Ok")</f>
        <v>Ok</v>
      </c>
      <c r="X2818" s="42" t="str">
        <f>+IFERROR(VLOOKUP(Tabla2[[#This Row],[DISTRITO SEGÚN DNI]],Hoja1!$A$2:$B$32,2,FALSE),"No")</f>
        <v>ATE</v>
      </c>
      <c r="Y2818" s="42" t="str">
        <f>IF(OR(LOWER(Tabla2[[#This Row],[GENERO]])="masculino", LOWER(Tabla2[[#This Row],[GENERO]])="femenino"),"OK","Corregir")</f>
        <v>OK</v>
      </c>
      <c r="Z2818" s="42" t="str">
        <f>+IF(Tabla2[[#This Row],[Nro. DNI / CE]]="","Corregir",IF(LEN(Tabla2[[#This Row],[Nro. DNI / CE]])&gt;=8,"OK","Corregir"))</f>
        <v>OK</v>
      </c>
      <c r="AA2818" s="42">
        <f>COUNTIF(Tabla2[APELLIDOS Y NOMBRES],Tabla2[[#This Row],[APELLIDOS Y NOMBRES]])</f>
        <v>1</v>
      </c>
      <c r="AB2818" s="42">
        <f>IF(Tabla2[[#This Row],[Trabajador]]&gt;1,1/Tabla2[[#This Row],[Trabajador]],Tabla2[[#This Row],[Trabajador]])</f>
        <v>1</v>
      </c>
      <c r="AC2818" t="str">
        <f>+IFERROR(IF(Tabla2[[#This Row],[FECHA CESE/BAJA]]="","No Aplica",IF(AND(MONTH(Tabla2[[#This Row],[FECHA CESE/BAJA]])=MONTH(TODAY()-30),YEAR(Tabla2[[#This Row],[FECHA CESE/BAJA]])=YEAR(TODAY())),MONTH(TODAY()-30)&amp;"-"&amp;YEAR(TODAY()),"Borrar")),"No aplica")</f>
        <v>No aplica</v>
      </c>
      <c r="AD2818" t="str">
        <f>+IFERROR(IF(Tabla2[[#This Row],[FECHA INICIO DE LABORES EN OBRA]]="","No Aplica",IF(AND(MONTH(Tabla2[[#This Row],[FECHA INICIO DE LABORES EN OBRA]])=MONTH(TODAY()-30),YEAR(Tabla2[[#This Row],[FECHA INICIO DE LABORES EN OBRA]])=YEAR(TODAY())),MONTH(TODAY()-30)&amp;"-"&amp;YEAR(TODAY()),"No Aplica")),"No Aplica")</f>
        <v>No Aplica</v>
      </c>
    </row>
    <row r="2819" spans="1:30" x14ac:dyDescent="0.25">
      <c r="A2819" s="13">
        <v>20101155588</v>
      </c>
      <c r="B2819" s="15" t="s">
        <v>2014</v>
      </c>
      <c r="C2819" s="15" t="s">
        <v>2014</v>
      </c>
      <c r="D2819" s="15">
        <v>70911344</v>
      </c>
      <c r="E2819" s="15" t="s">
        <v>10043</v>
      </c>
      <c r="F2819" s="39">
        <v>33532</v>
      </c>
      <c r="G2819" s="15">
        <v>1</v>
      </c>
      <c r="H2819" s="15" t="s">
        <v>9677</v>
      </c>
      <c r="I2819" s="15" t="s">
        <v>10042</v>
      </c>
      <c r="J2819" s="15" t="s">
        <v>10044</v>
      </c>
      <c r="K2819" s="15" t="s">
        <v>9681</v>
      </c>
      <c r="L2819" s="40" t="s">
        <v>6</v>
      </c>
      <c r="M2819" s="39" t="s">
        <v>24</v>
      </c>
      <c r="N2819" s="41" t="s">
        <v>2098</v>
      </c>
      <c r="O2819" s="39">
        <v>44301</v>
      </c>
      <c r="P2819" s="40">
        <v>1</v>
      </c>
      <c r="Q2819" s="40">
        <v>1</v>
      </c>
      <c r="R2819" s="40" t="str">
        <f>IFERROR(VLOOKUP(Tabla2[[#This Row],[CONTRATISTA PRNCIPAL]],Hoja1!$L$5:$M$9,2,FALSE),"CJV")</f>
        <v>EPC</v>
      </c>
      <c r="S2819" s="40" t="str">
        <f>IF(Tabla2[[#This Row],[EMPRESA]]=Tabla2[[#This Row],[CONTRATISTA PRNCIPAL]],"Principal","Secundaria")</f>
        <v>Principal</v>
      </c>
      <c r="T2819" s="42">
        <f>IFERROR(1/COUNTIF(Tabla2[CONTRATISTA PRNCIPAL],Tabla2[[#This Row],[CONTRATISTA PRNCIPAL]]),0)</f>
        <v>0.0035714285714285713</v>
      </c>
      <c r="U2819" s="43">
        <f>IF(((TODAY()-Tabla2[[#This Row],[FECHA NACIMIENTO]])/365)&lt;18,"Corregir", IF(((TODAY()-Tabla2[[#This Row],[FECHA NACIMIENTO]])/365)&gt;80, "Corregir",ROUNDDOWN(((TODAY()-Tabla2[[#This Row],[FECHA NACIMIENTO]])/365),0)))</f>
        <v>31</v>
      </c>
      <c r="V28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19" s="44" t="str">
        <f>+IF(Tabla2[[#This Row],[Edad]]="Corregir","Corregir","Ok")</f>
        <v>Ok</v>
      </c>
      <c r="X2819" s="42" t="str">
        <f>+IFERROR(VLOOKUP(Tabla2[[#This Row],[DISTRITO SEGÚN DNI]],Hoja1!$A$2:$B$32,2,FALSE),"No")</f>
        <v>No</v>
      </c>
      <c r="Y2819" s="42" t="str">
        <f>IF(OR(LOWER(Tabla2[[#This Row],[GENERO]])="masculino", LOWER(Tabla2[[#This Row],[GENERO]])="femenino"),"OK","Corregir")</f>
        <v>OK</v>
      </c>
      <c r="Z2819" s="42" t="str">
        <f>+IF(Tabla2[[#This Row],[Nro. DNI / CE]]="","Corregir",IF(LEN(Tabla2[[#This Row],[Nro. DNI / CE]])&gt;=8,"OK","Corregir"))</f>
        <v>OK</v>
      </c>
      <c r="AA2819" s="42">
        <f>COUNTIF(Tabla2[APELLIDOS Y NOMBRES],Tabla2[[#This Row],[APELLIDOS Y NOMBRES]])</f>
        <v>1</v>
      </c>
      <c r="AB2819" s="42">
        <f>IF(Tabla2[[#This Row],[Trabajador]]&gt;1,1/Tabla2[[#This Row],[Trabajador]],Tabla2[[#This Row],[Trabajador]])</f>
        <v>1</v>
      </c>
      <c r="AC2819" t="str">
        <f>+IFERROR(IF(Tabla2[[#This Row],[FECHA CESE/BAJA]]="","No Aplica",IF(AND(MONTH(Tabla2[[#This Row],[FECHA CESE/BAJA]])=MONTH(TODAY()-30),YEAR(Tabla2[[#This Row],[FECHA CESE/BAJA]])=YEAR(TODAY())),MONTH(TODAY()-30)&amp;"-"&amp;YEAR(TODAY()),"Borrar")),"No aplica")</f>
        <v>No aplica</v>
      </c>
      <c r="AD2819" t="str">
        <f>+IFERROR(IF(Tabla2[[#This Row],[FECHA INICIO DE LABORES EN OBRA]]="","No Aplica",IF(AND(MONTH(Tabla2[[#This Row],[FECHA INICIO DE LABORES EN OBRA]])=MONTH(TODAY()-30),YEAR(Tabla2[[#This Row],[FECHA INICIO DE LABORES EN OBRA]])=YEAR(TODAY())),MONTH(TODAY()-30)&amp;"-"&amp;YEAR(TODAY()),"No Aplica")),"No Aplica")</f>
        <v>No Aplica</v>
      </c>
    </row>
    <row r="2820" spans="1:30" x14ac:dyDescent="0.25">
      <c r="A2820" s="13">
        <v>20101155588</v>
      </c>
      <c r="B2820" s="15" t="s">
        <v>2014</v>
      </c>
      <c r="C2820" s="15" t="s">
        <v>2014</v>
      </c>
      <c r="D2820" s="15">
        <v>41459649</v>
      </c>
      <c r="E2820" s="15" t="s">
        <v>10045</v>
      </c>
      <c r="F2820" s="39">
        <v>29474</v>
      </c>
      <c r="G2820" s="15">
        <v>1</v>
      </c>
      <c r="H2820" s="15" t="s">
        <v>9677</v>
      </c>
      <c r="I2820" s="15" t="s">
        <v>10046</v>
      </c>
      <c r="J2820" s="15" t="s">
        <v>10047</v>
      </c>
      <c r="K2820" s="15" t="s">
        <v>9991</v>
      </c>
      <c r="L2820" s="40" t="s">
        <v>6</v>
      </c>
      <c r="M2820" s="39" t="s">
        <v>24</v>
      </c>
      <c r="N2820" s="41" t="s">
        <v>2098</v>
      </c>
      <c r="O2820" s="39">
        <v>44119</v>
      </c>
      <c r="P2820" s="40">
        <v>1</v>
      </c>
      <c r="Q2820" s="40">
        <v>1</v>
      </c>
      <c r="R2820" s="40" t="str">
        <f>IFERROR(VLOOKUP(Tabla2[[#This Row],[CONTRATISTA PRNCIPAL]],Hoja1!$L$5:$M$9,2,FALSE),"CJV")</f>
        <v>EPC</v>
      </c>
      <c r="S2820" s="40" t="str">
        <f>IF(Tabla2[[#This Row],[EMPRESA]]=Tabla2[[#This Row],[CONTRATISTA PRNCIPAL]],"Principal","Secundaria")</f>
        <v>Principal</v>
      </c>
      <c r="T2820" s="42">
        <f>IFERROR(1/COUNTIF(Tabla2[CONTRATISTA PRNCIPAL],Tabla2[[#This Row],[CONTRATISTA PRNCIPAL]]),0)</f>
        <v>0.0035714285714285713</v>
      </c>
      <c r="U2820" s="43">
        <f>IF(((TODAY()-Tabla2[[#This Row],[FECHA NACIMIENTO]])/365)&lt;18,"Corregir", IF(((TODAY()-Tabla2[[#This Row],[FECHA NACIMIENTO]])/365)&gt;80, "Corregir",ROUNDDOWN(((TODAY()-Tabla2[[#This Row],[FECHA NACIMIENTO]])/365),0)))</f>
        <v>43</v>
      </c>
      <c r="V28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20" s="44" t="str">
        <f>+IF(Tabla2[[#This Row],[Edad]]="Corregir","Corregir","Ok")</f>
        <v>Ok</v>
      </c>
      <c r="X2820" s="42" t="str">
        <f>+IFERROR(VLOOKUP(Tabla2[[#This Row],[DISTRITO SEGÚN DNI]],Hoja1!$A$2:$B$32,2,FALSE),"No")</f>
        <v>No</v>
      </c>
      <c r="Y2820" s="42" t="str">
        <f>IF(OR(LOWER(Tabla2[[#This Row],[GENERO]])="masculino", LOWER(Tabla2[[#This Row],[GENERO]])="femenino"),"OK","Corregir")</f>
        <v>OK</v>
      </c>
      <c r="Z2820" s="42" t="str">
        <f>+IF(Tabla2[[#This Row],[Nro. DNI / CE]]="","Corregir",IF(LEN(Tabla2[[#This Row],[Nro. DNI / CE]])&gt;=8,"OK","Corregir"))</f>
        <v>OK</v>
      </c>
      <c r="AA2820" s="42">
        <f>COUNTIF(Tabla2[APELLIDOS Y NOMBRES],Tabla2[[#This Row],[APELLIDOS Y NOMBRES]])</f>
        <v>1</v>
      </c>
      <c r="AB2820" s="42">
        <f>IF(Tabla2[[#This Row],[Trabajador]]&gt;1,1/Tabla2[[#This Row],[Trabajador]],Tabla2[[#This Row],[Trabajador]])</f>
        <v>1</v>
      </c>
      <c r="AC2820" t="str">
        <f>+IFERROR(IF(Tabla2[[#This Row],[FECHA CESE/BAJA]]="","No Aplica",IF(AND(MONTH(Tabla2[[#This Row],[FECHA CESE/BAJA]])=MONTH(TODAY()-30),YEAR(Tabla2[[#This Row],[FECHA CESE/BAJA]])=YEAR(TODAY())),MONTH(TODAY()-30)&amp;"-"&amp;YEAR(TODAY()),"Borrar")),"No aplica")</f>
        <v>No aplica</v>
      </c>
      <c r="AD2820" t="str">
        <f>+IFERROR(IF(Tabla2[[#This Row],[FECHA INICIO DE LABORES EN OBRA]]="","No Aplica",IF(AND(MONTH(Tabla2[[#This Row],[FECHA INICIO DE LABORES EN OBRA]])=MONTH(TODAY()-30),YEAR(Tabla2[[#This Row],[FECHA INICIO DE LABORES EN OBRA]])=YEAR(TODAY())),MONTH(TODAY()-30)&amp;"-"&amp;YEAR(TODAY()),"No Aplica")),"No Aplica")</f>
        <v>No Aplica</v>
      </c>
    </row>
    <row r="2821" spans="1:30" x14ac:dyDescent="0.25">
      <c r="A2821" s="13">
        <v>20101155588</v>
      </c>
      <c r="B2821" s="15" t="s">
        <v>2014</v>
      </c>
      <c r="C2821" s="15" t="s">
        <v>2014</v>
      </c>
      <c r="D2821" s="15" t="s">
        <v>1204</v>
      </c>
      <c r="E2821" s="15" t="s">
        <v>1205</v>
      </c>
      <c r="F2821" s="39">
        <v>26173</v>
      </c>
      <c r="G2821" s="15">
        <v>1</v>
      </c>
      <c r="H2821" s="15" t="s">
        <v>9677</v>
      </c>
      <c r="I2821" s="15" t="s">
        <v>10048</v>
      </c>
      <c r="J2821" s="15" t="s">
        <v>10049</v>
      </c>
      <c r="K2821" s="15" t="s">
        <v>26</v>
      </c>
      <c r="L2821" s="40" t="s">
        <v>6</v>
      </c>
      <c r="M2821" s="39" t="s">
        <v>24</v>
      </c>
      <c r="N2821" s="41" t="s">
        <v>2098</v>
      </c>
      <c r="O2821" s="39">
        <v>43130</v>
      </c>
      <c r="P2821" s="40">
        <v>1</v>
      </c>
      <c r="Q2821" s="40">
        <v>1</v>
      </c>
      <c r="R2821" s="40" t="str">
        <f>IFERROR(VLOOKUP(Tabla2[[#This Row],[CONTRATISTA PRNCIPAL]],Hoja1!$L$5:$M$9,2,FALSE),"CJV")</f>
        <v>EPC</v>
      </c>
      <c r="S2821" s="40" t="str">
        <f>IF(Tabla2[[#This Row],[EMPRESA]]=Tabla2[[#This Row],[CONTRATISTA PRNCIPAL]],"Principal","Secundaria")</f>
        <v>Principal</v>
      </c>
      <c r="T2821" s="42">
        <f>IFERROR(1/COUNTIF(Tabla2[CONTRATISTA PRNCIPAL],Tabla2[[#This Row],[CONTRATISTA PRNCIPAL]]),0)</f>
        <v>0.0035714285714285713</v>
      </c>
      <c r="U2821" s="43">
        <f>IF(((TODAY()-Tabla2[[#This Row],[FECHA NACIMIENTO]])/365)&lt;18,"Corregir", IF(((TODAY()-Tabla2[[#This Row],[FECHA NACIMIENTO]])/365)&gt;80, "Corregir",ROUNDDOWN(((TODAY()-Tabla2[[#This Row],[FECHA NACIMIENTO]])/365),0)))</f>
        <v>52</v>
      </c>
      <c r="V28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21" s="44" t="str">
        <f>+IF(Tabla2[[#This Row],[Edad]]="Corregir","Corregir","Ok")</f>
        <v>Ok</v>
      </c>
      <c r="X2821" s="42" t="str">
        <f>+IFERROR(VLOOKUP(Tabla2[[#This Row],[DISTRITO SEGÚN DNI]],Hoja1!$A$2:$B$32,2,FALSE),"No")</f>
        <v>EL AGUSTINO</v>
      </c>
      <c r="Y2821" s="42" t="str">
        <f>IF(OR(LOWER(Tabla2[[#This Row],[GENERO]])="masculino", LOWER(Tabla2[[#This Row],[GENERO]])="femenino"),"OK","Corregir")</f>
        <v>OK</v>
      </c>
      <c r="Z2821" s="42" t="str">
        <f>+IF(Tabla2[[#This Row],[Nro. DNI / CE]]="","Corregir",IF(LEN(Tabla2[[#This Row],[Nro. DNI / CE]])&gt;=8,"OK","Corregir"))</f>
        <v>OK</v>
      </c>
      <c r="AA2821" s="42">
        <f>COUNTIF(Tabla2[APELLIDOS Y NOMBRES],Tabla2[[#This Row],[APELLIDOS Y NOMBRES]])</f>
        <v>1</v>
      </c>
      <c r="AB2821" s="42">
        <f>IF(Tabla2[[#This Row],[Trabajador]]&gt;1,1/Tabla2[[#This Row],[Trabajador]],Tabla2[[#This Row],[Trabajador]])</f>
        <v>1</v>
      </c>
      <c r="AC2821" t="str">
        <f>+IFERROR(IF(Tabla2[[#This Row],[FECHA CESE/BAJA]]="","No Aplica",IF(AND(MONTH(Tabla2[[#This Row],[FECHA CESE/BAJA]])=MONTH(TODAY()-30),YEAR(Tabla2[[#This Row],[FECHA CESE/BAJA]])=YEAR(TODAY())),MONTH(TODAY()-30)&amp;"-"&amp;YEAR(TODAY()),"Borrar")),"No aplica")</f>
        <v>No aplica</v>
      </c>
      <c r="AD2821" t="str">
        <f>+IFERROR(IF(Tabla2[[#This Row],[FECHA INICIO DE LABORES EN OBRA]]="","No Aplica",IF(AND(MONTH(Tabla2[[#This Row],[FECHA INICIO DE LABORES EN OBRA]])=MONTH(TODAY()-30),YEAR(Tabla2[[#This Row],[FECHA INICIO DE LABORES EN OBRA]])=YEAR(TODAY())),MONTH(TODAY()-30)&amp;"-"&amp;YEAR(TODAY()),"No Aplica")),"No Aplica")</f>
        <v>No Aplica</v>
      </c>
    </row>
    <row r="2822" spans="1:30" x14ac:dyDescent="0.25">
      <c r="A2822" s="13">
        <v>20101155588</v>
      </c>
      <c r="B2822" s="15" t="s">
        <v>2014</v>
      </c>
      <c r="C2822" s="15" t="s">
        <v>2014</v>
      </c>
      <c r="D2822" s="15">
        <v>75830799</v>
      </c>
      <c r="E2822" s="15" t="s">
        <v>10050</v>
      </c>
      <c r="F2822" s="39">
        <v>35694</v>
      </c>
      <c r="G2822" s="15">
        <v>1</v>
      </c>
      <c r="H2822" s="15" t="s">
        <v>9677</v>
      </c>
      <c r="I2822" s="15" t="s">
        <v>10048</v>
      </c>
      <c r="J2822" s="15" t="s">
        <v>9987</v>
      </c>
      <c r="K2822" s="15" t="s">
        <v>3078</v>
      </c>
      <c r="L2822" s="40" t="s">
        <v>6</v>
      </c>
      <c r="M2822" s="39" t="s">
        <v>24</v>
      </c>
      <c r="N2822" s="41" t="s">
        <v>2098</v>
      </c>
      <c r="O2822" s="39">
        <v>44275</v>
      </c>
      <c r="P2822" s="40">
        <v>1</v>
      </c>
      <c r="Q2822" s="40">
        <v>1</v>
      </c>
      <c r="R2822" s="40" t="str">
        <f>IFERROR(VLOOKUP(Tabla2[[#This Row],[CONTRATISTA PRNCIPAL]],Hoja1!$L$5:$M$9,2,FALSE),"CJV")</f>
        <v>EPC</v>
      </c>
      <c r="S2822" s="40" t="str">
        <f>IF(Tabla2[[#This Row],[EMPRESA]]=Tabla2[[#This Row],[CONTRATISTA PRNCIPAL]],"Principal","Secundaria")</f>
        <v>Principal</v>
      </c>
      <c r="T2822" s="42">
        <f>IFERROR(1/COUNTIF(Tabla2[CONTRATISTA PRNCIPAL],Tabla2[[#This Row],[CONTRATISTA PRNCIPAL]]),0)</f>
        <v>0.0035714285714285713</v>
      </c>
      <c r="U2822" s="43">
        <f>IF(((TODAY()-Tabla2[[#This Row],[FECHA NACIMIENTO]])/365)&lt;18,"Corregir", IF(((TODAY()-Tabla2[[#This Row],[FECHA NACIMIENTO]])/365)&gt;80, "Corregir",ROUNDDOWN(((TODAY()-Tabla2[[#This Row],[FECHA NACIMIENTO]])/365),0)))</f>
        <v>26</v>
      </c>
      <c r="V28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22" s="44" t="str">
        <f>+IF(Tabla2[[#This Row],[Edad]]="Corregir","Corregir","Ok")</f>
        <v>Ok</v>
      </c>
      <c r="X2822" s="42" t="str">
        <f>+IFERROR(VLOOKUP(Tabla2[[#This Row],[DISTRITO SEGÚN DNI]],Hoja1!$A$2:$B$32,2,FALSE),"No")</f>
        <v>No</v>
      </c>
      <c r="Y2822" s="42" t="str">
        <f>IF(OR(LOWER(Tabla2[[#This Row],[GENERO]])="masculino", LOWER(Tabla2[[#This Row],[GENERO]])="femenino"),"OK","Corregir")</f>
        <v>OK</v>
      </c>
      <c r="Z2822" s="42" t="str">
        <f>+IF(Tabla2[[#This Row],[Nro. DNI / CE]]="","Corregir",IF(LEN(Tabla2[[#This Row],[Nro. DNI / CE]])&gt;=8,"OK","Corregir"))</f>
        <v>OK</v>
      </c>
      <c r="AA2822" s="42">
        <f>COUNTIF(Tabla2[APELLIDOS Y NOMBRES],Tabla2[[#This Row],[APELLIDOS Y NOMBRES]])</f>
        <v>1</v>
      </c>
      <c r="AB2822" s="42">
        <f>IF(Tabla2[[#This Row],[Trabajador]]&gt;1,1/Tabla2[[#This Row],[Trabajador]],Tabla2[[#This Row],[Trabajador]])</f>
        <v>1</v>
      </c>
      <c r="AC2822" t="str">
        <f>+IFERROR(IF(Tabla2[[#This Row],[FECHA CESE/BAJA]]="","No Aplica",IF(AND(MONTH(Tabla2[[#This Row],[FECHA CESE/BAJA]])=MONTH(TODAY()-30),YEAR(Tabla2[[#This Row],[FECHA CESE/BAJA]])=YEAR(TODAY())),MONTH(TODAY()-30)&amp;"-"&amp;YEAR(TODAY()),"Borrar")),"No aplica")</f>
        <v>No aplica</v>
      </c>
      <c r="AD2822" t="str">
        <f>+IFERROR(IF(Tabla2[[#This Row],[FECHA INICIO DE LABORES EN OBRA]]="","No Aplica",IF(AND(MONTH(Tabla2[[#This Row],[FECHA INICIO DE LABORES EN OBRA]])=MONTH(TODAY()-30),YEAR(Tabla2[[#This Row],[FECHA INICIO DE LABORES EN OBRA]])=YEAR(TODAY())),MONTH(TODAY()-30)&amp;"-"&amp;YEAR(TODAY()),"No Aplica")),"No Aplica")</f>
        <v>No Aplica</v>
      </c>
    </row>
    <row r="2823" spans="1:30" x14ac:dyDescent="0.25">
      <c r="A2823" s="13">
        <v>20101155588</v>
      </c>
      <c r="B2823" s="15" t="s">
        <v>2014</v>
      </c>
      <c r="C2823" s="15" t="s">
        <v>2014</v>
      </c>
      <c r="D2823" s="15" t="s">
        <v>10051</v>
      </c>
      <c r="E2823" s="15" t="s">
        <v>10052</v>
      </c>
      <c r="F2823" s="39">
        <v>25945</v>
      </c>
      <c r="G2823" s="15">
        <v>1</v>
      </c>
      <c r="H2823" s="15" t="s">
        <v>9677</v>
      </c>
      <c r="I2823" s="15" t="s">
        <v>10053</v>
      </c>
      <c r="J2823" s="15" t="s">
        <v>10054</v>
      </c>
      <c r="K2823" s="15" t="s">
        <v>2445</v>
      </c>
      <c r="L2823" s="40" t="s">
        <v>6</v>
      </c>
      <c r="M2823" s="39" t="s">
        <v>24</v>
      </c>
      <c r="N2823" s="41" t="s">
        <v>2098</v>
      </c>
      <c r="O2823" s="39">
        <v>44704</v>
      </c>
      <c r="P2823" s="40">
        <v>1</v>
      </c>
      <c r="Q2823" s="40">
        <v>1</v>
      </c>
      <c r="R2823" s="40" t="str">
        <f>IFERROR(VLOOKUP(Tabla2[[#This Row],[CONTRATISTA PRNCIPAL]],Hoja1!$L$5:$M$9,2,FALSE),"CJV")</f>
        <v>EPC</v>
      </c>
      <c r="S2823" s="40" t="str">
        <f>IF(Tabla2[[#This Row],[EMPRESA]]=Tabla2[[#This Row],[CONTRATISTA PRNCIPAL]],"Principal","Secundaria")</f>
        <v>Principal</v>
      </c>
      <c r="T2823" s="42">
        <f>IFERROR(1/COUNTIF(Tabla2[CONTRATISTA PRNCIPAL],Tabla2[[#This Row],[CONTRATISTA PRNCIPAL]]),0)</f>
        <v>0.0035714285714285713</v>
      </c>
      <c r="U2823" s="43">
        <f>IF(((TODAY()-Tabla2[[#This Row],[FECHA NACIMIENTO]])/365)&lt;18,"Corregir", IF(((TODAY()-Tabla2[[#This Row],[FECHA NACIMIENTO]])/365)&gt;80, "Corregir",ROUNDDOWN(((TODAY()-Tabla2[[#This Row],[FECHA NACIMIENTO]])/365),0)))</f>
        <v>52</v>
      </c>
      <c r="V28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23" s="44" t="str">
        <f>+IF(Tabla2[[#This Row],[Edad]]="Corregir","Corregir","Ok")</f>
        <v>Ok</v>
      </c>
      <c r="X2823" s="42" t="str">
        <f>+IFERROR(VLOOKUP(Tabla2[[#This Row],[DISTRITO SEGÚN DNI]],Hoja1!$A$2:$B$32,2,FALSE),"No")</f>
        <v>No</v>
      </c>
      <c r="Y2823" s="42" t="str">
        <f>IF(OR(LOWER(Tabla2[[#This Row],[GENERO]])="masculino", LOWER(Tabla2[[#This Row],[GENERO]])="femenino"),"OK","Corregir")</f>
        <v>OK</v>
      </c>
      <c r="Z2823" s="42" t="str">
        <f>+IF(Tabla2[[#This Row],[Nro. DNI / CE]]="","Corregir",IF(LEN(Tabla2[[#This Row],[Nro. DNI / CE]])&gt;=8,"OK","Corregir"))</f>
        <v>OK</v>
      </c>
      <c r="AA2823" s="42">
        <f>COUNTIF(Tabla2[APELLIDOS Y NOMBRES],Tabla2[[#This Row],[APELLIDOS Y NOMBRES]])</f>
        <v>1</v>
      </c>
      <c r="AB2823" s="42">
        <f>IF(Tabla2[[#This Row],[Trabajador]]&gt;1,1/Tabla2[[#This Row],[Trabajador]],Tabla2[[#This Row],[Trabajador]])</f>
        <v>1</v>
      </c>
      <c r="AC2823" t="str">
        <f>+IFERROR(IF(Tabla2[[#This Row],[FECHA CESE/BAJA]]="","No Aplica",IF(AND(MONTH(Tabla2[[#This Row],[FECHA CESE/BAJA]])=MONTH(TODAY()-30),YEAR(Tabla2[[#This Row],[FECHA CESE/BAJA]])=YEAR(TODAY())),MONTH(TODAY()-30)&amp;"-"&amp;YEAR(TODAY()),"Borrar")),"No aplica")</f>
        <v>No aplica</v>
      </c>
      <c r="AD2823" t="str">
        <f>+IFERROR(IF(Tabla2[[#This Row],[FECHA INICIO DE LABORES EN OBRA]]="","No Aplica",IF(AND(MONTH(Tabla2[[#This Row],[FECHA INICIO DE LABORES EN OBRA]])=MONTH(TODAY()-30),YEAR(Tabla2[[#This Row],[FECHA INICIO DE LABORES EN OBRA]])=YEAR(TODAY())),MONTH(TODAY()-30)&amp;"-"&amp;YEAR(TODAY()),"No Aplica")),"No Aplica")</f>
        <v>No Aplica</v>
      </c>
    </row>
    <row r="2824" spans="1:30" x14ac:dyDescent="0.25">
      <c r="A2824" s="13">
        <v>20101155588</v>
      </c>
      <c r="B2824" s="15" t="s">
        <v>2014</v>
      </c>
      <c r="C2824" s="15" t="s">
        <v>2014</v>
      </c>
      <c r="D2824" s="15">
        <v>41663472</v>
      </c>
      <c r="E2824" s="15" t="s">
        <v>85</v>
      </c>
      <c r="F2824" s="39">
        <v>32428</v>
      </c>
      <c r="G2824" s="15">
        <v>1</v>
      </c>
      <c r="H2824" s="15" t="s">
        <v>9677</v>
      </c>
      <c r="I2824" s="15" t="s">
        <v>10055</v>
      </c>
      <c r="J2824" s="15" t="s">
        <v>10056</v>
      </c>
      <c r="K2824" s="15" t="s">
        <v>17</v>
      </c>
      <c r="L2824" s="40" t="s">
        <v>6</v>
      </c>
      <c r="M2824" s="39" t="s">
        <v>24</v>
      </c>
      <c r="N2824" s="41" t="s">
        <v>2098</v>
      </c>
      <c r="O2824" s="39">
        <v>43336</v>
      </c>
      <c r="P2824" s="40">
        <v>1</v>
      </c>
      <c r="Q2824" s="40">
        <v>1</v>
      </c>
      <c r="R2824" s="40" t="str">
        <f>IFERROR(VLOOKUP(Tabla2[[#This Row],[CONTRATISTA PRNCIPAL]],Hoja1!$L$5:$M$9,2,FALSE),"CJV")</f>
        <v>EPC</v>
      </c>
      <c r="S2824" s="40" t="str">
        <f>IF(Tabla2[[#This Row],[EMPRESA]]=Tabla2[[#This Row],[CONTRATISTA PRNCIPAL]],"Principal","Secundaria")</f>
        <v>Principal</v>
      </c>
      <c r="T2824" s="42">
        <f>IFERROR(1/COUNTIF(Tabla2[CONTRATISTA PRNCIPAL],Tabla2[[#This Row],[CONTRATISTA PRNCIPAL]]),0)</f>
        <v>0.0035714285714285713</v>
      </c>
      <c r="U2824" s="43">
        <f>IF(((TODAY()-Tabla2[[#This Row],[FECHA NACIMIENTO]])/365)&lt;18,"Corregir", IF(((TODAY()-Tabla2[[#This Row],[FECHA NACIMIENTO]])/365)&gt;80, "Corregir",ROUNDDOWN(((TODAY()-Tabla2[[#This Row],[FECHA NACIMIENTO]])/365),0)))</f>
        <v>34</v>
      </c>
      <c r="V28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24" s="44" t="str">
        <f>+IF(Tabla2[[#This Row],[Edad]]="Corregir","Corregir","Ok")</f>
        <v>Ok</v>
      </c>
      <c r="X2824" s="42" t="str">
        <f>+IFERROR(VLOOKUP(Tabla2[[#This Row],[DISTRITO SEGÚN DNI]],Hoja1!$A$2:$B$32,2,FALSE),"No")</f>
        <v>ATE</v>
      </c>
      <c r="Y2824" s="42" t="str">
        <f>IF(OR(LOWER(Tabla2[[#This Row],[GENERO]])="masculino", LOWER(Tabla2[[#This Row],[GENERO]])="femenino"),"OK","Corregir")</f>
        <v>OK</v>
      </c>
      <c r="Z2824" s="42" t="str">
        <f>+IF(Tabla2[[#This Row],[Nro. DNI / CE]]="","Corregir",IF(LEN(Tabla2[[#This Row],[Nro. DNI / CE]])&gt;=8,"OK","Corregir"))</f>
        <v>OK</v>
      </c>
      <c r="AA2824" s="42">
        <f>COUNTIF(Tabla2[APELLIDOS Y NOMBRES],Tabla2[[#This Row],[APELLIDOS Y NOMBRES]])</f>
        <v>1</v>
      </c>
      <c r="AB2824" s="42">
        <f>IF(Tabla2[[#This Row],[Trabajador]]&gt;1,1/Tabla2[[#This Row],[Trabajador]],Tabla2[[#This Row],[Trabajador]])</f>
        <v>1</v>
      </c>
      <c r="AC2824" t="str">
        <f>+IFERROR(IF(Tabla2[[#This Row],[FECHA CESE/BAJA]]="","No Aplica",IF(AND(MONTH(Tabla2[[#This Row],[FECHA CESE/BAJA]])=MONTH(TODAY()-30),YEAR(Tabla2[[#This Row],[FECHA CESE/BAJA]])=YEAR(TODAY())),MONTH(TODAY()-30)&amp;"-"&amp;YEAR(TODAY()),"Borrar")),"No aplica")</f>
        <v>No aplica</v>
      </c>
      <c r="AD2824" t="str">
        <f>+IFERROR(IF(Tabla2[[#This Row],[FECHA INICIO DE LABORES EN OBRA]]="","No Aplica",IF(AND(MONTH(Tabla2[[#This Row],[FECHA INICIO DE LABORES EN OBRA]])=MONTH(TODAY()-30),YEAR(Tabla2[[#This Row],[FECHA INICIO DE LABORES EN OBRA]])=YEAR(TODAY())),MONTH(TODAY()-30)&amp;"-"&amp;YEAR(TODAY()),"No Aplica")),"No Aplica")</f>
        <v>No Aplica</v>
      </c>
    </row>
    <row r="2825" spans="1:30" x14ac:dyDescent="0.25">
      <c r="A2825" s="13">
        <v>20101155588</v>
      </c>
      <c r="B2825" s="15" t="s">
        <v>2014</v>
      </c>
      <c r="C2825" s="15" t="s">
        <v>2014</v>
      </c>
      <c r="D2825" s="15" t="s">
        <v>908</v>
      </c>
      <c r="E2825" s="15" t="s">
        <v>909</v>
      </c>
      <c r="F2825" s="39">
        <v>34357</v>
      </c>
      <c r="G2825" s="15">
        <v>1</v>
      </c>
      <c r="H2825" s="15" t="s">
        <v>9677</v>
      </c>
      <c r="I2825" s="15" t="s">
        <v>10057</v>
      </c>
      <c r="J2825" s="15" t="s">
        <v>10058</v>
      </c>
      <c r="K2825" s="15" t="s">
        <v>22</v>
      </c>
      <c r="L2825" s="40" t="s">
        <v>6</v>
      </c>
      <c r="M2825" s="39" t="s">
        <v>24</v>
      </c>
      <c r="N2825" s="41" t="s">
        <v>2098</v>
      </c>
      <c r="O2825" s="39">
        <v>44888</v>
      </c>
      <c r="P2825" s="40">
        <v>1</v>
      </c>
      <c r="Q2825" s="40">
        <v>1</v>
      </c>
      <c r="R2825" s="40" t="str">
        <f>IFERROR(VLOOKUP(Tabla2[[#This Row],[CONTRATISTA PRNCIPAL]],Hoja1!$L$5:$M$9,2,FALSE),"CJV")</f>
        <v>EPC</v>
      </c>
      <c r="S2825" s="40" t="str">
        <f>IF(Tabla2[[#This Row],[EMPRESA]]=Tabla2[[#This Row],[CONTRATISTA PRNCIPAL]],"Principal","Secundaria")</f>
        <v>Principal</v>
      </c>
      <c r="T2825" s="42">
        <f>IFERROR(1/COUNTIF(Tabla2[CONTRATISTA PRNCIPAL],Tabla2[[#This Row],[CONTRATISTA PRNCIPAL]]),0)</f>
        <v>0.0035714285714285713</v>
      </c>
      <c r="U2825" s="43">
        <f>IF(((TODAY()-Tabla2[[#This Row],[FECHA NACIMIENTO]])/365)&lt;18,"Corregir", IF(((TODAY()-Tabla2[[#This Row],[FECHA NACIMIENTO]])/365)&gt;80, "Corregir",ROUNDDOWN(((TODAY()-Tabla2[[#This Row],[FECHA NACIMIENTO]])/365),0)))</f>
        <v>29</v>
      </c>
      <c r="V28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25" s="44" t="str">
        <f>+IF(Tabla2[[#This Row],[Edad]]="Corregir","Corregir","Ok")</f>
        <v>Ok</v>
      </c>
      <c r="X2825" s="42" t="str">
        <f>+IFERROR(VLOOKUP(Tabla2[[#This Row],[DISTRITO SEGÚN DNI]],Hoja1!$A$2:$B$32,2,FALSE),"No")</f>
        <v>BREÑA</v>
      </c>
      <c r="Y2825" s="42" t="str">
        <f>IF(OR(LOWER(Tabla2[[#This Row],[GENERO]])="masculino", LOWER(Tabla2[[#This Row],[GENERO]])="femenino"),"OK","Corregir")</f>
        <v>OK</v>
      </c>
      <c r="Z2825" s="42" t="str">
        <f>+IF(Tabla2[[#This Row],[Nro. DNI / CE]]="","Corregir",IF(LEN(Tabla2[[#This Row],[Nro. DNI / CE]])&gt;=8,"OK","Corregir"))</f>
        <v>OK</v>
      </c>
      <c r="AA2825" s="42">
        <f>COUNTIF(Tabla2[APELLIDOS Y NOMBRES],Tabla2[[#This Row],[APELLIDOS Y NOMBRES]])</f>
        <v>1</v>
      </c>
      <c r="AB2825" s="42">
        <f>IF(Tabla2[[#This Row],[Trabajador]]&gt;1,1/Tabla2[[#This Row],[Trabajador]],Tabla2[[#This Row],[Trabajador]])</f>
        <v>1</v>
      </c>
      <c r="AC2825" t="str">
        <f>+IFERROR(IF(Tabla2[[#This Row],[FECHA CESE/BAJA]]="","No Aplica",IF(AND(MONTH(Tabla2[[#This Row],[FECHA CESE/BAJA]])=MONTH(TODAY()-30),YEAR(Tabla2[[#This Row],[FECHA CESE/BAJA]])=YEAR(TODAY())),MONTH(TODAY()-30)&amp;"-"&amp;YEAR(TODAY()),"Borrar")),"No aplica")</f>
        <v>No aplica</v>
      </c>
      <c r="AD2825" t="str">
        <f>+IFERROR(IF(Tabla2[[#This Row],[FECHA INICIO DE LABORES EN OBRA]]="","No Aplica",IF(AND(MONTH(Tabla2[[#This Row],[FECHA INICIO DE LABORES EN OBRA]])=MONTH(TODAY()-30),YEAR(Tabla2[[#This Row],[FECHA INICIO DE LABORES EN OBRA]])=YEAR(TODAY())),MONTH(TODAY()-30)&amp;"-"&amp;YEAR(TODAY()),"No Aplica")),"No Aplica")</f>
        <v>No Aplica</v>
      </c>
    </row>
    <row r="2826" spans="1:30" x14ac:dyDescent="0.25">
      <c r="A2826" s="13">
        <v>20101155588</v>
      </c>
      <c r="B2826" s="15" t="s">
        <v>2014</v>
      </c>
      <c r="C2826" s="15" t="s">
        <v>2014</v>
      </c>
      <c r="D2826" s="15">
        <v>40723663</v>
      </c>
      <c r="E2826" s="15" t="s">
        <v>10059</v>
      </c>
      <c r="F2826" s="39">
        <v>28941</v>
      </c>
      <c r="G2826" s="15">
        <v>1</v>
      </c>
      <c r="H2826" s="15" t="s">
        <v>9677</v>
      </c>
      <c r="I2826" s="15" t="s">
        <v>10060</v>
      </c>
      <c r="J2826" s="15" t="s">
        <v>9882</v>
      </c>
      <c r="K2826" s="15" t="s">
        <v>2272</v>
      </c>
      <c r="L2826" s="40" t="s">
        <v>6</v>
      </c>
      <c r="M2826" s="39" t="s">
        <v>24</v>
      </c>
      <c r="N2826" s="41" t="s">
        <v>2098</v>
      </c>
      <c r="O2826" s="39">
        <v>44531</v>
      </c>
      <c r="P2826" s="40">
        <v>1</v>
      </c>
      <c r="Q2826" s="40">
        <v>1</v>
      </c>
      <c r="R2826" s="40" t="str">
        <f>IFERROR(VLOOKUP(Tabla2[[#This Row],[CONTRATISTA PRNCIPAL]],Hoja1!$L$5:$M$9,2,FALSE),"CJV")</f>
        <v>EPC</v>
      </c>
      <c r="S2826" s="40" t="str">
        <f>IF(Tabla2[[#This Row],[EMPRESA]]=Tabla2[[#This Row],[CONTRATISTA PRNCIPAL]],"Principal","Secundaria")</f>
        <v>Principal</v>
      </c>
      <c r="T2826" s="42">
        <f>IFERROR(1/COUNTIF(Tabla2[CONTRATISTA PRNCIPAL],Tabla2[[#This Row],[CONTRATISTA PRNCIPAL]]),0)</f>
        <v>0.0035714285714285713</v>
      </c>
      <c r="U2826" s="43">
        <f>IF(((TODAY()-Tabla2[[#This Row],[FECHA NACIMIENTO]])/365)&lt;18,"Corregir", IF(((TODAY()-Tabla2[[#This Row],[FECHA NACIMIENTO]])/365)&gt;80, "Corregir",ROUNDDOWN(((TODAY()-Tabla2[[#This Row],[FECHA NACIMIENTO]])/365),0)))</f>
        <v>44</v>
      </c>
      <c r="V28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26" s="44" t="str">
        <f>+IF(Tabla2[[#This Row],[Edad]]="Corregir","Corregir","Ok")</f>
        <v>Ok</v>
      </c>
      <c r="X2826" s="42" t="str">
        <f>+IFERROR(VLOOKUP(Tabla2[[#This Row],[DISTRITO SEGÚN DNI]],Hoja1!$A$2:$B$32,2,FALSE),"No")</f>
        <v>No</v>
      </c>
      <c r="Y2826" s="42" t="str">
        <f>IF(OR(LOWER(Tabla2[[#This Row],[GENERO]])="masculino", LOWER(Tabla2[[#This Row],[GENERO]])="femenino"),"OK","Corregir")</f>
        <v>OK</v>
      </c>
      <c r="Z2826" s="42" t="str">
        <f>+IF(Tabla2[[#This Row],[Nro. DNI / CE]]="","Corregir",IF(LEN(Tabla2[[#This Row],[Nro. DNI / CE]])&gt;=8,"OK","Corregir"))</f>
        <v>OK</v>
      </c>
      <c r="AA2826" s="42">
        <f>COUNTIF(Tabla2[APELLIDOS Y NOMBRES],Tabla2[[#This Row],[APELLIDOS Y NOMBRES]])</f>
        <v>1</v>
      </c>
      <c r="AB2826" s="42">
        <f>IF(Tabla2[[#This Row],[Trabajador]]&gt;1,1/Tabla2[[#This Row],[Trabajador]],Tabla2[[#This Row],[Trabajador]])</f>
        <v>1</v>
      </c>
      <c r="AC2826" t="str">
        <f>+IFERROR(IF(Tabla2[[#This Row],[FECHA CESE/BAJA]]="","No Aplica",IF(AND(MONTH(Tabla2[[#This Row],[FECHA CESE/BAJA]])=MONTH(TODAY()-30),YEAR(Tabla2[[#This Row],[FECHA CESE/BAJA]])=YEAR(TODAY())),MONTH(TODAY()-30)&amp;"-"&amp;YEAR(TODAY()),"Borrar")),"No aplica")</f>
        <v>No aplica</v>
      </c>
      <c r="AD2826" t="str">
        <f>+IFERROR(IF(Tabla2[[#This Row],[FECHA INICIO DE LABORES EN OBRA]]="","No Aplica",IF(AND(MONTH(Tabla2[[#This Row],[FECHA INICIO DE LABORES EN OBRA]])=MONTH(TODAY()-30),YEAR(Tabla2[[#This Row],[FECHA INICIO DE LABORES EN OBRA]])=YEAR(TODAY())),MONTH(TODAY()-30)&amp;"-"&amp;YEAR(TODAY()),"No Aplica")),"No Aplica")</f>
        <v>No Aplica</v>
      </c>
    </row>
    <row r="2827" spans="1:30" x14ac:dyDescent="0.25">
      <c r="A2827" s="13">
        <v>20101155588</v>
      </c>
      <c r="B2827" s="15" t="s">
        <v>2014</v>
      </c>
      <c r="C2827" s="15" t="s">
        <v>2014</v>
      </c>
      <c r="D2827" s="15">
        <v>74566254</v>
      </c>
      <c r="E2827" s="15" t="s">
        <v>213</v>
      </c>
      <c r="F2827" s="39">
        <v>35314</v>
      </c>
      <c r="G2827" s="15">
        <v>1</v>
      </c>
      <c r="H2827" s="15" t="s">
        <v>9677</v>
      </c>
      <c r="I2827" s="15" t="s">
        <v>10061</v>
      </c>
      <c r="J2827" s="15" t="s">
        <v>10062</v>
      </c>
      <c r="K2827" s="15" t="s">
        <v>34</v>
      </c>
      <c r="L2827" s="40" t="s">
        <v>6</v>
      </c>
      <c r="M2827" s="39" t="s">
        <v>24</v>
      </c>
      <c r="N2827" s="41" t="s">
        <v>2098</v>
      </c>
      <c r="O2827" s="39">
        <v>44561</v>
      </c>
      <c r="P2827" s="40">
        <v>1</v>
      </c>
      <c r="Q2827" s="40">
        <v>1</v>
      </c>
      <c r="R2827" s="40" t="str">
        <f>IFERROR(VLOOKUP(Tabla2[[#This Row],[CONTRATISTA PRNCIPAL]],Hoja1!$L$5:$M$9,2,FALSE),"CJV")</f>
        <v>EPC</v>
      </c>
      <c r="S2827" s="40" t="str">
        <f>IF(Tabla2[[#This Row],[EMPRESA]]=Tabla2[[#This Row],[CONTRATISTA PRNCIPAL]],"Principal","Secundaria")</f>
        <v>Principal</v>
      </c>
      <c r="T2827" s="42">
        <f>IFERROR(1/COUNTIF(Tabla2[CONTRATISTA PRNCIPAL],Tabla2[[#This Row],[CONTRATISTA PRNCIPAL]]),0)</f>
        <v>0.0035714285714285713</v>
      </c>
      <c r="U2827" s="43">
        <f>IF(((TODAY()-Tabla2[[#This Row],[FECHA NACIMIENTO]])/365)&lt;18,"Corregir", IF(((TODAY()-Tabla2[[#This Row],[FECHA NACIMIENTO]])/365)&gt;80, "Corregir",ROUNDDOWN(((TODAY()-Tabla2[[#This Row],[FECHA NACIMIENTO]])/365),0)))</f>
        <v>27</v>
      </c>
      <c r="V28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27" s="44" t="str">
        <f>+IF(Tabla2[[#This Row],[Edad]]="Corregir","Corregir","Ok")</f>
        <v>Ok</v>
      </c>
      <c r="X2827" s="42" t="str">
        <f>+IFERROR(VLOOKUP(Tabla2[[#This Row],[DISTRITO SEGÚN DNI]],Hoja1!$A$2:$B$32,2,FALSE),"No")</f>
        <v>SANTA ANITA</v>
      </c>
      <c r="Y2827" s="42" t="str">
        <f>IF(OR(LOWER(Tabla2[[#This Row],[GENERO]])="masculino", LOWER(Tabla2[[#This Row],[GENERO]])="femenino"),"OK","Corregir")</f>
        <v>OK</v>
      </c>
      <c r="Z2827" s="42" t="str">
        <f>+IF(Tabla2[[#This Row],[Nro. DNI / CE]]="","Corregir",IF(LEN(Tabla2[[#This Row],[Nro. DNI / CE]])&gt;=8,"OK","Corregir"))</f>
        <v>OK</v>
      </c>
      <c r="AA2827" s="42">
        <f>COUNTIF(Tabla2[APELLIDOS Y NOMBRES],Tabla2[[#This Row],[APELLIDOS Y NOMBRES]])</f>
        <v>1</v>
      </c>
      <c r="AB2827" s="42">
        <f>IF(Tabla2[[#This Row],[Trabajador]]&gt;1,1/Tabla2[[#This Row],[Trabajador]],Tabla2[[#This Row],[Trabajador]])</f>
        <v>1</v>
      </c>
      <c r="AC2827" t="str">
        <f>+IFERROR(IF(Tabla2[[#This Row],[FECHA CESE/BAJA]]="","No Aplica",IF(AND(MONTH(Tabla2[[#This Row],[FECHA CESE/BAJA]])=MONTH(TODAY()-30),YEAR(Tabla2[[#This Row],[FECHA CESE/BAJA]])=YEAR(TODAY())),MONTH(TODAY()-30)&amp;"-"&amp;YEAR(TODAY()),"Borrar")),"No aplica")</f>
        <v>No aplica</v>
      </c>
      <c r="AD2827" t="str">
        <f>+IFERROR(IF(Tabla2[[#This Row],[FECHA INICIO DE LABORES EN OBRA]]="","No Aplica",IF(AND(MONTH(Tabla2[[#This Row],[FECHA INICIO DE LABORES EN OBRA]])=MONTH(TODAY()-30),YEAR(Tabla2[[#This Row],[FECHA INICIO DE LABORES EN OBRA]])=YEAR(TODAY())),MONTH(TODAY()-30)&amp;"-"&amp;YEAR(TODAY()),"No Aplica")),"No Aplica")</f>
        <v>No Aplica</v>
      </c>
    </row>
    <row r="2828" spans="1:30" x14ac:dyDescent="0.25">
      <c r="A2828" s="13">
        <v>20101155588</v>
      </c>
      <c r="B2828" s="15" t="s">
        <v>2014</v>
      </c>
      <c r="C2828" s="15" t="s">
        <v>2014</v>
      </c>
      <c r="D2828" s="15">
        <v>41649817</v>
      </c>
      <c r="E2828" s="15" t="s">
        <v>10063</v>
      </c>
      <c r="F2828" s="39">
        <v>25608</v>
      </c>
      <c r="G2828" s="15">
        <v>1</v>
      </c>
      <c r="H2828" s="15" t="s">
        <v>9677</v>
      </c>
      <c r="I2828" s="15" t="s">
        <v>10064</v>
      </c>
      <c r="J2828" s="15" t="s">
        <v>10065</v>
      </c>
      <c r="K2828" s="15" t="s">
        <v>2182</v>
      </c>
      <c r="L2828" s="40" t="s">
        <v>6</v>
      </c>
      <c r="M2828" s="39" t="s">
        <v>24</v>
      </c>
      <c r="N2828" s="41" t="s">
        <v>2098</v>
      </c>
      <c r="O2828" s="39">
        <v>43497</v>
      </c>
      <c r="P2828" s="40">
        <v>1</v>
      </c>
      <c r="Q2828" s="40">
        <v>1</v>
      </c>
      <c r="R2828" s="40" t="str">
        <f>IFERROR(VLOOKUP(Tabla2[[#This Row],[CONTRATISTA PRNCIPAL]],Hoja1!$L$5:$M$9,2,FALSE),"CJV")</f>
        <v>EPC</v>
      </c>
      <c r="S2828" s="40" t="str">
        <f>IF(Tabla2[[#This Row],[EMPRESA]]=Tabla2[[#This Row],[CONTRATISTA PRNCIPAL]],"Principal","Secundaria")</f>
        <v>Principal</v>
      </c>
      <c r="T2828" s="42">
        <f>IFERROR(1/COUNTIF(Tabla2[CONTRATISTA PRNCIPAL],Tabla2[[#This Row],[CONTRATISTA PRNCIPAL]]),0)</f>
        <v>0.0035714285714285713</v>
      </c>
      <c r="U2828" s="43">
        <f>IF(((TODAY()-Tabla2[[#This Row],[FECHA NACIMIENTO]])/365)&lt;18,"Corregir", IF(((TODAY()-Tabla2[[#This Row],[FECHA NACIMIENTO]])/365)&gt;80, "Corregir",ROUNDDOWN(((TODAY()-Tabla2[[#This Row],[FECHA NACIMIENTO]])/365),0)))</f>
        <v>53</v>
      </c>
      <c r="V28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28" s="44" t="str">
        <f>+IF(Tabla2[[#This Row],[Edad]]="Corregir","Corregir","Ok")</f>
        <v>Ok</v>
      </c>
      <c r="X2828" s="42" t="str">
        <f>+IFERROR(VLOOKUP(Tabla2[[#This Row],[DISTRITO SEGÚN DNI]],Hoja1!$A$2:$B$32,2,FALSE),"No")</f>
        <v>No</v>
      </c>
      <c r="Y2828" s="42" t="str">
        <f>IF(OR(LOWER(Tabla2[[#This Row],[GENERO]])="masculino", LOWER(Tabla2[[#This Row],[GENERO]])="femenino"),"OK","Corregir")</f>
        <v>OK</v>
      </c>
      <c r="Z2828" s="42" t="str">
        <f>+IF(Tabla2[[#This Row],[Nro. DNI / CE]]="","Corregir",IF(LEN(Tabla2[[#This Row],[Nro. DNI / CE]])&gt;=8,"OK","Corregir"))</f>
        <v>OK</v>
      </c>
      <c r="AA2828" s="42">
        <f>COUNTIF(Tabla2[APELLIDOS Y NOMBRES],Tabla2[[#This Row],[APELLIDOS Y NOMBRES]])</f>
        <v>1</v>
      </c>
      <c r="AB2828" s="42">
        <f>IF(Tabla2[[#This Row],[Trabajador]]&gt;1,1/Tabla2[[#This Row],[Trabajador]],Tabla2[[#This Row],[Trabajador]])</f>
        <v>1</v>
      </c>
      <c r="AC2828" t="str">
        <f>+IFERROR(IF(Tabla2[[#This Row],[FECHA CESE/BAJA]]="","No Aplica",IF(AND(MONTH(Tabla2[[#This Row],[FECHA CESE/BAJA]])=MONTH(TODAY()-30),YEAR(Tabla2[[#This Row],[FECHA CESE/BAJA]])=YEAR(TODAY())),MONTH(TODAY()-30)&amp;"-"&amp;YEAR(TODAY()),"Borrar")),"No aplica")</f>
        <v>No aplica</v>
      </c>
      <c r="AD2828" t="str">
        <f>+IFERROR(IF(Tabla2[[#This Row],[FECHA INICIO DE LABORES EN OBRA]]="","No Aplica",IF(AND(MONTH(Tabla2[[#This Row],[FECHA INICIO DE LABORES EN OBRA]])=MONTH(TODAY()-30),YEAR(Tabla2[[#This Row],[FECHA INICIO DE LABORES EN OBRA]])=YEAR(TODAY())),MONTH(TODAY()-30)&amp;"-"&amp;YEAR(TODAY()),"No Aplica")),"No Aplica")</f>
        <v>No Aplica</v>
      </c>
    </row>
    <row r="2829" spans="1:30" x14ac:dyDescent="0.25">
      <c r="A2829" s="13">
        <v>20101155588</v>
      </c>
      <c r="B2829" s="15" t="s">
        <v>2014</v>
      </c>
      <c r="C2829" s="15" t="s">
        <v>2014</v>
      </c>
      <c r="D2829" s="15">
        <v>16707167</v>
      </c>
      <c r="E2829" s="15" t="s">
        <v>10066</v>
      </c>
      <c r="F2829" s="39">
        <v>23737</v>
      </c>
      <c r="G2829" s="15">
        <v>1</v>
      </c>
      <c r="H2829" s="15" t="s">
        <v>9677</v>
      </c>
      <c r="I2829" s="15" t="s">
        <v>10067</v>
      </c>
      <c r="J2829" s="15" t="s">
        <v>10068</v>
      </c>
      <c r="K2829" s="15" t="s">
        <v>2174</v>
      </c>
      <c r="L2829" s="40" t="s">
        <v>6</v>
      </c>
      <c r="M2829" s="39" t="s">
        <v>24</v>
      </c>
      <c r="N2829" s="41" t="s">
        <v>2098</v>
      </c>
      <c r="O2829" s="39">
        <v>44624</v>
      </c>
      <c r="P2829" s="40">
        <v>1</v>
      </c>
      <c r="Q2829" s="40">
        <v>1</v>
      </c>
      <c r="R2829" s="40" t="str">
        <f>IFERROR(VLOOKUP(Tabla2[[#This Row],[CONTRATISTA PRNCIPAL]],Hoja1!$L$5:$M$9,2,FALSE),"CJV")</f>
        <v>EPC</v>
      </c>
      <c r="S2829" s="40" t="str">
        <f>IF(Tabla2[[#This Row],[EMPRESA]]=Tabla2[[#This Row],[CONTRATISTA PRNCIPAL]],"Principal","Secundaria")</f>
        <v>Principal</v>
      </c>
      <c r="T2829" s="42">
        <f>IFERROR(1/COUNTIF(Tabla2[CONTRATISTA PRNCIPAL],Tabla2[[#This Row],[CONTRATISTA PRNCIPAL]]),0)</f>
        <v>0.0035714285714285713</v>
      </c>
      <c r="U2829" s="43">
        <f>IF(((TODAY()-Tabla2[[#This Row],[FECHA NACIMIENTO]])/365)&lt;18,"Corregir", IF(((TODAY()-Tabla2[[#This Row],[FECHA NACIMIENTO]])/365)&gt;80, "Corregir",ROUNDDOWN(((TODAY()-Tabla2[[#This Row],[FECHA NACIMIENTO]])/365),0)))</f>
        <v>58</v>
      </c>
      <c r="V28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29" s="44" t="str">
        <f>+IF(Tabla2[[#This Row],[Edad]]="Corregir","Corregir","Ok")</f>
        <v>Ok</v>
      </c>
      <c r="X2829" s="42" t="str">
        <f>+IFERROR(VLOOKUP(Tabla2[[#This Row],[DISTRITO SEGÚN DNI]],Hoja1!$A$2:$B$32,2,FALSE),"No")</f>
        <v>No</v>
      </c>
      <c r="Y2829" s="42" t="str">
        <f>IF(OR(LOWER(Tabla2[[#This Row],[GENERO]])="masculino", LOWER(Tabla2[[#This Row],[GENERO]])="femenino"),"OK","Corregir")</f>
        <v>OK</v>
      </c>
      <c r="Z2829" s="42" t="str">
        <f>+IF(Tabla2[[#This Row],[Nro. DNI / CE]]="","Corregir",IF(LEN(Tabla2[[#This Row],[Nro. DNI / CE]])&gt;=8,"OK","Corregir"))</f>
        <v>OK</v>
      </c>
      <c r="AA2829" s="42">
        <f>COUNTIF(Tabla2[APELLIDOS Y NOMBRES],Tabla2[[#This Row],[APELLIDOS Y NOMBRES]])</f>
        <v>1</v>
      </c>
      <c r="AB2829" s="42">
        <f>IF(Tabla2[[#This Row],[Trabajador]]&gt;1,1/Tabla2[[#This Row],[Trabajador]],Tabla2[[#This Row],[Trabajador]])</f>
        <v>1</v>
      </c>
      <c r="AC2829" t="str">
        <f>+IFERROR(IF(Tabla2[[#This Row],[FECHA CESE/BAJA]]="","No Aplica",IF(AND(MONTH(Tabla2[[#This Row],[FECHA CESE/BAJA]])=MONTH(TODAY()-30),YEAR(Tabla2[[#This Row],[FECHA CESE/BAJA]])=YEAR(TODAY())),MONTH(TODAY()-30)&amp;"-"&amp;YEAR(TODAY()),"Borrar")),"No aplica")</f>
        <v>No aplica</v>
      </c>
      <c r="AD2829" t="str">
        <f>+IFERROR(IF(Tabla2[[#This Row],[FECHA INICIO DE LABORES EN OBRA]]="","No Aplica",IF(AND(MONTH(Tabla2[[#This Row],[FECHA INICIO DE LABORES EN OBRA]])=MONTH(TODAY()-30),YEAR(Tabla2[[#This Row],[FECHA INICIO DE LABORES EN OBRA]])=YEAR(TODAY())),MONTH(TODAY()-30)&amp;"-"&amp;YEAR(TODAY()),"No Aplica")),"No Aplica")</f>
        <v>No Aplica</v>
      </c>
    </row>
    <row r="2830" spans="1:30" x14ac:dyDescent="0.25">
      <c r="A2830" s="13">
        <v>20101155588</v>
      </c>
      <c r="B2830" s="15" t="s">
        <v>2014</v>
      </c>
      <c r="C2830" s="15" t="s">
        <v>2014</v>
      </c>
      <c r="D2830" s="15">
        <v>10517682</v>
      </c>
      <c r="E2830" s="15" t="s">
        <v>10069</v>
      </c>
      <c r="F2830" s="39">
        <v>21869</v>
      </c>
      <c r="G2830" s="15">
        <v>1</v>
      </c>
      <c r="H2830" s="15" t="s">
        <v>9677</v>
      </c>
      <c r="I2830" s="15" t="s">
        <v>10070</v>
      </c>
      <c r="J2830" s="15" t="s">
        <v>10071</v>
      </c>
      <c r="K2830" s="15" t="s">
        <v>3475</v>
      </c>
      <c r="L2830" s="40" t="s">
        <v>6</v>
      </c>
      <c r="M2830" s="39" t="s">
        <v>24</v>
      </c>
      <c r="N2830" s="41" t="s">
        <v>2098</v>
      </c>
      <c r="O2830" s="39">
        <v>44171</v>
      </c>
      <c r="P2830" s="40">
        <v>1</v>
      </c>
      <c r="Q2830" s="40">
        <v>1</v>
      </c>
      <c r="R2830" s="40" t="str">
        <f>IFERROR(VLOOKUP(Tabla2[[#This Row],[CONTRATISTA PRNCIPAL]],Hoja1!$L$5:$M$9,2,FALSE),"CJV")</f>
        <v>EPC</v>
      </c>
      <c r="S2830" s="40" t="str">
        <f>IF(Tabla2[[#This Row],[EMPRESA]]=Tabla2[[#This Row],[CONTRATISTA PRNCIPAL]],"Principal","Secundaria")</f>
        <v>Principal</v>
      </c>
      <c r="T2830" s="42">
        <f>IFERROR(1/COUNTIF(Tabla2[CONTRATISTA PRNCIPAL],Tabla2[[#This Row],[CONTRATISTA PRNCIPAL]]),0)</f>
        <v>0.0035714285714285713</v>
      </c>
      <c r="U2830" s="43">
        <f>IF(((TODAY()-Tabla2[[#This Row],[FECHA NACIMIENTO]])/365)&lt;18,"Corregir", IF(((TODAY()-Tabla2[[#This Row],[FECHA NACIMIENTO]])/365)&gt;80, "Corregir",ROUNDDOWN(((TODAY()-Tabla2[[#This Row],[FECHA NACIMIENTO]])/365),0)))</f>
        <v>63</v>
      </c>
      <c r="V28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830" s="44" t="str">
        <f>+IF(Tabla2[[#This Row],[Edad]]="Corregir","Corregir","Ok")</f>
        <v>Ok</v>
      </c>
      <c r="X2830" s="42" t="str">
        <f>+IFERROR(VLOOKUP(Tabla2[[#This Row],[DISTRITO SEGÚN DNI]],Hoja1!$A$2:$B$32,2,FALSE),"No")</f>
        <v>No</v>
      </c>
      <c r="Y2830" s="42" t="str">
        <f>IF(OR(LOWER(Tabla2[[#This Row],[GENERO]])="masculino", LOWER(Tabla2[[#This Row],[GENERO]])="femenino"),"OK","Corregir")</f>
        <v>OK</v>
      </c>
      <c r="Z2830" s="42" t="str">
        <f>+IF(Tabla2[[#This Row],[Nro. DNI / CE]]="","Corregir",IF(LEN(Tabla2[[#This Row],[Nro. DNI / CE]])&gt;=8,"OK","Corregir"))</f>
        <v>OK</v>
      </c>
      <c r="AA2830" s="42">
        <f>COUNTIF(Tabla2[APELLIDOS Y NOMBRES],Tabla2[[#This Row],[APELLIDOS Y NOMBRES]])</f>
        <v>1</v>
      </c>
      <c r="AB2830" s="42">
        <f>IF(Tabla2[[#This Row],[Trabajador]]&gt;1,1/Tabla2[[#This Row],[Trabajador]],Tabla2[[#This Row],[Trabajador]])</f>
        <v>1</v>
      </c>
      <c r="AC2830" t="str">
        <f>+IFERROR(IF(Tabla2[[#This Row],[FECHA CESE/BAJA]]="","No Aplica",IF(AND(MONTH(Tabla2[[#This Row],[FECHA CESE/BAJA]])=MONTH(TODAY()-30),YEAR(Tabla2[[#This Row],[FECHA CESE/BAJA]])=YEAR(TODAY())),MONTH(TODAY()-30)&amp;"-"&amp;YEAR(TODAY()),"Borrar")),"No aplica")</f>
        <v>No aplica</v>
      </c>
      <c r="AD2830" t="str">
        <f>+IFERROR(IF(Tabla2[[#This Row],[FECHA INICIO DE LABORES EN OBRA]]="","No Aplica",IF(AND(MONTH(Tabla2[[#This Row],[FECHA INICIO DE LABORES EN OBRA]])=MONTH(TODAY()-30),YEAR(Tabla2[[#This Row],[FECHA INICIO DE LABORES EN OBRA]])=YEAR(TODAY())),MONTH(TODAY()-30)&amp;"-"&amp;YEAR(TODAY()),"No Aplica")),"No Aplica")</f>
        <v>No Aplica</v>
      </c>
    </row>
    <row r="2831" spans="1:30" x14ac:dyDescent="0.25">
      <c r="A2831" s="13">
        <v>20101155588</v>
      </c>
      <c r="B2831" s="15" t="s">
        <v>2014</v>
      </c>
      <c r="C2831" s="15" t="s">
        <v>2014</v>
      </c>
      <c r="D2831" s="15" t="s">
        <v>1206</v>
      </c>
      <c r="E2831" s="15" t="s">
        <v>1207</v>
      </c>
      <c r="F2831" s="39">
        <v>20545</v>
      </c>
      <c r="G2831" s="15">
        <v>1</v>
      </c>
      <c r="H2831" s="15" t="s">
        <v>9677</v>
      </c>
      <c r="I2831" s="15" t="s">
        <v>10072</v>
      </c>
      <c r="J2831" s="15" t="s">
        <v>10073</v>
      </c>
      <c r="K2831" s="15" t="s">
        <v>17</v>
      </c>
      <c r="L2831" s="40" t="s">
        <v>6</v>
      </c>
      <c r="M2831" s="39" t="s">
        <v>24</v>
      </c>
      <c r="N2831" s="41" t="s">
        <v>2098</v>
      </c>
      <c r="O2831" s="39">
        <v>44662</v>
      </c>
      <c r="P2831" s="40">
        <v>1</v>
      </c>
      <c r="Q2831" s="40">
        <v>1</v>
      </c>
      <c r="R2831" s="40" t="str">
        <f>IFERROR(VLOOKUP(Tabla2[[#This Row],[CONTRATISTA PRNCIPAL]],Hoja1!$L$5:$M$9,2,FALSE),"CJV")</f>
        <v>EPC</v>
      </c>
      <c r="S2831" s="40" t="str">
        <f>IF(Tabla2[[#This Row],[EMPRESA]]=Tabla2[[#This Row],[CONTRATISTA PRNCIPAL]],"Principal","Secundaria")</f>
        <v>Principal</v>
      </c>
      <c r="T2831" s="42">
        <f>IFERROR(1/COUNTIF(Tabla2[CONTRATISTA PRNCIPAL],Tabla2[[#This Row],[CONTRATISTA PRNCIPAL]]),0)</f>
        <v>0.0035714285714285713</v>
      </c>
      <c r="U2831" s="43">
        <f>IF(((TODAY()-Tabla2[[#This Row],[FECHA NACIMIENTO]])/365)&lt;18,"Corregir", IF(((TODAY()-Tabla2[[#This Row],[FECHA NACIMIENTO]])/365)&gt;80, "Corregir",ROUNDDOWN(((TODAY()-Tabla2[[#This Row],[FECHA NACIMIENTO]])/365),0)))</f>
        <v>67</v>
      </c>
      <c r="V28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831" s="44" t="str">
        <f>+IF(Tabla2[[#This Row],[Edad]]="Corregir","Corregir","Ok")</f>
        <v>Ok</v>
      </c>
      <c r="X2831" s="42" t="str">
        <f>+IFERROR(VLOOKUP(Tabla2[[#This Row],[DISTRITO SEGÚN DNI]],Hoja1!$A$2:$B$32,2,FALSE),"No")</f>
        <v>ATE</v>
      </c>
      <c r="Y2831" s="42" t="str">
        <f>IF(OR(LOWER(Tabla2[[#This Row],[GENERO]])="masculino", LOWER(Tabla2[[#This Row],[GENERO]])="femenino"),"OK","Corregir")</f>
        <v>OK</v>
      </c>
      <c r="Z2831" s="42" t="str">
        <f>+IF(Tabla2[[#This Row],[Nro. DNI / CE]]="","Corregir",IF(LEN(Tabla2[[#This Row],[Nro. DNI / CE]])&gt;=8,"OK","Corregir"))</f>
        <v>OK</v>
      </c>
      <c r="AA2831" s="42">
        <f>COUNTIF(Tabla2[APELLIDOS Y NOMBRES],Tabla2[[#This Row],[APELLIDOS Y NOMBRES]])</f>
        <v>1</v>
      </c>
      <c r="AB2831" s="42">
        <f>IF(Tabla2[[#This Row],[Trabajador]]&gt;1,1/Tabla2[[#This Row],[Trabajador]],Tabla2[[#This Row],[Trabajador]])</f>
        <v>1</v>
      </c>
      <c r="AC2831" t="str">
        <f>+IFERROR(IF(Tabla2[[#This Row],[FECHA CESE/BAJA]]="","No Aplica",IF(AND(MONTH(Tabla2[[#This Row],[FECHA CESE/BAJA]])=MONTH(TODAY()-30),YEAR(Tabla2[[#This Row],[FECHA CESE/BAJA]])=YEAR(TODAY())),MONTH(TODAY()-30)&amp;"-"&amp;YEAR(TODAY()),"Borrar")),"No aplica")</f>
        <v>No aplica</v>
      </c>
      <c r="AD2831" t="str">
        <f>+IFERROR(IF(Tabla2[[#This Row],[FECHA INICIO DE LABORES EN OBRA]]="","No Aplica",IF(AND(MONTH(Tabla2[[#This Row],[FECHA INICIO DE LABORES EN OBRA]])=MONTH(TODAY()-30),YEAR(Tabla2[[#This Row],[FECHA INICIO DE LABORES EN OBRA]])=YEAR(TODAY())),MONTH(TODAY()-30)&amp;"-"&amp;YEAR(TODAY()),"No Aplica")),"No Aplica")</f>
        <v>No Aplica</v>
      </c>
    </row>
    <row r="2832" spans="1:30" x14ac:dyDescent="0.25">
      <c r="A2832" s="13">
        <v>20101155588</v>
      </c>
      <c r="B2832" s="15" t="s">
        <v>2014</v>
      </c>
      <c r="C2832" s="15" t="s">
        <v>2014</v>
      </c>
      <c r="D2832" s="15" t="s">
        <v>1208</v>
      </c>
      <c r="E2832" s="15" t="s">
        <v>1209</v>
      </c>
      <c r="F2832" s="39">
        <v>22869</v>
      </c>
      <c r="G2832" s="15">
        <v>1</v>
      </c>
      <c r="H2832" s="15" t="s">
        <v>9677</v>
      </c>
      <c r="I2832" s="15" t="s">
        <v>10074</v>
      </c>
      <c r="J2832" s="15" t="s">
        <v>10062</v>
      </c>
      <c r="K2832" s="15" t="s">
        <v>34</v>
      </c>
      <c r="L2832" s="40" t="s">
        <v>6</v>
      </c>
      <c r="M2832" s="39" t="s">
        <v>24</v>
      </c>
      <c r="N2832" s="41" t="s">
        <v>2098</v>
      </c>
      <c r="O2832" s="39">
        <v>44256</v>
      </c>
      <c r="P2832" s="40">
        <v>1</v>
      </c>
      <c r="Q2832" s="40">
        <v>1</v>
      </c>
      <c r="R2832" s="40" t="str">
        <f>IFERROR(VLOOKUP(Tabla2[[#This Row],[CONTRATISTA PRNCIPAL]],Hoja1!$L$5:$M$9,2,FALSE),"CJV")</f>
        <v>EPC</v>
      </c>
      <c r="S2832" s="40" t="str">
        <f>IF(Tabla2[[#This Row],[EMPRESA]]=Tabla2[[#This Row],[CONTRATISTA PRNCIPAL]],"Principal","Secundaria")</f>
        <v>Principal</v>
      </c>
      <c r="T2832" s="42">
        <f>IFERROR(1/COUNTIF(Tabla2[CONTRATISTA PRNCIPAL],Tabla2[[#This Row],[CONTRATISTA PRNCIPAL]]),0)</f>
        <v>0.0035714285714285713</v>
      </c>
      <c r="U2832" s="43">
        <f>IF(((TODAY()-Tabla2[[#This Row],[FECHA NACIMIENTO]])/365)&lt;18,"Corregir", IF(((TODAY()-Tabla2[[#This Row],[FECHA NACIMIENTO]])/365)&gt;80, "Corregir",ROUNDDOWN(((TODAY()-Tabla2[[#This Row],[FECHA NACIMIENTO]])/365),0)))</f>
        <v>61</v>
      </c>
      <c r="V28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832" s="44" t="str">
        <f>+IF(Tabla2[[#This Row],[Edad]]="Corregir","Corregir","Ok")</f>
        <v>Ok</v>
      </c>
      <c r="X2832" s="42" t="str">
        <f>+IFERROR(VLOOKUP(Tabla2[[#This Row],[DISTRITO SEGÚN DNI]],Hoja1!$A$2:$B$32,2,FALSE),"No")</f>
        <v>SANTA ANITA</v>
      </c>
      <c r="Y2832" s="42" t="str">
        <f>IF(OR(LOWER(Tabla2[[#This Row],[GENERO]])="masculino", LOWER(Tabla2[[#This Row],[GENERO]])="femenino"),"OK","Corregir")</f>
        <v>OK</v>
      </c>
      <c r="Z2832" s="42" t="str">
        <f>+IF(Tabla2[[#This Row],[Nro. DNI / CE]]="","Corregir",IF(LEN(Tabla2[[#This Row],[Nro. DNI / CE]])&gt;=8,"OK","Corregir"))</f>
        <v>OK</v>
      </c>
      <c r="AA2832" s="42">
        <f>COUNTIF(Tabla2[APELLIDOS Y NOMBRES],Tabla2[[#This Row],[APELLIDOS Y NOMBRES]])</f>
        <v>1</v>
      </c>
      <c r="AB2832" s="42">
        <f>IF(Tabla2[[#This Row],[Trabajador]]&gt;1,1/Tabla2[[#This Row],[Trabajador]],Tabla2[[#This Row],[Trabajador]])</f>
        <v>1</v>
      </c>
      <c r="AC2832" t="str">
        <f>+IFERROR(IF(Tabla2[[#This Row],[FECHA CESE/BAJA]]="","No Aplica",IF(AND(MONTH(Tabla2[[#This Row],[FECHA CESE/BAJA]])=MONTH(TODAY()-30),YEAR(Tabla2[[#This Row],[FECHA CESE/BAJA]])=YEAR(TODAY())),MONTH(TODAY()-30)&amp;"-"&amp;YEAR(TODAY()),"Borrar")),"No aplica")</f>
        <v>No aplica</v>
      </c>
      <c r="AD2832" t="str">
        <f>+IFERROR(IF(Tabla2[[#This Row],[FECHA INICIO DE LABORES EN OBRA]]="","No Aplica",IF(AND(MONTH(Tabla2[[#This Row],[FECHA INICIO DE LABORES EN OBRA]])=MONTH(TODAY()-30),YEAR(Tabla2[[#This Row],[FECHA INICIO DE LABORES EN OBRA]])=YEAR(TODAY())),MONTH(TODAY()-30)&amp;"-"&amp;YEAR(TODAY()),"No Aplica")),"No Aplica")</f>
        <v>No Aplica</v>
      </c>
    </row>
    <row r="2833" spans="1:30" x14ac:dyDescent="0.25">
      <c r="A2833" s="13">
        <v>20101155588</v>
      </c>
      <c r="B2833" s="15" t="s">
        <v>2014</v>
      </c>
      <c r="C2833" s="15" t="s">
        <v>2014</v>
      </c>
      <c r="D2833" s="15" t="s">
        <v>10075</v>
      </c>
      <c r="E2833" s="15" t="s">
        <v>10076</v>
      </c>
      <c r="F2833" s="39">
        <v>36376</v>
      </c>
      <c r="G2833" s="15">
        <v>1</v>
      </c>
      <c r="H2833" s="15" t="s">
        <v>9677</v>
      </c>
      <c r="I2833" s="15" t="s">
        <v>10074</v>
      </c>
      <c r="J2833" s="15" t="s">
        <v>10077</v>
      </c>
      <c r="K2833" s="15" t="s">
        <v>2445</v>
      </c>
      <c r="L2833" s="40" t="s">
        <v>6</v>
      </c>
      <c r="M2833" s="39" t="s">
        <v>24</v>
      </c>
      <c r="N2833" s="41" t="s">
        <v>2098</v>
      </c>
      <c r="O2833" s="39">
        <v>44750</v>
      </c>
      <c r="P2833" s="40">
        <v>1</v>
      </c>
      <c r="Q2833" s="40">
        <v>1</v>
      </c>
      <c r="R2833" s="40" t="str">
        <f>IFERROR(VLOOKUP(Tabla2[[#This Row],[CONTRATISTA PRNCIPAL]],Hoja1!$L$5:$M$9,2,FALSE),"CJV")</f>
        <v>EPC</v>
      </c>
      <c r="S2833" s="40" t="str">
        <f>IF(Tabla2[[#This Row],[EMPRESA]]=Tabla2[[#This Row],[CONTRATISTA PRNCIPAL]],"Principal","Secundaria")</f>
        <v>Principal</v>
      </c>
      <c r="T2833" s="42">
        <f>IFERROR(1/COUNTIF(Tabla2[CONTRATISTA PRNCIPAL],Tabla2[[#This Row],[CONTRATISTA PRNCIPAL]]),0)</f>
        <v>0.0035714285714285713</v>
      </c>
      <c r="U2833" s="43">
        <f>IF(((TODAY()-Tabla2[[#This Row],[FECHA NACIMIENTO]])/365)&lt;18,"Corregir", IF(((TODAY()-Tabla2[[#This Row],[FECHA NACIMIENTO]])/365)&gt;80, "Corregir",ROUNDDOWN(((TODAY()-Tabla2[[#This Row],[FECHA NACIMIENTO]])/365),0)))</f>
        <v>24</v>
      </c>
      <c r="V28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33" s="44" t="str">
        <f>+IF(Tabla2[[#This Row],[Edad]]="Corregir","Corregir","Ok")</f>
        <v>Ok</v>
      </c>
      <c r="X2833" s="42" t="str">
        <f>+IFERROR(VLOOKUP(Tabla2[[#This Row],[DISTRITO SEGÚN DNI]],Hoja1!$A$2:$B$32,2,FALSE),"No")</f>
        <v>No</v>
      </c>
      <c r="Y2833" s="42" t="str">
        <f>IF(OR(LOWER(Tabla2[[#This Row],[GENERO]])="masculino", LOWER(Tabla2[[#This Row],[GENERO]])="femenino"),"OK","Corregir")</f>
        <v>OK</v>
      </c>
      <c r="Z2833" s="42" t="str">
        <f>+IF(Tabla2[[#This Row],[Nro. DNI / CE]]="","Corregir",IF(LEN(Tabla2[[#This Row],[Nro. DNI / CE]])&gt;=8,"OK","Corregir"))</f>
        <v>OK</v>
      </c>
      <c r="AA2833" s="42">
        <f>COUNTIF(Tabla2[APELLIDOS Y NOMBRES],Tabla2[[#This Row],[APELLIDOS Y NOMBRES]])</f>
        <v>1</v>
      </c>
      <c r="AB2833" s="42">
        <f>IF(Tabla2[[#This Row],[Trabajador]]&gt;1,1/Tabla2[[#This Row],[Trabajador]],Tabla2[[#This Row],[Trabajador]])</f>
        <v>1</v>
      </c>
      <c r="AC2833" t="str">
        <f>+IFERROR(IF(Tabla2[[#This Row],[FECHA CESE/BAJA]]="","No Aplica",IF(AND(MONTH(Tabla2[[#This Row],[FECHA CESE/BAJA]])=MONTH(TODAY()-30),YEAR(Tabla2[[#This Row],[FECHA CESE/BAJA]])=YEAR(TODAY())),MONTH(TODAY()-30)&amp;"-"&amp;YEAR(TODAY()),"Borrar")),"No aplica")</f>
        <v>No aplica</v>
      </c>
      <c r="AD2833" t="str">
        <f>+IFERROR(IF(Tabla2[[#This Row],[FECHA INICIO DE LABORES EN OBRA]]="","No Aplica",IF(AND(MONTH(Tabla2[[#This Row],[FECHA INICIO DE LABORES EN OBRA]])=MONTH(TODAY()-30),YEAR(Tabla2[[#This Row],[FECHA INICIO DE LABORES EN OBRA]])=YEAR(TODAY())),MONTH(TODAY()-30)&amp;"-"&amp;YEAR(TODAY()),"No Aplica")),"No Aplica")</f>
        <v>No Aplica</v>
      </c>
    </row>
    <row r="2834" spans="1:30" x14ac:dyDescent="0.25">
      <c r="A2834" s="13">
        <v>20101155588</v>
      </c>
      <c r="B2834" s="15" t="s">
        <v>2014</v>
      </c>
      <c r="C2834" s="15" t="s">
        <v>2014</v>
      </c>
      <c r="D2834" s="15">
        <v>15450854</v>
      </c>
      <c r="E2834" s="15" t="s">
        <v>50</v>
      </c>
      <c r="F2834" s="39">
        <v>27250</v>
      </c>
      <c r="G2834" s="15">
        <v>1</v>
      </c>
      <c r="H2834" s="15" t="s">
        <v>9677</v>
      </c>
      <c r="I2834" s="15" t="s">
        <v>10078</v>
      </c>
      <c r="J2834" s="15" t="s">
        <v>10079</v>
      </c>
      <c r="K2834" s="15" t="s">
        <v>34</v>
      </c>
      <c r="L2834" s="40" t="s">
        <v>6</v>
      </c>
      <c r="M2834" s="39" t="s">
        <v>24</v>
      </c>
      <c r="N2834" s="41" t="s">
        <v>2098</v>
      </c>
      <c r="O2834" s="39">
        <v>43217</v>
      </c>
      <c r="P2834" s="40">
        <v>1</v>
      </c>
      <c r="Q2834" s="40">
        <v>1</v>
      </c>
      <c r="R2834" s="40" t="str">
        <f>IFERROR(VLOOKUP(Tabla2[[#This Row],[CONTRATISTA PRNCIPAL]],Hoja1!$L$5:$M$9,2,FALSE),"CJV")</f>
        <v>EPC</v>
      </c>
      <c r="S2834" s="40" t="str">
        <f>IF(Tabla2[[#This Row],[EMPRESA]]=Tabla2[[#This Row],[CONTRATISTA PRNCIPAL]],"Principal","Secundaria")</f>
        <v>Principal</v>
      </c>
      <c r="T2834" s="42">
        <f>IFERROR(1/COUNTIF(Tabla2[CONTRATISTA PRNCIPAL],Tabla2[[#This Row],[CONTRATISTA PRNCIPAL]]),0)</f>
        <v>0.0035714285714285713</v>
      </c>
      <c r="U2834" s="43">
        <f>IF(((TODAY()-Tabla2[[#This Row],[FECHA NACIMIENTO]])/365)&lt;18,"Corregir", IF(((TODAY()-Tabla2[[#This Row],[FECHA NACIMIENTO]])/365)&gt;80, "Corregir",ROUNDDOWN(((TODAY()-Tabla2[[#This Row],[FECHA NACIMIENTO]])/365),0)))</f>
        <v>49</v>
      </c>
      <c r="V28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34" s="44" t="str">
        <f>+IF(Tabla2[[#This Row],[Edad]]="Corregir","Corregir","Ok")</f>
        <v>Ok</v>
      </c>
      <c r="X2834" s="42" t="str">
        <f>+IFERROR(VLOOKUP(Tabla2[[#This Row],[DISTRITO SEGÚN DNI]],Hoja1!$A$2:$B$32,2,FALSE),"No")</f>
        <v>SANTA ANITA</v>
      </c>
      <c r="Y2834" s="42" t="str">
        <f>IF(OR(LOWER(Tabla2[[#This Row],[GENERO]])="masculino", LOWER(Tabla2[[#This Row],[GENERO]])="femenino"),"OK","Corregir")</f>
        <v>OK</v>
      </c>
      <c r="Z2834" s="42" t="str">
        <f>+IF(Tabla2[[#This Row],[Nro. DNI / CE]]="","Corregir",IF(LEN(Tabla2[[#This Row],[Nro. DNI / CE]])&gt;=8,"OK","Corregir"))</f>
        <v>OK</v>
      </c>
      <c r="AA2834" s="42">
        <f>COUNTIF(Tabla2[APELLIDOS Y NOMBRES],Tabla2[[#This Row],[APELLIDOS Y NOMBRES]])</f>
        <v>1</v>
      </c>
      <c r="AB2834" s="42">
        <f>IF(Tabla2[[#This Row],[Trabajador]]&gt;1,1/Tabla2[[#This Row],[Trabajador]],Tabla2[[#This Row],[Trabajador]])</f>
        <v>1</v>
      </c>
      <c r="AC2834" t="str">
        <f>+IFERROR(IF(Tabla2[[#This Row],[FECHA CESE/BAJA]]="","No Aplica",IF(AND(MONTH(Tabla2[[#This Row],[FECHA CESE/BAJA]])=MONTH(TODAY()-30),YEAR(Tabla2[[#This Row],[FECHA CESE/BAJA]])=YEAR(TODAY())),MONTH(TODAY()-30)&amp;"-"&amp;YEAR(TODAY()),"Borrar")),"No aplica")</f>
        <v>No aplica</v>
      </c>
      <c r="AD2834" t="str">
        <f>+IFERROR(IF(Tabla2[[#This Row],[FECHA INICIO DE LABORES EN OBRA]]="","No Aplica",IF(AND(MONTH(Tabla2[[#This Row],[FECHA INICIO DE LABORES EN OBRA]])=MONTH(TODAY()-30),YEAR(Tabla2[[#This Row],[FECHA INICIO DE LABORES EN OBRA]])=YEAR(TODAY())),MONTH(TODAY()-30)&amp;"-"&amp;YEAR(TODAY()),"No Aplica")),"No Aplica")</f>
        <v>No Aplica</v>
      </c>
    </row>
    <row r="2835" spans="1:30" x14ac:dyDescent="0.25">
      <c r="A2835" s="13">
        <v>20101155588</v>
      </c>
      <c r="B2835" s="15" t="s">
        <v>2014</v>
      </c>
      <c r="C2835" s="15" t="s">
        <v>2014</v>
      </c>
      <c r="D2835" s="15">
        <v>41626712</v>
      </c>
      <c r="E2835" s="15" t="s">
        <v>10080</v>
      </c>
      <c r="F2835" s="39">
        <v>29099</v>
      </c>
      <c r="G2835" s="15">
        <v>1</v>
      </c>
      <c r="H2835" s="15" t="s">
        <v>9677</v>
      </c>
      <c r="I2835" s="15" t="s">
        <v>10078</v>
      </c>
      <c r="J2835" s="15" t="s">
        <v>10081</v>
      </c>
      <c r="K2835" s="15" t="s">
        <v>3475</v>
      </c>
      <c r="L2835" s="40" t="s">
        <v>6</v>
      </c>
      <c r="M2835" s="39" t="s">
        <v>24</v>
      </c>
      <c r="N2835" s="41" t="s">
        <v>2098</v>
      </c>
      <c r="O2835" s="39">
        <v>44002</v>
      </c>
      <c r="P2835" s="40">
        <v>1</v>
      </c>
      <c r="Q2835" s="40">
        <v>1</v>
      </c>
      <c r="R2835" s="40" t="str">
        <f>IFERROR(VLOOKUP(Tabla2[[#This Row],[CONTRATISTA PRNCIPAL]],Hoja1!$L$5:$M$9,2,FALSE),"CJV")</f>
        <v>EPC</v>
      </c>
      <c r="S2835" s="40" t="str">
        <f>IF(Tabla2[[#This Row],[EMPRESA]]=Tabla2[[#This Row],[CONTRATISTA PRNCIPAL]],"Principal","Secundaria")</f>
        <v>Principal</v>
      </c>
      <c r="T2835" s="42">
        <f>IFERROR(1/COUNTIF(Tabla2[CONTRATISTA PRNCIPAL],Tabla2[[#This Row],[CONTRATISTA PRNCIPAL]]),0)</f>
        <v>0.0035714285714285713</v>
      </c>
      <c r="U2835" s="43">
        <f>IF(((TODAY()-Tabla2[[#This Row],[FECHA NACIMIENTO]])/365)&lt;18,"Corregir", IF(((TODAY()-Tabla2[[#This Row],[FECHA NACIMIENTO]])/365)&gt;80, "Corregir",ROUNDDOWN(((TODAY()-Tabla2[[#This Row],[FECHA NACIMIENTO]])/365),0)))</f>
        <v>44</v>
      </c>
      <c r="V28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35" s="44" t="str">
        <f>+IF(Tabla2[[#This Row],[Edad]]="Corregir","Corregir","Ok")</f>
        <v>Ok</v>
      </c>
      <c r="X2835" s="42" t="str">
        <f>+IFERROR(VLOOKUP(Tabla2[[#This Row],[DISTRITO SEGÚN DNI]],Hoja1!$A$2:$B$32,2,FALSE),"No")</f>
        <v>No</v>
      </c>
      <c r="Y2835" s="42" t="str">
        <f>IF(OR(LOWER(Tabla2[[#This Row],[GENERO]])="masculino", LOWER(Tabla2[[#This Row],[GENERO]])="femenino"),"OK","Corregir")</f>
        <v>OK</v>
      </c>
      <c r="Z2835" s="42" t="str">
        <f>+IF(Tabla2[[#This Row],[Nro. DNI / CE]]="","Corregir",IF(LEN(Tabla2[[#This Row],[Nro. DNI / CE]])&gt;=8,"OK","Corregir"))</f>
        <v>OK</v>
      </c>
      <c r="AA2835" s="42">
        <f>COUNTIF(Tabla2[APELLIDOS Y NOMBRES],Tabla2[[#This Row],[APELLIDOS Y NOMBRES]])</f>
        <v>1</v>
      </c>
      <c r="AB2835" s="42">
        <f>IF(Tabla2[[#This Row],[Trabajador]]&gt;1,1/Tabla2[[#This Row],[Trabajador]],Tabla2[[#This Row],[Trabajador]])</f>
        <v>1</v>
      </c>
      <c r="AC2835" t="str">
        <f>+IFERROR(IF(Tabla2[[#This Row],[FECHA CESE/BAJA]]="","No Aplica",IF(AND(MONTH(Tabla2[[#This Row],[FECHA CESE/BAJA]])=MONTH(TODAY()-30),YEAR(Tabla2[[#This Row],[FECHA CESE/BAJA]])=YEAR(TODAY())),MONTH(TODAY()-30)&amp;"-"&amp;YEAR(TODAY()),"Borrar")),"No aplica")</f>
        <v>No aplica</v>
      </c>
      <c r="AD2835" t="str">
        <f>+IFERROR(IF(Tabla2[[#This Row],[FECHA INICIO DE LABORES EN OBRA]]="","No Aplica",IF(AND(MONTH(Tabla2[[#This Row],[FECHA INICIO DE LABORES EN OBRA]])=MONTH(TODAY()-30),YEAR(Tabla2[[#This Row],[FECHA INICIO DE LABORES EN OBRA]])=YEAR(TODAY())),MONTH(TODAY()-30)&amp;"-"&amp;YEAR(TODAY()),"No Aplica")),"No Aplica")</f>
        <v>No Aplica</v>
      </c>
    </row>
    <row r="2836" spans="1:30" x14ac:dyDescent="0.25">
      <c r="A2836" s="13">
        <v>20101155588</v>
      </c>
      <c r="B2836" s="15" t="s">
        <v>2014</v>
      </c>
      <c r="C2836" s="15" t="s">
        <v>2014</v>
      </c>
      <c r="D2836" s="15">
        <v>47876545</v>
      </c>
      <c r="E2836" s="15" t="s">
        <v>10082</v>
      </c>
      <c r="F2836" s="39">
        <v>34202</v>
      </c>
      <c r="G2836" s="15">
        <v>1</v>
      </c>
      <c r="H2836" s="15" t="s">
        <v>9677</v>
      </c>
      <c r="I2836" s="15" t="s">
        <v>10083</v>
      </c>
      <c r="J2836" s="15" t="s">
        <v>10084</v>
      </c>
      <c r="K2836" s="15" t="s">
        <v>3078</v>
      </c>
      <c r="L2836" s="40" t="s">
        <v>6</v>
      </c>
      <c r="M2836" s="39" t="s">
        <v>24</v>
      </c>
      <c r="N2836" s="41" t="s">
        <v>2098</v>
      </c>
      <c r="O2836" s="39">
        <v>44668</v>
      </c>
      <c r="P2836" s="40">
        <v>1</v>
      </c>
      <c r="Q2836" s="40">
        <v>1</v>
      </c>
      <c r="R2836" s="40" t="str">
        <f>IFERROR(VLOOKUP(Tabla2[[#This Row],[CONTRATISTA PRNCIPAL]],Hoja1!$L$5:$M$9,2,FALSE),"CJV")</f>
        <v>EPC</v>
      </c>
      <c r="S2836" s="40" t="str">
        <f>IF(Tabla2[[#This Row],[EMPRESA]]=Tabla2[[#This Row],[CONTRATISTA PRNCIPAL]],"Principal","Secundaria")</f>
        <v>Principal</v>
      </c>
      <c r="T2836" s="42">
        <f>IFERROR(1/COUNTIF(Tabla2[CONTRATISTA PRNCIPAL],Tabla2[[#This Row],[CONTRATISTA PRNCIPAL]]),0)</f>
        <v>0.0035714285714285713</v>
      </c>
      <c r="U2836" s="43">
        <f>IF(((TODAY()-Tabla2[[#This Row],[FECHA NACIMIENTO]])/365)&lt;18,"Corregir", IF(((TODAY()-Tabla2[[#This Row],[FECHA NACIMIENTO]])/365)&gt;80, "Corregir",ROUNDDOWN(((TODAY()-Tabla2[[#This Row],[FECHA NACIMIENTO]])/365),0)))</f>
        <v>30</v>
      </c>
      <c r="V28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36" s="44" t="str">
        <f>+IF(Tabla2[[#This Row],[Edad]]="Corregir","Corregir","Ok")</f>
        <v>Ok</v>
      </c>
      <c r="X2836" s="42" t="str">
        <f>+IFERROR(VLOOKUP(Tabla2[[#This Row],[DISTRITO SEGÚN DNI]],Hoja1!$A$2:$B$32,2,FALSE),"No")</f>
        <v>No</v>
      </c>
      <c r="Y2836" s="42" t="str">
        <f>IF(OR(LOWER(Tabla2[[#This Row],[GENERO]])="masculino", LOWER(Tabla2[[#This Row],[GENERO]])="femenino"),"OK","Corregir")</f>
        <v>OK</v>
      </c>
      <c r="Z2836" s="42" t="str">
        <f>+IF(Tabla2[[#This Row],[Nro. DNI / CE]]="","Corregir",IF(LEN(Tabla2[[#This Row],[Nro. DNI / CE]])&gt;=8,"OK","Corregir"))</f>
        <v>OK</v>
      </c>
      <c r="AA2836" s="42">
        <f>COUNTIF(Tabla2[APELLIDOS Y NOMBRES],Tabla2[[#This Row],[APELLIDOS Y NOMBRES]])</f>
        <v>1</v>
      </c>
      <c r="AB2836" s="42">
        <f>IF(Tabla2[[#This Row],[Trabajador]]&gt;1,1/Tabla2[[#This Row],[Trabajador]],Tabla2[[#This Row],[Trabajador]])</f>
        <v>1</v>
      </c>
      <c r="AC2836" t="str">
        <f>+IFERROR(IF(Tabla2[[#This Row],[FECHA CESE/BAJA]]="","No Aplica",IF(AND(MONTH(Tabla2[[#This Row],[FECHA CESE/BAJA]])=MONTH(TODAY()-30),YEAR(Tabla2[[#This Row],[FECHA CESE/BAJA]])=YEAR(TODAY())),MONTH(TODAY()-30)&amp;"-"&amp;YEAR(TODAY()),"Borrar")),"No aplica")</f>
        <v>No aplica</v>
      </c>
      <c r="AD2836" t="str">
        <f>+IFERROR(IF(Tabla2[[#This Row],[FECHA INICIO DE LABORES EN OBRA]]="","No Aplica",IF(AND(MONTH(Tabla2[[#This Row],[FECHA INICIO DE LABORES EN OBRA]])=MONTH(TODAY()-30),YEAR(Tabla2[[#This Row],[FECHA INICIO DE LABORES EN OBRA]])=YEAR(TODAY())),MONTH(TODAY()-30)&amp;"-"&amp;YEAR(TODAY()),"No Aplica")),"No Aplica")</f>
        <v>No Aplica</v>
      </c>
    </row>
    <row r="2837" spans="1:30" x14ac:dyDescent="0.25">
      <c r="A2837" s="13">
        <v>20101155588</v>
      </c>
      <c r="B2837" s="15" t="s">
        <v>2014</v>
      </c>
      <c r="C2837" s="15" t="s">
        <v>2014</v>
      </c>
      <c r="D2837" s="15" t="s">
        <v>10085</v>
      </c>
      <c r="E2837" s="15" t="s">
        <v>10086</v>
      </c>
      <c r="F2837" s="39">
        <v>33502</v>
      </c>
      <c r="G2837" s="15">
        <v>1</v>
      </c>
      <c r="H2837" s="15" t="s">
        <v>9677</v>
      </c>
      <c r="I2837" s="15" t="s">
        <v>10083</v>
      </c>
      <c r="J2837" s="15" t="s">
        <v>10087</v>
      </c>
      <c r="K2837" s="15" t="s">
        <v>3078</v>
      </c>
      <c r="L2837" s="40" t="s">
        <v>6</v>
      </c>
      <c r="M2837" s="39" t="s">
        <v>24</v>
      </c>
      <c r="N2837" s="41" t="s">
        <v>2098</v>
      </c>
      <c r="O2837" s="39">
        <v>43604</v>
      </c>
      <c r="P2837" s="40">
        <v>1</v>
      </c>
      <c r="Q2837" s="40">
        <v>1</v>
      </c>
      <c r="R2837" s="40" t="str">
        <f>IFERROR(VLOOKUP(Tabla2[[#This Row],[CONTRATISTA PRNCIPAL]],Hoja1!$L$5:$M$9,2,FALSE),"CJV")</f>
        <v>EPC</v>
      </c>
      <c r="S2837" s="40" t="str">
        <f>IF(Tabla2[[#This Row],[EMPRESA]]=Tabla2[[#This Row],[CONTRATISTA PRNCIPAL]],"Principal","Secundaria")</f>
        <v>Principal</v>
      </c>
      <c r="T2837" s="42">
        <f>IFERROR(1/COUNTIF(Tabla2[CONTRATISTA PRNCIPAL],Tabla2[[#This Row],[CONTRATISTA PRNCIPAL]]),0)</f>
        <v>0.0035714285714285713</v>
      </c>
      <c r="U2837" s="43">
        <f>IF(((TODAY()-Tabla2[[#This Row],[FECHA NACIMIENTO]])/365)&lt;18,"Corregir", IF(((TODAY()-Tabla2[[#This Row],[FECHA NACIMIENTO]])/365)&gt;80, "Corregir",ROUNDDOWN(((TODAY()-Tabla2[[#This Row],[FECHA NACIMIENTO]])/365),0)))</f>
        <v>32</v>
      </c>
      <c r="V28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37" s="44" t="str">
        <f>+IF(Tabla2[[#This Row],[Edad]]="Corregir","Corregir","Ok")</f>
        <v>Ok</v>
      </c>
      <c r="X2837" s="42" t="str">
        <f>+IFERROR(VLOOKUP(Tabla2[[#This Row],[DISTRITO SEGÚN DNI]],Hoja1!$A$2:$B$32,2,FALSE),"No")</f>
        <v>No</v>
      </c>
      <c r="Y2837" s="42" t="str">
        <f>IF(OR(LOWER(Tabla2[[#This Row],[GENERO]])="masculino", LOWER(Tabla2[[#This Row],[GENERO]])="femenino"),"OK","Corregir")</f>
        <v>OK</v>
      </c>
      <c r="Z2837" s="42" t="str">
        <f>+IF(Tabla2[[#This Row],[Nro. DNI / CE]]="","Corregir",IF(LEN(Tabla2[[#This Row],[Nro. DNI / CE]])&gt;=8,"OK","Corregir"))</f>
        <v>OK</v>
      </c>
      <c r="AA2837" s="42">
        <f>COUNTIF(Tabla2[APELLIDOS Y NOMBRES],Tabla2[[#This Row],[APELLIDOS Y NOMBRES]])</f>
        <v>1</v>
      </c>
      <c r="AB2837" s="42">
        <f>IF(Tabla2[[#This Row],[Trabajador]]&gt;1,1/Tabla2[[#This Row],[Trabajador]],Tabla2[[#This Row],[Trabajador]])</f>
        <v>1</v>
      </c>
      <c r="AC2837" t="str">
        <f>+IFERROR(IF(Tabla2[[#This Row],[FECHA CESE/BAJA]]="","No Aplica",IF(AND(MONTH(Tabla2[[#This Row],[FECHA CESE/BAJA]])=MONTH(TODAY()-30),YEAR(Tabla2[[#This Row],[FECHA CESE/BAJA]])=YEAR(TODAY())),MONTH(TODAY()-30)&amp;"-"&amp;YEAR(TODAY()),"Borrar")),"No aplica")</f>
        <v>No aplica</v>
      </c>
      <c r="AD2837" t="str">
        <f>+IFERROR(IF(Tabla2[[#This Row],[FECHA INICIO DE LABORES EN OBRA]]="","No Aplica",IF(AND(MONTH(Tabla2[[#This Row],[FECHA INICIO DE LABORES EN OBRA]])=MONTH(TODAY()-30),YEAR(Tabla2[[#This Row],[FECHA INICIO DE LABORES EN OBRA]])=YEAR(TODAY())),MONTH(TODAY()-30)&amp;"-"&amp;YEAR(TODAY()),"No Aplica")),"No Aplica")</f>
        <v>No Aplica</v>
      </c>
    </row>
    <row r="2838" spans="1:30" x14ac:dyDescent="0.25">
      <c r="A2838" s="13">
        <v>20101155588</v>
      </c>
      <c r="B2838" s="15" t="s">
        <v>2014</v>
      </c>
      <c r="C2838" s="15" t="s">
        <v>2014</v>
      </c>
      <c r="D2838" s="15">
        <v>75845235</v>
      </c>
      <c r="E2838" s="15" t="s">
        <v>10088</v>
      </c>
      <c r="F2838" s="39">
        <v>34970</v>
      </c>
      <c r="G2838" s="15">
        <v>1</v>
      </c>
      <c r="H2838" s="15" t="s">
        <v>9677</v>
      </c>
      <c r="I2838" s="15" t="s">
        <v>10089</v>
      </c>
      <c r="J2838" s="15" t="s">
        <v>10090</v>
      </c>
      <c r="K2838" s="15" t="s">
        <v>3078</v>
      </c>
      <c r="L2838" s="40" t="s">
        <v>6</v>
      </c>
      <c r="M2838" s="39" t="s">
        <v>24</v>
      </c>
      <c r="N2838" s="41" t="s">
        <v>2098</v>
      </c>
      <c r="O2838" s="39">
        <v>44337</v>
      </c>
      <c r="P2838" s="40">
        <v>1</v>
      </c>
      <c r="Q2838" s="40">
        <v>1</v>
      </c>
      <c r="R2838" s="40" t="str">
        <f>IFERROR(VLOOKUP(Tabla2[[#This Row],[CONTRATISTA PRNCIPAL]],Hoja1!$L$5:$M$9,2,FALSE),"CJV")</f>
        <v>EPC</v>
      </c>
      <c r="S2838" s="40" t="str">
        <f>IF(Tabla2[[#This Row],[EMPRESA]]=Tabla2[[#This Row],[CONTRATISTA PRNCIPAL]],"Principal","Secundaria")</f>
        <v>Principal</v>
      </c>
      <c r="T2838" s="42">
        <f>IFERROR(1/COUNTIF(Tabla2[CONTRATISTA PRNCIPAL],Tabla2[[#This Row],[CONTRATISTA PRNCIPAL]]),0)</f>
        <v>0.0035714285714285713</v>
      </c>
      <c r="U2838" s="43">
        <f>IF(((TODAY()-Tabla2[[#This Row],[FECHA NACIMIENTO]])/365)&lt;18,"Corregir", IF(((TODAY()-Tabla2[[#This Row],[FECHA NACIMIENTO]])/365)&gt;80, "Corregir",ROUNDDOWN(((TODAY()-Tabla2[[#This Row],[FECHA NACIMIENTO]])/365),0)))</f>
        <v>28</v>
      </c>
      <c r="V28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38" s="44" t="str">
        <f>+IF(Tabla2[[#This Row],[Edad]]="Corregir","Corregir","Ok")</f>
        <v>Ok</v>
      </c>
      <c r="X2838" s="42" t="str">
        <f>+IFERROR(VLOOKUP(Tabla2[[#This Row],[DISTRITO SEGÚN DNI]],Hoja1!$A$2:$B$32,2,FALSE),"No")</f>
        <v>No</v>
      </c>
      <c r="Y2838" s="42" t="str">
        <f>IF(OR(LOWER(Tabla2[[#This Row],[GENERO]])="masculino", LOWER(Tabla2[[#This Row],[GENERO]])="femenino"),"OK","Corregir")</f>
        <v>OK</v>
      </c>
      <c r="Z2838" s="42" t="str">
        <f>+IF(Tabla2[[#This Row],[Nro. DNI / CE]]="","Corregir",IF(LEN(Tabla2[[#This Row],[Nro. DNI / CE]])&gt;=8,"OK","Corregir"))</f>
        <v>OK</v>
      </c>
      <c r="AA2838" s="42">
        <f>COUNTIF(Tabla2[APELLIDOS Y NOMBRES],Tabla2[[#This Row],[APELLIDOS Y NOMBRES]])</f>
        <v>1</v>
      </c>
      <c r="AB2838" s="42">
        <f>IF(Tabla2[[#This Row],[Trabajador]]&gt;1,1/Tabla2[[#This Row],[Trabajador]],Tabla2[[#This Row],[Trabajador]])</f>
        <v>1</v>
      </c>
      <c r="AC2838" t="str">
        <f>+IFERROR(IF(Tabla2[[#This Row],[FECHA CESE/BAJA]]="","No Aplica",IF(AND(MONTH(Tabla2[[#This Row],[FECHA CESE/BAJA]])=MONTH(TODAY()-30),YEAR(Tabla2[[#This Row],[FECHA CESE/BAJA]])=YEAR(TODAY())),MONTH(TODAY()-30)&amp;"-"&amp;YEAR(TODAY()),"Borrar")),"No aplica")</f>
        <v>No aplica</v>
      </c>
      <c r="AD2838" t="str">
        <f>+IFERROR(IF(Tabla2[[#This Row],[FECHA INICIO DE LABORES EN OBRA]]="","No Aplica",IF(AND(MONTH(Tabla2[[#This Row],[FECHA INICIO DE LABORES EN OBRA]])=MONTH(TODAY()-30),YEAR(Tabla2[[#This Row],[FECHA INICIO DE LABORES EN OBRA]])=YEAR(TODAY())),MONTH(TODAY()-30)&amp;"-"&amp;YEAR(TODAY()),"No Aplica")),"No Aplica")</f>
        <v>No Aplica</v>
      </c>
    </row>
    <row r="2839" spans="1:30" x14ac:dyDescent="0.25">
      <c r="A2839" s="13">
        <v>20101155588</v>
      </c>
      <c r="B2839" s="15" t="s">
        <v>2014</v>
      </c>
      <c r="C2839" s="15" t="s">
        <v>2014</v>
      </c>
      <c r="D2839" s="15">
        <v>44390110</v>
      </c>
      <c r="E2839" s="15" t="s">
        <v>128</v>
      </c>
      <c r="F2839" s="39">
        <v>31652</v>
      </c>
      <c r="G2839" s="15">
        <v>1</v>
      </c>
      <c r="H2839" s="15" t="s">
        <v>9677</v>
      </c>
      <c r="I2839" s="15" t="s">
        <v>10089</v>
      </c>
      <c r="J2839" s="15" t="s">
        <v>10091</v>
      </c>
      <c r="K2839" s="15" t="s">
        <v>26</v>
      </c>
      <c r="L2839" s="40" t="s">
        <v>6</v>
      </c>
      <c r="M2839" s="39" t="s">
        <v>24</v>
      </c>
      <c r="N2839" s="41" t="s">
        <v>2098</v>
      </c>
      <c r="O2839" s="39">
        <v>43161</v>
      </c>
      <c r="P2839" s="40">
        <v>1</v>
      </c>
      <c r="Q2839" s="40">
        <v>1</v>
      </c>
      <c r="R2839" s="40" t="str">
        <f>IFERROR(VLOOKUP(Tabla2[[#This Row],[CONTRATISTA PRNCIPAL]],Hoja1!$L$5:$M$9,2,FALSE),"CJV")</f>
        <v>EPC</v>
      </c>
      <c r="S2839" s="40" t="str">
        <f>IF(Tabla2[[#This Row],[EMPRESA]]=Tabla2[[#This Row],[CONTRATISTA PRNCIPAL]],"Principal","Secundaria")</f>
        <v>Principal</v>
      </c>
      <c r="T2839" s="42">
        <f>IFERROR(1/COUNTIF(Tabla2[CONTRATISTA PRNCIPAL],Tabla2[[#This Row],[CONTRATISTA PRNCIPAL]]),0)</f>
        <v>0.0035714285714285713</v>
      </c>
      <c r="U2839" s="43">
        <f>IF(((TODAY()-Tabla2[[#This Row],[FECHA NACIMIENTO]])/365)&lt;18,"Corregir", IF(((TODAY()-Tabla2[[#This Row],[FECHA NACIMIENTO]])/365)&gt;80, "Corregir",ROUNDDOWN(((TODAY()-Tabla2[[#This Row],[FECHA NACIMIENTO]])/365),0)))</f>
        <v>37</v>
      </c>
      <c r="V28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39" s="44" t="str">
        <f>+IF(Tabla2[[#This Row],[Edad]]="Corregir","Corregir","Ok")</f>
        <v>Ok</v>
      </c>
      <c r="X2839" s="42" t="str">
        <f>+IFERROR(VLOOKUP(Tabla2[[#This Row],[DISTRITO SEGÚN DNI]],Hoja1!$A$2:$B$32,2,FALSE),"No")</f>
        <v>EL AGUSTINO</v>
      </c>
      <c r="Y2839" s="42" t="str">
        <f>IF(OR(LOWER(Tabla2[[#This Row],[GENERO]])="masculino", LOWER(Tabla2[[#This Row],[GENERO]])="femenino"),"OK","Corregir")</f>
        <v>OK</v>
      </c>
      <c r="Z2839" s="42" t="str">
        <f>+IF(Tabla2[[#This Row],[Nro. DNI / CE]]="","Corregir",IF(LEN(Tabla2[[#This Row],[Nro. DNI / CE]])&gt;=8,"OK","Corregir"))</f>
        <v>OK</v>
      </c>
      <c r="AA2839" s="42">
        <f>COUNTIF(Tabla2[APELLIDOS Y NOMBRES],Tabla2[[#This Row],[APELLIDOS Y NOMBRES]])</f>
        <v>1</v>
      </c>
      <c r="AB2839" s="42">
        <f>IF(Tabla2[[#This Row],[Trabajador]]&gt;1,1/Tabla2[[#This Row],[Trabajador]],Tabla2[[#This Row],[Trabajador]])</f>
        <v>1</v>
      </c>
      <c r="AC2839" t="str">
        <f>+IFERROR(IF(Tabla2[[#This Row],[FECHA CESE/BAJA]]="","No Aplica",IF(AND(MONTH(Tabla2[[#This Row],[FECHA CESE/BAJA]])=MONTH(TODAY()-30),YEAR(Tabla2[[#This Row],[FECHA CESE/BAJA]])=YEAR(TODAY())),MONTH(TODAY()-30)&amp;"-"&amp;YEAR(TODAY()),"Borrar")),"No aplica")</f>
        <v>No aplica</v>
      </c>
      <c r="AD2839" t="str">
        <f>+IFERROR(IF(Tabla2[[#This Row],[FECHA INICIO DE LABORES EN OBRA]]="","No Aplica",IF(AND(MONTH(Tabla2[[#This Row],[FECHA INICIO DE LABORES EN OBRA]])=MONTH(TODAY()-30),YEAR(Tabla2[[#This Row],[FECHA INICIO DE LABORES EN OBRA]])=YEAR(TODAY())),MONTH(TODAY()-30)&amp;"-"&amp;YEAR(TODAY()),"No Aplica")),"No Aplica")</f>
        <v>No Aplica</v>
      </c>
    </row>
    <row r="2840" spans="1:30" x14ac:dyDescent="0.25">
      <c r="A2840" s="13">
        <v>20101155588</v>
      </c>
      <c r="B2840" s="15" t="s">
        <v>2014</v>
      </c>
      <c r="C2840" s="15" t="s">
        <v>2014</v>
      </c>
      <c r="D2840" s="15">
        <v>70100625</v>
      </c>
      <c r="E2840" s="15" t="s">
        <v>10092</v>
      </c>
      <c r="F2840" s="39">
        <v>31820</v>
      </c>
      <c r="G2840" s="15">
        <v>1</v>
      </c>
      <c r="H2840" s="15" t="s">
        <v>9677</v>
      </c>
      <c r="I2840" s="15" t="s">
        <v>10093</v>
      </c>
      <c r="J2840" s="15" t="s">
        <v>10094</v>
      </c>
      <c r="K2840" s="15" t="s">
        <v>2645</v>
      </c>
      <c r="L2840" s="40" t="s">
        <v>6</v>
      </c>
      <c r="M2840" s="39" t="s">
        <v>24</v>
      </c>
      <c r="N2840" s="41" t="s">
        <v>2098</v>
      </c>
      <c r="O2840" s="39">
        <v>44839</v>
      </c>
      <c r="P2840" s="40">
        <v>1</v>
      </c>
      <c r="Q2840" s="40">
        <v>1</v>
      </c>
      <c r="R2840" s="40" t="str">
        <f>IFERROR(VLOOKUP(Tabla2[[#This Row],[CONTRATISTA PRNCIPAL]],Hoja1!$L$5:$M$9,2,FALSE),"CJV")</f>
        <v>EPC</v>
      </c>
      <c r="S2840" s="40" t="str">
        <f>IF(Tabla2[[#This Row],[EMPRESA]]=Tabla2[[#This Row],[CONTRATISTA PRNCIPAL]],"Principal","Secundaria")</f>
        <v>Principal</v>
      </c>
      <c r="T2840" s="42">
        <f>IFERROR(1/COUNTIF(Tabla2[CONTRATISTA PRNCIPAL],Tabla2[[#This Row],[CONTRATISTA PRNCIPAL]]),0)</f>
        <v>0.0035714285714285713</v>
      </c>
      <c r="U2840" s="43">
        <f>IF(((TODAY()-Tabla2[[#This Row],[FECHA NACIMIENTO]])/365)&lt;18,"Corregir", IF(((TODAY()-Tabla2[[#This Row],[FECHA NACIMIENTO]])/365)&gt;80, "Corregir",ROUNDDOWN(((TODAY()-Tabla2[[#This Row],[FECHA NACIMIENTO]])/365),0)))</f>
        <v>36</v>
      </c>
      <c r="V28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40" s="44" t="str">
        <f>+IF(Tabla2[[#This Row],[Edad]]="Corregir","Corregir","Ok")</f>
        <v>Ok</v>
      </c>
      <c r="X2840" s="42" t="str">
        <f>+IFERROR(VLOOKUP(Tabla2[[#This Row],[DISTRITO SEGÚN DNI]],Hoja1!$A$2:$B$32,2,FALSE),"No")</f>
        <v>No</v>
      </c>
      <c r="Y2840" s="42" t="str">
        <f>IF(OR(LOWER(Tabla2[[#This Row],[GENERO]])="masculino", LOWER(Tabla2[[#This Row],[GENERO]])="femenino"),"OK","Corregir")</f>
        <v>OK</v>
      </c>
      <c r="Z2840" s="42" t="str">
        <f>+IF(Tabla2[[#This Row],[Nro. DNI / CE]]="","Corregir",IF(LEN(Tabla2[[#This Row],[Nro. DNI / CE]])&gt;=8,"OK","Corregir"))</f>
        <v>OK</v>
      </c>
      <c r="AA2840" s="42">
        <f>COUNTIF(Tabla2[APELLIDOS Y NOMBRES],Tabla2[[#This Row],[APELLIDOS Y NOMBRES]])</f>
        <v>1</v>
      </c>
      <c r="AB2840" s="42">
        <f>IF(Tabla2[[#This Row],[Trabajador]]&gt;1,1/Tabla2[[#This Row],[Trabajador]],Tabla2[[#This Row],[Trabajador]])</f>
        <v>1</v>
      </c>
      <c r="AC2840" t="str">
        <f>+IFERROR(IF(Tabla2[[#This Row],[FECHA CESE/BAJA]]="","No Aplica",IF(AND(MONTH(Tabla2[[#This Row],[FECHA CESE/BAJA]])=MONTH(TODAY()-30),YEAR(Tabla2[[#This Row],[FECHA CESE/BAJA]])=YEAR(TODAY())),MONTH(TODAY()-30)&amp;"-"&amp;YEAR(TODAY()),"Borrar")),"No aplica")</f>
        <v>No aplica</v>
      </c>
      <c r="AD2840" t="str">
        <f>+IFERROR(IF(Tabla2[[#This Row],[FECHA INICIO DE LABORES EN OBRA]]="","No Aplica",IF(AND(MONTH(Tabla2[[#This Row],[FECHA INICIO DE LABORES EN OBRA]])=MONTH(TODAY()-30),YEAR(Tabla2[[#This Row],[FECHA INICIO DE LABORES EN OBRA]])=YEAR(TODAY())),MONTH(TODAY()-30)&amp;"-"&amp;YEAR(TODAY()),"No Aplica")),"No Aplica")</f>
        <v>No Aplica</v>
      </c>
    </row>
    <row r="2841" spans="1:30" x14ac:dyDescent="0.25">
      <c r="A2841" s="13">
        <v>20101155588</v>
      </c>
      <c r="B2841" s="15" t="s">
        <v>2014</v>
      </c>
      <c r="C2841" s="15" t="s">
        <v>2014</v>
      </c>
      <c r="D2841" s="15">
        <v>49006806</v>
      </c>
      <c r="E2841" s="15" t="s">
        <v>10095</v>
      </c>
      <c r="F2841" s="39">
        <v>36359</v>
      </c>
      <c r="G2841" s="15">
        <v>1</v>
      </c>
      <c r="H2841" s="15" t="s">
        <v>9677</v>
      </c>
      <c r="I2841" s="15" t="s">
        <v>10096</v>
      </c>
      <c r="J2841" s="15" t="s">
        <v>9718</v>
      </c>
      <c r="K2841" s="15" t="s">
        <v>2697</v>
      </c>
      <c r="L2841" s="40" t="s">
        <v>6</v>
      </c>
      <c r="M2841" s="39" t="s">
        <v>24</v>
      </c>
      <c r="N2841" s="41" t="s">
        <v>2098</v>
      </c>
      <c r="O2841" s="39">
        <v>44925</v>
      </c>
      <c r="P2841" s="40">
        <v>1</v>
      </c>
      <c r="Q2841" s="40">
        <v>1</v>
      </c>
      <c r="R2841" s="40" t="str">
        <f>IFERROR(VLOOKUP(Tabla2[[#This Row],[CONTRATISTA PRNCIPAL]],Hoja1!$L$5:$M$9,2,FALSE),"CJV")</f>
        <v>EPC</v>
      </c>
      <c r="S2841" s="40" t="str">
        <f>IF(Tabla2[[#This Row],[EMPRESA]]=Tabla2[[#This Row],[CONTRATISTA PRNCIPAL]],"Principal","Secundaria")</f>
        <v>Principal</v>
      </c>
      <c r="T2841" s="42">
        <f>IFERROR(1/COUNTIF(Tabla2[CONTRATISTA PRNCIPAL],Tabla2[[#This Row],[CONTRATISTA PRNCIPAL]]),0)</f>
        <v>0.0035714285714285713</v>
      </c>
      <c r="U2841" s="43">
        <f>IF(((TODAY()-Tabla2[[#This Row],[FECHA NACIMIENTO]])/365)&lt;18,"Corregir", IF(((TODAY()-Tabla2[[#This Row],[FECHA NACIMIENTO]])/365)&gt;80, "Corregir",ROUNDDOWN(((TODAY()-Tabla2[[#This Row],[FECHA NACIMIENTO]])/365),0)))</f>
        <v>24</v>
      </c>
      <c r="V28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41" s="44" t="str">
        <f>+IF(Tabla2[[#This Row],[Edad]]="Corregir","Corregir","Ok")</f>
        <v>Ok</v>
      </c>
      <c r="X2841" s="42" t="str">
        <f>+IFERROR(VLOOKUP(Tabla2[[#This Row],[DISTRITO SEGÚN DNI]],Hoja1!$A$2:$B$32,2,FALSE),"No")</f>
        <v>No</v>
      </c>
      <c r="Y2841" s="42" t="str">
        <f>IF(OR(LOWER(Tabla2[[#This Row],[GENERO]])="masculino", LOWER(Tabla2[[#This Row],[GENERO]])="femenino"),"OK","Corregir")</f>
        <v>OK</v>
      </c>
      <c r="Z2841" s="42" t="str">
        <f>+IF(Tabla2[[#This Row],[Nro. DNI / CE]]="","Corregir",IF(LEN(Tabla2[[#This Row],[Nro. DNI / CE]])&gt;=8,"OK","Corregir"))</f>
        <v>OK</v>
      </c>
      <c r="AA2841" s="42">
        <f>COUNTIF(Tabla2[APELLIDOS Y NOMBRES],Tabla2[[#This Row],[APELLIDOS Y NOMBRES]])</f>
        <v>1</v>
      </c>
      <c r="AB2841" s="42">
        <f>IF(Tabla2[[#This Row],[Trabajador]]&gt;1,1/Tabla2[[#This Row],[Trabajador]],Tabla2[[#This Row],[Trabajador]])</f>
        <v>1</v>
      </c>
      <c r="AC2841" t="str">
        <f>+IFERROR(IF(Tabla2[[#This Row],[FECHA CESE/BAJA]]="","No Aplica",IF(AND(MONTH(Tabla2[[#This Row],[FECHA CESE/BAJA]])=MONTH(TODAY()-30),YEAR(Tabla2[[#This Row],[FECHA CESE/BAJA]])=YEAR(TODAY())),MONTH(TODAY()-30)&amp;"-"&amp;YEAR(TODAY()),"Borrar")),"No aplica")</f>
        <v>No aplica</v>
      </c>
      <c r="AD2841" t="str">
        <f>+IFERROR(IF(Tabla2[[#This Row],[FECHA INICIO DE LABORES EN OBRA]]="","No Aplica",IF(AND(MONTH(Tabla2[[#This Row],[FECHA INICIO DE LABORES EN OBRA]])=MONTH(TODAY()-30),YEAR(Tabla2[[#This Row],[FECHA INICIO DE LABORES EN OBRA]])=YEAR(TODAY())),MONTH(TODAY()-30)&amp;"-"&amp;YEAR(TODAY()),"No Aplica")),"No Aplica")</f>
        <v>No Aplica</v>
      </c>
    </row>
    <row r="2842" spans="1:30" x14ac:dyDescent="0.25">
      <c r="A2842" s="13">
        <v>20101155588</v>
      </c>
      <c r="B2842" s="15" t="s">
        <v>2014</v>
      </c>
      <c r="C2842" s="15" t="s">
        <v>2014</v>
      </c>
      <c r="D2842" s="15">
        <v>32984517</v>
      </c>
      <c r="E2842" s="15" t="s">
        <v>10097</v>
      </c>
      <c r="F2842" s="39">
        <v>28535</v>
      </c>
      <c r="G2842" s="15">
        <v>1</v>
      </c>
      <c r="H2842" s="15" t="s">
        <v>9677</v>
      </c>
      <c r="I2842" s="15" t="s">
        <v>10098</v>
      </c>
      <c r="J2842" s="15" t="s">
        <v>9980</v>
      </c>
      <c r="K2842" s="15" t="s">
        <v>3078</v>
      </c>
      <c r="L2842" s="40" t="s">
        <v>6</v>
      </c>
      <c r="M2842" s="39" t="s">
        <v>24</v>
      </c>
      <c r="N2842" s="41" t="s">
        <v>2098</v>
      </c>
      <c r="O2842" s="39">
        <v>44075</v>
      </c>
      <c r="P2842" s="40">
        <v>1</v>
      </c>
      <c r="Q2842" s="40">
        <v>1</v>
      </c>
      <c r="R2842" s="40" t="str">
        <f>IFERROR(VLOOKUP(Tabla2[[#This Row],[CONTRATISTA PRNCIPAL]],Hoja1!$L$5:$M$9,2,FALSE),"CJV")</f>
        <v>EPC</v>
      </c>
      <c r="S2842" s="40" t="str">
        <f>IF(Tabla2[[#This Row],[EMPRESA]]=Tabla2[[#This Row],[CONTRATISTA PRNCIPAL]],"Principal","Secundaria")</f>
        <v>Principal</v>
      </c>
      <c r="T2842" s="42">
        <f>IFERROR(1/COUNTIF(Tabla2[CONTRATISTA PRNCIPAL],Tabla2[[#This Row],[CONTRATISTA PRNCIPAL]]),0)</f>
        <v>0.0035714285714285713</v>
      </c>
      <c r="U2842" s="43">
        <f>IF(((TODAY()-Tabla2[[#This Row],[FECHA NACIMIENTO]])/365)&lt;18,"Corregir", IF(((TODAY()-Tabla2[[#This Row],[FECHA NACIMIENTO]])/365)&gt;80, "Corregir",ROUNDDOWN(((TODAY()-Tabla2[[#This Row],[FECHA NACIMIENTO]])/365),0)))</f>
        <v>45</v>
      </c>
      <c r="V28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42" s="44" t="str">
        <f>+IF(Tabla2[[#This Row],[Edad]]="Corregir","Corregir","Ok")</f>
        <v>Ok</v>
      </c>
      <c r="X2842" s="42" t="str">
        <f>+IFERROR(VLOOKUP(Tabla2[[#This Row],[DISTRITO SEGÚN DNI]],Hoja1!$A$2:$B$32,2,FALSE),"No")</f>
        <v>No</v>
      </c>
      <c r="Y2842" s="42" t="str">
        <f>IF(OR(LOWER(Tabla2[[#This Row],[GENERO]])="masculino", LOWER(Tabla2[[#This Row],[GENERO]])="femenino"),"OK","Corregir")</f>
        <v>OK</v>
      </c>
      <c r="Z2842" s="42" t="str">
        <f>+IF(Tabla2[[#This Row],[Nro. DNI / CE]]="","Corregir",IF(LEN(Tabla2[[#This Row],[Nro. DNI / CE]])&gt;=8,"OK","Corregir"))</f>
        <v>OK</v>
      </c>
      <c r="AA2842" s="42">
        <f>COUNTIF(Tabla2[APELLIDOS Y NOMBRES],Tabla2[[#This Row],[APELLIDOS Y NOMBRES]])</f>
        <v>1</v>
      </c>
      <c r="AB2842" s="42">
        <f>IF(Tabla2[[#This Row],[Trabajador]]&gt;1,1/Tabla2[[#This Row],[Trabajador]],Tabla2[[#This Row],[Trabajador]])</f>
        <v>1</v>
      </c>
      <c r="AC2842" t="str">
        <f>+IFERROR(IF(Tabla2[[#This Row],[FECHA CESE/BAJA]]="","No Aplica",IF(AND(MONTH(Tabla2[[#This Row],[FECHA CESE/BAJA]])=MONTH(TODAY()-30),YEAR(Tabla2[[#This Row],[FECHA CESE/BAJA]])=YEAR(TODAY())),MONTH(TODAY()-30)&amp;"-"&amp;YEAR(TODAY()),"Borrar")),"No aplica")</f>
        <v>No aplica</v>
      </c>
      <c r="AD2842" t="str">
        <f>+IFERROR(IF(Tabla2[[#This Row],[FECHA INICIO DE LABORES EN OBRA]]="","No Aplica",IF(AND(MONTH(Tabla2[[#This Row],[FECHA INICIO DE LABORES EN OBRA]])=MONTH(TODAY()-30),YEAR(Tabla2[[#This Row],[FECHA INICIO DE LABORES EN OBRA]])=YEAR(TODAY())),MONTH(TODAY()-30)&amp;"-"&amp;YEAR(TODAY()),"No Aplica")),"No Aplica")</f>
        <v>No Aplica</v>
      </c>
    </row>
    <row r="2843" spans="1:30" x14ac:dyDescent="0.25">
      <c r="A2843" s="13">
        <v>20101155588</v>
      </c>
      <c r="B2843" s="15" t="s">
        <v>2014</v>
      </c>
      <c r="C2843" s="15" t="s">
        <v>2014</v>
      </c>
      <c r="D2843" s="15">
        <v>43610163</v>
      </c>
      <c r="E2843" s="15" t="s">
        <v>10099</v>
      </c>
      <c r="F2843" s="39">
        <v>32337</v>
      </c>
      <c r="G2843" s="15">
        <v>1</v>
      </c>
      <c r="H2843" s="15" t="s">
        <v>9677</v>
      </c>
      <c r="I2843" s="15" t="s">
        <v>10100</v>
      </c>
      <c r="J2843" s="15" t="s">
        <v>9714</v>
      </c>
      <c r="K2843" s="15" t="s">
        <v>9715</v>
      </c>
      <c r="L2843" s="40" t="s">
        <v>6</v>
      </c>
      <c r="M2843" s="39" t="s">
        <v>24</v>
      </c>
      <c r="N2843" s="41" t="s">
        <v>2098</v>
      </c>
      <c r="O2843" s="39">
        <v>44358</v>
      </c>
      <c r="P2843" s="40">
        <v>1</v>
      </c>
      <c r="Q2843" s="40">
        <v>1</v>
      </c>
      <c r="R2843" s="40" t="str">
        <f>IFERROR(VLOOKUP(Tabla2[[#This Row],[CONTRATISTA PRNCIPAL]],Hoja1!$L$5:$M$9,2,FALSE),"CJV")</f>
        <v>EPC</v>
      </c>
      <c r="S2843" s="40" t="str">
        <f>IF(Tabla2[[#This Row],[EMPRESA]]=Tabla2[[#This Row],[CONTRATISTA PRNCIPAL]],"Principal","Secundaria")</f>
        <v>Principal</v>
      </c>
      <c r="T2843" s="42">
        <f>IFERROR(1/COUNTIF(Tabla2[CONTRATISTA PRNCIPAL],Tabla2[[#This Row],[CONTRATISTA PRNCIPAL]]),0)</f>
        <v>0.0035714285714285713</v>
      </c>
      <c r="U2843" s="43">
        <f>IF(((TODAY()-Tabla2[[#This Row],[FECHA NACIMIENTO]])/365)&lt;18,"Corregir", IF(((TODAY()-Tabla2[[#This Row],[FECHA NACIMIENTO]])/365)&gt;80, "Corregir",ROUNDDOWN(((TODAY()-Tabla2[[#This Row],[FECHA NACIMIENTO]])/365),0)))</f>
        <v>35</v>
      </c>
      <c r="V28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43" s="44" t="str">
        <f>+IF(Tabla2[[#This Row],[Edad]]="Corregir","Corregir","Ok")</f>
        <v>Ok</v>
      </c>
      <c r="X2843" s="42" t="str">
        <f>+IFERROR(VLOOKUP(Tabla2[[#This Row],[DISTRITO SEGÚN DNI]],Hoja1!$A$2:$B$32,2,FALSE),"No")</f>
        <v>No</v>
      </c>
      <c r="Y2843" s="42" t="str">
        <f>IF(OR(LOWER(Tabla2[[#This Row],[GENERO]])="masculino", LOWER(Tabla2[[#This Row],[GENERO]])="femenino"),"OK","Corregir")</f>
        <v>OK</v>
      </c>
      <c r="Z2843" s="42" t="str">
        <f>+IF(Tabla2[[#This Row],[Nro. DNI / CE]]="","Corregir",IF(LEN(Tabla2[[#This Row],[Nro. DNI / CE]])&gt;=8,"OK","Corregir"))</f>
        <v>OK</v>
      </c>
      <c r="AA2843" s="42">
        <f>COUNTIF(Tabla2[APELLIDOS Y NOMBRES],Tabla2[[#This Row],[APELLIDOS Y NOMBRES]])</f>
        <v>1</v>
      </c>
      <c r="AB2843" s="42">
        <f>IF(Tabla2[[#This Row],[Trabajador]]&gt;1,1/Tabla2[[#This Row],[Trabajador]],Tabla2[[#This Row],[Trabajador]])</f>
        <v>1</v>
      </c>
      <c r="AC2843" t="str">
        <f>+IFERROR(IF(Tabla2[[#This Row],[FECHA CESE/BAJA]]="","No Aplica",IF(AND(MONTH(Tabla2[[#This Row],[FECHA CESE/BAJA]])=MONTH(TODAY()-30),YEAR(Tabla2[[#This Row],[FECHA CESE/BAJA]])=YEAR(TODAY())),MONTH(TODAY()-30)&amp;"-"&amp;YEAR(TODAY()),"Borrar")),"No aplica")</f>
        <v>No aplica</v>
      </c>
      <c r="AD2843" t="str">
        <f>+IFERROR(IF(Tabla2[[#This Row],[FECHA INICIO DE LABORES EN OBRA]]="","No Aplica",IF(AND(MONTH(Tabla2[[#This Row],[FECHA INICIO DE LABORES EN OBRA]])=MONTH(TODAY()-30),YEAR(Tabla2[[#This Row],[FECHA INICIO DE LABORES EN OBRA]])=YEAR(TODAY())),MONTH(TODAY()-30)&amp;"-"&amp;YEAR(TODAY()),"No Aplica")),"No Aplica")</f>
        <v>No Aplica</v>
      </c>
    </row>
    <row r="2844" spans="1:30" x14ac:dyDescent="0.25">
      <c r="A2844" s="13">
        <v>20101155588</v>
      </c>
      <c r="B2844" s="15" t="s">
        <v>2014</v>
      </c>
      <c r="C2844" s="15" t="s">
        <v>2014</v>
      </c>
      <c r="D2844" s="15">
        <v>46700851</v>
      </c>
      <c r="E2844" s="15" t="s">
        <v>10101</v>
      </c>
      <c r="F2844" s="39">
        <v>32419</v>
      </c>
      <c r="G2844" s="15">
        <v>1</v>
      </c>
      <c r="H2844" s="15" t="s">
        <v>9677</v>
      </c>
      <c r="I2844" s="15" t="s">
        <v>10100</v>
      </c>
      <c r="J2844" s="15" t="s">
        <v>10102</v>
      </c>
      <c r="K2844" s="15" t="s">
        <v>2272</v>
      </c>
      <c r="L2844" s="40" t="s">
        <v>6</v>
      </c>
      <c r="M2844" s="39" t="s">
        <v>24</v>
      </c>
      <c r="N2844" s="41" t="s">
        <v>2098</v>
      </c>
      <c r="O2844" s="39">
        <v>44650</v>
      </c>
      <c r="P2844" s="40">
        <v>1</v>
      </c>
      <c r="Q2844" s="40">
        <v>1</v>
      </c>
      <c r="R2844" s="40" t="str">
        <f>IFERROR(VLOOKUP(Tabla2[[#This Row],[CONTRATISTA PRNCIPAL]],Hoja1!$L$5:$M$9,2,FALSE),"CJV")</f>
        <v>EPC</v>
      </c>
      <c r="S2844" s="40" t="str">
        <f>IF(Tabla2[[#This Row],[EMPRESA]]=Tabla2[[#This Row],[CONTRATISTA PRNCIPAL]],"Principal","Secundaria")</f>
        <v>Principal</v>
      </c>
      <c r="T2844" s="42">
        <f>IFERROR(1/COUNTIF(Tabla2[CONTRATISTA PRNCIPAL],Tabla2[[#This Row],[CONTRATISTA PRNCIPAL]]),0)</f>
        <v>0.0035714285714285713</v>
      </c>
      <c r="U2844" s="43">
        <f>IF(((TODAY()-Tabla2[[#This Row],[FECHA NACIMIENTO]])/365)&lt;18,"Corregir", IF(((TODAY()-Tabla2[[#This Row],[FECHA NACIMIENTO]])/365)&gt;80, "Corregir",ROUNDDOWN(((TODAY()-Tabla2[[#This Row],[FECHA NACIMIENTO]])/365),0)))</f>
        <v>35</v>
      </c>
      <c r="V28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44" s="44" t="str">
        <f>+IF(Tabla2[[#This Row],[Edad]]="Corregir","Corregir","Ok")</f>
        <v>Ok</v>
      </c>
      <c r="X2844" s="42" t="str">
        <f>+IFERROR(VLOOKUP(Tabla2[[#This Row],[DISTRITO SEGÚN DNI]],Hoja1!$A$2:$B$32,2,FALSE),"No")</f>
        <v>No</v>
      </c>
      <c r="Y2844" s="42" t="str">
        <f>IF(OR(LOWER(Tabla2[[#This Row],[GENERO]])="masculino", LOWER(Tabla2[[#This Row],[GENERO]])="femenino"),"OK","Corregir")</f>
        <v>OK</v>
      </c>
      <c r="Z2844" s="42" t="str">
        <f>+IF(Tabla2[[#This Row],[Nro. DNI / CE]]="","Corregir",IF(LEN(Tabla2[[#This Row],[Nro. DNI / CE]])&gt;=8,"OK","Corregir"))</f>
        <v>OK</v>
      </c>
      <c r="AA2844" s="42">
        <f>COUNTIF(Tabla2[APELLIDOS Y NOMBRES],Tabla2[[#This Row],[APELLIDOS Y NOMBRES]])</f>
        <v>1</v>
      </c>
      <c r="AB2844" s="42">
        <f>IF(Tabla2[[#This Row],[Trabajador]]&gt;1,1/Tabla2[[#This Row],[Trabajador]],Tabla2[[#This Row],[Trabajador]])</f>
        <v>1</v>
      </c>
      <c r="AC2844" t="str">
        <f>+IFERROR(IF(Tabla2[[#This Row],[FECHA CESE/BAJA]]="","No Aplica",IF(AND(MONTH(Tabla2[[#This Row],[FECHA CESE/BAJA]])=MONTH(TODAY()-30),YEAR(Tabla2[[#This Row],[FECHA CESE/BAJA]])=YEAR(TODAY())),MONTH(TODAY()-30)&amp;"-"&amp;YEAR(TODAY()),"Borrar")),"No aplica")</f>
        <v>No aplica</v>
      </c>
      <c r="AD2844" t="str">
        <f>+IFERROR(IF(Tabla2[[#This Row],[FECHA INICIO DE LABORES EN OBRA]]="","No Aplica",IF(AND(MONTH(Tabla2[[#This Row],[FECHA INICIO DE LABORES EN OBRA]])=MONTH(TODAY()-30),YEAR(Tabla2[[#This Row],[FECHA INICIO DE LABORES EN OBRA]])=YEAR(TODAY())),MONTH(TODAY()-30)&amp;"-"&amp;YEAR(TODAY()),"No Aplica")),"No Aplica")</f>
        <v>No Aplica</v>
      </c>
    </row>
    <row r="2845" spans="1:30" x14ac:dyDescent="0.25">
      <c r="A2845" s="13">
        <v>20101155588</v>
      </c>
      <c r="B2845" s="15" t="s">
        <v>2014</v>
      </c>
      <c r="C2845" s="15" t="s">
        <v>2014</v>
      </c>
      <c r="D2845" s="15">
        <v>45915304</v>
      </c>
      <c r="E2845" s="15" t="s">
        <v>10103</v>
      </c>
      <c r="F2845" s="39">
        <v>31671</v>
      </c>
      <c r="G2845" s="15">
        <v>1</v>
      </c>
      <c r="H2845" s="15" t="s">
        <v>9677</v>
      </c>
      <c r="I2845" s="15" t="s">
        <v>10104</v>
      </c>
      <c r="J2845" s="15" t="s">
        <v>10105</v>
      </c>
      <c r="K2845" s="15" t="s">
        <v>5222</v>
      </c>
      <c r="L2845" s="40" t="s">
        <v>6</v>
      </c>
      <c r="M2845" s="39" t="s">
        <v>24</v>
      </c>
      <c r="N2845" s="41" t="s">
        <v>2098</v>
      </c>
      <c r="O2845" s="39">
        <v>43891</v>
      </c>
      <c r="P2845" s="40">
        <v>1</v>
      </c>
      <c r="Q2845" s="40">
        <v>1</v>
      </c>
      <c r="R2845" s="40" t="str">
        <f>IFERROR(VLOOKUP(Tabla2[[#This Row],[CONTRATISTA PRNCIPAL]],Hoja1!$L$5:$M$9,2,FALSE),"CJV")</f>
        <v>EPC</v>
      </c>
      <c r="S2845" s="40" t="str">
        <f>IF(Tabla2[[#This Row],[EMPRESA]]=Tabla2[[#This Row],[CONTRATISTA PRNCIPAL]],"Principal","Secundaria")</f>
        <v>Principal</v>
      </c>
      <c r="T2845" s="42">
        <f>IFERROR(1/COUNTIF(Tabla2[CONTRATISTA PRNCIPAL],Tabla2[[#This Row],[CONTRATISTA PRNCIPAL]]),0)</f>
        <v>0.0035714285714285713</v>
      </c>
      <c r="U2845" s="43">
        <f>IF(((TODAY()-Tabla2[[#This Row],[FECHA NACIMIENTO]])/365)&lt;18,"Corregir", IF(((TODAY()-Tabla2[[#This Row],[FECHA NACIMIENTO]])/365)&gt;80, "Corregir",ROUNDDOWN(((TODAY()-Tabla2[[#This Row],[FECHA NACIMIENTO]])/365),0)))</f>
        <v>37</v>
      </c>
      <c r="V28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45" s="44" t="str">
        <f>+IF(Tabla2[[#This Row],[Edad]]="Corregir","Corregir","Ok")</f>
        <v>Ok</v>
      </c>
      <c r="X2845" s="42" t="str">
        <f>+IFERROR(VLOOKUP(Tabla2[[#This Row],[DISTRITO SEGÚN DNI]],Hoja1!$A$2:$B$32,2,FALSE),"No")</f>
        <v>No</v>
      </c>
      <c r="Y2845" s="42" t="str">
        <f>IF(OR(LOWER(Tabla2[[#This Row],[GENERO]])="masculino", LOWER(Tabla2[[#This Row],[GENERO]])="femenino"),"OK","Corregir")</f>
        <v>OK</v>
      </c>
      <c r="Z2845" s="42" t="str">
        <f>+IF(Tabla2[[#This Row],[Nro. DNI / CE]]="","Corregir",IF(LEN(Tabla2[[#This Row],[Nro. DNI / CE]])&gt;=8,"OK","Corregir"))</f>
        <v>OK</v>
      </c>
      <c r="AA2845" s="42">
        <f>COUNTIF(Tabla2[APELLIDOS Y NOMBRES],Tabla2[[#This Row],[APELLIDOS Y NOMBRES]])</f>
        <v>1</v>
      </c>
      <c r="AB2845" s="42">
        <f>IF(Tabla2[[#This Row],[Trabajador]]&gt;1,1/Tabla2[[#This Row],[Trabajador]],Tabla2[[#This Row],[Trabajador]])</f>
        <v>1</v>
      </c>
      <c r="AC2845" t="str">
        <f>+IFERROR(IF(Tabla2[[#This Row],[FECHA CESE/BAJA]]="","No Aplica",IF(AND(MONTH(Tabla2[[#This Row],[FECHA CESE/BAJA]])=MONTH(TODAY()-30),YEAR(Tabla2[[#This Row],[FECHA CESE/BAJA]])=YEAR(TODAY())),MONTH(TODAY()-30)&amp;"-"&amp;YEAR(TODAY()),"Borrar")),"No aplica")</f>
        <v>No aplica</v>
      </c>
      <c r="AD2845" t="str">
        <f>+IFERROR(IF(Tabla2[[#This Row],[FECHA INICIO DE LABORES EN OBRA]]="","No Aplica",IF(AND(MONTH(Tabla2[[#This Row],[FECHA INICIO DE LABORES EN OBRA]])=MONTH(TODAY()-30),YEAR(Tabla2[[#This Row],[FECHA INICIO DE LABORES EN OBRA]])=YEAR(TODAY())),MONTH(TODAY()-30)&amp;"-"&amp;YEAR(TODAY()),"No Aplica")),"No Aplica")</f>
        <v>No Aplica</v>
      </c>
    </row>
    <row r="2846" spans="1:30" x14ac:dyDescent="0.25">
      <c r="A2846" s="13">
        <v>20101155588</v>
      </c>
      <c r="B2846" s="15" t="s">
        <v>2014</v>
      </c>
      <c r="C2846" s="15" t="s">
        <v>2014</v>
      </c>
      <c r="D2846" s="15">
        <v>75571200</v>
      </c>
      <c r="E2846" s="15" t="s">
        <v>10106</v>
      </c>
      <c r="F2846" s="39">
        <v>35635</v>
      </c>
      <c r="G2846" s="15">
        <v>1</v>
      </c>
      <c r="H2846" s="15" t="s">
        <v>9677</v>
      </c>
      <c r="I2846" s="15" t="s">
        <v>10107</v>
      </c>
      <c r="J2846" s="15" t="s">
        <v>10108</v>
      </c>
      <c r="K2846" s="15" t="s">
        <v>3078</v>
      </c>
      <c r="L2846" s="40" t="s">
        <v>6</v>
      </c>
      <c r="M2846" s="39" t="s">
        <v>24</v>
      </c>
      <c r="N2846" s="41" t="s">
        <v>2098</v>
      </c>
      <c r="O2846" s="39">
        <v>44118</v>
      </c>
      <c r="P2846" s="40">
        <v>1</v>
      </c>
      <c r="Q2846" s="40">
        <v>1</v>
      </c>
      <c r="R2846" s="40" t="str">
        <f>IFERROR(VLOOKUP(Tabla2[[#This Row],[CONTRATISTA PRNCIPAL]],Hoja1!$L$5:$M$9,2,FALSE),"CJV")</f>
        <v>EPC</v>
      </c>
      <c r="S2846" s="40" t="str">
        <f>IF(Tabla2[[#This Row],[EMPRESA]]=Tabla2[[#This Row],[CONTRATISTA PRNCIPAL]],"Principal","Secundaria")</f>
        <v>Principal</v>
      </c>
      <c r="T2846" s="42">
        <f>IFERROR(1/COUNTIF(Tabla2[CONTRATISTA PRNCIPAL],Tabla2[[#This Row],[CONTRATISTA PRNCIPAL]]),0)</f>
        <v>0.0035714285714285713</v>
      </c>
      <c r="U2846" s="43">
        <f>IF(((TODAY()-Tabla2[[#This Row],[FECHA NACIMIENTO]])/365)&lt;18,"Corregir", IF(((TODAY()-Tabla2[[#This Row],[FECHA NACIMIENTO]])/365)&gt;80, "Corregir",ROUNDDOWN(((TODAY()-Tabla2[[#This Row],[FECHA NACIMIENTO]])/365),0)))</f>
        <v>26</v>
      </c>
      <c r="V28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46" s="44" t="str">
        <f>+IF(Tabla2[[#This Row],[Edad]]="Corregir","Corregir","Ok")</f>
        <v>Ok</v>
      </c>
      <c r="X2846" s="42" t="str">
        <f>+IFERROR(VLOOKUP(Tabla2[[#This Row],[DISTRITO SEGÚN DNI]],Hoja1!$A$2:$B$32,2,FALSE),"No")</f>
        <v>No</v>
      </c>
      <c r="Y2846" s="42" t="str">
        <f>IF(OR(LOWER(Tabla2[[#This Row],[GENERO]])="masculino", LOWER(Tabla2[[#This Row],[GENERO]])="femenino"),"OK","Corregir")</f>
        <v>OK</v>
      </c>
      <c r="Z2846" s="42" t="str">
        <f>+IF(Tabla2[[#This Row],[Nro. DNI / CE]]="","Corregir",IF(LEN(Tabla2[[#This Row],[Nro. DNI / CE]])&gt;=8,"OK","Corregir"))</f>
        <v>OK</v>
      </c>
      <c r="AA2846" s="42">
        <f>COUNTIF(Tabla2[APELLIDOS Y NOMBRES],Tabla2[[#This Row],[APELLIDOS Y NOMBRES]])</f>
        <v>1</v>
      </c>
      <c r="AB2846" s="42">
        <f>IF(Tabla2[[#This Row],[Trabajador]]&gt;1,1/Tabla2[[#This Row],[Trabajador]],Tabla2[[#This Row],[Trabajador]])</f>
        <v>1</v>
      </c>
      <c r="AC2846" t="str">
        <f>+IFERROR(IF(Tabla2[[#This Row],[FECHA CESE/BAJA]]="","No Aplica",IF(AND(MONTH(Tabla2[[#This Row],[FECHA CESE/BAJA]])=MONTH(TODAY()-30),YEAR(Tabla2[[#This Row],[FECHA CESE/BAJA]])=YEAR(TODAY())),MONTH(TODAY()-30)&amp;"-"&amp;YEAR(TODAY()),"Borrar")),"No aplica")</f>
        <v>No aplica</v>
      </c>
      <c r="AD2846" t="str">
        <f>+IFERROR(IF(Tabla2[[#This Row],[FECHA INICIO DE LABORES EN OBRA]]="","No Aplica",IF(AND(MONTH(Tabla2[[#This Row],[FECHA INICIO DE LABORES EN OBRA]])=MONTH(TODAY()-30),YEAR(Tabla2[[#This Row],[FECHA INICIO DE LABORES EN OBRA]])=YEAR(TODAY())),MONTH(TODAY()-30)&amp;"-"&amp;YEAR(TODAY()),"No Aplica")),"No Aplica")</f>
        <v>No Aplica</v>
      </c>
    </row>
    <row r="2847" spans="1:30" x14ac:dyDescent="0.25">
      <c r="A2847" s="13">
        <v>20101155588</v>
      </c>
      <c r="B2847" s="15" t="s">
        <v>2014</v>
      </c>
      <c r="C2847" s="15" t="s">
        <v>2014</v>
      </c>
      <c r="D2847" s="15">
        <v>42746879</v>
      </c>
      <c r="E2847" s="15" t="s">
        <v>10109</v>
      </c>
      <c r="F2847" s="39">
        <v>30960</v>
      </c>
      <c r="G2847" s="15">
        <v>1</v>
      </c>
      <c r="H2847" s="15" t="s">
        <v>9677</v>
      </c>
      <c r="I2847" s="15" t="s">
        <v>10110</v>
      </c>
      <c r="J2847" s="15" t="s">
        <v>10111</v>
      </c>
      <c r="K2847" s="15" t="s">
        <v>3078</v>
      </c>
      <c r="L2847" s="40" t="s">
        <v>6</v>
      </c>
      <c r="M2847" s="39" t="s">
        <v>24</v>
      </c>
      <c r="N2847" s="41" t="s">
        <v>2098</v>
      </c>
      <c r="O2847" s="39">
        <v>44491</v>
      </c>
      <c r="P2847" s="40">
        <v>1</v>
      </c>
      <c r="Q2847" s="40">
        <v>1</v>
      </c>
      <c r="R2847" s="40" t="str">
        <f>IFERROR(VLOOKUP(Tabla2[[#This Row],[CONTRATISTA PRNCIPAL]],Hoja1!$L$5:$M$9,2,FALSE),"CJV")</f>
        <v>EPC</v>
      </c>
      <c r="S2847" s="40" t="str">
        <f>IF(Tabla2[[#This Row],[EMPRESA]]=Tabla2[[#This Row],[CONTRATISTA PRNCIPAL]],"Principal","Secundaria")</f>
        <v>Principal</v>
      </c>
      <c r="T2847" s="42">
        <f>IFERROR(1/COUNTIF(Tabla2[CONTRATISTA PRNCIPAL],Tabla2[[#This Row],[CONTRATISTA PRNCIPAL]]),0)</f>
        <v>0.0035714285714285713</v>
      </c>
      <c r="U2847" s="43">
        <f>IF(((TODAY()-Tabla2[[#This Row],[FECHA NACIMIENTO]])/365)&lt;18,"Corregir", IF(((TODAY()-Tabla2[[#This Row],[FECHA NACIMIENTO]])/365)&gt;80, "Corregir",ROUNDDOWN(((TODAY()-Tabla2[[#This Row],[FECHA NACIMIENTO]])/365),0)))</f>
        <v>39</v>
      </c>
      <c r="V28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47" s="44" t="str">
        <f>+IF(Tabla2[[#This Row],[Edad]]="Corregir","Corregir","Ok")</f>
        <v>Ok</v>
      </c>
      <c r="X2847" s="42" t="str">
        <f>+IFERROR(VLOOKUP(Tabla2[[#This Row],[DISTRITO SEGÚN DNI]],Hoja1!$A$2:$B$32,2,FALSE),"No")</f>
        <v>No</v>
      </c>
      <c r="Y2847" s="42" t="str">
        <f>IF(OR(LOWER(Tabla2[[#This Row],[GENERO]])="masculino", LOWER(Tabla2[[#This Row],[GENERO]])="femenino"),"OK","Corregir")</f>
        <v>OK</v>
      </c>
      <c r="Z2847" s="42" t="str">
        <f>+IF(Tabla2[[#This Row],[Nro. DNI / CE]]="","Corregir",IF(LEN(Tabla2[[#This Row],[Nro. DNI / CE]])&gt;=8,"OK","Corregir"))</f>
        <v>OK</v>
      </c>
      <c r="AA2847" s="42">
        <f>COUNTIF(Tabla2[APELLIDOS Y NOMBRES],Tabla2[[#This Row],[APELLIDOS Y NOMBRES]])</f>
        <v>1</v>
      </c>
      <c r="AB2847" s="42">
        <f>IF(Tabla2[[#This Row],[Trabajador]]&gt;1,1/Tabla2[[#This Row],[Trabajador]],Tabla2[[#This Row],[Trabajador]])</f>
        <v>1</v>
      </c>
      <c r="AC2847" t="str">
        <f>+IFERROR(IF(Tabla2[[#This Row],[FECHA CESE/BAJA]]="","No Aplica",IF(AND(MONTH(Tabla2[[#This Row],[FECHA CESE/BAJA]])=MONTH(TODAY()-30),YEAR(Tabla2[[#This Row],[FECHA CESE/BAJA]])=YEAR(TODAY())),MONTH(TODAY()-30)&amp;"-"&amp;YEAR(TODAY()),"Borrar")),"No aplica")</f>
        <v>No aplica</v>
      </c>
      <c r="AD2847" t="str">
        <f>+IFERROR(IF(Tabla2[[#This Row],[FECHA INICIO DE LABORES EN OBRA]]="","No Aplica",IF(AND(MONTH(Tabla2[[#This Row],[FECHA INICIO DE LABORES EN OBRA]])=MONTH(TODAY()-30),YEAR(Tabla2[[#This Row],[FECHA INICIO DE LABORES EN OBRA]])=YEAR(TODAY())),MONTH(TODAY()-30)&amp;"-"&amp;YEAR(TODAY()),"No Aplica")),"No Aplica")</f>
        <v>No Aplica</v>
      </c>
    </row>
    <row r="2848" spans="1:30" x14ac:dyDescent="0.25">
      <c r="A2848" s="13">
        <v>20101155588</v>
      </c>
      <c r="B2848" s="15" t="s">
        <v>2014</v>
      </c>
      <c r="C2848" s="15" t="s">
        <v>2014</v>
      </c>
      <c r="D2848" s="15">
        <v>44600179</v>
      </c>
      <c r="E2848" s="15" t="s">
        <v>10112</v>
      </c>
      <c r="F2848" s="39">
        <v>30734</v>
      </c>
      <c r="G2848" s="15">
        <v>1</v>
      </c>
      <c r="H2848" s="15" t="s">
        <v>9677</v>
      </c>
      <c r="I2848" s="15" t="s">
        <v>10110</v>
      </c>
      <c r="J2848" s="15" t="s">
        <v>10113</v>
      </c>
      <c r="K2848" s="15" t="s">
        <v>3078</v>
      </c>
      <c r="L2848" s="40" t="s">
        <v>6</v>
      </c>
      <c r="M2848" s="39" t="s">
        <v>24</v>
      </c>
      <c r="N2848" s="41" t="s">
        <v>2098</v>
      </c>
      <c r="O2848" s="39">
        <v>44696</v>
      </c>
      <c r="P2848" s="40">
        <v>1</v>
      </c>
      <c r="Q2848" s="40">
        <v>1</v>
      </c>
      <c r="R2848" s="40" t="str">
        <f>IFERROR(VLOOKUP(Tabla2[[#This Row],[CONTRATISTA PRNCIPAL]],Hoja1!$L$5:$M$9,2,FALSE),"CJV")</f>
        <v>EPC</v>
      </c>
      <c r="S2848" s="40" t="str">
        <f>IF(Tabla2[[#This Row],[EMPRESA]]=Tabla2[[#This Row],[CONTRATISTA PRNCIPAL]],"Principal","Secundaria")</f>
        <v>Principal</v>
      </c>
      <c r="T2848" s="42">
        <f>IFERROR(1/COUNTIF(Tabla2[CONTRATISTA PRNCIPAL],Tabla2[[#This Row],[CONTRATISTA PRNCIPAL]]),0)</f>
        <v>0.0035714285714285713</v>
      </c>
      <c r="U2848" s="43">
        <f>IF(((TODAY()-Tabla2[[#This Row],[FECHA NACIMIENTO]])/365)&lt;18,"Corregir", IF(((TODAY()-Tabla2[[#This Row],[FECHA NACIMIENTO]])/365)&gt;80, "Corregir",ROUNDDOWN(((TODAY()-Tabla2[[#This Row],[FECHA NACIMIENTO]])/365),0)))</f>
        <v>39</v>
      </c>
      <c r="V28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48" s="44" t="str">
        <f>+IF(Tabla2[[#This Row],[Edad]]="Corregir","Corregir","Ok")</f>
        <v>Ok</v>
      </c>
      <c r="X2848" s="42" t="str">
        <f>+IFERROR(VLOOKUP(Tabla2[[#This Row],[DISTRITO SEGÚN DNI]],Hoja1!$A$2:$B$32,2,FALSE),"No")</f>
        <v>No</v>
      </c>
      <c r="Y2848" s="42" t="str">
        <f>IF(OR(LOWER(Tabla2[[#This Row],[GENERO]])="masculino", LOWER(Tabla2[[#This Row],[GENERO]])="femenino"),"OK","Corregir")</f>
        <v>OK</v>
      </c>
      <c r="Z2848" s="42" t="str">
        <f>+IF(Tabla2[[#This Row],[Nro. DNI / CE]]="","Corregir",IF(LEN(Tabla2[[#This Row],[Nro. DNI / CE]])&gt;=8,"OK","Corregir"))</f>
        <v>OK</v>
      </c>
      <c r="AA2848" s="42">
        <f>COUNTIF(Tabla2[APELLIDOS Y NOMBRES],Tabla2[[#This Row],[APELLIDOS Y NOMBRES]])</f>
        <v>1</v>
      </c>
      <c r="AB2848" s="42">
        <f>IF(Tabla2[[#This Row],[Trabajador]]&gt;1,1/Tabla2[[#This Row],[Trabajador]],Tabla2[[#This Row],[Trabajador]])</f>
        <v>1</v>
      </c>
      <c r="AC2848" t="str">
        <f>+IFERROR(IF(Tabla2[[#This Row],[FECHA CESE/BAJA]]="","No Aplica",IF(AND(MONTH(Tabla2[[#This Row],[FECHA CESE/BAJA]])=MONTH(TODAY()-30),YEAR(Tabla2[[#This Row],[FECHA CESE/BAJA]])=YEAR(TODAY())),MONTH(TODAY()-30)&amp;"-"&amp;YEAR(TODAY()),"Borrar")),"No aplica")</f>
        <v>No aplica</v>
      </c>
      <c r="AD2848" t="str">
        <f>+IFERROR(IF(Tabla2[[#This Row],[FECHA INICIO DE LABORES EN OBRA]]="","No Aplica",IF(AND(MONTH(Tabla2[[#This Row],[FECHA INICIO DE LABORES EN OBRA]])=MONTH(TODAY()-30),YEAR(Tabla2[[#This Row],[FECHA INICIO DE LABORES EN OBRA]])=YEAR(TODAY())),MONTH(TODAY()-30)&amp;"-"&amp;YEAR(TODAY()),"No Aplica")),"No Aplica")</f>
        <v>No Aplica</v>
      </c>
    </row>
    <row r="2849" spans="1:30" x14ac:dyDescent="0.25">
      <c r="A2849" s="13">
        <v>20101155588</v>
      </c>
      <c r="B2849" s="15" t="s">
        <v>2014</v>
      </c>
      <c r="C2849" s="15" t="s">
        <v>2014</v>
      </c>
      <c r="D2849" s="15">
        <v>19988492</v>
      </c>
      <c r="E2849" s="15" t="s">
        <v>10114</v>
      </c>
      <c r="F2849" s="39">
        <v>22883</v>
      </c>
      <c r="G2849" s="15">
        <v>1</v>
      </c>
      <c r="H2849" s="15" t="s">
        <v>9677</v>
      </c>
      <c r="I2849" s="15" t="s">
        <v>10115</v>
      </c>
      <c r="J2849" s="15" t="s">
        <v>9857</v>
      </c>
      <c r="K2849" s="15" t="s">
        <v>9702</v>
      </c>
      <c r="L2849" s="40" t="s">
        <v>6</v>
      </c>
      <c r="M2849" s="39" t="s">
        <v>24</v>
      </c>
      <c r="N2849" s="41" t="s">
        <v>2098</v>
      </c>
      <c r="O2849" s="39">
        <v>43191</v>
      </c>
      <c r="P2849" s="40">
        <v>1</v>
      </c>
      <c r="Q2849" s="40">
        <v>1</v>
      </c>
      <c r="R2849" s="40" t="str">
        <f>IFERROR(VLOOKUP(Tabla2[[#This Row],[CONTRATISTA PRNCIPAL]],Hoja1!$L$5:$M$9,2,FALSE),"CJV")</f>
        <v>EPC</v>
      </c>
      <c r="S2849" s="40" t="str">
        <f>IF(Tabla2[[#This Row],[EMPRESA]]=Tabla2[[#This Row],[CONTRATISTA PRNCIPAL]],"Principal","Secundaria")</f>
        <v>Principal</v>
      </c>
      <c r="T2849" s="42">
        <f>IFERROR(1/COUNTIF(Tabla2[CONTRATISTA PRNCIPAL],Tabla2[[#This Row],[CONTRATISTA PRNCIPAL]]),0)</f>
        <v>0.0035714285714285713</v>
      </c>
      <c r="U2849" s="43">
        <f>IF(((TODAY()-Tabla2[[#This Row],[FECHA NACIMIENTO]])/365)&lt;18,"Corregir", IF(((TODAY()-Tabla2[[#This Row],[FECHA NACIMIENTO]])/365)&gt;80, "Corregir",ROUNDDOWN(((TODAY()-Tabla2[[#This Row],[FECHA NACIMIENTO]])/365),0)))</f>
        <v>61</v>
      </c>
      <c r="V28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849" s="44" t="str">
        <f>+IF(Tabla2[[#This Row],[Edad]]="Corregir","Corregir","Ok")</f>
        <v>Ok</v>
      </c>
      <c r="X2849" s="42" t="str">
        <f>+IFERROR(VLOOKUP(Tabla2[[#This Row],[DISTRITO SEGÚN DNI]],Hoja1!$A$2:$B$32,2,FALSE),"No")</f>
        <v>No</v>
      </c>
      <c r="Y2849" s="42" t="str">
        <f>IF(OR(LOWER(Tabla2[[#This Row],[GENERO]])="masculino", LOWER(Tabla2[[#This Row],[GENERO]])="femenino"),"OK","Corregir")</f>
        <v>OK</v>
      </c>
      <c r="Z2849" s="42" t="str">
        <f>+IF(Tabla2[[#This Row],[Nro. DNI / CE]]="","Corregir",IF(LEN(Tabla2[[#This Row],[Nro. DNI / CE]])&gt;=8,"OK","Corregir"))</f>
        <v>OK</v>
      </c>
      <c r="AA2849" s="42">
        <f>COUNTIF(Tabla2[APELLIDOS Y NOMBRES],Tabla2[[#This Row],[APELLIDOS Y NOMBRES]])</f>
        <v>1</v>
      </c>
      <c r="AB2849" s="42">
        <f>IF(Tabla2[[#This Row],[Trabajador]]&gt;1,1/Tabla2[[#This Row],[Trabajador]],Tabla2[[#This Row],[Trabajador]])</f>
        <v>1</v>
      </c>
      <c r="AC2849" t="str">
        <f>+IFERROR(IF(Tabla2[[#This Row],[FECHA CESE/BAJA]]="","No Aplica",IF(AND(MONTH(Tabla2[[#This Row],[FECHA CESE/BAJA]])=MONTH(TODAY()-30),YEAR(Tabla2[[#This Row],[FECHA CESE/BAJA]])=YEAR(TODAY())),MONTH(TODAY()-30)&amp;"-"&amp;YEAR(TODAY()),"Borrar")),"No aplica")</f>
        <v>No aplica</v>
      </c>
      <c r="AD2849" t="str">
        <f>+IFERROR(IF(Tabla2[[#This Row],[FECHA INICIO DE LABORES EN OBRA]]="","No Aplica",IF(AND(MONTH(Tabla2[[#This Row],[FECHA INICIO DE LABORES EN OBRA]])=MONTH(TODAY()-30),YEAR(Tabla2[[#This Row],[FECHA INICIO DE LABORES EN OBRA]])=YEAR(TODAY())),MONTH(TODAY()-30)&amp;"-"&amp;YEAR(TODAY()),"No Aplica")),"No Aplica")</f>
        <v>No Aplica</v>
      </c>
    </row>
    <row r="2850" spans="1:30" x14ac:dyDescent="0.25">
      <c r="A2850" s="13">
        <v>20101155588</v>
      </c>
      <c r="B2850" s="15" t="s">
        <v>2014</v>
      </c>
      <c r="C2850" s="15" t="s">
        <v>2014</v>
      </c>
      <c r="D2850" s="15">
        <v>40069211</v>
      </c>
      <c r="E2850" s="15" t="s">
        <v>10116</v>
      </c>
      <c r="F2850" s="39">
        <v>29532</v>
      </c>
      <c r="G2850" s="15">
        <v>1</v>
      </c>
      <c r="H2850" s="15" t="s">
        <v>9677</v>
      </c>
      <c r="I2850" s="15" t="s">
        <v>10117</v>
      </c>
      <c r="J2850" s="15" t="s">
        <v>9857</v>
      </c>
      <c r="K2850" s="15" t="s">
        <v>9702</v>
      </c>
      <c r="L2850" s="40" t="s">
        <v>6</v>
      </c>
      <c r="M2850" s="39" t="s">
        <v>24</v>
      </c>
      <c r="N2850" s="41" t="s">
        <v>2098</v>
      </c>
      <c r="O2850" s="39">
        <v>43753</v>
      </c>
      <c r="P2850" s="40">
        <v>1</v>
      </c>
      <c r="Q2850" s="40">
        <v>1</v>
      </c>
      <c r="R2850" s="40" t="str">
        <f>IFERROR(VLOOKUP(Tabla2[[#This Row],[CONTRATISTA PRNCIPAL]],Hoja1!$L$5:$M$9,2,FALSE),"CJV")</f>
        <v>EPC</v>
      </c>
      <c r="S2850" s="40" t="str">
        <f>IF(Tabla2[[#This Row],[EMPRESA]]=Tabla2[[#This Row],[CONTRATISTA PRNCIPAL]],"Principal","Secundaria")</f>
        <v>Principal</v>
      </c>
      <c r="T2850" s="42">
        <f>IFERROR(1/COUNTIF(Tabla2[CONTRATISTA PRNCIPAL],Tabla2[[#This Row],[CONTRATISTA PRNCIPAL]]),0)</f>
        <v>0.0035714285714285713</v>
      </c>
      <c r="U2850" s="43">
        <f>IF(((TODAY()-Tabla2[[#This Row],[FECHA NACIMIENTO]])/365)&lt;18,"Corregir", IF(((TODAY()-Tabla2[[#This Row],[FECHA NACIMIENTO]])/365)&gt;80, "Corregir",ROUNDDOWN(((TODAY()-Tabla2[[#This Row],[FECHA NACIMIENTO]])/365),0)))</f>
        <v>42</v>
      </c>
      <c r="V28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50" s="44" t="str">
        <f>+IF(Tabla2[[#This Row],[Edad]]="Corregir","Corregir","Ok")</f>
        <v>Ok</v>
      </c>
      <c r="X2850" s="42" t="str">
        <f>+IFERROR(VLOOKUP(Tabla2[[#This Row],[DISTRITO SEGÚN DNI]],Hoja1!$A$2:$B$32,2,FALSE),"No")</f>
        <v>No</v>
      </c>
      <c r="Y2850" s="42" t="str">
        <f>IF(OR(LOWER(Tabla2[[#This Row],[GENERO]])="masculino", LOWER(Tabla2[[#This Row],[GENERO]])="femenino"),"OK","Corregir")</f>
        <v>OK</v>
      </c>
      <c r="Z2850" s="42" t="str">
        <f>+IF(Tabla2[[#This Row],[Nro. DNI / CE]]="","Corregir",IF(LEN(Tabla2[[#This Row],[Nro. DNI / CE]])&gt;=8,"OK","Corregir"))</f>
        <v>OK</v>
      </c>
      <c r="AA2850" s="42">
        <f>COUNTIF(Tabla2[APELLIDOS Y NOMBRES],Tabla2[[#This Row],[APELLIDOS Y NOMBRES]])</f>
        <v>1</v>
      </c>
      <c r="AB2850" s="42">
        <f>IF(Tabla2[[#This Row],[Trabajador]]&gt;1,1/Tabla2[[#This Row],[Trabajador]],Tabla2[[#This Row],[Trabajador]])</f>
        <v>1</v>
      </c>
      <c r="AC2850" t="str">
        <f>+IFERROR(IF(Tabla2[[#This Row],[FECHA CESE/BAJA]]="","No Aplica",IF(AND(MONTH(Tabla2[[#This Row],[FECHA CESE/BAJA]])=MONTH(TODAY()-30),YEAR(Tabla2[[#This Row],[FECHA CESE/BAJA]])=YEAR(TODAY())),MONTH(TODAY()-30)&amp;"-"&amp;YEAR(TODAY()),"Borrar")),"No aplica")</f>
        <v>No aplica</v>
      </c>
      <c r="AD2850" t="str">
        <f>+IFERROR(IF(Tabla2[[#This Row],[FECHA INICIO DE LABORES EN OBRA]]="","No Aplica",IF(AND(MONTH(Tabla2[[#This Row],[FECHA INICIO DE LABORES EN OBRA]])=MONTH(TODAY()-30),YEAR(Tabla2[[#This Row],[FECHA INICIO DE LABORES EN OBRA]])=YEAR(TODAY())),MONTH(TODAY()-30)&amp;"-"&amp;YEAR(TODAY()),"No Aplica")),"No Aplica")</f>
        <v>No Aplica</v>
      </c>
    </row>
    <row r="2851" spans="1:30" x14ac:dyDescent="0.25">
      <c r="A2851" s="13">
        <v>20101155588</v>
      </c>
      <c r="B2851" s="15" t="s">
        <v>2014</v>
      </c>
      <c r="C2851" s="15" t="s">
        <v>2014</v>
      </c>
      <c r="D2851" s="15">
        <v>72258211</v>
      </c>
      <c r="E2851" s="15" t="s">
        <v>10118</v>
      </c>
      <c r="F2851" s="39">
        <v>34897</v>
      </c>
      <c r="G2851" s="15">
        <v>1</v>
      </c>
      <c r="H2851" s="15" t="s">
        <v>9677</v>
      </c>
      <c r="I2851" s="15" t="s">
        <v>10117</v>
      </c>
      <c r="J2851" s="15" t="s">
        <v>9869</v>
      </c>
      <c r="K2851" s="15" t="s">
        <v>5222</v>
      </c>
      <c r="L2851" s="40" t="s">
        <v>6</v>
      </c>
      <c r="M2851" s="39" t="s">
        <v>24</v>
      </c>
      <c r="N2851" s="41" t="s">
        <v>2098</v>
      </c>
      <c r="O2851" s="39">
        <v>44421</v>
      </c>
      <c r="P2851" s="40">
        <v>1</v>
      </c>
      <c r="Q2851" s="40">
        <v>1</v>
      </c>
      <c r="R2851" s="40" t="str">
        <f>IFERROR(VLOOKUP(Tabla2[[#This Row],[CONTRATISTA PRNCIPAL]],Hoja1!$L$5:$M$9,2,FALSE),"CJV")</f>
        <v>EPC</v>
      </c>
      <c r="S2851" s="40" t="str">
        <f>IF(Tabla2[[#This Row],[EMPRESA]]=Tabla2[[#This Row],[CONTRATISTA PRNCIPAL]],"Principal","Secundaria")</f>
        <v>Principal</v>
      </c>
      <c r="T2851" s="42">
        <f>IFERROR(1/COUNTIF(Tabla2[CONTRATISTA PRNCIPAL],Tabla2[[#This Row],[CONTRATISTA PRNCIPAL]]),0)</f>
        <v>0.0035714285714285713</v>
      </c>
      <c r="U2851" s="43">
        <f>IF(((TODAY()-Tabla2[[#This Row],[FECHA NACIMIENTO]])/365)&lt;18,"Corregir", IF(((TODAY()-Tabla2[[#This Row],[FECHA NACIMIENTO]])/365)&gt;80, "Corregir",ROUNDDOWN(((TODAY()-Tabla2[[#This Row],[FECHA NACIMIENTO]])/365),0)))</f>
        <v>28</v>
      </c>
      <c r="V28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51" s="44" t="str">
        <f>+IF(Tabla2[[#This Row],[Edad]]="Corregir","Corregir","Ok")</f>
        <v>Ok</v>
      </c>
      <c r="X2851" s="42" t="str">
        <f>+IFERROR(VLOOKUP(Tabla2[[#This Row],[DISTRITO SEGÚN DNI]],Hoja1!$A$2:$B$32,2,FALSE),"No")</f>
        <v>No</v>
      </c>
      <c r="Y2851" s="42" t="str">
        <f>IF(OR(LOWER(Tabla2[[#This Row],[GENERO]])="masculino", LOWER(Tabla2[[#This Row],[GENERO]])="femenino"),"OK","Corregir")</f>
        <v>OK</v>
      </c>
      <c r="Z2851" s="42" t="str">
        <f>+IF(Tabla2[[#This Row],[Nro. DNI / CE]]="","Corregir",IF(LEN(Tabla2[[#This Row],[Nro. DNI / CE]])&gt;=8,"OK","Corregir"))</f>
        <v>OK</v>
      </c>
      <c r="AA2851" s="42">
        <f>COUNTIF(Tabla2[APELLIDOS Y NOMBRES],Tabla2[[#This Row],[APELLIDOS Y NOMBRES]])</f>
        <v>1</v>
      </c>
      <c r="AB2851" s="42">
        <f>IF(Tabla2[[#This Row],[Trabajador]]&gt;1,1/Tabla2[[#This Row],[Trabajador]],Tabla2[[#This Row],[Trabajador]])</f>
        <v>1</v>
      </c>
      <c r="AC2851" t="str">
        <f>+IFERROR(IF(Tabla2[[#This Row],[FECHA CESE/BAJA]]="","No Aplica",IF(AND(MONTH(Tabla2[[#This Row],[FECHA CESE/BAJA]])=MONTH(TODAY()-30),YEAR(Tabla2[[#This Row],[FECHA CESE/BAJA]])=YEAR(TODAY())),MONTH(TODAY()-30)&amp;"-"&amp;YEAR(TODAY()),"Borrar")),"No aplica")</f>
        <v>No aplica</v>
      </c>
      <c r="AD2851" t="str">
        <f>+IFERROR(IF(Tabla2[[#This Row],[FECHA INICIO DE LABORES EN OBRA]]="","No Aplica",IF(AND(MONTH(Tabla2[[#This Row],[FECHA INICIO DE LABORES EN OBRA]])=MONTH(TODAY()-30),YEAR(Tabla2[[#This Row],[FECHA INICIO DE LABORES EN OBRA]])=YEAR(TODAY())),MONTH(TODAY()-30)&amp;"-"&amp;YEAR(TODAY()),"No Aplica")),"No Aplica")</f>
        <v>No Aplica</v>
      </c>
    </row>
    <row r="2852" spans="1:30" x14ac:dyDescent="0.25">
      <c r="A2852" s="13">
        <v>20101155588</v>
      </c>
      <c r="B2852" s="15" t="s">
        <v>2014</v>
      </c>
      <c r="C2852" s="15" t="s">
        <v>2014</v>
      </c>
      <c r="D2852" s="15">
        <v>40559945</v>
      </c>
      <c r="E2852" s="15" t="s">
        <v>76</v>
      </c>
      <c r="F2852" s="39">
        <v>28196</v>
      </c>
      <c r="G2852" s="15">
        <v>1</v>
      </c>
      <c r="H2852" s="15" t="s">
        <v>9677</v>
      </c>
      <c r="I2852" s="15" t="s">
        <v>10119</v>
      </c>
      <c r="J2852" s="15" t="s">
        <v>10120</v>
      </c>
      <c r="K2852" s="15" t="s">
        <v>34</v>
      </c>
      <c r="L2852" s="40" t="s">
        <v>6</v>
      </c>
      <c r="M2852" s="39" t="s">
        <v>24</v>
      </c>
      <c r="N2852" s="41" t="s">
        <v>2098</v>
      </c>
      <c r="O2852" s="39">
        <v>43865</v>
      </c>
      <c r="P2852" s="40">
        <v>1</v>
      </c>
      <c r="Q2852" s="40">
        <v>1</v>
      </c>
      <c r="R2852" s="40" t="str">
        <f>IFERROR(VLOOKUP(Tabla2[[#This Row],[CONTRATISTA PRNCIPAL]],Hoja1!$L$5:$M$9,2,FALSE),"CJV")</f>
        <v>EPC</v>
      </c>
      <c r="S2852" s="40" t="str">
        <f>IF(Tabla2[[#This Row],[EMPRESA]]=Tabla2[[#This Row],[CONTRATISTA PRNCIPAL]],"Principal","Secundaria")</f>
        <v>Principal</v>
      </c>
      <c r="T2852" s="42">
        <f>IFERROR(1/COUNTIF(Tabla2[CONTRATISTA PRNCIPAL],Tabla2[[#This Row],[CONTRATISTA PRNCIPAL]]),0)</f>
        <v>0.0035714285714285713</v>
      </c>
      <c r="U2852" s="43">
        <f>IF(((TODAY()-Tabla2[[#This Row],[FECHA NACIMIENTO]])/365)&lt;18,"Corregir", IF(((TODAY()-Tabla2[[#This Row],[FECHA NACIMIENTO]])/365)&gt;80, "Corregir",ROUNDDOWN(((TODAY()-Tabla2[[#This Row],[FECHA NACIMIENTO]])/365),0)))</f>
        <v>46</v>
      </c>
      <c r="V28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52" s="44" t="str">
        <f>+IF(Tabla2[[#This Row],[Edad]]="Corregir","Corregir","Ok")</f>
        <v>Ok</v>
      </c>
      <c r="X2852" s="42" t="str">
        <f>+IFERROR(VLOOKUP(Tabla2[[#This Row],[DISTRITO SEGÚN DNI]],Hoja1!$A$2:$B$32,2,FALSE),"No")</f>
        <v>SANTA ANITA</v>
      </c>
      <c r="Y2852" s="42" t="str">
        <f>IF(OR(LOWER(Tabla2[[#This Row],[GENERO]])="masculino", LOWER(Tabla2[[#This Row],[GENERO]])="femenino"),"OK","Corregir")</f>
        <v>OK</v>
      </c>
      <c r="Z2852" s="42" t="str">
        <f>+IF(Tabla2[[#This Row],[Nro. DNI / CE]]="","Corregir",IF(LEN(Tabla2[[#This Row],[Nro. DNI / CE]])&gt;=8,"OK","Corregir"))</f>
        <v>OK</v>
      </c>
      <c r="AA2852" s="42">
        <f>COUNTIF(Tabla2[APELLIDOS Y NOMBRES],Tabla2[[#This Row],[APELLIDOS Y NOMBRES]])</f>
        <v>1</v>
      </c>
      <c r="AB2852" s="42">
        <f>IF(Tabla2[[#This Row],[Trabajador]]&gt;1,1/Tabla2[[#This Row],[Trabajador]],Tabla2[[#This Row],[Trabajador]])</f>
        <v>1</v>
      </c>
      <c r="AC2852" t="str">
        <f>+IFERROR(IF(Tabla2[[#This Row],[FECHA CESE/BAJA]]="","No Aplica",IF(AND(MONTH(Tabla2[[#This Row],[FECHA CESE/BAJA]])=MONTH(TODAY()-30),YEAR(Tabla2[[#This Row],[FECHA CESE/BAJA]])=YEAR(TODAY())),MONTH(TODAY()-30)&amp;"-"&amp;YEAR(TODAY()),"Borrar")),"No aplica")</f>
        <v>No aplica</v>
      </c>
      <c r="AD2852" t="str">
        <f>+IFERROR(IF(Tabla2[[#This Row],[FECHA INICIO DE LABORES EN OBRA]]="","No Aplica",IF(AND(MONTH(Tabla2[[#This Row],[FECHA INICIO DE LABORES EN OBRA]])=MONTH(TODAY()-30),YEAR(Tabla2[[#This Row],[FECHA INICIO DE LABORES EN OBRA]])=YEAR(TODAY())),MONTH(TODAY()-30)&amp;"-"&amp;YEAR(TODAY()),"No Aplica")),"No Aplica")</f>
        <v>No Aplica</v>
      </c>
    </row>
    <row r="2853" spans="1:30" x14ac:dyDescent="0.25">
      <c r="A2853" s="13">
        <v>20101155588</v>
      </c>
      <c r="B2853" s="15" t="s">
        <v>2014</v>
      </c>
      <c r="C2853" s="15" t="s">
        <v>2014</v>
      </c>
      <c r="D2853" s="15">
        <v>61340654</v>
      </c>
      <c r="E2853" s="15" t="s">
        <v>179</v>
      </c>
      <c r="F2853" s="39">
        <v>33237</v>
      </c>
      <c r="G2853" s="15">
        <v>1</v>
      </c>
      <c r="H2853" s="15" t="s">
        <v>9677</v>
      </c>
      <c r="I2853" s="15" t="s">
        <v>10121</v>
      </c>
      <c r="J2853" s="15" t="s">
        <v>10122</v>
      </c>
      <c r="K2853" s="15" t="s">
        <v>17</v>
      </c>
      <c r="L2853" s="40" t="s">
        <v>6</v>
      </c>
      <c r="M2853" s="39" t="s">
        <v>24</v>
      </c>
      <c r="N2853" s="41" t="s">
        <v>2098</v>
      </c>
      <c r="O2853" s="39">
        <v>44592</v>
      </c>
      <c r="P2853" s="40">
        <v>1</v>
      </c>
      <c r="Q2853" s="40">
        <v>1</v>
      </c>
      <c r="R2853" s="40" t="str">
        <f>IFERROR(VLOOKUP(Tabla2[[#This Row],[CONTRATISTA PRNCIPAL]],Hoja1!$L$5:$M$9,2,FALSE),"CJV")</f>
        <v>EPC</v>
      </c>
      <c r="S2853" s="40" t="str">
        <f>IF(Tabla2[[#This Row],[EMPRESA]]=Tabla2[[#This Row],[CONTRATISTA PRNCIPAL]],"Principal","Secundaria")</f>
        <v>Principal</v>
      </c>
      <c r="T2853" s="42">
        <f>IFERROR(1/COUNTIF(Tabla2[CONTRATISTA PRNCIPAL],Tabla2[[#This Row],[CONTRATISTA PRNCIPAL]]),0)</f>
        <v>0.0035714285714285713</v>
      </c>
      <c r="U2853" s="43">
        <f>IF(((TODAY()-Tabla2[[#This Row],[FECHA NACIMIENTO]])/365)&lt;18,"Corregir", IF(((TODAY()-Tabla2[[#This Row],[FECHA NACIMIENTO]])/365)&gt;80, "Corregir",ROUNDDOWN(((TODAY()-Tabla2[[#This Row],[FECHA NACIMIENTO]])/365),0)))</f>
        <v>32</v>
      </c>
      <c r="V28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53" s="44" t="str">
        <f>+IF(Tabla2[[#This Row],[Edad]]="Corregir","Corregir","Ok")</f>
        <v>Ok</v>
      </c>
      <c r="X2853" s="42" t="str">
        <f>+IFERROR(VLOOKUP(Tabla2[[#This Row],[DISTRITO SEGÚN DNI]],Hoja1!$A$2:$B$32,2,FALSE),"No")</f>
        <v>ATE</v>
      </c>
      <c r="Y2853" s="42" t="str">
        <f>IF(OR(LOWER(Tabla2[[#This Row],[GENERO]])="masculino", LOWER(Tabla2[[#This Row],[GENERO]])="femenino"),"OK","Corregir")</f>
        <v>OK</v>
      </c>
      <c r="Z2853" s="42" t="str">
        <f>+IF(Tabla2[[#This Row],[Nro. DNI / CE]]="","Corregir",IF(LEN(Tabla2[[#This Row],[Nro. DNI / CE]])&gt;=8,"OK","Corregir"))</f>
        <v>OK</v>
      </c>
      <c r="AA2853" s="42">
        <f>COUNTIF(Tabla2[APELLIDOS Y NOMBRES],Tabla2[[#This Row],[APELLIDOS Y NOMBRES]])</f>
        <v>1</v>
      </c>
      <c r="AB2853" s="42">
        <f>IF(Tabla2[[#This Row],[Trabajador]]&gt;1,1/Tabla2[[#This Row],[Trabajador]],Tabla2[[#This Row],[Trabajador]])</f>
        <v>1</v>
      </c>
      <c r="AC2853" t="str">
        <f>+IFERROR(IF(Tabla2[[#This Row],[FECHA CESE/BAJA]]="","No Aplica",IF(AND(MONTH(Tabla2[[#This Row],[FECHA CESE/BAJA]])=MONTH(TODAY()-30),YEAR(Tabla2[[#This Row],[FECHA CESE/BAJA]])=YEAR(TODAY())),MONTH(TODAY()-30)&amp;"-"&amp;YEAR(TODAY()),"Borrar")),"No aplica")</f>
        <v>No aplica</v>
      </c>
      <c r="AD2853" t="str">
        <f>+IFERROR(IF(Tabla2[[#This Row],[FECHA INICIO DE LABORES EN OBRA]]="","No Aplica",IF(AND(MONTH(Tabla2[[#This Row],[FECHA INICIO DE LABORES EN OBRA]])=MONTH(TODAY()-30),YEAR(Tabla2[[#This Row],[FECHA INICIO DE LABORES EN OBRA]])=YEAR(TODAY())),MONTH(TODAY()-30)&amp;"-"&amp;YEAR(TODAY()),"No Aplica")),"No Aplica")</f>
        <v>No Aplica</v>
      </c>
    </row>
    <row r="2854" spans="1:30" x14ac:dyDescent="0.25">
      <c r="A2854" s="13">
        <v>20101155588</v>
      </c>
      <c r="B2854" s="15" t="s">
        <v>2014</v>
      </c>
      <c r="C2854" s="15" t="s">
        <v>2014</v>
      </c>
      <c r="D2854" s="15">
        <v>70113667</v>
      </c>
      <c r="E2854" s="15" t="s">
        <v>182</v>
      </c>
      <c r="F2854" s="39">
        <v>36964</v>
      </c>
      <c r="G2854" s="15">
        <v>1</v>
      </c>
      <c r="H2854" s="15" t="s">
        <v>9677</v>
      </c>
      <c r="I2854" s="15" t="s">
        <v>10121</v>
      </c>
      <c r="J2854" s="15" t="s">
        <v>9788</v>
      </c>
      <c r="K2854" s="15" t="s">
        <v>22</v>
      </c>
      <c r="L2854" s="40" t="s">
        <v>6</v>
      </c>
      <c r="M2854" s="39" t="s">
        <v>24</v>
      </c>
      <c r="N2854" s="41" t="s">
        <v>2098</v>
      </c>
      <c r="O2854" s="39">
        <v>44682</v>
      </c>
      <c r="P2854" s="40">
        <v>1</v>
      </c>
      <c r="Q2854" s="40">
        <v>1</v>
      </c>
      <c r="R2854" s="40" t="str">
        <f>IFERROR(VLOOKUP(Tabla2[[#This Row],[CONTRATISTA PRNCIPAL]],Hoja1!$L$5:$M$9,2,FALSE),"CJV")</f>
        <v>EPC</v>
      </c>
      <c r="S2854" s="40" t="str">
        <f>IF(Tabla2[[#This Row],[EMPRESA]]=Tabla2[[#This Row],[CONTRATISTA PRNCIPAL]],"Principal","Secundaria")</f>
        <v>Principal</v>
      </c>
      <c r="T2854" s="42">
        <f>IFERROR(1/COUNTIF(Tabla2[CONTRATISTA PRNCIPAL],Tabla2[[#This Row],[CONTRATISTA PRNCIPAL]]),0)</f>
        <v>0.0035714285714285713</v>
      </c>
      <c r="U2854" s="43">
        <f>IF(((TODAY()-Tabla2[[#This Row],[FECHA NACIMIENTO]])/365)&lt;18,"Corregir", IF(((TODAY()-Tabla2[[#This Row],[FECHA NACIMIENTO]])/365)&gt;80, "Corregir",ROUNDDOWN(((TODAY()-Tabla2[[#This Row],[FECHA NACIMIENTO]])/365),0)))</f>
        <v>22</v>
      </c>
      <c r="V28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854" s="44" t="str">
        <f>+IF(Tabla2[[#This Row],[Edad]]="Corregir","Corregir","Ok")</f>
        <v>Ok</v>
      </c>
      <c r="X2854" s="42" t="str">
        <f>+IFERROR(VLOOKUP(Tabla2[[#This Row],[DISTRITO SEGÚN DNI]],Hoja1!$A$2:$B$32,2,FALSE),"No")</f>
        <v>BREÑA</v>
      </c>
      <c r="Y2854" s="42" t="str">
        <f>IF(OR(LOWER(Tabla2[[#This Row],[GENERO]])="masculino", LOWER(Tabla2[[#This Row],[GENERO]])="femenino"),"OK","Corregir")</f>
        <v>OK</v>
      </c>
      <c r="Z2854" s="42" t="str">
        <f>+IF(Tabla2[[#This Row],[Nro. DNI / CE]]="","Corregir",IF(LEN(Tabla2[[#This Row],[Nro. DNI / CE]])&gt;=8,"OK","Corregir"))</f>
        <v>OK</v>
      </c>
      <c r="AA2854" s="42">
        <f>COUNTIF(Tabla2[APELLIDOS Y NOMBRES],Tabla2[[#This Row],[APELLIDOS Y NOMBRES]])</f>
        <v>1</v>
      </c>
      <c r="AB2854" s="42">
        <f>IF(Tabla2[[#This Row],[Trabajador]]&gt;1,1/Tabla2[[#This Row],[Trabajador]],Tabla2[[#This Row],[Trabajador]])</f>
        <v>1</v>
      </c>
      <c r="AC2854" t="str">
        <f>+IFERROR(IF(Tabla2[[#This Row],[FECHA CESE/BAJA]]="","No Aplica",IF(AND(MONTH(Tabla2[[#This Row],[FECHA CESE/BAJA]])=MONTH(TODAY()-30),YEAR(Tabla2[[#This Row],[FECHA CESE/BAJA]])=YEAR(TODAY())),MONTH(TODAY()-30)&amp;"-"&amp;YEAR(TODAY()),"Borrar")),"No aplica")</f>
        <v>No aplica</v>
      </c>
      <c r="AD2854" t="str">
        <f>+IFERROR(IF(Tabla2[[#This Row],[FECHA INICIO DE LABORES EN OBRA]]="","No Aplica",IF(AND(MONTH(Tabla2[[#This Row],[FECHA INICIO DE LABORES EN OBRA]])=MONTH(TODAY()-30),YEAR(Tabla2[[#This Row],[FECHA INICIO DE LABORES EN OBRA]])=YEAR(TODAY())),MONTH(TODAY()-30)&amp;"-"&amp;YEAR(TODAY()),"No Aplica")),"No Aplica")</f>
        <v>No Aplica</v>
      </c>
    </row>
    <row r="2855" spans="1:30" x14ac:dyDescent="0.25">
      <c r="A2855" s="13">
        <v>20101155588</v>
      </c>
      <c r="B2855" s="15" t="s">
        <v>2014</v>
      </c>
      <c r="C2855" s="15" t="s">
        <v>2014</v>
      </c>
      <c r="D2855" s="15" t="s">
        <v>10123</v>
      </c>
      <c r="E2855" s="15" t="s">
        <v>10124</v>
      </c>
      <c r="F2855" s="39">
        <v>23350</v>
      </c>
      <c r="G2855" s="15">
        <v>1</v>
      </c>
      <c r="H2855" s="15" t="s">
        <v>9677</v>
      </c>
      <c r="I2855" s="15" t="s">
        <v>10125</v>
      </c>
      <c r="J2855" s="15" t="s">
        <v>10126</v>
      </c>
      <c r="K2855" s="15" t="s">
        <v>2272</v>
      </c>
      <c r="L2855" s="40" t="s">
        <v>6</v>
      </c>
      <c r="M2855" s="39" t="s">
        <v>24</v>
      </c>
      <c r="N2855" s="41" t="s">
        <v>2098</v>
      </c>
      <c r="O2855" s="39">
        <v>44631</v>
      </c>
      <c r="P2855" s="40">
        <v>1</v>
      </c>
      <c r="Q2855" s="40">
        <v>1</v>
      </c>
      <c r="R2855" s="40" t="str">
        <f>IFERROR(VLOOKUP(Tabla2[[#This Row],[CONTRATISTA PRNCIPAL]],Hoja1!$L$5:$M$9,2,FALSE),"CJV")</f>
        <v>EPC</v>
      </c>
      <c r="S2855" s="40" t="str">
        <f>IF(Tabla2[[#This Row],[EMPRESA]]=Tabla2[[#This Row],[CONTRATISTA PRNCIPAL]],"Principal","Secundaria")</f>
        <v>Principal</v>
      </c>
      <c r="T2855" s="42">
        <f>IFERROR(1/COUNTIF(Tabla2[CONTRATISTA PRNCIPAL],Tabla2[[#This Row],[CONTRATISTA PRNCIPAL]]),0)</f>
        <v>0.0035714285714285713</v>
      </c>
      <c r="U2855" s="43">
        <f>IF(((TODAY()-Tabla2[[#This Row],[FECHA NACIMIENTO]])/365)&lt;18,"Corregir", IF(((TODAY()-Tabla2[[#This Row],[FECHA NACIMIENTO]])/365)&gt;80, "Corregir",ROUNDDOWN(((TODAY()-Tabla2[[#This Row],[FECHA NACIMIENTO]])/365),0)))</f>
        <v>59</v>
      </c>
      <c r="V28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855" s="44" t="str">
        <f>+IF(Tabla2[[#This Row],[Edad]]="Corregir","Corregir","Ok")</f>
        <v>Ok</v>
      </c>
      <c r="X2855" s="42" t="str">
        <f>+IFERROR(VLOOKUP(Tabla2[[#This Row],[DISTRITO SEGÚN DNI]],Hoja1!$A$2:$B$32,2,FALSE),"No")</f>
        <v>No</v>
      </c>
      <c r="Y2855" s="42" t="str">
        <f>IF(OR(LOWER(Tabla2[[#This Row],[GENERO]])="masculino", LOWER(Tabla2[[#This Row],[GENERO]])="femenino"),"OK","Corregir")</f>
        <v>OK</v>
      </c>
      <c r="Z2855" s="42" t="str">
        <f>+IF(Tabla2[[#This Row],[Nro. DNI / CE]]="","Corregir",IF(LEN(Tabla2[[#This Row],[Nro. DNI / CE]])&gt;=8,"OK","Corregir"))</f>
        <v>OK</v>
      </c>
      <c r="AA2855" s="42">
        <f>COUNTIF(Tabla2[APELLIDOS Y NOMBRES],Tabla2[[#This Row],[APELLIDOS Y NOMBRES]])</f>
        <v>1</v>
      </c>
      <c r="AB2855" s="42">
        <f>IF(Tabla2[[#This Row],[Trabajador]]&gt;1,1/Tabla2[[#This Row],[Trabajador]],Tabla2[[#This Row],[Trabajador]])</f>
        <v>1</v>
      </c>
      <c r="AC2855" t="str">
        <f>+IFERROR(IF(Tabla2[[#This Row],[FECHA CESE/BAJA]]="","No Aplica",IF(AND(MONTH(Tabla2[[#This Row],[FECHA CESE/BAJA]])=MONTH(TODAY()-30),YEAR(Tabla2[[#This Row],[FECHA CESE/BAJA]])=YEAR(TODAY())),MONTH(TODAY()-30)&amp;"-"&amp;YEAR(TODAY()),"Borrar")),"No aplica")</f>
        <v>No aplica</v>
      </c>
      <c r="AD2855" t="str">
        <f>+IFERROR(IF(Tabla2[[#This Row],[FECHA INICIO DE LABORES EN OBRA]]="","No Aplica",IF(AND(MONTH(Tabla2[[#This Row],[FECHA INICIO DE LABORES EN OBRA]])=MONTH(TODAY()-30),YEAR(Tabla2[[#This Row],[FECHA INICIO DE LABORES EN OBRA]])=YEAR(TODAY())),MONTH(TODAY()-30)&amp;"-"&amp;YEAR(TODAY()),"No Aplica")),"No Aplica")</f>
        <v>No Aplica</v>
      </c>
    </row>
    <row r="2856" spans="1:30" x14ac:dyDescent="0.25">
      <c r="A2856" s="13">
        <v>20101155588</v>
      </c>
      <c r="B2856" s="15" t="s">
        <v>2014</v>
      </c>
      <c r="C2856" s="15" t="s">
        <v>2014</v>
      </c>
      <c r="D2856" s="15" t="s">
        <v>10127</v>
      </c>
      <c r="E2856" s="15" t="s">
        <v>10128</v>
      </c>
      <c r="F2856" s="39">
        <v>19772</v>
      </c>
      <c r="G2856" s="15">
        <v>1</v>
      </c>
      <c r="H2856" s="15" t="s">
        <v>9677</v>
      </c>
      <c r="I2856" s="15" t="s">
        <v>10129</v>
      </c>
      <c r="J2856" s="15" t="s">
        <v>10130</v>
      </c>
      <c r="K2856" s="15" t="s">
        <v>9681</v>
      </c>
      <c r="L2856" s="40" t="s">
        <v>6</v>
      </c>
      <c r="M2856" s="39" t="s">
        <v>24</v>
      </c>
      <c r="N2856" s="41" t="s">
        <v>2098</v>
      </c>
      <c r="O2856" s="39">
        <v>43125</v>
      </c>
      <c r="P2856" s="40">
        <v>1</v>
      </c>
      <c r="Q2856" s="40">
        <v>1</v>
      </c>
      <c r="R2856" s="40" t="str">
        <f>IFERROR(VLOOKUP(Tabla2[[#This Row],[CONTRATISTA PRNCIPAL]],Hoja1!$L$5:$M$9,2,FALSE),"CJV")</f>
        <v>EPC</v>
      </c>
      <c r="S2856" s="40" t="str">
        <f>IF(Tabla2[[#This Row],[EMPRESA]]=Tabla2[[#This Row],[CONTRATISTA PRNCIPAL]],"Principal","Secundaria")</f>
        <v>Principal</v>
      </c>
      <c r="T2856" s="42">
        <f>IFERROR(1/COUNTIF(Tabla2[CONTRATISTA PRNCIPAL],Tabla2[[#This Row],[CONTRATISTA PRNCIPAL]]),0)</f>
        <v>0.0035714285714285713</v>
      </c>
      <c r="U2856" s="43">
        <f>IF(((TODAY()-Tabla2[[#This Row],[FECHA NACIMIENTO]])/365)&lt;18,"Corregir", IF(((TODAY()-Tabla2[[#This Row],[FECHA NACIMIENTO]])/365)&gt;80, "Corregir",ROUNDDOWN(((TODAY()-Tabla2[[#This Row],[FECHA NACIMIENTO]])/365),0)))</f>
        <v>69</v>
      </c>
      <c r="V28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856" s="44" t="str">
        <f>+IF(Tabla2[[#This Row],[Edad]]="Corregir","Corregir","Ok")</f>
        <v>Ok</v>
      </c>
      <c r="X2856" s="42" t="str">
        <f>+IFERROR(VLOOKUP(Tabla2[[#This Row],[DISTRITO SEGÚN DNI]],Hoja1!$A$2:$B$32,2,FALSE),"No")</f>
        <v>No</v>
      </c>
      <c r="Y2856" s="42" t="str">
        <f>IF(OR(LOWER(Tabla2[[#This Row],[GENERO]])="masculino", LOWER(Tabla2[[#This Row],[GENERO]])="femenino"),"OK","Corregir")</f>
        <v>OK</v>
      </c>
      <c r="Z2856" s="42" t="str">
        <f>+IF(Tabla2[[#This Row],[Nro. DNI / CE]]="","Corregir",IF(LEN(Tabla2[[#This Row],[Nro. DNI / CE]])&gt;=8,"OK","Corregir"))</f>
        <v>OK</v>
      </c>
      <c r="AA2856" s="42">
        <f>COUNTIF(Tabla2[APELLIDOS Y NOMBRES],Tabla2[[#This Row],[APELLIDOS Y NOMBRES]])</f>
        <v>1</v>
      </c>
      <c r="AB2856" s="42">
        <f>IF(Tabla2[[#This Row],[Trabajador]]&gt;1,1/Tabla2[[#This Row],[Trabajador]],Tabla2[[#This Row],[Trabajador]])</f>
        <v>1</v>
      </c>
      <c r="AC2856" t="str">
        <f>+IFERROR(IF(Tabla2[[#This Row],[FECHA CESE/BAJA]]="","No Aplica",IF(AND(MONTH(Tabla2[[#This Row],[FECHA CESE/BAJA]])=MONTH(TODAY()-30),YEAR(Tabla2[[#This Row],[FECHA CESE/BAJA]])=YEAR(TODAY())),MONTH(TODAY()-30)&amp;"-"&amp;YEAR(TODAY()),"Borrar")),"No aplica")</f>
        <v>No aplica</v>
      </c>
      <c r="AD2856" t="str">
        <f>+IFERROR(IF(Tabla2[[#This Row],[FECHA INICIO DE LABORES EN OBRA]]="","No Aplica",IF(AND(MONTH(Tabla2[[#This Row],[FECHA INICIO DE LABORES EN OBRA]])=MONTH(TODAY()-30),YEAR(Tabla2[[#This Row],[FECHA INICIO DE LABORES EN OBRA]])=YEAR(TODAY())),MONTH(TODAY()-30)&amp;"-"&amp;YEAR(TODAY()),"No Aplica")),"No Aplica")</f>
        <v>No Aplica</v>
      </c>
    </row>
    <row r="2857" spans="1:30" x14ac:dyDescent="0.25">
      <c r="A2857" s="13">
        <v>20101155588</v>
      </c>
      <c r="B2857" s="15" t="s">
        <v>2014</v>
      </c>
      <c r="C2857" s="15" t="s">
        <v>2014</v>
      </c>
      <c r="D2857" s="15">
        <v>75861959</v>
      </c>
      <c r="E2857" s="15" t="s">
        <v>10131</v>
      </c>
      <c r="F2857" s="39">
        <v>36897</v>
      </c>
      <c r="G2857" s="15">
        <v>1</v>
      </c>
      <c r="H2857" s="15" t="s">
        <v>9677</v>
      </c>
      <c r="I2857" s="15" t="s">
        <v>10132</v>
      </c>
      <c r="J2857" s="15" t="s">
        <v>9796</v>
      </c>
      <c r="K2857" s="15" t="s">
        <v>5222</v>
      </c>
      <c r="L2857" s="40" t="s">
        <v>6</v>
      </c>
      <c r="M2857" s="39" t="s">
        <v>24</v>
      </c>
      <c r="N2857" s="41" t="s">
        <v>2098</v>
      </c>
      <c r="O2857" s="39">
        <v>44568</v>
      </c>
      <c r="P2857" s="40">
        <v>1</v>
      </c>
      <c r="Q2857" s="40">
        <v>1</v>
      </c>
      <c r="R2857" s="40" t="str">
        <f>IFERROR(VLOOKUP(Tabla2[[#This Row],[CONTRATISTA PRNCIPAL]],Hoja1!$L$5:$M$9,2,FALSE),"CJV")</f>
        <v>EPC</v>
      </c>
      <c r="S2857" s="40" t="str">
        <f>IF(Tabla2[[#This Row],[EMPRESA]]=Tabla2[[#This Row],[CONTRATISTA PRNCIPAL]],"Principal","Secundaria")</f>
        <v>Principal</v>
      </c>
      <c r="T2857" s="42">
        <f>IFERROR(1/COUNTIF(Tabla2[CONTRATISTA PRNCIPAL],Tabla2[[#This Row],[CONTRATISTA PRNCIPAL]]),0)</f>
        <v>0.0035714285714285713</v>
      </c>
      <c r="U2857" s="43">
        <f>IF(((TODAY()-Tabla2[[#This Row],[FECHA NACIMIENTO]])/365)&lt;18,"Corregir", IF(((TODAY()-Tabla2[[#This Row],[FECHA NACIMIENTO]])/365)&gt;80, "Corregir",ROUNDDOWN(((TODAY()-Tabla2[[#This Row],[FECHA NACIMIENTO]])/365),0)))</f>
        <v>22</v>
      </c>
      <c r="V28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857" s="44" t="str">
        <f>+IF(Tabla2[[#This Row],[Edad]]="Corregir","Corregir","Ok")</f>
        <v>Ok</v>
      </c>
      <c r="X2857" s="42" t="str">
        <f>+IFERROR(VLOOKUP(Tabla2[[#This Row],[DISTRITO SEGÚN DNI]],Hoja1!$A$2:$B$32,2,FALSE),"No")</f>
        <v>No</v>
      </c>
      <c r="Y2857" s="42" t="str">
        <f>IF(OR(LOWER(Tabla2[[#This Row],[GENERO]])="masculino", LOWER(Tabla2[[#This Row],[GENERO]])="femenino"),"OK","Corregir")</f>
        <v>OK</v>
      </c>
      <c r="Z2857" s="42" t="str">
        <f>+IF(Tabla2[[#This Row],[Nro. DNI / CE]]="","Corregir",IF(LEN(Tabla2[[#This Row],[Nro. DNI / CE]])&gt;=8,"OK","Corregir"))</f>
        <v>OK</v>
      </c>
      <c r="AA2857" s="42">
        <f>COUNTIF(Tabla2[APELLIDOS Y NOMBRES],Tabla2[[#This Row],[APELLIDOS Y NOMBRES]])</f>
        <v>1</v>
      </c>
      <c r="AB2857" s="42">
        <f>IF(Tabla2[[#This Row],[Trabajador]]&gt;1,1/Tabla2[[#This Row],[Trabajador]],Tabla2[[#This Row],[Trabajador]])</f>
        <v>1</v>
      </c>
      <c r="AC2857" t="str">
        <f>+IFERROR(IF(Tabla2[[#This Row],[FECHA CESE/BAJA]]="","No Aplica",IF(AND(MONTH(Tabla2[[#This Row],[FECHA CESE/BAJA]])=MONTH(TODAY()-30),YEAR(Tabla2[[#This Row],[FECHA CESE/BAJA]])=YEAR(TODAY())),MONTH(TODAY()-30)&amp;"-"&amp;YEAR(TODAY()),"Borrar")),"No aplica")</f>
        <v>No aplica</v>
      </c>
      <c r="AD2857" t="str">
        <f>+IFERROR(IF(Tabla2[[#This Row],[FECHA INICIO DE LABORES EN OBRA]]="","No Aplica",IF(AND(MONTH(Tabla2[[#This Row],[FECHA INICIO DE LABORES EN OBRA]])=MONTH(TODAY()-30),YEAR(Tabla2[[#This Row],[FECHA INICIO DE LABORES EN OBRA]])=YEAR(TODAY())),MONTH(TODAY()-30)&amp;"-"&amp;YEAR(TODAY()),"No Aplica")),"No Aplica")</f>
        <v>No Aplica</v>
      </c>
    </row>
    <row r="2858" spans="1:30" x14ac:dyDescent="0.25">
      <c r="A2858" s="13">
        <v>20101155588</v>
      </c>
      <c r="B2858" s="15" t="s">
        <v>2014</v>
      </c>
      <c r="C2858" s="15" t="s">
        <v>2014</v>
      </c>
      <c r="D2858" s="15">
        <v>46620591</v>
      </c>
      <c r="E2858" s="15" t="s">
        <v>148</v>
      </c>
      <c r="F2858" s="39">
        <v>33105</v>
      </c>
      <c r="G2858" s="15">
        <v>1</v>
      </c>
      <c r="H2858" s="15" t="s">
        <v>9677</v>
      </c>
      <c r="I2858" s="15" t="s">
        <v>10132</v>
      </c>
      <c r="J2858" s="15" t="s">
        <v>10133</v>
      </c>
      <c r="K2858" s="15" t="s">
        <v>34</v>
      </c>
      <c r="L2858" s="40" t="s">
        <v>6</v>
      </c>
      <c r="M2858" s="39" t="s">
        <v>24</v>
      </c>
      <c r="N2858" s="41" t="s">
        <v>2098</v>
      </c>
      <c r="O2858" s="39">
        <v>44508</v>
      </c>
      <c r="P2858" s="40">
        <v>1</v>
      </c>
      <c r="Q2858" s="40">
        <v>1</v>
      </c>
      <c r="R2858" s="40" t="str">
        <f>IFERROR(VLOOKUP(Tabla2[[#This Row],[CONTRATISTA PRNCIPAL]],Hoja1!$L$5:$M$9,2,FALSE),"CJV")</f>
        <v>EPC</v>
      </c>
      <c r="S2858" s="40" t="str">
        <f>IF(Tabla2[[#This Row],[EMPRESA]]=Tabla2[[#This Row],[CONTRATISTA PRNCIPAL]],"Principal","Secundaria")</f>
        <v>Principal</v>
      </c>
      <c r="T2858" s="42">
        <f>IFERROR(1/COUNTIF(Tabla2[CONTRATISTA PRNCIPAL],Tabla2[[#This Row],[CONTRATISTA PRNCIPAL]]),0)</f>
        <v>0.0035714285714285713</v>
      </c>
      <c r="U2858" s="43">
        <f>IF(((TODAY()-Tabla2[[#This Row],[FECHA NACIMIENTO]])/365)&lt;18,"Corregir", IF(((TODAY()-Tabla2[[#This Row],[FECHA NACIMIENTO]])/365)&gt;80, "Corregir",ROUNDDOWN(((TODAY()-Tabla2[[#This Row],[FECHA NACIMIENTO]])/365),0)))</f>
        <v>33</v>
      </c>
      <c r="V28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58" s="44" t="str">
        <f>+IF(Tabla2[[#This Row],[Edad]]="Corregir","Corregir","Ok")</f>
        <v>Ok</v>
      </c>
      <c r="X2858" s="42" t="str">
        <f>+IFERROR(VLOOKUP(Tabla2[[#This Row],[DISTRITO SEGÚN DNI]],Hoja1!$A$2:$B$32,2,FALSE),"No")</f>
        <v>SANTA ANITA</v>
      </c>
      <c r="Y2858" s="42" t="str">
        <f>IF(OR(LOWER(Tabla2[[#This Row],[GENERO]])="masculino", LOWER(Tabla2[[#This Row],[GENERO]])="femenino"),"OK","Corregir")</f>
        <v>OK</v>
      </c>
      <c r="Z2858" s="42" t="str">
        <f>+IF(Tabla2[[#This Row],[Nro. DNI / CE]]="","Corregir",IF(LEN(Tabla2[[#This Row],[Nro. DNI / CE]])&gt;=8,"OK","Corregir"))</f>
        <v>OK</v>
      </c>
      <c r="AA2858" s="42">
        <f>COUNTIF(Tabla2[APELLIDOS Y NOMBRES],Tabla2[[#This Row],[APELLIDOS Y NOMBRES]])</f>
        <v>1</v>
      </c>
      <c r="AB2858" s="42">
        <f>IF(Tabla2[[#This Row],[Trabajador]]&gt;1,1/Tabla2[[#This Row],[Trabajador]],Tabla2[[#This Row],[Trabajador]])</f>
        <v>1</v>
      </c>
      <c r="AC2858" t="str">
        <f>+IFERROR(IF(Tabla2[[#This Row],[FECHA CESE/BAJA]]="","No Aplica",IF(AND(MONTH(Tabla2[[#This Row],[FECHA CESE/BAJA]])=MONTH(TODAY()-30),YEAR(Tabla2[[#This Row],[FECHA CESE/BAJA]])=YEAR(TODAY())),MONTH(TODAY()-30)&amp;"-"&amp;YEAR(TODAY()),"Borrar")),"No aplica")</f>
        <v>No aplica</v>
      </c>
      <c r="AD2858" t="str">
        <f>+IFERROR(IF(Tabla2[[#This Row],[FECHA INICIO DE LABORES EN OBRA]]="","No Aplica",IF(AND(MONTH(Tabla2[[#This Row],[FECHA INICIO DE LABORES EN OBRA]])=MONTH(TODAY()-30),YEAR(Tabla2[[#This Row],[FECHA INICIO DE LABORES EN OBRA]])=YEAR(TODAY())),MONTH(TODAY()-30)&amp;"-"&amp;YEAR(TODAY()),"No Aplica")),"No Aplica")</f>
        <v>No Aplica</v>
      </c>
    </row>
    <row r="2859" spans="1:30" x14ac:dyDescent="0.25">
      <c r="A2859" s="13">
        <v>20101155588</v>
      </c>
      <c r="B2859" s="15" t="s">
        <v>2014</v>
      </c>
      <c r="C2859" s="15" t="s">
        <v>2014</v>
      </c>
      <c r="D2859" s="15">
        <v>25072204</v>
      </c>
      <c r="E2859" s="15" t="s">
        <v>59</v>
      </c>
      <c r="F2859" s="39">
        <v>26514</v>
      </c>
      <c r="G2859" s="15">
        <v>1</v>
      </c>
      <c r="H2859" s="15" t="s">
        <v>9677</v>
      </c>
      <c r="I2859" s="15" t="s">
        <v>10134</v>
      </c>
      <c r="J2859" s="15" t="s">
        <v>10135</v>
      </c>
      <c r="K2859" s="15" t="s">
        <v>9890</v>
      </c>
      <c r="L2859" s="40" t="s">
        <v>6</v>
      </c>
      <c r="M2859" s="39" t="s">
        <v>24</v>
      </c>
      <c r="N2859" s="41" t="s">
        <v>2098</v>
      </c>
      <c r="O2859" s="39">
        <v>44351</v>
      </c>
      <c r="P2859" s="40">
        <v>1</v>
      </c>
      <c r="Q2859" s="40">
        <v>1</v>
      </c>
      <c r="R2859" s="40" t="str">
        <f>IFERROR(VLOOKUP(Tabla2[[#This Row],[CONTRATISTA PRNCIPAL]],Hoja1!$L$5:$M$9,2,FALSE),"CJV")</f>
        <v>EPC</v>
      </c>
      <c r="S2859" s="40" t="str">
        <f>IF(Tabla2[[#This Row],[EMPRESA]]=Tabla2[[#This Row],[CONTRATISTA PRNCIPAL]],"Principal","Secundaria")</f>
        <v>Principal</v>
      </c>
      <c r="T2859" s="42">
        <f>IFERROR(1/COUNTIF(Tabla2[CONTRATISTA PRNCIPAL],Tabla2[[#This Row],[CONTRATISTA PRNCIPAL]]),0)</f>
        <v>0.0035714285714285713</v>
      </c>
      <c r="U2859" s="43">
        <f>IF(((TODAY()-Tabla2[[#This Row],[FECHA NACIMIENTO]])/365)&lt;18,"Corregir", IF(((TODAY()-Tabla2[[#This Row],[FECHA NACIMIENTO]])/365)&gt;80, "Corregir",ROUNDDOWN(((TODAY()-Tabla2[[#This Row],[FECHA NACIMIENTO]])/365),0)))</f>
        <v>51</v>
      </c>
      <c r="V28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59" s="44" t="str">
        <f>+IF(Tabla2[[#This Row],[Edad]]="Corregir","Corregir","Ok")</f>
        <v>Ok</v>
      </c>
      <c r="X2859" s="42" t="str">
        <f>+IFERROR(VLOOKUP(Tabla2[[#This Row],[DISTRITO SEGÚN DNI]],Hoja1!$A$2:$B$32,2,FALSE),"No")</f>
        <v>BREÑA</v>
      </c>
      <c r="Y2859" s="42" t="str">
        <f>IF(OR(LOWER(Tabla2[[#This Row],[GENERO]])="masculino", LOWER(Tabla2[[#This Row],[GENERO]])="femenino"),"OK","Corregir")</f>
        <v>OK</v>
      </c>
      <c r="Z2859" s="42" t="str">
        <f>+IF(Tabla2[[#This Row],[Nro. DNI / CE]]="","Corregir",IF(LEN(Tabla2[[#This Row],[Nro. DNI / CE]])&gt;=8,"OK","Corregir"))</f>
        <v>OK</v>
      </c>
      <c r="AA2859" s="42">
        <f>COUNTIF(Tabla2[APELLIDOS Y NOMBRES],Tabla2[[#This Row],[APELLIDOS Y NOMBRES]])</f>
        <v>1</v>
      </c>
      <c r="AB2859" s="42">
        <f>IF(Tabla2[[#This Row],[Trabajador]]&gt;1,1/Tabla2[[#This Row],[Trabajador]],Tabla2[[#This Row],[Trabajador]])</f>
        <v>1</v>
      </c>
      <c r="AC2859" t="str">
        <f>+IFERROR(IF(Tabla2[[#This Row],[FECHA CESE/BAJA]]="","No Aplica",IF(AND(MONTH(Tabla2[[#This Row],[FECHA CESE/BAJA]])=MONTH(TODAY()-30),YEAR(Tabla2[[#This Row],[FECHA CESE/BAJA]])=YEAR(TODAY())),MONTH(TODAY()-30)&amp;"-"&amp;YEAR(TODAY()),"Borrar")),"No aplica")</f>
        <v>No aplica</v>
      </c>
      <c r="AD2859" t="str">
        <f>+IFERROR(IF(Tabla2[[#This Row],[FECHA INICIO DE LABORES EN OBRA]]="","No Aplica",IF(AND(MONTH(Tabla2[[#This Row],[FECHA INICIO DE LABORES EN OBRA]])=MONTH(TODAY()-30),YEAR(Tabla2[[#This Row],[FECHA INICIO DE LABORES EN OBRA]])=YEAR(TODAY())),MONTH(TODAY()-30)&amp;"-"&amp;YEAR(TODAY()),"No Aplica")),"No Aplica")</f>
        <v>No Aplica</v>
      </c>
    </row>
    <row r="2860" spans="1:30" x14ac:dyDescent="0.25">
      <c r="A2860" s="13">
        <v>20101155588</v>
      </c>
      <c r="B2860" s="15" t="s">
        <v>2014</v>
      </c>
      <c r="C2860" s="15" t="s">
        <v>2014</v>
      </c>
      <c r="D2860" s="15" t="s">
        <v>497</v>
      </c>
      <c r="E2860" s="15" t="s">
        <v>498</v>
      </c>
      <c r="F2860" s="39">
        <v>28875</v>
      </c>
      <c r="G2860" s="15">
        <v>1</v>
      </c>
      <c r="H2860" s="15" t="s">
        <v>9677</v>
      </c>
      <c r="I2860" s="15" t="s">
        <v>10134</v>
      </c>
      <c r="J2860" s="15" t="s">
        <v>10136</v>
      </c>
      <c r="K2860" s="15" t="s">
        <v>26</v>
      </c>
      <c r="L2860" s="40" t="s">
        <v>6</v>
      </c>
      <c r="M2860" s="39" t="s">
        <v>24</v>
      </c>
      <c r="N2860" s="41" t="s">
        <v>2098</v>
      </c>
      <c r="O2860" s="39">
        <v>38629</v>
      </c>
      <c r="P2860" s="40">
        <v>1</v>
      </c>
      <c r="Q2860" s="40">
        <v>1</v>
      </c>
      <c r="R2860" s="40" t="str">
        <f>IFERROR(VLOOKUP(Tabla2[[#This Row],[CONTRATISTA PRNCIPAL]],Hoja1!$L$5:$M$9,2,FALSE),"CJV")</f>
        <v>EPC</v>
      </c>
      <c r="S2860" s="40" t="str">
        <f>IF(Tabla2[[#This Row],[EMPRESA]]=Tabla2[[#This Row],[CONTRATISTA PRNCIPAL]],"Principal","Secundaria")</f>
        <v>Principal</v>
      </c>
      <c r="T2860" s="42">
        <f>IFERROR(1/COUNTIF(Tabla2[CONTRATISTA PRNCIPAL],Tabla2[[#This Row],[CONTRATISTA PRNCIPAL]]),0)</f>
        <v>0.0035714285714285713</v>
      </c>
      <c r="U2860" s="43">
        <f>IF(((TODAY()-Tabla2[[#This Row],[FECHA NACIMIENTO]])/365)&lt;18,"Corregir", IF(((TODAY()-Tabla2[[#This Row],[FECHA NACIMIENTO]])/365)&gt;80, "Corregir",ROUNDDOWN(((TODAY()-Tabla2[[#This Row],[FECHA NACIMIENTO]])/365),0)))</f>
        <v>44</v>
      </c>
      <c r="V28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60" s="44" t="str">
        <f>+IF(Tabla2[[#This Row],[Edad]]="Corregir","Corregir","Ok")</f>
        <v>Ok</v>
      </c>
      <c r="X2860" s="42" t="str">
        <f>+IFERROR(VLOOKUP(Tabla2[[#This Row],[DISTRITO SEGÚN DNI]],Hoja1!$A$2:$B$32,2,FALSE),"No")</f>
        <v>EL AGUSTINO</v>
      </c>
      <c r="Y2860" s="42" t="str">
        <f>IF(OR(LOWER(Tabla2[[#This Row],[GENERO]])="masculino", LOWER(Tabla2[[#This Row],[GENERO]])="femenino"),"OK","Corregir")</f>
        <v>OK</v>
      </c>
      <c r="Z2860" s="42" t="str">
        <f>+IF(Tabla2[[#This Row],[Nro. DNI / CE]]="","Corregir",IF(LEN(Tabla2[[#This Row],[Nro. DNI / CE]])&gt;=8,"OK","Corregir"))</f>
        <v>OK</v>
      </c>
      <c r="AA2860" s="42">
        <f>COUNTIF(Tabla2[APELLIDOS Y NOMBRES],Tabla2[[#This Row],[APELLIDOS Y NOMBRES]])</f>
        <v>1</v>
      </c>
      <c r="AB2860" s="42">
        <f>IF(Tabla2[[#This Row],[Trabajador]]&gt;1,1/Tabla2[[#This Row],[Trabajador]],Tabla2[[#This Row],[Trabajador]])</f>
        <v>1</v>
      </c>
      <c r="AC2860" t="str">
        <f>+IFERROR(IF(Tabla2[[#This Row],[FECHA CESE/BAJA]]="","No Aplica",IF(AND(MONTH(Tabla2[[#This Row],[FECHA CESE/BAJA]])=MONTH(TODAY()-30),YEAR(Tabla2[[#This Row],[FECHA CESE/BAJA]])=YEAR(TODAY())),MONTH(TODAY()-30)&amp;"-"&amp;YEAR(TODAY()),"Borrar")),"No aplica")</f>
        <v>No aplica</v>
      </c>
      <c r="AD2860" t="str">
        <f>+IFERROR(IF(Tabla2[[#This Row],[FECHA INICIO DE LABORES EN OBRA]]="","No Aplica",IF(AND(MONTH(Tabla2[[#This Row],[FECHA INICIO DE LABORES EN OBRA]])=MONTH(TODAY()-30),YEAR(Tabla2[[#This Row],[FECHA INICIO DE LABORES EN OBRA]])=YEAR(TODAY())),MONTH(TODAY()-30)&amp;"-"&amp;YEAR(TODAY()),"No Aplica")),"No Aplica")</f>
        <v>No Aplica</v>
      </c>
    </row>
    <row r="2861" spans="1:30" x14ac:dyDescent="0.25">
      <c r="A2861" s="13">
        <v>20101155588</v>
      </c>
      <c r="B2861" s="15" t="s">
        <v>2014</v>
      </c>
      <c r="C2861" s="15" t="s">
        <v>2014</v>
      </c>
      <c r="D2861" s="15">
        <v>40629283</v>
      </c>
      <c r="E2861" s="15" t="s">
        <v>10137</v>
      </c>
      <c r="F2861" s="39">
        <v>28955</v>
      </c>
      <c r="G2861" s="15">
        <v>1</v>
      </c>
      <c r="H2861" s="15" t="s">
        <v>9677</v>
      </c>
      <c r="I2861" s="15" t="s">
        <v>10138</v>
      </c>
      <c r="J2861" s="15" t="s">
        <v>10139</v>
      </c>
      <c r="K2861" s="15" t="s">
        <v>2641</v>
      </c>
      <c r="L2861" s="40" t="s">
        <v>6</v>
      </c>
      <c r="M2861" s="39" t="s">
        <v>24</v>
      </c>
      <c r="N2861" s="41" t="s">
        <v>2098</v>
      </c>
      <c r="O2861" s="39">
        <v>44561</v>
      </c>
      <c r="P2861" s="40">
        <v>1</v>
      </c>
      <c r="Q2861" s="40">
        <v>1</v>
      </c>
      <c r="R2861" s="40" t="str">
        <f>IFERROR(VLOOKUP(Tabla2[[#This Row],[CONTRATISTA PRNCIPAL]],Hoja1!$L$5:$M$9,2,FALSE),"CJV")</f>
        <v>EPC</v>
      </c>
      <c r="S2861" s="40" t="str">
        <f>IF(Tabla2[[#This Row],[EMPRESA]]=Tabla2[[#This Row],[CONTRATISTA PRNCIPAL]],"Principal","Secundaria")</f>
        <v>Principal</v>
      </c>
      <c r="T2861" s="42">
        <f>IFERROR(1/COUNTIF(Tabla2[CONTRATISTA PRNCIPAL],Tabla2[[#This Row],[CONTRATISTA PRNCIPAL]]),0)</f>
        <v>0.0035714285714285713</v>
      </c>
      <c r="U2861" s="43">
        <f>IF(((TODAY()-Tabla2[[#This Row],[FECHA NACIMIENTO]])/365)&lt;18,"Corregir", IF(((TODAY()-Tabla2[[#This Row],[FECHA NACIMIENTO]])/365)&gt;80, "Corregir",ROUNDDOWN(((TODAY()-Tabla2[[#This Row],[FECHA NACIMIENTO]])/365),0)))</f>
        <v>44</v>
      </c>
      <c r="V28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61" s="44" t="str">
        <f>+IF(Tabla2[[#This Row],[Edad]]="Corregir","Corregir","Ok")</f>
        <v>Ok</v>
      </c>
      <c r="X2861" s="42" t="str">
        <f>+IFERROR(VLOOKUP(Tabla2[[#This Row],[DISTRITO SEGÚN DNI]],Hoja1!$A$2:$B$32,2,FALSE),"No")</f>
        <v>No</v>
      </c>
      <c r="Y2861" s="42" t="str">
        <f>IF(OR(LOWER(Tabla2[[#This Row],[GENERO]])="masculino", LOWER(Tabla2[[#This Row],[GENERO]])="femenino"),"OK","Corregir")</f>
        <v>OK</v>
      </c>
      <c r="Z2861" s="42" t="str">
        <f>+IF(Tabla2[[#This Row],[Nro. DNI / CE]]="","Corregir",IF(LEN(Tabla2[[#This Row],[Nro. DNI / CE]])&gt;=8,"OK","Corregir"))</f>
        <v>OK</v>
      </c>
      <c r="AA2861" s="42">
        <f>COUNTIF(Tabla2[APELLIDOS Y NOMBRES],Tabla2[[#This Row],[APELLIDOS Y NOMBRES]])</f>
        <v>1</v>
      </c>
      <c r="AB2861" s="42">
        <f>IF(Tabla2[[#This Row],[Trabajador]]&gt;1,1/Tabla2[[#This Row],[Trabajador]],Tabla2[[#This Row],[Trabajador]])</f>
        <v>1</v>
      </c>
      <c r="AC2861" t="str">
        <f>+IFERROR(IF(Tabla2[[#This Row],[FECHA CESE/BAJA]]="","No Aplica",IF(AND(MONTH(Tabla2[[#This Row],[FECHA CESE/BAJA]])=MONTH(TODAY()-30),YEAR(Tabla2[[#This Row],[FECHA CESE/BAJA]])=YEAR(TODAY())),MONTH(TODAY()-30)&amp;"-"&amp;YEAR(TODAY()),"Borrar")),"No aplica")</f>
        <v>No aplica</v>
      </c>
      <c r="AD2861" t="str">
        <f>+IFERROR(IF(Tabla2[[#This Row],[FECHA INICIO DE LABORES EN OBRA]]="","No Aplica",IF(AND(MONTH(Tabla2[[#This Row],[FECHA INICIO DE LABORES EN OBRA]])=MONTH(TODAY()-30),YEAR(Tabla2[[#This Row],[FECHA INICIO DE LABORES EN OBRA]])=YEAR(TODAY())),MONTH(TODAY()-30)&amp;"-"&amp;YEAR(TODAY()),"No Aplica")),"No Aplica")</f>
        <v>No Aplica</v>
      </c>
    </row>
    <row r="2862" spans="1:30" x14ac:dyDescent="0.25">
      <c r="A2862" s="13">
        <v>20101155588</v>
      </c>
      <c r="B2862" s="15" t="s">
        <v>2014</v>
      </c>
      <c r="C2862" s="15" t="s">
        <v>2014</v>
      </c>
      <c r="D2862" s="15">
        <v>10259084</v>
      </c>
      <c r="E2862" s="15" t="s">
        <v>10140</v>
      </c>
      <c r="F2862" s="39">
        <v>26931</v>
      </c>
      <c r="G2862" s="15">
        <v>1</v>
      </c>
      <c r="H2862" s="15" t="s">
        <v>9677</v>
      </c>
      <c r="I2862" s="15" t="s">
        <v>10138</v>
      </c>
      <c r="J2862" s="15" t="s">
        <v>10141</v>
      </c>
      <c r="K2862" s="15" t="s">
        <v>5222</v>
      </c>
      <c r="L2862" s="40" t="s">
        <v>6</v>
      </c>
      <c r="M2862" s="39" t="s">
        <v>24</v>
      </c>
      <c r="N2862" s="41" t="s">
        <v>2098</v>
      </c>
      <c r="O2862" s="39">
        <v>44418</v>
      </c>
      <c r="P2862" s="40">
        <v>1</v>
      </c>
      <c r="Q2862" s="40">
        <v>1</v>
      </c>
      <c r="R2862" s="40" t="str">
        <f>IFERROR(VLOOKUP(Tabla2[[#This Row],[CONTRATISTA PRNCIPAL]],Hoja1!$L$5:$M$9,2,FALSE),"CJV")</f>
        <v>EPC</v>
      </c>
      <c r="S2862" s="40" t="str">
        <f>IF(Tabla2[[#This Row],[EMPRESA]]=Tabla2[[#This Row],[CONTRATISTA PRNCIPAL]],"Principal","Secundaria")</f>
        <v>Principal</v>
      </c>
      <c r="T2862" s="42">
        <f>IFERROR(1/COUNTIF(Tabla2[CONTRATISTA PRNCIPAL],Tabla2[[#This Row],[CONTRATISTA PRNCIPAL]]),0)</f>
        <v>0.0035714285714285713</v>
      </c>
      <c r="U2862" s="43">
        <f>IF(((TODAY()-Tabla2[[#This Row],[FECHA NACIMIENTO]])/365)&lt;18,"Corregir", IF(((TODAY()-Tabla2[[#This Row],[FECHA NACIMIENTO]])/365)&gt;80, "Corregir",ROUNDDOWN(((TODAY()-Tabla2[[#This Row],[FECHA NACIMIENTO]])/365),0)))</f>
        <v>50</v>
      </c>
      <c r="V28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62" s="44" t="str">
        <f>+IF(Tabla2[[#This Row],[Edad]]="Corregir","Corregir","Ok")</f>
        <v>Ok</v>
      </c>
      <c r="X2862" s="42" t="str">
        <f>+IFERROR(VLOOKUP(Tabla2[[#This Row],[DISTRITO SEGÚN DNI]],Hoja1!$A$2:$B$32,2,FALSE),"No")</f>
        <v>No</v>
      </c>
      <c r="Y2862" s="42" t="str">
        <f>IF(OR(LOWER(Tabla2[[#This Row],[GENERO]])="masculino", LOWER(Tabla2[[#This Row],[GENERO]])="femenino"),"OK","Corregir")</f>
        <v>OK</v>
      </c>
      <c r="Z2862" s="42" t="str">
        <f>+IF(Tabla2[[#This Row],[Nro. DNI / CE]]="","Corregir",IF(LEN(Tabla2[[#This Row],[Nro. DNI / CE]])&gt;=8,"OK","Corregir"))</f>
        <v>OK</v>
      </c>
      <c r="AA2862" s="42">
        <f>COUNTIF(Tabla2[APELLIDOS Y NOMBRES],Tabla2[[#This Row],[APELLIDOS Y NOMBRES]])</f>
        <v>1</v>
      </c>
      <c r="AB2862" s="42">
        <f>IF(Tabla2[[#This Row],[Trabajador]]&gt;1,1/Tabla2[[#This Row],[Trabajador]],Tabla2[[#This Row],[Trabajador]])</f>
        <v>1</v>
      </c>
      <c r="AC2862" t="str">
        <f>+IFERROR(IF(Tabla2[[#This Row],[FECHA CESE/BAJA]]="","No Aplica",IF(AND(MONTH(Tabla2[[#This Row],[FECHA CESE/BAJA]])=MONTH(TODAY()-30),YEAR(Tabla2[[#This Row],[FECHA CESE/BAJA]])=YEAR(TODAY())),MONTH(TODAY()-30)&amp;"-"&amp;YEAR(TODAY()),"Borrar")),"No aplica")</f>
        <v>No aplica</v>
      </c>
      <c r="AD2862" t="str">
        <f>+IFERROR(IF(Tabla2[[#This Row],[FECHA INICIO DE LABORES EN OBRA]]="","No Aplica",IF(AND(MONTH(Tabla2[[#This Row],[FECHA INICIO DE LABORES EN OBRA]])=MONTH(TODAY()-30),YEAR(Tabla2[[#This Row],[FECHA INICIO DE LABORES EN OBRA]])=YEAR(TODAY())),MONTH(TODAY()-30)&amp;"-"&amp;YEAR(TODAY()),"No Aplica")),"No Aplica")</f>
        <v>No Aplica</v>
      </c>
    </row>
    <row r="2863" spans="1:30" x14ac:dyDescent="0.25">
      <c r="A2863" s="13">
        <v>20101155588</v>
      </c>
      <c r="B2863" s="15" t="s">
        <v>2014</v>
      </c>
      <c r="C2863" s="15" t="s">
        <v>2014</v>
      </c>
      <c r="D2863" s="15">
        <v>40617609</v>
      </c>
      <c r="E2863" s="15" t="s">
        <v>77</v>
      </c>
      <c r="F2863" s="39">
        <v>28459</v>
      </c>
      <c r="G2863" s="15">
        <v>1</v>
      </c>
      <c r="H2863" s="15" t="s">
        <v>9677</v>
      </c>
      <c r="I2863" s="15" t="s">
        <v>10142</v>
      </c>
      <c r="J2863" s="15" t="s">
        <v>10143</v>
      </c>
      <c r="K2863" s="15" t="s">
        <v>34</v>
      </c>
      <c r="L2863" s="40" t="s">
        <v>6</v>
      </c>
      <c r="M2863" s="39" t="s">
        <v>24</v>
      </c>
      <c r="N2863" s="41" t="s">
        <v>2098</v>
      </c>
      <c r="O2863" s="39">
        <v>43709</v>
      </c>
      <c r="P2863" s="40">
        <v>1</v>
      </c>
      <c r="Q2863" s="40">
        <v>1</v>
      </c>
      <c r="R2863" s="40" t="str">
        <f>IFERROR(VLOOKUP(Tabla2[[#This Row],[CONTRATISTA PRNCIPAL]],Hoja1!$L$5:$M$9,2,FALSE),"CJV")</f>
        <v>EPC</v>
      </c>
      <c r="S2863" s="40" t="str">
        <f>IF(Tabla2[[#This Row],[EMPRESA]]=Tabla2[[#This Row],[CONTRATISTA PRNCIPAL]],"Principal","Secundaria")</f>
        <v>Principal</v>
      </c>
      <c r="T2863" s="42">
        <f>IFERROR(1/COUNTIF(Tabla2[CONTRATISTA PRNCIPAL],Tabla2[[#This Row],[CONTRATISTA PRNCIPAL]]),0)</f>
        <v>0.0035714285714285713</v>
      </c>
      <c r="U2863" s="43">
        <f>IF(((TODAY()-Tabla2[[#This Row],[FECHA NACIMIENTO]])/365)&lt;18,"Corregir", IF(((TODAY()-Tabla2[[#This Row],[FECHA NACIMIENTO]])/365)&gt;80, "Corregir",ROUNDDOWN(((TODAY()-Tabla2[[#This Row],[FECHA NACIMIENTO]])/365),0)))</f>
        <v>45</v>
      </c>
      <c r="V28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63" s="44" t="str">
        <f>+IF(Tabla2[[#This Row],[Edad]]="Corregir","Corregir","Ok")</f>
        <v>Ok</v>
      </c>
      <c r="X2863" s="42" t="str">
        <f>+IFERROR(VLOOKUP(Tabla2[[#This Row],[DISTRITO SEGÚN DNI]],Hoja1!$A$2:$B$32,2,FALSE),"No")</f>
        <v>SANTA ANITA</v>
      </c>
      <c r="Y2863" s="42" t="str">
        <f>IF(OR(LOWER(Tabla2[[#This Row],[GENERO]])="masculino", LOWER(Tabla2[[#This Row],[GENERO]])="femenino"),"OK","Corregir")</f>
        <v>OK</v>
      </c>
      <c r="Z2863" s="42" t="str">
        <f>+IF(Tabla2[[#This Row],[Nro. DNI / CE]]="","Corregir",IF(LEN(Tabla2[[#This Row],[Nro. DNI / CE]])&gt;=8,"OK","Corregir"))</f>
        <v>OK</v>
      </c>
      <c r="AA2863" s="42">
        <f>COUNTIF(Tabla2[APELLIDOS Y NOMBRES],Tabla2[[#This Row],[APELLIDOS Y NOMBRES]])</f>
        <v>1</v>
      </c>
      <c r="AB2863" s="42">
        <f>IF(Tabla2[[#This Row],[Trabajador]]&gt;1,1/Tabla2[[#This Row],[Trabajador]],Tabla2[[#This Row],[Trabajador]])</f>
        <v>1</v>
      </c>
      <c r="AC2863" t="str">
        <f>+IFERROR(IF(Tabla2[[#This Row],[FECHA CESE/BAJA]]="","No Aplica",IF(AND(MONTH(Tabla2[[#This Row],[FECHA CESE/BAJA]])=MONTH(TODAY()-30),YEAR(Tabla2[[#This Row],[FECHA CESE/BAJA]])=YEAR(TODAY())),MONTH(TODAY()-30)&amp;"-"&amp;YEAR(TODAY()),"Borrar")),"No aplica")</f>
        <v>No aplica</v>
      </c>
      <c r="AD2863" t="str">
        <f>+IFERROR(IF(Tabla2[[#This Row],[FECHA INICIO DE LABORES EN OBRA]]="","No Aplica",IF(AND(MONTH(Tabla2[[#This Row],[FECHA INICIO DE LABORES EN OBRA]])=MONTH(TODAY()-30),YEAR(Tabla2[[#This Row],[FECHA INICIO DE LABORES EN OBRA]])=YEAR(TODAY())),MONTH(TODAY()-30)&amp;"-"&amp;YEAR(TODAY()),"No Aplica")),"No Aplica")</f>
        <v>No Aplica</v>
      </c>
    </row>
    <row r="2864" spans="1:30" x14ac:dyDescent="0.25">
      <c r="A2864" s="13">
        <v>20101155588</v>
      </c>
      <c r="B2864" s="15" t="s">
        <v>2014</v>
      </c>
      <c r="C2864" s="15" t="s">
        <v>2014</v>
      </c>
      <c r="D2864" s="15">
        <v>10502142</v>
      </c>
      <c r="E2864" s="15" t="s">
        <v>10144</v>
      </c>
      <c r="F2864" s="39">
        <v>26051</v>
      </c>
      <c r="G2864" s="15">
        <v>1</v>
      </c>
      <c r="H2864" s="15" t="s">
        <v>9677</v>
      </c>
      <c r="I2864" s="15" t="s">
        <v>10142</v>
      </c>
      <c r="J2864" s="15" t="s">
        <v>10145</v>
      </c>
      <c r="K2864" s="15" t="s">
        <v>10146</v>
      </c>
      <c r="L2864" s="40" t="s">
        <v>6</v>
      </c>
      <c r="M2864" s="39" t="s">
        <v>24</v>
      </c>
      <c r="N2864" s="41" t="s">
        <v>2098</v>
      </c>
      <c r="O2864" s="39">
        <v>43280</v>
      </c>
      <c r="P2864" s="40">
        <v>1</v>
      </c>
      <c r="Q2864" s="40">
        <v>1</v>
      </c>
      <c r="R2864" s="40" t="str">
        <f>IFERROR(VLOOKUP(Tabla2[[#This Row],[CONTRATISTA PRNCIPAL]],Hoja1!$L$5:$M$9,2,FALSE),"CJV")</f>
        <v>EPC</v>
      </c>
      <c r="S2864" s="40" t="str">
        <f>IF(Tabla2[[#This Row],[EMPRESA]]=Tabla2[[#This Row],[CONTRATISTA PRNCIPAL]],"Principal","Secundaria")</f>
        <v>Principal</v>
      </c>
      <c r="T2864" s="42">
        <f>IFERROR(1/COUNTIF(Tabla2[CONTRATISTA PRNCIPAL],Tabla2[[#This Row],[CONTRATISTA PRNCIPAL]]),0)</f>
        <v>0.0035714285714285713</v>
      </c>
      <c r="U2864" s="43">
        <f>IF(((TODAY()-Tabla2[[#This Row],[FECHA NACIMIENTO]])/365)&lt;18,"Corregir", IF(((TODAY()-Tabla2[[#This Row],[FECHA NACIMIENTO]])/365)&gt;80, "Corregir",ROUNDDOWN(((TODAY()-Tabla2[[#This Row],[FECHA NACIMIENTO]])/365),0)))</f>
        <v>52</v>
      </c>
      <c r="V28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64" s="44" t="str">
        <f>+IF(Tabla2[[#This Row],[Edad]]="Corregir","Corregir","Ok")</f>
        <v>Ok</v>
      </c>
      <c r="X2864" s="42" t="str">
        <f>+IFERROR(VLOOKUP(Tabla2[[#This Row],[DISTRITO SEGÚN DNI]],Hoja1!$A$2:$B$32,2,FALSE),"No")</f>
        <v>No</v>
      </c>
      <c r="Y2864" s="42" t="str">
        <f>IF(OR(LOWER(Tabla2[[#This Row],[GENERO]])="masculino", LOWER(Tabla2[[#This Row],[GENERO]])="femenino"),"OK","Corregir")</f>
        <v>OK</v>
      </c>
      <c r="Z2864" s="42" t="str">
        <f>+IF(Tabla2[[#This Row],[Nro. DNI / CE]]="","Corregir",IF(LEN(Tabla2[[#This Row],[Nro. DNI / CE]])&gt;=8,"OK","Corregir"))</f>
        <v>OK</v>
      </c>
      <c r="AA2864" s="42">
        <f>COUNTIF(Tabla2[APELLIDOS Y NOMBRES],Tabla2[[#This Row],[APELLIDOS Y NOMBRES]])</f>
        <v>1</v>
      </c>
      <c r="AB2864" s="42">
        <f>IF(Tabla2[[#This Row],[Trabajador]]&gt;1,1/Tabla2[[#This Row],[Trabajador]],Tabla2[[#This Row],[Trabajador]])</f>
        <v>1</v>
      </c>
      <c r="AC2864" t="str">
        <f>+IFERROR(IF(Tabla2[[#This Row],[FECHA CESE/BAJA]]="","No Aplica",IF(AND(MONTH(Tabla2[[#This Row],[FECHA CESE/BAJA]])=MONTH(TODAY()-30),YEAR(Tabla2[[#This Row],[FECHA CESE/BAJA]])=YEAR(TODAY())),MONTH(TODAY()-30)&amp;"-"&amp;YEAR(TODAY()),"Borrar")),"No aplica")</f>
        <v>No aplica</v>
      </c>
      <c r="AD2864" t="str">
        <f>+IFERROR(IF(Tabla2[[#This Row],[FECHA INICIO DE LABORES EN OBRA]]="","No Aplica",IF(AND(MONTH(Tabla2[[#This Row],[FECHA INICIO DE LABORES EN OBRA]])=MONTH(TODAY()-30),YEAR(Tabla2[[#This Row],[FECHA INICIO DE LABORES EN OBRA]])=YEAR(TODAY())),MONTH(TODAY()-30)&amp;"-"&amp;YEAR(TODAY()),"No Aplica")),"No Aplica")</f>
        <v>No Aplica</v>
      </c>
    </row>
    <row r="2865" spans="1:30" x14ac:dyDescent="0.25">
      <c r="A2865" s="13">
        <v>20101155588</v>
      </c>
      <c r="B2865" s="15" t="s">
        <v>2014</v>
      </c>
      <c r="C2865" s="15" t="s">
        <v>2014</v>
      </c>
      <c r="D2865" s="15">
        <v>21286344</v>
      </c>
      <c r="E2865" s="15" t="s">
        <v>10147</v>
      </c>
      <c r="F2865" s="39">
        <v>26941</v>
      </c>
      <c r="G2865" s="15">
        <v>1</v>
      </c>
      <c r="H2865" s="15" t="s">
        <v>9677</v>
      </c>
      <c r="I2865" s="15" t="s">
        <v>10148</v>
      </c>
      <c r="J2865" s="15" t="s">
        <v>9960</v>
      </c>
      <c r="K2865" s="15" t="s">
        <v>2126</v>
      </c>
      <c r="L2865" s="40" t="s">
        <v>6</v>
      </c>
      <c r="M2865" s="39" t="s">
        <v>24</v>
      </c>
      <c r="N2865" s="41" t="s">
        <v>2098</v>
      </c>
      <c r="O2865" s="39">
        <v>44321</v>
      </c>
      <c r="P2865" s="40">
        <v>1</v>
      </c>
      <c r="Q2865" s="40">
        <v>1</v>
      </c>
      <c r="R2865" s="40" t="str">
        <f>IFERROR(VLOOKUP(Tabla2[[#This Row],[CONTRATISTA PRNCIPAL]],Hoja1!$L$5:$M$9,2,FALSE),"CJV")</f>
        <v>EPC</v>
      </c>
      <c r="S2865" s="40" t="str">
        <f>IF(Tabla2[[#This Row],[EMPRESA]]=Tabla2[[#This Row],[CONTRATISTA PRNCIPAL]],"Principal","Secundaria")</f>
        <v>Principal</v>
      </c>
      <c r="T2865" s="42">
        <f>IFERROR(1/COUNTIF(Tabla2[CONTRATISTA PRNCIPAL],Tabla2[[#This Row],[CONTRATISTA PRNCIPAL]]),0)</f>
        <v>0.0035714285714285713</v>
      </c>
      <c r="U2865" s="43">
        <f>IF(((TODAY()-Tabla2[[#This Row],[FECHA NACIMIENTO]])/365)&lt;18,"Corregir", IF(((TODAY()-Tabla2[[#This Row],[FECHA NACIMIENTO]])/365)&gt;80, "Corregir",ROUNDDOWN(((TODAY()-Tabla2[[#This Row],[FECHA NACIMIENTO]])/365),0)))</f>
        <v>50</v>
      </c>
      <c r="V28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65" s="44" t="str">
        <f>+IF(Tabla2[[#This Row],[Edad]]="Corregir","Corregir","Ok")</f>
        <v>Ok</v>
      </c>
      <c r="X2865" s="42" t="str">
        <f>+IFERROR(VLOOKUP(Tabla2[[#This Row],[DISTRITO SEGÚN DNI]],Hoja1!$A$2:$B$32,2,FALSE),"No")</f>
        <v>No</v>
      </c>
      <c r="Y2865" s="42" t="str">
        <f>IF(OR(LOWER(Tabla2[[#This Row],[GENERO]])="masculino", LOWER(Tabla2[[#This Row],[GENERO]])="femenino"),"OK","Corregir")</f>
        <v>OK</v>
      </c>
      <c r="Z2865" s="42" t="str">
        <f>+IF(Tabla2[[#This Row],[Nro. DNI / CE]]="","Corregir",IF(LEN(Tabla2[[#This Row],[Nro. DNI / CE]])&gt;=8,"OK","Corregir"))</f>
        <v>OK</v>
      </c>
      <c r="AA2865" s="42">
        <f>COUNTIF(Tabla2[APELLIDOS Y NOMBRES],Tabla2[[#This Row],[APELLIDOS Y NOMBRES]])</f>
        <v>1</v>
      </c>
      <c r="AB2865" s="42">
        <f>IF(Tabla2[[#This Row],[Trabajador]]&gt;1,1/Tabla2[[#This Row],[Trabajador]],Tabla2[[#This Row],[Trabajador]])</f>
        <v>1</v>
      </c>
      <c r="AC2865" t="str">
        <f>+IFERROR(IF(Tabla2[[#This Row],[FECHA CESE/BAJA]]="","No Aplica",IF(AND(MONTH(Tabla2[[#This Row],[FECHA CESE/BAJA]])=MONTH(TODAY()-30),YEAR(Tabla2[[#This Row],[FECHA CESE/BAJA]])=YEAR(TODAY())),MONTH(TODAY()-30)&amp;"-"&amp;YEAR(TODAY()),"Borrar")),"No aplica")</f>
        <v>No aplica</v>
      </c>
      <c r="AD2865" t="str">
        <f>+IFERROR(IF(Tabla2[[#This Row],[FECHA INICIO DE LABORES EN OBRA]]="","No Aplica",IF(AND(MONTH(Tabla2[[#This Row],[FECHA INICIO DE LABORES EN OBRA]])=MONTH(TODAY()-30),YEAR(Tabla2[[#This Row],[FECHA INICIO DE LABORES EN OBRA]])=YEAR(TODAY())),MONTH(TODAY()-30)&amp;"-"&amp;YEAR(TODAY()),"No Aplica")),"No Aplica")</f>
        <v>No Aplica</v>
      </c>
    </row>
    <row r="2866" spans="1:30" x14ac:dyDescent="0.25">
      <c r="A2866" s="13">
        <v>20101155588</v>
      </c>
      <c r="B2866" s="15" t="s">
        <v>2014</v>
      </c>
      <c r="C2866" s="15" t="s">
        <v>2014</v>
      </c>
      <c r="D2866" s="15">
        <v>17443008</v>
      </c>
      <c r="E2866" s="15" t="s">
        <v>54</v>
      </c>
      <c r="F2866" s="39">
        <v>27082</v>
      </c>
      <c r="G2866" s="15">
        <v>1</v>
      </c>
      <c r="H2866" s="15" t="s">
        <v>9677</v>
      </c>
      <c r="I2866" s="15" t="s">
        <v>10148</v>
      </c>
      <c r="J2866" s="15" t="s">
        <v>10149</v>
      </c>
      <c r="K2866" s="15" t="s">
        <v>27</v>
      </c>
      <c r="L2866" s="40" t="s">
        <v>5</v>
      </c>
      <c r="M2866" s="39" t="s">
        <v>24</v>
      </c>
      <c r="N2866" s="41" t="s">
        <v>2098</v>
      </c>
      <c r="O2866" s="39">
        <v>44050</v>
      </c>
      <c r="P2866" s="40">
        <v>1</v>
      </c>
      <c r="Q2866" s="40">
        <v>1</v>
      </c>
      <c r="R2866" s="40" t="str">
        <f>IFERROR(VLOOKUP(Tabla2[[#This Row],[CONTRATISTA PRNCIPAL]],Hoja1!$L$5:$M$9,2,FALSE),"CJV")</f>
        <v>EPC</v>
      </c>
      <c r="S2866" s="40" t="str">
        <f>IF(Tabla2[[#This Row],[EMPRESA]]=Tabla2[[#This Row],[CONTRATISTA PRNCIPAL]],"Principal","Secundaria")</f>
        <v>Principal</v>
      </c>
      <c r="T2866" s="42">
        <f>IFERROR(1/COUNTIF(Tabla2[CONTRATISTA PRNCIPAL],Tabla2[[#This Row],[CONTRATISTA PRNCIPAL]]),0)</f>
        <v>0.0035714285714285713</v>
      </c>
      <c r="U2866" s="43">
        <f>IF(((TODAY()-Tabla2[[#This Row],[FECHA NACIMIENTO]])/365)&lt;18,"Corregir", IF(((TODAY()-Tabla2[[#This Row],[FECHA NACIMIENTO]])/365)&gt;80, "Corregir",ROUNDDOWN(((TODAY()-Tabla2[[#This Row],[FECHA NACIMIENTO]])/365),0)))</f>
        <v>49</v>
      </c>
      <c r="V28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66" s="44" t="str">
        <f>+IF(Tabla2[[#This Row],[Edad]]="Corregir","Corregir","Ok")</f>
        <v>Ok</v>
      </c>
      <c r="X2866" s="42" t="str">
        <f>+IFERROR(VLOOKUP(Tabla2[[#This Row],[DISTRITO SEGÚN DNI]],Hoja1!$A$2:$B$32,2,FALSE),"No")</f>
        <v>CALLAO</v>
      </c>
      <c r="Y2866" s="42" t="str">
        <f>IF(OR(LOWER(Tabla2[[#This Row],[GENERO]])="masculino", LOWER(Tabla2[[#This Row],[GENERO]])="femenino"),"OK","Corregir")</f>
        <v>OK</v>
      </c>
      <c r="Z2866" s="42" t="str">
        <f>+IF(Tabla2[[#This Row],[Nro. DNI / CE]]="","Corregir",IF(LEN(Tabla2[[#This Row],[Nro. DNI / CE]])&gt;=8,"OK","Corregir"))</f>
        <v>OK</v>
      </c>
      <c r="AA2866" s="42">
        <f>COUNTIF(Tabla2[APELLIDOS Y NOMBRES],Tabla2[[#This Row],[APELLIDOS Y NOMBRES]])</f>
        <v>1</v>
      </c>
      <c r="AB2866" s="42">
        <f>IF(Tabla2[[#This Row],[Trabajador]]&gt;1,1/Tabla2[[#This Row],[Trabajador]],Tabla2[[#This Row],[Trabajador]])</f>
        <v>1</v>
      </c>
      <c r="AC2866" t="str">
        <f>+IFERROR(IF(Tabla2[[#This Row],[FECHA CESE/BAJA]]="","No Aplica",IF(AND(MONTH(Tabla2[[#This Row],[FECHA CESE/BAJA]])=MONTH(TODAY()-30),YEAR(Tabla2[[#This Row],[FECHA CESE/BAJA]])=YEAR(TODAY())),MONTH(TODAY()-30)&amp;"-"&amp;YEAR(TODAY()),"Borrar")),"No aplica")</f>
        <v>No aplica</v>
      </c>
      <c r="AD2866" t="str">
        <f>+IFERROR(IF(Tabla2[[#This Row],[FECHA INICIO DE LABORES EN OBRA]]="","No Aplica",IF(AND(MONTH(Tabla2[[#This Row],[FECHA INICIO DE LABORES EN OBRA]])=MONTH(TODAY()-30),YEAR(Tabla2[[#This Row],[FECHA INICIO DE LABORES EN OBRA]])=YEAR(TODAY())),MONTH(TODAY()-30)&amp;"-"&amp;YEAR(TODAY()),"No Aplica")),"No Aplica")</f>
        <v>No Aplica</v>
      </c>
    </row>
    <row r="2867" spans="1:30" x14ac:dyDescent="0.25">
      <c r="A2867" s="13">
        <v>20101155588</v>
      </c>
      <c r="B2867" s="15" t="s">
        <v>2014</v>
      </c>
      <c r="C2867" s="15" t="s">
        <v>2014</v>
      </c>
      <c r="D2867" s="15">
        <v>10044370</v>
      </c>
      <c r="E2867" s="15" t="s">
        <v>10150</v>
      </c>
      <c r="F2867" s="39">
        <v>26114</v>
      </c>
      <c r="G2867" s="15">
        <v>1</v>
      </c>
      <c r="H2867" s="15" t="s">
        <v>9677</v>
      </c>
      <c r="I2867" s="15" t="s">
        <v>10151</v>
      </c>
      <c r="J2867" s="15" t="s">
        <v>10152</v>
      </c>
      <c r="K2867" s="15" t="s">
        <v>5222</v>
      </c>
      <c r="L2867" s="40" t="s">
        <v>6</v>
      </c>
      <c r="M2867" s="39" t="s">
        <v>24</v>
      </c>
      <c r="N2867" s="41" t="s">
        <v>2098</v>
      </c>
      <c r="O2867" s="39">
        <v>44825</v>
      </c>
      <c r="P2867" s="40">
        <v>1</v>
      </c>
      <c r="Q2867" s="40">
        <v>1</v>
      </c>
      <c r="R2867" s="40" t="str">
        <f>IFERROR(VLOOKUP(Tabla2[[#This Row],[CONTRATISTA PRNCIPAL]],Hoja1!$L$5:$M$9,2,FALSE),"CJV")</f>
        <v>EPC</v>
      </c>
      <c r="S2867" s="40" t="str">
        <f>IF(Tabla2[[#This Row],[EMPRESA]]=Tabla2[[#This Row],[CONTRATISTA PRNCIPAL]],"Principal","Secundaria")</f>
        <v>Principal</v>
      </c>
      <c r="T2867" s="42">
        <f>IFERROR(1/COUNTIF(Tabla2[CONTRATISTA PRNCIPAL],Tabla2[[#This Row],[CONTRATISTA PRNCIPAL]]),0)</f>
        <v>0.0035714285714285713</v>
      </c>
      <c r="U2867" s="43">
        <f>IF(((TODAY()-Tabla2[[#This Row],[FECHA NACIMIENTO]])/365)&lt;18,"Corregir", IF(((TODAY()-Tabla2[[#This Row],[FECHA NACIMIENTO]])/365)&gt;80, "Corregir",ROUNDDOWN(((TODAY()-Tabla2[[#This Row],[FECHA NACIMIENTO]])/365),0)))</f>
        <v>52</v>
      </c>
      <c r="V28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67" s="44" t="str">
        <f>+IF(Tabla2[[#This Row],[Edad]]="Corregir","Corregir","Ok")</f>
        <v>Ok</v>
      </c>
      <c r="X2867" s="42" t="str">
        <f>+IFERROR(VLOOKUP(Tabla2[[#This Row],[DISTRITO SEGÚN DNI]],Hoja1!$A$2:$B$32,2,FALSE),"No")</f>
        <v>No</v>
      </c>
      <c r="Y2867" s="42" t="str">
        <f>IF(OR(LOWER(Tabla2[[#This Row],[GENERO]])="masculino", LOWER(Tabla2[[#This Row],[GENERO]])="femenino"),"OK","Corregir")</f>
        <v>OK</v>
      </c>
      <c r="Z2867" s="42" t="str">
        <f>+IF(Tabla2[[#This Row],[Nro. DNI / CE]]="","Corregir",IF(LEN(Tabla2[[#This Row],[Nro. DNI / CE]])&gt;=8,"OK","Corregir"))</f>
        <v>OK</v>
      </c>
      <c r="AA2867" s="42">
        <f>COUNTIF(Tabla2[APELLIDOS Y NOMBRES],Tabla2[[#This Row],[APELLIDOS Y NOMBRES]])</f>
        <v>1</v>
      </c>
      <c r="AB2867" s="42">
        <f>IF(Tabla2[[#This Row],[Trabajador]]&gt;1,1/Tabla2[[#This Row],[Trabajador]],Tabla2[[#This Row],[Trabajador]])</f>
        <v>1</v>
      </c>
      <c r="AC2867" t="str">
        <f>+IFERROR(IF(Tabla2[[#This Row],[FECHA CESE/BAJA]]="","No Aplica",IF(AND(MONTH(Tabla2[[#This Row],[FECHA CESE/BAJA]])=MONTH(TODAY()-30),YEAR(Tabla2[[#This Row],[FECHA CESE/BAJA]])=YEAR(TODAY())),MONTH(TODAY()-30)&amp;"-"&amp;YEAR(TODAY()),"Borrar")),"No aplica")</f>
        <v>No aplica</v>
      </c>
      <c r="AD2867" t="str">
        <f>+IFERROR(IF(Tabla2[[#This Row],[FECHA INICIO DE LABORES EN OBRA]]="","No Aplica",IF(AND(MONTH(Tabla2[[#This Row],[FECHA INICIO DE LABORES EN OBRA]])=MONTH(TODAY()-30),YEAR(Tabla2[[#This Row],[FECHA INICIO DE LABORES EN OBRA]])=YEAR(TODAY())),MONTH(TODAY()-30)&amp;"-"&amp;YEAR(TODAY()),"No Aplica")),"No Aplica")</f>
        <v>No Aplica</v>
      </c>
    </row>
    <row r="2868" spans="1:30" x14ac:dyDescent="0.25">
      <c r="A2868" s="13">
        <v>20101155588</v>
      </c>
      <c r="B2868" s="15" t="s">
        <v>2014</v>
      </c>
      <c r="C2868" s="15" t="s">
        <v>2014</v>
      </c>
      <c r="D2868" s="15">
        <v>60392301</v>
      </c>
      <c r="E2868" s="15" t="s">
        <v>177</v>
      </c>
      <c r="F2868" s="39">
        <v>34887</v>
      </c>
      <c r="G2868" s="15">
        <v>1</v>
      </c>
      <c r="H2868" s="15" t="s">
        <v>9677</v>
      </c>
      <c r="I2868" s="15" t="s">
        <v>10151</v>
      </c>
      <c r="J2868" s="15" t="s">
        <v>10153</v>
      </c>
      <c r="K2868" s="15" t="s">
        <v>34</v>
      </c>
      <c r="L2868" s="40" t="s">
        <v>6</v>
      </c>
      <c r="M2868" s="39" t="s">
        <v>24</v>
      </c>
      <c r="N2868" s="41" t="s">
        <v>2098</v>
      </c>
      <c r="O2868" s="39">
        <v>44737</v>
      </c>
      <c r="P2868" s="40">
        <v>1</v>
      </c>
      <c r="Q2868" s="40">
        <v>1</v>
      </c>
      <c r="R2868" s="40" t="str">
        <f>IFERROR(VLOOKUP(Tabla2[[#This Row],[CONTRATISTA PRNCIPAL]],Hoja1!$L$5:$M$9,2,FALSE),"CJV")</f>
        <v>EPC</v>
      </c>
      <c r="S2868" s="40" t="str">
        <f>IF(Tabla2[[#This Row],[EMPRESA]]=Tabla2[[#This Row],[CONTRATISTA PRNCIPAL]],"Principal","Secundaria")</f>
        <v>Principal</v>
      </c>
      <c r="T2868" s="42">
        <f>IFERROR(1/COUNTIF(Tabla2[CONTRATISTA PRNCIPAL],Tabla2[[#This Row],[CONTRATISTA PRNCIPAL]]),0)</f>
        <v>0.0035714285714285713</v>
      </c>
      <c r="U2868" s="43">
        <f>IF(((TODAY()-Tabla2[[#This Row],[FECHA NACIMIENTO]])/365)&lt;18,"Corregir", IF(((TODAY()-Tabla2[[#This Row],[FECHA NACIMIENTO]])/365)&gt;80, "Corregir",ROUNDDOWN(((TODAY()-Tabla2[[#This Row],[FECHA NACIMIENTO]])/365),0)))</f>
        <v>28</v>
      </c>
      <c r="V28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68" s="44" t="str">
        <f>+IF(Tabla2[[#This Row],[Edad]]="Corregir","Corregir","Ok")</f>
        <v>Ok</v>
      </c>
      <c r="X2868" s="42" t="str">
        <f>+IFERROR(VLOOKUP(Tabla2[[#This Row],[DISTRITO SEGÚN DNI]],Hoja1!$A$2:$B$32,2,FALSE),"No")</f>
        <v>SANTA ANITA</v>
      </c>
      <c r="Y2868" s="42" t="str">
        <f>IF(OR(LOWER(Tabla2[[#This Row],[GENERO]])="masculino", LOWER(Tabla2[[#This Row],[GENERO]])="femenino"),"OK","Corregir")</f>
        <v>OK</v>
      </c>
      <c r="Z2868" s="42" t="str">
        <f>+IF(Tabla2[[#This Row],[Nro. DNI / CE]]="","Corregir",IF(LEN(Tabla2[[#This Row],[Nro. DNI / CE]])&gt;=8,"OK","Corregir"))</f>
        <v>OK</v>
      </c>
      <c r="AA2868" s="42">
        <f>COUNTIF(Tabla2[APELLIDOS Y NOMBRES],Tabla2[[#This Row],[APELLIDOS Y NOMBRES]])</f>
        <v>1</v>
      </c>
      <c r="AB2868" s="42">
        <f>IF(Tabla2[[#This Row],[Trabajador]]&gt;1,1/Tabla2[[#This Row],[Trabajador]],Tabla2[[#This Row],[Trabajador]])</f>
        <v>1</v>
      </c>
      <c r="AC2868" t="str">
        <f>+IFERROR(IF(Tabla2[[#This Row],[FECHA CESE/BAJA]]="","No Aplica",IF(AND(MONTH(Tabla2[[#This Row],[FECHA CESE/BAJA]])=MONTH(TODAY()-30),YEAR(Tabla2[[#This Row],[FECHA CESE/BAJA]])=YEAR(TODAY())),MONTH(TODAY()-30)&amp;"-"&amp;YEAR(TODAY()),"Borrar")),"No aplica")</f>
        <v>No aplica</v>
      </c>
      <c r="AD2868" t="str">
        <f>+IFERROR(IF(Tabla2[[#This Row],[FECHA INICIO DE LABORES EN OBRA]]="","No Aplica",IF(AND(MONTH(Tabla2[[#This Row],[FECHA INICIO DE LABORES EN OBRA]])=MONTH(TODAY()-30),YEAR(Tabla2[[#This Row],[FECHA INICIO DE LABORES EN OBRA]])=YEAR(TODAY())),MONTH(TODAY()-30)&amp;"-"&amp;YEAR(TODAY()),"No Aplica")),"No Aplica")</f>
        <v>No Aplica</v>
      </c>
    </row>
    <row r="2869" spans="1:30" x14ac:dyDescent="0.25">
      <c r="A2869" s="13">
        <v>20101155588</v>
      </c>
      <c r="B2869" s="15" t="s">
        <v>2014</v>
      </c>
      <c r="C2869" s="15" t="s">
        <v>2014</v>
      </c>
      <c r="D2869" s="15">
        <v>75242051</v>
      </c>
      <c r="E2869" s="15" t="s">
        <v>10154</v>
      </c>
      <c r="F2869" s="39">
        <v>36112</v>
      </c>
      <c r="G2869" s="15">
        <v>1</v>
      </c>
      <c r="H2869" s="15" t="s">
        <v>9677</v>
      </c>
      <c r="I2869" s="15" t="s">
        <v>10155</v>
      </c>
      <c r="J2869" s="15" t="s">
        <v>10108</v>
      </c>
      <c r="K2869" s="15" t="s">
        <v>3078</v>
      </c>
      <c r="L2869" s="40" t="s">
        <v>6</v>
      </c>
      <c r="M2869" s="39" t="s">
        <v>24</v>
      </c>
      <c r="N2869" s="41" t="s">
        <v>2098</v>
      </c>
      <c r="O2869" s="39">
        <v>44449</v>
      </c>
      <c r="P2869" s="40">
        <v>1</v>
      </c>
      <c r="Q2869" s="40">
        <v>1</v>
      </c>
      <c r="R2869" s="40" t="str">
        <f>IFERROR(VLOOKUP(Tabla2[[#This Row],[CONTRATISTA PRNCIPAL]],Hoja1!$L$5:$M$9,2,FALSE),"CJV")</f>
        <v>EPC</v>
      </c>
      <c r="S2869" s="40" t="str">
        <f>IF(Tabla2[[#This Row],[EMPRESA]]=Tabla2[[#This Row],[CONTRATISTA PRNCIPAL]],"Principal","Secundaria")</f>
        <v>Principal</v>
      </c>
      <c r="T2869" s="42">
        <f>IFERROR(1/COUNTIF(Tabla2[CONTRATISTA PRNCIPAL],Tabla2[[#This Row],[CONTRATISTA PRNCIPAL]]),0)</f>
        <v>0.0035714285714285713</v>
      </c>
      <c r="U2869" s="43">
        <f>IF(((TODAY()-Tabla2[[#This Row],[FECHA NACIMIENTO]])/365)&lt;18,"Corregir", IF(((TODAY()-Tabla2[[#This Row],[FECHA NACIMIENTO]])/365)&gt;80, "Corregir",ROUNDDOWN(((TODAY()-Tabla2[[#This Row],[FECHA NACIMIENTO]])/365),0)))</f>
        <v>24</v>
      </c>
      <c r="V28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69" s="44" t="str">
        <f>+IF(Tabla2[[#This Row],[Edad]]="Corregir","Corregir","Ok")</f>
        <v>Ok</v>
      </c>
      <c r="X2869" s="42" t="str">
        <f>+IFERROR(VLOOKUP(Tabla2[[#This Row],[DISTRITO SEGÚN DNI]],Hoja1!$A$2:$B$32,2,FALSE),"No")</f>
        <v>No</v>
      </c>
      <c r="Y2869" s="42" t="str">
        <f>IF(OR(LOWER(Tabla2[[#This Row],[GENERO]])="masculino", LOWER(Tabla2[[#This Row],[GENERO]])="femenino"),"OK","Corregir")</f>
        <v>OK</v>
      </c>
      <c r="Z2869" s="42" t="str">
        <f>+IF(Tabla2[[#This Row],[Nro. DNI / CE]]="","Corregir",IF(LEN(Tabla2[[#This Row],[Nro. DNI / CE]])&gt;=8,"OK","Corregir"))</f>
        <v>OK</v>
      </c>
      <c r="AA2869" s="42">
        <f>COUNTIF(Tabla2[APELLIDOS Y NOMBRES],Tabla2[[#This Row],[APELLIDOS Y NOMBRES]])</f>
        <v>1</v>
      </c>
      <c r="AB2869" s="42">
        <f>IF(Tabla2[[#This Row],[Trabajador]]&gt;1,1/Tabla2[[#This Row],[Trabajador]],Tabla2[[#This Row],[Trabajador]])</f>
        <v>1</v>
      </c>
      <c r="AC2869" t="str">
        <f>+IFERROR(IF(Tabla2[[#This Row],[FECHA CESE/BAJA]]="","No Aplica",IF(AND(MONTH(Tabla2[[#This Row],[FECHA CESE/BAJA]])=MONTH(TODAY()-30),YEAR(Tabla2[[#This Row],[FECHA CESE/BAJA]])=YEAR(TODAY())),MONTH(TODAY()-30)&amp;"-"&amp;YEAR(TODAY()),"Borrar")),"No aplica")</f>
        <v>No aplica</v>
      </c>
      <c r="AD2869" t="str">
        <f>+IFERROR(IF(Tabla2[[#This Row],[FECHA INICIO DE LABORES EN OBRA]]="","No Aplica",IF(AND(MONTH(Tabla2[[#This Row],[FECHA INICIO DE LABORES EN OBRA]])=MONTH(TODAY()-30),YEAR(Tabla2[[#This Row],[FECHA INICIO DE LABORES EN OBRA]])=YEAR(TODAY())),MONTH(TODAY()-30)&amp;"-"&amp;YEAR(TODAY()),"No Aplica")),"No Aplica")</f>
        <v>No Aplica</v>
      </c>
    </row>
    <row r="2870" spans="1:30" x14ac:dyDescent="0.25">
      <c r="A2870" s="13">
        <v>20101155588</v>
      </c>
      <c r="B2870" s="15" t="s">
        <v>2014</v>
      </c>
      <c r="C2870" s="15" t="s">
        <v>2014</v>
      </c>
      <c r="D2870" s="15">
        <v>48178316</v>
      </c>
      <c r="E2870" s="15" t="s">
        <v>10156</v>
      </c>
      <c r="F2870" s="39">
        <v>34040</v>
      </c>
      <c r="G2870" s="15">
        <v>1</v>
      </c>
      <c r="H2870" s="15" t="s">
        <v>9677</v>
      </c>
      <c r="I2870" s="15" t="s">
        <v>10155</v>
      </c>
      <c r="J2870" s="15" t="s">
        <v>10108</v>
      </c>
      <c r="K2870" s="15" t="s">
        <v>3078</v>
      </c>
      <c r="L2870" s="40" t="s">
        <v>6</v>
      </c>
      <c r="M2870" s="39" t="s">
        <v>24</v>
      </c>
      <c r="N2870" s="41" t="s">
        <v>2098</v>
      </c>
      <c r="O2870" s="39">
        <v>43357</v>
      </c>
      <c r="P2870" s="40">
        <v>1</v>
      </c>
      <c r="Q2870" s="40">
        <v>1</v>
      </c>
      <c r="R2870" s="40" t="str">
        <f>IFERROR(VLOOKUP(Tabla2[[#This Row],[CONTRATISTA PRNCIPAL]],Hoja1!$L$5:$M$9,2,FALSE),"CJV")</f>
        <v>EPC</v>
      </c>
      <c r="S2870" s="40" t="str">
        <f>IF(Tabla2[[#This Row],[EMPRESA]]=Tabla2[[#This Row],[CONTRATISTA PRNCIPAL]],"Principal","Secundaria")</f>
        <v>Principal</v>
      </c>
      <c r="T2870" s="42">
        <f>IFERROR(1/COUNTIF(Tabla2[CONTRATISTA PRNCIPAL],Tabla2[[#This Row],[CONTRATISTA PRNCIPAL]]),0)</f>
        <v>0.0035714285714285713</v>
      </c>
      <c r="U2870" s="43">
        <f>IF(((TODAY()-Tabla2[[#This Row],[FECHA NACIMIENTO]])/365)&lt;18,"Corregir", IF(((TODAY()-Tabla2[[#This Row],[FECHA NACIMIENTO]])/365)&gt;80, "Corregir",ROUNDDOWN(((TODAY()-Tabla2[[#This Row],[FECHA NACIMIENTO]])/365),0)))</f>
        <v>30</v>
      </c>
      <c r="V28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70" s="44" t="str">
        <f>+IF(Tabla2[[#This Row],[Edad]]="Corregir","Corregir","Ok")</f>
        <v>Ok</v>
      </c>
      <c r="X2870" s="42" t="str">
        <f>+IFERROR(VLOOKUP(Tabla2[[#This Row],[DISTRITO SEGÚN DNI]],Hoja1!$A$2:$B$32,2,FALSE),"No")</f>
        <v>No</v>
      </c>
      <c r="Y2870" s="42" t="str">
        <f>IF(OR(LOWER(Tabla2[[#This Row],[GENERO]])="masculino", LOWER(Tabla2[[#This Row],[GENERO]])="femenino"),"OK","Corregir")</f>
        <v>OK</v>
      </c>
      <c r="Z2870" s="42" t="str">
        <f>+IF(Tabla2[[#This Row],[Nro. DNI / CE]]="","Corregir",IF(LEN(Tabla2[[#This Row],[Nro. DNI / CE]])&gt;=8,"OK","Corregir"))</f>
        <v>OK</v>
      </c>
      <c r="AA2870" s="42">
        <f>COUNTIF(Tabla2[APELLIDOS Y NOMBRES],Tabla2[[#This Row],[APELLIDOS Y NOMBRES]])</f>
        <v>1</v>
      </c>
      <c r="AB2870" s="42">
        <f>IF(Tabla2[[#This Row],[Trabajador]]&gt;1,1/Tabla2[[#This Row],[Trabajador]],Tabla2[[#This Row],[Trabajador]])</f>
        <v>1</v>
      </c>
      <c r="AC2870" t="str">
        <f>+IFERROR(IF(Tabla2[[#This Row],[FECHA CESE/BAJA]]="","No Aplica",IF(AND(MONTH(Tabla2[[#This Row],[FECHA CESE/BAJA]])=MONTH(TODAY()-30),YEAR(Tabla2[[#This Row],[FECHA CESE/BAJA]])=YEAR(TODAY())),MONTH(TODAY()-30)&amp;"-"&amp;YEAR(TODAY()),"Borrar")),"No aplica")</f>
        <v>No aplica</v>
      </c>
      <c r="AD2870" t="str">
        <f>+IFERROR(IF(Tabla2[[#This Row],[FECHA INICIO DE LABORES EN OBRA]]="","No Aplica",IF(AND(MONTH(Tabla2[[#This Row],[FECHA INICIO DE LABORES EN OBRA]])=MONTH(TODAY()-30),YEAR(Tabla2[[#This Row],[FECHA INICIO DE LABORES EN OBRA]])=YEAR(TODAY())),MONTH(TODAY()-30)&amp;"-"&amp;YEAR(TODAY()),"No Aplica")),"No Aplica")</f>
        <v>No Aplica</v>
      </c>
    </row>
    <row r="2871" spans="1:30" x14ac:dyDescent="0.25">
      <c r="A2871" s="13">
        <v>20101155588</v>
      </c>
      <c r="B2871" s="15" t="s">
        <v>2014</v>
      </c>
      <c r="C2871" s="15" t="s">
        <v>2014</v>
      </c>
      <c r="D2871" s="15">
        <v>75229366</v>
      </c>
      <c r="E2871" s="15" t="s">
        <v>10157</v>
      </c>
      <c r="F2871" s="39">
        <v>35337</v>
      </c>
      <c r="G2871" s="15">
        <v>1</v>
      </c>
      <c r="H2871" s="15" t="s">
        <v>9677</v>
      </c>
      <c r="I2871" s="15" t="s">
        <v>10155</v>
      </c>
      <c r="J2871" s="15" t="s">
        <v>10158</v>
      </c>
      <c r="K2871" s="15" t="s">
        <v>2174</v>
      </c>
      <c r="L2871" s="40" t="s">
        <v>6</v>
      </c>
      <c r="M2871" s="39" t="s">
        <v>24</v>
      </c>
      <c r="N2871" s="41" t="s">
        <v>2098</v>
      </c>
      <c r="O2871" s="39">
        <v>44534</v>
      </c>
      <c r="P2871" s="40">
        <v>1</v>
      </c>
      <c r="Q2871" s="40">
        <v>1</v>
      </c>
      <c r="R2871" s="40" t="str">
        <f>IFERROR(VLOOKUP(Tabla2[[#This Row],[CONTRATISTA PRNCIPAL]],Hoja1!$L$5:$M$9,2,FALSE),"CJV")</f>
        <v>EPC</v>
      </c>
      <c r="S2871" s="40" t="str">
        <f>IF(Tabla2[[#This Row],[EMPRESA]]=Tabla2[[#This Row],[CONTRATISTA PRNCIPAL]],"Principal","Secundaria")</f>
        <v>Principal</v>
      </c>
      <c r="T2871" s="42">
        <f>IFERROR(1/COUNTIF(Tabla2[CONTRATISTA PRNCIPAL],Tabla2[[#This Row],[CONTRATISTA PRNCIPAL]]),0)</f>
        <v>0.0035714285714285713</v>
      </c>
      <c r="U2871" s="43">
        <f>IF(((TODAY()-Tabla2[[#This Row],[FECHA NACIMIENTO]])/365)&lt;18,"Corregir", IF(((TODAY()-Tabla2[[#This Row],[FECHA NACIMIENTO]])/365)&gt;80, "Corregir",ROUNDDOWN(((TODAY()-Tabla2[[#This Row],[FECHA NACIMIENTO]])/365),0)))</f>
        <v>27</v>
      </c>
      <c r="V28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71" s="44" t="str">
        <f>+IF(Tabla2[[#This Row],[Edad]]="Corregir","Corregir","Ok")</f>
        <v>Ok</v>
      </c>
      <c r="X2871" s="42" t="str">
        <f>+IFERROR(VLOOKUP(Tabla2[[#This Row],[DISTRITO SEGÚN DNI]],Hoja1!$A$2:$B$32,2,FALSE),"No")</f>
        <v>No</v>
      </c>
      <c r="Y2871" s="42" t="str">
        <f>IF(OR(LOWER(Tabla2[[#This Row],[GENERO]])="masculino", LOWER(Tabla2[[#This Row],[GENERO]])="femenino"),"OK","Corregir")</f>
        <v>OK</v>
      </c>
      <c r="Z2871" s="42" t="str">
        <f>+IF(Tabla2[[#This Row],[Nro. DNI / CE]]="","Corregir",IF(LEN(Tabla2[[#This Row],[Nro. DNI / CE]])&gt;=8,"OK","Corregir"))</f>
        <v>OK</v>
      </c>
      <c r="AA2871" s="42">
        <f>COUNTIF(Tabla2[APELLIDOS Y NOMBRES],Tabla2[[#This Row],[APELLIDOS Y NOMBRES]])</f>
        <v>1</v>
      </c>
      <c r="AB2871" s="42">
        <f>IF(Tabla2[[#This Row],[Trabajador]]&gt;1,1/Tabla2[[#This Row],[Trabajador]],Tabla2[[#This Row],[Trabajador]])</f>
        <v>1</v>
      </c>
      <c r="AC2871" t="str">
        <f>+IFERROR(IF(Tabla2[[#This Row],[FECHA CESE/BAJA]]="","No Aplica",IF(AND(MONTH(Tabla2[[#This Row],[FECHA CESE/BAJA]])=MONTH(TODAY()-30),YEAR(Tabla2[[#This Row],[FECHA CESE/BAJA]])=YEAR(TODAY())),MONTH(TODAY()-30)&amp;"-"&amp;YEAR(TODAY()),"Borrar")),"No aplica")</f>
        <v>No aplica</v>
      </c>
      <c r="AD2871" t="str">
        <f>+IFERROR(IF(Tabla2[[#This Row],[FECHA INICIO DE LABORES EN OBRA]]="","No Aplica",IF(AND(MONTH(Tabla2[[#This Row],[FECHA INICIO DE LABORES EN OBRA]])=MONTH(TODAY()-30),YEAR(Tabla2[[#This Row],[FECHA INICIO DE LABORES EN OBRA]])=YEAR(TODAY())),MONTH(TODAY()-30)&amp;"-"&amp;YEAR(TODAY()),"No Aplica")),"No Aplica")</f>
        <v>No Aplica</v>
      </c>
    </row>
    <row r="2872" spans="1:30" x14ac:dyDescent="0.25">
      <c r="A2872" s="13">
        <v>20101155588</v>
      </c>
      <c r="B2872" s="15" t="s">
        <v>2014</v>
      </c>
      <c r="C2872" s="15" t="s">
        <v>2014</v>
      </c>
      <c r="D2872" s="15" t="s">
        <v>10159</v>
      </c>
      <c r="E2872" s="15" t="s">
        <v>10160</v>
      </c>
      <c r="F2872" s="39">
        <v>35262</v>
      </c>
      <c r="G2872" s="15">
        <v>1</v>
      </c>
      <c r="H2872" s="15" t="s">
        <v>9677</v>
      </c>
      <c r="I2872" s="15" t="s">
        <v>10155</v>
      </c>
      <c r="J2872" s="15" t="s">
        <v>10161</v>
      </c>
      <c r="K2872" s="15" t="s">
        <v>2641</v>
      </c>
      <c r="L2872" s="40" t="s">
        <v>6</v>
      </c>
      <c r="M2872" s="39" t="s">
        <v>24</v>
      </c>
      <c r="N2872" s="41" t="s">
        <v>2098</v>
      </c>
      <c r="O2872" s="39">
        <v>44648</v>
      </c>
      <c r="P2872" s="40">
        <v>1</v>
      </c>
      <c r="Q2872" s="40">
        <v>1</v>
      </c>
      <c r="R2872" s="40" t="str">
        <f>IFERROR(VLOOKUP(Tabla2[[#This Row],[CONTRATISTA PRNCIPAL]],Hoja1!$L$5:$M$9,2,FALSE),"CJV")</f>
        <v>EPC</v>
      </c>
      <c r="S2872" s="40" t="str">
        <f>IF(Tabla2[[#This Row],[EMPRESA]]=Tabla2[[#This Row],[CONTRATISTA PRNCIPAL]],"Principal","Secundaria")</f>
        <v>Principal</v>
      </c>
      <c r="T2872" s="42">
        <f>IFERROR(1/COUNTIF(Tabla2[CONTRATISTA PRNCIPAL],Tabla2[[#This Row],[CONTRATISTA PRNCIPAL]]),0)</f>
        <v>0.0035714285714285713</v>
      </c>
      <c r="U2872" s="43">
        <f>IF(((TODAY()-Tabla2[[#This Row],[FECHA NACIMIENTO]])/365)&lt;18,"Corregir", IF(((TODAY()-Tabla2[[#This Row],[FECHA NACIMIENTO]])/365)&gt;80, "Corregir",ROUNDDOWN(((TODAY()-Tabla2[[#This Row],[FECHA NACIMIENTO]])/365),0)))</f>
        <v>27</v>
      </c>
      <c r="V28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72" s="44" t="str">
        <f>+IF(Tabla2[[#This Row],[Edad]]="Corregir","Corregir","Ok")</f>
        <v>Ok</v>
      </c>
      <c r="X2872" s="42" t="str">
        <f>+IFERROR(VLOOKUP(Tabla2[[#This Row],[DISTRITO SEGÚN DNI]],Hoja1!$A$2:$B$32,2,FALSE),"No")</f>
        <v>No</v>
      </c>
      <c r="Y2872" s="42" t="str">
        <f>IF(OR(LOWER(Tabla2[[#This Row],[GENERO]])="masculino", LOWER(Tabla2[[#This Row],[GENERO]])="femenino"),"OK","Corregir")</f>
        <v>OK</v>
      </c>
      <c r="Z2872" s="42" t="str">
        <f>+IF(Tabla2[[#This Row],[Nro. DNI / CE]]="","Corregir",IF(LEN(Tabla2[[#This Row],[Nro. DNI / CE]])&gt;=8,"OK","Corregir"))</f>
        <v>OK</v>
      </c>
      <c r="AA2872" s="42">
        <f>COUNTIF(Tabla2[APELLIDOS Y NOMBRES],Tabla2[[#This Row],[APELLIDOS Y NOMBRES]])</f>
        <v>1</v>
      </c>
      <c r="AB2872" s="42">
        <f>IF(Tabla2[[#This Row],[Trabajador]]&gt;1,1/Tabla2[[#This Row],[Trabajador]],Tabla2[[#This Row],[Trabajador]])</f>
        <v>1</v>
      </c>
      <c r="AC2872" t="str">
        <f>+IFERROR(IF(Tabla2[[#This Row],[FECHA CESE/BAJA]]="","No Aplica",IF(AND(MONTH(Tabla2[[#This Row],[FECHA CESE/BAJA]])=MONTH(TODAY()-30),YEAR(Tabla2[[#This Row],[FECHA CESE/BAJA]])=YEAR(TODAY())),MONTH(TODAY()-30)&amp;"-"&amp;YEAR(TODAY()),"Borrar")),"No aplica")</f>
        <v>No aplica</v>
      </c>
      <c r="AD2872" t="str">
        <f>+IFERROR(IF(Tabla2[[#This Row],[FECHA INICIO DE LABORES EN OBRA]]="","No Aplica",IF(AND(MONTH(Tabla2[[#This Row],[FECHA INICIO DE LABORES EN OBRA]])=MONTH(TODAY()-30),YEAR(Tabla2[[#This Row],[FECHA INICIO DE LABORES EN OBRA]])=YEAR(TODAY())),MONTH(TODAY()-30)&amp;"-"&amp;YEAR(TODAY()),"No Aplica")),"No Aplica")</f>
        <v>No Aplica</v>
      </c>
    </row>
    <row r="2873" spans="1:30" x14ac:dyDescent="0.25">
      <c r="A2873" s="13">
        <v>20101155588</v>
      </c>
      <c r="B2873" s="15" t="s">
        <v>2014</v>
      </c>
      <c r="C2873" s="15" t="s">
        <v>2014</v>
      </c>
      <c r="D2873" s="15">
        <v>71610654</v>
      </c>
      <c r="E2873" s="15" t="s">
        <v>10162</v>
      </c>
      <c r="F2873" s="39">
        <v>36329</v>
      </c>
      <c r="G2873" s="15">
        <v>1</v>
      </c>
      <c r="H2873" s="15" t="s">
        <v>9677</v>
      </c>
      <c r="I2873" s="15" t="s">
        <v>10155</v>
      </c>
      <c r="J2873" s="15" t="s">
        <v>10139</v>
      </c>
      <c r="K2873" s="15" t="s">
        <v>2641</v>
      </c>
      <c r="L2873" s="40" t="s">
        <v>6</v>
      </c>
      <c r="M2873" s="39" t="s">
        <v>24</v>
      </c>
      <c r="N2873" s="41" t="s">
        <v>2098</v>
      </c>
      <c r="O2873" s="39">
        <v>44847</v>
      </c>
      <c r="P2873" s="40">
        <v>1</v>
      </c>
      <c r="Q2873" s="40">
        <v>1</v>
      </c>
      <c r="R2873" s="40" t="str">
        <f>IFERROR(VLOOKUP(Tabla2[[#This Row],[CONTRATISTA PRNCIPAL]],Hoja1!$L$5:$M$9,2,FALSE),"CJV")</f>
        <v>EPC</v>
      </c>
      <c r="S2873" s="40" t="str">
        <f>IF(Tabla2[[#This Row],[EMPRESA]]=Tabla2[[#This Row],[CONTRATISTA PRNCIPAL]],"Principal","Secundaria")</f>
        <v>Principal</v>
      </c>
      <c r="T2873" s="42">
        <f>IFERROR(1/COUNTIF(Tabla2[CONTRATISTA PRNCIPAL],Tabla2[[#This Row],[CONTRATISTA PRNCIPAL]]),0)</f>
        <v>0.0035714285714285713</v>
      </c>
      <c r="U2873" s="43">
        <f>IF(((TODAY()-Tabla2[[#This Row],[FECHA NACIMIENTO]])/365)&lt;18,"Corregir", IF(((TODAY()-Tabla2[[#This Row],[FECHA NACIMIENTO]])/365)&gt;80, "Corregir",ROUNDDOWN(((TODAY()-Tabla2[[#This Row],[FECHA NACIMIENTO]])/365),0)))</f>
        <v>24</v>
      </c>
      <c r="V28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73" s="44" t="str">
        <f>+IF(Tabla2[[#This Row],[Edad]]="Corregir","Corregir","Ok")</f>
        <v>Ok</v>
      </c>
      <c r="X2873" s="42" t="str">
        <f>+IFERROR(VLOOKUP(Tabla2[[#This Row],[DISTRITO SEGÚN DNI]],Hoja1!$A$2:$B$32,2,FALSE),"No")</f>
        <v>No</v>
      </c>
      <c r="Y2873" s="42" t="str">
        <f>IF(OR(LOWER(Tabla2[[#This Row],[GENERO]])="masculino", LOWER(Tabla2[[#This Row],[GENERO]])="femenino"),"OK","Corregir")</f>
        <v>OK</v>
      </c>
      <c r="Z2873" s="42" t="str">
        <f>+IF(Tabla2[[#This Row],[Nro. DNI / CE]]="","Corregir",IF(LEN(Tabla2[[#This Row],[Nro. DNI / CE]])&gt;=8,"OK","Corregir"))</f>
        <v>OK</v>
      </c>
      <c r="AA2873" s="42">
        <f>COUNTIF(Tabla2[APELLIDOS Y NOMBRES],Tabla2[[#This Row],[APELLIDOS Y NOMBRES]])</f>
        <v>1</v>
      </c>
      <c r="AB2873" s="42">
        <f>IF(Tabla2[[#This Row],[Trabajador]]&gt;1,1/Tabla2[[#This Row],[Trabajador]],Tabla2[[#This Row],[Trabajador]])</f>
        <v>1</v>
      </c>
      <c r="AC2873" t="str">
        <f>+IFERROR(IF(Tabla2[[#This Row],[FECHA CESE/BAJA]]="","No Aplica",IF(AND(MONTH(Tabla2[[#This Row],[FECHA CESE/BAJA]])=MONTH(TODAY()-30),YEAR(Tabla2[[#This Row],[FECHA CESE/BAJA]])=YEAR(TODAY())),MONTH(TODAY()-30)&amp;"-"&amp;YEAR(TODAY()),"Borrar")),"No aplica")</f>
        <v>No aplica</v>
      </c>
      <c r="AD2873" t="str">
        <f>+IFERROR(IF(Tabla2[[#This Row],[FECHA INICIO DE LABORES EN OBRA]]="","No Aplica",IF(AND(MONTH(Tabla2[[#This Row],[FECHA INICIO DE LABORES EN OBRA]])=MONTH(TODAY()-30),YEAR(Tabla2[[#This Row],[FECHA INICIO DE LABORES EN OBRA]])=YEAR(TODAY())),MONTH(TODAY()-30)&amp;"-"&amp;YEAR(TODAY()),"No Aplica")),"No Aplica")</f>
        <v>No Aplica</v>
      </c>
    </row>
    <row r="2874" spans="1:30" x14ac:dyDescent="0.25">
      <c r="A2874" s="13">
        <v>20101155588</v>
      </c>
      <c r="B2874" s="15" t="s">
        <v>2014</v>
      </c>
      <c r="C2874" s="15" t="s">
        <v>2014</v>
      </c>
      <c r="D2874" s="15">
        <v>40320202</v>
      </c>
      <c r="E2874" s="15" t="s">
        <v>10163</v>
      </c>
      <c r="F2874" s="39">
        <v>29032</v>
      </c>
      <c r="G2874" s="15">
        <v>1</v>
      </c>
      <c r="H2874" s="15" t="s">
        <v>9677</v>
      </c>
      <c r="I2874" s="15" t="s">
        <v>10155</v>
      </c>
      <c r="J2874" s="15" t="s">
        <v>9990</v>
      </c>
      <c r="K2874" s="15" t="s">
        <v>9991</v>
      </c>
      <c r="L2874" s="40" t="s">
        <v>6</v>
      </c>
      <c r="M2874" s="39" t="s">
        <v>24</v>
      </c>
      <c r="N2874" s="41" t="s">
        <v>2098</v>
      </c>
      <c r="O2874" s="39">
        <v>43770</v>
      </c>
      <c r="P2874" s="40">
        <v>1</v>
      </c>
      <c r="Q2874" s="40">
        <v>1</v>
      </c>
      <c r="R2874" s="40" t="str">
        <f>IFERROR(VLOOKUP(Tabla2[[#This Row],[CONTRATISTA PRNCIPAL]],Hoja1!$L$5:$M$9,2,FALSE),"CJV")</f>
        <v>EPC</v>
      </c>
      <c r="S2874" s="40" t="str">
        <f>IF(Tabla2[[#This Row],[EMPRESA]]=Tabla2[[#This Row],[CONTRATISTA PRNCIPAL]],"Principal","Secundaria")</f>
        <v>Principal</v>
      </c>
      <c r="T2874" s="42">
        <f>IFERROR(1/COUNTIF(Tabla2[CONTRATISTA PRNCIPAL],Tabla2[[#This Row],[CONTRATISTA PRNCIPAL]]),0)</f>
        <v>0.0035714285714285713</v>
      </c>
      <c r="U2874" s="43">
        <f>IF(((TODAY()-Tabla2[[#This Row],[FECHA NACIMIENTO]])/365)&lt;18,"Corregir", IF(((TODAY()-Tabla2[[#This Row],[FECHA NACIMIENTO]])/365)&gt;80, "Corregir",ROUNDDOWN(((TODAY()-Tabla2[[#This Row],[FECHA NACIMIENTO]])/365),0)))</f>
        <v>44</v>
      </c>
      <c r="V28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74" s="44" t="str">
        <f>+IF(Tabla2[[#This Row],[Edad]]="Corregir","Corregir","Ok")</f>
        <v>Ok</v>
      </c>
      <c r="X2874" s="42" t="str">
        <f>+IFERROR(VLOOKUP(Tabla2[[#This Row],[DISTRITO SEGÚN DNI]],Hoja1!$A$2:$B$32,2,FALSE),"No")</f>
        <v>No</v>
      </c>
      <c r="Y2874" s="42" t="str">
        <f>IF(OR(LOWER(Tabla2[[#This Row],[GENERO]])="masculino", LOWER(Tabla2[[#This Row],[GENERO]])="femenino"),"OK","Corregir")</f>
        <v>OK</v>
      </c>
      <c r="Z2874" s="42" t="str">
        <f>+IF(Tabla2[[#This Row],[Nro. DNI / CE]]="","Corregir",IF(LEN(Tabla2[[#This Row],[Nro. DNI / CE]])&gt;=8,"OK","Corregir"))</f>
        <v>OK</v>
      </c>
      <c r="AA2874" s="42">
        <f>COUNTIF(Tabla2[APELLIDOS Y NOMBRES],Tabla2[[#This Row],[APELLIDOS Y NOMBRES]])</f>
        <v>1</v>
      </c>
      <c r="AB2874" s="42">
        <f>IF(Tabla2[[#This Row],[Trabajador]]&gt;1,1/Tabla2[[#This Row],[Trabajador]],Tabla2[[#This Row],[Trabajador]])</f>
        <v>1</v>
      </c>
      <c r="AC2874" t="str">
        <f>+IFERROR(IF(Tabla2[[#This Row],[FECHA CESE/BAJA]]="","No Aplica",IF(AND(MONTH(Tabla2[[#This Row],[FECHA CESE/BAJA]])=MONTH(TODAY()-30),YEAR(Tabla2[[#This Row],[FECHA CESE/BAJA]])=YEAR(TODAY())),MONTH(TODAY()-30)&amp;"-"&amp;YEAR(TODAY()),"Borrar")),"No aplica")</f>
        <v>No aplica</v>
      </c>
      <c r="AD2874" t="str">
        <f>+IFERROR(IF(Tabla2[[#This Row],[FECHA INICIO DE LABORES EN OBRA]]="","No Aplica",IF(AND(MONTH(Tabla2[[#This Row],[FECHA INICIO DE LABORES EN OBRA]])=MONTH(TODAY()-30),YEAR(Tabla2[[#This Row],[FECHA INICIO DE LABORES EN OBRA]])=YEAR(TODAY())),MONTH(TODAY()-30)&amp;"-"&amp;YEAR(TODAY()),"No Aplica")),"No Aplica")</f>
        <v>No Aplica</v>
      </c>
    </row>
    <row r="2875" spans="1:30" x14ac:dyDescent="0.25">
      <c r="A2875" s="13">
        <v>20101155588</v>
      </c>
      <c r="B2875" s="15" t="s">
        <v>2014</v>
      </c>
      <c r="C2875" s="15" t="s">
        <v>2014</v>
      </c>
      <c r="D2875" s="15">
        <v>40703410</v>
      </c>
      <c r="E2875" s="15" t="s">
        <v>79</v>
      </c>
      <c r="F2875" s="39">
        <v>29549</v>
      </c>
      <c r="G2875" s="15">
        <v>1</v>
      </c>
      <c r="H2875" s="15" t="s">
        <v>9677</v>
      </c>
      <c r="I2875" s="15" t="s">
        <v>10155</v>
      </c>
      <c r="J2875" s="15" t="s">
        <v>10164</v>
      </c>
      <c r="K2875" s="15" t="s">
        <v>26</v>
      </c>
      <c r="L2875" s="40" t="s">
        <v>6</v>
      </c>
      <c r="M2875" s="39" t="s">
        <v>24</v>
      </c>
      <c r="N2875" s="41" t="s">
        <v>2098</v>
      </c>
      <c r="O2875" s="39">
        <v>44505</v>
      </c>
      <c r="P2875" s="40">
        <v>1</v>
      </c>
      <c r="Q2875" s="40">
        <v>1</v>
      </c>
      <c r="R2875" s="40" t="str">
        <f>IFERROR(VLOOKUP(Tabla2[[#This Row],[CONTRATISTA PRNCIPAL]],Hoja1!$L$5:$M$9,2,FALSE),"CJV")</f>
        <v>EPC</v>
      </c>
      <c r="S2875" s="40" t="str">
        <f>IF(Tabla2[[#This Row],[EMPRESA]]=Tabla2[[#This Row],[CONTRATISTA PRNCIPAL]],"Principal","Secundaria")</f>
        <v>Principal</v>
      </c>
      <c r="T2875" s="42">
        <f>IFERROR(1/COUNTIF(Tabla2[CONTRATISTA PRNCIPAL],Tabla2[[#This Row],[CONTRATISTA PRNCIPAL]]),0)</f>
        <v>0.0035714285714285713</v>
      </c>
      <c r="U2875" s="43">
        <f>IF(((TODAY()-Tabla2[[#This Row],[FECHA NACIMIENTO]])/365)&lt;18,"Corregir", IF(((TODAY()-Tabla2[[#This Row],[FECHA NACIMIENTO]])/365)&gt;80, "Corregir",ROUNDDOWN(((TODAY()-Tabla2[[#This Row],[FECHA NACIMIENTO]])/365),0)))</f>
        <v>42</v>
      </c>
      <c r="V28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75" s="44" t="str">
        <f>+IF(Tabla2[[#This Row],[Edad]]="Corregir","Corregir","Ok")</f>
        <v>Ok</v>
      </c>
      <c r="X2875" s="42" t="str">
        <f>+IFERROR(VLOOKUP(Tabla2[[#This Row],[DISTRITO SEGÚN DNI]],Hoja1!$A$2:$B$32,2,FALSE),"No")</f>
        <v>EL AGUSTINO</v>
      </c>
      <c r="Y2875" s="42" t="str">
        <f>IF(OR(LOWER(Tabla2[[#This Row],[GENERO]])="masculino", LOWER(Tabla2[[#This Row],[GENERO]])="femenino"),"OK","Corregir")</f>
        <v>OK</v>
      </c>
      <c r="Z2875" s="42" t="str">
        <f>+IF(Tabla2[[#This Row],[Nro. DNI / CE]]="","Corregir",IF(LEN(Tabla2[[#This Row],[Nro. DNI / CE]])&gt;=8,"OK","Corregir"))</f>
        <v>OK</v>
      </c>
      <c r="AA2875" s="42">
        <f>COUNTIF(Tabla2[APELLIDOS Y NOMBRES],Tabla2[[#This Row],[APELLIDOS Y NOMBRES]])</f>
        <v>1</v>
      </c>
      <c r="AB2875" s="42">
        <f>IF(Tabla2[[#This Row],[Trabajador]]&gt;1,1/Tabla2[[#This Row],[Trabajador]],Tabla2[[#This Row],[Trabajador]])</f>
        <v>1</v>
      </c>
      <c r="AC2875" t="str">
        <f>+IFERROR(IF(Tabla2[[#This Row],[FECHA CESE/BAJA]]="","No Aplica",IF(AND(MONTH(Tabla2[[#This Row],[FECHA CESE/BAJA]])=MONTH(TODAY()-30),YEAR(Tabla2[[#This Row],[FECHA CESE/BAJA]])=YEAR(TODAY())),MONTH(TODAY()-30)&amp;"-"&amp;YEAR(TODAY()),"Borrar")),"No aplica")</f>
        <v>No aplica</v>
      </c>
      <c r="AD2875" t="str">
        <f>+IFERROR(IF(Tabla2[[#This Row],[FECHA INICIO DE LABORES EN OBRA]]="","No Aplica",IF(AND(MONTH(Tabla2[[#This Row],[FECHA INICIO DE LABORES EN OBRA]])=MONTH(TODAY()-30),YEAR(Tabla2[[#This Row],[FECHA INICIO DE LABORES EN OBRA]])=YEAR(TODAY())),MONTH(TODAY()-30)&amp;"-"&amp;YEAR(TODAY()),"No Aplica")),"No Aplica")</f>
        <v>No Aplica</v>
      </c>
    </row>
    <row r="2876" spans="1:30" x14ac:dyDescent="0.25">
      <c r="A2876" s="13">
        <v>20101155588</v>
      </c>
      <c r="B2876" s="15" t="s">
        <v>2014</v>
      </c>
      <c r="C2876" s="15" t="s">
        <v>2014</v>
      </c>
      <c r="D2876" s="15">
        <v>44541226</v>
      </c>
      <c r="E2876" s="15" t="s">
        <v>10165</v>
      </c>
      <c r="F2876" s="39">
        <v>31893</v>
      </c>
      <c r="G2876" s="15">
        <v>1</v>
      </c>
      <c r="H2876" s="15" t="s">
        <v>9677</v>
      </c>
      <c r="I2876" s="15" t="s">
        <v>10155</v>
      </c>
      <c r="J2876" s="15" t="s">
        <v>9872</v>
      </c>
      <c r="K2876" s="15" t="s">
        <v>2641</v>
      </c>
      <c r="L2876" s="40" t="s">
        <v>6</v>
      </c>
      <c r="M2876" s="39" t="s">
        <v>24</v>
      </c>
      <c r="N2876" s="41" t="s">
        <v>2098</v>
      </c>
      <c r="O2876" s="39">
        <v>43132</v>
      </c>
      <c r="P2876" s="40">
        <v>1</v>
      </c>
      <c r="Q2876" s="40">
        <v>1</v>
      </c>
      <c r="R2876" s="40" t="str">
        <f>IFERROR(VLOOKUP(Tabla2[[#This Row],[CONTRATISTA PRNCIPAL]],Hoja1!$L$5:$M$9,2,FALSE),"CJV")</f>
        <v>EPC</v>
      </c>
      <c r="S2876" s="40" t="str">
        <f>IF(Tabla2[[#This Row],[EMPRESA]]=Tabla2[[#This Row],[CONTRATISTA PRNCIPAL]],"Principal","Secundaria")</f>
        <v>Principal</v>
      </c>
      <c r="T2876" s="42">
        <f>IFERROR(1/COUNTIF(Tabla2[CONTRATISTA PRNCIPAL],Tabla2[[#This Row],[CONTRATISTA PRNCIPAL]]),0)</f>
        <v>0.0035714285714285713</v>
      </c>
      <c r="U2876" s="43">
        <f>IF(((TODAY()-Tabla2[[#This Row],[FECHA NACIMIENTO]])/365)&lt;18,"Corregir", IF(((TODAY()-Tabla2[[#This Row],[FECHA NACIMIENTO]])/365)&gt;80, "Corregir",ROUNDDOWN(((TODAY()-Tabla2[[#This Row],[FECHA NACIMIENTO]])/365),0)))</f>
        <v>36</v>
      </c>
      <c r="V28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76" s="44" t="str">
        <f>+IF(Tabla2[[#This Row],[Edad]]="Corregir","Corregir","Ok")</f>
        <v>Ok</v>
      </c>
      <c r="X2876" s="42" t="str">
        <f>+IFERROR(VLOOKUP(Tabla2[[#This Row],[DISTRITO SEGÚN DNI]],Hoja1!$A$2:$B$32,2,FALSE),"No")</f>
        <v>No</v>
      </c>
      <c r="Y2876" s="42" t="str">
        <f>IF(OR(LOWER(Tabla2[[#This Row],[GENERO]])="masculino", LOWER(Tabla2[[#This Row],[GENERO]])="femenino"),"OK","Corregir")</f>
        <v>OK</v>
      </c>
      <c r="Z2876" s="42" t="str">
        <f>+IF(Tabla2[[#This Row],[Nro. DNI / CE]]="","Corregir",IF(LEN(Tabla2[[#This Row],[Nro. DNI / CE]])&gt;=8,"OK","Corregir"))</f>
        <v>OK</v>
      </c>
      <c r="AA2876" s="42">
        <f>COUNTIF(Tabla2[APELLIDOS Y NOMBRES],Tabla2[[#This Row],[APELLIDOS Y NOMBRES]])</f>
        <v>1</v>
      </c>
      <c r="AB2876" s="42">
        <f>IF(Tabla2[[#This Row],[Trabajador]]&gt;1,1/Tabla2[[#This Row],[Trabajador]],Tabla2[[#This Row],[Trabajador]])</f>
        <v>1</v>
      </c>
      <c r="AC2876" t="str">
        <f>+IFERROR(IF(Tabla2[[#This Row],[FECHA CESE/BAJA]]="","No Aplica",IF(AND(MONTH(Tabla2[[#This Row],[FECHA CESE/BAJA]])=MONTH(TODAY()-30),YEAR(Tabla2[[#This Row],[FECHA CESE/BAJA]])=YEAR(TODAY())),MONTH(TODAY()-30)&amp;"-"&amp;YEAR(TODAY()),"Borrar")),"No aplica")</f>
        <v>No aplica</v>
      </c>
      <c r="AD2876" t="str">
        <f>+IFERROR(IF(Tabla2[[#This Row],[FECHA INICIO DE LABORES EN OBRA]]="","No Aplica",IF(AND(MONTH(Tabla2[[#This Row],[FECHA INICIO DE LABORES EN OBRA]])=MONTH(TODAY()-30),YEAR(Tabla2[[#This Row],[FECHA INICIO DE LABORES EN OBRA]])=YEAR(TODAY())),MONTH(TODAY()-30)&amp;"-"&amp;YEAR(TODAY()),"No Aplica")),"No Aplica")</f>
        <v>No Aplica</v>
      </c>
    </row>
    <row r="2877" spans="1:30" x14ac:dyDescent="0.25">
      <c r="A2877" s="13">
        <v>20101155588</v>
      </c>
      <c r="B2877" s="15" t="s">
        <v>2014</v>
      </c>
      <c r="C2877" s="15" t="s">
        <v>2014</v>
      </c>
      <c r="D2877" s="15">
        <v>44284837</v>
      </c>
      <c r="E2877" s="15" t="s">
        <v>10166</v>
      </c>
      <c r="F2877" s="39">
        <v>31826</v>
      </c>
      <c r="G2877" s="15">
        <v>1</v>
      </c>
      <c r="H2877" s="15" t="s">
        <v>9677</v>
      </c>
      <c r="I2877" s="15" t="s">
        <v>10155</v>
      </c>
      <c r="J2877" s="15" t="s">
        <v>10167</v>
      </c>
      <c r="K2877" s="15" t="s">
        <v>4274</v>
      </c>
      <c r="L2877" s="40" t="s">
        <v>6</v>
      </c>
      <c r="M2877" s="39" t="s">
        <v>24</v>
      </c>
      <c r="N2877" s="41" t="s">
        <v>2098</v>
      </c>
      <c r="O2877" s="39">
        <v>44120</v>
      </c>
      <c r="P2877" s="40">
        <v>1</v>
      </c>
      <c r="Q2877" s="40">
        <v>1</v>
      </c>
      <c r="R2877" s="40" t="str">
        <f>IFERROR(VLOOKUP(Tabla2[[#This Row],[CONTRATISTA PRNCIPAL]],Hoja1!$L$5:$M$9,2,FALSE),"CJV")</f>
        <v>EPC</v>
      </c>
      <c r="S2877" s="40" t="str">
        <f>IF(Tabla2[[#This Row],[EMPRESA]]=Tabla2[[#This Row],[CONTRATISTA PRNCIPAL]],"Principal","Secundaria")</f>
        <v>Principal</v>
      </c>
      <c r="T2877" s="42">
        <f>IFERROR(1/COUNTIF(Tabla2[CONTRATISTA PRNCIPAL],Tabla2[[#This Row],[CONTRATISTA PRNCIPAL]]),0)</f>
        <v>0.0035714285714285713</v>
      </c>
      <c r="U2877" s="43">
        <f>IF(((TODAY()-Tabla2[[#This Row],[FECHA NACIMIENTO]])/365)&lt;18,"Corregir", IF(((TODAY()-Tabla2[[#This Row],[FECHA NACIMIENTO]])/365)&gt;80, "Corregir",ROUNDDOWN(((TODAY()-Tabla2[[#This Row],[FECHA NACIMIENTO]])/365),0)))</f>
        <v>36</v>
      </c>
      <c r="V28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77" s="44" t="str">
        <f>+IF(Tabla2[[#This Row],[Edad]]="Corregir","Corregir","Ok")</f>
        <v>Ok</v>
      </c>
      <c r="X2877" s="42" t="str">
        <f>+IFERROR(VLOOKUP(Tabla2[[#This Row],[DISTRITO SEGÚN DNI]],Hoja1!$A$2:$B$32,2,FALSE),"No")</f>
        <v>No</v>
      </c>
      <c r="Y2877" s="42" t="str">
        <f>IF(OR(LOWER(Tabla2[[#This Row],[GENERO]])="masculino", LOWER(Tabla2[[#This Row],[GENERO]])="femenino"),"OK","Corregir")</f>
        <v>OK</v>
      </c>
      <c r="Z2877" s="42" t="str">
        <f>+IF(Tabla2[[#This Row],[Nro. DNI / CE]]="","Corregir",IF(LEN(Tabla2[[#This Row],[Nro. DNI / CE]])&gt;=8,"OK","Corregir"))</f>
        <v>OK</v>
      </c>
      <c r="AA2877" s="42">
        <f>COUNTIF(Tabla2[APELLIDOS Y NOMBRES],Tabla2[[#This Row],[APELLIDOS Y NOMBRES]])</f>
        <v>1</v>
      </c>
      <c r="AB2877" s="42">
        <f>IF(Tabla2[[#This Row],[Trabajador]]&gt;1,1/Tabla2[[#This Row],[Trabajador]],Tabla2[[#This Row],[Trabajador]])</f>
        <v>1</v>
      </c>
      <c r="AC2877" t="str">
        <f>+IFERROR(IF(Tabla2[[#This Row],[FECHA CESE/BAJA]]="","No Aplica",IF(AND(MONTH(Tabla2[[#This Row],[FECHA CESE/BAJA]])=MONTH(TODAY()-30),YEAR(Tabla2[[#This Row],[FECHA CESE/BAJA]])=YEAR(TODAY())),MONTH(TODAY()-30)&amp;"-"&amp;YEAR(TODAY()),"Borrar")),"No aplica")</f>
        <v>No aplica</v>
      </c>
      <c r="AD2877" t="str">
        <f>+IFERROR(IF(Tabla2[[#This Row],[FECHA INICIO DE LABORES EN OBRA]]="","No Aplica",IF(AND(MONTH(Tabla2[[#This Row],[FECHA INICIO DE LABORES EN OBRA]])=MONTH(TODAY()-30),YEAR(Tabla2[[#This Row],[FECHA INICIO DE LABORES EN OBRA]])=YEAR(TODAY())),MONTH(TODAY()-30)&amp;"-"&amp;YEAR(TODAY()),"No Aplica")),"No Aplica")</f>
        <v>No Aplica</v>
      </c>
    </row>
    <row r="2878" spans="1:30" x14ac:dyDescent="0.25">
      <c r="A2878" s="13">
        <v>20101155588</v>
      </c>
      <c r="B2878" s="15" t="s">
        <v>2014</v>
      </c>
      <c r="C2878" s="15" t="s">
        <v>2014</v>
      </c>
      <c r="D2878" s="15" t="s">
        <v>764</v>
      </c>
      <c r="E2878" s="15" t="s">
        <v>765</v>
      </c>
      <c r="F2878" s="39">
        <v>33763</v>
      </c>
      <c r="G2878" s="15">
        <v>1</v>
      </c>
      <c r="H2878" s="15" t="s">
        <v>9677</v>
      </c>
      <c r="I2878" s="15" t="s">
        <v>10155</v>
      </c>
      <c r="J2878" s="15" t="s">
        <v>10168</v>
      </c>
      <c r="K2878" s="15" t="s">
        <v>34</v>
      </c>
      <c r="L2878" s="40" t="s">
        <v>6</v>
      </c>
      <c r="M2878" s="39" t="s">
        <v>24</v>
      </c>
      <c r="N2878" s="41" t="s">
        <v>2098</v>
      </c>
      <c r="O2878" s="39">
        <v>44881</v>
      </c>
      <c r="P2878" s="40">
        <v>1</v>
      </c>
      <c r="Q2878" s="40">
        <v>1</v>
      </c>
      <c r="R2878" s="40" t="str">
        <f>IFERROR(VLOOKUP(Tabla2[[#This Row],[CONTRATISTA PRNCIPAL]],Hoja1!$L$5:$M$9,2,FALSE),"CJV")</f>
        <v>EPC</v>
      </c>
      <c r="S2878" s="40" t="str">
        <f>IF(Tabla2[[#This Row],[EMPRESA]]=Tabla2[[#This Row],[CONTRATISTA PRNCIPAL]],"Principal","Secundaria")</f>
        <v>Principal</v>
      </c>
      <c r="T2878" s="42">
        <f>IFERROR(1/COUNTIF(Tabla2[CONTRATISTA PRNCIPAL],Tabla2[[#This Row],[CONTRATISTA PRNCIPAL]]),0)</f>
        <v>0.0035714285714285713</v>
      </c>
      <c r="U2878" s="43">
        <f>IF(((TODAY()-Tabla2[[#This Row],[FECHA NACIMIENTO]])/365)&lt;18,"Corregir", IF(((TODAY()-Tabla2[[#This Row],[FECHA NACIMIENTO]])/365)&gt;80, "Corregir",ROUNDDOWN(((TODAY()-Tabla2[[#This Row],[FECHA NACIMIENTO]])/365),0)))</f>
        <v>31</v>
      </c>
      <c r="V28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78" s="44" t="str">
        <f>+IF(Tabla2[[#This Row],[Edad]]="Corregir","Corregir","Ok")</f>
        <v>Ok</v>
      </c>
      <c r="X2878" s="42" t="str">
        <f>+IFERROR(VLOOKUP(Tabla2[[#This Row],[DISTRITO SEGÚN DNI]],Hoja1!$A$2:$B$32,2,FALSE),"No")</f>
        <v>SANTA ANITA</v>
      </c>
      <c r="Y2878" s="42" t="str">
        <f>IF(OR(LOWER(Tabla2[[#This Row],[GENERO]])="masculino", LOWER(Tabla2[[#This Row],[GENERO]])="femenino"),"OK","Corregir")</f>
        <v>OK</v>
      </c>
      <c r="Z2878" s="42" t="str">
        <f>+IF(Tabla2[[#This Row],[Nro. DNI / CE]]="","Corregir",IF(LEN(Tabla2[[#This Row],[Nro. DNI / CE]])&gt;=8,"OK","Corregir"))</f>
        <v>OK</v>
      </c>
      <c r="AA2878" s="42">
        <f>COUNTIF(Tabla2[APELLIDOS Y NOMBRES],Tabla2[[#This Row],[APELLIDOS Y NOMBRES]])</f>
        <v>1</v>
      </c>
      <c r="AB2878" s="42">
        <f>IF(Tabla2[[#This Row],[Trabajador]]&gt;1,1/Tabla2[[#This Row],[Trabajador]],Tabla2[[#This Row],[Trabajador]])</f>
        <v>1</v>
      </c>
      <c r="AC2878" t="str">
        <f>+IFERROR(IF(Tabla2[[#This Row],[FECHA CESE/BAJA]]="","No Aplica",IF(AND(MONTH(Tabla2[[#This Row],[FECHA CESE/BAJA]])=MONTH(TODAY()-30),YEAR(Tabla2[[#This Row],[FECHA CESE/BAJA]])=YEAR(TODAY())),MONTH(TODAY()-30)&amp;"-"&amp;YEAR(TODAY()),"Borrar")),"No aplica")</f>
        <v>No aplica</v>
      </c>
      <c r="AD2878" t="str">
        <f>+IFERROR(IF(Tabla2[[#This Row],[FECHA INICIO DE LABORES EN OBRA]]="","No Aplica",IF(AND(MONTH(Tabla2[[#This Row],[FECHA INICIO DE LABORES EN OBRA]])=MONTH(TODAY()-30),YEAR(Tabla2[[#This Row],[FECHA INICIO DE LABORES EN OBRA]])=YEAR(TODAY())),MONTH(TODAY()-30)&amp;"-"&amp;YEAR(TODAY()),"No Aplica")),"No Aplica")</f>
        <v>No Aplica</v>
      </c>
    </row>
    <row r="2879" spans="1:30" x14ac:dyDescent="0.25">
      <c r="A2879" s="13">
        <v>20101155588</v>
      </c>
      <c r="B2879" s="15" t="s">
        <v>2014</v>
      </c>
      <c r="C2879" s="15" t="s">
        <v>2014</v>
      </c>
      <c r="D2879" s="15">
        <v>74560069</v>
      </c>
      <c r="E2879" s="15" t="s">
        <v>212</v>
      </c>
      <c r="F2879" s="39">
        <v>37268</v>
      </c>
      <c r="G2879" s="15">
        <v>1</v>
      </c>
      <c r="H2879" s="15" t="s">
        <v>9677</v>
      </c>
      <c r="I2879" s="15" t="s">
        <v>10155</v>
      </c>
      <c r="J2879" s="15" t="s">
        <v>10169</v>
      </c>
      <c r="K2879" s="15" t="s">
        <v>26</v>
      </c>
      <c r="L2879" s="40" t="s">
        <v>6</v>
      </c>
      <c r="M2879" s="39" t="s">
        <v>24</v>
      </c>
      <c r="N2879" s="41" t="s">
        <v>2098</v>
      </c>
      <c r="O2879" s="39">
        <v>44575</v>
      </c>
      <c r="P2879" s="40">
        <v>1</v>
      </c>
      <c r="Q2879" s="40">
        <v>1</v>
      </c>
      <c r="R2879" s="40" t="str">
        <f>IFERROR(VLOOKUP(Tabla2[[#This Row],[CONTRATISTA PRNCIPAL]],Hoja1!$L$5:$M$9,2,FALSE),"CJV")</f>
        <v>EPC</v>
      </c>
      <c r="S2879" s="40" t="str">
        <f>IF(Tabla2[[#This Row],[EMPRESA]]=Tabla2[[#This Row],[CONTRATISTA PRNCIPAL]],"Principal","Secundaria")</f>
        <v>Principal</v>
      </c>
      <c r="T2879" s="42">
        <f>IFERROR(1/COUNTIF(Tabla2[CONTRATISTA PRNCIPAL],Tabla2[[#This Row],[CONTRATISTA PRNCIPAL]]),0)</f>
        <v>0.0035714285714285713</v>
      </c>
      <c r="U2879" s="43">
        <f>IF(((TODAY()-Tabla2[[#This Row],[FECHA NACIMIENTO]])/365)&lt;18,"Corregir", IF(((TODAY()-Tabla2[[#This Row],[FECHA NACIMIENTO]])/365)&gt;80, "Corregir",ROUNDDOWN(((TODAY()-Tabla2[[#This Row],[FECHA NACIMIENTO]])/365),0)))</f>
        <v>21</v>
      </c>
      <c r="V28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879" s="44" t="str">
        <f>+IF(Tabla2[[#This Row],[Edad]]="Corregir","Corregir","Ok")</f>
        <v>Ok</v>
      </c>
      <c r="X2879" s="42" t="str">
        <f>+IFERROR(VLOOKUP(Tabla2[[#This Row],[DISTRITO SEGÚN DNI]],Hoja1!$A$2:$B$32,2,FALSE),"No")</f>
        <v>EL AGUSTINO</v>
      </c>
      <c r="Y2879" s="42" t="str">
        <f>IF(OR(LOWER(Tabla2[[#This Row],[GENERO]])="masculino", LOWER(Tabla2[[#This Row],[GENERO]])="femenino"),"OK","Corregir")</f>
        <v>OK</v>
      </c>
      <c r="Z2879" s="42" t="str">
        <f>+IF(Tabla2[[#This Row],[Nro. DNI / CE]]="","Corregir",IF(LEN(Tabla2[[#This Row],[Nro. DNI / CE]])&gt;=8,"OK","Corregir"))</f>
        <v>OK</v>
      </c>
      <c r="AA2879" s="42">
        <f>COUNTIF(Tabla2[APELLIDOS Y NOMBRES],Tabla2[[#This Row],[APELLIDOS Y NOMBRES]])</f>
        <v>1</v>
      </c>
      <c r="AB2879" s="42">
        <f>IF(Tabla2[[#This Row],[Trabajador]]&gt;1,1/Tabla2[[#This Row],[Trabajador]],Tabla2[[#This Row],[Trabajador]])</f>
        <v>1</v>
      </c>
      <c r="AC2879" t="str">
        <f>+IFERROR(IF(Tabla2[[#This Row],[FECHA CESE/BAJA]]="","No Aplica",IF(AND(MONTH(Tabla2[[#This Row],[FECHA CESE/BAJA]])=MONTH(TODAY()-30),YEAR(Tabla2[[#This Row],[FECHA CESE/BAJA]])=YEAR(TODAY())),MONTH(TODAY()-30)&amp;"-"&amp;YEAR(TODAY()),"Borrar")),"No aplica")</f>
        <v>No aplica</v>
      </c>
      <c r="AD2879" t="str">
        <f>+IFERROR(IF(Tabla2[[#This Row],[FECHA INICIO DE LABORES EN OBRA]]="","No Aplica",IF(AND(MONTH(Tabla2[[#This Row],[FECHA INICIO DE LABORES EN OBRA]])=MONTH(TODAY()-30),YEAR(Tabla2[[#This Row],[FECHA INICIO DE LABORES EN OBRA]])=YEAR(TODAY())),MONTH(TODAY()-30)&amp;"-"&amp;YEAR(TODAY()),"No Aplica")),"No Aplica")</f>
        <v>No Aplica</v>
      </c>
    </row>
    <row r="2880" spans="1:30" x14ac:dyDescent="0.25">
      <c r="A2880" s="13">
        <v>20101155588</v>
      </c>
      <c r="B2880" s="15" t="s">
        <v>2014</v>
      </c>
      <c r="C2880" s="15" t="s">
        <v>2014</v>
      </c>
      <c r="D2880" s="15">
        <v>40486958</v>
      </c>
      <c r="E2880" s="15" t="s">
        <v>75</v>
      </c>
      <c r="F2880" s="39">
        <v>29302</v>
      </c>
      <c r="G2880" s="15">
        <v>1</v>
      </c>
      <c r="H2880" s="15" t="s">
        <v>9677</v>
      </c>
      <c r="I2880" s="15" t="s">
        <v>10155</v>
      </c>
      <c r="J2880" s="15" t="s">
        <v>9869</v>
      </c>
      <c r="K2880" s="15" t="s">
        <v>2020</v>
      </c>
      <c r="L2880" s="40" t="s">
        <v>5</v>
      </c>
      <c r="M2880" s="39" t="s">
        <v>24</v>
      </c>
      <c r="N2880" s="41" t="s">
        <v>2098</v>
      </c>
      <c r="O2880" s="39">
        <v>43409</v>
      </c>
      <c r="P2880" s="40">
        <v>1</v>
      </c>
      <c r="Q2880" s="40">
        <v>1</v>
      </c>
      <c r="R2880" s="40" t="str">
        <f>IFERROR(VLOOKUP(Tabla2[[#This Row],[CONTRATISTA PRNCIPAL]],Hoja1!$L$5:$M$9,2,FALSE),"CJV")</f>
        <v>EPC</v>
      </c>
      <c r="S2880" s="40" t="str">
        <f>IF(Tabla2[[#This Row],[EMPRESA]]=Tabla2[[#This Row],[CONTRATISTA PRNCIPAL]],"Principal","Secundaria")</f>
        <v>Principal</v>
      </c>
      <c r="T2880" s="42">
        <f>IFERROR(1/COUNTIF(Tabla2[CONTRATISTA PRNCIPAL],Tabla2[[#This Row],[CONTRATISTA PRNCIPAL]]),0)</f>
        <v>0.0035714285714285713</v>
      </c>
      <c r="U2880" s="43">
        <f>IF(((TODAY()-Tabla2[[#This Row],[FECHA NACIMIENTO]])/365)&lt;18,"Corregir", IF(((TODAY()-Tabla2[[#This Row],[FECHA NACIMIENTO]])/365)&gt;80, "Corregir",ROUNDDOWN(((TODAY()-Tabla2[[#This Row],[FECHA NACIMIENTO]])/365),0)))</f>
        <v>43</v>
      </c>
      <c r="V28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80" s="44" t="str">
        <f>+IF(Tabla2[[#This Row],[Edad]]="Corregir","Corregir","Ok")</f>
        <v>Ok</v>
      </c>
      <c r="X2880" s="42" t="str">
        <f>+IFERROR(VLOOKUP(Tabla2[[#This Row],[DISTRITO SEGÚN DNI]],Hoja1!$A$2:$B$32,2,FALSE),"No")</f>
        <v>ATE</v>
      </c>
      <c r="Y2880" s="42" t="str">
        <f>IF(OR(LOWER(Tabla2[[#This Row],[GENERO]])="masculino", LOWER(Tabla2[[#This Row],[GENERO]])="femenino"),"OK","Corregir")</f>
        <v>OK</v>
      </c>
      <c r="Z2880" s="42" t="str">
        <f>+IF(Tabla2[[#This Row],[Nro. DNI / CE]]="","Corregir",IF(LEN(Tabla2[[#This Row],[Nro. DNI / CE]])&gt;=8,"OK","Corregir"))</f>
        <v>OK</v>
      </c>
      <c r="AA2880" s="42">
        <f>COUNTIF(Tabla2[APELLIDOS Y NOMBRES],Tabla2[[#This Row],[APELLIDOS Y NOMBRES]])</f>
        <v>1</v>
      </c>
      <c r="AB2880" s="42">
        <f>IF(Tabla2[[#This Row],[Trabajador]]&gt;1,1/Tabla2[[#This Row],[Trabajador]],Tabla2[[#This Row],[Trabajador]])</f>
        <v>1</v>
      </c>
      <c r="AC2880" t="str">
        <f>+IFERROR(IF(Tabla2[[#This Row],[FECHA CESE/BAJA]]="","No Aplica",IF(AND(MONTH(Tabla2[[#This Row],[FECHA CESE/BAJA]])=MONTH(TODAY()-30),YEAR(Tabla2[[#This Row],[FECHA CESE/BAJA]])=YEAR(TODAY())),MONTH(TODAY()-30)&amp;"-"&amp;YEAR(TODAY()),"Borrar")),"No aplica")</f>
        <v>No aplica</v>
      </c>
      <c r="AD2880" t="str">
        <f>+IFERROR(IF(Tabla2[[#This Row],[FECHA INICIO DE LABORES EN OBRA]]="","No Aplica",IF(AND(MONTH(Tabla2[[#This Row],[FECHA INICIO DE LABORES EN OBRA]])=MONTH(TODAY()-30),YEAR(Tabla2[[#This Row],[FECHA INICIO DE LABORES EN OBRA]])=YEAR(TODAY())),MONTH(TODAY()-30)&amp;"-"&amp;YEAR(TODAY()),"No Aplica")),"No Aplica")</f>
        <v>No Aplica</v>
      </c>
    </row>
    <row r="2881" spans="1:30" x14ac:dyDescent="0.25">
      <c r="A2881" s="13">
        <v>20101155588</v>
      </c>
      <c r="B2881" s="15" t="s">
        <v>2014</v>
      </c>
      <c r="C2881" s="15" t="s">
        <v>2014</v>
      </c>
      <c r="D2881" s="15" t="s">
        <v>10170</v>
      </c>
      <c r="E2881" s="15" t="s">
        <v>10171</v>
      </c>
      <c r="F2881" s="39">
        <v>25561</v>
      </c>
      <c r="G2881" s="15">
        <v>1</v>
      </c>
      <c r="H2881" s="15" t="s">
        <v>9677</v>
      </c>
      <c r="I2881" s="15" t="s">
        <v>10155</v>
      </c>
      <c r="J2881" s="15" t="s">
        <v>9872</v>
      </c>
      <c r="K2881" s="15" t="s">
        <v>2641</v>
      </c>
      <c r="L2881" s="40" t="s">
        <v>6</v>
      </c>
      <c r="M2881" s="39" t="s">
        <v>24</v>
      </c>
      <c r="N2881" s="41" t="s">
        <v>2098</v>
      </c>
      <c r="O2881" s="39">
        <v>44874</v>
      </c>
      <c r="P2881" s="40">
        <v>1</v>
      </c>
      <c r="Q2881" s="40">
        <v>1</v>
      </c>
      <c r="R2881" s="40" t="str">
        <f>IFERROR(VLOOKUP(Tabla2[[#This Row],[CONTRATISTA PRNCIPAL]],Hoja1!$L$5:$M$9,2,FALSE),"CJV")</f>
        <v>EPC</v>
      </c>
      <c r="S2881" s="40" t="str">
        <f>IF(Tabla2[[#This Row],[EMPRESA]]=Tabla2[[#This Row],[CONTRATISTA PRNCIPAL]],"Principal","Secundaria")</f>
        <v>Principal</v>
      </c>
      <c r="T2881" s="42">
        <f>IFERROR(1/COUNTIF(Tabla2[CONTRATISTA PRNCIPAL],Tabla2[[#This Row],[CONTRATISTA PRNCIPAL]]),0)</f>
        <v>0.0035714285714285713</v>
      </c>
      <c r="U2881" s="43">
        <f>IF(((TODAY()-Tabla2[[#This Row],[FECHA NACIMIENTO]])/365)&lt;18,"Corregir", IF(((TODAY()-Tabla2[[#This Row],[FECHA NACIMIENTO]])/365)&gt;80, "Corregir",ROUNDDOWN(((TODAY()-Tabla2[[#This Row],[FECHA NACIMIENTO]])/365),0)))</f>
        <v>53</v>
      </c>
      <c r="V28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881" s="44" t="str">
        <f>+IF(Tabla2[[#This Row],[Edad]]="Corregir","Corregir","Ok")</f>
        <v>Ok</v>
      </c>
      <c r="X2881" s="42" t="str">
        <f>+IFERROR(VLOOKUP(Tabla2[[#This Row],[DISTRITO SEGÚN DNI]],Hoja1!$A$2:$B$32,2,FALSE),"No")</f>
        <v>No</v>
      </c>
      <c r="Y2881" s="42" t="str">
        <f>IF(OR(LOWER(Tabla2[[#This Row],[GENERO]])="masculino", LOWER(Tabla2[[#This Row],[GENERO]])="femenino"),"OK","Corregir")</f>
        <v>OK</v>
      </c>
      <c r="Z2881" s="42" t="str">
        <f>+IF(Tabla2[[#This Row],[Nro. DNI / CE]]="","Corregir",IF(LEN(Tabla2[[#This Row],[Nro. DNI / CE]])&gt;=8,"OK","Corregir"))</f>
        <v>OK</v>
      </c>
      <c r="AA2881" s="42">
        <f>COUNTIF(Tabla2[APELLIDOS Y NOMBRES],Tabla2[[#This Row],[APELLIDOS Y NOMBRES]])</f>
        <v>1</v>
      </c>
      <c r="AB2881" s="42">
        <f>IF(Tabla2[[#This Row],[Trabajador]]&gt;1,1/Tabla2[[#This Row],[Trabajador]],Tabla2[[#This Row],[Trabajador]])</f>
        <v>1</v>
      </c>
      <c r="AC2881" t="str">
        <f>+IFERROR(IF(Tabla2[[#This Row],[FECHA CESE/BAJA]]="","No Aplica",IF(AND(MONTH(Tabla2[[#This Row],[FECHA CESE/BAJA]])=MONTH(TODAY()-30),YEAR(Tabla2[[#This Row],[FECHA CESE/BAJA]])=YEAR(TODAY())),MONTH(TODAY()-30)&amp;"-"&amp;YEAR(TODAY()),"Borrar")),"No aplica")</f>
        <v>No aplica</v>
      </c>
      <c r="AD2881" t="str">
        <f>+IFERROR(IF(Tabla2[[#This Row],[FECHA INICIO DE LABORES EN OBRA]]="","No Aplica",IF(AND(MONTH(Tabla2[[#This Row],[FECHA INICIO DE LABORES EN OBRA]])=MONTH(TODAY()-30),YEAR(Tabla2[[#This Row],[FECHA INICIO DE LABORES EN OBRA]])=YEAR(TODAY())),MONTH(TODAY()-30)&amp;"-"&amp;YEAR(TODAY()),"No Aplica")),"No Aplica")</f>
        <v>No Aplica</v>
      </c>
    </row>
    <row r="2882" spans="1:30" x14ac:dyDescent="0.25">
      <c r="A2882" s="13">
        <v>20101155588</v>
      </c>
      <c r="B2882" s="15" t="s">
        <v>2014</v>
      </c>
      <c r="C2882" s="15" t="s">
        <v>2014</v>
      </c>
      <c r="D2882" s="15">
        <v>42762207</v>
      </c>
      <c r="E2882" s="15" t="s">
        <v>100</v>
      </c>
      <c r="F2882" s="39">
        <v>29593</v>
      </c>
      <c r="G2882" s="15">
        <v>1</v>
      </c>
      <c r="H2882" s="15" t="s">
        <v>9677</v>
      </c>
      <c r="I2882" s="15" t="s">
        <v>10155</v>
      </c>
      <c r="J2882" s="15" t="s">
        <v>10172</v>
      </c>
      <c r="K2882" s="15" t="s">
        <v>34</v>
      </c>
      <c r="L2882" s="40" t="s">
        <v>6</v>
      </c>
      <c r="M2882" s="39" t="s">
        <v>24</v>
      </c>
      <c r="N2882" s="41" t="s">
        <v>2098</v>
      </c>
      <c r="O2882" s="39">
        <v>44112</v>
      </c>
      <c r="P2882" s="40">
        <v>1</v>
      </c>
      <c r="Q2882" s="40">
        <v>1</v>
      </c>
      <c r="R2882" s="40" t="str">
        <f>IFERROR(VLOOKUP(Tabla2[[#This Row],[CONTRATISTA PRNCIPAL]],Hoja1!$L$5:$M$9,2,FALSE),"CJV")</f>
        <v>EPC</v>
      </c>
      <c r="S2882" s="40" t="str">
        <f>IF(Tabla2[[#This Row],[EMPRESA]]=Tabla2[[#This Row],[CONTRATISTA PRNCIPAL]],"Principal","Secundaria")</f>
        <v>Principal</v>
      </c>
      <c r="T2882" s="42">
        <f>IFERROR(1/COUNTIF(Tabla2[CONTRATISTA PRNCIPAL],Tabla2[[#This Row],[CONTRATISTA PRNCIPAL]]),0)</f>
        <v>0.0035714285714285713</v>
      </c>
      <c r="U2882" s="43">
        <f>IF(((TODAY()-Tabla2[[#This Row],[FECHA NACIMIENTO]])/365)&lt;18,"Corregir", IF(((TODAY()-Tabla2[[#This Row],[FECHA NACIMIENTO]])/365)&gt;80, "Corregir",ROUNDDOWN(((TODAY()-Tabla2[[#This Row],[FECHA NACIMIENTO]])/365),0)))</f>
        <v>42</v>
      </c>
      <c r="V28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82" s="44" t="str">
        <f>+IF(Tabla2[[#This Row],[Edad]]="Corregir","Corregir","Ok")</f>
        <v>Ok</v>
      </c>
      <c r="X2882" s="42" t="str">
        <f>+IFERROR(VLOOKUP(Tabla2[[#This Row],[DISTRITO SEGÚN DNI]],Hoja1!$A$2:$B$32,2,FALSE),"No")</f>
        <v>SANTA ANITA</v>
      </c>
      <c r="Y2882" s="42" t="str">
        <f>IF(OR(LOWER(Tabla2[[#This Row],[GENERO]])="masculino", LOWER(Tabla2[[#This Row],[GENERO]])="femenino"),"OK","Corregir")</f>
        <v>OK</v>
      </c>
      <c r="Z2882" s="42" t="str">
        <f>+IF(Tabla2[[#This Row],[Nro. DNI / CE]]="","Corregir",IF(LEN(Tabla2[[#This Row],[Nro. DNI / CE]])&gt;=8,"OK","Corregir"))</f>
        <v>OK</v>
      </c>
      <c r="AA2882" s="42">
        <f>COUNTIF(Tabla2[APELLIDOS Y NOMBRES],Tabla2[[#This Row],[APELLIDOS Y NOMBRES]])</f>
        <v>1</v>
      </c>
      <c r="AB2882" s="42">
        <f>IF(Tabla2[[#This Row],[Trabajador]]&gt;1,1/Tabla2[[#This Row],[Trabajador]],Tabla2[[#This Row],[Trabajador]])</f>
        <v>1</v>
      </c>
      <c r="AC2882" t="str">
        <f>+IFERROR(IF(Tabla2[[#This Row],[FECHA CESE/BAJA]]="","No Aplica",IF(AND(MONTH(Tabla2[[#This Row],[FECHA CESE/BAJA]])=MONTH(TODAY()-30),YEAR(Tabla2[[#This Row],[FECHA CESE/BAJA]])=YEAR(TODAY())),MONTH(TODAY()-30)&amp;"-"&amp;YEAR(TODAY()),"Borrar")),"No aplica")</f>
        <v>No aplica</v>
      </c>
      <c r="AD2882" t="str">
        <f>+IFERROR(IF(Tabla2[[#This Row],[FECHA INICIO DE LABORES EN OBRA]]="","No Aplica",IF(AND(MONTH(Tabla2[[#This Row],[FECHA INICIO DE LABORES EN OBRA]])=MONTH(TODAY()-30),YEAR(Tabla2[[#This Row],[FECHA INICIO DE LABORES EN OBRA]])=YEAR(TODAY())),MONTH(TODAY()-30)&amp;"-"&amp;YEAR(TODAY()),"No Aplica")),"No Aplica")</f>
        <v>No Aplica</v>
      </c>
    </row>
    <row r="2883" spans="1:30" x14ac:dyDescent="0.25">
      <c r="A2883" s="13">
        <v>20101155588</v>
      </c>
      <c r="B2883" s="15" t="s">
        <v>2014</v>
      </c>
      <c r="C2883" s="15" t="s">
        <v>2014</v>
      </c>
      <c r="D2883" s="15">
        <v>42179058</v>
      </c>
      <c r="E2883" s="15" t="s">
        <v>93</v>
      </c>
      <c r="F2883" s="39">
        <v>30161</v>
      </c>
      <c r="G2883" s="15">
        <v>1</v>
      </c>
      <c r="H2883" s="15" t="s">
        <v>9677</v>
      </c>
      <c r="I2883" s="15" t="s">
        <v>10155</v>
      </c>
      <c r="J2883" s="15" t="s">
        <v>10173</v>
      </c>
      <c r="K2883" s="15" t="s">
        <v>34</v>
      </c>
      <c r="L2883" s="40" t="s">
        <v>6</v>
      </c>
      <c r="M2883" s="39" t="s">
        <v>24</v>
      </c>
      <c r="N2883" s="41" t="s">
        <v>2098</v>
      </c>
      <c r="O2883" s="39">
        <v>44805</v>
      </c>
      <c r="P2883" s="40">
        <v>1</v>
      </c>
      <c r="Q2883" s="40">
        <v>1</v>
      </c>
      <c r="R2883" s="40" t="str">
        <f>IFERROR(VLOOKUP(Tabla2[[#This Row],[CONTRATISTA PRNCIPAL]],Hoja1!$L$5:$M$9,2,FALSE),"CJV")</f>
        <v>EPC</v>
      </c>
      <c r="S2883" s="40" t="str">
        <f>IF(Tabla2[[#This Row],[EMPRESA]]=Tabla2[[#This Row],[CONTRATISTA PRNCIPAL]],"Principal","Secundaria")</f>
        <v>Principal</v>
      </c>
      <c r="T2883" s="42">
        <f>IFERROR(1/COUNTIF(Tabla2[CONTRATISTA PRNCIPAL],Tabla2[[#This Row],[CONTRATISTA PRNCIPAL]]),0)</f>
        <v>0.0035714285714285713</v>
      </c>
      <c r="U2883" s="43">
        <f>IF(((TODAY()-Tabla2[[#This Row],[FECHA NACIMIENTO]])/365)&lt;18,"Corregir", IF(((TODAY()-Tabla2[[#This Row],[FECHA NACIMIENTO]])/365)&gt;80, "Corregir",ROUNDDOWN(((TODAY()-Tabla2[[#This Row],[FECHA NACIMIENTO]])/365),0)))</f>
        <v>41</v>
      </c>
      <c r="V28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83" s="44" t="str">
        <f>+IF(Tabla2[[#This Row],[Edad]]="Corregir","Corregir","Ok")</f>
        <v>Ok</v>
      </c>
      <c r="X2883" s="42" t="str">
        <f>+IFERROR(VLOOKUP(Tabla2[[#This Row],[DISTRITO SEGÚN DNI]],Hoja1!$A$2:$B$32,2,FALSE),"No")</f>
        <v>SANTA ANITA</v>
      </c>
      <c r="Y2883" s="42" t="str">
        <f>IF(OR(LOWER(Tabla2[[#This Row],[GENERO]])="masculino", LOWER(Tabla2[[#This Row],[GENERO]])="femenino"),"OK","Corregir")</f>
        <v>OK</v>
      </c>
      <c r="Z2883" s="42" t="str">
        <f>+IF(Tabla2[[#This Row],[Nro. DNI / CE]]="","Corregir",IF(LEN(Tabla2[[#This Row],[Nro. DNI / CE]])&gt;=8,"OK","Corregir"))</f>
        <v>OK</v>
      </c>
      <c r="AA2883" s="42">
        <f>COUNTIF(Tabla2[APELLIDOS Y NOMBRES],Tabla2[[#This Row],[APELLIDOS Y NOMBRES]])</f>
        <v>1</v>
      </c>
      <c r="AB2883" s="42">
        <f>IF(Tabla2[[#This Row],[Trabajador]]&gt;1,1/Tabla2[[#This Row],[Trabajador]],Tabla2[[#This Row],[Trabajador]])</f>
        <v>1</v>
      </c>
      <c r="AC2883" t="str">
        <f>+IFERROR(IF(Tabla2[[#This Row],[FECHA CESE/BAJA]]="","No Aplica",IF(AND(MONTH(Tabla2[[#This Row],[FECHA CESE/BAJA]])=MONTH(TODAY()-30),YEAR(Tabla2[[#This Row],[FECHA CESE/BAJA]])=YEAR(TODAY())),MONTH(TODAY()-30)&amp;"-"&amp;YEAR(TODAY()),"Borrar")),"No aplica")</f>
        <v>No aplica</v>
      </c>
      <c r="AD2883" t="str">
        <f>+IFERROR(IF(Tabla2[[#This Row],[FECHA INICIO DE LABORES EN OBRA]]="","No Aplica",IF(AND(MONTH(Tabla2[[#This Row],[FECHA INICIO DE LABORES EN OBRA]])=MONTH(TODAY()-30),YEAR(Tabla2[[#This Row],[FECHA INICIO DE LABORES EN OBRA]])=YEAR(TODAY())),MONTH(TODAY()-30)&amp;"-"&amp;YEAR(TODAY()),"No Aplica")),"No Aplica")</f>
        <v>No Aplica</v>
      </c>
    </row>
    <row r="2884" spans="1:30" x14ac:dyDescent="0.25">
      <c r="A2884" s="13">
        <v>20101155588</v>
      </c>
      <c r="B2884" s="15" t="s">
        <v>2014</v>
      </c>
      <c r="C2884" s="15" t="s">
        <v>2014</v>
      </c>
      <c r="D2884" s="15" t="s">
        <v>10174</v>
      </c>
      <c r="E2884" s="15" t="s">
        <v>10175</v>
      </c>
      <c r="F2884" s="39">
        <v>34815</v>
      </c>
      <c r="G2884" s="15">
        <v>1</v>
      </c>
      <c r="H2884" s="15" t="s">
        <v>9677</v>
      </c>
      <c r="I2884" s="15" t="s">
        <v>10155</v>
      </c>
      <c r="J2884" s="15" t="s">
        <v>10176</v>
      </c>
      <c r="K2884" s="15" t="s">
        <v>2823</v>
      </c>
      <c r="L2884" s="40" t="s">
        <v>6</v>
      </c>
      <c r="M2884" s="39" t="s">
        <v>24</v>
      </c>
      <c r="N2884" s="41" t="s">
        <v>2098</v>
      </c>
      <c r="O2884" s="39">
        <v>44937</v>
      </c>
      <c r="P2884" s="40">
        <v>1</v>
      </c>
      <c r="Q2884" s="40">
        <v>1</v>
      </c>
      <c r="R2884" s="40" t="str">
        <f>IFERROR(VLOOKUP(Tabla2[[#This Row],[CONTRATISTA PRNCIPAL]],Hoja1!$L$5:$M$9,2,FALSE),"CJV")</f>
        <v>EPC</v>
      </c>
      <c r="S2884" s="40" t="str">
        <f>IF(Tabla2[[#This Row],[EMPRESA]]=Tabla2[[#This Row],[CONTRATISTA PRNCIPAL]],"Principal","Secundaria")</f>
        <v>Principal</v>
      </c>
      <c r="T2884" s="42">
        <f>IFERROR(1/COUNTIF(Tabla2[CONTRATISTA PRNCIPAL],Tabla2[[#This Row],[CONTRATISTA PRNCIPAL]]),0)</f>
        <v>0.0035714285714285713</v>
      </c>
      <c r="U2884" s="43">
        <f>IF(((TODAY()-Tabla2[[#This Row],[FECHA NACIMIENTO]])/365)&lt;18,"Corregir", IF(((TODAY()-Tabla2[[#This Row],[FECHA NACIMIENTO]])/365)&gt;80, "Corregir",ROUNDDOWN(((TODAY()-Tabla2[[#This Row],[FECHA NACIMIENTO]])/365),0)))</f>
        <v>28</v>
      </c>
      <c r="V28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84" s="44" t="str">
        <f>+IF(Tabla2[[#This Row],[Edad]]="Corregir","Corregir","Ok")</f>
        <v>Ok</v>
      </c>
      <c r="X2884" s="42" t="str">
        <f>+IFERROR(VLOOKUP(Tabla2[[#This Row],[DISTRITO SEGÚN DNI]],Hoja1!$A$2:$B$32,2,FALSE),"No")</f>
        <v>No</v>
      </c>
      <c r="Y2884" s="42" t="str">
        <f>IF(OR(LOWER(Tabla2[[#This Row],[GENERO]])="masculino", LOWER(Tabla2[[#This Row],[GENERO]])="femenino"),"OK","Corregir")</f>
        <v>OK</v>
      </c>
      <c r="Z2884" s="42" t="str">
        <f>+IF(Tabla2[[#This Row],[Nro. DNI / CE]]="","Corregir",IF(LEN(Tabla2[[#This Row],[Nro. DNI / CE]])&gt;=8,"OK","Corregir"))</f>
        <v>OK</v>
      </c>
      <c r="AA2884" s="42">
        <f>COUNTIF(Tabla2[APELLIDOS Y NOMBRES],Tabla2[[#This Row],[APELLIDOS Y NOMBRES]])</f>
        <v>1</v>
      </c>
      <c r="AB2884" s="42">
        <f>IF(Tabla2[[#This Row],[Trabajador]]&gt;1,1/Tabla2[[#This Row],[Trabajador]],Tabla2[[#This Row],[Trabajador]])</f>
        <v>1</v>
      </c>
      <c r="AC2884" t="str">
        <f>+IFERROR(IF(Tabla2[[#This Row],[FECHA CESE/BAJA]]="","No Aplica",IF(AND(MONTH(Tabla2[[#This Row],[FECHA CESE/BAJA]])=MONTH(TODAY()-30),YEAR(Tabla2[[#This Row],[FECHA CESE/BAJA]])=YEAR(TODAY())),MONTH(TODAY()-30)&amp;"-"&amp;YEAR(TODAY()),"Borrar")),"No aplica")</f>
        <v>No aplica</v>
      </c>
      <c r="AD2884" t="str">
        <f>+IFERROR(IF(Tabla2[[#This Row],[FECHA INICIO DE LABORES EN OBRA]]="","No Aplica",IF(AND(MONTH(Tabla2[[#This Row],[FECHA INICIO DE LABORES EN OBRA]])=MONTH(TODAY()-30),YEAR(Tabla2[[#This Row],[FECHA INICIO DE LABORES EN OBRA]])=YEAR(TODAY())),MONTH(TODAY()-30)&amp;"-"&amp;YEAR(TODAY()),"No Aplica")),"No Aplica")</f>
        <v>No Aplica</v>
      </c>
    </row>
    <row r="2885" spans="1:30" x14ac:dyDescent="0.25">
      <c r="A2885" s="13">
        <v>20101155588</v>
      </c>
      <c r="B2885" s="15" t="s">
        <v>2014</v>
      </c>
      <c r="C2885" s="15" t="s">
        <v>2014</v>
      </c>
      <c r="D2885" s="15" t="s">
        <v>293</v>
      </c>
      <c r="E2885" s="15" t="s">
        <v>294</v>
      </c>
      <c r="F2885" s="39">
        <v>27921</v>
      </c>
      <c r="G2885" s="15">
        <v>1</v>
      </c>
      <c r="H2885" s="15" t="s">
        <v>9677</v>
      </c>
      <c r="I2885" s="15" t="s">
        <v>10177</v>
      </c>
      <c r="J2885" s="15" t="s">
        <v>10178</v>
      </c>
      <c r="K2885" s="15" t="s">
        <v>2022</v>
      </c>
      <c r="L2885" s="40" t="s">
        <v>6</v>
      </c>
      <c r="M2885" s="39" t="s">
        <v>24</v>
      </c>
      <c r="N2885" s="41" t="s">
        <v>2098</v>
      </c>
      <c r="O2885" s="39">
        <v>43806</v>
      </c>
      <c r="P2885" s="40">
        <v>1</v>
      </c>
      <c r="Q2885" s="40">
        <v>1</v>
      </c>
      <c r="R2885" s="40" t="str">
        <f>IFERROR(VLOOKUP(Tabla2[[#This Row],[CONTRATISTA PRNCIPAL]],Hoja1!$L$5:$M$9,2,FALSE),"CJV")</f>
        <v>EPC</v>
      </c>
      <c r="S2885" s="40" t="str">
        <f>IF(Tabla2[[#This Row],[EMPRESA]]=Tabla2[[#This Row],[CONTRATISTA PRNCIPAL]],"Principal","Secundaria")</f>
        <v>Principal</v>
      </c>
      <c r="T2885" s="42">
        <f>IFERROR(1/COUNTIF(Tabla2[CONTRATISTA PRNCIPAL],Tabla2[[#This Row],[CONTRATISTA PRNCIPAL]]),0)</f>
        <v>0.0035714285714285713</v>
      </c>
      <c r="U2885" s="43">
        <f>IF(((TODAY()-Tabla2[[#This Row],[FECHA NACIMIENTO]])/365)&lt;18,"Corregir", IF(((TODAY()-Tabla2[[#This Row],[FECHA NACIMIENTO]])/365)&gt;80, "Corregir",ROUNDDOWN(((TODAY()-Tabla2[[#This Row],[FECHA NACIMIENTO]])/365),0)))</f>
        <v>47</v>
      </c>
      <c r="V28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85" s="44" t="str">
        <f>+IF(Tabla2[[#This Row],[Edad]]="Corregir","Corregir","Ok")</f>
        <v>Ok</v>
      </c>
      <c r="X2885" s="42" t="str">
        <f>+IFERROR(VLOOKUP(Tabla2[[#This Row],[DISTRITO SEGÚN DNI]],Hoja1!$A$2:$B$32,2,FALSE),"No")</f>
        <v>CALLAO</v>
      </c>
      <c r="Y2885" s="42" t="str">
        <f>IF(OR(LOWER(Tabla2[[#This Row],[GENERO]])="masculino", LOWER(Tabla2[[#This Row],[GENERO]])="femenino"),"OK","Corregir")</f>
        <v>OK</v>
      </c>
      <c r="Z2885" s="42" t="str">
        <f>+IF(Tabla2[[#This Row],[Nro. DNI / CE]]="","Corregir",IF(LEN(Tabla2[[#This Row],[Nro. DNI / CE]])&gt;=8,"OK","Corregir"))</f>
        <v>OK</v>
      </c>
      <c r="AA2885" s="42">
        <f>COUNTIF(Tabla2[APELLIDOS Y NOMBRES],Tabla2[[#This Row],[APELLIDOS Y NOMBRES]])</f>
        <v>1</v>
      </c>
      <c r="AB2885" s="42">
        <f>IF(Tabla2[[#This Row],[Trabajador]]&gt;1,1/Tabla2[[#This Row],[Trabajador]],Tabla2[[#This Row],[Trabajador]])</f>
        <v>1</v>
      </c>
      <c r="AC2885" t="str">
        <f>+IFERROR(IF(Tabla2[[#This Row],[FECHA CESE/BAJA]]="","No Aplica",IF(AND(MONTH(Tabla2[[#This Row],[FECHA CESE/BAJA]])=MONTH(TODAY()-30),YEAR(Tabla2[[#This Row],[FECHA CESE/BAJA]])=YEAR(TODAY())),MONTH(TODAY()-30)&amp;"-"&amp;YEAR(TODAY()),"Borrar")),"No aplica")</f>
        <v>No aplica</v>
      </c>
      <c r="AD2885" t="str">
        <f>+IFERROR(IF(Tabla2[[#This Row],[FECHA INICIO DE LABORES EN OBRA]]="","No Aplica",IF(AND(MONTH(Tabla2[[#This Row],[FECHA INICIO DE LABORES EN OBRA]])=MONTH(TODAY()-30),YEAR(Tabla2[[#This Row],[FECHA INICIO DE LABORES EN OBRA]])=YEAR(TODAY())),MONTH(TODAY()-30)&amp;"-"&amp;YEAR(TODAY()),"No Aplica")),"No Aplica")</f>
        <v>No Aplica</v>
      </c>
    </row>
    <row r="2886" spans="1:30" x14ac:dyDescent="0.25">
      <c r="A2886" s="13">
        <v>20101155588</v>
      </c>
      <c r="B2886" s="15" t="s">
        <v>2014</v>
      </c>
      <c r="C2886" s="15" t="s">
        <v>2014</v>
      </c>
      <c r="D2886" s="15" t="s">
        <v>574</v>
      </c>
      <c r="E2886" s="15" t="s">
        <v>575</v>
      </c>
      <c r="F2886" s="39">
        <v>29439</v>
      </c>
      <c r="G2886" s="15">
        <v>1</v>
      </c>
      <c r="H2886" s="15" t="s">
        <v>9677</v>
      </c>
      <c r="I2886" s="15" t="s">
        <v>10177</v>
      </c>
      <c r="J2886" s="15" t="s">
        <v>10179</v>
      </c>
      <c r="K2886" s="15" t="s">
        <v>27</v>
      </c>
      <c r="L2886" s="40" t="s">
        <v>6</v>
      </c>
      <c r="M2886" s="39" t="s">
        <v>24</v>
      </c>
      <c r="N2886" s="41" t="s">
        <v>2098</v>
      </c>
      <c r="O2886" s="39">
        <v>43191</v>
      </c>
      <c r="P2886" s="40">
        <v>1</v>
      </c>
      <c r="Q2886" s="40">
        <v>1</v>
      </c>
      <c r="R2886" s="40" t="str">
        <f>IFERROR(VLOOKUP(Tabla2[[#This Row],[CONTRATISTA PRNCIPAL]],Hoja1!$L$5:$M$9,2,FALSE),"CJV")</f>
        <v>EPC</v>
      </c>
      <c r="S2886" s="40" t="str">
        <f>IF(Tabla2[[#This Row],[EMPRESA]]=Tabla2[[#This Row],[CONTRATISTA PRNCIPAL]],"Principal","Secundaria")</f>
        <v>Principal</v>
      </c>
      <c r="T2886" s="42">
        <f>IFERROR(1/COUNTIF(Tabla2[CONTRATISTA PRNCIPAL],Tabla2[[#This Row],[CONTRATISTA PRNCIPAL]]),0)</f>
        <v>0.0035714285714285713</v>
      </c>
      <c r="U2886" s="43">
        <f>IF(((TODAY()-Tabla2[[#This Row],[FECHA NACIMIENTO]])/365)&lt;18,"Corregir", IF(((TODAY()-Tabla2[[#This Row],[FECHA NACIMIENTO]])/365)&gt;80, "Corregir",ROUNDDOWN(((TODAY()-Tabla2[[#This Row],[FECHA NACIMIENTO]])/365),0)))</f>
        <v>43</v>
      </c>
      <c r="V28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86" s="44" t="str">
        <f>+IF(Tabla2[[#This Row],[Edad]]="Corregir","Corregir","Ok")</f>
        <v>Ok</v>
      </c>
      <c r="X2886" s="42" t="str">
        <f>+IFERROR(VLOOKUP(Tabla2[[#This Row],[DISTRITO SEGÚN DNI]],Hoja1!$A$2:$B$32,2,FALSE),"No")</f>
        <v>CALLAO</v>
      </c>
      <c r="Y2886" s="42" t="str">
        <f>IF(OR(LOWER(Tabla2[[#This Row],[GENERO]])="masculino", LOWER(Tabla2[[#This Row],[GENERO]])="femenino"),"OK","Corregir")</f>
        <v>OK</v>
      </c>
      <c r="Z2886" s="42" t="str">
        <f>+IF(Tabla2[[#This Row],[Nro. DNI / CE]]="","Corregir",IF(LEN(Tabla2[[#This Row],[Nro. DNI / CE]])&gt;=8,"OK","Corregir"))</f>
        <v>OK</v>
      </c>
      <c r="AA2886" s="42">
        <f>COUNTIF(Tabla2[APELLIDOS Y NOMBRES],Tabla2[[#This Row],[APELLIDOS Y NOMBRES]])</f>
        <v>1</v>
      </c>
      <c r="AB2886" s="42">
        <f>IF(Tabla2[[#This Row],[Trabajador]]&gt;1,1/Tabla2[[#This Row],[Trabajador]],Tabla2[[#This Row],[Trabajador]])</f>
        <v>1</v>
      </c>
      <c r="AC2886" t="str">
        <f>+IFERROR(IF(Tabla2[[#This Row],[FECHA CESE/BAJA]]="","No Aplica",IF(AND(MONTH(Tabla2[[#This Row],[FECHA CESE/BAJA]])=MONTH(TODAY()-30),YEAR(Tabla2[[#This Row],[FECHA CESE/BAJA]])=YEAR(TODAY())),MONTH(TODAY()-30)&amp;"-"&amp;YEAR(TODAY()),"Borrar")),"No aplica")</f>
        <v>No aplica</v>
      </c>
      <c r="AD2886" t="str">
        <f>+IFERROR(IF(Tabla2[[#This Row],[FECHA INICIO DE LABORES EN OBRA]]="","No Aplica",IF(AND(MONTH(Tabla2[[#This Row],[FECHA INICIO DE LABORES EN OBRA]])=MONTH(TODAY()-30),YEAR(Tabla2[[#This Row],[FECHA INICIO DE LABORES EN OBRA]])=YEAR(TODAY())),MONTH(TODAY()-30)&amp;"-"&amp;YEAR(TODAY()),"No Aplica")),"No Aplica")</f>
        <v>No Aplica</v>
      </c>
    </row>
    <row r="2887" spans="1:30" x14ac:dyDescent="0.25">
      <c r="A2887" s="13">
        <v>20101155588</v>
      </c>
      <c r="B2887" s="15" t="s">
        <v>2014</v>
      </c>
      <c r="C2887" s="15" t="s">
        <v>2014</v>
      </c>
      <c r="D2887" s="15">
        <v>43389284</v>
      </c>
      <c r="E2887" s="15" t="s">
        <v>10180</v>
      </c>
      <c r="F2887" s="39">
        <v>31355</v>
      </c>
      <c r="G2887" s="15">
        <v>1</v>
      </c>
      <c r="H2887" s="15" t="s">
        <v>2779</v>
      </c>
      <c r="I2887" s="15" t="s">
        <v>10177</v>
      </c>
      <c r="J2887" s="15" t="s">
        <v>10181</v>
      </c>
      <c r="K2887" s="15" t="s">
        <v>3955</v>
      </c>
      <c r="L2887" s="40" t="s">
        <v>6</v>
      </c>
      <c r="M2887" s="39" t="s">
        <v>24</v>
      </c>
      <c r="N2887" s="41" t="s">
        <v>2098</v>
      </c>
      <c r="O2887" s="39" t="s">
        <v>10182</v>
      </c>
      <c r="P2887" s="40">
        <v>1</v>
      </c>
      <c r="Q2887" s="40">
        <v>1</v>
      </c>
      <c r="R2887" s="40" t="str">
        <f>IFERROR(VLOOKUP(Tabla2[[#This Row],[CONTRATISTA PRNCIPAL]],Hoja1!$L$5:$M$9,2,FALSE),"CJV")</f>
        <v>EPC</v>
      </c>
      <c r="S2887" s="40" t="str">
        <f>IF(Tabla2[[#This Row],[EMPRESA]]=Tabla2[[#This Row],[CONTRATISTA PRNCIPAL]],"Principal","Secundaria")</f>
        <v>Principal</v>
      </c>
      <c r="T2887" s="42">
        <f>IFERROR(1/COUNTIF(Tabla2[CONTRATISTA PRNCIPAL],Tabla2[[#This Row],[CONTRATISTA PRNCIPAL]]),0)</f>
        <v>0.0035714285714285713</v>
      </c>
      <c r="U2887" s="43">
        <f>IF(((TODAY()-Tabla2[[#This Row],[FECHA NACIMIENTO]])/365)&lt;18,"Corregir", IF(((TODAY()-Tabla2[[#This Row],[FECHA NACIMIENTO]])/365)&gt;80, "Corregir",ROUNDDOWN(((TODAY()-Tabla2[[#This Row],[FECHA NACIMIENTO]])/365),0)))</f>
        <v>37</v>
      </c>
      <c r="V28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87" s="44" t="str">
        <f>+IF(Tabla2[[#This Row],[Edad]]="Corregir","Corregir","Ok")</f>
        <v>Ok</v>
      </c>
      <c r="X2887" s="42" t="str">
        <f>+IFERROR(VLOOKUP(Tabla2[[#This Row],[DISTRITO SEGÚN DNI]],Hoja1!$A$2:$B$32,2,FALSE),"No")</f>
        <v>No</v>
      </c>
      <c r="Y2887" s="42" t="str">
        <f>IF(OR(LOWER(Tabla2[[#This Row],[GENERO]])="masculino", LOWER(Tabla2[[#This Row],[GENERO]])="femenino"),"OK","Corregir")</f>
        <v>OK</v>
      </c>
      <c r="Z2887" s="42" t="str">
        <f>+IF(Tabla2[[#This Row],[Nro. DNI / CE]]="","Corregir",IF(LEN(Tabla2[[#This Row],[Nro. DNI / CE]])&gt;=8,"OK","Corregir"))</f>
        <v>OK</v>
      </c>
      <c r="AA2887" s="42">
        <f>COUNTIF(Tabla2[APELLIDOS Y NOMBRES],Tabla2[[#This Row],[APELLIDOS Y NOMBRES]])</f>
        <v>1</v>
      </c>
      <c r="AB2887" s="42">
        <f>IF(Tabla2[[#This Row],[Trabajador]]&gt;1,1/Tabla2[[#This Row],[Trabajador]],Tabla2[[#This Row],[Trabajador]])</f>
        <v>1</v>
      </c>
      <c r="AC2887" t="str">
        <f>+IFERROR(IF(Tabla2[[#This Row],[FECHA CESE/BAJA]]="","No Aplica",IF(AND(MONTH(Tabla2[[#This Row],[FECHA CESE/BAJA]])=MONTH(TODAY()-30),YEAR(Tabla2[[#This Row],[FECHA CESE/BAJA]])=YEAR(TODAY())),MONTH(TODAY()-30)&amp;"-"&amp;YEAR(TODAY()),"Borrar")),"No aplica")</f>
        <v>No aplica</v>
      </c>
      <c r="AD2887" t="str">
        <f>+IFERROR(IF(Tabla2[[#This Row],[FECHA INICIO DE LABORES EN OBRA]]="","No Aplica",IF(AND(MONTH(Tabla2[[#This Row],[FECHA INICIO DE LABORES EN OBRA]])=MONTH(TODAY()-30),YEAR(Tabla2[[#This Row],[FECHA INICIO DE LABORES EN OBRA]])=YEAR(TODAY())),MONTH(TODAY()-30)&amp;"-"&amp;YEAR(TODAY()),"No Aplica")),"No Aplica")</f>
        <v>No Aplica</v>
      </c>
    </row>
    <row r="2888" spans="1:30" x14ac:dyDescent="0.25">
      <c r="A2888" s="13">
        <v>20101155588</v>
      </c>
      <c r="B2888" s="15" t="s">
        <v>2014</v>
      </c>
      <c r="C2888" s="15" t="s">
        <v>2014</v>
      </c>
      <c r="D2888" s="15">
        <v>75481529</v>
      </c>
      <c r="E2888" s="15" t="s">
        <v>10183</v>
      </c>
      <c r="F2888" s="39">
        <v>35428</v>
      </c>
      <c r="G2888" s="15">
        <v>1</v>
      </c>
      <c r="H2888" s="15" t="s">
        <v>9677</v>
      </c>
      <c r="I2888" s="15" t="s">
        <v>10177</v>
      </c>
      <c r="J2888" s="15" t="s">
        <v>10184</v>
      </c>
      <c r="K2888" s="15" t="s">
        <v>3078</v>
      </c>
      <c r="L2888" s="40" t="s">
        <v>6</v>
      </c>
      <c r="M2888" s="39" t="s">
        <v>24</v>
      </c>
      <c r="N2888" s="41" t="s">
        <v>2098</v>
      </c>
      <c r="O2888" s="39">
        <v>44476</v>
      </c>
      <c r="P2888" s="40">
        <v>1</v>
      </c>
      <c r="Q2888" s="40">
        <v>1</v>
      </c>
      <c r="R2888" s="40" t="str">
        <f>IFERROR(VLOOKUP(Tabla2[[#This Row],[CONTRATISTA PRNCIPAL]],Hoja1!$L$5:$M$9,2,FALSE),"CJV")</f>
        <v>EPC</v>
      </c>
      <c r="S2888" s="40" t="str">
        <f>IF(Tabla2[[#This Row],[EMPRESA]]=Tabla2[[#This Row],[CONTRATISTA PRNCIPAL]],"Principal","Secundaria")</f>
        <v>Principal</v>
      </c>
      <c r="T2888" s="42">
        <f>IFERROR(1/COUNTIF(Tabla2[CONTRATISTA PRNCIPAL],Tabla2[[#This Row],[CONTRATISTA PRNCIPAL]]),0)</f>
        <v>0.0035714285714285713</v>
      </c>
      <c r="U2888" s="43">
        <f>IF(((TODAY()-Tabla2[[#This Row],[FECHA NACIMIENTO]])/365)&lt;18,"Corregir", IF(((TODAY()-Tabla2[[#This Row],[FECHA NACIMIENTO]])/365)&gt;80, "Corregir",ROUNDDOWN(((TODAY()-Tabla2[[#This Row],[FECHA NACIMIENTO]])/365),0)))</f>
        <v>26</v>
      </c>
      <c r="V28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88" s="44" t="str">
        <f>+IF(Tabla2[[#This Row],[Edad]]="Corregir","Corregir","Ok")</f>
        <v>Ok</v>
      </c>
      <c r="X2888" s="42" t="str">
        <f>+IFERROR(VLOOKUP(Tabla2[[#This Row],[DISTRITO SEGÚN DNI]],Hoja1!$A$2:$B$32,2,FALSE),"No")</f>
        <v>No</v>
      </c>
      <c r="Y2888" s="42" t="str">
        <f>IF(OR(LOWER(Tabla2[[#This Row],[GENERO]])="masculino", LOWER(Tabla2[[#This Row],[GENERO]])="femenino"),"OK","Corregir")</f>
        <v>OK</v>
      </c>
      <c r="Z2888" s="42" t="str">
        <f>+IF(Tabla2[[#This Row],[Nro. DNI / CE]]="","Corregir",IF(LEN(Tabla2[[#This Row],[Nro. DNI / CE]])&gt;=8,"OK","Corregir"))</f>
        <v>OK</v>
      </c>
      <c r="AA2888" s="42">
        <f>COUNTIF(Tabla2[APELLIDOS Y NOMBRES],Tabla2[[#This Row],[APELLIDOS Y NOMBRES]])</f>
        <v>1</v>
      </c>
      <c r="AB2888" s="42">
        <f>IF(Tabla2[[#This Row],[Trabajador]]&gt;1,1/Tabla2[[#This Row],[Trabajador]],Tabla2[[#This Row],[Trabajador]])</f>
        <v>1</v>
      </c>
      <c r="AC2888" t="str">
        <f>+IFERROR(IF(Tabla2[[#This Row],[FECHA CESE/BAJA]]="","No Aplica",IF(AND(MONTH(Tabla2[[#This Row],[FECHA CESE/BAJA]])=MONTH(TODAY()-30),YEAR(Tabla2[[#This Row],[FECHA CESE/BAJA]])=YEAR(TODAY())),MONTH(TODAY()-30)&amp;"-"&amp;YEAR(TODAY()),"Borrar")),"No aplica")</f>
        <v>No aplica</v>
      </c>
      <c r="AD2888" t="str">
        <f>+IFERROR(IF(Tabla2[[#This Row],[FECHA INICIO DE LABORES EN OBRA]]="","No Aplica",IF(AND(MONTH(Tabla2[[#This Row],[FECHA INICIO DE LABORES EN OBRA]])=MONTH(TODAY()-30),YEAR(Tabla2[[#This Row],[FECHA INICIO DE LABORES EN OBRA]])=YEAR(TODAY())),MONTH(TODAY()-30)&amp;"-"&amp;YEAR(TODAY()),"No Aplica")),"No Aplica")</f>
        <v>No Aplica</v>
      </c>
    </row>
    <row r="2889" spans="1:30" x14ac:dyDescent="0.25">
      <c r="A2889" s="13">
        <v>20101155588</v>
      </c>
      <c r="B2889" s="15" t="s">
        <v>2014</v>
      </c>
      <c r="C2889" s="15" t="s">
        <v>2014</v>
      </c>
      <c r="D2889" s="15" t="s">
        <v>10185</v>
      </c>
      <c r="E2889" s="15" t="s">
        <v>10186</v>
      </c>
      <c r="F2889" s="39">
        <v>22104</v>
      </c>
      <c r="G2889" s="15">
        <v>1</v>
      </c>
      <c r="H2889" s="15" t="s">
        <v>9677</v>
      </c>
      <c r="I2889" s="15" t="s">
        <v>10177</v>
      </c>
      <c r="J2889" s="15" t="s">
        <v>10187</v>
      </c>
      <c r="K2889" s="15" t="s">
        <v>2182</v>
      </c>
      <c r="L2889" s="40" t="s">
        <v>6</v>
      </c>
      <c r="M2889" s="39" t="s">
        <v>24</v>
      </c>
      <c r="N2889" s="41" t="s">
        <v>2098</v>
      </c>
      <c r="O2889" s="39">
        <v>44455</v>
      </c>
      <c r="P2889" s="40">
        <v>1</v>
      </c>
      <c r="Q2889" s="40">
        <v>1</v>
      </c>
      <c r="R2889" s="40" t="str">
        <f>IFERROR(VLOOKUP(Tabla2[[#This Row],[CONTRATISTA PRNCIPAL]],Hoja1!$L$5:$M$9,2,FALSE),"CJV")</f>
        <v>EPC</v>
      </c>
      <c r="S2889" s="40" t="str">
        <f>IF(Tabla2[[#This Row],[EMPRESA]]=Tabla2[[#This Row],[CONTRATISTA PRNCIPAL]],"Principal","Secundaria")</f>
        <v>Principal</v>
      </c>
      <c r="T2889" s="42">
        <f>IFERROR(1/COUNTIF(Tabla2[CONTRATISTA PRNCIPAL],Tabla2[[#This Row],[CONTRATISTA PRNCIPAL]]),0)</f>
        <v>0.0035714285714285713</v>
      </c>
      <c r="U2889" s="43">
        <f>IF(((TODAY()-Tabla2[[#This Row],[FECHA NACIMIENTO]])/365)&lt;18,"Corregir", IF(((TODAY()-Tabla2[[#This Row],[FECHA NACIMIENTO]])/365)&gt;80, "Corregir",ROUNDDOWN(((TODAY()-Tabla2[[#This Row],[FECHA NACIMIENTO]])/365),0)))</f>
        <v>63</v>
      </c>
      <c r="V28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889" s="44" t="str">
        <f>+IF(Tabla2[[#This Row],[Edad]]="Corregir","Corregir","Ok")</f>
        <v>Ok</v>
      </c>
      <c r="X2889" s="42" t="str">
        <f>+IFERROR(VLOOKUP(Tabla2[[#This Row],[DISTRITO SEGÚN DNI]],Hoja1!$A$2:$B$32,2,FALSE),"No")</f>
        <v>No</v>
      </c>
      <c r="Y2889" s="42" t="str">
        <f>IF(OR(LOWER(Tabla2[[#This Row],[GENERO]])="masculino", LOWER(Tabla2[[#This Row],[GENERO]])="femenino"),"OK","Corregir")</f>
        <v>OK</v>
      </c>
      <c r="Z2889" s="42" t="str">
        <f>+IF(Tabla2[[#This Row],[Nro. DNI / CE]]="","Corregir",IF(LEN(Tabla2[[#This Row],[Nro. DNI / CE]])&gt;=8,"OK","Corregir"))</f>
        <v>OK</v>
      </c>
      <c r="AA2889" s="42">
        <f>COUNTIF(Tabla2[APELLIDOS Y NOMBRES],Tabla2[[#This Row],[APELLIDOS Y NOMBRES]])</f>
        <v>1</v>
      </c>
      <c r="AB2889" s="42">
        <f>IF(Tabla2[[#This Row],[Trabajador]]&gt;1,1/Tabla2[[#This Row],[Trabajador]],Tabla2[[#This Row],[Trabajador]])</f>
        <v>1</v>
      </c>
      <c r="AC2889" t="str">
        <f>+IFERROR(IF(Tabla2[[#This Row],[FECHA CESE/BAJA]]="","No Aplica",IF(AND(MONTH(Tabla2[[#This Row],[FECHA CESE/BAJA]])=MONTH(TODAY()-30),YEAR(Tabla2[[#This Row],[FECHA CESE/BAJA]])=YEAR(TODAY())),MONTH(TODAY()-30)&amp;"-"&amp;YEAR(TODAY()),"Borrar")),"No aplica")</f>
        <v>No aplica</v>
      </c>
      <c r="AD2889" t="str">
        <f>+IFERROR(IF(Tabla2[[#This Row],[FECHA INICIO DE LABORES EN OBRA]]="","No Aplica",IF(AND(MONTH(Tabla2[[#This Row],[FECHA INICIO DE LABORES EN OBRA]])=MONTH(TODAY()-30),YEAR(Tabla2[[#This Row],[FECHA INICIO DE LABORES EN OBRA]])=YEAR(TODAY())),MONTH(TODAY()-30)&amp;"-"&amp;YEAR(TODAY()),"No Aplica")),"No Aplica")</f>
        <v>No Aplica</v>
      </c>
    </row>
    <row r="2890" spans="1:30" x14ac:dyDescent="0.25">
      <c r="A2890" s="13">
        <v>20101155588</v>
      </c>
      <c r="B2890" s="15" t="s">
        <v>2014</v>
      </c>
      <c r="C2890" s="15" t="s">
        <v>2014</v>
      </c>
      <c r="D2890" s="15">
        <v>40171810</v>
      </c>
      <c r="E2890" s="15" t="s">
        <v>10188</v>
      </c>
      <c r="F2890" s="39">
        <v>28992</v>
      </c>
      <c r="G2890" s="15">
        <v>1</v>
      </c>
      <c r="H2890" s="15" t="s">
        <v>9677</v>
      </c>
      <c r="I2890" s="15" t="s">
        <v>10177</v>
      </c>
      <c r="J2890" s="15" t="s">
        <v>10189</v>
      </c>
      <c r="K2890" s="15" t="s">
        <v>3078</v>
      </c>
      <c r="L2890" s="40" t="s">
        <v>6</v>
      </c>
      <c r="M2890" s="39" t="s">
        <v>24</v>
      </c>
      <c r="N2890" s="41" t="s">
        <v>2098</v>
      </c>
      <c r="O2890" s="39">
        <v>44682</v>
      </c>
      <c r="P2890" s="40">
        <v>1</v>
      </c>
      <c r="Q2890" s="40">
        <v>1</v>
      </c>
      <c r="R2890" s="40" t="str">
        <f>IFERROR(VLOOKUP(Tabla2[[#This Row],[CONTRATISTA PRNCIPAL]],Hoja1!$L$5:$M$9,2,FALSE),"CJV")</f>
        <v>EPC</v>
      </c>
      <c r="S2890" s="40" t="str">
        <f>IF(Tabla2[[#This Row],[EMPRESA]]=Tabla2[[#This Row],[CONTRATISTA PRNCIPAL]],"Principal","Secundaria")</f>
        <v>Principal</v>
      </c>
      <c r="T2890" s="42">
        <f>IFERROR(1/COUNTIF(Tabla2[CONTRATISTA PRNCIPAL],Tabla2[[#This Row],[CONTRATISTA PRNCIPAL]]),0)</f>
        <v>0.0035714285714285713</v>
      </c>
      <c r="U2890" s="43">
        <f>IF(((TODAY()-Tabla2[[#This Row],[FECHA NACIMIENTO]])/365)&lt;18,"Corregir", IF(((TODAY()-Tabla2[[#This Row],[FECHA NACIMIENTO]])/365)&gt;80, "Corregir",ROUNDDOWN(((TODAY()-Tabla2[[#This Row],[FECHA NACIMIENTO]])/365),0)))</f>
        <v>44</v>
      </c>
      <c r="V28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90" s="44" t="str">
        <f>+IF(Tabla2[[#This Row],[Edad]]="Corregir","Corregir","Ok")</f>
        <v>Ok</v>
      </c>
      <c r="X2890" s="42" t="str">
        <f>+IFERROR(VLOOKUP(Tabla2[[#This Row],[DISTRITO SEGÚN DNI]],Hoja1!$A$2:$B$32,2,FALSE),"No")</f>
        <v>No</v>
      </c>
      <c r="Y2890" s="42" t="str">
        <f>IF(OR(LOWER(Tabla2[[#This Row],[GENERO]])="masculino", LOWER(Tabla2[[#This Row],[GENERO]])="femenino"),"OK","Corregir")</f>
        <v>OK</v>
      </c>
      <c r="Z2890" s="42" t="str">
        <f>+IF(Tabla2[[#This Row],[Nro. DNI / CE]]="","Corregir",IF(LEN(Tabla2[[#This Row],[Nro. DNI / CE]])&gt;=8,"OK","Corregir"))</f>
        <v>OK</v>
      </c>
      <c r="AA2890" s="42">
        <f>COUNTIF(Tabla2[APELLIDOS Y NOMBRES],Tabla2[[#This Row],[APELLIDOS Y NOMBRES]])</f>
        <v>1</v>
      </c>
      <c r="AB2890" s="42">
        <f>IF(Tabla2[[#This Row],[Trabajador]]&gt;1,1/Tabla2[[#This Row],[Trabajador]],Tabla2[[#This Row],[Trabajador]])</f>
        <v>1</v>
      </c>
      <c r="AC2890" t="str">
        <f>+IFERROR(IF(Tabla2[[#This Row],[FECHA CESE/BAJA]]="","No Aplica",IF(AND(MONTH(Tabla2[[#This Row],[FECHA CESE/BAJA]])=MONTH(TODAY()-30),YEAR(Tabla2[[#This Row],[FECHA CESE/BAJA]])=YEAR(TODAY())),MONTH(TODAY()-30)&amp;"-"&amp;YEAR(TODAY()),"Borrar")),"No aplica")</f>
        <v>No aplica</v>
      </c>
      <c r="AD2890" t="str">
        <f>+IFERROR(IF(Tabla2[[#This Row],[FECHA INICIO DE LABORES EN OBRA]]="","No Aplica",IF(AND(MONTH(Tabla2[[#This Row],[FECHA INICIO DE LABORES EN OBRA]])=MONTH(TODAY()-30),YEAR(Tabla2[[#This Row],[FECHA INICIO DE LABORES EN OBRA]])=YEAR(TODAY())),MONTH(TODAY()-30)&amp;"-"&amp;YEAR(TODAY()),"No Aplica")),"No Aplica")</f>
        <v>No Aplica</v>
      </c>
    </row>
    <row r="2891" spans="1:30" x14ac:dyDescent="0.25">
      <c r="A2891" s="13">
        <v>20101155588</v>
      </c>
      <c r="B2891" s="15" t="s">
        <v>2014</v>
      </c>
      <c r="C2891" s="15" t="s">
        <v>2014</v>
      </c>
      <c r="D2891" s="15">
        <v>41128261</v>
      </c>
      <c r="E2891" s="15" t="s">
        <v>10190</v>
      </c>
      <c r="F2891" s="39">
        <v>29907</v>
      </c>
      <c r="G2891" s="15">
        <v>1</v>
      </c>
      <c r="H2891" s="15" t="s">
        <v>9677</v>
      </c>
      <c r="I2891" s="15" t="s">
        <v>10191</v>
      </c>
      <c r="J2891" s="15" t="s">
        <v>10192</v>
      </c>
      <c r="K2891" s="15" t="s">
        <v>2445</v>
      </c>
      <c r="L2891" s="40" t="s">
        <v>5</v>
      </c>
      <c r="M2891" s="39" t="s">
        <v>24</v>
      </c>
      <c r="N2891" s="41" t="s">
        <v>2098</v>
      </c>
      <c r="O2891" s="39">
        <v>44478</v>
      </c>
      <c r="P2891" s="40">
        <v>1</v>
      </c>
      <c r="Q2891" s="40">
        <v>1</v>
      </c>
      <c r="R2891" s="40" t="str">
        <f>IFERROR(VLOOKUP(Tabla2[[#This Row],[CONTRATISTA PRNCIPAL]],Hoja1!$L$5:$M$9,2,FALSE),"CJV")</f>
        <v>EPC</v>
      </c>
      <c r="S2891" s="40" t="str">
        <f>IF(Tabla2[[#This Row],[EMPRESA]]=Tabla2[[#This Row],[CONTRATISTA PRNCIPAL]],"Principal","Secundaria")</f>
        <v>Principal</v>
      </c>
      <c r="T2891" s="42">
        <f>IFERROR(1/COUNTIF(Tabla2[CONTRATISTA PRNCIPAL],Tabla2[[#This Row],[CONTRATISTA PRNCIPAL]]),0)</f>
        <v>0.0035714285714285713</v>
      </c>
      <c r="U2891" s="43">
        <f>IF(((TODAY()-Tabla2[[#This Row],[FECHA NACIMIENTO]])/365)&lt;18,"Corregir", IF(((TODAY()-Tabla2[[#This Row],[FECHA NACIMIENTO]])/365)&gt;80, "Corregir",ROUNDDOWN(((TODAY()-Tabla2[[#This Row],[FECHA NACIMIENTO]])/365),0)))</f>
        <v>41</v>
      </c>
      <c r="V28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91" s="44" t="str">
        <f>+IF(Tabla2[[#This Row],[Edad]]="Corregir","Corregir","Ok")</f>
        <v>Ok</v>
      </c>
      <c r="X2891" s="42" t="str">
        <f>+IFERROR(VLOOKUP(Tabla2[[#This Row],[DISTRITO SEGÚN DNI]],Hoja1!$A$2:$B$32,2,FALSE),"No")</f>
        <v>No</v>
      </c>
      <c r="Y2891" s="42" t="str">
        <f>IF(OR(LOWER(Tabla2[[#This Row],[GENERO]])="masculino", LOWER(Tabla2[[#This Row],[GENERO]])="femenino"),"OK","Corregir")</f>
        <v>OK</v>
      </c>
      <c r="Z2891" s="42" t="str">
        <f>+IF(Tabla2[[#This Row],[Nro. DNI / CE]]="","Corregir",IF(LEN(Tabla2[[#This Row],[Nro. DNI / CE]])&gt;=8,"OK","Corregir"))</f>
        <v>OK</v>
      </c>
      <c r="AA2891" s="42">
        <f>COUNTIF(Tabla2[APELLIDOS Y NOMBRES],Tabla2[[#This Row],[APELLIDOS Y NOMBRES]])</f>
        <v>1</v>
      </c>
      <c r="AB2891" s="42">
        <f>IF(Tabla2[[#This Row],[Trabajador]]&gt;1,1/Tabla2[[#This Row],[Trabajador]],Tabla2[[#This Row],[Trabajador]])</f>
        <v>1</v>
      </c>
      <c r="AC2891" t="str">
        <f>+IFERROR(IF(Tabla2[[#This Row],[FECHA CESE/BAJA]]="","No Aplica",IF(AND(MONTH(Tabla2[[#This Row],[FECHA CESE/BAJA]])=MONTH(TODAY()-30),YEAR(Tabla2[[#This Row],[FECHA CESE/BAJA]])=YEAR(TODAY())),MONTH(TODAY()-30)&amp;"-"&amp;YEAR(TODAY()),"Borrar")),"No aplica")</f>
        <v>No aplica</v>
      </c>
      <c r="AD2891" t="str">
        <f>+IFERROR(IF(Tabla2[[#This Row],[FECHA INICIO DE LABORES EN OBRA]]="","No Aplica",IF(AND(MONTH(Tabla2[[#This Row],[FECHA INICIO DE LABORES EN OBRA]])=MONTH(TODAY()-30),YEAR(Tabla2[[#This Row],[FECHA INICIO DE LABORES EN OBRA]])=YEAR(TODAY())),MONTH(TODAY()-30)&amp;"-"&amp;YEAR(TODAY()),"No Aplica")),"No Aplica")</f>
        <v>No Aplica</v>
      </c>
    </row>
    <row r="2892" spans="1:30" x14ac:dyDescent="0.25">
      <c r="A2892" s="13">
        <v>20101155588</v>
      </c>
      <c r="B2892" s="15" t="s">
        <v>2014</v>
      </c>
      <c r="C2892" s="15" t="s">
        <v>2014</v>
      </c>
      <c r="D2892" s="15">
        <v>63284391</v>
      </c>
      <c r="E2892" s="15" t="s">
        <v>181</v>
      </c>
      <c r="F2892" s="39">
        <v>36200</v>
      </c>
      <c r="G2892" s="15">
        <v>1</v>
      </c>
      <c r="H2892" s="15" t="s">
        <v>9677</v>
      </c>
      <c r="I2892" s="15" t="s">
        <v>10191</v>
      </c>
      <c r="J2892" s="15" t="s">
        <v>10153</v>
      </c>
      <c r="K2892" s="15" t="s">
        <v>34</v>
      </c>
      <c r="L2892" s="40" t="s">
        <v>6</v>
      </c>
      <c r="M2892" s="39" t="s">
        <v>24</v>
      </c>
      <c r="N2892" s="41" t="s">
        <v>2098</v>
      </c>
      <c r="O2892" s="39">
        <v>44602</v>
      </c>
      <c r="P2892" s="40">
        <v>1</v>
      </c>
      <c r="Q2892" s="40">
        <v>1</v>
      </c>
      <c r="R2892" s="40" t="str">
        <f>IFERROR(VLOOKUP(Tabla2[[#This Row],[CONTRATISTA PRNCIPAL]],Hoja1!$L$5:$M$9,2,FALSE),"CJV")</f>
        <v>EPC</v>
      </c>
      <c r="S2892" s="40" t="str">
        <f>IF(Tabla2[[#This Row],[EMPRESA]]=Tabla2[[#This Row],[CONTRATISTA PRNCIPAL]],"Principal","Secundaria")</f>
        <v>Principal</v>
      </c>
      <c r="T2892" s="42">
        <f>IFERROR(1/COUNTIF(Tabla2[CONTRATISTA PRNCIPAL],Tabla2[[#This Row],[CONTRATISTA PRNCIPAL]]),0)</f>
        <v>0.0035714285714285713</v>
      </c>
      <c r="U2892" s="43">
        <f>IF(((TODAY()-Tabla2[[#This Row],[FECHA NACIMIENTO]])/365)&lt;18,"Corregir", IF(((TODAY()-Tabla2[[#This Row],[FECHA NACIMIENTO]])/365)&gt;80, "Corregir",ROUNDDOWN(((TODAY()-Tabla2[[#This Row],[FECHA NACIMIENTO]])/365),0)))</f>
        <v>24</v>
      </c>
      <c r="V28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92" s="44" t="str">
        <f>+IF(Tabla2[[#This Row],[Edad]]="Corregir","Corregir","Ok")</f>
        <v>Ok</v>
      </c>
      <c r="X2892" s="42" t="str">
        <f>+IFERROR(VLOOKUP(Tabla2[[#This Row],[DISTRITO SEGÚN DNI]],Hoja1!$A$2:$B$32,2,FALSE),"No")</f>
        <v>SANTA ANITA</v>
      </c>
      <c r="Y2892" s="42" t="str">
        <f>IF(OR(LOWER(Tabla2[[#This Row],[GENERO]])="masculino", LOWER(Tabla2[[#This Row],[GENERO]])="femenino"),"OK","Corregir")</f>
        <v>OK</v>
      </c>
      <c r="Z2892" s="42" t="str">
        <f>+IF(Tabla2[[#This Row],[Nro. DNI / CE]]="","Corregir",IF(LEN(Tabla2[[#This Row],[Nro. DNI / CE]])&gt;=8,"OK","Corregir"))</f>
        <v>OK</v>
      </c>
      <c r="AA2892" s="42">
        <f>COUNTIF(Tabla2[APELLIDOS Y NOMBRES],Tabla2[[#This Row],[APELLIDOS Y NOMBRES]])</f>
        <v>1</v>
      </c>
      <c r="AB2892" s="42">
        <f>IF(Tabla2[[#This Row],[Trabajador]]&gt;1,1/Tabla2[[#This Row],[Trabajador]],Tabla2[[#This Row],[Trabajador]])</f>
        <v>1</v>
      </c>
      <c r="AC2892" t="str">
        <f>+IFERROR(IF(Tabla2[[#This Row],[FECHA CESE/BAJA]]="","No Aplica",IF(AND(MONTH(Tabla2[[#This Row],[FECHA CESE/BAJA]])=MONTH(TODAY()-30),YEAR(Tabla2[[#This Row],[FECHA CESE/BAJA]])=YEAR(TODAY())),MONTH(TODAY()-30)&amp;"-"&amp;YEAR(TODAY()),"Borrar")),"No aplica")</f>
        <v>No aplica</v>
      </c>
      <c r="AD2892" t="str">
        <f>+IFERROR(IF(Tabla2[[#This Row],[FECHA INICIO DE LABORES EN OBRA]]="","No Aplica",IF(AND(MONTH(Tabla2[[#This Row],[FECHA INICIO DE LABORES EN OBRA]])=MONTH(TODAY()-30),YEAR(Tabla2[[#This Row],[FECHA INICIO DE LABORES EN OBRA]])=YEAR(TODAY())),MONTH(TODAY()-30)&amp;"-"&amp;YEAR(TODAY()),"No Aplica")),"No Aplica")</f>
        <v>No Aplica</v>
      </c>
    </row>
    <row r="2893" spans="1:30" x14ac:dyDescent="0.25">
      <c r="A2893" s="13">
        <v>20101155588</v>
      </c>
      <c r="B2893" s="15" t="s">
        <v>2014</v>
      </c>
      <c r="C2893" s="15" t="s">
        <v>2014</v>
      </c>
      <c r="D2893" s="15">
        <v>41501268</v>
      </c>
      <c r="E2893" s="15" t="s">
        <v>10193</v>
      </c>
      <c r="F2893" s="39">
        <v>29533</v>
      </c>
      <c r="G2893" s="15">
        <v>1</v>
      </c>
      <c r="H2893" s="15" t="s">
        <v>9677</v>
      </c>
      <c r="I2893" s="15" t="s">
        <v>10194</v>
      </c>
      <c r="J2893" s="15" t="s">
        <v>10195</v>
      </c>
      <c r="K2893" s="15" t="s">
        <v>3078</v>
      </c>
      <c r="L2893" s="40" t="s">
        <v>6</v>
      </c>
      <c r="M2893" s="39" t="s">
        <v>24</v>
      </c>
      <c r="N2893" s="41" t="s">
        <v>2098</v>
      </c>
      <c r="O2893" s="39">
        <v>44338</v>
      </c>
      <c r="P2893" s="40">
        <v>1</v>
      </c>
      <c r="Q2893" s="40">
        <v>1</v>
      </c>
      <c r="R2893" s="40" t="str">
        <f>IFERROR(VLOOKUP(Tabla2[[#This Row],[CONTRATISTA PRNCIPAL]],Hoja1!$L$5:$M$9,2,FALSE),"CJV")</f>
        <v>EPC</v>
      </c>
      <c r="S2893" s="40" t="str">
        <f>IF(Tabla2[[#This Row],[EMPRESA]]=Tabla2[[#This Row],[CONTRATISTA PRNCIPAL]],"Principal","Secundaria")</f>
        <v>Principal</v>
      </c>
      <c r="T2893" s="42">
        <f>IFERROR(1/COUNTIF(Tabla2[CONTRATISTA PRNCIPAL],Tabla2[[#This Row],[CONTRATISTA PRNCIPAL]]),0)</f>
        <v>0.0035714285714285713</v>
      </c>
      <c r="U2893" s="43">
        <f>IF(((TODAY()-Tabla2[[#This Row],[FECHA NACIMIENTO]])/365)&lt;18,"Corregir", IF(((TODAY()-Tabla2[[#This Row],[FECHA NACIMIENTO]])/365)&gt;80, "Corregir",ROUNDDOWN(((TODAY()-Tabla2[[#This Row],[FECHA NACIMIENTO]])/365),0)))</f>
        <v>42</v>
      </c>
      <c r="V28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93" s="44" t="str">
        <f>+IF(Tabla2[[#This Row],[Edad]]="Corregir","Corregir","Ok")</f>
        <v>Ok</v>
      </c>
      <c r="X2893" s="42" t="str">
        <f>+IFERROR(VLOOKUP(Tabla2[[#This Row],[DISTRITO SEGÚN DNI]],Hoja1!$A$2:$B$32,2,FALSE),"No")</f>
        <v>No</v>
      </c>
      <c r="Y2893" s="42" t="str">
        <f>IF(OR(LOWER(Tabla2[[#This Row],[GENERO]])="masculino", LOWER(Tabla2[[#This Row],[GENERO]])="femenino"),"OK","Corregir")</f>
        <v>OK</v>
      </c>
      <c r="Z2893" s="42" t="str">
        <f>+IF(Tabla2[[#This Row],[Nro. DNI / CE]]="","Corregir",IF(LEN(Tabla2[[#This Row],[Nro. DNI / CE]])&gt;=8,"OK","Corregir"))</f>
        <v>OK</v>
      </c>
      <c r="AA2893" s="42">
        <f>COUNTIF(Tabla2[APELLIDOS Y NOMBRES],Tabla2[[#This Row],[APELLIDOS Y NOMBRES]])</f>
        <v>1</v>
      </c>
      <c r="AB2893" s="42">
        <f>IF(Tabla2[[#This Row],[Trabajador]]&gt;1,1/Tabla2[[#This Row],[Trabajador]],Tabla2[[#This Row],[Trabajador]])</f>
        <v>1</v>
      </c>
      <c r="AC2893" t="str">
        <f>+IFERROR(IF(Tabla2[[#This Row],[FECHA CESE/BAJA]]="","No Aplica",IF(AND(MONTH(Tabla2[[#This Row],[FECHA CESE/BAJA]])=MONTH(TODAY()-30),YEAR(Tabla2[[#This Row],[FECHA CESE/BAJA]])=YEAR(TODAY())),MONTH(TODAY()-30)&amp;"-"&amp;YEAR(TODAY()),"Borrar")),"No aplica")</f>
        <v>No aplica</v>
      </c>
      <c r="AD2893" t="str">
        <f>+IFERROR(IF(Tabla2[[#This Row],[FECHA INICIO DE LABORES EN OBRA]]="","No Aplica",IF(AND(MONTH(Tabla2[[#This Row],[FECHA INICIO DE LABORES EN OBRA]])=MONTH(TODAY()-30),YEAR(Tabla2[[#This Row],[FECHA INICIO DE LABORES EN OBRA]])=YEAR(TODAY())),MONTH(TODAY()-30)&amp;"-"&amp;YEAR(TODAY()),"No Aplica")),"No Aplica")</f>
        <v>No Aplica</v>
      </c>
    </row>
    <row r="2894" spans="1:30" x14ac:dyDescent="0.25">
      <c r="A2894" s="13">
        <v>20101155588</v>
      </c>
      <c r="B2894" s="15" t="s">
        <v>2014</v>
      </c>
      <c r="C2894" s="15" t="s">
        <v>2014</v>
      </c>
      <c r="D2894" s="15">
        <v>46400191</v>
      </c>
      <c r="E2894" s="15" t="s">
        <v>10196</v>
      </c>
      <c r="F2894" s="39">
        <v>32994</v>
      </c>
      <c r="G2894" s="15">
        <v>1</v>
      </c>
      <c r="H2894" s="15" t="s">
        <v>9677</v>
      </c>
      <c r="I2894" s="15" t="s">
        <v>10197</v>
      </c>
      <c r="J2894" s="15" t="s">
        <v>10108</v>
      </c>
      <c r="K2894" s="15" t="s">
        <v>3078</v>
      </c>
      <c r="L2894" s="40" t="s">
        <v>6</v>
      </c>
      <c r="M2894" s="39" t="s">
        <v>24</v>
      </c>
      <c r="N2894" s="41" t="s">
        <v>2098</v>
      </c>
      <c r="O2894" s="39">
        <v>44348</v>
      </c>
      <c r="P2894" s="40">
        <v>1</v>
      </c>
      <c r="Q2894" s="40">
        <v>1</v>
      </c>
      <c r="R2894" s="40" t="str">
        <f>IFERROR(VLOOKUP(Tabla2[[#This Row],[CONTRATISTA PRNCIPAL]],Hoja1!$L$5:$M$9,2,FALSE),"CJV")</f>
        <v>EPC</v>
      </c>
      <c r="S2894" s="40" t="str">
        <f>IF(Tabla2[[#This Row],[EMPRESA]]=Tabla2[[#This Row],[CONTRATISTA PRNCIPAL]],"Principal","Secundaria")</f>
        <v>Principal</v>
      </c>
      <c r="T2894" s="42">
        <f>IFERROR(1/COUNTIF(Tabla2[CONTRATISTA PRNCIPAL],Tabla2[[#This Row],[CONTRATISTA PRNCIPAL]]),0)</f>
        <v>0.0035714285714285713</v>
      </c>
      <c r="U2894" s="43">
        <f>IF(((TODAY()-Tabla2[[#This Row],[FECHA NACIMIENTO]])/365)&lt;18,"Corregir", IF(((TODAY()-Tabla2[[#This Row],[FECHA NACIMIENTO]])/365)&gt;80, "Corregir",ROUNDDOWN(((TODAY()-Tabla2[[#This Row],[FECHA NACIMIENTO]])/365),0)))</f>
        <v>33</v>
      </c>
      <c r="V28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894" s="44" t="str">
        <f>+IF(Tabla2[[#This Row],[Edad]]="Corregir","Corregir","Ok")</f>
        <v>Ok</v>
      </c>
      <c r="X2894" s="42" t="str">
        <f>+IFERROR(VLOOKUP(Tabla2[[#This Row],[DISTRITO SEGÚN DNI]],Hoja1!$A$2:$B$32,2,FALSE),"No")</f>
        <v>No</v>
      </c>
      <c r="Y2894" s="42" t="str">
        <f>IF(OR(LOWER(Tabla2[[#This Row],[GENERO]])="masculino", LOWER(Tabla2[[#This Row],[GENERO]])="femenino"),"OK","Corregir")</f>
        <v>OK</v>
      </c>
      <c r="Z2894" s="42" t="str">
        <f>+IF(Tabla2[[#This Row],[Nro. DNI / CE]]="","Corregir",IF(LEN(Tabla2[[#This Row],[Nro. DNI / CE]])&gt;=8,"OK","Corregir"))</f>
        <v>OK</v>
      </c>
      <c r="AA2894" s="42">
        <f>COUNTIF(Tabla2[APELLIDOS Y NOMBRES],Tabla2[[#This Row],[APELLIDOS Y NOMBRES]])</f>
        <v>1</v>
      </c>
      <c r="AB2894" s="42">
        <f>IF(Tabla2[[#This Row],[Trabajador]]&gt;1,1/Tabla2[[#This Row],[Trabajador]],Tabla2[[#This Row],[Trabajador]])</f>
        <v>1</v>
      </c>
      <c r="AC2894" t="str">
        <f>+IFERROR(IF(Tabla2[[#This Row],[FECHA CESE/BAJA]]="","No Aplica",IF(AND(MONTH(Tabla2[[#This Row],[FECHA CESE/BAJA]])=MONTH(TODAY()-30),YEAR(Tabla2[[#This Row],[FECHA CESE/BAJA]])=YEAR(TODAY())),MONTH(TODAY()-30)&amp;"-"&amp;YEAR(TODAY()),"Borrar")),"No aplica")</f>
        <v>No aplica</v>
      </c>
      <c r="AD2894" t="str">
        <f>+IFERROR(IF(Tabla2[[#This Row],[FECHA INICIO DE LABORES EN OBRA]]="","No Aplica",IF(AND(MONTH(Tabla2[[#This Row],[FECHA INICIO DE LABORES EN OBRA]])=MONTH(TODAY()-30),YEAR(Tabla2[[#This Row],[FECHA INICIO DE LABORES EN OBRA]])=YEAR(TODAY())),MONTH(TODAY()-30)&amp;"-"&amp;YEAR(TODAY()),"No Aplica")),"No Aplica")</f>
        <v>No Aplica</v>
      </c>
    </row>
    <row r="2895" spans="1:30" x14ac:dyDescent="0.25">
      <c r="A2895" s="13">
        <v>20101155588</v>
      </c>
      <c r="B2895" s="15" t="s">
        <v>2014</v>
      </c>
      <c r="C2895" s="15" t="s">
        <v>2014</v>
      </c>
      <c r="D2895" s="15">
        <v>40455727</v>
      </c>
      <c r="E2895" s="15" t="s">
        <v>10198</v>
      </c>
      <c r="F2895" s="39">
        <v>28661</v>
      </c>
      <c r="G2895" s="15">
        <v>1</v>
      </c>
      <c r="H2895" s="15" t="s">
        <v>9677</v>
      </c>
      <c r="I2895" s="15" t="s">
        <v>10199</v>
      </c>
      <c r="J2895" s="15" t="s">
        <v>9866</v>
      </c>
      <c r="K2895" s="15" t="s">
        <v>2182</v>
      </c>
      <c r="L2895" s="40" t="s">
        <v>6</v>
      </c>
      <c r="M2895" s="39" t="s">
        <v>24</v>
      </c>
      <c r="N2895" s="41" t="s">
        <v>2098</v>
      </c>
      <c r="O2895" s="39">
        <v>44727</v>
      </c>
      <c r="P2895" s="40">
        <v>1</v>
      </c>
      <c r="Q2895" s="40">
        <v>1</v>
      </c>
      <c r="R2895" s="40" t="str">
        <f>IFERROR(VLOOKUP(Tabla2[[#This Row],[CONTRATISTA PRNCIPAL]],Hoja1!$L$5:$M$9,2,FALSE),"CJV")</f>
        <v>EPC</v>
      </c>
      <c r="S2895" s="40" t="str">
        <f>IF(Tabla2[[#This Row],[EMPRESA]]=Tabla2[[#This Row],[CONTRATISTA PRNCIPAL]],"Principal","Secundaria")</f>
        <v>Principal</v>
      </c>
      <c r="T2895" s="42">
        <f>IFERROR(1/COUNTIF(Tabla2[CONTRATISTA PRNCIPAL],Tabla2[[#This Row],[CONTRATISTA PRNCIPAL]]),0)</f>
        <v>0.0035714285714285713</v>
      </c>
      <c r="U2895" s="43">
        <f>IF(((TODAY()-Tabla2[[#This Row],[FECHA NACIMIENTO]])/365)&lt;18,"Corregir", IF(((TODAY()-Tabla2[[#This Row],[FECHA NACIMIENTO]])/365)&gt;80, "Corregir",ROUNDDOWN(((TODAY()-Tabla2[[#This Row],[FECHA NACIMIENTO]])/365),0)))</f>
        <v>45</v>
      </c>
      <c r="V28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95" s="44" t="str">
        <f>+IF(Tabla2[[#This Row],[Edad]]="Corregir","Corregir","Ok")</f>
        <v>Ok</v>
      </c>
      <c r="X2895" s="42" t="str">
        <f>+IFERROR(VLOOKUP(Tabla2[[#This Row],[DISTRITO SEGÚN DNI]],Hoja1!$A$2:$B$32,2,FALSE),"No")</f>
        <v>No</v>
      </c>
      <c r="Y2895" s="42" t="str">
        <f>IF(OR(LOWER(Tabla2[[#This Row],[GENERO]])="masculino", LOWER(Tabla2[[#This Row],[GENERO]])="femenino"),"OK","Corregir")</f>
        <v>OK</v>
      </c>
      <c r="Z2895" s="42" t="str">
        <f>+IF(Tabla2[[#This Row],[Nro. DNI / CE]]="","Corregir",IF(LEN(Tabla2[[#This Row],[Nro. DNI / CE]])&gt;=8,"OK","Corregir"))</f>
        <v>OK</v>
      </c>
      <c r="AA2895" s="42">
        <f>COUNTIF(Tabla2[APELLIDOS Y NOMBRES],Tabla2[[#This Row],[APELLIDOS Y NOMBRES]])</f>
        <v>1</v>
      </c>
      <c r="AB2895" s="42">
        <f>IF(Tabla2[[#This Row],[Trabajador]]&gt;1,1/Tabla2[[#This Row],[Trabajador]],Tabla2[[#This Row],[Trabajador]])</f>
        <v>1</v>
      </c>
      <c r="AC2895" t="str">
        <f>+IFERROR(IF(Tabla2[[#This Row],[FECHA CESE/BAJA]]="","No Aplica",IF(AND(MONTH(Tabla2[[#This Row],[FECHA CESE/BAJA]])=MONTH(TODAY()-30),YEAR(Tabla2[[#This Row],[FECHA CESE/BAJA]])=YEAR(TODAY())),MONTH(TODAY()-30)&amp;"-"&amp;YEAR(TODAY()),"Borrar")),"No aplica")</f>
        <v>No aplica</v>
      </c>
      <c r="AD2895" t="str">
        <f>+IFERROR(IF(Tabla2[[#This Row],[FECHA INICIO DE LABORES EN OBRA]]="","No Aplica",IF(AND(MONTH(Tabla2[[#This Row],[FECHA INICIO DE LABORES EN OBRA]])=MONTH(TODAY()-30),YEAR(Tabla2[[#This Row],[FECHA INICIO DE LABORES EN OBRA]])=YEAR(TODAY())),MONTH(TODAY()-30)&amp;"-"&amp;YEAR(TODAY()),"No Aplica")),"No Aplica")</f>
        <v>No Aplica</v>
      </c>
    </row>
    <row r="2896" spans="1:30" x14ac:dyDescent="0.25">
      <c r="A2896" s="13">
        <v>20101155588</v>
      </c>
      <c r="B2896" s="15" t="s">
        <v>2014</v>
      </c>
      <c r="C2896" s="15" t="s">
        <v>2014</v>
      </c>
      <c r="D2896" s="15">
        <v>75847004</v>
      </c>
      <c r="E2896" s="15" t="s">
        <v>10200</v>
      </c>
      <c r="F2896" s="39">
        <v>35647</v>
      </c>
      <c r="G2896" s="15">
        <v>1</v>
      </c>
      <c r="H2896" s="15" t="s">
        <v>9677</v>
      </c>
      <c r="I2896" s="15" t="s">
        <v>10201</v>
      </c>
      <c r="J2896" s="15" t="s">
        <v>10202</v>
      </c>
      <c r="K2896" s="15" t="s">
        <v>2272</v>
      </c>
      <c r="L2896" s="40" t="s">
        <v>6</v>
      </c>
      <c r="M2896" s="39" t="s">
        <v>24</v>
      </c>
      <c r="N2896" s="41" t="s">
        <v>2098</v>
      </c>
      <c r="O2896" s="39">
        <v>44418</v>
      </c>
      <c r="P2896" s="40">
        <v>1</v>
      </c>
      <c r="Q2896" s="40">
        <v>1</v>
      </c>
      <c r="R2896" s="40" t="str">
        <f>IFERROR(VLOOKUP(Tabla2[[#This Row],[CONTRATISTA PRNCIPAL]],Hoja1!$L$5:$M$9,2,FALSE),"CJV")</f>
        <v>EPC</v>
      </c>
      <c r="S2896" s="40" t="str">
        <f>IF(Tabla2[[#This Row],[EMPRESA]]=Tabla2[[#This Row],[CONTRATISTA PRNCIPAL]],"Principal","Secundaria")</f>
        <v>Principal</v>
      </c>
      <c r="T2896" s="42">
        <f>IFERROR(1/COUNTIF(Tabla2[CONTRATISTA PRNCIPAL],Tabla2[[#This Row],[CONTRATISTA PRNCIPAL]]),0)</f>
        <v>0.0035714285714285713</v>
      </c>
      <c r="U2896" s="43">
        <f>IF(((TODAY()-Tabla2[[#This Row],[FECHA NACIMIENTO]])/365)&lt;18,"Corregir", IF(((TODAY()-Tabla2[[#This Row],[FECHA NACIMIENTO]])/365)&gt;80, "Corregir",ROUNDDOWN(((TODAY()-Tabla2[[#This Row],[FECHA NACIMIENTO]])/365),0)))</f>
        <v>26</v>
      </c>
      <c r="V28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96" s="44" t="str">
        <f>+IF(Tabla2[[#This Row],[Edad]]="Corregir","Corregir","Ok")</f>
        <v>Ok</v>
      </c>
      <c r="X2896" s="42" t="str">
        <f>+IFERROR(VLOOKUP(Tabla2[[#This Row],[DISTRITO SEGÚN DNI]],Hoja1!$A$2:$B$32,2,FALSE),"No")</f>
        <v>No</v>
      </c>
      <c r="Y2896" s="42" t="str">
        <f>IF(OR(LOWER(Tabla2[[#This Row],[GENERO]])="masculino", LOWER(Tabla2[[#This Row],[GENERO]])="femenino"),"OK","Corregir")</f>
        <v>OK</v>
      </c>
      <c r="Z2896" s="42" t="str">
        <f>+IF(Tabla2[[#This Row],[Nro. DNI / CE]]="","Corregir",IF(LEN(Tabla2[[#This Row],[Nro. DNI / CE]])&gt;=8,"OK","Corregir"))</f>
        <v>OK</v>
      </c>
      <c r="AA2896" s="42">
        <f>COUNTIF(Tabla2[APELLIDOS Y NOMBRES],Tabla2[[#This Row],[APELLIDOS Y NOMBRES]])</f>
        <v>1</v>
      </c>
      <c r="AB2896" s="42">
        <f>IF(Tabla2[[#This Row],[Trabajador]]&gt;1,1/Tabla2[[#This Row],[Trabajador]],Tabla2[[#This Row],[Trabajador]])</f>
        <v>1</v>
      </c>
      <c r="AC2896" t="str">
        <f>+IFERROR(IF(Tabla2[[#This Row],[FECHA CESE/BAJA]]="","No Aplica",IF(AND(MONTH(Tabla2[[#This Row],[FECHA CESE/BAJA]])=MONTH(TODAY()-30),YEAR(Tabla2[[#This Row],[FECHA CESE/BAJA]])=YEAR(TODAY())),MONTH(TODAY()-30)&amp;"-"&amp;YEAR(TODAY()),"Borrar")),"No aplica")</f>
        <v>No aplica</v>
      </c>
      <c r="AD2896" t="str">
        <f>+IFERROR(IF(Tabla2[[#This Row],[FECHA INICIO DE LABORES EN OBRA]]="","No Aplica",IF(AND(MONTH(Tabla2[[#This Row],[FECHA INICIO DE LABORES EN OBRA]])=MONTH(TODAY()-30),YEAR(Tabla2[[#This Row],[FECHA INICIO DE LABORES EN OBRA]])=YEAR(TODAY())),MONTH(TODAY()-30)&amp;"-"&amp;YEAR(TODAY()),"No Aplica")),"No Aplica")</f>
        <v>No Aplica</v>
      </c>
    </row>
    <row r="2897" spans="1:30" x14ac:dyDescent="0.25">
      <c r="A2897" s="13">
        <v>20101155588</v>
      </c>
      <c r="B2897" s="15" t="s">
        <v>2014</v>
      </c>
      <c r="C2897" s="15" t="s">
        <v>2014</v>
      </c>
      <c r="D2897" s="15">
        <v>40448542</v>
      </c>
      <c r="E2897" s="15" t="s">
        <v>10203</v>
      </c>
      <c r="F2897" s="39">
        <v>29270</v>
      </c>
      <c r="G2897" s="15">
        <v>1</v>
      </c>
      <c r="H2897" s="15" t="s">
        <v>9677</v>
      </c>
      <c r="I2897" s="15" t="s">
        <v>10204</v>
      </c>
      <c r="J2897" s="15" t="s">
        <v>9857</v>
      </c>
      <c r="K2897" s="15" t="s">
        <v>9702</v>
      </c>
      <c r="L2897" s="40" t="s">
        <v>6</v>
      </c>
      <c r="M2897" s="39" t="s">
        <v>24</v>
      </c>
      <c r="N2897" s="41" t="s">
        <v>2098</v>
      </c>
      <c r="O2897" s="39">
        <v>44114</v>
      </c>
      <c r="P2897" s="40">
        <v>1</v>
      </c>
      <c r="Q2897" s="40">
        <v>1</v>
      </c>
      <c r="R2897" s="40" t="str">
        <f>IFERROR(VLOOKUP(Tabla2[[#This Row],[CONTRATISTA PRNCIPAL]],Hoja1!$L$5:$M$9,2,FALSE),"CJV")</f>
        <v>EPC</v>
      </c>
      <c r="S2897" s="40" t="str">
        <f>IF(Tabla2[[#This Row],[EMPRESA]]=Tabla2[[#This Row],[CONTRATISTA PRNCIPAL]],"Principal","Secundaria")</f>
        <v>Principal</v>
      </c>
      <c r="T2897" s="42">
        <f>IFERROR(1/COUNTIF(Tabla2[CONTRATISTA PRNCIPAL],Tabla2[[#This Row],[CONTRATISTA PRNCIPAL]]),0)</f>
        <v>0.0035714285714285713</v>
      </c>
      <c r="U2897" s="43">
        <f>IF(((TODAY()-Tabla2[[#This Row],[FECHA NACIMIENTO]])/365)&lt;18,"Corregir", IF(((TODAY()-Tabla2[[#This Row],[FECHA NACIMIENTO]])/365)&gt;80, "Corregir",ROUNDDOWN(((TODAY()-Tabla2[[#This Row],[FECHA NACIMIENTO]])/365),0)))</f>
        <v>43</v>
      </c>
      <c r="V28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897" s="44" t="str">
        <f>+IF(Tabla2[[#This Row],[Edad]]="Corregir","Corregir","Ok")</f>
        <v>Ok</v>
      </c>
      <c r="X2897" s="42" t="str">
        <f>+IFERROR(VLOOKUP(Tabla2[[#This Row],[DISTRITO SEGÚN DNI]],Hoja1!$A$2:$B$32,2,FALSE),"No")</f>
        <v>No</v>
      </c>
      <c r="Y2897" s="42" t="str">
        <f>IF(OR(LOWER(Tabla2[[#This Row],[GENERO]])="masculino", LOWER(Tabla2[[#This Row],[GENERO]])="femenino"),"OK","Corregir")</f>
        <v>OK</v>
      </c>
      <c r="Z2897" s="42" t="str">
        <f>+IF(Tabla2[[#This Row],[Nro. DNI / CE]]="","Corregir",IF(LEN(Tabla2[[#This Row],[Nro. DNI / CE]])&gt;=8,"OK","Corregir"))</f>
        <v>OK</v>
      </c>
      <c r="AA2897" s="42">
        <f>COUNTIF(Tabla2[APELLIDOS Y NOMBRES],Tabla2[[#This Row],[APELLIDOS Y NOMBRES]])</f>
        <v>1</v>
      </c>
      <c r="AB2897" s="42">
        <f>IF(Tabla2[[#This Row],[Trabajador]]&gt;1,1/Tabla2[[#This Row],[Trabajador]],Tabla2[[#This Row],[Trabajador]])</f>
        <v>1</v>
      </c>
      <c r="AC2897" t="str">
        <f>+IFERROR(IF(Tabla2[[#This Row],[FECHA CESE/BAJA]]="","No Aplica",IF(AND(MONTH(Tabla2[[#This Row],[FECHA CESE/BAJA]])=MONTH(TODAY()-30),YEAR(Tabla2[[#This Row],[FECHA CESE/BAJA]])=YEAR(TODAY())),MONTH(TODAY()-30)&amp;"-"&amp;YEAR(TODAY()),"Borrar")),"No aplica")</f>
        <v>No aplica</v>
      </c>
      <c r="AD2897" t="str">
        <f>+IFERROR(IF(Tabla2[[#This Row],[FECHA INICIO DE LABORES EN OBRA]]="","No Aplica",IF(AND(MONTH(Tabla2[[#This Row],[FECHA INICIO DE LABORES EN OBRA]])=MONTH(TODAY()-30),YEAR(Tabla2[[#This Row],[FECHA INICIO DE LABORES EN OBRA]])=YEAR(TODAY())),MONTH(TODAY()-30)&amp;"-"&amp;YEAR(TODAY()),"No Aplica")),"No Aplica")</f>
        <v>No Aplica</v>
      </c>
    </row>
    <row r="2898" spans="1:30" x14ac:dyDescent="0.25">
      <c r="A2898" s="13">
        <v>20101155588</v>
      </c>
      <c r="B2898" s="15" t="s">
        <v>2014</v>
      </c>
      <c r="C2898" s="15" t="s">
        <v>2014</v>
      </c>
      <c r="D2898" s="15">
        <v>74751594</v>
      </c>
      <c r="E2898" s="15" t="s">
        <v>10205</v>
      </c>
      <c r="F2898" s="39">
        <v>35271</v>
      </c>
      <c r="G2898" s="15">
        <v>1</v>
      </c>
      <c r="H2898" s="15" t="s">
        <v>9677</v>
      </c>
      <c r="I2898" s="15" t="s">
        <v>10204</v>
      </c>
      <c r="J2898" s="15" t="s">
        <v>10021</v>
      </c>
      <c r="K2898" s="15" t="s">
        <v>2823</v>
      </c>
      <c r="L2898" s="40" t="s">
        <v>6</v>
      </c>
      <c r="M2898" s="39" t="s">
        <v>24</v>
      </c>
      <c r="N2898" s="41" t="s">
        <v>2098</v>
      </c>
      <c r="O2898" s="39">
        <v>44596</v>
      </c>
      <c r="P2898" s="40">
        <v>1</v>
      </c>
      <c r="Q2898" s="40">
        <v>1</v>
      </c>
      <c r="R2898" s="40" t="str">
        <f>IFERROR(VLOOKUP(Tabla2[[#This Row],[CONTRATISTA PRNCIPAL]],Hoja1!$L$5:$M$9,2,FALSE),"CJV")</f>
        <v>EPC</v>
      </c>
      <c r="S2898" s="40" t="str">
        <f>IF(Tabla2[[#This Row],[EMPRESA]]=Tabla2[[#This Row],[CONTRATISTA PRNCIPAL]],"Principal","Secundaria")</f>
        <v>Principal</v>
      </c>
      <c r="T2898" s="42">
        <f>IFERROR(1/COUNTIF(Tabla2[CONTRATISTA PRNCIPAL],Tabla2[[#This Row],[CONTRATISTA PRNCIPAL]]),0)</f>
        <v>0.0035714285714285713</v>
      </c>
      <c r="U2898" s="43">
        <f>IF(((TODAY()-Tabla2[[#This Row],[FECHA NACIMIENTO]])/365)&lt;18,"Corregir", IF(((TODAY()-Tabla2[[#This Row],[FECHA NACIMIENTO]])/365)&gt;80, "Corregir",ROUNDDOWN(((TODAY()-Tabla2[[#This Row],[FECHA NACIMIENTO]])/365),0)))</f>
        <v>27</v>
      </c>
      <c r="V28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98" s="44" t="str">
        <f>+IF(Tabla2[[#This Row],[Edad]]="Corregir","Corregir","Ok")</f>
        <v>Ok</v>
      </c>
      <c r="X2898" s="42" t="str">
        <f>+IFERROR(VLOOKUP(Tabla2[[#This Row],[DISTRITO SEGÚN DNI]],Hoja1!$A$2:$B$32,2,FALSE),"No")</f>
        <v>No</v>
      </c>
      <c r="Y2898" s="42" t="str">
        <f>IF(OR(LOWER(Tabla2[[#This Row],[GENERO]])="masculino", LOWER(Tabla2[[#This Row],[GENERO]])="femenino"),"OK","Corregir")</f>
        <v>OK</v>
      </c>
      <c r="Z2898" s="42" t="str">
        <f>+IF(Tabla2[[#This Row],[Nro. DNI / CE]]="","Corregir",IF(LEN(Tabla2[[#This Row],[Nro. DNI / CE]])&gt;=8,"OK","Corregir"))</f>
        <v>OK</v>
      </c>
      <c r="AA2898" s="42">
        <f>COUNTIF(Tabla2[APELLIDOS Y NOMBRES],Tabla2[[#This Row],[APELLIDOS Y NOMBRES]])</f>
        <v>1</v>
      </c>
      <c r="AB2898" s="42">
        <f>IF(Tabla2[[#This Row],[Trabajador]]&gt;1,1/Tabla2[[#This Row],[Trabajador]],Tabla2[[#This Row],[Trabajador]])</f>
        <v>1</v>
      </c>
      <c r="AC2898" t="str">
        <f>+IFERROR(IF(Tabla2[[#This Row],[FECHA CESE/BAJA]]="","No Aplica",IF(AND(MONTH(Tabla2[[#This Row],[FECHA CESE/BAJA]])=MONTH(TODAY()-30),YEAR(Tabla2[[#This Row],[FECHA CESE/BAJA]])=YEAR(TODAY())),MONTH(TODAY()-30)&amp;"-"&amp;YEAR(TODAY()),"Borrar")),"No aplica")</f>
        <v>No aplica</v>
      </c>
      <c r="AD2898" t="str">
        <f>+IFERROR(IF(Tabla2[[#This Row],[FECHA INICIO DE LABORES EN OBRA]]="","No Aplica",IF(AND(MONTH(Tabla2[[#This Row],[FECHA INICIO DE LABORES EN OBRA]])=MONTH(TODAY()-30),YEAR(Tabla2[[#This Row],[FECHA INICIO DE LABORES EN OBRA]])=YEAR(TODAY())),MONTH(TODAY()-30)&amp;"-"&amp;YEAR(TODAY()),"No Aplica")),"No Aplica")</f>
        <v>No Aplica</v>
      </c>
    </row>
    <row r="2899" spans="1:30" x14ac:dyDescent="0.25">
      <c r="A2899" s="13">
        <v>20101155588</v>
      </c>
      <c r="B2899" s="15" t="s">
        <v>2014</v>
      </c>
      <c r="C2899" s="15" t="s">
        <v>2014</v>
      </c>
      <c r="D2899" s="15" t="s">
        <v>823</v>
      </c>
      <c r="E2899" s="15" t="s">
        <v>824</v>
      </c>
      <c r="F2899" s="39">
        <v>34939</v>
      </c>
      <c r="G2899" s="15">
        <v>1</v>
      </c>
      <c r="H2899" s="15" t="s">
        <v>9677</v>
      </c>
      <c r="I2899" s="15" t="s">
        <v>10206</v>
      </c>
      <c r="J2899" s="15" t="s">
        <v>9889</v>
      </c>
      <c r="K2899" s="15" t="s">
        <v>9890</v>
      </c>
      <c r="L2899" s="40" t="s">
        <v>6</v>
      </c>
      <c r="M2899" s="39" t="s">
        <v>24</v>
      </c>
      <c r="N2899" s="41" t="s">
        <v>2098</v>
      </c>
      <c r="O2899" s="39">
        <v>44886</v>
      </c>
      <c r="P2899" s="40">
        <v>1</v>
      </c>
      <c r="Q2899" s="40">
        <v>1</v>
      </c>
      <c r="R2899" s="40" t="str">
        <f>IFERROR(VLOOKUP(Tabla2[[#This Row],[CONTRATISTA PRNCIPAL]],Hoja1!$L$5:$M$9,2,FALSE),"CJV")</f>
        <v>EPC</v>
      </c>
      <c r="S2899" s="40" t="str">
        <f>IF(Tabla2[[#This Row],[EMPRESA]]=Tabla2[[#This Row],[CONTRATISTA PRNCIPAL]],"Principal","Secundaria")</f>
        <v>Principal</v>
      </c>
      <c r="T2899" s="42">
        <f>IFERROR(1/COUNTIF(Tabla2[CONTRATISTA PRNCIPAL],Tabla2[[#This Row],[CONTRATISTA PRNCIPAL]]),0)</f>
        <v>0.0035714285714285713</v>
      </c>
      <c r="U2899" s="43">
        <f>IF(((TODAY()-Tabla2[[#This Row],[FECHA NACIMIENTO]])/365)&lt;18,"Corregir", IF(((TODAY()-Tabla2[[#This Row],[FECHA NACIMIENTO]])/365)&gt;80, "Corregir",ROUNDDOWN(((TODAY()-Tabla2[[#This Row],[FECHA NACIMIENTO]])/365),0)))</f>
        <v>28</v>
      </c>
      <c r="V28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899" s="44" t="str">
        <f>+IF(Tabla2[[#This Row],[Edad]]="Corregir","Corregir","Ok")</f>
        <v>Ok</v>
      </c>
      <c r="X2899" s="42" t="str">
        <f>+IFERROR(VLOOKUP(Tabla2[[#This Row],[DISTRITO SEGÚN DNI]],Hoja1!$A$2:$B$32,2,FALSE),"No")</f>
        <v>BREÑA</v>
      </c>
      <c r="Y2899" s="42" t="str">
        <f>IF(OR(LOWER(Tabla2[[#This Row],[GENERO]])="masculino", LOWER(Tabla2[[#This Row],[GENERO]])="femenino"),"OK","Corregir")</f>
        <v>OK</v>
      </c>
      <c r="Z2899" s="42" t="str">
        <f>+IF(Tabla2[[#This Row],[Nro. DNI / CE]]="","Corregir",IF(LEN(Tabla2[[#This Row],[Nro. DNI / CE]])&gt;=8,"OK","Corregir"))</f>
        <v>OK</v>
      </c>
      <c r="AA2899" s="42">
        <f>COUNTIF(Tabla2[APELLIDOS Y NOMBRES],Tabla2[[#This Row],[APELLIDOS Y NOMBRES]])</f>
        <v>1</v>
      </c>
      <c r="AB2899" s="42">
        <f>IF(Tabla2[[#This Row],[Trabajador]]&gt;1,1/Tabla2[[#This Row],[Trabajador]],Tabla2[[#This Row],[Trabajador]])</f>
        <v>1</v>
      </c>
      <c r="AC2899" t="str">
        <f>+IFERROR(IF(Tabla2[[#This Row],[FECHA CESE/BAJA]]="","No Aplica",IF(AND(MONTH(Tabla2[[#This Row],[FECHA CESE/BAJA]])=MONTH(TODAY()-30),YEAR(Tabla2[[#This Row],[FECHA CESE/BAJA]])=YEAR(TODAY())),MONTH(TODAY()-30)&amp;"-"&amp;YEAR(TODAY()),"Borrar")),"No aplica")</f>
        <v>No aplica</v>
      </c>
      <c r="AD2899" t="str">
        <f>+IFERROR(IF(Tabla2[[#This Row],[FECHA INICIO DE LABORES EN OBRA]]="","No Aplica",IF(AND(MONTH(Tabla2[[#This Row],[FECHA INICIO DE LABORES EN OBRA]])=MONTH(TODAY()-30),YEAR(Tabla2[[#This Row],[FECHA INICIO DE LABORES EN OBRA]])=YEAR(TODAY())),MONTH(TODAY()-30)&amp;"-"&amp;YEAR(TODAY()),"No Aplica")),"No Aplica")</f>
        <v>No Aplica</v>
      </c>
    </row>
    <row r="2900" spans="1:30" x14ac:dyDescent="0.25">
      <c r="A2900" s="13">
        <v>20101155588</v>
      </c>
      <c r="B2900" s="15" t="s">
        <v>2014</v>
      </c>
      <c r="C2900" s="15" t="s">
        <v>2014</v>
      </c>
      <c r="D2900" s="15">
        <v>71793601</v>
      </c>
      <c r="E2900" s="15" t="s">
        <v>193</v>
      </c>
      <c r="F2900" s="39">
        <v>36496</v>
      </c>
      <c r="G2900" s="15">
        <v>1</v>
      </c>
      <c r="H2900" s="15" t="s">
        <v>9677</v>
      </c>
      <c r="I2900" s="15" t="s">
        <v>10206</v>
      </c>
      <c r="J2900" s="15" t="s">
        <v>9682</v>
      </c>
      <c r="K2900" s="15" t="s">
        <v>34</v>
      </c>
      <c r="L2900" s="40" t="s">
        <v>6</v>
      </c>
      <c r="M2900" s="39" t="s">
        <v>24</v>
      </c>
      <c r="N2900" s="41" t="s">
        <v>2098</v>
      </c>
      <c r="O2900" s="39">
        <v>44878</v>
      </c>
      <c r="P2900" s="40">
        <v>1</v>
      </c>
      <c r="Q2900" s="40">
        <v>1</v>
      </c>
      <c r="R2900" s="40" t="str">
        <f>IFERROR(VLOOKUP(Tabla2[[#This Row],[CONTRATISTA PRNCIPAL]],Hoja1!$L$5:$M$9,2,FALSE),"CJV")</f>
        <v>EPC</v>
      </c>
      <c r="S2900" s="40" t="str">
        <f>IF(Tabla2[[#This Row],[EMPRESA]]=Tabla2[[#This Row],[CONTRATISTA PRNCIPAL]],"Principal","Secundaria")</f>
        <v>Principal</v>
      </c>
      <c r="T2900" s="42">
        <f>IFERROR(1/COUNTIF(Tabla2[CONTRATISTA PRNCIPAL],Tabla2[[#This Row],[CONTRATISTA PRNCIPAL]]),0)</f>
        <v>0.0035714285714285713</v>
      </c>
      <c r="U2900" s="43">
        <f>IF(((TODAY()-Tabla2[[#This Row],[FECHA NACIMIENTO]])/365)&lt;18,"Corregir", IF(((TODAY()-Tabla2[[#This Row],[FECHA NACIMIENTO]])/365)&gt;80, "Corregir",ROUNDDOWN(((TODAY()-Tabla2[[#This Row],[FECHA NACIMIENTO]])/365),0)))</f>
        <v>23</v>
      </c>
      <c r="V29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900" s="44" t="str">
        <f>+IF(Tabla2[[#This Row],[Edad]]="Corregir","Corregir","Ok")</f>
        <v>Ok</v>
      </c>
      <c r="X2900" s="42" t="str">
        <f>+IFERROR(VLOOKUP(Tabla2[[#This Row],[DISTRITO SEGÚN DNI]],Hoja1!$A$2:$B$32,2,FALSE),"No")</f>
        <v>SANTA ANITA</v>
      </c>
      <c r="Y2900" s="42" t="str">
        <f>IF(OR(LOWER(Tabla2[[#This Row],[GENERO]])="masculino", LOWER(Tabla2[[#This Row],[GENERO]])="femenino"),"OK","Corregir")</f>
        <v>OK</v>
      </c>
      <c r="Z2900" s="42" t="str">
        <f>+IF(Tabla2[[#This Row],[Nro. DNI / CE]]="","Corregir",IF(LEN(Tabla2[[#This Row],[Nro. DNI / CE]])&gt;=8,"OK","Corregir"))</f>
        <v>OK</v>
      </c>
      <c r="AA2900" s="42">
        <f>COUNTIF(Tabla2[APELLIDOS Y NOMBRES],Tabla2[[#This Row],[APELLIDOS Y NOMBRES]])</f>
        <v>1</v>
      </c>
      <c r="AB2900" s="42">
        <f>IF(Tabla2[[#This Row],[Trabajador]]&gt;1,1/Tabla2[[#This Row],[Trabajador]],Tabla2[[#This Row],[Trabajador]])</f>
        <v>1</v>
      </c>
      <c r="AC2900" t="str">
        <f>+IFERROR(IF(Tabla2[[#This Row],[FECHA CESE/BAJA]]="","No Aplica",IF(AND(MONTH(Tabla2[[#This Row],[FECHA CESE/BAJA]])=MONTH(TODAY()-30),YEAR(Tabla2[[#This Row],[FECHA CESE/BAJA]])=YEAR(TODAY())),MONTH(TODAY()-30)&amp;"-"&amp;YEAR(TODAY()),"Borrar")),"No aplica")</f>
        <v>No aplica</v>
      </c>
      <c r="AD2900" t="str">
        <f>+IFERROR(IF(Tabla2[[#This Row],[FECHA INICIO DE LABORES EN OBRA]]="","No Aplica",IF(AND(MONTH(Tabla2[[#This Row],[FECHA INICIO DE LABORES EN OBRA]])=MONTH(TODAY()-30),YEAR(Tabla2[[#This Row],[FECHA INICIO DE LABORES EN OBRA]])=YEAR(TODAY())),MONTH(TODAY()-30)&amp;"-"&amp;YEAR(TODAY()),"No Aplica")),"No Aplica")</f>
        <v>No Aplica</v>
      </c>
    </row>
    <row r="2901" spans="1:30" x14ac:dyDescent="0.25">
      <c r="A2901" s="13">
        <v>20101155588</v>
      </c>
      <c r="B2901" s="15" t="s">
        <v>2014</v>
      </c>
      <c r="C2901" s="15" t="s">
        <v>2014</v>
      </c>
      <c r="D2901" s="15" t="s">
        <v>10207</v>
      </c>
      <c r="E2901" s="15" t="s">
        <v>10208</v>
      </c>
      <c r="F2901" s="39">
        <v>34045</v>
      </c>
      <c r="G2901" s="15">
        <v>1</v>
      </c>
      <c r="H2901" s="15" t="s">
        <v>9677</v>
      </c>
      <c r="I2901" s="15" t="s">
        <v>10209</v>
      </c>
      <c r="J2901" s="15" t="s">
        <v>10210</v>
      </c>
      <c r="K2901" s="15" t="s">
        <v>9702</v>
      </c>
      <c r="L2901" s="40" t="s">
        <v>6</v>
      </c>
      <c r="M2901" s="39" t="s">
        <v>24</v>
      </c>
      <c r="N2901" s="41" t="s">
        <v>2098</v>
      </c>
      <c r="O2901" s="39">
        <v>44895</v>
      </c>
      <c r="P2901" s="40">
        <v>1</v>
      </c>
      <c r="Q2901" s="40">
        <v>1</v>
      </c>
      <c r="R2901" s="40" t="str">
        <f>IFERROR(VLOOKUP(Tabla2[[#This Row],[CONTRATISTA PRNCIPAL]],Hoja1!$L$5:$M$9,2,FALSE),"CJV")</f>
        <v>EPC</v>
      </c>
      <c r="S2901" s="40" t="str">
        <f>IF(Tabla2[[#This Row],[EMPRESA]]=Tabla2[[#This Row],[CONTRATISTA PRNCIPAL]],"Principal","Secundaria")</f>
        <v>Principal</v>
      </c>
      <c r="T2901" s="42">
        <f>IFERROR(1/COUNTIF(Tabla2[CONTRATISTA PRNCIPAL],Tabla2[[#This Row],[CONTRATISTA PRNCIPAL]]),0)</f>
        <v>0.0035714285714285713</v>
      </c>
      <c r="U2901" s="43">
        <f>IF(((TODAY()-Tabla2[[#This Row],[FECHA NACIMIENTO]])/365)&lt;18,"Corregir", IF(((TODAY()-Tabla2[[#This Row],[FECHA NACIMIENTO]])/365)&gt;80, "Corregir",ROUNDDOWN(((TODAY()-Tabla2[[#This Row],[FECHA NACIMIENTO]])/365),0)))</f>
        <v>30</v>
      </c>
      <c r="V29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01" s="44" t="str">
        <f>+IF(Tabla2[[#This Row],[Edad]]="Corregir","Corregir","Ok")</f>
        <v>Ok</v>
      </c>
      <c r="X2901" s="42" t="str">
        <f>+IFERROR(VLOOKUP(Tabla2[[#This Row],[DISTRITO SEGÚN DNI]],Hoja1!$A$2:$B$32,2,FALSE),"No")</f>
        <v>No</v>
      </c>
      <c r="Y2901" s="42" t="str">
        <f>IF(OR(LOWER(Tabla2[[#This Row],[GENERO]])="masculino", LOWER(Tabla2[[#This Row],[GENERO]])="femenino"),"OK","Corregir")</f>
        <v>OK</v>
      </c>
      <c r="Z2901" s="42" t="str">
        <f>+IF(Tabla2[[#This Row],[Nro. DNI / CE]]="","Corregir",IF(LEN(Tabla2[[#This Row],[Nro. DNI / CE]])&gt;=8,"OK","Corregir"))</f>
        <v>OK</v>
      </c>
      <c r="AA2901" s="42">
        <f>COUNTIF(Tabla2[APELLIDOS Y NOMBRES],Tabla2[[#This Row],[APELLIDOS Y NOMBRES]])</f>
        <v>1</v>
      </c>
      <c r="AB2901" s="42">
        <f>IF(Tabla2[[#This Row],[Trabajador]]&gt;1,1/Tabla2[[#This Row],[Trabajador]],Tabla2[[#This Row],[Trabajador]])</f>
        <v>1</v>
      </c>
      <c r="AC2901" t="str">
        <f>+IFERROR(IF(Tabla2[[#This Row],[FECHA CESE/BAJA]]="","No Aplica",IF(AND(MONTH(Tabla2[[#This Row],[FECHA CESE/BAJA]])=MONTH(TODAY()-30),YEAR(Tabla2[[#This Row],[FECHA CESE/BAJA]])=YEAR(TODAY())),MONTH(TODAY()-30)&amp;"-"&amp;YEAR(TODAY()),"Borrar")),"No aplica")</f>
        <v>No aplica</v>
      </c>
      <c r="AD2901" t="str">
        <f>+IFERROR(IF(Tabla2[[#This Row],[FECHA INICIO DE LABORES EN OBRA]]="","No Aplica",IF(AND(MONTH(Tabla2[[#This Row],[FECHA INICIO DE LABORES EN OBRA]])=MONTH(TODAY()-30),YEAR(Tabla2[[#This Row],[FECHA INICIO DE LABORES EN OBRA]])=YEAR(TODAY())),MONTH(TODAY()-30)&amp;"-"&amp;YEAR(TODAY()),"No Aplica")),"No Aplica")</f>
        <v>No Aplica</v>
      </c>
    </row>
    <row r="2902" spans="1:30" x14ac:dyDescent="0.25">
      <c r="A2902" s="13">
        <v>20101155588</v>
      </c>
      <c r="B2902" s="15" t="s">
        <v>2014</v>
      </c>
      <c r="C2902" s="15" t="s">
        <v>2014</v>
      </c>
      <c r="D2902" s="15">
        <v>44611406</v>
      </c>
      <c r="E2902" s="15" t="s">
        <v>130</v>
      </c>
      <c r="F2902" s="39">
        <v>32088</v>
      </c>
      <c r="G2902" s="15">
        <v>1</v>
      </c>
      <c r="H2902" s="15" t="s">
        <v>9677</v>
      </c>
      <c r="I2902" s="15" t="s">
        <v>10209</v>
      </c>
      <c r="J2902" s="15" t="s">
        <v>9889</v>
      </c>
      <c r="K2902" s="15" t="s">
        <v>2019</v>
      </c>
      <c r="L2902" s="40" t="s">
        <v>6</v>
      </c>
      <c r="M2902" s="39" t="s">
        <v>24</v>
      </c>
      <c r="N2902" s="41" t="s">
        <v>2098</v>
      </c>
      <c r="O2902" s="39">
        <v>44430</v>
      </c>
      <c r="P2902" s="40">
        <v>1</v>
      </c>
      <c r="Q2902" s="40">
        <v>1</v>
      </c>
      <c r="R2902" s="40" t="str">
        <f>IFERROR(VLOOKUP(Tabla2[[#This Row],[CONTRATISTA PRNCIPAL]],Hoja1!$L$5:$M$9,2,FALSE),"CJV")</f>
        <v>EPC</v>
      </c>
      <c r="S2902" s="40" t="str">
        <f>IF(Tabla2[[#This Row],[EMPRESA]]=Tabla2[[#This Row],[CONTRATISTA PRNCIPAL]],"Principal","Secundaria")</f>
        <v>Principal</v>
      </c>
      <c r="T2902" s="42">
        <f>IFERROR(1/COUNTIF(Tabla2[CONTRATISTA PRNCIPAL],Tabla2[[#This Row],[CONTRATISTA PRNCIPAL]]),0)</f>
        <v>0.0035714285714285713</v>
      </c>
      <c r="U2902" s="43">
        <f>IF(((TODAY()-Tabla2[[#This Row],[FECHA NACIMIENTO]])/365)&lt;18,"Corregir", IF(((TODAY()-Tabla2[[#This Row],[FECHA NACIMIENTO]])/365)&gt;80, "Corregir",ROUNDDOWN(((TODAY()-Tabla2[[#This Row],[FECHA NACIMIENTO]])/365),0)))</f>
        <v>35</v>
      </c>
      <c r="V29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02" s="44" t="str">
        <f>+IF(Tabla2[[#This Row],[Edad]]="Corregir","Corregir","Ok")</f>
        <v>Ok</v>
      </c>
      <c r="X2902" s="42" t="str">
        <f>+IFERROR(VLOOKUP(Tabla2[[#This Row],[DISTRITO SEGÚN DNI]],Hoja1!$A$2:$B$32,2,FALSE),"No")</f>
        <v>ATE</v>
      </c>
      <c r="Y2902" s="42" t="str">
        <f>IF(OR(LOWER(Tabla2[[#This Row],[GENERO]])="masculino", LOWER(Tabla2[[#This Row],[GENERO]])="femenino"),"OK","Corregir")</f>
        <v>OK</v>
      </c>
      <c r="Z2902" s="42" t="str">
        <f>+IF(Tabla2[[#This Row],[Nro. DNI / CE]]="","Corregir",IF(LEN(Tabla2[[#This Row],[Nro. DNI / CE]])&gt;=8,"OK","Corregir"))</f>
        <v>OK</v>
      </c>
      <c r="AA2902" s="42">
        <f>COUNTIF(Tabla2[APELLIDOS Y NOMBRES],Tabla2[[#This Row],[APELLIDOS Y NOMBRES]])</f>
        <v>1</v>
      </c>
      <c r="AB2902" s="42">
        <f>IF(Tabla2[[#This Row],[Trabajador]]&gt;1,1/Tabla2[[#This Row],[Trabajador]],Tabla2[[#This Row],[Trabajador]])</f>
        <v>1</v>
      </c>
      <c r="AC2902" t="str">
        <f>+IFERROR(IF(Tabla2[[#This Row],[FECHA CESE/BAJA]]="","No Aplica",IF(AND(MONTH(Tabla2[[#This Row],[FECHA CESE/BAJA]])=MONTH(TODAY()-30),YEAR(Tabla2[[#This Row],[FECHA CESE/BAJA]])=YEAR(TODAY())),MONTH(TODAY()-30)&amp;"-"&amp;YEAR(TODAY()),"Borrar")),"No aplica")</f>
        <v>No aplica</v>
      </c>
      <c r="AD2902" t="str">
        <f>+IFERROR(IF(Tabla2[[#This Row],[FECHA INICIO DE LABORES EN OBRA]]="","No Aplica",IF(AND(MONTH(Tabla2[[#This Row],[FECHA INICIO DE LABORES EN OBRA]])=MONTH(TODAY()-30),YEAR(Tabla2[[#This Row],[FECHA INICIO DE LABORES EN OBRA]])=YEAR(TODAY())),MONTH(TODAY()-30)&amp;"-"&amp;YEAR(TODAY()),"No Aplica")),"No Aplica")</f>
        <v>No Aplica</v>
      </c>
    </row>
    <row r="2903" spans="1:30" x14ac:dyDescent="0.25">
      <c r="A2903" s="13">
        <v>20101155588</v>
      </c>
      <c r="B2903" s="15" t="s">
        <v>2014</v>
      </c>
      <c r="C2903" s="15" t="s">
        <v>2014</v>
      </c>
      <c r="D2903" s="15" t="s">
        <v>1210</v>
      </c>
      <c r="E2903" s="15" t="s">
        <v>1211</v>
      </c>
      <c r="F2903" s="39">
        <v>24363</v>
      </c>
      <c r="G2903" s="15">
        <v>1</v>
      </c>
      <c r="H2903" s="15" t="s">
        <v>9677</v>
      </c>
      <c r="I2903" s="15" t="s">
        <v>10211</v>
      </c>
      <c r="J2903" s="15" t="s">
        <v>10212</v>
      </c>
      <c r="K2903" s="15" t="s">
        <v>9890</v>
      </c>
      <c r="L2903" s="40" t="s">
        <v>6</v>
      </c>
      <c r="M2903" s="39" t="s">
        <v>24</v>
      </c>
      <c r="N2903" s="41" t="s">
        <v>2098</v>
      </c>
      <c r="O2903" s="39">
        <v>44144</v>
      </c>
      <c r="P2903" s="40">
        <v>1</v>
      </c>
      <c r="Q2903" s="40">
        <v>1</v>
      </c>
      <c r="R2903" s="40" t="str">
        <f>IFERROR(VLOOKUP(Tabla2[[#This Row],[CONTRATISTA PRNCIPAL]],Hoja1!$L$5:$M$9,2,FALSE),"CJV")</f>
        <v>EPC</v>
      </c>
      <c r="S2903" s="40" t="str">
        <f>IF(Tabla2[[#This Row],[EMPRESA]]=Tabla2[[#This Row],[CONTRATISTA PRNCIPAL]],"Principal","Secundaria")</f>
        <v>Principal</v>
      </c>
      <c r="T2903" s="42">
        <f>IFERROR(1/COUNTIF(Tabla2[CONTRATISTA PRNCIPAL],Tabla2[[#This Row],[CONTRATISTA PRNCIPAL]]),0)</f>
        <v>0.0035714285714285713</v>
      </c>
      <c r="U2903" s="43">
        <f>IF(((TODAY()-Tabla2[[#This Row],[FECHA NACIMIENTO]])/365)&lt;18,"Corregir", IF(((TODAY()-Tabla2[[#This Row],[FECHA NACIMIENTO]])/365)&gt;80, "Corregir",ROUNDDOWN(((TODAY()-Tabla2[[#This Row],[FECHA NACIMIENTO]])/365),0)))</f>
        <v>57</v>
      </c>
      <c r="V29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03" s="44" t="str">
        <f>+IF(Tabla2[[#This Row],[Edad]]="Corregir","Corregir","Ok")</f>
        <v>Ok</v>
      </c>
      <c r="X2903" s="42" t="str">
        <f>+IFERROR(VLOOKUP(Tabla2[[#This Row],[DISTRITO SEGÚN DNI]],Hoja1!$A$2:$B$32,2,FALSE),"No")</f>
        <v>BREÑA</v>
      </c>
      <c r="Y2903" s="42" t="str">
        <f>IF(OR(LOWER(Tabla2[[#This Row],[GENERO]])="masculino", LOWER(Tabla2[[#This Row],[GENERO]])="femenino"),"OK","Corregir")</f>
        <v>OK</v>
      </c>
      <c r="Z2903" s="42" t="str">
        <f>+IF(Tabla2[[#This Row],[Nro. DNI / CE]]="","Corregir",IF(LEN(Tabla2[[#This Row],[Nro. DNI / CE]])&gt;=8,"OK","Corregir"))</f>
        <v>OK</v>
      </c>
      <c r="AA2903" s="42">
        <f>COUNTIF(Tabla2[APELLIDOS Y NOMBRES],Tabla2[[#This Row],[APELLIDOS Y NOMBRES]])</f>
        <v>1</v>
      </c>
      <c r="AB2903" s="42">
        <f>IF(Tabla2[[#This Row],[Trabajador]]&gt;1,1/Tabla2[[#This Row],[Trabajador]],Tabla2[[#This Row],[Trabajador]])</f>
        <v>1</v>
      </c>
      <c r="AC2903" t="str">
        <f>+IFERROR(IF(Tabla2[[#This Row],[FECHA CESE/BAJA]]="","No Aplica",IF(AND(MONTH(Tabla2[[#This Row],[FECHA CESE/BAJA]])=MONTH(TODAY()-30),YEAR(Tabla2[[#This Row],[FECHA CESE/BAJA]])=YEAR(TODAY())),MONTH(TODAY()-30)&amp;"-"&amp;YEAR(TODAY()),"Borrar")),"No aplica")</f>
        <v>No aplica</v>
      </c>
      <c r="AD2903" t="str">
        <f>+IFERROR(IF(Tabla2[[#This Row],[FECHA INICIO DE LABORES EN OBRA]]="","No Aplica",IF(AND(MONTH(Tabla2[[#This Row],[FECHA INICIO DE LABORES EN OBRA]])=MONTH(TODAY()-30),YEAR(Tabla2[[#This Row],[FECHA INICIO DE LABORES EN OBRA]])=YEAR(TODAY())),MONTH(TODAY()-30)&amp;"-"&amp;YEAR(TODAY()),"No Aplica")),"No Aplica")</f>
        <v>No Aplica</v>
      </c>
    </row>
    <row r="2904" spans="1:30" x14ac:dyDescent="0.25">
      <c r="A2904" s="13">
        <v>20101155588</v>
      </c>
      <c r="B2904" s="15" t="s">
        <v>2014</v>
      </c>
      <c r="C2904" s="15" t="s">
        <v>2014</v>
      </c>
      <c r="D2904" s="15" t="s">
        <v>10213</v>
      </c>
      <c r="E2904" s="15" t="s">
        <v>10214</v>
      </c>
      <c r="F2904" s="39">
        <v>23119</v>
      </c>
      <c r="G2904" s="15">
        <v>1</v>
      </c>
      <c r="H2904" s="15" t="s">
        <v>9677</v>
      </c>
      <c r="I2904" s="15" t="s">
        <v>10215</v>
      </c>
      <c r="J2904" s="15" t="s">
        <v>10108</v>
      </c>
      <c r="K2904" s="15" t="s">
        <v>3078</v>
      </c>
      <c r="L2904" s="40" t="s">
        <v>6</v>
      </c>
      <c r="M2904" s="39" t="s">
        <v>24</v>
      </c>
      <c r="N2904" s="41" t="s">
        <v>2098</v>
      </c>
      <c r="O2904" s="39">
        <v>44298</v>
      </c>
      <c r="P2904" s="40">
        <v>1</v>
      </c>
      <c r="Q2904" s="40">
        <v>1</v>
      </c>
      <c r="R2904" s="40" t="str">
        <f>IFERROR(VLOOKUP(Tabla2[[#This Row],[CONTRATISTA PRNCIPAL]],Hoja1!$L$5:$M$9,2,FALSE),"CJV")</f>
        <v>EPC</v>
      </c>
      <c r="S2904" s="40" t="str">
        <f>IF(Tabla2[[#This Row],[EMPRESA]]=Tabla2[[#This Row],[CONTRATISTA PRNCIPAL]],"Principal","Secundaria")</f>
        <v>Principal</v>
      </c>
      <c r="T2904" s="42">
        <f>IFERROR(1/COUNTIF(Tabla2[CONTRATISTA PRNCIPAL],Tabla2[[#This Row],[CONTRATISTA PRNCIPAL]]),0)</f>
        <v>0.0035714285714285713</v>
      </c>
      <c r="U2904" s="43">
        <f>IF(((TODAY()-Tabla2[[#This Row],[FECHA NACIMIENTO]])/365)&lt;18,"Corregir", IF(((TODAY()-Tabla2[[#This Row],[FECHA NACIMIENTO]])/365)&gt;80, "Corregir",ROUNDDOWN(((TODAY()-Tabla2[[#This Row],[FECHA NACIMIENTO]])/365),0)))</f>
        <v>60</v>
      </c>
      <c r="V29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904" s="44" t="str">
        <f>+IF(Tabla2[[#This Row],[Edad]]="Corregir","Corregir","Ok")</f>
        <v>Ok</v>
      </c>
      <c r="X2904" s="42" t="str">
        <f>+IFERROR(VLOOKUP(Tabla2[[#This Row],[DISTRITO SEGÚN DNI]],Hoja1!$A$2:$B$32,2,FALSE),"No")</f>
        <v>No</v>
      </c>
      <c r="Y2904" s="42" t="str">
        <f>IF(OR(LOWER(Tabla2[[#This Row],[GENERO]])="masculino", LOWER(Tabla2[[#This Row],[GENERO]])="femenino"),"OK","Corregir")</f>
        <v>OK</v>
      </c>
      <c r="Z2904" s="42" t="str">
        <f>+IF(Tabla2[[#This Row],[Nro. DNI / CE]]="","Corregir",IF(LEN(Tabla2[[#This Row],[Nro. DNI / CE]])&gt;=8,"OK","Corregir"))</f>
        <v>OK</v>
      </c>
      <c r="AA2904" s="42">
        <f>COUNTIF(Tabla2[APELLIDOS Y NOMBRES],Tabla2[[#This Row],[APELLIDOS Y NOMBRES]])</f>
        <v>1</v>
      </c>
      <c r="AB2904" s="42">
        <f>IF(Tabla2[[#This Row],[Trabajador]]&gt;1,1/Tabla2[[#This Row],[Trabajador]],Tabla2[[#This Row],[Trabajador]])</f>
        <v>1</v>
      </c>
      <c r="AC2904" t="str">
        <f>+IFERROR(IF(Tabla2[[#This Row],[FECHA CESE/BAJA]]="","No Aplica",IF(AND(MONTH(Tabla2[[#This Row],[FECHA CESE/BAJA]])=MONTH(TODAY()-30),YEAR(Tabla2[[#This Row],[FECHA CESE/BAJA]])=YEAR(TODAY())),MONTH(TODAY()-30)&amp;"-"&amp;YEAR(TODAY()),"Borrar")),"No aplica")</f>
        <v>No aplica</v>
      </c>
      <c r="AD2904" t="str">
        <f>+IFERROR(IF(Tabla2[[#This Row],[FECHA INICIO DE LABORES EN OBRA]]="","No Aplica",IF(AND(MONTH(Tabla2[[#This Row],[FECHA INICIO DE LABORES EN OBRA]])=MONTH(TODAY()-30),YEAR(Tabla2[[#This Row],[FECHA INICIO DE LABORES EN OBRA]])=YEAR(TODAY())),MONTH(TODAY()-30)&amp;"-"&amp;YEAR(TODAY()),"No Aplica")),"No Aplica")</f>
        <v>No Aplica</v>
      </c>
    </row>
    <row r="2905" spans="1:30" x14ac:dyDescent="0.25">
      <c r="A2905" s="13">
        <v>20101155588</v>
      </c>
      <c r="B2905" s="15" t="s">
        <v>2014</v>
      </c>
      <c r="C2905" s="15" t="s">
        <v>2014</v>
      </c>
      <c r="D2905" s="15">
        <v>72074039</v>
      </c>
      <c r="E2905" s="15" t="s">
        <v>10216</v>
      </c>
      <c r="F2905" s="39">
        <v>35880</v>
      </c>
      <c r="G2905" s="15">
        <v>1</v>
      </c>
      <c r="H2905" s="15" t="s">
        <v>9677</v>
      </c>
      <c r="I2905" s="15" t="s">
        <v>10217</v>
      </c>
      <c r="J2905" s="15" t="s">
        <v>10218</v>
      </c>
      <c r="K2905" s="15" t="s">
        <v>3078</v>
      </c>
      <c r="L2905" s="40" t="s">
        <v>6</v>
      </c>
      <c r="M2905" s="39" t="s">
        <v>24</v>
      </c>
      <c r="N2905" s="41" t="s">
        <v>2098</v>
      </c>
      <c r="O2905" s="39">
        <v>43896</v>
      </c>
      <c r="P2905" s="40">
        <v>1</v>
      </c>
      <c r="Q2905" s="40">
        <v>1</v>
      </c>
      <c r="R2905" s="40" t="str">
        <f>IFERROR(VLOOKUP(Tabla2[[#This Row],[CONTRATISTA PRNCIPAL]],Hoja1!$L$5:$M$9,2,FALSE),"CJV")</f>
        <v>EPC</v>
      </c>
      <c r="S2905" s="40" t="str">
        <f>IF(Tabla2[[#This Row],[EMPRESA]]=Tabla2[[#This Row],[CONTRATISTA PRNCIPAL]],"Principal","Secundaria")</f>
        <v>Principal</v>
      </c>
      <c r="T2905" s="42">
        <f>IFERROR(1/COUNTIF(Tabla2[CONTRATISTA PRNCIPAL],Tabla2[[#This Row],[CONTRATISTA PRNCIPAL]]),0)</f>
        <v>0.0035714285714285713</v>
      </c>
      <c r="U2905" s="43">
        <f>IF(((TODAY()-Tabla2[[#This Row],[FECHA NACIMIENTO]])/365)&lt;18,"Corregir", IF(((TODAY()-Tabla2[[#This Row],[FECHA NACIMIENTO]])/365)&gt;80, "Corregir",ROUNDDOWN(((TODAY()-Tabla2[[#This Row],[FECHA NACIMIENTO]])/365),0)))</f>
        <v>25</v>
      </c>
      <c r="V29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05" s="44" t="str">
        <f>+IF(Tabla2[[#This Row],[Edad]]="Corregir","Corregir","Ok")</f>
        <v>Ok</v>
      </c>
      <c r="X2905" s="42" t="str">
        <f>+IFERROR(VLOOKUP(Tabla2[[#This Row],[DISTRITO SEGÚN DNI]],Hoja1!$A$2:$B$32,2,FALSE),"No")</f>
        <v>No</v>
      </c>
      <c r="Y2905" s="42" t="str">
        <f>IF(OR(LOWER(Tabla2[[#This Row],[GENERO]])="masculino", LOWER(Tabla2[[#This Row],[GENERO]])="femenino"),"OK","Corregir")</f>
        <v>OK</v>
      </c>
      <c r="Z2905" s="42" t="str">
        <f>+IF(Tabla2[[#This Row],[Nro. DNI / CE]]="","Corregir",IF(LEN(Tabla2[[#This Row],[Nro. DNI / CE]])&gt;=8,"OK","Corregir"))</f>
        <v>OK</v>
      </c>
      <c r="AA2905" s="42">
        <f>COUNTIF(Tabla2[APELLIDOS Y NOMBRES],Tabla2[[#This Row],[APELLIDOS Y NOMBRES]])</f>
        <v>1</v>
      </c>
      <c r="AB2905" s="42">
        <f>IF(Tabla2[[#This Row],[Trabajador]]&gt;1,1/Tabla2[[#This Row],[Trabajador]],Tabla2[[#This Row],[Trabajador]])</f>
        <v>1</v>
      </c>
      <c r="AC2905" t="str">
        <f>+IFERROR(IF(Tabla2[[#This Row],[FECHA CESE/BAJA]]="","No Aplica",IF(AND(MONTH(Tabla2[[#This Row],[FECHA CESE/BAJA]])=MONTH(TODAY()-30),YEAR(Tabla2[[#This Row],[FECHA CESE/BAJA]])=YEAR(TODAY())),MONTH(TODAY()-30)&amp;"-"&amp;YEAR(TODAY()),"Borrar")),"No aplica")</f>
        <v>No aplica</v>
      </c>
      <c r="AD2905" t="str">
        <f>+IFERROR(IF(Tabla2[[#This Row],[FECHA INICIO DE LABORES EN OBRA]]="","No Aplica",IF(AND(MONTH(Tabla2[[#This Row],[FECHA INICIO DE LABORES EN OBRA]])=MONTH(TODAY()-30),YEAR(Tabla2[[#This Row],[FECHA INICIO DE LABORES EN OBRA]])=YEAR(TODAY())),MONTH(TODAY()-30)&amp;"-"&amp;YEAR(TODAY()),"No Aplica")),"No Aplica")</f>
        <v>No Aplica</v>
      </c>
    </row>
    <row r="2906" spans="1:30" x14ac:dyDescent="0.25">
      <c r="A2906" s="13">
        <v>20101155588</v>
      </c>
      <c r="B2906" s="15" t="s">
        <v>2014</v>
      </c>
      <c r="C2906" s="15" t="s">
        <v>2014</v>
      </c>
      <c r="D2906" s="15" t="s">
        <v>10219</v>
      </c>
      <c r="E2906" s="15" t="s">
        <v>10220</v>
      </c>
      <c r="F2906" s="39">
        <v>25041</v>
      </c>
      <c r="G2906" s="15">
        <v>1</v>
      </c>
      <c r="H2906" s="15" t="s">
        <v>9677</v>
      </c>
      <c r="I2906" s="15" t="s">
        <v>10221</v>
      </c>
      <c r="J2906" s="15" t="s">
        <v>10222</v>
      </c>
      <c r="K2906" s="15" t="s">
        <v>10223</v>
      </c>
      <c r="L2906" s="40" t="s">
        <v>6</v>
      </c>
      <c r="M2906" s="39" t="s">
        <v>24</v>
      </c>
      <c r="N2906" s="41" t="s">
        <v>2098</v>
      </c>
      <c r="O2906" s="39">
        <v>44228</v>
      </c>
      <c r="P2906" s="40">
        <v>1</v>
      </c>
      <c r="Q2906" s="40">
        <v>1</v>
      </c>
      <c r="R2906" s="40" t="str">
        <f>IFERROR(VLOOKUP(Tabla2[[#This Row],[CONTRATISTA PRNCIPAL]],Hoja1!$L$5:$M$9,2,FALSE),"CJV")</f>
        <v>EPC</v>
      </c>
      <c r="S2906" s="40" t="str">
        <f>IF(Tabla2[[#This Row],[EMPRESA]]=Tabla2[[#This Row],[CONTRATISTA PRNCIPAL]],"Principal","Secundaria")</f>
        <v>Principal</v>
      </c>
      <c r="T2906" s="42">
        <f>IFERROR(1/COUNTIF(Tabla2[CONTRATISTA PRNCIPAL],Tabla2[[#This Row],[CONTRATISTA PRNCIPAL]]),0)</f>
        <v>0.0035714285714285713</v>
      </c>
      <c r="U2906" s="43">
        <f>IF(((TODAY()-Tabla2[[#This Row],[FECHA NACIMIENTO]])/365)&lt;18,"Corregir", IF(((TODAY()-Tabla2[[#This Row],[FECHA NACIMIENTO]])/365)&gt;80, "Corregir",ROUNDDOWN(((TODAY()-Tabla2[[#This Row],[FECHA NACIMIENTO]])/365),0)))</f>
        <v>55</v>
      </c>
      <c r="V29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06" s="44" t="str">
        <f>+IF(Tabla2[[#This Row],[Edad]]="Corregir","Corregir","Ok")</f>
        <v>Ok</v>
      </c>
      <c r="X2906" s="42" t="str">
        <f>+IFERROR(VLOOKUP(Tabla2[[#This Row],[DISTRITO SEGÚN DNI]],Hoja1!$A$2:$B$32,2,FALSE),"No")</f>
        <v>No</v>
      </c>
      <c r="Y2906" s="42" t="str">
        <f>IF(OR(LOWER(Tabla2[[#This Row],[GENERO]])="masculino", LOWER(Tabla2[[#This Row],[GENERO]])="femenino"),"OK","Corregir")</f>
        <v>OK</v>
      </c>
      <c r="Z2906" s="42" t="str">
        <f>+IF(Tabla2[[#This Row],[Nro. DNI / CE]]="","Corregir",IF(LEN(Tabla2[[#This Row],[Nro. DNI / CE]])&gt;=8,"OK","Corregir"))</f>
        <v>OK</v>
      </c>
      <c r="AA2906" s="42">
        <f>COUNTIF(Tabla2[APELLIDOS Y NOMBRES],Tabla2[[#This Row],[APELLIDOS Y NOMBRES]])</f>
        <v>1</v>
      </c>
      <c r="AB2906" s="42">
        <f>IF(Tabla2[[#This Row],[Trabajador]]&gt;1,1/Tabla2[[#This Row],[Trabajador]],Tabla2[[#This Row],[Trabajador]])</f>
        <v>1</v>
      </c>
      <c r="AC2906" t="str">
        <f>+IFERROR(IF(Tabla2[[#This Row],[FECHA CESE/BAJA]]="","No Aplica",IF(AND(MONTH(Tabla2[[#This Row],[FECHA CESE/BAJA]])=MONTH(TODAY()-30),YEAR(Tabla2[[#This Row],[FECHA CESE/BAJA]])=YEAR(TODAY())),MONTH(TODAY()-30)&amp;"-"&amp;YEAR(TODAY()),"Borrar")),"No aplica")</f>
        <v>No aplica</v>
      </c>
      <c r="AD2906" t="str">
        <f>+IFERROR(IF(Tabla2[[#This Row],[FECHA INICIO DE LABORES EN OBRA]]="","No Aplica",IF(AND(MONTH(Tabla2[[#This Row],[FECHA INICIO DE LABORES EN OBRA]])=MONTH(TODAY()-30),YEAR(Tabla2[[#This Row],[FECHA INICIO DE LABORES EN OBRA]])=YEAR(TODAY())),MONTH(TODAY()-30)&amp;"-"&amp;YEAR(TODAY()),"No Aplica")),"No Aplica")</f>
        <v>No Aplica</v>
      </c>
    </row>
    <row r="2907" spans="1:30" x14ac:dyDescent="0.25">
      <c r="A2907" s="13">
        <v>20101155588</v>
      </c>
      <c r="B2907" s="15" t="s">
        <v>2014</v>
      </c>
      <c r="C2907" s="15" t="s">
        <v>2014</v>
      </c>
      <c r="D2907" s="15">
        <v>74690809</v>
      </c>
      <c r="E2907" s="15" t="s">
        <v>10224</v>
      </c>
      <c r="F2907" s="39">
        <v>37061</v>
      </c>
      <c r="G2907" s="15">
        <v>2</v>
      </c>
      <c r="H2907" s="15" t="s">
        <v>9677</v>
      </c>
      <c r="I2907" s="15" t="s">
        <v>10225</v>
      </c>
      <c r="J2907" s="15" t="s">
        <v>10226</v>
      </c>
      <c r="K2907" s="15" t="s">
        <v>2445</v>
      </c>
      <c r="L2907" s="40" t="s">
        <v>5</v>
      </c>
      <c r="M2907" s="39" t="s">
        <v>24</v>
      </c>
      <c r="N2907" s="41" t="s">
        <v>2098</v>
      </c>
      <c r="O2907" s="39">
        <v>44728</v>
      </c>
      <c r="P2907" s="40">
        <v>1</v>
      </c>
      <c r="Q2907" s="40">
        <v>1</v>
      </c>
      <c r="R2907" s="40" t="str">
        <f>IFERROR(VLOOKUP(Tabla2[[#This Row],[CONTRATISTA PRNCIPAL]],Hoja1!$L$5:$M$9,2,FALSE),"CJV")</f>
        <v>EPC</v>
      </c>
      <c r="S2907" s="40" t="str">
        <f>IF(Tabla2[[#This Row],[EMPRESA]]=Tabla2[[#This Row],[CONTRATISTA PRNCIPAL]],"Principal","Secundaria")</f>
        <v>Principal</v>
      </c>
      <c r="T2907" s="42">
        <f>IFERROR(1/COUNTIF(Tabla2[CONTRATISTA PRNCIPAL],Tabla2[[#This Row],[CONTRATISTA PRNCIPAL]]),0)</f>
        <v>0.0035714285714285713</v>
      </c>
      <c r="U2907" s="43">
        <f>IF(((TODAY()-Tabla2[[#This Row],[FECHA NACIMIENTO]])/365)&lt;18,"Corregir", IF(((TODAY()-Tabla2[[#This Row],[FECHA NACIMIENTO]])/365)&gt;80, "Corregir",ROUNDDOWN(((TODAY()-Tabla2[[#This Row],[FECHA NACIMIENTO]])/365),0)))</f>
        <v>22</v>
      </c>
      <c r="V29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907" s="44" t="str">
        <f>+IF(Tabla2[[#This Row],[Edad]]="Corregir","Corregir","Ok")</f>
        <v>Ok</v>
      </c>
      <c r="X2907" s="42" t="str">
        <f>+IFERROR(VLOOKUP(Tabla2[[#This Row],[DISTRITO SEGÚN DNI]],Hoja1!$A$2:$B$32,2,FALSE),"No")</f>
        <v>No</v>
      </c>
      <c r="Y2907" s="42" t="str">
        <f>IF(OR(LOWER(Tabla2[[#This Row],[GENERO]])="masculino", LOWER(Tabla2[[#This Row],[GENERO]])="femenino"),"OK","Corregir")</f>
        <v>OK</v>
      </c>
      <c r="Z2907" s="42" t="str">
        <f>+IF(Tabla2[[#This Row],[Nro. DNI / CE]]="","Corregir",IF(LEN(Tabla2[[#This Row],[Nro. DNI / CE]])&gt;=8,"OK","Corregir"))</f>
        <v>OK</v>
      </c>
      <c r="AA2907" s="42">
        <f>COUNTIF(Tabla2[APELLIDOS Y NOMBRES],Tabla2[[#This Row],[APELLIDOS Y NOMBRES]])</f>
        <v>1</v>
      </c>
      <c r="AB2907" s="42">
        <f>IF(Tabla2[[#This Row],[Trabajador]]&gt;1,1/Tabla2[[#This Row],[Trabajador]],Tabla2[[#This Row],[Trabajador]])</f>
        <v>1</v>
      </c>
      <c r="AC2907" t="str">
        <f>+IFERROR(IF(Tabla2[[#This Row],[FECHA CESE/BAJA]]="","No Aplica",IF(AND(MONTH(Tabla2[[#This Row],[FECHA CESE/BAJA]])=MONTH(TODAY()-30),YEAR(Tabla2[[#This Row],[FECHA CESE/BAJA]])=YEAR(TODAY())),MONTH(TODAY()-30)&amp;"-"&amp;YEAR(TODAY()),"Borrar")),"No aplica")</f>
        <v>No aplica</v>
      </c>
      <c r="AD2907" t="str">
        <f>+IFERROR(IF(Tabla2[[#This Row],[FECHA INICIO DE LABORES EN OBRA]]="","No Aplica",IF(AND(MONTH(Tabla2[[#This Row],[FECHA INICIO DE LABORES EN OBRA]])=MONTH(TODAY()-30),YEAR(Tabla2[[#This Row],[FECHA INICIO DE LABORES EN OBRA]])=YEAR(TODAY())),MONTH(TODAY()-30)&amp;"-"&amp;YEAR(TODAY()),"No Aplica")),"No Aplica")</f>
        <v>No Aplica</v>
      </c>
    </row>
    <row r="2908" spans="1:30" x14ac:dyDescent="0.25">
      <c r="A2908" s="13">
        <v>20554431578</v>
      </c>
      <c r="B2908" s="15" t="s">
        <v>10227</v>
      </c>
      <c r="C2908" s="15" t="s">
        <v>10227</v>
      </c>
      <c r="D2908" s="15" t="s">
        <v>10228</v>
      </c>
      <c r="E2908" s="15" t="s">
        <v>10229</v>
      </c>
      <c r="F2908" s="39">
        <v>27030</v>
      </c>
      <c r="G2908" s="15">
        <v>2</v>
      </c>
      <c r="H2908" s="15" t="s">
        <v>10230</v>
      </c>
      <c r="I2908" s="15" t="s">
        <v>10231</v>
      </c>
      <c r="J2908" s="15" t="s">
        <v>10232</v>
      </c>
      <c r="K2908" s="15" t="s">
        <v>2126</v>
      </c>
      <c r="L2908" s="40" t="s">
        <v>6</v>
      </c>
      <c r="M2908" s="39"/>
      <c r="N2908" s="41" t="s">
        <v>10233</v>
      </c>
      <c r="O2908" s="39">
        <v>44004</v>
      </c>
      <c r="P2908" s="40">
        <v>1</v>
      </c>
      <c r="Q2908" s="40">
        <v>4</v>
      </c>
      <c r="R2908" s="40" t="str">
        <f>IFERROR(VLOOKUP(Tabla2[[#This Row],[CONTRATISTA PRNCIPAL]],Hoja1!$L$5:$M$9,2,FALSE),"CJV")</f>
        <v>CJV</v>
      </c>
      <c r="S2908" s="40" t="str">
        <f>IF(Tabla2[[#This Row],[EMPRESA]]=Tabla2[[#This Row],[CONTRATISTA PRNCIPAL]],"Principal","Secundaria")</f>
        <v>Principal</v>
      </c>
      <c r="T2908" s="42">
        <f>IFERROR(1/COUNTIF(Tabla2[CONTRATISTA PRNCIPAL],Tabla2[[#This Row],[CONTRATISTA PRNCIPAL]]),0)</f>
        <v>0.03225806451612903</v>
      </c>
      <c r="U2908" s="43">
        <f>IF(((TODAY()-Tabla2[[#This Row],[FECHA NACIMIENTO]])/365)&lt;18,"Corregir", IF(((TODAY()-Tabla2[[#This Row],[FECHA NACIMIENTO]])/365)&gt;80, "Corregir",ROUNDDOWN(((TODAY()-Tabla2[[#This Row],[FECHA NACIMIENTO]])/365),0)))</f>
        <v>49</v>
      </c>
      <c r="V29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08" s="44" t="str">
        <f>+IF(Tabla2[[#This Row],[Edad]]="Corregir","Corregir","Ok")</f>
        <v>Ok</v>
      </c>
      <c r="X2908" s="42" t="str">
        <f>+IFERROR(VLOOKUP(Tabla2[[#This Row],[DISTRITO SEGÚN DNI]],Hoja1!$A$2:$B$32,2,FALSE),"No")</f>
        <v>No</v>
      </c>
      <c r="Y2908" s="42" t="str">
        <f>IF(OR(LOWER(Tabla2[[#This Row],[GENERO]])="masculino", LOWER(Tabla2[[#This Row],[GENERO]])="femenino"),"OK","Corregir")</f>
        <v>OK</v>
      </c>
      <c r="Z2908" s="42" t="str">
        <f>+IF(Tabla2[[#This Row],[Nro. DNI / CE]]="","Corregir",IF(LEN(Tabla2[[#This Row],[Nro. DNI / CE]])&gt;=8,"OK","Corregir"))</f>
        <v>OK</v>
      </c>
      <c r="AA2908" s="42">
        <f>COUNTIF(Tabla2[APELLIDOS Y NOMBRES],Tabla2[[#This Row],[APELLIDOS Y NOMBRES]])</f>
        <v>1</v>
      </c>
      <c r="AB2908" s="42">
        <f>IF(Tabla2[[#This Row],[Trabajador]]&gt;1,1/Tabla2[[#This Row],[Trabajador]],Tabla2[[#This Row],[Trabajador]])</f>
        <v>1</v>
      </c>
      <c r="AC2908" t="str">
        <f>+IFERROR(IF(Tabla2[[#This Row],[FECHA CESE/BAJA]]="","No Aplica",IF(AND(MONTH(Tabla2[[#This Row],[FECHA CESE/BAJA]])=MONTH(TODAY()-30),YEAR(Tabla2[[#This Row],[FECHA CESE/BAJA]])=YEAR(TODAY())),MONTH(TODAY()-30)&amp;"-"&amp;YEAR(TODAY()),"Borrar")),"No aplica")</f>
        <v>No Aplica</v>
      </c>
      <c r="AD2908" t="str">
        <f>+IFERROR(IF(Tabla2[[#This Row],[FECHA INICIO DE LABORES EN OBRA]]="","No Aplica",IF(AND(MONTH(Tabla2[[#This Row],[FECHA INICIO DE LABORES EN OBRA]])=MONTH(TODAY()-30),YEAR(Tabla2[[#This Row],[FECHA INICIO DE LABORES EN OBRA]])=YEAR(TODAY())),MONTH(TODAY()-30)&amp;"-"&amp;YEAR(TODAY()),"No Aplica")),"No Aplica")</f>
        <v>No Aplica</v>
      </c>
    </row>
    <row r="2909" spans="1:30" x14ac:dyDescent="0.25">
      <c r="A2909" s="13">
        <v>20554431578</v>
      </c>
      <c r="B2909" s="15" t="s">
        <v>10227</v>
      </c>
      <c r="C2909" s="15" t="s">
        <v>10227</v>
      </c>
      <c r="D2909" s="15" t="s">
        <v>10234</v>
      </c>
      <c r="E2909" s="15" t="s">
        <v>10235</v>
      </c>
      <c r="F2909" s="39">
        <v>31486</v>
      </c>
      <c r="G2909" s="15">
        <v>2</v>
      </c>
      <c r="H2909" s="15" t="s">
        <v>10230</v>
      </c>
      <c r="I2909" s="15" t="s">
        <v>10231</v>
      </c>
      <c r="J2909" s="15" t="s">
        <v>10236</v>
      </c>
      <c r="K2909" s="15" t="s">
        <v>2897</v>
      </c>
      <c r="L2909" s="40" t="s">
        <v>6</v>
      </c>
      <c r="M2909" s="39"/>
      <c r="N2909" s="41" t="s">
        <v>10233</v>
      </c>
      <c r="O2909" s="39">
        <v>44694</v>
      </c>
      <c r="P2909" s="40">
        <v>1</v>
      </c>
      <c r="Q2909" s="40">
        <v>4</v>
      </c>
      <c r="R2909" s="40" t="str">
        <f>IFERROR(VLOOKUP(Tabla2[[#This Row],[CONTRATISTA PRNCIPAL]],Hoja1!$L$5:$M$9,2,FALSE),"CJV")</f>
        <v>CJV</v>
      </c>
      <c r="S2909" s="40" t="str">
        <f>IF(Tabla2[[#This Row],[EMPRESA]]=Tabla2[[#This Row],[CONTRATISTA PRNCIPAL]],"Principal","Secundaria")</f>
        <v>Principal</v>
      </c>
      <c r="T2909" s="42">
        <f>IFERROR(1/COUNTIF(Tabla2[CONTRATISTA PRNCIPAL],Tabla2[[#This Row],[CONTRATISTA PRNCIPAL]]),0)</f>
        <v>0.03225806451612903</v>
      </c>
      <c r="U2909" s="43">
        <f>IF(((TODAY()-Tabla2[[#This Row],[FECHA NACIMIENTO]])/365)&lt;18,"Corregir", IF(((TODAY()-Tabla2[[#This Row],[FECHA NACIMIENTO]])/365)&gt;80, "Corregir",ROUNDDOWN(((TODAY()-Tabla2[[#This Row],[FECHA NACIMIENTO]])/365),0)))</f>
        <v>37</v>
      </c>
      <c r="V29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09" s="44" t="str">
        <f>+IF(Tabla2[[#This Row],[Edad]]="Corregir","Corregir","Ok")</f>
        <v>Ok</v>
      </c>
      <c r="X2909" s="42" t="str">
        <f>+IFERROR(VLOOKUP(Tabla2[[#This Row],[DISTRITO SEGÚN DNI]],Hoja1!$A$2:$B$32,2,FALSE),"No")</f>
        <v>No</v>
      </c>
      <c r="Y2909" s="42" t="str">
        <f>IF(OR(LOWER(Tabla2[[#This Row],[GENERO]])="masculino", LOWER(Tabla2[[#This Row],[GENERO]])="femenino"),"OK","Corregir")</f>
        <v>OK</v>
      </c>
      <c r="Z2909" s="42" t="str">
        <f>+IF(Tabla2[[#This Row],[Nro. DNI / CE]]="","Corregir",IF(LEN(Tabla2[[#This Row],[Nro. DNI / CE]])&gt;=8,"OK","Corregir"))</f>
        <v>OK</v>
      </c>
      <c r="AA2909" s="42">
        <f>COUNTIF(Tabla2[APELLIDOS Y NOMBRES],Tabla2[[#This Row],[APELLIDOS Y NOMBRES]])</f>
        <v>1</v>
      </c>
      <c r="AB2909" s="42">
        <f>IF(Tabla2[[#This Row],[Trabajador]]&gt;1,1/Tabla2[[#This Row],[Trabajador]],Tabla2[[#This Row],[Trabajador]])</f>
        <v>1</v>
      </c>
      <c r="AC2909" t="str">
        <f>+IFERROR(IF(Tabla2[[#This Row],[FECHA CESE/BAJA]]="","No Aplica",IF(AND(MONTH(Tabla2[[#This Row],[FECHA CESE/BAJA]])=MONTH(TODAY()-30),YEAR(Tabla2[[#This Row],[FECHA CESE/BAJA]])=YEAR(TODAY())),MONTH(TODAY()-30)&amp;"-"&amp;YEAR(TODAY()),"Borrar")),"No aplica")</f>
        <v>No Aplica</v>
      </c>
      <c r="AD2909" t="str">
        <f>+IFERROR(IF(Tabla2[[#This Row],[FECHA INICIO DE LABORES EN OBRA]]="","No Aplica",IF(AND(MONTH(Tabla2[[#This Row],[FECHA INICIO DE LABORES EN OBRA]])=MONTH(TODAY()-30),YEAR(Tabla2[[#This Row],[FECHA INICIO DE LABORES EN OBRA]])=YEAR(TODAY())),MONTH(TODAY()-30)&amp;"-"&amp;YEAR(TODAY()),"No Aplica")),"No Aplica")</f>
        <v>No Aplica</v>
      </c>
    </row>
    <row r="2910" spans="1:30" x14ac:dyDescent="0.25">
      <c r="A2910" s="13">
        <v>20554431578</v>
      </c>
      <c r="B2910" s="15" t="s">
        <v>10227</v>
      </c>
      <c r="C2910" s="15" t="s">
        <v>10227</v>
      </c>
      <c r="D2910" s="15" t="s">
        <v>10237</v>
      </c>
      <c r="E2910" s="15" t="s">
        <v>10238</v>
      </c>
      <c r="F2910" s="39">
        <v>29635</v>
      </c>
      <c r="G2910" s="15">
        <v>2</v>
      </c>
      <c r="H2910" s="15" t="s">
        <v>10239</v>
      </c>
      <c r="I2910" s="15" t="s">
        <v>10231</v>
      </c>
      <c r="J2910" s="15" t="s">
        <v>10240</v>
      </c>
      <c r="K2910" s="15" t="s">
        <v>10241</v>
      </c>
      <c r="L2910" s="40" t="s">
        <v>6</v>
      </c>
      <c r="M2910" s="39"/>
      <c r="N2910" s="41" t="s">
        <v>10233</v>
      </c>
      <c r="O2910" s="39">
        <v>44979</v>
      </c>
      <c r="P2910" s="40">
        <v>1</v>
      </c>
      <c r="Q2910" s="40">
        <v>4</v>
      </c>
      <c r="R2910" s="40" t="str">
        <f>IFERROR(VLOOKUP(Tabla2[[#This Row],[CONTRATISTA PRNCIPAL]],Hoja1!$L$5:$M$9,2,FALSE),"CJV")</f>
        <v>CJV</v>
      </c>
      <c r="S2910" s="40" t="str">
        <f>IF(Tabla2[[#This Row],[EMPRESA]]=Tabla2[[#This Row],[CONTRATISTA PRNCIPAL]],"Principal","Secundaria")</f>
        <v>Principal</v>
      </c>
      <c r="T2910" s="42">
        <f>IFERROR(1/COUNTIF(Tabla2[CONTRATISTA PRNCIPAL],Tabla2[[#This Row],[CONTRATISTA PRNCIPAL]]),0)</f>
        <v>0.03225806451612903</v>
      </c>
      <c r="U2910" s="43">
        <f>IF(((TODAY()-Tabla2[[#This Row],[FECHA NACIMIENTO]])/365)&lt;18,"Corregir", IF(((TODAY()-Tabla2[[#This Row],[FECHA NACIMIENTO]])/365)&gt;80, "Corregir",ROUNDDOWN(((TODAY()-Tabla2[[#This Row],[FECHA NACIMIENTO]])/365),0)))</f>
        <v>42</v>
      </c>
      <c r="V29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10" s="44" t="str">
        <f>+IF(Tabla2[[#This Row],[Edad]]="Corregir","Corregir","Ok")</f>
        <v>Ok</v>
      </c>
      <c r="X2910" s="42" t="str">
        <f>+IFERROR(VLOOKUP(Tabla2[[#This Row],[DISTRITO SEGÚN DNI]],Hoja1!$A$2:$B$32,2,FALSE),"No")</f>
        <v>No</v>
      </c>
      <c r="Y2910" s="42" t="str">
        <f>IF(OR(LOWER(Tabla2[[#This Row],[GENERO]])="masculino", LOWER(Tabla2[[#This Row],[GENERO]])="femenino"),"OK","Corregir")</f>
        <v>OK</v>
      </c>
      <c r="Z2910" s="42" t="str">
        <f>+IF(Tabla2[[#This Row],[Nro. DNI / CE]]="","Corregir",IF(LEN(Tabla2[[#This Row],[Nro. DNI / CE]])&gt;=8,"OK","Corregir"))</f>
        <v>OK</v>
      </c>
      <c r="AA2910" s="42">
        <f>COUNTIF(Tabla2[APELLIDOS Y NOMBRES],Tabla2[[#This Row],[APELLIDOS Y NOMBRES]])</f>
        <v>1</v>
      </c>
      <c r="AB2910" s="42">
        <f>IF(Tabla2[[#This Row],[Trabajador]]&gt;1,1/Tabla2[[#This Row],[Trabajador]],Tabla2[[#This Row],[Trabajador]])</f>
        <v>1</v>
      </c>
      <c r="AC2910" t="str">
        <f>+IFERROR(IF(Tabla2[[#This Row],[FECHA CESE/BAJA]]="","No Aplica",IF(AND(MONTH(Tabla2[[#This Row],[FECHA CESE/BAJA]])=MONTH(TODAY()-30),YEAR(Tabla2[[#This Row],[FECHA CESE/BAJA]])=YEAR(TODAY())),MONTH(TODAY()-30)&amp;"-"&amp;YEAR(TODAY()),"Borrar")),"No aplica")</f>
        <v>No Aplica</v>
      </c>
      <c r="AD2910" t="str">
        <f>+IFERROR(IF(Tabla2[[#This Row],[FECHA INICIO DE LABORES EN OBRA]]="","No Aplica",IF(AND(MONTH(Tabla2[[#This Row],[FECHA INICIO DE LABORES EN OBRA]])=MONTH(TODAY()-30),YEAR(Tabla2[[#This Row],[FECHA INICIO DE LABORES EN OBRA]])=YEAR(TODAY())),MONTH(TODAY()-30)&amp;"-"&amp;YEAR(TODAY()),"No Aplica")),"No Aplica")</f>
        <v>No Aplica</v>
      </c>
    </row>
    <row r="2911" spans="1:30" x14ac:dyDescent="0.25">
      <c r="A2911" s="13">
        <v>20554431578</v>
      </c>
      <c r="B2911" s="15" t="s">
        <v>10227</v>
      </c>
      <c r="C2911" s="15" t="s">
        <v>10227</v>
      </c>
      <c r="D2911" s="15" t="s">
        <v>10242</v>
      </c>
      <c r="E2911" s="15" t="s">
        <v>10243</v>
      </c>
      <c r="F2911" s="39">
        <v>23255</v>
      </c>
      <c r="G2911" s="15">
        <v>2</v>
      </c>
      <c r="H2911" s="15" t="s">
        <v>10244</v>
      </c>
      <c r="I2911" s="15" t="s">
        <v>10231</v>
      </c>
      <c r="J2911" s="15" t="s">
        <v>10245</v>
      </c>
      <c r="K2911" s="15" t="s">
        <v>2071</v>
      </c>
      <c r="L2911" s="40" t="s">
        <v>6</v>
      </c>
      <c r="M2911" s="39"/>
      <c r="N2911" s="41" t="s">
        <v>10233</v>
      </c>
      <c r="O2911" s="39">
        <v>43751</v>
      </c>
      <c r="P2911" s="40">
        <v>1</v>
      </c>
      <c r="Q2911" s="40">
        <v>4</v>
      </c>
      <c r="R2911" s="40" t="str">
        <f>IFERROR(VLOOKUP(Tabla2[[#This Row],[CONTRATISTA PRNCIPAL]],Hoja1!$L$5:$M$9,2,FALSE),"CJV")</f>
        <v>CJV</v>
      </c>
      <c r="S2911" s="40" t="str">
        <f>IF(Tabla2[[#This Row],[EMPRESA]]=Tabla2[[#This Row],[CONTRATISTA PRNCIPAL]],"Principal","Secundaria")</f>
        <v>Principal</v>
      </c>
      <c r="T2911" s="42">
        <f>IFERROR(1/COUNTIF(Tabla2[CONTRATISTA PRNCIPAL],Tabla2[[#This Row],[CONTRATISTA PRNCIPAL]]),0)</f>
        <v>0.03225806451612903</v>
      </c>
      <c r="U2911" s="43">
        <f>IF(((TODAY()-Tabla2[[#This Row],[FECHA NACIMIENTO]])/365)&lt;18,"Corregir", IF(((TODAY()-Tabla2[[#This Row],[FECHA NACIMIENTO]])/365)&gt;80, "Corregir",ROUNDDOWN(((TODAY()-Tabla2[[#This Row],[FECHA NACIMIENTO]])/365),0)))</f>
        <v>60</v>
      </c>
      <c r="V29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911" s="44" t="str">
        <f>+IF(Tabla2[[#This Row],[Edad]]="Corregir","Corregir","Ok")</f>
        <v>Ok</v>
      </c>
      <c r="X2911" s="42" t="str">
        <f>+IFERROR(VLOOKUP(Tabla2[[#This Row],[DISTRITO SEGÚN DNI]],Hoja1!$A$2:$B$32,2,FALSE),"No")</f>
        <v>No</v>
      </c>
      <c r="Y2911" s="42" t="str">
        <f>IF(OR(LOWER(Tabla2[[#This Row],[GENERO]])="masculino", LOWER(Tabla2[[#This Row],[GENERO]])="femenino"),"OK","Corregir")</f>
        <v>OK</v>
      </c>
      <c r="Z2911" s="42" t="str">
        <f>+IF(Tabla2[[#This Row],[Nro. DNI / CE]]="","Corregir",IF(LEN(Tabla2[[#This Row],[Nro. DNI / CE]])&gt;=8,"OK","Corregir"))</f>
        <v>OK</v>
      </c>
      <c r="AA2911" s="42">
        <f>COUNTIF(Tabla2[APELLIDOS Y NOMBRES],Tabla2[[#This Row],[APELLIDOS Y NOMBRES]])</f>
        <v>1</v>
      </c>
      <c r="AB2911" s="42">
        <f>IF(Tabla2[[#This Row],[Trabajador]]&gt;1,1/Tabla2[[#This Row],[Trabajador]],Tabla2[[#This Row],[Trabajador]])</f>
        <v>1</v>
      </c>
      <c r="AC2911" t="str">
        <f>+IFERROR(IF(Tabla2[[#This Row],[FECHA CESE/BAJA]]="","No Aplica",IF(AND(MONTH(Tabla2[[#This Row],[FECHA CESE/BAJA]])=MONTH(TODAY()-30),YEAR(Tabla2[[#This Row],[FECHA CESE/BAJA]])=YEAR(TODAY())),MONTH(TODAY()-30)&amp;"-"&amp;YEAR(TODAY()),"Borrar")),"No aplica")</f>
        <v>No Aplica</v>
      </c>
      <c r="AD2911" t="str">
        <f>+IFERROR(IF(Tabla2[[#This Row],[FECHA INICIO DE LABORES EN OBRA]]="","No Aplica",IF(AND(MONTH(Tabla2[[#This Row],[FECHA INICIO DE LABORES EN OBRA]])=MONTH(TODAY()-30),YEAR(Tabla2[[#This Row],[FECHA INICIO DE LABORES EN OBRA]])=YEAR(TODAY())),MONTH(TODAY()-30)&amp;"-"&amp;YEAR(TODAY()),"No Aplica")),"No Aplica")</f>
        <v>No Aplica</v>
      </c>
    </row>
    <row r="2912" spans="1:30" x14ac:dyDescent="0.25">
      <c r="A2912" s="13">
        <v>20554431578</v>
      </c>
      <c r="B2912" s="15" t="s">
        <v>10227</v>
      </c>
      <c r="C2912" s="15" t="s">
        <v>10227</v>
      </c>
      <c r="D2912" s="15" t="s">
        <v>10246</v>
      </c>
      <c r="E2912" s="15" t="s">
        <v>10247</v>
      </c>
      <c r="F2912" s="39">
        <v>28427</v>
      </c>
      <c r="G2912" s="15">
        <v>2</v>
      </c>
      <c r="H2912" s="15" t="s">
        <v>10239</v>
      </c>
      <c r="I2912" s="15" t="s">
        <v>10231</v>
      </c>
      <c r="J2912" s="15" t="s">
        <v>10248</v>
      </c>
      <c r="K2912" s="15" t="s">
        <v>10249</v>
      </c>
      <c r="L2912" s="40" t="s">
        <v>6</v>
      </c>
      <c r="M2912" s="39"/>
      <c r="N2912" s="41" t="s">
        <v>10233</v>
      </c>
      <c r="O2912" s="39">
        <v>44022</v>
      </c>
      <c r="P2912" s="40">
        <v>1</v>
      </c>
      <c r="Q2912" s="40">
        <v>4</v>
      </c>
      <c r="R2912" s="40" t="str">
        <f>IFERROR(VLOOKUP(Tabla2[[#This Row],[CONTRATISTA PRNCIPAL]],Hoja1!$L$5:$M$9,2,FALSE),"CJV")</f>
        <v>CJV</v>
      </c>
      <c r="S2912" s="40" t="str">
        <f>IF(Tabla2[[#This Row],[EMPRESA]]=Tabla2[[#This Row],[CONTRATISTA PRNCIPAL]],"Principal","Secundaria")</f>
        <v>Principal</v>
      </c>
      <c r="T2912" s="42">
        <f>IFERROR(1/COUNTIF(Tabla2[CONTRATISTA PRNCIPAL],Tabla2[[#This Row],[CONTRATISTA PRNCIPAL]]),0)</f>
        <v>0.03225806451612903</v>
      </c>
      <c r="U2912" s="43">
        <f>IF(((TODAY()-Tabla2[[#This Row],[FECHA NACIMIENTO]])/365)&lt;18,"Corregir", IF(((TODAY()-Tabla2[[#This Row],[FECHA NACIMIENTO]])/365)&gt;80, "Corregir",ROUNDDOWN(((TODAY()-Tabla2[[#This Row],[FECHA NACIMIENTO]])/365),0)))</f>
        <v>45</v>
      </c>
      <c r="V29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12" s="44" t="str">
        <f>+IF(Tabla2[[#This Row],[Edad]]="Corregir","Corregir","Ok")</f>
        <v>Ok</v>
      </c>
      <c r="X2912" s="42" t="str">
        <f>+IFERROR(VLOOKUP(Tabla2[[#This Row],[DISTRITO SEGÚN DNI]],Hoja1!$A$2:$B$32,2,FALSE),"No")</f>
        <v>No</v>
      </c>
      <c r="Y2912" s="42" t="str">
        <f>IF(OR(LOWER(Tabla2[[#This Row],[GENERO]])="masculino", LOWER(Tabla2[[#This Row],[GENERO]])="femenino"),"OK","Corregir")</f>
        <v>OK</v>
      </c>
      <c r="Z2912" s="42" t="str">
        <f>+IF(Tabla2[[#This Row],[Nro. DNI / CE]]="","Corregir",IF(LEN(Tabla2[[#This Row],[Nro. DNI / CE]])&gt;=8,"OK","Corregir"))</f>
        <v>OK</v>
      </c>
      <c r="AA2912" s="42">
        <f>COUNTIF(Tabla2[APELLIDOS Y NOMBRES],Tabla2[[#This Row],[APELLIDOS Y NOMBRES]])</f>
        <v>1</v>
      </c>
      <c r="AB2912" s="42">
        <f>IF(Tabla2[[#This Row],[Trabajador]]&gt;1,1/Tabla2[[#This Row],[Trabajador]],Tabla2[[#This Row],[Trabajador]])</f>
        <v>1</v>
      </c>
      <c r="AC2912" t="str">
        <f>+IFERROR(IF(Tabla2[[#This Row],[FECHA CESE/BAJA]]="","No Aplica",IF(AND(MONTH(Tabla2[[#This Row],[FECHA CESE/BAJA]])=MONTH(TODAY()-30),YEAR(Tabla2[[#This Row],[FECHA CESE/BAJA]])=YEAR(TODAY())),MONTH(TODAY()-30)&amp;"-"&amp;YEAR(TODAY()),"Borrar")),"No aplica")</f>
        <v>No Aplica</v>
      </c>
      <c r="AD2912" t="str">
        <f>+IFERROR(IF(Tabla2[[#This Row],[FECHA INICIO DE LABORES EN OBRA]]="","No Aplica",IF(AND(MONTH(Tabla2[[#This Row],[FECHA INICIO DE LABORES EN OBRA]])=MONTH(TODAY()-30),YEAR(Tabla2[[#This Row],[FECHA INICIO DE LABORES EN OBRA]])=YEAR(TODAY())),MONTH(TODAY()-30)&amp;"-"&amp;YEAR(TODAY()),"No Aplica")),"No Aplica")</f>
        <v>No Aplica</v>
      </c>
    </row>
    <row r="2913" spans="1:30" x14ac:dyDescent="0.25">
      <c r="A2913" s="13">
        <v>20554431578</v>
      </c>
      <c r="B2913" s="15" t="s">
        <v>10227</v>
      </c>
      <c r="C2913" s="15" t="s">
        <v>10227</v>
      </c>
      <c r="D2913" s="15" t="s">
        <v>542</v>
      </c>
      <c r="E2913" s="15" t="s">
        <v>543</v>
      </c>
      <c r="F2913" s="39">
        <v>30632</v>
      </c>
      <c r="G2913" s="15">
        <v>2</v>
      </c>
      <c r="H2913" s="15" t="s">
        <v>10239</v>
      </c>
      <c r="I2913" s="15" t="s">
        <v>10231</v>
      </c>
      <c r="J2913" s="15" t="s">
        <v>10250</v>
      </c>
      <c r="K2913" s="15" t="s">
        <v>2083</v>
      </c>
      <c r="L2913" s="40" t="s">
        <v>6</v>
      </c>
      <c r="M2913" s="39"/>
      <c r="N2913" s="41" t="s">
        <v>10233</v>
      </c>
      <c r="O2913" s="39">
        <v>44022</v>
      </c>
      <c r="P2913" s="40">
        <v>1</v>
      </c>
      <c r="Q2913" s="40">
        <v>4</v>
      </c>
      <c r="R2913" s="40" t="str">
        <f>IFERROR(VLOOKUP(Tabla2[[#This Row],[CONTRATISTA PRNCIPAL]],Hoja1!$L$5:$M$9,2,FALSE),"CJV")</f>
        <v>CJV</v>
      </c>
      <c r="S2913" s="40" t="str">
        <f>IF(Tabla2[[#This Row],[EMPRESA]]=Tabla2[[#This Row],[CONTRATISTA PRNCIPAL]],"Principal","Secundaria")</f>
        <v>Principal</v>
      </c>
      <c r="T2913" s="42">
        <f>IFERROR(1/COUNTIF(Tabla2[CONTRATISTA PRNCIPAL],Tabla2[[#This Row],[CONTRATISTA PRNCIPAL]]),0)</f>
        <v>0.03225806451612903</v>
      </c>
      <c r="U2913" s="43">
        <f>IF(((TODAY()-Tabla2[[#This Row],[FECHA NACIMIENTO]])/365)&lt;18,"Corregir", IF(((TODAY()-Tabla2[[#This Row],[FECHA NACIMIENTO]])/365)&gt;80, "Corregir",ROUNDDOWN(((TODAY()-Tabla2[[#This Row],[FECHA NACIMIENTO]])/365),0)))</f>
        <v>39</v>
      </c>
      <c r="V29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13" s="44" t="str">
        <f>+IF(Tabla2[[#This Row],[Edad]]="Corregir","Corregir","Ok")</f>
        <v>Ok</v>
      </c>
      <c r="X2913" s="42" t="str">
        <f>+IFERROR(VLOOKUP(Tabla2[[#This Row],[DISTRITO SEGÚN DNI]],Hoja1!$A$2:$B$32,2,FALSE),"No")</f>
        <v>ATE</v>
      </c>
      <c r="Y2913" s="42" t="str">
        <f>IF(OR(LOWER(Tabla2[[#This Row],[GENERO]])="masculino", LOWER(Tabla2[[#This Row],[GENERO]])="femenino"),"OK","Corregir")</f>
        <v>OK</v>
      </c>
      <c r="Z2913" s="42" t="str">
        <f>+IF(Tabla2[[#This Row],[Nro. DNI / CE]]="","Corregir",IF(LEN(Tabla2[[#This Row],[Nro. DNI / CE]])&gt;=8,"OK","Corregir"))</f>
        <v>OK</v>
      </c>
      <c r="AA2913" s="42">
        <f>COUNTIF(Tabla2[APELLIDOS Y NOMBRES],Tabla2[[#This Row],[APELLIDOS Y NOMBRES]])</f>
        <v>1</v>
      </c>
      <c r="AB2913" s="42">
        <f>IF(Tabla2[[#This Row],[Trabajador]]&gt;1,1/Tabla2[[#This Row],[Trabajador]],Tabla2[[#This Row],[Trabajador]])</f>
        <v>1</v>
      </c>
      <c r="AC2913" t="str">
        <f>+IFERROR(IF(Tabla2[[#This Row],[FECHA CESE/BAJA]]="","No Aplica",IF(AND(MONTH(Tabla2[[#This Row],[FECHA CESE/BAJA]])=MONTH(TODAY()-30),YEAR(Tabla2[[#This Row],[FECHA CESE/BAJA]])=YEAR(TODAY())),MONTH(TODAY()-30)&amp;"-"&amp;YEAR(TODAY()),"Borrar")),"No aplica")</f>
        <v>No Aplica</v>
      </c>
      <c r="AD2913" t="str">
        <f>+IFERROR(IF(Tabla2[[#This Row],[FECHA INICIO DE LABORES EN OBRA]]="","No Aplica",IF(AND(MONTH(Tabla2[[#This Row],[FECHA INICIO DE LABORES EN OBRA]])=MONTH(TODAY()-30),YEAR(Tabla2[[#This Row],[FECHA INICIO DE LABORES EN OBRA]])=YEAR(TODAY())),MONTH(TODAY()-30)&amp;"-"&amp;YEAR(TODAY()),"No Aplica")),"No Aplica")</f>
        <v>No Aplica</v>
      </c>
    </row>
    <row r="2914" spans="1:30" x14ac:dyDescent="0.25">
      <c r="A2914" s="13">
        <v>20554431578</v>
      </c>
      <c r="B2914" s="15" t="s">
        <v>10227</v>
      </c>
      <c r="C2914" s="15" t="s">
        <v>10227</v>
      </c>
      <c r="D2914" s="15" t="s">
        <v>403</v>
      </c>
      <c r="E2914" s="15" t="s">
        <v>404</v>
      </c>
      <c r="F2914" s="39">
        <v>23560</v>
      </c>
      <c r="G2914" s="15">
        <v>2</v>
      </c>
      <c r="H2914" s="15" t="s">
        <v>2757</v>
      </c>
      <c r="I2914" s="15" t="s">
        <v>10231</v>
      </c>
      <c r="J2914" s="15" t="s">
        <v>10251</v>
      </c>
      <c r="K2914" s="15" t="s">
        <v>2083</v>
      </c>
      <c r="L2914" s="40" t="s">
        <v>6</v>
      </c>
      <c r="M2914" s="39"/>
      <c r="N2914" s="41" t="s">
        <v>10233</v>
      </c>
      <c r="O2914" s="39">
        <v>44020</v>
      </c>
      <c r="P2914" s="40">
        <v>1</v>
      </c>
      <c r="Q2914" s="40">
        <v>4</v>
      </c>
      <c r="R2914" s="40" t="str">
        <f>IFERROR(VLOOKUP(Tabla2[[#This Row],[CONTRATISTA PRNCIPAL]],Hoja1!$L$5:$M$9,2,FALSE),"CJV")</f>
        <v>CJV</v>
      </c>
      <c r="S2914" s="40" t="str">
        <f>IF(Tabla2[[#This Row],[EMPRESA]]=Tabla2[[#This Row],[CONTRATISTA PRNCIPAL]],"Principal","Secundaria")</f>
        <v>Principal</v>
      </c>
      <c r="T2914" s="42">
        <f>IFERROR(1/COUNTIF(Tabla2[CONTRATISTA PRNCIPAL],Tabla2[[#This Row],[CONTRATISTA PRNCIPAL]]),0)</f>
        <v>0.03225806451612903</v>
      </c>
      <c r="U2914" s="43">
        <f>IF(((TODAY()-Tabla2[[#This Row],[FECHA NACIMIENTO]])/365)&lt;18,"Corregir", IF(((TODAY()-Tabla2[[#This Row],[FECHA NACIMIENTO]])/365)&gt;80, "Corregir",ROUNDDOWN(((TODAY()-Tabla2[[#This Row],[FECHA NACIMIENTO]])/365),0)))</f>
        <v>59</v>
      </c>
      <c r="V29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914" s="44" t="str">
        <f>+IF(Tabla2[[#This Row],[Edad]]="Corregir","Corregir","Ok")</f>
        <v>Ok</v>
      </c>
      <c r="X2914" s="42" t="str">
        <f>+IFERROR(VLOOKUP(Tabla2[[#This Row],[DISTRITO SEGÚN DNI]],Hoja1!$A$2:$B$32,2,FALSE),"No")</f>
        <v>ATE</v>
      </c>
      <c r="Y2914" s="42" t="str">
        <f>IF(OR(LOWER(Tabla2[[#This Row],[GENERO]])="masculino", LOWER(Tabla2[[#This Row],[GENERO]])="femenino"),"OK","Corregir")</f>
        <v>OK</v>
      </c>
      <c r="Z2914" s="42" t="str">
        <f>+IF(Tabla2[[#This Row],[Nro. DNI / CE]]="","Corregir",IF(LEN(Tabla2[[#This Row],[Nro. DNI / CE]])&gt;=8,"OK","Corregir"))</f>
        <v>OK</v>
      </c>
      <c r="AA2914" s="42">
        <f>COUNTIF(Tabla2[APELLIDOS Y NOMBRES],Tabla2[[#This Row],[APELLIDOS Y NOMBRES]])</f>
        <v>1</v>
      </c>
      <c r="AB2914" s="42">
        <f>IF(Tabla2[[#This Row],[Trabajador]]&gt;1,1/Tabla2[[#This Row],[Trabajador]],Tabla2[[#This Row],[Trabajador]])</f>
        <v>1</v>
      </c>
      <c r="AC2914" t="str">
        <f>+IFERROR(IF(Tabla2[[#This Row],[FECHA CESE/BAJA]]="","No Aplica",IF(AND(MONTH(Tabla2[[#This Row],[FECHA CESE/BAJA]])=MONTH(TODAY()-30),YEAR(Tabla2[[#This Row],[FECHA CESE/BAJA]])=YEAR(TODAY())),MONTH(TODAY()-30)&amp;"-"&amp;YEAR(TODAY()),"Borrar")),"No aplica")</f>
        <v>No Aplica</v>
      </c>
      <c r="AD2914" t="str">
        <f>+IFERROR(IF(Tabla2[[#This Row],[FECHA INICIO DE LABORES EN OBRA]]="","No Aplica",IF(AND(MONTH(Tabla2[[#This Row],[FECHA INICIO DE LABORES EN OBRA]])=MONTH(TODAY()-30),YEAR(Tabla2[[#This Row],[FECHA INICIO DE LABORES EN OBRA]])=YEAR(TODAY())),MONTH(TODAY()-30)&amp;"-"&amp;YEAR(TODAY()),"No Aplica")),"No Aplica")</f>
        <v>No Aplica</v>
      </c>
    </row>
    <row r="2915" spans="1:30" x14ac:dyDescent="0.25">
      <c r="A2915" s="13">
        <v>20554431578</v>
      </c>
      <c r="B2915" s="15" t="s">
        <v>10227</v>
      </c>
      <c r="C2915" s="15" t="s">
        <v>10227</v>
      </c>
      <c r="D2915" s="15" t="s">
        <v>1540</v>
      </c>
      <c r="E2915" s="15" t="s">
        <v>1541</v>
      </c>
      <c r="F2915" s="39">
        <v>32154</v>
      </c>
      <c r="G2915" s="15">
        <v>2</v>
      </c>
      <c r="H2915" s="15" t="s">
        <v>10239</v>
      </c>
      <c r="I2915" s="15" t="s">
        <v>10231</v>
      </c>
      <c r="J2915" s="15" t="s">
        <v>10252</v>
      </c>
      <c r="K2915" s="15" t="s">
        <v>2083</v>
      </c>
      <c r="L2915" s="40" t="s">
        <v>6</v>
      </c>
      <c r="M2915" s="39"/>
      <c r="N2915" s="41" t="s">
        <v>10233</v>
      </c>
      <c r="O2915" s="39">
        <v>44256</v>
      </c>
      <c r="P2915" s="40">
        <v>1</v>
      </c>
      <c r="Q2915" s="40">
        <v>4</v>
      </c>
      <c r="R2915" s="40" t="str">
        <f>IFERROR(VLOOKUP(Tabla2[[#This Row],[CONTRATISTA PRNCIPAL]],Hoja1!$L$5:$M$9,2,FALSE),"CJV")</f>
        <v>CJV</v>
      </c>
      <c r="S2915" s="40" t="str">
        <f>IF(Tabla2[[#This Row],[EMPRESA]]=Tabla2[[#This Row],[CONTRATISTA PRNCIPAL]],"Principal","Secundaria")</f>
        <v>Principal</v>
      </c>
      <c r="T2915" s="42">
        <f>IFERROR(1/COUNTIF(Tabla2[CONTRATISTA PRNCIPAL],Tabla2[[#This Row],[CONTRATISTA PRNCIPAL]]),0)</f>
        <v>0.03225806451612903</v>
      </c>
      <c r="U2915" s="43">
        <f>IF(((TODAY()-Tabla2[[#This Row],[FECHA NACIMIENTO]])/365)&lt;18,"Corregir", IF(((TODAY()-Tabla2[[#This Row],[FECHA NACIMIENTO]])/365)&gt;80, "Corregir",ROUNDDOWN(((TODAY()-Tabla2[[#This Row],[FECHA NACIMIENTO]])/365),0)))</f>
        <v>35</v>
      </c>
      <c r="V29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15" s="44" t="str">
        <f>+IF(Tabla2[[#This Row],[Edad]]="Corregir","Corregir","Ok")</f>
        <v>Ok</v>
      </c>
      <c r="X2915" s="42" t="str">
        <f>+IFERROR(VLOOKUP(Tabla2[[#This Row],[DISTRITO SEGÚN DNI]],Hoja1!$A$2:$B$32,2,FALSE),"No")</f>
        <v>ATE</v>
      </c>
      <c r="Y2915" s="42" t="str">
        <f>IF(OR(LOWER(Tabla2[[#This Row],[GENERO]])="masculino", LOWER(Tabla2[[#This Row],[GENERO]])="femenino"),"OK","Corregir")</f>
        <v>OK</v>
      </c>
      <c r="Z2915" s="42" t="str">
        <f>+IF(Tabla2[[#This Row],[Nro. DNI / CE]]="","Corregir",IF(LEN(Tabla2[[#This Row],[Nro. DNI / CE]])&gt;=8,"OK","Corregir"))</f>
        <v>OK</v>
      </c>
      <c r="AA2915" s="42">
        <f>COUNTIF(Tabla2[APELLIDOS Y NOMBRES],Tabla2[[#This Row],[APELLIDOS Y NOMBRES]])</f>
        <v>1</v>
      </c>
      <c r="AB2915" s="42">
        <f>IF(Tabla2[[#This Row],[Trabajador]]&gt;1,1/Tabla2[[#This Row],[Trabajador]],Tabla2[[#This Row],[Trabajador]])</f>
        <v>1</v>
      </c>
      <c r="AC2915" t="str">
        <f>+IFERROR(IF(Tabla2[[#This Row],[FECHA CESE/BAJA]]="","No Aplica",IF(AND(MONTH(Tabla2[[#This Row],[FECHA CESE/BAJA]])=MONTH(TODAY()-30),YEAR(Tabla2[[#This Row],[FECHA CESE/BAJA]])=YEAR(TODAY())),MONTH(TODAY()-30)&amp;"-"&amp;YEAR(TODAY()),"Borrar")),"No aplica")</f>
        <v>No Aplica</v>
      </c>
      <c r="AD2915" t="str">
        <f>+IFERROR(IF(Tabla2[[#This Row],[FECHA INICIO DE LABORES EN OBRA]]="","No Aplica",IF(AND(MONTH(Tabla2[[#This Row],[FECHA INICIO DE LABORES EN OBRA]])=MONTH(TODAY()-30),YEAR(Tabla2[[#This Row],[FECHA INICIO DE LABORES EN OBRA]])=YEAR(TODAY())),MONTH(TODAY()-30)&amp;"-"&amp;YEAR(TODAY()),"No Aplica")),"No Aplica")</f>
        <v>No Aplica</v>
      </c>
    </row>
    <row r="2916" spans="1:30" x14ac:dyDescent="0.25">
      <c r="A2916" s="13">
        <v>20554431578</v>
      </c>
      <c r="B2916" s="15" t="s">
        <v>10227</v>
      </c>
      <c r="C2916" s="15" t="s">
        <v>10227</v>
      </c>
      <c r="D2916" s="15" t="s">
        <v>10253</v>
      </c>
      <c r="E2916" s="15" t="s">
        <v>10254</v>
      </c>
      <c r="F2916" s="39">
        <v>25907</v>
      </c>
      <c r="G2916" s="15">
        <v>2</v>
      </c>
      <c r="H2916" s="15" t="s">
        <v>10239</v>
      </c>
      <c r="I2916" s="15" t="s">
        <v>10231</v>
      </c>
      <c r="J2916" s="15" t="s">
        <v>10255</v>
      </c>
      <c r="K2916" s="15" t="s">
        <v>10256</v>
      </c>
      <c r="L2916" s="40" t="s">
        <v>6</v>
      </c>
      <c r="M2916" s="39"/>
      <c r="N2916" s="41" t="s">
        <v>10233</v>
      </c>
      <c r="O2916" s="39">
        <v>44256</v>
      </c>
      <c r="P2916" s="40">
        <v>1</v>
      </c>
      <c r="Q2916" s="40">
        <v>4</v>
      </c>
      <c r="R2916" s="40" t="str">
        <f>IFERROR(VLOOKUP(Tabla2[[#This Row],[CONTRATISTA PRNCIPAL]],Hoja1!$L$5:$M$9,2,FALSE),"CJV")</f>
        <v>CJV</v>
      </c>
      <c r="S2916" s="40" t="str">
        <f>IF(Tabla2[[#This Row],[EMPRESA]]=Tabla2[[#This Row],[CONTRATISTA PRNCIPAL]],"Principal","Secundaria")</f>
        <v>Principal</v>
      </c>
      <c r="T2916" s="42">
        <f>IFERROR(1/COUNTIF(Tabla2[CONTRATISTA PRNCIPAL],Tabla2[[#This Row],[CONTRATISTA PRNCIPAL]]),0)</f>
        <v>0.03225806451612903</v>
      </c>
      <c r="U2916" s="43">
        <f>IF(((TODAY()-Tabla2[[#This Row],[FECHA NACIMIENTO]])/365)&lt;18,"Corregir", IF(((TODAY()-Tabla2[[#This Row],[FECHA NACIMIENTO]])/365)&gt;80, "Corregir",ROUNDDOWN(((TODAY()-Tabla2[[#This Row],[FECHA NACIMIENTO]])/365),0)))</f>
        <v>52</v>
      </c>
      <c r="V29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16" s="44" t="str">
        <f>+IF(Tabla2[[#This Row],[Edad]]="Corregir","Corregir","Ok")</f>
        <v>Ok</v>
      </c>
      <c r="X2916" s="42" t="str">
        <f>+IFERROR(VLOOKUP(Tabla2[[#This Row],[DISTRITO SEGÚN DNI]],Hoja1!$A$2:$B$32,2,FALSE),"No")</f>
        <v>No</v>
      </c>
      <c r="Y2916" s="42" t="str">
        <f>IF(OR(LOWER(Tabla2[[#This Row],[GENERO]])="masculino", LOWER(Tabla2[[#This Row],[GENERO]])="femenino"),"OK","Corregir")</f>
        <v>OK</v>
      </c>
      <c r="Z2916" s="42" t="str">
        <f>+IF(Tabla2[[#This Row],[Nro. DNI / CE]]="","Corregir",IF(LEN(Tabla2[[#This Row],[Nro. DNI / CE]])&gt;=8,"OK","Corregir"))</f>
        <v>OK</v>
      </c>
      <c r="AA2916" s="42">
        <f>COUNTIF(Tabla2[APELLIDOS Y NOMBRES],Tabla2[[#This Row],[APELLIDOS Y NOMBRES]])</f>
        <v>1</v>
      </c>
      <c r="AB2916" s="42">
        <f>IF(Tabla2[[#This Row],[Trabajador]]&gt;1,1/Tabla2[[#This Row],[Trabajador]],Tabla2[[#This Row],[Trabajador]])</f>
        <v>1</v>
      </c>
      <c r="AC2916" t="str">
        <f>+IFERROR(IF(Tabla2[[#This Row],[FECHA CESE/BAJA]]="","No Aplica",IF(AND(MONTH(Tabla2[[#This Row],[FECHA CESE/BAJA]])=MONTH(TODAY()-30),YEAR(Tabla2[[#This Row],[FECHA CESE/BAJA]])=YEAR(TODAY())),MONTH(TODAY()-30)&amp;"-"&amp;YEAR(TODAY()),"Borrar")),"No aplica")</f>
        <v>No Aplica</v>
      </c>
      <c r="AD2916" t="str">
        <f>+IFERROR(IF(Tabla2[[#This Row],[FECHA INICIO DE LABORES EN OBRA]]="","No Aplica",IF(AND(MONTH(Tabla2[[#This Row],[FECHA INICIO DE LABORES EN OBRA]])=MONTH(TODAY()-30),YEAR(Tabla2[[#This Row],[FECHA INICIO DE LABORES EN OBRA]])=YEAR(TODAY())),MONTH(TODAY()-30)&amp;"-"&amp;YEAR(TODAY()),"No Aplica")),"No Aplica")</f>
        <v>No Aplica</v>
      </c>
    </row>
    <row r="2917" spans="1:30" x14ac:dyDescent="0.25">
      <c r="A2917" s="13">
        <v>20554431578</v>
      </c>
      <c r="B2917" s="15" t="s">
        <v>10227</v>
      </c>
      <c r="C2917" s="15" t="s">
        <v>10227</v>
      </c>
      <c r="D2917" s="15" t="s">
        <v>10257</v>
      </c>
      <c r="E2917" s="15" t="s">
        <v>10258</v>
      </c>
      <c r="F2917" s="39">
        <v>22516</v>
      </c>
      <c r="G2917" s="15">
        <v>1</v>
      </c>
      <c r="H2917" s="15" t="s">
        <v>3530</v>
      </c>
      <c r="I2917" s="15" t="s">
        <v>10231</v>
      </c>
      <c r="J2917" s="15" t="s">
        <v>10259</v>
      </c>
      <c r="K2917" s="15" t="s">
        <v>2843</v>
      </c>
      <c r="L2917" s="40" t="s">
        <v>6</v>
      </c>
      <c r="M2917" s="39"/>
      <c r="N2917" s="41" t="s">
        <v>10233</v>
      </c>
      <c r="O2917" s="39">
        <v>44835</v>
      </c>
      <c r="P2917" s="40">
        <v>1</v>
      </c>
      <c r="Q2917" s="40">
        <v>1</v>
      </c>
      <c r="R2917" s="40" t="str">
        <f>IFERROR(VLOOKUP(Tabla2[[#This Row],[CONTRATISTA PRNCIPAL]],Hoja1!$L$5:$M$9,2,FALSE),"CJV")</f>
        <v>CJV</v>
      </c>
      <c r="S2917" s="40" t="str">
        <f>IF(Tabla2[[#This Row],[EMPRESA]]=Tabla2[[#This Row],[CONTRATISTA PRNCIPAL]],"Principal","Secundaria")</f>
        <v>Principal</v>
      </c>
      <c r="T2917" s="42">
        <f>IFERROR(1/COUNTIF(Tabla2[CONTRATISTA PRNCIPAL],Tabla2[[#This Row],[CONTRATISTA PRNCIPAL]]),0)</f>
        <v>0.03225806451612903</v>
      </c>
      <c r="U2917" s="43">
        <f>IF(((TODAY()-Tabla2[[#This Row],[FECHA NACIMIENTO]])/365)&lt;18,"Corregir", IF(((TODAY()-Tabla2[[#This Row],[FECHA NACIMIENTO]])/365)&gt;80, "Corregir",ROUNDDOWN(((TODAY()-Tabla2[[#This Row],[FECHA NACIMIENTO]])/365),0)))</f>
        <v>62</v>
      </c>
      <c r="V29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2917" s="44" t="str">
        <f>+IF(Tabla2[[#This Row],[Edad]]="Corregir","Corregir","Ok")</f>
        <v>Ok</v>
      </c>
      <c r="X2917" s="42" t="str">
        <f>+IFERROR(VLOOKUP(Tabla2[[#This Row],[DISTRITO SEGÚN DNI]],Hoja1!$A$2:$B$32,2,FALSE),"No")</f>
        <v>No</v>
      </c>
      <c r="Y2917" s="42" t="str">
        <f>IF(OR(LOWER(Tabla2[[#This Row],[GENERO]])="masculino", LOWER(Tabla2[[#This Row],[GENERO]])="femenino"),"OK","Corregir")</f>
        <v>OK</v>
      </c>
      <c r="Z2917" s="42" t="str">
        <f>+IF(Tabla2[[#This Row],[Nro. DNI / CE]]="","Corregir",IF(LEN(Tabla2[[#This Row],[Nro. DNI / CE]])&gt;=8,"OK","Corregir"))</f>
        <v>OK</v>
      </c>
      <c r="AA2917" s="42">
        <f>COUNTIF(Tabla2[APELLIDOS Y NOMBRES],Tabla2[[#This Row],[APELLIDOS Y NOMBRES]])</f>
        <v>1</v>
      </c>
      <c r="AB2917" s="42">
        <f>IF(Tabla2[[#This Row],[Trabajador]]&gt;1,1/Tabla2[[#This Row],[Trabajador]],Tabla2[[#This Row],[Trabajador]])</f>
        <v>1</v>
      </c>
      <c r="AC2917" t="str">
        <f>+IFERROR(IF(Tabla2[[#This Row],[FECHA CESE/BAJA]]="","No Aplica",IF(AND(MONTH(Tabla2[[#This Row],[FECHA CESE/BAJA]])=MONTH(TODAY()-30),YEAR(Tabla2[[#This Row],[FECHA CESE/BAJA]])=YEAR(TODAY())),MONTH(TODAY()-30)&amp;"-"&amp;YEAR(TODAY()),"Borrar")),"No aplica")</f>
        <v>No Aplica</v>
      </c>
      <c r="AD2917" t="str">
        <f>+IFERROR(IF(Tabla2[[#This Row],[FECHA INICIO DE LABORES EN OBRA]]="","No Aplica",IF(AND(MONTH(Tabla2[[#This Row],[FECHA INICIO DE LABORES EN OBRA]])=MONTH(TODAY()-30),YEAR(Tabla2[[#This Row],[FECHA INICIO DE LABORES EN OBRA]])=YEAR(TODAY())),MONTH(TODAY()-30)&amp;"-"&amp;YEAR(TODAY()),"No Aplica")),"No Aplica")</f>
        <v>No Aplica</v>
      </c>
    </row>
    <row r="2918" spans="1:30" x14ac:dyDescent="0.25">
      <c r="A2918" s="13">
        <v>20554431578</v>
      </c>
      <c r="B2918" s="15" t="s">
        <v>10227</v>
      </c>
      <c r="C2918" s="15" t="s">
        <v>10227</v>
      </c>
      <c r="D2918" s="15" t="s">
        <v>1542</v>
      </c>
      <c r="E2918" s="15" t="s">
        <v>1543</v>
      </c>
      <c r="F2918" s="39">
        <v>30540</v>
      </c>
      <c r="G2918" s="15">
        <v>2</v>
      </c>
      <c r="H2918" s="15" t="s">
        <v>10260</v>
      </c>
      <c r="I2918" s="15" t="s">
        <v>10231</v>
      </c>
      <c r="J2918" s="15" t="s">
        <v>10261</v>
      </c>
      <c r="K2918" s="15" t="s">
        <v>2083</v>
      </c>
      <c r="L2918" s="40" t="s">
        <v>6</v>
      </c>
      <c r="M2918" s="39"/>
      <c r="N2918" s="41" t="s">
        <v>10233</v>
      </c>
      <c r="O2918" s="39">
        <v>44834</v>
      </c>
      <c r="P2918" s="40">
        <v>1</v>
      </c>
      <c r="Q2918" s="40">
        <v>4</v>
      </c>
      <c r="R2918" s="40" t="str">
        <f>IFERROR(VLOOKUP(Tabla2[[#This Row],[CONTRATISTA PRNCIPAL]],Hoja1!$L$5:$M$9,2,FALSE),"CJV")</f>
        <v>CJV</v>
      </c>
      <c r="S2918" s="40" t="str">
        <f>IF(Tabla2[[#This Row],[EMPRESA]]=Tabla2[[#This Row],[CONTRATISTA PRNCIPAL]],"Principal","Secundaria")</f>
        <v>Principal</v>
      </c>
      <c r="T2918" s="42">
        <f>IFERROR(1/COUNTIF(Tabla2[CONTRATISTA PRNCIPAL],Tabla2[[#This Row],[CONTRATISTA PRNCIPAL]]),0)</f>
        <v>0.03225806451612903</v>
      </c>
      <c r="U2918" s="43">
        <f>IF(((TODAY()-Tabla2[[#This Row],[FECHA NACIMIENTO]])/365)&lt;18,"Corregir", IF(((TODAY()-Tabla2[[#This Row],[FECHA NACIMIENTO]])/365)&gt;80, "Corregir",ROUNDDOWN(((TODAY()-Tabla2[[#This Row],[FECHA NACIMIENTO]])/365),0)))</f>
        <v>40</v>
      </c>
      <c r="V29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18" s="44" t="str">
        <f>+IF(Tabla2[[#This Row],[Edad]]="Corregir","Corregir","Ok")</f>
        <v>Ok</v>
      </c>
      <c r="X2918" s="42" t="str">
        <f>+IFERROR(VLOOKUP(Tabla2[[#This Row],[DISTRITO SEGÚN DNI]],Hoja1!$A$2:$B$32,2,FALSE),"No")</f>
        <v>ATE</v>
      </c>
      <c r="Y2918" s="42" t="str">
        <f>IF(OR(LOWER(Tabla2[[#This Row],[GENERO]])="masculino", LOWER(Tabla2[[#This Row],[GENERO]])="femenino"),"OK","Corregir")</f>
        <v>OK</v>
      </c>
      <c r="Z2918" s="42" t="str">
        <f>+IF(Tabla2[[#This Row],[Nro. DNI / CE]]="","Corregir",IF(LEN(Tabla2[[#This Row],[Nro. DNI / CE]])&gt;=8,"OK","Corregir"))</f>
        <v>OK</v>
      </c>
      <c r="AA2918" s="42">
        <f>COUNTIF(Tabla2[APELLIDOS Y NOMBRES],Tabla2[[#This Row],[APELLIDOS Y NOMBRES]])</f>
        <v>1</v>
      </c>
      <c r="AB2918" s="42">
        <f>IF(Tabla2[[#This Row],[Trabajador]]&gt;1,1/Tabla2[[#This Row],[Trabajador]],Tabla2[[#This Row],[Trabajador]])</f>
        <v>1</v>
      </c>
      <c r="AC2918" t="str">
        <f>+IFERROR(IF(Tabla2[[#This Row],[FECHA CESE/BAJA]]="","No Aplica",IF(AND(MONTH(Tabla2[[#This Row],[FECHA CESE/BAJA]])=MONTH(TODAY()-30),YEAR(Tabla2[[#This Row],[FECHA CESE/BAJA]])=YEAR(TODAY())),MONTH(TODAY()-30)&amp;"-"&amp;YEAR(TODAY()),"Borrar")),"No aplica")</f>
        <v>No Aplica</v>
      </c>
      <c r="AD2918" t="str">
        <f>+IFERROR(IF(Tabla2[[#This Row],[FECHA INICIO DE LABORES EN OBRA]]="","No Aplica",IF(AND(MONTH(Tabla2[[#This Row],[FECHA INICIO DE LABORES EN OBRA]])=MONTH(TODAY()-30),YEAR(Tabla2[[#This Row],[FECHA INICIO DE LABORES EN OBRA]])=YEAR(TODAY())),MONTH(TODAY()-30)&amp;"-"&amp;YEAR(TODAY()),"No Aplica")),"No Aplica")</f>
        <v>No Aplica</v>
      </c>
    </row>
    <row r="2919" spans="1:30" x14ac:dyDescent="0.25">
      <c r="A2919" s="13">
        <v>20554431578</v>
      </c>
      <c r="B2919" s="15" t="s">
        <v>10227</v>
      </c>
      <c r="C2919" s="15" t="s">
        <v>10227</v>
      </c>
      <c r="D2919" s="15" t="s">
        <v>1544</v>
      </c>
      <c r="E2919" s="15" t="s">
        <v>1545</v>
      </c>
      <c r="F2919" s="39">
        <v>31171</v>
      </c>
      <c r="G2919" s="15">
        <v>2</v>
      </c>
      <c r="H2919" s="15" t="s">
        <v>2757</v>
      </c>
      <c r="I2919" s="15" t="s">
        <v>10231</v>
      </c>
      <c r="J2919" s="15" t="s">
        <v>10262</v>
      </c>
      <c r="K2919" s="15" t="s">
        <v>2083</v>
      </c>
      <c r="L2919" s="40" t="s">
        <v>6</v>
      </c>
      <c r="M2919" s="39"/>
      <c r="N2919" s="41" t="s">
        <v>10233</v>
      </c>
      <c r="O2919" s="39">
        <v>44834</v>
      </c>
      <c r="P2919" s="40">
        <v>1</v>
      </c>
      <c r="Q2919" s="40">
        <v>4</v>
      </c>
      <c r="R2919" s="40" t="str">
        <f>IFERROR(VLOOKUP(Tabla2[[#This Row],[CONTRATISTA PRNCIPAL]],Hoja1!$L$5:$M$9,2,FALSE),"CJV")</f>
        <v>CJV</v>
      </c>
      <c r="S2919" s="40" t="str">
        <f>IF(Tabla2[[#This Row],[EMPRESA]]=Tabla2[[#This Row],[CONTRATISTA PRNCIPAL]],"Principal","Secundaria")</f>
        <v>Principal</v>
      </c>
      <c r="T2919" s="42">
        <f>IFERROR(1/COUNTIF(Tabla2[CONTRATISTA PRNCIPAL],Tabla2[[#This Row],[CONTRATISTA PRNCIPAL]]),0)</f>
        <v>0.03225806451612903</v>
      </c>
      <c r="U2919" s="43">
        <f>IF(((TODAY()-Tabla2[[#This Row],[FECHA NACIMIENTO]])/365)&lt;18,"Corregir", IF(((TODAY()-Tabla2[[#This Row],[FECHA NACIMIENTO]])/365)&gt;80, "Corregir",ROUNDDOWN(((TODAY()-Tabla2[[#This Row],[FECHA NACIMIENTO]])/365),0)))</f>
        <v>38</v>
      </c>
      <c r="V29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19" s="44" t="str">
        <f>+IF(Tabla2[[#This Row],[Edad]]="Corregir","Corregir","Ok")</f>
        <v>Ok</v>
      </c>
      <c r="X2919" s="42" t="str">
        <f>+IFERROR(VLOOKUP(Tabla2[[#This Row],[DISTRITO SEGÚN DNI]],Hoja1!$A$2:$B$32,2,FALSE),"No")</f>
        <v>ATE</v>
      </c>
      <c r="Y2919" s="42" t="str">
        <f>IF(OR(LOWER(Tabla2[[#This Row],[GENERO]])="masculino", LOWER(Tabla2[[#This Row],[GENERO]])="femenino"),"OK","Corregir")</f>
        <v>OK</v>
      </c>
      <c r="Z2919" s="42" t="str">
        <f>+IF(Tabla2[[#This Row],[Nro. DNI / CE]]="","Corregir",IF(LEN(Tabla2[[#This Row],[Nro. DNI / CE]])&gt;=8,"OK","Corregir"))</f>
        <v>OK</v>
      </c>
      <c r="AA2919" s="42">
        <f>COUNTIF(Tabla2[APELLIDOS Y NOMBRES],Tabla2[[#This Row],[APELLIDOS Y NOMBRES]])</f>
        <v>1</v>
      </c>
      <c r="AB2919" s="42">
        <f>IF(Tabla2[[#This Row],[Trabajador]]&gt;1,1/Tabla2[[#This Row],[Trabajador]],Tabla2[[#This Row],[Trabajador]])</f>
        <v>1</v>
      </c>
      <c r="AC2919" t="str">
        <f>+IFERROR(IF(Tabla2[[#This Row],[FECHA CESE/BAJA]]="","No Aplica",IF(AND(MONTH(Tabla2[[#This Row],[FECHA CESE/BAJA]])=MONTH(TODAY()-30),YEAR(Tabla2[[#This Row],[FECHA CESE/BAJA]])=YEAR(TODAY())),MONTH(TODAY()-30)&amp;"-"&amp;YEAR(TODAY()),"Borrar")),"No aplica")</f>
        <v>No Aplica</v>
      </c>
      <c r="AD2919" t="str">
        <f>+IFERROR(IF(Tabla2[[#This Row],[FECHA INICIO DE LABORES EN OBRA]]="","No Aplica",IF(AND(MONTH(Tabla2[[#This Row],[FECHA INICIO DE LABORES EN OBRA]])=MONTH(TODAY()-30),YEAR(Tabla2[[#This Row],[FECHA INICIO DE LABORES EN OBRA]])=YEAR(TODAY())),MONTH(TODAY()-30)&amp;"-"&amp;YEAR(TODAY()),"No Aplica")),"No Aplica")</f>
        <v>No Aplica</v>
      </c>
    </row>
    <row r="2920" spans="1:30" x14ac:dyDescent="0.25">
      <c r="A2920" s="13">
        <v>20554431578</v>
      </c>
      <c r="B2920" s="15" t="s">
        <v>10227</v>
      </c>
      <c r="C2920" s="15" t="s">
        <v>10227</v>
      </c>
      <c r="D2920" s="15" t="s">
        <v>1546</v>
      </c>
      <c r="E2920" s="15" t="s">
        <v>1547</v>
      </c>
      <c r="F2920" s="39">
        <v>30513</v>
      </c>
      <c r="G2920" s="15">
        <v>2</v>
      </c>
      <c r="H2920" s="15" t="s">
        <v>10260</v>
      </c>
      <c r="I2920" s="15" t="s">
        <v>10231</v>
      </c>
      <c r="J2920" s="15" t="s">
        <v>10263</v>
      </c>
      <c r="K2920" s="15" t="s">
        <v>2083</v>
      </c>
      <c r="L2920" s="40" t="s">
        <v>6</v>
      </c>
      <c r="M2920" s="39"/>
      <c r="N2920" s="41" t="s">
        <v>10233</v>
      </c>
      <c r="O2920" s="39">
        <v>44506</v>
      </c>
      <c r="P2920" s="40">
        <v>1</v>
      </c>
      <c r="Q2920" s="40">
        <v>4</v>
      </c>
      <c r="R2920" s="40" t="str">
        <f>IFERROR(VLOOKUP(Tabla2[[#This Row],[CONTRATISTA PRNCIPAL]],Hoja1!$L$5:$M$9,2,FALSE),"CJV")</f>
        <v>CJV</v>
      </c>
      <c r="S2920" s="40" t="str">
        <f>IF(Tabla2[[#This Row],[EMPRESA]]=Tabla2[[#This Row],[CONTRATISTA PRNCIPAL]],"Principal","Secundaria")</f>
        <v>Principal</v>
      </c>
      <c r="T2920" s="42">
        <f>IFERROR(1/COUNTIF(Tabla2[CONTRATISTA PRNCIPAL],Tabla2[[#This Row],[CONTRATISTA PRNCIPAL]]),0)</f>
        <v>0.03225806451612903</v>
      </c>
      <c r="U2920" s="43">
        <f>IF(((TODAY()-Tabla2[[#This Row],[FECHA NACIMIENTO]])/365)&lt;18,"Corregir", IF(((TODAY()-Tabla2[[#This Row],[FECHA NACIMIENTO]])/365)&gt;80, "Corregir",ROUNDDOWN(((TODAY()-Tabla2[[#This Row],[FECHA NACIMIENTO]])/365),0)))</f>
        <v>40</v>
      </c>
      <c r="V29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20" s="44" t="str">
        <f>+IF(Tabla2[[#This Row],[Edad]]="Corregir","Corregir","Ok")</f>
        <v>Ok</v>
      </c>
      <c r="X2920" s="42" t="str">
        <f>+IFERROR(VLOOKUP(Tabla2[[#This Row],[DISTRITO SEGÚN DNI]],Hoja1!$A$2:$B$32,2,FALSE),"No")</f>
        <v>ATE</v>
      </c>
      <c r="Y2920" s="42" t="str">
        <f>IF(OR(LOWER(Tabla2[[#This Row],[GENERO]])="masculino", LOWER(Tabla2[[#This Row],[GENERO]])="femenino"),"OK","Corregir")</f>
        <v>OK</v>
      </c>
      <c r="Z2920" s="42" t="str">
        <f>+IF(Tabla2[[#This Row],[Nro. DNI / CE]]="","Corregir",IF(LEN(Tabla2[[#This Row],[Nro. DNI / CE]])&gt;=8,"OK","Corregir"))</f>
        <v>OK</v>
      </c>
      <c r="AA2920" s="42">
        <f>COUNTIF(Tabla2[APELLIDOS Y NOMBRES],Tabla2[[#This Row],[APELLIDOS Y NOMBRES]])</f>
        <v>1</v>
      </c>
      <c r="AB2920" s="42">
        <f>IF(Tabla2[[#This Row],[Trabajador]]&gt;1,1/Tabla2[[#This Row],[Trabajador]],Tabla2[[#This Row],[Trabajador]])</f>
        <v>1</v>
      </c>
      <c r="AC2920" t="str">
        <f>+IFERROR(IF(Tabla2[[#This Row],[FECHA CESE/BAJA]]="","No Aplica",IF(AND(MONTH(Tabla2[[#This Row],[FECHA CESE/BAJA]])=MONTH(TODAY()-30),YEAR(Tabla2[[#This Row],[FECHA CESE/BAJA]])=YEAR(TODAY())),MONTH(TODAY()-30)&amp;"-"&amp;YEAR(TODAY()),"Borrar")),"No aplica")</f>
        <v>No Aplica</v>
      </c>
      <c r="AD2920" t="str">
        <f>+IFERROR(IF(Tabla2[[#This Row],[FECHA INICIO DE LABORES EN OBRA]]="","No Aplica",IF(AND(MONTH(Tabla2[[#This Row],[FECHA INICIO DE LABORES EN OBRA]])=MONTH(TODAY()-30),YEAR(Tabla2[[#This Row],[FECHA INICIO DE LABORES EN OBRA]])=YEAR(TODAY())),MONTH(TODAY()-30)&amp;"-"&amp;YEAR(TODAY()),"No Aplica")),"No Aplica")</f>
        <v>No Aplica</v>
      </c>
    </row>
    <row r="2921" spans="1:30" x14ac:dyDescent="0.25">
      <c r="A2921" s="13">
        <v>20554431578</v>
      </c>
      <c r="B2921" s="15" t="s">
        <v>10227</v>
      </c>
      <c r="C2921" s="15" t="s">
        <v>10227</v>
      </c>
      <c r="D2921" s="15" t="s">
        <v>10264</v>
      </c>
      <c r="E2921" s="15" t="s">
        <v>10265</v>
      </c>
      <c r="F2921" s="39">
        <v>32904</v>
      </c>
      <c r="G2921" s="15">
        <v>2</v>
      </c>
      <c r="H2921" s="15" t="s">
        <v>10260</v>
      </c>
      <c r="I2921" s="15" t="s">
        <v>10231</v>
      </c>
      <c r="J2921" s="15" t="s">
        <v>10266</v>
      </c>
      <c r="K2921" s="15" t="s">
        <v>10267</v>
      </c>
      <c r="L2921" s="40" t="s">
        <v>6</v>
      </c>
      <c r="M2921" s="39"/>
      <c r="N2921" s="41" t="s">
        <v>10233</v>
      </c>
      <c r="O2921" s="39">
        <v>44503</v>
      </c>
      <c r="P2921" s="40">
        <v>1</v>
      </c>
      <c r="Q2921" s="40">
        <v>4</v>
      </c>
      <c r="R2921" s="40" t="str">
        <f>IFERROR(VLOOKUP(Tabla2[[#This Row],[CONTRATISTA PRNCIPAL]],Hoja1!$L$5:$M$9,2,FALSE),"CJV")</f>
        <v>CJV</v>
      </c>
      <c r="S2921" s="40" t="str">
        <f>IF(Tabla2[[#This Row],[EMPRESA]]=Tabla2[[#This Row],[CONTRATISTA PRNCIPAL]],"Principal","Secundaria")</f>
        <v>Principal</v>
      </c>
      <c r="T2921" s="42">
        <f>IFERROR(1/COUNTIF(Tabla2[CONTRATISTA PRNCIPAL],Tabla2[[#This Row],[CONTRATISTA PRNCIPAL]]),0)</f>
        <v>0.03225806451612903</v>
      </c>
      <c r="U2921" s="43">
        <f>IF(((TODAY()-Tabla2[[#This Row],[FECHA NACIMIENTO]])/365)&lt;18,"Corregir", IF(((TODAY()-Tabla2[[#This Row],[FECHA NACIMIENTO]])/365)&gt;80, "Corregir",ROUNDDOWN(((TODAY()-Tabla2[[#This Row],[FECHA NACIMIENTO]])/365),0)))</f>
        <v>33</v>
      </c>
      <c r="V29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21" s="44" t="str">
        <f>+IF(Tabla2[[#This Row],[Edad]]="Corregir","Corregir","Ok")</f>
        <v>Ok</v>
      </c>
      <c r="X2921" s="42" t="str">
        <f>+IFERROR(VLOOKUP(Tabla2[[#This Row],[DISTRITO SEGÚN DNI]],Hoja1!$A$2:$B$32,2,FALSE),"No")</f>
        <v>No</v>
      </c>
      <c r="Y2921" s="42" t="str">
        <f>IF(OR(LOWER(Tabla2[[#This Row],[GENERO]])="masculino", LOWER(Tabla2[[#This Row],[GENERO]])="femenino"),"OK","Corregir")</f>
        <v>OK</v>
      </c>
      <c r="Z2921" s="42" t="str">
        <f>+IF(Tabla2[[#This Row],[Nro. DNI / CE]]="","Corregir",IF(LEN(Tabla2[[#This Row],[Nro. DNI / CE]])&gt;=8,"OK","Corregir"))</f>
        <v>OK</v>
      </c>
      <c r="AA2921" s="42">
        <f>COUNTIF(Tabla2[APELLIDOS Y NOMBRES],Tabla2[[#This Row],[APELLIDOS Y NOMBRES]])</f>
        <v>1</v>
      </c>
      <c r="AB2921" s="42">
        <f>IF(Tabla2[[#This Row],[Trabajador]]&gt;1,1/Tabla2[[#This Row],[Trabajador]],Tabla2[[#This Row],[Trabajador]])</f>
        <v>1</v>
      </c>
      <c r="AC2921" t="str">
        <f>+IFERROR(IF(Tabla2[[#This Row],[FECHA CESE/BAJA]]="","No Aplica",IF(AND(MONTH(Tabla2[[#This Row],[FECHA CESE/BAJA]])=MONTH(TODAY()-30),YEAR(Tabla2[[#This Row],[FECHA CESE/BAJA]])=YEAR(TODAY())),MONTH(TODAY()-30)&amp;"-"&amp;YEAR(TODAY()),"Borrar")),"No aplica")</f>
        <v>No Aplica</v>
      </c>
      <c r="AD2921" t="str">
        <f>+IFERROR(IF(Tabla2[[#This Row],[FECHA INICIO DE LABORES EN OBRA]]="","No Aplica",IF(AND(MONTH(Tabla2[[#This Row],[FECHA INICIO DE LABORES EN OBRA]])=MONTH(TODAY()-30),YEAR(Tabla2[[#This Row],[FECHA INICIO DE LABORES EN OBRA]])=YEAR(TODAY())),MONTH(TODAY()-30)&amp;"-"&amp;YEAR(TODAY()),"No Aplica")),"No Aplica")</f>
        <v>No Aplica</v>
      </c>
    </row>
    <row r="2922" spans="1:30" x14ac:dyDescent="0.25">
      <c r="A2922" s="13">
        <v>20554431578</v>
      </c>
      <c r="B2922" s="15" t="s">
        <v>10227</v>
      </c>
      <c r="C2922" s="15" t="s">
        <v>10227</v>
      </c>
      <c r="D2922" s="15" t="s">
        <v>1548</v>
      </c>
      <c r="E2922" s="15" t="s">
        <v>1549</v>
      </c>
      <c r="F2922" s="39">
        <v>27634</v>
      </c>
      <c r="G2922" s="15">
        <v>2</v>
      </c>
      <c r="H2922" s="15" t="s">
        <v>10260</v>
      </c>
      <c r="I2922" s="15" t="s">
        <v>10231</v>
      </c>
      <c r="J2922" s="15" t="s">
        <v>10268</v>
      </c>
      <c r="K2922" s="15" t="s">
        <v>3310</v>
      </c>
      <c r="L2922" s="40" t="s">
        <v>6</v>
      </c>
      <c r="M2922" s="39"/>
      <c r="N2922" s="41" t="s">
        <v>10233</v>
      </c>
      <c r="O2922" s="39">
        <v>44503</v>
      </c>
      <c r="P2922" s="40">
        <v>1</v>
      </c>
      <c r="Q2922" s="40">
        <v>4</v>
      </c>
      <c r="R2922" s="40" t="str">
        <f>IFERROR(VLOOKUP(Tabla2[[#This Row],[CONTRATISTA PRNCIPAL]],Hoja1!$L$5:$M$9,2,FALSE),"CJV")</f>
        <v>CJV</v>
      </c>
      <c r="S2922" s="40" t="str">
        <f>IF(Tabla2[[#This Row],[EMPRESA]]=Tabla2[[#This Row],[CONTRATISTA PRNCIPAL]],"Principal","Secundaria")</f>
        <v>Principal</v>
      </c>
      <c r="T2922" s="42">
        <f>IFERROR(1/COUNTIF(Tabla2[CONTRATISTA PRNCIPAL],Tabla2[[#This Row],[CONTRATISTA PRNCIPAL]]),0)</f>
        <v>0.03225806451612903</v>
      </c>
      <c r="U2922" s="43">
        <f>IF(((TODAY()-Tabla2[[#This Row],[FECHA NACIMIENTO]])/365)&lt;18,"Corregir", IF(((TODAY()-Tabla2[[#This Row],[FECHA NACIMIENTO]])/365)&gt;80, "Corregir",ROUNDDOWN(((TODAY()-Tabla2[[#This Row],[FECHA NACIMIENTO]])/365),0)))</f>
        <v>48</v>
      </c>
      <c r="V29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22" s="44" t="str">
        <f>+IF(Tabla2[[#This Row],[Edad]]="Corregir","Corregir","Ok")</f>
        <v>Ok</v>
      </c>
      <c r="X2922" s="42" t="str">
        <f>+IFERROR(VLOOKUP(Tabla2[[#This Row],[DISTRITO SEGÚN DNI]],Hoja1!$A$2:$B$32,2,FALSE),"No")</f>
        <v>LA VICTORIA</v>
      </c>
      <c r="Y2922" s="42" t="str">
        <f>IF(OR(LOWER(Tabla2[[#This Row],[GENERO]])="masculino", LOWER(Tabla2[[#This Row],[GENERO]])="femenino"),"OK","Corregir")</f>
        <v>OK</v>
      </c>
      <c r="Z2922" s="42" t="str">
        <f>+IF(Tabla2[[#This Row],[Nro. DNI / CE]]="","Corregir",IF(LEN(Tabla2[[#This Row],[Nro. DNI / CE]])&gt;=8,"OK","Corregir"))</f>
        <v>OK</v>
      </c>
      <c r="AA2922" s="42">
        <f>COUNTIF(Tabla2[APELLIDOS Y NOMBRES],Tabla2[[#This Row],[APELLIDOS Y NOMBRES]])</f>
        <v>1</v>
      </c>
      <c r="AB2922" s="42">
        <f>IF(Tabla2[[#This Row],[Trabajador]]&gt;1,1/Tabla2[[#This Row],[Trabajador]],Tabla2[[#This Row],[Trabajador]])</f>
        <v>1</v>
      </c>
      <c r="AC2922" t="str">
        <f>+IFERROR(IF(Tabla2[[#This Row],[FECHA CESE/BAJA]]="","No Aplica",IF(AND(MONTH(Tabla2[[#This Row],[FECHA CESE/BAJA]])=MONTH(TODAY()-30),YEAR(Tabla2[[#This Row],[FECHA CESE/BAJA]])=YEAR(TODAY())),MONTH(TODAY()-30)&amp;"-"&amp;YEAR(TODAY()),"Borrar")),"No aplica")</f>
        <v>No Aplica</v>
      </c>
      <c r="AD2922" t="str">
        <f>+IFERROR(IF(Tabla2[[#This Row],[FECHA INICIO DE LABORES EN OBRA]]="","No Aplica",IF(AND(MONTH(Tabla2[[#This Row],[FECHA INICIO DE LABORES EN OBRA]])=MONTH(TODAY()-30),YEAR(Tabla2[[#This Row],[FECHA INICIO DE LABORES EN OBRA]])=YEAR(TODAY())),MONTH(TODAY()-30)&amp;"-"&amp;YEAR(TODAY()),"No Aplica")),"No Aplica")</f>
        <v>No Aplica</v>
      </c>
    </row>
    <row r="2923" spans="1:30" x14ac:dyDescent="0.25">
      <c r="A2923" s="13">
        <v>20554431578</v>
      </c>
      <c r="B2923" s="15" t="s">
        <v>10227</v>
      </c>
      <c r="C2923" s="15" t="s">
        <v>10227</v>
      </c>
      <c r="D2923" s="15" t="s">
        <v>1550</v>
      </c>
      <c r="E2923" s="15" t="s">
        <v>1551</v>
      </c>
      <c r="F2923" s="39">
        <v>31538</v>
      </c>
      <c r="G2923" s="15">
        <v>2</v>
      </c>
      <c r="H2923" s="15" t="s">
        <v>10260</v>
      </c>
      <c r="I2923" s="15" t="s">
        <v>10231</v>
      </c>
      <c r="J2923" s="15" t="s">
        <v>10269</v>
      </c>
      <c r="K2923" s="15" t="s">
        <v>2083</v>
      </c>
      <c r="L2923" s="40" t="s">
        <v>6</v>
      </c>
      <c r="M2923" s="39"/>
      <c r="N2923" s="41" t="s">
        <v>10233</v>
      </c>
      <c r="O2923" s="39">
        <v>44503</v>
      </c>
      <c r="P2923" s="40">
        <v>1</v>
      </c>
      <c r="Q2923" s="40">
        <v>4</v>
      </c>
      <c r="R2923" s="40" t="str">
        <f>IFERROR(VLOOKUP(Tabla2[[#This Row],[CONTRATISTA PRNCIPAL]],Hoja1!$L$5:$M$9,2,FALSE),"CJV")</f>
        <v>CJV</v>
      </c>
      <c r="S2923" s="40" t="str">
        <f>IF(Tabla2[[#This Row],[EMPRESA]]=Tabla2[[#This Row],[CONTRATISTA PRNCIPAL]],"Principal","Secundaria")</f>
        <v>Principal</v>
      </c>
      <c r="T2923" s="42">
        <f>IFERROR(1/COUNTIF(Tabla2[CONTRATISTA PRNCIPAL],Tabla2[[#This Row],[CONTRATISTA PRNCIPAL]]),0)</f>
        <v>0.03225806451612903</v>
      </c>
      <c r="U2923" s="43">
        <f>IF(((TODAY()-Tabla2[[#This Row],[FECHA NACIMIENTO]])/365)&lt;18,"Corregir", IF(((TODAY()-Tabla2[[#This Row],[FECHA NACIMIENTO]])/365)&gt;80, "Corregir",ROUNDDOWN(((TODAY()-Tabla2[[#This Row],[FECHA NACIMIENTO]])/365),0)))</f>
        <v>37</v>
      </c>
      <c r="V29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23" s="44" t="str">
        <f>+IF(Tabla2[[#This Row],[Edad]]="Corregir","Corregir","Ok")</f>
        <v>Ok</v>
      </c>
      <c r="X2923" s="42" t="str">
        <f>+IFERROR(VLOOKUP(Tabla2[[#This Row],[DISTRITO SEGÚN DNI]],Hoja1!$A$2:$B$32,2,FALSE),"No")</f>
        <v>ATE</v>
      </c>
      <c r="Y2923" s="42" t="str">
        <f>IF(OR(LOWER(Tabla2[[#This Row],[GENERO]])="masculino", LOWER(Tabla2[[#This Row],[GENERO]])="femenino"),"OK","Corregir")</f>
        <v>OK</v>
      </c>
      <c r="Z2923" s="42" t="str">
        <f>+IF(Tabla2[[#This Row],[Nro. DNI / CE]]="","Corregir",IF(LEN(Tabla2[[#This Row],[Nro. DNI / CE]])&gt;=8,"OK","Corregir"))</f>
        <v>OK</v>
      </c>
      <c r="AA2923" s="42">
        <f>COUNTIF(Tabla2[APELLIDOS Y NOMBRES],Tabla2[[#This Row],[APELLIDOS Y NOMBRES]])</f>
        <v>1</v>
      </c>
      <c r="AB2923" s="42">
        <f>IF(Tabla2[[#This Row],[Trabajador]]&gt;1,1/Tabla2[[#This Row],[Trabajador]],Tabla2[[#This Row],[Trabajador]])</f>
        <v>1</v>
      </c>
      <c r="AC2923" t="str">
        <f>+IFERROR(IF(Tabla2[[#This Row],[FECHA CESE/BAJA]]="","No Aplica",IF(AND(MONTH(Tabla2[[#This Row],[FECHA CESE/BAJA]])=MONTH(TODAY()-30),YEAR(Tabla2[[#This Row],[FECHA CESE/BAJA]])=YEAR(TODAY())),MONTH(TODAY()-30)&amp;"-"&amp;YEAR(TODAY()),"Borrar")),"No aplica")</f>
        <v>No Aplica</v>
      </c>
      <c r="AD2923" t="str">
        <f>+IFERROR(IF(Tabla2[[#This Row],[FECHA INICIO DE LABORES EN OBRA]]="","No Aplica",IF(AND(MONTH(Tabla2[[#This Row],[FECHA INICIO DE LABORES EN OBRA]])=MONTH(TODAY()-30),YEAR(Tabla2[[#This Row],[FECHA INICIO DE LABORES EN OBRA]])=YEAR(TODAY())),MONTH(TODAY()-30)&amp;"-"&amp;YEAR(TODAY()),"No Aplica")),"No Aplica")</f>
        <v>No Aplica</v>
      </c>
    </row>
    <row r="2924" spans="1:30" x14ac:dyDescent="0.25">
      <c r="A2924" s="13">
        <v>20554431578</v>
      </c>
      <c r="B2924" s="15" t="s">
        <v>10227</v>
      </c>
      <c r="C2924" s="15" t="s">
        <v>10227</v>
      </c>
      <c r="D2924" s="15" t="s">
        <v>1552</v>
      </c>
      <c r="E2924" s="15" t="s">
        <v>1553</v>
      </c>
      <c r="F2924" s="39">
        <v>29467</v>
      </c>
      <c r="G2924" s="15">
        <v>2</v>
      </c>
      <c r="H2924" s="15" t="s">
        <v>10260</v>
      </c>
      <c r="I2924" s="15" t="s">
        <v>10231</v>
      </c>
      <c r="J2924" s="15" t="s">
        <v>10270</v>
      </c>
      <c r="K2924" s="15" t="s">
        <v>2083</v>
      </c>
      <c r="L2924" s="40" t="s">
        <v>6</v>
      </c>
      <c r="M2924" s="39"/>
      <c r="N2924" s="41" t="s">
        <v>10233</v>
      </c>
      <c r="O2924" s="39">
        <v>44503</v>
      </c>
      <c r="P2924" s="40">
        <v>1</v>
      </c>
      <c r="Q2924" s="40">
        <v>4</v>
      </c>
      <c r="R2924" s="40" t="str">
        <f>IFERROR(VLOOKUP(Tabla2[[#This Row],[CONTRATISTA PRNCIPAL]],Hoja1!$L$5:$M$9,2,FALSE),"CJV")</f>
        <v>CJV</v>
      </c>
      <c r="S2924" s="40" t="str">
        <f>IF(Tabla2[[#This Row],[EMPRESA]]=Tabla2[[#This Row],[CONTRATISTA PRNCIPAL]],"Principal","Secundaria")</f>
        <v>Principal</v>
      </c>
      <c r="T2924" s="42">
        <f>IFERROR(1/COUNTIF(Tabla2[CONTRATISTA PRNCIPAL],Tabla2[[#This Row],[CONTRATISTA PRNCIPAL]]),0)</f>
        <v>0.03225806451612903</v>
      </c>
      <c r="U2924" s="43">
        <f>IF(((TODAY()-Tabla2[[#This Row],[FECHA NACIMIENTO]])/365)&lt;18,"Corregir", IF(((TODAY()-Tabla2[[#This Row],[FECHA NACIMIENTO]])/365)&gt;80, "Corregir",ROUNDDOWN(((TODAY()-Tabla2[[#This Row],[FECHA NACIMIENTO]])/365),0)))</f>
        <v>43</v>
      </c>
      <c r="V29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24" s="44" t="str">
        <f>+IF(Tabla2[[#This Row],[Edad]]="Corregir","Corregir","Ok")</f>
        <v>Ok</v>
      </c>
      <c r="X2924" s="42" t="str">
        <f>+IFERROR(VLOOKUP(Tabla2[[#This Row],[DISTRITO SEGÚN DNI]],Hoja1!$A$2:$B$32,2,FALSE),"No")</f>
        <v>ATE</v>
      </c>
      <c r="Y2924" s="42" t="str">
        <f>IF(OR(LOWER(Tabla2[[#This Row],[GENERO]])="masculino", LOWER(Tabla2[[#This Row],[GENERO]])="femenino"),"OK","Corregir")</f>
        <v>OK</v>
      </c>
      <c r="Z2924" s="42" t="str">
        <f>+IF(Tabla2[[#This Row],[Nro. DNI / CE]]="","Corregir",IF(LEN(Tabla2[[#This Row],[Nro. DNI / CE]])&gt;=8,"OK","Corregir"))</f>
        <v>OK</v>
      </c>
      <c r="AA2924" s="42">
        <f>COUNTIF(Tabla2[APELLIDOS Y NOMBRES],Tabla2[[#This Row],[APELLIDOS Y NOMBRES]])</f>
        <v>1</v>
      </c>
      <c r="AB2924" s="42">
        <f>IF(Tabla2[[#This Row],[Trabajador]]&gt;1,1/Tabla2[[#This Row],[Trabajador]],Tabla2[[#This Row],[Trabajador]])</f>
        <v>1</v>
      </c>
      <c r="AC2924" t="str">
        <f>+IFERROR(IF(Tabla2[[#This Row],[FECHA CESE/BAJA]]="","No Aplica",IF(AND(MONTH(Tabla2[[#This Row],[FECHA CESE/BAJA]])=MONTH(TODAY()-30),YEAR(Tabla2[[#This Row],[FECHA CESE/BAJA]])=YEAR(TODAY())),MONTH(TODAY()-30)&amp;"-"&amp;YEAR(TODAY()),"Borrar")),"No aplica")</f>
        <v>No Aplica</v>
      </c>
      <c r="AD2924" t="str">
        <f>+IFERROR(IF(Tabla2[[#This Row],[FECHA INICIO DE LABORES EN OBRA]]="","No Aplica",IF(AND(MONTH(Tabla2[[#This Row],[FECHA INICIO DE LABORES EN OBRA]])=MONTH(TODAY()-30),YEAR(Tabla2[[#This Row],[FECHA INICIO DE LABORES EN OBRA]])=YEAR(TODAY())),MONTH(TODAY()-30)&amp;"-"&amp;YEAR(TODAY()),"No Aplica")),"No Aplica")</f>
        <v>No Aplica</v>
      </c>
    </row>
    <row r="2925" spans="1:30" x14ac:dyDescent="0.25">
      <c r="A2925" s="13">
        <v>20554431578</v>
      </c>
      <c r="B2925" s="15" t="s">
        <v>10227</v>
      </c>
      <c r="C2925" s="15" t="s">
        <v>10227</v>
      </c>
      <c r="D2925" s="15" t="s">
        <v>10271</v>
      </c>
      <c r="E2925" s="15" t="s">
        <v>10272</v>
      </c>
      <c r="F2925" s="39">
        <v>26738</v>
      </c>
      <c r="G2925" s="15">
        <v>2</v>
      </c>
      <c r="H2925" s="15" t="s">
        <v>10260</v>
      </c>
      <c r="I2925" s="15" t="s">
        <v>10231</v>
      </c>
      <c r="J2925" s="15" t="s">
        <v>10273</v>
      </c>
      <c r="K2925" s="15" t="s">
        <v>3142</v>
      </c>
      <c r="L2925" s="40" t="s">
        <v>6</v>
      </c>
      <c r="M2925" s="39"/>
      <c r="N2925" s="41" t="s">
        <v>10233</v>
      </c>
      <c r="O2925" s="39">
        <v>44746</v>
      </c>
      <c r="P2925" s="40">
        <v>1</v>
      </c>
      <c r="Q2925" s="40">
        <v>4</v>
      </c>
      <c r="R2925" s="40" t="str">
        <f>IFERROR(VLOOKUP(Tabla2[[#This Row],[CONTRATISTA PRNCIPAL]],Hoja1!$L$5:$M$9,2,FALSE),"CJV")</f>
        <v>CJV</v>
      </c>
      <c r="S2925" s="40" t="str">
        <f>IF(Tabla2[[#This Row],[EMPRESA]]=Tabla2[[#This Row],[CONTRATISTA PRNCIPAL]],"Principal","Secundaria")</f>
        <v>Principal</v>
      </c>
      <c r="T2925" s="42">
        <f>IFERROR(1/COUNTIF(Tabla2[CONTRATISTA PRNCIPAL],Tabla2[[#This Row],[CONTRATISTA PRNCIPAL]]),0)</f>
        <v>0.03225806451612903</v>
      </c>
      <c r="U2925" s="43">
        <f>IF(((TODAY()-Tabla2[[#This Row],[FECHA NACIMIENTO]])/365)&lt;18,"Corregir", IF(((TODAY()-Tabla2[[#This Row],[FECHA NACIMIENTO]])/365)&gt;80, "Corregir",ROUNDDOWN(((TODAY()-Tabla2[[#This Row],[FECHA NACIMIENTO]])/365),0)))</f>
        <v>50</v>
      </c>
      <c r="V29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25" s="44" t="str">
        <f>+IF(Tabla2[[#This Row],[Edad]]="Corregir","Corregir","Ok")</f>
        <v>Ok</v>
      </c>
      <c r="X2925" s="42" t="str">
        <f>+IFERROR(VLOOKUP(Tabla2[[#This Row],[DISTRITO SEGÚN DNI]],Hoja1!$A$2:$B$32,2,FALSE),"No")</f>
        <v>No</v>
      </c>
      <c r="Y2925" s="42" t="str">
        <f>IF(OR(LOWER(Tabla2[[#This Row],[GENERO]])="masculino", LOWER(Tabla2[[#This Row],[GENERO]])="femenino"),"OK","Corregir")</f>
        <v>OK</v>
      </c>
      <c r="Z2925" s="42" t="str">
        <f>+IF(Tabla2[[#This Row],[Nro. DNI / CE]]="","Corregir",IF(LEN(Tabla2[[#This Row],[Nro. DNI / CE]])&gt;=8,"OK","Corregir"))</f>
        <v>OK</v>
      </c>
      <c r="AA2925" s="42">
        <f>COUNTIF(Tabla2[APELLIDOS Y NOMBRES],Tabla2[[#This Row],[APELLIDOS Y NOMBRES]])</f>
        <v>1</v>
      </c>
      <c r="AB2925" s="42">
        <f>IF(Tabla2[[#This Row],[Trabajador]]&gt;1,1/Tabla2[[#This Row],[Trabajador]],Tabla2[[#This Row],[Trabajador]])</f>
        <v>1</v>
      </c>
      <c r="AC2925" t="str">
        <f>+IFERROR(IF(Tabla2[[#This Row],[FECHA CESE/BAJA]]="","No Aplica",IF(AND(MONTH(Tabla2[[#This Row],[FECHA CESE/BAJA]])=MONTH(TODAY()-30),YEAR(Tabla2[[#This Row],[FECHA CESE/BAJA]])=YEAR(TODAY())),MONTH(TODAY()-30)&amp;"-"&amp;YEAR(TODAY()),"Borrar")),"No aplica")</f>
        <v>No Aplica</v>
      </c>
      <c r="AD2925" t="str">
        <f>+IFERROR(IF(Tabla2[[#This Row],[FECHA INICIO DE LABORES EN OBRA]]="","No Aplica",IF(AND(MONTH(Tabla2[[#This Row],[FECHA INICIO DE LABORES EN OBRA]])=MONTH(TODAY()-30),YEAR(Tabla2[[#This Row],[FECHA INICIO DE LABORES EN OBRA]])=YEAR(TODAY())),MONTH(TODAY()-30)&amp;"-"&amp;YEAR(TODAY()),"No Aplica")),"No Aplica")</f>
        <v>No Aplica</v>
      </c>
    </row>
    <row r="2926" spans="1:30" x14ac:dyDescent="0.25">
      <c r="A2926" s="13">
        <v>20554431578</v>
      </c>
      <c r="B2926" s="15" t="s">
        <v>10227</v>
      </c>
      <c r="C2926" s="15" t="s">
        <v>10227</v>
      </c>
      <c r="D2926" s="15" t="s">
        <v>1554</v>
      </c>
      <c r="E2926" s="15" t="s">
        <v>1555</v>
      </c>
      <c r="F2926" s="39">
        <v>30229</v>
      </c>
      <c r="G2926" s="15">
        <v>2</v>
      </c>
      <c r="H2926" s="15" t="s">
        <v>10260</v>
      </c>
      <c r="I2926" s="15" t="s">
        <v>10231</v>
      </c>
      <c r="J2926" s="15" t="s">
        <v>10274</v>
      </c>
      <c r="K2926" s="15" t="s">
        <v>2136</v>
      </c>
      <c r="L2926" s="40" t="s">
        <v>6</v>
      </c>
      <c r="M2926" s="39"/>
      <c r="N2926" s="41" t="s">
        <v>10233</v>
      </c>
      <c r="O2926" s="39">
        <v>44574</v>
      </c>
      <c r="P2926" s="40">
        <v>1</v>
      </c>
      <c r="Q2926" s="40">
        <v>4</v>
      </c>
      <c r="R2926" s="40" t="str">
        <f>IFERROR(VLOOKUP(Tabla2[[#This Row],[CONTRATISTA PRNCIPAL]],Hoja1!$L$5:$M$9,2,FALSE),"CJV")</f>
        <v>CJV</v>
      </c>
      <c r="S2926" s="40" t="str">
        <f>IF(Tabla2[[#This Row],[EMPRESA]]=Tabla2[[#This Row],[CONTRATISTA PRNCIPAL]],"Principal","Secundaria")</f>
        <v>Principal</v>
      </c>
      <c r="T2926" s="42">
        <f>IFERROR(1/COUNTIF(Tabla2[CONTRATISTA PRNCIPAL],Tabla2[[#This Row],[CONTRATISTA PRNCIPAL]]),0)</f>
        <v>0.03225806451612903</v>
      </c>
      <c r="U2926" s="43">
        <f>IF(((TODAY()-Tabla2[[#This Row],[FECHA NACIMIENTO]])/365)&lt;18,"Corregir", IF(((TODAY()-Tabla2[[#This Row],[FECHA NACIMIENTO]])/365)&gt;80, "Corregir",ROUNDDOWN(((TODAY()-Tabla2[[#This Row],[FECHA NACIMIENTO]])/365),0)))</f>
        <v>41</v>
      </c>
      <c r="V29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26" s="44" t="str">
        <f>+IF(Tabla2[[#This Row],[Edad]]="Corregir","Corregir","Ok")</f>
        <v>Ok</v>
      </c>
      <c r="X2926" s="42" t="str">
        <f>+IFERROR(VLOOKUP(Tabla2[[#This Row],[DISTRITO SEGÚN DNI]],Hoja1!$A$2:$B$32,2,FALSE),"No")</f>
        <v>SANTA ANITA</v>
      </c>
      <c r="Y2926" s="42" t="str">
        <f>IF(OR(LOWER(Tabla2[[#This Row],[GENERO]])="masculino", LOWER(Tabla2[[#This Row],[GENERO]])="femenino"),"OK","Corregir")</f>
        <v>OK</v>
      </c>
      <c r="Z2926" s="42" t="str">
        <f>+IF(Tabla2[[#This Row],[Nro. DNI / CE]]="","Corregir",IF(LEN(Tabla2[[#This Row],[Nro. DNI / CE]])&gt;=8,"OK","Corregir"))</f>
        <v>OK</v>
      </c>
      <c r="AA2926" s="42">
        <f>COUNTIF(Tabla2[APELLIDOS Y NOMBRES],Tabla2[[#This Row],[APELLIDOS Y NOMBRES]])</f>
        <v>1</v>
      </c>
      <c r="AB2926" s="42">
        <f>IF(Tabla2[[#This Row],[Trabajador]]&gt;1,1/Tabla2[[#This Row],[Trabajador]],Tabla2[[#This Row],[Trabajador]])</f>
        <v>1</v>
      </c>
      <c r="AC2926" t="str">
        <f>+IFERROR(IF(Tabla2[[#This Row],[FECHA CESE/BAJA]]="","No Aplica",IF(AND(MONTH(Tabla2[[#This Row],[FECHA CESE/BAJA]])=MONTH(TODAY()-30),YEAR(Tabla2[[#This Row],[FECHA CESE/BAJA]])=YEAR(TODAY())),MONTH(TODAY()-30)&amp;"-"&amp;YEAR(TODAY()),"Borrar")),"No aplica")</f>
        <v>No Aplica</v>
      </c>
      <c r="AD2926" t="str">
        <f>+IFERROR(IF(Tabla2[[#This Row],[FECHA INICIO DE LABORES EN OBRA]]="","No Aplica",IF(AND(MONTH(Tabla2[[#This Row],[FECHA INICIO DE LABORES EN OBRA]])=MONTH(TODAY()-30),YEAR(Tabla2[[#This Row],[FECHA INICIO DE LABORES EN OBRA]])=YEAR(TODAY())),MONTH(TODAY()-30)&amp;"-"&amp;YEAR(TODAY()),"No Aplica")),"No Aplica")</f>
        <v>No Aplica</v>
      </c>
    </row>
    <row r="2927" spans="1:30" x14ac:dyDescent="0.25">
      <c r="A2927" s="13">
        <v>20554431578</v>
      </c>
      <c r="B2927" s="15" t="s">
        <v>10227</v>
      </c>
      <c r="C2927" s="15" t="s">
        <v>10227</v>
      </c>
      <c r="D2927" s="15" t="s">
        <v>1556</v>
      </c>
      <c r="E2927" s="15" t="s">
        <v>1557</v>
      </c>
      <c r="F2927" s="39">
        <v>35754</v>
      </c>
      <c r="G2927" s="15">
        <v>2</v>
      </c>
      <c r="H2927" s="15" t="s">
        <v>10275</v>
      </c>
      <c r="I2927" s="15" t="s">
        <v>10231</v>
      </c>
      <c r="J2927" s="15" t="s">
        <v>10251</v>
      </c>
      <c r="K2927" s="15" t="s">
        <v>2083</v>
      </c>
      <c r="L2927" s="40" t="s">
        <v>6</v>
      </c>
      <c r="M2927" s="39"/>
      <c r="N2927" s="41" t="s">
        <v>10233</v>
      </c>
      <c r="O2927" s="39">
        <v>44386</v>
      </c>
      <c r="P2927" s="40">
        <v>1</v>
      </c>
      <c r="Q2927" s="40">
        <v>4</v>
      </c>
      <c r="R2927" s="40" t="str">
        <f>IFERROR(VLOOKUP(Tabla2[[#This Row],[CONTRATISTA PRNCIPAL]],Hoja1!$L$5:$M$9,2,FALSE),"CJV")</f>
        <v>CJV</v>
      </c>
      <c r="S2927" s="40" t="str">
        <f>IF(Tabla2[[#This Row],[EMPRESA]]=Tabla2[[#This Row],[CONTRATISTA PRNCIPAL]],"Principal","Secundaria")</f>
        <v>Principal</v>
      </c>
      <c r="T2927" s="42">
        <f>IFERROR(1/COUNTIF(Tabla2[CONTRATISTA PRNCIPAL],Tabla2[[#This Row],[CONTRATISTA PRNCIPAL]]),0)</f>
        <v>0.03225806451612903</v>
      </c>
      <c r="U2927" s="43">
        <f>IF(((TODAY()-Tabla2[[#This Row],[FECHA NACIMIENTO]])/365)&lt;18,"Corregir", IF(((TODAY()-Tabla2[[#This Row],[FECHA NACIMIENTO]])/365)&gt;80, "Corregir",ROUNDDOWN(((TODAY()-Tabla2[[#This Row],[FECHA NACIMIENTO]])/365),0)))</f>
        <v>25</v>
      </c>
      <c r="V29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27" s="44" t="str">
        <f>+IF(Tabla2[[#This Row],[Edad]]="Corregir","Corregir","Ok")</f>
        <v>Ok</v>
      </c>
      <c r="X2927" s="42" t="str">
        <f>+IFERROR(VLOOKUP(Tabla2[[#This Row],[DISTRITO SEGÚN DNI]],Hoja1!$A$2:$B$32,2,FALSE),"No")</f>
        <v>ATE</v>
      </c>
      <c r="Y2927" s="42" t="str">
        <f>IF(OR(LOWER(Tabla2[[#This Row],[GENERO]])="masculino", LOWER(Tabla2[[#This Row],[GENERO]])="femenino"),"OK","Corregir")</f>
        <v>OK</v>
      </c>
      <c r="Z2927" s="42" t="str">
        <f>+IF(Tabla2[[#This Row],[Nro. DNI / CE]]="","Corregir",IF(LEN(Tabla2[[#This Row],[Nro. DNI / CE]])&gt;=8,"OK","Corregir"))</f>
        <v>OK</v>
      </c>
      <c r="AA2927" s="42">
        <f>COUNTIF(Tabla2[APELLIDOS Y NOMBRES],Tabla2[[#This Row],[APELLIDOS Y NOMBRES]])</f>
        <v>1</v>
      </c>
      <c r="AB2927" s="42">
        <f>IF(Tabla2[[#This Row],[Trabajador]]&gt;1,1/Tabla2[[#This Row],[Trabajador]],Tabla2[[#This Row],[Trabajador]])</f>
        <v>1</v>
      </c>
      <c r="AC2927" t="str">
        <f>+IFERROR(IF(Tabla2[[#This Row],[FECHA CESE/BAJA]]="","No Aplica",IF(AND(MONTH(Tabla2[[#This Row],[FECHA CESE/BAJA]])=MONTH(TODAY()-30),YEAR(Tabla2[[#This Row],[FECHA CESE/BAJA]])=YEAR(TODAY())),MONTH(TODAY()-30)&amp;"-"&amp;YEAR(TODAY()),"Borrar")),"No aplica")</f>
        <v>No Aplica</v>
      </c>
      <c r="AD2927" t="str">
        <f>+IFERROR(IF(Tabla2[[#This Row],[FECHA INICIO DE LABORES EN OBRA]]="","No Aplica",IF(AND(MONTH(Tabla2[[#This Row],[FECHA INICIO DE LABORES EN OBRA]])=MONTH(TODAY()-30),YEAR(Tabla2[[#This Row],[FECHA INICIO DE LABORES EN OBRA]])=YEAR(TODAY())),MONTH(TODAY()-30)&amp;"-"&amp;YEAR(TODAY()),"No Aplica")),"No Aplica")</f>
        <v>No Aplica</v>
      </c>
    </row>
    <row r="2928" spans="1:30" x14ac:dyDescent="0.25">
      <c r="A2928" s="13">
        <v>20554431578</v>
      </c>
      <c r="B2928" s="15" t="s">
        <v>10227</v>
      </c>
      <c r="C2928" s="15" t="s">
        <v>10227</v>
      </c>
      <c r="D2928" s="15" t="s">
        <v>10276</v>
      </c>
      <c r="E2928" s="15" t="s">
        <v>10277</v>
      </c>
      <c r="F2928" s="39">
        <v>25075</v>
      </c>
      <c r="G2928" s="15">
        <v>2</v>
      </c>
      <c r="H2928" s="15" t="s">
        <v>10260</v>
      </c>
      <c r="I2928" s="15" t="s">
        <v>10231</v>
      </c>
      <c r="J2928" s="15" t="s">
        <v>10278</v>
      </c>
      <c r="K2928" s="15" t="s">
        <v>2808</v>
      </c>
      <c r="L2928" s="40" t="s">
        <v>6</v>
      </c>
      <c r="M2928" s="39"/>
      <c r="N2928" s="41" t="s">
        <v>10233</v>
      </c>
      <c r="O2928" s="39">
        <v>44837</v>
      </c>
      <c r="P2928" s="40">
        <v>1</v>
      </c>
      <c r="Q2928" s="40">
        <v>4</v>
      </c>
      <c r="R2928" s="40" t="str">
        <f>IFERROR(VLOOKUP(Tabla2[[#This Row],[CONTRATISTA PRNCIPAL]],Hoja1!$L$5:$M$9,2,FALSE),"CJV")</f>
        <v>CJV</v>
      </c>
      <c r="S2928" s="40" t="str">
        <f>IF(Tabla2[[#This Row],[EMPRESA]]=Tabla2[[#This Row],[CONTRATISTA PRNCIPAL]],"Principal","Secundaria")</f>
        <v>Principal</v>
      </c>
      <c r="T2928" s="42">
        <f>IFERROR(1/COUNTIF(Tabla2[CONTRATISTA PRNCIPAL],Tabla2[[#This Row],[CONTRATISTA PRNCIPAL]]),0)</f>
        <v>0.03225806451612903</v>
      </c>
      <c r="U2928" s="43">
        <f>IF(((TODAY()-Tabla2[[#This Row],[FECHA NACIMIENTO]])/365)&lt;18,"Corregir", IF(((TODAY()-Tabla2[[#This Row],[FECHA NACIMIENTO]])/365)&gt;80, "Corregir",ROUNDDOWN(((TODAY()-Tabla2[[#This Row],[FECHA NACIMIENTO]])/365),0)))</f>
        <v>55</v>
      </c>
      <c r="V29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28" s="44" t="str">
        <f>+IF(Tabla2[[#This Row],[Edad]]="Corregir","Corregir","Ok")</f>
        <v>Ok</v>
      </c>
      <c r="X2928" s="42" t="str">
        <f>+IFERROR(VLOOKUP(Tabla2[[#This Row],[DISTRITO SEGÚN DNI]],Hoja1!$A$2:$B$32,2,FALSE),"No")</f>
        <v>No</v>
      </c>
      <c r="Y2928" s="42" t="str">
        <f>IF(OR(LOWER(Tabla2[[#This Row],[GENERO]])="masculino", LOWER(Tabla2[[#This Row],[GENERO]])="femenino"),"OK","Corregir")</f>
        <v>OK</v>
      </c>
      <c r="Z2928" s="42" t="str">
        <f>+IF(Tabla2[[#This Row],[Nro. DNI / CE]]="","Corregir",IF(LEN(Tabla2[[#This Row],[Nro. DNI / CE]])&gt;=8,"OK","Corregir"))</f>
        <v>OK</v>
      </c>
      <c r="AA2928" s="42">
        <f>COUNTIF(Tabla2[APELLIDOS Y NOMBRES],Tabla2[[#This Row],[APELLIDOS Y NOMBRES]])</f>
        <v>1</v>
      </c>
      <c r="AB2928" s="42">
        <f>IF(Tabla2[[#This Row],[Trabajador]]&gt;1,1/Tabla2[[#This Row],[Trabajador]],Tabla2[[#This Row],[Trabajador]])</f>
        <v>1</v>
      </c>
      <c r="AC2928" t="str">
        <f>+IFERROR(IF(Tabla2[[#This Row],[FECHA CESE/BAJA]]="","No Aplica",IF(AND(MONTH(Tabla2[[#This Row],[FECHA CESE/BAJA]])=MONTH(TODAY()-30),YEAR(Tabla2[[#This Row],[FECHA CESE/BAJA]])=YEAR(TODAY())),MONTH(TODAY()-30)&amp;"-"&amp;YEAR(TODAY()),"Borrar")),"No aplica")</f>
        <v>No Aplica</v>
      </c>
      <c r="AD2928" t="str">
        <f>+IFERROR(IF(Tabla2[[#This Row],[FECHA INICIO DE LABORES EN OBRA]]="","No Aplica",IF(AND(MONTH(Tabla2[[#This Row],[FECHA INICIO DE LABORES EN OBRA]])=MONTH(TODAY()-30),YEAR(Tabla2[[#This Row],[FECHA INICIO DE LABORES EN OBRA]])=YEAR(TODAY())),MONTH(TODAY()-30)&amp;"-"&amp;YEAR(TODAY()),"No Aplica")),"No Aplica")</f>
        <v>No Aplica</v>
      </c>
    </row>
    <row r="2929" spans="1:30" x14ac:dyDescent="0.25">
      <c r="A2929" s="13">
        <v>20554431578</v>
      </c>
      <c r="B2929" s="15" t="s">
        <v>10227</v>
      </c>
      <c r="C2929" s="15" t="s">
        <v>10227</v>
      </c>
      <c r="D2929" s="15" t="s">
        <v>1558</v>
      </c>
      <c r="E2929" s="15" t="s">
        <v>1559</v>
      </c>
      <c r="F2929" s="39">
        <v>29118</v>
      </c>
      <c r="G2929" s="15">
        <v>2</v>
      </c>
      <c r="H2929" s="15" t="s">
        <v>10260</v>
      </c>
      <c r="I2929" s="15" t="s">
        <v>10231</v>
      </c>
      <c r="J2929" s="15" t="s">
        <v>10279</v>
      </c>
      <c r="K2929" s="15" t="s">
        <v>2083</v>
      </c>
      <c r="L2929" s="40" t="s">
        <v>6</v>
      </c>
      <c r="M2929" s="39"/>
      <c r="N2929" s="41" t="s">
        <v>10233</v>
      </c>
      <c r="O2929" s="39">
        <v>45089</v>
      </c>
      <c r="P2929" s="40">
        <v>1</v>
      </c>
      <c r="Q2929" s="40">
        <v>4</v>
      </c>
      <c r="R2929" s="40" t="str">
        <f>IFERROR(VLOOKUP(Tabla2[[#This Row],[CONTRATISTA PRNCIPAL]],Hoja1!$L$5:$M$9,2,FALSE),"CJV")</f>
        <v>CJV</v>
      </c>
      <c r="S2929" s="40" t="str">
        <f>IF(Tabla2[[#This Row],[EMPRESA]]=Tabla2[[#This Row],[CONTRATISTA PRNCIPAL]],"Principal","Secundaria")</f>
        <v>Principal</v>
      </c>
      <c r="T2929" s="42">
        <f>IFERROR(1/COUNTIF(Tabla2[CONTRATISTA PRNCIPAL],Tabla2[[#This Row],[CONTRATISTA PRNCIPAL]]),0)</f>
        <v>0.03225806451612903</v>
      </c>
      <c r="U2929" s="43">
        <f>IF(((TODAY()-Tabla2[[#This Row],[FECHA NACIMIENTO]])/365)&lt;18,"Corregir", IF(((TODAY()-Tabla2[[#This Row],[FECHA NACIMIENTO]])/365)&gt;80, "Corregir",ROUNDDOWN(((TODAY()-Tabla2[[#This Row],[FECHA NACIMIENTO]])/365),0)))</f>
        <v>44</v>
      </c>
      <c r="V29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29" s="44" t="str">
        <f>+IF(Tabla2[[#This Row],[Edad]]="Corregir","Corregir","Ok")</f>
        <v>Ok</v>
      </c>
      <c r="X2929" s="42" t="str">
        <f>+IFERROR(VLOOKUP(Tabla2[[#This Row],[DISTRITO SEGÚN DNI]],Hoja1!$A$2:$B$32,2,FALSE),"No")</f>
        <v>ATE</v>
      </c>
      <c r="Y2929" s="42" t="str">
        <f>IF(OR(LOWER(Tabla2[[#This Row],[GENERO]])="masculino", LOWER(Tabla2[[#This Row],[GENERO]])="femenino"),"OK","Corregir")</f>
        <v>OK</v>
      </c>
      <c r="Z2929" s="42" t="str">
        <f>+IF(Tabla2[[#This Row],[Nro. DNI / CE]]="","Corregir",IF(LEN(Tabla2[[#This Row],[Nro. DNI / CE]])&gt;=8,"OK","Corregir"))</f>
        <v>OK</v>
      </c>
      <c r="AA2929" s="42">
        <f>COUNTIF(Tabla2[APELLIDOS Y NOMBRES],Tabla2[[#This Row],[APELLIDOS Y NOMBRES]])</f>
        <v>1</v>
      </c>
      <c r="AB2929" s="42">
        <f>IF(Tabla2[[#This Row],[Trabajador]]&gt;1,1/Tabla2[[#This Row],[Trabajador]],Tabla2[[#This Row],[Trabajador]])</f>
        <v>1</v>
      </c>
      <c r="AC2929" t="str">
        <f>+IFERROR(IF(Tabla2[[#This Row],[FECHA CESE/BAJA]]="","No Aplica",IF(AND(MONTH(Tabla2[[#This Row],[FECHA CESE/BAJA]])=MONTH(TODAY()-30),YEAR(Tabla2[[#This Row],[FECHA CESE/BAJA]])=YEAR(TODAY())),MONTH(TODAY()-30)&amp;"-"&amp;YEAR(TODAY()),"Borrar")),"No aplica")</f>
        <v>No Aplica</v>
      </c>
      <c r="AD2929" t="str">
        <f>+IFERROR(IF(Tabla2[[#This Row],[FECHA INICIO DE LABORES EN OBRA]]="","No Aplica",IF(AND(MONTH(Tabla2[[#This Row],[FECHA INICIO DE LABORES EN OBRA]])=MONTH(TODAY()-30),YEAR(Tabla2[[#This Row],[FECHA INICIO DE LABORES EN OBRA]])=YEAR(TODAY())),MONTH(TODAY()-30)&amp;"-"&amp;YEAR(TODAY()),"No Aplica")),"No Aplica")</f>
        <v>No Aplica</v>
      </c>
    </row>
    <row r="2930" spans="1:30" x14ac:dyDescent="0.25">
      <c r="A2930" s="13">
        <v>20554431578</v>
      </c>
      <c r="B2930" s="15" t="s">
        <v>10227</v>
      </c>
      <c r="C2930" s="15" t="s">
        <v>10227</v>
      </c>
      <c r="D2930" s="15" t="s">
        <v>1223</v>
      </c>
      <c r="E2930" s="15" t="s">
        <v>1224</v>
      </c>
      <c r="F2930" s="39">
        <v>31866</v>
      </c>
      <c r="G2930" s="15">
        <v>2</v>
      </c>
      <c r="H2930" s="15" t="s">
        <v>10260</v>
      </c>
      <c r="I2930" s="15" t="s">
        <v>10231</v>
      </c>
      <c r="J2930" s="15" t="s">
        <v>10280</v>
      </c>
      <c r="K2930" s="15" t="s">
        <v>2083</v>
      </c>
      <c r="L2930" s="40" t="s">
        <v>6</v>
      </c>
      <c r="M2930" s="39"/>
      <c r="N2930" s="41" t="s">
        <v>10233</v>
      </c>
      <c r="O2930" s="39">
        <v>45089</v>
      </c>
      <c r="P2930" s="40">
        <v>1</v>
      </c>
      <c r="Q2930" s="40">
        <v>4</v>
      </c>
      <c r="R2930" s="40" t="str">
        <f>IFERROR(VLOOKUP(Tabla2[[#This Row],[CONTRATISTA PRNCIPAL]],Hoja1!$L$5:$M$9,2,FALSE),"CJV")</f>
        <v>CJV</v>
      </c>
      <c r="S2930" s="40" t="str">
        <f>IF(Tabla2[[#This Row],[EMPRESA]]=Tabla2[[#This Row],[CONTRATISTA PRNCIPAL]],"Principal","Secundaria")</f>
        <v>Principal</v>
      </c>
      <c r="T2930" s="42">
        <f>IFERROR(1/COUNTIF(Tabla2[CONTRATISTA PRNCIPAL],Tabla2[[#This Row],[CONTRATISTA PRNCIPAL]]),0)</f>
        <v>0.03225806451612903</v>
      </c>
      <c r="U2930" s="43">
        <f>IF(((TODAY()-Tabla2[[#This Row],[FECHA NACIMIENTO]])/365)&lt;18,"Corregir", IF(((TODAY()-Tabla2[[#This Row],[FECHA NACIMIENTO]])/365)&gt;80, "Corregir",ROUNDDOWN(((TODAY()-Tabla2[[#This Row],[FECHA NACIMIENTO]])/365),0)))</f>
        <v>36</v>
      </c>
      <c r="V29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30" s="44" t="str">
        <f>+IF(Tabla2[[#This Row],[Edad]]="Corregir","Corregir","Ok")</f>
        <v>Ok</v>
      </c>
      <c r="X2930" s="42" t="str">
        <f>+IFERROR(VLOOKUP(Tabla2[[#This Row],[DISTRITO SEGÚN DNI]],Hoja1!$A$2:$B$32,2,FALSE),"No")</f>
        <v>ATE</v>
      </c>
      <c r="Y2930" s="42" t="str">
        <f>IF(OR(LOWER(Tabla2[[#This Row],[GENERO]])="masculino", LOWER(Tabla2[[#This Row],[GENERO]])="femenino"),"OK","Corregir")</f>
        <v>OK</v>
      </c>
      <c r="Z2930" s="42" t="str">
        <f>+IF(Tabla2[[#This Row],[Nro. DNI / CE]]="","Corregir",IF(LEN(Tabla2[[#This Row],[Nro. DNI / CE]])&gt;=8,"OK","Corregir"))</f>
        <v>OK</v>
      </c>
      <c r="AA2930" s="42">
        <f>COUNTIF(Tabla2[APELLIDOS Y NOMBRES],Tabla2[[#This Row],[APELLIDOS Y NOMBRES]])</f>
        <v>1</v>
      </c>
      <c r="AB2930" s="42">
        <f>IF(Tabla2[[#This Row],[Trabajador]]&gt;1,1/Tabla2[[#This Row],[Trabajador]],Tabla2[[#This Row],[Trabajador]])</f>
        <v>1</v>
      </c>
      <c r="AC2930" t="str">
        <f>+IFERROR(IF(Tabla2[[#This Row],[FECHA CESE/BAJA]]="","No Aplica",IF(AND(MONTH(Tabla2[[#This Row],[FECHA CESE/BAJA]])=MONTH(TODAY()-30),YEAR(Tabla2[[#This Row],[FECHA CESE/BAJA]])=YEAR(TODAY())),MONTH(TODAY()-30)&amp;"-"&amp;YEAR(TODAY()),"Borrar")),"No aplica")</f>
        <v>No Aplica</v>
      </c>
      <c r="AD2930" t="str">
        <f>+IFERROR(IF(Tabla2[[#This Row],[FECHA INICIO DE LABORES EN OBRA]]="","No Aplica",IF(AND(MONTH(Tabla2[[#This Row],[FECHA INICIO DE LABORES EN OBRA]])=MONTH(TODAY()-30),YEAR(Tabla2[[#This Row],[FECHA INICIO DE LABORES EN OBRA]])=YEAR(TODAY())),MONTH(TODAY()-30)&amp;"-"&amp;YEAR(TODAY()),"No Aplica")),"No Aplica")</f>
        <v>No Aplica</v>
      </c>
    </row>
    <row r="2931" spans="1:30" x14ac:dyDescent="0.25">
      <c r="A2931" s="13">
        <v>20554431578</v>
      </c>
      <c r="B2931" s="15" t="s">
        <v>10227</v>
      </c>
      <c r="C2931" s="15" t="s">
        <v>10227</v>
      </c>
      <c r="D2931" s="15" t="s">
        <v>10281</v>
      </c>
      <c r="E2931" s="15" t="s">
        <v>10282</v>
      </c>
      <c r="F2931" s="39">
        <v>32641</v>
      </c>
      <c r="G2931" s="15">
        <v>2</v>
      </c>
      <c r="H2931" s="15" t="s">
        <v>10260</v>
      </c>
      <c r="I2931" s="15" t="s">
        <v>10231</v>
      </c>
      <c r="J2931" s="15" t="s">
        <v>10283</v>
      </c>
      <c r="K2931" s="15" t="s">
        <v>2126</v>
      </c>
      <c r="L2931" s="40" t="s">
        <v>6</v>
      </c>
      <c r="M2931" s="39"/>
      <c r="N2931" s="41" t="s">
        <v>10233</v>
      </c>
      <c r="O2931" s="39">
        <v>44907</v>
      </c>
      <c r="P2931" s="40">
        <v>1</v>
      </c>
      <c r="Q2931" s="40">
        <v>4</v>
      </c>
      <c r="R2931" s="40" t="str">
        <f>IFERROR(VLOOKUP(Tabla2[[#This Row],[CONTRATISTA PRNCIPAL]],Hoja1!$L$5:$M$9,2,FALSE),"CJV")</f>
        <v>CJV</v>
      </c>
      <c r="S2931" s="40" t="str">
        <f>IF(Tabla2[[#This Row],[EMPRESA]]=Tabla2[[#This Row],[CONTRATISTA PRNCIPAL]],"Principal","Secundaria")</f>
        <v>Principal</v>
      </c>
      <c r="T2931" s="42">
        <f>IFERROR(1/COUNTIF(Tabla2[CONTRATISTA PRNCIPAL],Tabla2[[#This Row],[CONTRATISTA PRNCIPAL]]),0)</f>
        <v>0.03225806451612903</v>
      </c>
      <c r="U2931" s="43">
        <f>IF(((TODAY()-Tabla2[[#This Row],[FECHA NACIMIENTO]])/365)&lt;18,"Corregir", IF(((TODAY()-Tabla2[[#This Row],[FECHA NACIMIENTO]])/365)&gt;80, "Corregir",ROUNDDOWN(((TODAY()-Tabla2[[#This Row],[FECHA NACIMIENTO]])/365),0)))</f>
        <v>34</v>
      </c>
      <c r="V29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31" s="44" t="str">
        <f>+IF(Tabla2[[#This Row],[Edad]]="Corregir","Corregir","Ok")</f>
        <v>Ok</v>
      </c>
      <c r="X2931" s="42" t="str">
        <f>+IFERROR(VLOOKUP(Tabla2[[#This Row],[DISTRITO SEGÚN DNI]],Hoja1!$A$2:$B$32,2,FALSE),"No")</f>
        <v>No</v>
      </c>
      <c r="Y2931" s="42" t="str">
        <f>IF(OR(LOWER(Tabla2[[#This Row],[GENERO]])="masculino", LOWER(Tabla2[[#This Row],[GENERO]])="femenino"),"OK","Corregir")</f>
        <v>OK</v>
      </c>
      <c r="Z2931" s="42" t="str">
        <f>+IF(Tabla2[[#This Row],[Nro. DNI / CE]]="","Corregir",IF(LEN(Tabla2[[#This Row],[Nro. DNI / CE]])&gt;=8,"OK","Corregir"))</f>
        <v>OK</v>
      </c>
      <c r="AA2931" s="42">
        <f>COUNTIF(Tabla2[APELLIDOS Y NOMBRES],Tabla2[[#This Row],[APELLIDOS Y NOMBRES]])</f>
        <v>1</v>
      </c>
      <c r="AB2931" s="42">
        <f>IF(Tabla2[[#This Row],[Trabajador]]&gt;1,1/Tabla2[[#This Row],[Trabajador]],Tabla2[[#This Row],[Trabajador]])</f>
        <v>1</v>
      </c>
      <c r="AC2931" t="str">
        <f>+IFERROR(IF(Tabla2[[#This Row],[FECHA CESE/BAJA]]="","No Aplica",IF(AND(MONTH(Tabla2[[#This Row],[FECHA CESE/BAJA]])=MONTH(TODAY()-30),YEAR(Tabla2[[#This Row],[FECHA CESE/BAJA]])=YEAR(TODAY())),MONTH(TODAY()-30)&amp;"-"&amp;YEAR(TODAY()),"Borrar")),"No aplica")</f>
        <v>No Aplica</v>
      </c>
      <c r="AD2931" t="str">
        <f>+IFERROR(IF(Tabla2[[#This Row],[FECHA INICIO DE LABORES EN OBRA]]="","No Aplica",IF(AND(MONTH(Tabla2[[#This Row],[FECHA INICIO DE LABORES EN OBRA]])=MONTH(TODAY()-30),YEAR(Tabla2[[#This Row],[FECHA INICIO DE LABORES EN OBRA]])=YEAR(TODAY())),MONTH(TODAY()-30)&amp;"-"&amp;YEAR(TODAY()),"No Aplica")),"No Aplica")</f>
        <v>No Aplica</v>
      </c>
    </row>
    <row r="2932" spans="1:30" x14ac:dyDescent="0.25">
      <c r="A2932" s="13">
        <v>20554431578</v>
      </c>
      <c r="B2932" s="15" t="s">
        <v>10227</v>
      </c>
      <c r="C2932" s="15" t="s">
        <v>10227</v>
      </c>
      <c r="D2932" s="15" t="s">
        <v>1484</v>
      </c>
      <c r="E2932" s="15" t="s">
        <v>1485</v>
      </c>
      <c r="F2932" s="39">
        <v>31866</v>
      </c>
      <c r="G2932" s="15">
        <v>2</v>
      </c>
      <c r="H2932" s="15" t="s">
        <v>10260</v>
      </c>
      <c r="I2932" s="15" t="s">
        <v>10231</v>
      </c>
      <c r="J2932" s="15" t="s">
        <v>10284</v>
      </c>
      <c r="K2932" s="15" t="s">
        <v>2083</v>
      </c>
      <c r="L2932" s="40" t="s">
        <v>6</v>
      </c>
      <c r="M2932" s="39"/>
      <c r="N2932" s="41" t="s">
        <v>10233</v>
      </c>
      <c r="O2932" s="39">
        <v>44915</v>
      </c>
      <c r="P2932" s="40">
        <v>1</v>
      </c>
      <c r="Q2932" s="40">
        <v>4</v>
      </c>
      <c r="R2932" s="40" t="str">
        <f>IFERROR(VLOOKUP(Tabla2[[#This Row],[CONTRATISTA PRNCIPAL]],Hoja1!$L$5:$M$9,2,FALSE),"CJV")</f>
        <v>CJV</v>
      </c>
      <c r="S2932" s="40" t="str">
        <f>IF(Tabla2[[#This Row],[EMPRESA]]=Tabla2[[#This Row],[CONTRATISTA PRNCIPAL]],"Principal","Secundaria")</f>
        <v>Principal</v>
      </c>
      <c r="T2932" s="42">
        <f>IFERROR(1/COUNTIF(Tabla2[CONTRATISTA PRNCIPAL],Tabla2[[#This Row],[CONTRATISTA PRNCIPAL]]),0)</f>
        <v>0.03225806451612903</v>
      </c>
      <c r="U2932" s="43">
        <f>IF(((TODAY()-Tabla2[[#This Row],[FECHA NACIMIENTO]])/365)&lt;18,"Corregir", IF(((TODAY()-Tabla2[[#This Row],[FECHA NACIMIENTO]])/365)&gt;80, "Corregir",ROUNDDOWN(((TODAY()-Tabla2[[#This Row],[FECHA NACIMIENTO]])/365),0)))</f>
        <v>36</v>
      </c>
      <c r="V29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32" s="44" t="str">
        <f>+IF(Tabla2[[#This Row],[Edad]]="Corregir","Corregir","Ok")</f>
        <v>Ok</v>
      </c>
      <c r="X2932" s="42" t="str">
        <f>+IFERROR(VLOOKUP(Tabla2[[#This Row],[DISTRITO SEGÚN DNI]],Hoja1!$A$2:$B$32,2,FALSE),"No")</f>
        <v>ATE</v>
      </c>
      <c r="Y2932" s="42" t="str">
        <f>IF(OR(LOWER(Tabla2[[#This Row],[GENERO]])="masculino", LOWER(Tabla2[[#This Row],[GENERO]])="femenino"),"OK","Corregir")</f>
        <v>OK</v>
      </c>
      <c r="Z2932" s="42" t="str">
        <f>+IF(Tabla2[[#This Row],[Nro. DNI / CE]]="","Corregir",IF(LEN(Tabla2[[#This Row],[Nro. DNI / CE]])&gt;=8,"OK","Corregir"))</f>
        <v>OK</v>
      </c>
      <c r="AA2932" s="42">
        <f>COUNTIF(Tabla2[APELLIDOS Y NOMBRES],Tabla2[[#This Row],[APELLIDOS Y NOMBRES]])</f>
        <v>1</v>
      </c>
      <c r="AB2932" s="42">
        <f>IF(Tabla2[[#This Row],[Trabajador]]&gt;1,1/Tabla2[[#This Row],[Trabajador]],Tabla2[[#This Row],[Trabajador]])</f>
        <v>1</v>
      </c>
      <c r="AC2932" t="str">
        <f>+IFERROR(IF(Tabla2[[#This Row],[FECHA CESE/BAJA]]="","No Aplica",IF(AND(MONTH(Tabla2[[#This Row],[FECHA CESE/BAJA]])=MONTH(TODAY()-30),YEAR(Tabla2[[#This Row],[FECHA CESE/BAJA]])=YEAR(TODAY())),MONTH(TODAY()-30)&amp;"-"&amp;YEAR(TODAY()),"Borrar")),"No aplica")</f>
        <v>No Aplica</v>
      </c>
      <c r="AD2932" t="str">
        <f>+IFERROR(IF(Tabla2[[#This Row],[FECHA INICIO DE LABORES EN OBRA]]="","No Aplica",IF(AND(MONTH(Tabla2[[#This Row],[FECHA INICIO DE LABORES EN OBRA]])=MONTH(TODAY()-30),YEAR(Tabla2[[#This Row],[FECHA INICIO DE LABORES EN OBRA]])=YEAR(TODAY())),MONTH(TODAY()-30)&amp;"-"&amp;YEAR(TODAY()),"No Aplica")),"No Aplica")</f>
        <v>No Aplica</v>
      </c>
    </row>
    <row r="2933" spans="1:30" x14ac:dyDescent="0.25">
      <c r="A2933" s="13">
        <v>20554431578</v>
      </c>
      <c r="B2933" s="15" t="s">
        <v>10227</v>
      </c>
      <c r="C2933" s="15" t="s">
        <v>10227</v>
      </c>
      <c r="D2933" s="15" t="s">
        <v>10285</v>
      </c>
      <c r="E2933" s="15" t="s">
        <v>10286</v>
      </c>
      <c r="F2933" s="39">
        <v>33572</v>
      </c>
      <c r="G2933" s="15">
        <v>2</v>
      </c>
      <c r="H2933" s="15" t="s">
        <v>10260</v>
      </c>
      <c r="I2933" s="15" t="s">
        <v>10231</v>
      </c>
      <c r="J2933" s="15" t="s">
        <v>10287</v>
      </c>
      <c r="K2933" s="15" t="s">
        <v>3052</v>
      </c>
      <c r="L2933" s="40" t="s">
        <v>6</v>
      </c>
      <c r="M2933" s="39"/>
      <c r="N2933" s="41" t="s">
        <v>10233</v>
      </c>
      <c r="O2933" s="39">
        <v>44974</v>
      </c>
      <c r="P2933" s="40">
        <v>1</v>
      </c>
      <c r="Q2933" s="40">
        <v>4</v>
      </c>
      <c r="R2933" s="40" t="str">
        <f>IFERROR(VLOOKUP(Tabla2[[#This Row],[CONTRATISTA PRNCIPAL]],Hoja1!$L$5:$M$9,2,FALSE),"CJV")</f>
        <v>CJV</v>
      </c>
      <c r="S2933" s="40" t="str">
        <f>IF(Tabla2[[#This Row],[EMPRESA]]=Tabla2[[#This Row],[CONTRATISTA PRNCIPAL]],"Principal","Secundaria")</f>
        <v>Principal</v>
      </c>
      <c r="T2933" s="42">
        <f>IFERROR(1/COUNTIF(Tabla2[CONTRATISTA PRNCIPAL],Tabla2[[#This Row],[CONTRATISTA PRNCIPAL]]),0)</f>
        <v>0.03225806451612903</v>
      </c>
      <c r="U2933" s="43">
        <f>IF(((TODAY()-Tabla2[[#This Row],[FECHA NACIMIENTO]])/365)&lt;18,"Corregir", IF(((TODAY()-Tabla2[[#This Row],[FECHA NACIMIENTO]])/365)&gt;80, "Corregir",ROUNDDOWN(((TODAY()-Tabla2[[#This Row],[FECHA NACIMIENTO]])/365),0)))</f>
        <v>31</v>
      </c>
      <c r="V29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33" s="44" t="str">
        <f>+IF(Tabla2[[#This Row],[Edad]]="Corregir","Corregir","Ok")</f>
        <v>Ok</v>
      </c>
      <c r="X2933" s="42" t="str">
        <f>+IFERROR(VLOOKUP(Tabla2[[#This Row],[DISTRITO SEGÚN DNI]],Hoja1!$A$2:$B$32,2,FALSE),"No")</f>
        <v>No</v>
      </c>
      <c r="Y2933" s="42" t="str">
        <f>IF(OR(LOWER(Tabla2[[#This Row],[GENERO]])="masculino", LOWER(Tabla2[[#This Row],[GENERO]])="femenino"),"OK","Corregir")</f>
        <v>OK</v>
      </c>
      <c r="Z2933" s="42" t="str">
        <f>+IF(Tabla2[[#This Row],[Nro. DNI / CE]]="","Corregir",IF(LEN(Tabla2[[#This Row],[Nro. DNI / CE]])&gt;=8,"OK","Corregir"))</f>
        <v>OK</v>
      </c>
      <c r="AA2933" s="42">
        <f>COUNTIF(Tabla2[APELLIDOS Y NOMBRES],Tabla2[[#This Row],[APELLIDOS Y NOMBRES]])</f>
        <v>1</v>
      </c>
      <c r="AB2933" s="42">
        <f>IF(Tabla2[[#This Row],[Trabajador]]&gt;1,1/Tabla2[[#This Row],[Trabajador]],Tabla2[[#This Row],[Trabajador]])</f>
        <v>1</v>
      </c>
      <c r="AC2933" t="str">
        <f>+IFERROR(IF(Tabla2[[#This Row],[FECHA CESE/BAJA]]="","No Aplica",IF(AND(MONTH(Tabla2[[#This Row],[FECHA CESE/BAJA]])=MONTH(TODAY()-30),YEAR(Tabla2[[#This Row],[FECHA CESE/BAJA]])=YEAR(TODAY())),MONTH(TODAY()-30)&amp;"-"&amp;YEAR(TODAY()),"Borrar")),"No aplica")</f>
        <v>No Aplica</v>
      </c>
      <c r="AD2933" t="str">
        <f>+IFERROR(IF(Tabla2[[#This Row],[FECHA INICIO DE LABORES EN OBRA]]="","No Aplica",IF(AND(MONTH(Tabla2[[#This Row],[FECHA INICIO DE LABORES EN OBRA]])=MONTH(TODAY()-30),YEAR(Tabla2[[#This Row],[FECHA INICIO DE LABORES EN OBRA]])=YEAR(TODAY())),MONTH(TODAY()-30)&amp;"-"&amp;YEAR(TODAY()),"No Aplica")),"No Aplica")</f>
        <v>No Aplica</v>
      </c>
    </row>
    <row r="2934" spans="1:30" x14ac:dyDescent="0.25">
      <c r="A2934" s="13">
        <v>20554431578</v>
      </c>
      <c r="B2934" s="15" t="s">
        <v>10227</v>
      </c>
      <c r="C2934" s="15" t="s">
        <v>10227</v>
      </c>
      <c r="D2934" s="15" t="s">
        <v>10288</v>
      </c>
      <c r="E2934" s="15" t="s">
        <v>10289</v>
      </c>
      <c r="F2934" s="39">
        <v>31604</v>
      </c>
      <c r="G2934" s="15">
        <v>2</v>
      </c>
      <c r="H2934" s="15" t="s">
        <v>10290</v>
      </c>
      <c r="I2934" s="15" t="s">
        <v>10231</v>
      </c>
      <c r="J2934" s="15" t="s">
        <v>10291</v>
      </c>
      <c r="K2934" s="15" t="s">
        <v>2808</v>
      </c>
      <c r="L2934" s="40" t="s">
        <v>6</v>
      </c>
      <c r="M2934" s="39"/>
      <c r="N2934" s="41" t="s">
        <v>10233</v>
      </c>
      <c r="O2934" s="39">
        <v>44977</v>
      </c>
      <c r="P2934" s="40">
        <v>1</v>
      </c>
      <c r="Q2934" s="40">
        <v>4</v>
      </c>
      <c r="R2934" s="40" t="str">
        <f>IFERROR(VLOOKUP(Tabla2[[#This Row],[CONTRATISTA PRNCIPAL]],Hoja1!$L$5:$M$9,2,FALSE),"CJV")</f>
        <v>CJV</v>
      </c>
      <c r="S2934" s="40" t="str">
        <f>IF(Tabla2[[#This Row],[EMPRESA]]=Tabla2[[#This Row],[CONTRATISTA PRNCIPAL]],"Principal","Secundaria")</f>
        <v>Principal</v>
      </c>
      <c r="T2934" s="42">
        <f>IFERROR(1/COUNTIF(Tabla2[CONTRATISTA PRNCIPAL],Tabla2[[#This Row],[CONTRATISTA PRNCIPAL]]),0)</f>
        <v>0.03225806451612903</v>
      </c>
      <c r="U2934" s="43">
        <f>IF(((TODAY()-Tabla2[[#This Row],[FECHA NACIMIENTO]])/365)&lt;18,"Corregir", IF(((TODAY()-Tabla2[[#This Row],[FECHA NACIMIENTO]])/365)&gt;80, "Corregir",ROUNDDOWN(((TODAY()-Tabla2[[#This Row],[FECHA NACIMIENTO]])/365),0)))</f>
        <v>37</v>
      </c>
      <c r="V29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34" s="44" t="str">
        <f>+IF(Tabla2[[#This Row],[Edad]]="Corregir","Corregir","Ok")</f>
        <v>Ok</v>
      </c>
      <c r="X2934" s="42" t="str">
        <f>+IFERROR(VLOOKUP(Tabla2[[#This Row],[DISTRITO SEGÚN DNI]],Hoja1!$A$2:$B$32,2,FALSE),"No")</f>
        <v>No</v>
      </c>
      <c r="Y2934" s="42" t="str">
        <f>IF(OR(LOWER(Tabla2[[#This Row],[GENERO]])="masculino", LOWER(Tabla2[[#This Row],[GENERO]])="femenino"),"OK","Corregir")</f>
        <v>OK</v>
      </c>
      <c r="Z2934" s="42" t="str">
        <f>+IF(Tabla2[[#This Row],[Nro. DNI / CE]]="","Corregir",IF(LEN(Tabla2[[#This Row],[Nro. DNI / CE]])&gt;=8,"OK","Corregir"))</f>
        <v>OK</v>
      </c>
      <c r="AA2934" s="42">
        <f>COUNTIF(Tabla2[APELLIDOS Y NOMBRES],Tabla2[[#This Row],[APELLIDOS Y NOMBRES]])</f>
        <v>1</v>
      </c>
      <c r="AB2934" s="42">
        <f>IF(Tabla2[[#This Row],[Trabajador]]&gt;1,1/Tabla2[[#This Row],[Trabajador]],Tabla2[[#This Row],[Trabajador]])</f>
        <v>1</v>
      </c>
      <c r="AC2934" t="str">
        <f>+IFERROR(IF(Tabla2[[#This Row],[FECHA CESE/BAJA]]="","No Aplica",IF(AND(MONTH(Tabla2[[#This Row],[FECHA CESE/BAJA]])=MONTH(TODAY()-30),YEAR(Tabla2[[#This Row],[FECHA CESE/BAJA]])=YEAR(TODAY())),MONTH(TODAY()-30)&amp;"-"&amp;YEAR(TODAY()),"Borrar")),"No aplica")</f>
        <v>No Aplica</v>
      </c>
      <c r="AD2934" t="str">
        <f>+IFERROR(IF(Tabla2[[#This Row],[FECHA INICIO DE LABORES EN OBRA]]="","No Aplica",IF(AND(MONTH(Tabla2[[#This Row],[FECHA INICIO DE LABORES EN OBRA]])=MONTH(TODAY()-30),YEAR(Tabla2[[#This Row],[FECHA INICIO DE LABORES EN OBRA]])=YEAR(TODAY())),MONTH(TODAY()-30)&amp;"-"&amp;YEAR(TODAY()),"No Aplica")),"No Aplica")</f>
        <v>No Aplica</v>
      </c>
    </row>
    <row r="2935" spans="1:30" x14ac:dyDescent="0.25">
      <c r="A2935" s="13">
        <v>20554431578</v>
      </c>
      <c r="B2935" s="15" t="s">
        <v>10227</v>
      </c>
      <c r="C2935" s="15" t="s">
        <v>10227</v>
      </c>
      <c r="D2935" s="15" t="s">
        <v>1560</v>
      </c>
      <c r="E2935" s="15" t="s">
        <v>1561</v>
      </c>
      <c r="F2935" s="39">
        <v>24313</v>
      </c>
      <c r="G2935" s="15">
        <v>1</v>
      </c>
      <c r="H2935" s="15" t="s">
        <v>3530</v>
      </c>
      <c r="I2935" s="15" t="s">
        <v>10231</v>
      </c>
      <c r="J2935" s="15" t="s">
        <v>10292</v>
      </c>
      <c r="K2935" s="15" t="s">
        <v>2083</v>
      </c>
      <c r="L2935" s="40" t="s">
        <v>6</v>
      </c>
      <c r="M2935" s="39"/>
      <c r="N2935" s="41" t="s">
        <v>10233</v>
      </c>
      <c r="O2935" s="39">
        <v>45091</v>
      </c>
      <c r="P2935" s="40">
        <v>1</v>
      </c>
      <c r="Q2935" s="40">
        <v>1</v>
      </c>
      <c r="R2935" s="40" t="str">
        <f>IFERROR(VLOOKUP(Tabla2[[#This Row],[CONTRATISTA PRNCIPAL]],Hoja1!$L$5:$M$9,2,FALSE),"CJV")</f>
        <v>CJV</v>
      </c>
      <c r="S2935" s="40" t="str">
        <f>IF(Tabla2[[#This Row],[EMPRESA]]=Tabla2[[#This Row],[CONTRATISTA PRNCIPAL]],"Principal","Secundaria")</f>
        <v>Principal</v>
      </c>
      <c r="T2935" s="42">
        <f>IFERROR(1/COUNTIF(Tabla2[CONTRATISTA PRNCIPAL],Tabla2[[#This Row],[CONTRATISTA PRNCIPAL]]),0)</f>
        <v>0.03225806451612903</v>
      </c>
      <c r="U2935" s="43">
        <f>IF(((TODAY()-Tabla2[[#This Row],[FECHA NACIMIENTO]])/365)&lt;18,"Corregir", IF(((TODAY()-Tabla2[[#This Row],[FECHA NACIMIENTO]])/365)&gt;80, "Corregir",ROUNDDOWN(((TODAY()-Tabla2[[#This Row],[FECHA NACIMIENTO]])/365),0)))</f>
        <v>57</v>
      </c>
      <c r="V29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35" s="44" t="str">
        <f>+IF(Tabla2[[#This Row],[Edad]]="Corregir","Corregir","Ok")</f>
        <v>Ok</v>
      </c>
      <c r="X2935" s="42" t="str">
        <f>+IFERROR(VLOOKUP(Tabla2[[#This Row],[DISTRITO SEGÚN DNI]],Hoja1!$A$2:$B$32,2,FALSE),"No")</f>
        <v>ATE</v>
      </c>
      <c r="Y2935" s="42" t="str">
        <f>IF(OR(LOWER(Tabla2[[#This Row],[GENERO]])="masculino", LOWER(Tabla2[[#This Row],[GENERO]])="femenino"),"OK","Corregir")</f>
        <v>OK</v>
      </c>
      <c r="Z2935" s="42" t="str">
        <f>+IF(Tabla2[[#This Row],[Nro. DNI / CE]]="","Corregir",IF(LEN(Tabla2[[#This Row],[Nro. DNI / CE]])&gt;=8,"OK","Corregir"))</f>
        <v>OK</v>
      </c>
      <c r="AA2935" s="42">
        <f>COUNTIF(Tabla2[APELLIDOS Y NOMBRES],Tabla2[[#This Row],[APELLIDOS Y NOMBRES]])</f>
        <v>1</v>
      </c>
      <c r="AB2935" s="42">
        <f>IF(Tabla2[[#This Row],[Trabajador]]&gt;1,1/Tabla2[[#This Row],[Trabajador]],Tabla2[[#This Row],[Trabajador]])</f>
        <v>1</v>
      </c>
      <c r="AC2935" t="str">
        <f>+IFERROR(IF(Tabla2[[#This Row],[FECHA CESE/BAJA]]="","No Aplica",IF(AND(MONTH(Tabla2[[#This Row],[FECHA CESE/BAJA]])=MONTH(TODAY()-30),YEAR(Tabla2[[#This Row],[FECHA CESE/BAJA]])=YEAR(TODAY())),MONTH(TODAY()-30)&amp;"-"&amp;YEAR(TODAY()),"Borrar")),"No aplica")</f>
        <v>No Aplica</v>
      </c>
      <c r="AD2935" t="str">
        <f>+IFERROR(IF(Tabla2[[#This Row],[FECHA INICIO DE LABORES EN OBRA]]="","No Aplica",IF(AND(MONTH(Tabla2[[#This Row],[FECHA INICIO DE LABORES EN OBRA]])=MONTH(TODAY()-30),YEAR(Tabla2[[#This Row],[FECHA INICIO DE LABORES EN OBRA]])=YEAR(TODAY())),MONTH(TODAY()-30)&amp;"-"&amp;YEAR(TODAY()),"No Aplica")),"No Aplica")</f>
        <v>No Aplica</v>
      </c>
    </row>
    <row r="2936" spans="1:30" x14ac:dyDescent="0.25">
      <c r="A2936" s="13">
        <v>20554431578</v>
      </c>
      <c r="B2936" s="15" t="s">
        <v>10227</v>
      </c>
      <c r="C2936" s="15" t="s">
        <v>10227</v>
      </c>
      <c r="D2936" s="15" t="s">
        <v>1662</v>
      </c>
      <c r="E2936" s="15" t="s">
        <v>1663</v>
      </c>
      <c r="F2936" s="39">
        <v>30711</v>
      </c>
      <c r="G2936" s="15">
        <v>2</v>
      </c>
      <c r="H2936" s="15" t="s">
        <v>10260</v>
      </c>
      <c r="I2936" s="15" t="s">
        <v>10231</v>
      </c>
      <c r="J2936" s="15" t="s">
        <v>10293</v>
      </c>
      <c r="K2936" s="15" t="s">
        <v>2083</v>
      </c>
      <c r="L2936" s="40" t="s">
        <v>6</v>
      </c>
      <c r="M2936" s="39"/>
      <c r="N2936" s="41" t="s">
        <v>10233</v>
      </c>
      <c r="O2936" s="39">
        <v>45139</v>
      </c>
      <c r="P2936" s="40">
        <v>1</v>
      </c>
      <c r="Q2936" s="40">
        <v>1</v>
      </c>
      <c r="R2936" s="40" t="str">
        <f>IFERROR(VLOOKUP(Tabla2[[#This Row],[CONTRATISTA PRNCIPAL]],Hoja1!$L$5:$M$9,2,FALSE),"CJV")</f>
        <v>CJV</v>
      </c>
      <c r="S2936" s="40" t="str">
        <f>IF(Tabla2[[#This Row],[EMPRESA]]=Tabla2[[#This Row],[CONTRATISTA PRNCIPAL]],"Principal","Secundaria")</f>
        <v>Principal</v>
      </c>
      <c r="T2936" s="42">
        <f>IFERROR(1/COUNTIF(Tabla2[CONTRATISTA PRNCIPAL],Tabla2[[#This Row],[CONTRATISTA PRNCIPAL]]),0)</f>
        <v>0.03225806451612903</v>
      </c>
      <c r="U2936" s="43">
        <f>IF(((TODAY()-Tabla2[[#This Row],[FECHA NACIMIENTO]])/365)&lt;18,"Corregir", IF(((TODAY()-Tabla2[[#This Row],[FECHA NACIMIENTO]])/365)&gt;80, "Corregir",ROUNDDOWN(((TODAY()-Tabla2[[#This Row],[FECHA NACIMIENTO]])/365),0)))</f>
        <v>39</v>
      </c>
      <c r="V29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36" s="44" t="str">
        <f>+IF(Tabla2[[#This Row],[Edad]]="Corregir","Corregir","Ok")</f>
        <v>Ok</v>
      </c>
      <c r="X2936" s="42" t="str">
        <f>+IFERROR(VLOOKUP(Tabla2[[#This Row],[DISTRITO SEGÚN DNI]],Hoja1!$A$2:$B$32,2,FALSE),"No")</f>
        <v>ATE</v>
      </c>
      <c r="Y2936" s="42" t="str">
        <f>IF(OR(LOWER(Tabla2[[#This Row],[GENERO]])="masculino", LOWER(Tabla2[[#This Row],[GENERO]])="femenino"),"OK","Corregir")</f>
        <v>OK</v>
      </c>
      <c r="Z2936" s="42" t="str">
        <f>+IF(Tabla2[[#This Row],[Nro. DNI / CE]]="","Corregir",IF(LEN(Tabla2[[#This Row],[Nro. DNI / CE]])&gt;=8,"OK","Corregir"))</f>
        <v>OK</v>
      </c>
      <c r="AA2936" s="42">
        <f>COUNTIF(Tabla2[APELLIDOS Y NOMBRES],Tabla2[[#This Row],[APELLIDOS Y NOMBRES]])</f>
        <v>1</v>
      </c>
      <c r="AB2936" s="42">
        <f>IF(Tabla2[[#This Row],[Trabajador]]&gt;1,1/Tabla2[[#This Row],[Trabajador]],Tabla2[[#This Row],[Trabajador]])</f>
        <v>1</v>
      </c>
      <c r="AC2936" t="str">
        <f>+IFERROR(IF(Tabla2[[#This Row],[FECHA CESE/BAJA]]="","No Aplica",IF(AND(MONTH(Tabla2[[#This Row],[FECHA CESE/BAJA]])=MONTH(TODAY()-30),YEAR(Tabla2[[#This Row],[FECHA CESE/BAJA]])=YEAR(TODAY())),MONTH(TODAY()-30)&amp;"-"&amp;YEAR(TODAY()),"Borrar")),"No aplica")</f>
        <v>No Aplica</v>
      </c>
      <c r="AD2936" t="str">
        <f>+IFERROR(IF(Tabla2[[#This Row],[FECHA INICIO DE LABORES EN OBRA]]="","No Aplica",IF(AND(MONTH(Tabla2[[#This Row],[FECHA INICIO DE LABORES EN OBRA]])=MONTH(TODAY()-30),YEAR(Tabla2[[#This Row],[FECHA INICIO DE LABORES EN OBRA]])=YEAR(TODAY())),MONTH(TODAY()-30)&amp;"-"&amp;YEAR(TODAY()),"No Aplica")),"No Aplica")</f>
        <v>8-2023</v>
      </c>
    </row>
    <row r="2937" spans="1:30" x14ac:dyDescent="0.25">
      <c r="A2937" s="13">
        <v>20554431578</v>
      </c>
      <c r="B2937" s="15" t="s">
        <v>10227</v>
      </c>
      <c r="C2937" s="15" t="s">
        <v>10227</v>
      </c>
      <c r="D2937" s="15" t="s">
        <v>10294</v>
      </c>
      <c r="E2937" s="15" t="s">
        <v>10295</v>
      </c>
      <c r="F2937" s="39">
        <v>30244</v>
      </c>
      <c r="G2937" s="15">
        <v>2</v>
      </c>
      <c r="H2937" s="15" t="s">
        <v>10260</v>
      </c>
      <c r="I2937" s="15" t="s">
        <v>10231</v>
      </c>
      <c r="J2937" s="15" t="s">
        <v>10296</v>
      </c>
      <c r="K2937" s="15" t="s">
        <v>10297</v>
      </c>
      <c r="L2937" s="40" t="s">
        <v>6</v>
      </c>
      <c r="M2937" s="39"/>
      <c r="N2937" s="41" t="s">
        <v>10233</v>
      </c>
      <c r="O2937" s="39">
        <v>45139</v>
      </c>
      <c r="P2937" s="40">
        <v>1</v>
      </c>
      <c r="Q2937" s="40">
        <v>1</v>
      </c>
      <c r="R2937" s="40" t="str">
        <f>IFERROR(VLOOKUP(Tabla2[[#This Row],[CONTRATISTA PRNCIPAL]],Hoja1!$L$5:$M$9,2,FALSE),"CJV")</f>
        <v>CJV</v>
      </c>
      <c r="S2937" s="40" t="str">
        <f>IF(Tabla2[[#This Row],[EMPRESA]]=Tabla2[[#This Row],[CONTRATISTA PRNCIPAL]],"Principal","Secundaria")</f>
        <v>Principal</v>
      </c>
      <c r="T2937" s="42">
        <f>IFERROR(1/COUNTIF(Tabla2[CONTRATISTA PRNCIPAL],Tabla2[[#This Row],[CONTRATISTA PRNCIPAL]]),0)</f>
        <v>0.03225806451612903</v>
      </c>
      <c r="U2937" s="43">
        <f>IF(((TODAY()-Tabla2[[#This Row],[FECHA NACIMIENTO]])/365)&lt;18,"Corregir", IF(((TODAY()-Tabla2[[#This Row],[FECHA NACIMIENTO]])/365)&gt;80, "Corregir",ROUNDDOWN(((TODAY()-Tabla2[[#This Row],[FECHA NACIMIENTO]])/365),0)))</f>
        <v>40</v>
      </c>
      <c r="V29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37" s="44" t="str">
        <f>+IF(Tabla2[[#This Row],[Edad]]="Corregir","Corregir","Ok")</f>
        <v>Ok</v>
      </c>
      <c r="X2937" s="42" t="str">
        <f>+IFERROR(VLOOKUP(Tabla2[[#This Row],[DISTRITO SEGÚN DNI]],Hoja1!$A$2:$B$32,2,FALSE),"No")</f>
        <v>No</v>
      </c>
      <c r="Y2937" s="42" t="str">
        <f>IF(OR(LOWER(Tabla2[[#This Row],[GENERO]])="masculino", LOWER(Tabla2[[#This Row],[GENERO]])="femenino"),"OK","Corregir")</f>
        <v>OK</v>
      </c>
      <c r="Z2937" s="42" t="str">
        <f>+IF(Tabla2[[#This Row],[Nro. DNI / CE]]="","Corregir",IF(LEN(Tabla2[[#This Row],[Nro. DNI / CE]])&gt;=8,"OK","Corregir"))</f>
        <v>OK</v>
      </c>
      <c r="AA2937" s="42">
        <f>COUNTIF(Tabla2[APELLIDOS Y NOMBRES],Tabla2[[#This Row],[APELLIDOS Y NOMBRES]])</f>
        <v>1</v>
      </c>
      <c r="AB2937" s="42">
        <f>IF(Tabla2[[#This Row],[Trabajador]]&gt;1,1/Tabla2[[#This Row],[Trabajador]],Tabla2[[#This Row],[Trabajador]])</f>
        <v>1</v>
      </c>
      <c r="AC2937" t="str">
        <f>+IFERROR(IF(Tabla2[[#This Row],[FECHA CESE/BAJA]]="","No Aplica",IF(AND(MONTH(Tabla2[[#This Row],[FECHA CESE/BAJA]])=MONTH(TODAY()-30),YEAR(Tabla2[[#This Row],[FECHA CESE/BAJA]])=YEAR(TODAY())),MONTH(TODAY()-30)&amp;"-"&amp;YEAR(TODAY()),"Borrar")),"No aplica")</f>
        <v>No Aplica</v>
      </c>
      <c r="AD2937" t="str">
        <f>+IFERROR(IF(Tabla2[[#This Row],[FECHA INICIO DE LABORES EN OBRA]]="","No Aplica",IF(AND(MONTH(Tabla2[[#This Row],[FECHA INICIO DE LABORES EN OBRA]])=MONTH(TODAY()-30),YEAR(Tabla2[[#This Row],[FECHA INICIO DE LABORES EN OBRA]])=YEAR(TODAY())),MONTH(TODAY()-30)&amp;"-"&amp;YEAR(TODAY()),"No Aplica")),"No Aplica")</f>
        <v>8-2023</v>
      </c>
    </row>
    <row r="2938" spans="1:30" x14ac:dyDescent="0.25">
      <c r="A2938" s="13">
        <v>20554431578</v>
      </c>
      <c r="B2938" s="15" t="s">
        <v>10227</v>
      </c>
      <c r="C2938" s="15" t="s">
        <v>10227</v>
      </c>
      <c r="D2938" s="15">
        <v>40107305</v>
      </c>
      <c r="E2938" s="15" t="s">
        <v>10298</v>
      </c>
      <c r="F2938" s="39">
        <v>28847</v>
      </c>
      <c r="G2938" s="15">
        <v>2</v>
      </c>
      <c r="H2938" s="15" t="s">
        <v>10260</v>
      </c>
      <c r="I2938" s="15" t="s">
        <v>10231</v>
      </c>
      <c r="J2938" s="15" t="s">
        <v>10299</v>
      </c>
      <c r="K2938" s="15" t="s">
        <v>10300</v>
      </c>
      <c r="L2938" s="40" t="s">
        <v>6</v>
      </c>
      <c r="M2938" s="39"/>
      <c r="N2938" s="41" t="s">
        <v>10233</v>
      </c>
      <c r="O2938" s="39">
        <v>45139</v>
      </c>
      <c r="P2938" s="40">
        <v>1</v>
      </c>
      <c r="Q2938" s="40">
        <v>1</v>
      </c>
      <c r="R2938" s="40" t="str">
        <f>IFERROR(VLOOKUP(Tabla2[[#This Row],[CONTRATISTA PRNCIPAL]],Hoja1!$L$5:$M$9,2,FALSE),"CJV")</f>
        <v>CJV</v>
      </c>
      <c r="S2938" s="40" t="str">
        <f>IF(Tabla2[[#This Row],[EMPRESA]]=Tabla2[[#This Row],[CONTRATISTA PRNCIPAL]],"Principal","Secundaria")</f>
        <v>Principal</v>
      </c>
      <c r="T2938" s="42">
        <f>IFERROR(1/COUNTIF(Tabla2[CONTRATISTA PRNCIPAL],Tabla2[[#This Row],[CONTRATISTA PRNCIPAL]]),0)</f>
        <v>0.03225806451612903</v>
      </c>
      <c r="U2938" s="43">
        <f>IF(((TODAY()-Tabla2[[#This Row],[FECHA NACIMIENTO]])/365)&lt;18,"Corregir", IF(((TODAY()-Tabla2[[#This Row],[FECHA NACIMIENTO]])/365)&gt;80, "Corregir",ROUNDDOWN(((TODAY()-Tabla2[[#This Row],[FECHA NACIMIENTO]])/365),0)))</f>
        <v>44</v>
      </c>
      <c r="V29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38" s="44" t="str">
        <f>+IF(Tabla2[[#This Row],[Edad]]="Corregir","Corregir","Ok")</f>
        <v>Ok</v>
      </c>
      <c r="X2938" s="42" t="str">
        <f>+IFERROR(VLOOKUP(Tabla2[[#This Row],[DISTRITO SEGÚN DNI]],Hoja1!$A$2:$B$32,2,FALSE),"No")</f>
        <v>No</v>
      </c>
      <c r="Y2938" s="42" t="str">
        <f>IF(OR(LOWER(Tabla2[[#This Row],[GENERO]])="masculino", LOWER(Tabla2[[#This Row],[GENERO]])="femenino"),"OK","Corregir")</f>
        <v>OK</v>
      </c>
      <c r="Z2938" s="42" t="str">
        <f>+IF(Tabla2[[#This Row],[Nro. DNI / CE]]="","Corregir",IF(LEN(Tabla2[[#This Row],[Nro. DNI / CE]])&gt;=8,"OK","Corregir"))</f>
        <v>OK</v>
      </c>
      <c r="AA2938" s="42">
        <f>COUNTIF(Tabla2[APELLIDOS Y NOMBRES],Tabla2[[#This Row],[APELLIDOS Y NOMBRES]])</f>
        <v>1</v>
      </c>
      <c r="AB2938" s="42">
        <f>IF(Tabla2[[#This Row],[Trabajador]]&gt;1,1/Tabla2[[#This Row],[Trabajador]],Tabla2[[#This Row],[Trabajador]])</f>
        <v>1</v>
      </c>
      <c r="AC2938" t="str">
        <f>+IFERROR(IF(Tabla2[[#This Row],[FECHA CESE/BAJA]]="","No Aplica",IF(AND(MONTH(Tabla2[[#This Row],[FECHA CESE/BAJA]])=MONTH(TODAY()-30),YEAR(Tabla2[[#This Row],[FECHA CESE/BAJA]])=YEAR(TODAY())),MONTH(TODAY()-30)&amp;"-"&amp;YEAR(TODAY()),"Borrar")),"No aplica")</f>
        <v>No Aplica</v>
      </c>
      <c r="AD2938" t="str">
        <f>+IFERROR(IF(Tabla2[[#This Row],[FECHA INICIO DE LABORES EN OBRA]]="","No Aplica",IF(AND(MONTH(Tabla2[[#This Row],[FECHA INICIO DE LABORES EN OBRA]])=MONTH(TODAY()-30),YEAR(Tabla2[[#This Row],[FECHA INICIO DE LABORES EN OBRA]])=YEAR(TODAY())),MONTH(TODAY()-30)&amp;"-"&amp;YEAR(TODAY()),"No Aplica")),"No Aplica")</f>
        <v>8-2023</v>
      </c>
    </row>
    <row r="2939" spans="1:30" x14ac:dyDescent="0.25">
      <c r="A2939" s="13">
        <v>20508430681</v>
      </c>
      <c r="B2939" s="15" t="s">
        <v>10301</v>
      </c>
      <c r="C2939" s="15" t="s">
        <v>10301</v>
      </c>
      <c r="D2939" s="15" t="s">
        <v>10302</v>
      </c>
      <c r="E2939" s="15" t="s">
        <v>10303</v>
      </c>
      <c r="F2939" s="39">
        <v>31921</v>
      </c>
      <c r="G2939" s="15">
        <v>2</v>
      </c>
      <c r="H2939" s="15" t="s">
        <v>3480</v>
      </c>
      <c r="I2939" s="15" t="s">
        <v>10304</v>
      </c>
      <c r="J2939" s="15" t="s">
        <v>10305</v>
      </c>
      <c r="K2939" s="15" t="s">
        <v>2211</v>
      </c>
      <c r="L2939" s="40" t="s">
        <v>6</v>
      </c>
      <c r="M2939" s="39">
        <v>45162</v>
      </c>
      <c r="N2939" s="41" t="s">
        <v>2098</v>
      </c>
      <c r="O2939" s="39">
        <v>45139</v>
      </c>
      <c r="P2939" s="40">
        <v>2</v>
      </c>
      <c r="Q2939" s="40">
        <v>4</v>
      </c>
      <c r="R2939" s="40" t="str">
        <f>IFERROR(VLOOKUP(Tabla2[[#This Row],[CONTRATISTA PRNCIPAL]],Hoja1!$L$5:$M$9,2,FALSE),"CJV")</f>
        <v>CJV</v>
      </c>
      <c r="S2939" s="40" t="str">
        <f>IF(Tabla2[[#This Row],[EMPRESA]]=Tabla2[[#This Row],[CONTRATISTA PRNCIPAL]],"Principal","Secundaria")</f>
        <v>Principal</v>
      </c>
      <c r="T2939" s="42">
        <f>IFERROR(1/COUNTIF(Tabla2[CONTRATISTA PRNCIPAL],Tabla2[[#This Row],[CONTRATISTA PRNCIPAL]]),0)</f>
        <v>0.02702702702702703</v>
      </c>
      <c r="U2939" s="43">
        <f>IF(((TODAY()-Tabla2[[#This Row],[FECHA NACIMIENTO]])/365)&lt;18,"Corregir", IF(((TODAY()-Tabla2[[#This Row],[FECHA NACIMIENTO]])/365)&gt;80, "Corregir",ROUNDDOWN(((TODAY()-Tabla2[[#This Row],[FECHA NACIMIENTO]])/365),0)))</f>
        <v>36</v>
      </c>
      <c r="V29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39" s="44" t="str">
        <f>+IF(Tabla2[[#This Row],[Edad]]="Corregir","Corregir","Ok")</f>
        <v>Ok</v>
      </c>
      <c r="X2939" s="42" t="str">
        <f>+IFERROR(VLOOKUP(Tabla2[[#This Row],[DISTRITO SEGÚN DNI]],Hoja1!$A$2:$B$32,2,FALSE),"No")</f>
        <v>No</v>
      </c>
      <c r="Y2939" s="42" t="str">
        <f>IF(OR(LOWER(Tabla2[[#This Row],[GENERO]])="masculino", LOWER(Tabla2[[#This Row],[GENERO]])="femenino"),"OK","Corregir")</f>
        <v>OK</v>
      </c>
      <c r="Z2939" s="42" t="str">
        <f>+IF(Tabla2[[#This Row],[Nro. DNI / CE]]="","Corregir",IF(LEN(Tabla2[[#This Row],[Nro. DNI / CE]])&gt;=8,"OK","Corregir"))</f>
        <v>OK</v>
      </c>
      <c r="AA2939" s="42">
        <f>COUNTIF(Tabla2[APELLIDOS Y NOMBRES],Tabla2[[#This Row],[APELLIDOS Y NOMBRES]])</f>
        <v>1</v>
      </c>
      <c r="AB2939" s="42">
        <f>IF(Tabla2[[#This Row],[Trabajador]]&gt;1,1/Tabla2[[#This Row],[Trabajador]],Tabla2[[#This Row],[Trabajador]])</f>
        <v>1</v>
      </c>
      <c r="AC2939" t="str">
        <f>+IFERROR(IF(Tabla2[[#This Row],[FECHA CESE/BAJA]]="","No Aplica",IF(AND(MONTH(Tabla2[[#This Row],[FECHA CESE/BAJA]])=MONTH(TODAY()-30),YEAR(Tabla2[[#This Row],[FECHA CESE/BAJA]])=YEAR(TODAY())),MONTH(TODAY()-30)&amp;"-"&amp;YEAR(TODAY()),"Borrar")),"No aplica")</f>
        <v>8-2023</v>
      </c>
      <c r="AD2939" t="str">
        <f>+IFERROR(IF(Tabla2[[#This Row],[FECHA INICIO DE LABORES EN OBRA]]="","No Aplica",IF(AND(MONTH(Tabla2[[#This Row],[FECHA INICIO DE LABORES EN OBRA]])=MONTH(TODAY()-30),YEAR(Tabla2[[#This Row],[FECHA INICIO DE LABORES EN OBRA]])=YEAR(TODAY())),MONTH(TODAY()-30)&amp;"-"&amp;YEAR(TODAY()),"No Aplica")),"No Aplica")</f>
        <v>8-2023</v>
      </c>
    </row>
    <row r="2940" spans="1:30" x14ac:dyDescent="0.25">
      <c r="A2940" s="13">
        <v>20508430681</v>
      </c>
      <c r="B2940" s="15" t="s">
        <v>10301</v>
      </c>
      <c r="C2940" s="15" t="s">
        <v>10301</v>
      </c>
      <c r="D2940" s="15">
        <v>43862367</v>
      </c>
      <c r="E2940" s="15" t="s">
        <v>10306</v>
      </c>
      <c r="F2940" s="39">
        <v>31740</v>
      </c>
      <c r="G2940" s="15">
        <v>2</v>
      </c>
      <c r="H2940" s="15" t="s">
        <v>3480</v>
      </c>
      <c r="I2940" s="15" t="s">
        <v>10304</v>
      </c>
      <c r="J2940" s="15" t="s">
        <v>10307</v>
      </c>
      <c r="K2940" s="15" t="s">
        <v>2267</v>
      </c>
      <c r="L2940" s="40" t="s">
        <v>6</v>
      </c>
      <c r="M2940" s="39"/>
      <c r="N2940" s="41" t="s">
        <v>2098</v>
      </c>
      <c r="O2940" s="39">
        <v>45105</v>
      </c>
      <c r="P2940" s="40">
        <v>1</v>
      </c>
      <c r="Q2940" s="40">
        <v>4</v>
      </c>
      <c r="R2940" s="40" t="str">
        <f>IFERROR(VLOOKUP(Tabla2[[#This Row],[CONTRATISTA PRNCIPAL]],Hoja1!$L$5:$M$9,2,FALSE),"CJV")</f>
        <v>CJV</v>
      </c>
      <c r="S2940" s="40" t="str">
        <f>IF(Tabla2[[#This Row],[EMPRESA]]=Tabla2[[#This Row],[CONTRATISTA PRNCIPAL]],"Principal","Secundaria")</f>
        <v>Principal</v>
      </c>
      <c r="T2940" s="42">
        <f>IFERROR(1/COUNTIF(Tabla2[CONTRATISTA PRNCIPAL],Tabla2[[#This Row],[CONTRATISTA PRNCIPAL]]),0)</f>
        <v>0.02702702702702703</v>
      </c>
      <c r="U2940" s="43">
        <f>IF(((TODAY()-Tabla2[[#This Row],[FECHA NACIMIENTO]])/365)&lt;18,"Corregir", IF(((TODAY()-Tabla2[[#This Row],[FECHA NACIMIENTO]])/365)&gt;80, "Corregir",ROUNDDOWN(((TODAY()-Tabla2[[#This Row],[FECHA NACIMIENTO]])/365),0)))</f>
        <v>36</v>
      </c>
      <c r="V29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40" s="44" t="str">
        <f>+IF(Tabla2[[#This Row],[Edad]]="Corregir","Corregir","Ok")</f>
        <v>Ok</v>
      </c>
      <c r="X2940" s="42" t="str">
        <f>+IFERROR(VLOOKUP(Tabla2[[#This Row],[DISTRITO SEGÚN DNI]],Hoja1!$A$2:$B$32,2,FALSE),"No")</f>
        <v>No</v>
      </c>
      <c r="Y2940" s="42" t="str">
        <f>IF(OR(LOWER(Tabla2[[#This Row],[GENERO]])="masculino", LOWER(Tabla2[[#This Row],[GENERO]])="femenino"),"OK","Corregir")</f>
        <v>OK</v>
      </c>
      <c r="Z2940" s="42" t="str">
        <f>+IF(Tabla2[[#This Row],[Nro. DNI / CE]]="","Corregir",IF(LEN(Tabla2[[#This Row],[Nro. DNI / CE]])&gt;=8,"OK","Corregir"))</f>
        <v>OK</v>
      </c>
      <c r="AA2940" s="42">
        <f>COUNTIF(Tabla2[APELLIDOS Y NOMBRES],Tabla2[[#This Row],[APELLIDOS Y NOMBRES]])</f>
        <v>1</v>
      </c>
      <c r="AB2940" s="42">
        <f>IF(Tabla2[[#This Row],[Trabajador]]&gt;1,1/Tabla2[[#This Row],[Trabajador]],Tabla2[[#This Row],[Trabajador]])</f>
        <v>1</v>
      </c>
      <c r="AC2940" t="str">
        <f>+IFERROR(IF(Tabla2[[#This Row],[FECHA CESE/BAJA]]="","No Aplica",IF(AND(MONTH(Tabla2[[#This Row],[FECHA CESE/BAJA]])=MONTH(TODAY()-30),YEAR(Tabla2[[#This Row],[FECHA CESE/BAJA]])=YEAR(TODAY())),MONTH(TODAY()-30)&amp;"-"&amp;YEAR(TODAY()),"Borrar")),"No aplica")</f>
        <v>No Aplica</v>
      </c>
      <c r="AD2940" t="str">
        <f>+IFERROR(IF(Tabla2[[#This Row],[FECHA INICIO DE LABORES EN OBRA]]="","No Aplica",IF(AND(MONTH(Tabla2[[#This Row],[FECHA INICIO DE LABORES EN OBRA]])=MONTH(TODAY()-30),YEAR(Tabla2[[#This Row],[FECHA INICIO DE LABORES EN OBRA]])=YEAR(TODAY())),MONTH(TODAY()-30)&amp;"-"&amp;YEAR(TODAY()),"No Aplica")),"No Aplica")</f>
        <v>No Aplica</v>
      </c>
    </row>
    <row r="2941" spans="1:30" x14ac:dyDescent="0.25">
      <c r="A2941" s="13">
        <v>20508430681</v>
      </c>
      <c r="B2941" s="15" t="s">
        <v>10301</v>
      </c>
      <c r="C2941" s="15" t="s">
        <v>10301</v>
      </c>
      <c r="D2941" s="15">
        <v>72318286</v>
      </c>
      <c r="E2941" s="15" t="s">
        <v>1562</v>
      </c>
      <c r="F2941" s="39">
        <v>36505</v>
      </c>
      <c r="G2941" s="15">
        <v>2</v>
      </c>
      <c r="H2941" s="15" t="s">
        <v>2751</v>
      </c>
      <c r="I2941" s="15" t="s">
        <v>10304</v>
      </c>
      <c r="J2941" s="15" t="s">
        <v>10308</v>
      </c>
      <c r="K2941" s="15" t="s">
        <v>17</v>
      </c>
      <c r="L2941" s="40" t="s">
        <v>6</v>
      </c>
      <c r="M2941" s="39"/>
      <c r="N2941" s="41" t="s">
        <v>2098</v>
      </c>
      <c r="O2941" s="39">
        <v>45098</v>
      </c>
      <c r="P2941" s="40">
        <v>1</v>
      </c>
      <c r="Q2941" s="40">
        <v>4</v>
      </c>
      <c r="R2941" s="40" t="str">
        <f>IFERROR(VLOOKUP(Tabla2[[#This Row],[CONTRATISTA PRNCIPAL]],Hoja1!$L$5:$M$9,2,FALSE),"CJV")</f>
        <v>CJV</v>
      </c>
      <c r="S2941" s="40" t="str">
        <f>IF(Tabla2[[#This Row],[EMPRESA]]=Tabla2[[#This Row],[CONTRATISTA PRNCIPAL]],"Principal","Secundaria")</f>
        <v>Principal</v>
      </c>
      <c r="T2941" s="42">
        <f>IFERROR(1/COUNTIF(Tabla2[CONTRATISTA PRNCIPAL],Tabla2[[#This Row],[CONTRATISTA PRNCIPAL]]),0)</f>
        <v>0.02702702702702703</v>
      </c>
      <c r="U2941" s="43">
        <f>IF(((TODAY()-Tabla2[[#This Row],[FECHA NACIMIENTO]])/365)&lt;18,"Corregir", IF(((TODAY()-Tabla2[[#This Row],[FECHA NACIMIENTO]])/365)&gt;80, "Corregir",ROUNDDOWN(((TODAY()-Tabla2[[#This Row],[FECHA NACIMIENTO]])/365),0)))</f>
        <v>23</v>
      </c>
      <c r="V29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941" s="44" t="str">
        <f>+IF(Tabla2[[#This Row],[Edad]]="Corregir","Corregir","Ok")</f>
        <v>Ok</v>
      </c>
      <c r="X2941" s="42" t="str">
        <f>+IFERROR(VLOOKUP(Tabla2[[#This Row],[DISTRITO SEGÚN DNI]],Hoja1!$A$2:$B$32,2,FALSE),"No")</f>
        <v>ATE</v>
      </c>
      <c r="Y2941" s="42" t="str">
        <f>IF(OR(LOWER(Tabla2[[#This Row],[GENERO]])="masculino", LOWER(Tabla2[[#This Row],[GENERO]])="femenino"),"OK","Corregir")</f>
        <v>OK</v>
      </c>
      <c r="Z2941" s="42" t="str">
        <f>+IF(Tabla2[[#This Row],[Nro. DNI / CE]]="","Corregir",IF(LEN(Tabla2[[#This Row],[Nro. DNI / CE]])&gt;=8,"OK","Corregir"))</f>
        <v>OK</v>
      </c>
      <c r="AA2941" s="42">
        <f>COUNTIF(Tabla2[APELLIDOS Y NOMBRES],Tabla2[[#This Row],[APELLIDOS Y NOMBRES]])</f>
        <v>1</v>
      </c>
      <c r="AB2941" s="42">
        <f>IF(Tabla2[[#This Row],[Trabajador]]&gt;1,1/Tabla2[[#This Row],[Trabajador]],Tabla2[[#This Row],[Trabajador]])</f>
        <v>1</v>
      </c>
      <c r="AC2941" t="str">
        <f>+IFERROR(IF(Tabla2[[#This Row],[FECHA CESE/BAJA]]="","No Aplica",IF(AND(MONTH(Tabla2[[#This Row],[FECHA CESE/BAJA]])=MONTH(TODAY()-30),YEAR(Tabla2[[#This Row],[FECHA CESE/BAJA]])=YEAR(TODAY())),MONTH(TODAY()-30)&amp;"-"&amp;YEAR(TODAY()),"Borrar")),"No aplica")</f>
        <v>No Aplica</v>
      </c>
      <c r="AD2941" t="str">
        <f>+IFERROR(IF(Tabla2[[#This Row],[FECHA INICIO DE LABORES EN OBRA]]="","No Aplica",IF(AND(MONTH(Tabla2[[#This Row],[FECHA INICIO DE LABORES EN OBRA]])=MONTH(TODAY()-30),YEAR(Tabla2[[#This Row],[FECHA INICIO DE LABORES EN OBRA]])=YEAR(TODAY())),MONTH(TODAY()-30)&amp;"-"&amp;YEAR(TODAY()),"No Aplica")),"No Aplica")</f>
        <v>No Aplica</v>
      </c>
    </row>
    <row r="2942" spans="1:30" x14ac:dyDescent="0.25">
      <c r="A2942" s="13">
        <v>20508430681</v>
      </c>
      <c r="B2942" s="15" t="s">
        <v>10301</v>
      </c>
      <c r="C2942" s="15" t="s">
        <v>10301</v>
      </c>
      <c r="D2942" s="15">
        <v>44858973</v>
      </c>
      <c r="E2942" s="15" t="s">
        <v>1225</v>
      </c>
      <c r="F2942" s="39">
        <v>32065</v>
      </c>
      <c r="G2942" s="15">
        <v>1</v>
      </c>
      <c r="H2942" s="15" t="s">
        <v>2981</v>
      </c>
      <c r="I2942" s="15" t="s">
        <v>10304</v>
      </c>
      <c r="J2942" s="15" t="s">
        <v>10309</v>
      </c>
      <c r="K2942" s="15" t="s">
        <v>17</v>
      </c>
      <c r="L2942" s="40" t="s">
        <v>6</v>
      </c>
      <c r="M2942" s="39"/>
      <c r="N2942" s="41" t="s">
        <v>2098</v>
      </c>
      <c r="O2942" s="39">
        <v>45096</v>
      </c>
      <c r="P2942" s="40">
        <v>1</v>
      </c>
      <c r="Q2942" s="40">
        <v>1</v>
      </c>
      <c r="R2942" s="40" t="str">
        <f>IFERROR(VLOOKUP(Tabla2[[#This Row],[CONTRATISTA PRNCIPAL]],Hoja1!$L$5:$M$9,2,FALSE),"CJV")</f>
        <v>CJV</v>
      </c>
      <c r="S2942" s="40" t="str">
        <f>IF(Tabla2[[#This Row],[EMPRESA]]=Tabla2[[#This Row],[CONTRATISTA PRNCIPAL]],"Principal","Secundaria")</f>
        <v>Principal</v>
      </c>
      <c r="T2942" s="42">
        <f>IFERROR(1/COUNTIF(Tabla2[CONTRATISTA PRNCIPAL],Tabla2[[#This Row],[CONTRATISTA PRNCIPAL]]),0)</f>
        <v>0.02702702702702703</v>
      </c>
      <c r="U2942" s="43">
        <f>IF(((TODAY()-Tabla2[[#This Row],[FECHA NACIMIENTO]])/365)&lt;18,"Corregir", IF(((TODAY()-Tabla2[[#This Row],[FECHA NACIMIENTO]])/365)&gt;80, "Corregir",ROUNDDOWN(((TODAY()-Tabla2[[#This Row],[FECHA NACIMIENTO]])/365),0)))</f>
        <v>35</v>
      </c>
      <c r="V29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42" s="44" t="str">
        <f>+IF(Tabla2[[#This Row],[Edad]]="Corregir","Corregir","Ok")</f>
        <v>Ok</v>
      </c>
      <c r="X2942" s="42" t="str">
        <f>+IFERROR(VLOOKUP(Tabla2[[#This Row],[DISTRITO SEGÚN DNI]],Hoja1!$A$2:$B$32,2,FALSE),"No")</f>
        <v>ATE</v>
      </c>
      <c r="Y2942" s="42" t="str">
        <f>IF(OR(LOWER(Tabla2[[#This Row],[GENERO]])="masculino", LOWER(Tabla2[[#This Row],[GENERO]])="femenino"),"OK","Corregir")</f>
        <v>OK</v>
      </c>
      <c r="Z2942" s="42" t="str">
        <f>+IF(Tabla2[[#This Row],[Nro. DNI / CE]]="","Corregir",IF(LEN(Tabla2[[#This Row],[Nro. DNI / CE]])&gt;=8,"OK","Corregir"))</f>
        <v>OK</v>
      </c>
      <c r="AA2942" s="42">
        <f>COUNTIF(Tabla2[APELLIDOS Y NOMBRES],Tabla2[[#This Row],[APELLIDOS Y NOMBRES]])</f>
        <v>1</v>
      </c>
      <c r="AB2942" s="42">
        <f>IF(Tabla2[[#This Row],[Trabajador]]&gt;1,1/Tabla2[[#This Row],[Trabajador]],Tabla2[[#This Row],[Trabajador]])</f>
        <v>1</v>
      </c>
      <c r="AC2942" t="str">
        <f>+IFERROR(IF(Tabla2[[#This Row],[FECHA CESE/BAJA]]="","No Aplica",IF(AND(MONTH(Tabla2[[#This Row],[FECHA CESE/BAJA]])=MONTH(TODAY()-30),YEAR(Tabla2[[#This Row],[FECHA CESE/BAJA]])=YEAR(TODAY())),MONTH(TODAY()-30)&amp;"-"&amp;YEAR(TODAY()),"Borrar")),"No aplica")</f>
        <v>No Aplica</v>
      </c>
      <c r="AD2942" t="str">
        <f>+IFERROR(IF(Tabla2[[#This Row],[FECHA INICIO DE LABORES EN OBRA]]="","No Aplica",IF(AND(MONTH(Tabla2[[#This Row],[FECHA INICIO DE LABORES EN OBRA]])=MONTH(TODAY()-30),YEAR(Tabla2[[#This Row],[FECHA INICIO DE LABORES EN OBRA]])=YEAR(TODAY())),MONTH(TODAY()-30)&amp;"-"&amp;YEAR(TODAY()),"No Aplica")),"No Aplica")</f>
        <v>No Aplica</v>
      </c>
    </row>
    <row r="2943" spans="1:30" x14ac:dyDescent="0.25">
      <c r="A2943" s="13">
        <v>20508430681</v>
      </c>
      <c r="B2943" s="15" t="s">
        <v>10301</v>
      </c>
      <c r="C2943" s="15" t="s">
        <v>10301</v>
      </c>
      <c r="D2943" s="15">
        <v>25835545</v>
      </c>
      <c r="E2943" s="15" t="s">
        <v>1226</v>
      </c>
      <c r="F2943" s="39">
        <v>25944</v>
      </c>
      <c r="G2943" s="15">
        <v>2</v>
      </c>
      <c r="H2943" s="15" t="s">
        <v>3480</v>
      </c>
      <c r="I2943" s="15" t="s">
        <v>10304</v>
      </c>
      <c r="J2943" s="15" t="s">
        <v>10310</v>
      </c>
      <c r="K2943" s="15" t="s">
        <v>2022</v>
      </c>
      <c r="L2943" s="40" t="s">
        <v>6</v>
      </c>
      <c r="M2943" s="39"/>
      <c r="N2943" s="41" t="s">
        <v>2098</v>
      </c>
      <c r="O2943" s="39">
        <v>45096</v>
      </c>
      <c r="P2943" s="40">
        <v>1</v>
      </c>
      <c r="Q2943" s="40">
        <v>4</v>
      </c>
      <c r="R2943" s="40" t="str">
        <f>IFERROR(VLOOKUP(Tabla2[[#This Row],[CONTRATISTA PRNCIPAL]],Hoja1!$L$5:$M$9,2,FALSE),"CJV")</f>
        <v>CJV</v>
      </c>
      <c r="S2943" s="40" t="str">
        <f>IF(Tabla2[[#This Row],[EMPRESA]]=Tabla2[[#This Row],[CONTRATISTA PRNCIPAL]],"Principal","Secundaria")</f>
        <v>Principal</v>
      </c>
      <c r="T2943" s="42">
        <f>IFERROR(1/COUNTIF(Tabla2[CONTRATISTA PRNCIPAL],Tabla2[[#This Row],[CONTRATISTA PRNCIPAL]]),0)</f>
        <v>0.02702702702702703</v>
      </c>
      <c r="U2943" s="43">
        <f>IF(((TODAY()-Tabla2[[#This Row],[FECHA NACIMIENTO]])/365)&lt;18,"Corregir", IF(((TODAY()-Tabla2[[#This Row],[FECHA NACIMIENTO]])/365)&gt;80, "Corregir",ROUNDDOWN(((TODAY()-Tabla2[[#This Row],[FECHA NACIMIENTO]])/365),0)))</f>
        <v>52</v>
      </c>
      <c r="V29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43" s="44" t="str">
        <f>+IF(Tabla2[[#This Row],[Edad]]="Corregir","Corregir","Ok")</f>
        <v>Ok</v>
      </c>
      <c r="X2943" s="42" t="str">
        <f>+IFERROR(VLOOKUP(Tabla2[[#This Row],[DISTRITO SEGÚN DNI]],Hoja1!$A$2:$B$32,2,FALSE),"No")</f>
        <v>CALLAO</v>
      </c>
      <c r="Y2943" s="42" t="str">
        <f>IF(OR(LOWER(Tabla2[[#This Row],[GENERO]])="masculino", LOWER(Tabla2[[#This Row],[GENERO]])="femenino"),"OK","Corregir")</f>
        <v>OK</v>
      </c>
      <c r="Z2943" s="42" t="str">
        <f>+IF(Tabla2[[#This Row],[Nro. DNI / CE]]="","Corregir",IF(LEN(Tabla2[[#This Row],[Nro. DNI / CE]])&gt;=8,"OK","Corregir"))</f>
        <v>OK</v>
      </c>
      <c r="AA2943" s="42">
        <f>COUNTIF(Tabla2[APELLIDOS Y NOMBRES],Tabla2[[#This Row],[APELLIDOS Y NOMBRES]])</f>
        <v>1</v>
      </c>
      <c r="AB2943" s="42">
        <f>IF(Tabla2[[#This Row],[Trabajador]]&gt;1,1/Tabla2[[#This Row],[Trabajador]],Tabla2[[#This Row],[Trabajador]])</f>
        <v>1</v>
      </c>
      <c r="AC2943" t="str">
        <f>+IFERROR(IF(Tabla2[[#This Row],[FECHA CESE/BAJA]]="","No Aplica",IF(AND(MONTH(Tabla2[[#This Row],[FECHA CESE/BAJA]])=MONTH(TODAY()-30),YEAR(Tabla2[[#This Row],[FECHA CESE/BAJA]])=YEAR(TODAY())),MONTH(TODAY()-30)&amp;"-"&amp;YEAR(TODAY()),"Borrar")),"No aplica")</f>
        <v>No Aplica</v>
      </c>
      <c r="AD2943" t="str">
        <f>+IFERROR(IF(Tabla2[[#This Row],[FECHA INICIO DE LABORES EN OBRA]]="","No Aplica",IF(AND(MONTH(Tabla2[[#This Row],[FECHA INICIO DE LABORES EN OBRA]])=MONTH(TODAY()-30),YEAR(Tabla2[[#This Row],[FECHA INICIO DE LABORES EN OBRA]])=YEAR(TODAY())),MONTH(TODAY()-30)&amp;"-"&amp;YEAR(TODAY()),"No Aplica")),"No Aplica")</f>
        <v>No Aplica</v>
      </c>
    </row>
    <row r="2944" spans="1:30" x14ac:dyDescent="0.25">
      <c r="A2944" s="13">
        <v>20508430681</v>
      </c>
      <c r="B2944" s="15" t="s">
        <v>10301</v>
      </c>
      <c r="C2944" s="15" t="s">
        <v>10301</v>
      </c>
      <c r="D2944" s="15">
        <v>41058435</v>
      </c>
      <c r="E2944" s="15" t="s">
        <v>1227</v>
      </c>
      <c r="F2944" s="39">
        <v>29614</v>
      </c>
      <c r="G2944" s="15">
        <v>1</v>
      </c>
      <c r="H2944" s="15" t="s">
        <v>2073</v>
      </c>
      <c r="I2944" s="15" t="s">
        <v>10304</v>
      </c>
      <c r="J2944" s="15" t="s">
        <v>10311</v>
      </c>
      <c r="K2944" s="15" t="s">
        <v>27</v>
      </c>
      <c r="L2944" s="40" t="s">
        <v>6</v>
      </c>
      <c r="M2944" s="39"/>
      <c r="N2944" s="41" t="s">
        <v>2098</v>
      </c>
      <c r="O2944" s="39">
        <v>45096</v>
      </c>
      <c r="P2944" s="40">
        <v>1</v>
      </c>
      <c r="Q2944" s="40">
        <v>2</v>
      </c>
      <c r="R2944" s="40" t="str">
        <f>IFERROR(VLOOKUP(Tabla2[[#This Row],[CONTRATISTA PRNCIPAL]],Hoja1!$L$5:$M$9,2,FALSE),"CJV")</f>
        <v>CJV</v>
      </c>
      <c r="S2944" s="40" t="str">
        <f>IF(Tabla2[[#This Row],[EMPRESA]]=Tabla2[[#This Row],[CONTRATISTA PRNCIPAL]],"Principal","Secundaria")</f>
        <v>Principal</v>
      </c>
      <c r="T2944" s="42">
        <f>IFERROR(1/COUNTIF(Tabla2[CONTRATISTA PRNCIPAL],Tabla2[[#This Row],[CONTRATISTA PRNCIPAL]]),0)</f>
        <v>0.02702702702702703</v>
      </c>
      <c r="U2944" s="43">
        <f>IF(((TODAY()-Tabla2[[#This Row],[FECHA NACIMIENTO]])/365)&lt;18,"Corregir", IF(((TODAY()-Tabla2[[#This Row],[FECHA NACIMIENTO]])/365)&gt;80, "Corregir",ROUNDDOWN(((TODAY()-Tabla2[[#This Row],[FECHA NACIMIENTO]])/365),0)))</f>
        <v>42</v>
      </c>
      <c r="V29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44" s="44" t="str">
        <f>+IF(Tabla2[[#This Row],[Edad]]="Corregir","Corregir","Ok")</f>
        <v>Ok</v>
      </c>
      <c r="X2944" s="42" t="str">
        <f>+IFERROR(VLOOKUP(Tabla2[[#This Row],[DISTRITO SEGÚN DNI]],Hoja1!$A$2:$B$32,2,FALSE),"No")</f>
        <v>CALLAO</v>
      </c>
      <c r="Y2944" s="42" t="str">
        <f>IF(OR(LOWER(Tabla2[[#This Row],[GENERO]])="masculino", LOWER(Tabla2[[#This Row],[GENERO]])="femenino"),"OK","Corregir")</f>
        <v>OK</v>
      </c>
      <c r="Z2944" s="42" t="str">
        <f>+IF(Tabla2[[#This Row],[Nro. DNI / CE]]="","Corregir",IF(LEN(Tabla2[[#This Row],[Nro. DNI / CE]])&gt;=8,"OK","Corregir"))</f>
        <v>OK</v>
      </c>
      <c r="AA2944" s="42">
        <f>COUNTIF(Tabla2[APELLIDOS Y NOMBRES],Tabla2[[#This Row],[APELLIDOS Y NOMBRES]])</f>
        <v>1</v>
      </c>
      <c r="AB2944" s="42">
        <f>IF(Tabla2[[#This Row],[Trabajador]]&gt;1,1/Tabla2[[#This Row],[Trabajador]],Tabla2[[#This Row],[Trabajador]])</f>
        <v>1</v>
      </c>
      <c r="AC2944" t="str">
        <f>+IFERROR(IF(Tabla2[[#This Row],[FECHA CESE/BAJA]]="","No Aplica",IF(AND(MONTH(Tabla2[[#This Row],[FECHA CESE/BAJA]])=MONTH(TODAY()-30),YEAR(Tabla2[[#This Row],[FECHA CESE/BAJA]])=YEAR(TODAY())),MONTH(TODAY()-30)&amp;"-"&amp;YEAR(TODAY()),"Borrar")),"No aplica")</f>
        <v>No Aplica</v>
      </c>
      <c r="AD2944" t="str">
        <f>+IFERROR(IF(Tabla2[[#This Row],[FECHA INICIO DE LABORES EN OBRA]]="","No Aplica",IF(AND(MONTH(Tabla2[[#This Row],[FECHA INICIO DE LABORES EN OBRA]])=MONTH(TODAY()-30),YEAR(Tabla2[[#This Row],[FECHA INICIO DE LABORES EN OBRA]])=YEAR(TODAY())),MONTH(TODAY()-30)&amp;"-"&amp;YEAR(TODAY()),"No Aplica")),"No Aplica")</f>
        <v>No Aplica</v>
      </c>
    </row>
    <row r="2945" spans="1:30" x14ac:dyDescent="0.25">
      <c r="A2945" s="13">
        <v>20508430681</v>
      </c>
      <c r="B2945" s="15" t="s">
        <v>10301</v>
      </c>
      <c r="C2945" s="15" t="s">
        <v>10301</v>
      </c>
      <c r="D2945" s="15">
        <v>70777695</v>
      </c>
      <c r="E2945" s="15" t="s">
        <v>10312</v>
      </c>
      <c r="F2945" s="39">
        <v>34847</v>
      </c>
      <c r="G2945" s="15">
        <v>1</v>
      </c>
      <c r="H2945" s="15" t="s">
        <v>10313</v>
      </c>
      <c r="I2945" s="15" t="s">
        <v>10304</v>
      </c>
      <c r="J2945" s="15" t="s">
        <v>10314</v>
      </c>
      <c r="K2945" s="15" t="s">
        <v>3866</v>
      </c>
      <c r="L2945" s="40" t="s">
        <v>6</v>
      </c>
      <c r="M2945" s="39"/>
      <c r="N2945" s="41" t="s">
        <v>2098</v>
      </c>
      <c r="O2945" s="39">
        <v>45103</v>
      </c>
      <c r="P2945" s="40">
        <v>1</v>
      </c>
      <c r="Q2945" s="40">
        <v>1</v>
      </c>
      <c r="R2945" s="40" t="str">
        <f>IFERROR(VLOOKUP(Tabla2[[#This Row],[CONTRATISTA PRNCIPAL]],Hoja1!$L$5:$M$9,2,FALSE),"CJV")</f>
        <v>CJV</v>
      </c>
      <c r="S2945" s="40" t="str">
        <f>IF(Tabla2[[#This Row],[EMPRESA]]=Tabla2[[#This Row],[CONTRATISTA PRNCIPAL]],"Principal","Secundaria")</f>
        <v>Principal</v>
      </c>
      <c r="T2945" s="42">
        <f>IFERROR(1/COUNTIF(Tabla2[CONTRATISTA PRNCIPAL],Tabla2[[#This Row],[CONTRATISTA PRNCIPAL]]),0)</f>
        <v>0.02702702702702703</v>
      </c>
      <c r="U2945" s="43">
        <f>IF(((TODAY()-Tabla2[[#This Row],[FECHA NACIMIENTO]])/365)&lt;18,"Corregir", IF(((TODAY()-Tabla2[[#This Row],[FECHA NACIMIENTO]])/365)&gt;80, "Corregir",ROUNDDOWN(((TODAY()-Tabla2[[#This Row],[FECHA NACIMIENTO]])/365),0)))</f>
        <v>28</v>
      </c>
      <c r="V29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45" s="44" t="str">
        <f>+IF(Tabla2[[#This Row],[Edad]]="Corregir","Corregir","Ok")</f>
        <v>Ok</v>
      </c>
      <c r="X2945" s="42" t="str">
        <f>+IFERROR(VLOOKUP(Tabla2[[#This Row],[DISTRITO SEGÚN DNI]],Hoja1!$A$2:$B$32,2,FALSE),"No")</f>
        <v>No</v>
      </c>
      <c r="Y2945" s="42" t="str">
        <f>IF(OR(LOWER(Tabla2[[#This Row],[GENERO]])="masculino", LOWER(Tabla2[[#This Row],[GENERO]])="femenino"),"OK","Corregir")</f>
        <v>OK</v>
      </c>
      <c r="Z2945" s="42" t="str">
        <f>+IF(Tabla2[[#This Row],[Nro. DNI / CE]]="","Corregir",IF(LEN(Tabla2[[#This Row],[Nro. DNI / CE]])&gt;=8,"OK","Corregir"))</f>
        <v>OK</v>
      </c>
      <c r="AA2945" s="42">
        <f>COUNTIF(Tabla2[APELLIDOS Y NOMBRES],Tabla2[[#This Row],[APELLIDOS Y NOMBRES]])</f>
        <v>1</v>
      </c>
      <c r="AB2945" s="42">
        <f>IF(Tabla2[[#This Row],[Trabajador]]&gt;1,1/Tabla2[[#This Row],[Trabajador]],Tabla2[[#This Row],[Trabajador]])</f>
        <v>1</v>
      </c>
      <c r="AC2945" t="str">
        <f>+IFERROR(IF(Tabla2[[#This Row],[FECHA CESE/BAJA]]="","No Aplica",IF(AND(MONTH(Tabla2[[#This Row],[FECHA CESE/BAJA]])=MONTH(TODAY()-30),YEAR(Tabla2[[#This Row],[FECHA CESE/BAJA]])=YEAR(TODAY())),MONTH(TODAY()-30)&amp;"-"&amp;YEAR(TODAY()),"Borrar")),"No aplica")</f>
        <v>No Aplica</v>
      </c>
      <c r="AD2945" t="str">
        <f>+IFERROR(IF(Tabla2[[#This Row],[FECHA INICIO DE LABORES EN OBRA]]="","No Aplica",IF(AND(MONTH(Tabla2[[#This Row],[FECHA INICIO DE LABORES EN OBRA]])=MONTH(TODAY()-30),YEAR(Tabla2[[#This Row],[FECHA INICIO DE LABORES EN OBRA]])=YEAR(TODAY())),MONTH(TODAY()-30)&amp;"-"&amp;YEAR(TODAY()),"No Aplica")),"No Aplica")</f>
        <v>No Aplica</v>
      </c>
    </row>
    <row r="2946" spans="1:30" x14ac:dyDescent="0.25">
      <c r="A2946" s="13">
        <v>20508430681</v>
      </c>
      <c r="B2946" s="15" t="s">
        <v>10301</v>
      </c>
      <c r="C2946" s="15" t="s">
        <v>10301</v>
      </c>
      <c r="D2946" s="15">
        <v>43462550</v>
      </c>
      <c r="E2946" s="15" t="s">
        <v>10315</v>
      </c>
      <c r="F2946" s="39">
        <v>31482</v>
      </c>
      <c r="G2946" s="15">
        <v>1</v>
      </c>
      <c r="H2946" s="15" t="s">
        <v>10316</v>
      </c>
      <c r="I2946" s="15" t="s">
        <v>10304</v>
      </c>
      <c r="J2946" s="15" t="s">
        <v>10317</v>
      </c>
      <c r="K2946" s="15" t="s">
        <v>5657</v>
      </c>
      <c r="L2946" s="40" t="s">
        <v>6</v>
      </c>
      <c r="M2946" s="39"/>
      <c r="N2946" s="41" t="s">
        <v>2098</v>
      </c>
      <c r="O2946" s="39">
        <v>45096</v>
      </c>
      <c r="P2946" s="40">
        <v>1</v>
      </c>
      <c r="Q2946" s="40">
        <v>2</v>
      </c>
      <c r="R2946" s="40" t="str">
        <f>IFERROR(VLOOKUP(Tabla2[[#This Row],[CONTRATISTA PRNCIPAL]],Hoja1!$L$5:$M$9,2,FALSE),"CJV")</f>
        <v>CJV</v>
      </c>
      <c r="S2946" s="40" t="str">
        <f>IF(Tabla2[[#This Row],[EMPRESA]]=Tabla2[[#This Row],[CONTRATISTA PRNCIPAL]],"Principal","Secundaria")</f>
        <v>Principal</v>
      </c>
      <c r="T2946" s="42">
        <f>IFERROR(1/COUNTIF(Tabla2[CONTRATISTA PRNCIPAL],Tabla2[[#This Row],[CONTRATISTA PRNCIPAL]]),0)</f>
        <v>0.02702702702702703</v>
      </c>
      <c r="U2946" s="43">
        <f>IF(((TODAY()-Tabla2[[#This Row],[FECHA NACIMIENTO]])/365)&lt;18,"Corregir", IF(((TODAY()-Tabla2[[#This Row],[FECHA NACIMIENTO]])/365)&gt;80, "Corregir",ROUNDDOWN(((TODAY()-Tabla2[[#This Row],[FECHA NACIMIENTO]])/365),0)))</f>
        <v>37</v>
      </c>
      <c r="V29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46" s="44" t="str">
        <f>+IF(Tabla2[[#This Row],[Edad]]="Corregir","Corregir","Ok")</f>
        <v>Ok</v>
      </c>
      <c r="X2946" s="42" t="str">
        <f>+IFERROR(VLOOKUP(Tabla2[[#This Row],[DISTRITO SEGÚN DNI]],Hoja1!$A$2:$B$32,2,FALSE),"No")</f>
        <v>No</v>
      </c>
      <c r="Y2946" s="42" t="str">
        <f>IF(OR(LOWER(Tabla2[[#This Row],[GENERO]])="masculino", LOWER(Tabla2[[#This Row],[GENERO]])="femenino"),"OK","Corregir")</f>
        <v>OK</v>
      </c>
      <c r="Z2946" s="42" t="str">
        <f>+IF(Tabla2[[#This Row],[Nro. DNI / CE]]="","Corregir",IF(LEN(Tabla2[[#This Row],[Nro. DNI / CE]])&gt;=8,"OK","Corregir"))</f>
        <v>OK</v>
      </c>
      <c r="AA2946" s="42">
        <f>COUNTIF(Tabla2[APELLIDOS Y NOMBRES],Tabla2[[#This Row],[APELLIDOS Y NOMBRES]])</f>
        <v>1</v>
      </c>
      <c r="AB2946" s="42">
        <f>IF(Tabla2[[#This Row],[Trabajador]]&gt;1,1/Tabla2[[#This Row],[Trabajador]],Tabla2[[#This Row],[Trabajador]])</f>
        <v>1</v>
      </c>
      <c r="AC2946" t="str">
        <f>+IFERROR(IF(Tabla2[[#This Row],[FECHA CESE/BAJA]]="","No Aplica",IF(AND(MONTH(Tabla2[[#This Row],[FECHA CESE/BAJA]])=MONTH(TODAY()-30),YEAR(Tabla2[[#This Row],[FECHA CESE/BAJA]])=YEAR(TODAY())),MONTH(TODAY()-30)&amp;"-"&amp;YEAR(TODAY()),"Borrar")),"No aplica")</f>
        <v>No Aplica</v>
      </c>
      <c r="AD2946" t="str">
        <f>+IFERROR(IF(Tabla2[[#This Row],[FECHA INICIO DE LABORES EN OBRA]]="","No Aplica",IF(AND(MONTH(Tabla2[[#This Row],[FECHA INICIO DE LABORES EN OBRA]])=MONTH(TODAY()-30),YEAR(Tabla2[[#This Row],[FECHA INICIO DE LABORES EN OBRA]])=YEAR(TODAY())),MONTH(TODAY()-30)&amp;"-"&amp;YEAR(TODAY()),"No Aplica")),"No Aplica")</f>
        <v>No Aplica</v>
      </c>
    </row>
    <row r="2947" spans="1:30" x14ac:dyDescent="0.25">
      <c r="A2947" s="13">
        <v>20508430681</v>
      </c>
      <c r="B2947" s="15" t="s">
        <v>10301</v>
      </c>
      <c r="C2947" s="15" t="s">
        <v>10301</v>
      </c>
      <c r="D2947" s="15" t="s">
        <v>1228</v>
      </c>
      <c r="E2947" s="15" t="s">
        <v>1229</v>
      </c>
      <c r="F2947" s="39">
        <v>33936</v>
      </c>
      <c r="G2947" s="15">
        <v>2</v>
      </c>
      <c r="H2947" s="15" t="s">
        <v>5096</v>
      </c>
      <c r="I2947" s="15" t="s">
        <v>10304</v>
      </c>
      <c r="J2947" s="15" t="s">
        <v>10318</v>
      </c>
      <c r="K2947" s="15" t="s">
        <v>17</v>
      </c>
      <c r="L2947" s="40" t="s">
        <v>6</v>
      </c>
      <c r="M2947" s="39"/>
      <c r="N2947" s="41" t="s">
        <v>2098</v>
      </c>
      <c r="O2947" s="39">
        <v>45096</v>
      </c>
      <c r="P2947" s="40">
        <v>1</v>
      </c>
      <c r="Q2947" s="40">
        <v>4</v>
      </c>
      <c r="R2947" s="40" t="str">
        <f>IFERROR(VLOOKUP(Tabla2[[#This Row],[CONTRATISTA PRNCIPAL]],Hoja1!$L$5:$M$9,2,FALSE),"CJV")</f>
        <v>CJV</v>
      </c>
      <c r="S2947" s="40" t="str">
        <f>IF(Tabla2[[#This Row],[EMPRESA]]=Tabla2[[#This Row],[CONTRATISTA PRNCIPAL]],"Principal","Secundaria")</f>
        <v>Principal</v>
      </c>
      <c r="T2947" s="42">
        <f>IFERROR(1/COUNTIF(Tabla2[CONTRATISTA PRNCIPAL],Tabla2[[#This Row],[CONTRATISTA PRNCIPAL]]),0)</f>
        <v>0.02702702702702703</v>
      </c>
      <c r="U2947" s="43">
        <f>IF(((TODAY()-Tabla2[[#This Row],[FECHA NACIMIENTO]])/365)&lt;18,"Corregir", IF(((TODAY()-Tabla2[[#This Row],[FECHA NACIMIENTO]])/365)&gt;80, "Corregir",ROUNDDOWN(((TODAY()-Tabla2[[#This Row],[FECHA NACIMIENTO]])/365),0)))</f>
        <v>30</v>
      </c>
      <c r="V29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47" s="44" t="str">
        <f>+IF(Tabla2[[#This Row],[Edad]]="Corregir","Corregir","Ok")</f>
        <v>Ok</v>
      </c>
      <c r="X2947" s="42" t="str">
        <f>+IFERROR(VLOOKUP(Tabla2[[#This Row],[DISTRITO SEGÚN DNI]],Hoja1!$A$2:$B$32,2,FALSE),"No")</f>
        <v>ATE</v>
      </c>
      <c r="Y2947" s="42" t="str">
        <f>IF(OR(LOWER(Tabla2[[#This Row],[GENERO]])="masculino", LOWER(Tabla2[[#This Row],[GENERO]])="femenino"),"OK","Corregir")</f>
        <v>OK</v>
      </c>
      <c r="Z2947" s="42" t="str">
        <f>+IF(Tabla2[[#This Row],[Nro. DNI / CE]]="","Corregir",IF(LEN(Tabla2[[#This Row],[Nro. DNI / CE]])&gt;=8,"OK","Corregir"))</f>
        <v>OK</v>
      </c>
      <c r="AA2947" s="42">
        <f>COUNTIF(Tabla2[APELLIDOS Y NOMBRES],Tabla2[[#This Row],[APELLIDOS Y NOMBRES]])</f>
        <v>1</v>
      </c>
      <c r="AB2947" s="42">
        <f>IF(Tabla2[[#This Row],[Trabajador]]&gt;1,1/Tabla2[[#This Row],[Trabajador]],Tabla2[[#This Row],[Trabajador]])</f>
        <v>1</v>
      </c>
      <c r="AC2947" t="str">
        <f>+IFERROR(IF(Tabla2[[#This Row],[FECHA CESE/BAJA]]="","No Aplica",IF(AND(MONTH(Tabla2[[#This Row],[FECHA CESE/BAJA]])=MONTH(TODAY()-30),YEAR(Tabla2[[#This Row],[FECHA CESE/BAJA]])=YEAR(TODAY())),MONTH(TODAY()-30)&amp;"-"&amp;YEAR(TODAY()),"Borrar")),"No aplica")</f>
        <v>No Aplica</v>
      </c>
      <c r="AD2947" t="str">
        <f>+IFERROR(IF(Tabla2[[#This Row],[FECHA INICIO DE LABORES EN OBRA]]="","No Aplica",IF(AND(MONTH(Tabla2[[#This Row],[FECHA INICIO DE LABORES EN OBRA]])=MONTH(TODAY()-30),YEAR(Tabla2[[#This Row],[FECHA INICIO DE LABORES EN OBRA]])=YEAR(TODAY())),MONTH(TODAY()-30)&amp;"-"&amp;YEAR(TODAY()),"No Aplica")),"No Aplica")</f>
        <v>No Aplica</v>
      </c>
    </row>
    <row r="2948" spans="1:30" x14ac:dyDescent="0.25">
      <c r="A2948" s="13">
        <v>20508430681</v>
      </c>
      <c r="B2948" s="15" t="s">
        <v>10301</v>
      </c>
      <c r="C2948" s="15" t="s">
        <v>10301</v>
      </c>
      <c r="D2948" s="15" t="s">
        <v>10319</v>
      </c>
      <c r="E2948" s="15" t="s">
        <v>10320</v>
      </c>
      <c r="F2948" s="39">
        <v>31257</v>
      </c>
      <c r="G2948" s="15">
        <v>2</v>
      </c>
      <c r="H2948" s="15" t="s">
        <v>3480</v>
      </c>
      <c r="I2948" s="15" t="s">
        <v>10304</v>
      </c>
      <c r="J2948" s="15" t="s">
        <v>10321</v>
      </c>
      <c r="K2948" s="15" t="s">
        <v>2645</v>
      </c>
      <c r="L2948" s="40" t="s">
        <v>6</v>
      </c>
      <c r="M2948" s="39"/>
      <c r="N2948" s="41" t="s">
        <v>2098</v>
      </c>
      <c r="O2948" s="39">
        <v>45097</v>
      </c>
      <c r="P2948" s="40">
        <v>1</v>
      </c>
      <c r="Q2948" s="40">
        <v>4</v>
      </c>
      <c r="R2948" s="40" t="str">
        <f>IFERROR(VLOOKUP(Tabla2[[#This Row],[CONTRATISTA PRNCIPAL]],Hoja1!$L$5:$M$9,2,FALSE),"CJV")</f>
        <v>CJV</v>
      </c>
      <c r="S2948" s="40" t="str">
        <f>IF(Tabla2[[#This Row],[EMPRESA]]=Tabla2[[#This Row],[CONTRATISTA PRNCIPAL]],"Principal","Secundaria")</f>
        <v>Principal</v>
      </c>
      <c r="T2948" s="42">
        <f>IFERROR(1/COUNTIF(Tabla2[CONTRATISTA PRNCIPAL],Tabla2[[#This Row],[CONTRATISTA PRNCIPAL]]),0)</f>
        <v>0.02702702702702703</v>
      </c>
      <c r="U2948" s="43">
        <f>IF(((TODAY()-Tabla2[[#This Row],[FECHA NACIMIENTO]])/365)&lt;18,"Corregir", IF(((TODAY()-Tabla2[[#This Row],[FECHA NACIMIENTO]])/365)&gt;80, "Corregir",ROUNDDOWN(((TODAY()-Tabla2[[#This Row],[FECHA NACIMIENTO]])/365),0)))</f>
        <v>38</v>
      </c>
      <c r="V29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48" s="44" t="str">
        <f>+IF(Tabla2[[#This Row],[Edad]]="Corregir","Corregir","Ok")</f>
        <v>Ok</v>
      </c>
      <c r="X2948" s="42" t="str">
        <f>+IFERROR(VLOOKUP(Tabla2[[#This Row],[DISTRITO SEGÚN DNI]],Hoja1!$A$2:$B$32,2,FALSE),"No")</f>
        <v>No</v>
      </c>
      <c r="Y2948" s="42" t="str">
        <f>IF(OR(LOWER(Tabla2[[#This Row],[GENERO]])="masculino", LOWER(Tabla2[[#This Row],[GENERO]])="femenino"),"OK","Corregir")</f>
        <v>OK</v>
      </c>
      <c r="Z2948" s="42" t="str">
        <f>+IF(Tabla2[[#This Row],[Nro. DNI / CE]]="","Corregir",IF(LEN(Tabla2[[#This Row],[Nro. DNI / CE]])&gt;=8,"OK","Corregir"))</f>
        <v>OK</v>
      </c>
      <c r="AA2948" s="42">
        <f>COUNTIF(Tabla2[APELLIDOS Y NOMBRES],Tabla2[[#This Row],[APELLIDOS Y NOMBRES]])</f>
        <v>1</v>
      </c>
      <c r="AB2948" s="42">
        <f>IF(Tabla2[[#This Row],[Trabajador]]&gt;1,1/Tabla2[[#This Row],[Trabajador]],Tabla2[[#This Row],[Trabajador]])</f>
        <v>1</v>
      </c>
      <c r="AC2948" t="str">
        <f>+IFERROR(IF(Tabla2[[#This Row],[FECHA CESE/BAJA]]="","No Aplica",IF(AND(MONTH(Tabla2[[#This Row],[FECHA CESE/BAJA]])=MONTH(TODAY()-30),YEAR(Tabla2[[#This Row],[FECHA CESE/BAJA]])=YEAR(TODAY())),MONTH(TODAY()-30)&amp;"-"&amp;YEAR(TODAY()),"Borrar")),"No aplica")</f>
        <v>No Aplica</v>
      </c>
      <c r="AD2948" t="str">
        <f>+IFERROR(IF(Tabla2[[#This Row],[FECHA INICIO DE LABORES EN OBRA]]="","No Aplica",IF(AND(MONTH(Tabla2[[#This Row],[FECHA INICIO DE LABORES EN OBRA]])=MONTH(TODAY()-30),YEAR(Tabla2[[#This Row],[FECHA INICIO DE LABORES EN OBRA]])=YEAR(TODAY())),MONTH(TODAY()-30)&amp;"-"&amp;YEAR(TODAY()),"No Aplica")),"No Aplica")</f>
        <v>No Aplica</v>
      </c>
    </row>
    <row r="2949" spans="1:30" x14ac:dyDescent="0.25">
      <c r="A2949" s="13">
        <v>20508430681</v>
      </c>
      <c r="B2949" s="15" t="s">
        <v>10301</v>
      </c>
      <c r="C2949" s="15" t="s">
        <v>10301</v>
      </c>
      <c r="D2949" s="15" t="s">
        <v>10322</v>
      </c>
      <c r="E2949" s="15" t="s">
        <v>10323</v>
      </c>
      <c r="F2949" s="39">
        <v>34876</v>
      </c>
      <c r="G2949" s="15">
        <v>2</v>
      </c>
      <c r="H2949" s="15" t="s">
        <v>3480</v>
      </c>
      <c r="I2949" s="15" t="s">
        <v>10304</v>
      </c>
      <c r="J2949" s="15" t="s">
        <v>10324</v>
      </c>
      <c r="K2949" s="15" t="s">
        <v>2272</v>
      </c>
      <c r="L2949" s="40" t="s">
        <v>6</v>
      </c>
      <c r="M2949" s="39"/>
      <c r="N2949" s="41" t="s">
        <v>2098</v>
      </c>
      <c r="O2949" s="39">
        <v>45104</v>
      </c>
      <c r="P2949" s="40">
        <v>1</v>
      </c>
      <c r="Q2949" s="40">
        <v>4</v>
      </c>
      <c r="R2949" s="40" t="str">
        <f>IFERROR(VLOOKUP(Tabla2[[#This Row],[CONTRATISTA PRNCIPAL]],Hoja1!$L$5:$M$9,2,FALSE),"CJV")</f>
        <v>CJV</v>
      </c>
      <c r="S2949" s="40" t="str">
        <f>IF(Tabla2[[#This Row],[EMPRESA]]=Tabla2[[#This Row],[CONTRATISTA PRNCIPAL]],"Principal","Secundaria")</f>
        <v>Principal</v>
      </c>
      <c r="T2949" s="42">
        <f>IFERROR(1/COUNTIF(Tabla2[CONTRATISTA PRNCIPAL],Tabla2[[#This Row],[CONTRATISTA PRNCIPAL]]),0)</f>
        <v>0.02702702702702703</v>
      </c>
      <c r="U2949" s="43">
        <f>IF(((TODAY()-Tabla2[[#This Row],[FECHA NACIMIENTO]])/365)&lt;18,"Corregir", IF(((TODAY()-Tabla2[[#This Row],[FECHA NACIMIENTO]])/365)&gt;80, "Corregir",ROUNDDOWN(((TODAY()-Tabla2[[#This Row],[FECHA NACIMIENTO]])/365),0)))</f>
        <v>28</v>
      </c>
      <c r="V29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49" s="44" t="str">
        <f>+IF(Tabla2[[#This Row],[Edad]]="Corregir","Corregir","Ok")</f>
        <v>Ok</v>
      </c>
      <c r="X2949" s="42" t="str">
        <f>+IFERROR(VLOOKUP(Tabla2[[#This Row],[DISTRITO SEGÚN DNI]],Hoja1!$A$2:$B$32,2,FALSE),"No")</f>
        <v>No</v>
      </c>
      <c r="Y2949" s="42" t="str">
        <f>IF(OR(LOWER(Tabla2[[#This Row],[GENERO]])="masculino", LOWER(Tabla2[[#This Row],[GENERO]])="femenino"),"OK","Corregir")</f>
        <v>OK</v>
      </c>
      <c r="Z2949" s="42" t="str">
        <f>+IF(Tabla2[[#This Row],[Nro. DNI / CE]]="","Corregir",IF(LEN(Tabla2[[#This Row],[Nro. DNI / CE]])&gt;=8,"OK","Corregir"))</f>
        <v>OK</v>
      </c>
      <c r="AA2949" s="42">
        <f>COUNTIF(Tabla2[APELLIDOS Y NOMBRES],Tabla2[[#This Row],[APELLIDOS Y NOMBRES]])</f>
        <v>1</v>
      </c>
      <c r="AB2949" s="42">
        <f>IF(Tabla2[[#This Row],[Trabajador]]&gt;1,1/Tabla2[[#This Row],[Trabajador]],Tabla2[[#This Row],[Trabajador]])</f>
        <v>1</v>
      </c>
      <c r="AC2949" t="str">
        <f>+IFERROR(IF(Tabla2[[#This Row],[FECHA CESE/BAJA]]="","No Aplica",IF(AND(MONTH(Tabla2[[#This Row],[FECHA CESE/BAJA]])=MONTH(TODAY()-30),YEAR(Tabla2[[#This Row],[FECHA CESE/BAJA]])=YEAR(TODAY())),MONTH(TODAY()-30)&amp;"-"&amp;YEAR(TODAY()),"Borrar")),"No aplica")</f>
        <v>No Aplica</v>
      </c>
      <c r="AD2949" t="str">
        <f>+IFERROR(IF(Tabla2[[#This Row],[FECHA INICIO DE LABORES EN OBRA]]="","No Aplica",IF(AND(MONTH(Tabla2[[#This Row],[FECHA INICIO DE LABORES EN OBRA]])=MONTH(TODAY()-30),YEAR(Tabla2[[#This Row],[FECHA INICIO DE LABORES EN OBRA]])=YEAR(TODAY())),MONTH(TODAY()-30)&amp;"-"&amp;YEAR(TODAY()),"No Aplica")),"No Aplica")</f>
        <v>No Aplica</v>
      </c>
    </row>
    <row r="2950" spans="1:30" x14ac:dyDescent="0.25">
      <c r="A2950" s="13">
        <v>20508430681</v>
      </c>
      <c r="B2950" s="15" t="s">
        <v>10301</v>
      </c>
      <c r="C2950" s="15" t="s">
        <v>10301</v>
      </c>
      <c r="D2950" s="15" t="s">
        <v>10325</v>
      </c>
      <c r="E2950" s="15" t="s">
        <v>10326</v>
      </c>
      <c r="F2950" s="39">
        <v>31086</v>
      </c>
      <c r="G2950" s="15">
        <v>2</v>
      </c>
      <c r="H2950" s="15" t="s">
        <v>3485</v>
      </c>
      <c r="I2950" s="15" t="s">
        <v>10304</v>
      </c>
      <c r="J2950" s="15" t="s">
        <v>10327</v>
      </c>
      <c r="K2950" s="15" t="s">
        <v>2182</v>
      </c>
      <c r="L2950" s="40" t="s">
        <v>6</v>
      </c>
      <c r="M2950" s="39"/>
      <c r="N2950" s="41" t="s">
        <v>2098</v>
      </c>
      <c r="O2950" s="39">
        <v>45098</v>
      </c>
      <c r="P2950" s="40">
        <v>1</v>
      </c>
      <c r="Q2950" s="40">
        <v>4</v>
      </c>
      <c r="R2950" s="40" t="str">
        <f>IFERROR(VLOOKUP(Tabla2[[#This Row],[CONTRATISTA PRNCIPAL]],Hoja1!$L$5:$M$9,2,FALSE),"CJV")</f>
        <v>CJV</v>
      </c>
      <c r="S2950" s="40" t="str">
        <f>IF(Tabla2[[#This Row],[EMPRESA]]=Tabla2[[#This Row],[CONTRATISTA PRNCIPAL]],"Principal","Secundaria")</f>
        <v>Principal</v>
      </c>
      <c r="T2950" s="42">
        <f>IFERROR(1/COUNTIF(Tabla2[CONTRATISTA PRNCIPAL],Tabla2[[#This Row],[CONTRATISTA PRNCIPAL]]),0)</f>
        <v>0.02702702702702703</v>
      </c>
      <c r="U2950" s="43">
        <f>IF(((TODAY()-Tabla2[[#This Row],[FECHA NACIMIENTO]])/365)&lt;18,"Corregir", IF(((TODAY()-Tabla2[[#This Row],[FECHA NACIMIENTO]])/365)&gt;80, "Corregir",ROUNDDOWN(((TODAY()-Tabla2[[#This Row],[FECHA NACIMIENTO]])/365),0)))</f>
        <v>38</v>
      </c>
      <c r="V29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50" s="44" t="str">
        <f>+IF(Tabla2[[#This Row],[Edad]]="Corregir","Corregir","Ok")</f>
        <v>Ok</v>
      </c>
      <c r="X2950" s="42" t="str">
        <f>+IFERROR(VLOOKUP(Tabla2[[#This Row],[DISTRITO SEGÚN DNI]],Hoja1!$A$2:$B$32,2,FALSE),"No")</f>
        <v>No</v>
      </c>
      <c r="Y2950" s="42" t="str">
        <f>IF(OR(LOWER(Tabla2[[#This Row],[GENERO]])="masculino", LOWER(Tabla2[[#This Row],[GENERO]])="femenino"),"OK","Corregir")</f>
        <v>OK</v>
      </c>
      <c r="Z2950" s="42" t="str">
        <f>+IF(Tabla2[[#This Row],[Nro. DNI / CE]]="","Corregir",IF(LEN(Tabla2[[#This Row],[Nro. DNI / CE]])&gt;=8,"OK","Corregir"))</f>
        <v>OK</v>
      </c>
      <c r="AA2950" s="42">
        <f>COUNTIF(Tabla2[APELLIDOS Y NOMBRES],Tabla2[[#This Row],[APELLIDOS Y NOMBRES]])</f>
        <v>1</v>
      </c>
      <c r="AB2950" s="42">
        <f>IF(Tabla2[[#This Row],[Trabajador]]&gt;1,1/Tabla2[[#This Row],[Trabajador]],Tabla2[[#This Row],[Trabajador]])</f>
        <v>1</v>
      </c>
      <c r="AC2950" t="str">
        <f>+IFERROR(IF(Tabla2[[#This Row],[FECHA CESE/BAJA]]="","No Aplica",IF(AND(MONTH(Tabla2[[#This Row],[FECHA CESE/BAJA]])=MONTH(TODAY()-30),YEAR(Tabla2[[#This Row],[FECHA CESE/BAJA]])=YEAR(TODAY())),MONTH(TODAY()-30)&amp;"-"&amp;YEAR(TODAY()),"Borrar")),"No aplica")</f>
        <v>No Aplica</v>
      </c>
      <c r="AD2950" t="str">
        <f>+IFERROR(IF(Tabla2[[#This Row],[FECHA INICIO DE LABORES EN OBRA]]="","No Aplica",IF(AND(MONTH(Tabla2[[#This Row],[FECHA INICIO DE LABORES EN OBRA]])=MONTH(TODAY()-30),YEAR(Tabla2[[#This Row],[FECHA INICIO DE LABORES EN OBRA]])=YEAR(TODAY())),MONTH(TODAY()-30)&amp;"-"&amp;YEAR(TODAY()),"No Aplica")),"No Aplica")</f>
        <v>No Aplica</v>
      </c>
    </row>
    <row r="2951" spans="1:30" x14ac:dyDescent="0.25">
      <c r="A2951" s="13">
        <v>20508430681</v>
      </c>
      <c r="B2951" s="15" t="s">
        <v>10301</v>
      </c>
      <c r="C2951" s="15" t="s">
        <v>10301</v>
      </c>
      <c r="D2951" s="15" t="s">
        <v>10328</v>
      </c>
      <c r="E2951" s="15" t="s">
        <v>10329</v>
      </c>
      <c r="F2951" s="39">
        <v>31668</v>
      </c>
      <c r="G2951" s="15">
        <v>2</v>
      </c>
      <c r="H2951" s="15" t="s">
        <v>3480</v>
      </c>
      <c r="I2951" s="15" t="s">
        <v>10304</v>
      </c>
      <c r="J2951" s="15" t="s">
        <v>10330</v>
      </c>
      <c r="K2951" s="15" t="s">
        <v>2272</v>
      </c>
      <c r="L2951" s="40" t="s">
        <v>6</v>
      </c>
      <c r="M2951" s="39"/>
      <c r="N2951" s="41" t="s">
        <v>2098</v>
      </c>
      <c r="O2951" s="39">
        <v>45105</v>
      </c>
      <c r="P2951" s="40">
        <v>1</v>
      </c>
      <c r="Q2951" s="40">
        <v>4</v>
      </c>
      <c r="R2951" s="40" t="str">
        <f>IFERROR(VLOOKUP(Tabla2[[#This Row],[CONTRATISTA PRNCIPAL]],Hoja1!$L$5:$M$9,2,FALSE),"CJV")</f>
        <v>CJV</v>
      </c>
      <c r="S2951" s="40" t="str">
        <f>IF(Tabla2[[#This Row],[EMPRESA]]=Tabla2[[#This Row],[CONTRATISTA PRNCIPAL]],"Principal","Secundaria")</f>
        <v>Principal</v>
      </c>
      <c r="T2951" s="42">
        <f>IFERROR(1/COUNTIF(Tabla2[CONTRATISTA PRNCIPAL],Tabla2[[#This Row],[CONTRATISTA PRNCIPAL]]),0)</f>
        <v>0.02702702702702703</v>
      </c>
      <c r="U2951" s="43">
        <f>IF(((TODAY()-Tabla2[[#This Row],[FECHA NACIMIENTO]])/365)&lt;18,"Corregir", IF(((TODAY()-Tabla2[[#This Row],[FECHA NACIMIENTO]])/365)&gt;80, "Corregir",ROUNDDOWN(((TODAY()-Tabla2[[#This Row],[FECHA NACIMIENTO]])/365),0)))</f>
        <v>37</v>
      </c>
      <c r="V29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51" s="44" t="str">
        <f>+IF(Tabla2[[#This Row],[Edad]]="Corregir","Corregir","Ok")</f>
        <v>Ok</v>
      </c>
      <c r="X2951" s="42" t="str">
        <f>+IFERROR(VLOOKUP(Tabla2[[#This Row],[DISTRITO SEGÚN DNI]],Hoja1!$A$2:$B$32,2,FALSE),"No")</f>
        <v>No</v>
      </c>
      <c r="Y2951" s="42" t="str">
        <f>IF(OR(LOWER(Tabla2[[#This Row],[GENERO]])="masculino", LOWER(Tabla2[[#This Row],[GENERO]])="femenino"),"OK","Corregir")</f>
        <v>OK</v>
      </c>
      <c r="Z2951" s="42" t="str">
        <f>+IF(Tabla2[[#This Row],[Nro. DNI / CE]]="","Corregir",IF(LEN(Tabla2[[#This Row],[Nro. DNI / CE]])&gt;=8,"OK","Corregir"))</f>
        <v>OK</v>
      </c>
      <c r="AA2951" s="42">
        <f>COUNTIF(Tabla2[APELLIDOS Y NOMBRES],Tabla2[[#This Row],[APELLIDOS Y NOMBRES]])</f>
        <v>1</v>
      </c>
      <c r="AB2951" s="42">
        <f>IF(Tabla2[[#This Row],[Trabajador]]&gt;1,1/Tabla2[[#This Row],[Trabajador]],Tabla2[[#This Row],[Trabajador]])</f>
        <v>1</v>
      </c>
      <c r="AC2951" t="str">
        <f>+IFERROR(IF(Tabla2[[#This Row],[FECHA CESE/BAJA]]="","No Aplica",IF(AND(MONTH(Tabla2[[#This Row],[FECHA CESE/BAJA]])=MONTH(TODAY()-30),YEAR(Tabla2[[#This Row],[FECHA CESE/BAJA]])=YEAR(TODAY())),MONTH(TODAY()-30)&amp;"-"&amp;YEAR(TODAY()),"Borrar")),"No aplica")</f>
        <v>No Aplica</v>
      </c>
      <c r="AD2951" t="str">
        <f>+IFERROR(IF(Tabla2[[#This Row],[FECHA INICIO DE LABORES EN OBRA]]="","No Aplica",IF(AND(MONTH(Tabla2[[#This Row],[FECHA INICIO DE LABORES EN OBRA]])=MONTH(TODAY()-30),YEAR(Tabla2[[#This Row],[FECHA INICIO DE LABORES EN OBRA]])=YEAR(TODAY())),MONTH(TODAY()-30)&amp;"-"&amp;YEAR(TODAY()),"No Aplica")),"No Aplica")</f>
        <v>No Aplica</v>
      </c>
    </row>
    <row r="2952" spans="1:30" x14ac:dyDescent="0.25">
      <c r="A2952" s="13">
        <v>20508430681</v>
      </c>
      <c r="B2952" s="15" t="s">
        <v>10301</v>
      </c>
      <c r="C2952" s="15" t="s">
        <v>10301</v>
      </c>
      <c r="D2952" s="15" t="s">
        <v>10331</v>
      </c>
      <c r="E2952" s="15" t="s">
        <v>10332</v>
      </c>
      <c r="F2952" s="39">
        <v>34797</v>
      </c>
      <c r="G2952" s="15">
        <v>2</v>
      </c>
      <c r="H2952" s="15" t="s">
        <v>3480</v>
      </c>
      <c r="I2952" s="15" t="s">
        <v>10304</v>
      </c>
      <c r="J2952" s="15" t="s">
        <v>10330</v>
      </c>
      <c r="K2952" s="15" t="s">
        <v>2272</v>
      </c>
      <c r="L2952" s="40" t="s">
        <v>6</v>
      </c>
      <c r="M2952" s="39"/>
      <c r="N2952" s="41" t="s">
        <v>2098</v>
      </c>
      <c r="O2952" s="39">
        <v>45096</v>
      </c>
      <c r="P2952" s="40">
        <v>1</v>
      </c>
      <c r="Q2952" s="40">
        <v>4</v>
      </c>
      <c r="R2952" s="40" t="str">
        <f>IFERROR(VLOOKUP(Tabla2[[#This Row],[CONTRATISTA PRNCIPAL]],Hoja1!$L$5:$M$9,2,FALSE),"CJV")</f>
        <v>CJV</v>
      </c>
      <c r="S2952" s="40" t="str">
        <f>IF(Tabla2[[#This Row],[EMPRESA]]=Tabla2[[#This Row],[CONTRATISTA PRNCIPAL]],"Principal","Secundaria")</f>
        <v>Principal</v>
      </c>
      <c r="T2952" s="42">
        <f>IFERROR(1/COUNTIF(Tabla2[CONTRATISTA PRNCIPAL],Tabla2[[#This Row],[CONTRATISTA PRNCIPAL]]),0)</f>
        <v>0.02702702702702703</v>
      </c>
      <c r="U2952" s="43">
        <f>IF(((TODAY()-Tabla2[[#This Row],[FECHA NACIMIENTO]])/365)&lt;18,"Corregir", IF(((TODAY()-Tabla2[[#This Row],[FECHA NACIMIENTO]])/365)&gt;80, "Corregir",ROUNDDOWN(((TODAY()-Tabla2[[#This Row],[FECHA NACIMIENTO]])/365),0)))</f>
        <v>28</v>
      </c>
      <c r="V29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52" s="44" t="str">
        <f>+IF(Tabla2[[#This Row],[Edad]]="Corregir","Corregir","Ok")</f>
        <v>Ok</v>
      </c>
      <c r="X2952" s="42" t="str">
        <f>+IFERROR(VLOOKUP(Tabla2[[#This Row],[DISTRITO SEGÚN DNI]],Hoja1!$A$2:$B$32,2,FALSE),"No")</f>
        <v>No</v>
      </c>
      <c r="Y2952" s="42" t="str">
        <f>IF(OR(LOWER(Tabla2[[#This Row],[GENERO]])="masculino", LOWER(Tabla2[[#This Row],[GENERO]])="femenino"),"OK","Corregir")</f>
        <v>OK</v>
      </c>
      <c r="Z2952" s="42" t="str">
        <f>+IF(Tabla2[[#This Row],[Nro. DNI / CE]]="","Corregir",IF(LEN(Tabla2[[#This Row],[Nro. DNI / CE]])&gt;=8,"OK","Corregir"))</f>
        <v>OK</v>
      </c>
      <c r="AA2952" s="42">
        <f>COUNTIF(Tabla2[APELLIDOS Y NOMBRES],Tabla2[[#This Row],[APELLIDOS Y NOMBRES]])</f>
        <v>1</v>
      </c>
      <c r="AB2952" s="42">
        <f>IF(Tabla2[[#This Row],[Trabajador]]&gt;1,1/Tabla2[[#This Row],[Trabajador]],Tabla2[[#This Row],[Trabajador]])</f>
        <v>1</v>
      </c>
      <c r="AC2952" t="str">
        <f>+IFERROR(IF(Tabla2[[#This Row],[FECHA CESE/BAJA]]="","No Aplica",IF(AND(MONTH(Tabla2[[#This Row],[FECHA CESE/BAJA]])=MONTH(TODAY()-30),YEAR(Tabla2[[#This Row],[FECHA CESE/BAJA]])=YEAR(TODAY())),MONTH(TODAY()-30)&amp;"-"&amp;YEAR(TODAY()),"Borrar")),"No aplica")</f>
        <v>No Aplica</v>
      </c>
      <c r="AD2952" t="str">
        <f>+IFERROR(IF(Tabla2[[#This Row],[FECHA INICIO DE LABORES EN OBRA]]="","No Aplica",IF(AND(MONTH(Tabla2[[#This Row],[FECHA INICIO DE LABORES EN OBRA]])=MONTH(TODAY()-30),YEAR(Tabla2[[#This Row],[FECHA INICIO DE LABORES EN OBRA]])=YEAR(TODAY())),MONTH(TODAY()-30)&amp;"-"&amp;YEAR(TODAY()),"No Aplica")),"No Aplica")</f>
        <v>No Aplica</v>
      </c>
    </row>
    <row r="2953" spans="1:30" x14ac:dyDescent="0.25">
      <c r="A2953" s="13">
        <v>20508430681</v>
      </c>
      <c r="B2953" s="15" t="s">
        <v>10301</v>
      </c>
      <c r="C2953" s="15" t="s">
        <v>10301</v>
      </c>
      <c r="D2953" s="15" t="s">
        <v>10333</v>
      </c>
      <c r="E2953" s="15" t="s">
        <v>10334</v>
      </c>
      <c r="F2953" s="39">
        <v>34852</v>
      </c>
      <c r="G2953" s="15">
        <v>2</v>
      </c>
      <c r="H2953" s="15" t="s">
        <v>3480</v>
      </c>
      <c r="I2953" s="15" t="s">
        <v>10304</v>
      </c>
      <c r="J2953" s="15" t="s">
        <v>10335</v>
      </c>
      <c r="K2953" s="15" t="s">
        <v>2174</v>
      </c>
      <c r="L2953" s="40" t="s">
        <v>6</v>
      </c>
      <c r="M2953" s="39"/>
      <c r="N2953" s="41" t="s">
        <v>2098</v>
      </c>
      <c r="O2953" s="39">
        <v>45096</v>
      </c>
      <c r="P2953" s="40">
        <v>1</v>
      </c>
      <c r="Q2953" s="40">
        <v>4</v>
      </c>
      <c r="R2953" s="40" t="str">
        <f>IFERROR(VLOOKUP(Tabla2[[#This Row],[CONTRATISTA PRNCIPAL]],Hoja1!$L$5:$M$9,2,FALSE),"CJV")</f>
        <v>CJV</v>
      </c>
      <c r="S2953" s="40" t="str">
        <f>IF(Tabla2[[#This Row],[EMPRESA]]=Tabla2[[#This Row],[CONTRATISTA PRNCIPAL]],"Principal","Secundaria")</f>
        <v>Principal</v>
      </c>
      <c r="T2953" s="42">
        <f>IFERROR(1/COUNTIF(Tabla2[CONTRATISTA PRNCIPAL],Tabla2[[#This Row],[CONTRATISTA PRNCIPAL]]),0)</f>
        <v>0.02702702702702703</v>
      </c>
      <c r="U2953" s="43">
        <f>IF(((TODAY()-Tabla2[[#This Row],[FECHA NACIMIENTO]])/365)&lt;18,"Corregir", IF(((TODAY()-Tabla2[[#This Row],[FECHA NACIMIENTO]])/365)&gt;80, "Corregir",ROUNDDOWN(((TODAY()-Tabla2[[#This Row],[FECHA NACIMIENTO]])/365),0)))</f>
        <v>28</v>
      </c>
      <c r="V29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53" s="44" t="str">
        <f>+IF(Tabla2[[#This Row],[Edad]]="Corregir","Corregir","Ok")</f>
        <v>Ok</v>
      </c>
      <c r="X2953" s="42" t="str">
        <f>+IFERROR(VLOOKUP(Tabla2[[#This Row],[DISTRITO SEGÚN DNI]],Hoja1!$A$2:$B$32,2,FALSE),"No")</f>
        <v>No</v>
      </c>
      <c r="Y2953" s="42" t="str">
        <f>IF(OR(LOWER(Tabla2[[#This Row],[GENERO]])="masculino", LOWER(Tabla2[[#This Row],[GENERO]])="femenino"),"OK","Corregir")</f>
        <v>OK</v>
      </c>
      <c r="Z2953" s="42" t="str">
        <f>+IF(Tabla2[[#This Row],[Nro. DNI / CE]]="","Corregir",IF(LEN(Tabla2[[#This Row],[Nro. DNI / CE]])&gt;=8,"OK","Corregir"))</f>
        <v>OK</v>
      </c>
      <c r="AA2953" s="42">
        <f>COUNTIF(Tabla2[APELLIDOS Y NOMBRES],Tabla2[[#This Row],[APELLIDOS Y NOMBRES]])</f>
        <v>1</v>
      </c>
      <c r="AB2953" s="42">
        <f>IF(Tabla2[[#This Row],[Trabajador]]&gt;1,1/Tabla2[[#This Row],[Trabajador]],Tabla2[[#This Row],[Trabajador]])</f>
        <v>1</v>
      </c>
      <c r="AC2953" t="str">
        <f>+IFERROR(IF(Tabla2[[#This Row],[FECHA CESE/BAJA]]="","No Aplica",IF(AND(MONTH(Tabla2[[#This Row],[FECHA CESE/BAJA]])=MONTH(TODAY()-30),YEAR(Tabla2[[#This Row],[FECHA CESE/BAJA]])=YEAR(TODAY())),MONTH(TODAY()-30)&amp;"-"&amp;YEAR(TODAY()),"Borrar")),"No aplica")</f>
        <v>No Aplica</v>
      </c>
      <c r="AD2953" t="str">
        <f>+IFERROR(IF(Tabla2[[#This Row],[FECHA INICIO DE LABORES EN OBRA]]="","No Aplica",IF(AND(MONTH(Tabla2[[#This Row],[FECHA INICIO DE LABORES EN OBRA]])=MONTH(TODAY()-30),YEAR(Tabla2[[#This Row],[FECHA INICIO DE LABORES EN OBRA]])=YEAR(TODAY())),MONTH(TODAY()-30)&amp;"-"&amp;YEAR(TODAY()),"No Aplica")),"No Aplica")</f>
        <v>No Aplica</v>
      </c>
    </row>
    <row r="2954" spans="1:30" x14ac:dyDescent="0.25">
      <c r="A2954" s="13">
        <v>20508430681</v>
      </c>
      <c r="B2954" s="15" t="s">
        <v>10301</v>
      </c>
      <c r="C2954" s="15" t="s">
        <v>10301</v>
      </c>
      <c r="D2954" s="15" t="s">
        <v>10336</v>
      </c>
      <c r="E2954" s="15" t="s">
        <v>10337</v>
      </c>
      <c r="F2954" s="39">
        <v>35424</v>
      </c>
      <c r="G2954" s="15">
        <v>2</v>
      </c>
      <c r="H2954" s="15" t="s">
        <v>3480</v>
      </c>
      <c r="I2954" s="15" t="s">
        <v>10304</v>
      </c>
      <c r="J2954" s="15" t="s">
        <v>10338</v>
      </c>
      <c r="K2954" s="15" t="s">
        <v>2445</v>
      </c>
      <c r="L2954" s="40" t="s">
        <v>6</v>
      </c>
      <c r="M2954" s="39"/>
      <c r="N2954" s="41" t="s">
        <v>2098</v>
      </c>
      <c r="O2954" s="39">
        <v>45117</v>
      </c>
      <c r="P2954" s="40">
        <v>1</v>
      </c>
      <c r="Q2954" s="40">
        <v>4</v>
      </c>
      <c r="R2954" s="40" t="str">
        <f>IFERROR(VLOOKUP(Tabla2[[#This Row],[CONTRATISTA PRNCIPAL]],Hoja1!$L$5:$M$9,2,FALSE),"CJV")</f>
        <v>CJV</v>
      </c>
      <c r="S2954" s="40" t="str">
        <f>IF(Tabla2[[#This Row],[EMPRESA]]=Tabla2[[#This Row],[CONTRATISTA PRNCIPAL]],"Principal","Secundaria")</f>
        <v>Principal</v>
      </c>
      <c r="T2954" s="42">
        <f>IFERROR(1/COUNTIF(Tabla2[CONTRATISTA PRNCIPAL],Tabla2[[#This Row],[CONTRATISTA PRNCIPAL]]),0)</f>
        <v>0.02702702702702703</v>
      </c>
      <c r="U2954" s="43">
        <f>IF(((TODAY()-Tabla2[[#This Row],[FECHA NACIMIENTO]])/365)&lt;18,"Corregir", IF(((TODAY()-Tabla2[[#This Row],[FECHA NACIMIENTO]])/365)&gt;80, "Corregir",ROUNDDOWN(((TODAY()-Tabla2[[#This Row],[FECHA NACIMIENTO]])/365),0)))</f>
        <v>26</v>
      </c>
      <c r="V29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54" s="44" t="str">
        <f>+IF(Tabla2[[#This Row],[Edad]]="Corregir","Corregir","Ok")</f>
        <v>Ok</v>
      </c>
      <c r="X2954" s="42" t="str">
        <f>+IFERROR(VLOOKUP(Tabla2[[#This Row],[DISTRITO SEGÚN DNI]],Hoja1!$A$2:$B$32,2,FALSE),"No")</f>
        <v>No</v>
      </c>
      <c r="Y2954" s="42" t="str">
        <f>IF(OR(LOWER(Tabla2[[#This Row],[GENERO]])="masculino", LOWER(Tabla2[[#This Row],[GENERO]])="femenino"),"OK","Corregir")</f>
        <v>OK</v>
      </c>
      <c r="Z2954" s="42" t="str">
        <f>+IF(Tabla2[[#This Row],[Nro. DNI / CE]]="","Corregir",IF(LEN(Tabla2[[#This Row],[Nro. DNI / CE]])&gt;=8,"OK","Corregir"))</f>
        <v>OK</v>
      </c>
      <c r="AA2954" s="42">
        <f>COUNTIF(Tabla2[APELLIDOS Y NOMBRES],Tabla2[[#This Row],[APELLIDOS Y NOMBRES]])</f>
        <v>1</v>
      </c>
      <c r="AB2954" s="42">
        <f>IF(Tabla2[[#This Row],[Trabajador]]&gt;1,1/Tabla2[[#This Row],[Trabajador]],Tabla2[[#This Row],[Trabajador]])</f>
        <v>1</v>
      </c>
      <c r="AC2954" t="str">
        <f>+IFERROR(IF(Tabla2[[#This Row],[FECHA CESE/BAJA]]="","No Aplica",IF(AND(MONTH(Tabla2[[#This Row],[FECHA CESE/BAJA]])=MONTH(TODAY()-30),YEAR(Tabla2[[#This Row],[FECHA CESE/BAJA]])=YEAR(TODAY())),MONTH(TODAY()-30)&amp;"-"&amp;YEAR(TODAY()),"Borrar")),"No aplica")</f>
        <v>No Aplica</v>
      </c>
      <c r="AD2954" t="str">
        <f>+IFERROR(IF(Tabla2[[#This Row],[FECHA INICIO DE LABORES EN OBRA]]="","No Aplica",IF(AND(MONTH(Tabla2[[#This Row],[FECHA INICIO DE LABORES EN OBRA]])=MONTH(TODAY()-30),YEAR(Tabla2[[#This Row],[FECHA INICIO DE LABORES EN OBRA]])=YEAR(TODAY())),MONTH(TODAY()-30)&amp;"-"&amp;YEAR(TODAY()),"No Aplica")),"No Aplica")</f>
        <v>No Aplica</v>
      </c>
    </row>
    <row r="2955" spans="1:30" x14ac:dyDescent="0.25">
      <c r="A2955" s="13">
        <v>20508430681</v>
      </c>
      <c r="B2955" s="15" t="s">
        <v>10301</v>
      </c>
      <c r="C2955" s="15" t="s">
        <v>10301</v>
      </c>
      <c r="D2955" s="15">
        <v>40600733</v>
      </c>
      <c r="E2955" s="15" t="s">
        <v>10339</v>
      </c>
      <c r="F2955" s="39">
        <v>28414</v>
      </c>
      <c r="G2955" s="15">
        <v>2</v>
      </c>
      <c r="H2955" s="15" t="s">
        <v>2751</v>
      </c>
      <c r="I2955" s="15" t="s">
        <v>10304</v>
      </c>
      <c r="J2955" s="15" t="s">
        <v>10340</v>
      </c>
      <c r="K2955" s="15" t="s">
        <v>2237</v>
      </c>
      <c r="L2955" s="40" t="s">
        <v>6</v>
      </c>
      <c r="M2955" s="39"/>
      <c r="N2955" s="41" t="s">
        <v>2098</v>
      </c>
      <c r="O2955" s="39">
        <v>45118</v>
      </c>
      <c r="P2955" s="40">
        <v>1</v>
      </c>
      <c r="Q2955" s="40">
        <v>4</v>
      </c>
      <c r="R2955" s="40" t="str">
        <f>IFERROR(VLOOKUP(Tabla2[[#This Row],[CONTRATISTA PRNCIPAL]],Hoja1!$L$5:$M$9,2,FALSE),"CJV")</f>
        <v>CJV</v>
      </c>
      <c r="S2955" s="40" t="str">
        <f>IF(Tabla2[[#This Row],[EMPRESA]]=Tabla2[[#This Row],[CONTRATISTA PRNCIPAL]],"Principal","Secundaria")</f>
        <v>Principal</v>
      </c>
      <c r="T2955" s="42">
        <f>IFERROR(1/COUNTIF(Tabla2[CONTRATISTA PRNCIPAL],Tabla2[[#This Row],[CONTRATISTA PRNCIPAL]]),0)</f>
        <v>0.02702702702702703</v>
      </c>
      <c r="U2955" s="43">
        <f>IF(((TODAY()-Tabla2[[#This Row],[FECHA NACIMIENTO]])/365)&lt;18,"Corregir", IF(((TODAY()-Tabla2[[#This Row],[FECHA NACIMIENTO]])/365)&gt;80, "Corregir",ROUNDDOWN(((TODAY()-Tabla2[[#This Row],[FECHA NACIMIENTO]])/365),0)))</f>
        <v>45</v>
      </c>
      <c r="V29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55" s="44" t="str">
        <f>+IF(Tabla2[[#This Row],[Edad]]="Corregir","Corregir","Ok")</f>
        <v>Ok</v>
      </c>
      <c r="X2955" s="42" t="str">
        <f>+IFERROR(VLOOKUP(Tabla2[[#This Row],[DISTRITO SEGÚN DNI]],Hoja1!$A$2:$B$32,2,FALSE),"No")</f>
        <v>No</v>
      </c>
      <c r="Y2955" s="42" t="str">
        <f>IF(OR(LOWER(Tabla2[[#This Row],[GENERO]])="masculino", LOWER(Tabla2[[#This Row],[GENERO]])="femenino"),"OK","Corregir")</f>
        <v>OK</v>
      </c>
      <c r="Z2955" s="42" t="str">
        <f>+IF(Tabla2[[#This Row],[Nro. DNI / CE]]="","Corregir",IF(LEN(Tabla2[[#This Row],[Nro. DNI / CE]])&gt;=8,"OK","Corregir"))</f>
        <v>OK</v>
      </c>
      <c r="AA2955" s="42">
        <f>COUNTIF(Tabla2[APELLIDOS Y NOMBRES],Tabla2[[#This Row],[APELLIDOS Y NOMBRES]])</f>
        <v>1</v>
      </c>
      <c r="AB2955" s="42">
        <f>IF(Tabla2[[#This Row],[Trabajador]]&gt;1,1/Tabla2[[#This Row],[Trabajador]],Tabla2[[#This Row],[Trabajador]])</f>
        <v>1</v>
      </c>
      <c r="AC2955" t="str">
        <f>+IFERROR(IF(Tabla2[[#This Row],[FECHA CESE/BAJA]]="","No Aplica",IF(AND(MONTH(Tabla2[[#This Row],[FECHA CESE/BAJA]])=MONTH(TODAY()-30),YEAR(Tabla2[[#This Row],[FECHA CESE/BAJA]])=YEAR(TODAY())),MONTH(TODAY()-30)&amp;"-"&amp;YEAR(TODAY()),"Borrar")),"No aplica")</f>
        <v>No Aplica</v>
      </c>
      <c r="AD2955" t="str">
        <f>+IFERROR(IF(Tabla2[[#This Row],[FECHA INICIO DE LABORES EN OBRA]]="","No Aplica",IF(AND(MONTH(Tabla2[[#This Row],[FECHA INICIO DE LABORES EN OBRA]])=MONTH(TODAY()-30),YEAR(Tabla2[[#This Row],[FECHA INICIO DE LABORES EN OBRA]])=YEAR(TODAY())),MONTH(TODAY()-30)&amp;"-"&amp;YEAR(TODAY()),"No Aplica")),"No Aplica")</f>
        <v>No Aplica</v>
      </c>
    </row>
    <row r="2956" spans="1:30" x14ac:dyDescent="0.25">
      <c r="A2956" s="13">
        <v>20508430681</v>
      </c>
      <c r="B2956" s="15" t="s">
        <v>10301</v>
      </c>
      <c r="C2956" s="15" t="s">
        <v>10301</v>
      </c>
      <c r="D2956" s="15">
        <v>73597173</v>
      </c>
      <c r="E2956" s="15" t="s">
        <v>10341</v>
      </c>
      <c r="F2956" s="39">
        <v>36429</v>
      </c>
      <c r="G2956" s="15">
        <v>2</v>
      </c>
      <c r="H2956" s="15" t="s">
        <v>3480</v>
      </c>
      <c r="I2956" s="15" t="s">
        <v>10304</v>
      </c>
      <c r="J2956" s="15" t="s">
        <v>10342</v>
      </c>
      <c r="K2956" s="15" t="s">
        <v>2182</v>
      </c>
      <c r="L2956" s="40" t="s">
        <v>6</v>
      </c>
      <c r="M2956" s="39"/>
      <c r="N2956" s="41" t="s">
        <v>2098</v>
      </c>
      <c r="O2956" s="39">
        <v>45117</v>
      </c>
      <c r="P2956" s="40">
        <v>1</v>
      </c>
      <c r="Q2956" s="40">
        <v>4</v>
      </c>
      <c r="R2956" s="40" t="str">
        <f>IFERROR(VLOOKUP(Tabla2[[#This Row],[CONTRATISTA PRNCIPAL]],Hoja1!$L$5:$M$9,2,FALSE),"CJV")</f>
        <v>CJV</v>
      </c>
      <c r="S2956" s="40" t="str">
        <f>IF(Tabla2[[#This Row],[EMPRESA]]=Tabla2[[#This Row],[CONTRATISTA PRNCIPAL]],"Principal","Secundaria")</f>
        <v>Principal</v>
      </c>
      <c r="T2956" s="42">
        <f>IFERROR(1/COUNTIF(Tabla2[CONTRATISTA PRNCIPAL],Tabla2[[#This Row],[CONTRATISTA PRNCIPAL]]),0)</f>
        <v>0.02702702702702703</v>
      </c>
      <c r="U2956" s="43">
        <f>IF(((TODAY()-Tabla2[[#This Row],[FECHA NACIMIENTO]])/365)&lt;18,"Corregir", IF(((TODAY()-Tabla2[[#This Row],[FECHA NACIMIENTO]])/365)&gt;80, "Corregir",ROUNDDOWN(((TODAY()-Tabla2[[#This Row],[FECHA NACIMIENTO]])/365),0)))</f>
        <v>24</v>
      </c>
      <c r="V29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56" s="44" t="str">
        <f>+IF(Tabla2[[#This Row],[Edad]]="Corregir","Corregir","Ok")</f>
        <v>Ok</v>
      </c>
      <c r="X2956" s="42" t="str">
        <f>+IFERROR(VLOOKUP(Tabla2[[#This Row],[DISTRITO SEGÚN DNI]],Hoja1!$A$2:$B$32,2,FALSE),"No")</f>
        <v>No</v>
      </c>
      <c r="Y2956" s="42" t="str">
        <f>IF(OR(LOWER(Tabla2[[#This Row],[GENERO]])="masculino", LOWER(Tabla2[[#This Row],[GENERO]])="femenino"),"OK","Corregir")</f>
        <v>OK</v>
      </c>
      <c r="Z2956" s="42" t="str">
        <f>+IF(Tabla2[[#This Row],[Nro. DNI / CE]]="","Corregir",IF(LEN(Tabla2[[#This Row],[Nro. DNI / CE]])&gt;=8,"OK","Corregir"))</f>
        <v>OK</v>
      </c>
      <c r="AA2956" s="42">
        <f>COUNTIF(Tabla2[APELLIDOS Y NOMBRES],Tabla2[[#This Row],[APELLIDOS Y NOMBRES]])</f>
        <v>1</v>
      </c>
      <c r="AB2956" s="42">
        <f>IF(Tabla2[[#This Row],[Trabajador]]&gt;1,1/Tabla2[[#This Row],[Trabajador]],Tabla2[[#This Row],[Trabajador]])</f>
        <v>1</v>
      </c>
      <c r="AC2956" t="str">
        <f>+IFERROR(IF(Tabla2[[#This Row],[FECHA CESE/BAJA]]="","No Aplica",IF(AND(MONTH(Tabla2[[#This Row],[FECHA CESE/BAJA]])=MONTH(TODAY()-30),YEAR(Tabla2[[#This Row],[FECHA CESE/BAJA]])=YEAR(TODAY())),MONTH(TODAY()-30)&amp;"-"&amp;YEAR(TODAY()),"Borrar")),"No aplica")</f>
        <v>No Aplica</v>
      </c>
      <c r="AD2956" t="str">
        <f>+IFERROR(IF(Tabla2[[#This Row],[FECHA INICIO DE LABORES EN OBRA]]="","No Aplica",IF(AND(MONTH(Tabla2[[#This Row],[FECHA INICIO DE LABORES EN OBRA]])=MONTH(TODAY()-30),YEAR(Tabla2[[#This Row],[FECHA INICIO DE LABORES EN OBRA]])=YEAR(TODAY())),MONTH(TODAY()-30)&amp;"-"&amp;YEAR(TODAY()),"No Aplica")),"No Aplica")</f>
        <v>No Aplica</v>
      </c>
    </row>
    <row r="2957" spans="1:30" x14ac:dyDescent="0.25">
      <c r="A2957" s="13">
        <v>20508430681</v>
      </c>
      <c r="B2957" s="15" t="s">
        <v>10301</v>
      </c>
      <c r="C2957" s="15" t="s">
        <v>10301</v>
      </c>
      <c r="D2957" s="15">
        <v>46764698</v>
      </c>
      <c r="E2957" s="15" t="s">
        <v>10343</v>
      </c>
      <c r="F2957" s="39">
        <v>32919</v>
      </c>
      <c r="G2957" s="15">
        <v>2</v>
      </c>
      <c r="H2957" s="15" t="s">
        <v>3480</v>
      </c>
      <c r="I2957" s="15" t="s">
        <v>10304</v>
      </c>
      <c r="J2957" s="15" t="s">
        <v>10344</v>
      </c>
      <c r="K2957" s="15" t="s">
        <v>2529</v>
      </c>
      <c r="L2957" s="40" t="s">
        <v>6</v>
      </c>
      <c r="M2957" s="39"/>
      <c r="N2957" s="41" t="s">
        <v>2098</v>
      </c>
      <c r="O2957" s="39">
        <v>45117</v>
      </c>
      <c r="P2957" s="40">
        <v>1</v>
      </c>
      <c r="Q2957" s="40">
        <v>4</v>
      </c>
      <c r="R2957" s="40" t="str">
        <f>IFERROR(VLOOKUP(Tabla2[[#This Row],[CONTRATISTA PRNCIPAL]],Hoja1!$L$5:$M$9,2,FALSE),"CJV")</f>
        <v>CJV</v>
      </c>
      <c r="S2957" s="40" t="str">
        <f>IF(Tabla2[[#This Row],[EMPRESA]]=Tabla2[[#This Row],[CONTRATISTA PRNCIPAL]],"Principal","Secundaria")</f>
        <v>Principal</v>
      </c>
      <c r="T2957" s="42">
        <f>IFERROR(1/COUNTIF(Tabla2[CONTRATISTA PRNCIPAL],Tabla2[[#This Row],[CONTRATISTA PRNCIPAL]]),0)</f>
        <v>0.02702702702702703</v>
      </c>
      <c r="U2957" s="43">
        <f>IF(((TODAY()-Tabla2[[#This Row],[FECHA NACIMIENTO]])/365)&lt;18,"Corregir", IF(((TODAY()-Tabla2[[#This Row],[FECHA NACIMIENTO]])/365)&gt;80, "Corregir",ROUNDDOWN(((TODAY()-Tabla2[[#This Row],[FECHA NACIMIENTO]])/365),0)))</f>
        <v>33</v>
      </c>
      <c r="V29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57" s="44" t="str">
        <f>+IF(Tabla2[[#This Row],[Edad]]="Corregir","Corregir","Ok")</f>
        <v>Ok</v>
      </c>
      <c r="X2957" s="42" t="str">
        <f>+IFERROR(VLOOKUP(Tabla2[[#This Row],[DISTRITO SEGÚN DNI]],Hoja1!$A$2:$B$32,2,FALSE),"No")</f>
        <v>No</v>
      </c>
      <c r="Y2957" s="42" t="str">
        <f>IF(OR(LOWER(Tabla2[[#This Row],[GENERO]])="masculino", LOWER(Tabla2[[#This Row],[GENERO]])="femenino"),"OK","Corregir")</f>
        <v>OK</v>
      </c>
      <c r="Z2957" s="42" t="str">
        <f>+IF(Tabla2[[#This Row],[Nro. DNI / CE]]="","Corregir",IF(LEN(Tabla2[[#This Row],[Nro. DNI / CE]])&gt;=8,"OK","Corregir"))</f>
        <v>OK</v>
      </c>
      <c r="AA2957" s="42">
        <f>COUNTIF(Tabla2[APELLIDOS Y NOMBRES],Tabla2[[#This Row],[APELLIDOS Y NOMBRES]])</f>
        <v>1</v>
      </c>
      <c r="AB2957" s="42">
        <f>IF(Tabla2[[#This Row],[Trabajador]]&gt;1,1/Tabla2[[#This Row],[Trabajador]],Tabla2[[#This Row],[Trabajador]])</f>
        <v>1</v>
      </c>
      <c r="AC2957" t="str">
        <f>+IFERROR(IF(Tabla2[[#This Row],[FECHA CESE/BAJA]]="","No Aplica",IF(AND(MONTH(Tabla2[[#This Row],[FECHA CESE/BAJA]])=MONTH(TODAY()-30),YEAR(Tabla2[[#This Row],[FECHA CESE/BAJA]])=YEAR(TODAY())),MONTH(TODAY()-30)&amp;"-"&amp;YEAR(TODAY()),"Borrar")),"No aplica")</f>
        <v>No Aplica</v>
      </c>
      <c r="AD2957" t="str">
        <f>+IFERROR(IF(Tabla2[[#This Row],[FECHA INICIO DE LABORES EN OBRA]]="","No Aplica",IF(AND(MONTH(Tabla2[[#This Row],[FECHA INICIO DE LABORES EN OBRA]])=MONTH(TODAY()-30),YEAR(Tabla2[[#This Row],[FECHA INICIO DE LABORES EN OBRA]])=YEAR(TODAY())),MONTH(TODAY()-30)&amp;"-"&amp;YEAR(TODAY()),"No Aplica")),"No Aplica")</f>
        <v>No Aplica</v>
      </c>
    </row>
    <row r="2958" spans="1:30" x14ac:dyDescent="0.25">
      <c r="A2958" s="13">
        <v>20508430681</v>
      </c>
      <c r="B2958" s="15" t="s">
        <v>10301</v>
      </c>
      <c r="C2958" s="15" t="s">
        <v>10301</v>
      </c>
      <c r="D2958" s="15">
        <v>42836665</v>
      </c>
      <c r="E2958" s="15" t="s">
        <v>1563</v>
      </c>
      <c r="F2958" s="39">
        <v>30905</v>
      </c>
      <c r="G2958" s="15">
        <v>2</v>
      </c>
      <c r="H2958" s="15" t="s">
        <v>3480</v>
      </c>
      <c r="I2958" s="15" t="s">
        <v>10304</v>
      </c>
      <c r="J2958" s="15" t="s">
        <v>10345</v>
      </c>
      <c r="K2958" s="15" t="s">
        <v>34</v>
      </c>
      <c r="L2958" s="40" t="s">
        <v>6</v>
      </c>
      <c r="M2958" s="39"/>
      <c r="N2958" s="41" t="s">
        <v>2098</v>
      </c>
      <c r="O2958" s="39">
        <v>45131</v>
      </c>
      <c r="P2958" s="40">
        <v>1</v>
      </c>
      <c r="Q2958" s="40">
        <v>4</v>
      </c>
      <c r="R2958" s="40" t="str">
        <f>IFERROR(VLOOKUP(Tabla2[[#This Row],[CONTRATISTA PRNCIPAL]],Hoja1!$L$5:$M$9,2,FALSE),"CJV")</f>
        <v>CJV</v>
      </c>
      <c r="S2958" s="40" t="str">
        <f>IF(Tabla2[[#This Row],[EMPRESA]]=Tabla2[[#This Row],[CONTRATISTA PRNCIPAL]],"Principal","Secundaria")</f>
        <v>Principal</v>
      </c>
      <c r="T2958" s="42">
        <f>IFERROR(1/COUNTIF(Tabla2[CONTRATISTA PRNCIPAL],Tabla2[[#This Row],[CONTRATISTA PRNCIPAL]]),0)</f>
        <v>0.02702702702702703</v>
      </c>
      <c r="U2958" s="43">
        <f>IF(((TODAY()-Tabla2[[#This Row],[FECHA NACIMIENTO]])/365)&lt;18,"Corregir", IF(((TODAY()-Tabla2[[#This Row],[FECHA NACIMIENTO]])/365)&gt;80, "Corregir",ROUNDDOWN(((TODAY()-Tabla2[[#This Row],[FECHA NACIMIENTO]])/365),0)))</f>
        <v>39</v>
      </c>
      <c r="V29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58" s="44" t="str">
        <f>+IF(Tabla2[[#This Row],[Edad]]="Corregir","Corregir","Ok")</f>
        <v>Ok</v>
      </c>
      <c r="X2958" s="42" t="str">
        <f>+IFERROR(VLOOKUP(Tabla2[[#This Row],[DISTRITO SEGÚN DNI]],Hoja1!$A$2:$B$32,2,FALSE),"No")</f>
        <v>SANTA ANITA</v>
      </c>
      <c r="Y2958" s="42" t="str">
        <f>IF(OR(LOWER(Tabla2[[#This Row],[GENERO]])="masculino", LOWER(Tabla2[[#This Row],[GENERO]])="femenino"),"OK","Corregir")</f>
        <v>OK</v>
      </c>
      <c r="Z2958" s="42" t="str">
        <f>+IF(Tabla2[[#This Row],[Nro. DNI / CE]]="","Corregir",IF(LEN(Tabla2[[#This Row],[Nro. DNI / CE]])&gt;=8,"OK","Corregir"))</f>
        <v>OK</v>
      </c>
      <c r="AA2958" s="42">
        <f>COUNTIF(Tabla2[APELLIDOS Y NOMBRES],Tabla2[[#This Row],[APELLIDOS Y NOMBRES]])</f>
        <v>1</v>
      </c>
      <c r="AB2958" s="42">
        <f>IF(Tabla2[[#This Row],[Trabajador]]&gt;1,1/Tabla2[[#This Row],[Trabajador]],Tabla2[[#This Row],[Trabajador]])</f>
        <v>1</v>
      </c>
      <c r="AC2958" t="str">
        <f>+IFERROR(IF(Tabla2[[#This Row],[FECHA CESE/BAJA]]="","No Aplica",IF(AND(MONTH(Tabla2[[#This Row],[FECHA CESE/BAJA]])=MONTH(TODAY()-30),YEAR(Tabla2[[#This Row],[FECHA CESE/BAJA]])=YEAR(TODAY())),MONTH(TODAY()-30)&amp;"-"&amp;YEAR(TODAY()),"Borrar")),"No aplica")</f>
        <v>No Aplica</v>
      </c>
      <c r="AD2958" t="str">
        <f>+IFERROR(IF(Tabla2[[#This Row],[FECHA INICIO DE LABORES EN OBRA]]="","No Aplica",IF(AND(MONTH(Tabla2[[#This Row],[FECHA INICIO DE LABORES EN OBRA]])=MONTH(TODAY()-30),YEAR(Tabla2[[#This Row],[FECHA INICIO DE LABORES EN OBRA]])=YEAR(TODAY())),MONTH(TODAY()-30)&amp;"-"&amp;YEAR(TODAY()),"No Aplica")),"No Aplica")</f>
        <v>No Aplica</v>
      </c>
    </row>
    <row r="2959" spans="1:30" x14ac:dyDescent="0.25">
      <c r="A2959" s="13">
        <v>20508430681</v>
      </c>
      <c r="B2959" s="15" t="s">
        <v>10301</v>
      </c>
      <c r="C2959" s="15" t="s">
        <v>10301</v>
      </c>
      <c r="D2959" s="15">
        <v>42624301</v>
      </c>
      <c r="E2959" s="15" t="s">
        <v>10346</v>
      </c>
      <c r="F2959" s="39">
        <v>30940</v>
      </c>
      <c r="G2959" s="15">
        <v>2</v>
      </c>
      <c r="H2959" s="15" t="s">
        <v>3480</v>
      </c>
      <c r="I2959" s="15" t="s">
        <v>10304</v>
      </c>
      <c r="J2959" s="15" t="s">
        <v>10347</v>
      </c>
      <c r="K2959" s="15" t="s">
        <v>2267</v>
      </c>
      <c r="L2959" s="40" t="s">
        <v>6</v>
      </c>
      <c r="M2959" s="39"/>
      <c r="N2959" s="41" t="s">
        <v>2098</v>
      </c>
      <c r="O2959" s="39">
        <v>45131</v>
      </c>
      <c r="P2959" s="40">
        <v>1</v>
      </c>
      <c r="Q2959" s="40">
        <v>4</v>
      </c>
      <c r="R2959" s="40" t="str">
        <f>IFERROR(VLOOKUP(Tabla2[[#This Row],[CONTRATISTA PRNCIPAL]],Hoja1!$L$5:$M$9,2,FALSE),"CJV")</f>
        <v>CJV</v>
      </c>
      <c r="S2959" s="40" t="str">
        <f>IF(Tabla2[[#This Row],[EMPRESA]]=Tabla2[[#This Row],[CONTRATISTA PRNCIPAL]],"Principal","Secundaria")</f>
        <v>Principal</v>
      </c>
      <c r="T2959" s="42">
        <f>IFERROR(1/COUNTIF(Tabla2[CONTRATISTA PRNCIPAL],Tabla2[[#This Row],[CONTRATISTA PRNCIPAL]]),0)</f>
        <v>0.02702702702702703</v>
      </c>
      <c r="U2959" s="43">
        <f>IF(((TODAY()-Tabla2[[#This Row],[FECHA NACIMIENTO]])/365)&lt;18,"Corregir", IF(((TODAY()-Tabla2[[#This Row],[FECHA NACIMIENTO]])/365)&gt;80, "Corregir",ROUNDDOWN(((TODAY()-Tabla2[[#This Row],[FECHA NACIMIENTO]])/365),0)))</f>
        <v>39</v>
      </c>
      <c r="V29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59" s="44" t="str">
        <f>+IF(Tabla2[[#This Row],[Edad]]="Corregir","Corregir","Ok")</f>
        <v>Ok</v>
      </c>
      <c r="X2959" s="42" t="str">
        <f>+IFERROR(VLOOKUP(Tabla2[[#This Row],[DISTRITO SEGÚN DNI]],Hoja1!$A$2:$B$32,2,FALSE),"No")</f>
        <v>No</v>
      </c>
      <c r="Y2959" s="42" t="str">
        <f>IF(OR(LOWER(Tabla2[[#This Row],[GENERO]])="masculino", LOWER(Tabla2[[#This Row],[GENERO]])="femenino"),"OK","Corregir")</f>
        <v>OK</v>
      </c>
      <c r="Z2959" s="42" t="str">
        <f>+IF(Tabla2[[#This Row],[Nro. DNI / CE]]="","Corregir",IF(LEN(Tabla2[[#This Row],[Nro. DNI / CE]])&gt;=8,"OK","Corregir"))</f>
        <v>OK</v>
      </c>
      <c r="AA2959" s="42">
        <f>COUNTIF(Tabla2[APELLIDOS Y NOMBRES],Tabla2[[#This Row],[APELLIDOS Y NOMBRES]])</f>
        <v>1</v>
      </c>
      <c r="AB2959" s="42">
        <f>IF(Tabla2[[#This Row],[Trabajador]]&gt;1,1/Tabla2[[#This Row],[Trabajador]],Tabla2[[#This Row],[Trabajador]])</f>
        <v>1</v>
      </c>
      <c r="AC2959" t="str">
        <f>+IFERROR(IF(Tabla2[[#This Row],[FECHA CESE/BAJA]]="","No Aplica",IF(AND(MONTH(Tabla2[[#This Row],[FECHA CESE/BAJA]])=MONTH(TODAY()-30),YEAR(Tabla2[[#This Row],[FECHA CESE/BAJA]])=YEAR(TODAY())),MONTH(TODAY()-30)&amp;"-"&amp;YEAR(TODAY()),"Borrar")),"No aplica")</f>
        <v>No Aplica</v>
      </c>
      <c r="AD2959" t="str">
        <f>+IFERROR(IF(Tabla2[[#This Row],[FECHA INICIO DE LABORES EN OBRA]]="","No Aplica",IF(AND(MONTH(Tabla2[[#This Row],[FECHA INICIO DE LABORES EN OBRA]])=MONTH(TODAY()-30),YEAR(Tabla2[[#This Row],[FECHA INICIO DE LABORES EN OBRA]])=YEAR(TODAY())),MONTH(TODAY()-30)&amp;"-"&amp;YEAR(TODAY()),"No Aplica")),"No Aplica")</f>
        <v>No Aplica</v>
      </c>
    </row>
    <row r="2960" spans="1:30" x14ac:dyDescent="0.25">
      <c r="A2960" s="13">
        <v>20508430681</v>
      </c>
      <c r="B2960" s="15" t="s">
        <v>10301</v>
      </c>
      <c r="C2960" s="15" t="s">
        <v>10301</v>
      </c>
      <c r="D2960" s="15">
        <v>43067497</v>
      </c>
      <c r="E2960" s="15" t="s">
        <v>10348</v>
      </c>
      <c r="F2960" s="39">
        <v>29386</v>
      </c>
      <c r="G2960" s="15">
        <v>1</v>
      </c>
      <c r="H2960" s="15" t="s">
        <v>2981</v>
      </c>
      <c r="I2960" s="15" t="s">
        <v>10304</v>
      </c>
      <c r="J2960" s="15" t="s">
        <v>10349</v>
      </c>
      <c r="K2960" s="15" t="s">
        <v>2182</v>
      </c>
      <c r="L2960" s="40" t="s">
        <v>6</v>
      </c>
      <c r="M2960" s="39"/>
      <c r="N2960" s="41" t="s">
        <v>2098</v>
      </c>
      <c r="O2960" s="39">
        <v>45117</v>
      </c>
      <c r="P2960" s="40">
        <v>1</v>
      </c>
      <c r="Q2960" s="40">
        <v>2</v>
      </c>
      <c r="R2960" s="40" t="str">
        <f>IFERROR(VLOOKUP(Tabla2[[#This Row],[CONTRATISTA PRNCIPAL]],Hoja1!$L$5:$M$9,2,FALSE),"CJV")</f>
        <v>CJV</v>
      </c>
      <c r="S2960" s="40" t="str">
        <f>IF(Tabla2[[#This Row],[EMPRESA]]=Tabla2[[#This Row],[CONTRATISTA PRNCIPAL]],"Principal","Secundaria")</f>
        <v>Principal</v>
      </c>
      <c r="T2960" s="42">
        <f>IFERROR(1/COUNTIF(Tabla2[CONTRATISTA PRNCIPAL],Tabla2[[#This Row],[CONTRATISTA PRNCIPAL]]),0)</f>
        <v>0.02702702702702703</v>
      </c>
      <c r="U2960" s="43">
        <f>IF(((TODAY()-Tabla2[[#This Row],[FECHA NACIMIENTO]])/365)&lt;18,"Corregir", IF(((TODAY()-Tabla2[[#This Row],[FECHA NACIMIENTO]])/365)&gt;80, "Corregir",ROUNDDOWN(((TODAY()-Tabla2[[#This Row],[FECHA NACIMIENTO]])/365),0)))</f>
        <v>43</v>
      </c>
      <c r="V29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60" s="44" t="str">
        <f>+IF(Tabla2[[#This Row],[Edad]]="Corregir","Corregir","Ok")</f>
        <v>Ok</v>
      </c>
      <c r="X2960" s="42" t="str">
        <f>+IFERROR(VLOOKUP(Tabla2[[#This Row],[DISTRITO SEGÚN DNI]],Hoja1!$A$2:$B$32,2,FALSE),"No")</f>
        <v>No</v>
      </c>
      <c r="Y2960" s="42" t="str">
        <f>IF(OR(LOWER(Tabla2[[#This Row],[GENERO]])="masculino", LOWER(Tabla2[[#This Row],[GENERO]])="femenino"),"OK","Corregir")</f>
        <v>OK</v>
      </c>
      <c r="Z2960" s="42" t="str">
        <f>+IF(Tabla2[[#This Row],[Nro. DNI / CE]]="","Corregir",IF(LEN(Tabla2[[#This Row],[Nro. DNI / CE]])&gt;=8,"OK","Corregir"))</f>
        <v>OK</v>
      </c>
      <c r="AA2960" s="42">
        <f>COUNTIF(Tabla2[APELLIDOS Y NOMBRES],Tabla2[[#This Row],[APELLIDOS Y NOMBRES]])</f>
        <v>1</v>
      </c>
      <c r="AB2960" s="42">
        <f>IF(Tabla2[[#This Row],[Trabajador]]&gt;1,1/Tabla2[[#This Row],[Trabajador]],Tabla2[[#This Row],[Trabajador]])</f>
        <v>1</v>
      </c>
      <c r="AC2960" t="str">
        <f>+IFERROR(IF(Tabla2[[#This Row],[FECHA CESE/BAJA]]="","No Aplica",IF(AND(MONTH(Tabla2[[#This Row],[FECHA CESE/BAJA]])=MONTH(TODAY()-30),YEAR(Tabla2[[#This Row],[FECHA CESE/BAJA]])=YEAR(TODAY())),MONTH(TODAY()-30)&amp;"-"&amp;YEAR(TODAY()),"Borrar")),"No aplica")</f>
        <v>No Aplica</v>
      </c>
      <c r="AD2960" t="str">
        <f>+IFERROR(IF(Tabla2[[#This Row],[FECHA INICIO DE LABORES EN OBRA]]="","No Aplica",IF(AND(MONTH(Tabla2[[#This Row],[FECHA INICIO DE LABORES EN OBRA]])=MONTH(TODAY()-30),YEAR(Tabla2[[#This Row],[FECHA INICIO DE LABORES EN OBRA]])=YEAR(TODAY())),MONTH(TODAY()-30)&amp;"-"&amp;YEAR(TODAY()),"No Aplica")),"No Aplica")</f>
        <v>No Aplica</v>
      </c>
    </row>
    <row r="2961" spans="1:30" x14ac:dyDescent="0.25">
      <c r="A2961" s="13">
        <v>20508430681</v>
      </c>
      <c r="B2961" s="15" t="s">
        <v>10301</v>
      </c>
      <c r="C2961" s="15" t="s">
        <v>10301</v>
      </c>
      <c r="D2961" s="15">
        <v>70867403</v>
      </c>
      <c r="E2961" s="15" t="s">
        <v>10350</v>
      </c>
      <c r="F2961" s="39">
        <v>35472</v>
      </c>
      <c r="G2961" s="15">
        <v>1</v>
      </c>
      <c r="H2961" s="15" t="s">
        <v>10351</v>
      </c>
      <c r="I2961" s="15" t="s">
        <v>10304</v>
      </c>
      <c r="J2961" s="15" t="s">
        <v>10352</v>
      </c>
      <c r="K2961" s="15" t="s">
        <v>2445</v>
      </c>
      <c r="L2961" s="40" t="s">
        <v>6</v>
      </c>
      <c r="M2961" s="39"/>
      <c r="N2961" s="41" t="s">
        <v>2098</v>
      </c>
      <c r="O2961" s="39">
        <v>45128</v>
      </c>
      <c r="P2961" s="40">
        <v>1</v>
      </c>
      <c r="Q2961" s="40">
        <v>2</v>
      </c>
      <c r="R2961" s="40" t="str">
        <f>IFERROR(VLOOKUP(Tabla2[[#This Row],[CONTRATISTA PRNCIPAL]],Hoja1!$L$5:$M$9,2,FALSE),"CJV")</f>
        <v>CJV</v>
      </c>
      <c r="S2961" s="40" t="str">
        <f>IF(Tabla2[[#This Row],[EMPRESA]]=Tabla2[[#This Row],[CONTRATISTA PRNCIPAL]],"Principal","Secundaria")</f>
        <v>Principal</v>
      </c>
      <c r="T2961" s="42">
        <f>IFERROR(1/COUNTIF(Tabla2[CONTRATISTA PRNCIPAL],Tabla2[[#This Row],[CONTRATISTA PRNCIPAL]]),0)</f>
        <v>0.02702702702702703</v>
      </c>
      <c r="U2961" s="43">
        <f>IF(((TODAY()-Tabla2[[#This Row],[FECHA NACIMIENTO]])/365)&lt;18,"Corregir", IF(((TODAY()-Tabla2[[#This Row],[FECHA NACIMIENTO]])/365)&gt;80, "Corregir",ROUNDDOWN(((TODAY()-Tabla2[[#This Row],[FECHA NACIMIENTO]])/365),0)))</f>
        <v>26</v>
      </c>
      <c r="V29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61" s="44" t="str">
        <f>+IF(Tabla2[[#This Row],[Edad]]="Corregir","Corregir","Ok")</f>
        <v>Ok</v>
      </c>
      <c r="X2961" s="42" t="str">
        <f>+IFERROR(VLOOKUP(Tabla2[[#This Row],[DISTRITO SEGÚN DNI]],Hoja1!$A$2:$B$32,2,FALSE),"No")</f>
        <v>No</v>
      </c>
      <c r="Y2961" s="42" t="str">
        <f>IF(OR(LOWER(Tabla2[[#This Row],[GENERO]])="masculino", LOWER(Tabla2[[#This Row],[GENERO]])="femenino"),"OK","Corregir")</f>
        <v>OK</v>
      </c>
      <c r="Z2961" s="42" t="str">
        <f>+IF(Tabla2[[#This Row],[Nro. DNI / CE]]="","Corregir",IF(LEN(Tabla2[[#This Row],[Nro. DNI / CE]])&gt;=8,"OK","Corregir"))</f>
        <v>OK</v>
      </c>
      <c r="AA2961" s="42">
        <f>COUNTIF(Tabla2[APELLIDOS Y NOMBRES],Tabla2[[#This Row],[APELLIDOS Y NOMBRES]])</f>
        <v>1</v>
      </c>
      <c r="AB2961" s="42">
        <f>IF(Tabla2[[#This Row],[Trabajador]]&gt;1,1/Tabla2[[#This Row],[Trabajador]],Tabla2[[#This Row],[Trabajador]])</f>
        <v>1</v>
      </c>
      <c r="AC2961" t="str">
        <f>+IFERROR(IF(Tabla2[[#This Row],[FECHA CESE/BAJA]]="","No Aplica",IF(AND(MONTH(Tabla2[[#This Row],[FECHA CESE/BAJA]])=MONTH(TODAY()-30),YEAR(Tabla2[[#This Row],[FECHA CESE/BAJA]])=YEAR(TODAY())),MONTH(TODAY()-30)&amp;"-"&amp;YEAR(TODAY()),"Borrar")),"No aplica")</f>
        <v>No Aplica</v>
      </c>
      <c r="AD2961" t="str">
        <f>+IFERROR(IF(Tabla2[[#This Row],[FECHA INICIO DE LABORES EN OBRA]]="","No Aplica",IF(AND(MONTH(Tabla2[[#This Row],[FECHA INICIO DE LABORES EN OBRA]])=MONTH(TODAY()-30),YEAR(Tabla2[[#This Row],[FECHA INICIO DE LABORES EN OBRA]])=YEAR(TODAY())),MONTH(TODAY()-30)&amp;"-"&amp;YEAR(TODAY()),"No Aplica")),"No Aplica")</f>
        <v>No Aplica</v>
      </c>
    </row>
    <row r="2962" spans="1:30" x14ac:dyDescent="0.25">
      <c r="A2962" s="13">
        <v>20508430681</v>
      </c>
      <c r="B2962" s="15" t="s">
        <v>10301</v>
      </c>
      <c r="C2962" s="15" t="s">
        <v>10301</v>
      </c>
      <c r="D2962" s="15">
        <v>73268998</v>
      </c>
      <c r="E2962" s="15" t="s">
        <v>10353</v>
      </c>
      <c r="F2962" s="39">
        <v>36893</v>
      </c>
      <c r="G2962" s="15">
        <v>2</v>
      </c>
      <c r="H2962" s="15" t="s">
        <v>3480</v>
      </c>
      <c r="I2962" s="15" t="s">
        <v>10304</v>
      </c>
      <c r="J2962" s="15" t="s">
        <v>10354</v>
      </c>
      <c r="K2962" s="15" t="s">
        <v>2267</v>
      </c>
      <c r="L2962" s="40" t="s">
        <v>6</v>
      </c>
      <c r="M2962" s="39"/>
      <c r="N2962" s="41" t="s">
        <v>2098</v>
      </c>
      <c r="O2962" s="39">
        <v>45131</v>
      </c>
      <c r="P2962" s="40">
        <v>1</v>
      </c>
      <c r="Q2962" s="40">
        <v>4</v>
      </c>
      <c r="R2962" s="40" t="str">
        <f>IFERROR(VLOOKUP(Tabla2[[#This Row],[CONTRATISTA PRNCIPAL]],Hoja1!$L$5:$M$9,2,FALSE),"CJV")</f>
        <v>CJV</v>
      </c>
      <c r="S2962" s="40" t="str">
        <f>IF(Tabla2[[#This Row],[EMPRESA]]=Tabla2[[#This Row],[CONTRATISTA PRNCIPAL]],"Principal","Secundaria")</f>
        <v>Principal</v>
      </c>
      <c r="T2962" s="42">
        <f>IFERROR(1/COUNTIF(Tabla2[CONTRATISTA PRNCIPAL],Tabla2[[#This Row],[CONTRATISTA PRNCIPAL]]),0)</f>
        <v>0.02702702702702703</v>
      </c>
      <c r="U2962" s="43">
        <f>IF(((TODAY()-Tabla2[[#This Row],[FECHA NACIMIENTO]])/365)&lt;18,"Corregir", IF(((TODAY()-Tabla2[[#This Row],[FECHA NACIMIENTO]])/365)&gt;80, "Corregir",ROUNDDOWN(((TODAY()-Tabla2[[#This Row],[FECHA NACIMIENTO]])/365),0)))</f>
        <v>22</v>
      </c>
      <c r="V29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962" s="44" t="str">
        <f>+IF(Tabla2[[#This Row],[Edad]]="Corregir","Corregir","Ok")</f>
        <v>Ok</v>
      </c>
      <c r="X2962" s="42" t="str">
        <f>+IFERROR(VLOOKUP(Tabla2[[#This Row],[DISTRITO SEGÚN DNI]],Hoja1!$A$2:$B$32,2,FALSE),"No")</f>
        <v>No</v>
      </c>
      <c r="Y2962" s="42" t="str">
        <f>IF(OR(LOWER(Tabla2[[#This Row],[GENERO]])="masculino", LOWER(Tabla2[[#This Row],[GENERO]])="femenino"),"OK","Corregir")</f>
        <v>OK</v>
      </c>
      <c r="Z2962" s="42" t="str">
        <f>+IF(Tabla2[[#This Row],[Nro. DNI / CE]]="","Corregir",IF(LEN(Tabla2[[#This Row],[Nro. DNI / CE]])&gt;=8,"OK","Corregir"))</f>
        <v>OK</v>
      </c>
      <c r="AA2962" s="42">
        <f>COUNTIF(Tabla2[APELLIDOS Y NOMBRES],Tabla2[[#This Row],[APELLIDOS Y NOMBRES]])</f>
        <v>1</v>
      </c>
      <c r="AB2962" s="42">
        <f>IF(Tabla2[[#This Row],[Trabajador]]&gt;1,1/Tabla2[[#This Row],[Trabajador]],Tabla2[[#This Row],[Trabajador]])</f>
        <v>1</v>
      </c>
      <c r="AC2962" t="str">
        <f>+IFERROR(IF(Tabla2[[#This Row],[FECHA CESE/BAJA]]="","No Aplica",IF(AND(MONTH(Tabla2[[#This Row],[FECHA CESE/BAJA]])=MONTH(TODAY()-30),YEAR(Tabla2[[#This Row],[FECHA CESE/BAJA]])=YEAR(TODAY())),MONTH(TODAY()-30)&amp;"-"&amp;YEAR(TODAY()),"Borrar")),"No aplica")</f>
        <v>No Aplica</v>
      </c>
      <c r="AD2962" t="str">
        <f>+IFERROR(IF(Tabla2[[#This Row],[FECHA INICIO DE LABORES EN OBRA]]="","No Aplica",IF(AND(MONTH(Tabla2[[#This Row],[FECHA INICIO DE LABORES EN OBRA]])=MONTH(TODAY()-30),YEAR(Tabla2[[#This Row],[FECHA INICIO DE LABORES EN OBRA]])=YEAR(TODAY())),MONTH(TODAY()-30)&amp;"-"&amp;YEAR(TODAY()),"No Aplica")),"No Aplica")</f>
        <v>No Aplica</v>
      </c>
    </row>
    <row r="2963" spans="1:30" x14ac:dyDescent="0.25">
      <c r="A2963" s="13">
        <v>20508430681</v>
      </c>
      <c r="B2963" s="15" t="s">
        <v>10301</v>
      </c>
      <c r="C2963" s="15" t="s">
        <v>10301</v>
      </c>
      <c r="D2963" s="15" t="s">
        <v>10355</v>
      </c>
      <c r="E2963" s="15" t="s">
        <v>10356</v>
      </c>
      <c r="F2963" s="39">
        <v>36120</v>
      </c>
      <c r="G2963" s="15">
        <v>2</v>
      </c>
      <c r="H2963" s="15" t="s">
        <v>3480</v>
      </c>
      <c r="I2963" s="15" t="s">
        <v>10304</v>
      </c>
      <c r="J2963" s="15" t="s">
        <v>10357</v>
      </c>
      <c r="K2963" s="15" t="s">
        <v>2272</v>
      </c>
      <c r="L2963" s="40" t="s">
        <v>6</v>
      </c>
      <c r="M2963" s="39"/>
      <c r="N2963" s="41" t="s">
        <v>2098</v>
      </c>
      <c r="O2963" s="39">
        <v>45138</v>
      </c>
      <c r="P2963" s="40">
        <v>1</v>
      </c>
      <c r="Q2963" s="40">
        <v>4</v>
      </c>
      <c r="R2963" s="40" t="str">
        <f>IFERROR(VLOOKUP(Tabla2[[#This Row],[CONTRATISTA PRNCIPAL]],Hoja1!$L$5:$M$9,2,FALSE),"CJV")</f>
        <v>CJV</v>
      </c>
      <c r="S2963" s="40" t="str">
        <f>IF(Tabla2[[#This Row],[EMPRESA]]=Tabla2[[#This Row],[CONTRATISTA PRNCIPAL]],"Principal","Secundaria")</f>
        <v>Principal</v>
      </c>
      <c r="T2963" s="42">
        <f>IFERROR(1/COUNTIF(Tabla2[CONTRATISTA PRNCIPAL],Tabla2[[#This Row],[CONTRATISTA PRNCIPAL]]),0)</f>
        <v>0.02702702702702703</v>
      </c>
      <c r="U2963" s="43">
        <f>IF(((TODAY()-Tabla2[[#This Row],[FECHA NACIMIENTO]])/365)&lt;18,"Corregir", IF(((TODAY()-Tabla2[[#This Row],[FECHA NACIMIENTO]])/365)&gt;80, "Corregir",ROUNDDOWN(((TODAY()-Tabla2[[#This Row],[FECHA NACIMIENTO]])/365),0)))</f>
        <v>24</v>
      </c>
      <c r="V29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63" s="44" t="str">
        <f>+IF(Tabla2[[#This Row],[Edad]]="Corregir","Corregir","Ok")</f>
        <v>Ok</v>
      </c>
      <c r="X2963" s="42" t="str">
        <f>+IFERROR(VLOOKUP(Tabla2[[#This Row],[DISTRITO SEGÚN DNI]],Hoja1!$A$2:$B$32,2,FALSE),"No")</f>
        <v>No</v>
      </c>
      <c r="Y2963" s="42" t="str">
        <f>IF(OR(LOWER(Tabla2[[#This Row],[GENERO]])="masculino", LOWER(Tabla2[[#This Row],[GENERO]])="femenino"),"OK","Corregir")</f>
        <v>OK</v>
      </c>
      <c r="Z2963" s="42" t="str">
        <f>+IF(Tabla2[[#This Row],[Nro. DNI / CE]]="","Corregir",IF(LEN(Tabla2[[#This Row],[Nro. DNI / CE]])&gt;=8,"OK","Corregir"))</f>
        <v>OK</v>
      </c>
      <c r="AA2963" s="42">
        <f>COUNTIF(Tabla2[APELLIDOS Y NOMBRES],Tabla2[[#This Row],[APELLIDOS Y NOMBRES]])</f>
        <v>1</v>
      </c>
      <c r="AB2963" s="42">
        <f>IF(Tabla2[[#This Row],[Trabajador]]&gt;1,1/Tabla2[[#This Row],[Trabajador]],Tabla2[[#This Row],[Trabajador]])</f>
        <v>1</v>
      </c>
      <c r="AC2963" t="str">
        <f>+IFERROR(IF(Tabla2[[#This Row],[FECHA CESE/BAJA]]="","No Aplica",IF(AND(MONTH(Tabla2[[#This Row],[FECHA CESE/BAJA]])=MONTH(TODAY()-30),YEAR(Tabla2[[#This Row],[FECHA CESE/BAJA]])=YEAR(TODAY())),MONTH(TODAY()-30)&amp;"-"&amp;YEAR(TODAY()),"Borrar")),"No aplica")</f>
        <v>No Aplica</v>
      </c>
      <c r="AD2963" t="str">
        <f>+IFERROR(IF(Tabla2[[#This Row],[FECHA INICIO DE LABORES EN OBRA]]="","No Aplica",IF(AND(MONTH(Tabla2[[#This Row],[FECHA INICIO DE LABORES EN OBRA]])=MONTH(TODAY()-30),YEAR(Tabla2[[#This Row],[FECHA INICIO DE LABORES EN OBRA]])=YEAR(TODAY())),MONTH(TODAY()-30)&amp;"-"&amp;YEAR(TODAY()),"No Aplica")),"No Aplica")</f>
        <v>No Aplica</v>
      </c>
    </row>
    <row r="2964" spans="1:30" x14ac:dyDescent="0.25">
      <c r="A2964" s="13">
        <v>20508430681</v>
      </c>
      <c r="B2964" s="15" t="s">
        <v>10301</v>
      </c>
      <c r="C2964" s="15" t="s">
        <v>10301</v>
      </c>
      <c r="D2964" s="15">
        <v>80672439</v>
      </c>
      <c r="E2964" s="15" t="s">
        <v>10358</v>
      </c>
      <c r="F2964" s="39">
        <v>28904</v>
      </c>
      <c r="G2964" s="15">
        <v>2</v>
      </c>
      <c r="H2964" s="15" t="s">
        <v>3480</v>
      </c>
      <c r="I2964" s="15" t="s">
        <v>10304</v>
      </c>
      <c r="J2964" s="15" t="s">
        <v>10359</v>
      </c>
      <c r="K2964" s="15" t="s">
        <v>2641</v>
      </c>
      <c r="L2964" s="40" t="s">
        <v>6</v>
      </c>
      <c r="M2964" s="39"/>
      <c r="N2964" s="41" t="s">
        <v>2098</v>
      </c>
      <c r="O2964" s="39">
        <v>45139</v>
      </c>
      <c r="P2964" s="40">
        <v>1</v>
      </c>
      <c r="Q2964" s="40">
        <v>4</v>
      </c>
      <c r="R2964" s="40" t="str">
        <f>IFERROR(VLOOKUP(Tabla2[[#This Row],[CONTRATISTA PRNCIPAL]],Hoja1!$L$5:$M$9,2,FALSE),"CJV")</f>
        <v>CJV</v>
      </c>
      <c r="S2964" s="40" t="str">
        <f>IF(Tabla2[[#This Row],[EMPRESA]]=Tabla2[[#This Row],[CONTRATISTA PRNCIPAL]],"Principal","Secundaria")</f>
        <v>Principal</v>
      </c>
      <c r="T2964" s="42">
        <f>IFERROR(1/COUNTIF(Tabla2[CONTRATISTA PRNCIPAL],Tabla2[[#This Row],[CONTRATISTA PRNCIPAL]]),0)</f>
        <v>0.02702702702702703</v>
      </c>
      <c r="U2964" s="43">
        <f>IF(((TODAY()-Tabla2[[#This Row],[FECHA NACIMIENTO]])/365)&lt;18,"Corregir", IF(((TODAY()-Tabla2[[#This Row],[FECHA NACIMIENTO]])/365)&gt;80, "Corregir",ROUNDDOWN(((TODAY()-Tabla2[[#This Row],[FECHA NACIMIENTO]])/365),0)))</f>
        <v>44</v>
      </c>
      <c r="V29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64" s="44" t="str">
        <f>+IF(Tabla2[[#This Row],[Edad]]="Corregir","Corregir","Ok")</f>
        <v>Ok</v>
      </c>
      <c r="X2964" s="42" t="str">
        <f>+IFERROR(VLOOKUP(Tabla2[[#This Row],[DISTRITO SEGÚN DNI]],Hoja1!$A$2:$B$32,2,FALSE),"No")</f>
        <v>No</v>
      </c>
      <c r="Y2964" s="42" t="str">
        <f>IF(OR(LOWER(Tabla2[[#This Row],[GENERO]])="masculino", LOWER(Tabla2[[#This Row],[GENERO]])="femenino"),"OK","Corregir")</f>
        <v>OK</v>
      </c>
      <c r="Z2964" s="42" t="str">
        <f>+IF(Tabla2[[#This Row],[Nro. DNI / CE]]="","Corregir",IF(LEN(Tabla2[[#This Row],[Nro. DNI / CE]])&gt;=8,"OK","Corregir"))</f>
        <v>OK</v>
      </c>
      <c r="AA2964" s="42">
        <f>COUNTIF(Tabla2[APELLIDOS Y NOMBRES],Tabla2[[#This Row],[APELLIDOS Y NOMBRES]])</f>
        <v>1</v>
      </c>
      <c r="AB2964" s="42">
        <f>IF(Tabla2[[#This Row],[Trabajador]]&gt;1,1/Tabla2[[#This Row],[Trabajador]],Tabla2[[#This Row],[Trabajador]])</f>
        <v>1</v>
      </c>
      <c r="AC2964" t="str">
        <f>+IFERROR(IF(Tabla2[[#This Row],[FECHA CESE/BAJA]]="","No Aplica",IF(AND(MONTH(Tabla2[[#This Row],[FECHA CESE/BAJA]])=MONTH(TODAY()-30),YEAR(Tabla2[[#This Row],[FECHA CESE/BAJA]])=YEAR(TODAY())),MONTH(TODAY()-30)&amp;"-"&amp;YEAR(TODAY()),"Borrar")),"No aplica")</f>
        <v>No Aplica</v>
      </c>
      <c r="AD2964" t="str">
        <f>+IFERROR(IF(Tabla2[[#This Row],[FECHA INICIO DE LABORES EN OBRA]]="","No Aplica",IF(AND(MONTH(Tabla2[[#This Row],[FECHA INICIO DE LABORES EN OBRA]])=MONTH(TODAY()-30),YEAR(Tabla2[[#This Row],[FECHA INICIO DE LABORES EN OBRA]])=YEAR(TODAY())),MONTH(TODAY()-30)&amp;"-"&amp;YEAR(TODAY()),"No Aplica")),"No Aplica")</f>
        <v>8-2023</v>
      </c>
    </row>
    <row r="2965" spans="1:30" x14ac:dyDescent="0.25">
      <c r="A2965" s="13">
        <v>20508430681</v>
      </c>
      <c r="B2965" s="15" t="s">
        <v>10301</v>
      </c>
      <c r="C2965" s="15" t="s">
        <v>10301</v>
      </c>
      <c r="D2965" s="15">
        <v>46802433</v>
      </c>
      <c r="E2965" s="15" t="s">
        <v>10360</v>
      </c>
      <c r="F2965" s="39">
        <v>32847</v>
      </c>
      <c r="G2965" s="15">
        <v>2</v>
      </c>
      <c r="H2965" s="15" t="s">
        <v>3480</v>
      </c>
      <c r="I2965" s="15" t="s">
        <v>10304</v>
      </c>
      <c r="J2965" s="15" t="s">
        <v>10361</v>
      </c>
      <c r="K2965" s="15" t="s">
        <v>2232</v>
      </c>
      <c r="L2965" s="40" t="s">
        <v>6</v>
      </c>
      <c r="M2965" s="39"/>
      <c r="N2965" s="41" t="s">
        <v>2098</v>
      </c>
      <c r="O2965" s="39">
        <v>45139</v>
      </c>
      <c r="P2965" s="40">
        <v>1</v>
      </c>
      <c r="Q2965" s="40">
        <v>4</v>
      </c>
      <c r="R2965" s="40" t="str">
        <f>IFERROR(VLOOKUP(Tabla2[[#This Row],[CONTRATISTA PRNCIPAL]],Hoja1!$L$5:$M$9,2,FALSE),"CJV")</f>
        <v>CJV</v>
      </c>
      <c r="S2965" s="40" t="str">
        <f>IF(Tabla2[[#This Row],[EMPRESA]]=Tabla2[[#This Row],[CONTRATISTA PRNCIPAL]],"Principal","Secundaria")</f>
        <v>Principal</v>
      </c>
      <c r="T2965" s="42">
        <f>IFERROR(1/COUNTIF(Tabla2[CONTRATISTA PRNCIPAL],Tabla2[[#This Row],[CONTRATISTA PRNCIPAL]]),0)</f>
        <v>0.02702702702702703</v>
      </c>
      <c r="U2965" s="43">
        <f>IF(((TODAY()-Tabla2[[#This Row],[FECHA NACIMIENTO]])/365)&lt;18,"Corregir", IF(((TODAY()-Tabla2[[#This Row],[FECHA NACIMIENTO]])/365)&gt;80, "Corregir",ROUNDDOWN(((TODAY()-Tabla2[[#This Row],[FECHA NACIMIENTO]])/365),0)))</f>
        <v>33</v>
      </c>
      <c r="V29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65" s="44" t="str">
        <f>+IF(Tabla2[[#This Row],[Edad]]="Corregir","Corregir","Ok")</f>
        <v>Ok</v>
      </c>
      <c r="X2965" s="42" t="str">
        <f>+IFERROR(VLOOKUP(Tabla2[[#This Row],[DISTRITO SEGÚN DNI]],Hoja1!$A$2:$B$32,2,FALSE),"No")</f>
        <v>No</v>
      </c>
      <c r="Y2965" s="42" t="str">
        <f>IF(OR(LOWER(Tabla2[[#This Row],[GENERO]])="masculino", LOWER(Tabla2[[#This Row],[GENERO]])="femenino"),"OK","Corregir")</f>
        <v>OK</v>
      </c>
      <c r="Z2965" s="42" t="str">
        <f>+IF(Tabla2[[#This Row],[Nro. DNI / CE]]="","Corregir",IF(LEN(Tabla2[[#This Row],[Nro. DNI / CE]])&gt;=8,"OK","Corregir"))</f>
        <v>OK</v>
      </c>
      <c r="AA2965" s="42">
        <f>COUNTIF(Tabla2[APELLIDOS Y NOMBRES],Tabla2[[#This Row],[APELLIDOS Y NOMBRES]])</f>
        <v>1</v>
      </c>
      <c r="AB2965" s="42">
        <f>IF(Tabla2[[#This Row],[Trabajador]]&gt;1,1/Tabla2[[#This Row],[Trabajador]],Tabla2[[#This Row],[Trabajador]])</f>
        <v>1</v>
      </c>
      <c r="AC2965" t="str">
        <f>+IFERROR(IF(Tabla2[[#This Row],[FECHA CESE/BAJA]]="","No Aplica",IF(AND(MONTH(Tabla2[[#This Row],[FECHA CESE/BAJA]])=MONTH(TODAY()-30),YEAR(Tabla2[[#This Row],[FECHA CESE/BAJA]])=YEAR(TODAY())),MONTH(TODAY()-30)&amp;"-"&amp;YEAR(TODAY()),"Borrar")),"No aplica")</f>
        <v>No Aplica</v>
      </c>
      <c r="AD2965" t="str">
        <f>+IFERROR(IF(Tabla2[[#This Row],[FECHA INICIO DE LABORES EN OBRA]]="","No Aplica",IF(AND(MONTH(Tabla2[[#This Row],[FECHA INICIO DE LABORES EN OBRA]])=MONTH(TODAY()-30),YEAR(Tabla2[[#This Row],[FECHA INICIO DE LABORES EN OBRA]])=YEAR(TODAY())),MONTH(TODAY()-30)&amp;"-"&amp;YEAR(TODAY()),"No Aplica")),"No Aplica")</f>
        <v>8-2023</v>
      </c>
    </row>
    <row r="2966" spans="1:30" x14ac:dyDescent="0.25">
      <c r="A2966" s="13">
        <v>20508430681</v>
      </c>
      <c r="B2966" s="15" t="s">
        <v>10301</v>
      </c>
      <c r="C2966" s="15" t="s">
        <v>10301</v>
      </c>
      <c r="D2966" s="15">
        <v>40466910</v>
      </c>
      <c r="E2966" s="15" t="s">
        <v>10362</v>
      </c>
      <c r="F2966" s="39">
        <v>29264</v>
      </c>
      <c r="G2966" s="15">
        <v>2</v>
      </c>
      <c r="H2966" s="15" t="s">
        <v>3485</v>
      </c>
      <c r="I2966" s="15" t="s">
        <v>10304</v>
      </c>
      <c r="J2966" s="15" t="s">
        <v>10363</v>
      </c>
      <c r="K2966" s="15" t="s">
        <v>2182</v>
      </c>
      <c r="L2966" s="40" t="s">
        <v>6</v>
      </c>
      <c r="M2966" s="39"/>
      <c r="N2966" s="41" t="s">
        <v>2098</v>
      </c>
      <c r="O2966" s="39">
        <v>45140</v>
      </c>
      <c r="P2966" s="40">
        <v>1</v>
      </c>
      <c r="Q2966" s="40">
        <v>4</v>
      </c>
      <c r="R2966" s="40" t="str">
        <f>IFERROR(VLOOKUP(Tabla2[[#This Row],[CONTRATISTA PRNCIPAL]],Hoja1!$L$5:$M$9,2,FALSE),"CJV")</f>
        <v>CJV</v>
      </c>
      <c r="S2966" s="40" t="str">
        <f>IF(Tabla2[[#This Row],[EMPRESA]]=Tabla2[[#This Row],[CONTRATISTA PRNCIPAL]],"Principal","Secundaria")</f>
        <v>Principal</v>
      </c>
      <c r="T2966" s="42">
        <f>IFERROR(1/COUNTIF(Tabla2[CONTRATISTA PRNCIPAL],Tabla2[[#This Row],[CONTRATISTA PRNCIPAL]]),0)</f>
        <v>0.02702702702702703</v>
      </c>
      <c r="U2966" s="43">
        <f>IF(((TODAY()-Tabla2[[#This Row],[FECHA NACIMIENTO]])/365)&lt;18,"Corregir", IF(((TODAY()-Tabla2[[#This Row],[FECHA NACIMIENTO]])/365)&gt;80, "Corregir",ROUNDDOWN(((TODAY()-Tabla2[[#This Row],[FECHA NACIMIENTO]])/365),0)))</f>
        <v>43</v>
      </c>
      <c r="V29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66" s="44" t="str">
        <f>+IF(Tabla2[[#This Row],[Edad]]="Corregir","Corregir","Ok")</f>
        <v>Ok</v>
      </c>
      <c r="X2966" s="42" t="str">
        <f>+IFERROR(VLOOKUP(Tabla2[[#This Row],[DISTRITO SEGÚN DNI]],Hoja1!$A$2:$B$32,2,FALSE),"No")</f>
        <v>No</v>
      </c>
      <c r="Y2966" s="42" t="str">
        <f>IF(OR(LOWER(Tabla2[[#This Row],[GENERO]])="masculino", LOWER(Tabla2[[#This Row],[GENERO]])="femenino"),"OK","Corregir")</f>
        <v>OK</v>
      </c>
      <c r="Z2966" s="42" t="str">
        <f>+IF(Tabla2[[#This Row],[Nro. DNI / CE]]="","Corregir",IF(LEN(Tabla2[[#This Row],[Nro. DNI / CE]])&gt;=8,"OK","Corregir"))</f>
        <v>OK</v>
      </c>
      <c r="AA2966" s="42">
        <f>COUNTIF(Tabla2[APELLIDOS Y NOMBRES],Tabla2[[#This Row],[APELLIDOS Y NOMBRES]])</f>
        <v>1</v>
      </c>
      <c r="AB2966" s="42">
        <f>IF(Tabla2[[#This Row],[Trabajador]]&gt;1,1/Tabla2[[#This Row],[Trabajador]],Tabla2[[#This Row],[Trabajador]])</f>
        <v>1</v>
      </c>
      <c r="AC2966" t="str">
        <f>+IFERROR(IF(Tabla2[[#This Row],[FECHA CESE/BAJA]]="","No Aplica",IF(AND(MONTH(Tabla2[[#This Row],[FECHA CESE/BAJA]])=MONTH(TODAY()-30),YEAR(Tabla2[[#This Row],[FECHA CESE/BAJA]])=YEAR(TODAY())),MONTH(TODAY()-30)&amp;"-"&amp;YEAR(TODAY()),"Borrar")),"No aplica")</f>
        <v>No Aplica</v>
      </c>
      <c r="AD2966" t="str">
        <f>+IFERROR(IF(Tabla2[[#This Row],[FECHA INICIO DE LABORES EN OBRA]]="","No Aplica",IF(AND(MONTH(Tabla2[[#This Row],[FECHA INICIO DE LABORES EN OBRA]])=MONTH(TODAY()-30),YEAR(Tabla2[[#This Row],[FECHA INICIO DE LABORES EN OBRA]])=YEAR(TODAY())),MONTH(TODAY()-30)&amp;"-"&amp;YEAR(TODAY()),"No Aplica")),"No Aplica")</f>
        <v>8-2023</v>
      </c>
    </row>
    <row r="2967" spans="1:30" x14ac:dyDescent="0.25">
      <c r="A2967" s="13">
        <v>20508430681</v>
      </c>
      <c r="B2967" s="15" t="s">
        <v>10301</v>
      </c>
      <c r="C2967" s="15" t="s">
        <v>10301</v>
      </c>
      <c r="D2967" s="15">
        <v>80150774</v>
      </c>
      <c r="E2967" s="15" t="s">
        <v>1923</v>
      </c>
      <c r="F2967" s="39">
        <v>28635</v>
      </c>
      <c r="G2967" s="15">
        <v>2</v>
      </c>
      <c r="H2967" s="15" t="s">
        <v>3480</v>
      </c>
      <c r="I2967" s="15" t="s">
        <v>10304</v>
      </c>
      <c r="J2967" s="15" t="s">
        <v>10364</v>
      </c>
      <c r="K2967" s="15" t="s">
        <v>2022</v>
      </c>
      <c r="L2967" s="40" t="s">
        <v>6</v>
      </c>
      <c r="M2967" s="39"/>
      <c r="N2967" s="41" t="s">
        <v>2098</v>
      </c>
      <c r="O2967" s="39">
        <v>45140</v>
      </c>
      <c r="P2967" s="40">
        <v>1</v>
      </c>
      <c r="Q2967" s="40">
        <v>4</v>
      </c>
      <c r="R2967" s="40" t="str">
        <f>IFERROR(VLOOKUP(Tabla2[[#This Row],[CONTRATISTA PRNCIPAL]],Hoja1!$L$5:$M$9,2,FALSE),"CJV")</f>
        <v>CJV</v>
      </c>
      <c r="S2967" s="40" t="str">
        <f>IF(Tabla2[[#This Row],[EMPRESA]]=Tabla2[[#This Row],[CONTRATISTA PRNCIPAL]],"Principal","Secundaria")</f>
        <v>Principal</v>
      </c>
      <c r="T2967" s="42">
        <f>IFERROR(1/COUNTIF(Tabla2[CONTRATISTA PRNCIPAL],Tabla2[[#This Row],[CONTRATISTA PRNCIPAL]]),0)</f>
        <v>0.02702702702702703</v>
      </c>
      <c r="U2967" s="43">
        <f>IF(((TODAY()-Tabla2[[#This Row],[FECHA NACIMIENTO]])/365)&lt;18,"Corregir", IF(((TODAY()-Tabla2[[#This Row],[FECHA NACIMIENTO]])/365)&gt;80, "Corregir",ROUNDDOWN(((TODAY()-Tabla2[[#This Row],[FECHA NACIMIENTO]])/365),0)))</f>
        <v>45</v>
      </c>
      <c r="V29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67" s="44" t="str">
        <f>+IF(Tabla2[[#This Row],[Edad]]="Corregir","Corregir","Ok")</f>
        <v>Ok</v>
      </c>
      <c r="X2967" s="42" t="str">
        <f>+IFERROR(VLOOKUP(Tabla2[[#This Row],[DISTRITO SEGÚN DNI]],Hoja1!$A$2:$B$32,2,FALSE),"No")</f>
        <v>CALLAO</v>
      </c>
      <c r="Y2967" s="42" t="str">
        <f>IF(OR(LOWER(Tabla2[[#This Row],[GENERO]])="masculino", LOWER(Tabla2[[#This Row],[GENERO]])="femenino"),"OK","Corregir")</f>
        <v>OK</v>
      </c>
      <c r="Z2967" s="42" t="str">
        <f>+IF(Tabla2[[#This Row],[Nro. DNI / CE]]="","Corregir",IF(LEN(Tabla2[[#This Row],[Nro. DNI / CE]])&gt;=8,"OK","Corregir"))</f>
        <v>OK</v>
      </c>
      <c r="AA2967" s="42">
        <f>COUNTIF(Tabla2[APELLIDOS Y NOMBRES],Tabla2[[#This Row],[APELLIDOS Y NOMBRES]])</f>
        <v>1</v>
      </c>
      <c r="AB2967" s="42">
        <f>IF(Tabla2[[#This Row],[Trabajador]]&gt;1,1/Tabla2[[#This Row],[Trabajador]],Tabla2[[#This Row],[Trabajador]])</f>
        <v>1</v>
      </c>
      <c r="AC2967" t="str">
        <f>+IFERROR(IF(Tabla2[[#This Row],[FECHA CESE/BAJA]]="","No Aplica",IF(AND(MONTH(Tabla2[[#This Row],[FECHA CESE/BAJA]])=MONTH(TODAY()-30),YEAR(Tabla2[[#This Row],[FECHA CESE/BAJA]])=YEAR(TODAY())),MONTH(TODAY()-30)&amp;"-"&amp;YEAR(TODAY()),"Borrar")),"No aplica")</f>
        <v>No Aplica</v>
      </c>
      <c r="AD2967" t="str">
        <f>+IFERROR(IF(Tabla2[[#This Row],[FECHA INICIO DE LABORES EN OBRA]]="","No Aplica",IF(AND(MONTH(Tabla2[[#This Row],[FECHA INICIO DE LABORES EN OBRA]])=MONTH(TODAY()-30),YEAR(Tabla2[[#This Row],[FECHA INICIO DE LABORES EN OBRA]])=YEAR(TODAY())),MONTH(TODAY()-30)&amp;"-"&amp;YEAR(TODAY()),"No Aplica")),"No Aplica")</f>
        <v>8-2023</v>
      </c>
    </row>
    <row r="2968" spans="1:30" x14ac:dyDescent="0.25">
      <c r="A2968" s="13">
        <v>20508430681</v>
      </c>
      <c r="B2968" s="15" t="s">
        <v>10301</v>
      </c>
      <c r="C2968" s="15" t="s">
        <v>10301</v>
      </c>
      <c r="D2968" s="15">
        <v>72784882</v>
      </c>
      <c r="E2968" s="15" t="s">
        <v>10365</v>
      </c>
      <c r="F2968" s="39">
        <v>35345</v>
      </c>
      <c r="G2968" s="15">
        <v>2</v>
      </c>
      <c r="H2968" s="15" t="s">
        <v>3485</v>
      </c>
      <c r="I2968" s="15" t="s">
        <v>10304</v>
      </c>
      <c r="J2968" s="15" t="s">
        <v>10359</v>
      </c>
      <c r="K2968" s="15" t="s">
        <v>2641</v>
      </c>
      <c r="L2968" s="40" t="s">
        <v>6</v>
      </c>
      <c r="M2968" s="39"/>
      <c r="N2968" s="41" t="s">
        <v>2098</v>
      </c>
      <c r="O2968" s="39">
        <v>45140</v>
      </c>
      <c r="P2968" s="40">
        <v>1</v>
      </c>
      <c r="Q2968" s="40">
        <v>4</v>
      </c>
      <c r="R2968" s="40" t="str">
        <f>IFERROR(VLOOKUP(Tabla2[[#This Row],[CONTRATISTA PRNCIPAL]],Hoja1!$L$5:$M$9,2,FALSE),"CJV")</f>
        <v>CJV</v>
      </c>
      <c r="S2968" s="40" t="str">
        <f>IF(Tabla2[[#This Row],[EMPRESA]]=Tabla2[[#This Row],[CONTRATISTA PRNCIPAL]],"Principal","Secundaria")</f>
        <v>Principal</v>
      </c>
      <c r="T2968" s="42">
        <f>IFERROR(1/COUNTIF(Tabla2[CONTRATISTA PRNCIPAL],Tabla2[[#This Row],[CONTRATISTA PRNCIPAL]]),0)</f>
        <v>0.02702702702702703</v>
      </c>
      <c r="U2968" s="43">
        <f>IF(((TODAY()-Tabla2[[#This Row],[FECHA NACIMIENTO]])/365)&lt;18,"Corregir", IF(((TODAY()-Tabla2[[#This Row],[FECHA NACIMIENTO]])/365)&gt;80, "Corregir",ROUNDDOWN(((TODAY()-Tabla2[[#This Row],[FECHA NACIMIENTO]])/365),0)))</f>
        <v>26</v>
      </c>
      <c r="V29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68" s="44" t="str">
        <f>+IF(Tabla2[[#This Row],[Edad]]="Corregir","Corregir","Ok")</f>
        <v>Ok</v>
      </c>
      <c r="X2968" s="42" t="str">
        <f>+IFERROR(VLOOKUP(Tabla2[[#This Row],[DISTRITO SEGÚN DNI]],Hoja1!$A$2:$B$32,2,FALSE),"No")</f>
        <v>No</v>
      </c>
      <c r="Y2968" s="42" t="str">
        <f>IF(OR(LOWER(Tabla2[[#This Row],[GENERO]])="masculino", LOWER(Tabla2[[#This Row],[GENERO]])="femenino"),"OK","Corregir")</f>
        <v>OK</v>
      </c>
      <c r="Z2968" s="42" t="str">
        <f>+IF(Tabla2[[#This Row],[Nro. DNI / CE]]="","Corregir",IF(LEN(Tabla2[[#This Row],[Nro. DNI / CE]])&gt;=8,"OK","Corregir"))</f>
        <v>OK</v>
      </c>
      <c r="AA2968" s="42">
        <f>COUNTIF(Tabla2[APELLIDOS Y NOMBRES],Tabla2[[#This Row],[APELLIDOS Y NOMBRES]])</f>
        <v>1</v>
      </c>
      <c r="AB2968" s="42">
        <f>IF(Tabla2[[#This Row],[Trabajador]]&gt;1,1/Tabla2[[#This Row],[Trabajador]],Tabla2[[#This Row],[Trabajador]])</f>
        <v>1</v>
      </c>
      <c r="AC2968" t="str">
        <f>+IFERROR(IF(Tabla2[[#This Row],[FECHA CESE/BAJA]]="","No Aplica",IF(AND(MONTH(Tabla2[[#This Row],[FECHA CESE/BAJA]])=MONTH(TODAY()-30),YEAR(Tabla2[[#This Row],[FECHA CESE/BAJA]])=YEAR(TODAY())),MONTH(TODAY()-30)&amp;"-"&amp;YEAR(TODAY()),"Borrar")),"No aplica")</f>
        <v>No Aplica</v>
      </c>
      <c r="AD2968" t="str">
        <f>+IFERROR(IF(Tabla2[[#This Row],[FECHA INICIO DE LABORES EN OBRA]]="","No Aplica",IF(AND(MONTH(Tabla2[[#This Row],[FECHA INICIO DE LABORES EN OBRA]])=MONTH(TODAY()-30),YEAR(Tabla2[[#This Row],[FECHA INICIO DE LABORES EN OBRA]])=YEAR(TODAY())),MONTH(TODAY()-30)&amp;"-"&amp;YEAR(TODAY()),"No Aplica")),"No Aplica")</f>
        <v>8-2023</v>
      </c>
    </row>
    <row r="2969" spans="1:30" x14ac:dyDescent="0.25">
      <c r="A2969" s="13">
        <v>20508430681</v>
      </c>
      <c r="B2969" s="15" t="s">
        <v>10301</v>
      </c>
      <c r="C2969" s="15" t="s">
        <v>10301</v>
      </c>
      <c r="D2969" s="15" t="s">
        <v>1924</v>
      </c>
      <c r="E2969" s="15" t="s">
        <v>1925</v>
      </c>
      <c r="F2969" s="39">
        <v>29683</v>
      </c>
      <c r="G2969" s="15">
        <v>2</v>
      </c>
      <c r="H2969" s="15" t="s">
        <v>3480</v>
      </c>
      <c r="I2969" s="15" t="s">
        <v>10304</v>
      </c>
      <c r="J2969" s="15" t="s">
        <v>10366</v>
      </c>
      <c r="K2969" s="15" t="s">
        <v>34</v>
      </c>
      <c r="L2969" s="40" t="s">
        <v>6</v>
      </c>
      <c r="M2969" s="39"/>
      <c r="N2969" s="41" t="s">
        <v>2098</v>
      </c>
      <c r="O2969" s="39">
        <v>45152</v>
      </c>
      <c r="P2969" s="40">
        <v>1</v>
      </c>
      <c r="Q2969" s="40">
        <v>4</v>
      </c>
      <c r="R2969" s="40" t="str">
        <f>IFERROR(VLOOKUP(Tabla2[[#This Row],[CONTRATISTA PRNCIPAL]],Hoja1!$L$5:$M$9,2,FALSE),"CJV")</f>
        <v>CJV</v>
      </c>
      <c r="S2969" s="40" t="str">
        <f>IF(Tabla2[[#This Row],[EMPRESA]]=Tabla2[[#This Row],[CONTRATISTA PRNCIPAL]],"Principal","Secundaria")</f>
        <v>Principal</v>
      </c>
      <c r="T2969" s="42">
        <f>IFERROR(1/COUNTIF(Tabla2[CONTRATISTA PRNCIPAL],Tabla2[[#This Row],[CONTRATISTA PRNCIPAL]]),0)</f>
        <v>0.02702702702702703</v>
      </c>
      <c r="U2969" s="43">
        <f>IF(((TODAY()-Tabla2[[#This Row],[FECHA NACIMIENTO]])/365)&lt;18,"Corregir", IF(((TODAY()-Tabla2[[#This Row],[FECHA NACIMIENTO]])/365)&gt;80, "Corregir",ROUNDDOWN(((TODAY()-Tabla2[[#This Row],[FECHA NACIMIENTO]])/365),0)))</f>
        <v>42</v>
      </c>
      <c r="V29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69" s="44" t="str">
        <f>+IF(Tabla2[[#This Row],[Edad]]="Corregir","Corregir","Ok")</f>
        <v>Ok</v>
      </c>
      <c r="X2969" s="42" t="str">
        <f>+IFERROR(VLOOKUP(Tabla2[[#This Row],[DISTRITO SEGÚN DNI]],Hoja1!$A$2:$B$32,2,FALSE),"No")</f>
        <v>SANTA ANITA</v>
      </c>
      <c r="Y2969" s="42" t="str">
        <f>IF(OR(LOWER(Tabla2[[#This Row],[GENERO]])="masculino", LOWER(Tabla2[[#This Row],[GENERO]])="femenino"),"OK","Corregir")</f>
        <v>OK</v>
      </c>
      <c r="Z2969" s="42" t="str">
        <f>+IF(Tabla2[[#This Row],[Nro. DNI / CE]]="","Corregir",IF(LEN(Tabla2[[#This Row],[Nro. DNI / CE]])&gt;=8,"OK","Corregir"))</f>
        <v>OK</v>
      </c>
      <c r="AA2969" s="42">
        <f>COUNTIF(Tabla2[APELLIDOS Y NOMBRES],Tabla2[[#This Row],[APELLIDOS Y NOMBRES]])</f>
        <v>1</v>
      </c>
      <c r="AB2969" s="42">
        <f>IF(Tabla2[[#This Row],[Trabajador]]&gt;1,1/Tabla2[[#This Row],[Trabajador]],Tabla2[[#This Row],[Trabajador]])</f>
        <v>1</v>
      </c>
      <c r="AC2969" t="str">
        <f>+IFERROR(IF(Tabla2[[#This Row],[FECHA CESE/BAJA]]="","No Aplica",IF(AND(MONTH(Tabla2[[#This Row],[FECHA CESE/BAJA]])=MONTH(TODAY()-30),YEAR(Tabla2[[#This Row],[FECHA CESE/BAJA]])=YEAR(TODAY())),MONTH(TODAY()-30)&amp;"-"&amp;YEAR(TODAY()),"Borrar")),"No aplica")</f>
        <v>No Aplica</v>
      </c>
      <c r="AD2969" t="str">
        <f>+IFERROR(IF(Tabla2[[#This Row],[FECHA INICIO DE LABORES EN OBRA]]="","No Aplica",IF(AND(MONTH(Tabla2[[#This Row],[FECHA INICIO DE LABORES EN OBRA]])=MONTH(TODAY()-30),YEAR(Tabla2[[#This Row],[FECHA INICIO DE LABORES EN OBRA]])=YEAR(TODAY())),MONTH(TODAY()-30)&amp;"-"&amp;YEAR(TODAY()),"No Aplica")),"No Aplica")</f>
        <v>8-2023</v>
      </c>
    </row>
    <row r="2970" spans="1:30" x14ac:dyDescent="0.25">
      <c r="A2970" s="13">
        <v>20508430681</v>
      </c>
      <c r="B2970" s="15" t="s">
        <v>10301</v>
      </c>
      <c r="C2970" s="15" t="s">
        <v>10301</v>
      </c>
      <c r="D2970" s="15" t="s">
        <v>1236</v>
      </c>
      <c r="E2970" s="15" t="s">
        <v>1237</v>
      </c>
      <c r="F2970" s="39">
        <v>29310</v>
      </c>
      <c r="G2970" s="15">
        <v>2</v>
      </c>
      <c r="H2970" s="15" t="s">
        <v>2751</v>
      </c>
      <c r="I2970" s="15" t="s">
        <v>10304</v>
      </c>
      <c r="J2970" s="15" t="s">
        <v>10367</v>
      </c>
      <c r="K2970" s="15" t="s">
        <v>27</v>
      </c>
      <c r="L2970" s="40" t="s">
        <v>6</v>
      </c>
      <c r="M2970" s="39"/>
      <c r="N2970" s="41" t="s">
        <v>2098</v>
      </c>
      <c r="O2970" s="39">
        <v>45152</v>
      </c>
      <c r="P2970" s="40">
        <v>1</v>
      </c>
      <c r="Q2970" s="40">
        <v>4</v>
      </c>
      <c r="R2970" s="40" t="str">
        <f>IFERROR(VLOOKUP(Tabla2[[#This Row],[CONTRATISTA PRNCIPAL]],Hoja1!$L$5:$M$9,2,FALSE),"CJV")</f>
        <v>CJV</v>
      </c>
      <c r="S2970" s="40" t="str">
        <f>IF(Tabla2[[#This Row],[EMPRESA]]=Tabla2[[#This Row],[CONTRATISTA PRNCIPAL]],"Principal","Secundaria")</f>
        <v>Principal</v>
      </c>
      <c r="T2970" s="42">
        <f>IFERROR(1/COUNTIF(Tabla2[CONTRATISTA PRNCIPAL],Tabla2[[#This Row],[CONTRATISTA PRNCIPAL]]),0)</f>
        <v>0.02702702702702703</v>
      </c>
      <c r="U2970" s="43">
        <f>IF(((TODAY()-Tabla2[[#This Row],[FECHA NACIMIENTO]])/365)&lt;18,"Corregir", IF(((TODAY()-Tabla2[[#This Row],[FECHA NACIMIENTO]])/365)&gt;80, "Corregir",ROUNDDOWN(((TODAY()-Tabla2[[#This Row],[FECHA NACIMIENTO]])/365),0)))</f>
        <v>43</v>
      </c>
      <c r="V29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70" s="44" t="str">
        <f>+IF(Tabla2[[#This Row],[Edad]]="Corregir","Corregir","Ok")</f>
        <v>Ok</v>
      </c>
      <c r="X2970" s="42" t="str">
        <f>+IFERROR(VLOOKUP(Tabla2[[#This Row],[DISTRITO SEGÚN DNI]],Hoja1!$A$2:$B$32,2,FALSE),"No")</f>
        <v>CALLAO</v>
      </c>
      <c r="Y2970" s="42" t="str">
        <f>IF(OR(LOWER(Tabla2[[#This Row],[GENERO]])="masculino", LOWER(Tabla2[[#This Row],[GENERO]])="femenino"),"OK","Corregir")</f>
        <v>OK</v>
      </c>
      <c r="Z2970" s="42" t="str">
        <f>+IF(Tabla2[[#This Row],[Nro. DNI / CE]]="","Corregir",IF(LEN(Tabla2[[#This Row],[Nro. DNI / CE]])&gt;=8,"OK","Corregir"))</f>
        <v>OK</v>
      </c>
      <c r="AA2970" s="42">
        <f>COUNTIF(Tabla2[APELLIDOS Y NOMBRES],Tabla2[[#This Row],[APELLIDOS Y NOMBRES]])</f>
        <v>2</v>
      </c>
      <c r="AB2970" s="42">
        <f>IF(Tabla2[[#This Row],[Trabajador]]&gt;1,1/Tabla2[[#This Row],[Trabajador]],Tabla2[[#This Row],[Trabajador]])</f>
        <v>0.5</v>
      </c>
      <c r="AC2970" t="str">
        <f>+IFERROR(IF(Tabla2[[#This Row],[FECHA CESE/BAJA]]="","No Aplica",IF(AND(MONTH(Tabla2[[#This Row],[FECHA CESE/BAJA]])=MONTH(TODAY()-30),YEAR(Tabla2[[#This Row],[FECHA CESE/BAJA]])=YEAR(TODAY())),MONTH(TODAY()-30)&amp;"-"&amp;YEAR(TODAY()),"Borrar")),"No aplica")</f>
        <v>No Aplica</v>
      </c>
      <c r="AD2970" t="str">
        <f>+IFERROR(IF(Tabla2[[#This Row],[FECHA INICIO DE LABORES EN OBRA]]="","No Aplica",IF(AND(MONTH(Tabla2[[#This Row],[FECHA INICIO DE LABORES EN OBRA]])=MONTH(TODAY()-30),YEAR(Tabla2[[#This Row],[FECHA INICIO DE LABORES EN OBRA]])=YEAR(TODAY())),MONTH(TODAY()-30)&amp;"-"&amp;YEAR(TODAY()),"No Aplica")),"No Aplica")</f>
        <v>8-2023</v>
      </c>
    </row>
    <row r="2971" spans="1:30" x14ac:dyDescent="0.25">
      <c r="A2971" s="13">
        <v>20508430681</v>
      </c>
      <c r="B2971" s="15" t="s">
        <v>10301</v>
      </c>
      <c r="C2971" s="15" t="s">
        <v>10301</v>
      </c>
      <c r="D2971" s="15">
        <v>42326423</v>
      </c>
      <c r="E2971" s="15" t="s">
        <v>10368</v>
      </c>
      <c r="F2971" s="39">
        <v>30713</v>
      </c>
      <c r="G2971" s="15">
        <v>1</v>
      </c>
      <c r="H2971" s="15" t="s">
        <v>2073</v>
      </c>
      <c r="I2971" s="15" t="s">
        <v>10304</v>
      </c>
      <c r="J2971" s="15" t="s">
        <v>10369</v>
      </c>
      <c r="K2971" s="15" t="s">
        <v>2645</v>
      </c>
      <c r="L2971" s="40" t="s">
        <v>6</v>
      </c>
      <c r="M2971" s="39"/>
      <c r="N2971" s="41" t="s">
        <v>2098</v>
      </c>
      <c r="O2971" s="39">
        <v>45152</v>
      </c>
      <c r="P2971" s="40">
        <v>1</v>
      </c>
      <c r="Q2971" s="40">
        <v>2</v>
      </c>
      <c r="R2971" s="40" t="str">
        <f>IFERROR(VLOOKUP(Tabla2[[#This Row],[CONTRATISTA PRNCIPAL]],Hoja1!$L$5:$M$9,2,FALSE),"CJV")</f>
        <v>CJV</v>
      </c>
      <c r="S2971" s="40" t="str">
        <f>IF(Tabla2[[#This Row],[EMPRESA]]=Tabla2[[#This Row],[CONTRATISTA PRNCIPAL]],"Principal","Secundaria")</f>
        <v>Principal</v>
      </c>
      <c r="T2971" s="42">
        <f>IFERROR(1/COUNTIF(Tabla2[CONTRATISTA PRNCIPAL],Tabla2[[#This Row],[CONTRATISTA PRNCIPAL]]),0)</f>
        <v>0.02702702702702703</v>
      </c>
      <c r="U2971" s="43">
        <f>IF(((TODAY()-Tabla2[[#This Row],[FECHA NACIMIENTO]])/365)&lt;18,"Corregir", IF(((TODAY()-Tabla2[[#This Row],[FECHA NACIMIENTO]])/365)&gt;80, "Corregir",ROUNDDOWN(((TODAY()-Tabla2[[#This Row],[FECHA NACIMIENTO]])/365),0)))</f>
        <v>39</v>
      </c>
      <c r="V29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71" s="44" t="str">
        <f>+IF(Tabla2[[#This Row],[Edad]]="Corregir","Corregir","Ok")</f>
        <v>Ok</v>
      </c>
      <c r="X2971" s="42" t="str">
        <f>+IFERROR(VLOOKUP(Tabla2[[#This Row],[DISTRITO SEGÚN DNI]],Hoja1!$A$2:$B$32,2,FALSE),"No")</f>
        <v>No</v>
      </c>
      <c r="Y2971" s="42" t="str">
        <f>IF(OR(LOWER(Tabla2[[#This Row],[GENERO]])="masculino", LOWER(Tabla2[[#This Row],[GENERO]])="femenino"),"OK","Corregir")</f>
        <v>OK</v>
      </c>
      <c r="Z2971" s="42" t="str">
        <f>+IF(Tabla2[[#This Row],[Nro. DNI / CE]]="","Corregir",IF(LEN(Tabla2[[#This Row],[Nro. DNI / CE]])&gt;=8,"OK","Corregir"))</f>
        <v>OK</v>
      </c>
      <c r="AA2971" s="42">
        <f>COUNTIF(Tabla2[APELLIDOS Y NOMBRES],Tabla2[[#This Row],[APELLIDOS Y NOMBRES]])</f>
        <v>1</v>
      </c>
      <c r="AB2971" s="42">
        <f>IF(Tabla2[[#This Row],[Trabajador]]&gt;1,1/Tabla2[[#This Row],[Trabajador]],Tabla2[[#This Row],[Trabajador]])</f>
        <v>1</v>
      </c>
      <c r="AC2971" t="str">
        <f>+IFERROR(IF(Tabla2[[#This Row],[FECHA CESE/BAJA]]="","No Aplica",IF(AND(MONTH(Tabla2[[#This Row],[FECHA CESE/BAJA]])=MONTH(TODAY()-30),YEAR(Tabla2[[#This Row],[FECHA CESE/BAJA]])=YEAR(TODAY())),MONTH(TODAY()-30)&amp;"-"&amp;YEAR(TODAY()),"Borrar")),"No aplica")</f>
        <v>No Aplica</v>
      </c>
      <c r="AD2971" t="str">
        <f>+IFERROR(IF(Tabla2[[#This Row],[FECHA INICIO DE LABORES EN OBRA]]="","No Aplica",IF(AND(MONTH(Tabla2[[#This Row],[FECHA INICIO DE LABORES EN OBRA]])=MONTH(TODAY()-30),YEAR(Tabla2[[#This Row],[FECHA INICIO DE LABORES EN OBRA]])=YEAR(TODAY())),MONTH(TODAY()-30)&amp;"-"&amp;YEAR(TODAY()),"No Aplica")),"No Aplica")</f>
        <v>8-2023</v>
      </c>
    </row>
    <row r="2972" spans="1:30" x14ac:dyDescent="0.25">
      <c r="A2972" s="13">
        <v>20508430681</v>
      </c>
      <c r="B2972" s="15" t="s">
        <v>10301</v>
      </c>
      <c r="C2972" s="15" t="s">
        <v>10301</v>
      </c>
      <c r="D2972" s="15" t="s">
        <v>1959</v>
      </c>
      <c r="E2972" s="15" t="s">
        <v>125</v>
      </c>
      <c r="F2972" s="39">
        <v>31917</v>
      </c>
      <c r="G2972" s="15">
        <v>2</v>
      </c>
      <c r="H2972" s="15" t="s">
        <v>2751</v>
      </c>
      <c r="I2972" s="15" t="s">
        <v>10304</v>
      </c>
      <c r="J2972" s="15" t="s">
        <v>4477</v>
      </c>
      <c r="K2972" s="15" t="s">
        <v>2214</v>
      </c>
      <c r="L2972" s="40" t="s">
        <v>6</v>
      </c>
      <c r="M2972" s="39"/>
      <c r="N2972" s="41" t="s">
        <v>2098</v>
      </c>
      <c r="O2972" s="39">
        <v>45152</v>
      </c>
      <c r="P2972" s="40">
        <v>1</v>
      </c>
      <c r="Q2972" s="40">
        <v>4</v>
      </c>
      <c r="R2972" s="40" t="str">
        <f>IFERROR(VLOOKUP(Tabla2[[#This Row],[CONTRATISTA PRNCIPAL]],Hoja1!$L$5:$M$9,2,FALSE),"CJV")</f>
        <v>CJV</v>
      </c>
      <c r="S2972" s="40" t="str">
        <f>IF(Tabla2[[#This Row],[EMPRESA]]=Tabla2[[#This Row],[CONTRATISTA PRNCIPAL]],"Principal","Secundaria")</f>
        <v>Principal</v>
      </c>
      <c r="T2972" s="42">
        <f>IFERROR(1/COUNTIF(Tabla2[CONTRATISTA PRNCIPAL],Tabla2[[#This Row],[CONTRATISTA PRNCIPAL]]),0)</f>
        <v>0.02702702702702703</v>
      </c>
      <c r="U2972" s="43">
        <f>IF(((TODAY()-Tabla2[[#This Row],[FECHA NACIMIENTO]])/365)&lt;18,"Corregir", IF(((TODAY()-Tabla2[[#This Row],[FECHA NACIMIENTO]])/365)&gt;80, "Corregir",ROUNDDOWN(((TODAY()-Tabla2[[#This Row],[FECHA NACIMIENTO]])/365),0)))</f>
        <v>36</v>
      </c>
      <c r="V29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72" s="44" t="str">
        <f>+IF(Tabla2[[#This Row],[Edad]]="Corregir","Corregir","Ok")</f>
        <v>Ok</v>
      </c>
      <c r="X2972" s="42" t="str">
        <f>+IFERROR(VLOOKUP(Tabla2[[#This Row],[DISTRITO SEGÚN DNI]],Hoja1!$A$2:$B$32,2,FALSE),"No")</f>
        <v>CALLAO</v>
      </c>
      <c r="Y2972" s="42" t="str">
        <f>IF(OR(LOWER(Tabla2[[#This Row],[GENERO]])="masculino", LOWER(Tabla2[[#This Row],[GENERO]])="femenino"),"OK","Corregir")</f>
        <v>OK</v>
      </c>
      <c r="Z2972" s="42" t="str">
        <f>+IF(Tabla2[[#This Row],[Nro. DNI / CE]]="","Corregir",IF(LEN(Tabla2[[#This Row],[Nro. DNI / CE]])&gt;=8,"OK","Corregir"))</f>
        <v>OK</v>
      </c>
      <c r="AA2972" s="42">
        <f>COUNTIF(Tabla2[APELLIDOS Y NOMBRES],Tabla2[[#This Row],[APELLIDOS Y NOMBRES]])</f>
        <v>2</v>
      </c>
      <c r="AB2972" s="42">
        <f>IF(Tabla2[[#This Row],[Trabajador]]&gt;1,1/Tabla2[[#This Row],[Trabajador]],Tabla2[[#This Row],[Trabajador]])</f>
        <v>0.5</v>
      </c>
      <c r="AC2972" t="str">
        <f>+IFERROR(IF(Tabla2[[#This Row],[FECHA CESE/BAJA]]="","No Aplica",IF(AND(MONTH(Tabla2[[#This Row],[FECHA CESE/BAJA]])=MONTH(TODAY()-30),YEAR(Tabla2[[#This Row],[FECHA CESE/BAJA]])=YEAR(TODAY())),MONTH(TODAY()-30)&amp;"-"&amp;YEAR(TODAY()),"Borrar")),"No aplica")</f>
        <v>No Aplica</v>
      </c>
      <c r="AD2972" t="str">
        <f>+IFERROR(IF(Tabla2[[#This Row],[FECHA INICIO DE LABORES EN OBRA]]="","No Aplica",IF(AND(MONTH(Tabla2[[#This Row],[FECHA INICIO DE LABORES EN OBRA]])=MONTH(TODAY()-30),YEAR(Tabla2[[#This Row],[FECHA INICIO DE LABORES EN OBRA]])=YEAR(TODAY())),MONTH(TODAY()-30)&amp;"-"&amp;YEAR(TODAY()),"No Aplica")),"No Aplica")</f>
        <v>8-2023</v>
      </c>
    </row>
    <row r="2973" spans="1:30" x14ac:dyDescent="0.25">
      <c r="A2973" s="13">
        <v>20508430681</v>
      </c>
      <c r="B2973" s="15" t="s">
        <v>10301</v>
      </c>
      <c r="C2973" s="15" t="s">
        <v>10301</v>
      </c>
      <c r="D2973" s="15" t="s">
        <v>10370</v>
      </c>
      <c r="E2973" s="15" t="s">
        <v>10371</v>
      </c>
      <c r="F2973" s="39">
        <v>32679</v>
      </c>
      <c r="G2973" s="15">
        <v>2</v>
      </c>
      <c r="H2973" s="15" t="s">
        <v>3480</v>
      </c>
      <c r="I2973" s="15" t="s">
        <v>10304</v>
      </c>
      <c r="J2973" s="15" t="s">
        <v>10372</v>
      </c>
      <c r="K2973" s="15" t="s">
        <v>4274</v>
      </c>
      <c r="L2973" s="40" t="s">
        <v>6</v>
      </c>
      <c r="M2973" s="39"/>
      <c r="N2973" s="41" t="s">
        <v>2098</v>
      </c>
      <c r="O2973" s="39">
        <v>45159</v>
      </c>
      <c r="P2973" s="40">
        <v>1</v>
      </c>
      <c r="Q2973" s="40">
        <v>4</v>
      </c>
      <c r="R2973" s="40" t="str">
        <f>IFERROR(VLOOKUP(Tabla2[[#This Row],[CONTRATISTA PRNCIPAL]],Hoja1!$L$5:$M$9,2,FALSE),"CJV")</f>
        <v>CJV</v>
      </c>
      <c r="S2973" s="40" t="str">
        <f>IF(Tabla2[[#This Row],[EMPRESA]]=Tabla2[[#This Row],[CONTRATISTA PRNCIPAL]],"Principal","Secundaria")</f>
        <v>Principal</v>
      </c>
      <c r="T2973" s="42">
        <f>IFERROR(1/COUNTIF(Tabla2[CONTRATISTA PRNCIPAL],Tabla2[[#This Row],[CONTRATISTA PRNCIPAL]]),0)</f>
        <v>0.02702702702702703</v>
      </c>
      <c r="U2973" s="43">
        <f>IF(((TODAY()-Tabla2[[#This Row],[FECHA NACIMIENTO]])/365)&lt;18,"Corregir", IF(((TODAY()-Tabla2[[#This Row],[FECHA NACIMIENTO]])/365)&gt;80, "Corregir",ROUNDDOWN(((TODAY()-Tabla2[[#This Row],[FECHA NACIMIENTO]])/365),0)))</f>
        <v>34</v>
      </c>
      <c r="V29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73" s="44" t="str">
        <f>+IF(Tabla2[[#This Row],[Edad]]="Corregir","Corregir","Ok")</f>
        <v>Ok</v>
      </c>
      <c r="X2973" s="42" t="str">
        <f>+IFERROR(VLOOKUP(Tabla2[[#This Row],[DISTRITO SEGÚN DNI]],Hoja1!$A$2:$B$32,2,FALSE),"No")</f>
        <v>No</v>
      </c>
      <c r="Y2973" s="42" t="str">
        <f>IF(OR(LOWER(Tabla2[[#This Row],[GENERO]])="masculino", LOWER(Tabla2[[#This Row],[GENERO]])="femenino"),"OK","Corregir")</f>
        <v>OK</v>
      </c>
      <c r="Z2973" s="42" t="str">
        <f>+IF(Tabla2[[#This Row],[Nro. DNI / CE]]="","Corregir",IF(LEN(Tabla2[[#This Row],[Nro. DNI / CE]])&gt;=8,"OK","Corregir"))</f>
        <v>OK</v>
      </c>
      <c r="AA2973" s="42">
        <f>COUNTIF(Tabla2[APELLIDOS Y NOMBRES],Tabla2[[#This Row],[APELLIDOS Y NOMBRES]])</f>
        <v>1</v>
      </c>
      <c r="AB2973" s="42">
        <f>IF(Tabla2[[#This Row],[Trabajador]]&gt;1,1/Tabla2[[#This Row],[Trabajador]],Tabla2[[#This Row],[Trabajador]])</f>
        <v>1</v>
      </c>
      <c r="AC2973" t="str">
        <f>+IFERROR(IF(Tabla2[[#This Row],[FECHA CESE/BAJA]]="","No Aplica",IF(AND(MONTH(Tabla2[[#This Row],[FECHA CESE/BAJA]])=MONTH(TODAY()-30),YEAR(Tabla2[[#This Row],[FECHA CESE/BAJA]])=YEAR(TODAY())),MONTH(TODAY()-30)&amp;"-"&amp;YEAR(TODAY()),"Borrar")),"No aplica")</f>
        <v>No Aplica</v>
      </c>
      <c r="AD2973" t="str">
        <f>+IFERROR(IF(Tabla2[[#This Row],[FECHA INICIO DE LABORES EN OBRA]]="","No Aplica",IF(AND(MONTH(Tabla2[[#This Row],[FECHA INICIO DE LABORES EN OBRA]])=MONTH(TODAY()-30),YEAR(Tabla2[[#This Row],[FECHA INICIO DE LABORES EN OBRA]])=YEAR(TODAY())),MONTH(TODAY()-30)&amp;"-"&amp;YEAR(TODAY()),"No Aplica")),"No Aplica")</f>
        <v>8-2023</v>
      </c>
    </row>
    <row r="2974" spans="1:30" x14ac:dyDescent="0.25">
      <c r="A2974" s="13">
        <v>20508430681</v>
      </c>
      <c r="B2974" s="15" t="s">
        <v>10301</v>
      </c>
      <c r="C2974" s="15" t="s">
        <v>10301</v>
      </c>
      <c r="D2974" s="15" t="s">
        <v>1926</v>
      </c>
      <c r="E2974" s="15" t="s">
        <v>1927</v>
      </c>
      <c r="F2974" s="39">
        <v>24286</v>
      </c>
      <c r="G2974" s="15">
        <v>2</v>
      </c>
      <c r="H2974" s="15" t="s">
        <v>2751</v>
      </c>
      <c r="I2974" s="15" t="s">
        <v>10304</v>
      </c>
      <c r="J2974" s="15" t="s">
        <v>10373</v>
      </c>
      <c r="K2974" s="15" t="s">
        <v>27</v>
      </c>
      <c r="L2974" s="40" t="s">
        <v>6</v>
      </c>
      <c r="M2974" s="39"/>
      <c r="N2974" s="41" t="s">
        <v>2098</v>
      </c>
      <c r="O2974" s="39">
        <v>45159</v>
      </c>
      <c r="P2974" s="40">
        <v>1</v>
      </c>
      <c r="Q2974" s="40">
        <v>4</v>
      </c>
      <c r="R2974" s="40" t="str">
        <f>IFERROR(VLOOKUP(Tabla2[[#This Row],[CONTRATISTA PRNCIPAL]],Hoja1!$L$5:$M$9,2,FALSE),"CJV")</f>
        <v>CJV</v>
      </c>
      <c r="S2974" s="40" t="str">
        <f>IF(Tabla2[[#This Row],[EMPRESA]]=Tabla2[[#This Row],[CONTRATISTA PRNCIPAL]],"Principal","Secundaria")</f>
        <v>Principal</v>
      </c>
      <c r="T2974" s="42">
        <f>IFERROR(1/COUNTIF(Tabla2[CONTRATISTA PRNCIPAL],Tabla2[[#This Row],[CONTRATISTA PRNCIPAL]]),0)</f>
        <v>0.02702702702702703</v>
      </c>
      <c r="U2974" s="43">
        <f>IF(((TODAY()-Tabla2[[#This Row],[FECHA NACIMIENTO]])/365)&lt;18,"Corregir", IF(((TODAY()-Tabla2[[#This Row],[FECHA NACIMIENTO]])/365)&gt;80, "Corregir",ROUNDDOWN(((TODAY()-Tabla2[[#This Row],[FECHA NACIMIENTO]])/365),0)))</f>
        <v>57</v>
      </c>
      <c r="V29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74" s="44" t="str">
        <f>+IF(Tabla2[[#This Row],[Edad]]="Corregir","Corregir","Ok")</f>
        <v>Ok</v>
      </c>
      <c r="X2974" s="42" t="str">
        <f>+IFERROR(VLOOKUP(Tabla2[[#This Row],[DISTRITO SEGÚN DNI]],Hoja1!$A$2:$B$32,2,FALSE),"No")</f>
        <v>CALLAO</v>
      </c>
      <c r="Y2974" s="42" t="str">
        <f>IF(OR(LOWER(Tabla2[[#This Row],[GENERO]])="masculino", LOWER(Tabla2[[#This Row],[GENERO]])="femenino"),"OK","Corregir")</f>
        <v>OK</v>
      </c>
      <c r="Z2974" s="42" t="str">
        <f>+IF(Tabla2[[#This Row],[Nro. DNI / CE]]="","Corregir",IF(LEN(Tabla2[[#This Row],[Nro. DNI / CE]])&gt;=8,"OK","Corregir"))</f>
        <v>OK</v>
      </c>
      <c r="AA2974" s="42">
        <f>COUNTIF(Tabla2[APELLIDOS Y NOMBRES],Tabla2[[#This Row],[APELLIDOS Y NOMBRES]])</f>
        <v>1</v>
      </c>
      <c r="AB2974" s="42">
        <f>IF(Tabla2[[#This Row],[Trabajador]]&gt;1,1/Tabla2[[#This Row],[Trabajador]],Tabla2[[#This Row],[Trabajador]])</f>
        <v>1</v>
      </c>
      <c r="AC2974" t="str">
        <f>+IFERROR(IF(Tabla2[[#This Row],[FECHA CESE/BAJA]]="","No Aplica",IF(AND(MONTH(Tabla2[[#This Row],[FECHA CESE/BAJA]])=MONTH(TODAY()-30),YEAR(Tabla2[[#This Row],[FECHA CESE/BAJA]])=YEAR(TODAY())),MONTH(TODAY()-30)&amp;"-"&amp;YEAR(TODAY()),"Borrar")),"No aplica")</f>
        <v>No Aplica</v>
      </c>
      <c r="AD2974" t="str">
        <f>+IFERROR(IF(Tabla2[[#This Row],[FECHA INICIO DE LABORES EN OBRA]]="","No Aplica",IF(AND(MONTH(Tabla2[[#This Row],[FECHA INICIO DE LABORES EN OBRA]])=MONTH(TODAY()-30),YEAR(Tabla2[[#This Row],[FECHA INICIO DE LABORES EN OBRA]])=YEAR(TODAY())),MONTH(TODAY()-30)&amp;"-"&amp;YEAR(TODAY()),"No Aplica")),"No Aplica")</f>
        <v>8-2023</v>
      </c>
    </row>
    <row r="2975" spans="1:30" x14ac:dyDescent="0.25">
      <c r="A2975" s="13">
        <v>20508430681</v>
      </c>
      <c r="B2975" s="15" t="s">
        <v>10301</v>
      </c>
      <c r="C2975" s="15" t="s">
        <v>10301</v>
      </c>
      <c r="D2975" s="15" t="s">
        <v>10374</v>
      </c>
      <c r="E2975" s="15" t="s">
        <v>10375</v>
      </c>
      <c r="F2975" s="39">
        <v>28639</v>
      </c>
      <c r="G2975" s="15">
        <v>2</v>
      </c>
      <c r="H2975" s="15" t="s">
        <v>3480</v>
      </c>
      <c r="I2975" s="15" t="s">
        <v>10304</v>
      </c>
      <c r="J2975" s="15" t="s">
        <v>10376</v>
      </c>
      <c r="K2975" s="15" t="s">
        <v>2190</v>
      </c>
      <c r="L2975" s="40" t="s">
        <v>6</v>
      </c>
      <c r="M2975" s="39"/>
      <c r="N2975" s="41" t="s">
        <v>2098</v>
      </c>
      <c r="O2975" s="39">
        <v>45160</v>
      </c>
      <c r="P2975" s="40">
        <v>1</v>
      </c>
      <c r="Q2975" s="40">
        <v>4</v>
      </c>
      <c r="R2975" s="40" t="str">
        <f>IFERROR(VLOOKUP(Tabla2[[#This Row],[CONTRATISTA PRNCIPAL]],Hoja1!$L$5:$M$9,2,FALSE),"CJV")</f>
        <v>CJV</v>
      </c>
      <c r="S2975" s="40" t="str">
        <f>IF(Tabla2[[#This Row],[EMPRESA]]=Tabla2[[#This Row],[CONTRATISTA PRNCIPAL]],"Principal","Secundaria")</f>
        <v>Principal</v>
      </c>
      <c r="T2975" s="42">
        <f>IFERROR(1/COUNTIF(Tabla2[CONTRATISTA PRNCIPAL],Tabla2[[#This Row],[CONTRATISTA PRNCIPAL]]),0)</f>
        <v>0.02702702702702703</v>
      </c>
      <c r="U2975" s="43">
        <f>IF(((TODAY()-Tabla2[[#This Row],[FECHA NACIMIENTO]])/365)&lt;18,"Corregir", IF(((TODAY()-Tabla2[[#This Row],[FECHA NACIMIENTO]])/365)&gt;80, "Corregir",ROUNDDOWN(((TODAY()-Tabla2[[#This Row],[FECHA NACIMIENTO]])/365),0)))</f>
        <v>45</v>
      </c>
      <c r="V29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75" s="44" t="str">
        <f>+IF(Tabla2[[#This Row],[Edad]]="Corregir","Corregir","Ok")</f>
        <v>Ok</v>
      </c>
      <c r="X2975" s="42" t="str">
        <f>+IFERROR(VLOOKUP(Tabla2[[#This Row],[DISTRITO SEGÚN DNI]],Hoja1!$A$2:$B$32,2,FALSE),"No")</f>
        <v>No</v>
      </c>
      <c r="Y2975" s="42" t="str">
        <f>IF(OR(LOWER(Tabla2[[#This Row],[GENERO]])="masculino", LOWER(Tabla2[[#This Row],[GENERO]])="femenino"),"OK","Corregir")</f>
        <v>OK</v>
      </c>
      <c r="Z2975" s="42" t="str">
        <f>+IF(Tabla2[[#This Row],[Nro. DNI / CE]]="","Corregir",IF(LEN(Tabla2[[#This Row],[Nro. DNI / CE]])&gt;=8,"OK","Corregir"))</f>
        <v>OK</v>
      </c>
      <c r="AA2975" s="42">
        <f>COUNTIF(Tabla2[APELLIDOS Y NOMBRES],Tabla2[[#This Row],[APELLIDOS Y NOMBRES]])</f>
        <v>1</v>
      </c>
      <c r="AB2975" s="42">
        <f>IF(Tabla2[[#This Row],[Trabajador]]&gt;1,1/Tabla2[[#This Row],[Trabajador]],Tabla2[[#This Row],[Trabajador]])</f>
        <v>1</v>
      </c>
      <c r="AC2975" t="str">
        <f>+IFERROR(IF(Tabla2[[#This Row],[FECHA CESE/BAJA]]="","No Aplica",IF(AND(MONTH(Tabla2[[#This Row],[FECHA CESE/BAJA]])=MONTH(TODAY()-30),YEAR(Tabla2[[#This Row],[FECHA CESE/BAJA]])=YEAR(TODAY())),MONTH(TODAY()-30)&amp;"-"&amp;YEAR(TODAY()),"Borrar")),"No aplica")</f>
        <v>No Aplica</v>
      </c>
      <c r="AD2975" t="str">
        <f>+IFERROR(IF(Tabla2[[#This Row],[FECHA INICIO DE LABORES EN OBRA]]="","No Aplica",IF(AND(MONTH(Tabla2[[#This Row],[FECHA INICIO DE LABORES EN OBRA]])=MONTH(TODAY()-30),YEAR(Tabla2[[#This Row],[FECHA INICIO DE LABORES EN OBRA]])=YEAR(TODAY())),MONTH(TODAY()-30)&amp;"-"&amp;YEAR(TODAY()),"No Aplica")),"No Aplica")</f>
        <v>8-2023</v>
      </c>
    </row>
    <row r="2976" spans="1:30" x14ac:dyDescent="0.25">
      <c r="A2976" s="13" t="s">
        <v>10377</v>
      </c>
      <c r="B2976" s="15" t="s">
        <v>10378</v>
      </c>
      <c r="C2976" s="15" t="s">
        <v>10378</v>
      </c>
      <c r="D2976" s="15" t="s">
        <v>3510</v>
      </c>
      <c r="E2976" s="15" t="s">
        <v>10379</v>
      </c>
      <c r="F2976" s="39">
        <v>26020</v>
      </c>
      <c r="G2976" s="15">
        <v>1</v>
      </c>
      <c r="H2976" s="15" t="s">
        <v>3432</v>
      </c>
      <c r="I2976" s="15" t="s">
        <v>8571</v>
      </c>
      <c r="J2976" s="15" t="s">
        <v>10380</v>
      </c>
      <c r="K2976" s="15" t="s">
        <v>10381</v>
      </c>
      <c r="L2976" s="40" t="s">
        <v>6</v>
      </c>
      <c r="M2976" s="39">
        <v>45145</v>
      </c>
      <c r="N2976" s="41" t="s">
        <v>2687</v>
      </c>
      <c r="O2976" s="39">
        <v>44872</v>
      </c>
      <c r="P2976" s="40">
        <v>1</v>
      </c>
      <c r="Q2976" s="40">
        <v>1</v>
      </c>
      <c r="R2976" s="40" t="str">
        <f>IFERROR(VLOOKUP(Tabla2[[#This Row],[CONTRATISTA PRNCIPAL]],Hoja1!$L$5:$M$9,2,FALSE),"CJV")</f>
        <v>CJV</v>
      </c>
      <c r="S2976" s="40" t="str">
        <f>IF(Tabla2[[#This Row],[EMPRESA]]=Tabla2[[#This Row],[CONTRATISTA PRNCIPAL]],"Principal","Secundaria")</f>
        <v>Principal</v>
      </c>
      <c r="T2976" s="42">
        <f>IFERROR(1/COUNTIF(Tabla2[CONTRATISTA PRNCIPAL],Tabla2[[#This Row],[CONTRATISTA PRNCIPAL]]),0)</f>
        <v>0.018867924528301886</v>
      </c>
      <c r="U2976" s="43">
        <f>IF(((TODAY()-Tabla2[[#This Row],[FECHA NACIMIENTO]])/365)&lt;18,"Corregir", IF(((TODAY()-Tabla2[[#This Row],[FECHA NACIMIENTO]])/365)&gt;80, "Corregir",ROUNDDOWN(((TODAY()-Tabla2[[#This Row],[FECHA NACIMIENTO]])/365),0)))</f>
        <v>52</v>
      </c>
      <c r="V29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76" s="44" t="str">
        <f>+IF(Tabla2[[#This Row],[Edad]]="Corregir","Corregir","Ok")</f>
        <v>Ok</v>
      </c>
      <c r="X2976" s="42" t="str">
        <f>+IFERROR(VLOOKUP(Tabla2[[#This Row],[DISTRITO SEGÚN DNI]],Hoja1!$A$2:$B$32,2,FALSE),"No")</f>
        <v>No</v>
      </c>
      <c r="Y2976" s="42" t="str">
        <f>IF(OR(LOWER(Tabla2[[#This Row],[GENERO]])="masculino", LOWER(Tabla2[[#This Row],[GENERO]])="femenino"),"OK","Corregir")</f>
        <v>OK</v>
      </c>
      <c r="Z2976" s="42" t="str">
        <f>+IF(Tabla2[[#This Row],[Nro. DNI / CE]]="","Corregir",IF(LEN(Tabla2[[#This Row],[Nro. DNI / CE]])&gt;=8,"OK","Corregir"))</f>
        <v>OK</v>
      </c>
      <c r="AA2976" s="42">
        <f>COUNTIF(Tabla2[APELLIDOS Y NOMBRES],Tabla2[[#This Row],[APELLIDOS Y NOMBRES]])</f>
        <v>2</v>
      </c>
      <c r="AB2976" s="42">
        <f>IF(Tabla2[[#This Row],[Trabajador]]&gt;1,1/Tabla2[[#This Row],[Trabajador]],Tabla2[[#This Row],[Trabajador]])</f>
        <v>0.5</v>
      </c>
      <c r="AC2976" t="str">
        <f>+IFERROR(IF(Tabla2[[#This Row],[FECHA CESE/BAJA]]="","No Aplica",IF(AND(MONTH(Tabla2[[#This Row],[FECHA CESE/BAJA]])=MONTH(TODAY()-30),YEAR(Tabla2[[#This Row],[FECHA CESE/BAJA]])=YEAR(TODAY())),MONTH(TODAY()-30)&amp;"-"&amp;YEAR(TODAY()),"Borrar")),"No aplica")</f>
        <v>8-2023</v>
      </c>
      <c r="AD2976" t="str">
        <f>+IFERROR(IF(Tabla2[[#This Row],[FECHA INICIO DE LABORES EN OBRA]]="","No Aplica",IF(AND(MONTH(Tabla2[[#This Row],[FECHA INICIO DE LABORES EN OBRA]])=MONTH(TODAY()-30),YEAR(Tabla2[[#This Row],[FECHA INICIO DE LABORES EN OBRA]])=YEAR(TODAY())),MONTH(TODAY()-30)&amp;"-"&amp;YEAR(TODAY()),"No Aplica")),"No Aplica")</f>
        <v>No Aplica</v>
      </c>
    </row>
    <row r="2977" spans="1:30" x14ac:dyDescent="0.25">
      <c r="A2977" s="13" t="s">
        <v>10377</v>
      </c>
      <c r="B2977" s="15" t="s">
        <v>10378</v>
      </c>
      <c r="C2977" s="15" t="s">
        <v>10378</v>
      </c>
      <c r="D2977" s="15" t="s">
        <v>829</v>
      </c>
      <c r="E2977" s="15" t="s">
        <v>830</v>
      </c>
      <c r="F2977" s="39">
        <v>38073</v>
      </c>
      <c r="G2977" s="15">
        <v>2</v>
      </c>
      <c r="H2977" s="15" t="s">
        <v>10382</v>
      </c>
      <c r="I2977" s="15" t="s">
        <v>5156</v>
      </c>
      <c r="J2977" s="15" t="s">
        <v>10383</v>
      </c>
      <c r="K2977" s="15" t="s">
        <v>2083</v>
      </c>
      <c r="L2977" s="40" t="s">
        <v>6</v>
      </c>
      <c r="M2977" s="39">
        <v>45149</v>
      </c>
      <c r="N2977" s="41" t="s">
        <v>2687</v>
      </c>
      <c r="O2977" s="39">
        <v>44883</v>
      </c>
      <c r="P2977" s="40">
        <v>1</v>
      </c>
      <c r="Q2977" s="40">
        <v>4</v>
      </c>
      <c r="R2977" s="40" t="str">
        <f>IFERROR(VLOOKUP(Tabla2[[#This Row],[CONTRATISTA PRNCIPAL]],Hoja1!$L$5:$M$9,2,FALSE),"CJV")</f>
        <v>CJV</v>
      </c>
      <c r="S2977" s="40" t="str">
        <f>IF(Tabla2[[#This Row],[EMPRESA]]=Tabla2[[#This Row],[CONTRATISTA PRNCIPAL]],"Principal","Secundaria")</f>
        <v>Principal</v>
      </c>
      <c r="T2977" s="42">
        <f>IFERROR(1/COUNTIF(Tabla2[CONTRATISTA PRNCIPAL],Tabla2[[#This Row],[CONTRATISTA PRNCIPAL]]),0)</f>
        <v>0.018867924528301886</v>
      </c>
      <c r="U2977" s="43">
        <f>IF(((TODAY()-Tabla2[[#This Row],[FECHA NACIMIENTO]])/365)&lt;18,"Corregir", IF(((TODAY()-Tabla2[[#This Row],[FECHA NACIMIENTO]])/365)&gt;80, "Corregir",ROUNDDOWN(((TODAY()-Tabla2[[#This Row],[FECHA NACIMIENTO]])/365),0)))</f>
        <v>19</v>
      </c>
      <c r="V29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977" s="44" t="str">
        <f>+IF(Tabla2[[#This Row],[Edad]]="Corregir","Corregir","Ok")</f>
        <v>Ok</v>
      </c>
      <c r="X2977" s="42" t="str">
        <f>+IFERROR(VLOOKUP(Tabla2[[#This Row],[DISTRITO SEGÚN DNI]],Hoja1!$A$2:$B$32,2,FALSE),"No")</f>
        <v>ATE</v>
      </c>
      <c r="Y2977" s="42" t="str">
        <f>IF(OR(LOWER(Tabla2[[#This Row],[GENERO]])="masculino", LOWER(Tabla2[[#This Row],[GENERO]])="femenino"),"OK","Corregir")</f>
        <v>OK</v>
      </c>
      <c r="Z2977" s="42" t="str">
        <f>+IF(Tabla2[[#This Row],[Nro. DNI / CE]]="","Corregir",IF(LEN(Tabla2[[#This Row],[Nro. DNI / CE]])&gt;=8,"OK","Corregir"))</f>
        <v>OK</v>
      </c>
      <c r="AA2977" s="42">
        <f>COUNTIF(Tabla2[APELLIDOS Y NOMBRES],Tabla2[[#This Row],[APELLIDOS Y NOMBRES]])</f>
        <v>1</v>
      </c>
      <c r="AB2977" s="42">
        <f>IF(Tabla2[[#This Row],[Trabajador]]&gt;1,1/Tabla2[[#This Row],[Trabajador]],Tabla2[[#This Row],[Trabajador]])</f>
        <v>1</v>
      </c>
      <c r="AC2977" t="str">
        <f>+IFERROR(IF(Tabla2[[#This Row],[FECHA CESE/BAJA]]="","No Aplica",IF(AND(MONTH(Tabla2[[#This Row],[FECHA CESE/BAJA]])=MONTH(TODAY()-30),YEAR(Tabla2[[#This Row],[FECHA CESE/BAJA]])=YEAR(TODAY())),MONTH(TODAY()-30)&amp;"-"&amp;YEAR(TODAY()),"Borrar")),"No aplica")</f>
        <v>8-2023</v>
      </c>
      <c r="AD2977" t="str">
        <f>+IFERROR(IF(Tabla2[[#This Row],[FECHA INICIO DE LABORES EN OBRA]]="","No Aplica",IF(AND(MONTH(Tabla2[[#This Row],[FECHA INICIO DE LABORES EN OBRA]])=MONTH(TODAY()-30),YEAR(Tabla2[[#This Row],[FECHA INICIO DE LABORES EN OBRA]])=YEAR(TODAY())),MONTH(TODAY()-30)&amp;"-"&amp;YEAR(TODAY()),"No Aplica")),"No Aplica")</f>
        <v>No Aplica</v>
      </c>
    </row>
    <row r="2978" spans="1:30" x14ac:dyDescent="0.25">
      <c r="A2978" s="13" t="s">
        <v>10377</v>
      </c>
      <c r="B2978" s="15" t="s">
        <v>10378</v>
      </c>
      <c r="C2978" s="15" t="s">
        <v>10378</v>
      </c>
      <c r="D2978" s="15">
        <v>80321970</v>
      </c>
      <c r="E2978" s="15" t="s">
        <v>232</v>
      </c>
      <c r="F2978" s="39">
        <v>29194</v>
      </c>
      <c r="G2978" s="15">
        <v>2</v>
      </c>
      <c r="H2978" s="15" t="s">
        <v>10382</v>
      </c>
      <c r="I2978" s="15" t="s">
        <v>5156</v>
      </c>
      <c r="J2978" s="15" t="s">
        <v>10384</v>
      </c>
      <c r="K2978" s="15" t="s">
        <v>2902</v>
      </c>
      <c r="L2978" s="40" t="s">
        <v>6</v>
      </c>
      <c r="M2978" s="39">
        <v>45149</v>
      </c>
      <c r="N2978" s="41" t="s">
        <v>2687</v>
      </c>
      <c r="O2978" s="39">
        <v>44894</v>
      </c>
      <c r="P2978" s="40">
        <v>1</v>
      </c>
      <c r="Q2978" s="40">
        <v>4</v>
      </c>
      <c r="R2978" s="40" t="str">
        <f>IFERROR(VLOOKUP(Tabla2[[#This Row],[CONTRATISTA PRNCIPAL]],Hoja1!$L$5:$M$9,2,FALSE),"CJV")</f>
        <v>CJV</v>
      </c>
      <c r="S2978" s="40" t="str">
        <f>IF(Tabla2[[#This Row],[EMPRESA]]=Tabla2[[#This Row],[CONTRATISTA PRNCIPAL]],"Principal","Secundaria")</f>
        <v>Principal</v>
      </c>
      <c r="T2978" s="42">
        <f>IFERROR(1/COUNTIF(Tabla2[CONTRATISTA PRNCIPAL],Tabla2[[#This Row],[CONTRATISTA PRNCIPAL]]),0)</f>
        <v>0.018867924528301886</v>
      </c>
      <c r="U2978" s="43">
        <f>IF(((TODAY()-Tabla2[[#This Row],[FECHA NACIMIENTO]])/365)&lt;18,"Corregir", IF(((TODAY()-Tabla2[[#This Row],[FECHA NACIMIENTO]])/365)&gt;80, "Corregir",ROUNDDOWN(((TODAY()-Tabla2[[#This Row],[FECHA NACIMIENTO]])/365),0)))</f>
        <v>43</v>
      </c>
      <c r="V29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78" s="44" t="str">
        <f>+IF(Tabla2[[#This Row],[Edad]]="Corregir","Corregir","Ok")</f>
        <v>Ok</v>
      </c>
      <c r="X2978" s="42" t="str">
        <f>+IFERROR(VLOOKUP(Tabla2[[#This Row],[DISTRITO SEGÚN DNI]],Hoja1!$A$2:$B$32,2,FALSE),"No")</f>
        <v>EL AGUSTINO</v>
      </c>
      <c r="Y2978" s="42" t="str">
        <f>IF(OR(LOWER(Tabla2[[#This Row],[GENERO]])="masculino", LOWER(Tabla2[[#This Row],[GENERO]])="femenino"),"OK","Corregir")</f>
        <v>OK</v>
      </c>
      <c r="Z2978" s="42" t="str">
        <f>+IF(Tabla2[[#This Row],[Nro. DNI / CE]]="","Corregir",IF(LEN(Tabla2[[#This Row],[Nro. DNI / CE]])&gt;=8,"OK","Corregir"))</f>
        <v>OK</v>
      </c>
      <c r="AA2978" s="42">
        <f>COUNTIF(Tabla2[APELLIDOS Y NOMBRES],Tabla2[[#This Row],[APELLIDOS Y NOMBRES]])</f>
        <v>1</v>
      </c>
      <c r="AB2978" s="42">
        <f>IF(Tabla2[[#This Row],[Trabajador]]&gt;1,1/Tabla2[[#This Row],[Trabajador]],Tabla2[[#This Row],[Trabajador]])</f>
        <v>1</v>
      </c>
      <c r="AC2978" t="str">
        <f>+IFERROR(IF(Tabla2[[#This Row],[FECHA CESE/BAJA]]="","No Aplica",IF(AND(MONTH(Tabla2[[#This Row],[FECHA CESE/BAJA]])=MONTH(TODAY()-30),YEAR(Tabla2[[#This Row],[FECHA CESE/BAJA]])=YEAR(TODAY())),MONTH(TODAY()-30)&amp;"-"&amp;YEAR(TODAY()),"Borrar")),"No aplica")</f>
        <v>8-2023</v>
      </c>
      <c r="AD2978" t="str">
        <f>+IFERROR(IF(Tabla2[[#This Row],[FECHA INICIO DE LABORES EN OBRA]]="","No Aplica",IF(AND(MONTH(Tabla2[[#This Row],[FECHA INICIO DE LABORES EN OBRA]])=MONTH(TODAY()-30),YEAR(Tabla2[[#This Row],[FECHA INICIO DE LABORES EN OBRA]])=YEAR(TODAY())),MONTH(TODAY()-30)&amp;"-"&amp;YEAR(TODAY()),"No Aplica")),"No Aplica")</f>
        <v>No Aplica</v>
      </c>
    </row>
    <row r="2979" spans="1:30" x14ac:dyDescent="0.25">
      <c r="A2979" s="13" t="s">
        <v>10377</v>
      </c>
      <c r="B2979" s="15" t="s">
        <v>10378</v>
      </c>
      <c r="C2979" s="15" t="s">
        <v>10378</v>
      </c>
      <c r="D2979" s="15">
        <v>74398211</v>
      </c>
      <c r="E2979" s="15" t="s">
        <v>210</v>
      </c>
      <c r="F2979" s="39">
        <v>35881</v>
      </c>
      <c r="G2979" s="15">
        <v>2</v>
      </c>
      <c r="H2979" s="15" t="s">
        <v>10382</v>
      </c>
      <c r="I2979" s="15" t="s">
        <v>5156</v>
      </c>
      <c r="J2979" s="15" t="s">
        <v>10385</v>
      </c>
      <c r="K2979" s="15" t="s">
        <v>2083</v>
      </c>
      <c r="L2979" s="40" t="s">
        <v>6</v>
      </c>
      <c r="M2979" s="39">
        <v>45151</v>
      </c>
      <c r="N2979" s="41" t="s">
        <v>2687</v>
      </c>
      <c r="O2979" s="39">
        <v>44891</v>
      </c>
      <c r="P2979" s="40">
        <v>1</v>
      </c>
      <c r="Q2979" s="40">
        <v>4</v>
      </c>
      <c r="R2979" s="40" t="str">
        <f>IFERROR(VLOOKUP(Tabla2[[#This Row],[CONTRATISTA PRNCIPAL]],Hoja1!$L$5:$M$9,2,FALSE),"CJV")</f>
        <v>CJV</v>
      </c>
      <c r="S2979" s="40" t="str">
        <f>IF(Tabla2[[#This Row],[EMPRESA]]=Tabla2[[#This Row],[CONTRATISTA PRNCIPAL]],"Principal","Secundaria")</f>
        <v>Principal</v>
      </c>
      <c r="T2979" s="42">
        <f>IFERROR(1/COUNTIF(Tabla2[CONTRATISTA PRNCIPAL],Tabla2[[#This Row],[CONTRATISTA PRNCIPAL]]),0)</f>
        <v>0.018867924528301886</v>
      </c>
      <c r="U2979" s="43">
        <f>IF(((TODAY()-Tabla2[[#This Row],[FECHA NACIMIENTO]])/365)&lt;18,"Corregir", IF(((TODAY()-Tabla2[[#This Row],[FECHA NACIMIENTO]])/365)&gt;80, "Corregir",ROUNDDOWN(((TODAY()-Tabla2[[#This Row],[FECHA NACIMIENTO]])/365),0)))</f>
        <v>25</v>
      </c>
      <c r="V29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79" s="44" t="str">
        <f>+IF(Tabla2[[#This Row],[Edad]]="Corregir","Corregir","Ok")</f>
        <v>Ok</v>
      </c>
      <c r="X2979" s="42" t="str">
        <f>+IFERROR(VLOOKUP(Tabla2[[#This Row],[DISTRITO SEGÚN DNI]],Hoja1!$A$2:$B$32,2,FALSE),"No")</f>
        <v>ATE</v>
      </c>
      <c r="Y2979" s="42" t="str">
        <f>IF(OR(LOWER(Tabla2[[#This Row],[GENERO]])="masculino", LOWER(Tabla2[[#This Row],[GENERO]])="femenino"),"OK","Corregir")</f>
        <v>OK</v>
      </c>
      <c r="Z2979" s="42" t="str">
        <f>+IF(Tabla2[[#This Row],[Nro. DNI / CE]]="","Corregir",IF(LEN(Tabla2[[#This Row],[Nro. DNI / CE]])&gt;=8,"OK","Corregir"))</f>
        <v>OK</v>
      </c>
      <c r="AA2979" s="42">
        <f>COUNTIF(Tabla2[APELLIDOS Y NOMBRES],Tabla2[[#This Row],[APELLIDOS Y NOMBRES]])</f>
        <v>1</v>
      </c>
      <c r="AB2979" s="42">
        <f>IF(Tabla2[[#This Row],[Trabajador]]&gt;1,1/Tabla2[[#This Row],[Trabajador]],Tabla2[[#This Row],[Trabajador]])</f>
        <v>1</v>
      </c>
      <c r="AC2979" t="str">
        <f>+IFERROR(IF(Tabla2[[#This Row],[FECHA CESE/BAJA]]="","No Aplica",IF(AND(MONTH(Tabla2[[#This Row],[FECHA CESE/BAJA]])=MONTH(TODAY()-30),YEAR(Tabla2[[#This Row],[FECHA CESE/BAJA]])=YEAR(TODAY())),MONTH(TODAY()-30)&amp;"-"&amp;YEAR(TODAY()),"Borrar")),"No aplica")</f>
        <v>8-2023</v>
      </c>
      <c r="AD2979" t="str">
        <f>+IFERROR(IF(Tabla2[[#This Row],[FECHA INICIO DE LABORES EN OBRA]]="","No Aplica",IF(AND(MONTH(Tabla2[[#This Row],[FECHA INICIO DE LABORES EN OBRA]])=MONTH(TODAY()-30),YEAR(Tabla2[[#This Row],[FECHA INICIO DE LABORES EN OBRA]])=YEAR(TODAY())),MONTH(TODAY()-30)&amp;"-"&amp;YEAR(TODAY()),"No Aplica")),"No Aplica")</f>
        <v>No Aplica</v>
      </c>
    </row>
    <row r="2980" spans="1:30" x14ac:dyDescent="0.25">
      <c r="A2980" s="13" t="s">
        <v>10377</v>
      </c>
      <c r="B2980" s="15" t="s">
        <v>10378</v>
      </c>
      <c r="C2980" s="15" t="s">
        <v>10378</v>
      </c>
      <c r="D2980" s="15" t="s">
        <v>10386</v>
      </c>
      <c r="E2980" s="15" t="s">
        <v>10387</v>
      </c>
      <c r="F2980" s="39">
        <v>26815</v>
      </c>
      <c r="G2980" s="15">
        <v>2</v>
      </c>
      <c r="H2980" s="15" t="s">
        <v>10388</v>
      </c>
      <c r="I2980" s="15" t="s">
        <v>5324</v>
      </c>
      <c r="J2980" s="15" t="s">
        <v>10389</v>
      </c>
      <c r="K2980" s="15" t="s">
        <v>2693</v>
      </c>
      <c r="L2980" s="40" t="s">
        <v>6</v>
      </c>
      <c r="M2980" s="39">
        <v>45151</v>
      </c>
      <c r="N2980" s="41" t="s">
        <v>2687</v>
      </c>
      <c r="O2980" s="39">
        <v>44963</v>
      </c>
      <c r="P2980" s="40">
        <v>1</v>
      </c>
      <c r="Q2980" s="40">
        <v>4</v>
      </c>
      <c r="R2980" s="40" t="str">
        <f>IFERROR(VLOOKUP(Tabla2[[#This Row],[CONTRATISTA PRNCIPAL]],Hoja1!$L$5:$M$9,2,FALSE),"CJV")</f>
        <v>CJV</v>
      </c>
      <c r="S2980" s="40" t="str">
        <f>IF(Tabla2[[#This Row],[EMPRESA]]=Tabla2[[#This Row],[CONTRATISTA PRNCIPAL]],"Principal","Secundaria")</f>
        <v>Principal</v>
      </c>
      <c r="T2980" s="42">
        <f>IFERROR(1/COUNTIF(Tabla2[CONTRATISTA PRNCIPAL],Tabla2[[#This Row],[CONTRATISTA PRNCIPAL]]),0)</f>
        <v>0.018867924528301886</v>
      </c>
      <c r="U2980" s="43">
        <f>IF(((TODAY()-Tabla2[[#This Row],[FECHA NACIMIENTO]])/365)&lt;18,"Corregir", IF(((TODAY()-Tabla2[[#This Row],[FECHA NACIMIENTO]])/365)&gt;80, "Corregir",ROUNDDOWN(((TODAY()-Tabla2[[#This Row],[FECHA NACIMIENTO]])/365),0)))</f>
        <v>50</v>
      </c>
      <c r="V29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80" s="44" t="str">
        <f>+IF(Tabla2[[#This Row],[Edad]]="Corregir","Corregir","Ok")</f>
        <v>Ok</v>
      </c>
      <c r="X2980" s="42" t="str">
        <f>+IFERROR(VLOOKUP(Tabla2[[#This Row],[DISTRITO SEGÚN DNI]],Hoja1!$A$2:$B$32,2,FALSE),"No")</f>
        <v>No</v>
      </c>
      <c r="Y2980" s="42" t="str">
        <f>IF(OR(LOWER(Tabla2[[#This Row],[GENERO]])="masculino", LOWER(Tabla2[[#This Row],[GENERO]])="femenino"),"OK","Corregir")</f>
        <v>OK</v>
      </c>
      <c r="Z2980" s="42" t="str">
        <f>+IF(Tabla2[[#This Row],[Nro. DNI / CE]]="","Corregir",IF(LEN(Tabla2[[#This Row],[Nro. DNI / CE]])&gt;=8,"OK","Corregir"))</f>
        <v>OK</v>
      </c>
      <c r="AA2980" s="42">
        <f>COUNTIF(Tabla2[APELLIDOS Y NOMBRES],Tabla2[[#This Row],[APELLIDOS Y NOMBRES]])</f>
        <v>1</v>
      </c>
      <c r="AB2980" s="42">
        <f>IF(Tabla2[[#This Row],[Trabajador]]&gt;1,1/Tabla2[[#This Row],[Trabajador]],Tabla2[[#This Row],[Trabajador]])</f>
        <v>1</v>
      </c>
      <c r="AC2980" t="str">
        <f>+IFERROR(IF(Tabla2[[#This Row],[FECHA CESE/BAJA]]="","No Aplica",IF(AND(MONTH(Tabla2[[#This Row],[FECHA CESE/BAJA]])=MONTH(TODAY()-30),YEAR(Tabla2[[#This Row],[FECHA CESE/BAJA]])=YEAR(TODAY())),MONTH(TODAY()-30)&amp;"-"&amp;YEAR(TODAY()),"Borrar")),"No aplica")</f>
        <v>8-2023</v>
      </c>
      <c r="AD2980" t="str">
        <f>+IFERROR(IF(Tabla2[[#This Row],[FECHA INICIO DE LABORES EN OBRA]]="","No Aplica",IF(AND(MONTH(Tabla2[[#This Row],[FECHA INICIO DE LABORES EN OBRA]])=MONTH(TODAY()-30),YEAR(Tabla2[[#This Row],[FECHA INICIO DE LABORES EN OBRA]])=YEAR(TODAY())),MONTH(TODAY()-30)&amp;"-"&amp;YEAR(TODAY()),"No Aplica")),"No Aplica")</f>
        <v>No Aplica</v>
      </c>
    </row>
    <row r="2981" spans="1:30" x14ac:dyDescent="0.25">
      <c r="A2981" s="13" t="s">
        <v>10377</v>
      </c>
      <c r="B2981" s="15" t="s">
        <v>10378</v>
      </c>
      <c r="C2981" s="15" t="s">
        <v>10378</v>
      </c>
      <c r="D2981" s="15" t="s">
        <v>10390</v>
      </c>
      <c r="E2981" s="15" t="s">
        <v>10391</v>
      </c>
      <c r="F2981" s="39">
        <v>34420</v>
      </c>
      <c r="G2981" s="15">
        <v>1</v>
      </c>
      <c r="H2981" s="15" t="s">
        <v>2691</v>
      </c>
      <c r="I2981" s="15" t="s">
        <v>5324</v>
      </c>
      <c r="J2981" s="15" t="s">
        <v>10392</v>
      </c>
      <c r="K2981" s="15" t="s">
        <v>2697</v>
      </c>
      <c r="L2981" s="40" t="s">
        <v>6</v>
      </c>
      <c r="M2981" s="39">
        <v>45152</v>
      </c>
      <c r="N2981" s="41" t="s">
        <v>2687</v>
      </c>
      <c r="O2981" s="39">
        <v>44879</v>
      </c>
      <c r="P2981" s="40">
        <v>1</v>
      </c>
      <c r="Q2981" s="40">
        <v>1</v>
      </c>
      <c r="R2981" s="40" t="str">
        <f>IFERROR(VLOOKUP(Tabla2[[#This Row],[CONTRATISTA PRNCIPAL]],Hoja1!$L$5:$M$9,2,FALSE),"CJV")</f>
        <v>CJV</v>
      </c>
      <c r="S2981" s="40" t="str">
        <f>IF(Tabla2[[#This Row],[EMPRESA]]=Tabla2[[#This Row],[CONTRATISTA PRNCIPAL]],"Principal","Secundaria")</f>
        <v>Principal</v>
      </c>
      <c r="T2981" s="42">
        <f>IFERROR(1/COUNTIF(Tabla2[CONTRATISTA PRNCIPAL],Tabla2[[#This Row],[CONTRATISTA PRNCIPAL]]),0)</f>
        <v>0.018867924528301886</v>
      </c>
      <c r="U2981" s="43">
        <f>IF(((TODAY()-Tabla2[[#This Row],[FECHA NACIMIENTO]])/365)&lt;18,"Corregir", IF(((TODAY()-Tabla2[[#This Row],[FECHA NACIMIENTO]])/365)&gt;80, "Corregir",ROUNDDOWN(((TODAY()-Tabla2[[#This Row],[FECHA NACIMIENTO]])/365),0)))</f>
        <v>29</v>
      </c>
      <c r="V29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81" s="44" t="str">
        <f>+IF(Tabla2[[#This Row],[Edad]]="Corregir","Corregir","Ok")</f>
        <v>Ok</v>
      </c>
      <c r="X2981" s="42" t="str">
        <f>+IFERROR(VLOOKUP(Tabla2[[#This Row],[DISTRITO SEGÚN DNI]],Hoja1!$A$2:$B$32,2,FALSE),"No")</f>
        <v>No</v>
      </c>
      <c r="Y2981" s="42" t="str">
        <f>IF(OR(LOWER(Tabla2[[#This Row],[GENERO]])="masculino", LOWER(Tabla2[[#This Row],[GENERO]])="femenino"),"OK","Corregir")</f>
        <v>OK</v>
      </c>
      <c r="Z2981" s="42" t="str">
        <f>+IF(Tabla2[[#This Row],[Nro. DNI / CE]]="","Corregir",IF(LEN(Tabla2[[#This Row],[Nro. DNI / CE]])&gt;=8,"OK","Corregir"))</f>
        <v>OK</v>
      </c>
      <c r="AA2981" s="42">
        <f>COUNTIF(Tabla2[APELLIDOS Y NOMBRES],Tabla2[[#This Row],[APELLIDOS Y NOMBRES]])</f>
        <v>1</v>
      </c>
      <c r="AB2981" s="42">
        <f>IF(Tabla2[[#This Row],[Trabajador]]&gt;1,1/Tabla2[[#This Row],[Trabajador]],Tabla2[[#This Row],[Trabajador]])</f>
        <v>1</v>
      </c>
      <c r="AC2981" t="str">
        <f>+IFERROR(IF(Tabla2[[#This Row],[FECHA CESE/BAJA]]="","No Aplica",IF(AND(MONTH(Tabla2[[#This Row],[FECHA CESE/BAJA]])=MONTH(TODAY()-30),YEAR(Tabla2[[#This Row],[FECHA CESE/BAJA]])=YEAR(TODAY())),MONTH(TODAY()-30)&amp;"-"&amp;YEAR(TODAY()),"Borrar")),"No aplica")</f>
        <v>8-2023</v>
      </c>
      <c r="AD2981" t="str">
        <f>+IFERROR(IF(Tabla2[[#This Row],[FECHA INICIO DE LABORES EN OBRA]]="","No Aplica",IF(AND(MONTH(Tabla2[[#This Row],[FECHA INICIO DE LABORES EN OBRA]])=MONTH(TODAY()-30),YEAR(Tabla2[[#This Row],[FECHA INICIO DE LABORES EN OBRA]])=YEAR(TODAY())),MONTH(TODAY()-30)&amp;"-"&amp;YEAR(TODAY()),"No Aplica")),"No Aplica")</f>
        <v>No Aplica</v>
      </c>
    </row>
    <row r="2982" spans="1:30" x14ac:dyDescent="0.25">
      <c r="A2982" s="13" t="s">
        <v>10377</v>
      </c>
      <c r="B2982" s="15" t="s">
        <v>10378</v>
      </c>
      <c r="C2982" s="15" t="s">
        <v>10378</v>
      </c>
      <c r="D2982" s="15">
        <v>80684400</v>
      </c>
      <c r="E2982" s="15" t="s">
        <v>10393</v>
      </c>
      <c r="F2982" s="39">
        <v>28861</v>
      </c>
      <c r="G2982" s="15">
        <v>2</v>
      </c>
      <c r="H2982" s="15" t="s">
        <v>10388</v>
      </c>
      <c r="I2982" s="15" t="s">
        <v>5324</v>
      </c>
      <c r="J2982" s="15" t="s">
        <v>10394</v>
      </c>
      <c r="K2982" s="15" t="s">
        <v>3241</v>
      </c>
      <c r="L2982" s="40" t="s">
        <v>6</v>
      </c>
      <c r="M2982" s="39">
        <v>45165</v>
      </c>
      <c r="N2982" s="41" t="s">
        <v>2687</v>
      </c>
      <c r="O2982" s="39">
        <v>44952</v>
      </c>
      <c r="P2982" s="40">
        <v>1</v>
      </c>
      <c r="Q2982" s="40">
        <v>4</v>
      </c>
      <c r="R2982" s="40" t="str">
        <f>IFERROR(VLOOKUP(Tabla2[[#This Row],[CONTRATISTA PRNCIPAL]],Hoja1!$L$5:$M$9,2,FALSE),"CJV")</f>
        <v>CJV</v>
      </c>
      <c r="S2982" s="40" t="str">
        <f>IF(Tabla2[[#This Row],[EMPRESA]]=Tabla2[[#This Row],[CONTRATISTA PRNCIPAL]],"Principal","Secundaria")</f>
        <v>Principal</v>
      </c>
      <c r="T2982" s="42">
        <f>IFERROR(1/COUNTIF(Tabla2[CONTRATISTA PRNCIPAL],Tabla2[[#This Row],[CONTRATISTA PRNCIPAL]]),0)</f>
        <v>0.018867924528301886</v>
      </c>
      <c r="U2982" s="43">
        <f>IF(((TODAY()-Tabla2[[#This Row],[FECHA NACIMIENTO]])/365)&lt;18,"Corregir", IF(((TODAY()-Tabla2[[#This Row],[FECHA NACIMIENTO]])/365)&gt;80, "Corregir",ROUNDDOWN(((TODAY()-Tabla2[[#This Row],[FECHA NACIMIENTO]])/365),0)))</f>
        <v>44</v>
      </c>
      <c r="V29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82" s="44" t="str">
        <f>+IF(Tabla2[[#This Row],[Edad]]="Corregir","Corregir","Ok")</f>
        <v>Ok</v>
      </c>
      <c r="X2982" s="42" t="str">
        <f>+IFERROR(VLOOKUP(Tabla2[[#This Row],[DISTRITO SEGÚN DNI]],Hoja1!$A$2:$B$32,2,FALSE),"No")</f>
        <v>No</v>
      </c>
      <c r="Y2982" s="42" t="str">
        <f>IF(OR(LOWER(Tabla2[[#This Row],[GENERO]])="masculino", LOWER(Tabla2[[#This Row],[GENERO]])="femenino"),"OK","Corregir")</f>
        <v>OK</v>
      </c>
      <c r="Z2982" s="42" t="str">
        <f>+IF(Tabla2[[#This Row],[Nro. DNI / CE]]="","Corregir",IF(LEN(Tabla2[[#This Row],[Nro. DNI / CE]])&gt;=8,"OK","Corregir"))</f>
        <v>OK</v>
      </c>
      <c r="AA2982" s="42">
        <f>COUNTIF(Tabla2[APELLIDOS Y NOMBRES],Tabla2[[#This Row],[APELLIDOS Y NOMBRES]])</f>
        <v>1</v>
      </c>
      <c r="AB2982" s="42">
        <f>IF(Tabla2[[#This Row],[Trabajador]]&gt;1,1/Tabla2[[#This Row],[Trabajador]],Tabla2[[#This Row],[Trabajador]])</f>
        <v>1</v>
      </c>
      <c r="AC2982" t="str">
        <f>+IFERROR(IF(Tabla2[[#This Row],[FECHA CESE/BAJA]]="","No Aplica",IF(AND(MONTH(Tabla2[[#This Row],[FECHA CESE/BAJA]])=MONTH(TODAY()-30),YEAR(Tabla2[[#This Row],[FECHA CESE/BAJA]])=YEAR(TODAY())),MONTH(TODAY()-30)&amp;"-"&amp;YEAR(TODAY()),"Borrar")),"No aplica")</f>
        <v>8-2023</v>
      </c>
      <c r="AD2982" t="str">
        <f>+IFERROR(IF(Tabla2[[#This Row],[FECHA INICIO DE LABORES EN OBRA]]="","No Aplica",IF(AND(MONTH(Tabla2[[#This Row],[FECHA INICIO DE LABORES EN OBRA]])=MONTH(TODAY()-30),YEAR(Tabla2[[#This Row],[FECHA INICIO DE LABORES EN OBRA]])=YEAR(TODAY())),MONTH(TODAY()-30)&amp;"-"&amp;YEAR(TODAY()),"No Aplica")),"No Aplica")</f>
        <v>No Aplica</v>
      </c>
    </row>
    <row r="2983" spans="1:30" x14ac:dyDescent="0.25">
      <c r="A2983" s="13" t="s">
        <v>10377</v>
      </c>
      <c r="B2983" s="15" t="s">
        <v>10378</v>
      </c>
      <c r="C2983" s="15" t="s">
        <v>10378</v>
      </c>
      <c r="D2983" s="15" t="s">
        <v>631</v>
      </c>
      <c r="E2983" s="15" t="s">
        <v>632</v>
      </c>
      <c r="F2983" s="39">
        <v>30682</v>
      </c>
      <c r="G2983" s="15">
        <v>2</v>
      </c>
      <c r="H2983" s="15" t="s">
        <v>10382</v>
      </c>
      <c r="I2983" s="15" t="s">
        <v>5324</v>
      </c>
      <c r="J2983" s="15" t="s">
        <v>10395</v>
      </c>
      <c r="K2983" s="15" t="s">
        <v>2083</v>
      </c>
      <c r="L2983" s="40" t="s">
        <v>6</v>
      </c>
      <c r="M2983" s="39">
        <v>45165</v>
      </c>
      <c r="N2983" s="41" t="s">
        <v>2687</v>
      </c>
      <c r="O2983" s="39">
        <v>44988</v>
      </c>
      <c r="P2983" s="40">
        <v>1</v>
      </c>
      <c r="Q2983" s="40">
        <v>4</v>
      </c>
      <c r="R2983" s="40" t="str">
        <f>IFERROR(VLOOKUP(Tabla2[[#This Row],[CONTRATISTA PRNCIPAL]],Hoja1!$L$5:$M$9,2,FALSE),"CJV")</f>
        <v>CJV</v>
      </c>
      <c r="S2983" s="40" t="str">
        <f>IF(Tabla2[[#This Row],[EMPRESA]]=Tabla2[[#This Row],[CONTRATISTA PRNCIPAL]],"Principal","Secundaria")</f>
        <v>Principal</v>
      </c>
      <c r="T2983" s="42">
        <f>IFERROR(1/COUNTIF(Tabla2[CONTRATISTA PRNCIPAL],Tabla2[[#This Row],[CONTRATISTA PRNCIPAL]]),0)</f>
        <v>0.018867924528301886</v>
      </c>
      <c r="U2983" s="43">
        <f>IF(((TODAY()-Tabla2[[#This Row],[FECHA NACIMIENTO]])/365)&lt;18,"Corregir", IF(((TODAY()-Tabla2[[#This Row],[FECHA NACIMIENTO]])/365)&gt;80, "Corregir",ROUNDDOWN(((TODAY()-Tabla2[[#This Row],[FECHA NACIMIENTO]])/365),0)))</f>
        <v>39</v>
      </c>
      <c r="V29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83" s="44" t="str">
        <f>+IF(Tabla2[[#This Row],[Edad]]="Corregir","Corregir","Ok")</f>
        <v>Ok</v>
      </c>
      <c r="X2983" s="42" t="str">
        <f>+IFERROR(VLOOKUP(Tabla2[[#This Row],[DISTRITO SEGÚN DNI]],Hoja1!$A$2:$B$32,2,FALSE),"No")</f>
        <v>ATE</v>
      </c>
      <c r="Y2983" s="42" t="str">
        <f>IF(OR(LOWER(Tabla2[[#This Row],[GENERO]])="masculino", LOWER(Tabla2[[#This Row],[GENERO]])="femenino"),"OK","Corregir")</f>
        <v>OK</v>
      </c>
      <c r="Z2983" s="42" t="str">
        <f>+IF(Tabla2[[#This Row],[Nro. DNI / CE]]="","Corregir",IF(LEN(Tabla2[[#This Row],[Nro. DNI / CE]])&gt;=8,"OK","Corregir"))</f>
        <v>OK</v>
      </c>
      <c r="AA2983" s="42">
        <f>COUNTIF(Tabla2[APELLIDOS Y NOMBRES],Tabla2[[#This Row],[APELLIDOS Y NOMBRES]])</f>
        <v>1</v>
      </c>
      <c r="AB2983" s="42">
        <f>IF(Tabla2[[#This Row],[Trabajador]]&gt;1,1/Tabla2[[#This Row],[Trabajador]],Tabla2[[#This Row],[Trabajador]])</f>
        <v>1</v>
      </c>
      <c r="AC2983" t="str">
        <f>+IFERROR(IF(Tabla2[[#This Row],[FECHA CESE/BAJA]]="","No Aplica",IF(AND(MONTH(Tabla2[[#This Row],[FECHA CESE/BAJA]])=MONTH(TODAY()-30),YEAR(Tabla2[[#This Row],[FECHA CESE/BAJA]])=YEAR(TODAY())),MONTH(TODAY()-30)&amp;"-"&amp;YEAR(TODAY()),"Borrar")),"No aplica")</f>
        <v>8-2023</v>
      </c>
      <c r="AD2983" t="str">
        <f>+IFERROR(IF(Tabla2[[#This Row],[FECHA INICIO DE LABORES EN OBRA]]="","No Aplica",IF(AND(MONTH(Tabla2[[#This Row],[FECHA INICIO DE LABORES EN OBRA]])=MONTH(TODAY()-30),YEAR(Tabla2[[#This Row],[FECHA INICIO DE LABORES EN OBRA]])=YEAR(TODAY())),MONTH(TODAY()-30)&amp;"-"&amp;YEAR(TODAY()),"No Aplica")),"No Aplica")</f>
        <v>No Aplica</v>
      </c>
    </row>
    <row r="2984" spans="1:30" x14ac:dyDescent="0.25">
      <c r="A2984" s="13" t="s">
        <v>10377</v>
      </c>
      <c r="B2984" s="15" t="s">
        <v>10378</v>
      </c>
      <c r="C2984" s="15" t="s">
        <v>10378</v>
      </c>
      <c r="D2984" s="15" t="s">
        <v>10396</v>
      </c>
      <c r="E2984" s="15" t="s">
        <v>10397</v>
      </c>
      <c r="F2984" s="39">
        <v>28456</v>
      </c>
      <c r="G2984" s="15">
        <v>2</v>
      </c>
      <c r="H2984" s="15" t="s">
        <v>10388</v>
      </c>
      <c r="I2984" s="15" t="s">
        <v>8571</v>
      </c>
      <c r="J2984" s="15" t="s">
        <v>10398</v>
      </c>
      <c r="K2984" s="15" t="s">
        <v>2843</v>
      </c>
      <c r="L2984" s="40" t="s">
        <v>6</v>
      </c>
      <c r="M2984" s="39">
        <v>45165</v>
      </c>
      <c r="N2984" s="41" t="s">
        <v>2687</v>
      </c>
      <c r="O2984" s="39">
        <v>44994</v>
      </c>
      <c r="P2984" s="40">
        <v>1</v>
      </c>
      <c r="Q2984" s="40">
        <v>4</v>
      </c>
      <c r="R2984" s="40" t="str">
        <f>IFERROR(VLOOKUP(Tabla2[[#This Row],[CONTRATISTA PRNCIPAL]],Hoja1!$L$5:$M$9,2,FALSE),"CJV")</f>
        <v>CJV</v>
      </c>
      <c r="S2984" s="40" t="str">
        <f>IF(Tabla2[[#This Row],[EMPRESA]]=Tabla2[[#This Row],[CONTRATISTA PRNCIPAL]],"Principal","Secundaria")</f>
        <v>Principal</v>
      </c>
      <c r="T2984" s="42">
        <f>IFERROR(1/COUNTIF(Tabla2[CONTRATISTA PRNCIPAL],Tabla2[[#This Row],[CONTRATISTA PRNCIPAL]]),0)</f>
        <v>0.018867924528301886</v>
      </c>
      <c r="U2984" s="43">
        <f>IF(((TODAY()-Tabla2[[#This Row],[FECHA NACIMIENTO]])/365)&lt;18,"Corregir", IF(((TODAY()-Tabla2[[#This Row],[FECHA NACIMIENTO]])/365)&gt;80, "Corregir",ROUNDDOWN(((TODAY()-Tabla2[[#This Row],[FECHA NACIMIENTO]])/365),0)))</f>
        <v>45</v>
      </c>
      <c r="V29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84" s="44" t="str">
        <f>+IF(Tabla2[[#This Row],[Edad]]="Corregir","Corregir","Ok")</f>
        <v>Ok</v>
      </c>
      <c r="X2984" s="42" t="str">
        <f>+IFERROR(VLOOKUP(Tabla2[[#This Row],[DISTRITO SEGÚN DNI]],Hoja1!$A$2:$B$32,2,FALSE),"No")</f>
        <v>No</v>
      </c>
      <c r="Y2984" s="42" t="str">
        <f>IF(OR(LOWER(Tabla2[[#This Row],[GENERO]])="masculino", LOWER(Tabla2[[#This Row],[GENERO]])="femenino"),"OK","Corregir")</f>
        <v>OK</v>
      </c>
      <c r="Z2984" s="42" t="str">
        <f>+IF(Tabla2[[#This Row],[Nro. DNI / CE]]="","Corregir",IF(LEN(Tabla2[[#This Row],[Nro. DNI / CE]])&gt;=8,"OK","Corregir"))</f>
        <v>OK</v>
      </c>
      <c r="AA2984" s="42">
        <f>COUNTIF(Tabla2[APELLIDOS Y NOMBRES],Tabla2[[#This Row],[APELLIDOS Y NOMBRES]])</f>
        <v>1</v>
      </c>
      <c r="AB2984" s="42">
        <f>IF(Tabla2[[#This Row],[Trabajador]]&gt;1,1/Tabla2[[#This Row],[Trabajador]],Tabla2[[#This Row],[Trabajador]])</f>
        <v>1</v>
      </c>
      <c r="AC2984" t="str">
        <f>+IFERROR(IF(Tabla2[[#This Row],[FECHA CESE/BAJA]]="","No Aplica",IF(AND(MONTH(Tabla2[[#This Row],[FECHA CESE/BAJA]])=MONTH(TODAY()-30),YEAR(Tabla2[[#This Row],[FECHA CESE/BAJA]])=YEAR(TODAY())),MONTH(TODAY()-30)&amp;"-"&amp;YEAR(TODAY()),"Borrar")),"No aplica")</f>
        <v>8-2023</v>
      </c>
      <c r="AD2984" t="str">
        <f>+IFERROR(IF(Tabla2[[#This Row],[FECHA INICIO DE LABORES EN OBRA]]="","No Aplica",IF(AND(MONTH(Tabla2[[#This Row],[FECHA INICIO DE LABORES EN OBRA]])=MONTH(TODAY()-30),YEAR(Tabla2[[#This Row],[FECHA INICIO DE LABORES EN OBRA]])=YEAR(TODAY())),MONTH(TODAY()-30)&amp;"-"&amp;YEAR(TODAY()),"No Aplica")),"No Aplica")</f>
        <v>No Aplica</v>
      </c>
    </row>
    <row r="2985" spans="1:30" x14ac:dyDescent="0.25">
      <c r="A2985" s="13" t="s">
        <v>10377</v>
      </c>
      <c r="B2985" s="15" t="s">
        <v>10378</v>
      </c>
      <c r="C2985" s="15" t="s">
        <v>10378</v>
      </c>
      <c r="D2985" s="15">
        <v>47455821</v>
      </c>
      <c r="E2985" s="15" t="s">
        <v>10399</v>
      </c>
      <c r="F2985" s="39">
        <v>33132</v>
      </c>
      <c r="G2985" s="15">
        <v>2</v>
      </c>
      <c r="H2985" s="15" t="s">
        <v>10388</v>
      </c>
      <c r="I2985" s="15" t="s">
        <v>5156</v>
      </c>
      <c r="J2985" s="15" t="s">
        <v>10400</v>
      </c>
      <c r="K2985" s="15" t="s">
        <v>2799</v>
      </c>
      <c r="L2985" s="40" t="s">
        <v>6</v>
      </c>
      <c r="M2985" s="39">
        <v>45166</v>
      </c>
      <c r="N2985" s="41" t="s">
        <v>2687</v>
      </c>
      <c r="O2985" s="39">
        <v>44875</v>
      </c>
      <c r="P2985" s="40">
        <v>1</v>
      </c>
      <c r="Q2985" s="40">
        <v>4</v>
      </c>
      <c r="R2985" s="40" t="str">
        <f>IFERROR(VLOOKUP(Tabla2[[#This Row],[CONTRATISTA PRNCIPAL]],Hoja1!$L$5:$M$9,2,FALSE),"CJV")</f>
        <v>CJV</v>
      </c>
      <c r="S2985" s="40" t="str">
        <f>IF(Tabla2[[#This Row],[EMPRESA]]=Tabla2[[#This Row],[CONTRATISTA PRNCIPAL]],"Principal","Secundaria")</f>
        <v>Principal</v>
      </c>
      <c r="T2985" s="42">
        <f>IFERROR(1/COUNTIF(Tabla2[CONTRATISTA PRNCIPAL],Tabla2[[#This Row],[CONTRATISTA PRNCIPAL]]),0)</f>
        <v>0.018867924528301886</v>
      </c>
      <c r="U2985" s="43">
        <f>IF(((TODAY()-Tabla2[[#This Row],[FECHA NACIMIENTO]])/365)&lt;18,"Corregir", IF(((TODAY()-Tabla2[[#This Row],[FECHA NACIMIENTO]])/365)&gt;80, "Corregir",ROUNDDOWN(((TODAY()-Tabla2[[#This Row],[FECHA NACIMIENTO]])/365),0)))</f>
        <v>33</v>
      </c>
      <c r="V29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85" s="44" t="str">
        <f>+IF(Tabla2[[#This Row],[Edad]]="Corregir","Corregir","Ok")</f>
        <v>Ok</v>
      </c>
      <c r="X2985" s="42" t="str">
        <f>+IFERROR(VLOOKUP(Tabla2[[#This Row],[DISTRITO SEGÚN DNI]],Hoja1!$A$2:$B$32,2,FALSE),"No")</f>
        <v>No</v>
      </c>
      <c r="Y2985" s="42" t="str">
        <f>IF(OR(LOWER(Tabla2[[#This Row],[GENERO]])="masculino", LOWER(Tabla2[[#This Row],[GENERO]])="femenino"),"OK","Corregir")</f>
        <v>OK</v>
      </c>
      <c r="Z2985" s="42" t="str">
        <f>+IF(Tabla2[[#This Row],[Nro. DNI / CE]]="","Corregir",IF(LEN(Tabla2[[#This Row],[Nro. DNI / CE]])&gt;=8,"OK","Corregir"))</f>
        <v>OK</v>
      </c>
      <c r="AA2985" s="42">
        <f>COUNTIF(Tabla2[APELLIDOS Y NOMBRES],Tabla2[[#This Row],[APELLIDOS Y NOMBRES]])</f>
        <v>1</v>
      </c>
      <c r="AB2985" s="42">
        <f>IF(Tabla2[[#This Row],[Trabajador]]&gt;1,1/Tabla2[[#This Row],[Trabajador]],Tabla2[[#This Row],[Trabajador]])</f>
        <v>1</v>
      </c>
      <c r="AC2985" t="str">
        <f>+IFERROR(IF(Tabla2[[#This Row],[FECHA CESE/BAJA]]="","No Aplica",IF(AND(MONTH(Tabla2[[#This Row],[FECHA CESE/BAJA]])=MONTH(TODAY()-30),YEAR(Tabla2[[#This Row],[FECHA CESE/BAJA]])=YEAR(TODAY())),MONTH(TODAY()-30)&amp;"-"&amp;YEAR(TODAY()),"Borrar")),"No aplica")</f>
        <v>8-2023</v>
      </c>
      <c r="AD2985" t="str">
        <f>+IFERROR(IF(Tabla2[[#This Row],[FECHA INICIO DE LABORES EN OBRA]]="","No Aplica",IF(AND(MONTH(Tabla2[[#This Row],[FECHA INICIO DE LABORES EN OBRA]])=MONTH(TODAY()-30),YEAR(Tabla2[[#This Row],[FECHA INICIO DE LABORES EN OBRA]])=YEAR(TODAY())),MONTH(TODAY()-30)&amp;"-"&amp;YEAR(TODAY()),"No Aplica")),"No Aplica")</f>
        <v>No Aplica</v>
      </c>
    </row>
    <row r="2986" spans="1:30" x14ac:dyDescent="0.25">
      <c r="A2986" s="13" t="s">
        <v>10377</v>
      </c>
      <c r="B2986" s="15" t="s">
        <v>10378</v>
      </c>
      <c r="C2986" s="15" t="s">
        <v>10378</v>
      </c>
      <c r="D2986" s="15" t="s">
        <v>10401</v>
      </c>
      <c r="E2986" s="15" t="s">
        <v>10402</v>
      </c>
      <c r="F2986" s="39">
        <v>24330</v>
      </c>
      <c r="G2986" s="15">
        <v>2</v>
      </c>
      <c r="H2986" s="15" t="s">
        <v>10388</v>
      </c>
      <c r="I2986" s="15" t="s">
        <v>5156</v>
      </c>
      <c r="J2986" s="15" t="s">
        <v>10400</v>
      </c>
      <c r="K2986" s="15" t="s">
        <v>2799</v>
      </c>
      <c r="L2986" s="40" t="s">
        <v>6</v>
      </c>
      <c r="M2986" s="39"/>
      <c r="N2986" s="41" t="s">
        <v>2687</v>
      </c>
      <c r="O2986" s="39">
        <v>44875</v>
      </c>
      <c r="P2986" s="40">
        <v>1</v>
      </c>
      <c r="Q2986" s="40">
        <v>4</v>
      </c>
      <c r="R2986" s="40" t="str">
        <f>IFERROR(VLOOKUP(Tabla2[[#This Row],[CONTRATISTA PRNCIPAL]],Hoja1!$L$5:$M$9,2,FALSE),"CJV")</f>
        <v>CJV</v>
      </c>
      <c r="S2986" s="40" t="str">
        <f>IF(Tabla2[[#This Row],[EMPRESA]]=Tabla2[[#This Row],[CONTRATISTA PRNCIPAL]],"Principal","Secundaria")</f>
        <v>Principal</v>
      </c>
      <c r="T2986" s="42">
        <f>IFERROR(1/COUNTIF(Tabla2[CONTRATISTA PRNCIPAL],Tabla2[[#This Row],[CONTRATISTA PRNCIPAL]]),0)</f>
        <v>0.018867924528301886</v>
      </c>
      <c r="U2986" s="43">
        <f>IF(((TODAY()-Tabla2[[#This Row],[FECHA NACIMIENTO]])/365)&lt;18,"Corregir", IF(((TODAY()-Tabla2[[#This Row],[FECHA NACIMIENTO]])/365)&gt;80, "Corregir",ROUNDDOWN(((TODAY()-Tabla2[[#This Row],[FECHA NACIMIENTO]])/365),0)))</f>
        <v>57</v>
      </c>
      <c r="V29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86" s="44" t="str">
        <f>+IF(Tabla2[[#This Row],[Edad]]="Corregir","Corregir","Ok")</f>
        <v>Ok</v>
      </c>
      <c r="X2986" s="42" t="str">
        <f>+IFERROR(VLOOKUP(Tabla2[[#This Row],[DISTRITO SEGÚN DNI]],Hoja1!$A$2:$B$32,2,FALSE),"No")</f>
        <v>No</v>
      </c>
      <c r="Y2986" s="42" t="str">
        <f>IF(OR(LOWER(Tabla2[[#This Row],[GENERO]])="masculino", LOWER(Tabla2[[#This Row],[GENERO]])="femenino"),"OK","Corregir")</f>
        <v>OK</v>
      </c>
      <c r="Z2986" s="42" t="str">
        <f>+IF(Tabla2[[#This Row],[Nro. DNI / CE]]="","Corregir",IF(LEN(Tabla2[[#This Row],[Nro. DNI / CE]])&gt;=8,"OK","Corregir"))</f>
        <v>OK</v>
      </c>
      <c r="AA2986" s="42">
        <f>COUNTIF(Tabla2[APELLIDOS Y NOMBRES],Tabla2[[#This Row],[APELLIDOS Y NOMBRES]])</f>
        <v>1</v>
      </c>
      <c r="AB2986" s="42">
        <f>IF(Tabla2[[#This Row],[Trabajador]]&gt;1,1/Tabla2[[#This Row],[Trabajador]],Tabla2[[#This Row],[Trabajador]])</f>
        <v>1</v>
      </c>
      <c r="AC2986" t="str">
        <f>+IFERROR(IF(Tabla2[[#This Row],[FECHA CESE/BAJA]]="","No Aplica",IF(AND(MONTH(Tabla2[[#This Row],[FECHA CESE/BAJA]])=MONTH(TODAY()-30),YEAR(Tabla2[[#This Row],[FECHA CESE/BAJA]])=YEAR(TODAY())),MONTH(TODAY()-30)&amp;"-"&amp;YEAR(TODAY()),"Borrar")),"No aplica")</f>
        <v>No Aplica</v>
      </c>
      <c r="AD2986" t="str">
        <f>+IFERROR(IF(Tabla2[[#This Row],[FECHA INICIO DE LABORES EN OBRA]]="","No Aplica",IF(AND(MONTH(Tabla2[[#This Row],[FECHA INICIO DE LABORES EN OBRA]])=MONTH(TODAY()-30),YEAR(Tabla2[[#This Row],[FECHA INICIO DE LABORES EN OBRA]])=YEAR(TODAY())),MONTH(TODAY()-30)&amp;"-"&amp;YEAR(TODAY()),"No Aplica")),"No Aplica")</f>
        <v>No Aplica</v>
      </c>
    </row>
    <row r="2987" spans="1:30" x14ac:dyDescent="0.25">
      <c r="A2987" s="13" t="s">
        <v>10377</v>
      </c>
      <c r="B2987" s="15" t="s">
        <v>10378</v>
      </c>
      <c r="C2987" s="15" t="s">
        <v>10378</v>
      </c>
      <c r="D2987" s="15" t="s">
        <v>10403</v>
      </c>
      <c r="E2987" s="15" t="s">
        <v>10404</v>
      </c>
      <c r="F2987" s="39">
        <v>32755</v>
      </c>
      <c r="G2987" s="15">
        <v>2</v>
      </c>
      <c r="H2987" s="15" t="s">
        <v>10388</v>
      </c>
      <c r="I2987" s="15" t="s">
        <v>8571</v>
      </c>
      <c r="J2987" s="15" t="s">
        <v>10405</v>
      </c>
      <c r="K2987" s="15" t="s">
        <v>2808</v>
      </c>
      <c r="L2987" s="40" t="s">
        <v>6</v>
      </c>
      <c r="M2987" s="39"/>
      <c r="N2987" s="41" t="s">
        <v>2687</v>
      </c>
      <c r="O2987" s="39">
        <v>44881</v>
      </c>
      <c r="P2987" s="40">
        <v>1</v>
      </c>
      <c r="Q2987" s="40">
        <v>4</v>
      </c>
      <c r="R2987" s="40" t="str">
        <f>IFERROR(VLOOKUP(Tabla2[[#This Row],[CONTRATISTA PRNCIPAL]],Hoja1!$L$5:$M$9,2,FALSE),"CJV")</f>
        <v>CJV</v>
      </c>
      <c r="S2987" s="40" t="str">
        <f>IF(Tabla2[[#This Row],[EMPRESA]]=Tabla2[[#This Row],[CONTRATISTA PRNCIPAL]],"Principal","Secundaria")</f>
        <v>Principal</v>
      </c>
      <c r="T2987" s="42">
        <f>IFERROR(1/COUNTIF(Tabla2[CONTRATISTA PRNCIPAL],Tabla2[[#This Row],[CONTRATISTA PRNCIPAL]]),0)</f>
        <v>0.018867924528301886</v>
      </c>
      <c r="U2987" s="43">
        <f>IF(((TODAY()-Tabla2[[#This Row],[FECHA NACIMIENTO]])/365)&lt;18,"Corregir", IF(((TODAY()-Tabla2[[#This Row],[FECHA NACIMIENTO]])/365)&gt;80, "Corregir",ROUNDDOWN(((TODAY()-Tabla2[[#This Row],[FECHA NACIMIENTO]])/365),0)))</f>
        <v>34</v>
      </c>
      <c r="V29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87" s="44" t="str">
        <f>+IF(Tabla2[[#This Row],[Edad]]="Corregir","Corregir","Ok")</f>
        <v>Ok</v>
      </c>
      <c r="X2987" s="42" t="str">
        <f>+IFERROR(VLOOKUP(Tabla2[[#This Row],[DISTRITO SEGÚN DNI]],Hoja1!$A$2:$B$32,2,FALSE),"No")</f>
        <v>No</v>
      </c>
      <c r="Y2987" s="42" t="str">
        <f>IF(OR(LOWER(Tabla2[[#This Row],[GENERO]])="masculino", LOWER(Tabla2[[#This Row],[GENERO]])="femenino"),"OK","Corregir")</f>
        <v>OK</v>
      </c>
      <c r="Z2987" s="42" t="str">
        <f>+IF(Tabla2[[#This Row],[Nro. DNI / CE]]="","Corregir",IF(LEN(Tabla2[[#This Row],[Nro. DNI / CE]])&gt;=8,"OK","Corregir"))</f>
        <v>OK</v>
      </c>
      <c r="AA2987" s="42">
        <f>COUNTIF(Tabla2[APELLIDOS Y NOMBRES],Tabla2[[#This Row],[APELLIDOS Y NOMBRES]])</f>
        <v>1</v>
      </c>
      <c r="AB2987" s="42">
        <f>IF(Tabla2[[#This Row],[Trabajador]]&gt;1,1/Tabla2[[#This Row],[Trabajador]],Tabla2[[#This Row],[Trabajador]])</f>
        <v>1</v>
      </c>
      <c r="AC2987" t="str">
        <f>+IFERROR(IF(Tabla2[[#This Row],[FECHA CESE/BAJA]]="","No Aplica",IF(AND(MONTH(Tabla2[[#This Row],[FECHA CESE/BAJA]])=MONTH(TODAY()-30),YEAR(Tabla2[[#This Row],[FECHA CESE/BAJA]])=YEAR(TODAY())),MONTH(TODAY()-30)&amp;"-"&amp;YEAR(TODAY()),"Borrar")),"No aplica")</f>
        <v>No Aplica</v>
      </c>
      <c r="AD2987" t="str">
        <f>+IFERROR(IF(Tabla2[[#This Row],[FECHA INICIO DE LABORES EN OBRA]]="","No Aplica",IF(AND(MONTH(Tabla2[[#This Row],[FECHA INICIO DE LABORES EN OBRA]])=MONTH(TODAY()-30),YEAR(Tabla2[[#This Row],[FECHA INICIO DE LABORES EN OBRA]])=YEAR(TODAY())),MONTH(TODAY()-30)&amp;"-"&amp;YEAR(TODAY()),"No Aplica")),"No Aplica")</f>
        <v>No Aplica</v>
      </c>
    </row>
    <row r="2988" spans="1:30" x14ac:dyDescent="0.25">
      <c r="A2988" s="13" t="s">
        <v>10377</v>
      </c>
      <c r="B2988" s="15" t="s">
        <v>10378</v>
      </c>
      <c r="C2988" s="15" t="s">
        <v>10378</v>
      </c>
      <c r="D2988" s="15" t="s">
        <v>10406</v>
      </c>
      <c r="E2988" s="15" t="s">
        <v>10407</v>
      </c>
      <c r="F2988" s="39">
        <v>33423</v>
      </c>
      <c r="G2988" s="15">
        <v>2</v>
      </c>
      <c r="H2988" s="15" t="s">
        <v>10388</v>
      </c>
      <c r="I2988" s="15" t="s">
        <v>8571</v>
      </c>
      <c r="J2988" s="15" t="s">
        <v>10408</v>
      </c>
      <c r="K2988" s="15" t="s">
        <v>2697</v>
      </c>
      <c r="L2988" s="40" t="s">
        <v>6</v>
      </c>
      <c r="M2988" s="39"/>
      <c r="N2988" s="41" t="s">
        <v>2687</v>
      </c>
      <c r="O2988" s="39">
        <v>44881</v>
      </c>
      <c r="P2988" s="40">
        <v>1</v>
      </c>
      <c r="Q2988" s="40">
        <v>4</v>
      </c>
      <c r="R2988" s="40" t="str">
        <f>IFERROR(VLOOKUP(Tabla2[[#This Row],[CONTRATISTA PRNCIPAL]],Hoja1!$L$5:$M$9,2,FALSE),"CJV")</f>
        <v>CJV</v>
      </c>
      <c r="S2988" s="40" t="str">
        <f>IF(Tabla2[[#This Row],[EMPRESA]]=Tabla2[[#This Row],[CONTRATISTA PRNCIPAL]],"Principal","Secundaria")</f>
        <v>Principal</v>
      </c>
      <c r="T2988" s="42">
        <f>IFERROR(1/COUNTIF(Tabla2[CONTRATISTA PRNCIPAL],Tabla2[[#This Row],[CONTRATISTA PRNCIPAL]]),0)</f>
        <v>0.018867924528301886</v>
      </c>
      <c r="U2988" s="43">
        <f>IF(((TODAY()-Tabla2[[#This Row],[FECHA NACIMIENTO]])/365)&lt;18,"Corregir", IF(((TODAY()-Tabla2[[#This Row],[FECHA NACIMIENTO]])/365)&gt;80, "Corregir",ROUNDDOWN(((TODAY()-Tabla2[[#This Row],[FECHA NACIMIENTO]])/365),0)))</f>
        <v>32</v>
      </c>
      <c r="V29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88" s="44" t="str">
        <f>+IF(Tabla2[[#This Row],[Edad]]="Corregir","Corregir","Ok")</f>
        <v>Ok</v>
      </c>
      <c r="X2988" s="42" t="str">
        <f>+IFERROR(VLOOKUP(Tabla2[[#This Row],[DISTRITO SEGÚN DNI]],Hoja1!$A$2:$B$32,2,FALSE),"No")</f>
        <v>No</v>
      </c>
      <c r="Y2988" s="42" t="str">
        <f>IF(OR(LOWER(Tabla2[[#This Row],[GENERO]])="masculino", LOWER(Tabla2[[#This Row],[GENERO]])="femenino"),"OK","Corregir")</f>
        <v>OK</v>
      </c>
      <c r="Z2988" s="42" t="str">
        <f>+IF(Tabla2[[#This Row],[Nro. DNI / CE]]="","Corregir",IF(LEN(Tabla2[[#This Row],[Nro. DNI / CE]])&gt;=8,"OK","Corregir"))</f>
        <v>OK</v>
      </c>
      <c r="AA2988" s="42">
        <f>COUNTIF(Tabla2[APELLIDOS Y NOMBRES],Tabla2[[#This Row],[APELLIDOS Y NOMBRES]])</f>
        <v>1</v>
      </c>
      <c r="AB2988" s="42">
        <f>IF(Tabla2[[#This Row],[Trabajador]]&gt;1,1/Tabla2[[#This Row],[Trabajador]],Tabla2[[#This Row],[Trabajador]])</f>
        <v>1</v>
      </c>
      <c r="AC2988" t="str">
        <f>+IFERROR(IF(Tabla2[[#This Row],[FECHA CESE/BAJA]]="","No Aplica",IF(AND(MONTH(Tabla2[[#This Row],[FECHA CESE/BAJA]])=MONTH(TODAY()-30),YEAR(Tabla2[[#This Row],[FECHA CESE/BAJA]])=YEAR(TODAY())),MONTH(TODAY()-30)&amp;"-"&amp;YEAR(TODAY()),"Borrar")),"No aplica")</f>
        <v>No Aplica</v>
      </c>
      <c r="AD2988" t="str">
        <f>+IFERROR(IF(Tabla2[[#This Row],[FECHA INICIO DE LABORES EN OBRA]]="","No Aplica",IF(AND(MONTH(Tabla2[[#This Row],[FECHA INICIO DE LABORES EN OBRA]])=MONTH(TODAY()-30),YEAR(Tabla2[[#This Row],[FECHA INICIO DE LABORES EN OBRA]])=YEAR(TODAY())),MONTH(TODAY()-30)&amp;"-"&amp;YEAR(TODAY()),"No Aplica")),"No Aplica")</f>
        <v>No Aplica</v>
      </c>
    </row>
    <row r="2989" spans="1:30" x14ac:dyDescent="0.25">
      <c r="A2989" s="13" t="s">
        <v>10377</v>
      </c>
      <c r="B2989" s="15" t="s">
        <v>10378</v>
      </c>
      <c r="C2989" s="15" t="s">
        <v>10378</v>
      </c>
      <c r="D2989" s="15" t="s">
        <v>10409</v>
      </c>
      <c r="E2989" s="15" t="s">
        <v>10410</v>
      </c>
      <c r="F2989" s="39">
        <v>29113</v>
      </c>
      <c r="G2989" s="15">
        <v>2</v>
      </c>
      <c r="H2989" s="15" t="s">
        <v>10388</v>
      </c>
      <c r="I2989" s="15" t="s">
        <v>8571</v>
      </c>
      <c r="J2989" s="15" t="s">
        <v>10411</v>
      </c>
      <c r="K2989" s="15" t="s">
        <v>2808</v>
      </c>
      <c r="L2989" s="40" t="s">
        <v>6</v>
      </c>
      <c r="M2989" s="39"/>
      <c r="N2989" s="41" t="s">
        <v>2687</v>
      </c>
      <c r="O2989" s="39">
        <v>44881</v>
      </c>
      <c r="P2989" s="40">
        <v>1</v>
      </c>
      <c r="Q2989" s="40">
        <v>4</v>
      </c>
      <c r="R2989" s="40" t="str">
        <f>IFERROR(VLOOKUP(Tabla2[[#This Row],[CONTRATISTA PRNCIPAL]],Hoja1!$L$5:$M$9,2,FALSE),"CJV")</f>
        <v>CJV</v>
      </c>
      <c r="S2989" s="40" t="str">
        <f>IF(Tabla2[[#This Row],[EMPRESA]]=Tabla2[[#This Row],[CONTRATISTA PRNCIPAL]],"Principal","Secundaria")</f>
        <v>Principal</v>
      </c>
      <c r="T2989" s="42">
        <f>IFERROR(1/COUNTIF(Tabla2[CONTRATISTA PRNCIPAL],Tabla2[[#This Row],[CONTRATISTA PRNCIPAL]]),0)</f>
        <v>0.018867924528301886</v>
      </c>
      <c r="U2989" s="43">
        <f>IF(((TODAY()-Tabla2[[#This Row],[FECHA NACIMIENTO]])/365)&lt;18,"Corregir", IF(((TODAY()-Tabla2[[#This Row],[FECHA NACIMIENTO]])/365)&gt;80, "Corregir",ROUNDDOWN(((TODAY()-Tabla2[[#This Row],[FECHA NACIMIENTO]])/365),0)))</f>
        <v>44</v>
      </c>
      <c r="V29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89" s="44" t="str">
        <f>+IF(Tabla2[[#This Row],[Edad]]="Corregir","Corregir","Ok")</f>
        <v>Ok</v>
      </c>
      <c r="X2989" s="42" t="str">
        <f>+IFERROR(VLOOKUP(Tabla2[[#This Row],[DISTRITO SEGÚN DNI]],Hoja1!$A$2:$B$32,2,FALSE),"No")</f>
        <v>No</v>
      </c>
      <c r="Y2989" s="42" t="str">
        <f>IF(OR(LOWER(Tabla2[[#This Row],[GENERO]])="masculino", LOWER(Tabla2[[#This Row],[GENERO]])="femenino"),"OK","Corregir")</f>
        <v>OK</v>
      </c>
      <c r="Z2989" s="42" t="str">
        <f>+IF(Tabla2[[#This Row],[Nro. DNI / CE]]="","Corregir",IF(LEN(Tabla2[[#This Row],[Nro. DNI / CE]])&gt;=8,"OK","Corregir"))</f>
        <v>OK</v>
      </c>
      <c r="AA2989" s="42">
        <f>COUNTIF(Tabla2[APELLIDOS Y NOMBRES],Tabla2[[#This Row],[APELLIDOS Y NOMBRES]])</f>
        <v>1</v>
      </c>
      <c r="AB2989" s="42">
        <f>IF(Tabla2[[#This Row],[Trabajador]]&gt;1,1/Tabla2[[#This Row],[Trabajador]],Tabla2[[#This Row],[Trabajador]])</f>
        <v>1</v>
      </c>
      <c r="AC2989" t="str">
        <f>+IFERROR(IF(Tabla2[[#This Row],[FECHA CESE/BAJA]]="","No Aplica",IF(AND(MONTH(Tabla2[[#This Row],[FECHA CESE/BAJA]])=MONTH(TODAY()-30),YEAR(Tabla2[[#This Row],[FECHA CESE/BAJA]])=YEAR(TODAY())),MONTH(TODAY()-30)&amp;"-"&amp;YEAR(TODAY()),"Borrar")),"No aplica")</f>
        <v>No Aplica</v>
      </c>
      <c r="AD2989" t="str">
        <f>+IFERROR(IF(Tabla2[[#This Row],[FECHA INICIO DE LABORES EN OBRA]]="","No Aplica",IF(AND(MONTH(Tabla2[[#This Row],[FECHA INICIO DE LABORES EN OBRA]])=MONTH(TODAY()-30),YEAR(Tabla2[[#This Row],[FECHA INICIO DE LABORES EN OBRA]])=YEAR(TODAY())),MONTH(TODAY()-30)&amp;"-"&amp;YEAR(TODAY()),"No Aplica")),"No Aplica")</f>
        <v>No Aplica</v>
      </c>
    </row>
    <row r="2990" spans="1:30" x14ac:dyDescent="0.25">
      <c r="A2990" s="13" t="s">
        <v>10377</v>
      </c>
      <c r="B2990" s="15" t="s">
        <v>10378</v>
      </c>
      <c r="C2990" s="15" t="s">
        <v>10378</v>
      </c>
      <c r="D2990" s="15">
        <v>44171045</v>
      </c>
      <c r="E2990" s="15" t="s">
        <v>123</v>
      </c>
      <c r="F2990" s="39">
        <v>31696</v>
      </c>
      <c r="G2990" s="15">
        <v>2</v>
      </c>
      <c r="H2990" s="15" t="s">
        <v>10382</v>
      </c>
      <c r="I2990" s="15" t="s">
        <v>8571</v>
      </c>
      <c r="J2990" s="15" t="s">
        <v>10412</v>
      </c>
      <c r="K2990" s="15" t="s">
        <v>2083</v>
      </c>
      <c r="L2990" s="40" t="s">
        <v>6</v>
      </c>
      <c r="M2990" s="39"/>
      <c r="N2990" s="41" t="s">
        <v>2687</v>
      </c>
      <c r="O2990" s="39">
        <v>44891</v>
      </c>
      <c r="P2990" s="40">
        <v>1</v>
      </c>
      <c r="Q2990" s="40">
        <v>4</v>
      </c>
      <c r="R2990" s="40" t="str">
        <f>IFERROR(VLOOKUP(Tabla2[[#This Row],[CONTRATISTA PRNCIPAL]],Hoja1!$L$5:$M$9,2,FALSE),"CJV")</f>
        <v>CJV</v>
      </c>
      <c r="S2990" s="40" t="str">
        <f>IF(Tabla2[[#This Row],[EMPRESA]]=Tabla2[[#This Row],[CONTRATISTA PRNCIPAL]],"Principal","Secundaria")</f>
        <v>Principal</v>
      </c>
      <c r="T2990" s="42">
        <f>IFERROR(1/COUNTIF(Tabla2[CONTRATISTA PRNCIPAL],Tabla2[[#This Row],[CONTRATISTA PRNCIPAL]]),0)</f>
        <v>0.018867924528301886</v>
      </c>
      <c r="U2990" s="43">
        <f>IF(((TODAY()-Tabla2[[#This Row],[FECHA NACIMIENTO]])/365)&lt;18,"Corregir", IF(((TODAY()-Tabla2[[#This Row],[FECHA NACIMIENTO]])/365)&gt;80, "Corregir",ROUNDDOWN(((TODAY()-Tabla2[[#This Row],[FECHA NACIMIENTO]])/365),0)))</f>
        <v>36</v>
      </c>
      <c r="V29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90" s="44" t="str">
        <f>+IF(Tabla2[[#This Row],[Edad]]="Corregir","Corregir","Ok")</f>
        <v>Ok</v>
      </c>
      <c r="X2990" s="42" t="str">
        <f>+IFERROR(VLOOKUP(Tabla2[[#This Row],[DISTRITO SEGÚN DNI]],Hoja1!$A$2:$B$32,2,FALSE),"No")</f>
        <v>ATE</v>
      </c>
      <c r="Y2990" s="42" t="str">
        <f>IF(OR(LOWER(Tabla2[[#This Row],[GENERO]])="masculino", LOWER(Tabla2[[#This Row],[GENERO]])="femenino"),"OK","Corregir")</f>
        <v>OK</v>
      </c>
      <c r="Z2990" s="42" t="str">
        <f>+IF(Tabla2[[#This Row],[Nro. DNI / CE]]="","Corregir",IF(LEN(Tabla2[[#This Row],[Nro. DNI / CE]])&gt;=8,"OK","Corregir"))</f>
        <v>OK</v>
      </c>
      <c r="AA2990" s="42">
        <f>COUNTIF(Tabla2[APELLIDOS Y NOMBRES],Tabla2[[#This Row],[APELLIDOS Y NOMBRES]])</f>
        <v>1</v>
      </c>
      <c r="AB2990" s="42">
        <f>IF(Tabla2[[#This Row],[Trabajador]]&gt;1,1/Tabla2[[#This Row],[Trabajador]],Tabla2[[#This Row],[Trabajador]])</f>
        <v>1</v>
      </c>
      <c r="AC2990" t="str">
        <f>+IFERROR(IF(Tabla2[[#This Row],[FECHA CESE/BAJA]]="","No Aplica",IF(AND(MONTH(Tabla2[[#This Row],[FECHA CESE/BAJA]])=MONTH(TODAY()-30),YEAR(Tabla2[[#This Row],[FECHA CESE/BAJA]])=YEAR(TODAY())),MONTH(TODAY()-30)&amp;"-"&amp;YEAR(TODAY()),"Borrar")),"No aplica")</f>
        <v>No Aplica</v>
      </c>
      <c r="AD2990" t="str">
        <f>+IFERROR(IF(Tabla2[[#This Row],[FECHA INICIO DE LABORES EN OBRA]]="","No Aplica",IF(AND(MONTH(Tabla2[[#This Row],[FECHA INICIO DE LABORES EN OBRA]])=MONTH(TODAY()-30),YEAR(Tabla2[[#This Row],[FECHA INICIO DE LABORES EN OBRA]])=YEAR(TODAY())),MONTH(TODAY()-30)&amp;"-"&amp;YEAR(TODAY()),"No Aplica")),"No Aplica")</f>
        <v>No Aplica</v>
      </c>
    </row>
    <row r="2991" spans="1:30" x14ac:dyDescent="0.25">
      <c r="A2991" s="13" t="s">
        <v>10377</v>
      </c>
      <c r="B2991" s="15" t="s">
        <v>10378</v>
      </c>
      <c r="C2991" s="15" t="s">
        <v>10378</v>
      </c>
      <c r="D2991" s="15">
        <v>60101334</v>
      </c>
      <c r="E2991" s="15" t="s">
        <v>10413</v>
      </c>
      <c r="F2991" s="39">
        <v>37583</v>
      </c>
      <c r="G2991" s="15">
        <v>2</v>
      </c>
      <c r="H2991" s="15" t="s">
        <v>10382</v>
      </c>
      <c r="I2991" s="15" t="s">
        <v>8571</v>
      </c>
      <c r="J2991" s="15" t="s">
        <v>10414</v>
      </c>
      <c r="K2991" s="15" t="s">
        <v>10415</v>
      </c>
      <c r="L2991" s="40" t="s">
        <v>6</v>
      </c>
      <c r="M2991" s="39"/>
      <c r="N2991" s="41" t="s">
        <v>2687</v>
      </c>
      <c r="O2991" s="39">
        <v>44891</v>
      </c>
      <c r="P2991" s="40">
        <v>1</v>
      </c>
      <c r="Q2991" s="40">
        <v>4</v>
      </c>
      <c r="R2991" s="40" t="str">
        <f>IFERROR(VLOOKUP(Tabla2[[#This Row],[CONTRATISTA PRNCIPAL]],Hoja1!$L$5:$M$9,2,FALSE),"CJV")</f>
        <v>CJV</v>
      </c>
      <c r="S2991" s="40" t="str">
        <f>IF(Tabla2[[#This Row],[EMPRESA]]=Tabla2[[#This Row],[CONTRATISTA PRNCIPAL]],"Principal","Secundaria")</f>
        <v>Principal</v>
      </c>
      <c r="T2991" s="42">
        <f>IFERROR(1/COUNTIF(Tabla2[CONTRATISTA PRNCIPAL],Tabla2[[#This Row],[CONTRATISTA PRNCIPAL]]),0)</f>
        <v>0.018867924528301886</v>
      </c>
      <c r="U2991" s="43">
        <f>IF(((TODAY()-Tabla2[[#This Row],[FECHA NACIMIENTO]])/365)&lt;18,"Corregir", IF(((TODAY()-Tabla2[[#This Row],[FECHA NACIMIENTO]])/365)&gt;80, "Corregir",ROUNDDOWN(((TODAY()-Tabla2[[#This Row],[FECHA NACIMIENTO]])/365),0)))</f>
        <v>20</v>
      </c>
      <c r="V29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2991" s="44" t="str">
        <f>+IF(Tabla2[[#This Row],[Edad]]="Corregir","Corregir","Ok")</f>
        <v>Ok</v>
      </c>
      <c r="X2991" s="42" t="str">
        <f>+IFERROR(VLOOKUP(Tabla2[[#This Row],[DISTRITO SEGÚN DNI]],Hoja1!$A$2:$B$32,2,FALSE),"No")</f>
        <v>No</v>
      </c>
      <c r="Y2991" s="42" t="str">
        <f>IF(OR(LOWER(Tabla2[[#This Row],[GENERO]])="masculino", LOWER(Tabla2[[#This Row],[GENERO]])="femenino"),"OK","Corregir")</f>
        <v>OK</v>
      </c>
      <c r="Z2991" s="42" t="str">
        <f>+IF(Tabla2[[#This Row],[Nro. DNI / CE]]="","Corregir",IF(LEN(Tabla2[[#This Row],[Nro. DNI / CE]])&gt;=8,"OK","Corregir"))</f>
        <v>OK</v>
      </c>
      <c r="AA2991" s="42">
        <f>COUNTIF(Tabla2[APELLIDOS Y NOMBRES],Tabla2[[#This Row],[APELLIDOS Y NOMBRES]])</f>
        <v>1</v>
      </c>
      <c r="AB2991" s="42">
        <f>IF(Tabla2[[#This Row],[Trabajador]]&gt;1,1/Tabla2[[#This Row],[Trabajador]],Tabla2[[#This Row],[Trabajador]])</f>
        <v>1</v>
      </c>
      <c r="AC2991" t="str">
        <f>+IFERROR(IF(Tabla2[[#This Row],[FECHA CESE/BAJA]]="","No Aplica",IF(AND(MONTH(Tabla2[[#This Row],[FECHA CESE/BAJA]])=MONTH(TODAY()-30),YEAR(Tabla2[[#This Row],[FECHA CESE/BAJA]])=YEAR(TODAY())),MONTH(TODAY()-30)&amp;"-"&amp;YEAR(TODAY()),"Borrar")),"No aplica")</f>
        <v>No Aplica</v>
      </c>
      <c r="AD2991" t="str">
        <f>+IFERROR(IF(Tabla2[[#This Row],[FECHA INICIO DE LABORES EN OBRA]]="","No Aplica",IF(AND(MONTH(Tabla2[[#This Row],[FECHA INICIO DE LABORES EN OBRA]])=MONTH(TODAY()-30),YEAR(Tabla2[[#This Row],[FECHA INICIO DE LABORES EN OBRA]])=YEAR(TODAY())),MONTH(TODAY()-30)&amp;"-"&amp;YEAR(TODAY()),"No Aplica")),"No Aplica")</f>
        <v>No Aplica</v>
      </c>
    </row>
    <row r="2992" spans="1:30" x14ac:dyDescent="0.25">
      <c r="A2992" s="13" t="s">
        <v>10377</v>
      </c>
      <c r="B2992" s="15" t="s">
        <v>10378</v>
      </c>
      <c r="C2992" s="15" t="s">
        <v>10378</v>
      </c>
      <c r="D2992" s="15" t="s">
        <v>661</v>
      </c>
      <c r="E2992" s="15" t="s">
        <v>662</v>
      </c>
      <c r="F2992" s="39">
        <v>32086</v>
      </c>
      <c r="G2992" s="15">
        <v>2</v>
      </c>
      <c r="H2992" s="15" t="s">
        <v>10388</v>
      </c>
      <c r="I2992" s="15" t="s">
        <v>5324</v>
      </c>
      <c r="J2992" s="15" t="s">
        <v>10416</v>
      </c>
      <c r="K2992" s="15" t="s">
        <v>2036</v>
      </c>
      <c r="L2992" s="40" t="s">
        <v>6</v>
      </c>
      <c r="M2992" s="39"/>
      <c r="N2992" s="41" t="s">
        <v>2687</v>
      </c>
      <c r="O2992" s="39">
        <v>44889</v>
      </c>
      <c r="P2992" s="40">
        <v>1</v>
      </c>
      <c r="Q2992" s="40">
        <v>4</v>
      </c>
      <c r="R2992" s="40" t="str">
        <f>IFERROR(VLOOKUP(Tabla2[[#This Row],[CONTRATISTA PRNCIPAL]],Hoja1!$L$5:$M$9,2,FALSE),"CJV")</f>
        <v>CJV</v>
      </c>
      <c r="S2992" s="40" t="str">
        <f>IF(Tabla2[[#This Row],[EMPRESA]]=Tabla2[[#This Row],[CONTRATISTA PRNCIPAL]],"Principal","Secundaria")</f>
        <v>Principal</v>
      </c>
      <c r="T2992" s="42">
        <f>IFERROR(1/COUNTIF(Tabla2[CONTRATISTA PRNCIPAL],Tabla2[[#This Row],[CONTRATISTA PRNCIPAL]]),0)</f>
        <v>0.018867924528301886</v>
      </c>
      <c r="U2992" s="43">
        <f>IF(((TODAY()-Tabla2[[#This Row],[FECHA NACIMIENTO]])/365)&lt;18,"Corregir", IF(((TODAY()-Tabla2[[#This Row],[FECHA NACIMIENTO]])/365)&gt;80, "Corregir",ROUNDDOWN(((TODAY()-Tabla2[[#This Row],[FECHA NACIMIENTO]])/365),0)))</f>
        <v>35</v>
      </c>
      <c r="V29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92" s="44" t="str">
        <f>+IF(Tabla2[[#This Row],[Edad]]="Corregir","Corregir","Ok")</f>
        <v>Ok</v>
      </c>
      <c r="X2992" s="42" t="str">
        <f>+IFERROR(VLOOKUP(Tabla2[[#This Row],[DISTRITO SEGÚN DNI]],Hoja1!$A$2:$B$32,2,FALSE),"No")</f>
        <v>CALLAO</v>
      </c>
      <c r="Y2992" s="42" t="str">
        <f>IF(OR(LOWER(Tabla2[[#This Row],[GENERO]])="masculino", LOWER(Tabla2[[#This Row],[GENERO]])="femenino"),"OK","Corregir")</f>
        <v>OK</v>
      </c>
      <c r="Z2992" s="42" t="str">
        <f>+IF(Tabla2[[#This Row],[Nro. DNI / CE]]="","Corregir",IF(LEN(Tabla2[[#This Row],[Nro. DNI / CE]])&gt;=8,"OK","Corregir"))</f>
        <v>OK</v>
      </c>
      <c r="AA2992" s="42">
        <f>COUNTIF(Tabla2[APELLIDOS Y NOMBRES],Tabla2[[#This Row],[APELLIDOS Y NOMBRES]])</f>
        <v>1</v>
      </c>
      <c r="AB2992" s="42">
        <f>IF(Tabla2[[#This Row],[Trabajador]]&gt;1,1/Tabla2[[#This Row],[Trabajador]],Tabla2[[#This Row],[Trabajador]])</f>
        <v>1</v>
      </c>
      <c r="AC2992" t="str">
        <f>+IFERROR(IF(Tabla2[[#This Row],[FECHA CESE/BAJA]]="","No Aplica",IF(AND(MONTH(Tabla2[[#This Row],[FECHA CESE/BAJA]])=MONTH(TODAY()-30),YEAR(Tabla2[[#This Row],[FECHA CESE/BAJA]])=YEAR(TODAY())),MONTH(TODAY()-30)&amp;"-"&amp;YEAR(TODAY()),"Borrar")),"No aplica")</f>
        <v>No Aplica</v>
      </c>
      <c r="AD2992" t="str">
        <f>+IFERROR(IF(Tabla2[[#This Row],[FECHA INICIO DE LABORES EN OBRA]]="","No Aplica",IF(AND(MONTH(Tabla2[[#This Row],[FECHA INICIO DE LABORES EN OBRA]])=MONTH(TODAY()-30),YEAR(Tabla2[[#This Row],[FECHA INICIO DE LABORES EN OBRA]])=YEAR(TODAY())),MONTH(TODAY()-30)&amp;"-"&amp;YEAR(TODAY()),"No Aplica")),"No Aplica")</f>
        <v>No Aplica</v>
      </c>
    </row>
    <row r="2993" spans="1:30" x14ac:dyDescent="0.25">
      <c r="A2993" s="13" t="s">
        <v>10377</v>
      </c>
      <c r="B2993" s="15" t="s">
        <v>10378</v>
      </c>
      <c r="C2993" s="15" t="s">
        <v>10378</v>
      </c>
      <c r="D2993" s="15">
        <v>47967296</v>
      </c>
      <c r="E2993" s="15" t="s">
        <v>10417</v>
      </c>
      <c r="F2993" s="39">
        <v>34044</v>
      </c>
      <c r="G2993" s="15">
        <v>2</v>
      </c>
      <c r="H2993" s="15" t="s">
        <v>10388</v>
      </c>
      <c r="I2993" s="15" t="s">
        <v>5324</v>
      </c>
      <c r="J2993" s="15" t="s">
        <v>10418</v>
      </c>
      <c r="K2993" s="15" t="s">
        <v>2908</v>
      </c>
      <c r="L2993" s="40" t="s">
        <v>6</v>
      </c>
      <c r="M2993" s="39"/>
      <c r="N2993" s="41" t="s">
        <v>2687</v>
      </c>
      <c r="O2993" s="39">
        <v>44895</v>
      </c>
      <c r="P2993" s="40">
        <v>1</v>
      </c>
      <c r="Q2993" s="40">
        <v>4</v>
      </c>
      <c r="R2993" s="40" t="str">
        <f>IFERROR(VLOOKUP(Tabla2[[#This Row],[CONTRATISTA PRNCIPAL]],Hoja1!$L$5:$M$9,2,FALSE),"CJV")</f>
        <v>CJV</v>
      </c>
      <c r="S2993" s="40" t="str">
        <f>IF(Tabla2[[#This Row],[EMPRESA]]=Tabla2[[#This Row],[CONTRATISTA PRNCIPAL]],"Principal","Secundaria")</f>
        <v>Principal</v>
      </c>
      <c r="T2993" s="42">
        <f>IFERROR(1/COUNTIF(Tabla2[CONTRATISTA PRNCIPAL],Tabla2[[#This Row],[CONTRATISTA PRNCIPAL]]),0)</f>
        <v>0.018867924528301886</v>
      </c>
      <c r="U2993" s="43">
        <f>IF(((TODAY()-Tabla2[[#This Row],[FECHA NACIMIENTO]])/365)&lt;18,"Corregir", IF(((TODAY()-Tabla2[[#This Row],[FECHA NACIMIENTO]])/365)&gt;80, "Corregir",ROUNDDOWN(((TODAY()-Tabla2[[#This Row],[FECHA NACIMIENTO]])/365),0)))</f>
        <v>30</v>
      </c>
      <c r="V29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2993" s="44" t="str">
        <f>+IF(Tabla2[[#This Row],[Edad]]="Corregir","Corregir","Ok")</f>
        <v>Ok</v>
      </c>
      <c r="X2993" s="42" t="str">
        <f>+IFERROR(VLOOKUP(Tabla2[[#This Row],[DISTRITO SEGÚN DNI]],Hoja1!$A$2:$B$32,2,FALSE),"No")</f>
        <v>No</v>
      </c>
      <c r="Y2993" s="42" t="str">
        <f>IF(OR(LOWER(Tabla2[[#This Row],[GENERO]])="masculino", LOWER(Tabla2[[#This Row],[GENERO]])="femenino"),"OK","Corregir")</f>
        <v>OK</v>
      </c>
      <c r="Z2993" s="42" t="str">
        <f>+IF(Tabla2[[#This Row],[Nro. DNI / CE]]="","Corregir",IF(LEN(Tabla2[[#This Row],[Nro. DNI / CE]])&gt;=8,"OK","Corregir"))</f>
        <v>OK</v>
      </c>
      <c r="AA2993" s="42">
        <f>COUNTIF(Tabla2[APELLIDOS Y NOMBRES],Tabla2[[#This Row],[APELLIDOS Y NOMBRES]])</f>
        <v>1</v>
      </c>
      <c r="AB2993" s="42">
        <f>IF(Tabla2[[#This Row],[Trabajador]]&gt;1,1/Tabla2[[#This Row],[Trabajador]],Tabla2[[#This Row],[Trabajador]])</f>
        <v>1</v>
      </c>
      <c r="AC2993" t="str">
        <f>+IFERROR(IF(Tabla2[[#This Row],[FECHA CESE/BAJA]]="","No Aplica",IF(AND(MONTH(Tabla2[[#This Row],[FECHA CESE/BAJA]])=MONTH(TODAY()-30),YEAR(Tabla2[[#This Row],[FECHA CESE/BAJA]])=YEAR(TODAY())),MONTH(TODAY()-30)&amp;"-"&amp;YEAR(TODAY()),"Borrar")),"No aplica")</f>
        <v>No Aplica</v>
      </c>
      <c r="AD2993" t="str">
        <f>+IFERROR(IF(Tabla2[[#This Row],[FECHA INICIO DE LABORES EN OBRA]]="","No Aplica",IF(AND(MONTH(Tabla2[[#This Row],[FECHA INICIO DE LABORES EN OBRA]])=MONTH(TODAY()-30),YEAR(Tabla2[[#This Row],[FECHA INICIO DE LABORES EN OBRA]])=YEAR(TODAY())),MONTH(TODAY()-30)&amp;"-"&amp;YEAR(TODAY()),"No Aplica")),"No Aplica")</f>
        <v>No Aplica</v>
      </c>
    </row>
    <row r="2994" spans="1:30" x14ac:dyDescent="0.25">
      <c r="A2994" s="13" t="s">
        <v>10377</v>
      </c>
      <c r="B2994" s="15" t="s">
        <v>10378</v>
      </c>
      <c r="C2994" s="15" t="s">
        <v>10378</v>
      </c>
      <c r="D2994" s="15">
        <v>46250218</v>
      </c>
      <c r="E2994" s="15" t="s">
        <v>10419</v>
      </c>
      <c r="F2994" s="39">
        <v>30093</v>
      </c>
      <c r="G2994" s="15">
        <v>2</v>
      </c>
      <c r="H2994" s="15" t="s">
        <v>10388</v>
      </c>
      <c r="I2994" s="15" t="s">
        <v>5324</v>
      </c>
      <c r="J2994" s="15" t="s">
        <v>10420</v>
      </c>
      <c r="K2994" s="15" t="s">
        <v>2126</v>
      </c>
      <c r="L2994" s="40" t="s">
        <v>6</v>
      </c>
      <c r="M2994" s="39"/>
      <c r="N2994" s="41" t="s">
        <v>2687</v>
      </c>
      <c r="O2994" s="39">
        <v>44895</v>
      </c>
      <c r="P2994" s="40">
        <v>1</v>
      </c>
      <c r="Q2994" s="40">
        <v>4</v>
      </c>
      <c r="R2994" s="40" t="str">
        <f>IFERROR(VLOOKUP(Tabla2[[#This Row],[CONTRATISTA PRNCIPAL]],Hoja1!$L$5:$M$9,2,FALSE),"CJV")</f>
        <v>CJV</v>
      </c>
      <c r="S2994" s="40" t="str">
        <f>IF(Tabla2[[#This Row],[EMPRESA]]=Tabla2[[#This Row],[CONTRATISTA PRNCIPAL]],"Principal","Secundaria")</f>
        <v>Principal</v>
      </c>
      <c r="T2994" s="42">
        <f>IFERROR(1/COUNTIF(Tabla2[CONTRATISTA PRNCIPAL],Tabla2[[#This Row],[CONTRATISTA PRNCIPAL]]),0)</f>
        <v>0.018867924528301886</v>
      </c>
      <c r="U2994" s="43">
        <f>IF(((TODAY()-Tabla2[[#This Row],[FECHA NACIMIENTO]])/365)&lt;18,"Corregir", IF(((TODAY()-Tabla2[[#This Row],[FECHA NACIMIENTO]])/365)&gt;80, "Corregir",ROUNDDOWN(((TODAY()-Tabla2[[#This Row],[FECHA NACIMIENTO]])/365),0)))</f>
        <v>41</v>
      </c>
      <c r="V29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94" s="44" t="str">
        <f>+IF(Tabla2[[#This Row],[Edad]]="Corregir","Corregir","Ok")</f>
        <v>Ok</v>
      </c>
      <c r="X2994" s="42" t="str">
        <f>+IFERROR(VLOOKUP(Tabla2[[#This Row],[DISTRITO SEGÚN DNI]],Hoja1!$A$2:$B$32,2,FALSE),"No")</f>
        <v>No</v>
      </c>
      <c r="Y2994" s="42" t="str">
        <f>IF(OR(LOWER(Tabla2[[#This Row],[GENERO]])="masculino", LOWER(Tabla2[[#This Row],[GENERO]])="femenino"),"OK","Corregir")</f>
        <v>OK</v>
      </c>
      <c r="Z2994" s="42" t="str">
        <f>+IF(Tabla2[[#This Row],[Nro. DNI / CE]]="","Corregir",IF(LEN(Tabla2[[#This Row],[Nro. DNI / CE]])&gt;=8,"OK","Corregir"))</f>
        <v>OK</v>
      </c>
      <c r="AA2994" s="42">
        <f>COUNTIF(Tabla2[APELLIDOS Y NOMBRES],Tabla2[[#This Row],[APELLIDOS Y NOMBRES]])</f>
        <v>1</v>
      </c>
      <c r="AB2994" s="42">
        <f>IF(Tabla2[[#This Row],[Trabajador]]&gt;1,1/Tabla2[[#This Row],[Trabajador]],Tabla2[[#This Row],[Trabajador]])</f>
        <v>1</v>
      </c>
      <c r="AC2994" t="str">
        <f>+IFERROR(IF(Tabla2[[#This Row],[FECHA CESE/BAJA]]="","No Aplica",IF(AND(MONTH(Tabla2[[#This Row],[FECHA CESE/BAJA]])=MONTH(TODAY()-30),YEAR(Tabla2[[#This Row],[FECHA CESE/BAJA]])=YEAR(TODAY())),MONTH(TODAY()-30)&amp;"-"&amp;YEAR(TODAY()),"Borrar")),"No aplica")</f>
        <v>No Aplica</v>
      </c>
      <c r="AD2994" t="str">
        <f>+IFERROR(IF(Tabla2[[#This Row],[FECHA INICIO DE LABORES EN OBRA]]="","No Aplica",IF(AND(MONTH(Tabla2[[#This Row],[FECHA INICIO DE LABORES EN OBRA]])=MONTH(TODAY()-30),YEAR(Tabla2[[#This Row],[FECHA INICIO DE LABORES EN OBRA]])=YEAR(TODAY())),MONTH(TODAY()-30)&amp;"-"&amp;YEAR(TODAY()),"No Aplica")),"No Aplica")</f>
        <v>No Aplica</v>
      </c>
    </row>
    <row r="2995" spans="1:30" x14ac:dyDescent="0.25">
      <c r="A2995" s="13" t="s">
        <v>10377</v>
      </c>
      <c r="B2995" s="15" t="s">
        <v>10378</v>
      </c>
      <c r="C2995" s="15" t="s">
        <v>10378</v>
      </c>
      <c r="D2995" s="15">
        <v>43972880</v>
      </c>
      <c r="E2995" s="15" t="s">
        <v>121</v>
      </c>
      <c r="F2995" s="39">
        <v>30836</v>
      </c>
      <c r="G2995" s="15">
        <v>2</v>
      </c>
      <c r="H2995" s="15" t="s">
        <v>10388</v>
      </c>
      <c r="I2995" s="15" t="s">
        <v>5324</v>
      </c>
      <c r="J2995" s="15" t="s">
        <v>10421</v>
      </c>
      <c r="K2995" s="15" t="s">
        <v>2802</v>
      </c>
      <c r="L2995" s="40" t="s">
        <v>6</v>
      </c>
      <c r="M2995" s="39"/>
      <c r="N2995" s="41" t="s">
        <v>2687</v>
      </c>
      <c r="O2995" s="39">
        <v>44895</v>
      </c>
      <c r="P2995" s="40">
        <v>1</v>
      </c>
      <c r="Q2995" s="40">
        <v>4</v>
      </c>
      <c r="R2995" s="40" t="str">
        <f>IFERROR(VLOOKUP(Tabla2[[#This Row],[CONTRATISTA PRNCIPAL]],Hoja1!$L$5:$M$9,2,FALSE),"CJV")</f>
        <v>CJV</v>
      </c>
      <c r="S2995" s="40" t="str">
        <f>IF(Tabla2[[#This Row],[EMPRESA]]=Tabla2[[#This Row],[CONTRATISTA PRNCIPAL]],"Principal","Secundaria")</f>
        <v>Principal</v>
      </c>
      <c r="T2995" s="42">
        <f>IFERROR(1/COUNTIF(Tabla2[CONTRATISTA PRNCIPAL],Tabla2[[#This Row],[CONTRATISTA PRNCIPAL]]),0)</f>
        <v>0.018867924528301886</v>
      </c>
      <c r="U2995" s="43">
        <f>IF(((TODAY()-Tabla2[[#This Row],[FECHA NACIMIENTO]])/365)&lt;18,"Corregir", IF(((TODAY()-Tabla2[[#This Row],[FECHA NACIMIENTO]])/365)&gt;80, "Corregir",ROUNDDOWN(((TODAY()-Tabla2[[#This Row],[FECHA NACIMIENTO]])/365),0)))</f>
        <v>39</v>
      </c>
      <c r="V29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95" s="44" t="str">
        <f>+IF(Tabla2[[#This Row],[Edad]]="Corregir","Corregir","Ok")</f>
        <v>Ok</v>
      </c>
      <c r="X2995" s="42" t="str">
        <f>+IFERROR(VLOOKUP(Tabla2[[#This Row],[DISTRITO SEGÚN DNI]],Hoja1!$A$2:$B$32,2,FALSE),"No")</f>
        <v>CALLAO</v>
      </c>
      <c r="Y2995" s="42" t="str">
        <f>IF(OR(LOWER(Tabla2[[#This Row],[GENERO]])="masculino", LOWER(Tabla2[[#This Row],[GENERO]])="femenino"),"OK","Corregir")</f>
        <v>OK</v>
      </c>
      <c r="Z2995" s="42" t="str">
        <f>+IF(Tabla2[[#This Row],[Nro. DNI / CE]]="","Corregir",IF(LEN(Tabla2[[#This Row],[Nro. DNI / CE]])&gt;=8,"OK","Corregir"))</f>
        <v>OK</v>
      </c>
      <c r="AA2995" s="42">
        <f>COUNTIF(Tabla2[APELLIDOS Y NOMBRES],Tabla2[[#This Row],[APELLIDOS Y NOMBRES]])</f>
        <v>1</v>
      </c>
      <c r="AB2995" s="42">
        <f>IF(Tabla2[[#This Row],[Trabajador]]&gt;1,1/Tabla2[[#This Row],[Trabajador]],Tabla2[[#This Row],[Trabajador]])</f>
        <v>1</v>
      </c>
      <c r="AC2995" t="str">
        <f>+IFERROR(IF(Tabla2[[#This Row],[FECHA CESE/BAJA]]="","No Aplica",IF(AND(MONTH(Tabla2[[#This Row],[FECHA CESE/BAJA]])=MONTH(TODAY()-30),YEAR(Tabla2[[#This Row],[FECHA CESE/BAJA]])=YEAR(TODAY())),MONTH(TODAY()-30)&amp;"-"&amp;YEAR(TODAY()),"Borrar")),"No aplica")</f>
        <v>No Aplica</v>
      </c>
      <c r="AD2995" t="str">
        <f>+IFERROR(IF(Tabla2[[#This Row],[FECHA INICIO DE LABORES EN OBRA]]="","No Aplica",IF(AND(MONTH(Tabla2[[#This Row],[FECHA INICIO DE LABORES EN OBRA]])=MONTH(TODAY()-30),YEAR(Tabla2[[#This Row],[FECHA INICIO DE LABORES EN OBRA]])=YEAR(TODAY())),MONTH(TODAY()-30)&amp;"-"&amp;YEAR(TODAY()),"No Aplica")),"No Aplica")</f>
        <v>No Aplica</v>
      </c>
    </row>
    <row r="2996" spans="1:30" x14ac:dyDescent="0.25">
      <c r="A2996" s="13" t="s">
        <v>10377</v>
      </c>
      <c r="B2996" s="15" t="s">
        <v>10378</v>
      </c>
      <c r="C2996" s="15" t="s">
        <v>10378</v>
      </c>
      <c r="D2996" s="15" t="s">
        <v>10422</v>
      </c>
      <c r="E2996" s="15" t="s">
        <v>10423</v>
      </c>
      <c r="F2996" s="39">
        <v>32033</v>
      </c>
      <c r="G2996" s="15">
        <v>1</v>
      </c>
      <c r="H2996" s="15" t="s">
        <v>10424</v>
      </c>
      <c r="I2996" s="15" t="s">
        <v>10425</v>
      </c>
      <c r="J2996" s="15" t="s">
        <v>10426</v>
      </c>
      <c r="K2996" s="15" t="s">
        <v>2113</v>
      </c>
      <c r="L2996" s="40" t="s">
        <v>6</v>
      </c>
      <c r="M2996" s="39"/>
      <c r="N2996" s="41" t="s">
        <v>2687</v>
      </c>
      <c r="O2996" s="39">
        <v>44866</v>
      </c>
      <c r="P2996" s="40">
        <v>1</v>
      </c>
      <c r="Q2996" s="40">
        <v>1</v>
      </c>
      <c r="R2996" s="40" t="str">
        <f>IFERROR(VLOOKUP(Tabla2[[#This Row],[CONTRATISTA PRNCIPAL]],Hoja1!$L$5:$M$9,2,FALSE),"CJV")</f>
        <v>CJV</v>
      </c>
      <c r="S2996" s="40" t="str">
        <f>IF(Tabla2[[#This Row],[EMPRESA]]=Tabla2[[#This Row],[CONTRATISTA PRNCIPAL]],"Principal","Secundaria")</f>
        <v>Principal</v>
      </c>
      <c r="T2996" s="42">
        <f>IFERROR(1/COUNTIF(Tabla2[CONTRATISTA PRNCIPAL],Tabla2[[#This Row],[CONTRATISTA PRNCIPAL]]),0)</f>
        <v>0.018867924528301886</v>
      </c>
      <c r="U2996" s="43">
        <f>IF(((TODAY()-Tabla2[[#This Row],[FECHA NACIMIENTO]])/365)&lt;18,"Corregir", IF(((TODAY()-Tabla2[[#This Row],[FECHA NACIMIENTO]])/365)&gt;80, "Corregir",ROUNDDOWN(((TODAY()-Tabla2[[#This Row],[FECHA NACIMIENTO]])/365),0)))</f>
        <v>36</v>
      </c>
      <c r="V29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96" s="44" t="str">
        <f>+IF(Tabla2[[#This Row],[Edad]]="Corregir","Corregir","Ok")</f>
        <v>Ok</v>
      </c>
      <c r="X2996" s="42" t="str">
        <f>+IFERROR(VLOOKUP(Tabla2[[#This Row],[DISTRITO SEGÚN DNI]],Hoja1!$A$2:$B$32,2,FALSE),"No")</f>
        <v>No</v>
      </c>
      <c r="Y2996" s="42" t="str">
        <f>IF(OR(LOWER(Tabla2[[#This Row],[GENERO]])="masculino", LOWER(Tabla2[[#This Row],[GENERO]])="femenino"),"OK","Corregir")</f>
        <v>OK</v>
      </c>
      <c r="Z2996" s="42" t="str">
        <f>+IF(Tabla2[[#This Row],[Nro. DNI / CE]]="","Corregir",IF(LEN(Tabla2[[#This Row],[Nro. DNI / CE]])&gt;=8,"OK","Corregir"))</f>
        <v>OK</v>
      </c>
      <c r="AA2996" s="42">
        <f>COUNTIF(Tabla2[APELLIDOS Y NOMBRES],Tabla2[[#This Row],[APELLIDOS Y NOMBRES]])</f>
        <v>1</v>
      </c>
      <c r="AB2996" s="42">
        <f>IF(Tabla2[[#This Row],[Trabajador]]&gt;1,1/Tabla2[[#This Row],[Trabajador]],Tabla2[[#This Row],[Trabajador]])</f>
        <v>1</v>
      </c>
      <c r="AC2996" t="str">
        <f>+IFERROR(IF(Tabla2[[#This Row],[FECHA CESE/BAJA]]="","No Aplica",IF(AND(MONTH(Tabla2[[#This Row],[FECHA CESE/BAJA]])=MONTH(TODAY()-30),YEAR(Tabla2[[#This Row],[FECHA CESE/BAJA]])=YEAR(TODAY())),MONTH(TODAY()-30)&amp;"-"&amp;YEAR(TODAY()),"Borrar")),"No aplica")</f>
        <v>No Aplica</v>
      </c>
      <c r="AD2996" t="str">
        <f>+IFERROR(IF(Tabla2[[#This Row],[FECHA INICIO DE LABORES EN OBRA]]="","No Aplica",IF(AND(MONTH(Tabla2[[#This Row],[FECHA INICIO DE LABORES EN OBRA]])=MONTH(TODAY()-30),YEAR(Tabla2[[#This Row],[FECHA INICIO DE LABORES EN OBRA]])=YEAR(TODAY())),MONTH(TODAY()-30)&amp;"-"&amp;YEAR(TODAY()),"No Aplica")),"No Aplica")</f>
        <v>No Aplica</v>
      </c>
    </row>
    <row r="2997" spans="1:30" x14ac:dyDescent="0.25">
      <c r="A2997" s="13" t="s">
        <v>10377</v>
      </c>
      <c r="B2997" s="15" t="s">
        <v>10378</v>
      </c>
      <c r="C2997" s="15" t="s">
        <v>10378</v>
      </c>
      <c r="D2997" s="15" t="s">
        <v>10427</v>
      </c>
      <c r="E2997" s="15" t="s">
        <v>10428</v>
      </c>
      <c r="F2997" s="39">
        <v>26730</v>
      </c>
      <c r="G2997" s="15">
        <v>1</v>
      </c>
      <c r="H2997" s="15" t="s">
        <v>2688</v>
      </c>
      <c r="I2997" s="15" t="s">
        <v>10425</v>
      </c>
      <c r="J2997" s="15" t="s">
        <v>10429</v>
      </c>
      <c r="K2997" s="15" t="s">
        <v>2908</v>
      </c>
      <c r="L2997" s="40" t="s">
        <v>6</v>
      </c>
      <c r="M2997" s="39"/>
      <c r="N2997" s="41" t="s">
        <v>2687</v>
      </c>
      <c r="O2997" s="39">
        <v>44880</v>
      </c>
      <c r="P2997" s="40">
        <v>1</v>
      </c>
      <c r="Q2997" s="40">
        <v>1</v>
      </c>
      <c r="R2997" s="40" t="str">
        <f>IFERROR(VLOOKUP(Tabla2[[#This Row],[CONTRATISTA PRNCIPAL]],Hoja1!$L$5:$M$9,2,FALSE),"CJV")</f>
        <v>CJV</v>
      </c>
      <c r="S2997" s="40" t="str">
        <f>IF(Tabla2[[#This Row],[EMPRESA]]=Tabla2[[#This Row],[CONTRATISTA PRNCIPAL]],"Principal","Secundaria")</f>
        <v>Principal</v>
      </c>
      <c r="T2997" s="42">
        <f>IFERROR(1/COUNTIF(Tabla2[CONTRATISTA PRNCIPAL],Tabla2[[#This Row],[CONTRATISTA PRNCIPAL]]),0)</f>
        <v>0.018867924528301886</v>
      </c>
      <c r="U2997" s="43">
        <f>IF(((TODAY()-Tabla2[[#This Row],[FECHA NACIMIENTO]])/365)&lt;18,"Corregir", IF(((TODAY()-Tabla2[[#This Row],[FECHA NACIMIENTO]])/365)&gt;80, "Corregir",ROUNDDOWN(((TODAY()-Tabla2[[#This Row],[FECHA NACIMIENTO]])/365),0)))</f>
        <v>50</v>
      </c>
      <c r="V29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2997" s="44" t="str">
        <f>+IF(Tabla2[[#This Row],[Edad]]="Corregir","Corregir","Ok")</f>
        <v>Ok</v>
      </c>
      <c r="X2997" s="42" t="str">
        <f>+IFERROR(VLOOKUP(Tabla2[[#This Row],[DISTRITO SEGÚN DNI]],Hoja1!$A$2:$B$32,2,FALSE),"No")</f>
        <v>No</v>
      </c>
      <c r="Y2997" s="42" t="str">
        <f>IF(OR(LOWER(Tabla2[[#This Row],[GENERO]])="masculino", LOWER(Tabla2[[#This Row],[GENERO]])="femenino"),"OK","Corregir")</f>
        <v>OK</v>
      </c>
      <c r="Z2997" s="42" t="str">
        <f>+IF(Tabla2[[#This Row],[Nro. DNI / CE]]="","Corregir",IF(LEN(Tabla2[[#This Row],[Nro. DNI / CE]])&gt;=8,"OK","Corregir"))</f>
        <v>OK</v>
      </c>
      <c r="AA2997" s="42">
        <f>COUNTIF(Tabla2[APELLIDOS Y NOMBRES],Tabla2[[#This Row],[APELLIDOS Y NOMBRES]])</f>
        <v>1</v>
      </c>
      <c r="AB2997" s="42">
        <f>IF(Tabla2[[#This Row],[Trabajador]]&gt;1,1/Tabla2[[#This Row],[Trabajador]],Tabla2[[#This Row],[Trabajador]])</f>
        <v>1</v>
      </c>
      <c r="AC2997" t="str">
        <f>+IFERROR(IF(Tabla2[[#This Row],[FECHA CESE/BAJA]]="","No Aplica",IF(AND(MONTH(Tabla2[[#This Row],[FECHA CESE/BAJA]])=MONTH(TODAY()-30),YEAR(Tabla2[[#This Row],[FECHA CESE/BAJA]])=YEAR(TODAY())),MONTH(TODAY()-30)&amp;"-"&amp;YEAR(TODAY()),"Borrar")),"No aplica")</f>
        <v>No Aplica</v>
      </c>
      <c r="AD2997" t="str">
        <f>+IFERROR(IF(Tabla2[[#This Row],[FECHA INICIO DE LABORES EN OBRA]]="","No Aplica",IF(AND(MONTH(Tabla2[[#This Row],[FECHA INICIO DE LABORES EN OBRA]])=MONTH(TODAY()-30),YEAR(Tabla2[[#This Row],[FECHA INICIO DE LABORES EN OBRA]])=YEAR(TODAY())),MONTH(TODAY()-30)&amp;"-"&amp;YEAR(TODAY()),"No Aplica")),"No Aplica")</f>
        <v>No Aplica</v>
      </c>
    </row>
    <row r="2998" spans="1:30" x14ac:dyDescent="0.25">
      <c r="A2998" s="13" t="s">
        <v>10377</v>
      </c>
      <c r="B2998" s="15" t="s">
        <v>10378</v>
      </c>
      <c r="C2998" s="15" t="s">
        <v>10378</v>
      </c>
      <c r="D2998" s="15">
        <v>43094281</v>
      </c>
      <c r="E2998" s="15" t="s">
        <v>105</v>
      </c>
      <c r="F2998" s="39">
        <v>31275</v>
      </c>
      <c r="G2998" s="15">
        <v>2</v>
      </c>
      <c r="H2998" s="15" t="s">
        <v>10382</v>
      </c>
      <c r="I2998" s="15" t="s">
        <v>5324</v>
      </c>
      <c r="J2998" s="15" t="s">
        <v>10430</v>
      </c>
      <c r="K2998" s="15" t="s">
        <v>2083</v>
      </c>
      <c r="L2998" s="40" t="s">
        <v>6</v>
      </c>
      <c r="M2998" s="39"/>
      <c r="N2998" s="41" t="s">
        <v>2687</v>
      </c>
      <c r="O2998" s="39">
        <v>44924</v>
      </c>
      <c r="P2998" s="40">
        <v>1</v>
      </c>
      <c r="Q2998" s="40">
        <v>4</v>
      </c>
      <c r="R2998" s="40" t="str">
        <f>IFERROR(VLOOKUP(Tabla2[[#This Row],[CONTRATISTA PRNCIPAL]],Hoja1!$L$5:$M$9,2,FALSE),"CJV")</f>
        <v>CJV</v>
      </c>
      <c r="S2998" s="40" t="str">
        <f>IF(Tabla2[[#This Row],[EMPRESA]]=Tabla2[[#This Row],[CONTRATISTA PRNCIPAL]],"Principal","Secundaria")</f>
        <v>Principal</v>
      </c>
      <c r="T2998" s="42">
        <f>IFERROR(1/COUNTIF(Tabla2[CONTRATISTA PRNCIPAL],Tabla2[[#This Row],[CONTRATISTA PRNCIPAL]]),0)</f>
        <v>0.018867924528301886</v>
      </c>
      <c r="U2998" s="43">
        <f>IF(((TODAY()-Tabla2[[#This Row],[FECHA NACIMIENTO]])/365)&lt;18,"Corregir", IF(((TODAY()-Tabla2[[#This Row],[FECHA NACIMIENTO]])/365)&gt;80, "Corregir",ROUNDDOWN(((TODAY()-Tabla2[[#This Row],[FECHA NACIMIENTO]])/365),0)))</f>
        <v>38</v>
      </c>
      <c r="V29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2998" s="44" t="str">
        <f>+IF(Tabla2[[#This Row],[Edad]]="Corregir","Corregir","Ok")</f>
        <v>Ok</v>
      </c>
      <c r="X2998" s="42" t="str">
        <f>+IFERROR(VLOOKUP(Tabla2[[#This Row],[DISTRITO SEGÚN DNI]],Hoja1!$A$2:$B$32,2,FALSE),"No")</f>
        <v>ATE</v>
      </c>
      <c r="Y2998" s="42" t="str">
        <f>IF(OR(LOWER(Tabla2[[#This Row],[GENERO]])="masculino", LOWER(Tabla2[[#This Row],[GENERO]])="femenino"),"OK","Corregir")</f>
        <v>OK</v>
      </c>
      <c r="Z2998" s="42" t="str">
        <f>+IF(Tabla2[[#This Row],[Nro. DNI / CE]]="","Corregir",IF(LEN(Tabla2[[#This Row],[Nro. DNI / CE]])&gt;=8,"OK","Corregir"))</f>
        <v>OK</v>
      </c>
      <c r="AA2998" s="42">
        <f>COUNTIF(Tabla2[APELLIDOS Y NOMBRES],Tabla2[[#This Row],[APELLIDOS Y NOMBRES]])</f>
        <v>1</v>
      </c>
      <c r="AB2998" s="42">
        <f>IF(Tabla2[[#This Row],[Trabajador]]&gt;1,1/Tabla2[[#This Row],[Trabajador]],Tabla2[[#This Row],[Trabajador]])</f>
        <v>1</v>
      </c>
      <c r="AC2998" t="str">
        <f>+IFERROR(IF(Tabla2[[#This Row],[FECHA CESE/BAJA]]="","No Aplica",IF(AND(MONTH(Tabla2[[#This Row],[FECHA CESE/BAJA]])=MONTH(TODAY()-30),YEAR(Tabla2[[#This Row],[FECHA CESE/BAJA]])=YEAR(TODAY())),MONTH(TODAY()-30)&amp;"-"&amp;YEAR(TODAY()),"Borrar")),"No aplica")</f>
        <v>No Aplica</v>
      </c>
      <c r="AD2998" t="str">
        <f>+IFERROR(IF(Tabla2[[#This Row],[FECHA INICIO DE LABORES EN OBRA]]="","No Aplica",IF(AND(MONTH(Tabla2[[#This Row],[FECHA INICIO DE LABORES EN OBRA]])=MONTH(TODAY()-30),YEAR(Tabla2[[#This Row],[FECHA INICIO DE LABORES EN OBRA]])=YEAR(TODAY())),MONTH(TODAY()-30)&amp;"-"&amp;YEAR(TODAY()),"No Aplica")),"No Aplica")</f>
        <v>No Aplica</v>
      </c>
    </row>
    <row r="2999" spans="1:30" x14ac:dyDescent="0.25">
      <c r="A2999" s="13" t="s">
        <v>10377</v>
      </c>
      <c r="B2999" s="15" t="s">
        <v>10378</v>
      </c>
      <c r="C2999" s="15" t="s">
        <v>10378</v>
      </c>
      <c r="D2999" s="15">
        <v>43330122</v>
      </c>
      <c r="E2999" s="15" t="s">
        <v>109</v>
      </c>
      <c r="F2999" s="39">
        <v>29973</v>
      </c>
      <c r="G2999" s="15">
        <v>2</v>
      </c>
      <c r="H2999" s="15" t="s">
        <v>10382</v>
      </c>
      <c r="I2999" s="15" t="s">
        <v>8571</v>
      </c>
      <c r="J2999" s="15" t="s">
        <v>10431</v>
      </c>
      <c r="K2999" s="15" t="s">
        <v>2083</v>
      </c>
      <c r="L2999" s="40" t="s">
        <v>6</v>
      </c>
      <c r="M2999" s="39"/>
      <c r="N2999" s="41" t="s">
        <v>2687</v>
      </c>
      <c r="O2999" s="39">
        <v>44910</v>
      </c>
      <c r="P2999" s="40">
        <v>1</v>
      </c>
      <c r="Q2999" s="40">
        <v>4</v>
      </c>
      <c r="R2999" s="40" t="str">
        <f>IFERROR(VLOOKUP(Tabla2[[#This Row],[CONTRATISTA PRNCIPAL]],Hoja1!$L$5:$M$9,2,FALSE),"CJV")</f>
        <v>CJV</v>
      </c>
      <c r="S2999" s="40" t="str">
        <f>IF(Tabla2[[#This Row],[EMPRESA]]=Tabla2[[#This Row],[CONTRATISTA PRNCIPAL]],"Principal","Secundaria")</f>
        <v>Principal</v>
      </c>
      <c r="T2999" s="42">
        <f>IFERROR(1/COUNTIF(Tabla2[CONTRATISTA PRNCIPAL],Tabla2[[#This Row],[CONTRATISTA PRNCIPAL]]),0)</f>
        <v>0.018867924528301886</v>
      </c>
      <c r="U2999" s="43">
        <f>IF(((TODAY()-Tabla2[[#This Row],[FECHA NACIMIENTO]])/365)&lt;18,"Corregir", IF(((TODAY()-Tabla2[[#This Row],[FECHA NACIMIENTO]])/365)&gt;80, "Corregir",ROUNDDOWN(((TODAY()-Tabla2[[#This Row],[FECHA NACIMIENTO]])/365),0)))</f>
        <v>41</v>
      </c>
      <c r="V29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2999" s="44" t="str">
        <f>+IF(Tabla2[[#This Row],[Edad]]="Corregir","Corregir","Ok")</f>
        <v>Ok</v>
      </c>
      <c r="X2999" s="42" t="str">
        <f>+IFERROR(VLOOKUP(Tabla2[[#This Row],[DISTRITO SEGÚN DNI]],Hoja1!$A$2:$B$32,2,FALSE),"No")</f>
        <v>ATE</v>
      </c>
      <c r="Y2999" s="42" t="str">
        <f>IF(OR(LOWER(Tabla2[[#This Row],[GENERO]])="masculino", LOWER(Tabla2[[#This Row],[GENERO]])="femenino"),"OK","Corregir")</f>
        <v>OK</v>
      </c>
      <c r="Z2999" s="42" t="str">
        <f>+IF(Tabla2[[#This Row],[Nro. DNI / CE]]="","Corregir",IF(LEN(Tabla2[[#This Row],[Nro. DNI / CE]])&gt;=8,"OK","Corregir"))</f>
        <v>OK</v>
      </c>
      <c r="AA2999" s="42">
        <f>COUNTIF(Tabla2[APELLIDOS Y NOMBRES],Tabla2[[#This Row],[APELLIDOS Y NOMBRES]])</f>
        <v>1</v>
      </c>
      <c r="AB2999" s="42">
        <f>IF(Tabla2[[#This Row],[Trabajador]]&gt;1,1/Tabla2[[#This Row],[Trabajador]],Tabla2[[#This Row],[Trabajador]])</f>
        <v>1</v>
      </c>
      <c r="AC2999" t="str">
        <f>+IFERROR(IF(Tabla2[[#This Row],[FECHA CESE/BAJA]]="","No Aplica",IF(AND(MONTH(Tabla2[[#This Row],[FECHA CESE/BAJA]])=MONTH(TODAY()-30),YEAR(Tabla2[[#This Row],[FECHA CESE/BAJA]])=YEAR(TODAY())),MONTH(TODAY()-30)&amp;"-"&amp;YEAR(TODAY()),"Borrar")),"No aplica")</f>
        <v>No Aplica</v>
      </c>
      <c r="AD2999" t="str">
        <f>+IFERROR(IF(Tabla2[[#This Row],[FECHA INICIO DE LABORES EN OBRA]]="","No Aplica",IF(AND(MONTH(Tabla2[[#This Row],[FECHA INICIO DE LABORES EN OBRA]])=MONTH(TODAY()-30),YEAR(Tabla2[[#This Row],[FECHA INICIO DE LABORES EN OBRA]])=YEAR(TODAY())),MONTH(TODAY()-30)&amp;"-"&amp;YEAR(TODAY()),"No Aplica")),"No Aplica")</f>
        <v>No Aplica</v>
      </c>
    </row>
    <row r="3000" spans="1:30" x14ac:dyDescent="0.25">
      <c r="A3000" s="13" t="s">
        <v>10377</v>
      </c>
      <c r="B3000" s="15" t="s">
        <v>10378</v>
      </c>
      <c r="C3000" s="15" t="s">
        <v>10378</v>
      </c>
      <c r="D3000" s="15">
        <v>44901549</v>
      </c>
      <c r="E3000" s="15" t="s">
        <v>132</v>
      </c>
      <c r="F3000" s="39">
        <v>31437</v>
      </c>
      <c r="G3000" s="15">
        <v>2</v>
      </c>
      <c r="H3000" s="15" t="s">
        <v>10382</v>
      </c>
      <c r="I3000" s="15" t="s">
        <v>5324</v>
      </c>
      <c r="J3000" s="15" t="s">
        <v>10432</v>
      </c>
      <c r="K3000" s="15" t="s">
        <v>2083</v>
      </c>
      <c r="L3000" s="40" t="s">
        <v>6</v>
      </c>
      <c r="M3000" s="39"/>
      <c r="N3000" s="41" t="s">
        <v>2687</v>
      </c>
      <c r="O3000" s="39">
        <v>44925</v>
      </c>
      <c r="P3000" s="40">
        <v>1</v>
      </c>
      <c r="Q3000" s="40">
        <v>4</v>
      </c>
      <c r="R3000" s="40" t="str">
        <f>IFERROR(VLOOKUP(Tabla2[[#This Row],[CONTRATISTA PRNCIPAL]],Hoja1!$L$5:$M$9,2,FALSE),"CJV")</f>
        <v>CJV</v>
      </c>
      <c r="S3000" s="40" t="str">
        <f>IF(Tabla2[[#This Row],[EMPRESA]]=Tabla2[[#This Row],[CONTRATISTA PRNCIPAL]],"Principal","Secundaria")</f>
        <v>Principal</v>
      </c>
      <c r="T3000" s="42">
        <f>IFERROR(1/COUNTIF(Tabla2[CONTRATISTA PRNCIPAL],Tabla2[[#This Row],[CONTRATISTA PRNCIPAL]]),0)</f>
        <v>0.018867924528301886</v>
      </c>
      <c r="U3000" s="43">
        <f>IF(((TODAY()-Tabla2[[#This Row],[FECHA NACIMIENTO]])/365)&lt;18,"Corregir", IF(((TODAY()-Tabla2[[#This Row],[FECHA NACIMIENTO]])/365)&gt;80, "Corregir",ROUNDDOWN(((TODAY()-Tabla2[[#This Row],[FECHA NACIMIENTO]])/365),0)))</f>
        <v>37</v>
      </c>
      <c r="V30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00" s="44" t="str">
        <f>+IF(Tabla2[[#This Row],[Edad]]="Corregir","Corregir","Ok")</f>
        <v>Ok</v>
      </c>
      <c r="X3000" s="42" t="str">
        <f>+IFERROR(VLOOKUP(Tabla2[[#This Row],[DISTRITO SEGÚN DNI]],Hoja1!$A$2:$B$32,2,FALSE),"No")</f>
        <v>ATE</v>
      </c>
      <c r="Y3000" s="42" t="str">
        <f>IF(OR(LOWER(Tabla2[[#This Row],[GENERO]])="masculino", LOWER(Tabla2[[#This Row],[GENERO]])="femenino"),"OK","Corregir")</f>
        <v>OK</v>
      </c>
      <c r="Z3000" s="42" t="str">
        <f>+IF(Tabla2[[#This Row],[Nro. DNI / CE]]="","Corregir",IF(LEN(Tabla2[[#This Row],[Nro. DNI / CE]])&gt;=8,"OK","Corregir"))</f>
        <v>OK</v>
      </c>
      <c r="AA3000" s="42">
        <f>COUNTIF(Tabla2[APELLIDOS Y NOMBRES],Tabla2[[#This Row],[APELLIDOS Y NOMBRES]])</f>
        <v>1</v>
      </c>
      <c r="AB3000" s="42">
        <f>IF(Tabla2[[#This Row],[Trabajador]]&gt;1,1/Tabla2[[#This Row],[Trabajador]],Tabla2[[#This Row],[Trabajador]])</f>
        <v>1</v>
      </c>
      <c r="AC3000" t="str">
        <f>+IFERROR(IF(Tabla2[[#This Row],[FECHA CESE/BAJA]]="","No Aplica",IF(AND(MONTH(Tabla2[[#This Row],[FECHA CESE/BAJA]])=MONTH(TODAY()-30),YEAR(Tabla2[[#This Row],[FECHA CESE/BAJA]])=YEAR(TODAY())),MONTH(TODAY()-30)&amp;"-"&amp;YEAR(TODAY()),"Borrar")),"No aplica")</f>
        <v>No Aplica</v>
      </c>
      <c r="AD3000" t="str">
        <f>+IFERROR(IF(Tabla2[[#This Row],[FECHA INICIO DE LABORES EN OBRA]]="","No Aplica",IF(AND(MONTH(Tabla2[[#This Row],[FECHA INICIO DE LABORES EN OBRA]])=MONTH(TODAY()-30),YEAR(Tabla2[[#This Row],[FECHA INICIO DE LABORES EN OBRA]])=YEAR(TODAY())),MONTH(TODAY()-30)&amp;"-"&amp;YEAR(TODAY()),"No Aplica")),"No Aplica")</f>
        <v>No Aplica</v>
      </c>
    </row>
    <row r="3001" spans="1:30" x14ac:dyDescent="0.25">
      <c r="A3001" s="13" t="s">
        <v>10377</v>
      </c>
      <c r="B3001" s="15" t="s">
        <v>10378</v>
      </c>
      <c r="C3001" s="15" t="s">
        <v>10378</v>
      </c>
      <c r="D3001" s="15">
        <v>44313821</v>
      </c>
      <c r="E3001" s="15" t="s">
        <v>127</v>
      </c>
      <c r="F3001" s="39">
        <v>31510</v>
      </c>
      <c r="G3001" s="15">
        <v>2</v>
      </c>
      <c r="H3001" s="15" t="s">
        <v>10382</v>
      </c>
      <c r="I3001" s="15" t="s">
        <v>5324</v>
      </c>
      <c r="J3001" s="15" t="s">
        <v>10433</v>
      </c>
      <c r="K3001" s="15" t="s">
        <v>2083</v>
      </c>
      <c r="L3001" s="40" t="s">
        <v>6</v>
      </c>
      <c r="M3001" s="39"/>
      <c r="N3001" s="41" t="s">
        <v>2687</v>
      </c>
      <c r="O3001" s="39">
        <v>44925</v>
      </c>
      <c r="P3001" s="40">
        <v>1</v>
      </c>
      <c r="Q3001" s="40">
        <v>4</v>
      </c>
      <c r="R3001" s="40" t="str">
        <f>IFERROR(VLOOKUP(Tabla2[[#This Row],[CONTRATISTA PRNCIPAL]],Hoja1!$L$5:$M$9,2,FALSE),"CJV")</f>
        <v>CJV</v>
      </c>
      <c r="S3001" s="40" t="str">
        <f>IF(Tabla2[[#This Row],[EMPRESA]]=Tabla2[[#This Row],[CONTRATISTA PRNCIPAL]],"Principal","Secundaria")</f>
        <v>Principal</v>
      </c>
      <c r="T3001" s="42">
        <f>IFERROR(1/COUNTIF(Tabla2[CONTRATISTA PRNCIPAL],Tabla2[[#This Row],[CONTRATISTA PRNCIPAL]]),0)</f>
        <v>0.018867924528301886</v>
      </c>
      <c r="U3001" s="43">
        <f>IF(((TODAY()-Tabla2[[#This Row],[FECHA NACIMIENTO]])/365)&lt;18,"Corregir", IF(((TODAY()-Tabla2[[#This Row],[FECHA NACIMIENTO]])/365)&gt;80, "Corregir",ROUNDDOWN(((TODAY()-Tabla2[[#This Row],[FECHA NACIMIENTO]])/365),0)))</f>
        <v>37</v>
      </c>
      <c r="V30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01" s="44" t="str">
        <f>+IF(Tabla2[[#This Row],[Edad]]="Corregir","Corregir","Ok")</f>
        <v>Ok</v>
      </c>
      <c r="X3001" s="42" t="str">
        <f>+IFERROR(VLOOKUP(Tabla2[[#This Row],[DISTRITO SEGÚN DNI]],Hoja1!$A$2:$B$32,2,FALSE),"No")</f>
        <v>ATE</v>
      </c>
      <c r="Y3001" s="42" t="str">
        <f>IF(OR(LOWER(Tabla2[[#This Row],[GENERO]])="masculino", LOWER(Tabla2[[#This Row],[GENERO]])="femenino"),"OK","Corregir")</f>
        <v>OK</v>
      </c>
      <c r="Z3001" s="42" t="str">
        <f>+IF(Tabla2[[#This Row],[Nro. DNI / CE]]="","Corregir",IF(LEN(Tabla2[[#This Row],[Nro. DNI / CE]])&gt;=8,"OK","Corregir"))</f>
        <v>OK</v>
      </c>
      <c r="AA3001" s="42">
        <f>COUNTIF(Tabla2[APELLIDOS Y NOMBRES],Tabla2[[#This Row],[APELLIDOS Y NOMBRES]])</f>
        <v>1</v>
      </c>
      <c r="AB3001" s="42">
        <f>IF(Tabla2[[#This Row],[Trabajador]]&gt;1,1/Tabla2[[#This Row],[Trabajador]],Tabla2[[#This Row],[Trabajador]])</f>
        <v>1</v>
      </c>
      <c r="AC3001" t="str">
        <f>+IFERROR(IF(Tabla2[[#This Row],[FECHA CESE/BAJA]]="","No Aplica",IF(AND(MONTH(Tabla2[[#This Row],[FECHA CESE/BAJA]])=MONTH(TODAY()-30),YEAR(Tabla2[[#This Row],[FECHA CESE/BAJA]])=YEAR(TODAY())),MONTH(TODAY()-30)&amp;"-"&amp;YEAR(TODAY()),"Borrar")),"No aplica")</f>
        <v>No Aplica</v>
      </c>
      <c r="AD3001" t="str">
        <f>+IFERROR(IF(Tabla2[[#This Row],[FECHA INICIO DE LABORES EN OBRA]]="","No Aplica",IF(AND(MONTH(Tabla2[[#This Row],[FECHA INICIO DE LABORES EN OBRA]])=MONTH(TODAY()-30),YEAR(Tabla2[[#This Row],[FECHA INICIO DE LABORES EN OBRA]])=YEAR(TODAY())),MONTH(TODAY()-30)&amp;"-"&amp;YEAR(TODAY()),"No Aplica")),"No Aplica")</f>
        <v>No Aplica</v>
      </c>
    </row>
    <row r="3002" spans="1:30" x14ac:dyDescent="0.25">
      <c r="A3002" s="13">
        <v>20609858070</v>
      </c>
      <c r="B3002" s="15" t="s">
        <v>10434</v>
      </c>
      <c r="C3002" s="15" t="s">
        <v>10378</v>
      </c>
      <c r="D3002" s="15" t="s">
        <v>10435</v>
      </c>
      <c r="E3002" s="15" t="s">
        <v>10436</v>
      </c>
      <c r="F3002" s="39">
        <v>33337</v>
      </c>
      <c r="G3002" s="15">
        <v>1</v>
      </c>
      <c r="H3002" s="15" t="s">
        <v>10437</v>
      </c>
      <c r="I3002" s="15" t="s">
        <v>10425</v>
      </c>
      <c r="J3002" s="15" t="s">
        <v>10438</v>
      </c>
      <c r="K3002" s="15" t="s">
        <v>10439</v>
      </c>
      <c r="L3002" s="40" t="s">
        <v>6</v>
      </c>
      <c r="M3002" s="39"/>
      <c r="N3002" s="41" t="s">
        <v>2687</v>
      </c>
      <c r="O3002" s="39">
        <v>44908</v>
      </c>
      <c r="P3002" s="40">
        <v>1</v>
      </c>
      <c r="Q3002" s="40">
        <v>1</v>
      </c>
      <c r="R3002" s="40" t="str">
        <f>IFERROR(VLOOKUP(Tabla2[[#This Row],[CONTRATISTA PRNCIPAL]],Hoja1!$L$5:$M$9,2,FALSE),"CJV")</f>
        <v>CJV</v>
      </c>
      <c r="S3002" s="40" t="str">
        <f>IF(Tabla2[[#This Row],[EMPRESA]]=Tabla2[[#This Row],[CONTRATISTA PRNCIPAL]],"Principal","Secundaria")</f>
        <v>Secundaria</v>
      </c>
      <c r="T3002" s="42">
        <f>IFERROR(1/COUNTIF(Tabla2[CONTRATISTA PRNCIPAL],Tabla2[[#This Row],[CONTRATISTA PRNCIPAL]]),0)</f>
        <v>0.018867924528301886</v>
      </c>
      <c r="U3002" s="43">
        <f>IF(((TODAY()-Tabla2[[#This Row],[FECHA NACIMIENTO]])/365)&lt;18,"Corregir", IF(((TODAY()-Tabla2[[#This Row],[FECHA NACIMIENTO]])/365)&gt;80, "Corregir",ROUNDDOWN(((TODAY()-Tabla2[[#This Row],[FECHA NACIMIENTO]])/365),0)))</f>
        <v>32</v>
      </c>
      <c r="V30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02" s="44" t="str">
        <f>+IF(Tabla2[[#This Row],[Edad]]="Corregir","Corregir","Ok")</f>
        <v>Ok</v>
      </c>
      <c r="X3002" s="42" t="str">
        <f>+IFERROR(VLOOKUP(Tabla2[[#This Row],[DISTRITO SEGÚN DNI]],Hoja1!$A$2:$B$32,2,FALSE),"No")</f>
        <v>No</v>
      </c>
      <c r="Y3002" s="42" t="str">
        <f>IF(OR(LOWER(Tabla2[[#This Row],[GENERO]])="masculino", LOWER(Tabla2[[#This Row],[GENERO]])="femenino"),"OK","Corregir")</f>
        <v>OK</v>
      </c>
      <c r="Z3002" s="42" t="str">
        <f>+IF(Tabla2[[#This Row],[Nro. DNI / CE]]="","Corregir",IF(LEN(Tabla2[[#This Row],[Nro. DNI / CE]])&gt;=8,"OK","Corregir"))</f>
        <v>OK</v>
      </c>
      <c r="AA3002" s="42">
        <f>COUNTIF(Tabla2[APELLIDOS Y NOMBRES],Tabla2[[#This Row],[APELLIDOS Y NOMBRES]])</f>
        <v>1</v>
      </c>
      <c r="AB3002" s="42">
        <f>IF(Tabla2[[#This Row],[Trabajador]]&gt;1,1/Tabla2[[#This Row],[Trabajador]],Tabla2[[#This Row],[Trabajador]])</f>
        <v>1</v>
      </c>
      <c r="AC3002" t="str">
        <f>+IFERROR(IF(Tabla2[[#This Row],[FECHA CESE/BAJA]]="","No Aplica",IF(AND(MONTH(Tabla2[[#This Row],[FECHA CESE/BAJA]])=MONTH(TODAY()-30),YEAR(Tabla2[[#This Row],[FECHA CESE/BAJA]])=YEAR(TODAY())),MONTH(TODAY()-30)&amp;"-"&amp;YEAR(TODAY()),"Borrar")),"No aplica")</f>
        <v>No Aplica</v>
      </c>
      <c r="AD3002" t="str">
        <f>+IFERROR(IF(Tabla2[[#This Row],[FECHA INICIO DE LABORES EN OBRA]]="","No Aplica",IF(AND(MONTH(Tabla2[[#This Row],[FECHA INICIO DE LABORES EN OBRA]])=MONTH(TODAY()-30),YEAR(Tabla2[[#This Row],[FECHA INICIO DE LABORES EN OBRA]])=YEAR(TODAY())),MONTH(TODAY()-30)&amp;"-"&amp;YEAR(TODAY()),"No Aplica")),"No Aplica")</f>
        <v>No Aplica</v>
      </c>
    </row>
    <row r="3003" spans="1:30" x14ac:dyDescent="0.25">
      <c r="A3003" s="13">
        <v>20609858070</v>
      </c>
      <c r="B3003" s="15" t="s">
        <v>10434</v>
      </c>
      <c r="C3003" s="15" t="s">
        <v>10378</v>
      </c>
      <c r="D3003" s="15" t="s">
        <v>10440</v>
      </c>
      <c r="E3003" s="15" t="s">
        <v>10441</v>
      </c>
      <c r="F3003" s="39">
        <v>38068</v>
      </c>
      <c r="G3003" s="15">
        <v>1</v>
      </c>
      <c r="H3003" s="15" t="s">
        <v>10437</v>
      </c>
      <c r="I3003" s="15" t="s">
        <v>5156</v>
      </c>
      <c r="J3003" s="15" t="s">
        <v>10438</v>
      </c>
      <c r="K3003" s="15" t="s">
        <v>10439</v>
      </c>
      <c r="L3003" s="40" t="s">
        <v>6</v>
      </c>
      <c r="M3003" s="39"/>
      <c r="N3003" s="41" t="s">
        <v>2687</v>
      </c>
      <c r="O3003" s="39">
        <v>44908</v>
      </c>
      <c r="P3003" s="40">
        <v>1</v>
      </c>
      <c r="Q3003" s="40">
        <v>1</v>
      </c>
      <c r="R3003" s="40" t="str">
        <f>IFERROR(VLOOKUP(Tabla2[[#This Row],[CONTRATISTA PRNCIPAL]],Hoja1!$L$5:$M$9,2,FALSE),"CJV")</f>
        <v>CJV</v>
      </c>
      <c r="S3003" s="40" t="str">
        <f>IF(Tabla2[[#This Row],[EMPRESA]]=Tabla2[[#This Row],[CONTRATISTA PRNCIPAL]],"Principal","Secundaria")</f>
        <v>Secundaria</v>
      </c>
      <c r="T3003" s="42">
        <f>IFERROR(1/COUNTIF(Tabla2[CONTRATISTA PRNCIPAL],Tabla2[[#This Row],[CONTRATISTA PRNCIPAL]]),0)</f>
        <v>0.018867924528301886</v>
      </c>
      <c r="U3003" s="43">
        <f>IF(((TODAY()-Tabla2[[#This Row],[FECHA NACIMIENTO]])/365)&lt;18,"Corregir", IF(((TODAY()-Tabla2[[#This Row],[FECHA NACIMIENTO]])/365)&gt;80, "Corregir",ROUNDDOWN(((TODAY()-Tabla2[[#This Row],[FECHA NACIMIENTO]])/365),0)))</f>
        <v>19</v>
      </c>
      <c r="V30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003" s="44" t="str">
        <f>+IF(Tabla2[[#This Row],[Edad]]="Corregir","Corregir","Ok")</f>
        <v>Ok</v>
      </c>
      <c r="X3003" s="42" t="str">
        <f>+IFERROR(VLOOKUP(Tabla2[[#This Row],[DISTRITO SEGÚN DNI]],Hoja1!$A$2:$B$32,2,FALSE),"No")</f>
        <v>No</v>
      </c>
      <c r="Y3003" s="42" t="str">
        <f>IF(OR(LOWER(Tabla2[[#This Row],[GENERO]])="masculino", LOWER(Tabla2[[#This Row],[GENERO]])="femenino"),"OK","Corregir")</f>
        <v>OK</v>
      </c>
      <c r="Z3003" s="42" t="str">
        <f>+IF(Tabla2[[#This Row],[Nro. DNI / CE]]="","Corregir",IF(LEN(Tabla2[[#This Row],[Nro. DNI / CE]])&gt;=8,"OK","Corregir"))</f>
        <v>OK</v>
      </c>
      <c r="AA3003" s="42">
        <f>COUNTIF(Tabla2[APELLIDOS Y NOMBRES],Tabla2[[#This Row],[APELLIDOS Y NOMBRES]])</f>
        <v>1</v>
      </c>
      <c r="AB3003" s="42">
        <f>IF(Tabla2[[#This Row],[Trabajador]]&gt;1,1/Tabla2[[#This Row],[Trabajador]],Tabla2[[#This Row],[Trabajador]])</f>
        <v>1</v>
      </c>
      <c r="AC3003" t="str">
        <f>+IFERROR(IF(Tabla2[[#This Row],[FECHA CESE/BAJA]]="","No Aplica",IF(AND(MONTH(Tabla2[[#This Row],[FECHA CESE/BAJA]])=MONTH(TODAY()-30),YEAR(Tabla2[[#This Row],[FECHA CESE/BAJA]])=YEAR(TODAY())),MONTH(TODAY()-30)&amp;"-"&amp;YEAR(TODAY()),"Borrar")),"No aplica")</f>
        <v>No Aplica</v>
      </c>
      <c r="AD3003" t="str">
        <f>+IFERROR(IF(Tabla2[[#This Row],[FECHA INICIO DE LABORES EN OBRA]]="","No Aplica",IF(AND(MONTH(Tabla2[[#This Row],[FECHA INICIO DE LABORES EN OBRA]])=MONTH(TODAY()-30),YEAR(Tabla2[[#This Row],[FECHA INICIO DE LABORES EN OBRA]])=YEAR(TODAY())),MONTH(TODAY()-30)&amp;"-"&amp;YEAR(TODAY()),"No Aplica")),"No Aplica")</f>
        <v>No Aplica</v>
      </c>
    </row>
    <row r="3004" spans="1:30" x14ac:dyDescent="0.25">
      <c r="A3004" s="13" t="s">
        <v>10377</v>
      </c>
      <c r="B3004" s="15" t="s">
        <v>10378</v>
      </c>
      <c r="C3004" s="15" t="s">
        <v>10378</v>
      </c>
      <c r="D3004" s="15">
        <v>42392355</v>
      </c>
      <c r="E3004" s="15" t="s">
        <v>10442</v>
      </c>
      <c r="F3004" s="39">
        <v>30821</v>
      </c>
      <c r="G3004" s="15">
        <v>2</v>
      </c>
      <c r="H3004" s="15" t="s">
        <v>10443</v>
      </c>
      <c r="I3004" s="15" t="s">
        <v>5324</v>
      </c>
      <c r="J3004" s="15" t="s">
        <v>10444</v>
      </c>
      <c r="K3004" s="15" t="s">
        <v>2808</v>
      </c>
      <c r="L3004" s="40" t="s">
        <v>6</v>
      </c>
      <c r="M3004" s="39"/>
      <c r="N3004" s="41" t="s">
        <v>2687</v>
      </c>
      <c r="O3004" s="39">
        <v>44956</v>
      </c>
      <c r="P3004" s="40">
        <v>1</v>
      </c>
      <c r="Q3004" s="40">
        <v>4</v>
      </c>
      <c r="R3004" s="40" t="str">
        <f>IFERROR(VLOOKUP(Tabla2[[#This Row],[CONTRATISTA PRNCIPAL]],Hoja1!$L$5:$M$9,2,FALSE),"CJV")</f>
        <v>CJV</v>
      </c>
      <c r="S3004" s="40" t="str">
        <f>IF(Tabla2[[#This Row],[EMPRESA]]=Tabla2[[#This Row],[CONTRATISTA PRNCIPAL]],"Principal","Secundaria")</f>
        <v>Principal</v>
      </c>
      <c r="T3004" s="42">
        <f>IFERROR(1/COUNTIF(Tabla2[CONTRATISTA PRNCIPAL],Tabla2[[#This Row],[CONTRATISTA PRNCIPAL]]),0)</f>
        <v>0.018867924528301886</v>
      </c>
      <c r="U3004" s="43">
        <f>IF(((TODAY()-Tabla2[[#This Row],[FECHA NACIMIENTO]])/365)&lt;18,"Corregir", IF(((TODAY()-Tabla2[[#This Row],[FECHA NACIMIENTO]])/365)&gt;80, "Corregir",ROUNDDOWN(((TODAY()-Tabla2[[#This Row],[FECHA NACIMIENTO]])/365),0)))</f>
        <v>39</v>
      </c>
      <c r="V30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04" s="44" t="str">
        <f>+IF(Tabla2[[#This Row],[Edad]]="Corregir","Corregir","Ok")</f>
        <v>Ok</v>
      </c>
      <c r="X3004" s="42" t="str">
        <f>+IFERROR(VLOOKUP(Tabla2[[#This Row],[DISTRITO SEGÚN DNI]],Hoja1!$A$2:$B$32,2,FALSE),"No")</f>
        <v>No</v>
      </c>
      <c r="Y3004" s="42" t="str">
        <f>IF(OR(LOWER(Tabla2[[#This Row],[GENERO]])="masculino", LOWER(Tabla2[[#This Row],[GENERO]])="femenino"),"OK","Corregir")</f>
        <v>OK</v>
      </c>
      <c r="Z3004" s="42" t="str">
        <f>+IF(Tabla2[[#This Row],[Nro. DNI / CE]]="","Corregir",IF(LEN(Tabla2[[#This Row],[Nro. DNI / CE]])&gt;=8,"OK","Corregir"))</f>
        <v>OK</v>
      </c>
      <c r="AA3004" s="42">
        <f>COUNTIF(Tabla2[APELLIDOS Y NOMBRES],Tabla2[[#This Row],[APELLIDOS Y NOMBRES]])</f>
        <v>1</v>
      </c>
      <c r="AB3004" s="42">
        <f>IF(Tabla2[[#This Row],[Trabajador]]&gt;1,1/Tabla2[[#This Row],[Trabajador]],Tabla2[[#This Row],[Trabajador]])</f>
        <v>1</v>
      </c>
      <c r="AC3004" t="str">
        <f>+IFERROR(IF(Tabla2[[#This Row],[FECHA CESE/BAJA]]="","No Aplica",IF(AND(MONTH(Tabla2[[#This Row],[FECHA CESE/BAJA]])=MONTH(TODAY()-30),YEAR(Tabla2[[#This Row],[FECHA CESE/BAJA]])=YEAR(TODAY())),MONTH(TODAY()-30)&amp;"-"&amp;YEAR(TODAY()),"Borrar")),"No aplica")</f>
        <v>No Aplica</v>
      </c>
      <c r="AD3004" t="str">
        <f>+IFERROR(IF(Tabla2[[#This Row],[FECHA INICIO DE LABORES EN OBRA]]="","No Aplica",IF(AND(MONTH(Tabla2[[#This Row],[FECHA INICIO DE LABORES EN OBRA]])=MONTH(TODAY()-30),YEAR(Tabla2[[#This Row],[FECHA INICIO DE LABORES EN OBRA]])=YEAR(TODAY())),MONTH(TODAY()-30)&amp;"-"&amp;YEAR(TODAY()),"No Aplica")),"No Aplica")</f>
        <v>No Aplica</v>
      </c>
    </row>
    <row r="3005" spans="1:30" x14ac:dyDescent="0.25">
      <c r="A3005" s="13" t="s">
        <v>10377</v>
      </c>
      <c r="B3005" s="15" t="s">
        <v>10378</v>
      </c>
      <c r="C3005" s="15" t="s">
        <v>10378</v>
      </c>
      <c r="D3005" s="15">
        <v>45848458</v>
      </c>
      <c r="E3005" s="15" t="s">
        <v>10445</v>
      </c>
      <c r="F3005" s="39">
        <v>32709</v>
      </c>
      <c r="G3005" s="15">
        <v>2</v>
      </c>
      <c r="H3005" s="15" t="s">
        <v>10388</v>
      </c>
      <c r="I3005" s="15" t="s">
        <v>5324</v>
      </c>
      <c r="J3005" s="15" t="s">
        <v>10446</v>
      </c>
      <c r="K3005" s="15" t="s">
        <v>3241</v>
      </c>
      <c r="L3005" s="40" t="s">
        <v>6</v>
      </c>
      <c r="M3005" s="39"/>
      <c r="N3005" s="41" t="s">
        <v>2687</v>
      </c>
      <c r="O3005" s="39">
        <v>44952</v>
      </c>
      <c r="P3005" s="40">
        <v>1</v>
      </c>
      <c r="Q3005" s="40">
        <v>4</v>
      </c>
      <c r="R3005" s="40" t="str">
        <f>IFERROR(VLOOKUP(Tabla2[[#This Row],[CONTRATISTA PRNCIPAL]],Hoja1!$L$5:$M$9,2,FALSE),"CJV")</f>
        <v>CJV</v>
      </c>
      <c r="S3005" s="40" t="str">
        <f>IF(Tabla2[[#This Row],[EMPRESA]]=Tabla2[[#This Row],[CONTRATISTA PRNCIPAL]],"Principal","Secundaria")</f>
        <v>Principal</v>
      </c>
      <c r="T3005" s="42">
        <f>IFERROR(1/COUNTIF(Tabla2[CONTRATISTA PRNCIPAL],Tabla2[[#This Row],[CONTRATISTA PRNCIPAL]]),0)</f>
        <v>0.018867924528301886</v>
      </c>
      <c r="U3005" s="43">
        <f>IF(((TODAY()-Tabla2[[#This Row],[FECHA NACIMIENTO]])/365)&lt;18,"Corregir", IF(((TODAY()-Tabla2[[#This Row],[FECHA NACIMIENTO]])/365)&gt;80, "Corregir",ROUNDDOWN(((TODAY()-Tabla2[[#This Row],[FECHA NACIMIENTO]])/365),0)))</f>
        <v>34</v>
      </c>
      <c r="V30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05" s="44" t="str">
        <f>+IF(Tabla2[[#This Row],[Edad]]="Corregir","Corregir","Ok")</f>
        <v>Ok</v>
      </c>
      <c r="X3005" s="42" t="str">
        <f>+IFERROR(VLOOKUP(Tabla2[[#This Row],[DISTRITO SEGÚN DNI]],Hoja1!$A$2:$B$32,2,FALSE),"No")</f>
        <v>No</v>
      </c>
      <c r="Y3005" s="42" t="str">
        <f>IF(OR(LOWER(Tabla2[[#This Row],[GENERO]])="masculino", LOWER(Tabla2[[#This Row],[GENERO]])="femenino"),"OK","Corregir")</f>
        <v>OK</v>
      </c>
      <c r="Z3005" s="42" t="str">
        <f>+IF(Tabla2[[#This Row],[Nro. DNI / CE]]="","Corregir",IF(LEN(Tabla2[[#This Row],[Nro. DNI / CE]])&gt;=8,"OK","Corregir"))</f>
        <v>OK</v>
      </c>
      <c r="AA3005" s="42">
        <f>COUNTIF(Tabla2[APELLIDOS Y NOMBRES],Tabla2[[#This Row],[APELLIDOS Y NOMBRES]])</f>
        <v>1</v>
      </c>
      <c r="AB3005" s="42">
        <f>IF(Tabla2[[#This Row],[Trabajador]]&gt;1,1/Tabla2[[#This Row],[Trabajador]],Tabla2[[#This Row],[Trabajador]])</f>
        <v>1</v>
      </c>
      <c r="AC3005" t="str">
        <f>+IFERROR(IF(Tabla2[[#This Row],[FECHA CESE/BAJA]]="","No Aplica",IF(AND(MONTH(Tabla2[[#This Row],[FECHA CESE/BAJA]])=MONTH(TODAY()-30),YEAR(Tabla2[[#This Row],[FECHA CESE/BAJA]])=YEAR(TODAY())),MONTH(TODAY()-30)&amp;"-"&amp;YEAR(TODAY()),"Borrar")),"No aplica")</f>
        <v>No Aplica</v>
      </c>
      <c r="AD3005" t="str">
        <f>+IFERROR(IF(Tabla2[[#This Row],[FECHA INICIO DE LABORES EN OBRA]]="","No Aplica",IF(AND(MONTH(Tabla2[[#This Row],[FECHA INICIO DE LABORES EN OBRA]])=MONTH(TODAY()-30),YEAR(Tabla2[[#This Row],[FECHA INICIO DE LABORES EN OBRA]])=YEAR(TODAY())),MONTH(TODAY()-30)&amp;"-"&amp;YEAR(TODAY()),"No Aplica")),"No Aplica")</f>
        <v>No Aplica</v>
      </c>
    </row>
    <row r="3006" spans="1:30" x14ac:dyDescent="0.25">
      <c r="A3006" s="13" t="s">
        <v>10377</v>
      </c>
      <c r="B3006" s="15" t="s">
        <v>10378</v>
      </c>
      <c r="C3006" s="15" t="s">
        <v>10378</v>
      </c>
      <c r="D3006" s="15">
        <v>10181243</v>
      </c>
      <c r="E3006" s="15" t="s">
        <v>10447</v>
      </c>
      <c r="F3006" s="39">
        <v>26038</v>
      </c>
      <c r="G3006" s="15">
        <v>2</v>
      </c>
      <c r="H3006" s="15" t="s">
        <v>10388</v>
      </c>
      <c r="I3006" s="15" t="s">
        <v>8571</v>
      </c>
      <c r="J3006" s="15" t="s">
        <v>10448</v>
      </c>
      <c r="K3006" s="15" t="s">
        <v>2897</v>
      </c>
      <c r="L3006" s="40" t="s">
        <v>6</v>
      </c>
      <c r="M3006" s="39"/>
      <c r="N3006" s="41" t="s">
        <v>2687</v>
      </c>
      <c r="O3006" s="39">
        <v>44939</v>
      </c>
      <c r="P3006" s="40">
        <v>1</v>
      </c>
      <c r="Q3006" s="40">
        <v>4</v>
      </c>
      <c r="R3006" s="40" t="str">
        <f>IFERROR(VLOOKUP(Tabla2[[#This Row],[CONTRATISTA PRNCIPAL]],Hoja1!$L$5:$M$9,2,FALSE),"CJV")</f>
        <v>CJV</v>
      </c>
      <c r="S3006" s="40" t="str">
        <f>IF(Tabla2[[#This Row],[EMPRESA]]=Tabla2[[#This Row],[CONTRATISTA PRNCIPAL]],"Principal","Secundaria")</f>
        <v>Principal</v>
      </c>
      <c r="T3006" s="42">
        <f>IFERROR(1/COUNTIF(Tabla2[CONTRATISTA PRNCIPAL],Tabla2[[#This Row],[CONTRATISTA PRNCIPAL]]),0)</f>
        <v>0.018867924528301886</v>
      </c>
      <c r="U3006" s="43">
        <f>IF(((TODAY()-Tabla2[[#This Row],[FECHA NACIMIENTO]])/365)&lt;18,"Corregir", IF(((TODAY()-Tabla2[[#This Row],[FECHA NACIMIENTO]])/365)&gt;80, "Corregir",ROUNDDOWN(((TODAY()-Tabla2[[#This Row],[FECHA NACIMIENTO]])/365),0)))</f>
        <v>52</v>
      </c>
      <c r="V30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06" s="44" t="str">
        <f>+IF(Tabla2[[#This Row],[Edad]]="Corregir","Corregir","Ok")</f>
        <v>Ok</v>
      </c>
      <c r="X3006" s="42" t="str">
        <f>+IFERROR(VLOOKUP(Tabla2[[#This Row],[DISTRITO SEGÚN DNI]],Hoja1!$A$2:$B$32,2,FALSE),"No")</f>
        <v>No</v>
      </c>
      <c r="Y3006" s="42" t="str">
        <f>IF(OR(LOWER(Tabla2[[#This Row],[GENERO]])="masculino", LOWER(Tabla2[[#This Row],[GENERO]])="femenino"),"OK","Corregir")</f>
        <v>OK</v>
      </c>
      <c r="Z3006" s="42" t="str">
        <f>+IF(Tabla2[[#This Row],[Nro. DNI / CE]]="","Corregir",IF(LEN(Tabla2[[#This Row],[Nro. DNI / CE]])&gt;=8,"OK","Corregir"))</f>
        <v>OK</v>
      </c>
      <c r="AA3006" s="42">
        <f>COUNTIF(Tabla2[APELLIDOS Y NOMBRES],Tabla2[[#This Row],[APELLIDOS Y NOMBRES]])</f>
        <v>1</v>
      </c>
      <c r="AB3006" s="42">
        <f>IF(Tabla2[[#This Row],[Trabajador]]&gt;1,1/Tabla2[[#This Row],[Trabajador]],Tabla2[[#This Row],[Trabajador]])</f>
        <v>1</v>
      </c>
      <c r="AC3006" t="str">
        <f>+IFERROR(IF(Tabla2[[#This Row],[FECHA CESE/BAJA]]="","No Aplica",IF(AND(MONTH(Tabla2[[#This Row],[FECHA CESE/BAJA]])=MONTH(TODAY()-30),YEAR(Tabla2[[#This Row],[FECHA CESE/BAJA]])=YEAR(TODAY())),MONTH(TODAY()-30)&amp;"-"&amp;YEAR(TODAY()),"Borrar")),"No aplica")</f>
        <v>No Aplica</v>
      </c>
      <c r="AD3006" t="str">
        <f>+IFERROR(IF(Tabla2[[#This Row],[FECHA INICIO DE LABORES EN OBRA]]="","No Aplica",IF(AND(MONTH(Tabla2[[#This Row],[FECHA INICIO DE LABORES EN OBRA]])=MONTH(TODAY()-30),YEAR(Tabla2[[#This Row],[FECHA INICIO DE LABORES EN OBRA]])=YEAR(TODAY())),MONTH(TODAY()-30)&amp;"-"&amp;YEAR(TODAY()),"No Aplica")),"No Aplica")</f>
        <v>No Aplica</v>
      </c>
    </row>
    <row r="3007" spans="1:30" x14ac:dyDescent="0.25">
      <c r="A3007" s="13" t="s">
        <v>10377</v>
      </c>
      <c r="B3007" s="15" t="s">
        <v>10378</v>
      </c>
      <c r="C3007" s="15" t="s">
        <v>10378</v>
      </c>
      <c r="D3007" s="15">
        <v>45015508</v>
      </c>
      <c r="E3007" s="15" t="s">
        <v>135</v>
      </c>
      <c r="F3007" s="39">
        <v>31008</v>
      </c>
      <c r="G3007" s="15">
        <v>1</v>
      </c>
      <c r="H3007" s="15" t="s">
        <v>5342</v>
      </c>
      <c r="I3007" s="15" t="s">
        <v>10425</v>
      </c>
      <c r="J3007" s="15" t="s">
        <v>10449</v>
      </c>
      <c r="K3007" s="15" t="s">
        <v>2802</v>
      </c>
      <c r="L3007" s="40" t="s">
        <v>6</v>
      </c>
      <c r="M3007" s="39"/>
      <c r="N3007" s="41" t="s">
        <v>2687</v>
      </c>
      <c r="O3007" s="39">
        <v>44945</v>
      </c>
      <c r="P3007" s="40">
        <v>1</v>
      </c>
      <c r="Q3007" s="40">
        <v>1</v>
      </c>
      <c r="R3007" s="40" t="str">
        <f>IFERROR(VLOOKUP(Tabla2[[#This Row],[CONTRATISTA PRNCIPAL]],Hoja1!$L$5:$M$9,2,FALSE),"CJV")</f>
        <v>CJV</v>
      </c>
      <c r="S3007" s="40" t="str">
        <f>IF(Tabla2[[#This Row],[EMPRESA]]=Tabla2[[#This Row],[CONTRATISTA PRNCIPAL]],"Principal","Secundaria")</f>
        <v>Principal</v>
      </c>
      <c r="T3007" s="42">
        <f>IFERROR(1/COUNTIF(Tabla2[CONTRATISTA PRNCIPAL],Tabla2[[#This Row],[CONTRATISTA PRNCIPAL]]),0)</f>
        <v>0.018867924528301886</v>
      </c>
      <c r="U3007" s="43">
        <f>IF(((TODAY()-Tabla2[[#This Row],[FECHA NACIMIENTO]])/365)&lt;18,"Corregir", IF(((TODAY()-Tabla2[[#This Row],[FECHA NACIMIENTO]])/365)&gt;80, "Corregir",ROUNDDOWN(((TODAY()-Tabla2[[#This Row],[FECHA NACIMIENTO]])/365),0)))</f>
        <v>38</v>
      </c>
      <c r="V30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07" s="44" t="str">
        <f>+IF(Tabla2[[#This Row],[Edad]]="Corregir","Corregir","Ok")</f>
        <v>Ok</v>
      </c>
      <c r="X3007" s="42" t="str">
        <f>+IFERROR(VLOOKUP(Tabla2[[#This Row],[DISTRITO SEGÚN DNI]],Hoja1!$A$2:$B$32,2,FALSE),"No")</f>
        <v>CALLAO</v>
      </c>
      <c r="Y3007" s="42" t="str">
        <f>IF(OR(LOWER(Tabla2[[#This Row],[GENERO]])="masculino", LOWER(Tabla2[[#This Row],[GENERO]])="femenino"),"OK","Corregir")</f>
        <v>OK</v>
      </c>
      <c r="Z3007" s="42" t="str">
        <f>+IF(Tabla2[[#This Row],[Nro. DNI / CE]]="","Corregir",IF(LEN(Tabla2[[#This Row],[Nro. DNI / CE]])&gt;=8,"OK","Corregir"))</f>
        <v>OK</v>
      </c>
      <c r="AA3007" s="42">
        <f>COUNTIF(Tabla2[APELLIDOS Y NOMBRES],Tabla2[[#This Row],[APELLIDOS Y NOMBRES]])</f>
        <v>1</v>
      </c>
      <c r="AB3007" s="42">
        <f>IF(Tabla2[[#This Row],[Trabajador]]&gt;1,1/Tabla2[[#This Row],[Trabajador]],Tabla2[[#This Row],[Trabajador]])</f>
        <v>1</v>
      </c>
      <c r="AC3007" t="str">
        <f>+IFERROR(IF(Tabla2[[#This Row],[FECHA CESE/BAJA]]="","No Aplica",IF(AND(MONTH(Tabla2[[#This Row],[FECHA CESE/BAJA]])=MONTH(TODAY()-30),YEAR(Tabla2[[#This Row],[FECHA CESE/BAJA]])=YEAR(TODAY())),MONTH(TODAY()-30)&amp;"-"&amp;YEAR(TODAY()),"Borrar")),"No aplica")</f>
        <v>No Aplica</v>
      </c>
      <c r="AD3007" t="str">
        <f>+IFERROR(IF(Tabla2[[#This Row],[FECHA INICIO DE LABORES EN OBRA]]="","No Aplica",IF(AND(MONTH(Tabla2[[#This Row],[FECHA INICIO DE LABORES EN OBRA]])=MONTH(TODAY()-30),YEAR(Tabla2[[#This Row],[FECHA INICIO DE LABORES EN OBRA]])=YEAR(TODAY())),MONTH(TODAY()-30)&amp;"-"&amp;YEAR(TODAY()),"No Aplica")),"No Aplica")</f>
        <v>No Aplica</v>
      </c>
    </row>
    <row r="3008" spans="1:30" x14ac:dyDescent="0.25">
      <c r="A3008" s="13" t="s">
        <v>10377</v>
      </c>
      <c r="B3008" s="15" t="s">
        <v>10378</v>
      </c>
      <c r="C3008" s="15" t="s">
        <v>10378</v>
      </c>
      <c r="D3008" s="15">
        <v>76170187</v>
      </c>
      <c r="E3008" s="15" t="s">
        <v>10450</v>
      </c>
      <c r="F3008" s="39">
        <v>35615</v>
      </c>
      <c r="G3008" s="15">
        <v>1</v>
      </c>
      <c r="H3008" s="15" t="s">
        <v>10451</v>
      </c>
      <c r="I3008" s="15" t="s">
        <v>5324</v>
      </c>
      <c r="J3008" s="15" t="s">
        <v>10452</v>
      </c>
      <c r="K3008" s="15" t="s">
        <v>2108</v>
      </c>
      <c r="L3008" s="40" t="s">
        <v>5</v>
      </c>
      <c r="M3008" s="39"/>
      <c r="N3008" s="41" t="s">
        <v>2687</v>
      </c>
      <c r="O3008" s="39">
        <v>44928</v>
      </c>
      <c r="P3008" s="40">
        <v>1</v>
      </c>
      <c r="Q3008" s="40">
        <v>1</v>
      </c>
      <c r="R3008" s="40" t="str">
        <f>IFERROR(VLOOKUP(Tabla2[[#This Row],[CONTRATISTA PRNCIPAL]],Hoja1!$L$5:$M$9,2,FALSE),"CJV")</f>
        <v>CJV</v>
      </c>
      <c r="S3008" s="40" t="str">
        <f>IF(Tabla2[[#This Row],[EMPRESA]]=Tabla2[[#This Row],[CONTRATISTA PRNCIPAL]],"Principal","Secundaria")</f>
        <v>Principal</v>
      </c>
      <c r="T3008" s="42">
        <f>IFERROR(1/COUNTIF(Tabla2[CONTRATISTA PRNCIPAL],Tabla2[[#This Row],[CONTRATISTA PRNCIPAL]]),0)</f>
        <v>0.018867924528301886</v>
      </c>
      <c r="U3008" s="43">
        <f>IF(((TODAY()-Tabla2[[#This Row],[FECHA NACIMIENTO]])/365)&lt;18,"Corregir", IF(((TODAY()-Tabla2[[#This Row],[FECHA NACIMIENTO]])/365)&gt;80, "Corregir",ROUNDDOWN(((TODAY()-Tabla2[[#This Row],[FECHA NACIMIENTO]])/365),0)))</f>
        <v>26</v>
      </c>
      <c r="V30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08" s="44" t="str">
        <f>+IF(Tabla2[[#This Row],[Edad]]="Corregir","Corregir","Ok")</f>
        <v>Ok</v>
      </c>
      <c r="X3008" s="42" t="str">
        <f>+IFERROR(VLOOKUP(Tabla2[[#This Row],[DISTRITO SEGÚN DNI]],Hoja1!$A$2:$B$32,2,FALSE),"No")</f>
        <v>No</v>
      </c>
      <c r="Y3008" s="42" t="str">
        <f>IF(OR(LOWER(Tabla2[[#This Row],[GENERO]])="masculino", LOWER(Tabla2[[#This Row],[GENERO]])="femenino"),"OK","Corregir")</f>
        <v>OK</v>
      </c>
      <c r="Z3008" s="42" t="str">
        <f>+IF(Tabla2[[#This Row],[Nro. DNI / CE]]="","Corregir",IF(LEN(Tabla2[[#This Row],[Nro. DNI / CE]])&gt;=8,"OK","Corregir"))</f>
        <v>OK</v>
      </c>
      <c r="AA3008" s="42">
        <f>COUNTIF(Tabla2[APELLIDOS Y NOMBRES],Tabla2[[#This Row],[APELLIDOS Y NOMBRES]])</f>
        <v>1</v>
      </c>
      <c r="AB3008" s="42">
        <f>IF(Tabla2[[#This Row],[Trabajador]]&gt;1,1/Tabla2[[#This Row],[Trabajador]],Tabla2[[#This Row],[Trabajador]])</f>
        <v>1</v>
      </c>
      <c r="AC3008" t="str">
        <f>+IFERROR(IF(Tabla2[[#This Row],[FECHA CESE/BAJA]]="","No Aplica",IF(AND(MONTH(Tabla2[[#This Row],[FECHA CESE/BAJA]])=MONTH(TODAY()-30),YEAR(Tabla2[[#This Row],[FECHA CESE/BAJA]])=YEAR(TODAY())),MONTH(TODAY()-30)&amp;"-"&amp;YEAR(TODAY()),"Borrar")),"No aplica")</f>
        <v>No Aplica</v>
      </c>
      <c r="AD3008" t="str">
        <f>+IFERROR(IF(Tabla2[[#This Row],[FECHA INICIO DE LABORES EN OBRA]]="","No Aplica",IF(AND(MONTH(Tabla2[[#This Row],[FECHA INICIO DE LABORES EN OBRA]])=MONTH(TODAY()-30),YEAR(Tabla2[[#This Row],[FECHA INICIO DE LABORES EN OBRA]])=YEAR(TODAY())),MONTH(TODAY()-30)&amp;"-"&amp;YEAR(TODAY()),"No Aplica")),"No Aplica")</f>
        <v>No Aplica</v>
      </c>
    </row>
    <row r="3009" spans="1:30" x14ac:dyDescent="0.25">
      <c r="A3009" s="13">
        <v>20609858070</v>
      </c>
      <c r="B3009" s="15" t="s">
        <v>10434</v>
      </c>
      <c r="C3009" s="15" t="s">
        <v>10378</v>
      </c>
      <c r="D3009" s="15" t="s">
        <v>10453</v>
      </c>
      <c r="E3009" s="15" t="s">
        <v>10454</v>
      </c>
      <c r="F3009" s="39">
        <v>34759</v>
      </c>
      <c r="G3009" s="15">
        <v>1</v>
      </c>
      <c r="H3009" s="15" t="s">
        <v>10437</v>
      </c>
      <c r="I3009" s="15" t="s">
        <v>8571</v>
      </c>
      <c r="J3009" s="15" t="s">
        <v>10455</v>
      </c>
      <c r="K3009" s="15" t="s">
        <v>10456</v>
      </c>
      <c r="L3009" s="40" t="s">
        <v>6</v>
      </c>
      <c r="M3009" s="39"/>
      <c r="N3009" s="41" t="s">
        <v>2687</v>
      </c>
      <c r="O3009" s="39">
        <v>44928</v>
      </c>
      <c r="P3009" s="40">
        <v>1</v>
      </c>
      <c r="Q3009" s="40">
        <v>1</v>
      </c>
      <c r="R3009" s="40" t="str">
        <f>IFERROR(VLOOKUP(Tabla2[[#This Row],[CONTRATISTA PRNCIPAL]],Hoja1!$L$5:$M$9,2,FALSE),"CJV")</f>
        <v>CJV</v>
      </c>
      <c r="S3009" s="40" t="str">
        <f>IF(Tabla2[[#This Row],[EMPRESA]]=Tabla2[[#This Row],[CONTRATISTA PRNCIPAL]],"Principal","Secundaria")</f>
        <v>Secundaria</v>
      </c>
      <c r="T3009" s="42">
        <f>IFERROR(1/COUNTIF(Tabla2[CONTRATISTA PRNCIPAL],Tabla2[[#This Row],[CONTRATISTA PRNCIPAL]]),0)</f>
        <v>0.018867924528301886</v>
      </c>
      <c r="U3009" s="43">
        <f>IF(((TODAY()-Tabla2[[#This Row],[FECHA NACIMIENTO]])/365)&lt;18,"Corregir", IF(((TODAY()-Tabla2[[#This Row],[FECHA NACIMIENTO]])/365)&gt;80, "Corregir",ROUNDDOWN(((TODAY()-Tabla2[[#This Row],[FECHA NACIMIENTO]])/365),0)))</f>
        <v>28</v>
      </c>
      <c r="V30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09" s="44" t="str">
        <f>+IF(Tabla2[[#This Row],[Edad]]="Corregir","Corregir","Ok")</f>
        <v>Ok</v>
      </c>
      <c r="X3009" s="42" t="str">
        <f>+IFERROR(VLOOKUP(Tabla2[[#This Row],[DISTRITO SEGÚN DNI]],Hoja1!$A$2:$B$32,2,FALSE),"No")</f>
        <v>No</v>
      </c>
      <c r="Y3009" s="42" t="str">
        <f>IF(OR(LOWER(Tabla2[[#This Row],[GENERO]])="masculino", LOWER(Tabla2[[#This Row],[GENERO]])="femenino"),"OK","Corregir")</f>
        <v>OK</v>
      </c>
      <c r="Z3009" s="42" t="str">
        <f>+IF(Tabla2[[#This Row],[Nro. DNI / CE]]="","Corregir",IF(LEN(Tabla2[[#This Row],[Nro. DNI / CE]])&gt;=8,"OK","Corregir"))</f>
        <v>OK</v>
      </c>
      <c r="AA3009" s="42">
        <f>COUNTIF(Tabla2[APELLIDOS Y NOMBRES],Tabla2[[#This Row],[APELLIDOS Y NOMBRES]])</f>
        <v>1</v>
      </c>
      <c r="AB3009" s="42">
        <f>IF(Tabla2[[#This Row],[Trabajador]]&gt;1,1/Tabla2[[#This Row],[Trabajador]],Tabla2[[#This Row],[Trabajador]])</f>
        <v>1</v>
      </c>
      <c r="AC3009" t="str">
        <f>+IFERROR(IF(Tabla2[[#This Row],[FECHA CESE/BAJA]]="","No Aplica",IF(AND(MONTH(Tabla2[[#This Row],[FECHA CESE/BAJA]])=MONTH(TODAY()-30),YEAR(Tabla2[[#This Row],[FECHA CESE/BAJA]])=YEAR(TODAY())),MONTH(TODAY()-30)&amp;"-"&amp;YEAR(TODAY()),"Borrar")),"No aplica")</f>
        <v>No Aplica</v>
      </c>
      <c r="AD3009" t="str">
        <f>+IFERROR(IF(Tabla2[[#This Row],[FECHA INICIO DE LABORES EN OBRA]]="","No Aplica",IF(AND(MONTH(Tabla2[[#This Row],[FECHA INICIO DE LABORES EN OBRA]])=MONTH(TODAY()-30),YEAR(Tabla2[[#This Row],[FECHA INICIO DE LABORES EN OBRA]])=YEAR(TODAY())),MONTH(TODAY()-30)&amp;"-"&amp;YEAR(TODAY()),"No Aplica")),"No Aplica")</f>
        <v>No Aplica</v>
      </c>
    </row>
    <row r="3010" spans="1:30" x14ac:dyDescent="0.25">
      <c r="A3010" s="13">
        <v>20609858070</v>
      </c>
      <c r="B3010" s="15" t="s">
        <v>10434</v>
      </c>
      <c r="C3010" s="15" t="s">
        <v>10378</v>
      </c>
      <c r="D3010" s="15" t="s">
        <v>703</v>
      </c>
      <c r="E3010" s="15" t="s">
        <v>704</v>
      </c>
      <c r="F3010" s="39">
        <v>32720</v>
      </c>
      <c r="G3010" s="15">
        <v>1</v>
      </c>
      <c r="H3010" s="15" t="s">
        <v>10457</v>
      </c>
      <c r="I3010" s="15" t="s">
        <v>5156</v>
      </c>
      <c r="J3010" s="15" t="s">
        <v>10458</v>
      </c>
      <c r="K3010" s="15" t="s">
        <v>2083</v>
      </c>
      <c r="L3010" s="40" t="s">
        <v>6</v>
      </c>
      <c r="M3010" s="39"/>
      <c r="N3010" s="41" t="s">
        <v>2687</v>
      </c>
      <c r="O3010" s="39">
        <v>44928</v>
      </c>
      <c r="P3010" s="40">
        <v>1</v>
      </c>
      <c r="Q3010" s="40">
        <v>1</v>
      </c>
      <c r="R3010" s="40" t="str">
        <f>IFERROR(VLOOKUP(Tabla2[[#This Row],[CONTRATISTA PRNCIPAL]],Hoja1!$L$5:$M$9,2,FALSE),"CJV")</f>
        <v>CJV</v>
      </c>
      <c r="S3010" s="40" t="str">
        <f>IF(Tabla2[[#This Row],[EMPRESA]]=Tabla2[[#This Row],[CONTRATISTA PRNCIPAL]],"Principal","Secundaria")</f>
        <v>Secundaria</v>
      </c>
      <c r="T3010" s="42">
        <f>IFERROR(1/COUNTIF(Tabla2[CONTRATISTA PRNCIPAL],Tabla2[[#This Row],[CONTRATISTA PRNCIPAL]]),0)</f>
        <v>0.018867924528301886</v>
      </c>
      <c r="U3010" s="43">
        <f>IF(((TODAY()-Tabla2[[#This Row],[FECHA NACIMIENTO]])/365)&lt;18,"Corregir", IF(((TODAY()-Tabla2[[#This Row],[FECHA NACIMIENTO]])/365)&gt;80, "Corregir",ROUNDDOWN(((TODAY()-Tabla2[[#This Row],[FECHA NACIMIENTO]])/365),0)))</f>
        <v>34</v>
      </c>
      <c r="V30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10" s="44" t="str">
        <f>+IF(Tabla2[[#This Row],[Edad]]="Corregir","Corregir","Ok")</f>
        <v>Ok</v>
      </c>
      <c r="X3010" s="42" t="str">
        <f>+IFERROR(VLOOKUP(Tabla2[[#This Row],[DISTRITO SEGÚN DNI]],Hoja1!$A$2:$B$32,2,FALSE),"No")</f>
        <v>ATE</v>
      </c>
      <c r="Y3010" s="42" t="str">
        <f>IF(OR(LOWER(Tabla2[[#This Row],[GENERO]])="masculino", LOWER(Tabla2[[#This Row],[GENERO]])="femenino"),"OK","Corregir")</f>
        <v>OK</v>
      </c>
      <c r="Z3010" s="42" t="str">
        <f>+IF(Tabla2[[#This Row],[Nro. DNI / CE]]="","Corregir",IF(LEN(Tabla2[[#This Row],[Nro. DNI / CE]])&gt;=8,"OK","Corregir"))</f>
        <v>OK</v>
      </c>
      <c r="AA3010" s="42">
        <f>COUNTIF(Tabla2[APELLIDOS Y NOMBRES],Tabla2[[#This Row],[APELLIDOS Y NOMBRES]])</f>
        <v>1</v>
      </c>
      <c r="AB3010" s="42">
        <f>IF(Tabla2[[#This Row],[Trabajador]]&gt;1,1/Tabla2[[#This Row],[Trabajador]],Tabla2[[#This Row],[Trabajador]])</f>
        <v>1</v>
      </c>
      <c r="AC3010" t="str">
        <f>+IFERROR(IF(Tabla2[[#This Row],[FECHA CESE/BAJA]]="","No Aplica",IF(AND(MONTH(Tabla2[[#This Row],[FECHA CESE/BAJA]])=MONTH(TODAY()-30),YEAR(Tabla2[[#This Row],[FECHA CESE/BAJA]])=YEAR(TODAY())),MONTH(TODAY()-30)&amp;"-"&amp;YEAR(TODAY()),"Borrar")),"No aplica")</f>
        <v>No Aplica</v>
      </c>
      <c r="AD3010" t="str">
        <f>+IFERROR(IF(Tabla2[[#This Row],[FECHA INICIO DE LABORES EN OBRA]]="","No Aplica",IF(AND(MONTH(Tabla2[[#This Row],[FECHA INICIO DE LABORES EN OBRA]])=MONTH(TODAY()-30),YEAR(Tabla2[[#This Row],[FECHA INICIO DE LABORES EN OBRA]])=YEAR(TODAY())),MONTH(TODAY()-30)&amp;"-"&amp;YEAR(TODAY()),"No Aplica")),"No Aplica")</f>
        <v>No Aplica</v>
      </c>
    </row>
    <row r="3011" spans="1:30" x14ac:dyDescent="0.25">
      <c r="A3011" s="13" t="s">
        <v>10377</v>
      </c>
      <c r="B3011" s="15" t="s">
        <v>10378</v>
      </c>
      <c r="C3011" s="15" t="s">
        <v>10378</v>
      </c>
      <c r="D3011" s="15" t="s">
        <v>10459</v>
      </c>
      <c r="E3011" s="15" t="s">
        <v>10460</v>
      </c>
      <c r="F3011" s="39">
        <v>33313</v>
      </c>
      <c r="G3011" s="15">
        <v>1</v>
      </c>
      <c r="H3011" s="15" t="s">
        <v>10461</v>
      </c>
      <c r="I3011" s="15" t="s">
        <v>10425</v>
      </c>
      <c r="J3011" s="15" t="s">
        <v>10429</v>
      </c>
      <c r="K3011" s="15" t="s">
        <v>2908</v>
      </c>
      <c r="L3011" s="40" t="s">
        <v>5</v>
      </c>
      <c r="M3011" s="39"/>
      <c r="N3011" s="41" t="s">
        <v>2687</v>
      </c>
      <c r="O3011" s="39">
        <v>44966</v>
      </c>
      <c r="P3011" s="40">
        <v>1</v>
      </c>
      <c r="Q3011" s="40">
        <v>1</v>
      </c>
      <c r="R3011" s="40" t="str">
        <f>IFERROR(VLOOKUP(Tabla2[[#This Row],[CONTRATISTA PRNCIPAL]],Hoja1!$L$5:$M$9,2,FALSE),"CJV")</f>
        <v>CJV</v>
      </c>
      <c r="S3011" s="40" t="str">
        <f>IF(Tabla2[[#This Row],[EMPRESA]]=Tabla2[[#This Row],[CONTRATISTA PRNCIPAL]],"Principal","Secundaria")</f>
        <v>Principal</v>
      </c>
      <c r="T3011" s="42">
        <f>IFERROR(1/COUNTIF(Tabla2[CONTRATISTA PRNCIPAL],Tabla2[[#This Row],[CONTRATISTA PRNCIPAL]]),0)</f>
        <v>0.018867924528301886</v>
      </c>
      <c r="U3011" s="43">
        <f>IF(((TODAY()-Tabla2[[#This Row],[FECHA NACIMIENTO]])/365)&lt;18,"Corregir", IF(((TODAY()-Tabla2[[#This Row],[FECHA NACIMIENTO]])/365)&gt;80, "Corregir",ROUNDDOWN(((TODAY()-Tabla2[[#This Row],[FECHA NACIMIENTO]])/365),0)))</f>
        <v>32</v>
      </c>
      <c r="V30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11" s="44" t="str">
        <f>+IF(Tabla2[[#This Row],[Edad]]="Corregir","Corregir","Ok")</f>
        <v>Ok</v>
      </c>
      <c r="X3011" s="42" t="str">
        <f>+IFERROR(VLOOKUP(Tabla2[[#This Row],[DISTRITO SEGÚN DNI]],Hoja1!$A$2:$B$32,2,FALSE),"No")</f>
        <v>No</v>
      </c>
      <c r="Y3011" s="42" t="str">
        <f>IF(OR(LOWER(Tabla2[[#This Row],[GENERO]])="masculino", LOWER(Tabla2[[#This Row],[GENERO]])="femenino"),"OK","Corregir")</f>
        <v>OK</v>
      </c>
      <c r="Z3011" s="42" t="str">
        <f>+IF(Tabla2[[#This Row],[Nro. DNI / CE]]="","Corregir",IF(LEN(Tabla2[[#This Row],[Nro. DNI / CE]])&gt;=8,"OK","Corregir"))</f>
        <v>OK</v>
      </c>
      <c r="AA3011" s="42">
        <f>COUNTIF(Tabla2[APELLIDOS Y NOMBRES],Tabla2[[#This Row],[APELLIDOS Y NOMBRES]])</f>
        <v>1</v>
      </c>
      <c r="AB3011" s="42">
        <f>IF(Tabla2[[#This Row],[Trabajador]]&gt;1,1/Tabla2[[#This Row],[Trabajador]],Tabla2[[#This Row],[Trabajador]])</f>
        <v>1</v>
      </c>
      <c r="AC3011" t="str">
        <f>+IFERROR(IF(Tabla2[[#This Row],[FECHA CESE/BAJA]]="","No Aplica",IF(AND(MONTH(Tabla2[[#This Row],[FECHA CESE/BAJA]])=MONTH(TODAY()-30),YEAR(Tabla2[[#This Row],[FECHA CESE/BAJA]])=YEAR(TODAY())),MONTH(TODAY()-30)&amp;"-"&amp;YEAR(TODAY()),"Borrar")),"No aplica")</f>
        <v>No Aplica</v>
      </c>
      <c r="AD3011" t="str">
        <f>+IFERROR(IF(Tabla2[[#This Row],[FECHA INICIO DE LABORES EN OBRA]]="","No Aplica",IF(AND(MONTH(Tabla2[[#This Row],[FECHA INICIO DE LABORES EN OBRA]])=MONTH(TODAY()-30),YEAR(Tabla2[[#This Row],[FECHA INICIO DE LABORES EN OBRA]])=YEAR(TODAY())),MONTH(TODAY()-30)&amp;"-"&amp;YEAR(TODAY()),"No Aplica")),"No Aplica")</f>
        <v>No Aplica</v>
      </c>
    </row>
    <row r="3012" spans="1:30" x14ac:dyDescent="0.25">
      <c r="A3012" s="13" t="s">
        <v>10377</v>
      </c>
      <c r="B3012" s="15" t="s">
        <v>10378</v>
      </c>
      <c r="C3012" s="15" t="s">
        <v>10378</v>
      </c>
      <c r="D3012" s="15">
        <v>47004135</v>
      </c>
      <c r="E3012" s="15" t="s">
        <v>10462</v>
      </c>
      <c r="F3012" s="39">
        <v>33351</v>
      </c>
      <c r="G3012" s="15">
        <v>2</v>
      </c>
      <c r="H3012" s="15" t="s">
        <v>10443</v>
      </c>
      <c r="I3012" s="15" t="s">
        <v>8571</v>
      </c>
      <c r="J3012" s="15" t="s">
        <v>10463</v>
      </c>
      <c r="K3012" s="15" t="s">
        <v>4859</v>
      </c>
      <c r="L3012" s="40" t="s">
        <v>6</v>
      </c>
      <c r="M3012" s="39"/>
      <c r="N3012" s="41" t="s">
        <v>2687</v>
      </c>
      <c r="O3012" s="39">
        <v>44979</v>
      </c>
      <c r="P3012" s="40">
        <v>1</v>
      </c>
      <c r="Q3012" s="40">
        <v>4</v>
      </c>
      <c r="R3012" s="40" t="str">
        <f>IFERROR(VLOOKUP(Tabla2[[#This Row],[CONTRATISTA PRNCIPAL]],Hoja1!$L$5:$M$9,2,FALSE),"CJV")</f>
        <v>CJV</v>
      </c>
      <c r="S3012" s="40" t="str">
        <f>IF(Tabla2[[#This Row],[EMPRESA]]=Tabla2[[#This Row],[CONTRATISTA PRNCIPAL]],"Principal","Secundaria")</f>
        <v>Principal</v>
      </c>
      <c r="T3012" s="42">
        <f>IFERROR(1/COUNTIF(Tabla2[CONTRATISTA PRNCIPAL],Tabla2[[#This Row],[CONTRATISTA PRNCIPAL]]),0)</f>
        <v>0.018867924528301886</v>
      </c>
      <c r="U3012" s="43">
        <f>IF(((TODAY()-Tabla2[[#This Row],[FECHA NACIMIENTO]])/365)&lt;18,"Corregir", IF(((TODAY()-Tabla2[[#This Row],[FECHA NACIMIENTO]])/365)&gt;80, "Corregir",ROUNDDOWN(((TODAY()-Tabla2[[#This Row],[FECHA NACIMIENTO]])/365),0)))</f>
        <v>32</v>
      </c>
      <c r="V30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12" s="44" t="str">
        <f>+IF(Tabla2[[#This Row],[Edad]]="Corregir","Corregir","Ok")</f>
        <v>Ok</v>
      </c>
      <c r="X3012" s="42" t="str">
        <f>+IFERROR(VLOOKUP(Tabla2[[#This Row],[DISTRITO SEGÚN DNI]],Hoja1!$A$2:$B$32,2,FALSE),"No")</f>
        <v>No</v>
      </c>
      <c r="Y3012" s="42" t="str">
        <f>IF(OR(LOWER(Tabla2[[#This Row],[GENERO]])="masculino", LOWER(Tabla2[[#This Row],[GENERO]])="femenino"),"OK","Corregir")</f>
        <v>OK</v>
      </c>
      <c r="Z3012" s="42" t="str">
        <f>+IF(Tabla2[[#This Row],[Nro. DNI / CE]]="","Corregir",IF(LEN(Tabla2[[#This Row],[Nro. DNI / CE]])&gt;=8,"OK","Corregir"))</f>
        <v>OK</v>
      </c>
      <c r="AA3012" s="42">
        <f>COUNTIF(Tabla2[APELLIDOS Y NOMBRES],Tabla2[[#This Row],[APELLIDOS Y NOMBRES]])</f>
        <v>1</v>
      </c>
      <c r="AB3012" s="42">
        <f>IF(Tabla2[[#This Row],[Trabajador]]&gt;1,1/Tabla2[[#This Row],[Trabajador]],Tabla2[[#This Row],[Trabajador]])</f>
        <v>1</v>
      </c>
      <c r="AC3012" t="str">
        <f>+IFERROR(IF(Tabla2[[#This Row],[FECHA CESE/BAJA]]="","No Aplica",IF(AND(MONTH(Tabla2[[#This Row],[FECHA CESE/BAJA]])=MONTH(TODAY()-30),YEAR(Tabla2[[#This Row],[FECHA CESE/BAJA]])=YEAR(TODAY())),MONTH(TODAY()-30)&amp;"-"&amp;YEAR(TODAY()),"Borrar")),"No aplica")</f>
        <v>No Aplica</v>
      </c>
      <c r="AD3012" t="str">
        <f>+IFERROR(IF(Tabla2[[#This Row],[FECHA INICIO DE LABORES EN OBRA]]="","No Aplica",IF(AND(MONTH(Tabla2[[#This Row],[FECHA INICIO DE LABORES EN OBRA]])=MONTH(TODAY()-30),YEAR(Tabla2[[#This Row],[FECHA INICIO DE LABORES EN OBRA]])=YEAR(TODAY())),MONTH(TODAY()-30)&amp;"-"&amp;YEAR(TODAY()),"No Aplica")),"No Aplica")</f>
        <v>No Aplica</v>
      </c>
    </row>
    <row r="3013" spans="1:30" x14ac:dyDescent="0.25">
      <c r="A3013" s="13" t="s">
        <v>10377</v>
      </c>
      <c r="B3013" s="15" t="s">
        <v>10378</v>
      </c>
      <c r="C3013" s="15" t="s">
        <v>10378</v>
      </c>
      <c r="D3013" s="15">
        <v>74201662</v>
      </c>
      <c r="E3013" s="15" t="s">
        <v>209</v>
      </c>
      <c r="F3013" s="39">
        <v>35016</v>
      </c>
      <c r="G3013" s="15">
        <v>2</v>
      </c>
      <c r="H3013" s="15" t="s">
        <v>10382</v>
      </c>
      <c r="I3013" s="15" t="s">
        <v>8571</v>
      </c>
      <c r="J3013" s="15" t="s">
        <v>10464</v>
      </c>
      <c r="K3013" s="15" t="s">
        <v>2083</v>
      </c>
      <c r="L3013" s="40" t="s">
        <v>6</v>
      </c>
      <c r="M3013" s="39"/>
      <c r="N3013" s="41" t="s">
        <v>2687</v>
      </c>
      <c r="O3013" s="39">
        <v>44979</v>
      </c>
      <c r="P3013" s="40">
        <v>1</v>
      </c>
      <c r="Q3013" s="40">
        <v>4</v>
      </c>
      <c r="R3013" s="40" t="str">
        <f>IFERROR(VLOOKUP(Tabla2[[#This Row],[CONTRATISTA PRNCIPAL]],Hoja1!$L$5:$M$9,2,FALSE),"CJV")</f>
        <v>CJV</v>
      </c>
      <c r="S3013" s="40" t="str">
        <f>IF(Tabla2[[#This Row],[EMPRESA]]=Tabla2[[#This Row],[CONTRATISTA PRNCIPAL]],"Principal","Secundaria")</f>
        <v>Principal</v>
      </c>
      <c r="T3013" s="42">
        <f>IFERROR(1/COUNTIF(Tabla2[CONTRATISTA PRNCIPAL],Tabla2[[#This Row],[CONTRATISTA PRNCIPAL]]),0)</f>
        <v>0.018867924528301886</v>
      </c>
      <c r="U3013" s="43">
        <f>IF(((TODAY()-Tabla2[[#This Row],[FECHA NACIMIENTO]])/365)&lt;18,"Corregir", IF(((TODAY()-Tabla2[[#This Row],[FECHA NACIMIENTO]])/365)&gt;80, "Corregir",ROUNDDOWN(((TODAY()-Tabla2[[#This Row],[FECHA NACIMIENTO]])/365),0)))</f>
        <v>27</v>
      </c>
      <c r="V30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13" s="44" t="str">
        <f>+IF(Tabla2[[#This Row],[Edad]]="Corregir","Corregir","Ok")</f>
        <v>Ok</v>
      </c>
      <c r="X3013" s="42" t="str">
        <f>+IFERROR(VLOOKUP(Tabla2[[#This Row],[DISTRITO SEGÚN DNI]],Hoja1!$A$2:$B$32,2,FALSE),"No")</f>
        <v>ATE</v>
      </c>
      <c r="Y3013" s="42" t="str">
        <f>IF(OR(LOWER(Tabla2[[#This Row],[GENERO]])="masculino", LOWER(Tabla2[[#This Row],[GENERO]])="femenino"),"OK","Corregir")</f>
        <v>OK</v>
      </c>
      <c r="Z3013" s="42" t="str">
        <f>+IF(Tabla2[[#This Row],[Nro. DNI / CE]]="","Corregir",IF(LEN(Tabla2[[#This Row],[Nro. DNI / CE]])&gt;=8,"OK","Corregir"))</f>
        <v>OK</v>
      </c>
      <c r="AA3013" s="42">
        <f>COUNTIF(Tabla2[APELLIDOS Y NOMBRES],Tabla2[[#This Row],[APELLIDOS Y NOMBRES]])</f>
        <v>1</v>
      </c>
      <c r="AB3013" s="42">
        <f>IF(Tabla2[[#This Row],[Trabajador]]&gt;1,1/Tabla2[[#This Row],[Trabajador]],Tabla2[[#This Row],[Trabajador]])</f>
        <v>1</v>
      </c>
      <c r="AC3013" t="str">
        <f>+IFERROR(IF(Tabla2[[#This Row],[FECHA CESE/BAJA]]="","No Aplica",IF(AND(MONTH(Tabla2[[#This Row],[FECHA CESE/BAJA]])=MONTH(TODAY()-30),YEAR(Tabla2[[#This Row],[FECHA CESE/BAJA]])=YEAR(TODAY())),MONTH(TODAY()-30)&amp;"-"&amp;YEAR(TODAY()),"Borrar")),"No aplica")</f>
        <v>No Aplica</v>
      </c>
      <c r="AD3013" t="str">
        <f>+IFERROR(IF(Tabla2[[#This Row],[FECHA INICIO DE LABORES EN OBRA]]="","No Aplica",IF(AND(MONTH(Tabla2[[#This Row],[FECHA INICIO DE LABORES EN OBRA]])=MONTH(TODAY()-30),YEAR(Tabla2[[#This Row],[FECHA INICIO DE LABORES EN OBRA]])=YEAR(TODAY())),MONTH(TODAY()-30)&amp;"-"&amp;YEAR(TODAY()),"No Aplica")),"No Aplica")</f>
        <v>No Aplica</v>
      </c>
    </row>
    <row r="3014" spans="1:30" x14ac:dyDescent="0.25">
      <c r="A3014" s="13" t="s">
        <v>10377</v>
      </c>
      <c r="B3014" s="15" t="s">
        <v>10378</v>
      </c>
      <c r="C3014" s="15" t="s">
        <v>10378</v>
      </c>
      <c r="D3014" s="15" t="s">
        <v>10465</v>
      </c>
      <c r="E3014" s="15" t="s">
        <v>10466</v>
      </c>
      <c r="F3014" s="39">
        <v>35963</v>
      </c>
      <c r="G3014" s="15">
        <v>1</v>
      </c>
      <c r="H3014" s="15" t="s">
        <v>2691</v>
      </c>
      <c r="I3014" s="15" t="s">
        <v>5156</v>
      </c>
      <c r="J3014" s="15" t="s">
        <v>10467</v>
      </c>
      <c r="K3014" s="15" t="s">
        <v>10256</v>
      </c>
      <c r="L3014" s="40" t="s">
        <v>6</v>
      </c>
      <c r="M3014" s="39"/>
      <c r="N3014" s="41" t="s">
        <v>2687</v>
      </c>
      <c r="O3014" s="39">
        <v>44986</v>
      </c>
      <c r="P3014" s="40">
        <v>1</v>
      </c>
      <c r="Q3014" s="40">
        <v>1</v>
      </c>
      <c r="R3014" s="40" t="str">
        <f>IFERROR(VLOOKUP(Tabla2[[#This Row],[CONTRATISTA PRNCIPAL]],Hoja1!$L$5:$M$9,2,FALSE),"CJV")</f>
        <v>CJV</v>
      </c>
      <c r="S3014" s="40" t="str">
        <f>IF(Tabla2[[#This Row],[EMPRESA]]=Tabla2[[#This Row],[CONTRATISTA PRNCIPAL]],"Principal","Secundaria")</f>
        <v>Principal</v>
      </c>
      <c r="T3014" s="42">
        <f>IFERROR(1/COUNTIF(Tabla2[CONTRATISTA PRNCIPAL],Tabla2[[#This Row],[CONTRATISTA PRNCIPAL]]),0)</f>
        <v>0.018867924528301886</v>
      </c>
      <c r="U3014" s="43">
        <f>IF(((TODAY()-Tabla2[[#This Row],[FECHA NACIMIENTO]])/365)&lt;18,"Corregir", IF(((TODAY()-Tabla2[[#This Row],[FECHA NACIMIENTO]])/365)&gt;80, "Corregir",ROUNDDOWN(((TODAY()-Tabla2[[#This Row],[FECHA NACIMIENTO]])/365),0)))</f>
        <v>25</v>
      </c>
      <c r="V30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14" s="44" t="str">
        <f>+IF(Tabla2[[#This Row],[Edad]]="Corregir","Corregir","Ok")</f>
        <v>Ok</v>
      </c>
      <c r="X3014" s="42" t="str">
        <f>+IFERROR(VLOOKUP(Tabla2[[#This Row],[DISTRITO SEGÚN DNI]],Hoja1!$A$2:$B$32,2,FALSE),"No")</f>
        <v>No</v>
      </c>
      <c r="Y3014" s="42" t="str">
        <f>IF(OR(LOWER(Tabla2[[#This Row],[GENERO]])="masculino", LOWER(Tabla2[[#This Row],[GENERO]])="femenino"),"OK","Corregir")</f>
        <v>OK</v>
      </c>
      <c r="Z3014" s="42" t="str">
        <f>+IF(Tabla2[[#This Row],[Nro. DNI / CE]]="","Corregir",IF(LEN(Tabla2[[#This Row],[Nro. DNI / CE]])&gt;=8,"OK","Corregir"))</f>
        <v>OK</v>
      </c>
      <c r="AA3014" s="42">
        <f>COUNTIF(Tabla2[APELLIDOS Y NOMBRES],Tabla2[[#This Row],[APELLIDOS Y NOMBRES]])</f>
        <v>1</v>
      </c>
      <c r="AB3014" s="42">
        <f>IF(Tabla2[[#This Row],[Trabajador]]&gt;1,1/Tabla2[[#This Row],[Trabajador]],Tabla2[[#This Row],[Trabajador]])</f>
        <v>1</v>
      </c>
      <c r="AC3014" t="str">
        <f>+IFERROR(IF(Tabla2[[#This Row],[FECHA CESE/BAJA]]="","No Aplica",IF(AND(MONTH(Tabla2[[#This Row],[FECHA CESE/BAJA]])=MONTH(TODAY()-30),YEAR(Tabla2[[#This Row],[FECHA CESE/BAJA]])=YEAR(TODAY())),MONTH(TODAY()-30)&amp;"-"&amp;YEAR(TODAY()),"Borrar")),"No aplica")</f>
        <v>No Aplica</v>
      </c>
      <c r="AD3014" t="str">
        <f>+IFERROR(IF(Tabla2[[#This Row],[FECHA INICIO DE LABORES EN OBRA]]="","No Aplica",IF(AND(MONTH(Tabla2[[#This Row],[FECHA INICIO DE LABORES EN OBRA]])=MONTH(TODAY()-30),YEAR(Tabla2[[#This Row],[FECHA INICIO DE LABORES EN OBRA]])=YEAR(TODAY())),MONTH(TODAY()-30)&amp;"-"&amp;YEAR(TODAY()),"No Aplica")),"No Aplica")</f>
        <v>No Aplica</v>
      </c>
    </row>
    <row r="3015" spans="1:30" x14ac:dyDescent="0.25">
      <c r="A3015" s="13" t="s">
        <v>10377</v>
      </c>
      <c r="B3015" s="15" t="s">
        <v>10378</v>
      </c>
      <c r="C3015" s="15" t="s">
        <v>10378</v>
      </c>
      <c r="D3015" s="15" t="s">
        <v>550</v>
      </c>
      <c r="E3015" s="15" t="s">
        <v>551</v>
      </c>
      <c r="F3015" s="39">
        <v>30771</v>
      </c>
      <c r="G3015" s="15">
        <v>2</v>
      </c>
      <c r="H3015" s="15" t="s">
        <v>10382</v>
      </c>
      <c r="I3015" s="15" t="s">
        <v>8571</v>
      </c>
      <c r="J3015" s="15" t="s">
        <v>10468</v>
      </c>
      <c r="K3015" s="15" t="s">
        <v>2083</v>
      </c>
      <c r="L3015" s="40" t="s">
        <v>6</v>
      </c>
      <c r="M3015" s="39"/>
      <c r="N3015" s="41" t="s">
        <v>2687</v>
      </c>
      <c r="O3015" s="39">
        <v>44987</v>
      </c>
      <c r="P3015" s="40">
        <v>1</v>
      </c>
      <c r="Q3015" s="40">
        <v>4</v>
      </c>
      <c r="R3015" s="40" t="str">
        <f>IFERROR(VLOOKUP(Tabla2[[#This Row],[CONTRATISTA PRNCIPAL]],Hoja1!$L$5:$M$9,2,FALSE),"CJV")</f>
        <v>CJV</v>
      </c>
      <c r="S3015" s="40" t="str">
        <f>IF(Tabla2[[#This Row],[EMPRESA]]=Tabla2[[#This Row],[CONTRATISTA PRNCIPAL]],"Principal","Secundaria")</f>
        <v>Principal</v>
      </c>
      <c r="T3015" s="42">
        <f>IFERROR(1/COUNTIF(Tabla2[CONTRATISTA PRNCIPAL],Tabla2[[#This Row],[CONTRATISTA PRNCIPAL]]),0)</f>
        <v>0.018867924528301886</v>
      </c>
      <c r="U3015" s="43">
        <f>IF(((TODAY()-Tabla2[[#This Row],[FECHA NACIMIENTO]])/365)&lt;18,"Corregir", IF(((TODAY()-Tabla2[[#This Row],[FECHA NACIMIENTO]])/365)&gt;80, "Corregir",ROUNDDOWN(((TODAY()-Tabla2[[#This Row],[FECHA NACIMIENTO]])/365),0)))</f>
        <v>39</v>
      </c>
      <c r="V30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15" s="44" t="str">
        <f>+IF(Tabla2[[#This Row],[Edad]]="Corregir","Corregir","Ok")</f>
        <v>Ok</v>
      </c>
      <c r="X3015" s="42" t="str">
        <f>+IFERROR(VLOOKUP(Tabla2[[#This Row],[DISTRITO SEGÚN DNI]],Hoja1!$A$2:$B$32,2,FALSE),"No")</f>
        <v>ATE</v>
      </c>
      <c r="Y3015" s="42" t="str">
        <f>IF(OR(LOWER(Tabla2[[#This Row],[GENERO]])="masculino", LOWER(Tabla2[[#This Row],[GENERO]])="femenino"),"OK","Corregir")</f>
        <v>OK</v>
      </c>
      <c r="Z3015" s="42" t="str">
        <f>+IF(Tabla2[[#This Row],[Nro. DNI / CE]]="","Corregir",IF(LEN(Tabla2[[#This Row],[Nro. DNI / CE]])&gt;=8,"OK","Corregir"))</f>
        <v>OK</v>
      </c>
      <c r="AA3015" s="42">
        <f>COUNTIF(Tabla2[APELLIDOS Y NOMBRES],Tabla2[[#This Row],[APELLIDOS Y NOMBRES]])</f>
        <v>1</v>
      </c>
      <c r="AB3015" s="42">
        <f>IF(Tabla2[[#This Row],[Trabajador]]&gt;1,1/Tabla2[[#This Row],[Trabajador]],Tabla2[[#This Row],[Trabajador]])</f>
        <v>1</v>
      </c>
      <c r="AC3015" t="str">
        <f>+IFERROR(IF(Tabla2[[#This Row],[FECHA CESE/BAJA]]="","No Aplica",IF(AND(MONTH(Tabla2[[#This Row],[FECHA CESE/BAJA]])=MONTH(TODAY()-30),YEAR(Tabla2[[#This Row],[FECHA CESE/BAJA]])=YEAR(TODAY())),MONTH(TODAY()-30)&amp;"-"&amp;YEAR(TODAY()),"Borrar")),"No aplica")</f>
        <v>No Aplica</v>
      </c>
      <c r="AD3015" t="str">
        <f>+IFERROR(IF(Tabla2[[#This Row],[FECHA INICIO DE LABORES EN OBRA]]="","No Aplica",IF(AND(MONTH(Tabla2[[#This Row],[FECHA INICIO DE LABORES EN OBRA]])=MONTH(TODAY()-30),YEAR(Tabla2[[#This Row],[FECHA INICIO DE LABORES EN OBRA]])=YEAR(TODAY())),MONTH(TODAY()-30)&amp;"-"&amp;YEAR(TODAY()),"No Aplica")),"No Aplica")</f>
        <v>No Aplica</v>
      </c>
    </row>
    <row r="3016" spans="1:30" x14ac:dyDescent="0.25">
      <c r="A3016" s="13" t="s">
        <v>10377</v>
      </c>
      <c r="B3016" s="15" t="s">
        <v>10378</v>
      </c>
      <c r="C3016" s="15" t="s">
        <v>10378</v>
      </c>
      <c r="D3016" s="15" t="s">
        <v>10469</v>
      </c>
      <c r="E3016" s="15" t="s">
        <v>10470</v>
      </c>
      <c r="F3016" s="39">
        <v>26512</v>
      </c>
      <c r="G3016" s="15">
        <v>2</v>
      </c>
      <c r="H3016" s="15" t="s">
        <v>10388</v>
      </c>
      <c r="I3016" s="15" t="s">
        <v>8571</v>
      </c>
      <c r="J3016" s="15" t="s">
        <v>10471</v>
      </c>
      <c r="K3016" s="15" t="s">
        <v>3069</v>
      </c>
      <c r="L3016" s="40" t="s">
        <v>6</v>
      </c>
      <c r="M3016" s="39"/>
      <c r="N3016" s="41" t="s">
        <v>2687</v>
      </c>
      <c r="O3016" s="39">
        <v>45000</v>
      </c>
      <c r="P3016" s="40">
        <v>1</v>
      </c>
      <c r="Q3016" s="40">
        <v>4</v>
      </c>
      <c r="R3016" s="40" t="str">
        <f>IFERROR(VLOOKUP(Tabla2[[#This Row],[CONTRATISTA PRNCIPAL]],Hoja1!$L$5:$M$9,2,FALSE),"CJV")</f>
        <v>CJV</v>
      </c>
      <c r="S3016" s="40" t="str">
        <f>IF(Tabla2[[#This Row],[EMPRESA]]=Tabla2[[#This Row],[CONTRATISTA PRNCIPAL]],"Principal","Secundaria")</f>
        <v>Principal</v>
      </c>
      <c r="T3016" s="42">
        <f>IFERROR(1/COUNTIF(Tabla2[CONTRATISTA PRNCIPAL],Tabla2[[#This Row],[CONTRATISTA PRNCIPAL]]),0)</f>
        <v>0.018867924528301886</v>
      </c>
      <c r="U3016" s="43">
        <f>IF(((TODAY()-Tabla2[[#This Row],[FECHA NACIMIENTO]])/365)&lt;18,"Corregir", IF(((TODAY()-Tabla2[[#This Row],[FECHA NACIMIENTO]])/365)&gt;80, "Corregir",ROUNDDOWN(((TODAY()-Tabla2[[#This Row],[FECHA NACIMIENTO]])/365),0)))</f>
        <v>51</v>
      </c>
      <c r="V30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16" s="44" t="str">
        <f>+IF(Tabla2[[#This Row],[Edad]]="Corregir","Corregir","Ok")</f>
        <v>Ok</v>
      </c>
      <c r="X3016" s="42" t="str">
        <f>+IFERROR(VLOOKUP(Tabla2[[#This Row],[DISTRITO SEGÚN DNI]],Hoja1!$A$2:$B$32,2,FALSE),"No")</f>
        <v>No</v>
      </c>
      <c r="Y3016" s="42" t="str">
        <f>IF(OR(LOWER(Tabla2[[#This Row],[GENERO]])="masculino", LOWER(Tabla2[[#This Row],[GENERO]])="femenino"),"OK","Corregir")</f>
        <v>OK</v>
      </c>
      <c r="Z3016" s="42" t="str">
        <f>+IF(Tabla2[[#This Row],[Nro. DNI / CE]]="","Corregir",IF(LEN(Tabla2[[#This Row],[Nro. DNI / CE]])&gt;=8,"OK","Corregir"))</f>
        <v>OK</v>
      </c>
      <c r="AA3016" s="42">
        <f>COUNTIF(Tabla2[APELLIDOS Y NOMBRES],Tabla2[[#This Row],[APELLIDOS Y NOMBRES]])</f>
        <v>1</v>
      </c>
      <c r="AB3016" s="42">
        <f>IF(Tabla2[[#This Row],[Trabajador]]&gt;1,1/Tabla2[[#This Row],[Trabajador]],Tabla2[[#This Row],[Trabajador]])</f>
        <v>1</v>
      </c>
      <c r="AC3016" t="str">
        <f>+IFERROR(IF(Tabla2[[#This Row],[FECHA CESE/BAJA]]="","No Aplica",IF(AND(MONTH(Tabla2[[#This Row],[FECHA CESE/BAJA]])=MONTH(TODAY()-30),YEAR(Tabla2[[#This Row],[FECHA CESE/BAJA]])=YEAR(TODAY())),MONTH(TODAY()-30)&amp;"-"&amp;YEAR(TODAY()),"Borrar")),"No aplica")</f>
        <v>No Aplica</v>
      </c>
      <c r="AD3016" t="str">
        <f>+IFERROR(IF(Tabla2[[#This Row],[FECHA INICIO DE LABORES EN OBRA]]="","No Aplica",IF(AND(MONTH(Tabla2[[#This Row],[FECHA INICIO DE LABORES EN OBRA]])=MONTH(TODAY()-30),YEAR(Tabla2[[#This Row],[FECHA INICIO DE LABORES EN OBRA]])=YEAR(TODAY())),MONTH(TODAY()-30)&amp;"-"&amp;YEAR(TODAY()),"No Aplica")),"No Aplica")</f>
        <v>No Aplica</v>
      </c>
    </row>
    <row r="3017" spans="1:30" x14ac:dyDescent="0.25">
      <c r="A3017" s="13" t="s">
        <v>10377</v>
      </c>
      <c r="B3017" s="15" t="s">
        <v>10378</v>
      </c>
      <c r="C3017" s="15" t="s">
        <v>10378</v>
      </c>
      <c r="D3017" s="15" t="s">
        <v>920</v>
      </c>
      <c r="E3017" s="15" t="s">
        <v>921</v>
      </c>
      <c r="F3017" s="39">
        <v>34023</v>
      </c>
      <c r="G3017" s="15">
        <v>2</v>
      </c>
      <c r="H3017" s="15" t="s">
        <v>10443</v>
      </c>
      <c r="I3017" s="15" t="s">
        <v>5324</v>
      </c>
      <c r="J3017" s="15" t="s">
        <v>10472</v>
      </c>
      <c r="K3017" s="15" t="s">
        <v>2083</v>
      </c>
      <c r="L3017" s="40" t="s">
        <v>6</v>
      </c>
      <c r="M3017" s="39"/>
      <c r="N3017" s="41" t="s">
        <v>2687</v>
      </c>
      <c r="O3017" s="39">
        <v>45000</v>
      </c>
      <c r="P3017" s="40">
        <v>1</v>
      </c>
      <c r="Q3017" s="40">
        <v>4</v>
      </c>
      <c r="R3017" s="40" t="str">
        <f>IFERROR(VLOOKUP(Tabla2[[#This Row],[CONTRATISTA PRNCIPAL]],Hoja1!$L$5:$M$9,2,FALSE),"CJV")</f>
        <v>CJV</v>
      </c>
      <c r="S3017" s="40" t="str">
        <f>IF(Tabla2[[#This Row],[EMPRESA]]=Tabla2[[#This Row],[CONTRATISTA PRNCIPAL]],"Principal","Secundaria")</f>
        <v>Principal</v>
      </c>
      <c r="T3017" s="42">
        <f>IFERROR(1/COUNTIF(Tabla2[CONTRATISTA PRNCIPAL],Tabla2[[#This Row],[CONTRATISTA PRNCIPAL]]),0)</f>
        <v>0.018867924528301886</v>
      </c>
      <c r="U3017" s="43">
        <f>IF(((TODAY()-Tabla2[[#This Row],[FECHA NACIMIENTO]])/365)&lt;18,"Corregir", IF(((TODAY()-Tabla2[[#This Row],[FECHA NACIMIENTO]])/365)&gt;80, "Corregir",ROUNDDOWN(((TODAY()-Tabla2[[#This Row],[FECHA NACIMIENTO]])/365),0)))</f>
        <v>30</v>
      </c>
      <c r="V30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17" s="44" t="str">
        <f>+IF(Tabla2[[#This Row],[Edad]]="Corregir","Corregir","Ok")</f>
        <v>Ok</v>
      </c>
      <c r="X3017" s="42" t="str">
        <f>+IFERROR(VLOOKUP(Tabla2[[#This Row],[DISTRITO SEGÚN DNI]],Hoja1!$A$2:$B$32,2,FALSE),"No")</f>
        <v>ATE</v>
      </c>
      <c r="Y3017" s="42" t="str">
        <f>IF(OR(LOWER(Tabla2[[#This Row],[GENERO]])="masculino", LOWER(Tabla2[[#This Row],[GENERO]])="femenino"),"OK","Corregir")</f>
        <v>OK</v>
      </c>
      <c r="Z3017" s="42" t="str">
        <f>+IF(Tabla2[[#This Row],[Nro. DNI / CE]]="","Corregir",IF(LEN(Tabla2[[#This Row],[Nro. DNI / CE]])&gt;=8,"OK","Corregir"))</f>
        <v>OK</v>
      </c>
      <c r="AA3017" s="42">
        <f>COUNTIF(Tabla2[APELLIDOS Y NOMBRES],Tabla2[[#This Row],[APELLIDOS Y NOMBRES]])</f>
        <v>1</v>
      </c>
      <c r="AB3017" s="42">
        <f>IF(Tabla2[[#This Row],[Trabajador]]&gt;1,1/Tabla2[[#This Row],[Trabajador]],Tabla2[[#This Row],[Trabajador]])</f>
        <v>1</v>
      </c>
      <c r="AC3017" t="str">
        <f>+IFERROR(IF(Tabla2[[#This Row],[FECHA CESE/BAJA]]="","No Aplica",IF(AND(MONTH(Tabla2[[#This Row],[FECHA CESE/BAJA]])=MONTH(TODAY()-30),YEAR(Tabla2[[#This Row],[FECHA CESE/BAJA]])=YEAR(TODAY())),MONTH(TODAY()-30)&amp;"-"&amp;YEAR(TODAY()),"Borrar")),"No aplica")</f>
        <v>No Aplica</v>
      </c>
      <c r="AD3017" t="str">
        <f>+IFERROR(IF(Tabla2[[#This Row],[FECHA INICIO DE LABORES EN OBRA]]="","No Aplica",IF(AND(MONTH(Tabla2[[#This Row],[FECHA INICIO DE LABORES EN OBRA]])=MONTH(TODAY()-30),YEAR(Tabla2[[#This Row],[FECHA INICIO DE LABORES EN OBRA]])=YEAR(TODAY())),MONTH(TODAY()-30)&amp;"-"&amp;YEAR(TODAY()),"No Aplica")),"No Aplica")</f>
        <v>No Aplica</v>
      </c>
    </row>
    <row r="3018" spans="1:30" x14ac:dyDescent="0.25">
      <c r="A3018" s="13" t="s">
        <v>10377</v>
      </c>
      <c r="B3018" s="15" t="s">
        <v>10378</v>
      </c>
      <c r="C3018" s="15" t="s">
        <v>10378</v>
      </c>
      <c r="D3018" s="15">
        <v>77292545</v>
      </c>
      <c r="E3018" s="15" t="s">
        <v>224</v>
      </c>
      <c r="F3018" s="39">
        <v>37523</v>
      </c>
      <c r="G3018" s="15">
        <v>2</v>
      </c>
      <c r="H3018" s="15" t="s">
        <v>10382</v>
      </c>
      <c r="I3018" s="15" t="s">
        <v>8571</v>
      </c>
      <c r="J3018" s="15" t="s">
        <v>10473</v>
      </c>
      <c r="K3018" s="15" t="s">
        <v>2083</v>
      </c>
      <c r="L3018" s="40" t="s">
        <v>6</v>
      </c>
      <c r="M3018" s="39"/>
      <c r="N3018" s="41" t="s">
        <v>2687</v>
      </c>
      <c r="O3018" s="39">
        <v>45006</v>
      </c>
      <c r="P3018" s="40">
        <v>1</v>
      </c>
      <c r="Q3018" s="40">
        <v>4</v>
      </c>
      <c r="R3018" s="40" t="str">
        <f>IFERROR(VLOOKUP(Tabla2[[#This Row],[CONTRATISTA PRNCIPAL]],Hoja1!$L$5:$M$9,2,FALSE),"CJV")</f>
        <v>CJV</v>
      </c>
      <c r="S3018" s="40" t="str">
        <f>IF(Tabla2[[#This Row],[EMPRESA]]=Tabla2[[#This Row],[CONTRATISTA PRNCIPAL]],"Principal","Secundaria")</f>
        <v>Principal</v>
      </c>
      <c r="T3018" s="42">
        <f>IFERROR(1/COUNTIF(Tabla2[CONTRATISTA PRNCIPAL],Tabla2[[#This Row],[CONTRATISTA PRNCIPAL]]),0)</f>
        <v>0.018867924528301886</v>
      </c>
      <c r="U3018" s="43">
        <f>IF(((TODAY()-Tabla2[[#This Row],[FECHA NACIMIENTO]])/365)&lt;18,"Corregir", IF(((TODAY()-Tabla2[[#This Row],[FECHA NACIMIENTO]])/365)&gt;80, "Corregir",ROUNDDOWN(((TODAY()-Tabla2[[#This Row],[FECHA NACIMIENTO]])/365),0)))</f>
        <v>21</v>
      </c>
      <c r="V30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018" s="44" t="str">
        <f>+IF(Tabla2[[#This Row],[Edad]]="Corregir","Corregir","Ok")</f>
        <v>Ok</v>
      </c>
      <c r="X3018" s="42" t="str">
        <f>+IFERROR(VLOOKUP(Tabla2[[#This Row],[DISTRITO SEGÚN DNI]],Hoja1!$A$2:$B$32,2,FALSE),"No")</f>
        <v>ATE</v>
      </c>
      <c r="Y3018" s="42" t="str">
        <f>IF(OR(LOWER(Tabla2[[#This Row],[GENERO]])="masculino", LOWER(Tabla2[[#This Row],[GENERO]])="femenino"),"OK","Corregir")</f>
        <v>OK</v>
      </c>
      <c r="Z3018" s="42" t="str">
        <f>+IF(Tabla2[[#This Row],[Nro. DNI / CE]]="","Corregir",IF(LEN(Tabla2[[#This Row],[Nro. DNI / CE]])&gt;=8,"OK","Corregir"))</f>
        <v>OK</v>
      </c>
      <c r="AA3018" s="42">
        <f>COUNTIF(Tabla2[APELLIDOS Y NOMBRES],Tabla2[[#This Row],[APELLIDOS Y NOMBRES]])</f>
        <v>1</v>
      </c>
      <c r="AB3018" s="42">
        <f>IF(Tabla2[[#This Row],[Trabajador]]&gt;1,1/Tabla2[[#This Row],[Trabajador]],Tabla2[[#This Row],[Trabajador]])</f>
        <v>1</v>
      </c>
      <c r="AC3018" t="str">
        <f>+IFERROR(IF(Tabla2[[#This Row],[FECHA CESE/BAJA]]="","No Aplica",IF(AND(MONTH(Tabla2[[#This Row],[FECHA CESE/BAJA]])=MONTH(TODAY()-30),YEAR(Tabla2[[#This Row],[FECHA CESE/BAJA]])=YEAR(TODAY())),MONTH(TODAY()-30)&amp;"-"&amp;YEAR(TODAY()),"Borrar")),"No aplica")</f>
        <v>No Aplica</v>
      </c>
      <c r="AD3018" t="str">
        <f>+IFERROR(IF(Tabla2[[#This Row],[FECHA INICIO DE LABORES EN OBRA]]="","No Aplica",IF(AND(MONTH(Tabla2[[#This Row],[FECHA INICIO DE LABORES EN OBRA]])=MONTH(TODAY()-30),YEAR(Tabla2[[#This Row],[FECHA INICIO DE LABORES EN OBRA]])=YEAR(TODAY())),MONTH(TODAY()-30)&amp;"-"&amp;YEAR(TODAY()),"No Aplica")),"No Aplica")</f>
        <v>No Aplica</v>
      </c>
    </row>
    <row r="3019" spans="1:30" x14ac:dyDescent="0.25">
      <c r="A3019" s="13" t="s">
        <v>10377</v>
      </c>
      <c r="B3019" s="15" t="s">
        <v>10378</v>
      </c>
      <c r="C3019" s="15" t="s">
        <v>10378</v>
      </c>
      <c r="D3019" s="15">
        <v>43065247</v>
      </c>
      <c r="E3019" s="15" t="s">
        <v>104</v>
      </c>
      <c r="F3019" s="39">
        <v>29404</v>
      </c>
      <c r="G3019" s="15">
        <v>2</v>
      </c>
      <c r="H3019" s="15" t="s">
        <v>10388</v>
      </c>
      <c r="I3019" s="15" t="s">
        <v>5324</v>
      </c>
      <c r="J3019" s="15" t="s">
        <v>10474</v>
      </c>
      <c r="K3019" s="15" t="s">
        <v>2101</v>
      </c>
      <c r="L3019" s="40" t="s">
        <v>6</v>
      </c>
      <c r="M3019" s="39"/>
      <c r="N3019" s="41" t="s">
        <v>2687</v>
      </c>
      <c r="O3019" s="39">
        <v>45009</v>
      </c>
      <c r="P3019" s="40">
        <v>1</v>
      </c>
      <c r="Q3019" s="40">
        <v>4</v>
      </c>
      <c r="R3019" s="40" t="str">
        <f>IFERROR(VLOOKUP(Tabla2[[#This Row],[CONTRATISTA PRNCIPAL]],Hoja1!$L$5:$M$9,2,FALSE),"CJV")</f>
        <v>CJV</v>
      </c>
      <c r="S3019" s="40" t="str">
        <f>IF(Tabla2[[#This Row],[EMPRESA]]=Tabla2[[#This Row],[CONTRATISTA PRNCIPAL]],"Principal","Secundaria")</f>
        <v>Principal</v>
      </c>
      <c r="T3019" s="42">
        <f>IFERROR(1/COUNTIF(Tabla2[CONTRATISTA PRNCIPAL],Tabla2[[#This Row],[CONTRATISTA PRNCIPAL]]),0)</f>
        <v>0.018867924528301886</v>
      </c>
      <c r="U3019" s="43">
        <f>IF(((TODAY()-Tabla2[[#This Row],[FECHA NACIMIENTO]])/365)&lt;18,"Corregir", IF(((TODAY()-Tabla2[[#This Row],[FECHA NACIMIENTO]])/365)&gt;80, "Corregir",ROUNDDOWN(((TODAY()-Tabla2[[#This Row],[FECHA NACIMIENTO]])/365),0)))</f>
        <v>43</v>
      </c>
      <c r="V30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19" s="44" t="str">
        <f>+IF(Tabla2[[#This Row],[Edad]]="Corregir","Corregir","Ok")</f>
        <v>Ok</v>
      </c>
      <c r="X3019" s="42" t="str">
        <f>+IFERROR(VLOOKUP(Tabla2[[#This Row],[DISTRITO SEGÚN DNI]],Hoja1!$A$2:$B$32,2,FALSE),"No")</f>
        <v>LA VICTORIA</v>
      </c>
      <c r="Y3019" s="42" t="str">
        <f>IF(OR(LOWER(Tabla2[[#This Row],[GENERO]])="masculino", LOWER(Tabla2[[#This Row],[GENERO]])="femenino"),"OK","Corregir")</f>
        <v>OK</v>
      </c>
      <c r="Z3019" s="42" t="str">
        <f>+IF(Tabla2[[#This Row],[Nro. DNI / CE]]="","Corregir",IF(LEN(Tabla2[[#This Row],[Nro. DNI / CE]])&gt;=8,"OK","Corregir"))</f>
        <v>OK</v>
      </c>
      <c r="AA3019" s="42">
        <f>COUNTIF(Tabla2[APELLIDOS Y NOMBRES],Tabla2[[#This Row],[APELLIDOS Y NOMBRES]])</f>
        <v>1</v>
      </c>
      <c r="AB3019" s="42">
        <f>IF(Tabla2[[#This Row],[Trabajador]]&gt;1,1/Tabla2[[#This Row],[Trabajador]],Tabla2[[#This Row],[Trabajador]])</f>
        <v>1</v>
      </c>
      <c r="AC3019" t="str">
        <f>+IFERROR(IF(Tabla2[[#This Row],[FECHA CESE/BAJA]]="","No Aplica",IF(AND(MONTH(Tabla2[[#This Row],[FECHA CESE/BAJA]])=MONTH(TODAY()-30),YEAR(Tabla2[[#This Row],[FECHA CESE/BAJA]])=YEAR(TODAY())),MONTH(TODAY()-30)&amp;"-"&amp;YEAR(TODAY()),"Borrar")),"No aplica")</f>
        <v>No Aplica</v>
      </c>
      <c r="AD3019" t="str">
        <f>+IFERROR(IF(Tabla2[[#This Row],[FECHA INICIO DE LABORES EN OBRA]]="","No Aplica",IF(AND(MONTH(Tabla2[[#This Row],[FECHA INICIO DE LABORES EN OBRA]])=MONTH(TODAY()-30),YEAR(Tabla2[[#This Row],[FECHA INICIO DE LABORES EN OBRA]])=YEAR(TODAY())),MONTH(TODAY()-30)&amp;"-"&amp;YEAR(TODAY()),"No Aplica")),"No Aplica")</f>
        <v>No Aplica</v>
      </c>
    </row>
    <row r="3020" spans="1:30" x14ac:dyDescent="0.25">
      <c r="A3020" s="13" t="s">
        <v>10377</v>
      </c>
      <c r="B3020" s="15" t="s">
        <v>10378</v>
      </c>
      <c r="C3020" s="15" t="s">
        <v>10378</v>
      </c>
      <c r="D3020" s="15">
        <v>76601243</v>
      </c>
      <c r="E3020" s="15" t="s">
        <v>221</v>
      </c>
      <c r="F3020" s="39">
        <v>35096</v>
      </c>
      <c r="G3020" s="15">
        <v>2</v>
      </c>
      <c r="H3020" s="15" t="s">
        <v>10382</v>
      </c>
      <c r="I3020" s="15" t="s">
        <v>5324</v>
      </c>
      <c r="J3020" s="15" t="s">
        <v>10475</v>
      </c>
      <c r="K3020" s="15" t="s">
        <v>2101</v>
      </c>
      <c r="L3020" s="40" t="s">
        <v>6</v>
      </c>
      <c r="M3020" s="39"/>
      <c r="N3020" s="41" t="s">
        <v>2687</v>
      </c>
      <c r="O3020" s="39">
        <v>45015</v>
      </c>
      <c r="P3020" s="40">
        <v>1</v>
      </c>
      <c r="Q3020" s="40">
        <v>4</v>
      </c>
      <c r="R3020" s="40" t="str">
        <f>IFERROR(VLOOKUP(Tabla2[[#This Row],[CONTRATISTA PRNCIPAL]],Hoja1!$L$5:$M$9,2,FALSE),"CJV")</f>
        <v>CJV</v>
      </c>
      <c r="S3020" s="40" t="str">
        <f>IF(Tabla2[[#This Row],[EMPRESA]]=Tabla2[[#This Row],[CONTRATISTA PRNCIPAL]],"Principal","Secundaria")</f>
        <v>Principal</v>
      </c>
      <c r="T3020" s="42">
        <f>IFERROR(1/COUNTIF(Tabla2[CONTRATISTA PRNCIPAL],Tabla2[[#This Row],[CONTRATISTA PRNCIPAL]]),0)</f>
        <v>0.018867924528301886</v>
      </c>
      <c r="U3020" s="43">
        <f>IF(((TODAY()-Tabla2[[#This Row],[FECHA NACIMIENTO]])/365)&lt;18,"Corregir", IF(((TODAY()-Tabla2[[#This Row],[FECHA NACIMIENTO]])/365)&gt;80, "Corregir",ROUNDDOWN(((TODAY()-Tabla2[[#This Row],[FECHA NACIMIENTO]])/365),0)))</f>
        <v>27</v>
      </c>
      <c r="V30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20" s="44" t="str">
        <f>+IF(Tabla2[[#This Row],[Edad]]="Corregir","Corregir","Ok")</f>
        <v>Ok</v>
      </c>
      <c r="X3020" s="42" t="str">
        <f>+IFERROR(VLOOKUP(Tabla2[[#This Row],[DISTRITO SEGÚN DNI]],Hoja1!$A$2:$B$32,2,FALSE),"No")</f>
        <v>LA VICTORIA</v>
      </c>
      <c r="Y3020" s="42" t="str">
        <f>IF(OR(LOWER(Tabla2[[#This Row],[GENERO]])="masculino", LOWER(Tabla2[[#This Row],[GENERO]])="femenino"),"OK","Corregir")</f>
        <v>OK</v>
      </c>
      <c r="Z3020" s="42" t="str">
        <f>+IF(Tabla2[[#This Row],[Nro. DNI / CE]]="","Corregir",IF(LEN(Tabla2[[#This Row],[Nro. DNI / CE]])&gt;=8,"OK","Corregir"))</f>
        <v>OK</v>
      </c>
      <c r="AA3020" s="42">
        <f>COUNTIF(Tabla2[APELLIDOS Y NOMBRES],Tabla2[[#This Row],[APELLIDOS Y NOMBRES]])</f>
        <v>1</v>
      </c>
      <c r="AB3020" s="42">
        <f>IF(Tabla2[[#This Row],[Trabajador]]&gt;1,1/Tabla2[[#This Row],[Trabajador]],Tabla2[[#This Row],[Trabajador]])</f>
        <v>1</v>
      </c>
      <c r="AC3020" t="str">
        <f>+IFERROR(IF(Tabla2[[#This Row],[FECHA CESE/BAJA]]="","No Aplica",IF(AND(MONTH(Tabla2[[#This Row],[FECHA CESE/BAJA]])=MONTH(TODAY()-30),YEAR(Tabla2[[#This Row],[FECHA CESE/BAJA]])=YEAR(TODAY())),MONTH(TODAY()-30)&amp;"-"&amp;YEAR(TODAY()),"Borrar")),"No aplica")</f>
        <v>No Aplica</v>
      </c>
      <c r="AD3020" t="str">
        <f>+IFERROR(IF(Tabla2[[#This Row],[FECHA INICIO DE LABORES EN OBRA]]="","No Aplica",IF(AND(MONTH(Tabla2[[#This Row],[FECHA INICIO DE LABORES EN OBRA]])=MONTH(TODAY()-30),YEAR(Tabla2[[#This Row],[FECHA INICIO DE LABORES EN OBRA]])=YEAR(TODAY())),MONTH(TODAY()-30)&amp;"-"&amp;YEAR(TODAY()),"No Aplica")),"No Aplica")</f>
        <v>No Aplica</v>
      </c>
    </row>
    <row r="3021" spans="1:30" x14ac:dyDescent="0.25">
      <c r="A3021" s="13" t="s">
        <v>10377</v>
      </c>
      <c r="B3021" s="15" t="s">
        <v>10378</v>
      </c>
      <c r="C3021" s="15" t="s">
        <v>10378</v>
      </c>
      <c r="D3021" s="15">
        <v>44993975</v>
      </c>
      <c r="E3021" s="15" t="s">
        <v>133</v>
      </c>
      <c r="F3021" s="39">
        <v>32212</v>
      </c>
      <c r="G3021" s="15">
        <v>2</v>
      </c>
      <c r="H3021" s="15" t="s">
        <v>10382</v>
      </c>
      <c r="I3021" s="15" t="s">
        <v>5324</v>
      </c>
      <c r="J3021" s="15" t="s">
        <v>10476</v>
      </c>
      <c r="K3021" s="15" t="s">
        <v>2083</v>
      </c>
      <c r="L3021" s="40" t="s">
        <v>6</v>
      </c>
      <c r="M3021" s="39"/>
      <c r="N3021" s="41" t="s">
        <v>2687</v>
      </c>
      <c r="O3021" s="39">
        <v>45016</v>
      </c>
      <c r="P3021" s="40">
        <v>1</v>
      </c>
      <c r="Q3021" s="40">
        <v>4</v>
      </c>
      <c r="R3021" s="40" t="str">
        <f>IFERROR(VLOOKUP(Tabla2[[#This Row],[CONTRATISTA PRNCIPAL]],Hoja1!$L$5:$M$9,2,FALSE),"CJV")</f>
        <v>CJV</v>
      </c>
      <c r="S3021" s="40" t="str">
        <f>IF(Tabla2[[#This Row],[EMPRESA]]=Tabla2[[#This Row],[CONTRATISTA PRNCIPAL]],"Principal","Secundaria")</f>
        <v>Principal</v>
      </c>
      <c r="T3021" s="42">
        <f>IFERROR(1/COUNTIF(Tabla2[CONTRATISTA PRNCIPAL],Tabla2[[#This Row],[CONTRATISTA PRNCIPAL]]),0)</f>
        <v>0.018867924528301886</v>
      </c>
      <c r="U3021" s="43">
        <f>IF(((TODAY()-Tabla2[[#This Row],[FECHA NACIMIENTO]])/365)&lt;18,"Corregir", IF(((TODAY()-Tabla2[[#This Row],[FECHA NACIMIENTO]])/365)&gt;80, "Corregir",ROUNDDOWN(((TODAY()-Tabla2[[#This Row],[FECHA NACIMIENTO]])/365),0)))</f>
        <v>35</v>
      </c>
      <c r="V30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21" s="44" t="str">
        <f>+IF(Tabla2[[#This Row],[Edad]]="Corregir","Corregir","Ok")</f>
        <v>Ok</v>
      </c>
      <c r="X3021" s="42" t="str">
        <f>+IFERROR(VLOOKUP(Tabla2[[#This Row],[DISTRITO SEGÚN DNI]],Hoja1!$A$2:$B$32,2,FALSE),"No")</f>
        <v>ATE</v>
      </c>
      <c r="Y3021" s="42" t="str">
        <f>IF(OR(LOWER(Tabla2[[#This Row],[GENERO]])="masculino", LOWER(Tabla2[[#This Row],[GENERO]])="femenino"),"OK","Corregir")</f>
        <v>OK</v>
      </c>
      <c r="Z3021" s="42" t="str">
        <f>+IF(Tabla2[[#This Row],[Nro. DNI / CE]]="","Corregir",IF(LEN(Tabla2[[#This Row],[Nro. DNI / CE]])&gt;=8,"OK","Corregir"))</f>
        <v>OK</v>
      </c>
      <c r="AA3021" s="42">
        <f>COUNTIF(Tabla2[APELLIDOS Y NOMBRES],Tabla2[[#This Row],[APELLIDOS Y NOMBRES]])</f>
        <v>1</v>
      </c>
      <c r="AB3021" s="42">
        <f>IF(Tabla2[[#This Row],[Trabajador]]&gt;1,1/Tabla2[[#This Row],[Trabajador]],Tabla2[[#This Row],[Trabajador]])</f>
        <v>1</v>
      </c>
      <c r="AC3021" t="str">
        <f>+IFERROR(IF(Tabla2[[#This Row],[FECHA CESE/BAJA]]="","No Aplica",IF(AND(MONTH(Tabla2[[#This Row],[FECHA CESE/BAJA]])=MONTH(TODAY()-30),YEAR(Tabla2[[#This Row],[FECHA CESE/BAJA]])=YEAR(TODAY())),MONTH(TODAY()-30)&amp;"-"&amp;YEAR(TODAY()),"Borrar")),"No aplica")</f>
        <v>No Aplica</v>
      </c>
      <c r="AD3021" t="str">
        <f>+IFERROR(IF(Tabla2[[#This Row],[FECHA INICIO DE LABORES EN OBRA]]="","No Aplica",IF(AND(MONTH(Tabla2[[#This Row],[FECHA INICIO DE LABORES EN OBRA]])=MONTH(TODAY()-30),YEAR(Tabla2[[#This Row],[FECHA INICIO DE LABORES EN OBRA]])=YEAR(TODAY())),MONTH(TODAY()-30)&amp;"-"&amp;YEAR(TODAY()),"No Aplica")),"No Aplica")</f>
        <v>No Aplica</v>
      </c>
    </row>
    <row r="3022" spans="1:30" x14ac:dyDescent="0.25">
      <c r="A3022" s="13" t="s">
        <v>10377</v>
      </c>
      <c r="B3022" s="15" t="s">
        <v>10378</v>
      </c>
      <c r="C3022" s="15" t="s">
        <v>10378</v>
      </c>
      <c r="D3022" s="15">
        <v>60101335</v>
      </c>
      <c r="E3022" s="15" t="s">
        <v>10477</v>
      </c>
      <c r="F3022" s="39">
        <v>38349</v>
      </c>
      <c r="G3022" s="15">
        <v>2</v>
      </c>
      <c r="H3022" s="15" t="s">
        <v>10382</v>
      </c>
      <c r="I3022" s="15" t="s">
        <v>8571</v>
      </c>
      <c r="J3022" s="15" t="s">
        <v>10478</v>
      </c>
      <c r="K3022" s="15" t="s">
        <v>10415</v>
      </c>
      <c r="L3022" s="40" t="s">
        <v>6</v>
      </c>
      <c r="M3022" s="39"/>
      <c r="N3022" s="41" t="s">
        <v>2687</v>
      </c>
      <c r="O3022" s="39">
        <v>45016</v>
      </c>
      <c r="P3022" s="40">
        <v>1</v>
      </c>
      <c r="Q3022" s="40">
        <v>4</v>
      </c>
      <c r="R3022" s="40" t="str">
        <f>IFERROR(VLOOKUP(Tabla2[[#This Row],[CONTRATISTA PRNCIPAL]],Hoja1!$L$5:$M$9,2,FALSE),"CJV")</f>
        <v>CJV</v>
      </c>
      <c r="S3022" s="40" t="str">
        <f>IF(Tabla2[[#This Row],[EMPRESA]]=Tabla2[[#This Row],[CONTRATISTA PRNCIPAL]],"Principal","Secundaria")</f>
        <v>Principal</v>
      </c>
      <c r="T3022" s="42">
        <f>IFERROR(1/COUNTIF(Tabla2[CONTRATISTA PRNCIPAL],Tabla2[[#This Row],[CONTRATISTA PRNCIPAL]]),0)</f>
        <v>0.018867924528301886</v>
      </c>
      <c r="U3022" s="43">
        <f>IF(((TODAY()-Tabla2[[#This Row],[FECHA NACIMIENTO]])/365)&lt;18,"Corregir", IF(((TODAY()-Tabla2[[#This Row],[FECHA NACIMIENTO]])/365)&gt;80, "Corregir",ROUNDDOWN(((TODAY()-Tabla2[[#This Row],[FECHA NACIMIENTO]])/365),0)))</f>
        <v>18</v>
      </c>
      <c r="V30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022" s="44" t="str">
        <f>+IF(Tabla2[[#This Row],[Edad]]="Corregir","Corregir","Ok")</f>
        <v>Ok</v>
      </c>
      <c r="X3022" s="42" t="str">
        <f>+IFERROR(VLOOKUP(Tabla2[[#This Row],[DISTRITO SEGÚN DNI]],Hoja1!$A$2:$B$32,2,FALSE),"No")</f>
        <v>No</v>
      </c>
      <c r="Y3022" s="42" t="str">
        <f>IF(OR(LOWER(Tabla2[[#This Row],[GENERO]])="masculino", LOWER(Tabla2[[#This Row],[GENERO]])="femenino"),"OK","Corregir")</f>
        <v>OK</v>
      </c>
      <c r="Z3022" s="42" t="str">
        <f>+IF(Tabla2[[#This Row],[Nro. DNI / CE]]="","Corregir",IF(LEN(Tabla2[[#This Row],[Nro. DNI / CE]])&gt;=8,"OK","Corregir"))</f>
        <v>OK</v>
      </c>
      <c r="AA3022" s="42">
        <f>COUNTIF(Tabla2[APELLIDOS Y NOMBRES],Tabla2[[#This Row],[APELLIDOS Y NOMBRES]])</f>
        <v>1</v>
      </c>
      <c r="AB3022" s="42">
        <f>IF(Tabla2[[#This Row],[Trabajador]]&gt;1,1/Tabla2[[#This Row],[Trabajador]],Tabla2[[#This Row],[Trabajador]])</f>
        <v>1</v>
      </c>
      <c r="AC3022" t="str">
        <f>+IFERROR(IF(Tabla2[[#This Row],[FECHA CESE/BAJA]]="","No Aplica",IF(AND(MONTH(Tabla2[[#This Row],[FECHA CESE/BAJA]])=MONTH(TODAY()-30),YEAR(Tabla2[[#This Row],[FECHA CESE/BAJA]])=YEAR(TODAY())),MONTH(TODAY()-30)&amp;"-"&amp;YEAR(TODAY()),"Borrar")),"No aplica")</f>
        <v>No Aplica</v>
      </c>
      <c r="AD3022" t="str">
        <f>+IFERROR(IF(Tabla2[[#This Row],[FECHA INICIO DE LABORES EN OBRA]]="","No Aplica",IF(AND(MONTH(Tabla2[[#This Row],[FECHA INICIO DE LABORES EN OBRA]])=MONTH(TODAY()-30),YEAR(Tabla2[[#This Row],[FECHA INICIO DE LABORES EN OBRA]])=YEAR(TODAY())),MONTH(TODAY()-30)&amp;"-"&amp;YEAR(TODAY()),"No Aplica")),"No Aplica")</f>
        <v>No Aplica</v>
      </c>
    </row>
    <row r="3023" spans="1:30" x14ac:dyDescent="0.25">
      <c r="A3023" s="13" t="s">
        <v>10377</v>
      </c>
      <c r="B3023" s="15" t="s">
        <v>10378</v>
      </c>
      <c r="C3023" s="15" t="s">
        <v>10378</v>
      </c>
      <c r="D3023" s="15">
        <v>43093733</v>
      </c>
      <c r="E3023" s="15" t="s">
        <v>10479</v>
      </c>
      <c r="F3023" s="39">
        <v>31191</v>
      </c>
      <c r="G3023" s="15">
        <v>2</v>
      </c>
      <c r="H3023" s="15" t="s">
        <v>10443</v>
      </c>
      <c r="I3023" s="15" t="s">
        <v>5156</v>
      </c>
      <c r="J3023" s="15" t="s">
        <v>10480</v>
      </c>
      <c r="K3023" s="15" t="s">
        <v>3241</v>
      </c>
      <c r="L3023" s="40" t="s">
        <v>6</v>
      </c>
      <c r="M3023" s="39"/>
      <c r="N3023" s="41" t="s">
        <v>2687</v>
      </c>
      <c r="O3023" s="39">
        <v>45030</v>
      </c>
      <c r="P3023" s="40">
        <v>1</v>
      </c>
      <c r="Q3023" s="40">
        <v>4</v>
      </c>
      <c r="R3023" s="40" t="str">
        <f>IFERROR(VLOOKUP(Tabla2[[#This Row],[CONTRATISTA PRNCIPAL]],Hoja1!$L$5:$M$9,2,FALSE),"CJV")</f>
        <v>CJV</v>
      </c>
      <c r="S3023" s="40" t="str">
        <f>IF(Tabla2[[#This Row],[EMPRESA]]=Tabla2[[#This Row],[CONTRATISTA PRNCIPAL]],"Principal","Secundaria")</f>
        <v>Principal</v>
      </c>
      <c r="T3023" s="42">
        <f>IFERROR(1/COUNTIF(Tabla2[CONTRATISTA PRNCIPAL],Tabla2[[#This Row],[CONTRATISTA PRNCIPAL]]),0)</f>
        <v>0.018867924528301886</v>
      </c>
      <c r="U3023" s="43">
        <f>IF(((TODAY()-Tabla2[[#This Row],[FECHA NACIMIENTO]])/365)&lt;18,"Corregir", IF(((TODAY()-Tabla2[[#This Row],[FECHA NACIMIENTO]])/365)&gt;80, "Corregir",ROUNDDOWN(((TODAY()-Tabla2[[#This Row],[FECHA NACIMIENTO]])/365),0)))</f>
        <v>38</v>
      </c>
      <c r="V30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23" s="44" t="str">
        <f>+IF(Tabla2[[#This Row],[Edad]]="Corregir","Corregir","Ok")</f>
        <v>Ok</v>
      </c>
      <c r="X3023" s="42" t="str">
        <f>+IFERROR(VLOOKUP(Tabla2[[#This Row],[DISTRITO SEGÚN DNI]],Hoja1!$A$2:$B$32,2,FALSE),"No")</f>
        <v>No</v>
      </c>
      <c r="Y3023" s="42" t="str">
        <f>IF(OR(LOWER(Tabla2[[#This Row],[GENERO]])="masculino", LOWER(Tabla2[[#This Row],[GENERO]])="femenino"),"OK","Corregir")</f>
        <v>OK</v>
      </c>
      <c r="Z3023" s="42" t="str">
        <f>+IF(Tabla2[[#This Row],[Nro. DNI / CE]]="","Corregir",IF(LEN(Tabla2[[#This Row],[Nro. DNI / CE]])&gt;=8,"OK","Corregir"))</f>
        <v>OK</v>
      </c>
      <c r="AA3023" s="42">
        <f>COUNTIF(Tabla2[APELLIDOS Y NOMBRES],Tabla2[[#This Row],[APELLIDOS Y NOMBRES]])</f>
        <v>1</v>
      </c>
      <c r="AB3023" s="42">
        <f>IF(Tabla2[[#This Row],[Trabajador]]&gt;1,1/Tabla2[[#This Row],[Trabajador]],Tabla2[[#This Row],[Trabajador]])</f>
        <v>1</v>
      </c>
      <c r="AC3023" t="str">
        <f>+IFERROR(IF(Tabla2[[#This Row],[FECHA CESE/BAJA]]="","No Aplica",IF(AND(MONTH(Tabla2[[#This Row],[FECHA CESE/BAJA]])=MONTH(TODAY()-30),YEAR(Tabla2[[#This Row],[FECHA CESE/BAJA]])=YEAR(TODAY())),MONTH(TODAY()-30)&amp;"-"&amp;YEAR(TODAY()),"Borrar")),"No aplica")</f>
        <v>No Aplica</v>
      </c>
      <c r="AD3023" t="str">
        <f>+IFERROR(IF(Tabla2[[#This Row],[FECHA INICIO DE LABORES EN OBRA]]="","No Aplica",IF(AND(MONTH(Tabla2[[#This Row],[FECHA INICIO DE LABORES EN OBRA]])=MONTH(TODAY()-30),YEAR(Tabla2[[#This Row],[FECHA INICIO DE LABORES EN OBRA]])=YEAR(TODAY())),MONTH(TODAY()-30)&amp;"-"&amp;YEAR(TODAY()),"No Aplica")),"No Aplica")</f>
        <v>No Aplica</v>
      </c>
    </row>
    <row r="3024" spans="1:30" x14ac:dyDescent="0.25">
      <c r="A3024" s="13" t="s">
        <v>10377</v>
      </c>
      <c r="B3024" s="15" t="s">
        <v>10378</v>
      </c>
      <c r="C3024" s="15" t="s">
        <v>10378</v>
      </c>
      <c r="D3024" s="15">
        <v>43031715</v>
      </c>
      <c r="E3024" s="15" t="s">
        <v>10481</v>
      </c>
      <c r="F3024" s="39">
        <v>31216</v>
      </c>
      <c r="G3024" s="15">
        <v>1</v>
      </c>
      <c r="H3024" s="15" t="s">
        <v>5606</v>
      </c>
      <c r="I3024" s="15" t="s">
        <v>10425</v>
      </c>
      <c r="J3024" s="15" t="s">
        <v>10482</v>
      </c>
      <c r="K3024" s="15" t="s">
        <v>2843</v>
      </c>
      <c r="L3024" s="40" t="s">
        <v>6</v>
      </c>
      <c r="M3024" s="39"/>
      <c r="N3024" s="41" t="s">
        <v>2687</v>
      </c>
      <c r="O3024" s="39">
        <v>45043</v>
      </c>
      <c r="P3024" s="40">
        <v>1</v>
      </c>
      <c r="Q3024" s="40">
        <v>1</v>
      </c>
      <c r="R3024" s="40" t="str">
        <f>IFERROR(VLOOKUP(Tabla2[[#This Row],[CONTRATISTA PRNCIPAL]],Hoja1!$L$5:$M$9,2,FALSE),"CJV")</f>
        <v>CJV</v>
      </c>
      <c r="S3024" s="40" t="str">
        <f>IF(Tabla2[[#This Row],[EMPRESA]]=Tabla2[[#This Row],[CONTRATISTA PRNCIPAL]],"Principal","Secundaria")</f>
        <v>Principal</v>
      </c>
      <c r="T3024" s="42">
        <f>IFERROR(1/COUNTIF(Tabla2[CONTRATISTA PRNCIPAL],Tabla2[[#This Row],[CONTRATISTA PRNCIPAL]]),0)</f>
        <v>0.018867924528301886</v>
      </c>
      <c r="U3024" s="43">
        <f>IF(((TODAY()-Tabla2[[#This Row],[FECHA NACIMIENTO]])/365)&lt;18,"Corregir", IF(((TODAY()-Tabla2[[#This Row],[FECHA NACIMIENTO]])/365)&gt;80, "Corregir",ROUNDDOWN(((TODAY()-Tabla2[[#This Row],[FECHA NACIMIENTO]])/365),0)))</f>
        <v>38</v>
      </c>
      <c r="V30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24" s="44" t="str">
        <f>+IF(Tabla2[[#This Row],[Edad]]="Corregir","Corregir","Ok")</f>
        <v>Ok</v>
      </c>
      <c r="X3024" s="42" t="str">
        <f>+IFERROR(VLOOKUP(Tabla2[[#This Row],[DISTRITO SEGÚN DNI]],Hoja1!$A$2:$B$32,2,FALSE),"No")</f>
        <v>No</v>
      </c>
      <c r="Y3024" s="42" t="str">
        <f>IF(OR(LOWER(Tabla2[[#This Row],[GENERO]])="masculino", LOWER(Tabla2[[#This Row],[GENERO]])="femenino"),"OK","Corregir")</f>
        <v>OK</v>
      </c>
      <c r="Z3024" s="42" t="str">
        <f>+IF(Tabla2[[#This Row],[Nro. DNI / CE]]="","Corregir",IF(LEN(Tabla2[[#This Row],[Nro. DNI / CE]])&gt;=8,"OK","Corregir"))</f>
        <v>OK</v>
      </c>
      <c r="AA3024" s="42">
        <f>COUNTIF(Tabla2[APELLIDOS Y NOMBRES],Tabla2[[#This Row],[APELLIDOS Y NOMBRES]])</f>
        <v>1</v>
      </c>
      <c r="AB3024" s="42">
        <f>IF(Tabla2[[#This Row],[Trabajador]]&gt;1,1/Tabla2[[#This Row],[Trabajador]],Tabla2[[#This Row],[Trabajador]])</f>
        <v>1</v>
      </c>
      <c r="AC3024" t="str">
        <f>+IFERROR(IF(Tabla2[[#This Row],[FECHA CESE/BAJA]]="","No Aplica",IF(AND(MONTH(Tabla2[[#This Row],[FECHA CESE/BAJA]])=MONTH(TODAY()-30),YEAR(Tabla2[[#This Row],[FECHA CESE/BAJA]])=YEAR(TODAY())),MONTH(TODAY()-30)&amp;"-"&amp;YEAR(TODAY()),"Borrar")),"No aplica")</f>
        <v>No Aplica</v>
      </c>
      <c r="AD3024" t="str">
        <f>+IFERROR(IF(Tabla2[[#This Row],[FECHA INICIO DE LABORES EN OBRA]]="","No Aplica",IF(AND(MONTH(Tabla2[[#This Row],[FECHA INICIO DE LABORES EN OBRA]])=MONTH(TODAY()-30),YEAR(Tabla2[[#This Row],[FECHA INICIO DE LABORES EN OBRA]])=YEAR(TODAY())),MONTH(TODAY()-30)&amp;"-"&amp;YEAR(TODAY()),"No Aplica")),"No Aplica")</f>
        <v>No Aplica</v>
      </c>
    </row>
    <row r="3025" spans="1:30" x14ac:dyDescent="0.25">
      <c r="A3025" s="13" t="s">
        <v>10377</v>
      </c>
      <c r="B3025" s="15" t="s">
        <v>10378</v>
      </c>
      <c r="C3025" s="15" t="s">
        <v>10378</v>
      </c>
      <c r="D3025" s="15" t="s">
        <v>10483</v>
      </c>
      <c r="E3025" s="15" t="s">
        <v>10484</v>
      </c>
      <c r="F3025" s="39">
        <v>31476</v>
      </c>
      <c r="G3025" s="15">
        <v>1</v>
      </c>
      <c r="H3025" s="15" t="s">
        <v>10485</v>
      </c>
      <c r="I3025" s="15" t="s">
        <v>5156</v>
      </c>
      <c r="J3025" s="15" t="s">
        <v>10486</v>
      </c>
      <c r="K3025" s="15" t="s">
        <v>2693</v>
      </c>
      <c r="L3025" s="40" t="s">
        <v>6</v>
      </c>
      <c r="M3025" s="39"/>
      <c r="N3025" s="41" t="s">
        <v>3326</v>
      </c>
      <c r="O3025" s="39">
        <v>45073</v>
      </c>
      <c r="P3025" s="40">
        <v>1</v>
      </c>
      <c r="Q3025" s="40">
        <v>1</v>
      </c>
      <c r="R3025" s="40" t="str">
        <f>IFERROR(VLOOKUP(Tabla2[[#This Row],[CONTRATISTA PRNCIPAL]],Hoja1!$L$5:$M$9,2,FALSE),"CJV")</f>
        <v>CJV</v>
      </c>
      <c r="S3025" s="40" t="str">
        <f>IF(Tabla2[[#This Row],[EMPRESA]]=Tabla2[[#This Row],[CONTRATISTA PRNCIPAL]],"Principal","Secundaria")</f>
        <v>Principal</v>
      </c>
      <c r="T3025" s="42">
        <f>IFERROR(1/COUNTIF(Tabla2[CONTRATISTA PRNCIPAL],Tabla2[[#This Row],[CONTRATISTA PRNCIPAL]]),0)</f>
        <v>0.018867924528301886</v>
      </c>
      <c r="U3025" s="43">
        <f>IF(((TODAY()-Tabla2[[#This Row],[FECHA NACIMIENTO]])/365)&lt;18,"Corregir", IF(((TODAY()-Tabla2[[#This Row],[FECHA NACIMIENTO]])/365)&gt;80, "Corregir",ROUNDDOWN(((TODAY()-Tabla2[[#This Row],[FECHA NACIMIENTO]])/365),0)))</f>
        <v>37</v>
      </c>
      <c r="V30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25" s="44" t="str">
        <f>+IF(Tabla2[[#This Row],[Edad]]="Corregir","Corregir","Ok")</f>
        <v>Ok</v>
      </c>
      <c r="X3025" s="42" t="str">
        <f>+IFERROR(VLOOKUP(Tabla2[[#This Row],[DISTRITO SEGÚN DNI]],Hoja1!$A$2:$B$32,2,FALSE),"No")</f>
        <v>No</v>
      </c>
      <c r="Y3025" s="42" t="str">
        <f>IF(OR(LOWER(Tabla2[[#This Row],[GENERO]])="masculino", LOWER(Tabla2[[#This Row],[GENERO]])="femenino"),"OK","Corregir")</f>
        <v>OK</v>
      </c>
      <c r="Z3025" s="42" t="str">
        <f>+IF(Tabla2[[#This Row],[Nro. DNI / CE]]="","Corregir",IF(LEN(Tabla2[[#This Row],[Nro. DNI / CE]])&gt;=8,"OK","Corregir"))</f>
        <v>OK</v>
      </c>
      <c r="AA3025" s="42">
        <f>COUNTIF(Tabla2[APELLIDOS Y NOMBRES],Tabla2[[#This Row],[APELLIDOS Y NOMBRES]])</f>
        <v>1</v>
      </c>
      <c r="AB3025" s="42">
        <f>IF(Tabla2[[#This Row],[Trabajador]]&gt;1,1/Tabla2[[#This Row],[Trabajador]],Tabla2[[#This Row],[Trabajador]])</f>
        <v>1</v>
      </c>
      <c r="AC3025" t="str">
        <f>+IFERROR(IF(Tabla2[[#This Row],[FECHA CESE/BAJA]]="","No Aplica",IF(AND(MONTH(Tabla2[[#This Row],[FECHA CESE/BAJA]])=MONTH(TODAY()-30),YEAR(Tabla2[[#This Row],[FECHA CESE/BAJA]])=YEAR(TODAY())),MONTH(TODAY()-30)&amp;"-"&amp;YEAR(TODAY()),"Borrar")),"No aplica")</f>
        <v>No Aplica</v>
      </c>
      <c r="AD3025" t="str">
        <f>+IFERROR(IF(Tabla2[[#This Row],[FECHA INICIO DE LABORES EN OBRA]]="","No Aplica",IF(AND(MONTH(Tabla2[[#This Row],[FECHA INICIO DE LABORES EN OBRA]])=MONTH(TODAY()-30),YEAR(Tabla2[[#This Row],[FECHA INICIO DE LABORES EN OBRA]])=YEAR(TODAY())),MONTH(TODAY()-30)&amp;"-"&amp;YEAR(TODAY()),"No Aplica")),"No Aplica")</f>
        <v>No Aplica</v>
      </c>
    </row>
    <row r="3026" spans="1:30" x14ac:dyDescent="0.25">
      <c r="A3026" s="13" t="s">
        <v>10377</v>
      </c>
      <c r="B3026" s="15" t="s">
        <v>10378</v>
      </c>
      <c r="C3026" s="15" t="s">
        <v>10378</v>
      </c>
      <c r="D3026" s="15" t="s">
        <v>1230</v>
      </c>
      <c r="E3026" s="15" t="s">
        <v>1231</v>
      </c>
      <c r="F3026" s="39">
        <v>29392</v>
      </c>
      <c r="G3026" s="15">
        <v>1</v>
      </c>
      <c r="H3026" s="15" t="s">
        <v>3432</v>
      </c>
      <c r="I3026" s="15" t="s">
        <v>5324</v>
      </c>
      <c r="J3026" s="15" t="s">
        <v>10487</v>
      </c>
      <c r="K3026" s="15" t="s">
        <v>2083</v>
      </c>
      <c r="L3026" s="40" t="s">
        <v>6</v>
      </c>
      <c r="M3026" s="39"/>
      <c r="N3026" s="41" t="s">
        <v>2687</v>
      </c>
      <c r="O3026" s="39">
        <v>45082</v>
      </c>
      <c r="P3026" s="40">
        <v>1</v>
      </c>
      <c r="Q3026" s="40">
        <v>1</v>
      </c>
      <c r="R3026" s="40" t="str">
        <f>IFERROR(VLOOKUP(Tabla2[[#This Row],[CONTRATISTA PRNCIPAL]],Hoja1!$L$5:$M$9,2,FALSE),"CJV")</f>
        <v>CJV</v>
      </c>
      <c r="S3026" s="40" t="str">
        <f>IF(Tabla2[[#This Row],[EMPRESA]]=Tabla2[[#This Row],[CONTRATISTA PRNCIPAL]],"Principal","Secundaria")</f>
        <v>Principal</v>
      </c>
      <c r="T3026" s="42">
        <f>IFERROR(1/COUNTIF(Tabla2[CONTRATISTA PRNCIPAL],Tabla2[[#This Row],[CONTRATISTA PRNCIPAL]]),0)</f>
        <v>0.018867924528301886</v>
      </c>
      <c r="U3026" s="43">
        <f>IF(((TODAY()-Tabla2[[#This Row],[FECHA NACIMIENTO]])/365)&lt;18,"Corregir", IF(((TODAY()-Tabla2[[#This Row],[FECHA NACIMIENTO]])/365)&gt;80, "Corregir",ROUNDDOWN(((TODAY()-Tabla2[[#This Row],[FECHA NACIMIENTO]])/365),0)))</f>
        <v>43</v>
      </c>
      <c r="V30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26" s="44" t="str">
        <f>+IF(Tabla2[[#This Row],[Edad]]="Corregir","Corregir","Ok")</f>
        <v>Ok</v>
      </c>
      <c r="X3026" s="42" t="str">
        <f>+IFERROR(VLOOKUP(Tabla2[[#This Row],[DISTRITO SEGÚN DNI]],Hoja1!$A$2:$B$32,2,FALSE),"No")</f>
        <v>ATE</v>
      </c>
      <c r="Y3026" s="42" t="str">
        <f>IF(OR(LOWER(Tabla2[[#This Row],[GENERO]])="masculino", LOWER(Tabla2[[#This Row],[GENERO]])="femenino"),"OK","Corregir")</f>
        <v>OK</v>
      </c>
      <c r="Z3026" s="42" t="str">
        <f>+IF(Tabla2[[#This Row],[Nro. DNI / CE]]="","Corregir",IF(LEN(Tabla2[[#This Row],[Nro. DNI / CE]])&gt;=8,"OK","Corregir"))</f>
        <v>OK</v>
      </c>
      <c r="AA3026" s="42">
        <f>COUNTIF(Tabla2[APELLIDOS Y NOMBRES],Tabla2[[#This Row],[APELLIDOS Y NOMBRES]])</f>
        <v>1</v>
      </c>
      <c r="AB3026" s="42">
        <f>IF(Tabla2[[#This Row],[Trabajador]]&gt;1,1/Tabla2[[#This Row],[Trabajador]],Tabla2[[#This Row],[Trabajador]])</f>
        <v>1</v>
      </c>
      <c r="AC3026" t="str">
        <f>+IFERROR(IF(Tabla2[[#This Row],[FECHA CESE/BAJA]]="","No Aplica",IF(AND(MONTH(Tabla2[[#This Row],[FECHA CESE/BAJA]])=MONTH(TODAY()-30),YEAR(Tabla2[[#This Row],[FECHA CESE/BAJA]])=YEAR(TODAY())),MONTH(TODAY()-30)&amp;"-"&amp;YEAR(TODAY()),"Borrar")),"No aplica")</f>
        <v>No Aplica</v>
      </c>
      <c r="AD3026" t="str">
        <f>+IFERROR(IF(Tabla2[[#This Row],[FECHA INICIO DE LABORES EN OBRA]]="","No Aplica",IF(AND(MONTH(Tabla2[[#This Row],[FECHA INICIO DE LABORES EN OBRA]])=MONTH(TODAY()-30),YEAR(Tabla2[[#This Row],[FECHA INICIO DE LABORES EN OBRA]])=YEAR(TODAY())),MONTH(TODAY()-30)&amp;"-"&amp;YEAR(TODAY()),"No Aplica")),"No Aplica")</f>
        <v>No Aplica</v>
      </c>
    </row>
    <row r="3027" spans="1:30" x14ac:dyDescent="0.25">
      <c r="A3027" s="13" t="s">
        <v>10377</v>
      </c>
      <c r="B3027" s="15" t="s">
        <v>10378</v>
      </c>
      <c r="C3027" s="15" t="s">
        <v>10378</v>
      </c>
      <c r="D3027" s="15" t="s">
        <v>10488</v>
      </c>
      <c r="E3027" s="15" t="s">
        <v>10489</v>
      </c>
      <c r="F3027" s="39">
        <v>32544</v>
      </c>
      <c r="G3027" s="15">
        <v>1</v>
      </c>
      <c r="H3027" s="15" t="s">
        <v>10485</v>
      </c>
      <c r="I3027" s="15" t="s">
        <v>5324</v>
      </c>
      <c r="J3027" s="15" t="s">
        <v>10490</v>
      </c>
      <c r="K3027" s="15" t="s">
        <v>2062</v>
      </c>
      <c r="L3027" s="40" t="s">
        <v>6</v>
      </c>
      <c r="M3027" s="39"/>
      <c r="N3027" s="41" t="s">
        <v>2687</v>
      </c>
      <c r="O3027" s="39">
        <v>45096</v>
      </c>
      <c r="P3027" s="40">
        <v>1</v>
      </c>
      <c r="Q3027" s="40">
        <v>1</v>
      </c>
      <c r="R3027" s="40" t="str">
        <f>IFERROR(VLOOKUP(Tabla2[[#This Row],[CONTRATISTA PRNCIPAL]],Hoja1!$L$5:$M$9,2,FALSE),"CJV")</f>
        <v>CJV</v>
      </c>
      <c r="S3027" s="40" t="str">
        <f>IF(Tabla2[[#This Row],[EMPRESA]]=Tabla2[[#This Row],[CONTRATISTA PRNCIPAL]],"Principal","Secundaria")</f>
        <v>Principal</v>
      </c>
      <c r="T3027" s="42">
        <f>IFERROR(1/COUNTIF(Tabla2[CONTRATISTA PRNCIPAL],Tabla2[[#This Row],[CONTRATISTA PRNCIPAL]]),0)</f>
        <v>0.018867924528301886</v>
      </c>
      <c r="U3027" s="43">
        <f>IF(((TODAY()-Tabla2[[#This Row],[FECHA NACIMIENTO]])/365)&lt;18,"Corregir", IF(((TODAY()-Tabla2[[#This Row],[FECHA NACIMIENTO]])/365)&gt;80, "Corregir",ROUNDDOWN(((TODAY()-Tabla2[[#This Row],[FECHA NACIMIENTO]])/365),0)))</f>
        <v>34</v>
      </c>
      <c r="V30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27" s="44" t="str">
        <f>+IF(Tabla2[[#This Row],[Edad]]="Corregir","Corregir","Ok")</f>
        <v>Ok</v>
      </c>
      <c r="X3027" s="42" t="str">
        <f>+IFERROR(VLOOKUP(Tabla2[[#This Row],[DISTRITO SEGÚN DNI]],Hoja1!$A$2:$B$32,2,FALSE),"No")</f>
        <v>No</v>
      </c>
      <c r="Y3027" s="42" t="str">
        <f>IF(OR(LOWER(Tabla2[[#This Row],[GENERO]])="masculino", LOWER(Tabla2[[#This Row],[GENERO]])="femenino"),"OK","Corregir")</f>
        <v>OK</v>
      </c>
      <c r="Z3027" s="42" t="str">
        <f>+IF(Tabla2[[#This Row],[Nro. DNI / CE]]="","Corregir",IF(LEN(Tabla2[[#This Row],[Nro. DNI / CE]])&gt;=8,"OK","Corregir"))</f>
        <v>OK</v>
      </c>
      <c r="AA3027" s="42">
        <f>COUNTIF(Tabla2[APELLIDOS Y NOMBRES],Tabla2[[#This Row],[APELLIDOS Y NOMBRES]])</f>
        <v>1</v>
      </c>
      <c r="AB3027" s="42">
        <f>IF(Tabla2[[#This Row],[Trabajador]]&gt;1,1/Tabla2[[#This Row],[Trabajador]],Tabla2[[#This Row],[Trabajador]])</f>
        <v>1</v>
      </c>
      <c r="AC3027" t="str">
        <f>+IFERROR(IF(Tabla2[[#This Row],[FECHA CESE/BAJA]]="","No Aplica",IF(AND(MONTH(Tabla2[[#This Row],[FECHA CESE/BAJA]])=MONTH(TODAY()-30),YEAR(Tabla2[[#This Row],[FECHA CESE/BAJA]])=YEAR(TODAY())),MONTH(TODAY()-30)&amp;"-"&amp;YEAR(TODAY()),"Borrar")),"No aplica")</f>
        <v>No Aplica</v>
      </c>
      <c r="AD3027" t="str">
        <f>+IFERROR(IF(Tabla2[[#This Row],[FECHA INICIO DE LABORES EN OBRA]]="","No Aplica",IF(AND(MONTH(Tabla2[[#This Row],[FECHA INICIO DE LABORES EN OBRA]])=MONTH(TODAY()-30),YEAR(Tabla2[[#This Row],[FECHA INICIO DE LABORES EN OBRA]])=YEAR(TODAY())),MONTH(TODAY()-30)&amp;"-"&amp;YEAR(TODAY()),"No Aplica")),"No Aplica")</f>
        <v>No Aplica</v>
      </c>
    </row>
    <row r="3028" spans="1:30" x14ac:dyDescent="0.25">
      <c r="A3028" s="13" t="s">
        <v>10377</v>
      </c>
      <c r="B3028" s="15" t="s">
        <v>10378</v>
      </c>
      <c r="C3028" s="15" t="s">
        <v>10378</v>
      </c>
      <c r="D3028" s="15" t="s">
        <v>10491</v>
      </c>
      <c r="E3028" s="15" t="s">
        <v>10492</v>
      </c>
      <c r="F3028" s="39">
        <v>35407</v>
      </c>
      <c r="G3028" s="15">
        <v>1</v>
      </c>
      <c r="H3028" s="15" t="s">
        <v>10485</v>
      </c>
      <c r="I3028" s="15" t="s">
        <v>8571</v>
      </c>
      <c r="J3028" s="15" t="s">
        <v>10493</v>
      </c>
      <c r="K3028" s="15" t="s">
        <v>2701</v>
      </c>
      <c r="L3028" s="40" t="s">
        <v>6</v>
      </c>
      <c r="M3028" s="39"/>
      <c r="N3028" s="41" t="s">
        <v>2687</v>
      </c>
      <c r="O3028" s="39">
        <v>45107</v>
      </c>
      <c r="P3028" s="40">
        <v>1</v>
      </c>
      <c r="Q3028" s="40">
        <v>1</v>
      </c>
      <c r="R3028" s="40" t="str">
        <f>IFERROR(VLOOKUP(Tabla2[[#This Row],[CONTRATISTA PRNCIPAL]],Hoja1!$L$5:$M$9,2,FALSE),"CJV")</f>
        <v>CJV</v>
      </c>
      <c r="S3028" s="40" t="str">
        <f>IF(Tabla2[[#This Row],[EMPRESA]]=Tabla2[[#This Row],[CONTRATISTA PRNCIPAL]],"Principal","Secundaria")</f>
        <v>Principal</v>
      </c>
      <c r="T3028" s="42">
        <f>IFERROR(1/COUNTIF(Tabla2[CONTRATISTA PRNCIPAL],Tabla2[[#This Row],[CONTRATISTA PRNCIPAL]]),0)</f>
        <v>0.018867924528301886</v>
      </c>
      <c r="U3028" s="43">
        <f>IF(((TODAY()-Tabla2[[#This Row],[FECHA NACIMIENTO]])/365)&lt;18,"Corregir", IF(((TODAY()-Tabla2[[#This Row],[FECHA NACIMIENTO]])/365)&gt;80, "Corregir",ROUNDDOWN(((TODAY()-Tabla2[[#This Row],[FECHA NACIMIENTO]])/365),0)))</f>
        <v>26</v>
      </c>
      <c r="V30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28" s="44" t="str">
        <f>+IF(Tabla2[[#This Row],[Edad]]="Corregir","Corregir","Ok")</f>
        <v>Ok</v>
      </c>
      <c r="X3028" s="42" t="str">
        <f>+IFERROR(VLOOKUP(Tabla2[[#This Row],[DISTRITO SEGÚN DNI]],Hoja1!$A$2:$B$32,2,FALSE),"No")</f>
        <v>No</v>
      </c>
      <c r="Y3028" s="42" t="str">
        <f>IF(OR(LOWER(Tabla2[[#This Row],[GENERO]])="masculino", LOWER(Tabla2[[#This Row],[GENERO]])="femenino"),"OK","Corregir")</f>
        <v>OK</v>
      </c>
      <c r="Z3028" s="42" t="str">
        <f>+IF(Tabla2[[#This Row],[Nro. DNI / CE]]="","Corregir",IF(LEN(Tabla2[[#This Row],[Nro. DNI / CE]])&gt;=8,"OK","Corregir"))</f>
        <v>OK</v>
      </c>
      <c r="AA3028" s="42">
        <f>COUNTIF(Tabla2[APELLIDOS Y NOMBRES],Tabla2[[#This Row],[APELLIDOS Y NOMBRES]])</f>
        <v>1</v>
      </c>
      <c r="AB3028" s="42">
        <f>IF(Tabla2[[#This Row],[Trabajador]]&gt;1,1/Tabla2[[#This Row],[Trabajador]],Tabla2[[#This Row],[Trabajador]])</f>
        <v>1</v>
      </c>
      <c r="AC3028" t="str">
        <f>+IFERROR(IF(Tabla2[[#This Row],[FECHA CESE/BAJA]]="","No Aplica",IF(AND(MONTH(Tabla2[[#This Row],[FECHA CESE/BAJA]])=MONTH(TODAY()-30),YEAR(Tabla2[[#This Row],[FECHA CESE/BAJA]])=YEAR(TODAY())),MONTH(TODAY()-30)&amp;"-"&amp;YEAR(TODAY()),"Borrar")),"No aplica")</f>
        <v>No Aplica</v>
      </c>
      <c r="AD3028" t="str">
        <f>+IFERROR(IF(Tabla2[[#This Row],[FECHA INICIO DE LABORES EN OBRA]]="","No Aplica",IF(AND(MONTH(Tabla2[[#This Row],[FECHA INICIO DE LABORES EN OBRA]])=MONTH(TODAY()-30),YEAR(Tabla2[[#This Row],[FECHA INICIO DE LABORES EN OBRA]])=YEAR(TODAY())),MONTH(TODAY()-30)&amp;"-"&amp;YEAR(TODAY()),"No Aplica")),"No Aplica")</f>
        <v>No Aplica</v>
      </c>
    </row>
    <row r="3029" ht="15" customHeight="1" spans="1:30" x14ac:dyDescent="0.25">
      <c r="A3029" s="13">
        <v>20517941337</v>
      </c>
      <c r="B3029" s="15" t="s">
        <v>10494</v>
      </c>
      <c r="C3029" s="15" t="s">
        <v>10494</v>
      </c>
      <c r="D3029" s="15" t="s">
        <v>10495</v>
      </c>
      <c r="E3029" s="15" t="s">
        <v>10496</v>
      </c>
      <c r="F3029" s="39">
        <v>22708</v>
      </c>
      <c r="G3029" s="15">
        <v>1</v>
      </c>
      <c r="H3029" s="15" t="s">
        <v>2668</v>
      </c>
      <c r="I3029" s="15" t="s">
        <v>10497</v>
      </c>
      <c r="J3029" s="15" t="s">
        <v>10498</v>
      </c>
      <c r="K3029" s="15" t="s">
        <v>2067</v>
      </c>
      <c r="L3029" s="40" t="s">
        <v>6</v>
      </c>
      <c r="M3029" s="39"/>
      <c r="N3029" s="41" t="s">
        <v>2098</v>
      </c>
      <c r="O3029" s="39">
        <v>42901</v>
      </c>
      <c r="P3029" s="40">
        <v>1</v>
      </c>
      <c r="Q3029" s="40">
        <v>2</v>
      </c>
      <c r="R3029" s="40" t="str">
        <f>IFERROR(VLOOKUP(Tabla2[[#This Row],[CONTRATISTA PRNCIPAL]],Hoja1!$L$5:$M$9,2,FALSE),"CJV")</f>
        <v>CJV</v>
      </c>
      <c r="S3029" s="40" t="str">
        <f>IF(Tabla2[[#This Row],[EMPRESA]]=Tabla2[[#This Row],[CONTRATISTA PRNCIPAL]],"Principal","Secundaria")</f>
        <v>Principal</v>
      </c>
      <c r="T3029" s="42">
        <f>IFERROR(1/COUNTIF(Tabla2[CONTRATISTA PRNCIPAL],Tabla2[[#This Row],[CONTRATISTA PRNCIPAL]]),0)</f>
        <v>0.09090909090909091</v>
      </c>
      <c r="U3029" s="43">
        <f>IF(((TODAY()-Tabla2[[#This Row],[FECHA NACIMIENTO]])/365)&lt;18,"Corregir", IF(((TODAY()-Tabla2[[#This Row],[FECHA NACIMIENTO]])/365)&gt;80, "Corregir",ROUNDDOWN(((TODAY()-Tabla2[[#This Row],[FECHA NACIMIENTO]])/365),0)))</f>
        <v>61</v>
      </c>
      <c r="V30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29" s="44" t="str">
        <f>+IF(Tabla2[[#This Row],[Edad]]="Corregir","Corregir","Ok")</f>
        <v>Ok</v>
      </c>
      <c r="X3029" s="42" t="str">
        <f>+IFERROR(VLOOKUP(Tabla2[[#This Row],[DISTRITO SEGÚN DNI]],Hoja1!$A$2:$B$32,2,FALSE),"No")</f>
        <v>No</v>
      </c>
      <c r="Y3029" s="42" t="str">
        <f>IF(OR(LOWER(Tabla2[[#This Row],[GENERO]])="masculino", LOWER(Tabla2[[#This Row],[GENERO]])="femenino"),"OK","Corregir")</f>
        <v>OK</v>
      </c>
      <c r="Z3029" s="42" t="str">
        <f>+IF(Tabla2[[#This Row],[Nro. DNI / CE]]="","Corregir",IF(LEN(Tabla2[[#This Row],[Nro. DNI / CE]])&gt;=8,"OK","Corregir"))</f>
        <v>OK</v>
      </c>
      <c r="AA3029" s="42">
        <f>COUNTIF(Tabla2[APELLIDOS Y NOMBRES],Tabla2[[#This Row],[APELLIDOS Y NOMBRES]])</f>
        <v>1</v>
      </c>
      <c r="AB3029" s="42">
        <f>IF(Tabla2[[#This Row],[Trabajador]]&gt;1,1/Tabla2[[#This Row],[Trabajador]],Tabla2[[#This Row],[Trabajador]])</f>
        <v>1</v>
      </c>
      <c r="AC3029" t="str">
        <f>+IFERROR(IF(Tabla2[[#This Row],[FECHA CESE/BAJA]]="","No Aplica",IF(AND(MONTH(Tabla2[[#This Row],[FECHA CESE/BAJA]])=MONTH(TODAY()-30),YEAR(Tabla2[[#This Row],[FECHA CESE/BAJA]])=YEAR(TODAY())),MONTH(TODAY()-30)&amp;"-"&amp;YEAR(TODAY()),"Borrar")),"No aplica")</f>
        <v>No Aplica</v>
      </c>
      <c r="AD3029" t="str">
        <f>+IFERROR(IF(Tabla2[[#This Row],[FECHA INICIO DE LABORES EN OBRA]]="","No Aplica",IF(AND(MONTH(Tabla2[[#This Row],[FECHA INICIO DE LABORES EN OBRA]])=MONTH(TODAY()-30),YEAR(Tabla2[[#This Row],[FECHA INICIO DE LABORES EN OBRA]])=YEAR(TODAY())),MONTH(TODAY()-30)&amp;"-"&amp;YEAR(TODAY()),"No Aplica")),"No Aplica")</f>
        <v>No Aplica</v>
      </c>
    </row>
    <row r="3030" ht="15" customHeight="1" spans="1:30" x14ac:dyDescent="0.25">
      <c r="A3030" s="13">
        <v>20517941337</v>
      </c>
      <c r="B3030" s="15" t="s">
        <v>10494</v>
      </c>
      <c r="C3030" s="15" t="s">
        <v>10494</v>
      </c>
      <c r="D3030" s="15" t="s">
        <v>10499</v>
      </c>
      <c r="E3030" s="15" t="s">
        <v>10500</v>
      </c>
      <c r="F3030" s="39">
        <v>23983</v>
      </c>
      <c r="G3030" s="15">
        <v>1</v>
      </c>
      <c r="H3030" s="15" t="s">
        <v>2668</v>
      </c>
      <c r="I3030" s="15" t="s">
        <v>10501</v>
      </c>
      <c r="J3030" s="15" t="s">
        <v>10502</v>
      </c>
      <c r="K3030" s="15" t="s">
        <v>2126</v>
      </c>
      <c r="L3030" s="40" t="s">
        <v>6</v>
      </c>
      <c r="M3030" s="39"/>
      <c r="N3030" s="41" t="s">
        <v>2098</v>
      </c>
      <c r="O3030" s="39">
        <v>42795</v>
      </c>
      <c r="P3030" s="40">
        <v>1</v>
      </c>
      <c r="Q3030" s="40">
        <v>2</v>
      </c>
      <c r="R3030" s="40" t="str">
        <f>IFERROR(VLOOKUP(Tabla2[[#This Row],[CONTRATISTA PRNCIPAL]],Hoja1!$L$5:$M$9,2,FALSE),"CJV")</f>
        <v>CJV</v>
      </c>
      <c r="S3030" s="40" t="str">
        <f>IF(Tabla2[[#This Row],[EMPRESA]]=Tabla2[[#This Row],[CONTRATISTA PRNCIPAL]],"Principal","Secundaria")</f>
        <v>Principal</v>
      </c>
      <c r="T3030" s="42">
        <f>IFERROR(1/COUNTIF(Tabla2[CONTRATISTA PRNCIPAL],Tabla2[[#This Row],[CONTRATISTA PRNCIPAL]]),0)</f>
        <v>0.09090909090909091</v>
      </c>
      <c r="U3030" s="43">
        <f>IF(((TODAY()-Tabla2[[#This Row],[FECHA NACIMIENTO]])/365)&lt;18,"Corregir", IF(((TODAY()-Tabla2[[#This Row],[FECHA NACIMIENTO]])/365)&gt;80, "Corregir",ROUNDDOWN(((TODAY()-Tabla2[[#This Row],[FECHA NACIMIENTO]])/365),0)))</f>
        <v>58</v>
      </c>
      <c r="V30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30" s="44" t="str">
        <f>+IF(Tabla2[[#This Row],[Edad]]="Corregir","Corregir","Ok")</f>
        <v>Ok</v>
      </c>
      <c r="X3030" s="42" t="str">
        <f>+IFERROR(VLOOKUP(Tabla2[[#This Row],[DISTRITO SEGÚN DNI]],Hoja1!$A$2:$B$32,2,FALSE),"No")</f>
        <v>No</v>
      </c>
      <c r="Y3030" s="42" t="str">
        <f>IF(OR(LOWER(Tabla2[[#This Row],[GENERO]])="masculino", LOWER(Tabla2[[#This Row],[GENERO]])="femenino"),"OK","Corregir")</f>
        <v>OK</v>
      </c>
      <c r="Z3030" s="42" t="str">
        <f>+IF(Tabla2[[#This Row],[Nro. DNI / CE]]="","Corregir",IF(LEN(Tabla2[[#This Row],[Nro. DNI / CE]])&gt;=8,"OK","Corregir"))</f>
        <v>OK</v>
      </c>
      <c r="AA3030" s="42">
        <f>COUNTIF(Tabla2[APELLIDOS Y NOMBRES],Tabla2[[#This Row],[APELLIDOS Y NOMBRES]])</f>
        <v>1</v>
      </c>
      <c r="AB3030" s="42">
        <f>IF(Tabla2[[#This Row],[Trabajador]]&gt;1,1/Tabla2[[#This Row],[Trabajador]],Tabla2[[#This Row],[Trabajador]])</f>
        <v>1</v>
      </c>
      <c r="AC3030" t="str">
        <f>+IFERROR(IF(Tabla2[[#This Row],[FECHA CESE/BAJA]]="","No Aplica",IF(AND(MONTH(Tabla2[[#This Row],[FECHA CESE/BAJA]])=MONTH(TODAY()-30),YEAR(Tabla2[[#This Row],[FECHA CESE/BAJA]])=YEAR(TODAY())),MONTH(TODAY()-30)&amp;"-"&amp;YEAR(TODAY()),"Borrar")),"No aplica")</f>
        <v>No Aplica</v>
      </c>
      <c r="AD3030" t="str">
        <f>+IFERROR(IF(Tabla2[[#This Row],[FECHA INICIO DE LABORES EN OBRA]]="","No Aplica",IF(AND(MONTH(Tabla2[[#This Row],[FECHA INICIO DE LABORES EN OBRA]])=MONTH(TODAY()-30),YEAR(Tabla2[[#This Row],[FECHA INICIO DE LABORES EN OBRA]])=YEAR(TODAY())),MONTH(TODAY()-30)&amp;"-"&amp;YEAR(TODAY()),"No Aplica")),"No Aplica")</f>
        <v>No Aplica</v>
      </c>
    </row>
    <row r="3031" ht="15" customHeight="1" spans="1:30" x14ac:dyDescent="0.25">
      <c r="A3031" s="13">
        <v>20517941337</v>
      </c>
      <c r="B3031" s="15" t="s">
        <v>10494</v>
      </c>
      <c r="C3031" s="15" t="s">
        <v>10494</v>
      </c>
      <c r="D3031" s="15" t="s">
        <v>10503</v>
      </c>
      <c r="E3031" s="15" t="s">
        <v>10504</v>
      </c>
      <c r="F3031" s="39">
        <v>29154</v>
      </c>
      <c r="G3031" s="15">
        <v>1</v>
      </c>
      <c r="H3031" s="15" t="s">
        <v>2668</v>
      </c>
      <c r="I3031" s="15" t="s">
        <v>10505</v>
      </c>
      <c r="J3031" s="15" t="s">
        <v>10506</v>
      </c>
      <c r="K3031" s="15" t="s">
        <v>2067</v>
      </c>
      <c r="L3031" s="40" t="s">
        <v>6</v>
      </c>
      <c r="M3031" s="39"/>
      <c r="N3031" s="41" t="s">
        <v>2098</v>
      </c>
      <c r="O3031" s="39">
        <v>42795</v>
      </c>
      <c r="P3031" s="40">
        <v>1</v>
      </c>
      <c r="Q3031" s="40">
        <v>2</v>
      </c>
      <c r="R3031" s="40" t="str">
        <f>IFERROR(VLOOKUP(Tabla2[[#This Row],[CONTRATISTA PRNCIPAL]],Hoja1!$L$5:$M$9,2,FALSE),"CJV")</f>
        <v>CJV</v>
      </c>
      <c r="S3031" s="40" t="str">
        <f>IF(Tabla2[[#This Row],[EMPRESA]]=Tabla2[[#This Row],[CONTRATISTA PRNCIPAL]],"Principal","Secundaria")</f>
        <v>Principal</v>
      </c>
      <c r="T3031" s="42">
        <f>IFERROR(1/COUNTIF(Tabla2[CONTRATISTA PRNCIPAL],Tabla2[[#This Row],[CONTRATISTA PRNCIPAL]]),0)</f>
        <v>0.09090909090909091</v>
      </c>
      <c r="U3031" s="43">
        <f>IF(((TODAY()-Tabla2[[#This Row],[FECHA NACIMIENTO]])/365)&lt;18,"Corregir", IF(((TODAY()-Tabla2[[#This Row],[FECHA NACIMIENTO]])/365)&gt;80, "Corregir",ROUNDDOWN(((TODAY()-Tabla2[[#This Row],[FECHA NACIMIENTO]])/365),0)))</f>
        <v>43</v>
      </c>
      <c r="V30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31" s="44" t="str">
        <f>+IF(Tabla2[[#This Row],[Edad]]="Corregir","Corregir","Ok")</f>
        <v>Ok</v>
      </c>
      <c r="X3031" s="42" t="str">
        <f>+IFERROR(VLOOKUP(Tabla2[[#This Row],[DISTRITO SEGÚN DNI]],Hoja1!$A$2:$B$32,2,FALSE),"No")</f>
        <v>No</v>
      </c>
      <c r="Y3031" s="42" t="str">
        <f>IF(OR(LOWER(Tabla2[[#This Row],[GENERO]])="masculino", LOWER(Tabla2[[#This Row],[GENERO]])="femenino"),"OK","Corregir")</f>
        <v>OK</v>
      </c>
      <c r="Z3031" s="42" t="str">
        <f>+IF(Tabla2[[#This Row],[Nro. DNI / CE]]="","Corregir",IF(LEN(Tabla2[[#This Row],[Nro. DNI / CE]])&gt;=8,"OK","Corregir"))</f>
        <v>OK</v>
      </c>
      <c r="AA3031" s="42">
        <f>COUNTIF(Tabla2[APELLIDOS Y NOMBRES],Tabla2[[#This Row],[APELLIDOS Y NOMBRES]])</f>
        <v>1</v>
      </c>
      <c r="AB3031" s="42">
        <f>IF(Tabla2[[#This Row],[Trabajador]]&gt;1,1/Tabla2[[#This Row],[Trabajador]],Tabla2[[#This Row],[Trabajador]])</f>
        <v>1</v>
      </c>
      <c r="AC3031" t="str">
        <f>+IFERROR(IF(Tabla2[[#This Row],[FECHA CESE/BAJA]]="","No Aplica",IF(AND(MONTH(Tabla2[[#This Row],[FECHA CESE/BAJA]])=MONTH(TODAY()-30),YEAR(Tabla2[[#This Row],[FECHA CESE/BAJA]])=YEAR(TODAY())),MONTH(TODAY()-30)&amp;"-"&amp;YEAR(TODAY()),"Borrar")),"No aplica")</f>
        <v>No Aplica</v>
      </c>
      <c r="AD3031" t="str">
        <f>+IFERROR(IF(Tabla2[[#This Row],[FECHA INICIO DE LABORES EN OBRA]]="","No Aplica",IF(AND(MONTH(Tabla2[[#This Row],[FECHA INICIO DE LABORES EN OBRA]])=MONTH(TODAY()-30),YEAR(Tabla2[[#This Row],[FECHA INICIO DE LABORES EN OBRA]])=YEAR(TODAY())),MONTH(TODAY()-30)&amp;"-"&amp;YEAR(TODAY()),"No Aplica")),"No Aplica")</f>
        <v>No Aplica</v>
      </c>
    </row>
    <row r="3032" ht="15" customHeight="1" spans="1:30" x14ac:dyDescent="0.25">
      <c r="A3032" s="13">
        <v>20517941337</v>
      </c>
      <c r="B3032" s="15" t="s">
        <v>10494</v>
      </c>
      <c r="C3032" s="15" t="s">
        <v>10494</v>
      </c>
      <c r="D3032" s="15" t="s">
        <v>10507</v>
      </c>
      <c r="E3032" s="15" t="s">
        <v>10508</v>
      </c>
      <c r="F3032" s="39">
        <v>24691</v>
      </c>
      <c r="G3032" s="15">
        <v>1</v>
      </c>
      <c r="H3032" s="15" t="s">
        <v>2668</v>
      </c>
      <c r="I3032" s="15" t="s">
        <v>10497</v>
      </c>
      <c r="J3032" s="15" t="s">
        <v>10509</v>
      </c>
      <c r="K3032" s="15" t="s">
        <v>2808</v>
      </c>
      <c r="L3032" s="40" t="s">
        <v>6</v>
      </c>
      <c r="M3032" s="39"/>
      <c r="N3032" s="41" t="s">
        <v>2098</v>
      </c>
      <c r="O3032" s="39">
        <v>42795</v>
      </c>
      <c r="P3032" s="40">
        <v>1</v>
      </c>
      <c r="Q3032" s="40">
        <v>2</v>
      </c>
      <c r="R3032" s="40" t="str">
        <f>IFERROR(VLOOKUP(Tabla2[[#This Row],[CONTRATISTA PRNCIPAL]],Hoja1!$L$5:$M$9,2,FALSE),"CJV")</f>
        <v>CJV</v>
      </c>
      <c r="S3032" s="40" t="str">
        <f>IF(Tabla2[[#This Row],[EMPRESA]]=Tabla2[[#This Row],[CONTRATISTA PRNCIPAL]],"Principal","Secundaria")</f>
        <v>Principal</v>
      </c>
      <c r="T3032" s="42">
        <f>IFERROR(1/COUNTIF(Tabla2[CONTRATISTA PRNCIPAL],Tabla2[[#This Row],[CONTRATISTA PRNCIPAL]]),0)</f>
        <v>0.09090909090909091</v>
      </c>
      <c r="U3032" s="43">
        <f>IF(((TODAY()-Tabla2[[#This Row],[FECHA NACIMIENTO]])/365)&lt;18,"Corregir", IF(((TODAY()-Tabla2[[#This Row],[FECHA NACIMIENTO]])/365)&gt;80, "Corregir",ROUNDDOWN(((TODAY()-Tabla2[[#This Row],[FECHA NACIMIENTO]])/365),0)))</f>
        <v>56</v>
      </c>
      <c r="V30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32" s="44" t="str">
        <f>+IF(Tabla2[[#This Row],[Edad]]="Corregir","Corregir","Ok")</f>
        <v>Ok</v>
      </c>
      <c r="X3032" s="42" t="str">
        <f>+IFERROR(VLOOKUP(Tabla2[[#This Row],[DISTRITO SEGÚN DNI]],Hoja1!$A$2:$B$32,2,FALSE),"No")</f>
        <v>No</v>
      </c>
      <c r="Y3032" s="42" t="str">
        <f>IF(OR(LOWER(Tabla2[[#This Row],[GENERO]])="masculino", LOWER(Tabla2[[#This Row],[GENERO]])="femenino"),"OK","Corregir")</f>
        <v>OK</v>
      </c>
      <c r="Z3032" s="42" t="str">
        <f>+IF(Tabla2[[#This Row],[Nro. DNI / CE]]="","Corregir",IF(LEN(Tabla2[[#This Row],[Nro. DNI / CE]])&gt;=8,"OK","Corregir"))</f>
        <v>OK</v>
      </c>
      <c r="AA3032" s="42">
        <f>COUNTIF(Tabla2[APELLIDOS Y NOMBRES],Tabla2[[#This Row],[APELLIDOS Y NOMBRES]])</f>
        <v>1</v>
      </c>
      <c r="AB3032" s="42">
        <f>IF(Tabla2[[#This Row],[Trabajador]]&gt;1,1/Tabla2[[#This Row],[Trabajador]],Tabla2[[#This Row],[Trabajador]])</f>
        <v>1</v>
      </c>
      <c r="AC3032" t="str">
        <f>+IFERROR(IF(Tabla2[[#This Row],[FECHA CESE/BAJA]]="","No Aplica",IF(AND(MONTH(Tabla2[[#This Row],[FECHA CESE/BAJA]])=MONTH(TODAY()-30),YEAR(Tabla2[[#This Row],[FECHA CESE/BAJA]])=YEAR(TODAY())),MONTH(TODAY()-30)&amp;"-"&amp;YEAR(TODAY()),"Borrar")),"No aplica")</f>
        <v>No Aplica</v>
      </c>
      <c r="AD3032" t="str">
        <f>+IFERROR(IF(Tabla2[[#This Row],[FECHA INICIO DE LABORES EN OBRA]]="","No Aplica",IF(AND(MONTH(Tabla2[[#This Row],[FECHA INICIO DE LABORES EN OBRA]])=MONTH(TODAY()-30),YEAR(Tabla2[[#This Row],[FECHA INICIO DE LABORES EN OBRA]])=YEAR(TODAY())),MONTH(TODAY()-30)&amp;"-"&amp;YEAR(TODAY()),"No Aplica")),"No Aplica")</f>
        <v>No Aplica</v>
      </c>
    </row>
    <row r="3033" spans="1:30" x14ac:dyDescent="0.25">
      <c r="A3033" s="13">
        <v>20517941337</v>
      </c>
      <c r="B3033" s="15" t="s">
        <v>10494</v>
      </c>
      <c r="C3033" s="15" t="s">
        <v>10494</v>
      </c>
      <c r="D3033" s="15" t="s">
        <v>10510</v>
      </c>
      <c r="E3033" s="15" t="s">
        <v>10511</v>
      </c>
      <c r="F3033" s="39">
        <v>20106</v>
      </c>
      <c r="G3033" s="15">
        <v>1</v>
      </c>
      <c r="H3033" s="15" t="s">
        <v>2668</v>
      </c>
      <c r="I3033" s="15" t="s">
        <v>10497</v>
      </c>
      <c r="J3033" s="15" t="s">
        <v>10512</v>
      </c>
      <c r="K3033" s="15" t="s">
        <v>2701</v>
      </c>
      <c r="L3033" s="40" t="s">
        <v>6</v>
      </c>
      <c r="M3033" s="39"/>
      <c r="N3033" s="41" t="s">
        <v>2098</v>
      </c>
      <c r="O3033" s="39">
        <v>44186</v>
      </c>
      <c r="P3033" s="40">
        <v>1</v>
      </c>
      <c r="Q3033" s="40">
        <v>2</v>
      </c>
      <c r="R3033" s="40" t="str">
        <f>IFERROR(VLOOKUP(Tabla2[[#This Row],[CONTRATISTA PRNCIPAL]],Hoja1!$L$5:$M$9,2,FALSE),"CJV")</f>
        <v>CJV</v>
      </c>
      <c r="S3033" s="40" t="str">
        <f>IF(Tabla2[[#This Row],[EMPRESA]]=Tabla2[[#This Row],[CONTRATISTA PRNCIPAL]],"Principal","Secundaria")</f>
        <v>Principal</v>
      </c>
      <c r="T3033" s="42">
        <f>IFERROR(1/COUNTIF(Tabla2[CONTRATISTA PRNCIPAL],Tabla2[[#This Row],[CONTRATISTA PRNCIPAL]]),0)</f>
        <v>0.09090909090909091</v>
      </c>
      <c r="U3033" s="43">
        <f>IF(((TODAY()-Tabla2[[#This Row],[FECHA NACIMIENTO]])/365)&lt;18,"Corregir", IF(((TODAY()-Tabla2[[#This Row],[FECHA NACIMIENTO]])/365)&gt;80, "Corregir",ROUNDDOWN(((TODAY()-Tabla2[[#This Row],[FECHA NACIMIENTO]])/365),0)))</f>
        <v>68</v>
      </c>
      <c r="V30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33" s="44" t="str">
        <f>+IF(Tabla2[[#This Row],[Edad]]="Corregir","Corregir","Ok")</f>
        <v>Ok</v>
      </c>
      <c r="X3033" s="42" t="str">
        <f>+IFERROR(VLOOKUP(Tabla2[[#This Row],[DISTRITO SEGÚN DNI]],Hoja1!$A$2:$B$32,2,FALSE),"No")</f>
        <v>No</v>
      </c>
      <c r="Y3033" s="42" t="str">
        <f>IF(OR(LOWER(Tabla2[[#This Row],[GENERO]])="masculino", LOWER(Tabla2[[#This Row],[GENERO]])="femenino"),"OK","Corregir")</f>
        <v>OK</v>
      </c>
      <c r="Z3033" s="42" t="str">
        <f>+IF(Tabla2[[#This Row],[Nro. DNI / CE]]="","Corregir",IF(LEN(Tabla2[[#This Row],[Nro. DNI / CE]])&gt;=8,"OK","Corregir"))</f>
        <v>OK</v>
      </c>
      <c r="AA3033" s="42">
        <f>COUNTIF(Tabla2[APELLIDOS Y NOMBRES],Tabla2[[#This Row],[APELLIDOS Y NOMBRES]])</f>
        <v>1</v>
      </c>
      <c r="AB3033" s="42">
        <f>IF(Tabla2[[#This Row],[Trabajador]]&gt;1,1/Tabla2[[#This Row],[Trabajador]],Tabla2[[#This Row],[Trabajador]])</f>
        <v>1</v>
      </c>
      <c r="AC3033" t="str">
        <f>+IFERROR(IF(Tabla2[[#This Row],[FECHA CESE/BAJA]]="","No Aplica",IF(AND(MONTH(Tabla2[[#This Row],[FECHA CESE/BAJA]])=MONTH(TODAY()-30),YEAR(Tabla2[[#This Row],[FECHA CESE/BAJA]])=YEAR(TODAY())),MONTH(TODAY()-30)&amp;"-"&amp;YEAR(TODAY()),"Borrar")),"No aplica")</f>
        <v>No Aplica</v>
      </c>
      <c r="AD3033" t="str">
        <f>+IFERROR(IF(Tabla2[[#This Row],[FECHA INICIO DE LABORES EN OBRA]]="","No Aplica",IF(AND(MONTH(Tabla2[[#This Row],[FECHA INICIO DE LABORES EN OBRA]])=MONTH(TODAY()-30),YEAR(Tabla2[[#This Row],[FECHA INICIO DE LABORES EN OBRA]])=YEAR(TODAY())),MONTH(TODAY()-30)&amp;"-"&amp;YEAR(TODAY()),"No Aplica")),"No Aplica")</f>
        <v>No Aplica</v>
      </c>
    </row>
    <row r="3034" spans="1:30" x14ac:dyDescent="0.25">
      <c r="A3034" s="13">
        <v>20517941337</v>
      </c>
      <c r="B3034" s="15" t="s">
        <v>10494</v>
      </c>
      <c r="C3034" s="15" t="s">
        <v>10494</v>
      </c>
      <c r="D3034" s="15" t="s">
        <v>10513</v>
      </c>
      <c r="E3034" s="15" t="s">
        <v>10514</v>
      </c>
      <c r="F3034" s="39">
        <v>20586</v>
      </c>
      <c r="G3034" s="15">
        <v>1</v>
      </c>
      <c r="H3034" s="15" t="s">
        <v>2668</v>
      </c>
      <c r="I3034" s="15" t="s">
        <v>10497</v>
      </c>
      <c r="J3034" s="15" t="s">
        <v>10515</v>
      </c>
      <c r="K3034" s="15" t="s">
        <v>2113</v>
      </c>
      <c r="L3034" s="40" t="s">
        <v>6</v>
      </c>
      <c r="M3034" s="39"/>
      <c r="N3034" s="41" t="s">
        <v>2098</v>
      </c>
      <c r="O3034" s="39">
        <v>44270</v>
      </c>
      <c r="P3034" s="40">
        <v>1</v>
      </c>
      <c r="Q3034" s="40">
        <v>2</v>
      </c>
      <c r="R3034" s="40" t="str">
        <f>IFERROR(VLOOKUP(Tabla2[[#This Row],[CONTRATISTA PRNCIPAL]],Hoja1!$L$5:$M$9,2,FALSE),"CJV")</f>
        <v>CJV</v>
      </c>
      <c r="S3034" s="40" t="str">
        <f>IF(Tabla2[[#This Row],[EMPRESA]]=Tabla2[[#This Row],[CONTRATISTA PRNCIPAL]],"Principal","Secundaria")</f>
        <v>Principal</v>
      </c>
      <c r="T3034" s="42">
        <f>IFERROR(1/COUNTIF(Tabla2[CONTRATISTA PRNCIPAL],Tabla2[[#This Row],[CONTRATISTA PRNCIPAL]]),0)</f>
        <v>0.09090909090909091</v>
      </c>
      <c r="U3034" s="43">
        <f>IF(((TODAY()-Tabla2[[#This Row],[FECHA NACIMIENTO]])/365)&lt;18,"Corregir", IF(((TODAY()-Tabla2[[#This Row],[FECHA NACIMIENTO]])/365)&gt;80, "Corregir",ROUNDDOWN(((TODAY()-Tabla2[[#This Row],[FECHA NACIMIENTO]])/365),0)))</f>
        <v>67</v>
      </c>
      <c r="V30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34" s="44" t="str">
        <f>+IF(Tabla2[[#This Row],[Edad]]="Corregir","Corregir","Ok")</f>
        <v>Ok</v>
      </c>
      <c r="X3034" s="42" t="str">
        <f>+IFERROR(VLOOKUP(Tabla2[[#This Row],[DISTRITO SEGÚN DNI]],Hoja1!$A$2:$B$32,2,FALSE),"No")</f>
        <v>No</v>
      </c>
      <c r="Y3034" s="42" t="str">
        <f>IF(OR(LOWER(Tabla2[[#This Row],[GENERO]])="masculino", LOWER(Tabla2[[#This Row],[GENERO]])="femenino"),"OK","Corregir")</f>
        <v>OK</v>
      </c>
      <c r="Z3034" s="42" t="str">
        <f>+IF(Tabla2[[#This Row],[Nro. DNI / CE]]="","Corregir",IF(LEN(Tabla2[[#This Row],[Nro. DNI / CE]])&gt;=8,"OK","Corregir"))</f>
        <v>OK</v>
      </c>
      <c r="AA3034" s="42">
        <f>COUNTIF(Tabla2[APELLIDOS Y NOMBRES],Tabla2[[#This Row],[APELLIDOS Y NOMBRES]])</f>
        <v>1</v>
      </c>
      <c r="AB3034" s="42">
        <f>IF(Tabla2[[#This Row],[Trabajador]]&gt;1,1/Tabla2[[#This Row],[Trabajador]],Tabla2[[#This Row],[Trabajador]])</f>
        <v>1</v>
      </c>
      <c r="AC3034" t="str">
        <f>+IFERROR(IF(Tabla2[[#This Row],[FECHA CESE/BAJA]]="","No Aplica",IF(AND(MONTH(Tabla2[[#This Row],[FECHA CESE/BAJA]])=MONTH(TODAY()-30),YEAR(Tabla2[[#This Row],[FECHA CESE/BAJA]])=YEAR(TODAY())),MONTH(TODAY()-30)&amp;"-"&amp;YEAR(TODAY()),"Borrar")),"No aplica")</f>
        <v>No Aplica</v>
      </c>
      <c r="AD3034" t="str">
        <f>+IFERROR(IF(Tabla2[[#This Row],[FECHA INICIO DE LABORES EN OBRA]]="","No Aplica",IF(AND(MONTH(Tabla2[[#This Row],[FECHA INICIO DE LABORES EN OBRA]])=MONTH(TODAY()-30),YEAR(Tabla2[[#This Row],[FECHA INICIO DE LABORES EN OBRA]])=YEAR(TODAY())),MONTH(TODAY()-30)&amp;"-"&amp;YEAR(TODAY()),"No Aplica")),"No Aplica")</f>
        <v>No Aplica</v>
      </c>
    </row>
    <row r="3035" spans="1:30" x14ac:dyDescent="0.25">
      <c r="A3035" s="13">
        <v>20517941337</v>
      </c>
      <c r="B3035" s="15" t="s">
        <v>10494</v>
      </c>
      <c r="C3035" s="15" t="s">
        <v>10494</v>
      </c>
      <c r="D3035" s="15" t="s">
        <v>10516</v>
      </c>
      <c r="E3035" s="15" t="s">
        <v>10517</v>
      </c>
      <c r="F3035" s="39">
        <v>22723</v>
      </c>
      <c r="G3035" s="15">
        <v>1</v>
      </c>
      <c r="H3035" s="15" t="s">
        <v>2668</v>
      </c>
      <c r="I3035" s="15" t="s">
        <v>10518</v>
      </c>
      <c r="J3035" s="15" t="s">
        <v>10519</v>
      </c>
      <c r="K3035" s="15" t="s">
        <v>2908</v>
      </c>
      <c r="L3035" s="40" t="s">
        <v>6</v>
      </c>
      <c r="M3035" s="39"/>
      <c r="N3035" s="41" t="s">
        <v>2098</v>
      </c>
      <c r="O3035" s="39">
        <v>44544</v>
      </c>
      <c r="P3035" s="40">
        <v>1</v>
      </c>
      <c r="Q3035" s="40">
        <v>2</v>
      </c>
      <c r="R3035" s="40" t="str">
        <f>IFERROR(VLOOKUP(Tabla2[[#This Row],[CONTRATISTA PRNCIPAL]],Hoja1!$L$5:$M$9,2,FALSE),"CJV")</f>
        <v>CJV</v>
      </c>
      <c r="S3035" s="40" t="str">
        <f>IF(Tabla2[[#This Row],[EMPRESA]]=Tabla2[[#This Row],[CONTRATISTA PRNCIPAL]],"Principal","Secundaria")</f>
        <v>Principal</v>
      </c>
      <c r="T3035" s="42">
        <f>IFERROR(1/COUNTIF(Tabla2[CONTRATISTA PRNCIPAL],Tabla2[[#This Row],[CONTRATISTA PRNCIPAL]]),0)</f>
        <v>0.09090909090909091</v>
      </c>
      <c r="U3035" s="43">
        <f>IF(((TODAY()-Tabla2[[#This Row],[FECHA NACIMIENTO]])/365)&lt;18,"Corregir", IF(((TODAY()-Tabla2[[#This Row],[FECHA NACIMIENTO]])/365)&gt;80, "Corregir",ROUNDDOWN(((TODAY()-Tabla2[[#This Row],[FECHA NACIMIENTO]])/365),0)))</f>
        <v>61</v>
      </c>
      <c r="V30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35" s="44" t="str">
        <f>+IF(Tabla2[[#This Row],[Edad]]="Corregir","Corregir","Ok")</f>
        <v>Ok</v>
      </c>
      <c r="X3035" s="42" t="str">
        <f>+IFERROR(VLOOKUP(Tabla2[[#This Row],[DISTRITO SEGÚN DNI]],Hoja1!$A$2:$B$32,2,FALSE),"No")</f>
        <v>No</v>
      </c>
      <c r="Y3035" s="42" t="str">
        <f>IF(OR(LOWER(Tabla2[[#This Row],[GENERO]])="masculino", LOWER(Tabla2[[#This Row],[GENERO]])="femenino"),"OK","Corregir")</f>
        <v>OK</v>
      </c>
      <c r="Z3035" s="42" t="str">
        <f>+IF(Tabla2[[#This Row],[Nro. DNI / CE]]="","Corregir",IF(LEN(Tabla2[[#This Row],[Nro. DNI / CE]])&gt;=8,"OK","Corregir"))</f>
        <v>OK</v>
      </c>
      <c r="AA3035" s="42">
        <f>COUNTIF(Tabla2[APELLIDOS Y NOMBRES],Tabla2[[#This Row],[APELLIDOS Y NOMBRES]])</f>
        <v>1</v>
      </c>
      <c r="AB3035" s="42">
        <f>IF(Tabla2[[#This Row],[Trabajador]]&gt;1,1/Tabla2[[#This Row],[Trabajador]],Tabla2[[#This Row],[Trabajador]])</f>
        <v>1</v>
      </c>
      <c r="AC3035" t="str">
        <f>+IFERROR(IF(Tabla2[[#This Row],[FECHA CESE/BAJA]]="","No Aplica",IF(AND(MONTH(Tabla2[[#This Row],[FECHA CESE/BAJA]])=MONTH(TODAY()-30),YEAR(Tabla2[[#This Row],[FECHA CESE/BAJA]])=YEAR(TODAY())),MONTH(TODAY()-30)&amp;"-"&amp;YEAR(TODAY()),"Borrar")),"No aplica")</f>
        <v>No Aplica</v>
      </c>
      <c r="AD3035" t="str">
        <f>+IFERROR(IF(Tabla2[[#This Row],[FECHA INICIO DE LABORES EN OBRA]]="","No Aplica",IF(AND(MONTH(Tabla2[[#This Row],[FECHA INICIO DE LABORES EN OBRA]])=MONTH(TODAY()-30),YEAR(Tabla2[[#This Row],[FECHA INICIO DE LABORES EN OBRA]])=YEAR(TODAY())),MONTH(TODAY()-30)&amp;"-"&amp;YEAR(TODAY()),"No Aplica")),"No Aplica")</f>
        <v>No Aplica</v>
      </c>
    </row>
    <row r="3036" spans="1:30" x14ac:dyDescent="0.25">
      <c r="A3036" s="13">
        <v>20517941337</v>
      </c>
      <c r="B3036" s="15" t="s">
        <v>10494</v>
      </c>
      <c r="C3036" s="15" t="s">
        <v>10494</v>
      </c>
      <c r="D3036" s="15" t="s">
        <v>10520</v>
      </c>
      <c r="E3036" s="15" t="s">
        <v>10521</v>
      </c>
      <c r="F3036" s="39">
        <v>22075</v>
      </c>
      <c r="G3036" s="15">
        <v>1</v>
      </c>
      <c r="H3036" s="15" t="s">
        <v>2668</v>
      </c>
      <c r="I3036" s="15" t="s">
        <v>10522</v>
      </c>
      <c r="J3036" s="15" t="s">
        <v>10523</v>
      </c>
      <c r="K3036" s="15" t="s">
        <v>2067</v>
      </c>
      <c r="L3036" s="40" t="s">
        <v>6</v>
      </c>
      <c r="M3036" s="39"/>
      <c r="N3036" s="41" t="s">
        <v>2098</v>
      </c>
      <c r="O3036" s="39">
        <v>44652</v>
      </c>
      <c r="P3036" s="40">
        <v>1</v>
      </c>
      <c r="Q3036" s="40">
        <v>1</v>
      </c>
      <c r="R3036" s="40" t="str">
        <f>IFERROR(VLOOKUP(Tabla2[[#This Row],[CONTRATISTA PRNCIPAL]],Hoja1!$L$5:$M$9,2,FALSE),"CJV")</f>
        <v>CJV</v>
      </c>
      <c r="S3036" s="40" t="str">
        <f>IF(Tabla2[[#This Row],[EMPRESA]]=Tabla2[[#This Row],[CONTRATISTA PRNCIPAL]],"Principal","Secundaria")</f>
        <v>Principal</v>
      </c>
      <c r="T3036" s="42">
        <f>IFERROR(1/COUNTIF(Tabla2[CONTRATISTA PRNCIPAL],Tabla2[[#This Row],[CONTRATISTA PRNCIPAL]]),0)</f>
        <v>0.09090909090909091</v>
      </c>
      <c r="U3036" s="43">
        <f>IF(((TODAY()-Tabla2[[#This Row],[FECHA NACIMIENTO]])/365)&lt;18,"Corregir", IF(((TODAY()-Tabla2[[#This Row],[FECHA NACIMIENTO]])/365)&gt;80, "Corregir",ROUNDDOWN(((TODAY()-Tabla2[[#This Row],[FECHA NACIMIENTO]])/365),0)))</f>
        <v>63</v>
      </c>
      <c r="V30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36" s="44" t="str">
        <f>+IF(Tabla2[[#This Row],[Edad]]="Corregir","Corregir","Ok")</f>
        <v>Ok</v>
      </c>
      <c r="X3036" s="42" t="str">
        <f>+IFERROR(VLOOKUP(Tabla2[[#This Row],[DISTRITO SEGÚN DNI]],Hoja1!$A$2:$B$32,2,FALSE),"No")</f>
        <v>No</v>
      </c>
      <c r="Y3036" s="42" t="str">
        <f>IF(OR(LOWER(Tabla2[[#This Row],[GENERO]])="masculino", LOWER(Tabla2[[#This Row],[GENERO]])="femenino"),"OK","Corregir")</f>
        <v>OK</v>
      </c>
      <c r="Z3036" s="42" t="str">
        <f>+IF(Tabla2[[#This Row],[Nro. DNI / CE]]="","Corregir",IF(LEN(Tabla2[[#This Row],[Nro. DNI / CE]])&gt;=8,"OK","Corregir"))</f>
        <v>OK</v>
      </c>
      <c r="AA3036" s="42">
        <f>COUNTIF(Tabla2[APELLIDOS Y NOMBRES],Tabla2[[#This Row],[APELLIDOS Y NOMBRES]])</f>
        <v>1</v>
      </c>
      <c r="AB3036" s="42">
        <f>IF(Tabla2[[#This Row],[Trabajador]]&gt;1,1/Tabla2[[#This Row],[Trabajador]],Tabla2[[#This Row],[Trabajador]])</f>
        <v>1</v>
      </c>
      <c r="AC3036" t="str">
        <f>+IFERROR(IF(Tabla2[[#This Row],[FECHA CESE/BAJA]]="","No Aplica",IF(AND(MONTH(Tabla2[[#This Row],[FECHA CESE/BAJA]])=MONTH(TODAY()-30),YEAR(Tabla2[[#This Row],[FECHA CESE/BAJA]])=YEAR(TODAY())),MONTH(TODAY()-30)&amp;"-"&amp;YEAR(TODAY()),"Borrar")),"No aplica")</f>
        <v>No Aplica</v>
      </c>
      <c r="AD3036" t="str">
        <f>+IFERROR(IF(Tabla2[[#This Row],[FECHA INICIO DE LABORES EN OBRA]]="","No Aplica",IF(AND(MONTH(Tabla2[[#This Row],[FECHA INICIO DE LABORES EN OBRA]])=MONTH(TODAY()-30),YEAR(Tabla2[[#This Row],[FECHA INICIO DE LABORES EN OBRA]])=YEAR(TODAY())),MONTH(TODAY()-30)&amp;"-"&amp;YEAR(TODAY()),"No Aplica")),"No Aplica")</f>
        <v>No Aplica</v>
      </c>
    </row>
    <row r="3037" spans="1:30" x14ac:dyDescent="0.25">
      <c r="A3037" s="13">
        <v>20517941337</v>
      </c>
      <c r="B3037" s="15" t="s">
        <v>10494</v>
      </c>
      <c r="C3037" s="15" t="s">
        <v>10494</v>
      </c>
      <c r="D3037" s="15" t="s">
        <v>10524</v>
      </c>
      <c r="E3037" s="15" t="s">
        <v>10525</v>
      </c>
      <c r="F3037" s="39">
        <v>30870</v>
      </c>
      <c r="G3037" s="15">
        <v>1</v>
      </c>
      <c r="H3037" s="15" t="s">
        <v>2668</v>
      </c>
      <c r="I3037" s="15" t="s">
        <v>10497</v>
      </c>
      <c r="J3037" s="15" t="s">
        <v>10526</v>
      </c>
      <c r="K3037" s="15" t="s">
        <v>2126</v>
      </c>
      <c r="L3037" s="40" t="s">
        <v>6</v>
      </c>
      <c r="M3037" s="39"/>
      <c r="N3037" s="41" t="s">
        <v>2098</v>
      </c>
      <c r="O3037" s="39">
        <v>44744</v>
      </c>
      <c r="P3037" s="40">
        <v>1</v>
      </c>
      <c r="Q3037" s="40">
        <v>2</v>
      </c>
      <c r="R3037" s="40" t="str">
        <f>IFERROR(VLOOKUP(Tabla2[[#This Row],[CONTRATISTA PRNCIPAL]],Hoja1!$L$5:$M$9,2,FALSE),"CJV")</f>
        <v>CJV</v>
      </c>
      <c r="S3037" s="40" t="str">
        <f>IF(Tabla2[[#This Row],[EMPRESA]]=Tabla2[[#This Row],[CONTRATISTA PRNCIPAL]],"Principal","Secundaria")</f>
        <v>Principal</v>
      </c>
      <c r="T3037" s="42">
        <f>IFERROR(1/COUNTIF(Tabla2[CONTRATISTA PRNCIPAL],Tabla2[[#This Row],[CONTRATISTA PRNCIPAL]]),0)</f>
        <v>0.09090909090909091</v>
      </c>
      <c r="U3037" s="43">
        <f>IF(((TODAY()-Tabla2[[#This Row],[FECHA NACIMIENTO]])/365)&lt;18,"Corregir", IF(((TODAY()-Tabla2[[#This Row],[FECHA NACIMIENTO]])/365)&gt;80, "Corregir",ROUNDDOWN(((TODAY()-Tabla2[[#This Row],[FECHA NACIMIENTO]])/365),0)))</f>
        <v>39</v>
      </c>
      <c r="V30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37" s="44" t="str">
        <f>+IF(Tabla2[[#This Row],[Edad]]="Corregir","Corregir","Ok")</f>
        <v>Ok</v>
      </c>
      <c r="X3037" s="42" t="str">
        <f>+IFERROR(VLOOKUP(Tabla2[[#This Row],[DISTRITO SEGÚN DNI]],Hoja1!$A$2:$B$32,2,FALSE),"No")</f>
        <v>No</v>
      </c>
      <c r="Y3037" s="42" t="str">
        <f>IF(OR(LOWER(Tabla2[[#This Row],[GENERO]])="masculino", LOWER(Tabla2[[#This Row],[GENERO]])="femenino"),"OK","Corregir")</f>
        <v>OK</v>
      </c>
      <c r="Z3037" s="42" t="str">
        <f>+IF(Tabla2[[#This Row],[Nro. DNI / CE]]="","Corregir",IF(LEN(Tabla2[[#This Row],[Nro. DNI / CE]])&gt;=8,"OK","Corregir"))</f>
        <v>OK</v>
      </c>
      <c r="AA3037" s="42">
        <f>COUNTIF(Tabla2[APELLIDOS Y NOMBRES],Tabla2[[#This Row],[APELLIDOS Y NOMBRES]])</f>
        <v>1</v>
      </c>
      <c r="AB3037" s="42">
        <f>IF(Tabla2[[#This Row],[Trabajador]]&gt;1,1/Tabla2[[#This Row],[Trabajador]],Tabla2[[#This Row],[Trabajador]])</f>
        <v>1</v>
      </c>
      <c r="AC3037" t="str">
        <f>+IFERROR(IF(Tabla2[[#This Row],[FECHA CESE/BAJA]]="","No Aplica",IF(AND(MONTH(Tabla2[[#This Row],[FECHA CESE/BAJA]])=MONTH(TODAY()-30),YEAR(Tabla2[[#This Row],[FECHA CESE/BAJA]])=YEAR(TODAY())),MONTH(TODAY()-30)&amp;"-"&amp;YEAR(TODAY()),"Borrar")),"No aplica")</f>
        <v>No Aplica</v>
      </c>
      <c r="AD3037" t="str">
        <f>+IFERROR(IF(Tabla2[[#This Row],[FECHA INICIO DE LABORES EN OBRA]]="","No Aplica",IF(AND(MONTH(Tabla2[[#This Row],[FECHA INICIO DE LABORES EN OBRA]])=MONTH(TODAY()-30),YEAR(Tabla2[[#This Row],[FECHA INICIO DE LABORES EN OBRA]])=YEAR(TODAY())),MONTH(TODAY()-30)&amp;"-"&amp;YEAR(TODAY()),"No Aplica")),"No Aplica")</f>
        <v>No Aplica</v>
      </c>
    </row>
    <row r="3038" spans="1:30" x14ac:dyDescent="0.25">
      <c r="A3038" s="13">
        <v>20517941337</v>
      </c>
      <c r="B3038" s="15" t="s">
        <v>10494</v>
      </c>
      <c r="C3038" s="15" t="s">
        <v>10494</v>
      </c>
      <c r="D3038" s="15" t="s">
        <v>10527</v>
      </c>
      <c r="E3038" s="15" t="s">
        <v>10528</v>
      </c>
      <c r="F3038" s="39">
        <v>25951</v>
      </c>
      <c r="G3038" s="15">
        <v>1</v>
      </c>
      <c r="H3038" s="15" t="s">
        <v>2668</v>
      </c>
      <c r="I3038" s="15" t="s">
        <v>10529</v>
      </c>
      <c r="J3038" s="15" t="s">
        <v>10530</v>
      </c>
      <c r="K3038" s="15" t="s">
        <v>2693</v>
      </c>
      <c r="L3038" s="40" t="s">
        <v>6</v>
      </c>
      <c r="M3038" s="39"/>
      <c r="N3038" s="41" t="s">
        <v>2098</v>
      </c>
      <c r="O3038" s="39">
        <v>44744</v>
      </c>
      <c r="P3038" s="40">
        <v>1</v>
      </c>
      <c r="Q3038" s="40">
        <v>2</v>
      </c>
      <c r="R3038" s="40" t="str">
        <f>IFERROR(VLOOKUP(Tabla2[[#This Row],[CONTRATISTA PRNCIPAL]],Hoja1!$L$5:$M$9,2,FALSE),"CJV")</f>
        <v>CJV</v>
      </c>
      <c r="S3038" s="40" t="str">
        <f>IF(Tabla2[[#This Row],[EMPRESA]]=Tabla2[[#This Row],[CONTRATISTA PRNCIPAL]],"Principal","Secundaria")</f>
        <v>Principal</v>
      </c>
      <c r="T3038" s="42">
        <f>IFERROR(1/COUNTIF(Tabla2[CONTRATISTA PRNCIPAL],Tabla2[[#This Row],[CONTRATISTA PRNCIPAL]]),0)</f>
        <v>0.09090909090909091</v>
      </c>
      <c r="U3038" s="43">
        <f>IF(((TODAY()-Tabla2[[#This Row],[FECHA NACIMIENTO]])/365)&lt;18,"Corregir", IF(((TODAY()-Tabla2[[#This Row],[FECHA NACIMIENTO]])/365)&gt;80, "Corregir",ROUNDDOWN(((TODAY()-Tabla2[[#This Row],[FECHA NACIMIENTO]])/365),0)))</f>
        <v>52</v>
      </c>
      <c r="V30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38" s="44" t="str">
        <f>+IF(Tabla2[[#This Row],[Edad]]="Corregir","Corregir","Ok")</f>
        <v>Ok</v>
      </c>
      <c r="X3038" s="42" t="str">
        <f>+IFERROR(VLOOKUP(Tabla2[[#This Row],[DISTRITO SEGÚN DNI]],Hoja1!$A$2:$B$32,2,FALSE),"No")</f>
        <v>No</v>
      </c>
      <c r="Y3038" s="42" t="str">
        <f>IF(OR(LOWER(Tabla2[[#This Row],[GENERO]])="masculino", LOWER(Tabla2[[#This Row],[GENERO]])="femenino"),"OK","Corregir")</f>
        <v>OK</v>
      </c>
      <c r="Z3038" s="42" t="str">
        <f>+IF(Tabla2[[#This Row],[Nro. DNI / CE]]="","Corregir",IF(LEN(Tabla2[[#This Row],[Nro. DNI / CE]])&gt;=8,"OK","Corregir"))</f>
        <v>OK</v>
      </c>
      <c r="AA3038" s="42">
        <f>COUNTIF(Tabla2[APELLIDOS Y NOMBRES],Tabla2[[#This Row],[APELLIDOS Y NOMBRES]])</f>
        <v>1</v>
      </c>
      <c r="AB3038" s="42">
        <f>IF(Tabla2[[#This Row],[Trabajador]]&gt;1,1/Tabla2[[#This Row],[Trabajador]],Tabla2[[#This Row],[Trabajador]])</f>
        <v>1</v>
      </c>
      <c r="AC3038" t="str">
        <f>+IFERROR(IF(Tabla2[[#This Row],[FECHA CESE/BAJA]]="","No Aplica",IF(AND(MONTH(Tabla2[[#This Row],[FECHA CESE/BAJA]])=MONTH(TODAY()-30),YEAR(Tabla2[[#This Row],[FECHA CESE/BAJA]])=YEAR(TODAY())),MONTH(TODAY()-30)&amp;"-"&amp;YEAR(TODAY()),"Borrar")),"No aplica")</f>
        <v>No Aplica</v>
      </c>
      <c r="AD3038" t="str">
        <f>+IFERROR(IF(Tabla2[[#This Row],[FECHA INICIO DE LABORES EN OBRA]]="","No Aplica",IF(AND(MONTH(Tabla2[[#This Row],[FECHA INICIO DE LABORES EN OBRA]])=MONTH(TODAY()-30),YEAR(Tabla2[[#This Row],[FECHA INICIO DE LABORES EN OBRA]])=YEAR(TODAY())),MONTH(TODAY()-30)&amp;"-"&amp;YEAR(TODAY()),"No Aplica")),"No Aplica")</f>
        <v>No Aplica</v>
      </c>
    </row>
    <row r="3039" spans="1:30" x14ac:dyDescent="0.25">
      <c r="A3039" s="13">
        <v>20517941337</v>
      </c>
      <c r="B3039" s="15" t="s">
        <v>10494</v>
      </c>
      <c r="C3039" s="15" t="s">
        <v>10494</v>
      </c>
      <c r="D3039" s="15" t="s">
        <v>10531</v>
      </c>
      <c r="E3039" s="15" t="s">
        <v>10532</v>
      </c>
      <c r="F3039" s="39">
        <v>22105</v>
      </c>
      <c r="G3039" s="15">
        <v>1</v>
      </c>
      <c r="H3039" s="15" t="s">
        <v>2668</v>
      </c>
      <c r="I3039" s="15" t="s">
        <v>10533</v>
      </c>
      <c r="J3039" s="15" t="s">
        <v>10534</v>
      </c>
      <c r="K3039" s="15" t="s">
        <v>2113</v>
      </c>
      <c r="L3039" s="40" t="s">
        <v>6</v>
      </c>
      <c r="M3039" s="39"/>
      <c r="N3039" s="41" t="s">
        <v>2098</v>
      </c>
      <c r="O3039" s="39">
        <v>45085</v>
      </c>
      <c r="P3039" s="40">
        <v>1</v>
      </c>
      <c r="Q3039" s="40">
        <v>1</v>
      </c>
      <c r="R3039" s="40" t="str">
        <f>IFERROR(VLOOKUP(Tabla2[[#This Row],[CONTRATISTA PRNCIPAL]],Hoja1!$L$5:$M$9,2,FALSE),"CJV")</f>
        <v>CJV</v>
      </c>
      <c r="S3039" s="40" t="str">
        <f>IF(Tabla2[[#This Row],[EMPRESA]]=Tabla2[[#This Row],[CONTRATISTA PRNCIPAL]],"Principal","Secundaria")</f>
        <v>Principal</v>
      </c>
      <c r="T3039" s="42">
        <f>IFERROR(1/COUNTIF(Tabla2[CONTRATISTA PRNCIPAL],Tabla2[[#This Row],[CONTRATISTA PRNCIPAL]]),0)</f>
        <v>0.09090909090909091</v>
      </c>
      <c r="U3039" s="43">
        <f>IF(((TODAY()-Tabla2[[#This Row],[FECHA NACIMIENTO]])/365)&lt;18,"Corregir", IF(((TODAY()-Tabla2[[#This Row],[FECHA NACIMIENTO]])/365)&gt;80, "Corregir",ROUNDDOWN(((TODAY()-Tabla2[[#This Row],[FECHA NACIMIENTO]])/365),0)))</f>
        <v>63</v>
      </c>
      <c r="V30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39" s="44" t="str">
        <f>+IF(Tabla2[[#This Row],[Edad]]="Corregir","Corregir","Ok")</f>
        <v>Ok</v>
      </c>
      <c r="X3039" s="42" t="str">
        <f>+IFERROR(VLOOKUP(Tabla2[[#This Row],[DISTRITO SEGÚN DNI]],Hoja1!$A$2:$B$32,2,FALSE),"No")</f>
        <v>No</v>
      </c>
      <c r="Y3039" s="42" t="str">
        <f>IF(OR(LOWER(Tabla2[[#This Row],[GENERO]])="masculino", LOWER(Tabla2[[#This Row],[GENERO]])="femenino"),"OK","Corregir")</f>
        <v>OK</v>
      </c>
      <c r="Z3039" s="42" t="str">
        <f>+IF(Tabla2[[#This Row],[Nro. DNI / CE]]="","Corregir",IF(LEN(Tabla2[[#This Row],[Nro. DNI / CE]])&gt;=8,"OK","Corregir"))</f>
        <v>OK</v>
      </c>
      <c r="AA3039" s="42">
        <f>COUNTIF(Tabla2[APELLIDOS Y NOMBRES],Tabla2[[#This Row],[APELLIDOS Y NOMBRES]])</f>
        <v>1</v>
      </c>
      <c r="AB3039" s="42">
        <f>IF(Tabla2[[#This Row],[Trabajador]]&gt;1,1/Tabla2[[#This Row],[Trabajador]],Tabla2[[#This Row],[Trabajador]])</f>
        <v>1</v>
      </c>
      <c r="AC3039" t="str">
        <f>+IFERROR(IF(Tabla2[[#This Row],[FECHA CESE/BAJA]]="","No Aplica",IF(AND(MONTH(Tabla2[[#This Row],[FECHA CESE/BAJA]])=MONTH(TODAY()-30),YEAR(Tabla2[[#This Row],[FECHA CESE/BAJA]])=YEAR(TODAY())),MONTH(TODAY()-30)&amp;"-"&amp;YEAR(TODAY()),"Borrar")),"No aplica")</f>
        <v>No Aplica</v>
      </c>
      <c r="AD3039" t="str">
        <f>+IFERROR(IF(Tabla2[[#This Row],[FECHA INICIO DE LABORES EN OBRA]]="","No Aplica",IF(AND(MONTH(Tabla2[[#This Row],[FECHA INICIO DE LABORES EN OBRA]])=MONTH(TODAY()-30),YEAR(Tabla2[[#This Row],[FECHA INICIO DE LABORES EN OBRA]])=YEAR(TODAY())),MONTH(TODAY()-30)&amp;"-"&amp;YEAR(TODAY()),"No Aplica")),"No Aplica")</f>
        <v>No Aplica</v>
      </c>
    </row>
    <row r="3040" spans="1:30" x14ac:dyDescent="0.25">
      <c r="A3040" s="13" t="s">
        <v>10535</v>
      </c>
      <c r="B3040" s="15" t="s">
        <v>10536</v>
      </c>
      <c r="C3040" s="15" t="s">
        <v>10536</v>
      </c>
      <c r="D3040" s="15" t="s">
        <v>10537</v>
      </c>
      <c r="E3040" s="15" t="s">
        <v>10538</v>
      </c>
      <c r="F3040" s="39">
        <v>29840</v>
      </c>
      <c r="G3040" s="15">
        <v>1</v>
      </c>
      <c r="H3040" s="15" t="s">
        <v>10539</v>
      </c>
      <c r="I3040" s="15" t="s">
        <v>10540</v>
      </c>
      <c r="J3040" s="15" t="s">
        <v>10541</v>
      </c>
      <c r="K3040" s="15" t="s">
        <v>3052</v>
      </c>
      <c r="L3040" s="40" t="s">
        <v>6</v>
      </c>
      <c r="M3040" s="39">
        <v>45161</v>
      </c>
      <c r="N3040" s="41" t="s">
        <v>5158</v>
      </c>
      <c r="O3040" s="39">
        <v>45040</v>
      </c>
      <c r="P3040" s="40">
        <v>2</v>
      </c>
      <c r="Q3040" s="40">
        <v>1</v>
      </c>
      <c r="R3040" s="40" t="str">
        <f>IFERROR(VLOOKUP(Tabla2[[#This Row],[CONTRATISTA PRNCIPAL]],Hoja1!$L$5:$M$9,2,FALSE),"CJV")</f>
        <v>EPC</v>
      </c>
      <c r="S3040" s="40" t="str">
        <f>IF(Tabla2[[#This Row],[EMPRESA]]=Tabla2[[#This Row],[CONTRATISTA PRNCIPAL]],"Principal","Secundaria")</f>
        <v>Principal</v>
      </c>
      <c r="T3040" s="42">
        <f>IFERROR(1/COUNTIF(Tabla2[CONTRATISTA PRNCIPAL],Tabla2[[#This Row],[CONTRATISTA PRNCIPAL]]),0)</f>
        <v>0.02564102564102564</v>
      </c>
      <c r="U3040" s="43">
        <f>IF(((TODAY()-Tabla2[[#This Row],[FECHA NACIMIENTO]])/365)&lt;18,"Corregir", IF(((TODAY()-Tabla2[[#This Row],[FECHA NACIMIENTO]])/365)&gt;80, "Corregir",ROUNDDOWN(((TODAY()-Tabla2[[#This Row],[FECHA NACIMIENTO]])/365),0)))</f>
        <v>42</v>
      </c>
      <c r="V30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40" s="44" t="str">
        <f>+IF(Tabla2[[#This Row],[Edad]]="Corregir","Corregir","Ok")</f>
        <v>Ok</v>
      </c>
      <c r="X3040" s="42" t="str">
        <f>+IFERROR(VLOOKUP(Tabla2[[#This Row],[DISTRITO SEGÚN DNI]],Hoja1!$A$2:$B$32,2,FALSE),"No")</f>
        <v>No</v>
      </c>
      <c r="Y3040" s="42" t="str">
        <f>IF(OR(LOWER(Tabla2[[#This Row],[GENERO]])="masculino", LOWER(Tabla2[[#This Row],[GENERO]])="femenino"),"OK","Corregir")</f>
        <v>OK</v>
      </c>
      <c r="Z3040" s="42" t="str">
        <f>+IF(Tabla2[[#This Row],[Nro. DNI / CE]]="","Corregir",IF(LEN(Tabla2[[#This Row],[Nro. DNI / CE]])&gt;=8,"OK","Corregir"))</f>
        <v>OK</v>
      </c>
      <c r="AA3040" s="42">
        <f>COUNTIF(Tabla2[APELLIDOS Y NOMBRES],Tabla2[[#This Row],[APELLIDOS Y NOMBRES]])</f>
        <v>1</v>
      </c>
      <c r="AB3040" s="42">
        <f>IF(Tabla2[[#This Row],[Trabajador]]&gt;1,1/Tabla2[[#This Row],[Trabajador]],Tabla2[[#This Row],[Trabajador]])</f>
        <v>1</v>
      </c>
      <c r="AC3040" t="str">
        <f>+IFERROR(IF(Tabla2[[#This Row],[FECHA CESE/BAJA]]="","No Aplica",IF(AND(MONTH(Tabla2[[#This Row],[FECHA CESE/BAJA]])=MONTH(TODAY()-30),YEAR(Tabla2[[#This Row],[FECHA CESE/BAJA]])=YEAR(TODAY())),MONTH(TODAY()-30)&amp;"-"&amp;YEAR(TODAY()),"Borrar")),"No aplica")</f>
        <v>8-2023</v>
      </c>
      <c r="AD3040" t="str">
        <f>+IFERROR(IF(Tabla2[[#This Row],[FECHA INICIO DE LABORES EN OBRA]]="","No Aplica",IF(AND(MONTH(Tabla2[[#This Row],[FECHA INICIO DE LABORES EN OBRA]])=MONTH(TODAY()-30),YEAR(Tabla2[[#This Row],[FECHA INICIO DE LABORES EN OBRA]])=YEAR(TODAY())),MONTH(TODAY()-30)&amp;"-"&amp;YEAR(TODAY()),"No Aplica")),"No Aplica")</f>
        <v>No Aplica</v>
      </c>
    </row>
    <row r="3041" spans="1:30" x14ac:dyDescent="0.25">
      <c r="A3041" s="13" t="s">
        <v>10535</v>
      </c>
      <c r="B3041" s="15" t="s">
        <v>10536</v>
      </c>
      <c r="C3041" s="15" t="s">
        <v>10536</v>
      </c>
      <c r="D3041" s="15" t="s">
        <v>10542</v>
      </c>
      <c r="E3041" s="15" t="s">
        <v>10543</v>
      </c>
      <c r="F3041" s="39">
        <v>25707</v>
      </c>
      <c r="G3041" s="15">
        <v>1</v>
      </c>
      <c r="H3041" s="15" t="s">
        <v>10539</v>
      </c>
      <c r="I3041" s="15" t="s">
        <v>10540</v>
      </c>
      <c r="J3041" s="15" t="s">
        <v>10544</v>
      </c>
      <c r="K3041" s="15" t="s">
        <v>2714</v>
      </c>
      <c r="L3041" s="40" t="s">
        <v>6</v>
      </c>
      <c r="M3041" s="39"/>
      <c r="N3041" s="41" t="s">
        <v>5158</v>
      </c>
      <c r="O3041" s="39">
        <v>43600</v>
      </c>
      <c r="P3041" s="40">
        <v>1</v>
      </c>
      <c r="Q3041" s="40">
        <v>1</v>
      </c>
      <c r="R3041" s="40" t="str">
        <f>IFERROR(VLOOKUP(Tabla2[[#This Row],[CONTRATISTA PRNCIPAL]],Hoja1!$L$5:$M$9,2,FALSE),"CJV")</f>
        <v>EPC</v>
      </c>
      <c r="S3041" s="40" t="str">
        <f>IF(Tabla2[[#This Row],[EMPRESA]]=Tabla2[[#This Row],[CONTRATISTA PRNCIPAL]],"Principal","Secundaria")</f>
        <v>Principal</v>
      </c>
      <c r="T3041" s="42">
        <f>IFERROR(1/COUNTIF(Tabla2[CONTRATISTA PRNCIPAL],Tabla2[[#This Row],[CONTRATISTA PRNCIPAL]]),0)</f>
        <v>0.02564102564102564</v>
      </c>
      <c r="U3041" s="43">
        <f>IF(((TODAY()-Tabla2[[#This Row],[FECHA NACIMIENTO]])/365)&lt;18,"Corregir", IF(((TODAY()-Tabla2[[#This Row],[FECHA NACIMIENTO]])/365)&gt;80, "Corregir",ROUNDDOWN(((TODAY()-Tabla2[[#This Row],[FECHA NACIMIENTO]])/365),0)))</f>
        <v>53</v>
      </c>
      <c r="V30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41" s="44" t="str">
        <f>+IF(Tabla2[[#This Row],[Edad]]="Corregir","Corregir","Ok")</f>
        <v>Ok</v>
      </c>
      <c r="X3041" s="42" t="str">
        <f>+IFERROR(VLOOKUP(Tabla2[[#This Row],[DISTRITO SEGÚN DNI]],Hoja1!$A$2:$B$32,2,FALSE),"No")</f>
        <v>No</v>
      </c>
      <c r="Y3041" s="42" t="str">
        <f>IF(OR(LOWER(Tabla2[[#This Row],[GENERO]])="masculino", LOWER(Tabla2[[#This Row],[GENERO]])="femenino"),"OK","Corregir")</f>
        <v>OK</v>
      </c>
      <c r="Z3041" s="42" t="str">
        <f>+IF(Tabla2[[#This Row],[Nro. DNI / CE]]="","Corregir",IF(LEN(Tabla2[[#This Row],[Nro. DNI / CE]])&gt;=8,"OK","Corregir"))</f>
        <v>OK</v>
      </c>
      <c r="AA3041" s="42">
        <f>COUNTIF(Tabla2[APELLIDOS Y NOMBRES],Tabla2[[#This Row],[APELLIDOS Y NOMBRES]])</f>
        <v>1</v>
      </c>
      <c r="AB3041" s="42">
        <f>IF(Tabla2[[#This Row],[Trabajador]]&gt;1,1/Tabla2[[#This Row],[Trabajador]],Tabla2[[#This Row],[Trabajador]])</f>
        <v>1</v>
      </c>
      <c r="AC3041" t="str">
        <f>+IFERROR(IF(Tabla2[[#This Row],[FECHA CESE/BAJA]]="","No Aplica",IF(AND(MONTH(Tabla2[[#This Row],[FECHA CESE/BAJA]])=MONTH(TODAY()-30),YEAR(Tabla2[[#This Row],[FECHA CESE/BAJA]])=YEAR(TODAY())),MONTH(TODAY()-30)&amp;"-"&amp;YEAR(TODAY()),"Borrar")),"No aplica")</f>
        <v>No Aplica</v>
      </c>
      <c r="AD3041" t="str">
        <f>+IFERROR(IF(Tabla2[[#This Row],[FECHA INICIO DE LABORES EN OBRA]]="","No Aplica",IF(AND(MONTH(Tabla2[[#This Row],[FECHA INICIO DE LABORES EN OBRA]])=MONTH(TODAY()-30),YEAR(Tabla2[[#This Row],[FECHA INICIO DE LABORES EN OBRA]])=YEAR(TODAY())),MONTH(TODAY()-30)&amp;"-"&amp;YEAR(TODAY()),"No Aplica")),"No Aplica")</f>
        <v>No Aplica</v>
      </c>
    </row>
    <row r="3042" spans="1:30" x14ac:dyDescent="0.25">
      <c r="A3042" s="13" t="s">
        <v>10535</v>
      </c>
      <c r="B3042" s="15" t="s">
        <v>10536</v>
      </c>
      <c r="C3042" s="15" t="s">
        <v>10536</v>
      </c>
      <c r="D3042" s="15" t="s">
        <v>10545</v>
      </c>
      <c r="E3042" s="15" t="s">
        <v>10546</v>
      </c>
      <c r="F3042" s="39">
        <v>21882</v>
      </c>
      <c r="G3042" s="15">
        <v>1</v>
      </c>
      <c r="H3042" s="15" t="s">
        <v>3238</v>
      </c>
      <c r="I3042" s="15" t="s">
        <v>10540</v>
      </c>
      <c r="J3042" s="15" t="s">
        <v>10547</v>
      </c>
      <c r="K3042" s="15" t="s">
        <v>3441</v>
      </c>
      <c r="L3042" s="40" t="s">
        <v>6</v>
      </c>
      <c r="M3042" s="39"/>
      <c r="N3042" s="41" t="s">
        <v>5158</v>
      </c>
      <c r="O3042" s="39">
        <v>44498</v>
      </c>
      <c r="P3042" s="40">
        <v>1</v>
      </c>
      <c r="Q3042" s="40">
        <v>1</v>
      </c>
      <c r="R3042" s="40" t="str">
        <f>IFERROR(VLOOKUP(Tabla2[[#This Row],[CONTRATISTA PRNCIPAL]],Hoja1!$L$5:$M$9,2,FALSE),"CJV")</f>
        <v>EPC</v>
      </c>
      <c r="S3042" s="40" t="str">
        <f>IF(Tabla2[[#This Row],[EMPRESA]]=Tabla2[[#This Row],[CONTRATISTA PRNCIPAL]],"Principal","Secundaria")</f>
        <v>Principal</v>
      </c>
      <c r="T3042" s="42">
        <f>IFERROR(1/COUNTIF(Tabla2[CONTRATISTA PRNCIPAL],Tabla2[[#This Row],[CONTRATISTA PRNCIPAL]]),0)</f>
        <v>0.02564102564102564</v>
      </c>
      <c r="U3042" s="43">
        <f>IF(((TODAY()-Tabla2[[#This Row],[FECHA NACIMIENTO]])/365)&lt;18,"Corregir", IF(((TODAY()-Tabla2[[#This Row],[FECHA NACIMIENTO]])/365)&gt;80, "Corregir",ROUNDDOWN(((TODAY()-Tabla2[[#This Row],[FECHA NACIMIENTO]])/365),0)))</f>
        <v>63</v>
      </c>
      <c r="V30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42" s="44" t="str">
        <f>+IF(Tabla2[[#This Row],[Edad]]="Corregir","Corregir","Ok")</f>
        <v>Ok</v>
      </c>
      <c r="X3042" s="42" t="str">
        <f>+IFERROR(VLOOKUP(Tabla2[[#This Row],[DISTRITO SEGÚN DNI]],Hoja1!$A$2:$B$32,2,FALSE),"No")</f>
        <v>No</v>
      </c>
      <c r="Y3042" s="42" t="str">
        <f>IF(OR(LOWER(Tabla2[[#This Row],[GENERO]])="masculino", LOWER(Tabla2[[#This Row],[GENERO]])="femenino"),"OK","Corregir")</f>
        <v>OK</v>
      </c>
      <c r="Z3042" s="42" t="str">
        <f>+IF(Tabla2[[#This Row],[Nro. DNI / CE]]="","Corregir",IF(LEN(Tabla2[[#This Row],[Nro. DNI / CE]])&gt;=8,"OK","Corregir"))</f>
        <v>OK</v>
      </c>
      <c r="AA3042" s="42">
        <f>COUNTIF(Tabla2[APELLIDOS Y NOMBRES],Tabla2[[#This Row],[APELLIDOS Y NOMBRES]])</f>
        <v>1</v>
      </c>
      <c r="AB3042" s="42">
        <f>IF(Tabla2[[#This Row],[Trabajador]]&gt;1,1/Tabla2[[#This Row],[Trabajador]],Tabla2[[#This Row],[Trabajador]])</f>
        <v>1</v>
      </c>
      <c r="AC3042" t="str">
        <f>+IFERROR(IF(Tabla2[[#This Row],[FECHA CESE/BAJA]]="","No Aplica",IF(AND(MONTH(Tabla2[[#This Row],[FECHA CESE/BAJA]])=MONTH(TODAY()-30),YEAR(Tabla2[[#This Row],[FECHA CESE/BAJA]])=YEAR(TODAY())),MONTH(TODAY()-30)&amp;"-"&amp;YEAR(TODAY()),"Borrar")),"No aplica")</f>
        <v>No Aplica</v>
      </c>
      <c r="AD3042" t="str">
        <f>+IFERROR(IF(Tabla2[[#This Row],[FECHA INICIO DE LABORES EN OBRA]]="","No Aplica",IF(AND(MONTH(Tabla2[[#This Row],[FECHA INICIO DE LABORES EN OBRA]])=MONTH(TODAY()-30),YEAR(Tabla2[[#This Row],[FECHA INICIO DE LABORES EN OBRA]])=YEAR(TODAY())),MONTH(TODAY()-30)&amp;"-"&amp;YEAR(TODAY()),"No Aplica")),"No Aplica")</f>
        <v>No Aplica</v>
      </c>
    </row>
    <row r="3043" spans="1:30" x14ac:dyDescent="0.25">
      <c r="A3043" s="13" t="s">
        <v>10535</v>
      </c>
      <c r="B3043" s="15" t="s">
        <v>10536</v>
      </c>
      <c r="C3043" s="15" t="s">
        <v>10536</v>
      </c>
      <c r="D3043" s="15" t="s">
        <v>10548</v>
      </c>
      <c r="E3043" s="15" t="s">
        <v>10549</v>
      </c>
      <c r="F3043" s="39">
        <v>28101</v>
      </c>
      <c r="G3043" s="15">
        <v>1</v>
      </c>
      <c r="H3043" s="15" t="s">
        <v>10539</v>
      </c>
      <c r="I3043" s="15" t="s">
        <v>10540</v>
      </c>
      <c r="J3043" s="15" t="s">
        <v>10550</v>
      </c>
      <c r="K3043" s="15" t="s">
        <v>10551</v>
      </c>
      <c r="L3043" s="40" t="s">
        <v>6</v>
      </c>
      <c r="M3043" s="39"/>
      <c r="N3043" s="41" t="s">
        <v>5158</v>
      </c>
      <c r="O3043" s="39">
        <v>44470</v>
      </c>
      <c r="P3043" s="40">
        <v>1</v>
      </c>
      <c r="Q3043" s="40">
        <v>2</v>
      </c>
      <c r="R3043" s="40" t="str">
        <f>IFERROR(VLOOKUP(Tabla2[[#This Row],[CONTRATISTA PRNCIPAL]],Hoja1!$L$5:$M$9,2,FALSE),"CJV")</f>
        <v>EPC</v>
      </c>
      <c r="S3043" s="40" t="str">
        <f>IF(Tabla2[[#This Row],[EMPRESA]]=Tabla2[[#This Row],[CONTRATISTA PRNCIPAL]],"Principal","Secundaria")</f>
        <v>Principal</v>
      </c>
      <c r="T3043" s="42">
        <f>IFERROR(1/COUNTIF(Tabla2[CONTRATISTA PRNCIPAL],Tabla2[[#This Row],[CONTRATISTA PRNCIPAL]]),0)</f>
        <v>0.02564102564102564</v>
      </c>
      <c r="U3043" s="43">
        <f>IF(((TODAY()-Tabla2[[#This Row],[FECHA NACIMIENTO]])/365)&lt;18,"Corregir", IF(((TODAY()-Tabla2[[#This Row],[FECHA NACIMIENTO]])/365)&gt;80, "Corregir",ROUNDDOWN(((TODAY()-Tabla2[[#This Row],[FECHA NACIMIENTO]])/365),0)))</f>
        <v>46</v>
      </c>
      <c r="V30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43" s="44" t="str">
        <f>+IF(Tabla2[[#This Row],[Edad]]="Corregir","Corregir","Ok")</f>
        <v>Ok</v>
      </c>
      <c r="X3043" s="42" t="str">
        <f>+IFERROR(VLOOKUP(Tabla2[[#This Row],[DISTRITO SEGÚN DNI]],Hoja1!$A$2:$B$32,2,FALSE),"No")</f>
        <v>No</v>
      </c>
      <c r="Y3043" s="42" t="str">
        <f>IF(OR(LOWER(Tabla2[[#This Row],[GENERO]])="masculino", LOWER(Tabla2[[#This Row],[GENERO]])="femenino"),"OK","Corregir")</f>
        <v>OK</v>
      </c>
      <c r="Z3043" s="42" t="str">
        <f>+IF(Tabla2[[#This Row],[Nro. DNI / CE]]="","Corregir",IF(LEN(Tabla2[[#This Row],[Nro. DNI / CE]])&gt;=8,"OK","Corregir"))</f>
        <v>OK</v>
      </c>
      <c r="AA3043" s="42">
        <f>COUNTIF(Tabla2[APELLIDOS Y NOMBRES],Tabla2[[#This Row],[APELLIDOS Y NOMBRES]])</f>
        <v>1</v>
      </c>
      <c r="AB3043" s="42">
        <f>IF(Tabla2[[#This Row],[Trabajador]]&gt;1,1/Tabla2[[#This Row],[Trabajador]],Tabla2[[#This Row],[Trabajador]])</f>
        <v>1</v>
      </c>
      <c r="AC3043" t="str">
        <f>+IFERROR(IF(Tabla2[[#This Row],[FECHA CESE/BAJA]]="","No Aplica",IF(AND(MONTH(Tabla2[[#This Row],[FECHA CESE/BAJA]])=MONTH(TODAY()-30),YEAR(Tabla2[[#This Row],[FECHA CESE/BAJA]])=YEAR(TODAY())),MONTH(TODAY()-30)&amp;"-"&amp;YEAR(TODAY()),"Borrar")),"No aplica")</f>
        <v>No Aplica</v>
      </c>
      <c r="AD3043" t="str">
        <f>+IFERROR(IF(Tabla2[[#This Row],[FECHA INICIO DE LABORES EN OBRA]]="","No Aplica",IF(AND(MONTH(Tabla2[[#This Row],[FECHA INICIO DE LABORES EN OBRA]])=MONTH(TODAY()-30),YEAR(Tabla2[[#This Row],[FECHA INICIO DE LABORES EN OBRA]])=YEAR(TODAY())),MONTH(TODAY()-30)&amp;"-"&amp;YEAR(TODAY()),"No Aplica")),"No Aplica")</f>
        <v>No Aplica</v>
      </c>
    </row>
    <row r="3044" spans="1:30" x14ac:dyDescent="0.25">
      <c r="A3044" s="13" t="s">
        <v>10535</v>
      </c>
      <c r="B3044" s="15" t="s">
        <v>10536</v>
      </c>
      <c r="C3044" s="15" t="s">
        <v>10536</v>
      </c>
      <c r="D3044" s="15" t="s">
        <v>10552</v>
      </c>
      <c r="E3044" s="15" t="s">
        <v>10553</v>
      </c>
      <c r="F3044" s="39">
        <v>34422</v>
      </c>
      <c r="G3044" s="15">
        <v>1</v>
      </c>
      <c r="H3044" s="15" t="s">
        <v>10539</v>
      </c>
      <c r="I3044" s="15" t="s">
        <v>10540</v>
      </c>
      <c r="J3044" s="15" t="s">
        <v>10554</v>
      </c>
      <c r="K3044" s="15" t="s">
        <v>6415</v>
      </c>
      <c r="L3044" s="40" t="s">
        <v>6</v>
      </c>
      <c r="M3044" s="39"/>
      <c r="N3044" s="41" t="s">
        <v>5158</v>
      </c>
      <c r="O3044" s="39">
        <v>44636</v>
      </c>
      <c r="P3044" s="40">
        <v>1</v>
      </c>
      <c r="Q3044" s="40">
        <v>1</v>
      </c>
      <c r="R3044" s="40" t="str">
        <f>IFERROR(VLOOKUP(Tabla2[[#This Row],[CONTRATISTA PRNCIPAL]],Hoja1!$L$5:$M$9,2,FALSE),"CJV")</f>
        <v>EPC</v>
      </c>
      <c r="S3044" s="40" t="str">
        <f>IF(Tabla2[[#This Row],[EMPRESA]]=Tabla2[[#This Row],[CONTRATISTA PRNCIPAL]],"Principal","Secundaria")</f>
        <v>Principal</v>
      </c>
      <c r="T3044" s="42">
        <f>IFERROR(1/COUNTIF(Tabla2[CONTRATISTA PRNCIPAL],Tabla2[[#This Row],[CONTRATISTA PRNCIPAL]]),0)</f>
        <v>0.02564102564102564</v>
      </c>
      <c r="U3044" s="43">
        <f>IF(((TODAY()-Tabla2[[#This Row],[FECHA NACIMIENTO]])/365)&lt;18,"Corregir", IF(((TODAY()-Tabla2[[#This Row],[FECHA NACIMIENTO]])/365)&gt;80, "Corregir",ROUNDDOWN(((TODAY()-Tabla2[[#This Row],[FECHA NACIMIENTO]])/365),0)))</f>
        <v>29</v>
      </c>
      <c r="V30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44" s="44" t="str">
        <f>+IF(Tabla2[[#This Row],[Edad]]="Corregir","Corregir","Ok")</f>
        <v>Ok</v>
      </c>
      <c r="X3044" s="42" t="str">
        <f>+IFERROR(VLOOKUP(Tabla2[[#This Row],[DISTRITO SEGÚN DNI]],Hoja1!$A$2:$B$32,2,FALSE),"No")</f>
        <v>No</v>
      </c>
      <c r="Y3044" s="42" t="str">
        <f>IF(OR(LOWER(Tabla2[[#This Row],[GENERO]])="masculino", LOWER(Tabla2[[#This Row],[GENERO]])="femenino"),"OK","Corregir")</f>
        <v>OK</v>
      </c>
      <c r="Z3044" s="42" t="str">
        <f>+IF(Tabla2[[#This Row],[Nro. DNI / CE]]="","Corregir",IF(LEN(Tabla2[[#This Row],[Nro. DNI / CE]])&gt;=8,"OK","Corregir"))</f>
        <v>OK</v>
      </c>
      <c r="AA3044" s="42">
        <f>COUNTIF(Tabla2[APELLIDOS Y NOMBRES],Tabla2[[#This Row],[APELLIDOS Y NOMBRES]])</f>
        <v>1</v>
      </c>
      <c r="AB3044" s="42">
        <f>IF(Tabla2[[#This Row],[Trabajador]]&gt;1,1/Tabla2[[#This Row],[Trabajador]],Tabla2[[#This Row],[Trabajador]])</f>
        <v>1</v>
      </c>
      <c r="AC3044" t="str">
        <f>+IFERROR(IF(Tabla2[[#This Row],[FECHA CESE/BAJA]]="","No Aplica",IF(AND(MONTH(Tabla2[[#This Row],[FECHA CESE/BAJA]])=MONTH(TODAY()-30),YEAR(Tabla2[[#This Row],[FECHA CESE/BAJA]])=YEAR(TODAY())),MONTH(TODAY()-30)&amp;"-"&amp;YEAR(TODAY()),"Borrar")),"No aplica")</f>
        <v>No Aplica</v>
      </c>
      <c r="AD3044" t="str">
        <f>+IFERROR(IF(Tabla2[[#This Row],[FECHA INICIO DE LABORES EN OBRA]]="","No Aplica",IF(AND(MONTH(Tabla2[[#This Row],[FECHA INICIO DE LABORES EN OBRA]])=MONTH(TODAY()-30),YEAR(Tabla2[[#This Row],[FECHA INICIO DE LABORES EN OBRA]])=YEAR(TODAY())),MONTH(TODAY()-30)&amp;"-"&amp;YEAR(TODAY()),"No Aplica")),"No Aplica")</f>
        <v>No Aplica</v>
      </c>
    </row>
    <row r="3045" spans="1:30" x14ac:dyDescent="0.25">
      <c r="A3045" s="13" t="s">
        <v>10535</v>
      </c>
      <c r="B3045" s="15" t="s">
        <v>10536</v>
      </c>
      <c r="C3045" s="15" t="s">
        <v>10536</v>
      </c>
      <c r="D3045" s="15" t="s">
        <v>10555</v>
      </c>
      <c r="E3045" s="15" t="s">
        <v>10556</v>
      </c>
      <c r="F3045" s="39">
        <v>36125</v>
      </c>
      <c r="G3045" s="15">
        <v>1</v>
      </c>
      <c r="H3045" s="15" t="s">
        <v>10557</v>
      </c>
      <c r="I3045" s="15" t="s">
        <v>10540</v>
      </c>
      <c r="J3045" s="15" t="s">
        <v>10558</v>
      </c>
      <c r="K3045" s="15" t="s">
        <v>2108</v>
      </c>
      <c r="L3045" s="40" t="s">
        <v>5</v>
      </c>
      <c r="M3045" s="39"/>
      <c r="N3045" s="41" t="s">
        <v>5158</v>
      </c>
      <c r="O3045" s="39">
        <v>44636</v>
      </c>
      <c r="P3045" s="40">
        <v>1</v>
      </c>
      <c r="Q3045" s="40">
        <v>1</v>
      </c>
      <c r="R3045" s="40" t="str">
        <f>IFERROR(VLOOKUP(Tabla2[[#This Row],[CONTRATISTA PRNCIPAL]],Hoja1!$L$5:$M$9,2,FALSE),"CJV")</f>
        <v>EPC</v>
      </c>
      <c r="S3045" s="40" t="str">
        <f>IF(Tabla2[[#This Row],[EMPRESA]]=Tabla2[[#This Row],[CONTRATISTA PRNCIPAL]],"Principal","Secundaria")</f>
        <v>Principal</v>
      </c>
      <c r="T3045" s="42">
        <f>IFERROR(1/COUNTIF(Tabla2[CONTRATISTA PRNCIPAL],Tabla2[[#This Row],[CONTRATISTA PRNCIPAL]]),0)</f>
        <v>0.02564102564102564</v>
      </c>
      <c r="U3045" s="43">
        <f>IF(((TODAY()-Tabla2[[#This Row],[FECHA NACIMIENTO]])/365)&lt;18,"Corregir", IF(((TODAY()-Tabla2[[#This Row],[FECHA NACIMIENTO]])/365)&gt;80, "Corregir",ROUNDDOWN(((TODAY()-Tabla2[[#This Row],[FECHA NACIMIENTO]])/365),0)))</f>
        <v>24</v>
      </c>
      <c r="V30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45" s="44" t="str">
        <f>+IF(Tabla2[[#This Row],[Edad]]="Corregir","Corregir","Ok")</f>
        <v>Ok</v>
      </c>
      <c r="X3045" s="42" t="str">
        <f>+IFERROR(VLOOKUP(Tabla2[[#This Row],[DISTRITO SEGÚN DNI]],Hoja1!$A$2:$B$32,2,FALSE),"No")</f>
        <v>No</v>
      </c>
      <c r="Y3045" s="42" t="str">
        <f>IF(OR(LOWER(Tabla2[[#This Row],[GENERO]])="masculino", LOWER(Tabla2[[#This Row],[GENERO]])="femenino"),"OK","Corregir")</f>
        <v>OK</v>
      </c>
      <c r="Z3045" s="42" t="str">
        <f>+IF(Tabla2[[#This Row],[Nro. DNI / CE]]="","Corregir",IF(LEN(Tabla2[[#This Row],[Nro. DNI / CE]])&gt;=8,"OK","Corregir"))</f>
        <v>OK</v>
      </c>
      <c r="AA3045" s="42">
        <f>COUNTIF(Tabla2[APELLIDOS Y NOMBRES],Tabla2[[#This Row],[APELLIDOS Y NOMBRES]])</f>
        <v>1</v>
      </c>
      <c r="AB3045" s="42">
        <f>IF(Tabla2[[#This Row],[Trabajador]]&gt;1,1/Tabla2[[#This Row],[Trabajador]],Tabla2[[#This Row],[Trabajador]])</f>
        <v>1</v>
      </c>
      <c r="AC3045" t="str">
        <f>+IFERROR(IF(Tabla2[[#This Row],[FECHA CESE/BAJA]]="","No Aplica",IF(AND(MONTH(Tabla2[[#This Row],[FECHA CESE/BAJA]])=MONTH(TODAY()-30),YEAR(Tabla2[[#This Row],[FECHA CESE/BAJA]])=YEAR(TODAY())),MONTH(TODAY()-30)&amp;"-"&amp;YEAR(TODAY()),"Borrar")),"No aplica")</f>
        <v>No Aplica</v>
      </c>
      <c r="AD3045" t="str">
        <f>+IFERROR(IF(Tabla2[[#This Row],[FECHA INICIO DE LABORES EN OBRA]]="","No Aplica",IF(AND(MONTH(Tabla2[[#This Row],[FECHA INICIO DE LABORES EN OBRA]])=MONTH(TODAY()-30),YEAR(Tabla2[[#This Row],[FECHA INICIO DE LABORES EN OBRA]])=YEAR(TODAY())),MONTH(TODAY()-30)&amp;"-"&amp;YEAR(TODAY()),"No Aplica")),"No Aplica")</f>
        <v>No Aplica</v>
      </c>
    </row>
    <row r="3046" spans="1:30" x14ac:dyDescent="0.25">
      <c r="A3046" s="13" t="s">
        <v>10535</v>
      </c>
      <c r="B3046" s="15" t="s">
        <v>10536</v>
      </c>
      <c r="C3046" s="15" t="s">
        <v>10536</v>
      </c>
      <c r="D3046" s="15" t="s">
        <v>10559</v>
      </c>
      <c r="E3046" s="15" t="s">
        <v>10560</v>
      </c>
      <c r="F3046" s="39">
        <v>34007</v>
      </c>
      <c r="G3046" s="15">
        <v>1</v>
      </c>
      <c r="H3046" s="15" t="s">
        <v>10539</v>
      </c>
      <c r="I3046" s="15" t="s">
        <v>10540</v>
      </c>
      <c r="J3046" s="15" t="s">
        <v>10561</v>
      </c>
      <c r="K3046" s="15" t="s">
        <v>10562</v>
      </c>
      <c r="L3046" s="40" t="s">
        <v>5</v>
      </c>
      <c r="M3046" s="39"/>
      <c r="N3046" s="41" t="s">
        <v>5158</v>
      </c>
      <c r="O3046" s="39">
        <v>44264</v>
      </c>
      <c r="P3046" s="40">
        <v>1</v>
      </c>
      <c r="Q3046" s="40">
        <v>1</v>
      </c>
      <c r="R3046" s="40" t="str">
        <f>IFERROR(VLOOKUP(Tabla2[[#This Row],[CONTRATISTA PRNCIPAL]],Hoja1!$L$5:$M$9,2,FALSE),"CJV")</f>
        <v>EPC</v>
      </c>
      <c r="S3046" s="40" t="str">
        <f>IF(Tabla2[[#This Row],[EMPRESA]]=Tabla2[[#This Row],[CONTRATISTA PRNCIPAL]],"Principal","Secundaria")</f>
        <v>Principal</v>
      </c>
      <c r="T3046" s="42">
        <f>IFERROR(1/COUNTIF(Tabla2[CONTRATISTA PRNCIPAL],Tabla2[[#This Row],[CONTRATISTA PRNCIPAL]]),0)</f>
        <v>0.02564102564102564</v>
      </c>
      <c r="U3046" s="43">
        <f>IF(((TODAY()-Tabla2[[#This Row],[FECHA NACIMIENTO]])/365)&lt;18,"Corregir", IF(((TODAY()-Tabla2[[#This Row],[FECHA NACIMIENTO]])/365)&gt;80, "Corregir",ROUNDDOWN(((TODAY()-Tabla2[[#This Row],[FECHA NACIMIENTO]])/365),0)))</f>
        <v>30</v>
      </c>
      <c r="V30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46" s="44" t="str">
        <f>+IF(Tabla2[[#This Row],[Edad]]="Corregir","Corregir","Ok")</f>
        <v>Ok</v>
      </c>
      <c r="X3046" s="42" t="str">
        <f>+IFERROR(VLOOKUP(Tabla2[[#This Row],[DISTRITO SEGÚN DNI]],Hoja1!$A$2:$B$32,2,FALSE),"No")</f>
        <v>No</v>
      </c>
      <c r="Y3046" s="42" t="str">
        <f>IF(OR(LOWER(Tabla2[[#This Row],[GENERO]])="masculino", LOWER(Tabla2[[#This Row],[GENERO]])="femenino"),"OK","Corregir")</f>
        <v>OK</v>
      </c>
      <c r="Z3046" s="42" t="str">
        <f>+IF(Tabla2[[#This Row],[Nro. DNI / CE]]="","Corregir",IF(LEN(Tabla2[[#This Row],[Nro. DNI / CE]])&gt;=8,"OK","Corregir"))</f>
        <v>OK</v>
      </c>
      <c r="AA3046" s="42">
        <f>COUNTIF(Tabla2[APELLIDOS Y NOMBRES],Tabla2[[#This Row],[APELLIDOS Y NOMBRES]])</f>
        <v>1</v>
      </c>
      <c r="AB3046" s="42">
        <f>IF(Tabla2[[#This Row],[Trabajador]]&gt;1,1/Tabla2[[#This Row],[Trabajador]],Tabla2[[#This Row],[Trabajador]])</f>
        <v>1</v>
      </c>
      <c r="AC3046" t="str">
        <f>+IFERROR(IF(Tabla2[[#This Row],[FECHA CESE/BAJA]]="","No Aplica",IF(AND(MONTH(Tabla2[[#This Row],[FECHA CESE/BAJA]])=MONTH(TODAY()-30),YEAR(Tabla2[[#This Row],[FECHA CESE/BAJA]])=YEAR(TODAY())),MONTH(TODAY()-30)&amp;"-"&amp;YEAR(TODAY()),"Borrar")),"No aplica")</f>
        <v>No Aplica</v>
      </c>
      <c r="AD3046" t="str">
        <f>+IFERROR(IF(Tabla2[[#This Row],[FECHA INICIO DE LABORES EN OBRA]]="","No Aplica",IF(AND(MONTH(Tabla2[[#This Row],[FECHA INICIO DE LABORES EN OBRA]])=MONTH(TODAY()-30),YEAR(Tabla2[[#This Row],[FECHA INICIO DE LABORES EN OBRA]])=YEAR(TODAY())),MONTH(TODAY()-30)&amp;"-"&amp;YEAR(TODAY()),"No Aplica")),"No Aplica")</f>
        <v>No Aplica</v>
      </c>
    </row>
    <row r="3047" spans="1:30" x14ac:dyDescent="0.25">
      <c r="A3047" s="13" t="s">
        <v>10535</v>
      </c>
      <c r="B3047" s="15" t="s">
        <v>10536</v>
      </c>
      <c r="C3047" s="15" t="s">
        <v>10536</v>
      </c>
      <c r="D3047" s="15" t="s">
        <v>825</v>
      </c>
      <c r="E3047" s="15" t="s">
        <v>826</v>
      </c>
      <c r="F3047" s="39">
        <v>34892</v>
      </c>
      <c r="G3047" s="15">
        <v>1</v>
      </c>
      <c r="H3047" s="15" t="s">
        <v>10557</v>
      </c>
      <c r="I3047" s="15" t="s">
        <v>10540</v>
      </c>
      <c r="J3047" s="15" t="s">
        <v>10563</v>
      </c>
      <c r="K3047" s="15" t="s">
        <v>2802</v>
      </c>
      <c r="L3047" s="40" t="s">
        <v>6</v>
      </c>
      <c r="M3047" s="39"/>
      <c r="N3047" s="41" t="s">
        <v>5158</v>
      </c>
      <c r="O3047" s="39">
        <v>44013</v>
      </c>
      <c r="P3047" s="40">
        <v>1</v>
      </c>
      <c r="Q3047" s="40">
        <v>1</v>
      </c>
      <c r="R3047" s="40" t="str">
        <f>IFERROR(VLOOKUP(Tabla2[[#This Row],[CONTRATISTA PRNCIPAL]],Hoja1!$L$5:$M$9,2,FALSE),"CJV")</f>
        <v>EPC</v>
      </c>
      <c r="S3047" s="40" t="str">
        <f>IF(Tabla2[[#This Row],[EMPRESA]]=Tabla2[[#This Row],[CONTRATISTA PRNCIPAL]],"Principal","Secundaria")</f>
        <v>Principal</v>
      </c>
      <c r="T3047" s="42">
        <f>IFERROR(1/COUNTIF(Tabla2[CONTRATISTA PRNCIPAL],Tabla2[[#This Row],[CONTRATISTA PRNCIPAL]]),0)</f>
        <v>0.02564102564102564</v>
      </c>
      <c r="U3047" s="43">
        <f>IF(((TODAY()-Tabla2[[#This Row],[FECHA NACIMIENTO]])/365)&lt;18,"Corregir", IF(((TODAY()-Tabla2[[#This Row],[FECHA NACIMIENTO]])/365)&gt;80, "Corregir",ROUNDDOWN(((TODAY()-Tabla2[[#This Row],[FECHA NACIMIENTO]])/365),0)))</f>
        <v>28</v>
      </c>
      <c r="V30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47" s="44" t="str">
        <f>+IF(Tabla2[[#This Row],[Edad]]="Corregir","Corregir","Ok")</f>
        <v>Ok</v>
      </c>
      <c r="X3047" s="42" t="str">
        <f>+IFERROR(VLOOKUP(Tabla2[[#This Row],[DISTRITO SEGÚN DNI]],Hoja1!$A$2:$B$32,2,FALSE),"No")</f>
        <v>CALLAO</v>
      </c>
      <c r="Y3047" s="42" t="str">
        <f>IF(OR(LOWER(Tabla2[[#This Row],[GENERO]])="masculino", LOWER(Tabla2[[#This Row],[GENERO]])="femenino"),"OK","Corregir")</f>
        <v>OK</v>
      </c>
      <c r="Z3047" s="42" t="str">
        <f>+IF(Tabla2[[#This Row],[Nro. DNI / CE]]="","Corregir",IF(LEN(Tabla2[[#This Row],[Nro. DNI / CE]])&gt;=8,"OK","Corregir"))</f>
        <v>OK</v>
      </c>
      <c r="AA3047" s="42">
        <f>COUNTIF(Tabla2[APELLIDOS Y NOMBRES],Tabla2[[#This Row],[APELLIDOS Y NOMBRES]])</f>
        <v>1</v>
      </c>
      <c r="AB3047" s="42">
        <f>IF(Tabla2[[#This Row],[Trabajador]]&gt;1,1/Tabla2[[#This Row],[Trabajador]],Tabla2[[#This Row],[Trabajador]])</f>
        <v>1</v>
      </c>
      <c r="AC3047" t="str">
        <f>+IFERROR(IF(Tabla2[[#This Row],[FECHA CESE/BAJA]]="","No Aplica",IF(AND(MONTH(Tabla2[[#This Row],[FECHA CESE/BAJA]])=MONTH(TODAY()-30),YEAR(Tabla2[[#This Row],[FECHA CESE/BAJA]])=YEAR(TODAY())),MONTH(TODAY()-30)&amp;"-"&amp;YEAR(TODAY()),"Borrar")),"No aplica")</f>
        <v>No Aplica</v>
      </c>
      <c r="AD3047" t="str">
        <f>+IFERROR(IF(Tabla2[[#This Row],[FECHA INICIO DE LABORES EN OBRA]]="","No Aplica",IF(AND(MONTH(Tabla2[[#This Row],[FECHA INICIO DE LABORES EN OBRA]])=MONTH(TODAY()-30),YEAR(Tabla2[[#This Row],[FECHA INICIO DE LABORES EN OBRA]])=YEAR(TODAY())),MONTH(TODAY()-30)&amp;"-"&amp;YEAR(TODAY()),"No Aplica")),"No Aplica")</f>
        <v>No Aplica</v>
      </c>
    </row>
    <row r="3048" spans="1:30" x14ac:dyDescent="0.25">
      <c r="A3048" s="13" t="s">
        <v>10535</v>
      </c>
      <c r="B3048" s="15" t="s">
        <v>10536</v>
      </c>
      <c r="C3048" s="15" t="s">
        <v>10536</v>
      </c>
      <c r="D3048" s="15" t="s">
        <v>10564</v>
      </c>
      <c r="E3048" s="15" t="s">
        <v>10565</v>
      </c>
      <c r="F3048" s="39">
        <v>28077</v>
      </c>
      <c r="G3048" s="15">
        <v>1</v>
      </c>
      <c r="H3048" s="15" t="s">
        <v>10566</v>
      </c>
      <c r="I3048" s="15" t="s">
        <v>10540</v>
      </c>
      <c r="J3048" s="15" t="s">
        <v>10567</v>
      </c>
      <c r="K3048" s="15" t="s">
        <v>2155</v>
      </c>
      <c r="L3048" s="40" t="s">
        <v>5</v>
      </c>
      <c r="M3048" s="39"/>
      <c r="N3048" s="41" t="s">
        <v>5158</v>
      </c>
      <c r="O3048" s="39">
        <v>42178</v>
      </c>
      <c r="P3048" s="40">
        <v>1</v>
      </c>
      <c r="Q3048" s="40">
        <v>2</v>
      </c>
      <c r="R3048" s="40" t="str">
        <f>IFERROR(VLOOKUP(Tabla2[[#This Row],[CONTRATISTA PRNCIPAL]],Hoja1!$L$5:$M$9,2,FALSE),"CJV")</f>
        <v>EPC</v>
      </c>
      <c r="S3048" s="40" t="str">
        <f>IF(Tabla2[[#This Row],[EMPRESA]]=Tabla2[[#This Row],[CONTRATISTA PRNCIPAL]],"Principal","Secundaria")</f>
        <v>Principal</v>
      </c>
      <c r="T3048" s="42">
        <f>IFERROR(1/COUNTIF(Tabla2[CONTRATISTA PRNCIPAL],Tabla2[[#This Row],[CONTRATISTA PRNCIPAL]]),0)</f>
        <v>0.02564102564102564</v>
      </c>
      <c r="U3048" s="43">
        <f>IF(((TODAY()-Tabla2[[#This Row],[FECHA NACIMIENTO]])/365)&lt;18,"Corregir", IF(((TODAY()-Tabla2[[#This Row],[FECHA NACIMIENTO]])/365)&gt;80, "Corregir",ROUNDDOWN(((TODAY()-Tabla2[[#This Row],[FECHA NACIMIENTO]])/365),0)))</f>
        <v>46</v>
      </c>
      <c r="V30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48" s="44" t="str">
        <f>+IF(Tabla2[[#This Row],[Edad]]="Corregir","Corregir","Ok")</f>
        <v>Ok</v>
      </c>
      <c r="X3048" s="42" t="str">
        <f>+IFERROR(VLOOKUP(Tabla2[[#This Row],[DISTRITO SEGÚN DNI]],Hoja1!$A$2:$B$32,2,FALSE),"No")</f>
        <v>No</v>
      </c>
      <c r="Y3048" s="42" t="str">
        <f>IF(OR(LOWER(Tabla2[[#This Row],[GENERO]])="masculino", LOWER(Tabla2[[#This Row],[GENERO]])="femenino"),"OK","Corregir")</f>
        <v>OK</v>
      </c>
      <c r="Z3048" s="42" t="str">
        <f>+IF(Tabla2[[#This Row],[Nro. DNI / CE]]="","Corregir",IF(LEN(Tabla2[[#This Row],[Nro. DNI / CE]])&gt;=8,"OK","Corregir"))</f>
        <v>OK</v>
      </c>
      <c r="AA3048" s="42">
        <f>COUNTIF(Tabla2[APELLIDOS Y NOMBRES],Tabla2[[#This Row],[APELLIDOS Y NOMBRES]])</f>
        <v>1</v>
      </c>
      <c r="AB3048" s="42">
        <f>IF(Tabla2[[#This Row],[Trabajador]]&gt;1,1/Tabla2[[#This Row],[Trabajador]],Tabla2[[#This Row],[Trabajador]])</f>
        <v>1</v>
      </c>
      <c r="AC3048" t="str">
        <f>+IFERROR(IF(Tabla2[[#This Row],[FECHA CESE/BAJA]]="","No Aplica",IF(AND(MONTH(Tabla2[[#This Row],[FECHA CESE/BAJA]])=MONTH(TODAY()-30),YEAR(Tabla2[[#This Row],[FECHA CESE/BAJA]])=YEAR(TODAY())),MONTH(TODAY()-30)&amp;"-"&amp;YEAR(TODAY()),"Borrar")),"No aplica")</f>
        <v>No Aplica</v>
      </c>
      <c r="AD3048" t="str">
        <f>+IFERROR(IF(Tabla2[[#This Row],[FECHA INICIO DE LABORES EN OBRA]]="","No Aplica",IF(AND(MONTH(Tabla2[[#This Row],[FECHA INICIO DE LABORES EN OBRA]])=MONTH(TODAY()-30),YEAR(Tabla2[[#This Row],[FECHA INICIO DE LABORES EN OBRA]])=YEAR(TODAY())),MONTH(TODAY()-30)&amp;"-"&amp;YEAR(TODAY()),"No Aplica")),"No Aplica")</f>
        <v>No Aplica</v>
      </c>
    </row>
    <row r="3049" spans="1:30" x14ac:dyDescent="0.25">
      <c r="A3049" s="13" t="s">
        <v>10535</v>
      </c>
      <c r="B3049" s="15" t="s">
        <v>10536</v>
      </c>
      <c r="C3049" s="15" t="s">
        <v>10536</v>
      </c>
      <c r="D3049" s="15" t="s">
        <v>1584</v>
      </c>
      <c r="E3049" s="15" t="s">
        <v>1585</v>
      </c>
      <c r="F3049" s="39">
        <v>22466</v>
      </c>
      <c r="G3049" s="15">
        <v>1</v>
      </c>
      <c r="H3049" s="15" t="s">
        <v>3238</v>
      </c>
      <c r="I3049" s="15" t="s">
        <v>10540</v>
      </c>
      <c r="J3049" s="15" t="s">
        <v>10568</v>
      </c>
      <c r="K3049" s="15" t="s">
        <v>2802</v>
      </c>
      <c r="L3049" s="40" t="s">
        <v>6</v>
      </c>
      <c r="M3049" s="39"/>
      <c r="N3049" s="41" t="s">
        <v>5158</v>
      </c>
      <c r="O3049" s="39">
        <v>44503</v>
      </c>
      <c r="P3049" s="40">
        <v>1</v>
      </c>
      <c r="Q3049" s="40">
        <v>1</v>
      </c>
      <c r="R3049" s="40" t="str">
        <f>IFERROR(VLOOKUP(Tabla2[[#This Row],[CONTRATISTA PRNCIPAL]],Hoja1!$L$5:$M$9,2,FALSE),"CJV")</f>
        <v>EPC</v>
      </c>
      <c r="S3049" s="40" t="str">
        <f>IF(Tabla2[[#This Row],[EMPRESA]]=Tabla2[[#This Row],[CONTRATISTA PRNCIPAL]],"Principal","Secundaria")</f>
        <v>Principal</v>
      </c>
      <c r="T3049" s="42">
        <f>IFERROR(1/COUNTIF(Tabla2[CONTRATISTA PRNCIPAL],Tabla2[[#This Row],[CONTRATISTA PRNCIPAL]]),0)</f>
        <v>0.02564102564102564</v>
      </c>
      <c r="U3049" s="43">
        <f>IF(((TODAY()-Tabla2[[#This Row],[FECHA NACIMIENTO]])/365)&lt;18,"Corregir", IF(((TODAY()-Tabla2[[#This Row],[FECHA NACIMIENTO]])/365)&gt;80, "Corregir",ROUNDDOWN(((TODAY()-Tabla2[[#This Row],[FECHA NACIMIENTO]])/365),0)))</f>
        <v>62</v>
      </c>
      <c r="V30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49" s="44" t="str">
        <f>+IF(Tabla2[[#This Row],[Edad]]="Corregir","Corregir","Ok")</f>
        <v>Ok</v>
      </c>
      <c r="X3049" s="42" t="str">
        <f>+IFERROR(VLOOKUP(Tabla2[[#This Row],[DISTRITO SEGÚN DNI]],Hoja1!$A$2:$B$32,2,FALSE),"No")</f>
        <v>CALLAO</v>
      </c>
      <c r="Y3049" s="42" t="str">
        <f>IF(OR(LOWER(Tabla2[[#This Row],[GENERO]])="masculino", LOWER(Tabla2[[#This Row],[GENERO]])="femenino"),"OK","Corregir")</f>
        <v>OK</v>
      </c>
      <c r="Z3049" s="42" t="str">
        <f>+IF(Tabla2[[#This Row],[Nro. DNI / CE]]="","Corregir",IF(LEN(Tabla2[[#This Row],[Nro. DNI / CE]])&gt;=8,"OK","Corregir"))</f>
        <v>OK</v>
      </c>
      <c r="AA3049" s="42">
        <f>COUNTIF(Tabla2[APELLIDOS Y NOMBRES],Tabla2[[#This Row],[APELLIDOS Y NOMBRES]])</f>
        <v>1</v>
      </c>
      <c r="AB3049" s="42">
        <f>IF(Tabla2[[#This Row],[Trabajador]]&gt;1,1/Tabla2[[#This Row],[Trabajador]],Tabla2[[#This Row],[Trabajador]])</f>
        <v>1</v>
      </c>
      <c r="AC3049" t="str">
        <f>+IFERROR(IF(Tabla2[[#This Row],[FECHA CESE/BAJA]]="","No Aplica",IF(AND(MONTH(Tabla2[[#This Row],[FECHA CESE/BAJA]])=MONTH(TODAY()-30),YEAR(Tabla2[[#This Row],[FECHA CESE/BAJA]])=YEAR(TODAY())),MONTH(TODAY()-30)&amp;"-"&amp;YEAR(TODAY()),"Borrar")),"No aplica")</f>
        <v>No Aplica</v>
      </c>
      <c r="AD3049" t="str">
        <f>+IFERROR(IF(Tabla2[[#This Row],[FECHA INICIO DE LABORES EN OBRA]]="","No Aplica",IF(AND(MONTH(Tabla2[[#This Row],[FECHA INICIO DE LABORES EN OBRA]])=MONTH(TODAY()-30),YEAR(Tabla2[[#This Row],[FECHA INICIO DE LABORES EN OBRA]])=YEAR(TODAY())),MONTH(TODAY()-30)&amp;"-"&amp;YEAR(TODAY()),"No Aplica")),"No Aplica")</f>
        <v>No Aplica</v>
      </c>
    </row>
    <row r="3050" spans="1:30" x14ac:dyDescent="0.25">
      <c r="A3050" s="13" t="s">
        <v>10535</v>
      </c>
      <c r="B3050" s="15" t="s">
        <v>10536</v>
      </c>
      <c r="C3050" s="15" t="s">
        <v>10536</v>
      </c>
      <c r="D3050" s="15" t="s">
        <v>10569</v>
      </c>
      <c r="E3050" s="15" t="s">
        <v>10570</v>
      </c>
      <c r="F3050" s="39">
        <v>31376</v>
      </c>
      <c r="G3050" s="15">
        <v>1</v>
      </c>
      <c r="H3050" s="15" t="s">
        <v>10571</v>
      </c>
      <c r="I3050" s="15" t="s">
        <v>10540</v>
      </c>
      <c r="J3050" s="15" t="s">
        <v>10572</v>
      </c>
      <c r="K3050" s="15" t="s">
        <v>10573</v>
      </c>
      <c r="L3050" s="40" t="s">
        <v>5</v>
      </c>
      <c r="M3050" s="39"/>
      <c r="N3050" s="41" t="s">
        <v>5158</v>
      </c>
      <c r="O3050" s="39">
        <v>44321</v>
      </c>
      <c r="P3050" s="40">
        <v>1</v>
      </c>
      <c r="Q3050" s="40">
        <v>1</v>
      </c>
      <c r="R3050" s="40" t="str">
        <f>IFERROR(VLOOKUP(Tabla2[[#This Row],[CONTRATISTA PRNCIPAL]],Hoja1!$L$5:$M$9,2,FALSE),"CJV")</f>
        <v>EPC</v>
      </c>
      <c r="S3050" s="40" t="str">
        <f>IF(Tabla2[[#This Row],[EMPRESA]]=Tabla2[[#This Row],[CONTRATISTA PRNCIPAL]],"Principal","Secundaria")</f>
        <v>Principal</v>
      </c>
      <c r="T3050" s="42">
        <f>IFERROR(1/COUNTIF(Tabla2[CONTRATISTA PRNCIPAL],Tabla2[[#This Row],[CONTRATISTA PRNCIPAL]]),0)</f>
        <v>0.02564102564102564</v>
      </c>
      <c r="U3050" s="43">
        <f>IF(((TODAY()-Tabla2[[#This Row],[FECHA NACIMIENTO]])/365)&lt;18,"Corregir", IF(((TODAY()-Tabla2[[#This Row],[FECHA NACIMIENTO]])/365)&gt;80, "Corregir",ROUNDDOWN(((TODAY()-Tabla2[[#This Row],[FECHA NACIMIENTO]])/365),0)))</f>
        <v>37</v>
      </c>
      <c r="V30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50" s="44" t="str">
        <f>+IF(Tabla2[[#This Row],[Edad]]="Corregir","Corregir","Ok")</f>
        <v>Ok</v>
      </c>
      <c r="X3050" s="42" t="str">
        <f>+IFERROR(VLOOKUP(Tabla2[[#This Row],[DISTRITO SEGÚN DNI]],Hoja1!$A$2:$B$32,2,FALSE),"No")</f>
        <v>No</v>
      </c>
      <c r="Y3050" s="42" t="str">
        <f>IF(OR(LOWER(Tabla2[[#This Row],[GENERO]])="masculino", LOWER(Tabla2[[#This Row],[GENERO]])="femenino"),"OK","Corregir")</f>
        <v>OK</v>
      </c>
      <c r="Z3050" s="42" t="str">
        <f>+IF(Tabla2[[#This Row],[Nro. DNI / CE]]="","Corregir",IF(LEN(Tabla2[[#This Row],[Nro. DNI / CE]])&gt;=8,"OK","Corregir"))</f>
        <v>OK</v>
      </c>
      <c r="AA3050" s="42">
        <f>COUNTIF(Tabla2[APELLIDOS Y NOMBRES],Tabla2[[#This Row],[APELLIDOS Y NOMBRES]])</f>
        <v>1</v>
      </c>
      <c r="AB3050" s="42">
        <f>IF(Tabla2[[#This Row],[Trabajador]]&gt;1,1/Tabla2[[#This Row],[Trabajador]],Tabla2[[#This Row],[Trabajador]])</f>
        <v>1</v>
      </c>
      <c r="AC3050" t="str">
        <f>+IFERROR(IF(Tabla2[[#This Row],[FECHA CESE/BAJA]]="","No Aplica",IF(AND(MONTH(Tabla2[[#This Row],[FECHA CESE/BAJA]])=MONTH(TODAY()-30),YEAR(Tabla2[[#This Row],[FECHA CESE/BAJA]])=YEAR(TODAY())),MONTH(TODAY()-30)&amp;"-"&amp;YEAR(TODAY()),"Borrar")),"No aplica")</f>
        <v>No Aplica</v>
      </c>
      <c r="AD3050" t="str">
        <f>+IFERROR(IF(Tabla2[[#This Row],[FECHA INICIO DE LABORES EN OBRA]]="","No Aplica",IF(AND(MONTH(Tabla2[[#This Row],[FECHA INICIO DE LABORES EN OBRA]])=MONTH(TODAY()-30),YEAR(Tabla2[[#This Row],[FECHA INICIO DE LABORES EN OBRA]])=YEAR(TODAY())),MONTH(TODAY()-30)&amp;"-"&amp;YEAR(TODAY()),"No Aplica")),"No Aplica")</f>
        <v>No Aplica</v>
      </c>
    </row>
    <row r="3051" spans="1:30" x14ac:dyDescent="0.25">
      <c r="A3051" s="13" t="s">
        <v>10535</v>
      </c>
      <c r="B3051" s="15" t="s">
        <v>10536</v>
      </c>
      <c r="C3051" s="15" t="s">
        <v>10536</v>
      </c>
      <c r="D3051" s="15" t="s">
        <v>10574</v>
      </c>
      <c r="E3051" s="15" t="s">
        <v>10575</v>
      </c>
      <c r="F3051" s="39">
        <v>26288</v>
      </c>
      <c r="G3051" s="15">
        <v>1</v>
      </c>
      <c r="H3051" s="15" t="s">
        <v>3238</v>
      </c>
      <c r="I3051" s="15" t="s">
        <v>10540</v>
      </c>
      <c r="J3051" s="15" t="s">
        <v>10576</v>
      </c>
      <c r="K3051" s="15" t="s">
        <v>4859</v>
      </c>
      <c r="L3051" s="40" t="s">
        <v>6</v>
      </c>
      <c r="M3051" s="39"/>
      <c r="N3051" s="41" t="s">
        <v>5158</v>
      </c>
      <c r="O3051" s="39">
        <v>43334</v>
      </c>
      <c r="P3051" s="40">
        <v>1</v>
      </c>
      <c r="Q3051" s="40">
        <v>1</v>
      </c>
      <c r="R3051" s="40" t="str">
        <f>IFERROR(VLOOKUP(Tabla2[[#This Row],[CONTRATISTA PRNCIPAL]],Hoja1!$L$5:$M$9,2,FALSE),"CJV")</f>
        <v>EPC</v>
      </c>
      <c r="S3051" s="40" t="str">
        <f>IF(Tabla2[[#This Row],[EMPRESA]]=Tabla2[[#This Row],[CONTRATISTA PRNCIPAL]],"Principal","Secundaria")</f>
        <v>Principal</v>
      </c>
      <c r="T3051" s="42">
        <f>IFERROR(1/COUNTIF(Tabla2[CONTRATISTA PRNCIPAL],Tabla2[[#This Row],[CONTRATISTA PRNCIPAL]]),0)</f>
        <v>0.02564102564102564</v>
      </c>
      <c r="U3051" s="43">
        <f>IF(((TODAY()-Tabla2[[#This Row],[FECHA NACIMIENTO]])/365)&lt;18,"Corregir", IF(((TODAY()-Tabla2[[#This Row],[FECHA NACIMIENTO]])/365)&gt;80, "Corregir",ROUNDDOWN(((TODAY()-Tabla2[[#This Row],[FECHA NACIMIENTO]])/365),0)))</f>
        <v>51</v>
      </c>
      <c r="V30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51" s="44" t="str">
        <f>+IF(Tabla2[[#This Row],[Edad]]="Corregir","Corregir","Ok")</f>
        <v>Ok</v>
      </c>
      <c r="X3051" s="42" t="str">
        <f>+IFERROR(VLOOKUP(Tabla2[[#This Row],[DISTRITO SEGÚN DNI]],Hoja1!$A$2:$B$32,2,FALSE),"No")</f>
        <v>No</v>
      </c>
      <c r="Y3051" s="42" t="str">
        <f>IF(OR(LOWER(Tabla2[[#This Row],[GENERO]])="masculino", LOWER(Tabla2[[#This Row],[GENERO]])="femenino"),"OK","Corregir")</f>
        <v>OK</v>
      </c>
      <c r="Z3051" s="42" t="str">
        <f>+IF(Tabla2[[#This Row],[Nro. DNI / CE]]="","Corregir",IF(LEN(Tabla2[[#This Row],[Nro. DNI / CE]])&gt;=8,"OK","Corregir"))</f>
        <v>OK</v>
      </c>
      <c r="AA3051" s="42">
        <f>COUNTIF(Tabla2[APELLIDOS Y NOMBRES],Tabla2[[#This Row],[APELLIDOS Y NOMBRES]])</f>
        <v>1</v>
      </c>
      <c r="AB3051" s="42">
        <f>IF(Tabla2[[#This Row],[Trabajador]]&gt;1,1/Tabla2[[#This Row],[Trabajador]],Tabla2[[#This Row],[Trabajador]])</f>
        <v>1</v>
      </c>
      <c r="AC3051" t="str">
        <f>+IFERROR(IF(Tabla2[[#This Row],[FECHA CESE/BAJA]]="","No Aplica",IF(AND(MONTH(Tabla2[[#This Row],[FECHA CESE/BAJA]])=MONTH(TODAY()-30),YEAR(Tabla2[[#This Row],[FECHA CESE/BAJA]])=YEAR(TODAY())),MONTH(TODAY()-30)&amp;"-"&amp;YEAR(TODAY()),"Borrar")),"No aplica")</f>
        <v>No Aplica</v>
      </c>
      <c r="AD3051" t="str">
        <f>+IFERROR(IF(Tabla2[[#This Row],[FECHA INICIO DE LABORES EN OBRA]]="","No Aplica",IF(AND(MONTH(Tabla2[[#This Row],[FECHA INICIO DE LABORES EN OBRA]])=MONTH(TODAY()-30),YEAR(Tabla2[[#This Row],[FECHA INICIO DE LABORES EN OBRA]])=YEAR(TODAY())),MONTH(TODAY()-30)&amp;"-"&amp;YEAR(TODAY()),"No Aplica")),"No Aplica")</f>
        <v>No Aplica</v>
      </c>
    </row>
    <row r="3052" spans="1:30" x14ac:dyDescent="0.25">
      <c r="A3052" s="13" t="s">
        <v>10535</v>
      </c>
      <c r="B3052" s="15" t="s">
        <v>10536</v>
      </c>
      <c r="C3052" s="15" t="s">
        <v>10536</v>
      </c>
      <c r="D3052" s="15" t="s">
        <v>10577</v>
      </c>
      <c r="E3052" s="15" t="s">
        <v>10578</v>
      </c>
      <c r="F3052" s="39">
        <v>35083</v>
      </c>
      <c r="G3052" s="15">
        <v>1</v>
      </c>
      <c r="H3052" s="15" t="s">
        <v>10557</v>
      </c>
      <c r="I3052" s="15" t="s">
        <v>10540</v>
      </c>
      <c r="J3052" s="15" t="s">
        <v>10579</v>
      </c>
      <c r="K3052" s="15" t="s">
        <v>10573</v>
      </c>
      <c r="L3052" s="40" t="s">
        <v>6</v>
      </c>
      <c r="M3052" s="39"/>
      <c r="N3052" s="41" t="s">
        <v>5158</v>
      </c>
      <c r="O3052" s="39">
        <v>44251</v>
      </c>
      <c r="P3052" s="40">
        <v>1</v>
      </c>
      <c r="Q3052" s="40">
        <v>1</v>
      </c>
      <c r="R3052" s="40" t="str">
        <f>IFERROR(VLOOKUP(Tabla2[[#This Row],[CONTRATISTA PRNCIPAL]],Hoja1!$L$5:$M$9,2,FALSE),"CJV")</f>
        <v>EPC</v>
      </c>
      <c r="S3052" s="40" t="str">
        <f>IF(Tabla2[[#This Row],[EMPRESA]]=Tabla2[[#This Row],[CONTRATISTA PRNCIPAL]],"Principal","Secundaria")</f>
        <v>Principal</v>
      </c>
      <c r="T3052" s="42">
        <f>IFERROR(1/COUNTIF(Tabla2[CONTRATISTA PRNCIPAL],Tabla2[[#This Row],[CONTRATISTA PRNCIPAL]]),0)</f>
        <v>0.02564102564102564</v>
      </c>
      <c r="U3052" s="43">
        <f>IF(((TODAY()-Tabla2[[#This Row],[FECHA NACIMIENTO]])/365)&lt;18,"Corregir", IF(((TODAY()-Tabla2[[#This Row],[FECHA NACIMIENTO]])/365)&gt;80, "Corregir",ROUNDDOWN(((TODAY()-Tabla2[[#This Row],[FECHA NACIMIENTO]])/365),0)))</f>
        <v>27</v>
      </c>
      <c r="V30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52" s="44" t="str">
        <f>+IF(Tabla2[[#This Row],[Edad]]="Corregir","Corregir","Ok")</f>
        <v>Ok</v>
      </c>
      <c r="X3052" s="42" t="str">
        <f>+IFERROR(VLOOKUP(Tabla2[[#This Row],[DISTRITO SEGÚN DNI]],Hoja1!$A$2:$B$32,2,FALSE),"No")</f>
        <v>No</v>
      </c>
      <c r="Y3052" s="42" t="str">
        <f>IF(OR(LOWER(Tabla2[[#This Row],[GENERO]])="masculino", LOWER(Tabla2[[#This Row],[GENERO]])="femenino"),"OK","Corregir")</f>
        <v>OK</v>
      </c>
      <c r="Z3052" s="42" t="str">
        <f>+IF(Tabla2[[#This Row],[Nro. DNI / CE]]="","Corregir",IF(LEN(Tabla2[[#This Row],[Nro. DNI / CE]])&gt;=8,"OK","Corregir"))</f>
        <v>OK</v>
      </c>
      <c r="AA3052" s="42">
        <f>COUNTIF(Tabla2[APELLIDOS Y NOMBRES],Tabla2[[#This Row],[APELLIDOS Y NOMBRES]])</f>
        <v>1</v>
      </c>
      <c r="AB3052" s="42">
        <f>IF(Tabla2[[#This Row],[Trabajador]]&gt;1,1/Tabla2[[#This Row],[Trabajador]],Tabla2[[#This Row],[Trabajador]])</f>
        <v>1</v>
      </c>
      <c r="AC3052" t="str">
        <f>+IFERROR(IF(Tabla2[[#This Row],[FECHA CESE/BAJA]]="","No Aplica",IF(AND(MONTH(Tabla2[[#This Row],[FECHA CESE/BAJA]])=MONTH(TODAY()-30),YEAR(Tabla2[[#This Row],[FECHA CESE/BAJA]])=YEAR(TODAY())),MONTH(TODAY()-30)&amp;"-"&amp;YEAR(TODAY()),"Borrar")),"No aplica")</f>
        <v>No Aplica</v>
      </c>
      <c r="AD3052" t="str">
        <f>+IFERROR(IF(Tabla2[[#This Row],[FECHA INICIO DE LABORES EN OBRA]]="","No Aplica",IF(AND(MONTH(Tabla2[[#This Row],[FECHA INICIO DE LABORES EN OBRA]])=MONTH(TODAY()-30),YEAR(Tabla2[[#This Row],[FECHA INICIO DE LABORES EN OBRA]])=YEAR(TODAY())),MONTH(TODAY()-30)&amp;"-"&amp;YEAR(TODAY()),"No Aplica")),"No Aplica")</f>
        <v>No Aplica</v>
      </c>
    </row>
    <row r="3053" spans="1:30" x14ac:dyDescent="0.25">
      <c r="A3053" s="13" t="s">
        <v>10535</v>
      </c>
      <c r="B3053" s="15" t="s">
        <v>10536</v>
      </c>
      <c r="C3053" s="15" t="s">
        <v>10536</v>
      </c>
      <c r="D3053" s="15" t="s">
        <v>10580</v>
      </c>
      <c r="E3053" s="15" t="s">
        <v>10581</v>
      </c>
      <c r="F3053" s="39">
        <v>35567</v>
      </c>
      <c r="G3053" s="15">
        <v>1</v>
      </c>
      <c r="H3053" s="15" t="s">
        <v>10557</v>
      </c>
      <c r="I3053" s="15" t="s">
        <v>10540</v>
      </c>
      <c r="J3053" s="15" t="s">
        <v>10582</v>
      </c>
      <c r="K3053" s="15" t="s">
        <v>3441</v>
      </c>
      <c r="L3053" s="40" t="s">
        <v>5</v>
      </c>
      <c r="M3053" s="39"/>
      <c r="N3053" s="41" t="s">
        <v>5158</v>
      </c>
      <c r="O3053" s="39">
        <v>44907</v>
      </c>
      <c r="P3053" s="40">
        <v>1</v>
      </c>
      <c r="Q3053" s="40">
        <v>1</v>
      </c>
      <c r="R3053" s="40" t="str">
        <f>IFERROR(VLOOKUP(Tabla2[[#This Row],[CONTRATISTA PRNCIPAL]],Hoja1!$L$5:$M$9,2,FALSE),"CJV")</f>
        <v>EPC</v>
      </c>
      <c r="S3053" s="40" t="str">
        <f>IF(Tabla2[[#This Row],[EMPRESA]]=Tabla2[[#This Row],[CONTRATISTA PRNCIPAL]],"Principal","Secundaria")</f>
        <v>Principal</v>
      </c>
      <c r="T3053" s="42">
        <f>IFERROR(1/COUNTIF(Tabla2[CONTRATISTA PRNCIPAL],Tabla2[[#This Row],[CONTRATISTA PRNCIPAL]]),0)</f>
        <v>0.02564102564102564</v>
      </c>
      <c r="U3053" s="43">
        <f>IF(((TODAY()-Tabla2[[#This Row],[FECHA NACIMIENTO]])/365)&lt;18,"Corregir", IF(((TODAY()-Tabla2[[#This Row],[FECHA NACIMIENTO]])/365)&gt;80, "Corregir",ROUNDDOWN(((TODAY()-Tabla2[[#This Row],[FECHA NACIMIENTO]])/365),0)))</f>
        <v>26</v>
      </c>
      <c r="V30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53" s="44" t="str">
        <f>+IF(Tabla2[[#This Row],[Edad]]="Corregir","Corregir","Ok")</f>
        <v>Ok</v>
      </c>
      <c r="X3053" s="42" t="str">
        <f>+IFERROR(VLOOKUP(Tabla2[[#This Row],[DISTRITO SEGÚN DNI]],Hoja1!$A$2:$B$32,2,FALSE),"No")</f>
        <v>No</v>
      </c>
      <c r="Y3053" s="42" t="str">
        <f>IF(OR(LOWER(Tabla2[[#This Row],[GENERO]])="masculino", LOWER(Tabla2[[#This Row],[GENERO]])="femenino"),"OK","Corregir")</f>
        <v>OK</v>
      </c>
      <c r="Z3053" s="42" t="str">
        <f>+IF(Tabla2[[#This Row],[Nro. DNI / CE]]="","Corregir",IF(LEN(Tabla2[[#This Row],[Nro. DNI / CE]])&gt;=8,"OK","Corregir"))</f>
        <v>OK</v>
      </c>
      <c r="AA3053" s="42">
        <f>COUNTIF(Tabla2[APELLIDOS Y NOMBRES],Tabla2[[#This Row],[APELLIDOS Y NOMBRES]])</f>
        <v>1</v>
      </c>
      <c r="AB3053" s="42">
        <f>IF(Tabla2[[#This Row],[Trabajador]]&gt;1,1/Tabla2[[#This Row],[Trabajador]],Tabla2[[#This Row],[Trabajador]])</f>
        <v>1</v>
      </c>
      <c r="AC3053" t="str">
        <f>+IFERROR(IF(Tabla2[[#This Row],[FECHA CESE/BAJA]]="","No Aplica",IF(AND(MONTH(Tabla2[[#This Row],[FECHA CESE/BAJA]])=MONTH(TODAY()-30),YEAR(Tabla2[[#This Row],[FECHA CESE/BAJA]])=YEAR(TODAY())),MONTH(TODAY()-30)&amp;"-"&amp;YEAR(TODAY()),"Borrar")),"No aplica")</f>
        <v>No Aplica</v>
      </c>
      <c r="AD3053" t="str">
        <f>+IFERROR(IF(Tabla2[[#This Row],[FECHA INICIO DE LABORES EN OBRA]]="","No Aplica",IF(AND(MONTH(Tabla2[[#This Row],[FECHA INICIO DE LABORES EN OBRA]])=MONTH(TODAY()-30),YEAR(Tabla2[[#This Row],[FECHA INICIO DE LABORES EN OBRA]])=YEAR(TODAY())),MONTH(TODAY()-30)&amp;"-"&amp;YEAR(TODAY()),"No Aplica")),"No Aplica")</f>
        <v>No Aplica</v>
      </c>
    </row>
    <row r="3054" spans="1:30" x14ac:dyDescent="0.25">
      <c r="A3054" s="13" t="s">
        <v>10535</v>
      </c>
      <c r="B3054" s="15" t="s">
        <v>10536</v>
      </c>
      <c r="C3054" s="15" t="s">
        <v>10536</v>
      </c>
      <c r="D3054" s="15" t="s">
        <v>10583</v>
      </c>
      <c r="E3054" s="15" t="s">
        <v>10584</v>
      </c>
      <c r="F3054" s="39">
        <v>34851</v>
      </c>
      <c r="G3054" s="15">
        <v>1</v>
      </c>
      <c r="H3054" s="15" t="s">
        <v>10557</v>
      </c>
      <c r="I3054" s="15" t="s">
        <v>10540</v>
      </c>
      <c r="J3054" s="15" t="s">
        <v>10585</v>
      </c>
      <c r="K3054" s="15" t="s">
        <v>2714</v>
      </c>
      <c r="L3054" s="40" t="s">
        <v>6</v>
      </c>
      <c r="M3054" s="39"/>
      <c r="N3054" s="41" t="s">
        <v>5158</v>
      </c>
      <c r="O3054" s="39">
        <v>44867</v>
      </c>
      <c r="P3054" s="40">
        <v>1</v>
      </c>
      <c r="Q3054" s="40">
        <v>1</v>
      </c>
      <c r="R3054" s="40" t="str">
        <f>IFERROR(VLOOKUP(Tabla2[[#This Row],[CONTRATISTA PRNCIPAL]],Hoja1!$L$5:$M$9,2,FALSE),"CJV")</f>
        <v>EPC</v>
      </c>
      <c r="S3054" s="40" t="str">
        <f>IF(Tabla2[[#This Row],[EMPRESA]]=Tabla2[[#This Row],[CONTRATISTA PRNCIPAL]],"Principal","Secundaria")</f>
        <v>Principal</v>
      </c>
      <c r="T3054" s="42">
        <f>IFERROR(1/COUNTIF(Tabla2[CONTRATISTA PRNCIPAL],Tabla2[[#This Row],[CONTRATISTA PRNCIPAL]]),0)</f>
        <v>0.02564102564102564</v>
      </c>
      <c r="U3054" s="43">
        <f>IF(((TODAY()-Tabla2[[#This Row],[FECHA NACIMIENTO]])/365)&lt;18,"Corregir", IF(((TODAY()-Tabla2[[#This Row],[FECHA NACIMIENTO]])/365)&gt;80, "Corregir",ROUNDDOWN(((TODAY()-Tabla2[[#This Row],[FECHA NACIMIENTO]])/365),0)))</f>
        <v>28</v>
      </c>
      <c r="V30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54" s="44" t="str">
        <f>+IF(Tabla2[[#This Row],[Edad]]="Corregir","Corregir","Ok")</f>
        <v>Ok</v>
      </c>
      <c r="X3054" s="42" t="str">
        <f>+IFERROR(VLOOKUP(Tabla2[[#This Row],[DISTRITO SEGÚN DNI]],Hoja1!$A$2:$B$32,2,FALSE),"No")</f>
        <v>No</v>
      </c>
      <c r="Y3054" s="42" t="str">
        <f>IF(OR(LOWER(Tabla2[[#This Row],[GENERO]])="masculino", LOWER(Tabla2[[#This Row],[GENERO]])="femenino"),"OK","Corregir")</f>
        <v>OK</v>
      </c>
      <c r="Z3054" s="42" t="str">
        <f>+IF(Tabla2[[#This Row],[Nro. DNI / CE]]="","Corregir",IF(LEN(Tabla2[[#This Row],[Nro. DNI / CE]])&gt;=8,"OK","Corregir"))</f>
        <v>OK</v>
      </c>
      <c r="AA3054" s="42">
        <f>COUNTIF(Tabla2[APELLIDOS Y NOMBRES],Tabla2[[#This Row],[APELLIDOS Y NOMBRES]])</f>
        <v>1</v>
      </c>
      <c r="AB3054" s="42">
        <f>IF(Tabla2[[#This Row],[Trabajador]]&gt;1,1/Tabla2[[#This Row],[Trabajador]],Tabla2[[#This Row],[Trabajador]])</f>
        <v>1</v>
      </c>
      <c r="AC3054" t="str">
        <f>+IFERROR(IF(Tabla2[[#This Row],[FECHA CESE/BAJA]]="","No Aplica",IF(AND(MONTH(Tabla2[[#This Row],[FECHA CESE/BAJA]])=MONTH(TODAY()-30),YEAR(Tabla2[[#This Row],[FECHA CESE/BAJA]])=YEAR(TODAY())),MONTH(TODAY()-30)&amp;"-"&amp;YEAR(TODAY()),"Borrar")),"No aplica")</f>
        <v>No Aplica</v>
      </c>
      <c r="AD3054" t="str">
        <f>+IFERROR(IF(Tabla2[[#This Row],[FECHA INICIO DE LABORES EN OBRA]]="","No Aplica",IF(AND(MONTH(Tabla2[[#This Row],[FECHA INICIO DE LABORES EN OBRA]])=MONTH(TODAY()-30),YEAR(Tabla2[[#This Row],[FECHA INICIO DE LABORES EN OBRA]])=YEAR(TODAY())),MONTH(TODAY()-30)&amp;"-"&amp;YEAR(TODAY()),"No Aplica")),"No Aplica")</f>
        <v>No Aplica</v>
      </c>
    </row>
    <row r="3055" spans="1:30" x14ac:dyDescent="0.25">
      <c r="A3055" s="13" t="s">
        <v>10535</v>
      </c>
      <c r="B3055" s="15" t="s">
        <v>10536</v>
      </c>
      <c r="C3055" s="15" t="s">
        <v>10536</v>
      </c>
      <c r="D3055" s="15" t="s">
        <v>463</v>
      </c>
      <c r="E3055" s="15" t="s">
        <v>464</v>
      </c>
      <c r="F3055" s="39">
        <v>28936</v>
      </c>
      <c r="G3055" s="15">
        <v>1</v>
      </c>
      <c r="H3055" s="15" t="s">
        <v>3238</v>
      </c>
      <c r="I3055" s="15" t="s">
        <v>10540</v>
      </c>
      <c r="J3055" s="15" t="s">
        <v>10586</v>
      </c>
      <c r="K3055" s="15" t="s">
        <v>2083</v>
      </c>
      <c r="L3055" s="40" t="s">
        <v>6</v>
      </c>
      <c r="M3055" s="39"/>
      <c r="N3055" s="41" t="s">
        <v>5158</v>
      </c>
      <c r="O3055" s="39">
        <v>44960</v>
      </c>
      <c r="P3055" s="40">
        <v>1</v>
      </c>
      <c r="Q3055" s="40">
        <v>1</v>
      </c>
      <c r="R3055" s="40" t="str">
        <f>IFERROR(VLOOKUP(Tabla2[[#This Row],[CONTRATISTA PRNCIPAL]],Hoja1!$L$5:$M$9,2,FALSE),"CJV")</f>
        <v>EPC</v>
      </c>
      <c r="S3055" s="40" t="str">
        <f>IF(Tabla2[[#This Row],[EMPRESA]]=Tabla2[[#This Row],[CONTRATISTA PRNCIPAL]],"Principal","Secundaria")</f>
        <v>Principal</v>
      </c>
      <c r="T3055" s="42">
        <f>IFERROR(1/COUNTIF(Tabla2[CONTRATISTA PRNCIPAL],Tabla2[[#This Row],[CONTRATISTA PRNCIPAL]]),0)</f>
        <v>0.02564102564102564</v>
      </c>
      <c r="U3055" s="43">
        <f>IF(((TODAY()-Tabla2[[#This Row],[FECHA NACIMIENTO]])/365)&lt;18,"Corregir", IF(((TODAY()-Tabla2[[#This Row],[FECHA NACIMIENTO]])/365)&gt;80, "Corregir",ROUNDDOWN(((TODAY()-Tabla2[[#This Row],[FECHA NACIMIENTO]])/365),0)))</f>
        <v>44</v>
      </c>
      <c r="V30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55" s="44" t="str">
        <f>+IF(Tabla2[[#This Row],[Edad]]="Corregir","Corregir","Ok")</f>
        <v>Ok</v>
      </c>
      <c r="X3055" s="42" t="str">
        <f>+IFERROR(VLOOKUP(Tabla2[[#This Row],[DISTRITO SEGÚN DNI]],Hoja1!$A$2:$B$32,2,FALSE),"No")</f>
        <v>ATE</v>
      </c>
      <c r="Y3055" s="42" t="str">
        <f>IF(OR(LOWER(Tabla2[[#This Row],[GENERO]])="masculino", LOWER(Tabla2[[#This Row],[GENERO]])="femenino"),"OK","Corregir")</f>
        <v>OK</v>
      </c>
      <c r="Z3055" s="42" t="str">
        <f>+IF(Tabla2[[#This Row],[Nro. DNI / CE]]="","Corregir",IF(LEN(Tabla2[[#This Row],[Nro. DNI / CE]])&gt;=8,"OK","Corregir"))</f>
        <v>OK</v>
      </c>
      <c r="AA3055" s="42">
        <f>COUNTIF(Tabla2[APELLIDOS Y NOMBRES],Tabla2[[#This Row],[APELLIDOS Y NOMBRES]])</f>
        <v>1</v>
      </c>
      <c r="AB3055" s="42">
        <f>IF(Tabla2[[#This Row],[Trabajador]]&gt;1,1/Tabla2[[#This Row],[Trabajador]],Tabla2[[#This Row],[Trabajador]])</f>
        <v>1</v>
      </c>
      <c r="AC3055" t="str">
        <f>+IFERROR(IF(Tabla2[[#This Row],[FECHA CESE/BAJA]]="","No Aplica",IF(AND(MONTH(Tabla2[[#This Row],[FECHA CESE/BAJA]])=MONTH(TODAY()-30),YEAR(Tabla2[[#This Row],[FECHA CESE/BAJA]])=YEAR(TODAY())),MONTH(TODAY()-30)&amp;"-"&amp;YEAR(TODAY()),"Borrar")),"No aplica")</f>
        <v>No Aplica</v>
      </c>
      <c r="AD3055" t="str">
        <f>+IFERROR(IF(Tabla2[[#This Row],[FECHA INICIO DE LABORES EN OBRA]]="","No Aplica",IF(AND(MONTH(Tabla2[[#This Row],[FECHA INICIO DE LABORES EN OBRA]])=MONTH(TODAY()-30),YEAR(Tabla2[[#This Row],[FECHA INICIO DE LABORES EN OBRA]])=YEAR(TODAY())),MONTH(TODAY()-30)&amp;"-"&amp;YEAR(TODAY()),"No Aplica")),"No Aplica")</f>
        <v>No Aplica</v>
      </c>
    </row>
    <row r="3056" spans="1:30" x14ac:dyDescent="0.25">
      <c r="A3056" s="13" t="s">
        <v>10535</v>
      </c>
      <c r="B3056" s="15" t="s">
        <v>10536</v>
      </c>
      <c r="C3056" s="15" t="s">
        <v>10536</v>
      </c>
      <c r="D3056" s="15" t="s">
        <v>10587</v>
      </c>
      <c r="E3056" s="15" t="s">
        <v>10588</v>
      </c>
      <c r="F3056" s="39">
        <v>32173</v>
      </c>
      <c r="G3056" s="15">
        <v>1</v>
      </c>
      <c r="H3056" s="15" t="s">
        <v>10539</v>
      </c>
      <c r="I3056" s="15" t="s">
        <v>10540</v>
      </c>
      <c r="J3056" s="15" t="s">
        <v>10589</v>
      </c>
      <c r="K3056" s="15" t="s">
        <v>10562</v>
      </c>
      <c r="L3056" s="40" t="s">
        <v>5</v>
      </c>
      <c r="M3056" s="39"/>
      <c r="N3056" s="41" t="s">
        <v>5158</v>
      </c>
      <c r="O3056" s="39">
        <v>44333</v>
      </c>
      <c r="P3056" s="40">
        <v>1</v>
      </c>
      <c r="Q3056" s="40">
        <v>1</v>
      </c>
      <c r="R3056" s="40" t="str">
        <f>IFERROR(VLOOKUP(Tabla2[[#This Row],[CONTRATISTA PRNCIPAL]],Hoja1!$L$5:$M$9,2,FALSE),"CJV")</f>
        <v>EPC</v>
      </c>
      <c r="S3056" s="40" t="str">
        <f>IF(Tabla2[[#This Row],[EMPRESA]]=Tabla2[[#This Row],[CONTRATISTA PRNCIPAL]],"Principal","Secundaria")</f>
        <v>Principal</v>
      </c>
      <c r="T3056" s="42">
        <f>IFERROR(1/COUNTIF(Tabla2[CONTRATISTA PRNCIPAL],Tabla2[[#This Row],[CONTRATISTA PRNCIPAL]]),0)</f>
        <v>0.02564102564102564</v>
      </c>
      <c r="U3056" s="43">
        <f>IF(((TODAY()-Tabla2[[#This Row],[FECHA NACIMIENTO]])/365)&lt;18,"Corregir", IF(((TODAY()-Tabla2[[#This Row],[FECHA NACIMIENTO]])/365)&gt;80, "Corregir",ROUNDDOWN(((TODAY()-Tabla2[[#This Row],[FECHA NACIMIENTO]])/365),0)))</f>
        <v>35</v>
      </c>
      <c r="V30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56" s="44" t="str">
        <f>+IF(Tabla2[[#This Row],[Edad]]="Corregir","Corregir","Ok")</f>
        <v>Ok</v>
      </c>
      <c r="X3056" s="42" t="str">
        <f>+IFERROR(VLOOKUP(Tabla2[[#This Row],[DISTRITO SEGÚN DNI]],Hoja1!$A$2:$B$32,2,FALSE),"No")</f>
        <v>No</v>
      </c>
      <c r="Y3056" s="42" t="str">
        <f>IF(OR(LOWER(Tabla2[[#This Row],[GENERO]])="masculino", LOWER(Tabla2[[#This Row],[GENERO]])="femenino"),"OK","Corregir")</f>
        <v>OK</v>
      </c>
      <c r="Z3056" s="42" t="str">
        <f>+IF(Tabla2[[#This Row],[Nro. DNI / CE]]="","Corregir",IF(LEN(Tabla2[[#This Row],[Nro. DNI / CE]])&gt;=8,"OK","Corregir"))</f>
        <v>OK</v>
      </c>
      <c r="AA3056" s="42">
        <f>COUNTIF(Tabla2[APELLIDOS Y NOMBRES],Tabla2[[#This Row],[APELLIDOS Y NOMBRES]])</f>
        <v>1</v>
      </c>
      <c r="AB3056" s="42">
        <f>IF(Tabla2[[#This Row],[Trabajador]]&gt;1,1/Tabla2[[#This Row],[Trabajador]],Tabla2[[#This Row],[Trabajador]])</f>
        <v>1</v>
      </c>
      <c r="AC3056" t="str">
        <f>+IFERROR(IF(Tabla2[[#This Row],[FECHA CESE/BAJA]]="","No Aplica",IF(AND(MONTH(Tabla2[[#This Row],[FECHA CESE/BAJA]])=MONTH(TODAY()-30),YEAR(Tabla2[[#This Row],[FECHA CESE/BAJA]])=YEAR(TODAY())),MONTH(TODAY()-30)&amp;"-"&amp;YEAR(TODAY()),"Borrar")),"No aplica")</f>
        <v>No Aplica</v>
      </c>
      <c r="AD3056" t="str">
        <f>+IFERROR(IF(Tabla2[[#This Row],[FECHA INICIO DE LABORES EN OBRA]]="","No Aplica",IF(AND(MONTH(Tabla2[[#This Row],[FECHA INICIO DE LABORES EN OBRA]])=MONTH(TODAY()-30),YEAR(Tabla2[[#This Row],[FECHA INICIO DE LABORES EN OBRA]])=YEAR(TODAY())),MONTH(TODAY()-30)&amp;"-"&amp;YEAR(TODAY()),"No Aplica")),"No Aplica")</f>
        <v>No Aplica</v>
      </c>
    </row>
    <row r="3057" spans="1:30" x14ac:dyDescent="0.25">
      <c r="A3057" s="13" t="s">
        <v>10535</v>
      </c>
      <c r="B3057" s="15" t="s">
        <v>10536</v>
      </c>
      <c r="C3057" s="15" t="s">
        <v>10536</v>
      </c>
      <c r="D3057" s="15" t="s">
        <v>10590</v>
      </c>
      <c r="E3057" s="15" t="s">
        <v>10591</v>
      </c>
      <c r="F3057" s="39">
        <v>32088</v>
      </c>
      <c r="G3057" s="15">
        <v>1</v>
      </c>
      <c r="H3057" s="15" t="s">
        <v>10571</v>
      </c>
      <c r="I3057" s="15" t="s">
        <v>10540</v>
      </c>
      <c r="J3057" s="15" t="s">
        <v>10592</v>
      </c>
      <c r="K3057" s="15" t="s">
        <v>2722</v>
      </c>
      <c r="L3057" s="40" t="s">
        <v>5</v>
      </c>
      <c r="M3057" s="39"/>
      <c r="N3057" s="41" t="s">
        <v>5158</v>
      </c>
      <c r="O3057" s="39">
        <v>44900</v>
      </c>
      <c r="P3057" s="40">
        <v>1</v>
      </c>
      <c r="Q3057" s="40">
        <v>2</v>
      </c>
      <c r="R3057" s="40" t="str">
        <f>IFERROR(VLOOKUP(Tabla2[[#This Row],[CONTRATISTA PRNCIPAL]],Hoja1!$L$5:$M$9,2,FALSE),"CJV")</f>
        <v>EPC</v>
      </c>
      <c r="S3057" s="40" t="str">
        <f>IF(Tabla2[[#This Row],[EMPRESA]]=Tabla2[[#This Row],[CONTRATISTA PRNCIPAL]],"Principal","Secundaria")</f>
        <v>Principal</v>
      </c>
      <c r="T3057" s="42">
        <f>IFERROR(1/COUNTIF(Tabla2[CONTRATISTA PRNCIPAL],Tabla2[[#This Row],[CONTRATISTA PRNCIPAL]]),0)</f>
        <v>0.02564102564102564</v>
      </c>
      <c r="U3057" s="43">
        <f>IF(((TODAY()-Tabla2[[#This Row],[FECHA NACIMIENTO]])/365)&lt;18,"Corregir", IF(((TODAY()-Tabla2[[#This Row],[FECHA NACIMIENTO]])/365)&gt;80, "Corregir",ROUNDDOWN(((TODAY()-Tabla2[[#This Row],[FECHA NACIMIENTO]])/365),0)))</f>
        <v>35</v>
      </c>
      <c r="V30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57" s="44" t="str">
        <f>+IF(Tabla2[[#This Row],[Edad]]="Corregir","Corregir","Ok")</f>
        <v>Ok</v>
      </c>
      <c r="X3057" s="42" t="str">
        <f>+IFERROR(VLOOKUP(Tabla2[[#This Row],[DISTRITO SEGÚN DNI]],Hoja1!$A$2:$B$32,2,FALSE),"No")</f>
        <v>No</v>
      </c>
      <c r="Y3057" s="42" t="str">
        <f>IF(OR(LOWER(Tabla2[[#This Row],[GENERO]])="masculino", LOWER(Tabla2[[#This Row],[GENERO]])="femenino"),"OK","Corregir")</f>
        <v>OK</v>
      </c>
      <c r="Z3057" s="42" t="str">
        <f>+IF(Tabla2[[#This Row],[Nro. DNI / CE]]="","Corregir",IF(LEN(Tabla2[[#This Row],[Nro. DNI / CE]])&gt;=8,"OK","Corregir"))</f>
        <v>OK</v>
      </c>
      <c r="AA3057" s="42">
        <f>COUNTIF(Tabla2[APELLIDOS Y NOMBRES],Tabla2[[#This Row],[APELLIDOS Y NOMBRES]])</f>
        <v>1</v>
      </c>
      <c r="AB3057" s="42">
        <f>IF(Tabla2[[#This Row],[Trabajador]]&gt;1,1/Tabla2[[#This Row],[Trabajador]],Tabla2[[#This Row],[Trabajador]])</f>
        <v>1</v>
      </c>
      <c r="AC3057" t="str">
        <f>+IFERROR(IF(Tabla2[[#This Row],[FECHA CESE/BAJA]]="","No Aplica",IF(AND(MONTH(Tabla2[[#This Row],[FECHA CESE/BAJA]])=MONTH(TODAY()-30),YEAR(Tabla2[[#This Row],[FECHA CESE/BAJA]])=YEAR(TODAY())),MONTH(TODAY()-30)&amp;"-"&amp;YEAR(TODAY()),"Borrar")),"No aplica")</f>
        <v>No Aplica</v>
      </c>
      <c r="AD3057" t="str">
        <f>+IFERROR(IF(Tabla2[[#This Row],[FECHA INICIO DE LABORES EN OBRA]]="","No Aplica",IF(AND(MONTH(Tabla2[[#This Row],[FECHA INICIO DE LABORES EN OBRA]])=MONTH(TODAY()-30),YEAR(Tabla2[[#This Row],[FECHA INICIO DE LABORES EN OBRA]])=YEAR(TODAY())),MONTH(TODAY()-30)&amp;"-"&amp;YEAR(TODAY()),"No Aplica")),"No Aplica")</f>
        <v>No Aplica</v>
      </c>
    </row>
    <row r="3058" spans="1:30" x14ac:dyDescent="0.25">
      <c r="A3058" s="13" t="s">
        <v>10535</v>
      </c>
      <c r="B3058" s="15" t="s">
        <v>10536</v>
      </c>
      <c r="C3058" s="15" t="s">
        <v>10536</v>
      </c>
      <c r="D3058" s="15" t="s">
        <v>10593</v>
      </c>
      <c r="E3058" s="15" t="s">
        <v>10594</v>
      </c>
      <c r="F3058" s="39">
        <v>33673</v>
      </c>
      <c r="G3058" s="15">
        <v>1</v>
      </c>
      <c r="H3058" s="15" t="s">
        <v>10539</v>
      </c>
      <c r="I3058" s="15" t="s">
        <v>10540</v>
      </c>
      <c r="J3058" s="15" t="s">
        <v>10595</v>
      </c>
      <c r="K3058" s="15" t="s">
        <v>10596</v>
      </c>
      <c r="L3058" s="40" t="s">
        <v>5</v>
      </c>
      <c r="M3058" s="39"/>
      <c r="N3058" s="41" t="s">
        <v>5158</v>
      </c>
      <c r="O3058" s="39">
        <v>44832</v>
      </c>
      <c r="P3058" s="40">
        <v>1</v>
      </c>
      <c r="Q3058" s="40">
        <v>1</v>
      </c>
      <c r="R3058" s="40" t="str">
        <f>IFERROR(VLOOKUP(Tabla2[[#This Row],[CONTRATISTA PRNCIPAL]],Hoja1!$L$5:$M$9,2,FALSE),"CJV")</f>
        <v>EPC</v>
      </c>
      <c r="S3058" s="40" t="str">
        <f>IF(Tabla2[[#This Row],[EMPRESA]]=Tabla2[[#This Row],[CONTRATISTA PRNCIPAL]],"Principal","Secundaria")</f>
        <v>Principal</v>
      </c>
      <c r="T3058" s="42">
        <f>IFERROR(1/COUNTIF(Tabla2[CONTRATISTA PRNCIPAL],Tabla2[[#This Row],[CONTRATISTA PRNCIPAL]]),0)</f>
        <v>0.02564102564102564</v>
      </c>
      <c r="U3058" s="43">
        <f>IF(((TODAY()-Tabla2[[#This Row],[FECHA NACIMIENTO]])/365)&lt;18,"Corregir", IF(((TODAY()-Tabla2[[#This Row],[FECHA NACIMIENTO]])/365)&gt;80, "Corregir",ROUNDDOWN(((TODAY()-Tabla2[[#This Row],[FECHA NACIMIENTO]])/365),0)))</f>
        <v>31</v>
      </c>
      <c r="V30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58" s="44" t="str">
        <f>+IF(Tabla2[[#This Row],[Edad]]="Corregir","Corregir","Ok")</f>
        <v>Ok</v>
      </c>
      <c r="X3058" s="42" t="str">
        <f>+IFERROR(VLOOKUP(Tabla2[[#This Row],[DISTRITO SEGÚN DNI]],Hoja1!$A$2:$B$32,2,FALSE),"No")</f>
        <v>No</v>
      </c>
      <c r="Y3058" s="42" t="str">
        <f>IF(OR(LOWER(Tabla2[[#This Row],[GENERO]])="masculino", LOWER(Tabla2[[#This Row],[GENERO]])="femenino"),"OK","Corregir")</f>
        <v>OK</v>
      </c>
      <c r="Z3058" s="42" t="str">
        <f>+IF(Tabla2[[#This Row],[Nro. DNI / CE]]="","Corregir",IF(LEN(Tabla2[[#This Row],[Nro. DNI / CE]])&gt;=8,"OK","Corregir"))</f>
        <v>OK</v>
      </c>
      <c r="AA3058" s="42">
        <f>COUNTIF(Tabla2[APELLIDOS Y NOMBRES],Tabla2[[#This Row],[APELLIDOS Y NOMBRES]])</f>
        <v>1</v>
      </c>
      <c r="AB3058" s="42">
        <f>IF(Tabla2[[#This Row],[Trabajador]]&gt;1,1/Tabla2[[#This Row],[Trabajador]],Tabla2[[#This Row],[Trabajador]])</f>
        <v>1</v>
      </c>
      <c r="AC3058" t="str">
        <f>+IFERROR(IF(Tabla2[[#This Row],[FECHA CESE/BAJA]]="","No Aplica",IF(AND(MONTH(Tabla2[[#This Row],[FECHA CESE/BAJA]])=MONTH(TODAY()-30),YEAR(Tabla2[[#This Row],[FECHA CESE/BAJA]])=YEAR(TODAY())),MONTH(TODAY()-30)&amp;"-"&amp;YEAR(TODAY()),"Borrar")),"No aplica")</f>
        <v>No Aplica</v>
      </c>
      <c r="AD3058" t="str">
        <f>+IFERROR(IF(Tabla2[[#This Row],[FECHA INICIO DE LABORES EN OBRA]]="","No Aplica",IF(AND(MONTH(Tabla2[[#This Row],[FECHA INICIO DE LABORES EN OBRA]])=MONTH(TODAY()-30),YEAR(Tabla2[[#This Row],[FECHA INICIO DE LABORES EN OBRA]])=YEAR(TODAY())),MONTH(TODAY()-30)&amp;"-"&amp;YEAR(TODAY()),"No Aplica")),"No Aplica")</f>
        <v>No Aplica</v>
      </c>
    </row>
    <row r="3059" spans="1:30" x14ac:dyDescent="0.25">
      <c r="A3059" s="13" t="s">
        <v>10535</v>
      </c>
      <c r="B3059" s="15" t="s">
        <v>10536</v>
      </c>
      <c r="C3059" s="15" t="s">
        <v>10536</v>
      </c>
      <c r="D3059" s="15" t="s">
        <v>934</v>
      </c>
      <c r="E3059" s="15" t="s">
        <v>935</v>
      </c>
      <c r="F3059" s="39">
        <v>35319</v>
      </c>
      <c r="G3059" s="15">
        <v>1</v>
      </c>
      <c r="H3059" s="15" t="s">
        <v>10557</v>
      </c>
      <c r="I3059" s="15" t="s">
        <v>10540</v>
      </c>
      <c r="J3059" s="15" t="s">
        <v>10597</v>
      </c>
      <c r="K3059" s="15" t="s">
        <v>2802</v>
      </c>
      <c r="L3059" s="40" t="s">
        <v>6</v>
      </c>
      <c r="M3059" s="39"/>
      <c r="N3059" s="41" t="s">
        <v>5158</v>
      </c>
      <c r="O3059" s="39">
        <v>44809</v>
      </c>
      <c r="P3059" s="40">
        <v>1</v>
      </c>
      <c r="Q3059" s="40">
        <v>1</v>
      </c>
      <c r="R3059" s="40" t="str">
        <f>IFERROR(VLOOKUP(Tabla2[[#This Row],[CONTRATISTA PRNCIPAL]],Hoja1!$L$5:$M$9,2,FALSE),"CJV")</f>
        <v>EPC</v>
      </c>
      <c r="S3059" s="40" t="str">
        <f>IF(Tabla2[[#This Row],[EMPRESA]]=Tabla2[[#This Row],[CONTRATISTA PRNCIPAL]],"Principal","Secundaria")</f>
        <v>Principal</v>
      </c>
      <c r="T3059" s="42">
        <f>IFERROR(1/COUNTIF(Tabla2[CONTRATISTA PRNCIPAL],Tabla2[[#This Row],[CONTRATISTA PRNCIPAL]]),0)</f>
        <v>0.02564102564102564</v>
      </c>
      <c r="U3059" s="43">
        <f>IF(((TODAY()-Tabla2[[#This Row],[FECHA NACIMIENTO]])/365)&lt;18,"Corregir", IF(((TODAY()-Tabla2[[#This Row],[FECHA NACIMIENTO]])/365)&gt;80, "Corregir",ROUNDDOWN(((TODAY()-Tabla2[[#This Row],[FECHA NACIMIENTO]])/365),0)))</f>
        <v>27</v>
      </c>
      <c r="V30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59" s="44" t="str">
        <f>+IF(Tabla2[[#This Row],[Edad]]="Corregir","Corregir","Ok")</f>
        <v>Ok</v>
      </c>
      <c r="X3059" s="42" t="str">
        <f>+IFERROR(VLOOKUP(Tabla2[[#This Row],[DISTRITO SEGÚN DNI]],Hoja1!$A$2:$B$32,2,FALSE),"No")</f>
        <v>CALLAO</v>
      </c>
      <c r="Y3059" s="42" t="str">
        <f>IF(OR(LOWER(Tabla2[[#This Row],[GENERO]])="masculino", LOWER(Tabla2[[#This Row],[GENERO]])="femenino"),"OK","Corregir")</f>
        <v>OK</v>
      </c>
      <c r="Z3059" s="42" t="str">
        <f>+IF(Tabla2[[#This Row],[Nro. DNI / CE]]="","Corregir",IF(LEN(Tabla2[[#This Row],[Nro. DNI / CE]])&gt;=8,"OK","Corregir"))</f>
        <v>OK</v>
      </c>
      <c r="AA3059" s="42">
        <f>COUNTIF(Tabla2[APELLIDOS Y NOMBRES],Tabla2[[#This Row],[APELLIDOS Y NOMBRES]])</f>
        <v>1</v>
      </c>
      <c r="AB3059" s="42">
        <f>IF(Tabla2[[#This Row],[Trabajador]]&gt;1,1/Tabla2[[#This Row],[Trabajador]],Tabla2[[#This Row],[Trabajador]])</f>
        <v>1</v>
      </c>
      <c r="AC3059" t="str">
        <f>+IFERROR(IF(Tabla2[[#This Row],[FECHA CESE/BAJA]]="","No Aplica",IF(AND(MONTH(Tabla2[[#This Row],[FECHA CESE/BAJA]])=MONTH(TODAY()-30),YEAR(Tabla2[[#This Row],[FECHA CESE/BAJA]])=YEAR(TODAY())),MONTH(TODAY()-30)&amp;"-"&amp;YEAR(TODAY()),"Borrar")),"No aplica")</f>
        <v>No Aplica</v>
      </c>
      <c r="AD3059" t="str">
        <f>+IFERROR(IF(Tabla2[[#This Row],[FECHA INICIO DE LABORES EN OBRA]]="","No Aplica",IF(AND(MONTH(Tabla2[[#This Row],[FECHA INICIO DE LABORES EN OBRA]])=MONTH(TODAY()-30),YEAR(Tabla2[[#This Row],[FECHA INICIO DE LABORES EN OBRA]])=YEAR(TODAY())),MONTH(TODAY()-30)&amp;"-"&amp;YEAR(TODAY()),"No Aplica")),"No Aplica")</f>
        <v>No Aplica</v>
      </c>
    </row>
    <row r="3060" spans="1:30" x14ac:dyDescent="0.25">
      <c r="A3060" s="13" t="s">
        <v>10535</v>
      </c>
      <c r="B3060" s="15" t="s">
        <v>10536</v>
      </c>
      <c r="C3060" s="15" t="s">
        <v>10536</v>
      </c>
      <c r="D3060" s="15" t="s">
        <v>10598</v>
      </c>
      <c r="E3060" s="15" t="s">
        <v>10599</v>
      </c>
      <c r="F3060" s="39">
        <v>34975</v>
      </c>
      <c r="G3060" s="15">
        <v>1</v>
      </c>
      <c r="H3060" s="15" t="s">
        <v>10539</v>
      </c>
      <c r="I3060" s="15" t="s">
        <v>10540</v>
      </c>
      <c r="J3060" s="15" t="s">
        <v>10600</v>
      </c>
      <c r="K3060" s="15" t="s">
        <v>10562</v>
      </c>
      <c r="L3060" s="40" t="s">
        <v>5</v>
      </c>
      <c r="M3060" s="39"/>
      <c r="N3060" s="41" t="s">
        <v>5158</v>
      </c>
      <c r="O3060" s="39">
        <v>44636</v>
      </c>
      <c r="P3060" s="40">
        <v>1</v>
      </c>
      <c r="Q3060" s="40">
        <v>1</v>
      </c>
      <c r="R3060" s="40" t="str">
        <f>IFERROR(VLOOKUP(Tabla2[[#This Row],[CONTRATISTA PRNCIPAL]],Hoja1!$L$5:$M$9,2,FALSE),"CJV")</f>
        <v>EPC</v>
      </c>
      <c r="S3060" s="40" t="str">
        <f>IF(Tabla2[[#This Row],[EMPRESA]]=Tabla2[[#This Row],[CONTRATISTA PRNCIPAL]],"Principal","Secundaria")</f>
        <v>Principal</v>
      </c>
      <c r="T3060" s="42">
        <f>IFERROR(1/COUNTIF(Tabla2[CONTRATISTA PRNCIPAL],Tabla2[[#This Row],[CONTRATISTA PRNCIPAL]]),0)</f>
        <v>0.02564102564102564</v>
      </c>
      <c r="U3060" s="43">
        <f>IF(((TODAY()-Tabla2[[#This Row],[FECHA NACIMIENTO]])/365)&lt;18,"Corregir", IF(((TODAY()-Tabla2[[#This Row],[FECHA NACIMIENTO]])/365)&gt;80, "Corregir",ROUNDDOWN(((TODAY()-Tabla2[[#This Row],[FECHA NACIMIENTO]])/365),0)))</f>
        <v>28</v>
      </c>
      <c r="V30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60" s="44" t="str">
        <f>+IF(Tabla2[[#This Row],[Edad]]="Corregir","Corregir","Ok")</f>
        <v>Ok</v>
      </c>
      <c r="X3060" s="42" t="str">
        <f>+IFERROR(VLOOKUP(Tabla2[[#This Row],[DISTRITO SEGÚN DNI]],Hoja1!$A$2:$B$32,2,FALSE),"No")</f>
        <v>No</v>
      </c>
      <c r="Y3060" s="42" t="str">
        <f>IF(OR(LOWER(Tabla2[[#This Row],[GENERO]])="masculino", LOWER(Tabla2[[#This Row],[GENERO]])="femenino"),"OK","Corregir")</f>
        <v>OK</v>
      </c>
      <c r="Z3060" s="42" t="str">
        <f>+IF(Tabla2[[#This Row],[Nro. DNI / CE]]="","Corregir",IF(LEN(Tabla2[[#This Row],[Nro. DNI / CE]])&gt;=8,"OK","Corregir"))</f>
        <v>OK</v>
      </c>
      <c r="AA3060" s="42">
        <f>COUNTIF(Tabla2[APELLIDOS Y NOMBRES],Tabla2[[#This Row],[APELLIDOS Y NOMBRES]])</f>
        <v>1</v>
      </c>
      <c r="AB3060" s="42">
        <f>IF(Tabla2[[#This Row],[Trabajador]]&gt;1,1/Tabla2[[#This Row],[Trabajador]],Tabla2[[#This Row],[Trabajador]])</f>
        <v>1</v>
      </c>
      <c r="AC3060" t="str">
        <f>+IFERROR(IF(Tabla2[[#This Row],[FECHA CESE/BAJA]]="","No Aplica",IF(AND(MONTH(Tabla2[[#This Row],[FECHA CESE/BAJA]])=MONTH(TODAY()-30),YEAR(Tabla2[[#This Row],[FECHA CESE/BAJA]])=YEAR(TODAY())),MONTH(TODAY()-30)&amp;"-"&amp;YEAR(TODAY()),"Borrar")),"No aplica")</f>
        <v>No Aplica</v>
      </c>
      <c r="AD3060" t="str">
        <f>+IFERROR(IF(Tabla2[[#This Row],[FECHA INICIO DE LABORES EN OBRA]]="","No Aplica",IF(AND(MONTH(Tabla2[[#This Row],[FECHA INICIO DE LABORES EN OBRA]])=MONTH(TODAY()-30),YEAR(Tabla2[[#This Row],[FECHA INICIO DE LABORES EN OBRA]])=YEAR(TODAY())),MONTH(TODAY()-30)&amp;"-"&amp;YEAR(TODAY()),"No Aplica")),"No Aplica")</f>
        <v>No Aplica</v>
      </c>
    </row>
    <row r="3061" spans="1:30" x14ac:dyDescent="0.25">
      <c r="A3061" s="13" t="s">
        <v>10535</v>
      </c>
      <c r="B3061" s="15" t="s">
        <v>10536</v>
      </c>
      <c r="C3061" s="15" t="s">
        <v>10536</v>
      </c>
      <c r="D3061" s="15" t="s">
        <v>10601</v>
      </c>
      <c r="E3061" s="15" t="s">
        <v>10602</v>
      </c>
      <c r="F3061" s="39">
        <v>21094</v>
      </c>
      <c r="G3061" s="15">
        <v>1</v>
      </c>
      <c r="H3061" s="15" t="s">
        <v>10539</v>
      </c>
      <c r="I3061" s="15" t="s">
        <v>10540</v>
      </c>
      <c r="J3061" s="15" t="s">
        <v>10603</v>
      </c>
      <c r="K3061" s="15" t="s">
        <v>2722</v>
      </c>
      <c r="L3061" s="40" t="s">
        <v>6</v>
      </c>
      <c r="M3061" s="39"/>
      <c r="N3061" s="41" t="s">
        <v>5158</v>
      </c>
      <c r="O3061" s="39">
        <v>43724</v>
      </c>
      <c r="P3061" s="40">
        <v>1</v>
      </c>
      <c r="Q3061" s="40">
        <v>1</v>
      </c>
      <c r="R3061" s="40" t="str">
        <f>IFERROR(VLOOKUP(Tabla2[[#This Row],[CONTRATISTA PRNCIPAL]],Hoja1!$L$5:$M$9,2,FALSE),"CJV")</f>
        <v>EPC</v>
      </c>
      <c r="S3061" s="40" t="str">
        <f>IF(Tabla2[[#This Row],[EMPRESA]]=Tabla2[[#This Row],[CONTRATISTA PRNCIPAL]],"Principal","Secundaria")</f>
        <v>Principal</v>
      </c>
      <c r="T3061" s="42">
        <f>IFERROR(1/COUNTIF(Tabla2[CONTRATISTA PRNCIPAL],Tabla2[[#This Row],[CONTRATISTA PRNCIPAL]]),0)</f>
        <v>0.02564102564102564</v>
      </c>
      <c r="U3061" s="43">
        <f>IF(((TODAY()-Tabla2[[#This Row],[FECHA NACIMIENTO]])/365)&lt;18,"Corregir", IF(((TODAY()-Tabla2[[#This Row],[FECHA NACIMIENTO]])/365)&gt;80, "Corregir",ROUNDDOWN(((TODAY()-Tabla2[[#This Row],[FECHA NACIMIENTO]])/365),0)))</f>
        <v>66</v>
      </c>
      <c r="V30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61" s="44" t="str">
        <f>+IF(Tabla2[[#This Row],[Edad]]="Corregir","Corregir","Ok")</f>
        <v>Ok</v>
      </c>
      <c r="X3061" s="42" t="str">
        <f>+IFERROR(VLOOKUP(Tabla2[[#This Row],[DISTRITO SEGÚN DNI]],Hoja1!$A$2:$B$32,2,FALSE),"No")</f>
        <v>No</v>
      </c>
      <c r="Y3061" s="42" t="str">
        <f>IF(OR(LOWER(Tabla2[[#This Row],[GENERO]])="masculino", LOWER(Tabla2[[#This Row],[GENERO]])="femenino"),"OK","Corregir")</f>
        <v>OK</v>
      </c>
      <c r="Z3061" s="42" t="str">
        <f>+IF(Tabla2[[#This Row],[Nro. DNI / CE]]="","Corregir",IF(LEN(Tabla2[[#This Row],[Nro. DNI / CE]])&gt;=8,"OK","Corregir"))</f>
        <v>OK</v>
      </c>
      <c r="AA3061" s="42">
        <f>COUNTIF(Tabla2[APELLIDOS Y NOMBRES],Tabla2[[#This Row],[APELLIDOS Y NOMBRES]])</f>
        <v>1</v>
      </c>
      <c r="AB3061" s="42">
        <f>IF(Tabla2[[#This Row],[Trabajador]]&gt;1,1/Tabla2[[#This Row],[Trabajador]],Tabla2[[#This Row],[Trabajador]])</f>
        <v>1</v>
      </c>
      <c r="AC3061" t="str">
        <f>+IFERROR(IF(Tabla2[[#This Row],[FECHA CESE/BAJA]]="","No Aplica",IF(AND(MONTH(Tabla2[[#This Row],[FECHA CESE/BAJA]])=MONTH(TODAY()-30),YEAR(Tabla2[[#This Row],[FECHA CESE/BAJA]])=YEAR(TODAY())),MONTH(TODAY()-30)&amp;"-"&amp;YEAR(TODAY()),"Borrar")),"No aplica")</f>
        <v>No Aplica</v>
      </c>
      <c r="AD3061" t="str">
        <f>+IFERROR(IF(Tabla2[[#This Row],[FECHA INICIO DE LABORES EN OBRA]]="","No Aplica",IF(AND(MONTH(Tabla2[[#This Row],[FECHA INICIO DE LABORES EN OBRA]])=MONTH(TODAY()-30),YEAR(Tabla2[[#This Row],[FECHA INICIO DE LABORES EN OBRA]])=YEAR(TODAY())),MONTH(TODAY()-30)&amp;"-"&amp;YEAR(TODAY()),"No Aplica")),"No Aplica")</f>
        <v>No Aplica</v>
      </c>
    </row>
    <row r="3062" spans="1:30" x14ac:dyDescent="0.25">
      <c r="A3062" s="13" t="s">
        <v>10535</v>
      </c>
      <c r="B3062" s="15" t="s">
        <v>10536</v>
      </c>
      <c r="C3062" s="15" t="s">
        <v>10536</v>
      </c>
      <c r="D3062" s="15" t="s">
        <v>10604</v>
      </c>
      <c r="E3062" s="15" t="s">
        <v>10605</v>
      </c>
      <c r="F3062" s="39">
        <v>31701</v>
      </c>
      <c r="G3062" s="15">
        <v>1</v>
      </c>
      <c r="H3062" s="15" t="s">
        <v>10606</v>
      </c>
      <c r="I3062" s="15" t="s">
        <v>10540</v>
      </c>
      <c r="J3062" s="15" t="s">
        <v>10607</v>
      </c>
      <c r="K3062" s="15" t="s">
        <v>2697</v>
      </c>
      <c r="L3062" s="40" t="s">
        <v>6</v>
      </c>
      <c r="M3062" s="39"/>
      <c r="N3062" s="41" t="s">
        <v>5158</v>
      </c>
      <c r="O3062" s="39">
        <v>44082</v>
      </c>
      <c r="P3062" s="40">
        <v>1</v>
      </c>
      <c r="Q3062" s="40">
        <v>1</v>
      </c>
      <c r="R3062" s="40" t="str">
        <f>IFERROR(VLOOKUP(Tabla2[[#This Row],[CONTRATISTA PRNCIPAL]],Hoja1!$L$5:$M$9,2,FALSE),"CJV")</f>
        <v>EPC</v>
      </c>
      <c r="S3062" s="40" t="str">
        <f>IF(Tabla2[[#This Row],[EMPRESA]]=Tabla2[[#This Row],[CONTRATISTA PRNCIPAL]],"Principal","Secundaria")</f>
        <v>Principal</v>
      </c>
      <c r="T3062" s="42">
        <f>IFERROR(1/COUNTIF(Tabla2[CONTRATISTA PRNCIPAL],Tabla2[[#This Row],[CONTRATISTA PRNCIPAL]]),0)</f>
        <v>0.02564102564102564</v>
      </c>
      <c r="U3062" s="43">
        <f>IF(((TODAY()-Tabla2[[#This Row],[FECHA NACIMIENTO]])/365)&lt;18,"Corregir", IF(((TODAY()-Tabla2[[#This Row],[FECHA NACIMIENTO]])/365)&gt;80, "Corregir",ROUNDDOWN(((TODAY()-Tabla2[[#This Row],[FECHA NACIMIENTO]])/365),0)))</f>
        <v>36</v>
      </c>
      <c r="V30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62" s="44" t="str">
        <f>+IF(Tabla2[[#This Row],[Edad]]="Corregir","Corregir","Ok")</f>
        <v>Ok</v>
      </c>
      <c r="X3062" s="42" t="str">
        <f>+IFERROR(VLOOKUP(Tabla2[[#This Row],[DISTRITO SEGÚN DNI]],Hoja1!$A$2:$B$32,2,FALSE),"No")</f>
        <v>No</v>
      </c>
      <c r="Y3062" s="42" t="str">
        <f>IF(OR(LOWER(Tabla2[[#This Row],[GENERO]])="masculino", LOWER(Tabla2[[#This Row],[GENERO]])="femenino"),"OK","Corregir")</f>
        <v>OK</v>
      </c>
      <c r="Z3062" s="42" t="str">
        <f>+IF(Tabla2[[#This Row],[Nro. DNI / CE]]="","Corregir",IF(LEN(Tabla2[[#This Row],[Nro. DNI / CE]])&gt;=8,"OK","Corregir"))</f>
        <v>OK</v>
      </c>
      <c r="AA3062" s="42">
        <f>COUNTIF(Tabla2[APELLIDOS Y NOMBRES],Tabla2[[#This Row],[APELLIDOS Y NOMBRES]])</f>
        <v>1</v>
      </c>
      <c r="AB3062" s="42">
        <f>IF(Tabla2[[#This Row],[Trabajador]]&gt;1,1/Tabla2[[#This Row],[Trabajador]],Tabla2[[#This Row],[Trabajador]])</f>
        <v>1</v>
      </c>
      <c r="AC3062" t="str">
        <f>+IFERROR(IF(Tabla2[[#This Row],[FECHA CESE/BAJA]]="","No Aplica",IF(AND(MONTH(Tabla2[[#This Row],[FECHA CESE/BAJA]])=MONTH(TODAY()-30),YEAR(Tabla2[[#This Row],[FECHA CESE/BAJA]])=YEAR(TODAY())),MONTH(TODAY()-30)&amp;"-"&amp;YEAR(TODAY()),"Borrar")),"No aplica")</f>
        <v>No Aplica</v>
      </c>
      <c r="AD3062" t="str">
        <f>+IFERROR(IF(Tabla2[[#This Row],[FECHA INICIO DE LABORES EN OBRA]]="","No Aplica",IF(AND(MONTH(Tabla2[[#This Row],[FECHA INICIO DE LABORES EN OBRA]])=MONTH(TODAY()-30),YEAR(Tabla2[[#This Row],[FECHA INICIO DE LABORES EN OBRA]])=YEAR(TODAY())),MONTH(TODAY()-30)&amp;"-"&amp;YEAR(TODAY()),"No Aplica")),"No Aplica")</f>
        <v>No Aplica</v>
      </c>
    </row>
    <row r="3063" spans="1:30" x14ac:dyDescent="0.25">
      <c r="A3063" s="13" t="s">
        <v>10535</v>
      </c>
      <c r="B3063" s="15" t="s">
        <v>10536</v>
      </c>
      <c r="C3063" s="15" t="s">
        <v>10536</v>
      </c>
      <c r="D3063" s="15" t="s">
        <v>10608</v>
      </c>
      <c r="E3063" s="15" t="s">
        <v>10609</v>
      </c>
      <c r="F3063" s="39">
        <v>28900</v>
      </c>
      <c r="G3063" s="15">
        <v>1</v>
      </c>
      <c r="H3063" s="15" t="s">
        <v>10610</v>
      </c>
      <c r="I3063" s="15" t="s">
        <v>10540</v>
      </c>
      <c r="J3063" s="15" t="s">
        <v>10611</v>
      </c>
      <c r="K3063" s="15" t="s">
        <v>10573</v>
      </c>
      <c r="L3063" s="40" t="s">
        <v>5</v>
      </c>
      <c r="M3063" s="39"/>
      <c r="N3063" s="41" t="s">
        <v>5158</v>
      </c>
      <c r="O3063" s="39">
        <v>44442</v>
      </c>
      <c r="P3063" s="40">
        <v>1</v>
      </c>
      <c r="Q3063" s="40">
        <v>1</v>
      </c>
      <c r="R3063" s="40" t="str">
        <f>IFERROR(VLOOKUP(Tabla2[[#This Row],[CONTRATISTA PRNCIPAL]],Hoja1!$L$5:$M$9,2,FALSE),"CJV")</f>
        <v>EPC</v>
      </c>
      <c r="S3063" s="40" t="str">
        <f>IF(Tabla2[[#This Row],[EMPRESA]]=Tabla2[[#This Row],[CONTRATISTA PRNCIPAL]],"Principal","Secundaria")</f>
        <v>Principal</v>
      </c>
      <c r="T3063" s="42">
        <f>IFERROR(1/COUNTIF(Tabla2[CONTRATISTA PRNCIPAL],Tabla2[[#This Row],[CONTRATISTA PRNCIPAL]]),0)</f>
        <v>0.02564102564102564</v>
      </c>
      <c r="U3063" s="43">
        <f>IF(((TODAY()-Tabla2[[#This Row],[FECHA NACIMIENTO]])/365)&lt;18,"Corregir", IF(((TODAY()-Tabla2[[#This Row],[FECHA NACIMIENTO]])/365)&gt;80, "Corregir",ROUNDDOWN(((TODAY()-Tabla2[[#This Row],[FECHA NACIMIENTO]])/365),0)))</f>
        <v>44</v>
      </c>
      <c r="V30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63" s="44" t="str">
        <f>+IF(Tabla2[[#This Row],[Edad]]="Corregir","Corregir","Ok")</f>
        <v>Ok</v>
      </c>
      <c r="X3063" s="42" t="str">
        <f>+IFERROR(VLOOKUP(Tabla2[[#This Row],[DISTRITO SEGÚN DNI]],Hoja1!$A$2:$B$32,2,FALSE),"No")</f>
        <v>No</v>
      </c>
      <c r="Y3063" s="42" t="str">
        <f>IF(OR(LOWER(Tabla2[[#This Row],[GENERO]])="masculino", LOWER(Tabla2[[#This Row],[GENERO]])="femenino"),"OK","Corregir")</f>
        <v>OK</v>
      </c>
      <c r="Z3063" s="42" t="str">
        <f>+IF(Tabla2[[#This Row],[Nro. DNI / CE]]="","Corregir",IF(LEN(Tabla2[[#This Row],[Nro. DNI / CE]])&gt;=8,"OK","Corregir"))</f>
        <v>OK</v>
      </c>
      <c r="AA3063" s="42">
        <f>COUNTIF(Tabla2[APELLIDOS Y NOMBRES],Tabla2[[#This Row],[APELLIDOS Y NOMBRES]])</f>
        <v>1</v>
      </c>
      <c r="AB3063" s="42">
        <f>IF(Tabla2[[#This Row],[Trabajador]]&gt;1,1/Tabla2[[#This Row],[Trabajador]],Tabla2[[#This Row],[Trabajador]])</f>
        <v>1</v>
      </c>
      <c r="AC3063" t="str">
        <f>+IFERROR(IF(Tabla2[[#This Row],[FECHA CESE/BAJA]]="","No Aplica",IF(AND(MONTH(Tabla2[[#This Row],[FECHA CESE/BAJA]])=MONTH(TODAY()-30),YEAR(Tabla2[[#This Row],[FECHA CESE/BAJA]])=YEAR(TODAY())),MONTH(TODAY()-30)&amp;"-"&amp;YEAR(TODAY()),"Borrar")),"No aplica")</f>
        <v>No Aplica</v>
      </c>
      <c r="AD3063" t="str">
        <f>+IFERROR(IF(Tabla2[[#This Row],[FECHA INICIO DE LABORES EN OBRA]]="","No Aplica",IF(AND(MONTH(Tabla2[[#This Row],[FECHA INICIO DE LABORES EN OBRA]])=MONTH(TODAY()-30),YEAR(Tabla2[[#This Row],[FECHA INICIO DE LABORES EN OBRA]])=YEAR(TODAY())),MONTH(TODAY()-30)&amp;"-"&amp;YEAR(TODAY()),"No Aplica")),"No Aplica")</f>
        <v>No Aplica</v>
      </c>
    </row>
    <row r="3064" spans="1:30" x14ac:dyDescent="0.25">
      <c r="A3064" s="13" t="s">
        <v>10535</v>
      </c>
      <c r="B3064" s="15" t="s">
        <v>10536</v>
      </c>
      <c r="C3064" s="15" t="s">
        <v>10536</v>
      </c>
      <c r="D3064" s="15" t="s">
        <v>10612</v>
      </c>
      <c r="E3064" s="15" t="s">
        <v>10613</v>
      </c>
      <c r="F3064" s="39">
        <v>29488</v>
      </c>
      <c r="G3064" s="15">
        <v>1</v>
      </c>
      <c r="H3064" s="15" t="s">
        <v>10614</v>
      </c>
      <c r="I3064" s="15" t="s">
        <v>10615</v>
      </c>
      <c r="J3064" s="15" t="s">
        <v>10616</v>
      </c>
      <c r="K3064" s="15" t="s">
        <v>6528</v>
      </c>
      <c r="L3064" s="40" t="s">
        <v>6</v>
      </c>
      <c r="M3064" s="39"/>
      <c r="N3064" s="41" t="s">
        <v>5158</v>
      </c>
      <c r="O3064" s="39">
        <v>42286</v>
      </c>
      <c r="P3064" s="40">
        <v>1</v>
      </c>
      <c r="Q3064" s="40">
        <v>2</v>
      </c>
      <c r="R3064" s="40" t="str">
        <f>IFERROR(VLOOKUP(Tabla2[[#This Row],[CONTRATISTA PRNCIPAL]],Hoja1!$L$5:$M$9,2,FALSE),"CJV")</f>
        <v>EPC</v>
      </c>
      <c r="S3064" s="40" t="str">
        <f>IF(Tabla2[[#This Row],[EMPRESA]]=Tabla2[[#This Row],[CONTRATISTA PRNCIPAL]],"Principal","Secundaria")</f>
        <v>Principal</v>
      </c>
      <c r="T3064" s="42">
        <f>IFERROR(1/COUNTIF(Tabla2[CONTRATISTA PRNCIPAL],Tabla2[[#This Row],[CONTRATISTA PRNCIPAL]]),0)</f>
        <v>0.02564102564102564</v>
      </c>
      <c r="U3064" s="43">
        <f>IF(((TODAY()-Tabla2[[#This Row],[FECHA NACIMIENTO]])/365)&lt;18,"Corregir", IF(((TODAY()-Tabla2[[#This Row],[FECHA NACIMIENTO]])/365)&gt;80, "Corregir",ROUNDDOWN(((TODAY()-Tabla2[[#This Row],[FECHA NACIMIENTO]])/365),0)))</f>
        <v>43</v>
      </c>
      <c r="V30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64" s="44" t="str">
        <f>+IF(Tabla2[[#This Row],[Edad]]="Corregir","Corregir","Ok")</f>
        <v>Ok</v>
      </c>
      <c r="X3064" s="42" t="str">
        <f>+IFERROR(VLOOKUP(Tabla2[[#This Row],[DISTRITO SEGÚN DNI]],Hoja1!$A$2:$B$32,2,FALSE),"No")</f>
        <v>No</v>
      </c>
      <c r="Y3064" s="42" t="str">
        <f>IF(OR(LOWER(Tabla2[[#This Row],[GENERO]])="masculino", LOWER(Tabla2[[#This Row],[GENERO]])="femenino"),"OK","Corregir")</f>
        <v>OK</v>
      </c>
      <c r="Z3064" s="42" t="str">
        <f>+IF(Tabla2[[#This Row],[Nro. DNI / CE]]="","Corregir",IF(LEN(Tabla2[[#This Row],[Nro. DNI / CE]])&gt;=8,"OK","Corregir"))</f>
        <v>OK</v>
      </c>
      <c r="AA3064" s="42">
        <f>COUNTIF(Tabla2[APELLIDOS Y NOMBRES],Tabla2[[#This Row],[APELLIDOS Y NOMBRES]])</f>
        <v>1</v>
      </c>
      <c r="AB3064" s="42">
        <f>IF(Tabla2[[#This Row],[Trabajador]]&gt;1,1/Tabla2[[#This Row],[Trabajador]],Tabla2[[#This Row],[Trabajador]])</f>
        <v>1</v>
      </c>
      <c r="AC3064" t="str">
        <f>+IFERROR(IF(Tabla2[[#This Row],[FECHA CESE/BAJA]]="","No Aplica",IF(AND(MONTH(Tabla2[[#This Row],[FECHA CESE/BAJA]])=MONTH(TODAY()-30),YEAR(Tabla2[[#This Row],[FECHA CESE/BAJA]])=YEAR(TODAY())),MONTH(TODAY()-30)&amp;"-"&amp;YEAR(TODAY()),"Borrar")),"No aplica")</f>
        <v>No Aplica</v>
      </c>
      <c r="AD3064" t="str">
        <f>+IFERROR(IF(Tabla2[[#This Row],[FECHA INICIO DE LABORES EN OBRA]]="","No Aplica",IF(AND(MONTH(Tabla2[[#This Row],[FECHA INICIO DE LABORES EN OBRA]])=MONTH(TODAY()-30),YEAR(Tabla2[[#This Row],[FECHA INICIO DE LABORES EN OBRA]])=YEAR(TODAY())),MONTH(TODAY()-30)&amp;"-"&amp;YEAR(TODAY()),"No Aplica")),"No Aplica")</f>
        <v>No Aplica</v>
      </c>
    </row>
    <row r="3065" spans="1:30" x14ac:dyDescent="0.25">
      <c r="A3065" s="13" t="s">
        <v>10535</v>
      </c>
      <c r="B3065" s="15" t="s">
        <v>10536</v>
      </c>
      <c r="C3065" s="15" t="s">
        <v>10536</v>
      </c>
      <c r="D3065" s="15" t="s">
        <v>10617</v>
      </c>
      <c r="E3065" s="15" t="s">
        <v>10618</v>
      </c>
      <c r="F3065" s="39">
        <v>36003</v>
      </c>
      <c r="G3065" s="15">
        <v>1</v>
      </c>
      <c r="H3065" s="15" t="s">
        <v>10557</v>
      </c>
      <c r="I3065" s="15" t="s">
        <v>10540</v>
      </c>
      <c r="J3065" s="15" t="s">
        <v>10619</v>
      </c>
      <c r="K3065" s="15" t="s">
        <v>2697</v>
      </c>
      <c r="L3065" s="40" t="s">
        <v>5</v>
      </c>
      <c r="M3065" s="39"/>
      <c r="N3065" s="41" t="s">
        <v>5158</v>
      </c>
      <c r="O3065" s="39">
        <v>44831</v>
      </c>
      <c r="P3065" s="40">
        <v>1</v>
      </c>
      <c r="Q3065" s="40">
        <v>1</v>
      </c>
      <c r="R3065" s="40" t="str">
        <f>IFERROR(VLOOKUP(Tabla2[[#This Row],[CONTRATISTA PRNCIPAL]],Hoja1!$L$5:$M$9,2,FALSE),"CJV")</f>
        <v>EPC</v>
      </c>
      <c r="S3065" s="40" t="str">
        <f>IF(Tabla2[[#This Row],[EMPRESA]]=Tabla2[[#This Row],[CONTRATISTA PRNCIPAL]],"Principal","Secundaria")</f>
        <v>Principal</v>
      </c>
      <c r="T3065" s="42">
        <f>IFERROR(1/COUNTIF(Tabla2[CONTRATISTA PRNCIPAL],Tabla2[[#This Row],[CONTRATISTA PRNCIPAL]]),0)</f>
        <v>0.02564102564102564</v>
      </c>
      <c r="U3065" s="43">
        <f>IF(((TODAY()-Tabla2[[#This Row],[FECHA NACIMIENTO]])/365)&lt;18,"Corregir", IF(((TODAY()-Tabla2[[#This Row],[FECHA NACIMIENTO]])/365)&gt;80, "Corregir",ROUNDDOWN(((TODAY()-Tabla2[[#This Row],[FECHA NACIMIENTO]])/365),0)))</f>
        <v>25</v>
      </c>
      <c r="V30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65" s="44" t="str">
        <f>+IF(Tabla2[[#This Row],[Edad]]="Corregir","Corregir","Ok")</f>
        <v>Ok</v>
      </c>
      <c r="X3065" s="42" t="str">
        <f>+IFERROR(VLOOKUP(Tabla2[[#This Row],[DISTRITO SEGÚN DNI]],Hoja1!$A$2:$B$32,2,FALSE),"No")</f>
        <v>No</v>
      </c>
      <c r="Y3065" s="42" t="str">
        <f>IF(OR(LOWER(Tabla2[[#This Row],[GENERO]])="masculino", LOWER(Tabla2[[#This Row],[GENERO]])="femenino"),"OK","Corregir")</f>
        <v>OK</v>
      </c>
      <c r="Z3065" s="42" t="str">
        <f>+IF(Tabla2[[#This Row],[Nro. DNI / CE]]="","Corregir",IF(LEN(Tabla2[[#This Row],[Nro. DNI / CE]])&gt;=8,"OK","Corregir"))</f>
        <v>OK</v>
      </c>
      <c r="AA3065" s="42">
        <f>COUNTIF(Tabla2[APELLIDOS Y NOMBRES],Tabla2[[#This Row],[APELLIDOS Y NOMBRES]])</f>
        <v>1</v>
      </c>
      <c r="AB3065" s="42">
        <f>IF(Tabla2[[#This Row],[Trabajador]]&gt;1,1/Tabla2[[#This Row],[Trabajador]],Tabla2[[#This Row],[Trabajador]])</f>
        <v>1</v>
      </c>
      <c r="AC3065" t="str">
        <f>+IFERROR(IF(Tabla2[[#This Row],[FECHA CESE/BAJA]]="","No Aplica",IF(AND(MONTH(Tabla2[[#This Row],[FECHA CESE/BAJA]])=MONTH(TODAY()-30),YEAR(Tabla2[[#This Row],[FECHA CESE/BAJA]])=YEAR(TODAY())),MONTH(TODAY()-30)&amp;"-"&amp;YEAR(TODAY()),"Borrar")),"No aplica")</f>
        <v>No Aplica</v>
      </c>
      <c r="AD3065" t="str">
        <f>+IFERROR(IF(Tabla2[[#This Row],[FECHA INICIO DE LABORES EN OBRA]]="","No Aplica",IF(AND(MONTH(Tabla2[[#This Row],[FECHA INICIO DE LABORES EN OBRA]])=MONTH(TODAY()-30),YEAR(Tabla2[[#This Row],[FECHA INICIO DE LABORES EN OBRA]])=YEAR(TODAY())),MONTH(TODAY()-30)&amp;"-"&amp;YEAR(TODAY()),"No Aplica")),"No Aplica")</f>
        <v>No Aplica</v>
      </c>
    </row>
    <row r="3066" spans="1:30" x14ac:dyDescent="0.25">
      <c r="A3066" s="13" t="s">
        <v>10535</v>
      </c>
      <c r="B3066" s="15" t="s">
        <v>10536</v>
      </c>
      <c r="C3066" s="15" t="s">
        <v>10536</v>
      </c>
      <c r="D3066" s="15" t="s">
        <v>10620</v>
      </c>
      <c r="E3066" s="15" t="s">
        <v>10621</v>
      </c>
      <c r="F3066" s="39">
        <v>35241</v>
      </c>
      <c r="G3066" s="15">
        <v>1</v>
      </c>
      <c r="H3066" s="15" t="s">
        <v>10539</v>
      </c>
      <c r="I3066" s="15" t="s">
        <v>10540</v>
      </c>
      <c r="J3066" s="15" t="s">
        <v>10622</v>
      </c>
      <c r="K3066" s="15" t="s">
        <v>4859</v>
      </c>
      <c r="L3066" s="40" t="s">
        <v>6</v>
      </c>
      <c r="M3066" s="39"/>
      <c r="N3066" s="41" t="s">
        <v>5158</v>
      </c>
      <c r="O3066" s="39">
        <v>44832</v>
      </c>
      <c r="P3066" s="40">
        <v>1</v>
      </c>
      <c r="Q3066" s="40">
        <v>1</v>
      </c>
      <c r="R3066" s="40" t="str">
        <f>IFERROR(VLOOKUP(Tabla2[[#This Row],[CONTRATISTA PRNCIPAL]],Hoja1!$L$5:$M$9,2,FALSE),"CJV")</f>
        <v>EPC</v>
      </c>
      <c r="S3066" s="40" t="str">
        <f>IF(Tabla2[[#This Row],[EMPRESA]]=Tabla2[[#This Row],[CONTRATISTA PRNCIPAL]],"Principal","Secundaria")</f>
        <v>Principal</v>
      </c>
      <c r="T3066" s="42">
        <f>IFERROR(1/COUNTIF(Tabla2[CONTRATISTA PRNCIPAL],Tabla2[[#This Row],[CONTRATISTA PRNCIPAL]]),0)</f>
        <v>0.02564102564102564</v>
      </c>
      <c r="U3066" s="43">
        <f>IF(((TODAY()-Tabla2[[#This Row],[FECHA NACIMIENTO]])/365)&lt;18,"Corregir", IF(((TODAY()-Tabla2[[#This Row],[FECHA NACIMIENTO]])/365)&gt;80, "Corregir",ROUNDDOWN(((TODAY()-Tabla2[[#This Row],[FECHA NACIMIENTO]])/365),0)))</f>
        <v>27</v>
      </c>
      <c r="V30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66" s="44" t="str">
        <f>+IF(Tabla2[[#This Row],[Edad]]="Corregir","Corregir","Ok")</f>
        <v>Ok</v>
      </c>
      <c r="X3066" s="42" t="str">
        <f>+IFERROR(VLOOKUP(Tabla2[[#This Row],[DISTRITO SEGÚN DNI]],Hoja1!$A$2:$B$32,2,FALSE),"No")</f>
        <v>No</v>
      </c>
      <c r="Y3066" s="42" t="str">
        <f>IF(OR(LOWER(Tabla2[[#This Row],[GENERO]])="masculino", LOWER(Tabla2[[#This Row],[GENERO]])="femenino"),"OK","Corregir")</f>
        <v>OK</v>
      </c>
      <c r="Z3066" s="42" t="str">
        <f>+IF(Tabla2[[#This Row],[Nro. DNI / CE]]="","Corregir",IF(LEN(Tabla2[[#This Row],[Nro. DNI / CE]])&gt;=8,"OK","Corregir"))</f>
        <v>OK</v>
      </c>
      <c r="AA3066" s="42">
        <f>COUNTIF(Tabla2[APELLIDOS Y NOMBRES],Tabla2[[#This Row],[APELLIDOS Y NOMBRES]])</f>
        <v>1</v>
      </c>
      <c r="AB3066" s="42">
        <f>IF(Tabla2[[#This Row],[Trabajador]]&gt;1,1/Tabla2[[#This Row],[Trabajador]],Tabla2[[#This Row],[Trabajador]])</f>
        <v>1</v>
      </c>
      <c r="AC3066" t="str">
        <f>+IFERROR(IF(Tabla2[[#This Row],[FECHA CESE/BAJA]]="","No Aplica",IF(AND(MONTH(Tabla2[[#This Row],[FECHA CESE/BAJA]])=MONTH(TODAY()-30),YEAR(Tabla2[[#This Row],[FECHA CESE/BAJA]])=YEAR(TODAY())),MONTH(TODAY()-30)&amp;"-"&amp;YEAR(TODAY()),"Borrar")),"No aplica")</f>
        <v>No Aplica</v>
      </c>
      <c r="AD3066" t="str">
        <f>+IFERROR(IF(Tabla2[[#This Row],[FECHA INICIO DE LABORES EN OBRA]]="","No Aplica",IF(AND(MONTH(Tabla2[[#This Row],[FECHA INICIO DE LABORES EN OBRA]])=MONTH(TODAY()-30),YEAR(Tabla2[[#This Row],[FECHA INICIO DE LABORES EN OBRA]])=YEAR(TODAY())),MONTH(TODAY()-30)&amp;"-"&amp;YEAR(TODAY()),"No Aplica")),"No Aplica")</f>
        <v>No Aplica</v>
      </c>
    </row>
    <row r="3067" spans="1:30" x14ac:dyDescent="0.25">
      <c r="A3067" s="13" t="s">
        <v>10535</v>
      </c>
      <c r="B3067" s="15" t="s">
        <v>10536</v>
      </c>
      <c r="C3067" s="15" t="s">
        <v>10536</v>
      </c>
      <c r="D3067" s="15" t="s">
        <v>10623</v>
      </c>
      <c r="E3067" s="15" t="s">
        <v>10624</v>
      </c>
      <c r="F3067" s="39">
        <v>36255</v>
      </c>
      <c r="G3067" s="15">
        <v>1</v>
      </c>
      <c r="H3067" s="15" t="s">
        <v>10557</v>
      </c>
      <c r="I3067" s="15" t="s">
        <v>10540</v>
      </c>
      <c r="J3067" s="15" t="s">
        <v>10625</v>
      </c>
      <c r="K3067" s="15" t="s">
        <v>2697</v>
      </c>
      <c r="L3067" s="40" t="s">
        <v>6</v>
      </c>
      <c r="M3067" s="39"/>
      <c r="N3067" s="41" t="s">
        <v>5158</v>
      </c>
      <c r="O3067" s="39">
        <v>44636</v>
      </c>
      <c r="P3067" s="40">
        <v>1</v>
      </c>
      <c r="Q3067" s="40">
        <v>1</v>
      </c>
      <c r="R3067" s="40" t="str">
        <f>IFERROR(VLOOKUP(Tabla2[[#This Row],[CONTRATISTA PRNCIPAL]],Hoja1!$L$5:$M$9,2,FALSE),"CJV")</f>
        <v>EPC</v>
      </c>
      <c r="S3067" s="40" t="str">
        <f>IF(Tabla2[[#This Row],[EMPRESA]]=Tabla2[[#This Row],[CONTRATISTA PRNCIPAL]],"Principal","Secundaria")</f>
        <v>Principal</v>
      </c>
      <c r="T3067" s="42">
        <f>IFERROR(1/COUNTIF(Tabla2[CONTRATISTA PRNCIPAL],Tabla2[[#This Row],[CONTRATISTA PRNCIPAL]]),0)</f>
        <v>0.02564102564102564</v>
      </c>
      <c r="U3067" s="43">
        <f>IF(((TODAY()-Tabla2[[#This Row],[FECHA NACIMIENTO]])/365)&lt;18,"Corregir", IF(((TODAY()-Tabla2[[#This Row],[FECHA NACIMIENTO]])/365)&gt;80, "Corregir",ROUNDDOWN(((TODAY()-Tabla2[[#This Row],[FECHA NACIMIENTO]])/365),0)))</f>
        <v>24</v>
      </c>
      <c r="V30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67" s="44" t="str">
        <f>+IF(Tabla2[[#This Row],[Edad]]="Corregir","Corregir","Ok")</f>
        <v>Ok</v>
      </c>
      <c r="X3067" s="42" t="str">
        <f>+IFERROR(VLOOKUP(Tabla2[[#This Row],[DISTRITO SEGÚN DNI]],Hoja1!$A$2:$B$32,2,FALSE),"No")</f>
        <v>No</v>
      </c>
      <c r="Y3067" s="42" t="str">
        <f>IF(OR(LOWER(Tabla2[[#This Row],[GENERO]])="masculino", LOWER(Tabla2[[#This Row],[GENERO]])="femenino"),"OK","Corregir")</f>
        <v>OK</v>
      </c>
      <c r="Z3067" s="42" t="str">
        <f>+IF(Tabla2[[#This Row],[Nro. DNI / CE]]="","Corregir",IF(LEN(Tabla2[[#This Row],[Nro. DNI / CE]])&gt;=8,"OK","Corregir"))</f>
        <v>OK</v>
      </c>
      <c r="AA3067" s="42">
        <f>COUNTIF(Tabla2[APELLIDOS Y NOMBRES],Tabla2[[#This Row],[APELLIDOS Y NOMBRES]])</f>
        <v>1</v>
      </c>
      <c r="AB3067" s="42">
        <f>IF(Tabla2[[#This Row],[Trabajador]]&gt;1,1/Tabla2[[#This Row],[Trabajador]],Tabla2[[#This Row],[Trabajador]])</f>
        <v>1</v>
      </c>
      <c r="AC3067" t="str">
        <f>+IFERROR(IF(Tabla2[[#This Row],[FECHA CESE/BAJA]]="","No Aplica",IF(AND(MONTH(Tabla2[[#This Row],[FECHA CESE/BAJA]])=MONTH(TODAY()-30),YEAR(Tabla2[[#This Row],[FECHA CESE/BAJA]])=YEAR(TODAY())),MONTH(TODAY()-30)&amp;"-"&amp;YEAR(TODAY()),"Borrar")),"No aplica")</f>
        <v>No Aplica</v>
      </c>
      <c r="AD3067" t="str">
        <f>+IFERROR(IF(Tabla2[[#This Row],[FECHA INICIO DE LABORES EN OBRA]]="","No Aplica",IF(AND(MONTH(Tabla2[[#This Row],[FECHA INICIO DE LABORES EN OBRA]])=MONTH(TODAY()-30),YEAR(Tabla2[[#This Row],[FECHA INICIO DE LABORES EN OBRA]])=YEAR(TODAY())),MONTH(TODAY()-30)&amp;"-"&amp;YEAR(TODAY()),"No Aplica")),"No Aplica")</f>
        <v>No Aplica</v>
      </c>
    </row>
    <row r="3068" spans="1:30" x14ac:dyDescent="0.25">
      <c r="A3068" s="13" t="s">
        <v>10535</v>
      </c>
      <c r="B3068" s="15" t="s">
        <v>10536</v>
      </c>
      <c r="C3068" s="15" t="s">
        <v>10536</v>
      </c>
      <c r="D3068" s="15" t="s">
        <v>10626</v>
      </c>
      <c r="E3068" s="15" t="s">
        <v>10627</v>
      </c>
      <c r="F3068" s="39">
        <v>33381</v>
      </c>
      <c r="G3068" s="15">
        <v>1</v>
      </c>
      <c r="H3068" s="15" t="s">
        <v>10557</v>
      </c>
      <c r="I3068" s="15" t="s">
        <v>10540</v>
      </c>
      <c r="J3068" s="15" t="s">
        <v>10628</v>
      </c>
      <c r="K3068" s="15" t="s">
        <v>2697</v>
      </c>
      <c r="L3068" s="40" t="s">
        <v>6</v>
      </c>
      <c r="M3068" s="39"/>
      <c r="N3068" s="41" t="s">
        <v>5158</v>
      </c>
      <c r="O3068" s="39">
        <v>44487</v>
      </c>
      <c r="P3068" s="40">
        <v>1</v>
      </c>
      <c r="Q3068" s="40">
        <v>1</v>
      </c>
      <c r="R3068" s="40" t="str">
        <f>IFERROR(VLOOKUP(Tabla2[[#This Row],[CONTRATISTA PRNCIPAL]],Hoja1!$L$5:$M$9,2,FALSE),"CJV")</f>
        <v>EPC</v>
      </c>
      <c r="S3068" s="40" t="str">
        <f>IF(Tabla2[[#This Row],[EMPRESA]]=Tabla2[[#This Row],[CONTRATISTA PRNCIPAL]],"Principal","Secundaria")</f>
        <v>Principal</v>
      </c>
      <c r="T3068" s="42">
        <f>IFERROR(1/COUNTIF(Tabla2[CONTRATISTA PRNCIPAL],Tabla2[[#This Row],[CONTRATISTA PRNCIPAL]]),0)</f>
        <v>0.02564102564102564</v>
      </c>
      <c r="U3068" s="43">
        <f>IF(((TODAY()-Tabla2[[#This Row],[FECHA NACIMIENTO]])/365)&lt;18,"Corregir", IF(((TODAY()-Tabla2[[#This Row],[FECHA NACIMIENTO]])/365)&gt;80, "Corregir",ROUNDDOWN(((TODAY()-Tabla2[[#This Row],[FECHA NACIMIENTO]])/365),0)))</f>
        <v>32</v>
      </c>
      <c r="V30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68" s="44" t="str">
        <f>+IF(Tabla2[[#This Row],[Edad]]="Corregir","Corregir","Ok")</f>
        <v>Ok</v>
      </c>
      <c r="X3068" s="42" t="str">
        <f>+IFERROR(VLOOKUP(Tabla2[[#This Row],[DISTRITO SEGÚN DNI]],Hoja1!$A$2:$B$32,2,FALSE),"No")</f>
        <v>No</v>
      </c>
      <c r="Y3068" s="42" t="str">
        <f>IF(OR(LOWER(Tabla2[[#This Row],[GENERO]])="masculino", LOWER(Tabla2[[#This Row],[GENERO]])="femenino"),"OK","Corregir")</f>
        <v>OK</v>
      </c>
      <c r="Z3068" s="42" t="str">
        <f>+IF(Tabla2[[#This Row],[Nro. DNI / CE]]="","Corregir",IF(LEN(Tabla2[[#This Row],[Nro. DNI / CE]])&gt;=8,"OK","Corregir"))</f>
        <v>OK</v>
      </c>
      <c r="AA3068" s="42">
        <f>COUNTIF(Tabla2[APELLIDOS Y NOMBRES],Tabla2[[#This Row],[APELLIDOS Y NOMBRES]])</f>
        <v>1</v>
      </c>
      <c r="AB3068" s="42">
        <f>IF(Tabla2[[#This Row],[Trabajador]]&gt;1,1/Tabla2[[#This Row],[Trabajador]],Tabla2[[#This Row],[Trabajador]])</f>
        <v>1</v>
      </c>
      <c r="AC3068" t="str">
        <f>+IFERROR(IF(Tabla2[[#This Row],[FECHA CESE/BAJA]]="","No Aplica",IF(AND(MONTH(Tabla2[[#This Row],[FECHA CESE/BAJA]])=MONTH(TODAY()-30),YEAR(Tabla2[[#This Row],[FECHA CESE/BAJA]])=YEAR(TODAY())),MONTH(TODAY()-30)&amp;"-"&amp;YEAR(TODAY()),"Borrar")),"No aplica")</f>
        <v>No Aplica</v>
      </c>
      <c r="AD3068" t="str">
        <f>+IFERROR(IF(Tabla2[[#This Row],[FECHA INICIO DE LABORES EN OBRA]]="","No Aplica",IF(AND(MONTH(Tabla2[[#This Row],[FECHA INICIO DE LABORES EN OBRA]])=MONTH(TODAY()-30),YEAR(Tabla2[[#This Row],[FECHA INICIO DE LABORES EN OBRA]])=YEAR(TODAY())),MONTH(TODAY()-30)&amp;"-"&amp;YEAR(TODAY()),"No Aplica")),"No Aplica")</f>
        <v>No Aplica</v>
      </c>
    </row>
    <row r="3069" spans="1:30" x14ac:dyDescent="0.25">
      <c r="A3069" s="13" t="s">
        <v>10535</v>
      </c>
      <c r="B3069" s="15" t="s">
        <v>10536</v>
      </c>
      <c r="C3069" s="15" t="s">
        <v>10536</v>
      </c>
      <c r="D3069" s="15" t="s">
        <v>10629</v>
      </c>
      <c r="E3069" s="15" t="s">
        <v>10630</v>
      </c>
      <c r="F3069" s="39">
        <v>27832</v>
      </c>
      <c r="G3069" s="15">
        <v>1</v>
      </c>
      <c r="H3069" s="15" t="s">
        <v>3238</v>
      </c>
      <c r="I3069" s="15" t="s">
        <v>10540</v>
      </c>
      <c r="J3069" s="15" t="s">
        <v>10631</v>
      </c>
      <c r="K3069" s="15" t="s">
        <v>3441</v>
      </c>
      <c r="L3069" s="40" t="s">
        <v>6</v>
      </c>
      <c r="M3069" s="39"/>
      <c r="N3069" s="41" t="s">
        <v>5158</v>
      </c>
      <c r="O3069" s="39">
        <v>44950</v>
      </c>
      <c r="P3069" s="40">
        <v>1</v>
      </c>
      <c r="Q3069" s="40">
        <v>1</v>
      </c>
      <c r="R3069" s="40" t="str">
        <f>IFERROR(VLOOKUP(Tabla2[[#This Row],[CONTRATISTA PRNCIPAL]],Hoja1!$L$5:$M$9,2,FALSE),"CJV")</f>
        <v>EPC</v>
      </c>
      <c r="S3069" s="40" t="str">
        <f>IF(Tabla2[[#This Row],[EMPRESA]]=Tabla2[[#This Row],[CONTRATISTA PRNCIPAL]],"Principal","Secundaria")</f>
        <v>Principal</v>
      </c>
      <c r="T3069" s="42">
        <f>IFERROR(1/COUNTIF(Tabla2[CONTRATISTA PRNCIPAL],Tabla2[[#This Row],[CONTRATISTA PRNCIPAL]]),0)</f>
        <v>0.02564102564102564</v>
      </c>
      <c r="U3069" s="43">
        <f>IF(((TODAY()-Tabla2[[#This Row],[FECHA NACIMIENTO]])/365)&lt;18,"Corregir", IF(((TODAY()-Tabla2[[#This Row],[FECHA NACIMIENTO]])/365)&gt;80, "Corregir",ROUNDDOWN(((TODAY()-Tabla2[[#This Row],[FECHA NACIMIENTO]])/365),0)))</f>
        <v>47</v>
      </c>
      <c r="V30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69" s="44" t="str">
        <f>+IF(Tabla2[[#This Row],[Edad]]="Corregir","Corregir","Ok")</f>
        <v>Ok</v>
      </c>
      <c r="X3069" s="42" t="str">
        <f>+IFERROR(VLOOKUP(Tabla2[[#This Row],[DISTRITO SEGÚN DNI]],Hoja1!$A$2:$B$32,2,FALSE),"No")</f>
        <v>No</v>
      </c>
      <c r="Y3069" s="42" t="str">
        <f>IF(OR(LOWER(Tabla2[[#This Row],[GENERO]])="masculino", LOWER(Tabla2[[#This Row],[GENERO]])="femenino"),"OK","Corregir")</f>
        <v>OK</v>
      </c>
      <c r="Z3069" s="42" t="str">
        <f>+IF(Tabla2[[#This Row],[Nro. DNI / CE]]="","Corregir",IF(LEN(Tabla2[[#This Row],[Nro. DNI / CE]])&gt;=8,"OK","Corregir"))</f>
        <v>OK</v>
      </c>
      <c r="AA3069" s="42">
        <f>COUNTIF(Tabla2[APELLIDOS Y NOMBRES],Tabla2[[#This Row],[APELLIDOS Y NOMBRES]])</f>
        <v>1</v>
      </c>
      <c r="AB3069" s="42">
        <f>IF(Tabla2[[#This Row],[Trabajador]]&gt;1,1/Tabla2[[#This Row],[Trabajador]],Tabla2[[#This Row],[Trabajador]])</f>
        <v>1</v>
      </c>
      <c r="AC3069" t="str">
        <f>+IFERROR(IF(Tabla2[[#This Row],[FECHA CESE/BAJA]]="","No Aplica",IF(AND(MONTH(Tabla2[[#This Row],[FECHA CESE/BAJA]])=MONTH(TODAY()-30),YEAR(Tabla2[[#This Row],[FECHA CESE/BAJA]])=YEAR(TODAY())),MONTH(TODAY()-30)&amp;"-"&amp;YEAR(TODAY()),"Borrar")),"No aplica")</f>
        <v>No Aplica</v>
      </c>
      <c r="AD3069" t="str">
        <f>+IFERROR(IF(Tabla2[[#This Row],[FECHA INICIO DE LABORES EN OBRA]]="","No Aplica",IF(AND(MONTH(Tabla2[[#This Row],[FECHA INICIO DE LABORES EN OBRA]])=MONTH(TODAY()-30),YEAR(Tabla2[[#This Row],[FECHA INICIO DE LABORES EN OBRA]])=YEAR(TODAY())),MONTH(TODAY()-30)&amp;"-"&amp;YEAR(TODAY()),"No Aplica")),"No Aplica")</f>
        <v>No Aplica</v>
      </c>
    </row>
    <row r="3070" spans="1:30" x14ac:dyDescent="0.25">
      <c r="A3070" s="13" t="s">
        <v>10535</v>
      </c>
      <c r="B3070" s="15" t="s">
        <v>10536</v>
      </c>
      <c r="C3070" s="15" t="s">
        <v>10536</v>
      </c>
      <c r="D3070" s="15" t="s">
        <v>10632</v>
      </c>
      <c r="E3070" s="15" t="s">
        <v>10633</v>
      </c>
      <c r="F3070" s="39">
        <v>33550</v>
      </c>
      <c r="G3070" s="15">
        <v>1</v>
      </c>
      <c r="H3070" s="15" t="s">
        <v>10539</v>
      </c>
      <c r="I3070" s="15" t="s">
        <v>10540</v>
      </c>
      <c r="J3070" s="15" t="s">
        <v>10634</v>
      </c>
      <c r="K3070" s="15" t="s">
        <v>2155</v>
      </c>
      <c r="L3070" s="40" t="s">
        <v>6</v>
      </c>
      <c r="M3070" s="39"/>
      <c r="N3070" s="41" t="s">
        <v>5158</v>
      </c>
      <c r="O3070" s="39">
        <v>44354</v>
      </c>
      <c r="P3070" s="40">
        <v>1</v>
      </c>
      <c r="Q3070" s="40">
        <v>1</v>
      </c>
      <c r="R3070" s="40" t="str">
        <f>IFERROR(VLOOKUP(Tabla2[[#This Row],[CONTRATISTA PRNCIPAL]],Hoja1!$L$5:$M$9,2,FALSE),"CJV")</f>
        <v>EPC</v>
      </c>
      <c r="S3070" s="40" t="str">
        <f>IF(Tabla2[[#This Row],[EMPRESA]]=Tabla2[[#This Row],[CONTRATISTA PRNCIPAL]],"Principal","Secundaria")</f>
        <v>Principal</v>
      </c>
      <c r="T3070" s="42">
        <f>IFERROR(1/COUNTIF(Tabla2[CONTRATISTA PRNCIPAL],Tabla2[[#This Row],[CONTRATISTA PRNCIPAL]]),0)</f>
        <v>0.02564102564102564</v>
      </c>
      <c r="U3070" s="43">
        <f>IF(((TODAY()-Tabla2[[#This Row],[FECHA NACIMIENTO]])/365)&lt;18,"Corregir", IF(((TODAY()-Tabla2[[#This Row],[FECHA NACIMIENTO]])/365)&gt;80, "Corregir",ROUNDDOWN(((TODAY()-Tabla2[[#This Row],[FECHA NACIMIENTO]])/365),0)))</f>
        <v>31</v>
      </c>
      <c r="V30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70" s="44" t="str">
        <f>+IF(Tabla2[[#This Row],[Edad]]="Corregir","Corregir","Ok")</f>
        <v>Ok</v>
      </c>
      <c r="X3070" s="42" t="str">
        <f>+IFERROR(VLOOKUP(Tabla2[[#This Row],[DISTRITO SEGÚN DNI]],Hoja1!$A$2:$B$32,2,FALSE),"No")</f>
        <v>No</v>
      </c>
      <c r="Y3070" s="42" t="str">
        <f>IF(OR(LOWER(Tabla2[[#This Row],[GENERO]])="masculino", LOWER(Tabla2[[#This Row],[GENERO]])="femenino"),"OK","Corregir")</f>
        <v>OK</v>
      </c>
      <c r="Z3070" s="42" t="str">
        <f>+IF(Tabla2[[#This Row],[Nro. DNI / CE]]="","Corregir",IF(LEN(Tabla2[[#This Row],[Nro. DNI / CE]])&gt;=8,"OK","Corregir"))</f>
        <v>OK</v>
      </c>
      <c r="AA3070" s="42">
        <f>COUNTIF(Tabla2[APELLIDOS Y NOMBRES],Tabla2[[#This Row],[APELLIDOS Y NOMBRES]])</f>
        <v>1</v>
      </c>
      <c r="AB3070" s="42">
        <f>IF(Tabla2[[#This Row],[Trabajador]]&gt;1,1/Tabla2[[#This Row],[Trabajador]],Tabla2[[#This Row],[Trabajador]])</f>
        <v>1</v>
      </c>
      <c r="AC3070" t="str">
        <f>+IFERROR(IF(Tabla2[[#This Row],[FECHA CESE/BAJA]]="","No Aplica",IF(AND(MONTH(Tabla2[[#This Row],[FECHA CESE/BAJA]])=MONTH(TODAY()-30),YEAR(Tabla2[[#This Row],[FECHA CESE/BAJA]])=YEAR(TODAY())),MONTH(TODAY()-30)&amp;"-"&amp;YEAR(TODAY()),"Borrar")),"No aplica")</f>
        <v>No Aplica</v>
      </c>
      <c r="AD3070" t="str">
        <f>+IFERROR(IF(Tabla2[[#This Row],[FECHA INICIO DE LABORES EN OBRA]]="","No Aplica",IF(AND(MONTH(Tabla2[[#This Row],[FECHA INICIO DE LABORES EN OBRA]])=MONTH(TODAY()-30),YEAR(Tabla2[[#This Row],[FECHA INICIO DE LABORES EN OBRA]])=YEAR(TODAY())),MONTH(TODAY()-30)&amp;"-"&amp;YEAR(TODAY()),"No Aplica")),"No Aplica")</f>
        <v>No Aplica</v>
      </c>
    </row>
    <row r="3071" spans="1:30" x14ac:dyDescent="0.25">
      <c r="A3071" s="13" t="s">
        <v>10535</v>
      </c>
      <c r="B3071" s="15" t="s">
        <v>10536</v>
      </c>
      <c r="C3071" s="15" t="s">
        <v>10536</v>
      </c>
      <c r="D3071" s="15" t="s">
        <v>10635</v>
      </c>
      <c r="E3071" s="15" t="s">
        <v>10636</v>
      </c>
      <c r="F3071" s="39">
        <v>34820</v>
      </c>
      <c r="G3071" s="15">
        <v>1</v>
      </c>
      <c r="H3071" s="15" t="s">
        <v>10557</v>
      </c>
      <c r="I3071" s="15" t="s">
        <v>10540</v>
      </c>
      <c r="J3071" s="15" t="s">
        <v>10637</v>
      </c>
      <c r="K3071" s="15" t="s">
        <v>2843</v>
      </c>
      <c r="L3071" s="40" t="s">
        <v>6</v>
      </c>
      <c r="M3071" s="39"/>
      <c r="N3071" s="41" t="s">
        <v>5158</v>
      </c>
      <c r="O3071" s="39">
        <v>44832</v>
      </c>
      <c r="P3071" s="40">
        <v>1</v>
      </c>
      <c r="Q3071" s="40">
        <v>1</v>
      </c>
      <c r="R3071" s="40" t="str">
        <f>IFERROR(VLOOKUP(Tabla2[[#This Row],[CONTRATISTA PRNCIPAL]],Hoja1!$L$5:$M$9,2,FALSE),"CJV")</f>
        <v>EPC</v>
      </c>
      <c r="S3071" s="40" t="str">
        <f>IF(Tabla2[[#This Row],[EMPRESA]]=Tabla2[[#This Row],[CONTRATISTA PRNCIPAL]],"Principal","Secundaria")</f>
        <v>Principal</v>
      </c>
      <c r="T3071" s="42">
        <f>IFERROR(1/COUNTIF(Tabla2[CONTRATISTA PRNCIPAL],Tabla2[[#This Row],[CONTRATISTA PRNCIPAL]]),0)</f>
        <v>0.02564102564102564</v>
      </c>
      <c r="U3071" s="43">
        <f>IF(((TODAY()-Tabla2[[#This Row],[FECHA NACIMIENTO]])/365)&lt;18,"Corregir", IF(((TODAY()-Tabla2[[#This Row],[FECHA NACIMIENTO]])/365)&gt;80, "Corregir",ROUNDDOWN(((TODAY()-Tabla2[[#This Row],[FECHA NACIMIENTO]])/365),0)))</f>
        <v>28</v>
      </c>
      <c r="V30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71" s="44" t="str">
        <f>+IF(Tabla2[[#This Row],[Edad]]="Corregir","Corregir","Ok")</f>
        <v>Ok</v>
      </c>
      <c r="X3071" s="42" t="str">
        <f>+IFERROR(VLOOKUP(Tabla2[[#This Row],[DISTRITO SEGÚN DNI]],Hoja1!$A$2:$B$32,2,FALSE),"No")</f>
        <v>No</v>
      </c>
      <c r="Y3071" s="42" t="str">
        <f>IF(OR(LOWER(Tabla2[[#This Row],[GENERO]])="masculino", LOWER(Tabla2[[#This Row],[GENERO]])="femenino"),"OK","Corregir")</f>
        <v>OK</v>
      </c>
      <c r="Z3071" s="42" t="str">
        <f>+IF(Tabla2[[#This Row],[Nro. DNI / CE]]="","Corregir",IF(LEN(Tabla2[[#This Row],[Nro. DNI / CE]])&gt;=8,"OK","Corregir"))</f>
        <v>OK</v>
      </c>
      <c r="AA3071" s="42">
        <f>COUNTIF(Tabla2[APELLIDOS Y NOMBRES],Tabla2[[#This Row],[APELLIDOS Y NOMBRES]])</f>
        <v>1</v>
      </c>
      <c r="AB3071" s="42">
        <f>IF(Tabla2[[#This Row],[Trabajador]]&gt;1,1/Tabla2[[#This Row],[Trabajador]],Tabla2[[#This Row],[Trabajador]])</f>
        <v>1</v>
      </c>
      <c r="AC3071" t="str">
        <f>+IFERROR(IF(Tabla2[[#This Row],[FECHA CESE/BAJA]]="","No Aplica",IF(AND(MONTH(Tabla2[[#This Row],[FECHA CESE/BAJA]])=MONTH(TODAY()-30),YEAR(Tabla2[[#This Row],[FECHA CESE/BAJA]])=YEAR(TODAY())),MONTH(TODAY()-30)&amp;"-"&amp;YEAR(TODAY()),"Borrar")),"No aplica")</f>
        <v>No Aplica</v>
      </c>
      <c r="AD3071" t="str">
        <f>+IFERROR(IF(Tabla2[[#This Row],[FECHA INICIO DE LABORES EN OBRA]]="","No Aplica",IF(AND(MONTH(Tabla2[[#This Row],[FECHA INICIO DE LABORES EN OBRA]])=MONTH(TODAY()-30),YEAR(Tabla2[[#This Row],[FECHA INICIO DE LABORES EN OBRA]])=YEAR(TODAY())),MONTH(TODAY()-30)&amp;"-"&amp;YEAR(TODAY()),"No Aplica")),"No Aplica")</f>
        <v>No Aplica</v>
      </c>
    </row>
    <row r="3072" spans="1:30" x14ac:dyDescent="0.25">
      <c r="A3072" s="13" t="s">
        <v>10535</v>
      </c>
      <c r="B3072" s="15" t="s">
        <v>10536</v>
      </c>
      <c r="C3072" s="15" t="s">
        <v>10536</v>
      </c>
      <c r="D3072" s="15" t="s">
        <v>10638</v>
      </c>
      <c r="E3072" s="15" t="s">
        <v>10639</v>
      </c>
      <c r="F3072" s="39">
        <v>31080</v>
      </c>
      <c r="G3072" s="15">
        <v>1</v>
      </c>
      <c r="H3072" s="15" t="s">
        <v>10539</v>
      </c>
      <c r="I3072" s="15" t="s">
        <v>10540</v>
      </c>
      <c r="J3072" s="15" t="s">
        <v>10640</v>
      </c>
      <c r="K3072" s="15" t="s">
        <v>2793</v>
      </c>
      <c r="L3072" s="40" t="s">
        <v>6</v>
      </c>
      <c r="M3072" s="39"/>
      <c r="N3072" s="41" t="s">
        <v>5158</v>
      </c>
      <c r="O3072" s="39">
        <v>43598</v>
      </c>
      <c r="P3072" s="40">
        <v>1</v>
      </c>
      <c r="Q3072" s="40">
        <v>1</v>
      </c>
      <c r="R3072" s="40" t="str">
        <f>IFERROR(VLOOKUP(Tabla2[[#This Row],[CONTRATISTA PRNCIPAL]],Hoja1!$L$5:$M$9,2,FALSE),"CJV")</f>
        <v>EPC</v>
      </c>
      <c r="S3072" s="40" t="str">
        <f>IF(Tabla2[[#This Row],[EMPRESA]]=Tabla2[[#This Row],[CONTRATISTA PRNCIPAL]],"Principal","Secundaria")</f>
        <v>Principal</v>
      </c>
      <c r="T3072" s="42">
        <f>IFERROR(1/COUNTIF(Tabla2[CONTRATISTA PRNCIPAL],Tabla2[[#This Row],[CONTRATISTA PRNCIPAL]]),0)</f>
        <v>0.02564102564102564</v>
      </c>
      <c r="U3072" s="43">
        <f>IF(((TODAY()-Tabla2[[#This Row],[FECHA NACIMIENTO]])/365)&lt;18,"Corregir", IF(((TODAY()-Tabla2[[#This Row],[FECHA NACIMIENTO]])/365)&gt;80, "Corregir",ROUNDDOWN(((TODAY()-Tabla2[[#This Row],[FECHA NACIMIENTO]])/365),0)))</f>
        <v>38</v>
      </c>
      <c r="V30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72" s="44" t="str">
        <f>+IF(Tabla2[[#This Row],[Edad]]="Corregir","Corregir","Ok")</f>
        <v>Ok</v>
      </c>
      <c r="X3072" s="42" t="str">
        <f>+IFERROR(VLOOKUP(Tabla2[[#This Row],[DISTRITO SEGÚN DNI]],Hoja1!$A$2:$B$32,2,FALSE),"No")</f>
        <v>No</v>
      </c>
      <c r="Y3072" s="42" t="str">
        <f>IF(OR(LOWER(Tabla2[[#This Row],[GENERO]])="masculino", LOWER(Tabla2[[#This Row],[GENERO]])="femenino"),"OK","Corregir")</f>
        <v>OK</v>
      </c>
      <c r="Z3072" s="42" t="str">
        <f>+IF(Tabla2[[#This Row],[Nro. DNI / CE]]="","Corregir",IF(LEN(Tabla2[[#This Row],[Nro. DNI / CE]])&gt;=8,"OK","Corregir"))</f>
        <v>OK</v>
      </c>
      <c r="AA3072" s="42">
        <f>COUNTIF(Tabla2[APELLIDOS Y NOMBRES],Tabla2[[#This Row],[APELLIDOS Y NOMBRES]])</f>
        <v>1</v>
      </c>
      <c r="AB3072" s="42">
        <f>IF(Tabla2[[#This Row],[Trabajador]]&gt;1,1/Tabla2[[#This Row],[Trabajador]],Tabla2[[#This Row],[Trabajador]])</f>
        <v>1</v>
      </c>
      <c r="AC3072" t="str">
        <f>+IFERROR(IF(Tabla2[[#This Row],[FECHA CESE/BAJA]]="","No Aplica",IF(AND(MONTH(Tabla2[[#This Row],[FECHA CESE/BAJA]])=MONTH(TODAY()-30),YEAR(Tabla2[[#This Row],[FECHA CESE/BAJA]])=YEAR(TODAY())),MONTH(TODAY()-30)&amp;"-"&amp;YEAR(TODAY()),"Borrar")),"No aplica")</f>
        <v>No Aplica</v>
      </c>
      <c r="AD3072" t="str">
        <f>+IFERROR(IF(Tabla2[[#This Row],[FECHA INICIO DE LABORES EN OBRA]]="","No Aplica",IF(AND(MONTH(Tabla2[[#This Row],[FECHA INICIO DE LABORES EN OBRA]])=MONTH(TODAY()-30),YEAR(Tabla2[[#This Row],[FECHA INICIO DE LABORES EN OBRA]])=YEAR(TODAY())),MONTH(TODAY()-30)&amp;"-"&amp;YEAR(TODAY()),"No Aplica")),"No Aplica")</f>
        <v>No Aplica</v>
      </c>
    </row>
    <row r="3073" spans="1:30" x14ac:dyDescent="0.25">
      <c r="A3073" s="13" t="s">
        <v>10535</v>
      </c>
      <c r="B3073" s="15" t="s">
        <v>10536</v>
      </c>
      <c r="C3073" s="15" t="s">
        <v>10536</v>
      </c>
      <c r="D3073" s="15" t="s">
        <v>10641</v>
      </c>
      <c r="E3073" s="15" t="s">
        <v>10642</v>
      </c>
      <c r="F3073" s="39">
        <v>32742</v>
      </c>
      <c r="G3073" s="15">
        <v>1</v>
      </c>
      <c r="H3073" s="15" t="s">
        <v>10539</v>
      </c>
      <c r="I3073" s="15" t="s">
        <v>10540</v>
      </c>
      <c r="J3073" s="15" t="s">
        <v>10643</v>
      </c>
      <c r="K3073" s="15" t="s">
        <v>10644</v>
      </c>
      <c r="L3073" s="40" t="s">
        <v>5</v>
      </c>
      <c r="M3073" s="39"/>
      <c r="N3073" s="41" t="s">
        <v>5158</v>
      </c>
      <c r="O3073" s="39">
        <v>44636</v>
      </c>
      <c r="P3073" s="40">
        <v>1</v>
      </c>
      <c r="Q3073" s="40">
        <v>1</v>
      </c>
      <c r="R3073" s="40" t="str">
        <f>IFERROR(VLOOKUP(Tabla2[[#This Row],[CONTRATISTA PRNCIPAL]],Hoja1!$L$5:$M$9,2,FALSE),"CJV")</f>
        <v>EPC</v>
      </c>
      <c r="S3073" s="40" t="str">
        <f>IF(Tabla2[[#This Row],[EMPRESA]]=Tabla2[[#This Row],[CONTRATISTA PRNCIPAL]],"Principal","Secundaria")</f>
        <v>Principal</v>
      </c>
      <c r="T3073" s="42">
        <f>IFERROR(1/COUNTIF(Tabla2[CONTRATISTA PRNCIPAL],Tabla2[[#This Row],[CONTRATISTA PRNCIPAL]]),0)</f>
        <v>0.02564102564102564</v>
      </c>
      <c r="U3073" s="43">
        <f>IF(((TODAY()-Tabla2[[#This Row],[FECHA NACIMIENTO]])/365)&lt;18,"Corregir", IF(((TODAY()-Tabla2[[#This Row],[FECHA NACIMIENTO]])/365)&gt;80, "Corregir",ROUNDDOWN(((TODAY()-Tabla2[[#This Row],[FECHA NACIMIENTO]])/365),0)))</f>
        <v>34</v>
      </c>
      <c r="V30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73" s="44" t="str">
        <f>+IF(Tabla2[[#This Row],[Edad]]="Corregir","Corregir","Ok")</f>
        <v>Ok</v>
      </c>
      <c r="X3073" s="42" t="str">
        <f>+IFERROR(VLOOKUP(Tabla2[[#This Row],[DISTRITO SEGÚN DNI]],Hoja1!$A$2:$B$32,2,FALSE),"No")</f>
        <v>No</v>
      </c>
      <c r="Y3073" s="42" t="str">
        <f>IF(OR(LOWER(Tabla2[[#This Row],[GENERO]])="masculino", LOWER(Tabla2[[#This Row],[GENERO]])="femenino"),"OK","Corregir")</f>
        <v>OK</v>
      </c>
      <c r="Z3073" s="42" t="str">
        <f>+IF(Tabla2[[#This Row],[Nro. DNI / CE]]="","Corregir",IF(LEN(Tabla2[[#This Row],[Nro. DNI / CE]])&gt;=8,"OK","Corregir"))</f>
        <v>OK</v>
      </c>
      <c r="AA3073" s="42">
        <f>COUNTIF(Tabla2[APELLIDOS Y NOMBRES],Tabla2[[#This Row],[APELLIDOS Y NOMBRES]])</f>
        <v>1</v>
      </c>
      <c r="AB3073" s="42">
        <f>IF(Tabla2[[#This Row],[Trabajador]]&gt;1,1/Tabla2[[#This Row],[Trabajador]],Tabla2[[#This Row],[Trabajador]])</f>
        <v>1</v>
      </c>
      <c r="AC3073" t="str">
        <f>+IFERROR(IF(Tabla2[[#This Row],[FECHA CESE/BAJA]]="","No Aplica",IF(AND(MONTH(Tabla2[[#This Row],[FECHA CESE/BAJA]])=MONTH(TODAY()-30),YEAR(Tabla2[[#This Row],[FECHA CESE/BAJA]])=YEAR(TODAY())),MONTH(TODAY()-30)&amp;"-"&amp;YEAR(TODAY()),"Borrar")),"No aplica")</f>
        <v>No Aplica</v>
      </c>
      <c r="AD3073" t="str">
        <f>+IFERROR(IF(Tabla2[[#This Row],[FECHA INICIO DE LABORES EN OBRA]]="","No Aplica",IF(AND(MONTH(Tabla2[[#This Row],[FECHA INICIO DE LABORES EN OBRA]])=MONTH(TODAY()-30),YEAR(Tabla2[[#This Row],[FECHA INICIO DE LABORES EN OBRA]])=YEAR(TODAY())),MONTH(TODAY()-30)&amp;"-"&amp;YEAR(TODAY()),"No Aplica")),"No Aplica")</f>
        <v>No Aplica</v>
      </c>
    </row>
    <row r="3074" spans="1:30" x14ac:dyDescent="0.25">
      <c r="A3074" s="13" t="s">
        <v>10535</v>
      </c>
      <c r="B3074" s="15" t="s">
        <v>10536</v>
      </c>
      <c r="C3074" s="15" t="s">
        <v>10536</v>
      </c>
      <c r="D3074" s="15" t="s">
        <v>608</v>
      </c>
      <c r="E3074" s="15" t="s">
        <v>609</v>
      </c>
      <c r="F3074" s="39">
        <v>31508</v>
      </c>
      <c r="G3074" s="15">
        <v>1</v>
      </c>
      <c r="H3074" s="15" t="s">
        <v>10539</v>
      </c>
      <c r="I3074" s="15" t="s">
        <v>10540</v>
      </c>
      <c r="J3074" s="15" t="s">
        <v>10645</v>
      </c>
      <c r="K3074" s="15" t="s">
        <v>3195</v>
      </c>
      <c r="L3074" s="40" t="s">
        <v>5</v>
      </c>
      <c r="M3074" s="39"/>
      <c r="N3074" s="41" t="s">
        <v>5158</v>
      </c>
      <c r="O3074" s="39">
        <v>42887</v>
      </c>
      <c r="P3074" s="40">
        <v>1</v>
      </c>
      <c r="Q3074" s="40">
        <v>1</v>
      </c>
      <c r="R3074" s="40" t="str">
        <f>IFERROR(VLOOKUP(Tabla2[[#This Row],[CONTRATISTA PRNCIPAL]],Hoja1!$L$5:$M$9,2,FALSE),"CJV")</f>
        <v>EPC</v>
      </c>
      <c r="S3074" s="40" t="str">
        <f>IF(Tabla2[[#This Row],[EMPRESA]]=Tabla2[[#This Row],[CONTRATISTA PRNCIPAL]],"Principal","Secundaria")</f>
        <v>Principal</v>
      </c>
      <c r="T3074" s="42">
        <f>IFERROR(1/COUNTIF(Tabla2[CONTRATISTA PRNCIPAL],Tabla2[[#This Row],[CONTRATISTA PRNCIPAL]]),0)</f>
        <v>0.02564102564102564</v>
      </c>
      <c r="U3074" s="43">
        <f>IF(((TODAY()-Tabla2[[#This Row],[FECHA NACIMIENTO]])/365)&lt;18,"Corregir", IF(((TODAY()-Tabla2[[#This Row],[FECHA NACIMIENTO]])/365)&gt;80, "Corregir",ROUNDDOWN(((TODAY()-Tabla2[[#This Row],[FECHA NACIMIENTO]])/365),0)))</f>
        <v>37</v>
      </c>
      <c r="V30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74" s="44" t="str">
        <f>+IF(Tabla2[[#This Row],[Edad]]="Corregir","Corregir","Ok")</f>
        <v>Ok</v>
      </c>
      <c r="X3074" s="42" t="str">
        <f>+IFERROR(VLOOKUP(Tabla2[[#This Row],[DISTRITO SEGÚN DNI]],Hoja1!$A$2:$B$32,2,FALSE),"No")</f>
        <v>BREÑA</v>
      </c>
      <c r="Y3074" s="42" t="str">
        <f>IF(OR(LOWER(Tabla2[[#This Row],[GENERO]])="masculino", LOWER(Tabla2[[#This Row],[GENERO]])="femenino"),"OK","Corregir")</f>
        <v>OK</v>
      </c>
      <c r="Z3074" s="42" t="str">
        <f>+IF(Tabla2[[#This Row],[Nro. DNI / CE]]="","Corregir",IF(LEN(Tabla2[[#This Row],[Nro. DNI / CE]])&gt;=8,"OK","Corregir"))</f>
        <v>OK</v>
      </c>
      <c r="AA3074" s="42">
        <f>COUNTIF(Tabla2[APELLIDOS Y NOMBRES],Tabla2[[#This Row],[APELLIDOS Y NOMBRES]])</f>
        <v>1</v>
      </c>
      <c r="AB3074" s="42">
        <f>IF(Tabla2[[#This Row],[Trabajador]]&gt;1,1/Tabla2[[#This Row],[Trabajador]],Tabla2[[#This Row],[Trabajador]])</f>
        <v>1</v>
      </c>
      <c r="AC3074" t="str">
        <f>+IFERROR(IF(Tabla2[[#This Row],[FECHA CESE/BAJA]]="","No Aplica",IF(AND(MONTH(Tabla2[[#This Row],[FECHA CESE/BAJA]])=MONTH(TODAY()-30),YEAR(Tabla2[[#This Row],[FECHA CESE/BAJA]])=YEAR(TODAY())),MONTH(TODAY()-30)&amp;"-"&amp;YEAR(TODAY()),"Borrar")),"No aplica")</f>
        <v>No Aplica</v>
      </c>
      <c r="AD3074" t="str">
        <f>+IFERROR(IF(Tabla2[[#This Row],[FECHA INICIO DE LABORES EN OBRA]]="","No Aplica",IF(AND(MONTH(Tabla2[[#This Row],[FECHA INICIO DE LABORES EN OBRA]])=MONTH(TODAY()-30),YEAR(Tabla2[[#This Row],[FECHA INICIO DE LABORES EN OBRA]])=YEAR(TODAY())),MONTH(TODAY()-30)&amp;"-"&amp;YEAR(TODAY()),"No Aplica")),"No Aplica")</f>
        <v>No Aplica</v>
      </c>
    </row>
    <row r="3075" spans="1:30" x14ac:dyDescent="0.25">
      <c r="A3075" s="13" t="s">
        <v>10535</v>
      </c>
      <c r="B3075" s="15" t="s">
        <v>10536</v>
      </c>
      <c r="C3075" s="15" t="s">
        <v>10536</v>
      </c>
      <c r="D3075" s="15" t="s">
        <v>10646</v>
      </c>
      <c r="E3075" s="15" t="s">
        <v>10647</v>
      </c>
      <c r="F3075" s="39">
        <v>31560</v>
      </c>
      <c r="G3075" s="15">
        <v>1</v>
      </c>
      <c r="H3075" s="15" t="s">
        <v>3238</v>
      </c>
      <c r="I3075" s="15" t="s">
        <v>10540</v>
      </c>
      <c r="J3075" s="15" t="s">
        <v>10648</v>
      </c>
      <c r="K3075" s="15" t="s">
        <v>2697</v>
      </c>
      <c r="L3075" s="40" t="s">
        <v>6</v>
      </c>
      <c r="M3075" s="39"/>
      <c r="N3075" s="41" t="s">
        <v>5158</v>
      </c>
      <c r="O3075" s="39">
        <v>44487</v>
      </c>
      <c r="P3075" s="40">
        <v>1</v>
      </c>
      <c r="Q3075" s="40">
        <v>1</v>
      </c>
      <c r="R3075" s="40" t="str">
        <f>IFERROR(VLOOKUP(Tabla2[[#This Row],[CONTRATISTA PRNCIPAL]],Hoja1!$L$5:$M$9,2,FALSE),"CJV")</f>
        <v>EPC</v>
      </c>
      <c r="S3075" s="40" t="str">
        <f>IF(Tabla2[[#This Row],[EMPRESA]]=Tabla2[[#This Row],[CONTRATISTA PRNCIPAL]],"Principal","Secundaria")</f>
        <v>Principal</v>
      </c>
      <c r="T3075" s="42">
        <f>IFERROR(1/COUNTIF(Tabla2[CONTRATISTA PRNCIPAL],Tabla2[[#This Row],[CONTRATISTA PRNCIPAL]]),0)</f>
        <v>0.02564102564102564</v>
      </c>
      <c r="U3075" s="43">
        <f>IF(((TODAY()-Tabla2[[#This Row],[FECHA NACIMIENTO]])/365)&lt;18,"Corregir", IF(((TODAY()-Tabla2[[#This Row],[FECHA NACIMIENTO]])/365)&gt;80, "Corregir",ROUNDDOWN(((TODAY()-Tabla2[[#This Row],[FECHA NACIMIENTO]])/365),0)))</f>
        <v>37</v>
      </c>
      <c r="V30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75" s="44" t="str">
        <f>+IF(Tabla2[[#This Row],[Edad]]="Corregir","Corregir","Ok")</f>
        <v>Ok</v>
      </c>
      <c r="X3075" s="42" t="str">
        <f>+IFERROR(VLOOKUP(Tabla2[[#This Row],[DISTRITO SEGÚN DNI]],Hoja1!$A$2:$B$32,2,FALSE),"No")</f>
        <v>No</v>
      </c>
      <c r="Y3075" s="42" t="str">
        <f>IF(OR(LOWER(Tabla2[[#This Row],[GENERO]])="masculino", LOWER(Tabla2[[#This Row],[GENERO]])="femenino"),"OK","Corregir")</f>
        <v>OK</v>
      </c>
      <c r="Z3075" s="42" t="str">
        <f>+IF(Tabla2[[#This Row],[Nro. DNI / CE]]="","Corregir",IF(LEN(Tabla2[[#This Row],[Nro. DNI / CE]])&gt;=8,"OK","Corregir"))</f>
        <v>OK</v>
      </c>
      <c r="AA3075" s="42">
        <f>COUNTIF(Tabla2[APELLIDOS Y NOMBRES],Tabla2[[#This Row],[APELLIDOS Y NOMBRES]])</f>
        <v>1</v>
      </c>
      <c r="AB3075" s="42">
        <f>IF(Tabla2[[#This Row],[Trabajador]]&gt;1,1/Tabla2[[#This Row],[Trabajador]],Tabla2[[#This Row],[Trabajador]])</f>
        <v>1</v>
      </c>
      <c r="AC3075" t="str">
        <f>+IFERROR(IF(Tabla2[[#This Row],[FECHA CESE/BAJA]]="","No Aplica",IF(AND(MONTH(Tabla2[[#This Row],[FECHA CESE/BAJA]])=MONTH(TODAY()-30),YEAR(Tabla2[[#This Row],[FECHA CESE/BAJA]])=YEAR(TODAY())),MONTH(TODAY()-30)&amp;"-"&amp;YEAR(TODAY()),"Borrar")),"No aplica")</f>
        <v>No Aplica</v>
      </c>
      <c r="AD3075" t="str">
        <f>+IFERROR(IF(Tabla2[[#This Row],[FECHA INICIO DE LABORES EN OBRA]]="","No Aplica",IF(AND(MONTH(Tabla2[[#This Row],[FECHA INICIO DE LABORES EN OBRA]])=MONTH(TODAY()-30),YEAR(Tabla2[[#This Row],[FECHA INICIO DE LABORES EN OBRA]])=YEAR(TODAY())),MONTH(TODAY()-30)&amp;"-"&amp;YEAR(TODAY()),"No Aplica")),"No Aplica")</f>
        <v>No Aplica</v>
      </c>
    </row>
    <row r="3076" spans="1:30" x14ac:dyDescent="0.25">
      <c r="A3076" s="13" t="s">
        <v>10535</v>
      </c>
      <c r="B3076" s="15" t="s">
        <v>10536</v>
      </c>
      <c r="C3076" s="15" t="s">
        <v>10536</v>
      </c>
      <c r="D3076" s="15" t="s">
        <v>10649</v>
      </c>
      <c r="E3076" s="15" t="s">
        <v>10650</v>
      </c>
      <c r="F3076" s="39">
        <v>34932</v>
      </c>
      <c r="G3076" s="15">
        <v>1</v>
      </c>
      <c r="H3076" s="15" t="s">
        <v>10557</v>
      </c>
      <c r="I3076" s="15" t="s">
        <v>10540</v>
      </c>
      <c r="J3076" s="15" t="s">
        <v>10651</v>
      </c>
      <c r="K3076" s="15" t="s">
        <v>4859</v>
      </c>
      <c r="L3076" s="40" t="s">
        <v>6</v>
      </c>
      <c r="M3076" s="39"/>
      <c r="N3076" s="41" t="s">
        <v>5158</v>
      </c>
      <c r="O3076" s="39">
        <v>45049</v>
      </c>
      <c r="P3076" s="40">
        <v>1</v>
      </c>
      <c r="Q3076" s="40">
        <v>1</v>
      </c>
      <c r="R3076" s="40" t="str">
        <f>IFERROR(VLOOKUP(Tabla2[[#This Row],[CONTRATISTA PRNCIPAL]],Hoja1!$L$5:$M$9,2,FALSE),"CJV")</f>
        <v>EPC</v>
      </c>
      <c r="S3076" s="40" t="str">
        <f>IF(Tabla2[[#This Row],[EMPRESA]]=Tabla2[[#This Row],[CONTRATISTA PRNCIPAL]],"Principal","Secundaria")</f>
        <v>Principal</v>
      </c>
      <c r="T3076" s="42">
        <f>IFERROR(1/COUNTIF(Tabla2[CONTRATISTA PRNCIPAL],Tabla2[[#This Row],[CONTRATISTA PRNCIPAL]]),0)</f>
        <v>0.02564102564102564</v>
      </c>
      <c r="U3076" s="43">
        <f>IF(((TODAY()-Tabla2[[#This Row],[FECHA NACIMIENTO]])/365)&lt;18,"Corregir", IF(((TODAY()-Tabla2[[#This Row],[FECHA NACIMIENTO]])/365)&gt;80, "Corregir",ROUNDDOWN(((TODAY()-Tabla2[[#This Row],[FECHA NACIMIENTO]])/365),0)))</f>
        <v>28</v>
      </c>
      <c r="V30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76" s="44" t="str">
        <f>+IF(Tabla2[[#This Row],[Edad]]="Corregir","Corregir","Ok")</f>
        <v>Ok</v>
      </c>
      <c r="X3076" s="42" t="str">
        <f>+IFERROR(VLOOKUP(Tabla2[[#This Row],[DISTRITO SEGÚN DNI]],Hoja1!$A$2:$B$32,2,FALSE),"No")</f>
        <v>No</v>
      </c>
      <c r="Y3076" s="42" t="str">
        <f>IF(OR(LOWER(Tabla2[[#This Row],[GENERO]])="masculino", LOWER(Tabla2[[#This Row],[GENERO]])="femenino"),"OK","Corregir")</f>
        <v>OK</v>
      </c>
      <c r="Z3076" s="42" t="str">
        <f>+IF(Tabla2[[#This Row],[Nro. DNI / CE]]="","Corregir",IF(LEN(Tabla2[[#This Row],[Nro. DNI / CE]])&gt;=8,"OK","Corregir"))</f>
        <v>OK</v>
      </c>
      <c r="AA3076" s="42">
        <f>COUNTIF(Tabla2[APELLIDOS Y NOMBRES],Tabla2[[#This Row],[APELLIDOS Y NOMBRES]])</f>
        <v>1</v>
      </c>
      <c r="AB3076" s="42">
        <f>IF(Tabla2[[#This Row],[Trabajador]]&gt;1,1/Tabla2[[#This Row],[Trabajador]],Tabla2[[#This Row],[Trabajador]])</f>
        <v>1</v>
      </c>
      <c r="AC3076" t="str">
        <f>+IFERROR(IF(Tabla2[[#This Row],[FECHA CESE/BAJA]]="","No Aplica",IF(AND(MONTH(Tabla2[[#This Row],[FECHA CESE/BAJA]])=MONTH(TODAY()-30),YEAR(Tabla2[[#This Row],[FECHA CESE/BAJA]])=YEAR(TODAY())),MONTH(TODAY()-30)&amp;"-"&amp;YEAR(TODAY()),"Borrar")),"No aplica")</f>
        <v>No Aplica</v>
      </c>
      <c r="AD3076" t="str">
        <f>+IFERROR(IF(Tabla2[[#This Row],[FECHA INICIO DE LABORES EN OBRA]]="","No Aplica",IF(AND(MONTH(Tabla2[[#This Row],[FECHA INICIO DE LABORES EN OBRA]])=MONTH(TODAY()-30),YEAR(Tabla2[[#This Row],[FECHA INICIO DE LABORES EN OBRA]])=YEAR(TODAY())),MONTH(TODAY()-30)&amp;"-"&amp;YEAR(TODAY()),"No Aplica")),"No Aplica")</f>
        <v>No Aplica</v>
      </c>
    </row>
    <row r="3077" spans="1:30" x14ac:dyDescent="0.25">
      <c r="A3077" s="13" t="s">
        <v>10535</v>
      </c>
      <c r="B3077" s="15" t="s">
        <v>10536</v>
      </c>
      <c r="C3077" s="15" t="s">
        <v>10536</v>
      </c>
      <c r="D3077" s="15" t="s">
        <v>10652</v>
      </c>
      <c r="E3077" s="15" t="s">
        <v>10653</v>
      </c>
      <c r="F3077" s="39">
        <v>32412</v>
      </c>
      <c r="G3077" s="15">
        <v>1</v>
      </c>
      <c r="H3077" s="15" t="s">
        <v>3238</v>
      </c>
      <c r="I3077" s="15" t="s">
        <v>10540</v>
      </c>
      <c r="J3077" s="15" t="s">
        <v>10654</v>
      </c>
      <c r="K3077" s="15" t="s">
        <v>2823</v>
      </c>
      <c r="L3077" s="40" t="s">
        <v>6</v>
      </c>
      <c r="M3077" s="39"/>
      <c r="N3077" s="41" t="s">
        <v>5158</v>
      </c>
      <c r="O3077" s="39">
        <v>45054</v>
      </c>
      <c r="P3077" s="40">
        <v>1</v>
      </c>
      <c r="Q3077" s="40">
        <v>1</v>
      </c>
      <c r="R3077" s="40" t="str">
        <f>IFERROR(VLOOKUP(Tabla2[[#This Row],[CONTRATISTA PRNCIPAL]],Hoja1!$L$5:$M$9,2,FALSE),"CJV")</f>
        <v>EPC</v>
      </c>
      <c r="S3077" s="40" t="str">
        <f>IF(Tabla2[[#This Row],[EMPRESA]]=Tabla2[[#This Row],[CONTRATISTA PRNCIPAL]],"Principal","Secundaria")</f>
        <v>Principal</v>
      </c>
      <c r="T3077" s="42">
        <f>IFERROR(1/COUNTIF(Tabla2[CONTRATISTA PRNCIPAL],Tabla2[[#This Row],[CONTRATISTA PRNCIPAL]]),0)</f>
        <v>0.02564102564102564</v>
      </c>
      <c r="U3077" s="43">
        <f>IF(((TODAY()-Tabla2[[#This Row],[FECHA NACIMIENTO]])/365)&lt;18,"Corregir", IF(((TODAY()-Tabla2[[#This Row],[FECHA NACIMIENTO]])/365)&gt;80, "Corregir",ROUNDDOWN(((TODAY()-Tabla2[[#This Row],[FECHA NACIMIENTO]])/365),0)))</f>
        <v>35</v>
      </c>
      <c r="V30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77" s="44" t="str">
        <f>+IF(Tabla2[[#This Row],[Edad]]="Corregir","Corregir","Ok")</f>
        <v>Ok</v>
      </c>
      <c r="X3077" s="42" t="str">
        <f>+IFERROR(VLOOKUP(Tabla2[[#This Row],[DISTRITO SEGÚN DNI]],Hoja1!$A$2:$B$32,2,FALSE),"No")</f>
        <v>No</v>
      </c>
      <c r="Y3077" s="42" t="str">
        <f>IF(OR(LOWER(Tabla2[[#This Row],[GENERO]])="masculino", LOWER(Tabla2[[#This Row],[GENERO]])="femenino"),"OK","Corregir")</f>
        <v>OK</v>
      </c>
      <c r="Z3077" s="42" t="str">
        <f>+IF(Tabla2[[#This Row],[Nro. DNI / CE]]="","Corregir",IF(LEN(Tabla2[[#This Row],[Nro. DNI / CE]])&gt;=8,"OK","Corregir"))</f>
        <v>OK</v>
      </c>
      <c r="AA3077" s="42">
        <f>COUNTIF(Tabla2[APELLIDOS Y NOMBRES],Tabla2[[#This Row],[APELLIDOS Y NOMBRES]])</f>
        <v>1</v>
      </c>
      <c r="AB3077" s="42">
        <f>IF(Tabla2[[#This Row],[Trabajador]]&gt;1,1/Tabla2[[#This Row],[Trabajador]],Tabla2[[#This Row],[Trabajador]])</f>
        <v>1</v>
      </c>
      <c r="AC3077" t="str">
        <f>+IFERROR(IF(Tabla2[[#This Row],[FECHA CESE/BAJA]]="","No Aplica",IF(AND(MONTH(Tabla2[[#This Row],[FECHA CESE/BAJA]])=MONTH(TODAY()-30),YEAR(Tabla2[[#This Row],[FECHA CESE/BAJA]])=YEAR(TODAY())),MONTH(TODAY()-30)&amp;"-"&amp;YEAR(TODAY()),"Borrar")),"No aplica")</f>
        <v>No Aplica</v>
      </c>
      <c r="AD3077" t="str">
        <f>+IFERROR(IF(Tabla2[[#This Row],[FECHA INICIO DE LABORES EN OBRA]]="","No Aplica",IF(AND(MONTH(Tabla2[[#This Row],[FECHA INICIO DE LABORES EN OBRA]])=MONTH(TODAY()-30),YEAR(Tabla2[[#This Row],[FECHA INICIO DE LABORES EN OBRA]])=YEAR(TODAY())),MONTH(TODAY()-30)&amp;"-"&amp;YEAR(TODAY()),"No Aplica")),"No Aplica")</f>
        <v>No Aplica</v>
      </c>
    </row>
    <row r="3078" spans="1:30" x14ac:dyDescent="0.25">
      <c r="A3078" s="13" t="s">
        <v>10535</v>
      </c>
      <c r="B3078" s="15" t="s">
        <v>10536</v>
      </c>
      <c r="C3078" s="15" t="s">
        <v>10536</v>
      </c>
      <c r="D3078" s="15" t="s">
        <v>1586</v>
      </c>
      <c r="E3078" s="15" t="s">
        <v>1587</v>
      </c>
      <c r="F3078" s="39">
        <v>35276</v>
      </c>
      <c r="G3078" s="15">
        <v>1</v>
      </c>
      <c r="H3078" s="15" t="s">
        <v>10557</v>
      </c>
      <c r="I3078" s="15" t="s">
        <v>10540</v>
      </c>
      <c r="J3078" s="15" t="s">
        <v>10655</v>
      </c>
      <c r="K3078" s="15" t="s">
        <v>2083</v>
      </c>
      <c r="L3078" s="40" t="s">
        <v>5</v>
      </c>
      <c r="M3078" s="39"/>
      <c r="N3078" s="41" t="s">
        <v>5158</v>
      </c>
      <c r="O3078" s="39">
        <v>45110</v>
      </c>
      <c r="P3078" s="40">
        <v>1</v>
      </c>
      <c r="Q3078" s="40">
        <v>1</v>
      </c>
      <c r="R3078" s="40" t="str">
        <f>IFERROR(VLOOKUP(Tabla2[[#This Row],[CONTRATISTA PRNCIPAL]],Hoja1!$L$5:$M$9,2,FALSE),"CJV")</f>
        <v>EPC</v>
      </c>
      <c r="S3078" s="40" t="str">
        <f>IF(Tabla2[[#This Row],[EMPRESA]]=Tabla2[[#This Row],[CONTRATISTA PRNCIPAL]],"Principal","Secundaria")</f>
        <v>Principal</v>
      </c>
      <c r="T3078" s="42">
        <f>IFERROR(1/COUNTIF(Tabla2[CONTRATISTA PRNCIPAL],Tabla2[[#This Row],[CONTRATISTA PRNCIPAL]]),0)</f>
        <v>0.02564102564102564</v>
      </c>
      <c r="U3078" s="43">
        <f>IF(((TODAY()-Tabla2[[#This Row],[FECHA NACIMIENTO]])/365)&lt;18,"Corregir", IF(((TODAY()-Tabla2[[#This Row],[FECHA NACIMIENTO]])/365)&gt;80, "Corregir",ROUNDDOWN(((TODAY()-Tabla2[[#This Row],[FECHA NACIMIENTO]])/365),0)))</f>
        <v>27</v>
      </c>
      <c r="V30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78" s="44" t="str">
        <f>+IF(Tabla2[[#This Row],[Edad]]="Corregir","Corregir","Ok")</f>
        <v>Ok</v>
      </c>
      <c r="X3078" s="42" t="str">
        <f>+IFERROR(VLOOKUP(Tabla2[[#This Row],[DISTRITO SEGÚN DNI]],Hoja1!$A$2:$B$32,2,FALSE),"No")</f>
        <v>ATE</v>
      </c>
      <c r="Y3078" s="42" t="str">
        <f>IF(OR(LOWER(Tabla2[[#This Row],[GENERO]])="masculino", LOWER(Tabla2[[#This Row],[GENERO]])="femenino"),"OK","Corregir")</f>
        <v>OK</v>
      </c>
      <c r="Z3078" s="42" t="str">
        <f>+IF(Tabla2[[#This Row],[Nro. DNI / CE]]="","Corregir",IF(LEN(Tabla2[[#This Row],[Nro. DNI / CE]])&gt;=8,"OK","Corregir"))</f>
        <v>OK</v>
      </c>
      <c r="AA3078" s="42">
        <f>COUNTIF(Tabla2[APELLIDOS Y NOMBRES],Tabla2[[#This Row],[APELLIDOS Y NOMBRES]])</f>
        <v>1</v>
      </c>
      <c r="AB3078" s="42">
        <f>IF(Tabla2[[#This Row],[Trabajador]]&gt;1,1/Tabla2[[#This Row],[Trabajador]],Tabla2[[#This Row],[Trabajador]])</f>
        <v>1</v>
      </c>
      <c r="AC3078" t="str">
        <f>+IFERROR(IF(Tabla2[[#This Row],[FECHA CESE/BAJA]]="","No Aplica",IF(AND(MONTH(Tabla2[[#This Row],[FECHA CESE/BAJA]])=MONTH(TODAY()-30),YEAR(Tabla2[[#This Row],[FECHA CESE/BAJA]])=YEAR(TODAY())),MONTH(TODAY()-30)&amp;"-"&amp;YEAR(TODAY()),"Borrar")),"No aplica")</f>
        <v>No Aplica</v>
      </c>
      <c r="AD3078" t="str">
        <f>+IFERROR(IF(Tabla2[[#This Row],[FECHA INICIO DE LABORES EN OBRA]]="","No Aplica",IF(AND(MONTH(Tabla2[[#This Row],[FECHA INICIO DE LABORES EN OBRA]])=MONTH(TODAY()-30),YEAR(Tabla2[[#This Row],[FECHA INICIO DE LABORES EN OBRA]])=YEAR(TODAY())),MONTH(TODAY()-30)&amp;"-"&amp;YEAR(TODAY()),"No Aplica")),"No Aplica")</f>
        <v>No Aplica</v>
      </c>
    </row>
    <row r="3079" spans="1:30" x14ac:dyDescent="0.25">
      <c r="A3079" s="13" t="s">
        <v>10656</v>
      </c>
      <c r="B3079" s="15" t="s">
        <v>10657</v>
      </c>
      <c r="C3079" s="15" t="s">
        <v>10657</v>
      </c>
      <c r="D3079" s="15" t="s">
        <v>10658</v>
      </c>
      <c r="E3079" s="15" t="s">
        <v>10659</v>
      </c>
      <c r="F3079" s="39">
        <v>30214</v>
      </c>
      <c r="G3079" s="15">
        <v>1</v>
      </c>
      <c r="H3079" s="15" t="s">
        <v>2541</v>
      </c>
      <c r="I3079" s="15" t="s">
        <v>10660</v>
      </c>
      <c r="J3079" s="15" t="s">
        <v>10661</v>
      </c>
      <c r="K3079" s="15" t="s">
        <v>2701</v>
      </c>
      <c r="L3079" s="40" t="s">
        <v>6</v>
      </c>
      <c r="M3079" s="39">
        <v>45155</v>
      </c>
      <c r="N3079" s="41" t="s">
        <v>2687</v>
      </c>
      <c r="O3079" s="39">
        <v>44819</v>
      </c>
      <c r="P3079" s="40">
        <v>2</v>
      </c>
      <c r="Q3079" s="40">
        <v>1</v>
      </c>
      <c r="R3079" s="40" t="str">
        <f>IFERROR(VLOOKUP(Tabla2[[#This Row],[CONTRATISTA PRNCIPAL]],Hoja1!$L$5:$M$9,2,FALSE),"CJV")</f>
        <v>CJV</v>
      </c>
      <c r="S3079" s="40" t="str">
        <f>IF(Tabla2[[#This Row],[EMPRESA]]=Tabla2[[#This Row],[CONTRATISTA PRNCIPAL]],"Principal","Secundaria")</f>
        <v>Principal</v>
      </c>
      <c r="T3079" s="42">
        <f>IFERROR(1/COUNTIF(Tabla2[CONTRATISTA PRNCIPAL],Tabla2[[#This Row],[CONTRATISTA PRNCIPAL]]),0)</f>
        <v>0.08333333333333333</v>
      </c>
      <c r="U3079" s="43">
        <f>IF(((TODAY()-Tabla2[[#This Row],[FECHA NACIMIENTO]])/365)&lt;18,"Corregir", IF(((TODAY()-Tabla2[[#This Row],[FECHA NACIMIENTO]])/365)&gt;80, "Corregir",ROUNDDOWN(((TODAY()-Tabla2[[#This Row],[FECHA NACIMIENTO]])/365),0)))</f>
        <v>41</v>
      </c>
      <c r="V30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79" s="44" t="str">
        <f>+IF(Tabla2[[#This Row],[Edad]]="Corregir","Corregir","Ok")</f>
        <v>Ok</v>
      </c>
      <c r="X3079" s="42" t="str">
        <f>+IFERROR(VLOOKUP(Tabla2[[#This Row],[DISTRITO SEGÚN DNI]],Hoja1!$A$2:$B$32,2,FALSE),"No")</f>
        <v>No</v>
      </c>
      <c r="Y3079" s="42" t="str">
        <f>IF(OR(LOWER(Tabla2[[#This Row],[GENERO]])="masculino", LOWER(Tabla2[[#This Row],[GENERO]])="femenino"),"OK","Corregir")</f>
        <v>OK</v>
      </c>
      <c r="Z3079" s="42" t="str">
        <f>+IF(Tabla2[[#This Row],[Nro. DNI / CE]]="","Corregir",IF(LEN(Tabla2[[#This Row],[Nro. DNI / CE]])&gt;=8,"OK","Corregir"))</f>
        <v>OK</v>
      </c>
      <c r="AA3079" s="42">
        <f>COUNTIF(Tabla2[APELLIDOS Y NOMBRES],Tabla2[[#This Row],[APELLIDOS Y NOMBRES]])</f>
        <v>1</v>
      </c>
      <c r="AB3079" s="42">
        <f>IF(Tabla2[[#This Row],[Trabajador]]&gt;1,1/Tabla2[[#This Row],[Trabajador]],Tabla2[[#This Row],[Trabajador]])</f>
        <v>1</v>
      </c>
      <c r="AC3079" t="str">
        <f>+IFERROR(IF(Tabla2[[#This Row],[FECHA CESE/BAJA]]="","No Aplica",IF(AND(MONTH(Tabla2[[#This Row],[FECHA CESE/BAJA]])=MONTH(TODAY()-30),YEAR(Tabla2[[#This Row],[FECHA CESE/BAJA]])=YEAR(TODAY())),MONTH(TODAY()-30)&amp;"-"&amp;YEAR(TODAY()),"Borrar")),"No aplica")</f>
        <v>8-2023</v>
      </c>
      <c r="AD3079" t="str">
        <f>+IFERROR(IF(Tabla2[[#This Row],[FECHA INICIO DE LABORES EN OBRA]]="","No Aplica",IF(AND(MONTH(Tabla2[[#This Row],[FECHA INICIO DE LABORES EN OBRA]])=MONTH(TODAY()-30),YEAR(Tabla2[[#This Row],[FECHA INICIO DE LABORES EN OBRA]])=YEAR(TODAY())),MONTH(TODAY()-30)&amp;"-"&amp;YEAR(TODAY()),"No Aplica")),"No Aplica")</f>
        <v>No Aplica</v>
      </c>
    </row>
    <row r="3080" spans="1:30" x14ac:dyDescent="0.25">
      <c r="A3080" s="13" t="s">
        <v>10656</v>
      </c>
      <c r="B3080" s="15" t="s">
        <v>10657</v>
      </c>
      <c r="C3080" s="15" t="s">
        <v>10657</v>
      </c>
      <c r="D3080" s="15" t="s">
        <v>10662</v>
      </c>
      <c r="E3080" s="15" t="s">
        <v>10663</v>
      </c>
      <c r="F3080" s="39">
        <v>20445</v>
      </c>
      <c r="G3080" s="15">
        <v>1</v>
      </c>
      <c r="H3080" s="15" t="s">
        <v>10664</v>
      </c>
      <c r="I3080" s="15" t="s">
        <v>10660</v>
      </c>
      <c r="J3080" s="15" t="s">
        <v>10665</v>
      </c>
      <c r="K3080" s="15" t="s">
        <v>9148</v>
      </c>
      <c r="L3080" s="40" t="s">
        <v>6</v>
      </c>
      <c r="M3080" s="39"/>
      <c r="N3080" s="41" t="s">
        <v>2687</v>
      </c>
      <c r="O3080" s="39">
        <v>44819</v>
      </c>
      <c r="P3080" s="40">
        <v>1</v>
      </c>
      <c r="Q3080" s="40">
        <v>1</v>
      </c>
      <c r="R3080" s="40" t="str">
        <f>IFERROR(VLOOKUP(Tabla2[[#This Row],[CONTRATISTA PRNCIPAL]],Hoja1!$L$5:$M$9,2,FALSE),"CJV")</f>
        <v>CJV</v>
      </c>
      <c r="S3080" s="40" t="str">
        <f>IF(Tabla2[[#This Row],[EMPRESA]]=Tabla2[[#This Row],[CONTRATISTA PRNCIPAL]],"Principal","Secundaria")</f>
        <v>Principal</v>
      </c>
      <c r="T3080" s="42">
        <f>IFERROR(1/COUNTIF(Tabla2[CONTRATISTA PRNCIPAL],Tabla2[[#This Row],[CONTRATISTA PRNCIPAL]]),0)</f>
        <v>0.08333333333333333</v>
      </c>
      <c r="U3080" s="43">
        <f>IF(((TODAY()-Tabla2[[#This Row],[FECHA NACIMIENTO]])/365)&lt;18,"Corregir", IF(((TODAY()-Tabla2[[#This Row],[FECHA NACIMIENTO]])/365)&gt;80, "Corregir",ROUNDDOWN(((TODAY()-Tabla2[[#This Row],[FECHA NACIMIENTO]])/365),0)))</f>
        <v>67</v>
      </c>
      <c r="V30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80" s="44" t="str">
        <f>+IF(Tabla2[[#This Row],[Edad]]="Corregir","Corregir","Ok")</f>
        <v>Ok</v>
      </c>
      <c r="X3080" s="42" t="str">
        <f>+IFERROR(VLOOKUP(Tabla2[[#This Row],[DISTRITO SEGÚN DNI]],Hoja1!$A$2:$B$32,2,FALSE),"No")</f>
        <v>No</v>
      </c>
      <c r="Y3080" s="42" t="str">
        <f>IF(OR(LOWER(Tabla2[[#This Row],[GENERO]])="masculino", LOWER(Tabla2[[#This Row],[GENERO]])="femenino"),"OK","Corregir")</f>
        <v>OK</v>
      </c>
      <c r="Z3080" s="42" t="str">
        <f>+IF(Tabla2[[#This Row],[Nro. DNI / CE]]="","Corregir",IF(LEN(Tabla2[[#This Row],[Nro. DNI / CE]])&gt;=8,"OK","Corregir"))</f>
        <v>OK</v>
      </c>
      <c r="AA3080" s="42">
        <f>COUNTIF(Tabla2[APELLIDOS Y NOMBRES],Tabla2[[#This Row],[APELLIDOS Y NOMBRES]])</f>
        <v>1</v>
      </c>
      <c r="AB3080" s="42">
        <f>IF(Tabla2[[#This Row],[Trabajador]]&gt;1,1/Tabla2[[#This Row],[Trabajador]],Tabla2[[#This Row],[Trabajador]])</f>
        <v>1</v>
      </c>
      <c r="AC3080" t="str">
        <f>+IFERROR(IF(Tabla2[[#This Row],[FECHA CESE/BAJA]]="","No Aplica",IF(AND(MONTH(Tabla2[[#This Row],[FECHA CESE/BAJA]])=MONTH(TODAY()-30),YEAR(Tabla2[[#This Row],[FECHA CESE/BAJA]])=YEAR(TODAY())),MONTH(TODAY()-30)&amp;"-"&amp;YEAR(TODAY()),"Borrar")),"No aplica")</f>
        <v>No Aplica</v>
      </c>
      <c r="AD3080" t="str">
        <f>+IFERROR(IF(Tabla2[[#This Row],[FECHA INICIO DE LABORES EN OBRA]]="","No Aplica",IF(AND(MONTH(Tabla2[[#This Row],[FECHA INICIO DE LABORES EN OBRA]])=MONTH(TODAY()-30),YEAR(Tabla2[[#This Row],[FECHA INICIO DE LABORES EN OBRA]])=YEAR(TODAY())),MONTH(TODAY()-30)&amp;"-"&amp;YEAR(TODAY()),"No Aplica")),"No Aplica")</f>
        <v>No Aplica</v>
      </c>
    </row>
    <row r="3081" spans="1:30" x14ac:dyDescent="0.25">
      <c r="A3081" s="13" t="s">
        <v>10656</v>
      </c>
      <c r="B3081" s="15" t="s">
        <v>10657</v>
      </c>
      <c r="C3081" s="15" t="s">
        <v>10657</v>
      </c>
      <c r="D3081" s="15" t="s">
        <v>10666</v>
      </c>
      <c r="E3081" s="15" t="s">
        <v>10667</v>
      </c>
      <c r="F3081" s="39">
        <v>19409</v>
      </c>
      <c r="G3081" s="15">
        <v>1</v>
      </c>
      <c r="H3081" s="15" t="s">
        <v>10668</v>
      </c>
      <c r="I3081" s="15" t="s">
        <v>10660</v>
      </c>
      <c r="J3081" s="15" t="s">
        <v>10669</v>
      </c>
      <c r="K3081" s="15" t="s">
        <v>2113</v>
      </c>
      <c r="L3081" s="40" t="s">
        <v>6</v>
      </c>
      <c r="M3081" s="39"/>
      <c r="N3081" s="41" t="s">
        <v>2687</v>
      </c>
      <c r="O3081" s="39">
        <v>44819</v>
      </c>
      <c r="P3081" s="40">
        <v>1</v>
      </c>
      <c r="Q3081" s="40">
        <v>1</v>
      </c>
      <c r="R3081" s="40" t="str">
        <f>IFERROR(VLOOKUP(Tabla2[[#This Row],[CONTRATISTA PRNCIPAL]],Hoja1!$L$5:$M$9,2,FALSE),"CJV")</f>
        <v>CJV</v>
      </c>
      <c r="S3081" s="40" t="str">
        <f>IF(Tabla2[[#This Row],[EMPRESA]]=Tabla2[[#This Row],[CONTRATISTA PRNCIPAL]],"Principal","Secundaria")</f>
        <v>Principal</v>
      </c>
      <c r="T3081" s="42">
        <f>IFERROR(1/COUNTIF(Tabla2[CONTRATISTA PRNCIPAL],Tabla2[[#This Row],[CONTRATISTA PRNCIPAL]]),0)</f>
        <v>0.08333333333333333</v>
      </c>
      <c r="U3081" s="43">
        <f>IF(((TODAY()-Tabla2[[#This Row],[FECHA NACIMIENTO]])/365)&lt;18,"Corregir", IF(((TODAY()-Tabla2[[#This Row],[FECHA NACIMIENTO]])/365)&gt;80, "Corregir",ROUNDDOWN(((TODAY()-Tabla2[[#This Row],[FECHA NACIMIENTO]])/365),0)))</f>
        <v>70</v>
      </c>
      <c r="V30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81" s="44" t="str">
        <f>+IF(Tabla2[[#This Row],[Edad]]="Corregir","Corregir","Ok")</f>
        <v>Ok</v>
      </c>
      <c r="X3081" s="42" t="str">
        <f>+IFERROR(VLOOKUP(Tabla2[[#This Row],[DISTRITO SEGÚN DNI]],Hoja1!$A$2:$B$32,2,FALSE),"No")</f>
        <v>No</v>
      </c>
      <c r="Y3081" s="42" t="str">
        <f>IF(OR(LOWER(Tabla2[[#This Row],[GENERO]])="masculino", LOWER(Tabla2[[#This Row],[GENERO]])="femenino"),"OK","Corregir")</f>
        <v>OK</v>
      </c>
      <c r="Z3081" s="42" t="str">
        <f>+IF(Tabla2[[#This Row],[Nro. DNI / CE]]="","Corregir",IF(LEN(Tabla2[[#This Row],[Nro. DNI / CE]])&gt;=8,"OK","Corregir"))</f>
        <v>OK</v>
      </c>
      <c r="AA3081" s="42">
        <f>COUNTIF(Tabla2[APELLIDOS Y NOMBRES],Tabla2[[#This Row],[APELLIDOS Y NOMBRES]])</f>
        <v>1</v>
      </c>
      <c r="AB3081" s="42">
        <f>IF(Tabla2[[#This Row],[Trabajador]]&gt;1,1/Tabla2[[#This Row],[Trabajador]],Tabla2[[#This Row],[Trabajador]])</f>
        <v>1</v>
      </c>
      <c r="AC3081" t="str">
        <f>+IFERROR(IF(Tabla2[[#This Row],[FECHA CESE/BAJA]]="","No Aplica",IF(AND(MONTH(Tabla2[[#This Row],[FECHA CESE/BAJA]])=MONTH(TODAY()-30),YEAR(Tabla2[[#This Row],[FECHA CESE/BAJA]])=YEAR(TODAY())),MONTH(TODAY()-30)&amp;"-"&amp;YEAR(TODAY()),"Borrar")),"No aplica")</f>
        <v>No Aplica</v>
      </c>
      <c r="AD3081" t="str">
        <f>+IFERROR(IF(Tabla2[[#This Row],[FECHA INICIO DE LABORES EN OBRA]]="","No Aplica",IF(AND(MONTH(Tabla2[[#This Row],[FECHA INICIO DE LABORES EN OBRA]])=MONTH(TODAY()-30),YEAR(Tabla2[[#This Row],[FECHA INICIO DE LABORES EN OBRA]])=YEAR(TODAY())),MONTH(TODAY()-30)&amp;"-"&amp;YEAR(TODAY()),"No Aplica")),"No Aplica")</f>
        <v>No Aplica</v>
      </c>
    </row>
    <row r="3082" spans="1:30" x14ac:dyDescent="0.25">
      <c r="A3082" s="13" t="s">
        <v>10656</v>
      </c>
      <c r="B3082" s="15" t="s">
        <v>10657</v>
      </c>
      <c r="C3082" s="15" t="s">
        <v>10657</v>
      </c>
      <c r="D3082" s="15" t="s">
        <v>10670</v>
      </c>
      <c r="E3082" s="15" t="s">
        <v>10671</v>
      </c>
      <c r="F3082" s="39">
        <v>30280</v>
      </c>
      <c r="G3082" s="15">
        <v>1</v>
      </c>
      <c r="H3082" s="15" t="s">
        <v>10668</v>
      </c>
      <c r="I3082" s="15" t="s">
        <v>10660</v>
      </c>
      <c r="J3082" s="15" t="s">
        <v>10672</v>
      </c>
      <c r="K3082" s="15" t="s">
        <v>2701</v>
      </c>
      <c r="L3082" s="40" t="s">
        <v>6</v>
      </c>
      <c r="M3082" s="39"/>
      <c r="N3082" s="41" t="s">
        <v>2687</v>
      </c>
      <c r="O3082" s="39">
        <v>44819</v>
      </c>
      <c r="P3082" s="40">
        <v>1</v>
      </c>
      <c r="Q3082" s="40">
        <v>1</v>
      </c>
      <c r="R3082" s="40" t="str">
        <f>IFERROR(VLOOKUP(Tabla2[[#This Row],[CONTRATISTA PRNCIPAL]],Hoja1!$L$5:$M$9,2,FALSE),"CJV")</f>
        <v>CJV</v>
      </c>
      <c r="S3082" s="40" t="str">
        <f>IF(Tabla2[[#This Row],[EMPRESA]]=Tabla2[[#This Row],[CONTRATISTA PRNCIPAL]],"Principal","Secundaria")</f>
        <v>Principal</v>
      </c>
      <c r="T3082" s="42">
        <f>IFERROR(1/COUNTIF(Tabla2[CONTRATISTA PRNCIPAL],Tabla2[[#This Row],[CONTRATISTA PRNCIPAL]]),0)</f>
        <v>0.08333333333333333</v>
      </c>
      <c r="U3082" s="43">
        <f>IF(((TODAY()-Tabla2[[#This Row],[FECHA NACIMIENTO]])/365)&lt;18,"Corregir", IF(((TODAY()-Tabla2[[#This Row],[FECHA NACIMIENTO]])/365)&gt;80, "Corregir",ROUNDDOWN(((TODAY()-Tabla2[[#This Row],[FECHA NACIMIENTO]])/365),0)))</f>
        <v>40</v>
      </c>
      <c r="V30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82" s="44" t="str">
        <f>+IF(Tabla2[[#This Row],[Edad]]="Corregir","Corregir","Ok")</f>
        <v>Ok</v>
      </c>
      <c r="X3082" s="42" t="str">
        <f>+IFERROR(VLOOKUP(Tabla2[[#This Row],[DISTRITO SEGÚN DNI]],Hoja1!$A$2:$B$32,2,FALSE),"No")</f>
        <v>No</v>
      </c>
      <c r="Y3082" s="42" t="str">
        <f>IF(OR(LOWER(Tabla2[[#This Row],[GENERO]])="masculino", LOWER(Tabla2[[#This Row],[GENERO]])="femenino"),"OK","Corregir")</f>
        <v>OK</v>
      </c>
      <c r="Z3082" s="42" t="str">
        <f>+IF(Tabla2[[#This Row],[Nro. DNI / CE]]="","Corregir",IF(LEN(Tabla2[[#This Row],[Nro. DNI / CE]])&gt;=8,"OK","Corregir"))</f>
        <v>OK</v>
      </c>
      <c r="AA3082" s="42">
        <f>COUNTIF(Tabla2[APELLIDOS Y NOMBRES],Tabla2[[#This Row],[APELLIDOS Y NOMBRES]])</f>
        <v>1</v>
      </c>
      <c r="AB3082" s="42">
        <f>IF(Tabla2[[#This Row],[Trabajador]]&gt;1,1/Tabla2[[#This Row],[Trabajador]],Tabla2[[#This Row],[Trabajador]])</f>
        <v>1</v>
      </c>
      <c r="AC3082" t="str">
        <f>+IFERROR(IF(Tabla2[[#This Row],[FECHA CESE/BAJA]]="","No Aplica",IF(AND(MONTH(Tabla2[[#This Row],[FECHA CESE/BAJA]])=MONTH(TODAY()-30),YEAR(Tabla2[[#This Row],[FECHA CESE/BAJA]])=YEAR(TODAY())),MONTH(TODAY()-30)&amp;"-"&amp;YEAR(TODAY()),"Borrar")),"No aplica")</f>
        <v>No Aplica</v>
      </c>
      <c r="AD3082" t="str">
        <f>+IFERROR(IF(Tabla2[[#This Row],[FECHA INICIO DE LABORES EN OBRA]]="","No Aplica",IF(AND(MONTH(Tabla2[[#This Row],[FECHA INICIO DE LABORES EN OBRA]])=MONTH(TODAY()-30),YEAR(Tabla2[[#This Row],[FECHA INICIO DE LABORES EN OBRA]])=YEAR(TODAY())),MONTH(TODAY()-30)&amp;"-"&amp;YEAR(TODAY()),"No Aplica")),"No Aplica")</f>
        <v>No Aplica</v>
      </c>
    </row>
    <row r="3083" spans="1:30" x14ac:dyDescent="0.25">
      <c r="A3083" s="13" t="s">
        <v>10656</v>
      </c>
      <c r="B3083" s="15" t="s">
        <v>10657</v>
      </c>
      <c r="C3083" s="15" t="s">
        <v>10657</v>
      </c>
      <c r="D3083" s="15" t="s">
        <v>10673</v>
      </c>
      <c r="E3083" s="15" t="s">
        <v>10674</v>
      </c>
      <c r="F3083" s="39">
        <v>21556</v>
      </c>
      <c r="G3083" s="15">
        <v>1</v>
      </c>
      <c r="H3083" s="15" t="s">
        <v>10675</v>
      </c>
      <c r="I3083" s="15" t="s">
        <v>10660</v>
      </c>
      <c r="J3083" s="15" t="s">
        <v>10676</v>
      </c>
      <c r="K3083" s="15" t="s">
        <v>2908</v>
      </c>
      <c r="L3083" s="40" t="s">
        <v>6</v>
      </c>
      <c r="M3083" s="39"/>
      <c r="N3083" s="41" t="s">
        <v>2687</v>
      </c>
      <c r="O3083" s="39">
        <v>44819</v>
      </c>
      <c r="P3083" s="40">
        <v>1</v>
      </c>
      <c r="Q3083" s="40">
        <v>1</v>
      </c>
      <c r="R3083" s="40" t="str">
        <f>IFERROR(VLOOKUP(Tabla2[[#This Row],[CONTRATISTA PRNCIPAL]],Hoja1!$L$5:$M$9,2,FALSE),"CJV")</f>
        <v>CJV</v>
      </c>
      <c r="S3083" s="40" t="str">
        <f>IF(Tabla2[[#This Row],[EMPRESA]]=Tabla2[[#This Row],[CONTRATISTA PRNCIPAL]],"Principal","Secundaria")</f>
        <v>Principal</v>
      </c>
      <c r="T3083" s="42">
        <f>IFERROR(1/COUNTIF(Tabla2[CONTRATISTA PRNCIPAL],Tabla2[[#This Row],[CONTRATISTA PRNCIPAL]]),0)</f>
        <v>0.08333333333333333</v>
      </c>
      <c r="U3083" s="43">
        <f>IF(((TODAY()-Tabla2[[#This Row],[FECHA NACIMIENTO]])/365)&lt;18,"Corregir", IF(((TODAY()-Tabla2[[#This Row],[FECHA NACIMIENTO]])/365)&gt;80, "Corregir",ROUNDDOWN(((TODAY()-Tabla2[[#This Row],[FECHA NACIMIENTO]])/365),0)))</f>
        <v>64</v>
      </c>
      <c r="V30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83" s="44" t="str">
        <f>+IF(Tabla2[[#This Row],[Edad]]="Corregir","Corregir","Ok")</f>
        <v>Ok</v>
      </c>
      <c r="X3083" s="42" t="str">
        <f>+IFERROR(VLOOKUP(Tabla2[[#This Row],[DISTRITO SEGÚN DNI]],Hoja1!$A$2:$B$32,2,FALSE),"No")</f>
        <v>No</v>
      </c>
      <c r="Y3083" s="42" t="str">
        <f>IF(OR(LOWER(Tabla2[[#This Row],[GENERO]])="masculino", LOWER(Tabla2[[#This Row],[GENERO]])="femenino"),"OK","Corregir")</f>
        <v>OK</v>
      </c>
      <c r="Z3083" s="42" t="str">
        <f>+IF(Tabla2[[#This Row],[Nro. DNI / CE]]="","Corregir",IF(LEN(Tabla2[[#This Row],[Nro. DNI / CE]])&gt;=8,"OK","Corregir"))</f>
        <v>OK</v>
      </c>
      <c r="AA3083" s="42">
        <f>COUNTIF(Tabla2[APELLIDOS Y NOMBRES],Tabla2[[#This Row],[APELLIDOS Y NOMBRES]])</f>
        <v>1</v>
      </c>
      <c r="AB3083" s="42">
        <f>IF(Tabla2[[#This Row],[Trabajador]]&gt;1,1/Tabla2[[#This Row],[Trabajador]],Tabla2[[#This Row],[Trabajador]])</f>
        <v>1</v>
      </c>
      <c r="AC3083" t="str">
        <f>+IFERROR(IF(Tabla2[[#This Row],[FECHA CESE/BAJA]]="","No Aplica",IF(AND(MONTH(Tabla2[[#This Row],[FECHA CESE/BAJA]])=MONTH(TODAY()-30),YEAR(Tabla2[[#This Row],[FECHA CESE/BAJA]])=YEAR(TODAY())),MONTH(TODAY()-30)&amp;"-"&amp;YEAR(TODAY()),"Borrar")),"No aplica")</f>
        <v>No Aplica</v>
      </c>
      <c r="AD3083" t="str">
        <f>+IFERROR(IF(Tabla2[[#This Row],[FECHA INICIO DE LABORES EN OBRA]]="","No Aplica",IF(AND(MONTH(Tabla2[[#This Row],[FECHA INICIO DE LABORES EN OBRA]])=MONTH(TODAY()-30),YEAR(Tabla2[[#This Row],[FECHA INICIO DE LABORES EN OBRA]])=YEAR(TODAY())),MONTH(TODAY()-30)&amp;"-"&amp;YEAR(TODAY()),"No Aplica")),"No Aplica")</f>
        <v>No Aplica</v>
      </c>
    </row>
    <row r="3084" spans="1:30" x14ac:dyDescent="0.25">
      <c r="A3084" s="13" t="s">
        <v>10656</v>
      </c>
      <c r="B3084" s="15" t="s">
        <v>10657</v>
      </c>
      <c r="C3084" s="15" t="s">
        <v>10657</v>
      </c>
      <c r="D3084" s="15" t="s">
        <v>10677</v>
      </c>
      <c r="E3084" s="15" t="s">
        <v>10678</v>
      </c>
      <c r="F3084" s="39">
        <v>29797</v>
      </c>
      <c r="G3084" s="15">
        <v>1</v>
      </c>
      <c r="H3084" s="15" t="s">
        <v>10668</v>
      </c>
      <c r="I3084" s="15" t="s">
        <v>10660</v>
      </c>
      <c r="J3084" s="15" t="s">
        <v>10679</v>
      </c>
      <c r="K3084" s="15" t="s">
        <v>2113</v>
      </c>
      <c r="L3084" s="40" t="s">
        <v>6</v>
      </c>
      <c r="M3084" s="39"/>
      <c r="N3084" s="41" t="s">
        <v>2687</v>
      </c>
      <c r="O3084" s="39">
        <v>44819</v>
      </c>
      <c r="P3084" s="40">
        <v>1</v>
      </c>
      <c r="Q3084" s="40">
        <v>1</v>
      </c>
      <c r="R3084" s="40" t="str">
        <f>IFERROR(VLOOKUP(Tabla2[[#This Row],[CONTRATISTA PRNCIPAL]],Hoja1!$L$5:$M$9,2,FALSE),"CJV")</f>
        <v>CJV</v>
      </c>
      <c r="S3084" s="40" t="str">
        <f>IF(Tabla2[[#This Row],[EMPRESA]]=Tabla2[[#This Row],[CONTRATISTA PRNCIPAL]],"Principal","Secundaria")</f>
        <v>Principal</v>
      </c>
      <c r="T3084" s="42">
        <f>IFERROR(1/COUNTIF(Tabla2[CONTRATISTA PRNCIPAL],Tabla2[[#This Row],[CONTRATISTA PRNCIPAL]]),0)</f>
        <v>0.08333333333333333</v>
      </c>
      <c r="U3084" s="43">
        <f>IF(((TODAY()-Tabla2[[#This Row],[FECHA NACIMIENTO]])/365)&lt;18,"Corregir", IF(((TODAY()-Tabla2[[#This Row],[FECHA NACIMIENTO]])/365)&gt;80, "Corregir",ROUNDDOWN(((TODAY()-Tabla2[[#This Row],[FECHA NACIMIENTO]])/365),0)))</f>
        <v>42</v>
      </c>
      <c r="V30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84" s="44" t="str">
        <f>+IF(Tabla2[[#This Row],[Edad]]="Corregir","Corregir","Ok")</f>
        <v>Ok</v>
      </c>
      <c r="X3084" s="42" t="str">
        <f>+IFERROR(VLOOKUP(Tabla2[[#This Row],[DISTRITO SEGÚN DNI]],Hoja1!$A$2:$B$32,2,FALSE),"No")</f>
        <v>No</v>
      </c>
      <c r="Y3084" s="42" t="str">
        <f>IF(OR(LOWER(Tabla2[[#This Row],[GENERO]])="masculino", LOWER(Tabla2[[#This Row],[GENERO]])="femenino"),"OK","Corregir")</f>
        <v>OK</v>
      </c>
      <c r="Z3084" s="42" t="str">
        <f>+IF(Tabla2[[#This Row],[Nro. DNI / CE]]="","Corregir",IF(LEN(Tabla2[[#This Row],[Nro. DNI / CE]])&gt;=8,"OK","Corregir"))</f>
        <v>OK</v>
      </c>
      <c r="AA3084" s="42">
        <f>COUNTIF(Tabla2[APELLIDOS Y NOMBRES],Tabla2[[#This Row],[APELLIDOS Y NOMBRES]])</f>
        <v>1</v>
      </c>
      <c r="AB3084" s="42">
        <f>IF(Tabla2[[#This Row],[Trabajador]]&gt;1,1/Tabla2[[#This Row],[Trabajador]],Tabla2[[#This Row],[Trabajador]])</f>
        <v>1</v>
      </c>
      <c r="AC3084" t="str">
        <f>+IFERROR(IF(Tabla2[[#This Row],[FECHA CESE/BAJA]]="","No Aplica",IF(AND(MONTH(Tabla2[[#This Row],[FECHA CESE/BAJA]])=MONTH(TODAY()-30),YEAR(Tabla2[[#This Row],[FECHA CESE/BAJA]])=YEAR(TODAY())),MONTH(TODAY()-30)&amp;"-"&amp;YEAR(TODAY()),"Borrar")),"No aplica")</f>
        <v>No Aplica</v>
      </c>
      <c r="AD3084" t="str">
        <f>+IFERROR(IF(Tabla2[[#This Row],[FECHA INICIO DE LABORES EN OBRA]]="","No Aplica",IF(AND(MONTH(Tabla2[[#This Row],[FECHA INICIO DE LABORES EN OBRA]])=MONTH(TODAY()-30),YEAR(Tabla2[[#This Row],[FECHA INICIO DE LABORES EN OBRA]])=YEAR(TODAY())),MONTH(TODAY()-30)&amp;"-"&amp;YEAR(TODAY()),"No Aplica")),"No Aplica")</f>
        <v>No Aplica</v>
      </c>
    </row>
    <row r="3085" spans="1:30" x14ac:dyDescent="0.25">
      <c r="A3085" s="13" t="s">
        <v>10656</v>
      </c>
      <c r="B3085" s="15" t="s">
        <v>10657</v>
      </c>
      <c r="C3085" s="15" t="s">
        <v>10657</v>
      </c>
      <c r="D3085" s="15" t="s">
        <v>598</v>
      </c>
      <c r="E3085" s="15" t="s">
        <v>599</v>
      </c>
      <c r="F3085" s="39">
        <v>30104</v>
      </c>
      <c r="G3085" s="15">
        <v>1</v>
      </c>
      <c r="H3085" s="15" t="s">
        <v>10668</v>
      </c>
      <c r="I3085" s="15" t="s">
        <v>10660</v>
      </c>
      <c r="J3085" s="15" t="s">
        <v>10680</v>
      </c>
      <c r="K3085" s="15" t="s">
        <v>10681</v>
      </c>
      <c r="L3085" s="40" t="s">
        <v>6</v>
      </c>
      <c r="M3085" s="39"/>
      <c r="N3085" s="41" t="s">
        <v>2687</v>
      </c>
      <c r="O3085" s="39">
        <v>44819</v>
      </c>
      <c r="P3085" s="40">
        <v>1</v>
      </c>
      <c r="Q3085" s="40">
        <v>1</v>
      </c>
      <c r="R3085" s="40" t="str">
        <f>IFERROR(VLOOKUP(Tabla2[[#This Row],[CONTRATISTA PRNCIPAL]],Hoja1!$L$5:$M$9,2,FALSE),"CJV")</f>
        <v>CJV</v>
      </c>
      <c r="S3085" s="40" t="str">
        <f>IF(Tabla2[[#This Row],[EMPRESA]]=Tabla2[[#This Row],[CONTRATISTA PRNCIPAL]],"Principal","Secundaria")</f>
        <v>Principal</v>
      </c>
      <c r="T3085" s="42">
        <f>IFERROR(1/COUNTIF(Tabla2[CONTRATISTA PRNCIPAL],Tabla2[[#This Row],[CONTRATISTA PRNCIPAL]]),0)</f>
        <v>0.08333333333333333</v>
      </c>
      <c r="U3085" s="43">
        <f>IF(((TODAY()-Tabla2[[#This Row],[FECHA NACIMIENTO]])/365)&lt;18,"Corregir", IF(((TODAY()-Tabla2[[#This Row],[FECHA NACIMIENTO]])/365)&gt;80, "Corregir",ROUNDDOWN(((TODAY()-Tabla2[[#This Row],[FECHA NACIMIENTO]])/365),0)))</f>
        <v>41</v>
      </c>
      <c r="V30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85" s="44" t="str">
        <f>+IF(Tabla2[[#This Row],[Edad]]="Corregir","Corregir","Ok")</f>
        <v>Ok</v>
      </c>
      <c r="X3085" s="42" t="str">
        <f>+IFERROR(VLOOKUP(Tabla2[[#This Row],[DISTRITO SEGÚN DNI]],Hoja1!$A$2:$B$32,2,FALSE),"No")</f>
        <v>CALLAO</v>
      </c>
      <c r="Y3085" s="42" t="str">
        <f>IF(OR(LOWER(Tabla2[[#This Row],[GENERO]])="masculino", LOWER(Tabla2[[#This Row],[GENERO]])="femenino"),"OK","Corregir")</f>
        <v>OK</v>
      </c>
      <c r="Z3085" s="42" t="str">
        <f>+IF(Tabla2[[#This Row],[Nro. DNI / CE]]="","Corregir",IF(LEN(Tabla2[[#This Row],[Nro. DNI / CE]])&gt;=8,"OK","Corregir"))</f>
        <v>OK</v>
      </c>
      <c r="AA3085" s="42">
        <f>COUNTIF(Tabla2[APELLIDOS Y NOMBRES],Tabla2[[#This Row],[APELLIDOS Y NOMBRES]])</f>
        <v>1</v>
      </c>
      <c r="AB3085" s="42">
        <f>IF(Tabla2[[#This Row],[Trabajador]]&gt;1,1/Tabla2[[#This Row],[Trabajador]],Tabla2[[#This Row],[Trabajador]])</f>
        <v>1</v>
      </c>
      <c r="AC3085" t="str">
        <f>+IFERROR(IF(Tabla2[[#This Row],[FECHA CESE/BAJA]]="","No Aplica",IF(AND(MONTH(Tabla2[[#This Row],[FECHA CESE/BAJA]])=MONTH(TODAY()-30),YEAR(Tabla2[[#This Row],[FECHA CESE/BAJA]])=YEAR(TODAY())),MONTH(TODAY()-30)&amp;"-"&amp;YEAR(TODAY()),"Borrar")),"No aplica")</f>
        <v>No Aplica</v>
      </c>
      <c r="AD3085" t="str">
        <f>+IFERROR(IF(Tabla2[[#This Row],[FECHA INICIO DE LABORES EN OBRA]]="","No Aplica",IF(AND(MONTH(Tabla2[[#This Row],[FECHA INICIO DE LABORES EN OBRA]])=MONTH(TODAY()-30),YEAR(Tabla2[[#This Row],[FECHA INICIO DE LABORES EN OBRA]])=YEAR(TODAY())),MONTH(TODAY()-30)&amp;"-"&amp;YEAR(TODAY()),"No Aplica")),"No Aplica")</f>
        <v>No Aplica</v>
      </c>
    </row>
    <row r="3086" spans="1:30" x14ac:dyDescent="0.25">
      <c r="A3086" s="13" t="s">
        <v>10656</v>
      </c>
      <c r="B3086" s="15" t="s">
        <v>10657</v>
      </c>
      <c r="C3086" s="15" t="s">
        <v>10657</v>
      </c>
      <c r="D3086" s="15" t="s">
        <v>10682</v>
      </c>
      <c r="E3086" s="15" t="s">
        <v>10683</v>
      </c>
      <c r="F3086" s="39">
        <v>24044</v>
      </c>
      <c r="G3086" s="15">
        <v>1</v>
      </c>
      <c r="H3086" s="15" t="s">
        <v>2059</v>
      </c>
      <c r="I3086" s="15" t="s">
        <v>10660</v>
      </c>
      <c r="J3086" s="15" t="s">
        <v>10684</v>
      </c>
      <c r="K3086" s="15" t="s">
        <v>10685</v>
      </c>
      <c r="L3086" s="40" t="s">
        <v>6</v>
      </c>
      <c r="M3086" s="39"/>
      <c r="N3086" s="41" t="s">
        <v>2687</v>
      </c>
      <c r="O3086" s="39">
        <v>44819</v>
      </c>
      <c r="P3086" s="40">
        <v>1</v>
      </c>
      <c r="Q3086" s="40">
        <v>1</v>
      </c>
      <c r="R3086" s="40" t="str">
        <f>IFERROR(VLOOKUP(Tabla2[[#This Row],[CONTRATISTA PRNCIPAL]],Hoja1!$L$5:$M$9,2,FALSE),"CJV")</f>
        <v>CJV</v>
      </c>
      <c r="S3086" s="40" t="str">
        <f>IF(Tabla2[[#This Row],[EMPRESA]]=Tabla2[[#This Row],[CONTRATISTA PRNCIPAL]],"Principal","Secundaria")</f>
        <v>Principal</v>
      </c>
      <c r="T3086" s="42">
        <f>IFERROR(1/COUNTIF(Tabla2[CONTRATISTA PRNCIPAL],Tabla2[[#This Row],[CONTRATISTA PRNCIPAL]]),0)</f>
        <v>0.08333333333333333</v>
      </c>
      <c r="U3086" s="43">
        <f>IF(((TODAY()-Tabla2[[#This Row],[FECHA NACIMIENTO]])/365)&lt;18,"Corregir", IF(((TODAY()-Tabla2[[#This Row],[FECHA NACIMIENTO]])/365)&gt;80, "Corregir",ROUNDDOWN(((TODAY()-Tabla2[[#This Row],[FECHA NACIMIENTO]])/365),0)))</f>
        <v>57</v>
      </c>
      <c r="V30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086" s="44" t="str">
        <f>+IF(Tabla2[[#This Row],[Edad]]="Corregir","Corregir","Ok")</f>
        <v>Ok</v>
      </c>
      <c r="X3086" s="42" t="str">
        <f>+IFERROR(VLOOKUP(Tabla2[[#This Row],[DISTRITO SEGÚN DNI]],Hoja1!$A$2:$B$32,2,FALSE),"No")</f>
        <v>No</v>
      </c>
      <c r="Y3086" s="42" t="str">
        <f>IF(OR(LOWER(Tabla2[[#This Row],[GENERO]])="masculino", LOWER(Tabla2[[#This Row],[GENERO]])="femenino"),"OK","Corregir")</f>
        <v>OK</v>
      </c>
      <c r="Z3086" s="42" t="str">
        <f>+IF(Tabla2[[#This Row],[Nro. DNI / CE]]="","Corregir",IF(LEN(Tabla2[[#This Row],[Nro. DNI / CE]])&gt;=8,"OK","Corregir"))</f>
        <v>OK</v>
      </c>
      <c r="AA3086" s="42">
        <f>COUNTIF(Tabla2[APELLIDOS Y NOMBRES],Tabla2[[#This Row],[APELLIDOS Y NOMBRES]])</f>
        <v>1</v>
      </c>
      <c r="AB3086" s="42">
        <f>IF(Tabla2[[#This Row],[Trabajador]]&gt;1,1/Tabla2[[#This Row],[Trabajador]],Tabla2[[#This Row],[Trabajador]])</f>
        <v>1</v>
      </c>
      <c r="AC3086" t="str">
        <f>+IFERROR(IF(Tabla2[[#This Row],[FECHA CESE/BAJA]]="","No Aplica",IF(AND(MONTH(Tabla2[[#This Row],[FECHA CESE/BAJA]])=MONTH(TODAY()-30),YEAR(Tabla2[[#This Row],[FECHA CESE/BAJA]])=YEAR(TODAY())),MONTH(TODAY()-30)&amp;"-"&amp;YEAR(TODAY()),"Borrar")),"No aplica")</f>
        <v>No Aplica</v>
      </c>
      <c r="AD3086" t="str">
        <f>+IFERROR(IF(Tabla2[[#This Row],[FECHA INICIO DE LABORES EN OBRA]]="","No Aplica",IF(AND(MONTH(Tabla2[[#This Row],[FECHA INICIO DE LABORES EN OBRA]])=MONTH(TODAY()-30),YEAR(Tabla2[[#This Row],[FECHA INICIO DE LABORES EN OBRA]])=YEAR(TODAY())),MONTH(TODAY()-30)&amp;"-"&amp;YEAR(TODAY()),"No Aplica")),"No Aplica")</f>
        <v>No Aplica</v>
      </c>
    </row>
    <row r="3087" spans="1:30" x14ac:dyDescent="0.25">
      <c r="A3087" s="13" t="s">
        <v>10656</v>
      </c>
      <c r="B3087" s="15" t="s">
        <v>10657</v>
      </c>
      <c r="C3087" s="15" t="s">
        <v>10657</v>
      </c>
      <c r="D3087" s="15" t="s">
        <v>10686</v>
      </c>
      <c r="E3087" s="15" t="s">
        <v>10687</v>
      </c>
      <c r="F3087" s="39">
        <v>30862</v>
      </c>
      <c r="G3087" s="15">
        <v>1</v>
      </c>
      <c r="H3087" s="15" t="s">
        <v>10675</v>
      </c>
      <c r="I3087" s="15" t="s">
        <v>10660</v>
      </c>
      <c r="J3087" s="15" t="s">
        <v>10684</v>
      </c>
      <c r="K3087" s="15" t="s">
        <v>10685</v>
      </c>
      <c r="L3087" s="40" t="s">
        <v>6</v>
      </c>
      <c r="M3087" s="39"/>
      <c r="N3087" s="41" t="s">
        <v>2687</v>
      </c>
      <c r="O3087" s="39">
        <v>44819</v>
      </c>
      <c r="P3087" s="40">
        <v>1</v>
      </c>
      <c r="Q3087" s="40">
        <v>1</v>
      </c>
      <c r="R3087" s="40" t="str">
        <f>IFERROR(VLOOKUP(Tabla2[[#This Row],[CONTRATISTA PRNCIPAL]],Hoja1!$L$5:$M$9,2,FALSE),"CJV")</f>
        <v>CJV</v>
      </c>
      <c r="S3087" s="40" t="str">
        <f>IF(Tabla2[[#This Row],[EMPRESA]]=Tabla2[[#This Row],[CONTRATISTA PRNCIPAL]],"Principal","Secundaria")</f>
        <v>Principal</v>
      </c>
      <c r="T3087" s="42">
        <f>IFERROR(1/COUNTIF(Tabla2[CONTRATISTA PRNCIPAL],Tabla2[[#This Row],[CONTRATISTA PRNCIPAL]]),0)</f>
        <v>0.08333333333333333</v>
      </c>
      <c r="U3087" s="43">
        <f>IF(((TODAY()-Tabla2[[#This Row],[FECHA NACIMIENTO]])/365)&lt;18,"Corregir", IF(((TODAY()-Tabla2[[#This Row],[FECHA NACIMIENTO]])/365)&gt;80, "Corregir",ROUNDDOWN(((TODAY()-Tabla2[[#This Row],[FECHA NACIMIENTO]])/365),0)))</f>
        <v>39</v>
      </c>
      <c r="V30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87" s="44" t="str">
        <f>+IF(Tabla2[[#This Row],[Edad]]="Corregir","Corregir","Ok")</f>
        <v>Ok</v>
      </c>
      <c r="X3087" s="42" t="str">
        <f>+IFERROR(VLOOKUP(Tabla2[[#This Row],[DISTRITO SEGÚN DNI]],Hoja1!$A$2:$B$32,2,FALSE),"No")</f>
        <v>No</v>
      </c>
      <c r="Y3087" s="42" t="str">
        <f>IF(OR(LOWER(Tabla2[[#This Row],[GENERO]])="masculino", LOWER(Tabla2[[#This Row],[GENERO]])="femenino"),"OK","Corregir")</f>
        <v>OK</v>
      </c>
      <c r="Z3087" s="42" t="str">
        <f>+IF(Tabla2[[#This Row],[Nro. DNI / CE]]="","Corregir",IF(LEN(Tabla2[[#This Row],[Nro. DNI / CE]])&gt;=8,"OK","Corregir"))</f>
        <v>OK</v>
      </c>
      <c r="AA3087" s="42">
        <f>COUNTIF(Tabla2[APELLIDOS Y NOMBRES],Tabla2[[#This Row],[APELLIDOS Y NOMBRES]])</f>
        <v>1</v>
      </c>
      <c r="AB3087" s="42">
        <f>IF(Tabla2[[#This Row],[Trabajador]]&gt;1,1/Tabla2[[#This Row],[Trabajador]],Tabla2[[#This Row],[Trabajador]])</f>
        <v>1</v>
      </c>
      <c r="AC3087" t="str">
        <f>+IFERROR(IF(Tabla2[[#This Row],[FECHA CESE/BAJA]]="","No Aplica",IF(AND(MONTH(Tabla2[[#This Row],[FECHA CESE/BAJA]])=MONTH(TODAY()-30),YEAR(Tabla2[[#This Row],[FECHA CESE/BAJA]])=YEAR(TODAY())),MONTH(TODAY()-30)&amp;"-"&amp;YEAR(TODAY()),"Borrar")),"No aplica")</f>
        <v>No Aplica</v>
      </c>
      <c r="AD3087" t="str">
        <f>+IFERROR(IF(Tabla2[[#This Row],[FECHA INICIO DE LABORES EN OBRA]]="","No Aplica",IF(AND(MONTH(Tabla2[[#This Row],[FECHA INICIO DE LABORES EN OBRA]])=MONTH(TODAY()-30),YEAR(Tabla2[[#This Row],[FECHA INICIO DE LABORES EN OBRA]])=YEAR(TODAY())),MONTH(TODAY()-30)&amp;"-"&amp;YEAR(TODAY()),"No Aplica")),"No Aplica")</f>
        <v>No Aplica</v>
      </c>
    </row>
    <row r="3088" spans="1:30" x14ac:dyDescent="0.25">
      <c r="A3088" s="13" t="s">
        <v>10656</v>
      </c>
      <c r="B3088" s="15" t="s">
        <v>10657</v>
      </c>
      <c r="C3088" s="15" t="s">
        <v>10657</v>
      </c>
      <c r="D3088" s="15">
        <v>10061729</v>
      </c>
      <c r="E3088" s="15" t="s">
        <v>10688</v>
      </c>
      <c r="F3088" s="39">
        <v>18398</v>
      </c>
      <c r="G3088" s="15">
        <v>1</v>
      </c>
      <c r="H3088" s="15" t="s">
        <v>10675</v>
      </c>
      <c r="I3088" s="15" t="s">
        <v>10660</v>
      </c>
      <c r="J3088" s="15" t="s">
        <v>10689</v>
      </c>
      <c r="K3088" s="15" t="s">
        <v>2067</v>
      </c>
      <c r="L3088" s="40" t="s">
        <v>6</v>
      </c>
      <c r="M3088" s="39"/>
      <c r="N3088" s="41" t="s">
        <v>2687</v>
      </c>
      <c r="O3088" s="39">
        <v>44852</v>
      </c>
      <c r="P3088" s="40">
        <v>1</v>
      </c>
      <c r="Q3088" s="40">
        <v>1</v>
      </c>
      <c r="R3088" s="40" t="str">
        <f>IFERROR(VLOOKUP(Tabla2[[#This Row],[CONTRATISTA PRNCIPAL]],Hoja1!$L$5:$M$9,2,FALSE),"CJV")</f>
        <v>CJV</v>
      </c>
      <c r="S3088" s="40" t="str">
        <f>IF(Tabla2[[#This Row],[EMPRESA]]=Tabla2[[#This Row],[CONTRATISTA PRNCIPAL]],"Principal","Secundaria")</f>
        <v>Principal</v>
      </c>
      <c r="T3088" s="42">
        <f>IFERROR(1/COUNTIF(Tabla2[CONTRATISTA PRNCIPAL],Tabla2[[#This Row],[CONTRATISTA PRNCIPAL]]),0)</f>
        <v>0.08333333333333333</v>
      </c>
      <c r="U3088" s="43">
        <f>IF(((TODAY()-Tabla2[[#This Row],[FECHA NACIMIENTO]])/365)&lt;18,"Corregir", IF(((TODAY()-Tabla2[[#This Row],[FECHA NACIMIENTO]])/365)&gt;80, "Corregir",ROUNDDOWN(((TODAY()-Tabla2[[#This Row],[FECHA NACIMIENTO]])/365),0)))</f>
        <v>73</v>
      </c>
      <c r="V30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88" s="44" t="str">
        <f>+IF(Tabla2[[#This Row],[Edad]]="Corregir","Corregir","Ok")</f>
        <v>Ok</v>
      </c>
      <c r="X3088" s="42" t="str">
        <f>+IFERROR(VLOOKUP(Tabla2[[#This Row],[DISTRITO SEGÚN DNI]],Hoja1!$A$2:$B$32,2,FALSE),"No")</f>
        <v>No</v>
      </c>
      <c r="Y3088" s="42" t="str">
        <f>IF(OR(LOWER(Tabla2[[#This Row],[GENERO]])="masculino", LOWER(Tabla2[[#This Row],[GENERO]])="femenino"),"OK","Corregir")</f>
        <v>OK</v>
      </c>
      <c r="Z3088" s="42" t="str">
        <f>+IF(Tabla2[[#This Row],[Nro. DNI / CE]]="","Corregir",IF(LEN(Tabla2[[#This Row],[Nro. DNI / CE]])&gt;=8,"OK","Corregir"))</f>
        <v>OK</v>
      </c>
      <c r="AA3088" s="42">
        <f>COUNTIF(Tabla2[APELLIDOS Y NOMBRES],Tabla2[[#This Row],[APELLIDOS Y NOMBRES]])</f>
        <v>1</v>
      </c>
      <c r="AB3088" s="42">
        <f>IF(Tabla2[[#This Row],[Trabajador]]&gt;1,1/Tabla2[[#This Row],[Trabajador]],Tabla2[[#This Row],[Trabajador]])</f>
        <v>1</v>
      </c>
      <c r="AC3088" t="str">
        <f>+IFERROR(IF(Tabla2[[#This Row],[FECHA CESE/BAJA]]="","No Aplica",IF(AND(MONTH(Tabla2[[#This Row],[FECHA CESE/BAJA]])=MONTH(TODAY()-30),YEAR(Tabla2[[#This Row],[FECHA CESE/BAJA]])=YEAR(TODAY())),MONTH(TODAY()-30)&amp;"-"&amp;YEAR(TODAY()),"Borrar")),"No aplica")</f>
        <v>No Aplica</v>
      </c>
      <c r="AD3088" t="str">
        <f>+IFERROR(IF(Tabla2[[#This Row],[FECHA INICIO DE LABORES EN OBRA]]="","No Aplica",IF(AND(MONTH(Tabla2[[#This Row],[FECHA INICIO DE LABORES EN OBRA]])=MONTH(TODAY()-30),YEAR(Tabla2[[#This Row],[FECHA INICIO DE LABORES EN OBRA]])=YEAR(TODAY())),MONTH(TODAY()-30)&amp;"-"&amp;YEAR(TODAY()),"No Aplica")),"No Aplica")</f>
        <v>No Aplica</v>
      </c>
    </row>
    <row r="3089" spans="1:30" x14ac:dyDescent="0.25">
      <c r="A3089" s="13" t="s">
        <v>10656</v>
      </c>
      <c r="B3089" s="15" t="s">
        <v>10657</v>
      </c>
      <c r="C3089" s="15" t="s">
        <v>10657</v>
      </c>
      <c r="D3089" s="15">
        <v>25578236</v>
      </c>
      <c r="E3089" s="15" t="s">
        <v>62</v>
      </c>
      <c r="F3089" s="39">
        <v>19298</v>
      </c>
      <c r="G3089" s="15">
        <v>1</v>
      </c>
      <c r="H3089" s="15" t="s">
        <v>10664</v>
      </c>
      <c r="I3089" s="15" t="s">
        <v>10660</v>
      </c>
      <c r="J3089" s="15" t="s">
        <v>10690</v>
      </c>
      <c r="K3089" s="15" t="s">
        <v>2802</v>
      </c>
      <c r="L3089" s="40" t="s">
        <v>6</v>
      </c>
      <c r="M3089" s="39"/>
      <c r="N3089" s="41" t="s">
        <v>2687</v>
      </c>
      <c r="O3089" s="39">
        <v>44970</v>
      </c>
      <c r="P3089" s="40">
        <v>1</v>
      </c>
      <c r="Q3089" s="40">
        <v>1</v>
      </c>
      <c r="R3089" s="40" t="str">
        <f>IFERROR(VLOOKUP(Tabla2[[#This Row],[CONTRATISTA PRNCIPAL]],Hoja1!$L$5:$M$9,2,FALSE),"CJV")</f>
        <v>CJV</v>
      </c>
      <c r="S3089" s="40" t="str">
        <f>IF(Tabla2[[#This Row],[EMPRESA]]=Tabla2[[#This Row],[CONTRATISTA PRNCIPAL]],"Principal","Secundaria")</f>
        <v>Principal</v>
      </c>
      <c r="T3089" s="42">
        <f>IFERROR(1/COUNTIF(Tabla2[CONTRATISTA PRNCIPAL],Tabla2[[#This Row],[CONTRATISTA PRNCIPAL]]),0)</f>
        <v>0.08333333333333333</v>
      </c>
      <c r="U3089" s="43">
        <f>IF(((TODAY()-Tabla2[[#This Row],[FECHA NACIMIENTO]])/365)&lt;18,"Corregir", IF(((TODAY()-Tabla2[[#This Row],[FECHA NACIMIENTO]])/365)&gt;80, "Corregir",ROUNDDOWN(((TODAY()-Tabla2[[#This Row],[FECHA NACIMIENTO]])/365),0)))</f>
        <v>70</v>
      </c>
      <c r="V30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089" s="44" t="str">
        <f>+IF(Tabla2[[#This Row],[Edad]]="Corregir","Corregir","Ok")</f>
        <v>Ok</v>
      </c>
      <c r="X3089" s="42" t="str">
        <f>+IFERROR(VLOOKUP(Tabla2[[#This Row],[DISTRITO SEGÚN DNI]],Hoja1!$A$2:$B$32,2,FALSE),"No")</f>
        <v>CALLAO</v>
      </c>
      <c r="Y3089" s="42" t="str">
        <f>IF(OR(LOWER(Tabla2[[#This Row],[GENERO]])="masculino", LOWER(Tabla2[[#This Row],[GENERO]])="femenino"),"OK","Corregir")</f>
        <v>OK</v>
      </c>
      <c r="Z3089" s="42" t="str">
        <f>+IF(Tabla2[[#This Row],[Nro. DNI / CE]]="","Corregir",IF(LEN(Tabla2[[#This Row],[Nro. DNI / CE]])&gt;=8,"OK","Corregir"))</f>
        <v>OK</v>
      </c>
      <c r="AA3089" s="42">
        <f>COUNTIF(Tabla2[APELLIDOS Y NOMBRES],Tabla2[[#This Row],[APELLIDOS Y NOMBRES]])</f>
        <v>1</v>
      </c>
      <c r="AB3089" s="42">
        <f>IF(Tabla2[[#This Row],[Trabajador]]&gt;1,1/Tabla2[[#This Row],[Trabajador]],Tabla2[[#This Row],[Trabajador]])</f>
        <v>1</v>
      </c>
      <c r="AC3089" t="str">
        <f>+IFERROR(IF(Tabla2[[#This Row],[FECHA CESE/BAJA]]="","No Aplica",IF(AND(MONTH(Tabla2[[#This Row],[FECHA CESE/BAJA]])=MONTH(TODAY()-30),YEAR(Tabla2[[#This Row],[FECHA CESE/BAJA]])=YEAR(TODAY())),MONTH(TODAY()-30)&amp;"-"&amp;YEAR(TODAY()),"Borrar")),"No aplica")</f>
        <v>No Aplica</v>
      </c>
      <c r="AD3089" t="str">
        <f>+IFERROR(IF(Tabla2[[#This Row],[FECHA INICIO DE LABORES EN OBRA]]="","No Aplica",IF(AND(MONTH(Tabla2[[#This Row],[FECHA INICIO DE LABORES EN OBRA]])=MONTH(TODAY()-30),YEAR(Tabla2[[#This Row],[FECHA INICIO DE LABORES EN OBRA]])=YEAR(TODAY())),MONTH(TODAY()-30)&amp;"-"&amp;YEAR(TODAY()),"No Aplica")),"No Aplica")</f>
        <v>No Aplica</v>
      </c>
    </row>
    <row r="3090" spans="1:30" x14ac:dyDescent="0.25">
      <c r="A3090" s="13" t="s">
        <v>10656</v>
      </c>
      <c r="B3090" s="15" t="s">
        <v>10657</v>
      </c>
      <c r="C3090" s="15" t="s">
        <v>10657</v>
      </c>
      <c r="D3090" s="15">
        <v>41029989</v>
      </c>
      <c r="E3090" s="15" t="s">
        <v>10691</v>
      </c>
      <c r="F3090" s="39">
        <v>29463</v>
      </c>
      <c r="G3090" s="15">
        <v>1</v>
      </c>
      <c r="H3090" s="15" t="s">
        <v>2541</v>
      </c>
      <c r="I3090" s="15" t="s">
        <v>10660</v>
      </c>
      <c r="J3090" s="15" t="s">
        <v>10692</v>
      </c>
      <c r="K3090" s="15" t="s">
        <v>2113</v>
      </c>
      <c r="L3090" s="40" t="s">
        <v>5</v>
      </c>
      <c r="M3090" s="39"/>
      <c r="N3090" s="41" t="s">
        <v>2687</v>
      </c>
      <c r="O3090" s="39">
        <v>45156</v>
      </c>
      <c r="P3090" s="40">
        <v>1</v>
      </c>
      <c r="Q3090" s="40">
        <v>1</v>
      </c>
      <c r="R3090" s="40" t="str">
        <f>IFERROR(VLOOKUP(Tabla2[[#This Row],[CONTRATISTA PRNCIPAL]],Hoja1!$L$5:$M$9,2,FALSE),"CJV")</f>
        <v>CJV</v>
      </c>
      <c r="S3090" s="40" t="str">
        <f>IF(Tabla2[[#This Row],[EMPRESA]]=Tabla2[[#This Row],[CONTRATISTA PRNCIPAL]],"Principal","Secundaria")</f>
        <v>Principal</v>
      </c>
      <c r="T3090" s="42">
        <f>IFERROR(1/COUNTIF(Tabla2[CONTRATISTA PRNCIPAL],Tabla2[[#This Row],[CONTRATISTA PRNCIPAL]]),0)</f>
        <v>0.08333333333333333</v>
      </c>
      <c r="U3090" s="43">
        <f>IF(((TODAY()-Tabla2[[#This Row],[FECHA NACIMIENTO]])/365)&lt;18,"Corregir", IF(((TODAY()-Tabla2[[#This Row],[FECHA NACIMIENTO]])/365)&gt;80, "Corregir",ROUNDDOWN(((TODAY()-Tabla2[[#This Row],[FECHA NACIMIENTO]])/365),0)))</f>
        <v>43</v>
      </c>
      <c r="V30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90" s="44" t="str">
        <f>+IF(Tabla2[[#This Row],[Edad]]="Corregir","Corregir","Ok")</f>
        <v>Ok</v>
      </c>
      <c r="X3090" s="42" t="str">
        <f>+IFERROR(VLOOKUP(Tabla2[[#This Row],[DISTRITO SEGÚN DNI]],Hoja1!$A$2:$B$32,2,FALSE),"No")</f>
        <v>No</v>
      </c>
      <c r="Y3090" s="42" t="str">
        <f>IF(OR(LOWER(Tabla2[[#This Row],[GENERO]])="masculino", LOWER(Tabla2[[#This Row],[GENERO]])="femenino"),"OK","Corregir")</f>
        <v>OK</v>
      </c>
      <c r="Z3090" s="42" t="str">
        <f>+IF(Tabla2[[#This Row],[Nro. DNI / CE]]="","Corregir",IF(LEN(Tabla2[[#This Row],[Nro. DNI / CE]])&gt;=8,"OK","Corregir"))</f>
        <v>OK</v>
      </c>
      <c r="AA3090" s="42">
        <f>COUNTIF(Tabla2[APELLIDOS Y NOMBRES],Tabla2[[#This Row],[APELLIDOS Y NOMBRES]])</f>
        <v>1</v>
      </c>
      <c r="AB3090" s="42">
        <f>IF(Tabla2[[#This Row],[Trabajador]]&gt;1,1/Tabla2[[#This Row],[Trabajador]],Tabla2[[#This Row],[Trabajador]])</f>
        <v>1</v>
      </c>
      <c r="AC3090" t="str">
        <f>+IFERROR(IF(Tabla2[[#This Row],[FECHA CESE/BAJA]]="","No Aplica",IF(AND(MONTH(Tabla2[[#This Row],[FECHA CESE/BAJA]])=MONTH(TODAY()-30),YEAR(Tabla2[[#This Row],[FECHA CESE/BAJA]])=YEAR(TODAY())),MONTH(TODAY()-30)&amp;"-"&amp;YEAR(TODAY()),"Borrar")),"No aplica")</f>
        <v>No Aplica</v>
      </c>
      <c r="AD3090" t="str">
        <f>+IFERROR(IF(Tabla2[[#This Row],[FECHA INICIO DE LABORES EN OBRA]]="","No Aplica",IF(AND(MONTH(Tabla2[[#This Row],[FECHA INICIO DE LABORES EN OBRA]])=MONTH(TODAY()-30),YEAR(Tabla2[[#This Row],[FECHA INICIO DE LABORES EN OBRA]])=YEAR(TODAY())),MONTH(TODAY()-30)&amp;"-"&amp;YEAR(TODAY()),"No Aplica")),"No Aplica")</f>
        <v>8-2023</v>
      </c>
    </row>
    <row r="3091" spans="1:30" x14ac:dyDescent="0.25">
      <c r="A3091" s="13">
        <v>20566343631</v>
      </c>
      <c r="B3091" s="15" t="s">
        <v>10693</v>
      </c>
      <c r="C3091" s="15" t="s">
        <v>10693</v>
      </c>
      <c r="D3091" s="15" t="s">
        <v>1668</v>
      </c>
      <c r="E3091" s="15" t="s">
        <v>1669</v>
      </c>
      <c r="F3091" s="39">
        <v>31486</v>
      </c>
      <c r="G3091" s="15">
        <v>1</v>
      </c>
      <c r="H3091" s="15" t="s">
        <v>2281</v>
      </c>
      <c r="I3091" s="15" t="s">
        <v>10694</v>
      </c>
      <c r="J3091" s="15" t="s">
        <v>10695</v>
      </c>
      <c r="K3091" s="15" t="s">
        <v>2083</v>
      </c>
      <c r="L3091" s="40" t="s">
        <v>6</v>
      </c>
      <c r="M3091" s="39"/>
      <c r="N3091" s="41" t="s">
        <v>2098</v>
      </c>
      <c r="O3091" s="39">
        <v>44181</v>
      </c>
      <c r="P3091" s="40">
        <v>1</v>
      </c>
      <c r="Q3091" s="40">
        <v>1</v>
      </c>
      <c r="R3091" s="40" t="str">
        <f>IFERROR(VLOOKUP(Tabla2[[#This Row],[CONTRATISTA PRNCIPAL]],Hoja1!$L$5:$M$9,2,FALSE),"CJV")</f>
        <v>CJV</v>
      </c>
      <c r="S3091" s="40" t="str">
        <f>IF(Tabla2[[#This Row],[EMPRESA]]=Tabla2[[#This Row],[CONTRATISTA PRNCIPAL]],"Principal","Secundaria")</f>
        <v>Principal</v>
      </c>
      <c r="T3091" s="42">
        <f>IFERROR(1/COUNTIF(Tabla2[CONTRATISTA PRNCIPAL],Tabla2[[#This Row],[CONTRATISTA PRNCIPAL]]),0)</f>
        <v>0.020833333333333332</v>
      </c>
      <c r="U3091" s="43">
        <f>IF(((TODAY()-Tabla2[[#This Row],[FECHA NACIMIENTO]])/365)&lt;18,"Corregir", IF(((TODAY()-Tabla2[[#This Row],[FECHA NACIMIENTO]])/365)&gt;80, "Corregir",ROUNDDOWN(((TODAY()-Tabla2[[#This Row],[FECHA NACIMIENTO]])/365),0)))</f>
        <v>37</v>
      </c>
      <c r="V30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91" s="44" t="str">
        <f>+IF(Tabla2[[#This Row],[Edad]]="Corregir","Corregir","Ok")</f>
        <v>Ok</v>
      </c>
      <c r="X3091" s="42" t="str">
        <f>+IFERROR(VLOOKUP(Tabla2[[#This Row],[DISTRITO SEGÚN DNI]],Hoja1!$A$2:$B$32,2,FALSE),"No")</f>
        <v>ATE</v>
      </c>
      <c r="Y3091" s="42" t="str">
        <f>IF(OR(LOWER(Tabla2[[#This Row],[GENERO]])="masculino", LOWER(Tabla2[[#This Row],[GENERO]])="femenino"),"OK","Corregir")</f>
        <v>OK</v>
      </c>
      <c r="Z3091" s="42" t="str">
        <f>+IF(Tabla2[[#This Row],[Nro. DNI / CE]]="","Corregir",IF(LEN(Tabla2[[#This Row],[Nro. DNI / CE]])&gt;=8,"OK","Corregir"))</f>
        <v>OK</v>
      </c>
      <c r="AA3091" s="42">
        <f>COUNTIF(Tabla2[APELLIDOS Y NOMBRES],Tabla2[[#This Row],[APELLIDOS Y NOMBRES]])</f>
        <v>1</v>
      </c>
      <c r="AB3091" s="42">
        <f>IF(Tabla2[[#This Row],[Trabajador]]&gt;1,1/Tabla2[[#This Row],[Trabajador]],Tabla2[[#This Row],[Trabajador]])</f>
        <v>1</v>
      </c>
      <c r="AC3091" t="str">
        <f>+IFERROR(IF(Tabla2[[#This Row],[FECHA CESE/BAJA]]="","No Aplica",IF(AND(MONTH(Tabla2[[#This Row],[FECHA CESE/BAJA]])=MONTH(TODAY()-30),YEAR(Tabla2[[#This Row],[FECHA CESE/BAJA]])=YEAR(TODAY())),MONTH(TODAY()-30)&amp;"-"&amp;YEAR(TODAY()),"Borrar")),"No aplica")</f>
        <v>No Aplica</v>
      </c>
      <c r="AD3091" t="str">
        <f>+IFERROR(IF(Tabla2[[#This Row],[FECHA INICIO DE LABORES EN OBRA]]="","No Aplica",IF(AND(MONTH(Tabla2[[#This Row],[FECHA INICIO DE LABORES EN OBRA]])=MONTH(TODAY()-30),YEAR(Tabla2[[#This Row],[FECHA INICIO DE LABORES EN OBRA]])=YEAR(TODAY())),MONTH(TODAY()-30)&amp;"-"&amp;YEAR(TODAY()),"No Aplica")),"No Aplica")</f>
        <v>No Aplica</v>
      </c>
    </row>
    <row r="3092" spans="1:30" x14ac:dyDescent="0.25">
      <c r="A3092" s="13">
        <v>20566343631</v>
      </c>
      <c r="B3092" s="15" t="s">
        <v>10693</v>
      </c>
      <c r="C3092" s="15" t="s">
        <v>10693</v>
      </c>
      <c r="D3092" s="15" t="s">
        <v>1670</v>
      </c>
      <c r="E3092" s="15" t="s">
        <v>1671</v>
      </c>
      <c r="F3092" s="39">
        <v>35510</v>
      </c>
      <c r="G3092" s="15">
        <v>1</v>
      </c>
      <c r="H3092" s="15" t="s">
        <v>2281</v>
      </c>
      <c r="I3092" s="15" t="s">
        <v>10694</v>
      </c>
      <c r="J3092" s="15" t="s">
        <v>10696</v>
      </c>
      <c r="K3092" s="15" t="s">
        <v>2083</v>
      </c>
      <c r="L3092" s="40" t="s">
        <v>6</v>
      </c>
      <c r="M3092" s="39"/>
      <c r="N3092" s="41" t="s">
        <v>2098</v>
      </c>
      <c r="O3092" s="39">
        <v>43729</v>
      </c>
      <c r="P3092" s="40">
        <v>1</v>
      </c>
      <c r="Q3092" s="40">
        <v>1</v>
      </c>
      <c r="R3092" s="40" t="str">
        <f>IFERROR(VLOOKUP(Tabla2[[#This Row],[CONTRATISTA PRNCIPAL]],Hoja1!$L$5:$M$9,2,FALSE),"CJV")</f>
        <v>CJV</v>
      </c>
      <c r="S3092" s="40" t="str">
        <f>IF(Tabla2[[#This Row],[EMPRESA]]=Tabla2[[#This Row],[CONTRATISTA PRNCIPAL]],"Principal","Secundaria")</f>
        <v>Principal</v>
      </c>
      <c r="T3092" s="42">
        <f>IFERROR(1/COUNTIF(Tabla2[CONTRATISTA PRNCIPAL],Tabla2[[#This Row],[CONTRATISTA PRNCIPAL]]),0)</f>
        <v>0.020833333333333332</v>
      </c>
      <c r="U3092" s="43">
        <f>IF(((TODAY()-Tabla2[[#This Row],[FECHA NACIMIENTO]])/365)&lt;18,"Corregir", IF(((TODAY()-Tabla2[[#This Row],[FECHA NACIMIENTO]])/365)&gt;80, "Corregir",ROUNDDOWN(((TODAY()-Tabla2[[#This Row],[FECHA NACIMIENTO]])/365),0)))</f>
        <v>26</v>
      </c>
      <c r="V30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92" s="44" t="str">
        <f>+IF(Tabla2[[#This Row],[Edad]]="Corregir","Corregir","Ok")</f>
        <v>Ok</v>
      </c>
      <c r="X3092" s="42" t="str">
        <f>+IFERROR(VLOOKUP(Tabla2[[#This Row],[DISTRITO SEGÚN DNI]],Hoja1!$A$2:$B$32,2,FALSE),"No")</f>
        <v>ATE</v>
      </c>
      <c r="Y3092" s="42" t="str">
        <f>IF(OR(LOWER(Tabla2[[#This Row],[GENERO]])="masculino", LOWER(Tabla2[[#This Row],[GENERO]])="femenino"),"OK","Corregir")</f>
        <v>OK</v>
      </c>
      <c r="Z3092" s="42" t="str">
        <f>+IF(Tabla2[[#This Row],[Nro. DNI / CE]]="","Corregir",IF(LEN(Tabla2[[#This Row],[Nro. DNI / CE]])&gt;=8,"OK","Corregir"))</f>
        <v>OK</v>
      </c>
      <c r="AA3092" s="42">
        <f>COUNTIF(Tabla2[APELLIDOS Y NOMBRES],Tabla2[[#This Row],[APELLIDOS Y NOMBRES]])</f>
        <v>1</v>
      </c>
      <c r="AB3092" s="42">
        <f>IF(Tabla2[[#This Row],[Trabajador]]&gt;1,1/Tabla2[[#This Row],[Trabajador]],Tabla2[[#This Row],[Trabajador]])</f>
        <v>1</v>
      </c>
      <c r="AC3092" t="str">
        <f>+IFERROR(IF(Tabla2[[#This Row],[FECHA CESE/BAJA]]="","No Aplica",IF(AND(MONTH(Tabla2[[#This Row],[FECHA CESE/BAJA]])=MONTH(TODAY()-30),YEAR(Tabla2[[#This Row],[FECHA CESE/BAJA]])=YEAR(TODAY())),MONTH(TODAY()-30)&amp;"-"&amp;YEAR(TODAY()),"Borrar")),"No aplica")</f>
        <v>No Aplica</v>
      </c>
      <c r="AD3092" t="str">
        <f>+IFERROR(IF(Tabla2[[#This Row],[FECHA INICIO DE LABORES EN OBRA]]="","No Aplica",IF(AND(MONTH(Tabla2[[#This Row],[FECHA INICIO DE LABORES EN OBRA]])=MONTH(TODAY()-30),YEAR(Tabla2[[#This Row],[FECHA INICIO DE LABORES EN OBRA]])=YEAR(TODAY())),MONTH(TODAY()-30)&amp;"-"&amp;YEAR(TODAY()),"No Aplica")),"No Aplica")</f>
        <v>No Aplica</v>
      </c>
    </row>
    <row r="3093" spans="1:30" x14ac:dyDescent="0.25">
      <c r="A3093" s="13">
        <v>20566343631</v>
      </c>
      <c r="B3093" s="15" t="s">
        <v>10693</v>
      </c>
      <c r="C3093" s="15" t="s">
        <v>10693</v>
      </c>
      <c r="D3093" s="15" t="s">
        <v>10697</v>
      </c>
      <c r="E3093" s="15" t="s">
        <v>10698</v>
      </c>
      <c r="F3093" s="39">
        <v>31006</v>
      </c>
      <c r="G3093" s="15">
        <v>1</v>
      </c>
      <c r="H3093" s="15" t="s">
        <v>10699</v>
      </c>
      <c r="I3093" s="15" t="s">
        <v>10694</v>
      </c>
      <c r="J3093" s="15" t="s">
        <v>10700</v>
      </c>
      <c r="K3093" s="15" t="s">
        <v>2808</v>
      </c>
      <c r="L3093" s="40" t="s">
        <v>6</v>
      </c>
      <c r="M3093" s="39"/>
      <c r="N3093" s="41" t="s">
        <v>2098</v>
      </c>
      <c r="O3093" s="39">
        <v>42533</v>
      </c>
      <c r="P3093" s="40">
        <v>1</v>
      </c>
      <c r="Q3093" s="40">
        <v>1</v>
      </c>
      <c r="R3093" s="40" t="str">
        <f>IFERROR(VLOOKUP(Tabla2[[#This Row],[CONTRATISTA PRNCIPAL]],Hoja1!$L$5:$M$9,2,FALSE),"CJV")</f>
        <v>CJV</v>
      </c>
      <c r="S3093" s="40" t="str">
        <f>IF(Tabla2[[#This Row],[EMPRESA]]=Tabla2[[#This Row],[CONTRATISTA PRNCIPAL]],"Principal","Secundaria")</f>
        <v>Principal</v>
      </c>
      <c r="T3093" s="42">
        <f>IFERROR(1/COUNTIF(Tabla2[CONTRATISTA PRNCIPAL],Tabla2[[#This Row],[CONTRATISTA PRNCIPAL]]),0)</f>
        <v>0.020833333333333332</v>
      </c>
      <c r="U3093" s="43">
        <f>IF(((TODAY()-Tabla2[[#This Row],[FECHA NACIMIENTO]])/365)&lt;18,"Corregir", IF(((TODAY()-Tabla2[[#This Row],[FECHA NACIMIENTO]])/365)&gt;80, "Corregir",ROUNDDOWN(((TODAY()-Tabla2[[#This Row],[FECHA NACIMIENTO]])/365),0)))</f>
        <v>38</v>
      </c>
      <c r="V30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93" s="44" t="str">
        <f>+IF(Tabla2[[#This Row],[Edad]]="Corregir","Corregir","Ok")</f>
        <v>Ok</v>
      </c>
      <c r="X3093" s="42" t="str">
        <f>+IFERROR(VLOOKUP(Tabla2[[#This Row],[DISTRITO SEGÚN DNI]],Hoja1!$A$2:$B$32,2,FALSE),"No")</f>
        <v>No</v>
      </c>
      <c r="Y3093" s="42" t="str">
        <f>IF(OR(LOWER(Tabla2[[#This Row],[GENERO]])="masculino", LOWER(Tabla2[[#This Row],[GENERO]])="femenino"),"OK","Corregir")</f>
        <v>OK</v>
      </c>
      <c r="Z3093" s="42" t="str">
        <f>+IF(Tabla2[[#This Row],[Nro. DNI / CE]]="","Corregir",IF(LEN(Tabla2[[#This Row],[Nro. DNI / CE]])&gt;=8,"OK","Corregir"))</f>
        <v>OK</v>
      </c>
      <c r="AA3093" s="42">
        <f>COUNTIF(Tabla2[APELLIDOS Y NOMBRES],Tabla2[[#This Row],[APELLIDOS Y NOMBRES]])</f>
        <v>1</v>
      </c>
      <c r="AB3093" s="42">
        <f>IF(Tabla2[[#This Row],[Trabajador]]&gt;1,1/Tabla2[[#This Row],[Trabajador]],Tabla2[[#This Row],[Trabajador]])</f>
        <v>1</v>
      </c>
      <c r="AC3093" t="str">
        <f>+IFERROR(IF(Tabla2[[#This Row],[FECHA CESE/BAJA]]="","No Aplica",IF(AND(MONTH(Tabla2[[#This Row],[FECHA CESE/BAJA]])=MONTH(TODAY()-30),YEAR(Tabla2[[#This Row],[FECHA CESE/BAJA]])=YEAR(TODAY())),MONTH(TODAY()-30)&amp;"-"&amp;YEAR(TODAY()),"Borrar")),"No aplica")</f>
        <v>No Aplica</v>
      </c>
      <c r="AD3093" t="str">
        <f>+IFERROR(IF(Tabla2[[#This Row],[FECHA INICIO DE LABORES EN OBRA]]="","No Aplica",IF(AND(MONTH(Tabla2[[#This Row],[FECHA INICIO DE LABORES EN OBRA]])=MONTH(TODAY()-30),YEAR(Tabla2[[#This Row],[FECHA INICIO DE LABORES EN OBRA]])=YEAR(TODAY())),MONTH(TODAY()-30)&amp;"-"&amp;YEAR(TODAY()),"No Aplica")),"No Aplica")</f>
        <v>No Aplica</v>
      </c>
    </row>
    <row r="3094" spans="1:30" x14ac:dyDescent="0.25">
      <c r="A3094" s="13">
        <v>20566343631</v>
      </c>
      <c r="B3094" s="15" t="s">
        <v>10693</v>
      </c>
      <c r="C3094" s="15" t="s">
        <v>10693</v>
      </c>
      <c r="D3094" s="15" t="s">
        <v>10701</v>
      </c>
      <c r="E3094" s="15" t="s">
        <v>10702</v>
      </c>
      <c r="F3094" s="39">
        <v>31219</v>
      </c>
      <c r="G3094" s="15">
        <v>1</v>
      </c>
      <c r="H3094" s="15" t="s">
        <v>10703</v>
      </c>
      <c r="I3094" s="15" t="s">
        <v>10694</v>
      </c>
      <c r="J3094" s="15" t="s">
        <v>10704</v>
      </c>
      <c r="K3094" s="15" t="s">
        <v>2155</v>
      </c>
      <c r="L3094" s="40" t="s">
        <v>6</v>
      </c>
      <c r="M3094" s="39"/>
      <c r="N3094" s="41" t="s">
        <v>2098</v>
      </c>
      <c r="O3094" s="39">
        <v>43652</v>
      </c>
      <c r="P3094" s="40">
        <v>1</v>
      </c>
      <c r="Q3094" s="40">
        <v>1</v>
      </c>
      <c r="R3094" s="40" t="str">
        <f>IFERROR(VLOOKUP(Tabla2[[#This Row],[CONTRATISTA PRNCIPAL]],Hoja1!$L$5:$M$9,2,FALSE),"CJV")</f>
        <v>CJV</v>
      </c>
      <c r="S3094" s="40" t="str">
        <f>IF(Tabla2[[#This Row],[EMPRESA]]=Tabla2[[#This Row],[CONTRATISTA PRNCIPAL]],"Principal","Secundaria")</f>
        <v>Principal</v>
      </c>
      <c r="T3094" s="42">
        <f>IFERROR(1/COUNTIF(Tabla2[CONTRATISTA PRNCIPAL],Tabla2[[#This Row],[CONTRATISTA PRNCIPAL]]),0)</f>
        <v>0.020833333333333332</v>
      </c>
      <c r="U3094" s="43">
        <f>IF(((TODAY()-Tabla2[[#This Row],[FECHA NACIMIENTO]])/365)&lt;18,"Corregir", IF(((TODAY()-Tabla2[[#This Row],[FECHA NACIMIENTO]])/365)&gt;80, "Corregir",ROUNDDOWN(((TODAY()-Tabla2[[#This Row],[FECHA NACIMIENTO]])/365),0)))</f>
        <v>38</v>
      </c>
      <c r="V30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94" s="44" t="str">
        <f>+IF(Tabla2[[#This Row],[Edad]]="Corregir","Corregir","Ok")</f>
        <v>Ok</v>
      </c>
      <c r="X3094" s="42" t="str">
        <f>+IFERROR(VLOOKUP(Tabla2[[#This Row],[DISTRITO SEGÚN DNI]],Hoja1!$A$2:$B$32,2,FALSE),"No")</f>
        <v>No</v>
      </c>
      <c r="Y3094" s="42" t="str">
        <f>IF(OR(LOWER(Tabla2[[#This Row],[GENERO]])="masculino", LOWER(Tabla2[[#This Row],[GENERO]])="femenino"),"OK","Corregir")</f>
        <v>OK</v>
      </c>
      <c r="Z3094" s="42" t="str">
        <f>+IF(Tabla2[[#This Row],[Nro. DNI / CE]]="","Corregir",IF(LEN(Tabla2[[#This Row],[Nro. DNI / CE]])&gt;=8,"OK","Corregir"))</f>
        <v>OK</v>
      </c>
      <c r="AA3094" s="42">
        <f>COUNTIF(Tabla2[APELLIDOS Y NOMBRES],Tabla2[[#This Row],[APELLIDOS Y NOMBRES]])</f>
        <v>1</v>
      </c>
      <c r="AB3094" s="42">
        <f>IF(Tabla2[[#This Row],[Trabajador]]&gt;1,1/Tabla2[[#This Row],[Trabajador]],Tabla2[[#This Row],[Trabajador]])</f>
        <v>1</v>
      </c>
      <c r="AC3094" t="str">
        <f>+IFERROR(IF(Tabla2[[#This Row],[FECHA CESE/BAJA]]="","No Aplica",IF(AND(MONTH(Tabla2[[#This Row],[FECHA CESE/BAJA]])=MONTH(TODAY()-30),YEAR(Tabla2[[#This Row],[FECHA CESE/BAJA]])=YEAR(TODAY())),MONTH(TODAY()-30)&amp;"-"&amp;YEAR(TODAY()),"Borrar")),"No aplica")</f>
        <v>No Aplica</v>
      </c>
      <c r="AD3094" t="str">
        <f>+IFERROR(IF(Tabla2[[#This Row],[FECHA INICIO DE LABORES EN OBRA]]="","No Aplica",IF(AND(MONTH(Tabla2[[#This Row],[FECHA INICIO DE LABORES EN OBRA]])=MONTH(TODAY()-30),YEAR(Tabla2[[#This Row],[FECHA INICIO DE LABORES EN OBRA]])=YEAR(TODAY())),MONTH(TODAY()-30)&amp;"-"&amp;YEAR(TODAY()),"No Aplica")),"No Aplica")</f>
        <v>No Aplica</v>
      </c>
    </row>
    <row r="3095" spans="1:30" x14ac:dyDescent="0.25">
      <c r="A3095" s="13">
        <v>20566343631</v>
      </c>
      <c r="B3095" s="15" t="s">
        <v>10693</v>
      </c>
      <c r="C3095" s="15" t="s">
        <v>10693</v>
      </c>
      <c r="D3095" s="15" t="s">
        <v>10705</v>
      </c>
      <c r="E3095" s="15" t="s">
        <v>10706</v>
      </c>
      <c r="F3095" s="39">
        <v>33793</v>
      </c>
      <c r="G3095" s="15">
        <v>2</v>
      </c>
      <c r="H3095" s="15" t="s">
        <v>8227</v>
      </c>
      <c r="I3095" s="15" t="s">
        <v>10694</v>
      </c>
      <c r="J3095" s="15" t="s">
        <v>10707</v>
      </c>
      <c r="K3095" s="15" t="s">
        <v>2126</v>
      </c>
      <c r="L3095" s="40" t="s">
        <v>6</v>
      </c>
      <c r="M3095" s="39"/>
      <c r="N3095" s="41" t="s">
        <v>2098</v>
      </c>
      <c r="O3095" s="39">
        <v>44578</v>
      </c>
      <c r="P3095" s="40">
        <v>1</v>
      </c>
      <c r="Q3095" s="40">
        <v>4</v>
      </c>
      <c r="R3095" s="40" t="str">
        <f>IFERROR(VLOOKUP(Tabla2[[#This Row],[CONTRATISTA PRNCIPAL]],Hoja1!$L$5:$M$9,2,FALSE),"CJV")</f>
        <v>CJV</v>
      </c>
      <c r="S3095" s="40" t="str">
        <f>IF(Tabla2[[#This Row],[EMPRESA]]=Tabla2[[#This Row],[CONTRATISTA PRNCIPAL]],"Principal","Secundaria")</f>
        <v>Principal</v>
      </c>
      <c r="T3095" s="42">
        <f>IFERROR(1/COUNTIF(Tabla2[CONTRATISTA PRNCIPAL],Tabla2[[#This Row],[CONTRATISTA PRNCIPAL]]),0)</f>
        <v>0.020833333333333332</v>
      </c>
      <c r="U3095" s="43">
        <f>IF(((TODAY()-Tabla2[[#This Row],[FECHA NACIMIENTO]])/365)&lt;18,"Corregir", IF(((TODAY()-Tabla2[[#This Row],[FECHA NACIMIENTO]])/365)&gt;80, "Corregir",ROUNDDOWN(((TODAY()-Tabla2[[#This Row],[FECHA NACIMIENTO]])/365),0)))</f>
        <v>31</v>
      </c>
      <c r="V30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95" s="44" t="str">
        <f>+IF(Tabla2[[#This Row],[Edad]]="Corregir","Corregir","Ok")</f>
        <v>Ok</v>
      </c>
      <c r="X3095" s="42" t="str">
        <f>+IFERROR(VLOOKUP(Tabla2[[#This Row],[DISTRITO SEGÚN DNI]],Hoja1!$A$2:$B$32,2,FALSE),"No")</f>
        <v>No</v>
      </c>
      <c r="Y3095" s="42" t="str">
        <f>IF(OR(LOWER(Tabla2[[#This Row],[GENERO]])="masculino", LOWER(Tabla2[[#This Row],[GENERO]])="femenino"),"OK","Corregir")</f>
        <v>OK</v>
      </c>
      <c r="Z3095" s="42" t="str">
        <f>+IF(Tabla2[[#This Row],[Nro. DNI / CE]]="","Corregir",IF(LEN(Tabla2[[#This Row],[Nro. DNI / CE]])&gt;=8,"OK","Corregir"))</f>
        <v>OK</v>
      </c>
      <c r="AA3095" s="42">
        <f>COUNTIF(Tabla2[APELLIDOS Y NOMBRES],Tabla2[[#This Row],[APELLIDOS Y NOMBRES]])</f>
        <v>1</v>
      </c>
      <c r="AB3095" s="42">
        <f>IF(Tabla2[[#This Row],[Trabajador]]&gt;1,1/Tabla2[[#This Row],[Trabajador]],Tabla2[[#This Row],[Trabajador]])</f>
        <v>1</v>
      </c>
      <c r="AC3095" t="str">
        <f>+IFERROR(IF(Tabla2[[#This Row],[FECHA CESE/BAJA]]="","No Aplica",IF(AND(MONTH(Tabla2[[#This Row],[FECHA CESE/BAJA]])=MONTH(TODAY()-30),YEAR(Tabla2[[#This Row],[FECHA CESE/BAJA]])=YEAR(TODAY())),MONTH(TODAY()-30)&amp;"-"&amp;YEAR(TODAY()),"Borrar")),"No aplica")</f>
        <v>No Aplica</v>
      </c>
      <c r="AD3095" t="str">
        <f>+IFERROR(IF(Tabla2[[#This Row],[FECHA INICIO DE LABORES EN OBRA]]="","No Aplica",IF(AND(MONTH(Tabla2[[#This Row],[FECHA INICIO DE LABORES EN OBRA]])=MONTH(TODAY()-30),YEAR(Tabla2[[#This Row],[FECHA INICIO DE LABORES EN OBRA]])=YEAR(TODAY())),MONTH(TODAY()-30)&amp;"-"&amp;YEAR(TODAY()),"No Aplica")),"No Aplica")</f>
        <v>No Aplica</v>
      </c>
    </row>
    <row r="3096" spans="1:30" x14ac:dyDescent="0.25">
      <c r="A3096" s="13">
        <v>20566343631</v>
      </c>
      <c r="B3096" s="15" t="s">
        <v>10693</v>
      </c>
      <c r="C3096" s="15" t="s">
        <v>10693</v>
      </c>
      <c r="D3096" s="15" t="s">
        <v>1672</v>
      </c>
      <c r="E3096" s="15" t="s">
        <v>1673</v>
      </c>
      <c r="F3096" s="39">
        <v>31027</v>
      </c>
      <c r="G3096" s="15">
        <v>2</v>
      </c>
      <c r="H3096" s="15" t="s">
        <v>10708</v>
      </c>
      <c r="I3096" s="15" t="s">
        <v>10694</v>
      </c>
      <c r="J3096" s="15" t="s">
        <v>10709</v>
      </c>
      <c r="K3096" s="15" t="s">
        <v>2802</v>
      </c>
      <c r="L3096" s="40" t="s">
        <v>6</v>
      </c>
      <c r="M3096" s="39"/>
      <c r="N3096" s="41" t="s">
        <v>2098</v>
      </c>
      <c r="O3096" s="39">
        <v>44578</v>
      </c>
      <c r="P3096" s="40">
        <v>1</v>
      </c>
      <c r="Q3096" s="40">
        <v>4</v>
      </c>
      <c r="R3096" s="40" t="str">
        <f>IFERROR(VLOOKUP(Tabla2[[#This Row],[CONTRATISTA PRNCIPAL]],Hoja1!$L$5:$M$9,2,FALSE),"CJV")</f>
        <v>CJV</v>
      </c>
      <c r="S3096" s="40" t="str">
        <f>IF(Tabla2[[#This Row],[EMPRESA]]=Tabla2[[#This Row],[CONTRATISTA PRNCIPAL]],"Principal","Secundaria")</f>
        <v>Principal</v>
      </c>
      <c r="T3096" s="42">
        <f>IFERROR(1/COUNTIF(Tabla2[CONTRATISTA PRNCIPAL],Tabla2[[#This Row],[CONTRATISTA PRNCIPAL]]),0)</f>
        <v>0.020833333333333332</v>
      </c>
      <c r="U3096" s="43">
        <f>IF(((TODAY()-Tabla2[[#This Row],[FECHA NACIMIENTO]])/365)&lt;18,"Corregir", IF(((TODAY()-Tabla2[[#This Row],[FECHA NACIMIENTO]])/365)&gt;80, "Corregir",ROUNDDOWN(((TODAY()-Tabla2[[#This Row],[FECHA NACIMIENTO]])/365),0)))</f>
        <v>38</v>
      </c>
      <c r="V30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096" s="44" t="str">
        <f>+IF(Tabla2[[#This Row],[Edad]]="Corregir","Corregir","Ok")</f>
        <v>Ok</v>
      </c>
      <c r="X3096" s="42" t="str">
        <f>+IFERROR(VLOOKUP(Tabla2[[#This Row],[DISTRITO SEGÚN DNI]],Hoja1!$A$2:$B$32,2,FALSE),"No")</f>
        <v>CALLAO</v>
      </c>
      <c r="Y3096" s="42" t="str">
        <f>IF(OR(LOWER(Tabla2[[#This Row],[GENERO]])="masculino", LOWER(Tabla2[[#This Row],[GENERO]])="femenino"),"OK","Corregir")</f>
        <v>OK</v>
      </c>
      <c r="Z3096" s="42" t="str">
        <f>+IF(Tabla2[[#This Row],[Nro. DNI / CE]]="","Corregir",IF(LEN(Tabla2[[#This Row],[Nro. DNI / CE]])&gt;=8,"OK","Corregir"))</f>
        <v>OK</v>
      </c>
      <c r="AA3096" s="42">
        <f>COUNTIF(Tabla2[APELLIDOS Y NOMBRES],Tabla2[[#This Row],[APELLIDOS Y NOMBRES]])</f>
        <v>1</v>
      </c>
      <c r="AB3096" s="42">
        <f>IF(Tabla2[[#This Row],[Trabajador]]&gt;1,1/Tabla2[[#This Row],[Trabajador]],Tabla2[[#This Row],[Trabajador]])</f>
        <v>1</v>
      </c>
      <c r="AC3096" t="str">
        <f>+IFERROR(IF(Tabla2[[#This Row],[FECHA CESE/BAJA]]="","No Aplica",IF(AND(MONTH(Tabla2[[#This Row],[FECHA CESE/BAJA]])=MONTH(TODAY()-30),YEAR(Tabla2[[#This Row],[FECHA CESE/BAJA]])=YEAR(TODAY())),MONTH(TODAY()-30)&amp;"-"&amp;YEAR(TODAY()),"Borrar")),"No aplica")</f>
        <v>No Aplica</v>
      </c>
      <c r="AD3096" t="str">
        <f>+IFERROR(IF(Tabla2[[#This Row],[FECHA INICIO DE LABORES EN OBRA]]="","No Aplica",IF(AND(MONTH(Tabla2[[#This Row],[FECHA INICIO DE LABORES EN OBRA]])=MONTH(TODAY()-30),YEAR(Tabla2[[#This Row],[FECHA INICIO DE LABORES EN OBRA]])=YEAR(TODAY())),MONTH(TODAY()-30)&amp;"-"&amp;YEAR(TODAY()),"No Aplica")),"No Aplica")</f>
        <v>No Aplica</v>
      </c>
    </row>
    <row r="3097" spans="1:30" x14ac:dyDescent="0.25">
      <c r="A3097" s="13">
        <v>20566343631</v>
      </c>
      <c r="B3097" s="15" t="s">
        <v>10693</v>
      </c>
      <c r="C3097" s="15" t="s">
        <v>10693</v>
      </c>
      <c r="D3097" s="15" t="s">
        <v>10710</v>
      </c>
      <c r="E3097" s="15" t="s">
        <v>10711</v>
      </c>
      <c r="F3097" s="39">
        <v>34524</v>
      </c>
      <c r="G3097" s="15">
        <v>1</v>
      </c>
      <c r="H3097" s="15" t="s">
        <v>5192</v>
      </c>
      <c r="I3097" s="15" t="s">
        <v>10694</v>
      </c>
      <c r="J3097" s="15" t="s">
        <v>10712</v>
      </c>
      <c r="K3097" s="15" t="s">
        <v>2799</v>
      </c>
      <c r="L3097" s="40" t="s">
        <v>6</v>
      </c>
      <c r="M3097" s="39"/>
      <c r="N3097" s="41" t="s">
        <v>2098</v>
      </c>
      <c r="O3097" s="39">
        <v>44614</v>
      </c>
      <c r="P3097" s="40">
        <v>1</v>
      </c>
      <c r="Q3097" s="40">
        <v>1</v>
      </c>
      <c r="R3097" s="40" t="str">
        <f>IFERROR(VLOOKUP(Tabla2[[#This Row],[CONTRATISTA PRNCIPAL]],Hoja1!$L$5:$M$9,2,FALSE),"CJV")</f>
        <v>CJV</v>
      </c>
      <c r="S3097" s="40" t="str">
        <f>IF(Tabla2[[#This Row],[EMPRESA]]=Tabla2[[#This Row],[CONTRATISTA PRNCIPAL]],"Principal","Secundaria")</f>
        <v>Principal</v>
      </c>
      <c r="T3097" s="42">
        <f>IFERROR(1/COUNTIF(Tabla2[CONTRATISTA PRNCIPAL],Tabla2[[#This Row],[CONTRATISTA PRNCIPAL]]),0)</f>
        <v>0.020833333333333332</v>
      </c>
      <c r="U3097" s="43">
        <f>IF(((TODAY()-Tabla2[[#This Row],[FECHA NACIMIENTO]])/365)&lt;18,"Corregir", IF(((TODAY()-Tabla2[[#This Row],[FECHA NACIMIENTO]])/365)&gt;80, "Corregir",ROUNDDOWN(((TODAY()-Tabla2[[#This Row],[FECHA NACIMIENTO]])/365),0)))</f>
        <v>29</v>
      </c>
      <c r="V30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97" s="44" t="str">
        <f>+IF(Tabla2[[#This Row],[Edad]]="Corregir","Corregir","Ok")</f>
        <v>Ok</v>
      </c>
      <c r="X3097" s="42" t="str">
        <f>+IFERROR(VLOOKUP(Tabla2[[#This Row],[DISTRITO SEGÚN DNI]],Hoja1!$A$2:$B$32,2,FALSE),"No")</f>
        <v>No</v>
      </c>
      <c r="Y3097" s="42" t="str">
        <f>IF(OR(LOWER(Tabla2[[#This Row],[GENERO]])="masculino", LOWER(Tabla2[[#This Row],[GENERO]])="femenino"),"OK","Corregir")</f>
        <v>OK</v>
      </c>
      <c r="Z3097" s="42" t="str">
        <f>+IF(Tabla2[[#This Row],[Nro. DNI / CE]]="","Corregir",IF(LEN(Tabla2[[#This Row],[Nro. DNI / CE]])&gt;=8,"OK","Corregir"))</f>
        <v>OK</v>
      </c>
      <c r="AA3097" s="42">
        <f>COUNTIF(Tabla2[APELLIDOS Y NOMBRES],Tabla2[[#This Row],[APELLIDOS Y NOMBRES]])</f>
        <v>1</v>
      </c>
      <c r="AB3097" s="42">
        <f>IF(Tabla2[[#This Row],[Trabajador]]&gt;1,1/Tabla2[[#This Row],[Trabajador]],Tabla2[[#This Row],[Trabajador]])</f>
        <v>1</v>
      </c>
      <c r="AC3097" t="str">
        <f>+IFERROR(IF(Tabla2[[#This Row],[FECHA CESE/BAJA]]="","No Aplica",IF(AND(MONTH(Tabla2[[#This Row],[FECHA CESE/BAJA]])=MONTH(TODAY()-30),YEAR(Tabla2[[#This Row],[FECHA CESE/BAJA]])=YEAR(TODAY())),MONTH(TODAY()-30)&amp;"-"&amp;YEAR(TODAY()),"Borrar")),"No aplica")</f>
        <v>No Aplica</v>
      </c>
      <c r="AD3097" t="str">
        <f>+IFERROR(IF(Tabla2[[#This Row],[FECHA INICIO DE LABORES EN OBRA]]="","No Aplica",IF(AND(MONTH(Tabla2[[#This Row],[FECHA INICIO DE LABORES EN OBRA]])=MONTH(TODAY()-30),YEAR(Tabla2[[#This Row],[FECHA INICIO DE LABORES EN OBRA]])=YEAR(TODAY())),MONTH(TODAY()-30)&amp;"-"&amp;YEAR(TODAY()),"No Aplica")),"No Aplica")</f>
        <v>No Aplica</v>
      </c>
    </row>
    <row r="3098" spans="1:30" x14ac:dyDescent="0.25">
      <c r="A3098" s="13">
        <v>20566343631</v>
      </c>
      <c r="B3098" s="15" t="s">
        <v>10693</v>
      </c>
      <c r="C3098" s="15" t="s">
        <v>10693</v>
      </c>
      <c r="D3098" s="15" t="s">
        <v>1674</v>
      </c>
      <c r="E3098" s="15" t="s">
        <v>1675</v>
      </c>
      <c r="F3098" s="39">
        <v>34285</v>
      </c>
      <c r="G3098" s="15">
        <v>1</v>
      </c>
      <c r="H3098" s="15" t="s">
        <v>3274</v>
      </c>
      <c r="I3098" s="15" t="s">
        <v>10694</v>
      </c>
      <c r="J3098" s="15" t="s">
        <v>10713</v>
      </c>
      <c r="K3098" s="15" t="s">
        <v>3264</v>
      </c>
      <c r="L3098" s="40" t="s">
        <v>6</v>
      </c>
      <c r="M3098" s="39"/>
      <c r="N3098" s="41" t="s">
        <v>2098</v>
      </c>
      <c r="O3098" s="39">
        <v>44613</v>
      </c>
      <c r="P3098" s="40">
        <v>1</v>
      </c>
      <c r="Q3098" s="40">
        <v>1</v>
      </c>
      <c r="R3098" s="40" t="str">
        <f>IFERROR(VLOOKUP(Tabla2[[#This Row],[CONTRATISTA PRNCIPAL]],Hoja1!$L$5:$M$9,2,FALSE),"CJV")</f>
        <v>CJV</v>
      </c>
      <c r="S3098" s="40" t="str">
        <f>IF(Tabla2[[#This Row],[EMPRESA]]=Tabla2[[#This Row],[CONTRATISTA PRNCIPAL]],"Principal","Secundaria")</f>
        <v>Principal</v>
      </c>
      <c r="T3098" s="42">
        <f>IFERROR(1/COUNTIF(Tabla2[CONTRATISTA PRNCIPAL],Tabla2[[#This Row],[CONTRATISTA PRNCIPAL]]),0)</f>
        <v>0.020833333333333332</v>
      </c>
      <c r="U3098" s="43">
        <f>IF(((TODAY()-Tabla2[[#This Row],[FECHA NACIMIENTO]])/365)&lt;18,"Corregir", IF(((TODAY()-Tabla2[[#This Row],[FECHA NACIMIENTO]])/365)&gt;80, "Corregir",ROUNDDOWN(((TODAY()-Tabla2[[#This Row],[FECHA NACIMIENTO]])/365),0)))</f>
        <v>29</v>
      </c>
      <c r="V30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098" s="44" t="str">
        <f>+IF(Tabla2[[#This Row],[Edad]]="Corregir","Corregir","Ok")</f>
        <v>Ok</v>
      </c>
      <c r="X3098" s="42" t="str">
        <f>+IFERROR(VLOOKUP(Tabla2[[#This Row],[DISTRITO SEGÚN DNI]],Hoja1!$A$2:$B$32,2,FALSE),"No")</f>
        <v>EL AGUSTINO</v>
      </c>
      <c r="Y3098" s="42" t="str">
        <f>IF(OR(LOWER(Tabla2[[#This Row],[GENERO]])="masculino", LOWER(Tabla2[[#This Row],[GENERO]])="femenino"),"OK","Corregir")</f>
        <v>OK</v>
      </c>
      <c r="Z3098" s="42" t="str">
        <f>+IF(Tabla2[[#This Row],[Nro. DNI / CE]]="","Corregir",IF(LEN(Tabla2[[#This Row],[Nro. DNI / CE]])&gt;=8,"OK","Corregir"))</f>
        <v>OK</v>
      </c>
      <c r="AA3098" s="42">
        <f>COUNTIF(Tabla2[APELLIDOS Y NOMBRES],Tabla2[[#This Row],[APELLIDOS Y NOMBRES]])</f>
        <v>1</v>
      </c>
      <c r="AB3098" s="42">
        <f>IF(Tabla2[[#This Row],[Trabajador]]&gt;1,1/Tabla2[[#This Row],[Trabajador]],Tabla2[[#This Row],[Trabajador]])</f>
        <v>1</v>
      </c>
      <c r="AC3098" t="str">
        <f>+IFERROR(IF(Tabla2[[#This Row],[FECHA CESE/BAJA]]="","No Aplica",IF(AND(MONTH(Tabla2[[#This Row],[FECHA CESE/BAJA]])=MONTH(TODAY()-30),YEAR(Tabla2[[#This Row],[FECHA CESE/BAJA]])=YEAR(TODAY())),MONTH(TODAY()-30)&amp;"-"&amp;YEAR(TODAY()),"Borrar")),"No aplica")</f>
        <v>No Aplica</v>
      </c>
      <c r="AD3098" t="str">
        <f>+IFERROR(IF(Tabla2[[#This Row],[FECHA INICIO DE LABORES EN OBRA]]="","No Aplica",IF(AND(MONTH(Tabla2[[#This Row],[FECHA INICIO DE LABORES EN OBRA]])=MONTH(TODAY()-30),YEAR(Tabla2[[#This Row],[FECHA INICIO DE LABORES EN OBRA]])=YEAR(TODAY())),MONTH(TODAY()-30)&amp;"-"&amp;YEAR(TODAY()),"No Aplica")),"No Aplica")</f>
        <v>No Aplica</v>
      </c>
    </row>
    <row r="3099" spans="1:30" x14ac:dyDescent="0.25">
      <c r="A3099" s="13">
        <v>20566343631</v>
      </c>
      <c r="B3099" s="15" t="s">
        <v>10693</v>
      </c>
      <c r="C3099" s="15" t="s">
        <v>10693</v>
      </c>
      <c r="D3099" s="15" t="s">
        <v>1676</v>
      </c>
      <c r="E3099" s="15" t="s">
        <v>1677</v>
      </c>
      <c r="F3099" s="39">
        <v>30169</v>
      </c>
      <c r="G3099" s="15">
        <v>2</v>
      </c>
      <c r="H3099" s="15" t="s">
        <v>2751</v>
      </c>
      <c r="I3099" s="15" t="s">
        <v>10694</v>
      </c>
      <c r="J3099" s="15" t="s">
        <v>10714</v>
      </c>
      <c r="K3099" s="15" t="s">
        <v>2083</v>
      </c>
      <c r="L3099" s="40" t="s">
        <v>6</v>
      </c>
      <c r="M3099" s="39"/>
      <c r="N3099" s="41" t="s">
        <v>2098</v>
      </c>
      <c r="O3099" s="39">
        <v>44636</v>
      </c>
      <c r="P3099" s="40">
        <v>1</v>
      </c>
      <c r="Q3099" s="40">
        <v>4</v>
      </c>
      <c r="R3099" s="40" t="str">
        <f>IFERROR(VLOOKUP(Tabla2[[#This Row],[CONTRATISTA PRNCIPAL]],Hoja1!$L$5:$M$9,2,FALSE),"CJV")</f>
        <v>CJV</v>
      </c>
      <c r="S3099" s="40" t="str">
        <f>IF(Tabla2[[#This Row],[EMPRESA]]=Tabla2[[#This Row],[CONTRATISTA PRNCIPAL]],"Principal","Secundaria")</f>
        <v>Principal</v>
      </c>
      <c r="T3099" s="42">
        <f>IFERROR(1/COUNTIF(Tabla2[CONTRATISTA PRNCIPAL],Tabla2[[#This Row],[CONTRATISTA PRNCIPAL]]),0)</f>
        <v>0.020833333333333332</v>
      </c>
      <c r="U3099" s="43">
        <f>IF(((TODAY()-Tabla2[[#This Row],[FECHA NACIMIENTO]])/365)&lt;18,"Corregir", IF(((TODAY()-Tabla2[[#This Row],[FECHA NACIMIENTO]])/365)&gt;80, "Corregir",ROUNDDOWN(((TODAY()-Tabla2[[#This Row],[FECHA NACIMIENTO]])/365),0)))</f>
        <v>41</v>
      </c>
      <c r="V30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099" s="44" t="str">
        <f>+IF(Tabla2[[#This Row],[Edad]]="Corregir","Corregir","Ok")</f>
        <v>Ok</v>
      </c>
      <c r="X3099" s="42" t="str">
        <f>+IFERROR(VLOOKUP(Tabla2[[#This Row],[DISTRITO SEGÚN DNI]],Hoja1!$A$2:$B$32,2,FALSE),"No")</f>
        <v>ATE</v>
      </c>
      <c r="Y3099" s="42" t="str">
        <f>IF(OR(LOWER(Tabla2[[#This Row],[GENERO]])="masculino", LOWER(Tabla2[[#This Row],[GENERO]])="femenino"),"OK","Corregir")</f>
        <v>OK</v>
      </c>
      <c r="Z3099" s="42" t="str">
        <f>+IF(Tabla2[[#This Row],[Nro. DNI / CE]]="","Corregir",IF(LEN(Tabla2[[#This Row],[Nro. DNI / CE]])&gt;=8,"OK","Corregir"))</f>
        <v>OK</v>
      </c>
      <c r="AA3099" s="42">
        <f>COUNTIF(Tabla2[APELLIDOS Y NOMBRES],Tabla2[[#This Row],[APELLIDOS Y NOMBRES]])</f>
        <v>1</v>
      </c>
      <c r="AB3099" s="42">
        <f>IF(Tabla2[[#This Row],[Trabajador]]&gt;1,1/Tabla2[[#This Row],[Trabajador]],Tabla2[[#This Row],[Trabajador]])</f>
        <v>1</v>
      </c>
      <c r="AC3099" t="str">
        <f>+IFERROR(IF(Tabla2[[#This Row],[FECHA CESE/BAJA]]="","No Aplica",IF(AND(MONTH(Tabla2[[#This Row],[FECHA CESE/BAJA]])=MONTH(TODAY()-30),YEAR(Tabla2[[#This Row],[FECHA CESE/BAJA]])=YEAR(TODAY())),MONTH(TODAY()-30)&amp;"-"&amp;YEAR(TODAY()),"Borrar")),"No aplica")</f>
        <v>No Aplica</v>
      </c>
      <c r="AD3099" t="str">
        <f>+IFERROR(IF(Tabla2[[#This Row],[FECHA INICIO DE LABORES EN OBRA]]="","No Aplica",IF(AND(MONTH(Tabla2[[#This Row],[FECHA INICIO DE LABORES EN OBRA]])=MONTH(TODAY()-30),YEAR(Tabla2[[#This Row],[FECHA INICIO DE LABORES EN OBRA]])=YEAR(TODAY())),MONTH(TODAY()-30)&amp;"-"&amp;YEAR(TODAY()),"No Aplica")),"No Aplica")</f>
        <v>No Aplica</v>
      </c>
    </row>
    <row r="3100" spans="1:30" x14ac:dyDescent="0.25">
      <c r="A3100" s="13">
        <v>20566343631</v>
      </c>
      <c r="B3100" s="15" t="s">
        <v>10693</v>
      </c>
      <c r="C3100" s="15" t="s">
        <v>10693</v>
      </c>
      <c r="D3100" s="15" t="s">
        <v>10715</v>
      </c>
      <c r="E3100" s="15" t="s">
        <v>10716</v>
      </c>
      <c r="F3100" s="39">
        <v>33666</v>
      </c>
      <c r="G3100" s="15">
        <v>1</v>
      </c>
      <c r="H3100" s="15" t="s">
        <v>7215</v>
      </c>
      <c r="I3100" s="15" t="s">
        <v>10694</v>
      </c>
      <c r="J3100" s="15" t="s">
        <v>10717</v>
      </c>
      <c r="K3100" s="15" t="s">
        <v>2062</v>
      </c>
      <c r="L3100" s="40" t="s">
        <v>6</v>
      </c>
      <c r="M3100" s="39"/>
      <c r="N3100" s="41" t="s">
        <v>2098</v>
      </c>
      <c r="O3100" s="39">
        <v>44646</v>
      </c>
      <c r="P3100" s="40">
        <v>1</v>
      </c>
      <c r="Q3100" s="40">
        <v>1</v>
      </c>
      <c r="R3100" s="40" t="str">
        <f>IFERROR(VLOOKUP(Tabla2[[#This Row],[CONTRATISTA PRNCIPAL]],Hoja1!$L$5:$M$9,2,FALSE),"CJV")</f>
        <v>CJV</v>
      </c>
      <c r="S3100" s="40" t="str">
        <f>IF(Tabla2[[#This Row],[EMPRESA]]=Tabla2[[#This Row],[CONTRATISTA PRNCIPAL]],"Principal","Secundaria")</f>
        <v>Principal</v>
      </c>
      <c r="T3100" s="42">
        <f>IFERROR(1/COUNTIF(Tabla2[CONTRATISTA PRNCIPAL],Tabla2[[#This Row],[CONTRATISTA PRNCIPAL]]),0)</f>
        <v>0.020833333333333332</v>
      </c>
      <c r="U3100" s="43">
        <f>IF(((TODAY()-Tabla2[[#This Row],[FECHA NACIMIENTO]])/365)&lt;18,"Corregir", IF(((TODAY()-Tabla2[[#This Row],[FECHA NACIMIENTO]])/365)&gt;80, "Corregir",ROUNDDOWN(((TODAY()-Tabla2[[#This Row],[FECHA NACIMIENTO]])/365),0)))</f>
        <v>31</v>
      </c>
      <c r="V31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00" s="44" t="str">
        <f>+IF(Tabla2[[#This Row],[Edad]]="Corregir","Corregir","Ok")</f>
        <v>Ok</v>
      </c>
      <c r="X3100" s="42" t="str">
        <f>+IFERROR(VLOOKUP(Tabla2[[#This Row],[DISTRITO SEGÚN DNI]],Hoja1!$A$2:$B$32,2,FALSE),"No")</f>
        <v>No</v>
      </c>
      <c r="Y3100" s="42" t="str">
        <f>IF(OR(LOWER(Tabla2[[#This Row],[GENERO]])="masculino", LOWER(Tabla2[[#This Row],[GENERO]])="femenino"),"OK","Corregir")</f>
        <v>OK</v>
      </c>
      <c r="Z3100" s="42" t="str">
        <f>+IF(Tabla2[[#This Row],[Nro. DNI / CE]]="","Corregir",IF(LEN(Tabla2[[#This Row],[Nro. DNI / CE]])&gt;=8,"OK","Corregir"))</f>
        <v>OK</v>
      </c>
      <c r="AA3100" s="42">
        <f>COUNTIF(Tabla2[APELLIDOS Y NOMBRES],Tabla2[[#This Row],[APELLIDOS Y NOMBRES]])</f>
        <v>1</v>
      </c>
      <c r="AB3100" s="42">
        <f>IF(Tabla2[[#This Row],[Trabajador]]&gt;1,1/Tabla2[[#This Row],[Trabajador]],Tabla2[[#This Row],[Trabajador]])</f>
        <v>1</v>
      </c>
      <c r="AC3100" t="str">
        <f>+IFERROR(IF(Tabla2[[#This Row],[FECHA CESE/BAJA]]="","No Aplica",IF(AND(MONTH(Tabla2[[#This Row],[FECHA CESE/BAJA]])=MONTH(TODAY()-30),YEAR(Tabla2[[#This Row],[FECHA CESE/BAJA]])=YEAR(TODAY())),MONTH(TODAY()-30)&amp;"-"&amp;YEAR(TODAY()),"Borrar")),"No aplica")</f>
        <v>No Aplica</v>
      </c>
      <c r="AD3100" t="str">
        <f>+IFERROR(IF(Tabla2[[#This Row],[FECHA INICIO DE LABORES EN OBRA]]="","No Aplica",IF(AND(MONTH(Tabla2[[#This Row],[FECHA INICIO DE LABORES EN OBRA]])=MONTH(TODAY()-30),YEAR(Tabla2[[#This Row],[FECHA INICIO DE LABORES EN OBRA]])=YEAR(TODAY())),MONTH(TODAY()-30)&amp;"-"&amp;YEAR(TODAY()),"No Aplica")),"No Aplica")</f>
        <v>No Aplica</v>
      </c>
    </row>
    <row r="3101" spans="1:30" x14ac:dyDescent="0.25">
      <c r="A3101" s="13">
        <v>20566343631</v>
      </c>
      <c r="B3101" s="15" t="s">
        <v>10693</v>
      </c>
      <c r="C3101" s="15" t="s">
        <v>10693</v>
      </c>
      <c r="D3101" s="15" t="s">
        <v>1678</v>
      </c>
      <c r="E3101" s="15" t="s">
        <v>1679</v>
      </c>
      <c r="F3101" s="39">
        <v>34228</v>
      </c>
      <c r="G3101" s="15">
        <v>1</v>
      </c>
      <c r="H3101" s="15" t="s">
        <v>2281</v>
      </c>
      <c r="I3101" s="15" t="s">
        <v>10694</v>
      </c>
      <c r="J3101" s="15" t="s">
        <v>10718</v>
      </c>
      <c r="K3101" s="15" t="s">
        <v>2101</v>
      </c>
      <c r="L3101" s="40" t="s">
        <v>6</v>
      </c>
      <c r="M3101" s="39"/>
      <c r="N3101" s="41" t="s">
        <v>2098</v>
      </c>
      <c r="O3101" s="39">
        <v>44652</v>
      </c>
      <c r="P3101" s="40">
        <v>1</v>
      </c>
      <c r="Q3101" s="40">
        <v>1</v>
      </c>
      <c r="R3101" s="40" t="str">
        <f>IFERROR(VLOOKUP(Tabla2[[#This Row],[CONTRATISTA PRNCIPAL]],Hoja1!$L$5:$M$9,2,FALSE),"CJV")</f>
        <v>CJV</v>
      </c>
      <c r="S3101" s="40" t="str">
        <f>IF(Tabla2[[#This Row],[EMPRESA]]=Tabla2[[#This Row],[CONTRATISTA PRNCIPAL]],"Principal","Secundaria")</f>
        <v>Principal</v>
      </c>
      <c r="T3101" s="42">
        <f>IFERROR(1/COUNTIF(Tabla2[CONTRATISTA PRNCIPAL],Tabla2[[#This Row],[CONTRATISTA PRNCIPAL]]),0)</f>
        <v>0.020833333333333332</v>
      </c>
      <c r="U3101" s="43">
        <f>IF(((TODAY()-Tabla2[[#This Row],[FECHA NACIMIENTO]])/365)&lt;18,"Corregir", IF(((TODAY()-Tabla2[[#This Row],[FECHA NACIMIENTO]])/365)&gt;80, "Corregir",ROUNDDOWN(((TODAY()-Tabla2[[#This Row],[FECHA NACIMIENTO]])/365),0)))</f>
        <v>30</v>
      </c>
      <c r="V31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01" s="44" t="str">
        <f>+IF(Tabla2[[#This Row],[Edad]]="Corregir","Corregir","Ok")</f>
        <v>Ok</v>
      </c>
      <c r="X3101" s="42" t="str">
        <f>+IFERROR(VLOOKUP(Tabla2[[#This Row],[DISTRITO SEGÚN DNI]],Hoja1!$A$2:$B$32,2,FALSE),"No")</f>
        <v>LA VICTORIA</v>
      </c>
      <c r="Y3101" s="42" t="str">
        <f>IF(OR(LOWER(Tabla2[[#This Row],[GENERO]])="masculino", LOWER(Tabla2[[#This Row],[GENERO]])="femenino"),"OK","Corregir")</f>
        <v>OK</v>
      </c>
      <c r="Z3101" s="42" t="str">
        <f>+IF(Tabla2[[#This Row],[Nro. DNI / CE]]="","Corregir",IF(LEN(Tabla2[[#This Row],[Nro. DNI / CE]])&gt;=8,"OK","Corregir"))</f>
        <v>OK</v>
      </c>
      <c r="AA3101" s="42">
        <f>COUNTIF(Tabla2[APELLIDOS Y NOMBRES],Tabla2[[#This Row],[APELLIDOS Y NOMBRES]])</f>
        <v>1</v>
      </c>
      <c r="AB3101" s="42">
        <f>IF(Tabla2[[#This Row],[Trabajador]]&gt;1,1/Tabla2[[#This Row],[Trabajador]],Tabla2[[#This Row],[Trabajador]])</f>
        <v>1</v>
      </c>
      <c r="AC3101" t="str">
        <f>+IFERROR(IF(Tabla2[[#This Row],[FECHA CESE/BAJA]]="","No Aplica",IF(AND(MONTH(Tabla2[[#This Row],[FECHA CESE/BAJA]])=MONTH(TODAY()-30),YEAR(Tabla2[[#This Row],[FECHA CESE/BAJA]])=YEAR(TODAY())),MONTH(TODAY()-30)&amp;"-"&amp;YEAR(TODAY()),"Borrar")),"No aplica")</f>
        <v>No Aplica</v>
      </c>
      <c r="AD3101" t="str">
        <f>+IFERROR(IF(Tabla2[[#This Row],[FECHA INICIO DE LABORES EN OBRA]]="","No Aplica",IF(AND(MONTH(Tabla2[[#This Row],[FECHA INICIO DE LABORES EN OBRA]])=MONTH(TODAY()-30),YEAR(Tabla2[[#This Row],[FECHA INICIO DE LABORES EN OBRA]])=YEAR(TODAY())),MONTH(TODAY()-30)&amp;"-"&amp;YEAR(TODAY()),"No Aplica")),"No Aplica")</f>
        <v>No Aplica</v>
      </c>
    </row>
    <row r="3102" spans="1:30" x14ac:dyDescent="0.25">
      <c r="A3102" s="13">
        <v>20566343631</v>
      </c>
      <c r="B3102" s="15" t="s">
        <v>10693</v>
      </c>
      <c r="C3102" s="15" t="s">
        <v>10693</v>
      </c>
      <c r="D3102" s="15" t="s">
        <v>10719</v>
      </c>
      <c r="E3102" s="15" t="s">
        <v>10720</v>
      </c>
      <c r="F3102" s="39">
        <v>32653</v>
      </c>
      <c r="G3102" s="15">
        <v>1</v>
      </c>
      <c r="H3102" s="15" t="s">
        <v>2281</v>
      </c>
      <c r="I3102" s="15" t="s">
        <v>10694</v>
      </c>
      <c r="J3102" s="15" t="s">
        <v>10721</v>
      </c>
      <c r="K3102" s="15" t="s">
        <v>2799</v>
      </c>
      <c r="L3102" s="40" t="s">
        <v>5</v>
      </c>
      <c r="M3102" s="39"/>
      <c r="N3102" s="41" t="s">
        <v>2098</v>
      </c>
      <c r="O3102" s="39">
        <v>44652</v>
      </c>
      <c r="P3102" s="40">
        <v>1</v>
      </c>
      <c r="Q3102" s="40">
        <v>1</v>
      </c>
      <c r="R3102" s="40" t="str">
        <f>IFERROR(VLOOKUP(Tabla2[[#This Row],[CONTRATISTA PRNCIPAL]],Hoja1!$L$5:$M$9,2,FALSE),"CJV")</f>
        <v>CJV</v>
      </c>
      <c r="S3102" s="40" t="str">
        <f>IF(Tabla2[[#This Row],[EMPRESA]]=Tabla2[[#This Row],[CONTRATISTA PRNCIPAL]],"Principal","Secundaria")</f>
        <v>Principal</v>
      </c>
      <c r="T3102" s="42">
        <f>IFERROR(1/COUNTIF(Tabla2[CONTRATISTA PRNCIPAL],Tabla2[[#This Row],[CONTRATISTA PRNCIPAL]]),0)</f>
        <v>0.020833333333333332</v>
      </c>
      <c r="U3102" s="43">
        <f>IF(((TODAY()-Tabla2[[#This Row],[FECHA NACIMIENTO]])/365)&lt;18,"Corregir", IF(((TODAY()-Tabla2[[#This Row],[FECHA NACIMIENTO]])/365)&gt;80, "Corregir",ROUNDDOWN(((TODAY()-Tabla2[[#This Row],[FECHA NACIMIENTO]])/365),0)))</f>
        <v>34</v>
      </c>
      <c r="V31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02" s="44" t="str">
        <f>+IF(Tabla2[[#This Row],[Edad]]="Corregir","Corregir","Ok")</f>
        <v>Ok</v>
      </c>
      <c r="X3102" s="42" t="str">
        <f>+IFERROR(VLOOKUP(Tabla2[[#This Row],[DISTRITO SEGÚN DNI]],Hoja1!$A$2:$B$32,2,FALSE),"No")</f>
        <v>No</v>
      </c>
      <c r="Y3102" s="42" t="str">
        <f>IF(OR(LOWER(Tabla2[[#This Row],[GENERO]])="masculino", LOWER(Tabla2[[#This Row],[GENERO]])="femenino"),"OK","Corregir")</f>
        <v>OK</v>
      </c>
      <c r="Z3102" s="42" t="str">
        <f>+IF(Tabla2[[#This Row],[Nro. DNI / CE]]="","Corregir",IF(LEN(Tabla2[[#This Row],[Nro. DNI / CE]])&gt;=8,"OK","Corregir"))</f>
        <v>OK</v>
      </c>
      <c r="AA3102" s="42">
        <f>COUNTIF(Tabla2[APELLIDOS Y NOMBRES],Tabla2[[#This Row],[APELLIDOS Y NOMBRES]])</f>
        <v>1</v>
      </c>
      <c r="AB3102" s="42">
        <f>IF(Tabla2[[#This Row],[Trabajador]]&gt;1,1/Tabla2[[#This Row],[Trabajador]],Tabla2[[#This Row],[Trabajador]])</f>
        <v>1</v>
      </c>
      <c r="AC3102" t="str">
        <f>+IFERROR(IF(Tabla2[[#This Row],[FECHA CESE/BAJA]]="","No Aplica",IF(AND(MONTH(Tabla2[[#This Row],[FECHA CESE/BAJA]])=MONTH(TODAY()-30),YEAR(Tabla2[[#This Row],[FECHA CESE/BAJA]])=YEAR(TODAY())),MONTH(TODAY()-30)&amp;"-"&amp;YEAR(TODAY()),"Borrar")),"No aplica")</f>
        <v>No Aplica</v>
      </c>
      <c r="AD3102" t="str">
        <f>+IFERROR(IF(Tabla2[[#This Row],[FECHA INICIO DE LABORES EN OBRA]]="","No Aplica",IF(AND(MONTH(Tabla2[[#This Row],[FECHA INICIO DE LABORES EN OBRA]])=MONTH(TODAY()-30),YEAR(Tabla2[[#This Row],[FECHA INICIO DE LABORES EN OBRA]])=YEAR(TODAY())),MONTH(TODAY()-30)&amp;"-"&amp;YEAR(TODAY()),"No Aplica")),"No Aplica")</f>
        <v>No Aplica</v>
      </c>
    </row>
    <row r="3103" spans="1:30" x14ac:dyDescent="0.25">
      <c r="A3103" s="13">
        <v>20566343631</v>
      </c>
      <c r="B3103" s="15" t="s">
        <v>10693</v>
      </c>
      <c r="C3103" s="15" t="s">
        <v>10693</v>
      </c>
      <c r="D3103" s="15" t="s">
        <v>10722</v>
      </c>
      <c r="E3103" s="15" t="s">
        <v>10723</v>
      </c>
      <c r="F3103" s="39">
        <v>32805</v>
      </c>
      <c r="G3103" s="15">
        <v>1</v>
      </c>
      <c r="H3103" s="15" t="s">
        <v>2904</v>
      </c>
      <c r="I3103" s="15" t="s">
        <v>10694</v>
      </c>
      <c r="J3103" s="15" t="s">
        <v>10724</v>
      </c>
      <c r="K3103" s="15" t="s">
        <v>10725</v>
      </c>
      <c r="L3103" s="40" t="s">
        <v>6</v>
      </c>
      <c r="M3103" s="39"/>
      <c r="N3103" s="41" t="s">
        <v>2098</v>
      </c>
      <c r="O3103" s="39">
        <v>44655</v>
      </c>
      <c r="P3103" s="40">
        <v>1</v>
      </c>
      <c r="Q3103" s="40">
        <v>1</v>
      </c>
      <c r="R3103" s="40" t="str">
        <f>IFERROR(VLOOKUP(Tabla2[[#This Row],[CONTRATISTA PRNCIPAL]],Hoja1!$L$5:$M$9,2,FALSE),"CJV")</f>
        <v>CJV</v>
      </c>
      <c r="S3103" s="40" t="str">
        <f>IF(Tabla2[[#This Row],[EMPRESA]]=Tabla2[[#This Row],[CONTRATISTA PRNCIPAL]],"Principal","Secundaria")</f>
        <v>Principal</v>
      </c>
      <c r="T3103" s="42">
        <f>IFERROR(1/COUNTIF(Tabla2[CONTRATISTA PRNCIPAL],Tabla2[[#This Row],[CONTRATISTA PRNCIPAL]]),0)</f>
        <v>0.020833333333333332</v>
      </c>
      <c r="U3103" s="43">
        <f>IF(((TODAY()-Tabla2[[#This Row],[FECHA NACIMIENTO]])/365)&lt;18,"Corregir", IF(((TODAY()-Tabla2[[#This Row],[FECHA NACIMIENTO]])/365)&gt;80, "Corregir",ROUNDDOWN(((TODAY()-Tabla2[[#This Row],[FECHA NACIMIENTO]])/365),0)))</f>
        <v>33</v>
      </c>
      <c r="V31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03" s="44" t="str">
        <f>+IF(Tabla2[[#This Row],[Edad]]="Corregir","Corregir","Ok")</f>
        <v>Ok</v>
      </c>
      <c r="X3103" s="42" t="str">
        <f>+IFERROR(VLOOKUP(Tabla2[[#This Row],[DISTRITO SEGÚN DNI]],Hoja1!$A$2:$B$32,2,FALSE),"No")</f>
        <v>No</v>
      </c>
      <c r="Y3103" s="42" t="str">
        <f>IF(OR(LOWER(Tabla2[[#This Row],[GENERO]])="masculino", LOWER(Tabla2[[#This Row],[GENERO]])="femenino"),"OK","Corregir")</f>
        <v>OK</v>
      </c>
      <c r="Z3103" s="42" t="str">
        <f>+IF(Tabla2[[#This Row],[Nro. DNI / CE]]="","Corregir",IF(LEN(Tabla2[[#This Row],[Nro. DNI / CE]])&gt;=8,"OK","Corregir"))</f>
        <v>OK</v>
      </c>
      <c r="AA3103" s="42">
        <f>COUNTIF(Tabla2[APELLIDOS Y NOMBRES],Tabla2[[#This Row],[APELLIDOS Y NOMBRES]])</f>
        <v>1</v>
      </c>
      <c r="AB3103" s="42">
        <f>IF(Tabla2[[#This Row],[Trabajador]]&gt;1,1/Tabla2[[#This Row],[Trabajador]],Tabla2[[#This Row],[Trabajador]])</f>
        <v>1</v>
      </c>
      <c r="AC3103" t="str">
        <f>+IFERROR(IF(Tabla2[[#This Row],[FECHA CESE/BAJA]]="","No Aplica",IF(AND(MONTH(Tabla2[[#This Row],[FECHA CESE/BAJA]])=MONTH(TODAY()-30),YEAR(Tabla2[[#This Row],[FECHA CESE/BAJA]])=YEAR(TODAY())),MONTH(TODAY()-30)&amp;"-"&amp;YEAR(TODAY()),"Borrar")),"No aplica")</f>
        <v>No Aplica</v>
      </c>
      <c r="AD3103" t="str">
        <f>+IFERROR(IF(Tabla2[[#This Row],[FECHA INICIO DE LABORES EN OBRA]]="","No Aplica",IF(AND(MONTH(Tabla2[[#This Row],[FECHA INICIO DE LABORES EN OBRA]])=MONTH(TODAY()-30),YEAR(Tabla2[[#This Row],[FECHA INICIO DE LABORES EN OBRA]])=YEAR(TODAY())),MONTH(TODAY()-30)&amp;"-"&amp;YEAR(TODAY()),"No Aplica")),"No Aplica")</f>
        <v>No Aplica</v>
      </c>
    </row>
    <row r="3104" spans="1:30" x14ac:dyDescent="0.25">
      <c r="A3104" s="13">
        <v>20566343631</v>
      </c>
      <c r="B3104" s="15" t="s">
        <v>10693</v>
      </c>
      <c r="C3104" s="15" t="s">
        <v>10693</v>
      </c>
      <c r="D3104" s="15" t="s">
        <v>10726</v>
      </c>
      <c r="E3104" s="15" t="s">
        <v>10727</v>
      </c>
      <c r="F3104" s="39">
        <v>27075</v>
      </c>
      <c r="G3104" s="15">
        <v>2</v>
      </c>
      <c r="H3104" s="15" t="s">
        <v>8227</v>
      </c>
      <c r="I3104" s="15" t="s">
        <v>10694</v>
      </c>
      <c r="J3104" s="15" t="s">
        <v>10728</v>
      </c>
      <c r="K3104" s="15" t="s">
        <v>3450</v>
      </c>
      <c r="L3104" s="40" t="s">
        <v>6</v>
      </c>
      <c r="M3104" s="39"/>
      <c r="N3104" s="41" t="s">
        <v>2098</v>
      </c>
      <c r="O3104" s="39">
        <v>44662</v>
      </c>
      <c r="P3104" s="40">
        <v>1</v>
      </c>
      <c r="Q3104" s="40">
        <v>4</v>
      </c>
      <c r="R3104" s="40" t="str">
        <f>IFERROR(VLOOKUP(Tabla2[[#This Row],[CONTRATISTA PRNCIPAL]],Hoja1!$L$5:$M$9,2,FALSE),"CJV")</f>
        <v>CJV</v>
      </c>
      <c r="S3104" s="40" t="str">
        <f>IF(Tabla2[[#This Row],[EMPRESA]]=Tabla2[[#This Row],[CONTRATISTA PRNCIPAL]],"Principal","Secundaria")</f>
        <v>Principal</v>
      </c>
      <c r="T3104" s="42">
        <f>IFERROR(1/COUNTIF(Tabla2[CONTRATISTA PRNCIPAL],Tabla2[[#This Row],[CONTRATISTA PRNCIPAL]]),0)</f>
        <v>0.020833333333333332</v>
      </c>
      <c r="U3104" s="43">
        <f>IF(((TODAY()-Tabla2[[#This Row],[FECHA NACIMIENTO]])/365)&lt;18,"Corregir", IF(((TODAY()-Tabla2[[#This Row],[FECHA NACIMIENTO]])/365)&gt;80, "Corregir",ROUNDDOWN(((TODAY()-Tabla2[[#This Row],[FECHA NACIMIENTO]])/365),0)))</f>
        <v>49</v>
      </c>
      <c r="V31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04" s="44" t="str">
        <f>+IF(Tabla2[[#This Row],[Edad]]="Corregir","Corregir","Ok")</f>
        <v>Ok</v>
      </c>
      <c r="X3104" s="42" t="str">
        <f>+IFERROR(VLOOKUP(Tabla2[[#This Row],[DISTRITO SEGÚN DNI]],Hoja1!$A$2:$B$32,2,FALSE),"No")</f>
        <v>No</v>
      </c>
      <c r="Y3104" s="42" t="str">
        <f>IF(OR(LOWER(Tabla2[[#This Row],[GENERO]])="masculino", LOWER(Tabla2[[#This Row],[GENERO]])="femenino"),"OK","Corregir")</f>
        <v>OK</v>
      </c>
      <c r="Z3104" s="42" t="str">
        <f>+IF(Tabla2[[#This Row],[Nro. DNI / CE]]="","Corregir",IF(LEN(Tabla2[[#This Row],[Nro. DNI / CE]])&gt;=8,"OK","Corregir"))</f>
        <v>OK</v>
      </c>
      <c r="AA3104" s="42">
        <f>COUNTIF(Tabla2[APELLIDOS Y NOMBRES],Tabla2[[#This Row],[APELLIDOS Y NOMBRES]])</f>
        <v>1</v>
      </c>
      <c r="AB3104" s="42">
        <f>IF(Tabla2[[#This Row],[Trabajador]]&gt;1,1/Tabla2[[#This Row],[Trabajador]],Tabla2[[#This Row],[Trabajador]])</f>
        <v>1</v>
      </c>
      <c r="AC3104" t="str">
        <f>+IFERROR(IF(Tabla2[[#This Row],[FECHA CESE/BAJA]]="","No Aplica",IF(AND(MONTH(Tabla2[[#This Row],[FECHA CESE/BAJA]])=MONTH(TODAY()-30),YEAR(Tabla2[[#This Row],[FECHA CESE/BAJA]])=YEAR(TODAY())),MONTH(TODAY()-30)&amp;"-"&amp;YEAR(TODAY()),"Borrar")),"No aplica")</f>
        <v>No Aplica</v>
      </c>
      <c r="AD3104" t="str">
        <f>+IFERROR(IF(Tabla2[[#This Row],[FECHA INICIO DE LABORES EN OBRA]]="","No Aplica",IF(AND(MONTH(Tabla2[[#This Row],[FECHA INICIO DE LABORES EN OBRA]])=MONTH(TODAY()-30),YEAR(Tabla2[[#This Row],[FECHA INICIO DE LABORES EN OBRA]])=YEAR(TODAY())),MONTH(TODAY()-30)&amp;"-"&amp;YEAR(TODAY()),"No Aplica")),"No Aplica")</f>
        <v>No Aplica</v>
      </c>
    </row>
    <row r="3105" spans="1:30" x14ac:dyDescent="0.25">
      <c r="A3105" s="13">
        <v>20566343631</v>
      </c>
      <c r="B3105" s="15" t="s">
        <v>10693</v>
      </c>
      <c r="C3105" s="15" t="s">
        <v>10693</v>
      </c>
      <c r="D3105" s="15" t="s">
        <v>1680</v>
      </c>
      <c r="E3105" s="15" t="s">
        <v>1681</v>
      </c>
      <c r="F3105" s="39">
        <v>33147</v>
      </c>
      <c r="G3105" s="15">
        <v>2</v>
      </c>
      <c r="H3105" s="15" t="s">
        <v>8227</v>
      </c>
      <c r="I3105" s="15" t="s">
        <v>10694</v>
      </c>
      <c r="J3105" s="15" t="s">
        <v>10729</v>
      </c>
      <c r="K3105" s="15" t="s">
        <v>3072</v>
      </c>
      <c r="L3105" s="40" t="s">
        <v>6</v>
      </c>
      <c r="M3105" s="39"/>
      <c r="N3105" s="41" t="s">
        <v>2114</v>
      </c>
      <c r="O3105" s="39">
        <v>44662</v>
      </c>
      <c r="P3105" s="40">
        <v>1</v>
      </c>
      <c r="Q3105" s="40">
        <v>4</v>
      </c>
      <c r="R3105" s="40" t="str">
        <f>IFERROR(VLOOKUP(Tabla2[[#This Row],[CONTRATISTA PRNCIPAL]],Hoja1!$L$5:$M$9,2,FALSE),"CJV")</f>
        <v>CJV</v>
      </c>
      <c r="S3105" s="40" t="str">
        <f>IF(Tabla2[[#This Row],[EMPRESA]]=Tabla2[[#This Row],[CONTRATISTA PRNCIPAL]],"Principal","Secundaria")</f>
        <v>Principal</v>
      </c>
      <c r="T3105" s="42">
        <f>IFERROR(1/COUNTIF(Tabla2[CONTRATISTA PRNCIPAL],Tabla2[[#This Row],[CONTRATISTA PRNCIPAL]]),0)</f>
        <v>0.020833333333333332</v>
      </c>
      <c r="U3105" s="43">
        <f>IF(((TODAY()-Tabla2[[#This Row],[FECHA NACIMIENTO]])/365)&lt;18,"Corregir", IF(((TODAY()-Tabla2[[#This Row],[FECHA NACIMIENTO]])/365)&gt;80, "Corregir",ROUNDDOWN(((TODAY()-Tabla2[[#This Row],[FECHA NACIMIENTO]])/365),0)))</f>
        <v>33</v>
      </c>
      <c r="V31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05" s="44" t="str">
        <f>+IF(Tabla2[[#This Row],[Edad]]="Corregir","Corregir","Ok")</f>
        <v>Ok</v>
      </c>
      <c r="X3105" s="42" t="str">
        <f>+IFERROR(VLOOKUP(Tabla2[[#This Row],[DISTRITO SEGÚN DNI]],Hoja1!$A$2:$B$32,2,FALSE),"No")</f>
        <v>SAN LUIS </v>
      </c>
      <c r="Y3105" s="42" t="str">
        <f>IF(OR(LOWER(Tabla2[[#This Row],[GENERO]])="masculino", LOWER(Tabla2[[#This Row],[GENERO]])="femenino"),"OK","Corregir")</f>
        <v>OK</v>
      </c>
      <c r="Z3105" s="42" t="str">
        <f>+IF(Tabla2[[#This Row],[Nro. DNI / CE]]="","Corregir",IF(LEN(Tabla2[[#This Row],[Nro. DNI / CE]])&gt;=8,"OK","Corregir"))</f>
        <v>OK</v>
      </c>
      <c r="AA3105" s="42">
        <f>COUNTIF(Tabla2[APELLIDOS Y NOMBRES],Tabla2[[#This Row],[APELLIDOS Y NOMBRES]])</f>
        <v>1</v>
      </c>
      <c r="AB3105" s="42">
        <f>IF(Tabla2[[#This Row],[Trabajador]]&gt;1,1/Tabla2[[#This Row],[Trabajador]],Tabla2[[#This Row],[Trabajador]])</f>
        <v>1</v>
      </c>
      <c r="AC3105" t="str">
        <f>+IFERROR(IF(Tabla2[[#This Row],[FECHA CESE/BAJA]]="","No Aplica",IF(AND(MONTH(Tabla2[[#This Row],[FECHA CESE/BAJA]])=MONTH(TODAY()-30),YEAR(Tabla2[[#This Row],[FECHA CESE/BAJA]])=YEAR(TODAY())),MONTH(TODAY()-30)&amp;"-"&amp;YEAR(TODAY()),"Borrar")),"No aplica")</f>
        <v>No Aplica</v>
      </c>
      <c r="AD3105" t="str">
        <f>+IFERROR(IF(Tabla2[[#This Row],[FECHA INICIO DE LABORES EN OBRA]]="","No Aplica",IF(AND(MONTH(Tabla2[[#This Row],[FECHA INICIO DE LABORES EN OBRA]])=MONTH(TODAY()-30),YEAR(Tabla2[[#This Row],[FECHA INICIO DE LABORES EN OBRA]])=YEAR(TODAY())),MONTH(TODAY()-30)&amp;"-"&amp;YEAR(TODAY()),"No Aplica")),"No Aplica")</f>
        <v>No Aplica</v>
      </c>
    </row>
    <row r="3106" spans="1:30" x14ac:dyDescent="0.25">
      <c r="A3106" s="13">
        <v>20566343631</v>
      </c>
      <c r="B3106" s="15" t="s">
        <v>10693</v>
      </c>
      <c r="C3106" s="15" t="s">
        <v>10693</v>
      </c>
      <c r="D3106" s="15" t="s">
        <v>10730</v>
      </c>
      <c r="E3106" s="15" t="s">
        <v>10731</v>
      </c>
      <c r="F3106" s="39">
        <v>33032</v>
      </c>
      <c r="G3106" s="15">
        <v>2</v>
      </c>
      <c r="H3106" s="15" t="s">
        <v>8227</v>
      </c>
      <c r="I3106" s="15" t="s">
        <v>10694</v>
      </c>
      <c r="J3106" s="15" t="s">
        <v>10732</v>
      </c>
      <c r="K3106" s="15" t="s">
        <v>10733</v>
      </c>
      <c r="L3106" s="40" t="s">
        <v>6</v>
      </c>
      <c r="M3106" s="39"/>
      <c r="N3106" s="41" t="s">
        <v>2098</v>
      </c>
      <c r="O3106" s="39">
        <v>44662</v>
      </c>
      <c r="P3106" s="40">
        <v>1</v>
      </c>
      <c r="Q3106" s="40">
        <v>4</v>
      </c>
      <c r="R3106" s="40" t="str">
        <f>IFERROR(VLOOKUP(Tabla2[[#This Row],[CONTRATISTA PRNCIPAL]],Hoja1!$L$5:$M$9,2,FALSE),"CJV")</f>
        <v>CJV</v>
      </c>
      <c r="S3106" s="40" t="str">
        <f>IF(Tabla2[[#This Row],[EMPRESA]]=Tabla2[[#This Row],[CONTRATISTA PRNCIPAL]],"Principal","Secundaria")</f>
        <v>Principal</v>
      </c>
      <c r="T3106" s="42">
        <f>IFERROR(1/COUNTIF(Tabla2[CONTRATISTA PRNCIPAL],Tabla2[[#This Row],[CONTRATISTA PRNCIPAL]]),0)</f>
        <v>0.020833333333333332</v>
      </c>
      <c r="U3106" s="43">
        <f>IF(((TODAY()-Tabla2[[#This Row],[FECHA NACIMIENTO]])/365)&lt;18,"Corregir", IF(((TODAY()-Tabla2[[#This Row],[FECHA NACIMIENTO]])/365)&gt;80, "Corregir",ROUNDDOWN(((TODAY()-Tabla2[[#This Row],[FECHA NACIMIENTO]])/365),0)))</f>
        <v>33</v>
      </c>
      <c r="V31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06" s="44" t="str">
        <f>+IF(Tabla2[[#This Row],[Edad]]="Corregir","Corregir","Ok")</f>
        <v>Ok</v>
      </c>
      <c r="X3106" s="42" t="str">
        <f>+IFERROR(VLOOKUP(Tabla2[[#This Row],[DISTRITO SEGÚN DNI]],Hoja1!$A$2:$B$32,2,FALSE),"No")</f>
        <v>No</v>
      </c>
      <c r="Y3106" s="42" t="str">
        <f>IF(OR(LOWER(Tabla2[[#This Row],[GENERO]])="masculino", LOWER(Tabla2[[#This Row],[GENERO]])="femenino"),"OK","Corregir")</f>
        <v>OK</v>
      </c>
      <c r="Z3106" s="42" t="str">
        <f>+IF(Tabla2[[#This Row],[Nro. DNI / CE]]="","Corregir",IF(LEN(Tabla2[[#This Row],[Nro. DNI / CE]])&gt;=8,"OK","Corregir"))</f>
        <v>OK</v>
      </c>
      <c r="AA3106" s="42">
        <f>COUNTIF(Tabla2[APELLIDOS Y NOMBRES],Tabla2[[#This Row],[APELLIDOS Y NOMBRES]])</f>
        <v>1</v>
      </c>
      <c r="AB3106" s="42">
        <f>IF(Tabla2[[#This Row],[Trabajador]]&gt;1,1/Tabla2[[#This Row],[Trabajador]],Tabla2[[#This Row],[Trabajador]])</f>
        <v>1</v>
      </c>
      <c r="AC3106" t="str">
        <f>+IFERROR(IF(Tabla2[[#This Row],[FECHA CESE/BAJA]]="","No Aplica",IF(AND(MONTH(Tabla2[[#This Row],[FECHA CESE/BAJA]])=MONTH(TODAY()-30),YEAR(Tabla2[[#This Row],[FECHA CESE/BAJA]])=YEAR(TODAY())),MONTH(TODAY()-30)&amp;"-"&amp;YEAR(TODAY()),"Borrar")),"No aplica")</f>
        <v>No Aplica</v>
      </c>
      <c r="AD3106" t="str">
        <f>+IFERROR(IF(Tabla2[[#This Row],[FECHA INICIO DE LABORES EN OBRA]]="","No Aplica",IF(AND(MONTH(Tabla2[[#This Row],[FECHA INICIO DE LABORES EN OBRA]])=MONTH(TODAY()-30),YEAR(Tabla2[[#This Row],[FECHA INICIO DE LABORES EN OBRA]])=YEAR(TODAY())),MONTH(TODAY()-30)&amp;"-"&amp;YEAR(TODAY()),"No Aplica")),"No Aplica")</f>
        <v>No Aplica</v>
      </c>
    </row>
    <row r="3107" spans="1:30" x14ac:dyDescent="0.25">
      <c r="A3107" s="13">
        <v>20566343631</v>
      </c>
      <c r="B3107" s="15" t="s">
        <v>10693</v>
      </c>
      <c r="C3107" s="15" t="s">
        <v>10693</v>
      </c>
      <c r="D3107" s="15" t="s">
        <v>10734</v>
      </c>
      <c r="E3107" s="15" t="s">
        <v>10735</v>
      </c>
      <c r="F3107" s="39">
        <v>35000</v>
      </c>
      <c r="G3107" s="15">
        <v>1</v>
      </c>
      <c r="H3107" s="15" t="s">
        <v>10736</v>
      </c>
      <c r="I3107" s="15" t="s">
        <v>10694</v>
      </c>
      <c r="J3107" s="15" t="s">
        <v>10737</v>
      </c>
      <c r="K3107" s="15" t="s">
        <v>10738</v>
      </c>
      <c r="L3107" s="40" t="s">
        <v>6</v>
      </c>
      <c r="M3107" s="39"/>
      <c r="N3107" s="41" t="s">
        <v>2098</v>
      </c>
      <c r="O3107" s="39">
        <v>44677</v>
      </c>
      <c r="P3107" s="40">
        <v>1</v>
      </c>
      <c r="Q3107" s="40">
        <v>1</v>
      </c>
      <c r="R3107" s="40" t="str">
        <f>IFERROR(VLOOKUP(Tabla2[[#This Row],[CONTRATISTA PRNCIPAL]],Hoja1!$L$5:$M$9,2,FALSE),"CJV")</f>
        <v>CJV</v>
      </c>
      <c r="S3107" s="40" t="str">
        <f>IF(Tabla2[[#This Row],[EMPRESA]]=Tabla2[[#This Row],[CONTRATISTA PRNCIPAL]],"Principal","Secundaria")</f>
        <v>Principal</v>
      </c>
      <c r="T3107" s="42">
        <f>IFERROR(1/COUNTIF(Tabla2[CONTRATISTA PRNCIPAL],Tabla2[[#This Row],[CONTRATISTA PRNCIPAL]]),0)</f>
        <v>0.020833333333333332</v>
      </c>
      <c r="U3107" s="43">
        <f>IF(((TODAY()-Tabla2[[#This Row],[FECHA NACIMIENTO]])/365)&lt;18,"Corregir", IF(((TODAY()-Tabla2[[#This Row],[FECHA NACIMIENTO]])/365)&gt;80, "Corregir",ROUNDDOWN(((TODAY()-Tabla2[[#This Row],[FECHA NACIMIENTO]])/365),0)))</f>
        <v>27</v>
      </c>
      <c r="V31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07" s="44" t="str">
        <f>+IF(Tabla2[[#This Row],[Edad]]="Corregir","Corregir","Ok")</f>
        <v>Ok</v>
      </c>
      <c r="X3107" s="42" t="str">
        <f>+IFERROR(VLOOKUP(Tabla2[[#This Row],[DISTRITO SEGÚN DNI]],Hoja1!$A$2:$B$32,2,FALSE),"No")</f>
        <v>No</v>
      </c>
      <c r="Y3107" s="42" t="str">
        <f>IF(OR(LOWER(Tabla2[[#This Row],[GENERO]])="masculino", LOWER(Tabla2[[#This Row],[GENERO]])="femenino"),"OK","Corregir")</f>
        <v>OK</v>
      </c>
      <c r="Z3107" s="42" t="str">
        <f>+IF(Tabla2[[#This Row],[Nro. DNI / CE]]="","Corregir",IF(LEN(Tabla2[[#This Row],[Nro. DNI / CE]])&gt;=8,"OK","Corregir"))</f>
        <v>OK</v>
      </c>
      <c r="AA3107" s="42">
        <f>COUNTIF(Tabla2[APELLIDOS Y NOMBRES],Tabla2[[#This Row],[APELLIDOS Y NOMBRES]])</f>
        <v>1</v>
      </c>
      <c r="AB3107" s="42">
        <f>IF(Tabla2[[#This Row],[Trabajador]]&gt;1,1/Tabla2[[#This Row],[Trabajador]],Tabla2[[#This Row],[Trabajador]])</f>
        <v>1</v>
      </c>
      <c r="AC3107" t="str">
        <f>+IFERROR(IF(Tabla2[[#This Row],[FECHA CESE/BAJA]]="","No Aplica",IF(AND(MONTH(Tabla2[[#This Row],[FECHA CESE/BAJA]])=MONTH(TODAY()-30),YEAR(Tabla2[[#This Row],[FECHA CESE/BAJA]])=YEAR(TODAY())),MONTH(TODAY()-30)&amp;"-"&amp;YEAR(TODAY()),"Borrar")),"No aplica")</f>
        <v>No Aplica</v>
      </c>
      <c r="AD3107" t="str">
        <f>+IFERROR(IF(Tabla2[[#This Row],[FECHA INICIO DE LABORES EN OBRA]]="","No Aplica",IF(AND(MONTH(Tabla2[[#This Row],[FECHA INICIO DE LABORES EN OBRA]])=MONTH(TODAY()-30),YEAR(Tabla2[[#This Row],[FECHA INICIO DE LABORES EN OBRA]])=YEAR(TODAY())),MONTH(TODAY()-30)&amp;"-"&amp;YEAR(TODAY()),"No Aplica")),"No Aplica")</f>
        <v>No Aplica</v>
      </c>
    </row>
    <row r="3108" spans="1:30" x14ac:dyDescent="0.25">
      <c r="A3108" s="13">
        <v>20566343631</v>
      </c>
      <c r="B3108" s="15" t="s">
        <v>10693</v>
      </c>
      <c r="C3108" s="15" t="s">
        <v>10693</v>
      </c>
      <c r="D3108" s="15" t="s">
        <v>10739</v>
      </c>
      <c r="E3108" s="15" t="s">
        <v>10740</v>
      </c>
      <c r="F3108" s="39">
        <v>32893</v>
      </c>
      <c r="G3108" s="15">
        <v>2</v>
      </c>
      <c r="H3108" s="15" t="s">
        <v>10708</v>
      </c>
      <c r="I3108" s="15" t="s">
        <v>10694</v>
      </c>
      <c r="J3108" s="15" t="s">
        <v>10741</v>
      </c>
      <c r="K3108" s="15" t="s">
        <v>5595</v>
      </c>
      <c r="L3108" s="40" t="s">
        <v>6</v>
      </c>
      <c r="M3108" s="39"/>
      <c r="N3108" s="41" t="s">
        <v>2098</v>
      </c>
      <c r="O3108" s="39">
        <v>44685</v>
      </c>
      <c r="P3108" s="40">
        <v>1</v>
      </c>
      <c r="Q3108" s="40">
        <v>4</v>
      </c>
      <c r="R3108" s="40" t="str">
        <f>IFERROR(VLOOKUP(Tabla2[[#This Row],[CONTRATISTA PRNCIPAL]],Hoja1!$L$5:$M$9,2,FALSE),"CJV")</f>
        <v>CJV</v>
      </c>
      <c r="S3108" s="40" t="str">
        <f>IF(Tabla2[[#This Row],[EMPRESA]]=Tabla2[[#This Row],[CONTRATISTA PRNCIPAL]],"Principal","Secundaria")</f>
        <v>Principal</v>
      </c>
      <c r="T3108" s="42">
        <f>IFERROR(1/COUNTIF(Tabla2[CONTRATISTA PRNCIPAL],Tabla2[[#This Row],[CONTRATISTA PRNCIPAL]]),0)</f>
        <v>0.020833333333333332</v>
      </c>
      <c r="U3108" s="43">
        <f>IF(((TODAY()-Tabla2[[#This Row],[FECHA NACIMIENTO]])/365)&lt;18,"Corregir", IF(((TODAY()-Tabla2[[#This Row],[FECHA NACIMIENTO]])/365)&gt;80, "Corregir",ROUNDDOWN(((TODAY()-Tabla2[[#This Row],[FECHA NACIMIENTO]])/365),0)))</f>
        <v>33</v>
      </c>
      <c r="V31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08" s="44" t="str">
        <f>+IF(Tabla2[[#This Row],[Edad]]="Corregir","Corregir","Ok")</f>
        <v>Ok</v>
      </c>
      <c r="X3108" s="42" t="str">
        <f>+IFERROR(VLOOKUP(Tabla2[[#This Row],[DISTRITO SEGÚN DNI]],Hoja1!$A$2:$B$32,2,FALSE),"No")</f>
        <v>No</v>
      </c>
      <c r="Y3108" s="42" t="str">
        <f>IF(OR(LOWER(Tabla2[[#This Row],[GENERO]])="masculino", LOWER(Tabla2[[#This Row],[GENERO]])="femenino"),"OK","Corregir")</f>
        <v>OK</v>
      </c>
      <c r="Z3108" s="42" t="str">
        <f>+IF(Tabla2[[#This Row],[Nro. DNI / CE]]="","Corregir",IF(LEN(Tabla2[[#This Row],[Nro. DNI / CE]])&gt;=8,"OK","Corregir"))</f>
        <v>OK</v>
      </c>
      <c r="AA3108" s="42">
        <f>COUNTIF(Tabla2[APELLIDOS Y NOMBRES],Tabla2[[#This Row],[APELLIDOS Y NOMBRES]])</f>
        <v>1</v>
      </c>
      <c r="AB3108" s="42">
        <f>IF(Tabla2[[#This Row],[Trabajador]]&gt;1,1/Tabla2[[#This Row],[Trabajador]],Tabla2[[#This Row],[Trabajador]])</f>
        <v>1</v>
      </c>
      <c r="AC3108" t="str">
        <f>+IFERROR(IF(Tabla2[[#This Row],[FECHA CESE/BAJA]]="","No Aplica",IF(AND(MONTH(Tabla2[[#This Row],[FECHA CESE/BAJA]])=MONTH(TODAY()-30),YEAR(Tabla2[[#This Row],[FECHA CESE/BAJA]])=YEAR(TODAY())),MONTH(TODAY()-30)&amp;"-"&amp;YEAR(TODAY()),"Borrar")),"No aplica")</f>
        <v>No Aplica</v>
      </c>
      <c r="AD3108" t="str">
        <f>+IFERROR(IF(Tabla2[[#This Row],[FECHA INICIO DE LABORES EN OBRA]]="","No Aplica",IF(AND(MONTH(Tabla2[[#This Row],[FECHA INICIO DE LABORES EN OBRA]])=MONTH(TODAY()-30),YEAR(Tabla2[[#This Row],[FECHA INICIO DE LABORES EN OBRA]])=YEAR(TODAY())),MONTH(TODAY()-30)&amp;"-"&amp;YEAR(TODAY()),"No Aplica")),"No Aplica")</f>
        <v>No Aplica</v>
      </c>
    </row>
    <row r="3109" spans="1:30" x14ac:dyDescent="0.25">
      <c r="A3109" s="13">
        <v>20566343631</v>
      </c>
      <c r="B3109" s="15" t="s">
        <v>10693</v>
      </c>
      <c r="C3109" s="15" t="s">
        <v>10693</v>
      </c>
      <c r="D3109" s="15" t="s">
        <v>10742</v>
      </c>
      <c r="E3109" s="15" t="s">
        <v>10743</v>
      </c>
      <c r="F3109" s="39">
        <v>32001</v>
      </c>
      <c r="G3109" s="15">
        <v>1</v>
      </c>
      <c r="H3109" s="15" t="s">
        <v>3123</v>
      </c>
      <c r="I3109" s="15" t="s">
        <v>10694</v>
      </c>
      <c r="J3109" s="15" t="s">
        <v>10744</v>
      </c>
      <c r="K3109" s="15" t="s">
        <v>10738</v>
      </c>
      <c r="L3109" s="40" t="s">
        <v>6</v>
      </c>
      <c r="M3109" s="39"/>
      <c r="N3109" s="41" t="s">
        <v>2098</v>
      </c>
      <c r="O3109" s="39">
        <v>44690</v>
      </c>
      <c r="P3109" s="40">
        <v>1</v>
      </c>
      <c r="Q3109" s="40">
        <v>1</v>
      </c>
      <c r="R3109" s="40" t="str">
        <f>IFERROR(VLOOKUP(Tabla2[[#This Row],[CONTRATISTA PRNCIPAL]],Hoja1!$L$5:$M$9,2,FALSE),"CJV")</f>
        <v>CJV</v>
      </c>
      <c r="S3109" s="40" t="str">
        <f>IF(Tabla2[[#This Row],[EMPRESA]]=Tabla2[[#This Row],[CONTRATISTA PRNCIPAL]],"Principal","Secundaria")</f>
        <v>Principal</v>
      </c>
      <c r="T3109" s="42">
        <f>IFERROR(1/COUNTIF(Tabla2[CONTRATISTA PRNCIPAL],Tabla2[[#This Row],[CONTRATISTA PRNCIPAL]]),0)</f>
        <v>0.020833333333333332</v>
      </c>
      <c r="U3109" s="43">
        <f>IF(((TODAY()-Tabla2[[#This Row],[FECHA NACIMIENTO]])/365)&lt;18,"Corregir", IF(((TODAY()-Tabla2[[#This Row],[FECHA NACIMIENTO]])/365)&gt;80, "Corregir",ROUNDDOWN(((TODAY()-Tabla2[[#This Row],[FECHA NACIMIENTO]])/365),0)))</f>
        <v>36</v>
      </c>
      <c r="V31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09" s="44" t="str">
        <f>+IF(Tabla2[[#This Row],[Edad]]="Corregir","Corregir","Ok")</f>
        <v>Ok</v>
      </c>
      <c r="X3109" s="42" t="str">
        <f>+IFERROR(VLOOKUP(Tabla2[[#This Row],[DISTRITO SEGÚN DNI]],Hoja1!$A$2:$B$32,2,FALSE),"No")</f>
        <v>No</v>
      </c>
      <c r="Y3109" s="42" t="str">
        <f>IF(OR(LOWER(Tabla2[[#This Row],[GENERO]])="masculino", LOWER(Tabla2[[#This Row],[GENERO]])="femenino"),"OK","Corregir")</f>
        <v>OK</v>
      </c>
      <c r="Z3109" s="42" t="str">
        <f>+IF(Tabla2[[#This Row],[Nro. DNI / CE]]="","Corregir",IF(LEN(Tabla2[[#This Row],[Nro. DNI / CE]])&gt;=8,"OK","Corregir"))</f>
        <v>OK</v>
      </c>
      <c r="AA3109" s="42">
        <f>COUNTIF(Tabla2[APELLIDOS Y NOMBRES],Tabla2[[#This Row],[APELLIDOS Y NOMBRES]])</f>
        <v>1</v>
      </c>
      <c r="AB3109" s="42">
        <f>IF(Tabla2[[#This Row],[Trabajador]]&gt;1,1/Tabla2[[#This Row],[Trabajador]],Tabla2[[#This Row],[Trabajador]])</f>
        <v>1</v>
      </c>
      <c r="AC3109" t="str">
        <f>+IFERROR(IF(Tabla2[[#This Row],[FECHA CESE/BAJA]]="","No Aplica",IF(AND(MONTH(Tabla2[[#This Row],[FECHA CESE/BAJA]])=MONTH(TODAY()-30),YEAR(Tabla2[[#This Row],[FECHA CESE/BAJA]])=YEAR(TODAY())),MONTH(TODAY()-30)&amp;"-"&amp;YEAR(TODAY()),"Borrar")),"No aplica")</f>
        <v>No Aplica</v>
      </c>
      <c r="AD3109" t="str">
        <f>+IFERROR(IF(Tabla2[[#This Row],[FECHA INICIO DE LABORES EN OBRA]]="","No Aplica",IF(AND(MONTH(Tabla2[[#This Row],[FECHA INICIO DE LABORES EN OBRA]])=MONTH(TODAY()-30),YEAR(Tabla2[[#This Row],[FECHA INICIO DE LABORES EN OBRA]])=YEAR(TODAY())),MONTH(TODAY()-30)&amp;"-"&amp;YEAR(TODAY()),"No Aplica")),"No Aplica")</f>
        <v>No Aplica</v>
      </c>
    </row>
    <row r="3110" spans="1:30" x14ac:dyDescent="0.25">
      <c r="A3110" s="13">
        <v>20566343631</v>
      </c>
      <c r="B3110" s="15" t="s">
        <v>10693</v>
      </c>
      <c r="C3110" s="15" t="s">
        <v>10693</v>
      </c>
      <c r="D3110" s="15" t="s">
        <v>10745</v>
      </c>
      <c r="E3110" s="15" t="s">
        <v>10746</v>
      </c>
      <c r="F3110" s="39">
        <v>32704</v>
      </c>
      <c r="G3110" s="15">
        <v>2</v>
      </c>
      <c r="H3110" s="15" t="s">
        <v>8227</v>
      </c>
      <c r="I3110" s="15" t="s">
        <v>10694</v>
      </c>
      <c r="J3110" s="15" t="s">
        <v>10747</v>
      </c>
      <c r="K3110" s="15" t="s">
        <v>2808</v>
      </c>
      <c r="L3110" s="40" t="s">
        <v>6</v>
      </c>
      <c r="M3110" s="39"/>
      <c r="N3110" s="41" t="s">
        <v>2098</v>
      </c>
      <c r="O3110" s="39">
        <v>44699</v>
      </c>
      <c r="P3110" s="40">
        <v>1</v>
      </c>
      <c r="Q3110" s="40">
        <v>4</v>
      </c>
      <c r="R3110" s="40" t="str">
        <f>IFERROR(VLOOKUP(Tabla2[[#This Row],[CONTRATISTA PRNCIPAL]],Hoja1!$L$5:$M$9,2,FALSE),"CJV")</f>
        <v>CJV</v>
      </c>
      <c r="S3110" s="40" t="str">
        <f>IF(Tabla2[[#This Row],[EMPRESA]]=Tabla2[[#This Row],[CONTRATISTA PRNCIPAL]],"Principal","Secundaria")</f>
        <v>Principal</v>
      </c>
      <c r="T3110" s="42">
        <f>IFERROR(1/COUNTIF(Tabla2[CONTRATISTA PRNCIPAL],Tabla2[[#This Row],[CONTRATISTA PRNCIPAL]]),0)</f>
        <v>0.020833333333333332</v>
      </c>
      <c r="U3110" s="43">
        <f>IF(((TODAY()-Tabla2[[#This Row],[FECHA NACIMIENTO]])/365)&lt;18,"Corregir", IF(((TODAY()-Tabla2[[#This Row],[FECHA NACIMIENTO]])/365)&gt;80, "Corregir",ROUNDDOWN(((TODAY()-Tabla2[[#This Row],[FECHA NACIMIENTO]])/365),0)))</f>
        <v>34</v>
      </c>
      <c r="V31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10" s="44" t="str">
        <f>+IF(Tabla2[[#This Row],[Edad]]="Corregir","Corregir","Ok")</f>
        <v>Ok</v>
      </c>
      <c r="X3110" s="42" t="str">
        <f>+IFERROR(VLOOKUP(Tabla2[[#This Row],[DISTRITO SEGÚN DNI]],Hoja1!$A$2:$B$32,2,FALSE),"No")</f>
        <v>No</v>
      </c>
      <c r="Y3110" s="42" t="str">
        <f>IF(OR(LOWER(Tabla2[[#This Row],[GENERO]])="masculino", LOWER(Tabla2[[#This Row],[GENERO]])="femenino"),"OK","Corregir")</f>
        <v>OK</v>
      </c>
      <c r="Z3110" s="42" t="str">
        <f>+IF(Tabla2[[#This Row],[Nro. DNI / CE]]="","Corregir",IF(LEN(Tabla2[[#This Row],[Nro. DNI / CE]])&gt;=8,"OK","Corregir"))</f>
        <v>OK</v>
      </c>
      <c r="AA3110" s="42">
        <f>COUNTIF(Tabla2[APELLIDOS Y NOMBRES],Tabla2[[#This Row],[APELLIDOS Y NOMBRES]])</f>
        <v>1</v>
      </c>
      <c r="AB3110" s="42">
        <f>IF(Tabla2[[#This Row],[Trabajador]]&gt;1,1/Tabla2[[#This Row],[Trabajador]],Tabla2[[#This Row],[Trabajador]])</f>
        <v>1</v>
      </c>
      <c r="AC3110" t="str">
        <f>+IFERROR(IF(Tabla2[[#This Row],[FECHA CESE/BAJA]]="","No Aplica",IF(AND(MONTH(Tabla2[[#This Row],[FECHA CESE/BAJA]])=MONTH(TODAY()-30),YEAR(Tabla2[[#This Row],[FECHA CESE/BAJA]])=YEAR(TODAY())),MONTH(TODAY()-30)&amp;"-"&amp;YEAR(TODAY()),"Borrar")),"No aplica")</f>
        <v>No Aplica</v>
      </c>
      <c r="AD3110" t="str">
        <f>+IFERROR(IF(Tabla2[[#This Row],[FECHA INICIO DE LABORES EN OBRA]]="","No Aplica",IF(AND(MONTH(Tabla2[[#This Row],[FECHA INICIO DE LABORES EN OBRA]])=MONTH(TODAY()-30),YEAR(Tabla2[[#This Row],[FECHA INICIO DE LABORES EN OBRA]])=YEAR(TODAY())),MONTH(TODAY()-30)&amp;"-"&amp;YEAR(TODAY()),"No Aplica")),"No Aplica")</f>
        <v>No Aplica</v>
      </c>
    </row>
    <row r="3111" spans="1:30" x14ac:dyDescent="0.25">
      <c r="A3111" s="13">
        <v>20566343631</v>
      </c>
      <c r="B3111" s="15" t="s">
        <v>10693</v>
      </c>
      <c r="C3111" s="15" t="s">
        <v>10693</v>
      </c>
      <c r="D3111" s="15" t="s">
        <v>10748</v>
      </c>
      <c r="E3111" s="15" t="s">
        <v>10749</v>
      </c>
      <c r="F3111" s="39">
        <v>28342</v>
      </c>
      <c r="G3111" s="15">
        <v>1</v>
      </c>
      <c r="H3111" s="15" t="s">
        <v>10750</v>
      </c>
      <c r="I3111" s="15" t="s">
        <v>10694</v>
      </c>
      <c r="J3111" s="15" t="s">
        <v>10751</v>
      </c>
      <c r="K3111" s="15" t="s">
        <v>10738</v>
      </c>
      <c r="L3111" s="40" t="s">
        <v>6</v>
      </c>
      <c r="M3111" s="39"/>
      <c r="N3111" s="41" t="s">
        <v>2098</v>
      </c>
      <c r="O3111" s="39">
        <v>44769</v>
      </c>
      <c r="P3111" s="40">
        <v>1</v>
      </c>
      <c r="Q3111" s="40">
        <v>1</v>
      </c>
      <c r="R3111" s="40" t="str">
        <f>IFERROR(VLOOKUP(Tabla2[[#This Row],[CONTRATISTA PRNCIPAL]],Hoja1!$L$5:$M$9,2,FALSE),"CJV")</f>
        <v>CJV</v>
      </c>
      <c r="S3111" s="40" t="str">
        <f>IF(Tabla2[[#This Row],[EMPRESA]]=Tabla2[[#This Row],[CONTRATISTA PRNCIPAL]],"Principal","Secundaria")</f>
        <v>Principal</v>
      </c>
      <c r="T3111" s="42">
        <f>IFERROR(1/COUNTIF(Tabla2[CONTRATISTA PRNCIPAL],Tabla2[[#This Row],[CONTRATISTA PRNCIPAL]]),0)</f>
        <v>0.020833333333333332</v>
      </c>
      <c r="U3111" s="43">
        <f>IF(((TODAY()-Tabla2[[#This Row],[FECHA NACIMIENTO]])/365)&lt;18,"Corregir", IF(((TODAY()-Tabla2[[#This Row],[FECHA NACIMIENTO]])/365)&gt;80, "Corregir",ROUNDDOWN(((TODAY()-Tabla2[[#This Row],[FECHA NACIMIENTO]])/365),0)))</f>
        <v>46</v>
      </c>
      <c r="V31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11" s="44" t="str">
        <f>+IF(Tabla2[[#This Row],[Edad]]="Corregir","Corregir","Ok")</f>
        <v>Ok</v>
      </c>
      <c r="X3111" s="42" t="str">
        <f>+IFERROR(VLOOKUP(Tabla2[[#This Row],[DISTRITO SEGÚN DNI]],Hoja1!$A$2:$B$32,2,FALSE),"No")</f>
        <v>No</v>
      </c>
      <c r="Y3111" s="42" t="str">
        <f>IF(OR(LOWER(Tabla2[[#This Row],[GENERO]])="masculino", LOWER(Tabla2[[#This Row],[GENERO]])="femenino"),"OK","Corregir")</f>
        <v>OK</v>
      </c>
      <c r="Z3111" s="42" t="str">
        <f>+IF(Tabla2[[#This Row],[Nro. DNI / CE]]="","Corregir",IF(LEN(Tabla2[[#This Row],[Nro. DNI / CE]])&gt;=8,"OK","Corregir"))</f>
        <v>OK</v>
      </c>
      <c r="AA3111" s="42">
        <f>COUNTIF(Tabla2[APELLIDOS Y NOMBRES],Tabla2[[#This Row],[APELLIDOS Y NOMBRES]])</f>
        <v>1</v>
      </c>
      <c r="AB3111" s="42">
        <f>IF(Tabla2[[#This Row],[Trabajador]]&gt;1,1/Tabla2[[#This Row],[Trabajador]],Tabla2[[#This Row],[Trabajador]])</f>
        <v>1</v>
      </c>
      <c r="AC3111" t="str">
        <f>+IFERROR(IF(Tabla2[[#This Row],[FECHA CESE/BAJA]]="","No Aplica",IF(AND(MONTH(Tabla2[[#This Row],[FECHA CESE/BAJA]])=MONTH(TODAY()-30),YEAR(Tabla2[[#This Row],[FECHA CESE/BAJA]])=YEAR(TODAY())),MONTH(TODAY()-30)&amp;"-"&amp;YEAR(TODAY()),"Borrar")),"No aplica")</f>
        <v>No Aplica</v>
      </c>
      <c r="AD3111" t="str">
        <f>+IFERROR(IF(Tabla2[[#This Row],[FECHA INICIO DE LABORES EN OBRA]]="","No Aplica",IF(AND(MONTH(Tabla2[[#This Row],[FECHA INICIO DE LABORES EN OBRA]])=MONTH(TODAY()-30),YEAR(Tabla2[[#This Row],[FECHA INICIO DE LABORES EN OBRA]])=YEAR(TODAY())),MONTH(TODAY()-30)&amp;"-"&amp;YEAR(TODAY()),"No Aplica")),"No Aplica")</f>
        <v>No Aplica</v>
      </c>
    </row>
    <row r="3112" spans="1:30" x14ac:dyDescent="0.25">
      <c r="A3112" s="13">
        <v>20566343631</v>
      </c>
      <c r="B3112" s="15" t="s">
        <v>10693</v>
      </c>
      <c r="C3112" s="15" t="s">
        <v>10693</v>
      </c>
      <c r="D3112" s="15" t="s">
        <v>1682</v>
      </c>
      <c r="E3112" s="15" t="s">
        <v>1683</v>
      </c>
      <c r="F3112" s="39">
        <v>34329</v>
      </c>
      <c r="G3112" s="15">
        <v>1</v>
      </c>
      <c r="H3112" s="15" t="s">
        <v>3274</v>
      </c>
      <c r="I3112" s="15" t="s">
        <v>10694</v>
      </c>
      <c r="J3112" s="15" t="s">
        <v>10752</v>
      </c>
      <c r="K3112" s="15" t="s">
        <v>2083</v>
      </c>
      <c r="L3112" s="40" t="s">
        <v>6</v>
      </c>
      <c r="M3112" s="39"/>
      <c r="N3112" s="41" t="s">
        <v>2098</v>
      </c>
      <c r="O3112" s="39">
        <v>44778</v>
      </c>
      <c r="P3112" s="40">
        <v>1</v>
      </c>
      <c r="Q3112" s="40">
        <v>1</v>
      </c>
      <c r="R3112" s="40" t="str">
        <f>IFERROR(VLOOKUP(Tabla2[[#This Row],[CONTRATISTA PRNCIPAL]],Hoja1!$L$5:$M$9,2,FALSE),"CJV")</f>
        <v>CJV</v>
      </c>
      <c r="S3112" s="40" t="str">
        <f>IF(Tabla2[[#This Row],[EMPRESA]]=Tabla2[[#This Row],[CONTRATISTA PRNCIPAL]],"Principal","Secundaria")</f>
        <v>Principal</v>
      </c>
      <c r="T3112" s="42">
        <f>IFERROR(1/COUNTIF(Tabla2[CONTRATISTA PRNCIPAL],Tabla2[[#This Row],[CONTRATISTA PRNCIPAL]]),0)</f>
        <v>0.020833333333333332</v>
      </c>
      <c r="U3112" s="43">
        <f>IF(((TODAY()-Tabla2[[#This Row],[FECHA NACIMIENTO]])/365)&lt;18,"Corregir", IF(((TODAY()-Tabla2[[#This Row],[FECHA NACIMIENTO]])/365)&gt;80, "Corregir",ROUNDDOWN(((TODAY()-Tabla2[[#This Row],[FECHA NACIMIENTO]])/365),0)))</f>
        <v>29</v>
      </c>
      <c r="V31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12" s="44" t="str">
        <f>+IF(Tabla2[[#This Row],[Edad]]="Corregir","Corregir","Ok")</f>
        <v>Ok</v>
      </c>
      <c r="X3112" s="42" t="str">
        <f>+IFERROR(VLOOKUP(Tabla2[[#This Row],[DISTRITO SEGÚN DNI]],Hoja1!$A$2:$B$32,2,FALSE),"No")</f>
        <v>ATE</v>
      </c>
      <c r="Y3112" s="42" t="str">
        <f>IF(OR(LOWER(Tabla2[[#This Row],[GENERO]])="masculino", LOWER(Tabla2[[#This Row],[GENERO]])="femenino"),"OK","Corregir")</f>
        <v>OK</v>
      </c>
      <c r="Z3112" s="42" t="str">
        <f>+IF(Tabla2[[#This Row],[Nro. DNI / CE]]="","Corregir",IF(LEN(Tabla2[[#This Row],[Nro. DNI / CE]])&gt;=8,"OK","Corregir"))</f>
        <v>OK</v>
      </c>
      <c r="AA3112" s="42">
        <f>COUNTIF(Tabla2[APELLIDOS Y NOMBRES],Tabla2[[#This Row],[APELLIDOS Y NOMBRES]])</f>
        <v>1</v>
      </c>
      <c r="AB3112" s="42">
        <f>IF(Tabla2[[#This Row],[Trabajador]]&gt;1,1/Tabla2[[#This Row],[Trabajador]],Tabla2[[#This Row],[Trabajador]])</f>
        <v>1</v>
      </c>
      <c r="AC3112" t="str">
        <f>+IFERROR(IF(Tabla2[[#This Row],[FECHA CESE/BAJA]]="","No Aplica",IF(AND(MONTH(Tabla2[[#This Row],[FECHA CESE/BAJA]])=MONTH(TODAY()-30),YEAR(Tabla2[[#This Row],[FECHA CESE/BAJA]])=YEAR(TODAY())),MONTH(TODAY()-30)&amp;"-"&amp;YEAR(TODAY()),"Borrar")),"No aplica")</f>
        <v>No Aplica</v>
      </c>
      <c r="AD3112" t="str">
        <f>+IFERROR(IF(Tabla2[[#This Row],[FECHA INICIO DE LABORES EN OBRA]]="","No Aplica",IF(AND(MONTH(Tabla2[[#This Row],[FECHA INICIO DE LABORES EN OBRA]])=MONTH(TODAY()-30),YEAR(Tabla2[[#This Row],[FECHA INICIO DE LABORES EN OBRA]])=YEAR(TODAY())),MONTH(TODAY()-30)&amp;"-"&amp;YEAR(TODAY()),"No Aplica")),"No Aplica")</f>
        <v>No Aplica</v>
      </c>
    </row>
    <row r="3113" spans="1:30" x14ac:dyDescent="0.25">
      <c r="A3113" s="13">
        <v>20566343631</v>
      </c>
      <c r="B3113" s="15" t="s">
        <v>10693</v>
      </c>
      <c r="C3113" s="15" t="s">
        <v>10693</v>
      </c>
      <c r="D3113" s="15" t="s">
        <v>10753</v>
      </c>
      <c r="E3113" s="15" t="s">
        <v>10754</v>
      </c>
      <c r="F3113" s="39">
        <v>34117</v>
      </c>
      <c r="G3113" s="15">
        <v>1</v>
      </c>
      <c r="H3113" s="15" t="s">
        <v>7223</v>
      </c>
      <c r="I3113" s="15" t="s">
        <v>10694</v>
      </c>
      <c r="J3113" s="15" t="s">
        <v>10755</v>
      </c>
      <c r="K3113" s="15" t="s">
        <v>2075</v>
      </c>
      <c r="L3113" s="40" t="s">
        <v>6</v>
      </c>
      <c r="M3113" s="39"/>
      <c r="N3113" s="41" t="s">
        <v>2098</v>
      </c>
      <c r="O3113" s="39">
        <v>44823</v>
      </c>
      <c r="P3113" s="40">
        <v>1</v>
      </c>
      <c r="Q3113" s="40">
        <v>1</v>
      </c>
      <c r="R3113" s="40" t="str">
        <f>IFERROR(VLOOKUP(Tabla2[[#This Row],[CONTRATISTA PRNCIPAL]],Hoja1!$L$5:$M$9,2,FALSE),"CJV")</f>
        <v>CJV</v>
      </c>
      <c r="S3113" s="40" t="str">
        <f>IF(Tabla2[[#This Row],[EMPRESA]]=Tabla2[[#This Row],[CONTRATISTA PRNCIPAL]],"Principal","Secundaria")</f>
        <v>Principal</v>
      </c>
      <c r="T3113" s="42">
        <f>IFERROR(1/COUNTIF(Tabla2[CONTRATISTA PRNCIPAL],Tabla2[[#This Row],[CONTRATISTA PRNCIPAL]]),0)</f>
        <v>0.020833333333333332</v>
      </c>
      <c r="U3113" s="43">
        <f>IF(((TODAY()-Tabla2[[#This Row],[FECHA NACIMIENTO]])/365)&lt;18,"Corregir", IF(((TODAY()-Tabla2[[#This Row],[FECHA NACIMIENTO]])/365)&gt;80, "Corregir",ROUNDDOWN(((TODAY()-Tabla2[[#This Row],[FECHA NACIMIENTO]])/365),0)))</f>
        <v>30</v>
      </c>
      <c r="V31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13" s="44" t="str">
        <f>+IF(Tabla2[[#This Row],[Edad]]="Corregir","Corregir","Ok")</f>
        <v>Ok</v>
      </c>
      <c r="X3113" s="42" t="str">
        <f>+IFERROR(VLOOKUP(Tabla2[[#This Row],[DISTRITO SEGÚN DNI]],Hoja1!$A$2:$B$32,2,FALSE),"No")</f>
        <v>No</v>
      </c>
      <c r="Y3113" s="42" t="str">
        <f>IF(OR(LOWER(Tabla2[[#This Row],[GENERO]])="masculino", LOWER(Tabla2[[#This Row],[GENERO]])="femenino"),"OK","Corregir")</f>
        <v>OK</v>
      </c>
      <c r="Z3113" s="42" t="str">
        <f>+IF(Tabla2[[#This Row],[Nro. DNI / CE]]="","Corregir",IF(LEN(Tabla2[[#This Row],[Nro. DNI / CE]])&gt;=8,"OK","Corregir"))</f>
        <v>OK</v>
      </c>
      <c r="AA3113" s="42">
        <f>COUNTIF(Tabla2[APELLIDOS Y NOMBRES],Tabla2[[#This Row],[APELLIDOS Y NOMBRES]])</f>
        <v>1</v>
      </c>
      <c r="AB3113" s="42">
        <f>IF(Tabla2[[#This Row],[Trabajador]]&gt;1,1/Tabla2[[#This Row],[Trabajador]],Tabla2[[#This Row],[Trabajador]])</f>
        <v>1</v>
      </c>
      <c r="AC3113" t="str">
        <f>+IFERROR(IF(Tabla2[[#This Row],[FECHA CESE/BAJA]]="","No Aplica",IF(AND(MONTH(Tabla2[[#This Row],[FECHA CESE/BAJA]])=MONTH(TODAY()-30),YEAR(Tabla2[[#This Row],[FECHA CESE/BAJA]])=YEAR(TODAY())),MONTH(TODAY()-30)&amp;"-"&amp;YEAR(TODAY()),"Borrar")),"No aplica")</f>
        <v>No Aplica</v>
      </c>
      <c r="AD3113" t="str">
        <f>+IFERROR(IF(Tabla2[[#This Row],[FECHA INICIO DE LABORES EN OBRA]]="","No Aplica",IF(AND(MONTH(Tabla2[[#This Row],[FECHA INICIO DE LABORES EN OBRA]])=MONTH(TODAY()-30),YEAR(Tabla2[[#This Row],[FECHA INICIO DE LABORES EN OBRA]])=YEAR(TODAY())),MONTH(TODAY()-30)&amp;"-"&amp;YEAR(TODAY()),"No Aplica")),"No Aplica")</f>
        <v>No Aplica</v>
      </c>
    </row>
    <row r="3114" spans="1:30" x14ac:dyDescent="0.25">
      <c r="A3114" s="13">
        <v>20566343631</v>
      </c>
      <c r="B3114" s="15" t="s">
        <v>10693</v>
      </c>
      <c r="C3114" s="15" t="s">
        <v>10693</v>
      </c>
      <c r="D3114" s="15" t="s">
        <v>10756</v>
      </c>
      <c r="E3114" s="15" t="s">
        <v>10757</v>
      </c>
      <c r="F3114" s="39">
        <v>34602</v>
      </c>
      <c r="G3114" s="15">
        <v>1</v>
      </c>
      <c r="H3114" s="15" t="s">
        <v>2541</v>
      </c>
      <c r="I3114" s="15" t="s">
        <v>10694</v>
      </c>
      <c r="J3114" s="15" t="s">
        <v>10758</v>
      </c>
      <c r="K3114" s="15" t="s">
        <v>2897</v>
      </c>
      <c r="L3114" s="40" t="s">
        <v>6</v>
      </c>
      <c r="M3114" s="39"/>
      <c r="N3114" s="41" t="s">
        <v>2098</v>
      </c>
      <c r="O3114" s="39">
        <v>44805</v>
      </c>
      <c r="P3114" s="40">
        <v>1</v>
      </c>
      <c r="Q3114" s="40">
        <v>1</v>
      </c>
      <c r="R3114" s="40" t="str">
        <f>IFERROR(VLOOKUP(Tabla2[[#This Row],[CONTRATISTA PRNCIPAL]],Hoja1!$L$5:$M$9,2,FALSE),"CJV")</f>
        <v>CJV</v>
      </c>
      <c r="S3114" s="40" t="str">
        <f>IF(Tabla2[[#This Row],[EMPRESA]]=Tabla2[[#This Row],[CONTRATISTA PRNCIPAL]],"Principal","Secundaria")</f>
        <v>Principal</v>
      </c>
      <c r="T3114" s="42">
        <f>IFERROR(1/COUNTIF(Tabla2[CONTRATISTA PRNCIPAL],Tabla2[[#This Row],[CONTRATISTA PRNCIPAL]]),0)</f>
        <v>0.020833333333333332</v>
      </c>
      <c r="U3114" s="43">
        <f>IF(((TODAY()-Tabla2[[#This Row],[FECHA NACIMIENTO]])/365)&lt;18,"Corregir", IF(((TODAY()-Tabla2[[#This Row],[FECHA NACIMIENTO]])/365)&gt;80, "Corregir",ROUNDDOWN(((TODAY()-Tabla2[[#This Row],[FECHA NACIMIENTO]])/365),0)))</f>
        <v>29</v>
      </c>
      <c r="V31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14" s="44" t="str">
        <f>+IF(Tabla2[[#This Row],[Edad]]="Corregir","Corregir","Ok")</f>
        <v>Ok</v>
      </c>
      <c r="X3114" s="42" t="str">
        <f>+IFERROR(VLOOKUP(Tabla2[[#This Row],[DISTRITO SEGÚN DNI]],Hoja1!$A$2:$B$32,2,FALSE),"No")</f>
        <v>No</v>
      </c>
      <c r="Y3114" s="42" t="str">
        <f>IF(OR(LOWER(Tabla2[[#This Row],[GENERO]])="masculino", LOWER(Tabla2[[#This Row],[GENERO]])="femenino"),"OK","Corregir")</f>
        <v>OK</v>
      </c>
      <c r="Z3114" s="42" t="str">
        <f>+IF(Tabla2[[#This Row],[Nro. DNI / CE]]="","Corregir",IF(LEN(Tabla2[[#This Row],[Nro. DNI / CE]])&gt;=8,"OK","Corregir"))</f>
        <v>OK</v>
      </c>
      <c r="AA3114" s="42">
        <f>COUNTIF(Tabla2[APELLIDOS Y NOMBRES],Tabla2[[#This Row],[APELLIDOS Y NOMBRES]])</f>
        <v>1</v>
      </c>
      <c r="AB3114" s="42">
        <f>IF(Tabla2[[#This Row],[Trabajador]]&gt;1,1/Tabla2[[#This Row],[Trabajador]],Tabla2[[#This Row],[Trabajador]])</f>
        <v>1</v>
      </c>
      <c r="AC3114" t="str">
        <f>+IFERROR(IF(Tabla2[[#This Row],[FECHA CESE/BAJA]]="","No Aplica",IF(AND(MONTH(Tabla2[[#This Row],[FECHA CESE/BAJA]])=MONTH(TODAY()-30),YEAR(Tabla2[[#This Row],[FECHA CESE/BAJA]])=YEAR(TODAY())),MONTH(TODAY()-30)&amp;"-"&amp;YEAR(TODAY()),"Borrar")),"No aplica")</f>
        <v>No Aplica</v>
      </c>
      <c r="AD3114" t="str">
        <f>+IFERROR(IF(Tabla2[[#This Row],[FECHA INICIO DE LABORES EN OBRA]]="","No Aplica",IF(AND(MONTH(Tabla2[[#This Row],[FECHA INICIO DE LABORES EN OBRA]])=MONTH(TODAY()-30),YEAR(Tabla2[[#This Row],[FECHA INICIO DE LABORES EN OBRA]])=YEAR(TODAY())),MONTH(TODAY()-30)&amp;"-"&amp;YEAR(TODAY()),"No Aplica")),"No Aplica")</f>
        <v>No Aplica</v>
      </c>
    </row>
    <row r="3115" spans="1:30" x14ac:dyDescent="0.25">
      <c r="A3115" s="13">
        <v>20566343631</v>
      </c>
      <c r="B3115" s="15" t="s">
        <v>10693</v>
      </c>
      <c r="C3115" s="15" t="s">
        <v>10693</v>
      </c>
      <c r="D3115" s="15" t="s">
        <v>1684</v>
      </c>
      <c r="E3115" s="15" t="s">
        <v>1685</v>
      </c>
      <c r="F3115" s="39">
        <v>36451</v>
      </c>
      <c r="G3115" s="15">
        <v>2</v>
      </c>
      <c r="H3115" s="15" t="s">
        <v>2751</v>
      </c>
      <c r="I3115" s="15" t="s">
        <v>10694</v>
      </c>
      <c r="J3115" s="15" t="s">
        <v>10759</v>
      </c>
      <c r="K3115" s="15" t="s">
        <v>2083</v>
      </c>
      <c r="L3115" s="40" t="s">
        <v>6</v>
      </c>
      <c r="M3115" s="39"/>
      <c r="N3115" s="41" t="s">
        <v>2098</v>
      </c>
      <c r="O3115" s="39">
        <v>44837</v>
      </c>
      <c r="P3115" s="40">
        <v>1</v>
      </c>
      <c r="Q3115" s="40">
        <v>4</v>
      </c>
      <c r="R3115" s="40" t="str">
        <f>IFERROR(VLOOKUP(Tabla2[[#This Row],[CONTRATISTA PRNCIPAL]],Hoja1!$L$5:$M$9,2,FALSE),"CJV")</f>
        <v>CJV</v>
      </c>
      <c r="S3115" s="40" t="str">
        <f>IF(Tabla2[[#This Row],[EMPRESA]]=Tabla2[[#This Row],[CONTRATISTA PRNCIPAL]],"Principal","Secundaria")</f>
        <v>Principal</v>
      </c>
      <c r="T3115" s="42">
        <f>IFERROR(1/COUNTIF(Tabla2[CONTRATISTA PRNCIPAL],Tabla2[[#This Row],[CONTRATISTA PRNCIPAL]]),0)</f>
        <v>0.020833333333333332</v>
      </c>
      <c r="U3115" s="43">
        <f>IF(((TODAY()-Tabla2[[#This Row],[FECHA NACIMIENTO]])/365)&lt;18,"Corregir", IF(((TODAY()-Tabla2[[#This Row],[FECHA NACIMIENTO]])/365)&gt;80, "Corregir",ROUNDDOWN(((TODAY()-Tabla2[[#This Row],[FECHA NACIMIENTO]])/365),0)))</f>
        <v>23</v>
      </c>
      <c r="V31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115" s="44" t="str">
        <f>+IF(Tabla2[[#This Row],[Edad]]="Corregir","Corregir","Ok")</f>
        <v>Ok</v>
      </c>
      <c r="X3115" s="42" t="str">
        <f>+IFERROR(VLOOKUP(Tabla2[[#This Row],[DISTRITO SEGÚN DNI]],Hoja1!$A$2:$B$32,2,FALSE),"No")</f>
        <v>ATE</v>
      </c>
      <c r="Y3115" s="42" t="str">
        <f>IF(OR(LOWER(Tabla2[[#This Row],[GENERO]])="masculino", LOWER(Tabla2[[#This Row],[GENERO]])="femenino"),"OK","Corregir")</f>
        <v>OK</v>
      </c>
      <c r="Z3115" s="42" t="str">
        <f>+IF(Tabla2[[#This Row],[Nro. DNI / CE]]="","Corregir",IF(LEN(Tabla2[[#This Row],[Nro. DNI / CE]])&gt;=8,"OK","Corregir"))</f>
        <v>OK</v>
      </c>
      <c r="AA3115" s="42">
        <f>COUNTIF(Tabla2[APELLIDOS Y NOMBRES],Tabla2[[#This Row],[APELLIDOS Y NOMBRES]])</f>
        <v>1</v>
      </c>
      <c r="AB3115" s="42">
        <f>IF(Tabla2[[#This Row],[Trabajador]]&gt;1,1/Tabla2[[#This Row],[Trabajador]],Tabla2[[#This Row],[Trabajador]])</f>
        <v>1</v>
      </c>
      <c r="AC3115" t="str">
        <f>+IFERROR(IF(Tabla2[[#This Row],[FECHA CESE/BAJA]]="","No Aplica",IF(AND(MONTH(Tabla2[[#This Row],[FECHA CESE/BAJA]])=MONTH(TODAY()-30),YEAR(Tabla2[[#This Row],[FECHA CESE/BAJA]])=YEAR(TODAY())),MONTH(TODAY()-30)&amp;"-"&amp;YEAR(TODAY()),"Borrar")),"No aplica")</f>
        <v>No Aplica</v>
      </c>
      <c r="AD3115" t="str">
        <f>+IFERROR(IF(Tabla2[[#This Row],[FECHA INICIO DE LABORES EN OBRA]]="","No Aplica",IF(AND(MONTH(Tabla2[[#This Row],[FECHA INICIO DE LABORES EN OBRA]])=MONTH(TODAY()-30),YEAR(Tabla2[[#This Row],[FECHA INICIO DE LABORES EN OBRA]])=YEAR(TODAY())),MONTH(TODAY()-30)&amp;"-"&amp;YEAR(TODAY()),"No Aplica")),"No Aplica")</f>
        <v>No Aplica</v>
      </c>
    </row>
    <row r="3116" spans="1:30" x14ac:dyDescent="0.25">
      <c r="A3116" s="13">
        <v>20566343631</v>
      </c>
      <c r="B3116" s="15" t="s">
        <v>10693</v>
      </c>
      <c r="C3116" s="15" t="s">
        <v>10693</v>
      </c>
      <c r="D3116" s="15" t="s">
        <v>1686</v>
      </c>
      <c r="E3116" s="15" t="s">
        <v>1687</v>
      </c>
      <c r="F3116" s="39">
        <v>30846</v>
      </c>
      <c r="G3116" s="15">
        <v>1</v>
      </c>
      <c r="H3116" s="15" t="s">
        <v>10760</v>
      </c>
      <c r="I3116" s="15" t="s">
        <v>10694</v>
      </c>
      <c r="J3116" s="15" t="s">
        <v>10761</v>
      </c>
      <c r="K3116" s="15" t="s">
        <v>2083</v>
      </c>
      <c r="L3116" s="40" t="s">
        <v>5</v>
      </c>
      <c r="M3116" s="39"/>
      <c r="N3116" s="41" t="s">
        <v>2098</v>
      </c>
      <c r="O3116" s="39">
        <v>44883</v>
      </c>
      <c r="P3116" s="40">
        <v>1</v>
      </c>
      <c r="Q3116" s="40">
        <v>1</v>
      </c>
      <c r="R3116" s="40" t="str">
        <f>IFERROR(VLOOKUP(Tabla2[[#This Row],[CONTRATISTA PRNCIPAL]],Hoja1!$L$5:$M$9,2,FALSE),"CJV")</f>
        <v>CJV</v>
      </c>
      <c r="S3116" s="40" t="str">
        <f>IF(Tabla2[[#This Row],[EMPRESA]]=Tabla2[[#This Row],[CONTRATISTA PRNCIPAL]],"Principal","Secundaria")</f>
        <v>Principal</v>
      </c>
      <c r="T3116" s="42">
        <f>IFERROR(1/COUNTIF(Tabla2[CONTRATISTA PRNCIPAL],Tabla2[[#This Row],[CONTRATISTA PRNCIPAL]]),0)</f>
        <v>0.020833333333333332</v>
      </c>
      <c r="U3116" s="43">
        <f>IF(((TODAY()-Tabla2[[#This Row],[FECHA NACIMIENTO]])/365)&lt;18,"Corregir", IF(((TODAY()-Tabla2[[#This Row],[FECHA NACIMIENTO]])/365)&gt;80, "Corregir",ROUNDDOWN(((TODAY()-Tabla2[[#This Row],[FECHA NACIMIENTO]])/365),0)))</f>
        <v>39</v>
      </c>
      <c r="V31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16" s="44" t="str">
        <f>+IF(Tabla2[[#This Row],[Edad]]="Corregir","Corregir","Ok")</f>
        <v>Ok</v>
      </c>
      <c r="X3116" s="42" t="str">
        <f>+IFERROR(VLOOKUP(Tabla2[[#This Row],[DISTRITO SEGÚN DNI]],Hoja1!$A$2:$B$32,2,FALSE),"No")</f>
        <v>ATE</v>
      </c>
      <c r="Y3116" s="42" t="str">
        <f>IF(OR(LOWER(Tabla2[[#This Row],[GENERO]])="masculino", LOWER(Tabla2[[#This Row],[GENERO]])="femenino"),"OK","Corregir")</f>
        <v>OK</v>
      </c>
      <c r="Z3116" s="42" t="str">
        <f>+IF(Tabla2[[#This Row],[Nro. DNI / CE]]="","Corregir",IF(LEN(Tabla2[[#This Row],[Nro. DNI / CE]])&gt;=8,"OK","Corregir"))</f>
        <v>OK</v>
      </c>
      <c r="AA3116" s="42">
        <f>COUNTIF(Tabla2[APELLIDOS Y NOMBRES],Tabla2[[#This Row],[APELLIDOS Y NOMBRES]])</f>
        <v>1</v>
      </c>
      <c r="AB3116" s="42">
        <f>IF(Tabla2[[#This Row],[Trabajador]]&gt;1,1/Tabla2[[#This Row],[Trabajador]],Tabla2[[#This Row],[Trabajador]])</f>
        <v>1</v>
      </c>
      <c r="AC3116" t="str">
        <f>+IFERROR(IF(Tabla2[[#This Row],[FECHA CESE/BAJA]]="","No Aplica",IF(AND(MONTH(Tabla2[[#This Row],[FECHA CESE/BAJA]])=MONTH(TODAY()-30),YEAR(Tabla2[[#This Row],[FECHA CESE/BAJA]])=YEAR(TODAY())),MONTH(TODAY()-30)&amp;"-"&amp;YEAR(TODAY()),"Borrar")),"No aplica")</f>
        <v>No Aplica</v>
      </c>
      <c r="AD3116" t="str">
        <f>+IFERROR(IF(Tabla2[[#This Row],[FECHA INICIO DE LABORES EN OBRA]]="","No Aplica",IF(AND(MONTH(Tabla2[[#This Row],[FECHA INICIO DE LABORES EN OBRA]])=MONTH(TODAY()-30),YEAR(Tabla2[[#This Row],[FECHA INICIO DE LABORES EN OBRA]])=YEAR(TODAY())),MONTH(TODAY()-30)&amp;"-"&amp;YEAR(TODAY()),"No Aplica")),"No Aplica")</f>
        <v>No Aplica</v>
      </c>
    </row>
    <row r="3117" spans="1:30" x14ac:dyDescent="0.25">
      <c r="A3117" s="13">
        <v>20566343631</v>
      </c>
      <c r="B3117" s="15" t="s">
        <v>10693</v>
      </c>
      <c r="C3117" s="15" t="s">
        <v>10693</v>
      </c>
      <c r="D3117" s="15" t="s">
        <v>10762</v>
      </c>
      <c r="E3117" s="15" t="s">
        <v>10763</v>
      </c>
      <c r="F3117" s="39">
        <v>33261</v>
      </c>
      <c r="G3117" s="15">
        <v>1</v>
      </c>
      <c r="H3117" s="15" t="s">
        <v>2358</v>
      </c>
      <c r="I3117" s="15" t="s">
        <v>10694</v>
      </c>
      <c r="J3117" s="15" t="s">
        <v>10764</v>
      </c>
      <c r="K3117" s="15" t="s">
        <v>2697</v>
      </c>
      <c r="L3117" s="40" t="s">
        <v>5</v>
      </c>
      <c r="M3117" s="39"/>
      <c r="N3117" s="41" t="s">
        <v>2098</v>
      </c>
      <c r="O3117" s="39">
        <v>44883</v>
      </c>
      <c r="P3117" s="40">
        <v>1</v>
      </c>
      <c r="Q3117" s="40">
        <v>1</v>
      </c>
      <c r="R3117" s="40" t="str">
        <f>IFERROR(VLOOKUP(Tabla2[[#This Row],[CONTRATISTA PRNCIPAL]],Hoja1!$L$5:$M$9,2,FALSE),"CJV")</f>
        <v>CJV</v>
      </c>
      <c r="S3117" s="40" t="str">
        <f>IF(Tabla2[[#This Row],[EMPRESA]]=Tabla2[[#This Row],[CONTRATISTA PRNCIPAL]],"Principal","Secundaria")</f>
        <v>Principal</v>
      </c>
      <c r="T3117" s="42">
        <f>IFERROR(1/COUNTIF(Tabla2[CONTRATISTA PRNCIPAL],Tabla2[[#This Row],[CONTRATISTA PRNCIPAL]]),0)</f>
        <v>0.020833333333333332</v>
      </c>
      <c r="U3117" s="43">
        <f>IF(((TODAY()-Tabla2[[#This Row],[FECHA NACIMIENTO]])/365)&lt;18,"Corregir", IF(((TODAY()-Tabla2[[#This Row],[FECHA NACIMIENTO]])/365)&gt;80, "Corregir",ROUNDDOWN(((TODAY()-Tabla2[[#This Row],[FECHA NACIMIENTO]])/365),0)))</f>
        <v>32</v>
      </c>
      <c r="V31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17" s="44" t="str">
        <f>+IF(Tabla2[[#This Row],[Edad]]="Corregir","Corregir","Ok")</f>
        <v>Ok</v>
      </c>
      <c r="X3117" s="42" t="str">
        <f>+IFERROR(VLOOKUP(Tabla2[[#This Row],[DISTRITO SEGÚN DNI]],Hoja1!$A$2:$B$32,2,FALSE),"No")</f>
        <v>No</v>
      </c>
      <c r="Y3117" s="42" t="str">
        <f>IF(OR(LOWER(Tabla2[[#This Row],[GENERO]])="masculino", LOWER(Tabla2[[#This Row],[GENERO]])="femenino"),"OK","Corregir")</f>
        <v>OK</v>
      </c>
      <c r="Z3117" s="42" t="str">
        <f>+IF(Tabla2[[#This Row],[Nro. DNI / CE]]="","Corregir",IF(LEN(Tabla2[[#This Row],[Nro. DNI / CE]])&gt;=8,"OK","Corregir"))</f>
        <v>OK</v>
      </c>
      <c r="AA3117" s="42">
        <f>COUNTIF(Tabla2[APELLIDOS Y NOMBRES],Tabla2[[#This Row],[APELLIDOS Y NOMBRES]])</f>
        <v>1</v>
      </c>
      <c r="AB3117" s="42">
        <f>IF(Tabla2[[#This Row],[Trabajador]]&gt;1,1/Tabla2[[#This Row],[Trabajador]],Tabla2[[#This Row],[Trabajador]])</f>
        <v>1</v>
      </c>
      <c r="AC3117" t="str">
        <f>+IFERROR(IF(Tabla2[[#This Row],[FECHA CESE/BAJA]]="","No Aplica",IF(AND(MONTH(Tabla2[[#This Row],[FECHA CESE/BAJA]])=MONTH(TODAY()-30),YEAR(Tabla2[[#This Row],[FECHA CESE/BAJA]])=YEAR(TODAY())),MONTH(TODAY()-30)&amp;"-"&amp;YEAR(TODAY()),"Borrar")),"No aplica")</f>
        <v>No Aplica</v>
      </c>
      <c r="AD3117" t="str">
        <f>+IFERROR(IF(Tabla2[[#This Row],[FECHA INICIO DE LABORES EN OBRA]]="","No Aplica",IF(AND(MONTH(Tabla2[[#This Row],[FECHA INICIO DE LABORES EN OBRA]])=MONTH(TODAY()-30),YEAR(Tabla2[[#This Row],[FECHA INICIO DE LABORES EN OBRA]])=YEAR(TODAY())),MONTH(TODAY()-30)&amp;"-"&amp;YEAR(TODAY()),"No Aplica")),"No Aplica")</f>
        <v>No Aplica</v>
      </c>
    </row>
    <row r="3118" spans="1:30" x14ac:dyDescent="0.25">
      <c r="A3118" s="13">
        <v>20566343631</v>
      </c>
      <c r="B3118" s="15" t="s">
        <v>10693</v>
      </c>
      <c r="C3118" s="15" t="s">
        <v>10693</v>
      </c>
      <c r="D3118" s="15" t="s">
        <v>1688</v>
      </c>
      <c r="E3118" s="15" t="s">
        <v>1689</v>
      </c>
      <c r="F3118" s="39">
        <v>34734</v>
      </c>
      <c r="G3118" s="15">
        <v>2</v>
      </c>
      <c r="H3118" s="15" t="s">
        <v>8227</v>
      </c>
      <c r="I3118" s="15" t="s">
        <v>10694</v>
      </c>
      <c r="J3118" s="15" t="s">
        <v>10765</v>
      </c>
      <c r="K3118" s="15" t="s">
        <v>2933</v>
      </c>
      <c r="L3118" s="40" t="s">
        <v>6</v>
      </c>
      <c r="M3118" s="39"/>
      <c r="N3118" s="41" t="s">
        <v>2098</v>
      </c>
      <c r="O3118" s="39">
        <v>44897</v>
      </c>
      <c r="P3118" s="40">
        <v>1</v>
      </c>
      <c r="Q3118" s="40">
        <v>4</v>
      </c>
      <c r="R3118" s="40" t="str">
        <f>IFERROR(VLOOKUP(Tabla2[[#This Row],[CONTRATISTA PRNCIPAL]],Hoja1!$L$5:$M$9,2,FALSE),"CJV")</f>
        <v>CJV</v>
      </c>
      <c r="S3118" s="40" t="str">
        <f>IF(Tabla2[[#This Row],[EMPRESA]]=Tabla2[[#This Row],[CONTRATISTA PRNCIPAL]],"Principal","Secundaria")</f>
        <v>Principal</v>
      </c>
      <c r="T3118" s="42">
        <f>IFERROR(1/COUNTIF(Tabla2[CONTRATISTA PRNCIPAL],Tabla2[[#This Row],[CONTRATISTA PRNCIPAL]]),0)</f>
        <v>0.020833333333333332</v>
      </c>
      <c r="U3118" s="43">
        <f>IF(((TODAY()-Tabla2[[#This Row],[FECHA NACIMIENTO]])/365)&lt;18,"Corregir", IF(((TODAY()-Tabla2[[#This Row],[FECHA NACIMIENTO]])/365)&gt;80, "Corregir",ROUNDDOWN(((TODAY()-Tabla2[[#This Row],[FECHA NACIMIENTO]])/365),0)))</f>
        <v>28</v>
      </c>
      <c r="V31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18" s="44" t="str">
        <f>+IF(Tabla2[[#This Row],[Edad]]="Corregir","Corregir","Ok")</f>
        <v>Ok</v>
      </c>
      <c r="X3118" s="42" t="str">
        <f>+IFERROR(VLOOKUP(Tabla2[[#This Row],[DISTRITO SEGÚN DNI]],Hoja1!$A$2:$B$32,2,FALSE),"No")</f>
        <v>CALLAO</v>
      </c>
      <c r="Y3118" s="42" t="str">
        <f>IF(OR(LOWER(Tabla2[[#This Row],[GENERO]])="masculino", LOWER(Tabla2[[#This Row],[GENERO]])="femenino"),"OK","Corregir")</f>
        <v>OK</v>
      </c>
      <c r="Z3118" s="42" t="str">
        <f>+IF(Tabla2[[#This Row],[Nro. DNI / CE]]="","Corregir",IF(LEN(Tabla2[[#This Row],[Nro. DNI / CE]])&gt;=8,"OK","Corregir"))</f>
        <v>OK</v>
      </c>
      <c r="AA3118" s="42">
        <f>COUNTIF(Tabla2[APELLIDOS Y NOMBRES],Tabla2[[#This Row],[APELLIDOS Y NOMBRES]])</f>
        <v>1</v>
      </c>
      <c r="AB3118" s="42">
        <f>IF(Tabla2[[#This Row],[Trabajador]]&gt;1,1/Tabla2[[#This Row],[Trabajador]],Tabla2[[#This Row],[Trabajador]])</f>
        <v>1</v>
      </c>
      <c r="AC3118" t="str">
        <f>+IFERROR(IF(Tabla2[[#This Row],[FECHA CESE/BAJA]]="","No Aplica",IF(AND(MONTH(Tabla2[[#This Row],[FECHA CESE/BAJA]])=MONTH(TODAY()-30),YEAR(Tabla2[[#This Row],[FECHA CESE/BAJA]])=YEAR(TODAY())),MONTH(TODAY()-30)&amp;"-"&amp;YEAR(TODAY()),"Borrar")),"No aplica")</f>
        <v>No Aplica</v>
      </c>
      <c r="AD3118" t="str">
        <f>+IFERROR(IF(Tabla2[[#This Row],[FECHA INICIO DE LABORES EN OBRA]]="","No Aplica",IF(AND(MONTH(Tabla2[[#This Row],[FECHA INICIO DE LABORES EN OBRA]])=MONTH(TODAY()-30),YEAR(Tabla2[[#This Row],[FECHA INICIO DE LABORES EN OBRA]])=YEAR(TODAY())),MONTH(TODAY()-30)&amp;"-"&amp;YEAR(TODAY()),"No Aplica")),"No Aplica")</f>
        <v>No Aplica</v>
      </c>
    </row>
    <row r="3119" spans="1:30" x14ac:dyDescent="0.25">
      <c r="A3119" s="13">
        <v>20566343631</v>
      </c>
      <c r="B3119" s="15" t="s">
        <v>10693</v>
      </c>
      <c r="C3119" s="15" t="s">
        <v>10693</v>
      </c>
      <c r="D3119" s="15" t="s">
        <v>1690</v>
      </c>
      <c r="E3119" s="15" t="s">
        <v>1691</v>
      </c>
      <c r="F3119" s="39">
        <v>31345</v>
      </c>
      <c r="G3119" s="15">
        <v>2</v>
      </c>
      <c r="H3119" s="15" t="s">
        <v>2751</v>
      </c>
      <c r="I3119" s="15" t="s">
        <v>10694</v>
      </c>
      <c r="J3119" s="15" t="s">
        <v>10766</v>
      </c>
      <c r="K3119" s="15" t="s">
        <v>2083</v>
      </c>
      <c r="L3119" s="40" t="s">
        <v>6</v>
      </c>
      <c r="M3119" s="39"/>
      <c r="N3119" s="41" t="s">
        <v>2098</v>
      </c>
      <c r="O3119" s="39">
        <v>44895</v>
      </c>
      <c r="P3119" s="40">
        <v>1</v>
      </c>
      <c r="Q3119" s="40">
        <v>4</v>
      </c>
      <c r="R3119" s="40" t="str">
        <f>IFERROR(VLOOKUP(Tabla2[[#This Row],[CONTRATISTA PRNCIPAL]],Hoja1!$L$5:$M$9,2,FALSE),"CJV")</f>
        <v>CJV</v>
      </c>
      <c r="S3119" s="40" t="str">
        <f>IF(Tabla2[[#This Row],[EMPRESA]]=Tabla2[[#This Row],[CONTRATISTA PRNCIPAL]],"Principal","Secundaria")</f>
        <v>Principal</v>
      </c>
      <c r="T3119" s="42">
        <f>IFERROR(1/COUNTIF(Tabla2[CONTRATISTA PRNCIPAL],Tabla2[[#This Row],[CONTRATISTA PRNCIPAL]]),0)</f>
        <v>0.020833333333333332</v>
      </c>
      <c r="U3119" s="43">
        <f>IF(((TODAY()-Tabla2[[#This Row],[FECHA NACIMIENTO]])/365)&lt;18,"Corregir", IF(((TODAY()-Tabla2[[#This Row],[FECHA NACIMIENTO]])/365)&gt;80, "Corregir",ROUNDDOWN(((TODAY()-Tabla2[[#This Row],[FECHA NACIMIENTO]])/365),0)))</f>
        <v>37</v>
      </c>
      <c r="V31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19" s="44" t="str">
        <f>+IF(Tabla2[[#This Row],[Edad]]="Corregir","Corregir","Ok")</f>
        <v>Ok</v>
      </c>
      <c r="X3119" s="42" t="str">
        <f>+IFERROR(VLOOKUP(Tabla2[[#This Row],[DISTRITO SEGÚN DNI]],Hoja1!$A$2:$B$32,2,FALSE),"No")</f>
        <v>ATE</v>
      </c>
      <c r="Y3119" s="42" t="str">
        <f>IF(OR(LOWER(Tabla2[[#This Row],[GENERO]])="masculino", LOWER(Tabla2[[#This Row],[GENERO]])="femenino"),"OK","Corregir")</f>
        <v>OK</v>
      </c>
      <c r="Z3119" s="42" t="str">
        <f>+IF(Tabla2[[#This Row],[Nro. DNI / CE]]="","Corregir",IF(LEN(Tabla2[[#This Row],[Nro. DNI / CE]])&gt;=8,"OK","Corregir"))</f>
        <v>OK</v>
      </c>
      <c r="AA3119" s="42">
        <f>COUNTIF(Tabla2[APELLIDOS Y NOMBRES],Tabla2[[#This Row],[APELLIDOS Y NOMBRES]])</f>
        <v>1</v>
      </c>
      <c r="AB3119" s="42">
        <f>IF(Tabla2[[#This Row],[Trabajador]]&gt;1,1/Tabla2[[#This Row],[Trabajador]],Tabla2[[#This Row],[Trabajador]])</f>
        <v>1</v>
      </c>
      <c r="AC3119" t="str">
        <f>+IFERROR(IF(Tabla2[[#This Row],[FECHA CESE/BAJA]]="","No Aplica",IF(AND(MONTH(Tabla2[[#This Row],[FECHA CESE/BAJA]])=MONTH(TODAY()-30),YEAR(Tabla2[[#This Row],[FECHA CESE/BAJA]])=YEAR(TODAY())),MONTH(TODAY()-30)&amp;"-"&amp;YEAR(TODAY()),"Borrar")),"No aplica")</f>
        <v>No Aplica</v>
      </c>
      <c r="AD3119" t="str">
        <f>+IFERROR(IF(Tabla2[[#This Row],[FECHA INICIO DE LABORES EN OBRA]]="","No Aplica",IF(AND(MONTH(Tabla2[[#This Row],[FECHA INICIO DE LABORES EN OBRA]])=MONTH(TODAY()-30),YEAR(Tabla2[[#This Row],[FECHA INICIO DE LABORES EN OBRA]])=YEAR(TODAY())),MONTH(TODAY()-30)&amp;"-"&amp;YEAR(TODAY()),"No Aplica")),"No Aplica")</f>
        <v>No Aplica</v>
      </c>
    </row>
    <row r="3120" spans="1:30" x14ac:dyDescent="0.25">
      <c r="A3120" s="13">
        <v>20566343631</v>
      </c>
      <c r="B3120" s="15" t="s">
        <v>10693</v>
      </c>
      <c r="C3120" s="15" t="s">
        <v>10693</v>
      </c>
      <c r="D3120" s="15" t="s">
        <v>10767</v>
      </c>
      <c r="E3120" s="15" t="s">
        <v>10768</v>
      </c>
      <c r="F3120" s="39">
        <v>30601</v>
      </c>
      <c r="G3120" s="15">
        <v>1</v>
      </c>
      <c r="H3120" s="15" t="s">
        <v>10736</v>
      </c>
      <c r="I3120" s="15" t="s">
        <v>10694</v>
      </c>
      <c r="J3120" s="15" t="s">
        <v>10769</v>
      </c>
      <c r="K3120" s="15" t="s">
        <v>2808</v>
      </c>
      <c r="L3120" s="40" t="s">
        <v>6</v>
      </c>
      <c r="M3120" s="39"/>
      <c r="N3120" s="41" t="s">
        <v>2098</v>
      </c>
      <c r="O3120" s="39">
        <v>44945</v>
      </c>
      <c r="P3120" s="40">
        <v>1</v>
      </c>
      <c r="Q3120" s="40">
        <v>1</v>
      </c>
      <c r="R3120" s="40" t="str">
        <f>IFERROR(VLOOKUP(Tabla2[[#This Row],[CONTRATISTA PRNCIPAL]],Hoja1!$L$5:$M$9,2,FALSE),"CJV")</f>
        <v>CJV</v>
      </c>
      <c r="S3120" s="40" t="str">
        <f>IF(Tabla2[[#This Row],[EMPRESA]]=Tabla2[[#This Row],[CONTRATISTA PRNCIPAL]],"Principal","Secundaria")</f>
        <v>Principal</v>
      </c>
      <c r="T3120" s="42">
        <f>IFERROR(1/COUNTIF(Tabla2[CONTRATISTA PRNCIPAL],Tabla2[[#This Row],[CONTRATISTA PRNCIPAL]]),0)</f>
        <v>0.020833333333333332</v>
      </c>
      <c r="U3120" s="43">
        <f>IF(((TODAY()-Tabla2[[#This Row],[FECHA NACIMIENTO]])/365)&lt;18,"Corregir", IF(((TODAY()-Tabla2[[#This Row],[FECHA NACIMIENTO]])/365)&gt;80, "Corregir",ROUNDDOWN(((TODAY()-Tabla2[[#This Row],[FECHA NACIMIENTO]])/365),0)))</f>
        <v>39</v>
      </c>
      <c r="V31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20" s="44" t="str">
        <f>+IF(Tabla2[[#This Row],[Edad]]="Corregir","Corregir","Ok")</f>
        <v>Ok</v>
      </c>
      <c r="X3120" s="42" t="str">
        <f>+IFERROR(VLOOKUP(Tabla2[[#This Row],[DISTRITO SEGÚN DNI]],Hoja1!$A$2:$B$32,2,FALSE),"No")</f>
        <v>No</v>
      </c>
      <c r="Y3120" s="42" t="str">
        <f>IF(OR(LOWER(Tabla2[[#This Row],[GENERO]])="masculino", LOWER(Tabla2[[#This Row],[GENERO]])="femenino"),"OK","Corregir")</f>
        <v>OK</v>
      </c>
      <c r="Z3120" s="42" t="str">
        <f>+IF(Tabla2[[#This Row],[Nro. DNI / CE]]="","Corregir",IF(LEN(Tabla2[[#This Row],[Nro. DNI / CE]])&gt;=8,"OK","Corregir"))</f>
        <v>OK</v>
      </c>
      <c r="AA3120" s="42">
        <f>COUNTIF(Tabla2[APELLIDOS Y NOMBRES],Tabla2[[#This Row],[APELLIDOS Y NOMBRES]])</f>
        <v>1</v>
      </c>
      <c r="AB3120" s="42">
        <f>IF(Tabla2[[#This Row],[Trabajador]]&gt;1,1/Tabla2[[#This Row],[Trabajador]],Tabla2[[#This Row],[Trabajador]])</f>
        <v>1</v>
      </c>
      <c r="AC3120" t="str">
        <f>+IFERROR(IF(Tabla2[[#This Row],[FECHA CESE/BAJA]]="","No Aplica",IF(AND(MONTH(Tabla2[[#This Row],[FECHA CESE/BAJA]])=MONTH(TODAY()-30),YEAR(Tabla2[[#This Row],[FECHA CESE/BAJA]])=YEAR(TODAY())),MONTH(TODAY()-30)&amp;"-"&amp;YEAR(TODAY()),"Borrar")),"No aplica")</f>
        <v>No Aplica</v>
      </c>
      <c r="AD3120" t="str">
        <f>+IFERROR(IF(Tabla2[[#This Row],[FECHA INICIO DE LABORES EN OBRA]]="","No Aplica",IF(AND(MONTH(Tabla2[[#This Row],[FECHA INICIO DE LABORES EN OBRA]])=MONTH(TODAY()-30),YEAR(Tabla2[[#This Row],[FECHA INICIO DE LABORES EN OBRA]])=YEAR(TODAY())),MONTH(TODAY()-30)&amp;"-"&amp;YEAR(TODAY()),"No Aplica")),"No Aplica")</f>
        <v>No Aplica</v>
      </c>
    </row>
    <row r="3121" spans="1:30" x14ac:dyDescent="0.25">
      <c r="A3121" s="13">
        <v>20566343631</v>
      </c>
      <c r="B3121" s="15" t="s">
        <v>10693</v>
      </c>
      <c r="C3121" s="15" t="s">
        <v>10693</v>
      </c>
      <c r="D3121" s="15" t="s">
        <v>10770</v>
      </c>
      <c r="E3121" s="15" t="s">
        <v>10771</v>
      </c>
      <c r="F3121" s="39">
        <v>35294</v>
      </c>
      <c r="G3121" s="15">
        <v>1</v>
      </c>
      <c r="H3121" s="15" t="s">
        <v>10772</v>
      </c>
      <c r="I3121" s="15" t="s">
        <v>10694</v>
      </c>
      <c r="J3121" s="15" t="s">
        <v>10773</v>
      </c>
      <c r="K3121" s="15" t="s">
        <v>2697</v>
      </c>
      <c r="L3121" s="40" t="s">
        <v>6</v>
      </c>
      <c r="M3121" s="39"/>
      <c r="N3121" s="41" t="s">
        <v>2098</v>
      </c>
      <c r="O3121" s="39">
        <v>44956</v>
      </c>
      <c r="P3121" s="40">
        <v>1</v>
      </c>
      <c r="Q3121" s="40">
        <v>1</v>
      </c>
      <c r="R3121" s="40" t="str">
        <f>IFERROR(VLOOKUP(Tabla2[[#This Row],[CONTRATISTA PRNCIPAL]],Hoja1!$L$5:$M$9,2,FALSE),"CJV")</f>
        <v>CJV</v>
      </c>
      <c r="S3121" s="40" t="str">
        <f>IF(Tabla2[[#This Row],[EMPRESA]]=Tabla2[[#This Row],[CONTRATISTA PRNCIPAL]],"Principal","Secundaria")</f>
        <v>Principal</v>
      </c>
      <c r="T3121" s="42">
        <f>IFERROR(1/COUNTIF(Tabla2[CONTRATISTA PRNCIPAL],Tabla2[[#This Row],[CONTRATISTA PRNCIPAL]]),0)</f>
        <v>0.020833333333333332</v>
      </c>
      <c r="U3121" s="43">
        <f>IF(((TODAY()-Tabla2[[#This Row],[FECHA NACIMIENTO]])/365)&lt;18,"Corregir", IF(((TODAY()-Tabla2[[#This Row],[FECHA NACIMIENTO]])/365)&gt;80, "Corregir",ROUNDDOWN(((TODAY()-Tabla2[[#This Row],[FECHA NACIMIENTO]])/365),0)))</f>
        <v>27</v>
      </c>
      <c r="V31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21" s="44" t="str">
        <f>+IF(Tabla2[[#This Row],[Edad]]="Corregir","Corregir","Ok")</f>
        <v>Ok</v>
      </c>
      <c r="X3121" s="42" t="str">
        <f>+IFERROR(VLOOKUP(Tabla2[[#This Row],[DISTRITO SEGÚN DNI]],Hoja1!$A$2:$B$32,2,FALSE),"No")</f>
        <v>No</v>
      </c>
      <c r="Y3121" s="42" t="str">
        <f>IF(OR(LOWER(Tabla2[[#This Row],[GENERO]])="masculino", LOWER(Tabla2[[#This Row],[GENERO]])="femenino"),"OK","Corregir")</f>
        <v>OK</v>
      </c>
      <c r="Z3121" s="42" t="str">
        <f>+IF(Tabla2[[#This Row],[Nro. DNI / CE]]="","Corregir",IF(LEN(Tabla2[[#This Row],[Nro. DNI / CE]])&gt;=8,"OK","Corregir"))</f>
        <v>OK</v>
      </c>
      <c r="AA3121" s="42">
        <f>COUNTIF(Tabla2[APELLIDOS Y NOMBRES],Tabla2[[#This Row],[APELLIDOS Y NOMBRES]])</f>
        <v>1</v>
      </c>
      <c r="AB3121" s="42">
        <f>IF(Tabla2[[#This Row],[Trabajador]]&gt;1,1/Tabla2[[#This Row],[Trabajador]],Tabla2[[#This Row],[Trabajador]])</f>
        <v>1</v>
      </c>
      <c r="AC3121" t="str">
        <f>+IFERROR(IF(Tabla2[[#This Row],[FECHA CESE/BAJA]]="","No Aplica",IF(AND(MONTH(Tabla2[[#This Row],[FECHA CESE/BAJA]])=MONTH(TODAY()-30),YEAR(Tabla2[[#This Row],[FECHA CESE/BAJA]])=YEAR(TODAY())),MONTH(TODAY()-30)&amp;"-"&amp;YEAR(TODAY()),"Borrar")),"No aplica")</f>
        <v>No Aplica</v>
      </c>
      <c r="AD3121" t="str">
        <f>+IFERROR(IF(Tabla2[[#This Row],[FECHA INICIO DE LABORES EN OBRA]]="","No Aplica",IF(AND(MONTH(Tabla2[[#This Row],[FECHA INICIO DE LABORES EN OBRA]])=MONTH(TODAY()-30),YEAR(Tabla2[[#This Row],[FECHA INICIO DE LABORES EN OBRA]])=YEAR(TODAY())),MONTH(TODAY()-30)&amp;"-"&amp;YEAR(TODAY()),"No Aplica")),"No Aplica")</f>
        <v>No Aplica</v>
      </c>
    </row>
    <row r="3122" spans="1:30" x14ac:dyDescent="0.25">
      <c r="A3122" s="13">
        <v>20566343631</v>
      </c>
      <c r="B3122" s="15" t="s">
        <v>10693</v>
      </c>
      <c r="C3122" s="15" t="s">
        <v>10693</v>
      </c>
      <c r="D3122" s="15" t="s">
        <v>10774</v>
      </c>
      <c r="E3122" s="15" t="s">
        <v>10775</v>
      </c>
      <c r="F3122" s="39">
        <v>35611</v>
      </c>
      <c r="G3122" s="15">
        <v>1</v>
      </c>
      <c r="H3122" s="15" t="s">
        <v>2841</v>
      </c>
      <c r="I3122" s="15" t="s">
        <v>10694</v>
      </c>
      <c r="J3122" s="15" t="s">
        <v>10776</v>
      </c>
      <c r="K3122" s="15" t="s">
        <v>3052</v>
      </c>
      <c r="L3122" s="40" t="s">
        <v>6</v>
      </c>
      <c r="M3122" s="39"/>
      <c r="N3122" s="41" t="s">
        <v>2098</v>
      </c>
      <c r="O3122" s="39">
        <v>44963</v>
      </c>
      <c r="P3122" s="40">
        <v>3</v>
      </c>
      <c r="Q3122" s="40">
        <v>1</v>
      </c>
      <c r="R3122" s="40" t="str">
        <f>IFERROR(VLOOKUP(Tabla2[[#This Row],[CONTRATISTA PRNCIPAL]],Hoja1!$L$5:$M$9,2,FALSE),"CJV")</f>
        <v>CJV</v>
      </c>
      <c r="S3122" s="40" t="str">
        <f>IF(Tabla2[[#This Row],[EMPRESA]]=Tabla2[[#This Row],[CONTRATISTA PRNCIPAL]],"Principal","Secundaria")</f>
        <v>Principal</v>
      </c>
      <c r="T3122" s="42">
        <f>IFERROR(1/COUNTIF(Tabla2[CONTRATISTA PRNCIPAL],Tabla2[[#This Row],[CONTRATISTA PRNCIPAL]]),0)</f>
        <v>0.020833333333333332</v>
      </c>
      <c r="U3122" s="43">
        <f>IF(((TODAY()-Tabla2[[#This Row],[FECHA NACIMIENTO]])/365)&lt;18,"Corregir", IF(((TODAY()-Tabla2[[#This Row],[FECHA NACIMIENTO]])/365)&gt;80, "Corregir",ROUNDDOWN(((TODAY()-Tabla2[[#This Row],[FECHA NACIMIENTO]])/365),0)))</f>
        <v>26</v>
      </c>
      <c r="V31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22" s="44" t="str">
        <f>+IF(Tabla2[[#This Row],[Edad]]="Corregir","Corregir","Ok")</f>
        <v>Ok</v>
      </c>
      <c r="X3122" s="42" t="str">
        <f>+IFERROR(VLOOKUP(Tabla2[[#This Row],[DISTRITO SEGÚN DNI]],Hoja1!$A$2:$B$32,2,FALSE),"No")</f>
        <v>No</v>
      </c>
      <c r="Y3122" s="42" t="str">
        <f>IF(OR(LOWER(Tabla2[[#This Row],[GENERO]])="masculino", LOWER(Tabla2[[#This Row],[GENERO]])="femenino"),"OK","Corregir")</f>
        <v>OK</v>
      </c>
      <c r="Z3122" s="42" t="str">
        <f>+IF(Tabla2[[#This Row],[Nro. DNI / CE]]="","Corregir",IF(LEN(Tabla2[[#This Row],[Nro. DNI / CE]])&gt;=8,"OK","Corregir"))</f>
        <v>OK</v>
      </c>
      <c r="AA3122" s="42">
        <f>COUNTIF(Tabla2[APELLIDOS Y NOMBRES],Tabla2[[#This Row],[APELLIDOS Y NOMBRES]])</f>
        <v>1</v>
      </c>
      <c r="AB3122" s="42">
        <f>IF(Tabla2[[#This Row],[Trabajador]]&gt;1,1/Tabla2[[#This Row],[Trabajador]],Tabla2[[#This Row],[Trabajador]])</f>
        <v>1</v>
      </c>
      <c r="AC3122" t="str">
        <f>+IFERROR(IF(Tabla2[[#This Row],[FECHA CESE/BAJA]]="","No Aplica",IF(AND(MONTH(Tabla2[[#This Row],[FECHA CESE/BAJA]])=MONTH(TODAY()-30),YEAR(Tabla2[[#This Row],[FECHA CESE/BAJA]])=YEAR(TODAY())),MONTH(TODAY()-30)&amp;"-"&amp;YEAR(TODAY()),"Borrar")),"No aplica")</f>
        <v>No Aplica</v>
      </c>
      <c r="AD3122" t="str">
        <f>+IFERROR(IF(Tabla2[[#This Row],[FECHA INICIO DE LABORES EN OBRA]]="","No Aplica",IF(AND(MONTH(Tabla2[[#This Row],[FECHA INICIO DE LABORES EN OBRA]])=MONTH(TODAY()-30),YEAR(Tabla2[[#This Row],[FECHA INICIO DE LABORES EN OBRA]])=YEAR(TODAY())),MONTH(TODAY()-30)&amp;"-"&amp;YEAR(TODAY()),"No Aplica")),"No Aplica")</f>
        <v>No Aplica</v>
      </c>
    </row>
    <row r="3123" spans="1:30" x14ac:dyDescent="0.25">
      <c r="A3123" s="13">
        <v>20566343631</v>
      </c>
      <c r="B3123" s="15" t="s">
        <v>10693</v>
      </c>
      <c r="C3123" s="15" t="s">
        <v>10693</v>
      </c>
      <c r="D3123" s="15" t="s">
        <v>1692</v>
      </c>
      <c r="E3123" s="15" t="s">
        <v>1693</v>
      </c>
      <c r="F3123" s="39">
        <v>28045</v>
      </c>
      <c r="G3123" s="15">
        <v>1</v>
      </c>
      <c r="H3123" s="15" t="s">
        <v>2841</v>
      </c>
      <c r="I3123" s="15" t="s">
        <v>10694</v>
      </c>
      <c r="J3123" s="15" t="s">
        <v>10777</v>
      </c>
      <c r="K3123" s="15" t="s">
        <v>2083</v>
      </c>
      <c r="L3123" s="40" t="s">
        <v>6</v>
      </c>
      <c r="M3123" s="39"/>
      <c r="N3123" s="41" t="s">
        <v>2114</v>
      </c>
      <c r="O3123" s="39">
        <v>44985</v>
      </c>
      <c r="P3123" s="40">
        <v>3</v>
      </c>
      <c r="Q3123" s="40">
        <v>1</v>
      </c>
      <c r="R3123" s="40" t="str">
        <f>IFERROR(VLOOKUP(Tabla2[[#This Row],[CONTRATISTA PRNCIPAL]],Hoja1!$L$5:$M$9,2,FALSE),"CJV")</f>
        <v>CJV</v>
      </c>
      <c r="S3123" s="40" t="str">
        <f>IF(Tabla2[[#This Row],[EMPRESA]]=Tabla2[[#This Row],[CONTRATISTA PRNCIPAL]],"Principal","Secundaria")</f>
        <v>Principal</v>
      </c>
      <c r="T3123" s="42">
        <f>IFERROR(1/COUNTIF(Tabla2[CONTRATISTA PRNCIPAL],Tabla2[[#This Row],[CONTRATISTA PRNCIPAL]]),0)</f>
        <v>0.020833333333333332</v>
      </c>
      <c r="U3123" s="43">
        <f>IF(((TODAY()-Tabla2[[#This Row],[FECHA NACIMIENTO]])/365)&lt;18,"Corregir", IF(((TODAY()-Tabla2[[#This Row],[FECHA NACIMIENTO]])/365)&gt;80, "Corregir",ROUNDDOWN(((TODAY()-Tabla2[[#This Row],[FECHA NACIMIENTO]])/365),0)))</f>
        <v>46</v>
      </c>
      <c r="V31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23" s="44" t="str">
        <f>+IF(Tabla2[[#This Row],[Edad]]="Corregir","Corregir","Ok")</f>
        <v>Ok</v>
      </c>
      <c r="X3123" s="42" t="str">
        <f>+IFERROR(VLOOKUP(Tabla2[[#This Row],[DISTRITO SEGÚN DNI]],Hoja1!$A$2:$B$32,2,FALSE),"No")</f>
        <v>ATE</v>
      </c>
      <c r="Y3123" s="42" t="str">
        <f>IF(OR(LOWER(Tabla2[[#This Row],[GENERO]])="masculino", LOWER(Tabla2[[#This Row],[GENERO]])="femenino"),"OK","Corregir")</f>
        <v>OK</v>
      </c>
      <c r="Z3123" s="42" t="str">
        <f>+IF(Tabla2[[#This Row],[Nro. DNI / CE]]="","Corregir",IF(LEN(Tabla2[[#This Row],[Nro. DNI / CE]])&gt;=8,"OK","Corregir"))</f>
        <v>OK</v>
      </c>
      <c r="AA3123" s="42">
        <f>COUNTIF(Tabla2[APELLIDOS Y NOMBRES],Tabla2[[#This Row],[APELLIDOS Y NOMBRES]])</f>
        <v>1</v>
      </c>
      <c r="AB3123" s="42">
        <f>IF(Tabla2[[#This Row],[Trabajador]]&gt;1,1/Tabla2[[#This Row],[Trabajador]],Tabla2[[#This Row],[Trabajador]])</f>
        <v>1</v>
      </c>
      <c r="AC3123" t="str">
        <f>+IFERROR(IF(Tabla2[[#This Row],[FECHA CESE/BAJA]]="","No Aplica",IF(AND(MONTH(Tabla2[[#This Row],[FECHA CESE/BAJA]])=MONTH(TODAY()-30),YEAR(Tabla2[[#This Row],[FECHA CESE/BAJA]])=YEAR(TODAY())),MONTH(TODAY()-30)&amp;"-"&amp;YEAR(TODAY()),"Borrar")),"No aplica")</f>
        <v>No Aplica</v>
      </c>
      <c r="AD3123" t="str">
        <f>+IFERROR(IF(Tabla2[[#This Row],[FECHA INICIO DE LABORES EN OBRA]]="","No Aplica",IF(AND(MONTH(Tabla2[[#This Row],[FECHA INICIO DE LABORES EN OBRA]])=MONTH(TODAY()-30),YEAR(Tabla2[[#This Row],[FECHA INICIO DE LABORES EN OBRA]])=YEAR(TODAY())),MONTH(TODAY()-30)&amp;"-"&amp;YEAR(TODAY()),"No Aplica")),"No Aplica")</f>
        <v>No Aplica</v>
      </c>
    </row>
    <row r="3124" spans="1:30" x14ac:dyDescent="0.25">
      <c r="A3124" s="13">
        <v>20566343631</v>
      </c>
      <c r="B3124" s="15" t="s">
        <v>10693</v>
      </c>
      <c r="C3124" s="15" t="s">
        <v>10693</v>
      </c>
      <c r="D3124" s="15" t="s">
        <v>10778</v>
      </c>
      <c r="E3124" s="15" t="s">
        <v>10779</v>
      </c>
      <c r="F3124" s="39">
        <v>33291</v>
      </c>
      <c r="G3124" s="15">
        <v>1</v>
      </c>
      <c r="H3124" s="15" t="s">
        <v>2841</v>
      </c>
      <c r="I3124" s="15" t="s">
        <v>10694</v>
      </c>
      <c r="J3124" s="15" t="s">
        <v>10780</v>
      </c>
      <c r="K3124" s="15" t="s">
        <v>2126</v>
      </c>
      <c r="L3124" s="40" t="s">
        <v>6</v>
      </c>
      <c r="M3124" s="39"/>
      <c r="N3124" s="41" t="s">
        <v>2098</v>
      </c>
      <c r="O3124" s="39">
        <v>44963</v>
      </c>
      <c r="P3124" s="40">
        <v>3</v>
      </c>
      <c r="Q3124" s="40">
        <v>1</v>
      </c>
      <c r="R3124" s="40" t="str">
        <f>IFERROR(VLOOKUP(Tabla2[[#This Row],[CONTRATISTA PRNCIPAL]],Hoja1!$L$5:$M$9,2,FALSE),"CJV")</f>
        <v>CJV</v>
      </c>
      <c r="S3124" s="40" t="str">
        <f>IF(Tabla2[[#This Row],[EMPRESA]]=Tabla2[[#This Row],[CONTRATISTA PRNCIPAL]],"Principal","Secundaria")</f>
        <v>Principal</v>
      </c>
      <c r="T3124" s="42">
        <f>IFERROR(1/COUNTIF(Tabla2[CONTRATISTA PRNCIPAL],Tabla2[[#This Row],[CONTRATISTA PRNCIPAL]]),0)</f>
        <v>0.020833333333333332</v>
      </c>
      <c r="U3124" s="43">
        <f>IF(((TODAY()-Tabla2[[#This Row],[FECHA NACIMIENTO]])/365)&lt;18,"Corregir", IF(((TODAY()-Tabla2[[#This Row],[FECHA NACIMIENTO]])/365)&gt;80, "Corregir",ROUNDDOWN(((TODAY()-Tabla2[[#This Row],[FECHA NACIMIENTO]])/365),0)))</f>
        <v>32</v>
      </c>
      <c r="V31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24" s="44" t="str">
        <f>+IF(Tabla2[[#This Row],[Edad]]="Corregir","Corregir","Ok")</f>
        <v>Ok</v>
      </c>
      <c r="X3124" s="42" t="str">
        <f>+IFERROR(VLOOKUP(Tabla2[[#This Row],[DISTRITO SEGÚN DNI]],Hoja1!$A$2:$B$32,2,FALSE),"No")</f>
        <v>No</v>
      </c>
      <c r="Y3124" s="42" t="str">
        <f>IF(OR(LOWER(Tabla2[[#This Row],[GENERO]])="masculino", LOWER(Tabla2[[#This Row],[GENERO]])="femenino"),"OK","Corregir")</f>
        <v>OK</v>
      </c>
      <c r="Z3124" s="42" t="str">
        <f>+IF(Tabla2[[#This Row],[Nro. DNI / CE]]="","Corregir",IF(LEN(Tabla2[[#This Row],[Nro. DNI / CE]])&gt;=8,"OK","Corregir"))</f>
        <v>OK</v>
      </c>
      <c r="AA3124" s="42">
        <f>COUNTIF(Tabla2[APELLIDOS Y NOMBRES],Tabla2[[#This Row],[APELLIDOS Y NOMBRES]])</f>
        <v>1</v>
      </c>
      <c r="AB3124" s="42">
        <f>IF(Tabla2[[#This Row],[Trabajador]]&gt;1,1/Tabla2[[#This Row],[Trabajador]],Tabla2[[#This Row],[Trabajador]])</f>
        <v>1</v>
      </c>
      <c r="AC3124" t="str">
        <f>+IFERROR(IF(Tabla2[[#This Row],[FECHA CESE/BAJA]]="","No Aplica",IF(AND(MONTH(Tabla2[[#This Row],[FECHA CESE/BAJA]])=MONTH(TODAY()-30),YEAR(Tabla2[[#This Row],[FECHA CESE/BAJA]])=YEAR(TODAY())),MONTH(TODAY()-30)&amp;"-"&amp;YEAR(TODAY()),"Borrar")),"No aplica")</f>
        <v>No Aplica</v>
      </c>
      <c r="AD3124" t="str">
        <f>+IFERROR(IF(Tabla2[[#This Row],[FECHA INICIO DE LABORES EN OBRA]]="","No Aplica",IF(AND(MONTH(Tabla2[[#This Row],[FECHA INICIO DE LABORES EN OBRA]])=MONTH(TODAY()-30),YEAR(Tabla2[[#This Row],[FECHA INICIO DE LABORES EN OBRA]])=YEAR(TODAY())),MONTH(TODAY()-30)&amp;"-"&amp;YEAR(TODAY()),"No Aplica")),"No Aplica")</f>
        <v>No Aplica</v>
      </c>
    </row>
    <row r="3125" spans="1:30" x14ac:dyDescent="0.25">
      <c r="A3125" s="13">
        <v>20566343631</v>
      </c>
      <c r="B3125" s="15" t="s">
        <v>10693</v>
      </c>
      <c r="C3125" s="15" t="s">
        <v>10693</v>
      </c>
      <c r="D3125" s="15" t="s">
        <v>10781</v>
      </c>
      <c r="E3125" s="15" t="s">
        <v>10782</v>
      </c>
      <c r="F3125" s="39">
        <v>37435</v>
      </c>
      <c r="G3125" s="15">
        <v>1</v>
      </c>
      <c r="H3125" s="15" t="s">
        <v>2841</v>
      </c>
      <c r="I3125" s="15" t="s">
        <v>10694</v>
      </c>
      <c r="J3125" s="15" t="s">
        <v>10783</v>
      </c>
      <c r="K3125" s="15" t="s">
        <v>2126</v>
      </c>
      <c r="L3125" s="40" t="s">
        <v>6</v>
      </c>
      <c r="M3125" s="39"/>
      <c r="N3125" s="41" t="s">
        <v>2098</v>
      </c>
      <c r="O3125" s="39">
        <v>44963</v>
      </c>
      <c r="P3125" s="40">
        <v>3</v>
      </c>
      <c r="Q3125" s="40">
        <v>1</v>
      </c>
      <c r="R3125" s="40" t="str">
        <f>IFERROR(VLOOKUP(Tabla2[[#This Row],[CONTRATISTA PRNCIPAL]],Hoja1!$L$5:$M$9,2,FALSE),"CJV")</f>
        <v>CJV</v>
      </c>
      <c r="S3125" s="40" t="str">
        <f>IF(Tabla2[[#This Row],[EMPRESA]]=Tabla2[[#This Row],[CONTRATISTA PRNCIPAL]],"Principal","Secundaria")</f>
        <v>Principal</v>
      </c>
      <c r="T3125" s="42">
        <f>IFERROR(1/COUNTIF(Tabla2[CONTRATISTA PRNCIPAL],Tabla2[[#This Row],[CONTRATISTA PRNCIPAL]]),0)</f>
        <v>0.020833333333333332</v>
      </c>
      <c r="U3125" s="43">
        <f>IF(((TODAY()-Tabla2[[#This Row],[FECHA NACIMIENTO]])/365)&lt;18,"Corregir", IF(((TODAY()-Tabla2[[#This Row],[FECHA NACIMIENTO]])/365)&gt;80, "Corregir",ROUNDDOWN(((TODAY()-Tabla2[[#This Row],[FECHA NACIMIENTO]])/365),0)))</f>
        <v>21</v>
      </c>
      <c r="V31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125" s="44" t="str">
        <f>+IF(Tabla2[[#This Row],[Edad]]="Corregir","Corregir","Ok")</f>
        <v>Ok</v>
      </c>
      <c r="X3125" s="42" t="str">
        <f>+IFERROR(VLOOKUP(Tabla2[[#This Row],[DISTRITO SEGÚN DNI]],Hoja1!$A$2:$B$32,2,FALSE),"No")</f>
        <v>No</v>
      </c>
      <c r="Y3125" s="42" t="str">
        <f>IF(OR(LOWER(Tabla2[[#This Row],[GENERO]])="masculino", LOWER(Tabla2[[#This Row],[GENERO]])="femenino"),"OK","Corregir")</f>
        <v>OK</v>
      </c>
      <c r="Z3125" s="42" t="str">
        <f>+IF(Tabla2[[#This Row],[Nro. DNI / CE]]="","Corregir",IF(LEN(Tabla2[[#This Row],[Nro. DNI / CE]])&gt;=8,"OK","Corregir"))</f>
        <v>OK</v>
      </c>
      <c r="AA3125" s="42">
        <f>COUNTIF(Tabla2[APELLIDOS Y NOMBRES],Tabla2[[#This Row],[APELLIDOS Y NOMBRES]])</f>
        <v>1</v>
      </c>
      <c r="AB3125" s="42">
        <f>IF(Tabla2[[#This Row],[Trabajador]]&gt;1,1/Tabla2[[#This Row],[Trabajador]],Tabla2[[#This Row],[Trabajador]])</f>
        <v>1</v>
      </c>
      <c r="AC3125" t="str">
        <f>+IFERROR(IF(Tabla2[[#This Row],[FECHA CESE/BAJA]]="","No Aplica",IF(AND(MONTH(Tabla2[[#This Row],[FECHA CESE/BAJA]])=MONTH(TODAY()-30),YEAR(Tabla2[[#This Row],[FECHA CESE/BAJA]])=YEAR(TODAY())),MONTH(TODAY()-30)&amp;"-"&amp;YEAR(TODAY()),"Borrar")),"No aplica")</f>
        <v>No Aplica</v>
      </c>
      <c r="AD3125" t="str">
        <f>+IFERROR(IF(Tabla2[[#This Row],[FECHA INICIO DE LABORES EN OBRA]]="","No Aplica",IF(AND(MONTH(Tabla2[[#This Row],[FECHA INICIO DE LABORES EN OBRA]])=MONTH(TODAY()-30),YEAR(Tabla2[[#This Row],[FECHA INICIO DE LABORES EN OBRA]])=YEAR(TODAY())),MONTH(TODAY()-30)&amp;"-"&amp;YEAR(TODAY()),"No Aplica")),"No Aplica")</f>
        <v>No Aplica</v>
      </c>
    </row>
    <row r="3126" spans="1:30" x14ac:dyDescent="0.25">
      <c r="A3126" s="13">
        <v>20566343631</v>
      </c>
      <c r="B3126" s="15" t="s">
        <v>10693</v>
      </c>
      <c r="C3126" s="15" t="s">
        <v>10693</v>
      </c>
      <c r="D3126" s="15" t="s">
        <v>10784</v>
      </c>
      <c r="E3126" s="15" t="s">
        <v>10785</v>
      </c>
      <c r="F3126" s="39">
        <v>33996</v>
      </c>
      <c r="G3126" s="15">
        <v>1</v>
      </c>
      <c r="H3126" s="15" t="s">
        <v>2841</v>
      </c>
      <c r="I3126" s="15" t="s">
        <v>10694</v>
      </c>
      <c r="J3126" s="15" t="s">
        <v>10786</v>
      </c>
      <c r="K3126" s="15" t="s">
        <v>2126</v>
      </c>
      <c r="L3126" s="40" t="s">
        <v>6</v>
      </c>
      <c r="M3126" s="39"/>
      <c r="N3126" s="41" t="s">
        <v>2098</v>
      </c>
      <c r="O3126" s="39">
        <v>44963</v>
      </c>
      <c r="P3126" s="40">
        <v>3</v>
      </c>
      <c r="Q3126" s="40">
        <v>1</v>
      </c>
      <c r="R3126" s="40" t="str">
        <f>IFERROR(VLOOKUP(Tabla2[[#This Row],[CONTRATISTA PRNCIPAL]],Hoja1!$L$5:$M$9,2,FALSE),"CJV")</f>
        <v>CJV</v>
      </c>
      <c r="S3126" s="40" t="str">
        <f>IF(Tabla2[[#This Row],[EMPRESA]]=Tabla2[[#This Row],[CONTRATISTA PRNCIPAL]],"Principal","Secundaria")</f>
        <v>Principal</v>
      </c>
      <c r="T3126" s="42">
        <f>IFERROR(1/COUNTIF(Tabla2[CONTRATISTA PRNCIPAL],Tabla2[[#This Row],[CONTRATISTA PRNCIPAL]]),0)</f>
        <v>0.020833333333333332</v>
      </c>
      <c r="U3126" s="43">
        <f>IF(((TODAY()-Tabla2[[#This Row],[FECHA NACIMIENTO]])/365)&lt;18,"Corregir", IF(((TODAY()-Tabla2[[#This Row],[FECHA NACIMIENTO]])/365)&gt;80, "Corregir",ROUNDDOWN(((TODAY()-Tabla2[[#This Row],[FECHA NACIMIENTO]])/365),0)))</f>
        <v>30</v>
      </c>
      <c r="V31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26" s="44" t="str">
        <f>+IF(Tabla2[[#This Row],[Edad]]="Corregir","Corregir","Ok")</f>
        <v>Ok</v>
      </c>
      <c r="X3126" s="42" t="str">
        <f>+IFERROR(VLOOKUP(Tabla2[[#This Row],[DISTRITO SEGÚN DNI]],Hoja1!$A$2:$B$32,2,FALSE),"No")</f>
        <v>No</v>
      </c>
      <c r="Y3126" s="42" t="str">
        <f>IF(OR(LOWER(Tabla2[[#This Row],[GENERO]])="masculino", LOWER(Tabla2[[#This Row],[GENERO]])="femenino"),"OK","Corregir")</f>
        <v>OK</v>
      </c>
      <c r="Z3126" s="42" t="str">
        <f>+IF(Tabla2[[#This Row],[Nro. DNI / CE]]="","Corregir",IF(LEN(Tabla2[[#This Row],[Nro. DNI / CE]])&gt;=8,"OK","Corregir"))</f>
        <v>OK</v>
      </c>
      <c r="AA3126" s="42">
        <f>COUNTIF(Tabla2[APELLIDOS Y NOMBRES],Tabla2[[#This Row],[APELLIDOS Y NOMBRES]])</f>
        <v>1</v>
      </c>
      <c r="AB3126" s="42">
        <f>IF(Tabla2[[#This Row],[Trabajador]]&gt;1,1/Tabla2[[#This Row],[Trabajador]],Tabla2[[#This Row],[Trabajador]])</f>
        <v>1</v>
      </c>
      <c r="AC3126" t="str">
        <f>+IFERROR(IF(Tabla2[[#This Row],[FECHA CESE/BAJA]]="","No Aplica",IF(AND(MONTH(Tabla2[[#This Row],[FECHA CESE/BAJA]])=MONTH(TODAY()-30),YEAR(Tabla2[[#This Row],[FECHA CESE/BAJA]])=YEAR(TODAY())),MONTH(TODAY()-30)&amp;"-"&amp;YEAR(TODAY()),"Borrar")),"No aplica")</f>
        <v>No Aplica</v>
      </c>
      <c r="AD3126" t="str">
        <f>+IFERROR(IF(Tabla2[[#This Row],[FECHA INICIO DE LABORES EN OBRA]]="","No Aplica",IF(AND(MONTH(Tabla2[[#This Row],[FECHA INICIO DE LABORES EN OBRA]])=MONTH(TODAY()-30),YEAR(Tabla2[[#This Row],[FECHA INICIO DE LABORES EN OBRA]])=YEAR(TODAY())),MONTH(TODAY()-30)&amp;"-"&amp;YEAR(TODAY()),"No Aplica")),"No Aplica")</f>
        <v>No Aplica</v>
      </c>
    </row>
    <row r="3127" spans="1:30" x14ac:dyDescent="0.25">
      <c r="A3127" s="13">
        <v>20566343631</v>
      </c>
      <c r="B3127" s="15" t="s">
        <v>10693</v>
      </c>
      <c r="C3127" s="15" t="s">
        <v>10693</v>
      </c>
      <c r="D3127" s="15" t="s">
        <v>10787</v>
      </c>
      <c r="E3127" s="15" t="s">
        <v>10788</v>
      </c>
      <c r="F3127" s="39">
        <v>29150</v>
      </c>
      <c r="G3127" s="15">
        <v>1</v>
      </c>
      <c r="H3127" s="15" t="s">
        <v>3274</v>
      </c>
      <c r="I3127" s="15" t="s">
        <v>10694</v>
      </c>
      <c r="J3127" s="15" t="s">
        <v>10789</v>
      </c>
      <c r="K3127" s="15" t="s">
        <v>2126</v>
      </c>
      <c r="L3127" s="40" t="s">
        <v>6</v>
      </c>
      <c r="M3127" s="39"/>
      <c r="N3127" s="41" t="s">
        <v>2098</v>
      </c>
      <c r="O3127" s="39">
        <v>45002</v>
      </c>
      <c r="P3127" s="40">
        <v>1</v>
      </c>
      <c r="Q3127" s="40">
        <v>1</v>
      </c>
      <c r="R3127" s="40" t="str">
        <f>IFERROR(VLOOKUP(Tabla2[[#This Row],[CONTRATISTA PRNCIPAL]],Hoja1!$L$5:$M$9,2,FALSE),"CJV")</f>
        <v>CJV</v>
      </c>
      <c r="S3127" s="40" t="str">
        <f>IF(Tabla2[[#This Row],[EMPRESA]]=Tabla2[[#This Row],[CONTRATISTA PRNCIPAL]],"Principal","Secundaria")</f>
        <v>Principal</v>
      </c>
      <c r="T3127" s="42">
        <f>IFERROR(1/COUNTIF(Tabla2[CONTRATISTA PRNCIPAL],Tabla2[[#This Row],[CONTRATISTA PRNCIPAL]]),0)</f>
        <v>0.020833333333333332</v>
      </c>
      <c r="U3127" s="43">
        <f>IF(((TODAY()-Tabla2[[#This Row],[FECHA NACIMIENTO]])/365)&lt;18,"Corregir", IF(((TODAY()-Tabla2[[#This Row],[FECHA NACIMIENTO]])/365)&gt;80, "Corregir",ROUNDDOWN(((TODAY()-Tabla2[[#This Row],[FECHA NACIMIENTO]])/365),0)))</f>
        <v>43</v>
      </c>
      <c r="V31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27" s="44" t="str">
        <f>+IF(Tabla2[[#This Row],[Edad]]="Corregir","Corregir","Ok")</f>
        <v>Ok</v>
      </c>
      <c r="X3127" s="42" t="str">
        <f>+IFERROR(VLOOKUP(Tabla2[[#This Row],[DISTRITO SEGÚN DNI]],Hoja1!$A$2:$B$32,2,FALSE),"No")</f>
        <v>No</v>
      </c>
      <c r="Y3127" s="42" t="str">
        <f>IF(OR(LOWER(Tabla2[[#This Row],[GENERO]])="masculino", LOWER(Tabla2[[#This Row],[GENERO]])="femenino"),"OK","Corregir")</f>
        <v>OK</v>
      </c>
      <c r="Z3127" s="42" t="str">
        <f>+IF(Tabla2[[#This Row],[Nro. DNI / CE]]="","Corregir",IF(LEN(Tabla2[[#This Row],[Nro. DNI / CE]])&gt;=8,"OK","Corregir"))</f>
        <v>OK</v>
      </c>
      <c r="AA3127" s="42">
        <f>COUNTIF(Tabla2[APELLIDOS Y NOMBRES],Tabla2[[#This Row],[APELLIDOS Y NOMBRES]])</f>
        <v>1</v>
      </c>
      <c r="AB3127" s="42">
        <f>IF(Tabla2[[#This Row],[Trabajador]]&gt;1,1/Tabla2[[#This Row],[Trabajador]],Tabla2[[#This Row],[Trabajador]])</f>
        <v>1</v>
      </c>
      <c r="AC3127" t="str">
        <f>+IFERROR(IF(Tabla2[[#This Row],[FECHA CESE/BAJA]]="","No Aplica",IF(AND(MONTH(Tabla2[[#This Row],[FECHA CESE/BAJA]])=MONTH(TODAY()-30),YEAR(Tabla2[[#This Row],[FECHA CESE/BAJA]])=YEAR(TODAY())),MONTH(TODAY()-30)&amp;"-"&amp;YEAR(TODAY()),"Borrar")),"No aplica")</f>
        <v>No Aplica</v>
      </c>
      <c r="AD3127" t="str">
        <f>+IFERROR(IF(Tabla2[[#This Row],[FECHA INICIO DE LABORES EN OBRA]]="","No Aplica",IF(AND(MONTH(Tabla2[[#This Row],[FECHA INICIO DE LABORES EN OBRA]])=MONTH(TODAY()-30),YEAR(Tabla2[[#This Row],[FECHA INICIO DE LABORES EN OBRA]])=YEAR(TODAY())),MONTH(TODAY()-30)&amp;"-"&amp;YEAR(TODAY()),"No Aplica")),"No Aplica")</f>
        <v>No Aplica</v>
      </c>
    </row>
    <row r="3128" spans="1:30" x14ac:dyDescent="0.25">
      <c r="A3128" s="13">
        <v>20566343631</v>
      </c>
      <c r="B3128" s="15" t="s">
        <v>10693</v>
      </c>
      <c r="C3128" s="15" t="s">
        <v>10693</v>
      </c>
      <c r="D3128" s="15" t="s">
        <v>10790</v>
      </c>
      <c r="E3128" s="15" t="s">
        <v>10791</v>
      </c>
      <c r="F3128" s="39">
        <v>27249</v>
      </c>
      <c r="G3128" s="15">
        <v>1</v>
      </c>
      <c r="H3128" s="15" t="s">
        <v>3274</v>
      </c>
      <c r="I3128" s="15" t="s">
        <v>10694</v>
      </c>
      <c r="J3128" s="15" t="s">
        <v>10792</v>
      </c>
      <c r="K3128" s="15" t="s">
        <v>2075</v>
      </c>
      <c r="L3128" s="40" t="s">
        <v>6</v>
      </c>
      <c r="M3128" s="39"/>
      <c r="N3128" s="41" t="s">
        <v>2098</v>
      </c>
      <c r="O3128" s="39">
        <v>45031</v>
      </c>
      <c r="P3128" s="40">
        <v>1</v>
      </c>
      <c r="Q3128" s="40">
        <v>1</v>
      </c>
      <c r="R3128" s="40" t="str">
        <f>IFERROR(VLOOKUP(Tabla2[[#This Row],[CONTRATISTA PRNCIPAL]],Hoja1!$L$5:$M$9,2,FALSE),"CJV")</f>
        <v>CJV</v>
      </c>
      <c r="S3128" s="40" t="str">
        <f>IF(Tabla2[[#This Row],[EMPRESA]]=Tabla2[[#This Row],[CONTRATISTA PRNCIPAL]],"Principal","Secundaria")</f>
        <v>Principal</v>
      </c>
      <c r="T3128" s="42">
        <f>IFERROR(1/COUNTIF(Tabla2[CONTRATISTA PRNCIPAL],Tabla2[[#This Row],[CONTRATISTA PRNCIPAL]]),0)</f>
        <v>0.020833333333333332</v>
      </c>
      <c r="U3128" s="43">
        <f>IF(((TODAY()-Tabla2[[#This Row],[FECHA NACIMIENTO]])/365)&lt;18,"Corregir", IF(((TODAY()-Tabla2[[#This Row],[FECHA NACIMIENTO]])/365)&gt;80, "Corregir",ROUNDDOWN(((TODAY()-Tabla2[[#This Row],[FECHA NACIMIENTO]])/365),0)))</f>
        <v>49</v>
      </c>
      <c r="V31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28" s="44" t="str">
        <f>+IF(Tabla2[[#This Row],[Edad]]="Corregir","Corregir","Ok")</f>
        <v>Ok</v>
      </c>
      <c r="X3128" s="42" t="str">
        <f>+IFERROR(VLOOKUP(Tabla2[[#This Row],[DISTRITO SEGÚN DNI]],Hoja1!$A$2:$B$32,2,FALSE),"No")</f>
        <v>No</v>
      </c>
      <c r="Y3128" s="42" t="str">
        <f>IF(OR(LOWER(Tabla2[[#This Row],[GENERO]])="masculino", LOWER(Tabla2[[#This Row],[GENERO]])="femenino"),"OK","Corregir")</f>
        <v>OK</v>
      </c>
      <c r="Z3128" s="42" t="str">
        <f>+IF(Tabla2[[#This Row],[Nro. DNI / CE]]="","Corregir",IF(LEN(Tabla2[[#This Row],[Nro. DNI / CE]])&gt;=8,"OK","Corregir"))</f>
        <v>OK</v>
      </c>
      <c r="AA3128" s="42">
        <f>COUNTIF(Tabla2[APELLIDOS Y NOMBRES],Tabla2[[#This Row],[APELLIDOS Y NOMBRES]])</f>
        <v>1</v>
      </c>
      <c r="AB3128" s="42">
        <f>IF(Tabla2[[#This Row],[Trabajador]]&gt;1,1/Tabla2[[#This Row],[Trabajador]],Tabla2[[#This Row],[Trabajador]])</f>
        <v>1</v>
      </c>
      <c r="AC3128" t="str">
        <f>+IFERROR(IF(Tabla2[[#This Row],[FECHA CESE/BAJA]]="","No Aplica",IF(AND(MONTH(Tabla2[[#This Row],[FECHA CESE/BAJA]])=MONTH(TODAY()-30),YEAR(Tabla2[[#This Row],[FECHA CESE/BAJA]])=YEAR(TODAY())),MONTH(TODAY()-30)&amp;"-"&amp;YEAR(TODAY()),"Borrar")),"No aplica")</f>
        <v>No Aplica</v>
      </c>
      <c r="AD3128" t="str">
        <f>+IFERROR(IF(Tabla2[[#This Row],[FECHA INICIO DE LABORES EN OBRA]]="","No Aplica",IF(AND(MONTH(Tabla2[[#This Row],[FECHA INICIO DE LABORES EN OBRA]])=MONTH(TODAY()-30),YEAR(Tabla2[[#This Row],[FECHA INICIO DE LABORES EN OBRA]])=YEAR(TODAY())),MONTH(TODAY()-30)&amp;"-"&amp;YEAR(TODAY()),"No Aplica")),"No Aplica")</f>
        <v>No Aplica</v>
      </c>
    </row>
    <row r="3129" spans="1:30" x14ac:dyDescent="0.25">
      <c r="A3129" s="13">
        <v>20566343631</v>
      </c>
      <c r="B3129" s="15" t="s">
        <v>10693</v>
      </c>
      <c r="C3129" s="15" t="s">
        <v>10693</v>
      </c>
      <c r="D3129" s="15" t="s">
        <v>10793</v>
      </c>
      <c r="E3129" s="15" t="s">
        <v>10794</v>
      </c>
      <c r="F3129" s="39">
        <v>36574</v>
      </c>
      <c r="G3129" s="15">
        <v>1</v>
      </c>
      <c r="H3129" s="15" t="s">
        <v>5192</v>
      </c>
      <c r="I3129" s="15" t="s">
        <v>10694</v>
      </c>
      <c r="J3129" s="15" t="s">
        <v>10795</v>
      </c>
      <c r="K3129" s="15" t="s">
        <v>2808</v>
      </c>
      <c r="L3129" s="40" t="s">
        <v>6</v>
      </c>
      <c r="M3129" s="39"/>
      <c r="N3129" s="41" t="s">
        <v>2098</v>
      </c>
      <c r="O3129" s="39">
        <v>45077</v>
      </c>
      <c r="P3129" s="40">
        <v>1</v>
      </c>
      <c r="Q3129" s="40">
        <v>1</v>
      </c>
      <c r="R3129" s="40" t="str">
        <f>IFERROR(VLOOKUP(Tabla2[[#This Row],[CONTRATISTA PRNCIPAL]],Hoja1!$L$5:$M$9,2,FALSE),"CJV")</f>
        <v>CJV</v>
      </c>
      <c r="S3129" s="40" t="str">
        <f>IF(Tabla2[[#This Row],[EMPRESA]]=Tabla2[[#This Row],[CONTRATISTA PRNCIPAL]],"Principal","Secundaria")</f>
        <v>Principal</v>
      </c>
      <c r="T3129" s="42">
        <f>IFERROR(1/COUNTIF(Tabla2[CONTRATISTA PRNCIPAL],Tabla2[[#This Row],[CONTRATISTA PRNCIPAL]]),0)</f>
        <v>0.020833333333333332</v>
      </c>
      <c r="U3129" s="43">
        <f>IF(((TODAY()-Tabla2[[#This Row],[FECHA NACIMIENTO]])/365)&lt;18,"Corregir", IF(((TODAY()-Tabla2[[#This Row],[FECHA NACIMIENTO]])/365)&gt;80, "Corregir",ROUNDDOWN(((TODAY()-Tabla2[[#This Row],[FECHA NACIMIENTO]])/365),0)))</f>
        <v>23</v>
      </c>
      <c r="V31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129" s="44" t="str">
        <f>+IF(Tabla2[[#This Row],[Edad]]="Corregir","Corregir","Ok")</f>
        <v>Ok</v>
      </c>
      <c r="X3129" s="42" t="str">
        <f>+IFERROR(VLOOKUP(Tabla2[[#This Row],[DISTRITO SEGÚN DNI]],Hoja1!$A$2:$B$32,2,FALSE),"No")</f>
        <v>No</v>
      </c>
      <c r="Y3129" s="42" t="str">
        <f>IF(OR(LOWER(Tabla2[[#This Row],[GENERO]])="masculino", LOWER(Tabla2[[#This Row],[GENERO]])="femenino"),"OK","Corregir")</f>
        <v>OK</v>
      </c>
      <c r="Z3129" s="42" t="str">
        <f>+IF(Tabla2[[#This Row],[Nro. DNI / CE]]="","Corregir",IF(LEN(Tabla2[[#This Row],[Nro. DNI / CE]])&gt;=8,"OK","Corregir"))</f>
        <v>OK</v>
      </c>
      <c r="AA3129" s="42">
        <f>COUNTIF(Tabla2[APELLIDOS Y NOMBRES],Tabla2[[#This Row],[APELLIDOS Y NOMBRES]])</f>
        <v>1</v>
      </c>
      <c r="AB3129" s="42">
        <f>IF(Tabla2[[#This Row],[Trabajador]]&gt;1,1/Tabla2[[#This Row],[Trabajador]],Tabla2[[#This Row],[Trabajador]])</f>
        <v>1</v>
      </c>
      <c r="AC3129" t="str">
        <f>+IFERROR(IF(Tabla2[[#This Row],[FECHA CESE/BAJA]]="","No Aplica",IF(AND(MONTH(Tabla2[[#This Row],[FECHA CESE/BAJA]])=MONTH(TODAY()-30),YEAR(Tabla2[[#This Row],[FECHA CESE/BAJA]])=YEAR(TODAY())),MONTH(TODAY()-30)&amp;"-"&amp;YEAR(TODAY()),"Borrar")),"No aplica")</f>
        <v>No Aplica</v>
      </c>
      <c r="AD3129" t="str">
        <f>+IFERROR(IF(Tabla2[[#This Row],[FECHA INICIO DE LABORES EN OBRA]]="","No Aplica",IF(AND(MONTH(Tabla2[[#This Row],[FECHA INICIO DE LABORES EN OBRA]])=MONTH(TODAY()-30),YEAR(Tabla2[[#This Row],[FECHA INICIO DE LABORES EN OBRA]])=YEAR(TODAY())),MONTH(TODAY()-30)&amp;"-"&amp;YEAR(TODAY()),"No Aplica")),"No Aplica")</f>
        <v>No Aplica</v>
      </c>
    </row>
    <row r="3130" spans="1:30" x14ac:dyDescent="0.25">
      <c r="A3130" s="13">
        <v>20566343631</v>
      </c>
      <c r="B3130" s="15" t="s">
        <v>10693</v>
      </c>
      <c r="C3130" s="15" t="s">
        <v>10693</v>
      </c>
      <c r="D3130" s="15" t="s">
        <v>10796</v>
      </c>
      <c r="E3130" s="15" t="s">
        <v>10797</v>
      </c>
      <c r="F3130" s="39">
        <v>29746</v>
      </c>
      <c r="G3130" s="15">
        <v>1</v>
      </c>
      <c r="H3130" s="15" t="s">
        <v>2541</v>
      </c>
      <c r="I3130" s="15" t="s">
        <v>10694</v>
      </c>
      <c r="J3130" s="15" t="s">
        <v>10798</v>
      </c>
      <c r="K3130" s="15" t="s">
        <v>2108</v>
      </c>
      <c r="L3130" s="40" t="s">
        <v>6</v>
      </c>
      <c r="M3130" s="39"/>
      <c r="N3130" s="41" t="s">
        <v>2098</v>
      </c>
      <c r="O3130" s="39">
        <v>45131</v>
      </c>
      <c r="P3130" s="40">
        <v>1</v>
      </c>
      <c r="Q3130" s="40">
        <v>1</v>
      </c>
      <c r="R3130" s="40" t="str">
        <f>IFERROR(VLOOKUP(Tabla2[[#This Row],[CONTRATISTA PRNCIPAL]],Hoja1!$L$5:$M$9,2,FALSE),"CJV")</f>
        <v>CJV</v>
      </c>
      <c r="S3130" s="40" t="str">
        <f>IF(Tabla2[[#This Row],[EMPRESA]]=Tabla2[[#This Row],[CONTRATISTA PRNCIPAL]],"Principal","Secundaria")</f>
        <v>Principal</v>
      </c>
      <c r="T3130" s="42">
        <f>IFERROR(1/COUNTIF(Tabla2[CONTRATISTA PRNCIPAL],Tabla2[[#This Row],[CONTRATISTA PRNCIPAL]]),0)</f>
        <v>0.020833333333333332</v>
      </c>
      <c r="U3130" s="43">
        <f>IF(((TODAY()-Tabla2[[#This Row],[FECHA NACIMIENTO]])/365)&lt;18,"Corregir", IF(((TODAY()-Tabla2[[#This Row],[FECHA NACIMIENTO]])/365)&gt;80, "Corregir",ROUNDDOWN(((TODAY()-Tabla2[[#This Row],[FECHA NACIMIENTO]])/365),0)))</f>
        <v>42</v>
      </c>
      <c r="V31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30" s="44" t="str">
        <f>+IF(Tabla2[[#This Row],[Edad]]="Corregir","Corregir","Ok")</f>
        <v>Ok</v>
      </c>
      <c r="X3130" s="42" t="str">
        <f>+IFERROR(VLOOKUP(Tabla2[[#This Row],[DISTRITO SEGÚN DNI]],Hoja1!$A$2:$B$32,2,FALSE),"No")</f>
        <v>No</v>
      </c>
      <c r="Y3130" s="42" t="str">
        <f>IF(OR(LOWER(Tabla2[[#This Row],[GENERO]])="masculino", LOWER(Tabla2[[#This Row],[GENERO]])="femenino"),"OK","Corregir")</f>
        <v>OK</v>
      </c>
      <c r="Z3130" s="42" t="str">
        <f>+IF(Tabla2[[#This Row],[Nro. DNI / CE]]="","Corregir",IF(LEN(Tabla2[[#This Row],[Nro. DNI / CE]])&gt;=8,"OK","Corregir"))</f>
        <v>OK</v>
      </c>
      <c r="AA3130" s="42">
        <f>COUNTIF(Tabla2[APELLIDOS Y NOMBRES],Tabla2[[#This Row],[APELLIDOS Y NOMBRES]])</f>
        <v>1</v>
      </c>
      <c r="AB3130" s="42">
        <f>IF(Tabla2[[#This Row],[Trabajador]]&gt;1,1/Tabla2[[#This Row],[Trabajador]],Tabla2[[#This Row],[Trabajador]])</f>
        <v>1</v>
      </c>
      <c r="AC3130" t="str">
        <f>+IFERROR(IF(Tabla2[[#This Row],[FECHA CESE/BAJA]]="","No Aplica",IF(AND(MONTH(Tabla2[[#This Row],[FECHA CESE/BAJA]])=MONTH(TODAY()-30),YEAR(Tabla2[[#This Row],[FECHA CESE/BAJA]])=YEAR(TODAY())),MONTH(TODAY()-30)&amp;"-"&amp;YEAR(TODAY()),"Borrar")),"No aplica")</f>
        <v>No Aplica</v>
      </c>
      <c r="AD3130" t="str">
        <f>+IFERROR(IF(Tabla2[[#This Row],[FECHA INICIO DE LABORES EN OBRA]]="","No Aplica",IF(AND(MONTH(Tabla2[[#This Row],[FECHA INICIO DE LABORES EN OBRA]])=MONTH(TODAY()-30),YEAR(Tabla2[[#This Row],[FECHA INICIO DE LABORES EN OBRA]])=YEAR(TODAY())),MONTH(TODAY()-30)&amp;"-"&amp;YEAR(TODAY()),"No Aplica")),"No Aplica")</f>
        <v>No Aplica</v>
      </c>
    </row>
    <row r="3131" spans="1:30" x14ac:dyDescent="0.25">
      <c r="A3131" s="13">
        <v>20566343631</v>
      </c>
      <c r="B3131" s="15" t="s">
        <v>10693</v>
      </c>
      <c r="C3131" s="15" t="s">
        <v>10693</v>
      </c>
      <c r="D3131" s="15" t="s">
        <v>1694</v>
      </c>
      <c r="E3131" s="15" t="s">
        <v>1695</v>
      </c>
      <c r="F3131" s="39">
        <v>36749</v>
      </c>
      <c r="G3131" s="15">
        <v>2</v>
      </c>
      <c r="H3131" s="15" t="s">
        <v>2751</v>
      </c>
      <c r="I3131" s="15" t="s">
        <v>10694</v>
      </c>
      <c r="J3131" s="15" t="s">
        <v>10799</v>
      </c>
      <c r="K3131" s="15" t="s">
        <v>2083</v>
      </c>
      <c r="L3131" s="40" t="s">
        <v>6</v>
      </c>
      <c r="M3131" s="39"/>
      <c r="N3131" s="41" t="s">
        <v>2098</v>
      </c>
      <c r="O3131" s="39">
        <v>45152</v>
      </c>
      <c r="P3131" s="40">
        <v>1</v>
      </c>
      <c r="Q3131" s="40">
        <v>4</v>
      </c>
      <c r="R3131" s="40" t="str">
        <f>IFERROR(VLOOKUP(Tabla2[[#This Row],[CONTRATISTA PRNCIPAL]],Hoja1!$L$5:$M$9,2,FALSE),"CJV")</f>
        <v>CJV</v>
      </c>
      <c r="S3131" s="40" t="str">
        <f>IF(Tabla2[[#This Row],[EMPRESA]]=Tabla2[[#This Row],[CONTRATISTA PRNCIPAL]],"Principal","Secundaria")</f>
        <v>Principal</v>
      </c>
      <c r="T3131" s="42">
        <f>IFERROR(1/COUNTIF(Tabla2[CONTRATISTA PRNCIPAL],Tabla2[[#This Row],[CONTRATISTA PRNCIPAL]]),0)</f>
        <v>0.020833333333333332</v>
      </c>
      <c r="U3131" s="43">
        <f>IF(((TODAY()-Tabla2[[#This Row],[FECHA NACIMIENTO]])/365)&lt;18,"Corregir", IF(((TODAY()-Tabla2[[#This Row],[FECHA NACIMIENTO]])/365)&gt;80, "Corregir",ROUNDDOWN(((TODAY()-Tabla2[[#This Row],[FECHA NACIMIENTO]])/365),0)))</f>
        <v>23</v>
      </c>
      <c r="V31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131" s="44" t="str">
        <f>+IF(Tabla2[[#This Row],[Edad]]="Corregir","Corregir","Ok")</f>
        <v>Ok</v>
      </c>
      <c r="X3131" s="42" t="str">
        <f>+IFERROR(VLOOKUP(Tabla2[[#This Row],[DISTRITO SEGÚN DNI]],Hoja1!$A$2:$B$32,2,FALSE),"No")</f>
        <v>ATE</v>
      </c>
      <c r="Y3131" s="42" t="str">
        <f>IF(OR(LOWER(Tabla2[[#This Row],[GENERO]])="masculino", LOWER(Tabla2[[#This Row],[GENERO]])="femenino"),"OK","Corregir")</f>
        <v>OK</v>
      </c>
      <c r="Z3131" s="42" t="str">
        <f>+IF(Tabla2[[#This Row],[Nro. DNI / CE]]="","Corregir",IF(LEN(Tabla2[[#This Row],[Nro. DNI / CE]])&gt;=8,"OK","Corregir"))</f>
        <v>OK</v>
      </c>
      <c r="AA3131" s="42">
        <f>COUNTIF(Tabla2[APELLIDOS Y NOMBRES],Tabla2[[#This Row],[APELLIDOS Y NOMBRES]])</f>
        <v>1</v>
      </c>
      <c r="AB3131" s="42">
        <f>IF(Tabla2[[#This Row],[Trabajador]]&gt;1,1/Tabla2[[#This Row],[Trabajador]],Tabla2[[#This Row],[Trabajador]])</f>
        <v>1</v>
      </c>
      <c r="AC3131" t="str">
        <f>+IFERROR(IF(Tabla2[[#This Row],[FECHA CESE/BAJA]]="","No Aplica",IF(AND(MONTH(Tabla2[[#This Row],[FECHA CESE/BAJA]])=MONTH(TODAY()-30),YEAR(Tabla2[[#This Row],[FECHA CESE/BAJA]])=YEAR(TODAY())),MONTH(TODAY()-30)&amp;"-"&amp;YEAR(TODAY()),"Borrar")),"No aplica")</f>
        <v>No Aplica</v>
      </c>
      <c r="AD3131" t="str">
        <f>+IFERROR(IF(Tabla2[[#This Row],[FECHA INICIO DE LABORES EN OBRA]]="","No Aplica",IF(AND(MONTH(Tabla2[[#This Row],[FECHA INICIO DE LABORES EN OBRA]])=MONTH(TODAY()-30),YEAR(Tabla2[[#This Row],[FECHA INICIO DE LABORES EN OBRA]])=YEAR(TODAY())),MONTH(TODAY()-30)&amp;"-"&amp;YEAR(TODAY()),"No Aplica")),"No Aplica")</f>
        <v>8-2023</v>
      </c>
    </row>
    <row r="3132" spans="1:30" x14ac:dyDescent="0.25">
      <c r="A3132" s="13">
        <v>20566343631</v>
      </c>
      <c r="B3132" s="15" t="s">
        <v>10693</v>
      </c>
      <c r="C3132" s="15" t="s">
        <v>10693</v>
      </c>
      <c r="D3132" s="15" t="s">
        <v>10800</v>
      </c>
      <c r="E3132" s="15" t="s">
        <v>10801</v>
      </c>
      <c r="F3132" s="39">
        <v>35183</v>
      </c>
      <c r="G3132" s="15">
        <v>2</v>
      </c>
      <c r="H3132" s="15" t="s">
        <v>10708</v>
      </c>
      <c r="I3132" s="15" t="s">
        <v>10694</v>
      </c>
      <c r="J3132" s="15" t="s">
        <v>10802</v>
      </c>
      <c r="K3132" s="15" t="s">
        <v>2155</v>
      </c>
      <c r="L3132" s="40" t="s">
        <v>6</v>
      </c>
      <c r="M3132" s="39"/>
      <c r="N3132" s="41" t="s">
        <v>2098</v>
      </c>
      <c r="O3132" s="39">
        <v>45160</v>
      </c>
      <c r="P3132" s="40">
        <v>1</v>
      </c>
      <c r="Q3132" s="40">
        <v>4</v>
      </c>
      <c r="R3132" s="40" t="str">
        <f>IFERROR(VLOOKUP(Tabla2[[#This Row],[CONTRATISTA PRNCIPAL]],Hoja1!$L$5:$M$9,2,FALSE),"CJV")</f>
        <v>CJV</v>
      </c>
      <c r="S3132" s="40" t="str">
        <f>IF(Tabla2[[#This Row],[EMPRESA]]=Tabla2[[#This Row],[CONTRATISTA PRNCIPAL]],"Principal","Secundaria")</f>
        <v>Principal</v>
      </c>
      <c r="T3132" s="42">
        <f>IFERROR(1/COUNTIF(Tabla2[CONTRATISTA PRNCIPAL],Tabla2[[#This Row],[CONTRATISTA PRNCIPAL]]),0)</f>
        <v>0.020833333333333332</v>
      </c>
      <c r="U3132" s="43">
        <f>IF(((TODAY()-Tabla2[[#This Row],[FECHA NACIMIENTO]])/365)&lt;18,"Corregir", IF(((TODAY()-Tabla2[[#This Row],[FECHA NACIMIENTO]])/365)&gt;80, "Corregir",ROUNDDOWN(((TODAY()-Tabla2[[#This Row],[FECHA NACIMIENTO]])/365),0)))</f>
        <v>27</v>
      </c>
      <c r="V31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32" s="44" t="str">
        <f>+IF(Tabla2[[#This Row],[Edad]]="Corregir","Corregir","Ok")</f>
        <v>Ok</v>
      </c>
      <c r="X3132" s="42" t="str">
        <f>+IFERROR(VLOOKUP(Tabla2[[#This Row],[DISTRITO SEGÚN DNI]],Hoja1!$A$2:$B$32,2,FALSE),"No")</f>
        <v>No</v>
      </c>
      <c r="Y3132" s="42" t="str">
        <f>IF(OR(LOWER(Tabla2[[#This Row],[GENERO]])="masculino", LOWER(Tabla2[[#This Row],[GENERO]])="femenino"),"OK","Corregir")</f>
        <v>OK</v>
      </c>
      <c r="Z3132" s="42" t="str">
        <f>+IF(Tabla2[[#This Row],[Nro. DNI / CE]]="","Corregir",IF(LEN(Tabla2[[#This Row],[Nro. DNI / CE]])&gt;=8,"OK","Corregir"))</f>
        <v>OK</v>
      </c>
      <c r="AA3132" s="42">
        <f>COUNTIF(Tabla2[APELLIDOS Y NOMBRES],Tabla2[[#This Row],[APELLIDOS Y NOMBRES]])</f>
        <v>1</v>
      </c>
      <c r="AB3132" s="42">
        <f>IF(Tabla2[[#This Row],[Trabajador]]&gt;1,1/Tabla2[[#This Row],[Trabajador]],Tabla2[[#This Row],[Trabajador]])</f>
        <v>1</v>
      </c>
      <c r="AC3132" t="str">
        <f>+IFERROR(IF(Tabla2[[#This Row],[FECHA CESE/BAJA]]="","No Aplica",IF(AND(MONTH(Tabla2[[#This Row],[FECHA CESE/BAJA]])=MONTH(TODAY()-30),YEAR(Tabla2[[#This Row],[FECHA CESE/BAJA]])=YEAR(TODAY())),MONTH(TODAY()-30)&amp;"-"&amp;YEAR(TODAY()),"Borrar")),"No aplica")</f>
        <v>No Aplica</v>
      </c>
      <c r="AD3132" t="str">
        <f>+IFERROR(IF(Tabla2[[#This Row],[FECHA INICIO DE LABORES EN OBRA]]="","No Aplica",IF(AND(MONTH(Tabla2[[#This Row],[FECHA INICIO DE LABORES EN OBRA]])=MONTH(TODAY()-30),YEAR(Tabla2[[#This Row],[FECHA INICIO DE LABORES EN OBRA]])=YEAR(TODAY())),MONTH(TODAY()-30)&amp;"-"&amp;YEAR(TODAY()),"No Aplica")),"No Aplica")</f>
        <v>8-2023</v>
      </c>
    </row>
    <row r="3133" spans="1:30" x14ac:dyDescent="0.25">
      <c r="A3133" s="13">
        <v>20566343631</v>
      </c>
      <c r="B3133" s="15" t="s">
        <v>10693</v>
      </c>
      <c r="C3133" s="15" t="s">
        <v>10693</v>
      </c>
      <c r="D3133" s="15" t="s">
        <v>10803</v>
      </c>
      <c r="E3133" s="15" t="s">
        <v>10804</v>
      </c>
      <c r="F3133" s="39">
        <v>35663</v>
      </c>
      <c r="G3133" s="15">
        <v>2</v>
      </c>
      <c r="H3133" s="15" t="s">
        <v>10708</v>
      </c>
      <c r="I3133" s="15" t="s">
        <v>10694</v>
      </c>
      <c r="J3133" s="15" t="s">
        <v>10805</v>
      </c>
      <c r="K3133" s="15" t="s">
        <v>10733</v>
      </c>
      <c r="L3133" s="40" t="s">
        <v>6</v>
      </c>
      <c r="M3133" s="39"/>
      <c r="N3133" s="41" t="s">
        <v>2098</v>
      </c>
      <c r="O3133" s="39">
        <v>45160</v>
      </c>
      <c r="P3133" s="40">
        <v>1</v>
      </c>
      <c r="Q3133" s="40">
        <v>4</v>
      </c>
      <c r="R3133" s="40" t="str">
        <f>IFERROR(VLOOKUP(Tabla2[[#This Row],[CONTRATISTA PRNCIPAL]],Hoja1!$L$5:$M$9,2,FALSE),"CJV")</f>
        <v>CJV</v>
      </c>
      <c r="S3133" s="40" t="str">
        <f>IF(Tabla2[[#This Row],[EMPRESA]]=Tabla2[[#This Row],[CONTRATISTA PRNCIPAL]],"Principal","Secundaria")</f>
        <v>Principal</v>
      </c>
      <c r="T3133" s="42">
        <f>IFERROR(1/COUNTIF(Tabla2[CONTRATISTA PRNCIPAL],Tabla2[[#This Row],[CONTRATISTA PRNCIPAL]]),0)</f>
        <v>0.020833333333333332</v>
      </c>
      <c r="U3133" s="43">
        <f>IF(((TODAY()-Tabla2[[#This Row],[FECHA NACIMIENTO]])/365)&lt;18,"Corregir", IF(((TODAY()-Tabla2[[#This Row],[FECHA NACIMIENTO]])/365)&gt;80, "Corregir",ROUNDDOWN(((TODAY()-Tabla2[[#This Row],[FECHA NACIMIENTO]])/365),0)))</f>
        <v>26</v>
      </c>
      <c r="V31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33" s="44" t="str">
        <f>+IF(Tabla2[[#This Row],[Edad]]="Corregir","Corregir","Ok")</f>
        <v>Ok</v>
      </c>
      <c r="X3133" s="42" t="str">
        <f>+IFERROR(VLOOKUP(Tabla2[[#This Row],[DISTRITO SEGÚN DNI]],Hoja1!$A$2:$B$32,2,FALSE),"No")</f>
        <v>No</v>
      </c>
      <c r="Y3133" s="42" t="str">
        <f>IF(OR(LOWER(Tabla2[[#This Row],[GENERO]])="masculino", LOWER(Tabla2[[#This Row],[GENERO]])="femenino"),"OK","Corregir")</f>
        <v>OK</v>
      </c>
      <c r="Z3133" s="42" t="str">
        <f>+IF(Tabla2[[#This Row],[Nro. DNI / CE]]="","Corregir",IF(LEN(Tabla2[[#This Row],[Nro. DNI / CE]])&gt;=8,"OK","Corregir"))</f>
        <v>OK</v>
      </c>
      <c r="AA3133" s="42">
        <f>COUNTIF(Tabla2[APELLIDOS Y NOMBRES],Tabla2[[#This Row],[APELLIDOS Y NOMBRES]])</f>
        <v>1</v>
      </c>
      <c r="AB3133" s="42">
        <f>IF(Tabla2[[#This Row],[Trabajador]]&gt;1,1/Tabla2[[#This Row],[Trabajador]],Tabla2[[#This Row],[Trabajador]])</f>
        <v>1</v>
      </c>
      <c r="AC3133" t="str">
        <f>+IFERROR(IF(Tabla2[[#This Row],[FECHA CESE/BAJA]]="","No Aplica",IF(AND(MONTH(Tabla2[[#This Row],[FECHA CESE/BAJA]])=MONTH(TODAY()-30),YEAR(Tabla2[[#This Row],[FECHA CESE/BAJA]])=YEAR(TODAY())),MONTH(TODAY()-30)&amp;"-"&amp;YEAR(TODAY()),"Borrar")),"No aplica")</f>
        <v>No Aplica</v>
      </c>
      <c r="AD3133" t="str">
        <f>+IFERROR(IF(Tabla2[[#This Row],[FECHA INICIO DE LABORES EN OBRA]]="","No Aplica",IF(AND(MONTH(Tabla2[[#This Row],[FECHA INICIO DE LABORES EN OBRA]])=MONTH(TODAY()-30),YEAR(Tabla2[[#This Row],[FECHA INICIO DE LABORES EN OBRA]])=YEAR(TODAY())),MONTH(TODAY()-30)&amp;"-"&amp;YEAR(TODAY()),"No Aplica")),"No Aplica")</f>
        <v>8-2023</v>
      </c>
    </row>
    <row r="3134" spans="1:30" x14ac:dyDescent="0.25">
      <c r="A3134" s="13">
        <v>20566343631</v>
      </c>
      <c r="B3134" s="15" t="s">
        <v>10693</v>
      </c>
      <c r="C3134" s="15" t="s">
        <v>10693</v>
      </c>
      <c r="D3134" s="15" t="s">
        <v>1696</v>
      </c>
      <c r="E3134" s="15" t="s">
        <v>1697</v>
      </c>
      <c r="F3134" s="39">
        <v>27310</v>
      </c>
      <c r="G3134" s="15">
        <v>2</v>
      </c>
      <c r="H3134" s="15" t="s">
        <v>8227</v>
      </c>
      <c r="I3134" s="15" t="s">
        <v>10694</v>
      </c>
      <c r="J3134" s="15" t="s">
        <v>10806</v>
      </c>
      <c r="K3134" s="15" t="s">
        <v>2101</v>
      </c>
      <c r="L3134" s="40" t="s">
        <v>6</v>
      </c>
      <c r="M3134" s="39"/>
      <c r="N3134" s="41" t="s">
        <v>2098</v>
      </c>
      <c r="O3134" s="39">
        <v>45160</v>
      </c>
      <c r="P3134" s="40">
        <v>1</v>
      </c>
      <c r="Q3134" s="40">
        <v>4</v>
      </c>
      <c r="R3134" s="40" t="str">
        <f>IFERROR(VLOOKUP(Tabla2[[#This Row],[CONTRATISTA PRNCIPAL]],Hoja1!$L$5:$M$9,2,FALSE),"CJV")</f>
        <v>CJV</v>
      </c>
      <c r="S3134" s="40" t="str">
        <f>IF(Tabla2[[#This Row],[EMPRESA]]=Tabla2[[#This Row],[CONTRATISTA PRNCIPAL]],"Principal","Secundaria")</f>
        <v>Principal</v>
      </c>
      <c r="T3134" s="42">
        <f>IFERROR(1/COUNTIF(Tabla2[CONTRATISTA PRNCIPAL],Tabla2[[#This Row],[CONTRATISTA PRNCIPAL]]),0)</f>
        <v>0.020833333333333332</v>
      </c>
      <c r="U3134" s="43">
        <f>IF(((TODAY()-Tabla2[[#This Row],[FECHA NACIMIENTO]])/365)&lt;18,"Corregir", IF(((TODAY()-Tabla2[[#This Row],[FECHA NACIMIENTO]])/365)&gt;80, "Corregir",ROUNDDOWN(((TODAY()-Tabla2[[#This Row],[FECHA NACIMIENTO]])/365),0)))</f>
        <v>49</v>
      </c>
      <c r="V31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34" s="44" t="str">
        <f>+IF(Tabla2[[#This Row],[Edad]]="Corregir","Corregir","Ok")</f>
        <v>Ok</v>
      </c>
      <c r="X3134" s="42" t="str">
        <f>+IFERROR(VLOOKUP(Tabla2[[#This Row],[DISTRITO SEGÚN DNI]],Hoja1!$A$2:$B$32,2,FALSE),"No")</f>
        <v>LA VICTORIA</v>
      </c>
      <c r="Y3134" s="42" t="str">
        <f>IF(OR(LOWER(Tabla2[[#This Row],[GENERO]])="masculino", LOWER(Tabla2[[#This Row],[GENERO]])="femenino"),"OK","Corregir")</f>
        <v>OK</v>
      </c>
      <c r="Z3134" s="42" t="str">
        <f>+IF(Tabla2[[#This Row],[Nro. DNI / CE]]="","Corregir",IF(LEN(Tabla2[[#This Row],[Nro. DNI / CE]])&gt;=8,"OK","Corregir"))</f>
        <v>OK</v>
      </c>
      <c r="AA3134" s="42">
        <f>COUNTIF(Tabla2[APELLIDOS Y NOMBRES],Tabla2[[#This Row],[APELLIDOS Y NOMBRES]])</f>
        <v>1</v>
      </c>
      <c r="AB3134" s="42">
        <f>IF(Tabla2[[#This Row],[Trabajador]]&gt;1,1/Tabla2[[#This Row],[Trabajador]],Tabla2[[#This Row],[Trabajador]])</f>
        <v>1</v>
      </c>
      <c r="AC3134" t="str">
        <f>+IFERROR(IF(Tabla2[[#This Row],[FECHA CESE/BAJA]]="","No Aplica",IF(AND(MONTH(Tabla2[[#This Row],[FECHA CESE/BAJA]])=MONTH(TODAY()-30),YEAR(Tabla2[[#This Row],[FECHA CESE/BAJA]])=YEAR(TODAY())),MONTH(TODAY()-30)&amp;"-"&amp;YEAR(TODAY()),"Borrar")),"No aplica")</f>
        <v>No Aplica</v>
      </c>
      <c r="AD3134" t="str">
        <f>+IFERROR(IF(Tabla2[[#This Row],[FECHA INICIO DE LABORES EN OBRA]]="","No Aplica",IF(AND(MONTH(Tabla2[[#This Row],[FECHA INICIO DE LABORES EN OBRA]])=MONTH(TODAY()-30),YEAR(Tabla2[[#This Row],[FECHA INICIO DE LABORES EN OBRA]])=YEAR(TODAY())),MONTH(TODAY()-30)&amp;"-"&amp;YEAR(TODAY()),"No Aplica")),"No Aplica")</f>
        <v>8-2023</v>
      </c>
    </row>
    <row r="3135" spans="1:30" x14ac:dyDescent="0.25">
      <c r="A3135" s="13">
        <v>20566343632</v>
      </c>
      <c r="B3135" s="15" t="s">
        <v>10693</v>
      </c>
      <c r="C3135" s="15" t="s">
        <v>10693</v>
      </c>
      <c r="D3135" s="15" t="s">
        <v>1698</v>
      </c>
      <c r="E3135" s="15" t="s">
        <v>1699</v>
      </c>
      <c r="F3135" s="39">
        <v>30064</v>
      </c>
      <c r="G3135" s="15">
        <v>2</v>
      </c>
      <c r="H3135" s="15" t="s">
        <v>2751</v>
      </c>
      <c r="I3135" s="15" t="s">
        <v>10694</v>
      </c>
      <c r="J3135" s="15" t="s">
        <v>10807</v>
      </c>
      <c r="K3135" s="15" t="s">
        <v>3072</v>
      </c>
      <c r="L3135" s="40" t="s">
        <v>6</v>
      </c>
      <c r="M3135" s="39"/>
      <c r="N3135" s="41" t="s">
        <v>2098</v>
      </c>
      <c r="O3135" s="39">
        <v>45163</v>
      </c>
      <c r="P3135" s="40">
        <v>1</v>
      </c>
      <c r="Q3135" s="40">
        <v>4</v>
      </c>
      <c r="R3135" s="40" t="str">
        <f>IFERROR(VLOOKUP(Tabla2[[#This Row],[CONTRATISTA PRNCIPAL]],Hoja1!$L$5:$M$9,2,FALSE),"CJV")</f>
        <v>CJV</v>
      </c>
      <c r="S3135" s="40" t="str">
        <f>IF(Tabla2[[#This Row],[EMPRESA]]=Tabla2[[#This Row],[CONTRATISTA PRNCIPAL]],"Principal","Secundaria")</f>
        <v>Principal</v>
      </c>
      <c r="T3135" s="42">
        <f>IFERROR(1/COUNTIF(Tabla2[CONTRATISTA PRNCIPAL],Tabla2[[#This Row],[CONTRATISTA PRNCIPAL]]),0)</f>
        <v>0.020833333333333332</v>
      </c>
      <c r="U3135" s="43">
        <f>IF(((TODAY()-Tabla2[[#This Row],[FECHA NACIMIENTO]])/365)&lt;18,"Corregir", IF(((TODAY()-Tabla2[[#This Row],[FECHA NACIMIENTO]])/365)&gt;80, "Corregir",ROUNDDOWN(((TODAY()-Tabla2[[#This Row],[FECHA NACIMIENTO]])/365),0)))</f>
        <v>41</v>
      </c>
      <c r="V31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35" s="44" t="str">
        <f>+IF(Tabla2[[#This Row],[Edad]]="Corregir","Corregir","Ok")</f>
        <v>Ok</v>
      </c>
      <c r="X3135" s="42" t="str">
        <f>+IFERROR(VLOOKUP(Tabla2[[#This Row],[DISTRITO SEGÚN DNI]],Hoja1!$A$2:$B$32,2,FALSE),"No")</f>
        <v>SAN LUIS </v>
      </c>
      <c r="Y3135" s="42" t="str">
        <f>IF(OR(LOWER(Tabla2[[#This Row],[GENERO]])="masculino", LOWER(Tabla2[[#This Row],[GENERO]])="femenino"),"OK","Corregir")</f>
        <v>OK</v>
      </c>
      <c r="Z3135" s="42" t="str">
        <f>+IF(Tabla2[[#This Row],[Nro. DNI / CE]]="","Corregir",IF(LEN(Tabla2[[#This Row],[Nro. DNI / CE]])&gt;=8,"OK","Corregir"))</f>
        <v>OK</v>
      </c>
      <c r="AA3135" s="42">
        <f>COUNTIF(Tabla2[APELLIDOS Y NOMBRES],Tabla2[[#This Row],[APELLIDOS Y NOMBRES]])</f>
        <v>1</v>
      </c>
      <c r="AB3135" s="42">
        <f>IF(Tabla2[[#This Row],[Trabajador]]&gt;1,1/Tabla2[[#This Row],[Trabajador]],Tabla2[[#This Row],[Trabajador]])</f>
        <v>1</v>
      </c>
      <c r="AC3135" t="str">
        <f>+IFERROR(IF(Tabla2[[#This Row],[FECHA CESE/BAJA]]="","No Aplica",IF(AND(MONTH(Tabla2[[#This Row],[FECHA CESE/BAJA]])=MONTH(TODAY()-30),YEAR(Tabla2[[#This Row],[FECHA CESE/BAJA]])=YEAR(TODAY())),MONTH(TODAY()-30)&amp;"-"&amp;YEAR(TODAY()),"Borrar")),"No aplica")</f>
        <v>No Aplica</v>
      </c>
      <c r="AD3135" t="str">
        <f>+IFERROR(IF(Tabla2[[#This Row],[FECHA INICIO DE LABORES EN OBRA]]="","No Aplica",IF(AND(MONTH(Tabla2[[#This Row],[FECHA INICIO DE LABORES EN OBRA]])=MONTH(TODAY()-30),YEAR(Tabla2[[#This Row],[FECHA INICIO DE LABORES EN OBRA]])=YEAR(TODAY())),MONTH(TODAY()-30)&amp;"-"&amp;YEAR(TODAY()),"No Aplica")),"No Aplica")</f>
        <v>8-2023</v>
      </c>
    </row>
    <row r="3136" spans="1:30" x14ac:dyDescent="0.25">
      <c r="A3136" s="13">
        <v>20566343631</v>
      </c>
      <c r="B3136" s="15" t="s">
        <v>10693</v>
      </c>
      <c r="C3136" s="15" t="s">
        <v>10693</v>
      </c>
      <c r="D3136" s="15" t="s">
        <v>1700</v>
      </c>
      <c r="E3136" s="15" t="s">
        <v>1701</v>
      </c>
      <c r="F3136" s="39">
        <v>31184</v>
      </c>
      <c r="G3136" s="15">
        <v>2</v>
      </c>
      <c r="H3136" s="15" t="s">
        <v>2751</v>
      </c>
      <c r="I3136" s="15" t="s">
        <v>10694</v>
      </c>
      <c r="J3136" s="15" t="s">
        <v>10808</v>
      </c>
      <c r="K3136" s="15" t="s">
        <v>2083</v>
      </c>
      <c r="L3136" s="40" t="s">
        <v>6</v>
      </c>
      <c r="M3136" s="39"/>
      <c r="N3136" s="41" t="s">
        <v>2098</v>
      </c>
      <c r="O3136" s="39">
        <v>45166</v>
      </c>
      <c r="P3136" s="40">
        <v>1</v>
      </c>
      <c r="Q3136" s="40">
        <v>4</v>
      </c>
      <c r="R3136" s="40" t="str">
        <f>IFERROR(VLOOKUP(Tabla2[[#This Row],[CONTRATISTA PRNCIPAL]],Hoja1!$L$5:$M$9,2,FALSE),"CJV")</f>
        <v>CJV</v>
      </c>
      <c r="S3136" s="40" t="str">
        <f>IF(Tabla2[[#This Row],[EMPRESA]]=Tabla2[[#This Row],[CONTRATISTA PRNCIPAL]],"Principal","Secundaria")</f>
        <v>Principal</v>
      </c>
      <c r="T3136" s="42">
        <f>IFERROR(1/COUNTIF(Tabla2[CONTRATISTA PRNCIPAL],Tabla2[[#This Row],[CONTRATISTA PRNCIPAL]]),0)</f>
        <v>0.020833333333333332</v>
      </c>
      <c r="U3136" s="43">
        <f>IF(((TODAY()-Tabla2[[#This Row],[FECHA NACIMIENTO]])/365)&lt;18,"Corregir", IF(((TODAY()-Tabla2[[#This Row],[FECHA NACIMIENTO]])/365)&gt;80, "Corregir",ROUNDDOWN(((TODAY()-Tabla2[[#This Row],[FECHA NACIMIENTO]])/365),0)))</f>
        <v>38</v>
      </c>
      <c r="V31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36" s="44" t="str">
        <f>+IF(Tabla2[[#This Row],[Edad]]="Corregir","Corregir","Ok")</f>
        <v>Ok</v>
      </c>
      <c r="X3136" s="42" t="str">
        <f>+IFERROR(VLOOKUP(Tabla2[[#This Row],[DISTRITO SEGÚN DNI]],Hoja1!$A$2:$B$32,2,FALSE),"No")</f>
        <v>ATE</v>
      </c>
      <c r="Y3136" s="42" t="str">
        <f>IF(OR(LOWER(Tabla2[[#This Row],[GENERO]])="masculino", LOWER(Tabla2[[#This Row],[GENERO]])="femenino"),"OK","Corregir")</f>
        <v>OK</v>
      </c>
      <c r="Z3136" s="42" t="str">
        <f>+IF(Tabla2[[#This Row],[Nro. DNI / CE]]="","Corregir",IF(LEN(Tabla2[[#This Row],[Nro. DNI / CE]])&gt;=8,"OK","Corregir"))</f>
        <v>OK</v>
      </c>
      <c r="AA3136" s="42">
        <f>COUNTIF(Tabla2[APELLIDOS Y NOMBRES],Tabla2[[#This Row],[APELLIDOS Y NOMBRES]])</f>
        <v>1</v>
      </c>
      <c r="AB3136" s="42">
        <f>IF(Tabla2[[#This Row],[Trabajador]]&gt;1,1/Tabla2[[#This Row],[Trabajador]],Tabla2[[#This Row],[Trabajador]])</f>
        <v>1</v>
      </c>
      <c r="AC3136" t="str">
        <f>+IFERROR(IF(Tabla2[[#This Row],[FECHA CESE/BAJA]]="","No Aplica",IF(AND(MONTH(Tabla2[[#This Row],[FECHA CESE/BAJA]])=MONTH(TODAY()-30),YEAR(Tabla2[[#This Row],[FECHA CESE/BAJA]])=YEAR(TODAY())),MONTH(TODAY()-30)&amp;"-"&amp;YEAR(TODAY()),"Borrar")),"No aplica")</f>
        <v>No Aplica</v>
      </c>
      <c r="AD3136" t="str">
        <f>+IFERROR(IF(Tabla2[[#This Row],[FECHA INICIO DE LABORES EN OBRA]]="","No Aplica",IF(AND(MONTH(Tabla2[[#This Row],[FECHA INICIO DE LABORES EN OBRA]])=MONTH(TODAY()-30),YEAR(Tabla2[[#This Row],[FECHA INICIO DE LABORES EN OBRA]])=YEAR(TODAY())),MONTH(TODAY()-30)&amp;"-"&amp;YEAR(TODAY()),"No Aplica")),"No Aplica")</f>
        <v>8-2023</v>
      </c>
    </row>
    <row r="3137" spans="1:30" x14ac:dyDescent="0.25">
      <c r="A3137" s="13">
        <v>20566343632</v>
      </c>
      <c r="B3137" s="15" t="s">
        <v>10693</v>
      </c>
      <c r="C3137" s="15" t="s">
        <v>10693</v>
      </c>
      <c r="D3137" s="15" t="s">
        <v>10809</v>
      </c>
      <c r="E3137" s="15" t="s">
        <v>10810</v>
      </c>
      <c r="F3137" s="39">
        <v>24879</v>
      </c>
      <c r="G3137" s="15">
        <v>1</v>
      </c>
      <c r="H3137" s="15" t="s">
        <v>3123</v>
      </c>
      <c r="I3137" s="15" t="s">
        <v>10694</v>
      </c>
      <c r="J3137" s="15" t="s">
        <v>10811</v>
      </c>
      <c r="K3137" s="15" t="s">
        <v>2897</v>
      </c>
      <c r="L3137" s="40" t="s">
        <v>6</v>
      </c>
      <c r="M3137" s="39"/>
      <c r="N3137" s="41" t="s">
        <v>2098</v>
      </c>
      <c r="O3137" s="39">
        <v>45166</v>
      </c>
      <c r="P3137" s="40">
        <v>1</v>
      </c>
      <c r="Q3137" s="40">
        <v>1</v>
      </c>
      <c r="R3137" s="40" t="str">
        <f>IFERROR(VLOOKUP(Tabla2[[#This Row],[CONTRATISTA PRNCIPAL]],Hoja1!$L$5:$M$9,2,FALSE),"CJV")</f>
        <v>CJV</v>
      </c>
      <c r="S3137" s="40" t="str">
        <f>IF(Tabla2[[#This Row],[EMPRESA]]=Tabla2[[#This Row],[CONTRATISTA PRNCIPAL]],"Principal","Secundaria")</f>
        <v>Principal</v>
      </c>
      <c r="T3137" s="42">
        <f>IFERROR(1/COUNTIF(Tabla2[CONTRATISTA PRNCIPAL],Tabla2[[#This Row],[CONTRATISTA PRNCIPAL]]),0)</f>
        <v>0.020833333333333332</v>
      </c>
      <c r="U3137" s="43">
        <f>IF(((TODAY()-Tabla2[[#This Row],[FECHA NACIMIENTO]])/365)&lt;18,"Corregir", IF(((TODAY()-Tabla2[[#This Row],[FECHA NACIMIENTO]])/365)&gt;80, "Corregir",ROUNDDOWN(((TODAY()-Tabla2[[#This Row],[FECHA NACIMIENTO]])/365),0)))</f>
        <v>55</v>
      </c>
      <c r="V31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137" s="44" t="str">
        <f>+IF(Tabla2[[#This Row],[Edad]]="Corregir","Corregir","Ok")</f>
        <v>Ok</v>
      </c>
      <c r="X3137" s="42" t="str">
        <f>+IFERROR(VLOOKUP(Tabla2[[#This Row],[DISTRITO SEGÚN DNI]],Hoja1!$A$2:$B$32,2,FALSE),"No")</f>
        <v>No</v>
      </c>
      <c r="Y3137" s="42" t="str">
        <f>IF(OR(LOWER(Tabla2[[#This Row],[GENERO]])="masculino", LOWER(Tabla2[[#This Row],[GENERO]])="femenino"),"OK","Corregir")</f>
        <v>OK</v>
      </c>
      <c r="Z3137" s="42" t="str">
        <f>+IF(Tabla2[[#This Row],[Nro. DNI / CE]]="","Corregir",IF(LEN(Tabla2[[#This Row],[Nro. DNI / CE]])&gt;=8,"OK","Corregir"))</f>
        <v>OK</v>
      </c>
      <c r="AA3137" s="42">
        <f>COUNTIF(Tabla2[APELLIDOS Y NOMBRES],Tabla2[[#This Row],[APELLIDOS Y NOMBRES]])</f>
        <v>1</v>
      </c>
      <c r="AB3137" s="42">
        <f>IF(Tabla2[[#This Row],[Trabajador]]&gt;1,1/Tabla2[[#This Row],[Trabajador]],Tabla2[[#This Row],[Trabajador]])</f>
        <v>1</v>
      </c>
      <c r="AC3137" t="str">
        <f>+IFERROR(IF(Tabla2[[#This Row],[FECHA CESE/BAJA]]="","No Aplica",IF(AND(MONTH(Tabla2[[#This Row],[FECHA CESE/BAJA]])=MONTH(TODAY()-30),YEAR(Tabla2[[#This Row],[FECHA CESE/BAJA]])=YEAR(TODAY())),MONTH(TODAY()-30)&amp;"-"&amp;YEAR(TODAY()),"Borrar")),"No aplica")</f>
        <v>No Aplica</v>
      </c>
      <c r="AD3137" t="str">
        <f>+IFERROR(IF(Tabla2[[#This Row],[FECHA INICIO DE LABORES EN OBRA]]="","No Aplica",IF(AND(MONTH(Tabla2[[#This Row],[FECHA INICIO DE LABORES EN OBRA]])=MONTH(TODAY()-30),YEAR(Tabla2[[#This Row],[FECHA INICIO DE LABORES EN OBRA]])=YEAR(TODAY())),MONTH(TODAY()-30)&amp;"-"&amp;YEAR(TODAY()),"No Aplica")),"No Aplica")</f>
        <v>8-2023</v>
      </c>
    </row>
    <row r="3138" spans="1:30" x14ac:dyDescent="0.25">
      <c r="A3138" s="13">
        <v>20566343633</v>
      </c>
      <c r="B3138" s="15" t="s">
        <v>10693</v>
      </c>
      <c r="C3138" s="15" t="s">
        <v>10693</v>
      </c>
      <c r="D3138" s="15" t="s">
        <v>1702</v>
      </c>
      <c r="E3138" s="15" t="s">
        <v>1703</v>
      </c>
      <c r="F3138" s="39">
        <v>33311</v>
      </c>
      <c r="G3138" s="15">
        <v>1</v>
      </c>
      <c r="H3138" s="15" t="s">
        <v>5192</v>
      </c>
      <c r="I3138" s="15" t="s">
        <v>10694</v>
      </c>
      <c r="J3138" s="15" t="s">
        <v>10812</v>
      </c>
      <c r="K3138" s="15" t="s">
        <v>17</v>
      </c>
      <c r="L3138" s="40" t="s">
        <v>6</v>
      </c>
      <c r="M3138" s="39"/>
      <c r="N3138" s="41" t="s">
        <v>2098</v>
      </c>
      <c r="O3138" s="39">
        <v>45166</v>
      </c>
      <c r="P3138" s="40">
        <v>1</v>
      </c>
      <c r="Q3138" s="40">
        <v>1</v>
      </c>
      <c r="R3138" s="40" t="str">
        <f>IFERROR(VLOOKUP(Tabla2[[#This Row],[CONTRATISTA PRNCIPAL]],Hoja1!$L$5:$M$9,2,FALSE),"CJV")</f>
        <v>CJV</v>
      </c>
      <c r="S3138" s="40" t="str">
        <f>IF(Tabla2[[#This Row],[EMPRESA]]=Tabla2[[#This Row],[CONTRATISTA PRNCIPAL]],"Principal","Secundaria")</f>
        <v>Principal</v>
      </c>
      <c r="T3138" s="42">
        <f>IFERROR(1/COUNTIF(Tabla2[CONTRATISTA PRNCIPAL],Tabla2[[#This Row],[CONTRATISTA PRNCIPAL]]),0)</f>
        <v>0.020833333333333332</v>
      </c>
      <c r="U3138" s="43">
        <f>IF(((TODAY()-Tabla2[[#This Row],[FECHA NACIMIENTO]])/365)&lt;18,"Corregir", IF(((TODAY()-Tabla2[[#This Row],[FECHA NACIMIENTO]])/365)&gt;80, "Corregir",ROUNDDOWN(((TODAY()-Tabla2[[#This Row],[FECHA NACIMIENTO]])/365),0)))</f>
        <v>32</v>
      </c>
      <c r="V31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38" s="44" t="str">
        <f>+IF(Tabla2[[#This Row],[Edad]]="Corregir","Corregir","Ok")</f>
        <v>Ok</v>
      </c>
      <c r="X3138" s="42" t="str">
        <f>+IFERROR(VLOOKUP(Tabla2[[#This Row],[DISTRITO SEGÚN DNI]],Hoja1!$A$2:$B$32,2,FALSE),"No")</f>
        <v>ATE</v>
      </c>
      <c r="Y3138" s="42" t="str">
        <f>IF(OR(LOWER(Tabla2[[#This Row],[GENERO]])="masculino", LOWER(Tabla2[[#This Row],[GENERO]])="femenino"),"OK","Corregir")</f>
        <v>OK</v>
      </c>
      <c r="Z3138" s="42" t="str">
        <f>+IF(Tabla2[[#This Row],[Nro. DNI / CE]]="","Corregir",IF(LEN(Tabla2[[#This Row],[Nro. DNI / CE]])&gt;=8,"OK","Corregir"))</f>
        <v>OK</v>
      </c>
      <c r="AA3138" s="42">
        <f>COUNTIF(Tabla2[APELLIDOS Y NOMBRES],Tabla2[[#This Row],[APELLIDOS Y NOMBRES]])</f>
        <v>1</v>
      </c>
      <c r="AB3138" s="42">
        <f>IF(Tabla2[[#This Row],[Trabajador]]&gt;1,1/Tabla2[[#This Row],[Trabajador]],Tabla2[[#This Row],[Trabajador]])</f>
        <v>1</v>
      </c>
      <c r="AC3138" t="str">
        <f>+IFERROR(IF(Tabla2[[#This Row],[FECHA CESE/BAJA]]="","No Aplica",IF(AND(MONTH(Tabla2[[#This Row],[FECHA CESE/BAJA]])=MONTH(TODAY()-30),YEAR(Tabla2[[#This Row],[FECHA CESE/BAJA]])=YEAR(TODAY())),MONTH(TODAY()-30)&amp;"-"&amp;YEAR(TODAY()),"Borrar")),"No aplica")</f>
        <v>No Aplica</v>
      </c>
      <c r="AD3138" t="str">
        <f>+IFERROR(IF(Tabla2[[#This Row],[FECHA INICIO DE LABORES EN OBRA]]="","No Aplica",IF(AND(MONTH(Tabla2[[#This Row],[FECHA INICIO DE LABORES EN OBRA]])=MONTH(TODAY()-30),YEAR(Tabla2[[#This Row],[FECHA INICIO DE LABORES EN OBRA]])=YEAR(TODAY())),MONTH(TODAY()-30)&amp;"-"&amp;YEAR(TODAY()),"No Aplica")),"No Aplica")</f>
        <v>8-2023</v>
      </c>
    </row>
    <row r="3139" spans="1:30" x14ac:dyDescent="0.25">
      <c r="A3139" s="13" t="s">
        <v>10813</v>
      </c>
      <c r="B3139" s="15" t="s">
        <v>10814</v>
      </c>
      <c r="C3139" s="15" t="s">
        <v>10814</v>
      </c>
      <c r="D3139" s="15" t="s">
        <v>10815</v>
      </c>
      <c r="E3139" s="15" t="s">
        <v>10816</v>
      </c>
      <c r="F3139" s="39">
        <v>33464</v>
      </c>
      <c r="G3139" s="15">
        <v>1</v>
      </c>
      <c r="H3139" s="15" t="s">
        <v>10817</v>
      </c>
      <c r="I3139" s="15" t="s">
        <v>2193</v>
      </c>
      <c r="J3139" s="15" t="s">
        <v>10818</v>
      </c>
      <c r="K3139" s="15" t="s">
        <v>2272</v>
      </c>
      <c r="L3139" s="40" t="s">
        <v>5</v>
      </c>
      <c r="M3139" s="39"/>
      <c r="N3139" s="41" t="s">
        <v>2098</v>
      </c>
      <c r="O3139" s="39">
        <v>43669</v>
      </c>
      <c r="P3139" s="40">
        <v>3</v>
      </c>
      <c r="Q3139" s="40">
        <v>1</v>
      </c>
      <c r="R3139" s="40" t="str">
        <f>IFERROR(VLOOKUP(Tabla2[[#This Row],[CONTRATISTA PRNCIPAL]],Hoja1!$L$5:$M$9,2,FALSE),"CJV")</f>
        <v>CJV</v>
      </c>
      <c r="S3139" s="40" t="str">
        <f>IF(Tabla2[[#This Row],[EMPRESA]]=Tabla2[[#This Row],[CONTRATISTA PRNCIPAL]],"Principal","Secundaria")</f>
        <v>Principal</v>
      </c>
      <c r="T3139" s="42">
        <f>IFERROR(1/COUNTIF(Tabla2[CONTRATISTA PRNCIPAL],Tabla2[[#This Row],[CONTRATISTA PRNCIPAL]]),0)</f>
        <v>0.005494505494505495</v>
      </c>
      <c r="U3139" s="43">
        <f>IF(((TODAY()-Tabla2[[#This Row],[FECHA NACIMIENTO]])/365)&lt;18,"Corregir", IF(((TODAY()-Tabla2[[#This Row],[FECHA NACIMIENTO]])/365)&gt;80, "Corregir",ROUNDDOWN(((TODAY()-Tabla2[[#This Row],[FECHA NACIMIENTO]])/365),0)))</f>
        <v>32</v>
      </c>
      <c r="V31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39" s="44" t="str">
        <f>+IF(Tabla2[[#This Row],[Edad]]="Corregir","Corregir","Ok")</f>
        <v>Ok</v>
      </c>
      <c r="X3139" s="42" t="str">
        <f>+IFERROR(VLOOKUP(Tabla2[[#This Row],[DISTRITO SEGÚN DNI]],Hoja1!$A$2:$B$32,2,FALSE),"No")</f>
        <v>No</v>
      </c>
      <c r="Y3139" s="42" t="str">
        <f>IF(OR(LOWER(Tabla2[[#This Row],[GENERO]])="masculino", LOWER(Tabla2[[#This Row],[GENERO]])="femenino"),"OK","Corregir")</f>
        <v>OK</v>
      </c>
      <c r="Z3139" s="42" t="str">
        <f>+IF(Tabla2[[#This Row],[Nro. DNI / CE]]="","Corregir",IF(LEN(Tabla2[[#This Row],[Nro. DNI / CE]])&gt;=8,"OK","Corregir"))</f>
        <v>OK</v>
      </c>
      <c r="AA3139" s="42">
        <f>COUNTIF(Tabla2[APELLIDOS Y NOMBRES],Tabla2[[#This Row],[APELLIDOS Y NOMBRES]])</f>
        <v>1</v>
      </c>
      <c r="AB3139" s="42">
        <f>IF(Tabla2[[#This Row],[Trabajador]]&gt;1,1/Tabla2[[#This Row],[Trabajador]],Tabla2[[#This Row],[Trabajador]])</f>
        <v>1</v>
      </c>
      <c r="AC3139" t="str">
        <f>+IFERROR(IF(Tabla2[[#This Row],[FECHA CESE/BAJA]]="","No Aplica",IF(AND(MONTH(Tabla2[[#This Row],[FECHA CESE/BAJA]])=MONTH(TODAY()-30),YEAR(Tabla2[[#This Row],[FECHA CESE/BAJA]])=YEAR(TODAY())),MONTH(TODAY()-30)&amp;"-"&amp;YEAR(TODAY()),"Borrar")),"No aplica")</f>
        <v>No Aplica</v>
      </c>
      <c r="AD3139" t="str">
        <f>+IFERROR(IF(Tabla2[[#This Row],[FECHA INICIO DE LABORES EN OBRA]]="","No Aplica",IF(AND(MONTH(Tabla2[[#This Row],[FECHA INICIO DE LABORES EN OBRA]])=MONTH(TODAY()-30),YEAR(Tabla2[[#This Row],[FECHA INICIO DE LABORES EN OBRA]])=YEAR(TODAY())),MONTH(TODAY()-30)&amp;"-"&amp;YEAR(TODAY()),"No Aplica")),"No Aplica")</f>
        <v>No Aplica</v>
      </c>
    </row>
    <row r="3140" spans="1:30" x14ac:dyDescent="0.25">
      <c r="A3140" s="13" t="s">
        <v>10813</v>
      </c>
      <c r="B3140" s="15" t="s">
        <v>10814</v>
      </c>
      <c r="C3140" s="15" t="s">
        <v>10814</v>
      </c>
      <c r="D3140" s="15" t="s">
        <v>10819</v>
      </c>
      <c r="E3140" s="15" t="s">
        <v>10820</v>
      </c>
      <c r="F3140" s="39">
        <v>32332</v>
      </c>
      <c r="G3140" s="15">
        <v>3</v>
      </c>
      <c r="H3140" s="15" t="s">
        <v>10821</v>
      </c>
      <c r="I3140" s="15" t="s">
        <v>10822</v>
      </c>
      <c r="J3140" s="15" t="s">
        <v>10823</v>
      </c>
      <c r="K3140" s="15" t="s">
        <v>3519</v>
      </c>
      <c r="L3140" s="40" t="s">
        <v>6</v>
      </c>
      <c r="M3140" s="39"/>
      <c r="N3140" s="41" t="s">
        <v>2098</v>
      </c>
      <c r="O3140" s="39">
        <v>43671</v>
      </c>
      <c r="P3140" s="40">
        <v>3</v>
      </c>
      <c r="Q3140" s="40">
        <v>1</v>
      </c>
      <c r="R3140" s="40" t="str">
        <f>IFERROR(VLOOKUP(Tabla2[[#This Row],[CONTRATISTA PRNCIPAL]],Hoja1!$L$5:$M$9,2,FALSE),"CJV")</f>
        <v>CJV</v>
      </c>
      <c r="S3140" s="40" t="str">
        <f>IF(Tabla2[[#This Row],[EMPRESA]]=Tabla2[[#This Row],[CONTRATISTA PRNCIPAL]],"Principal","Secundaria")</f>
        <v>Principal</v>
      </c>
      <c r="T3140" s="42">
        <f>IFERROR(1/COUNTIF(Tabla2[CONTRATISTA PRNCIPAL],Tabla2[[#This Row],[CONTRATISTA PRNCIPAL]]),0)</f>
        <v>0.005494505494505495</v>
      </c>
      <c r="U3140" s="43">
        <f>IF(((TODAY()-Tabla2[[#This Row],[FECHA NACIMIENTO]])/365)&lt;18,"Corregir", IF(((TODAY()-Tabla2[[#This Row],[FECHA NACIMIENTO]])/365)&gt;80, "Corregir",ROUNDDOWN(((TODAY()-Tabla2[[#This Row],[FECHA NACIMIENTO]])/365),0)))</f>
        <v>35</v>
      </c>
      <c r="V31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40" s="44" t="str">
        <f>+IF(Tabla2[[#This Row],[Edad]]="Corregir","Corregir","Ok")</f>
        <v>Ok</v>
      </c>
      <c r="X3140" s="42" t="str">
        <f>+IFERROR(VLOOKUP(Tabla2[[#This Row],[DISTRITO SEGÚN DNI]],Hoja1!$A$2:$B$32,2,FALSE),"No")</f>
        <v>No</v>
      </c>
      <c r="Y3140" s="42" t="str">
        <f>IF(OR(LOWER(Tabla2[[#This Row],[GENERO]])="masculino", LOWER(Tabla2[[#This Row],[GENERO]])="femenino"),"OK","Corregir")</f>
        <v>OK</v>
      </c>
      <c r="Z3140" s="42" t="str">
        <f>+IF(Tabla2[[#This Row],[Nro. DNI / CE]]="","Corregir",IF(LEN(Tabla2[[#This Row],[Nro. DNI / CE]])&gt;=8,"OK","Corregir"))</f>
        <v>OK</v>
      </c>
      <c r="AA3140" s="42">
        <f>COUNTIF(Tabla2[APELLIDOS Y NOMBRES],Tabla2[[#This Row],[APELLIDOS Y NOMBRES]])</f>
        <v>1</v>
      </c>
      <c r="AB3140" s="42">
        <f>IF(Tabla2[[#This Row],[Trabajador]]&gt;1,1/Tabla2[[#This Row],[Trabajador]],Tabla2[[#This Row],[Trabajador]])</f>
        <v>1</v>
      </c>
      <c r="AC3140" t="str">
        <f>+IFERROR(IF(Tabla2[[#This Row],[FECHA CESE/BAJA]]="","No Aplica",IF(AND(MONTH(Tabla2[[#This Row],[FECHA CESE/BAJA]])=MONTH(TODAY()-30),YEAR(Tabla2[[#This Row],[FECHA CESE/BAJA]])=YEAR(TODAY())),MONTH(TODAY()-30)&amp;"-"&amp;YEAR(TODAY()),"Borrar")),"No aplica")</f>
        <v>No Aplica</v>
      </c>
      <c r="AD3140" t="str">
        <f>+IFERROR(IF(Tabla2[[#This Row],[FECHA INICIO DE LABORES EN OBRA]]="","No Aplica",IF(AND(MONTH(Tabla2[[#This Row],[FECHA INICIO DE LABORES EN OBRA]])=MONTH(TODAY()-30),YEAR(Tabla2[[#This Row],[FECHA INICIO DE LABORES EN OBRA]])=YEAR(TODAY())),MONTH(TODAY()-30)&amp;"-"&amp;YEAR(TODAY()),"No Aplica")),"No Aplica")</f>
        <v>No Aplica</v>
      </c>
    </row>
    <row r="3141" spans="1:30" x14ac:dyDescent="0.25">
      <c r="A3141" s="13" t="s">
        <v>10813</v>
      </c>
      <c r="B3141" s="15" t="s">
        <v>10814</v>
      </c>
      <c r="C3141" s="15" t="s">
        <v>10814</v>
      </c>
      <c r="D3141" s="15" t="s">
        <v>10824</v>
      </c>
      <c r="E3141" s="15" t="s">
        <v>10825</v>
      </c>
      <c r="F3141" s="39">
        <v>30643</v>
      </c>
      <c r="G3141" s="15">
        <v>3</v>
      </c>
      <c r="H3141" s="15" t="s">
        <v>10826</v>
      </c>
      <c r="I3141" s="15" t="s">
        <v>2277</v>
      </c>
      <c r="J3141" s="15" t="s">
        <v>10827</v>
      </c>
      <c r="K3141" s="15" t="s">
        <v>2211</v>
      </c>
      <c r="L3141" s="40" t="s">
        <v>6</v>
      </c>
      <c r="M3141" s="39"/>
      <c r="N3141" s="41" t="s">
        <v>2098</v>
      </c>
      <c r="O3141" s="39">
        <v>43677</v>
      </c>
      <c r="P3141" s="40">
        <v>1</v>
      </c>
      <c r="Q3141" s="40">
        <v>1</v>
      </c>
      <c r="R3141" s="40" t="str">
        <f>IFERROR(VLOOKUP(Tabla2[[#This Row],[CONTRATISTA PRNCIPAL]],Hoja1!$L$5:$M$9,2,FALSE),"CJV")</f>
        <v>CJV</v>
      </c>
      <c r="S3141" s="40" t="str">
        <f>IF(Tabla2[[#This Row],[EMPRESA]]=Tabla2[[#This Row],[CONTRATISTA PRNCIPAL]],"Principal","Secundaria")</f>
        <v>Principal</v>
      </c>
      <c r="T3141" s="42">
        <f>IFERROR(1/COUNTIF(Tabla2[CONTRATISTA PRNCIPAL],Tabla2[[#This Row],[CONTRATISTA PRNCIPAL]]),0)</f>
        <v>0.005494505494505495</v>
      </c>
      <c r="U3141" s="43">
        <f>IF(((TODAY()-Tabla2[[#This Row],[FECHA NACIMIENTO]])/365)&lt;18,"Corregir", IF(((TODAY()-Tabla2[[#This Row],[FECHA NACIMIENTO]])/365)&gt;80, "Corregir",ROUNDDOWN(((TODAY()-Tabla2[[#This Row],[FECHA NACIMIENTO]])/365),0)))</f>
        <v>39</v>
      </c>
      <c r="V31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41" s="44" t="str">
        <f>+IF(Tabla2[[#This Row],[Edad]]="Corregir","Corregir","Ok")</f>
        <v>Ok</v>
      </c>
      <c r="X3141" s="42" t="str">
        <f>+IFERROR(VLOOKUP(Tabla2[[#This Row],[DISTRITO SEGÚN DNI]],Hoja1!$A$2:$B$32,2,FALSE),"No")</f>
        <v>No</v>
      </c>
      <c r="Y3141" s="42" t="str">
        <f>IF(OR(LOWER(Tabla2[[#This Row],[GENERO]])="masculino", LOWER(Tabla2[[#This Row],[GENERO]])="femenino"),"OK","Corregir")</f>
        <v>OK</v>
      </c>
      <c r="Z3141" s="42" t="str">
        <f>+IF(Tabla2[[#This Row],[Nro. DNI / CE]]="","Corregir",IF(LEN(Tabla2[[#This Row],[Nro. DNI / CE]])&gt;=8,"OK","Corregir"))</f>
        <v>OK</v>
      </c>
      <c r="AA3141" s="42">
        <f>COUNTIF(Tabla2[APELLIDOS Y NOMBRES],Tabla2[[#This Row],[APELLIDOS Y NOMBRES]])</f>
        <v>1</v>
      </c>
      <c r="AB3141" s="42">
        <f>IF(Tabla2[[#This Row],[Trabajador]]&gt;1,1/Tabla2[[#This Row],[Trabajador]],Tabla2[[#This Row],[Trabajador]])</f>
        <v>1</v>
      </c>
      <c r="AC3141" t="str">
        <f>+IFERROR(IF(Tabla2[[#This Row],[FECHA CESE/BAJA]]="","No Aplica",IF(AND(MONTH(Tabla2[[#This Row],[FECHA CESE/BAJA]])=MONTH(TODAY()-30),YEAR(Tabla2[[#This Row],[FECHA CESE/BAJA]])=YEAR(TODAY())),MONTH(TODAY()-30)&amp;"-"&amp;YEAR(TODAY()),"Borrar")),"No aplica")</f>
        <v>No Aplica</v>
      </c>
      <c r="AD3141" t="str">
        <f>+IFERROR(IF(Tabla2[[#This Row],[FECHA INICIO DE LABORES EN OBRA]]="","No Aplica",IF(AND(MONTH(Tabla2[[#This Row],[FECHA INICIO DE LABORES EN OBRA]])=MONTH(TODAY()-30),YEAR(Tabla2[[#This Row],[FECHA INICIO DE LABORES EN OBRA]])=YEAR(TODAY())),MONTH(TODAY()-30)&amp;"-"&amp;YEAR(TODAY()),"No Aplica")),"No Aplica")</f>
        <v>No Aplica</v>
      </c>
    </row>
    <row r="3142" spans="1:30" x14ac:dyDescent="0.25">
      <c r="A3142" s="13" t="s">
        <v>10813</v>
      </c>
      <c r="B3142" s="15" t="s">
        <v>10814</v>
      </c>
      <c r="C3142" s="15" t="s">
        <v>10814</v>
      </c>
      <c r="D3142" s="15" t="s">
        <v>10828</v>
      </c>
      <c r="E3142" s="15" t="s">
        <v>10829</v>
      </c>
      <c r="F3142" s="39">
        <v>33365</v>
      </c>
      <c r="G3142" s="15">
        <v>3</v>
      </c>
      <c r="H3142" s="15" t="s">
        <v>10830</v>
      </c>
      <c r="I3142" s="15" t="s">
        <v>10822</v>
      </c>
      <c r="J3142" s="15" t="s">
        <v>10831</v>
      </c>
      <c r="K3142" s="15" t="s">
        <v>4570</v>
      </c>
      <c r="L3142" s="40" t="s">
        <v>6</v>
      </c>
      <c r="M3142" s="39"/>
      <c r="N3142" s="41" t="s">
        <v>2098</v>
      </c>
      <c r="O3142" s="39">
        <v>43677</v>
      </c>
      <c r="P3142" s="40">
        <v>1</v>
      </c>
      <c r="Q3142" s="40">
        <v>1</v>
      </c>
      <c r="R3142" s="40" t="str">
        <f>IFERROR(VLOOKUP(Tabla2[[#This Row],[CONTRATISTA PRNCIPAL]],Hoja1!$L$5:$M$9,2,FALSE),"CJV")</f>
        <v>CJV</v>
      </c>
      <c r="S3142" s="40" t="str">
        <f>IF(Tabla2[[#This Row],[EMPRESA]]=Tabla2[[#This Row],[CONTRATISTA PRNCIPAL]],"Principal","Secundaria")</f>
        <v>Principal</v>
      </c>
      <c r="T3142" s="42">
        <f>IFERROR(1/COUNTIF(Tabla2[CONTRATISTA PRNCIPAL],Tabla2[[#This Row],[CONTRATISTA PRNCIPAL]]),0)</f>
        <v>0.005494505494505495</v>
      </c>
      <c r="U3142" s="43">
        <f>IF(((TODAY()-Tabla2[[#This Row],[FECHA NACIMIENTO]])/365)&lt;18,"Corregir", IF(((TODAY()-Tabla2[[#This Row],[FECHA NACIMIENTO]])/365)&gt;80, "Corregir",ROUNDDOWN(((TODAY()-Tabla2[[#This Row],[FECHA NACIMIENTO]])/365),0)))</f>
        <v>32</v>
      </c>
      <c r="V31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42" s="44" t="str">
        <f>+IF(Tabla2[[#This Row],[Edad]]="Corregir","Corregir","Ok")</f>
        <v>Ok</v>
      </c>
      <c r="X3142" s="42" t="str">
        <f>+IFERROR(VLOOKUP(Tabla2[[#This Row],[DISTRITO SEGÚN DNI]],Hoja1!$A$2:$B$32,2,FALSE),"No")</f>
        <v>No</v>
      </c>
      <c r="Y3142" s="42" t="str">
        <f>IF(OR(LOWER(Tabla2[[#This Row],[GENERO]])="masculino", LOWER(Tabla2[[#This Row],[GENERO]])="femenino"),"OK","Corregir")</f>
        <v>OK</v>
      </c>
      <c r="Z3142" s="42" t="str">
        <f>+IF(Tabla2[[#This Row],[Nro. DNI / CE]]="","Corregir",IF(LEN(Tabla2[[#This Row],[Nro. DNI / CE]])&gt;=8,"OK","Corregir"))</f>
        <v>OK</v>
      </c>
      <c r="AA3142" s="42">
        <f>COUNTIF(Tabla2[APELLIDOS Y NOMBRES],Tabla2[[#This Row],[APELLIDOS Y NOMBRES]])</f>
        <v>1</v>
      </c>
      <c r="AB3142" s="42">
        <f>IF(Tabla2[[#This Row],[Trabajador]]&gt;1,1/Tabla2[[#This Row],[Trabajador]],Tabla2[[#This Row],[Trabajador]])</f>
        <v>1</v>
      </c>
      <c r="AC3142" t="str">
        <f>+IFERROR(IF(Tabla2[[#This Row],[FECHA CESE/BAJA]]="","No Aplica",IF(AND(MONTH(Tabla2[[#This Row],[FECHA CESE/BAJA]])=MONTH(TODAY()-30),YEAR(Tabla2[[#This Row],[FECHA CESE/BAJA]])=YEAR(TODAY())),MONTH(TODAY()-30)&amp;"-"&amp;YEAR(TODAY()),"Borrar")),"No aplica")</f>
        <v>No Aplica</v>
      </c>
      <c r="AD3142" t="str">
        <f>+IFERROR(IF(Tabla2[[#This Row],[FECHA INICIO DE LABORES EN OBRA]]="","No Aplica",IF(AND(MONTH(Tabla2[[#This Row],[FECHA INICIO DE LABORES EN OBRA]])=MONTH(TODAY()-30),YEAR(Tabla2[[#This Row],[FECHA INICIO DE LABORES EN OBRA]])=YEAR(TODAY())),MONTH(TODAY()-30)&amp;"-"&amp;YEAR(TODAY()),"No Aplica")),"No Aplica")</f>
        <v>No Aplica</v>
      </c>
    </row>
    <row r="3143" spans="1:30" x14ac:dyDescent="0.25">
      <c r="A3143" s="13" t="s">
        <v>10813</v>
      </c>
      <c r="B3143" s="15" t="s">
        <v>10814</v>
      </c>
      <c r="C3143" s="15" t="s">
        <v>10814</v>
      </c>
      <c r="D3143" s="15" t="s">
        <v>10832</v>
      </c>
      <c r="E3143" s="15" t="s">
        <v>10833</v>
      </c>
      <c r="F3143" s="39">
        <v>30816</v>
      </c>
      <c r="G3143" s="15">
        <v>1</v>
      </c>
      <c r="H3143" s="15" t="s">
        <v>4610</v>
      </c>
      <c r="I3143" s="15" t="s">
        <v>10822</v>
      </c>
      <c r="J3143" s="15" t="s">
        <v>10834</v>
      </c>
      <c r="K3143" s="15" t="s">
        <v>10835</v>
      </c>
      <c r="L3143" s="40" t="s">
        <v>6</v>
      </c>
      <c r="M3143" s="39"/>
      <c r="N3143" s="41" t="s">
        <v>2098</v>
      </c>
      <c r="O3143" s="39">
        <v>43686</v>
      </c>
      <c r="P3143" s="40">
        <v>1</v>
      </c>
      <c r="Q3143" s="40">
        <v>1</v>
      </c>
      <c r="R3143" s="40" t="str">
        <f>IFERROR(VLOOKUP(Tabla2[[#This Row],[CONTRATISTA PRNCIPAL]],Hoja1!$L$5:$M$9,2,FALSE),"CJV")</f>
        <v>CJV</v>
      </c>
      <c r="S3143" s="40" t="str">
        <f>IF(Tabla2[[#This Row],[EMPRESA]]=Tabla2[[#This Row],[CONTRATISTA PRNCIPAL]],"Principal","Secundaria")</f>
        <v>Principal</v>
      </c>
      <c r="T3143" s="42">
        <f>IFERROR(1/COUNTIF(Tabla2[CONTRATISTA PRNCIPAL],Tabla2[[#This Row],[CONTRATISTA PRNCIPAL]]),0)</f>
        <v>0.005494505494505495</v>
      </c>
      <c r="U3143" s="43">
        <f>IF(((TODAY()-Tabla2[[#This Row],[FECHA NACIMIENTO]])/365)&lt;18,"Corregir", IF(((TODAY()-Tabla2[[#This Row],[FECHA NACIMIENTO]])/365)&gt;80, "Corregir",ROUNDDOWN(((TODAY()-Tabla2[[#This Row],[FECHA NACIMIENTO]])/365),0)))</f>
        <v>39</v>
      </c>
      <c r="V31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43" s="44" t="str">
        <f>+IF(Tabla2[[#This Row],[Edad]]="Corregir","Corregir","Ok")</f>
        <v>Ok</v>
      </c>
      <c r="X3143" s="42" t="str">
        <f>+IFERROR(VLOOKUP(Tabla2[[#This Row],[DISTRITO SEGÚN DNI]],Hoja1!$A$2:$B$32,2,FALSE),"No")</f>
        <v>No</v>
      </c>
      <c r="Y3143" s="42" t="str">
        <f>IF(OR(LOWER(Tabla2[[#This Row],[GENERO]])="masculino", LOWER(Tabla2[[#This Row],[GENERO]])="femenino"),"OK","Corregir")</f>
        <v>OK</v>
      </c>
      <c r="Z3143" s="42" t="str">
        <f>+IF(Tabla2[[#This Row],[Nro. DNI / CE]]="","Corregir",IF(LEN(Tabla2[[#This Row],[Nro. DNI / CE]])&gt;=8,"OK","Corregir"))</f>
        <v>OK</v>
      </c>
      <c r="AA3143" s="42">
        <f>COUNTIF(Tabla2[APELLIDOS Y NOMBRES],Tabla2[[#This Row],[APELLIDOS Y NOMBRES]])</f>
        <v>1</v>
      </c>
      <c r="AB3143" s="42">
        <f>IF(Tabla2[[#This Row],[Trabajador]]&gt;1,1/Tabla2[[#This Row],[Trabajador]],Tabla2[[#This Row],[Trabajador]])</f>
        <v>1</v>
      </c>
      <c r="AC3143" t="str">
        <f>+IFERROR(IF(Tabla2[[#This Row],[FECHA CESE/BAJA]]="","No Aplica",IF(AND(MONTH(Tabla2[[#This Row],[FECHA CESE/BAJA]])=MONTH(TODAY()-30),YEAR(Tabla2[[#This Row],[FECHA CESE/BAJA]])=YEAR(TODAY())),MONTH(TODAY()-30)&amp;"-"&amp;YEAR(TODAY()),"Borrar")),"No aplica")</f>
        <v>No Aplica</v>
      </c>
      <c r="AD3143" t="str">
        <f>+IFERROR(IF(Tabla2[[#This Row],[FECHA INICIO DE LABORES EN OBRA]]="","No Aplica",IF(AND(MONTH(Tabla2[[#This Row],[FECHA INICIO DE LABORES EN OBRA]])=MONTH(TODAY()-30),YEAR(Tabla2[[#This Row],[FECHA INICIO DE LABORES EN OBRA]])=YEAR(TODAY())),MONTH(TODAY()-30)&amp;"-"&amp;YEAR(TODAY()),"No Aplica")),"No Aplica")</f>
        <v>No Aplica</v>
      </c>
    </row>
    <row r="3144" spans="1:30" x14ac:dyDescent="0.25">
      <c r="A3144" s="13" t="s">
        <v>10813</v>
      </c>
      <c r="B3144" s="15" t="s">
        <v>10814</v>
      </c>
      <c r="C3144" s="15" t="s">
        <v>10814</v>
      </c>
      <c r="D3144" s="15" t="s">
        <v>10836</v>
      </c>
      <c r="E3144" s="15" t="s">
        <v>10837</v>
      </c>
      <c r="F3144" s="39">
        <v>34186</v>
      </c>
      <c r="G3144" s="15">
        <v>1</v>
      </c>
      <c r="H3144" s="15" t="s">
        <v>4178</v>
      </c>
      <c r="I3144" s="15" t="s">
        <v>10822</v>
      </c>
      <c r="J3144" s="15" t="s">
        <v>10838</v>
      </c>
      <c r="K3144" s="15" t="s">
        <v>10839</v>
      </c>
      <c r="L3144" s="40" t="s">
        <v>6</v>
      </c>
      <c r="M3144" s="39"/>
      <c r="N3144" s="41" t="s">
        <v>2098</v>
      </c>
      <c r="O3144" s="39">
        <v>43686</v>
      </c>
      <c r="P3144" s="40">
        <v>3</v>
      </c>
      <c r="Q3144" s="40">
        <v>1</v>
      </c>
      <c r="R3144" s="40" t="str">
        <f>IFERROR(VLOOKUP(Tabla2[[#This Row],[CONTRATISTA PRNCIPAL]],Hoja1!$L$5:$M$9,2,FALSE),"CJV")</f>
        <v>CJV</v>
      </c>
      <c r="S3144" s="40" t="str">
        <f>IF(Tabla2[[#This Row],[EMPRESA]]=Tabla2[[#This Row],[CONTRATISTA PRNCIPAL]],"Principal","Secundaria")</f>
        <v>Principal</v>
      </c>
      <c r="T3144" s="42">
        <f>IFERROR(1/COUNTIF(Tabla2[CONTRATISTA PRNCIPAL],Tabla2[[#This Row],[CONTRATISTA PRNCIPAL]]),0)</f>
        <v>0.005494505494505495</v>
      </c>
      <c r="U3144" s="43">
        <f>IF(((TODAY()-Tabla2[[#This Row],[FECHA NACIMIENTO]])/365)&lt;18,"Corregir", IF(((TODAY()-Tabla2[[#This Row],[FECHA NACIMIENTO]])/365)&gt;80, "Corregir",ROUNDDOWN(((TODAY()-Tabla2[[#This Row],[FECHA NACIMIENTO]])/365),0)))</f>
        <v>30</v>
      </c>
      <c r="V31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44" s="44" t="str">
        <f>+IF(Tabla2[[#This Row],[Edad]]="Corregir","Corregir","Ok")</f>
        <v>Ok</v>
      </c>
      <c r="X3144" s="42" t="str">
        <f>+IFERROR(VLOOKUP(Tabla2[[#This Row],[DISTRITO SEGÚN DNI]],Hoja1!$A$2:$B$32,2,FALSE),"No")</f>
        <v>No</v>
      </c>
      <c r="Y3144" s="42" t="str">
        <f>IF(OR(LOWER(Tabla2[[#This Row],[GENERO]])="masculino", LOWER(Tabla2[[#This Row],[GENERO]])="femenino"),"OK","Corregir")</f>
        <v>OK</v>
      </c>
      <c r="Z3144" s="42" t="str">
        <f>+IF(Tabla2[[#This Row],[Nro. DNI / CE]]="","Corregir",IF(LEN(Tabla2[[#This Row],[Nro. DNI / CE]])&gt;=8,"OK","Corregir"))</f>
        <v>OK</v>
      </c>
      <c r="AA3144" s="42">
        <f>COUNTIF(Tabla2[APELLIDOS Y NOMBRES],Tabla2[[#This Row],[APELLIDOS Y NOMBRES]])</f>
        <v>1</v>
      </c>
      <c r="AB3144" s="42">
        <f>IF(Tabla2[[#This Row],[Trabajador]]&gt;1,1/Tabla2[[#This Row],[Trabajador]],Tabla2[[#This Row],[Trabajador]])</f>
        <v>1</v>
      </c>
      <c r="AC3144" t="str">
        <f>+IFERROR(IF(Tabla2[[#This Row],[FECHA CESE/BAJA]]="","No Aplica",IF(AND(MONTH(Tabla2[[#This Row],[FECHA CESE/BAJA]])=MONTH(TODAY()-30),YEAR(Tabla2[[#This Row],[FECHA CESE/BAJA]])=YEAR(TODAY())),MONTH(TODAY()-30)&amp;"-"&amp;YEAR(TODAY()),"Borrar")),"No aplica")</f>
        <v>No Aplica</v>
      </c>
      <c r="AD3144" t="str">
        <f>+IFERROR(IF(Tabla2[[#This Row],[FECHA INICIO DE LABORES EN OBRA]]="","No Aplica",IF(AND(MONTH(Tabla2[[#This Row],[FECHA INICIO DE LABORES EN OBRA]])=MONTH(TODAY()-30),YEAR(Tabla2[[#This Row],[FECHA INICIO DE LABORES EN OBRA]])=YEAR(TODAY())),MONTH(TODAY()-30)&amp;"-"&amp;YEAR(TODAY()),"No Aplica")),"No Aplica")</f>
        <v>No Aplica</v>
      </c>
    </row>
    <row r="3145" spans="1:30" x14ac:dyDescent="0.25">
      <c r="A3145" s="13" t="s">
        <v>10813</v>
      </c>
      <c r="B3145" s="15" t="s">
        <v>10814</v>
      </c>
      <c r="C3145" s="15" t="s">
        <v>10814</v>
      </c>
      <c r="D3145" s="15" t="s">
        <v>10840</v>
      </c>
      <c r="E3145" s="15" t="s">
        <v>10841</v>
      </c>
      <c r="F3145" s="39">
        <v>27580</v>
      </c>
      <c r="G3145" s="15">
        <v>3</v>
      </c>
      <c r="H3145" s="15" t="s">
        <v>10842</v>
      </c>
      <c r="I3145" s="15" t="s">
        <v>10822</v>
      </c>
      <c r="J3145" s="15" t="s">
        <v>10843</v>
      </c>
      <c r="K3145" s="15" t="s">
        <v>2200</v>
      </c>
      <c r="L3145" s="40" t="s">
        <v>6</v>
      </c>
      <c r="M3145" s="39"/>
      <c r="N3145" s="41" t="s">
        <v>2098</v>
      </c>
      <c r="O3145" s="39">
        <v>43686</v>
      </c>
      <c r="P3145" s="40">
        <v>1</v>
      </c>
      <c r="Q3145" s="40">
        <v>1</v>
      </c>
      <c r="R3145" s="40" t="str">
        <f>IFERROR(VLOOKUP(Tabla2[[#This Row],[CONTRATISTA PRNCIPAL]],Hoja1!$L$5:$M$9,2,FALSE),"CJV")</f>
        <v>CJV</v>
      </c>
      <c r="S3145" s="40" t="str">
        <f>IF(Tabla2[[#This Row],[EMPRESA]]=Tabla2[[#This Row],[CONTRATISTA PRNCIPAL]],"Principal","Secundaria")</f>
        <v>Principal</v>
      </c>
      <c r="T3145" s="42">
        <f>IFERROR(1/COUNTIF(Tabla2[CONTRATISTA PRNCIPAL],Tabla2[[#This Row],[CONTRATISTA PRNCIPAL]]),0)</f>
        <v>0.005494505494505495</v>
      </c>
      <c r="U3145" s="43">
        <f>IF(((TODAY()-Tabla2[[#This Row],[FECHA NACIMIENTO]])/365)&lt;18,"Corregir", IF(((TODAY()-Tabla2[[#This Row],[FECHA NACIMIENTO]])/365)&gt;80, "Corregir",ROUNDDOWN(((TODAY()-Tabla2[[#This Row],[FECHA NACIMIENTO]])/365),0)))</f>
        <v>48</v>
      </c>
      <c r="V31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45" s="44" t="str">
        <f>+IF(Tabla2[[#This Row],[Edad]]="Corregir","Corregir","Ok")</f>
        <v>Ok</v>
      </c>
      <c r="X3145" s="42" t="str">
        <f>+IFERROR(VLOOKUP(Tabla2[[#This Row],[DISTRITO SEGÚN DNI]],Hoja1!$A$2:$B$32,2,FALSE),"No")</f>
        <v>No</v>
      </c>
      <c r="Y3145" s="42" t="str">
        <f>IF(OR(LOWER(Tabla2[[#This Row],[GENERO]])="masculino", LOWER(Tabla2[[#This Row],[GENERO]])="femenino"),"OK","Corregir")</f>
        <v>OK</v>
      </c>
      <c r="Z3145" s="42" t="str">
        <f>+IF(Tabla2[[#This Row],[Nro. DNI / CE]]="","Corregir",IF(LEN(Tabla2[[#This Row],[Nro. DNI / CE]])&gt;=8,"OK","Corregir"))</f>
        <v>OK</v>
      </c>
      <c r="AA3145" s="42">
        <f>COUNTIF(Tabla2[APELLIDOS Y NOMBRES],Tabla2[[#This Row],[APELLIDOS Y NOMBRES]])</f>
        <v>1</v>
      </c>
      <c r="AB3145" s="42">
        <f>IF(Tabla2[[#This Row],[Trabajador]]&gt;1,1/Tabla2[[#This Row],[Trabajador]],Tabla2[[#This Row],[Trabajador]])</f>
        <v>1</v>
      </c>
      <c r="AC3145" t="str">
        <f>+IFERROR(IF(Tabla2[[#This Row],[FECHA CESE/BAJA]]="","No Aplica",IF(AND(MONTH(Tabla2[[#This Row],[FECHA CESE/BAJA]])=MONTH(TODAY()-30),YEAR(Tabla2[[#This Row],[FECHA CESE/BAJA]])=YEAR(TODAY())),MONTH(TODAY()-30)&amp;"-"&amp;YEAR(TODAY()),"Borrar")),"No aplica")</f>
        <v>No Aplica</v>
      </c>
      <c r="AD3145" t="str">
        <f>+IFERROR(IF(Tabla2[[#This Row],[FECHA INICIO DE LABORES EN OBRA]]="","No Aplica",IF(AND(MONTH(Tabla2[[#This Row],[FECHA INICIO DE LABORES EN OBRA]])=MONTH(TODAY()-30),YEAR(Tabla2[[#This Row],[FECHA INICIO DE LABORES EN OBRA]])=YEAR(TODAY())),MONTH(TODAY()-30)&amp;"-"&amp;YEAR(TODAY()),"No Aplica")),"No Aplica")</f>
        <v>No Aplica</v>
      </c>
    </row>
    <row r="3146" spans="1:30" x14ac:dyDescent="0.25">
      <c r="A3146" s="13" t="s">
        <v>10813</v>
      </c>
      <c r="B3146" s="15" t="s">
        <v>10814</v>
      </c>
      <c r="C3146" s="15" t="s">
        <v>10814</v>
      </c>
      <c r="D3146" s="15" t="s">
        <v>10844</v>
      </c>
      <c r="E3146" s="15" t="s">
        <v>10845</v>
      </c>
      <c r="F3146" s="39">
        <v>27053</v>
      </c>
      <c r="G3146" s="15">
        <v>3</v>
      </c>
      <c r="H3146" s="15" t="s">
        <v>10826</v>
      </c>
      <c r="I3146" s="15" t="s">
        <v>10822</v>
      </c>
      <c r="J3146" s="15" t="s">
        <v>10846</v>
      </c>
      <c r="K3146" s="15" t="s">
        <v>4274</v>
      </c>
      <c r="L3146" s="40" t="s">
        <v>6</v>
      </c>
      <c r="M3146" s="39"/>
      <c r="N3146" s="41" t="s">
        <v>2098</v>
      </c>
      <c r="O3146" s="39">
        <v>43686</v>
      </c>
      <c r="P3146" s="40">
        <v>1</v>
      </c>
      <c r="Q3146" s="40">
        <v>1</v>
      </c>
      <c r="R3146" s="40" t="str">
        <f>IFERROR(VLOOKUP(Tabla2[[#This Row],[CONTRATISTA PRNCIPAL]],Hoja1!$L$5:$M$9,2,FALSE),"CJV")</f>
        <v>CJV</v>
      </c>
      <c r="S3146" s="40" t="str">
        <f>IF(Tabla2[[#This Row],[EMPRESA]]=Tabla2[[#This Row],[CONTRATISTA PRNCIPAL]],"Principal","Secundaria")</f>
        <v>Principal</v>
      </c>
      <c r="T3146" s="42">
        <f>IFERROR(1/COUNTIF(Tabla2[CONTRATISTA PRNCIPAL],Tabla2[[#This Row],[CONTRATISTA PRNCIPAL]]),0)</f>
        <v>0.005494505494505495</v>
      </c>
      <c r="U3146" s="43">
        <f>IF(((TODAY()-Tabla2[[#This Row],[FECHA NACIMIENTO]])/365)&lt;18,"Corregir", IF(((TODAY()-Tabla2[[#This Row],[FECHA NACIMIENTO]])/365)&gt;80, "Corregir",ROUNDDOWN(((TODAY()-Tabla2[[#This Row],[FECHA NACIMIENTO]])/365),0)))</f>
        <v>49</v>
      </c>
      <c r="V31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46" s="44" t="str">
        <f>+IF(Tabla2[[#This Row],[Edad]]="Corregir","Corregir","Ok")</f>
        <v>Ok</v>
      </c>
      <c r="X3146" s="42" t="str">
        <f>+IFERROR(VLOOKUP(Tabla2[[#This Row],[DISTRITO SEGÚN DNI]],Hoja1!$A$2:$B$32,2,FALSE),"No")</f>
        <v>No</v>
      </c>
      <c r="Y3146" s="42" t="str">
        <f>IF(OR(LOWER(Tabla2[[#This Row],[GENERO]])="masculino", LOWER(Tabla2[[#This Row],[GENERO]])="femenino"),"OK","Corregir")</f>
        <v>OK</v>
      </c>
      <c r="Z3146" s="42" t="str">
        <f>+IF(Tabla2[[#This Row],[Nro. DNI / CE]]="","Corregir",IF(LEN(Tabla2[[#This Row],[Nro. DNI / CE]])&gt;=8,"OK","Corregir"))</f>
        <v>OK</v>
      </c>
      <c r="AA3146" s="42">
        <f>COUNTIF(Tabla2[APELLIDOS Y NOMBRES],Tabla2[[#This Row],[APELLIDOS Y NOMBRES]])</f>
        <v>1</v>
      </c>
      <c r="AB3146" s="42">
        <f>IF(Tabla2[[#This Row],[Trabajador]]&gt;1,1/Tabla2[[#This Row],[Trabajador]],Tabla2[[#This Row],[Trabajador]])</f>
        <v>1</v>
      </c>
      <c r="AC3146" t="str">
        <f>+IFERROR(IF(Tabla2[[#This Row],[FECHA CESE/BAJA]]="","No Aplica",IF(AND(MONTH(Tabla2[[#This Row],[FECHA CESE/BAJA]])=MONTH(TODAY()-30),YEAR(Tabla2[[#This Row],[FECHA CESE/BAJA]])=YEAR(TODAY())),MONTH(TODAY()-30)&amp;"-"&amp;YEAR(TODAY()),"Borrar")),"No aplica")</f>
        <v>No Aplica</v>
      </c>
      <c r="AD3146" t="str">
        <f>+IFERROR(IF(Tabla2[[#This Row],[FECHA INICIO DE LABORES EN OBRA]]="","No Aplica",IF(AND(MONTH(Tabla2[[#This Row],[FECHA INICIO DE LABORES EN OBRA]])=MONTH(TODAY()-30),YEAR(Tabla2[[#This Row],[FECHA INICIO DE LABORES EN OBRA]])=YEAR(TODAY())),MONTH(TODAY()-30)&amp;"-"&amp;YEAR(TODAY()),"No Aplica")),"No Aplica")</f>
        <v>No Aplica</v>
      </c>
    </row>
    <row r="3147" spans="1:30" x14ac:dyDescent="0.25">
      <c r="A3147" s="13" t="s">
        <v>10813</v>
      </c>
      <c r="B3147" s="15" t="s">
        <v>10814</v>
      </c>
      <c r="C3147" s="15" t="s">
        <v>10814</v>
      </c>
      <c r="D3147" s="15" t="s">
        <v>10847</v>
      </c>
      <c r="E3147" s="15" t="s">
        <v>10848</v>
      </c>
      <c r="F3147" s="39">
        <v>34732</v>
      </c>
      <c r="G3147" s="15">
        <v>3</v>
      </c>
      <c r="H3147" s="15" t="s">
        <v>10842</v>
      </c>
      <c r="I3147" s="15" t="s">
        <v>2277</v>
      </c>
      <c r="J3147" s="15" t="s">
        <v>10849</v>
      </c>
      <c r="K3147" s="15" t="s">
        <v>2182</v>
      </c>
      <c r="L3147" s="40" t="s">
        <v>6</v>
      </c>
      <c r="M3147" s="39"/>
      <c r="N3147" s="41" t="s">
        <v>2098</v>
      </c>
      <c r="O3147" s="39">
        <v>43686</v>
      </c>
      <c r="P3147" s="40">
        <v>1</v>
      </c>
      <c r="Q3147" s="40">
        <v>1</v>
      </c>
      <c r="R3147" s="40" t="str">
        <f>IFERROR(VLOOKUP(Tabla2[[#This Row],[CONTRATISTA PRNCIPAL]],Hoja1!$L$5:$M$9,2,FALSE),"CJV")</f>
        <v>CJV</v>
      </c>
      <c r="S3147" s="40" t="str">
        <f>IF(Tabla2[[#This Row],[EMPRESA]]=Tabla2[[#This Row],[CONTRATISTA PRNCIPAL]],"Principal","Secundaria")</f>
        <v>Principal</v>
      </c>
      <c r="T3147" s="42">
        <f>IFERROR(1/COUNTIF(Tabla2[CONTRATISTA PRNCIPAL],Tabla2[[#This Row],[CONTRATISTA PRNCIPAL]]),0)</f>
        <v>0.005494505494505495</v>
      </c>
      <c r="U3147" s="43">
        <f>IF(((TODAY()-Tabla2[[#This Row],[FECHA NACIMIENTO]])/365)&lt;18,"Corregir", IF(((TODAY()-Tabla2[[#This Row],[FECHA NACIMIENTO]])/365)&gt;80, "Corregir",ROUNDDOWN(((TODAY()-Tabla2[[#This Row],[FECHA NACIMIENTO]])/365),0)))</f>
        <v>28</v>
      </c>
      <c r="V31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47" s="44" t="str">
        <f>+IF(Tabla2[[#This Row],[Edad]]="Corregir","Corregir","Ok")</f>
        <v>Ok</v>
      </c>
      <c r="X3147" s="42" t="str">
        <f>+IFERROR(VLOOKUP(Tabla2[[#This Row],[DISTRITO SEGÚN DNI]],Hoja1!$A$2:$B$32,2,FALSE),"No")</f>
        <v>No</v>
      </c>
      <c r="Y3147" s="42" t="str">
        <f>IF(OR(LOWER(Tabla2[[#This Row],[GENERO]])="masculino", LOWER(Tabla2[[#This Row],[GENERO]])="femenino"),"OK","Corregir")</f>
        <v>OK</v>
      </c>
      <c r="Z3147" s="42" t="str">
        <f>+IF(Tabla2[[#This Row],[Nro. DNI / CE]]="","Corregir",IF(LEN(Tabla2[[#This Row],[Nro. DNI / CE]])&gt;=8,"OK","Corregir"))</f>
        <v>OK</v>
      </c>
      <c r="AA3147" s="42">
        <f>COUNTIF(Tabla2[APELLIDOS Y NOMBRES],Tabla2[[#This Row],[APELLIDOS Y NOMBRES]])</f>
        <v>1</v>
      </c>
      <c r="AB3147" s="42">
        <f>IF(Tabla2[[#This Row],[Trabajador]]&gt;1,1/Tabla2[[#This Row],[Trabajador]],Tabla2[[#This Row],[Trabajador]])</f>
        <v>1</v>
      </c>
      <c r="AC3147" t="str">
        <f>+IFERROR(IF(Tabla2[[#This Row],[FECHA CESE/BAJA]]="","No Aplica",IF(AND(MONTH(Tabla2[[#This Row],[FECHA CESE/BAJA]])=MONTH(TODAY()-30),YEAR(Tabla2[[#This Row],[FECHA CESE/BAJA]])=YEAR(TODAY())),MONTH(TODAY()-30)&amp;"-"&amp;YEAR(TODAY()),"Borrar")),"No aplica")</f>
        <v>No Aplica</v>
      </c>
      <c r="AD3147" t="str">
        <f>+IFERROR(IF(Tabla2[[#This Row],[FECHA INICIO DE LABORES EN OBRA]]="","No Aplica",IF(AND(MONTH(Tabla2[[#This Row],[FECHA INICIO DE LABORES EN OBRA]])=MONTH(TODAY()-30),YEAR(Tabla2[[#This Row],[FECHA INICIO DE LABORES EN OBRA]])=YEAR(TODAY())),MONTH(TODAY()-30)&amp;"-"&amp;YEAR(TODAY()),"No Aplica")),"No Aplica")</f>
        <v>No Aplica</v>
      </c>
    </row>
    <row r="3148" spans="1:30" x14ac:dyDescent="0.25">
      <c r="A3148" s="13" t="s">
        <v>10813</v>
      </c>
      <c r="B3148" s="15" t="s">
        <v>10814</v>
      </c>
      <c r="C3148" s="15" t="s">
        <v>10814</v>
      </c>
      <c r="D3148" s="15" t="s">
        <v>10850</v>
      </c>
      <c r="E3148" s="15" t="s">
        <v>10851</v>
      </c>
      <c r="F3148" s="39">
        <v>29016</v>
      </c>
      <c r="G3148" s="15">
        <v>3</v>
      </c>
      <c r="H3148" s="15" t="s">
        <v>10852</v>
      </c>
      <c r="I3148" s="15" t="s">
        <v>2277</v>
      </c>
      <c r="J3148" s="15" t="s">
        <v>10853</v>
      </c>
      <c r="K3148" s="15" t="s">
        <v>3819</v>
      </c>
      <c r="L3148" s="40" t="s">
        <v>6</v>
      </c>
      <c r="M3148" s="39"/>
      <c r="N3148" s="41" t="s">
        <v>2098</v>
      </c>
      <c r="O3148" s="39">
        <v>43686</v>
      </c>
      <c r="P3148" s="40">
        <v>1</v>
      </c>
      <c r="Q3148" s="40">
        <v>1</v>
      </c>
      <c r="R3148" s="40" t="str">
        <f>IFERROR(VLOOKUP(Tabla2[[#This Row],[CONTRATISTA PRNCIPAL]],Hoja1!$L$5:$M$9,2,FALSE),"CJV")</f>
        <v>CJV</v>
      </c>
      <c r="S3148" s="40" t="str">
        <f>IF(Tabla2[[#This Row],[EMPRESA]]=Tabla2[[#This Row],[CONTRATISTA PRNCIPAL]],"Principal","Secundaria")</f>
        <v>Principal</v>
      </c>
      <c r="T3148" s="42">
        <f>IFERROR(1/COUNTIF(Tabla2[CONTRATISTA PRNCIPAL],Tabla2[[#This Row],[CONTRATISTA PRNCIPAL]]),0)</f>
        <v>0.005494505494505495</v>
      </c>
      <c r="U3148" s="43">
        <f>IF(((TODAY()-Tabla2[[#This Row],[FECHA NACIMIENTO]])/365)&lt;18,"Corregir", IF(((TODAY()-Tabla2[[#This Row],[FECHA NACIMIENTO]])/365)&gt;80, "Corregir",ROUNDDOWN(((TODAY()-Tabla2[[#This Row],[FECHA NACIMIENTO]])/365),0)))</f>
        <v>44</v>
      </c>
      <c r="V31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48" s="44" t="str">
        <f>+IF(Tabla2[[#This Row],[Edad]]="Corregir","Corregir","Ok")</f>
        <v>Ok</v>
      </c>
      <c r="X3148" s="42" t="str">
        <f>+IFERROR(VLOOKUP(Tabla2[[#This Row],[DISTRITO SEGÚN DNI]],Hoja1!$A$2:$B$32,2,FALSE),"No")</f>
        <v>No</v>
      </c>
      <c r="Y3148" s="42" t="str">
        <f>IF(OR(LOWER(Tabla2[[#This Row],[GENERO]])="masculino", LOWER(Tabla2[[#This Row],[GENERO]])="femenino"),"OK","Corregir")</f>
        <v>OK</v>
      </c>
      <c r="Z3148" s="42" t="str">
        <f>+IF(Tabla2[[#This Row],[Nro. DNI / CE]]="","Corregir",IF(LEN(Tabla2[[#This Row],[Nro. DNI / CE]])&gt;=8,"OK","Corregir"))</f>
        <v>OK</v>
      </c>
      <c r="AA3148" s="42">
        <f>COUNTIF(Tabla2[APELLIDOS Y NOMBRES],Tabla2[[#This Row],[APELLIDOS Y NOMBRES]])</f>
        <v>1</v>
      </c>
      <c r="AB3148" s="42">
        <f>IF(Tabla2[[#This Row],[Trabajador]]&gt;1,1/Tabla2[[#This Row],[Trabajador]],Tabla2[[#This Row],[Trabajador]])</f>
        <v>1</v>
      </c>
      <c r="AC3148" t="str">
        <f>+IFERROR(IF(Tabla2[[#This Row],[FECHA CESE/BAJA]]="","No Aplica",IF(AND(MONTH(Tabla2[[#This Row],[FECHA CESE/BAJA]])=MONTH(TODAY()-30),YEAR(Tabla2[[#This Row],[FECHA CESE/BAJA]])=YEAR(TODAY())),MONTH(TODAY()-30)&amp;"-"&amp;YEAR(TODAY()),"Borrar")),"No aplica")</f>
        <v>No Aplica</v>
      </c>
      <c r="AD3148" t="str">
        <f>+IFERROR(IF(Tabla2[[#This Row],[FECHA INICIO DE LABORES EN OBRA]]="","No Aplica",IF(AND(MONTH(Tabla2[[#This Row],[FECHA INICIO DE LABORES EN OBRA]])=MONTH(TODAY()-30),YEAR(Tabla2[[#This Row],[FECHA INICIO DE LABORES EN OBRA]])=YEAR(TODAY())),MONTH(TODAY()-30)&amp;"-"&amp;YEAR(TODAY()),"No Aplica")),"No Aplica")</f>
        <v>No Aplica</v>
      </c>
    </row>
    <row r="3149" spans="1:30" x14ac:dyDescent="0.25">
      <c r="A3149" s="13" t="s">
        <v>10813</v>
      </c>
      <c r="B3149" s="15" t="s">
        <v>10814</v>
      </c>
      <c r="C3149" s="15" t="s">
        <v>10814</v>
      </c>
      <c r="D3149" s="15" t="s">
        <v>10854</v>
      </c>
      <c r="E3149" s="15" t="s">
        <v>10855</v>
      </c>
      <c r="F3149" s="39">
        <v>33934</v>
      </c>
      <c r="G3149" s="15">
        <v>3</v>
      </c>
      <c r="H3149" s="15" t="s">
        <v>10830</v>
      </c>
      <c r="I3149" s="15" t="s">
        <v>10856</v>
      </c>
      <c r="J3149" s="15" t="s">
        <v>10857</v>
      </c>
      <c r="K3149" s="15" t="s">
        <v>2162</v>
      </c>
      <c r="L3149" s="40" t="s">
        <v>6</v>
      </c>
      <c r="M3149" s="39"/>
      <c r="N3149" s="41" t="s">
        <v>2098</v>
      </c>
      <c r="O3149" s="39">
        <v>43686</v>
      </c>
      <c r="P3149" s="40">
        <v>1</v>
      </c>
      <c r="Q3149" s="40">
        <v>1</v>
      </c>
      <c r="R3149" s="40" t="str">
        <f>IFERROR(VLOOKUP(Tabla2[[#This Row],[CONTRATISTA PRNCIPAL]],Hoja1!$L$5:$M$9,2,FALSE),"CJV")</f>
        <v>CJV</v>
      </c>
      <c r="S3149" s="40" t="str">
        <f>IF(Tabla2[[#This Row],[EMPRESA]]=Tabla2[[#This Row],[CONTRATISTA PRNCIPAL]],"Principal","Secundaria")</f>
        <v>Principal</v>
      </c>
      <c r="T3149" s="42">
        <f>IFERROR(1/COUNTIF(Tabla2[CONTRATISTA PRNCIPAL],Tabla2[[#This Row],[CONTRATISTA PRNCIPAL]]),0)</f>
        <v>0.005494505494505495</v>
      </c>
      <c r="U3149" s="43">
        <f>IF(((TODAY()-Tabla2[[#This Row],[FECHA NACIMIENTO]])/365)&lt;18,"Corregir", IF(((TODAY()-Tabla2[[#This Row],[FECHA NACIMIENTO]])/365)&gt;80, "Corregir",ROUNDDOWN(((TODAY()-Tabla2[[#This Row],[FECHA NACIMIENTO]])/365),0)))</f>
        <v>30</v>
      </c>
      <c r="V31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49" s="44" t="str">
        <f>+IF(Tabla2[[#This Row],[Edad]]="Corregir","Corregir","Ok")</f>
        <v>Ok</v>
      </c>
      <c r="X3149" s="42" t="str">
        <f>+IFERROR(VLOOKUP(Tabla2[[#This Row],[DISTRITO SEGÚN DNI]],Hoja1!$A$2:$B$32,2,FALSE),"No")</f>
        <v>No</v>
      </c>
      <c r="Y3149" s="42" t="str">
        <f>IF(OR(LOWER(Tabla2[[#This Row],[GENERO]])="masculino", LOWER(Tabla2[[#This Row],[GENERO]])="femenino"),"OK","Corregir")</f>
        <v>OK</v>
      </c>
      <c r="Z3149" s="42" t="str">
        <f>+IF(Tabla2[[#This Row],[Nro. DNI / CE]]="","Corregir",IF(LEN(Tabla2[[#This Row],[Nro. DNI / CE]])&gt;=8,"OK","Corregir"))</f>
        <v>OK</v>
      </c>
      <c r="AA3149" s="42">
        <f>COUNTIF(Tabla2[APELLIDOS Y NOMBRES],Tabla2[[#This Row],[APELLIDOS Y NOMBRES]])</f>
        <v>1</v>
      </c>
      <c r="AB3149" s="42">
        <f>IF(Tabla2[[#This Row],[Trabajador]]&gt;1,1/Tabla2[[#This Row],[Trabajador]],Tabla2[[#This Row],[Trabajador]])</f>
        <v>1</v>
      </c>
      <c r="AC3149" t="str">
        <f>+IFERROR(IF(Tabla2[[#This Row],[FECHA CESE/BAJA]]="","No Aplica",IF(AND(MONTH(Tabla2[[#This Row],[FECHA CESE/BAJA]])=MONTH(TODAY()-30),YEAR(Tabla2[[#This Row],[FECHA CESE/BAJA]])=YEAR(TODAY())),MONTH(TODAY()-30)&amp;"-"&amp;YEAR(TODAY()),"Borrar")),"No aplica")</f>
        <v>No Aplica</v>
      </c>
      <c r="AD3149" t="str">
        <f>+IFERROR(IF(Tabla2[[#This Row],[FECHA INICIO DE LABORES EN OBRA]]="","No Aplica",IF(AND(MONTH(Tabla2[[#This Row],[FECHA INICIO DE LABORES EN OBRA]])=MONTH(TODAY()-30),YEAR(Tabla2[[#This Row],[FECHA INICIO DE LABORES EN OBRA]])=YEAR(TODAY())),MONTH(TODAY()-30)&amp;"-"&amp;YEAR(TODAY()),"No Aplica")),"No Aplica")</f>
        <v>No Aplica</v>
      </c>
    </row>
    <row r="3150" spans="1:30" x14ac:dyDescent="0.25">
      <c r="A3150" s="13" t="s">
        <v>10813</v>
      </c>
      <c r="B3150" s="15" t="s">
        <v>10814</v>
      </c>
      <c r="C3150" s="15" t="s">
        <v>10814</v>
      </c>
      <c r="D3150" s="15" t="s">
        <v>10858</v>
      </c>
      <c r="E3150" s="15" t="s">
        <v>10859</v>
      </c>
      <c r="F3150" s="39">
        <v>28638</v>
      </c>
      <c r="G3150" s="15">
        <v>3</v>
      </c>
      <c r="H3150" s="15" t="s">
        <v>2757</v>
      </c>
      <c r="I3150" s="15" t="s">
        <v>10856</v>
      </c>
      <c r="J3150" s="15" t="s">
        <v>10860</v>
      </c>
      <c r="K3150" s="15" t="s">
        <v>2182</v>
      </c>
      <c r="L3150" s="40" t="s">
        <v>6</v>
      </c>
      <c r="M3150" s="39"/>
      <c r="N3150" s="41" t="s">
        <v>2098</v>
      </c>
      <c r="O3150" s="39">
        <v>43689</v>
      </c>
      <c r="P3150" s="40">
        <v>1</v>
      </c>
      <c r="Q3150" s="40">
        <v>1</v>
      </c>
      <c r="R3150" s="40" t="str">
        <f>IFERROR(VLOOKUP(Tabla2[[#This Row],[CONTRATISTA PRNCIPAL]],Hoja1!$L$5:$M$9,2,FALSE),"CJV")</f>
        <v>CJV</v>
      </c>
      <c r="S3150" s="40" t="str">
        <f>IF(Tabla2[[#This Row],[EMPRESA]]=Tabla2[[#This Row],[CONTRATISTA PRNCIPAL]],"Principal","Secundaria")</f>
        <v>Principal</v>
      </c>
      <c r="T3150" s="42">
        <f>IFERROR(1/COUNTIF(Tabla2[CONTRATISTA PRNCIPAL],Tabla2[[#This Row],[CONTRATISTA PRNCIPAL]]),0)</f>
        <v>0.005494505494505495</v>
      </c>
      <c r="U3150" s="43">
        <f>IF(((TODAY()-Tabla2[[#This Row],[FECHA NACIMIENTO]])/365)&lt;18,"Corregir", IF(((TODAY()-Tabla2[[#This Row],[FECHA NACIMIENTO]])/365)&gt;80, "Corregir",ROUNDDOWN(((TODAY()-Tabla2[[#This Row],[FECHA NACIMIENTO]])/365),0)))</f>
        <v>45</v>
      </c>
      <c r="V31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50" s="44" t="str">
        <f>+IF(Tabla2[[#This Row],[Edad]]="Corregir","Corregir","Ok")</f>
        <v>Ok</v>
      </c>
      <c r="X3150" s="42" t="str">
        <f>+IFERROR(VLOOKUP(Tabla2[[#This Row],[DISTRITO SEGÚN DNI]],Hoja1!$A$2:$B$32,2,FALSE),"No")</f>
        <v>No</v>
      </c>
      <c r="Y3150" s="42" t="str">
        <f>IF(OR(LOWER(Tabla2[[#This Row],[GENERO]])="masculino", LOWER(Tabla2[[#This Row],[GENERO]])="femenino"),"OK","Corregir")</f>
        <v>OK</v>
      </c>
      <c r="Z3150" s="42" t="str">
        <f>+IF(Tabla2[[#This Row],[Nro. DNI / CE]]="","Corregir",IF(LEN(Tabla2[[#This Row],[Nro. DNI / CE]])&gt;=8,"OK","Corregir"))</f>
        <v>OK</v>
      </c>
      <c r="AA3150" s="42">
        <f>COUNTIF(Tabla2[APELLIDOS Y NOMBRES],Tabla2[[#This Row],[APELLIDOS Y NOMBRES]])</f>
        <v>1</v>
      </c>
      <c r="AB3150" s="42">
        <f>IF(Tabla2[[#This Row],[Trabajador]]&gt;1,1/Tabla2[[#This Row],[Trabajador]],Tabla2[[#This Row],[Trabajador]])</f>
        <v>1</v>
      </c>
      <c r="AC3150" t="str">
        <f>+IFERROR(IF(Tabla2[[#This Row],[FECHA CESE/BAJA]]="","No Aplica",IF(AND(MONTH(Tabla2[[#This Row],[FECHA CESE/BAJA]])=MONTH(TODAY()-30),YEAR(Tabla2[[#This Row],[FECHA CESE/BAJA]])=YEAR(TODAY())),MONTH(TODAY()-30)&amp;"-"&amp;YEAR(TODAY()),"Borrar")),"No aplica")</f>
        <v>No Aplica</v>
      </c>
      <c r="AD3150" t="str">
        <f>+IFERROR(IF(Tabla2[[#This Row],[FECHA INICIO DE LABORES EN OBRA]]="","No Aplica",IF(AND(MONTH(Tabla2[[#This Row],[FECHA INICIO DE LABORES EN OBRA]])=MONTH(TODAY()-30),YEAR(Tabla2[[#This Row],[FECHA INICIO DE LABORES EN OBRA]])=YEAR(TODAY())),MONTH(TODAY()-30)&amp;"-"&amp;YEAR(TODAY()),"No Aplica")),"No Aplica")</f>
        <v>No Aplica</v>
      </c>
    </row>
    <row r="3151" spans="1:30" x14ac:dyDescent="0.25">
      <c r="A3151" s="13" t="s">
        <v>10813</v>
      </c>
      <c r="B3151" s="15" t="s">
        <v>10814</v>
      </c>
      <c r="C3151" s="15" t="s">
        <v>10814</v>
      </c>
      <c r="D3151" s="15" t="s">
        <v>10861</v>
      </c>
      <c r="E3151" s="15" t="s">
        <v>10862</v>
      </c>
      <c r="F3151" s="39">
        <v>33838</v>
      </c>
      <c r="G3151" s="15">
        <v>3</v>
      </c>
      <c r="H3151" s="15" t="s">
        <v>10830</v>
      </c>
      <c r="I3151" s="15" t="s">
        <v>10822</v>
      </c>
      <c r="J3151" s="15" t="s">
        <v>10863</v>
      </c>
      <c r="K3151" s="15" t="s">
        <v>4775</v>
      </c>
      <c r="L3151" s="40" t="s">
        <v>6</v>
      </c>
      <c r="M3151" s="39"/>
      <c r="N3151" s="41" t="s">
        <v>2098</v>
      </c>
      <c r="O3151" s="39">
        <v>43689</v>
      </c>
      <c r="P3151" s="40">
        <v>1</v>
      </c>
      <c r="Q3151" s="40">
        <v>1</v>
      </c>
      <c r="R3151" s="40" t="str">
        <f>IFERROR(VLOOKUP(Tabla2[[#This Row],[CONTRATISTA PRNCIPAL]],Hoja1!$L$5:$M$9,2,FALSE),"CJV")</f>
        <v>CJV</v>
      </c>
      <c r="S3151" s="40" t="str">
        <f>IF(Tabla2[[#This Row],[EMPRESA]]=Tabla2[[#This Row],[CONTRATISTA PRNCIPAL]],"Principal","Secundaria")</f>
        <v>Principal</v>
      </c>
      <c r="T3151" s="42">
        <f>IFERROR(1/COUNTIF(Tabla2[CONTRATISTA PRNCIPAL],Tabla2[[#This Row],[CONTRATISTA PRNCIPAL]]),0)</f>
        <v>0.005494505494505495</v>
      </c>
      <c r="U3151" s="43">
        <f>IF(((TODAY()-Tabla2[[#This Row],[FECHA NACIMIENTO]])/365)&lt;18,"Corregir", IF(((TODAY()-Tabla2[[#This Row],[FECHA NACIMIENTO]])/365)&gt;80, "Corregir",ROUNDDOWN(((TODAY()-Tabla2[[#This Row],[FECHA NACIMIENTO]])/365),0)))</f>
        <v>31</v>
      </c>
      <c r="V31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51" s="44" t="str">
        <f>+IF(Tabla2[[#This Row],[Edad]]="Corregir","Corregir","Ok")</f>
        <v>Ok</v>
      </c>
      <c r="X3151" s="42" t="str">
        <f>+IFERROR(VLOOKUP(Tabla2[[#This Row],[DISTRITO SEGÚN DNI]],Hoja1!$A$2:$B$32,2,FALSE),"No")</f>
        <v>No</v>
      </c>
      <c r="Y3151" s="42" t="str">
        <f>IF(OR(LOWER(Tabla2[[#This Row],[GENERO]])="masculino", LOWER(Tabla2[[#This Row],[GENERO]])="femenino"),"OK","Corregir")</f>
        <v>OK</v>
      </c>
      <c r="Z3151" s="42" t="str">
        <f>+IF(Tabla2[[#This Row],[Nro. DNI / CE]]="","Corregir",IF(LEN(Tabla2[[#This Row],[Nro. DNI / CE]])&gt;=8,"OK","Corregir"))</f>
        <v>OK</v>
      </c>
      <c r="AA3151" s="42">
        <f>COUNTIF(Tabla2[APELLIDOS Y NOMBRES],Tabla2[[#This Row],[APELLIDOS Y NOMBRES]])</f>
        <v>1</v>
      </c>
      <c r="AB3151" s="42">
        <f>IF(Tabla2[[#This Row],[Trabajador]]&gt;1,1/Tabla2[[#This Row],[Trabajador]],Tabla2[[#This Row],[Trabajador]])</f>
        <v>1</v>
      </c>
      <c r="AC3151" t="str">
        <f>+IFERROR(IF(Tabla2[[#This Row],[FECHA CESE/BAJA]]="","No Aplica",IF(AND(MONTH(Tabla2[[#This Row],[FECHA CESE/BAJA]])=MONTH(TODAY()-30),YEAR(Tabla2[[#This Row],[FECHA CESE/BAJA]])=YEAR(TODAY())),MONTH(TODAY()-30)&amp;"-"&amp;YEAR(TODAY()),"Borrar")),"No aplica")</f>
        <v>No Aplica</v>
      </c>
      <c r="AD3151" t="str">
        <f>+IFERROR(IF(Tabla2[[#This Row],[FECHA INICIO DE LABORES EN OBRA]]="","No Aplica",IF(AND(MONTH(Tabla2[[#This Row],[FECHA INICIO DE LABORES EN OBRA]])=MONTH(TODAY()-30),YEAR(Tabla2[[#This Row],[FECHA INICIO DE LABORES EN OBRA]])=YEAR(TODAY())),MONTH(TODAY()-30)&amp;"-"&amp;YEAR(TODAY()),"No Aplica")),"No Aplica")</f>
        <v>No Aplica</v>
      </c>
    </row>
    <row r="3152" spans="1:30" x14ac:dyDescent="0.25">
      <c r="A3152" s="13" t="s">
        <v>10813</v>
      </c>
      <c r="B3152" s="15" t="s">
        <v>10814</v>
      </c>
      <c r="C3152" s="15" t="s">
        <v>10814</v>
      </c>
      <c r="D3152" s="15" t="s">
        <v>10864</v>
      </c>
      <c r="E3152" s="15" t="s">
        <v>10865</v>
      </c>
      <c r="F3152" s="39">
        <v>34691</v>
      </c>
      <c r="G3152" s="15">
        <v>1</v>
      </c>
      <c r="H3152" s="15" t="s">
        <v>4439</v>
      </c>
      <c r="I3152" s="15" t="s">
        <v>10822</v>
      </c>
      <c r="J3152" s="15" t="s">
        <v>10866</v>
      </c>
      <c r="K3152" s="15" t="s">
        <v>10867</v>
      </c>
      <c r="L3152" s="40" t="s">
        <v>6</v>
      </c>
      <c r="M3152" s="39"/>
      <c r="N3152" s="41" t="s">
        <v>2098</v>
      </c>
      <c r="O3152" s="39">
        <v>43691</v>
      </c>
      <c r="P3152" s="40">
        <v>1</v>
      </c>
      <c r="Q3152" s="40">
        <v>1</v>
      </c>
      <c r="R3152" s="40" t="str">
        <f>IFERROR(VLOOKUP(Tabla2[[#This Row],[CONTRATISTA PRNCIPAL]],Hoja1!$L$5:$M$9,2,FALSE),"CJV")</f>
        <v>CJV</v>
      </c>
      <c r="S3152" s="40" t="str">
        <f>IF(Tabla2[[#This Row],[EMPRESA]]=Tabla2[[#This Row],[CONTRATISTA PRNCIPAL]],"Principal","Secundaria")</f>
        <v>Principal</v>
      </c>
      <c r="T3152" s="42">
        <f>IFERROR(1/COUNTIF(Tabla2[CONTRATISTA PRNCIPAL],Tabla2[[#This Row],[CONTRATISTA PRNCIPAL]]),0)</f>
        <v>0.005494505494505495</v>
      </c>
      <c r="U3152" s="43">
        <f>IF(((TODAY()-Tabla2[[#This Row],[FECHA NACIMIENTO]])/365)&lt;18,"Corregir", IF(((TODAY()-Tabla2[[#This Row],[FECHA NACIMIENTO]])/365)&gt;80, "Corregir",ROUNDDOWN(((TODAY()-Tabla2[[#This Row],[FECHA NACIMIENTO]])/365),0)))</f>
        <v>28</v>
      </c>
      <c r="V31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52" s="44" t="str">
        <f>+IF(Tabla2[[#This Row],[Edad]]="Corregir","Corregir","Ok")</f>
        <v>Ok</v>
      </c>
      <c r="X3152" s="42" t="str">
        <f>+IFERROR(VLOOKUP(Tabla2[[#This Row],[DISTRITO SEGÚN DNI]],Hoja1!$A$2:$B$32,2,FALSE),"No")</f>
        <v>No</v>
      </c>
      <c r="Y3152" s="42" t="str">
        <f>IF(OR(LOWER(Tabla2[[#This Row],[GENERO]])="masculino", LOWER(Tabla2[[#This Row],[GENERO]])="femenino"),"OK","Corregir")</f>
        <v>OK</v>
      </c>
      <c r="Z3152" s="42" t="str">
        <f>+IF(Tabla2[[#This Row],[Nro. DNI / CE]]="","Corregir",IF(LEN(Tabla2[[#This Row],[Nro. DNI / CE]])&gt;=8,"OK","Corregir"))</f>
        <v>OK</v>
      </c>
      <c r="AA3152" s="42">
        <f>COUNTIF(Tabla2[APELLIDOS Y NOMBRES],Tabla2[[#This Row],[APELLIDOS Y NOMBRES]])</f>
        <v>1</v>
      </c>
      <c r="AB3152" s="42">
        <f>IF(Tabla2[[#This Row],[Trabajador]]&gt;1,1/Tabla2[[#This Row],[Trabajador]],Tabla2[[#This Row],[Trabajador]])</f>
        <v>1</v>
      </c>
      <c r="AC3152" t="str">
        <f>+IFERROR(IF(Tabla2[[#This Row],[FECHA CESE/BAJA]]="","No Aplica",IF(AND(MONTH(Tabla2[[#This Row],[FECHA CESE/BAJA]])=MONTH(TODAY()-30),YEAR(Tabla2[[#This Row],[FECHA CESE/BAJA]])=YEAR(TODAY())),MONTH(TODAY()-30)&amp;"-"&amp;YEAR(TODAY()),"Borrar")),"No aplica")</f>
        <v>No Aplica</v>
      </c>
      <c r="AD3152" t="str">
        <f>+IFERROR(IF(Tabla2[[#This Row],[FECHA INICIO DE LABORES EN OBRA]]="","No Aplica",IF(AND(MONTH(Tabla2[[#This Row],[FECHA INICIO DE LABORES EN OBRA]])=MONTH(TODAY()-30),YEAR(Tabla2[[#This Row],[FECHA INICIO DE LABORES EN OBRA]])=YEAR(TODAY())),MONTH(TODAY()-30)&amp;"-"&amp;YEAR(TODAY()),"No Aplica")),"No Aplica")</f>
        <v>No Aplica</v>
      </c>
    </row>
    <row r="3153" spans="1:30" x14ac:dyDescent="0.25">
      <c r="A3153" s="13" t="s">
        <v>10813</v>
      </c>
      <c r="B3153" s="15" t="s">
        <v>10814</v>
      </c>
      <c r="C3153" s="15" t="s">
        <v>10814</v>
      </c>
      <c r="D3153" s="15" t="s">
        <v>10868</v>
      </c>
      <c r="E3153" s="15" t="s">
        <v>10869</v>
      </c>
      <c r="F3153" s="39">
        <v>32403</v>
      </c>
      <c r="G3153" s="15">
        <v>3</v>
      </c>
      <c r="H3153" s="15" t="s">
        <v>2757</v>
      </c>
      <c r="I3153" s="15" t="s">
        <v>2277</v>
      </c>
      <c r="J3153" s="15" t="s">
        <v>10870</v>
      </c>
      <c r="K3153" s="15" t="s">
        <v>2237</v>
      </c>
      <c r="L3153" s="40" t="s">
        <v>6</v>
      </c>
      <c r="M3153" s="39"/>
      <c r="N3153" s="41" t="s">
        <v>2098</v>
      </c>
      <c r="O3153" s="39">
        <v>43691</v>
      </c>
      <c r="P3153" s="40">
        <v>1</v>
      </c>
      <c r="Q3153" s="40">
        <v>1</v>
      </c>
      <c r="R3153" s="40" t="str">
        <f>IFERROR(VLOOKUP(Tabla2[[#This Row],[CONTRATISTA PRNCIPAL]],Hoja1!$L$5:$M$9,2,FALSE),"CJV")</f>
        <v>CJV</v>
      </c>
      <c r="S3153" s="40" t="str">
        <f>IF(Tabla2[[#This Row],[EMPRESA]]=Tabla2[[#This Row],[CONTRATISTA PRNCIPAL]],"Principal","Secundaria")</f>
        <v>Principal</v>
      </c>
      <c r="T3153" s="42">
        <f>IFERROR(1/COUNTIF(Tabla2[CONTRATISTA PRNCIPAL],Tabla2[[#This Row],[CONTRATISTA PRNCIPAL]]),0)</f>
        <v>0.005494505494505495</v>
      </c>
      <c r="U3153" s="43">
        <f>IF(((TODAY()-Tabla2[[#This Row],[FECHA NACIMIENTO]])/365)&lt;18,"Corregir", IF(((TODAY()-Tabla2[[#This Row],[FECHA NACIMIENTO]])/365)&gt;80, "Corregir",ROUNDDOWN(((TODAY()-Tabla2[[#This Row],[FECHA NACIMIENTO]])/365),0)))</f>
        <v>35</v>
      </c>
      <c r="V31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53" s="44" t="str">
        <f>+IF(Tabla2[[#This Row],[Edad]]="Corregir","Corregir","Ok")</f>
        <v>Ok</v>
      </c>
      <c r="X3153" s="42" t="str">
        <f>+IFERROR(VLOOKUP(Tabla2[[#This Row],[DISTRITO SEGÚN DNI]],Hoja1!$A$2:$B$32,2,FALSE),"No")</f>
        <v>No</v>
      </c>
      <c r="Y3153" s="42" t="str">
        <f>IF(OR(LOWER(Tabla2[[#This Row],[GENERO]])="masculino", LOWER(Tabla2[[#This Row],[GENERO]])="femenino"),"OK","Corregir")</f>
        <v>OK</v>
      </c>
      <c r="Z3153" s="42" t="str">
        <f>+IF(Tabla2[[#This Row],[Nro. DNI / CE]]="","Corregir",IF(LEN(Tabla2[[#This Row],[Nro. DNI / CE]])&gt;=8,"OK","Corregir"))</f>
        <v>OK</v>
      </c>
      <c r="AA3153" s="42">
        <f>COUNTIF(Tabla2[APELLIDOS Y NOMBRES],Tabla2[[#This Row],[APELLIDOS Y NOMBRES]])</f>
        <v>1</v>
      </c>
      <c r="AB3153" s="42">
        <f>IF(Tabla2[[#This Row],[Trabajador]]&gt;1,1/Tabla2[[#This Row],[Trabajador]],Tabla2[[#This Row],[Trabajador]])</f>
        <v>1</v>
      </c>
      <c r="AC3153" t="str">
        <f>+IFERROR(IF(Tabla2[[#This Row],[FECHA CESE/BAJA]]="","No Aplica",IF(AND(MONTH(Tabla2[[#This Row],[FECHA CESE/BAJA]])=MONTH(TODAY()-30),YEAR(Tabla2[[#This Row],[FECHA CESE/BAJA]])=YEAR(TODAY())),MONTH(TODAY()-30)&amp;"-"&amp;YEAR(TODAY()),"Borrar")),"No aplica")</f>
        <v>No Aplica</v>
      </c>
      <c r="AD3153" t="str">
        <f>+IFERROR(IF(Tabla2[[#This Row],[FECHA INICIO DE LABORES EN OBRA]]="","No Aplica",IF(AND(MONTH(Tabla2[[#This Row],[FECHA INICIO DE LABORES EN OBRA]])=MONTH(TODAY()-30),YEAR(Tabla2[[#This Row],[FECHA INICIO DE LABORES EN OBRA]])=YEAR(TODAY())),MONTH(TODAY()-30)&amp;"-"&amp;YEAR(TODAY()),"No Aplica")),"No Aplica")</f>
        <v>No Aplica</v>
      </c>
    </row>
    <row r="3154" spans="1:30" x14ac:dyDescent="0.25">
      <c r="A3154" s="13" t="s">
        <v>10813</v>
      </c>
      <c r="B3154" s="15" t="s">
        <v>10814</v>
      </c>
      <c r="C3154" s="15" t="s">
        <v>10814</v>
      </c>
      <c r="D3154" s="15" t="s">
        <v>10871</v>
      </c>
      <c r="E3154" s="15" t="s">
        <v>10872</v>
      </c>
      <c r="F3154" s="39">
        <v>29960</v>
      </c>
      <c r="G3154" s="15">
        <v>3</v>
      </c>
      <c r="H3154" s="15" t="s">
        <v>10852</v>
      </c>
      <c r="I3154" s="15" t="s">
        <v>2277</v>
      </c>
      <c r="J3154" s="15" t="s">
        <v>10873</v>
      </c>
      <c r="K3154" s="15" t="s">
        <v>10874</v>
      </c>
      <c r="L3154" s="40" t="s">
        <v>6</v>
      </c>
      <c r="M3154" s="39"/>
      <c r="N3154" s="41" t="s">
        <v>2098</v>
      </c>
      <c r="O3154" s="39">
        <v>43693</v>
      </c>
      <c r="P3154" s="40">
        <v>1</v>
      </c>
      <c r="Q3154" s="40">
        <v>1</v>
      </c>
      <c r="R3154" s="40" t="str">
        <f>IFERROR(VLOOKUP(Tabla2[[#This Row],[CONTRATISTA PRNCIPAL]],Hoja1!$L$5:$M$9,2,FALSE),"CJV")</f>
        <v>CJV</v>
      </c>
      <c r="S3154" s="40" t="str">
        <f>IF(Tabla2[[#This Row],[EMPRESA]]=Tabla2[[#This Row],[CONTRATISTA PRNCIPAL]],"Principal","Secundaria")</f>
        <v>Principal</v>
      </c>
      <c r="T3154" s="42">
        <f>IFERROR(1/COUNTIF(Tabla2[CONTRATISTA PRNCIPAL],Tabla2[[#This Row],[CONTRATISTA PRNCIPAL]]),0)</f>
        <v>0.005494505494505495</v>
      </c>
      <c r="U3154" s="43">
        <f>IF(((TODAY()-Tabla2[[#This Row],[FECHA NACIMIENTO]])/365)&lt;18,"Corregir", IF(((TODAY()-Tabla2[[#This Row],[FECHA NACIMIENTO]])/365)&gt;80, "Corregir",ROUNDDOWN(((TODAY()-Tabla2[[#This Row],[FECHA NACIMIENTO]])/365),0)))</f>
        <v>41</v>
      </c>
      <c r="V31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54" s="44" t="str">
        <f>+IF(Tabla2[[#This Row],[Edad]]="Corregir","Corregir","Ok")</f>
        <v>Ok</v>
      </c>
      <c r="X3154" s="42" t="str">
        <f>+IFERROR(VLOOKUP(Tabla2[[#This Row],[DISTRITO SEGÚN DNI]],Hoja1!$A$2:$B$32,2,FALSE),"No")</f>
        <v>No</v>
      </c>
      <c r="Y3154" s="42" t="str">
        <f>IF(OR(LOWER(Tabla2[[#This Row],[GENERO]])="masculino", LOWER(Tabla2[[#This Row],[GENERO]])="femenino"),"OK","Corregir")</f>
        <v>OK</v>
      </c>
      <c r="Z3154" s="42" t="str">
        <f>+IF(Tabla2[[#This Row],[Nro. DNI / CE]]="","Corregir",IF(LEN(Tabla2[[#This Row],[Nro. DNI / CE]])&gt;=8,"OK","Corregir"))</f>
        <v>OK</v>
      </c>
      <c r="AA3154" s="42">
        <f>COUNTIF(Tabla2[APELLIDOS Y NOMBRES],Tabla2[[#This Row],[APELLIDOS Y NOMBRES]])</f>
        <v>1</v>
      </c>
      <c r="AB3154" s="42">
        <f>IF(Tabla2[[#This Row],[Trabajador]]&gt;1,1/Tabla2[[#This Row],[Trabajador]],Tabla2[[#This Row],[Trabajador]])</f>
        <v>1</v>
      </c>
      <c r="AC3154" t="str">
        <f>+IFERROR(IF(Tabla2[[#This Row],[FECHA CESE/BAJA]]="","No Aplica",IF(AND(MONTH(Tabla2[[#This Row],[FECHA CESE/BAJA]])=MONTH(TODAY()-30),YEAR(Tabla2[[#This Row],[FECHA CESE/BAJA]])=YEAR(TODAY())),MONTH(TODAY()-30)&amp;"-"&amp;YEAR(TODAY()),"Borrar")),"No aplica")</f>
        <v>No Aplica</v>
      </c>
      <c r="AD3154" t="str">
        <f>+IFERROR(IF(Tabla2[[#This Row],[FECHA INICIO DE LABORES EN OBRA]]="","No Aplica",IF(AND(MONTH(Tabla2[[#This Row],[FECHA INICIO DE LABORES EN OBRA]])=MONTH(TODAY()-30),YEAR(Tabla2[[#This Row],[FECHA INICIO DE LABORES EN OBRA]])=YEAR(TODAY())),MONTH(TODAY()-30)&amp;"-"&amp;YEAR(TODAY()),"No Aplica")),"No Aplica")</f>
        <v>No Aplica</v>
      </c>
    </row>
    <row r="3155" spans="1:30" x14ac:dyDescent="0.25">
      <c r="A3155" s="13" t="s">
        <v>10813</v>
      </c>
      <c r="B3155" s="15" t="s">
        <v>10814</v>
      </c>
      <c r="C3155" s="15" t="s">
        <v>10814</v>
      </c>
      <c r="D3155" s="15" t="s">
        <v>10875</v>
      </c>
      <c r="E3155" s="15" t="s">
        <v>10876</v>
      </c>
      <c r="F3155" s="39">
        <v>30711</v>
      </c>
      <c r="G3155" s="15">
        <v>3</v>
      </c>
      <c r="H3155" s="15" t="s">
        <v>3274</v>
      </c>
      <c r="I3155" s="15" t="s">
        <v>2277</v>
      </c>
      <c r="J3155" s="15" t="s">
        <v>10877</v>
      </c>
      <c r="K3155" s="15" t="s">
        <v>4022</v>
      </c>
      <c r="L3155" s="40" t="s">
        <v>6</v>
      </c>
      <c r="M3155" s="39"/>
      <c r="N3155" s="41" t="s">
        <v>2098</v>
      </c>
      <c r="O3155" s="39">
        <v>43698</v>
      </c>
      <c r="P3155" s="40">
        <v>1</v>
      </c>
      <c r="Q3155" s="40">
        <v>1</v>
      </c>
      <c r="R3155" s="40" t="str">
        <f>IFERROR(VLOOKUP(Tabla2[[#This Row],[CONTRATISTA PRNCIPAL]],Hoja1!$L$5:$M$9,2,FALSE),"CJV")</f>
        <v>CJV</v>
      </c>
      <c r="S3155" s="40" t="str">
        <f>IF(Tabla2[[#This Row],[EMPRESA]]=Tabla2[[#This Row],[CONTRATISTA PRNCIPAL]],"Principal","Secundaria")</f>
        <v>Principal</v>
      </c>
      <c r="T3155" s="42">
        <f>IFERROR(1/COUNTIF(Tabla2[CONTRATISTA PRNCIPAL],Tabla2[[#This Row],[CONTRATISTA PRNCIPAL]]),0)</f>
        <v>0.005494505494505495</v>
      </c>
      <c r="U3155" s="43">
        <f>IF(((TODAY()-Tabla2[[#This Row],[FECHA NACIMIENTO]])/365)&lt;18,"Corregir", IF(((TODAY()-Tabla2[[#This Row],[FECHA NACIMIENTO]])/365)&gt;80, "Corregir",ROUNDDOWN(((TODAY()-Tabla2[[#This Row],[FECHA NACIMIENTO]])/365),0)))</f>
        <v>39</v>
      </c>
      <c r="V31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55" s="44" t="str">
        <f>+IF(Tabla2[[#This Row],[Edad]]="Corregir","Corregir","Ok")</f>
        <v>Ok</v>
      </c>
      <c r="X3155" s="42" t="str">
        <f>+IFERROR(VLOOKUP(Tabla2[[#This Row],[DISTRITO SEGÚN DNI]],Hoja1!$A$2:$B$32,2,FALSE),"No")</f>
        <v>No</v>
      </c>
      <c r="Y3155" s="42" t="str">
        <f>IF(OR(LOWER(Tabla2[[#This Row],[GENERO]])="masculino", LOWER(Tabla2[[#This Row],[GENERO]])="femenino"),"OK","Corregir")</f>
        <v>OK</v>
      </c>
      <c r="Z3155" s="42" t="str">
        <f>+IF(Tabla2[[#This Row],[Nro. DNI / CE]]="","Corregir",IF(LEN(Tabla2[[#This Row],[Nro. DNI / CE]])&gt;=8,"OK","Corregir"))</f>
        <v>OK</v>
      </c>
      <c r="AA3155" s="42">
        <f>COUNTIF(Tabla2[APELLIDOS Y NOMBRES],Tabla2[[#This Row],[APELLIDOS Y NOMBRES]])</f>
        <v>1</v>
      </c>
      <c r="AB3155" s="42">
        <f>IF(Tabla2[[#This Row],[Trabajador]]&gt;1,1/Tabla2[[#This Row],[Trabajador]],Tabla2[[#This Row],[Trabajador]])</f>
        <v>1</v>
      </c>
      <c r="AC3155" t="str">
        <f>+IFERROR(IF(Tabla2[[#This Row],[FECHA CESE/BAJA]]="","No Aplica",IF(AND(MONTH(Tabla2[[#This Row],[FECHA CESE/BAJA]])=MONTH(TODAY()-30),YEAR(Tabla2[[#This Row],[FECHA CESE/BAJA]])=YEAR(TODAY())),MONTH(TODAY()-30)&amp;"-"&amp;YEAR(TODAY()),"Borrar")),"No aplica")</f>
        <v>No Aplica</v>
      </c>
      <c r="AD3155" t="str">
        <f>+IFERROR(IF(Tabla2[[#This Row],[FECHA INICIO DE LABORES EN OBRA]]="","No Aplica",IF(AND(MONTH(Tabla2[[#This Row],[FECHA INICIO DE LABORES EN OBRA]])=MONTH(TODAY()-30),YEAR(Tabla2[[#This Row],[FECHA INICIO DE LABORES EN OBRA]])=YEAR(TODAY())),MONTH(TODAY()-30)&amp;"-"&amp;YEAR(TODAY()),"No Aplica")),"No Aplica")</f>
        <v>No Aplica</v>
      </c>
    </row>
    <row r="3156" spans="1:30" x14ac:dyDescent="0.25">
      <c r="A3156" s="13" t="s">
        <v>10813</v>
      </c>
      <c r="B3156" s="15" t="s">
        <v>10814</v>
      </c>
      <c r="C3156" s="15" t="s">
        <v>10814</v>
      </c>
      <c r="D3156" s="15" t="s">
        <v>10878</v>
      </c>
      <c r="E3156" s="15" t="s">
        <v>10879</v>
      </c>
      <c r="F3156" s="39">
        <v>28077</v>
      </c>
      <c r="G3156" s="15">
        <v>3</v>
      </c>
      <c r="H3156" s="15" t="s">
        <v>10852</v>
      </c>
      <c r="I3156" s="15" t="s">
        <v>10822</v>
      </c>
      <c r="J3156" s="15" t="s">
        <v>10880</v>
      </c>
      <c r="K3156" s="15" t="s">
        <v>2200</v>
      </c>
      <c r="L3156" s="40" t="s">
        <v>6</v>
      </c>
      <c r="M3156" s="39"/>
      <c r="N3156" s="41" t="s">
        <v>2098</v>
      </c>
      <c r="O3156" s="39">
        <v>43700</v>
      </c>
      <c r="P3156" s="40">
        <v>1</v>
      </c>
      <c r="Q3156" s="40">
        <v>1</v>
      </c>
      <c r="R3156" s="40" t="str">
        <f>IFERROR(VLOOKUP(Tabla2[[#This Row],[CONTRATISTA PRNCIPAL]],Hoja1!$L$5:$M$9,2,FALSE),"CJV")</f>
        <v>CJV</v>
      </c>
      <c r="S3156" s="40" t="str">
        <f>IF(Tabla2[[#This Row],[EMPRESA]]=Tabla2[[#This Row],[CONTRATISTA PRNCIPAL]],"Principal","Secundaria")</f>
        <v>Principal</v>
      </c>
      <c r="T3156" s="42">
        <f>IFERROR(1/COUNTIF(Tabla2[CONTRATISTA PRNCIPAL],Tabla2[[#This Row],[CONTRATISTA PRNCIPAL]]),0)</f>
        <v>0.005494505494505495</v>
      </c>
      <c r="U3156" s="43">
        <f>IF(((TODAY()-Tabla2[[#This Row],[FECHA NACIMIENTO]])/365)&lt;18,"Corregir", IF(((TODAY()-Tabla2[[#This Row],[FECHA NACIMIENTO]])/365)&gt;80, "Corregir",ROUNDDOWN(((TODAY()-Tabla2[[#This Row],[FECHA NACIMIENTO]])/365),0)))</f>
        <v>46</v>
      </c>
      <c r="V31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56" s="44" t="str">
        <f>+IF(Tabla2[[#This Row],[Edad]]="Corregir","Corregir","Ok")</f>
        <v>Ok</v>
      </c>
      <c r="X3156" s="42" t="str">
        <f>+IFERROR(VLOOKUP(Tabla2[[#This Row],[DISTRITO SEGÚN DNI]],Hoja1!$A$2:$B$32,2,FALSE),"No")</f>
        <v>No</v>
      </c>
      <c r="Y3156" s="42" t="str">
        <f>IF(OR(LOWER(Tabla2[[#This Row],[GENERO]])="masculino", LOWER(Tabla2[[#This Row],[GENERO]])="femenino"),"OK","Corregir")</f>
        <v>OK</v>
      </c>
      <c r="Z3156" s="42" t="str">
        <f>+IF(Tabla2[[#This Row],[Nro. DNI / CE]]="","Corregir",IF(LEN(Tabla2[[#This Row],[Nro. DNI / CE]])&gt;=8,"OK","Corregir"))</f>
        <v>OK</v>
      </c>
      <c r="AA3156" s="42">
        <f>COUNTIF(Tabla2[APELLIDOS Y NOMBRES],Tabla2[[#This Row],[APELLIDOS Y NOMBRES]])</f>
        <v>1</v>
      </c>
      <c r="AB3156" s="42">
        <f>IF(Tabla2[[#This Row],[Trabajador]]&gt;1,1/Tabla2[[#This Row],[Trabajador]],Tabla2[[#This Row],[Trabajador]])</f>
        <v>1</v>
      </c>
      <c r="AC3156" t="str">
        <f>+IFERROR(IF(Tabla2[[#This Row],[FECHA CESE/BAJA]]="","No Aplica",IF(AND(MONTH(Tabla2[[#This Row],[FECHA CESE/BAJA]])=MONTH(TODAY()-30),YEAR(Tabla2[[#This Row],[FECHA CESE/BAJA]])=YEAR(TODAY())),MONTH(TODAY()-30)&amp;"-"&amp;YEAR(TODAY()),"Borrar")),"No aplica")</f>
        <v>No Aplica</v>
      </c>
      <c r="AD3156" t="str">
        <f>+IFERROR(IF(Tabla2[[#This Row],[FECHA INICIO DE LABORES EN OBRA]]="","No Aplica",IF(AND(MONTH(Tabla2[[#This Row],[FECHA INICIO DE LABORES EN OBRA]])=MONTH(TODAY()-30),YEAR(Tabla2[[#This Row],[FECHA INICIO DE LABORES EN OBRA]])=YEAR(TODAY())),MONTH(TODAY()-30)&amp;"-"&amp;YEAR(TODAY()),"No Aplica")),"No Aplica")</f>
        <v>No Aplica</v>
      </c>
    </row>
    <row r="3157" spans="1:30" x14ac:dyDescent="0.25">
      <c r="A3157" s="13" t="s">
        <v>10813</v>
      </c>
      <c r="B3157" s="15" t="s">
        <v>10814</v>
      </c>
      <c r="C3157" s="15" t="s">
        <v>10814</v>
      </c>
      <c r="D3157" s="15" t="s">
        <v>10881</v>
      </c>
      <c r="E3157" s="15" t="s">
        <v>10882</v>
      </c>
      <c r="F3157" s="39">
        <v>31520</v>
      </c>
      <c r="G3157" s="15">
        <v>3</v>
      </c>
      <c r="H3157" s="15" t="s">
        <v>10826</v>
      </c>
      <c r="I3157" s="15" t="s">
        <v>2277</v>
      </c>
      <c r="J3157" s="15" t="s">
        <v>10883</v>
      </c>
      <c r="K3157" s="15" t="s">
        <v>7558</v>
      </c>
      <c r="L3157" s="40" t="s">
        <v>6</v>
      </c>
      <c r="M3157" s="39"/>
      <c r="N3157" s="41" t="s">
        <v>2098</v>
      </c>
      <c r="O3157" s="39">
        <v>43705</v>
      </c>
      <c r="P3157" s="40">
        <v>1</v>
      </c>
      <c r="Q3157" s="40">
        <v>1</v>
      </c>
      <c r="R3157" s="40" t="str">
        <f>IFERROR(VLOOKUP(Tabla2[[#This Row],[CONTRATISTA PRNCIPAL]],Hoja1!$L$5:$M$9,2,FALSE),"CJV")</f>
        <v>CJV</v>
      </c>
      <c r="S3157" s="40" t="str">
        <f>IF(Tabla2[[#This Row],[EMPRESA]]=Tabla2[[#This Row],[CONTRATISTA PRNCIPAL]],"Principal","Secundaria")</f>
        <v>Principal</v>
      </c>
      <c r="T3157" s="42">
        <f>IFERROR(1/COUNTIF(Tabla2[CONTRATISTA PRNCIPAL],Tabla2[[#This Row],[CONTRATISTA PRNCIPAL]]),0)</f>
        <v>0.005494505494505495</v>
      </c>
      <c r="U3157" s="43">
        <f>IF(((TODAY()-Tabla2[[#This Row],[FECHA NACIMIENTO]])/365)&lt;18,"Corregir", IF(((TODAY()-Tabla2[[#This Row],[FECHA NACIMIENTO]])/365)&gt;80, "Corregir",ROUNDDOWN(((TODAY()-Tabla2[[#This Row],[FECHA NACIMIENTO]])/365),0)))</f>
        <v>37</v>
      </c>
      <c r="V31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57" s="44" t="str">
        <f>+IF(Tabla2[[#This Row],[Edad]]="Corregir","Corregir","Ok")</f>
        <v>Ok</v>
      </c>
      <c r="X3157" s="42" t="str">
        <f>+IFERROR(VLOOKUP(Tabla2[[#This Row],[DISTRITO SEGÚN DNI]],Hoja1!$A$2:$B$32,2,FALSE),"No")</f>
        <v>No</v>
      </c>
      <c r="Y3157" s="42" t="str">
        <f>IF(OR(LOWER(Tabla2[[#This Row],[GENERO]])="masculino", LOWER(Tabla2[[#This Row],[GENERO]])="femenino"),"OK","Corregir")</f>
        <v>OK</v>
      </c>
      <c r="Z3157" s="42" t="str">
        <f>+IF(Tabla2[[#This Row],[Nro. DNI / CE]]="","Corregir",IF(LEN(Tabla2[[#This Row],[Nro. DNI / CE]])&gt;=8,"OK","Corregir"))</f>
        <v>OK</v>
      </c>
      <c r="AA3157" s="42">
        <f>COUNTIF(Tabla2[APELLIDOS Y NOMBRES],Tabla2[[#This Row],[APELLIDOS Y NOMBRES]])</f>
        <v>1</v>
      </c>
      <c r="AB3157" s="42">
        <f>IF(Tabla2[[#This Row],[Trabajador]]&gt;1,1/Tabla2[[#This Row],[Trabajador]],Tabla2[[#This Row],[Trabajador]])</f>
        <v>1</v>
      </c>
      <c r="AC3157" t="str">
        <f>+IFERROR(IF(Tabla2[[#This Row],[FECHA CESE/BAJA]]="","No Aplica",IF(AND(MONTH(Tabla2[[#This Row],[FECHA CESE/BAJA]])=MONTH(TODAY()-30),YEAR(Tabla2[[#This Row],[FECHA CESE/BAJA]])=YEAR(TODAY())),MONTH(TODAY()-30)&amp;"-"&amp;YEAR(TODAY()),"Borrar")),"No aplica")</f>
        <v>No Aplica</v>
      </c>
      <c r="AD3157" t="str">
        <f>+IFERROR(IF(Tabla2[[#This Row],[FECHA INICIO DE LABORES EN OBRA]]="","No Aplica",IF(AND(MONTH(Tabla2[[#This Row],[FECHA INICIO DE LABORES EN OBRA]])=MONTH(TODAY()-30),YEAR(Tabla2[[#This Row],[FECHA INICIO DE LABORES EN OBRA]])=YEAR(TODAY())),MONTH(TODAY()-30)&amp;"-"&amp;YEAR(TODAY()),"No Aplica")),"No Aplica")</f>
        <v>No Aplica</v>
      </c>
    </row>
    <row r="3158" spans="1:30" x14ac:dyDescent="0.25">
      <c r="A3158" s="13" t="s">
        <v>10813</v>
      </c>
      <c r="B3158" s="15" t="s">
        <v>10814</v>
      </c>
      <c r="C3158" s="15" t="s">
        <v>10814</v>
      </c>
      <c r="D3158" s="15" t="s">
        <v>10884</v>
      </c>
      <c r="E3158" s="15" t="s">
        <v>10885</v>
      </c>
      <c r="F3158" s="39">
        <v>30883</v>
      </c>
      <c r="G3158" s="15">
        <v>1</v>
      </c>
      <c r="H3158" s="15" t="s">
        <v>2069</v>
      </c>
      <c r="I3158" s="15" t="s">
        <v>2277</v>
      </c>
      <c r="J3158" s="15" t="s">
        <v>10886</v>
      </c>
      <c r="K3158" s="15" t="s">
        <v>3569</v>
      </c>
      <c r="L3158" s="40" t="s">
        <v>6</v>
      </c>
      <c r="M3158" s="39"/>
      <c r="N3158" s="41" t="s">
        <v>2098</v>
      </c>
      <c r="O3158" s="39">
        <v>43729</v>
      </c>
      <c r="P3158" s="40">
        <v>1</v>
      </c>
      <c r="Q3158" s="40">
        <v>1</v>
      </c>
      <c r="R3158" s="40" t="str">
        <f>IFERROR(VLOOKUP(Tabla2[[#This Row],[CONTRATISTA PRNCIPAL]],Hoja1!$L$5:$M$9,2,FALSE),"CJV")</f>
        <v>CJV</v>
      </c>
      <c r="S3158" s="40" t="str">
        <f>IF(Tabla2[[#This Row],[EMPRESA]]=Tabla2[[#This Row],[CONTRATISTA PRNCIPAL]],"Principal","Secundaria")</f>
        <v>Principal</v>
      </c>
      <c r="T3158" s="42">
        <f>IFERROR(1/COUNTIF(Tabla2[CONTRATISTA PRNCIPAL],Tabla2[[#This Row],[CONTRATISTA PRNCIPAL]]),0)</f>
        <v>0.005494505494505495</v>
      </c>
      <c r="U3158" s="43">
        <f>IF(((TODAY()-Tabla2[[#This Row],[FECHA NACIMIENTO]])/365)&lt;18,"Corregir", IF(((TODAY()-Tabla2[[#This Row],[FECHA NACIMIENTO]])/365)&gt;80, "Corregir",ROUNDDOWN(((TODAY()-Tabla2[[#This Row],[FECHA NACIMIENTO]])/365),0)))</f>
        <v>39</v>
      </c>
      <c r="V31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58" s="44" t="str">
        <f>+IF(Tabla2[[#This Row],[Edad]]="Corregir","Corregir","Ok")</f>
        <v>Ok</v>
      </c>
      <c r="X3158" s="42" t="str">
        <f>+IFERROR(VLOOKUP(Tabla2[[#This Row],[DISTRITO SEGÚN DNI]],Hoja1!$A$2:$B$32,2,FALSE),"No")</f>
        <v>No</v>
      </c>
      <c r="Y3158" s="42" t="str">
        <f>IF(OR(LOWER(Tabla2[[#This Row],[GENERO]])="masculino", LOWER(Tabla2[[#This Row],[GENERO]])="femenino"),"OK","Corregir")</f>
        <v>OK</v>
      </c>
      <c r="Z3158" s="42" t="str">
        <f>+IF(Tabla2[[#This Row],[Nro. DNI / CE]]="","Corregir",IF(LEN(Tabla2[[#This Row],[Nro. DNI / CE]])&gt;=8,"OK","Corregir"))</f>
        <v>OK</v>
      </c>
      <c r="AA3158" s="42">
        <f>COUNTIF(Tabla2[APELLIDOS Y NOMBRES],Tabla2[[#This Row],[APELLIDOS Y NOMBRES]])</f>
        <v>1</v>
      </c>
      <c r="AB3158" s="42">
        <f>IF(Tabla2[[#This Row],[Trabajador]]&gt;1,1/Tabla2[[#This Row],[Trabajador]],Tabla2[[#This Row],[Trabajador]])</f>
        <v>1</v>
      </c>
      <c r="AC3158" t="str">
        <f>+IFERROR(IF(Tabla2[[#This Row],[FECHA CESE/BAJA]]="","No Aplica",IF(AND(MONTH(Tabla2[[#This Row],[FECHA CESE/BAJA]])=MONTH(TODAY()-30),YEAR(Tabla2[[#This Row],[FECHA CESE/BAJA]])=YEAR(TODAY())),MONTH(TODAY()-30)&amp;"-"&amp;YEAR(TODAY()),"Borrar")),"No aplica")</f>
        <v>No Aplica</v>
      </c>
      <c r="AD3158" t="str">
        <f>+IFERROR(IF(Tabla2[[#This Row],[FECHA INICIO DE LABORES EN OBRA]]="","No Aplica",IF(AND(MONTH(Tabla2[[#This Row],[FECHA INICIO DE LABORES EN OBRA]])=MONTH(TODAY()-30),YEAR(Tabla2[[#This Row],[FECHA INICIO DE LABORES EN OBRA]])=YEAR(TODAY())),MONTH(TODAY()-30)&amp;"-"&amp;YEAR(TODAY()),"No Aplica")),"No Aplica")</f>
        <v>No Aplica</v>
      </c>
    </row>
    <row r="3159" spans="1:30" x14ac:dyDescent="0.25">
      <c r="A3159" s="13" t="s">
        <v>10813</v>
      </c>
      <c r="B3159" s="15" t="s">
        <v>10814</v>
      </c>
      <c r="C3159" s="15" t="s">
        <v>10814</v>
      </c>
      <c r="D3159" s="15" t="s">
        <v>10887</v>
      </c>
      <c r="E3159" s="15" t="s">
        <v>10888</v>
      </c>
      <c r="F3159" s="39">
        <v>33531</v>
      </c>
      <c r="G3159" s="15">
        <v>3</v>
      </c>
      <c r="H3159" s="15" t="s">
        <v>10889</v>
      </c>
      <c r="I3159" s="15" t="s">
        <v>10822</v>
      </c>
      <c r="J3159" s="15" t="s">
        <v>10890</v>
      </c>
      <c r="K3159" s="15" t="s">
        <v>10891</v>
      </c>
      <c r="L3159" s="40" t="s">
        <v>6</v>
      </c>
      <c r="M3159" s="39"/>
      <c r="N3159" s="41" t="s">
        <v>2098</v>
      </c>
      <c r="O3159" s="39">
        <v>43742</v>
      </c>
      <c r="P3159" s="40">
        <v>1</v>
      </c>
      <c r="Q3159" s="40">
        <v>1</v>
      </c>
      <c r="R3159" s="40" t="str">
        <f>IFERROR(VLOOKUP(Tabla2[[#This Row],[CONTRATISTA PRNCIPAL]],Hoja1!$L$5:$M$9,2,FALSE),"CJV")</f>
        <v>CJV</v>
      </c>
      <c r="S3159" s="40" t="str">
        <f>IF(Tabla2[[#This Row],[EMPRESA]]=Tabla2[[#This Row],[CONTRATISTA PRNCIPAL]],"Principal","Secundaria")</f>
        <v>Principal</v>
      </c>
      <c r="T3159" s="42">
        <f>IFERROR(1/COUNTIF(Tabla2[CONTRATISTA PRNCIPAL],Tabla2[[#This Row],[CONTRATISTA PRNCIPAL]]),0)</f>
        <v>0.005494505494505495</v>
      </c>
      <c r="U3159" s="43">
        <f>IF(((TODAY()-Tabla2[[#This Row],[FECHA NACIMIENTO]])/365)&lt;18,"Corregir", IF(((TODAY()-Tabla2[[#This Row],[FECHA NACIMIENTO]])/365)&gt;80, "Corregir",ROUNDDOWN(((TODAY()-Tabla2[[#This Row],[FECHA NACIMIENTO]])/365),0)))</f>
        <v>31</v>
      </c>
      <c r="V31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59" s="44" t="str">
        <f>+IF(Tabla2[[#This Row],[Edad]]="Corregir","Corregir","Ok")</f>
        <v>Ok</v>
      </c>
      <c r="X3159" s="42" t="str">
        <f>+IFERROR(VLOOKUP(Tabla2[[#This Row],[DISTRITO SEGÚN DNI]],Hoja1!$A$2:$B$32,2,FALSE),"No")</f>
        <v>No</v>
      </c>
      <c r="Y3159" s="42" t="str">
        <f>IF(OR(LOWER(Tabla2[[#This Row],[GENERO]])="masculino", LOWER(Tabla2[[#This Row],[GENERO]])="femenino"),"OK","Corregir")</f>
        <v>OK</v>
      </c>
      <c r="Z3159" s="42" t="str">
        <f>+IF(Tabla2[[#This Row],[Nro. DNI / CE]]="","Corregir",IF(LEN(Tabla2[[#This Row],[Nro. DNI / CE]])&gt;=8,"OK","Corregir"))</f>
        <v>OK</v>
      </c>
      <c r="AA3159" s="42">
        <f>COUNTIF(Tabla2[APELLIDOS Y NOMBRES],Tabla2[[#This Row],[APELLIDOS Y NOMBRES]])</f>
        <v>1</v>
      </c>
      <c r="AB3159" s="42">
        <f>IF(Tabla2[[#This Row],[Trabajador]]&gt;1,1/Tabla2[[#This Row],[Trabajador]],Tabla2[[#This Row],[Trabajador]])</f>
        <v>1</v>
      </c>
      <c r="AC3159" t="str">
        <f>+IFERROR(IF(Tabla2[[#This Row],[FECHA CESE/BAJA]]="","No Aplica",IF(AND(MONTH(Tabla2[[#This Row],[FECHA CESE/BAJA]])=MONTH(TODAY()-30),YEAR(Tabla2[[#This Row],[FECHA CESE/BAJA]])=YEAR(TODAY())),MONTH(TODAY()-30)&amp;"-"&amp;YEAR(TODAY()),"Borrar")),"No aplica")</f>
        <v>No Aplica</v>
      </c>
      <c r="AD3159" t="str">
        <f>+IFERROR(IF(Tabla2[[#This Row],[FECHA INICIO DE LABORES EN OBRA]]="","No Aplica",IF(AND(MONTH(Tabla2[[#This Row],[FECHA INICIO DE LABORES EN OBRA]])=MONTH(TODAY()-30),YEAR(Tabla2[[#This Row],[FECHA INICIO DE LABORES EN OBRA]])=YEAR(TODAY())),MONTH(TODAY()-30)&amp;"-"&amp;YEAR(TODAY()),"No Aplica")),"No Aplica")</f>
        <v>No Aplica</v>
      </c>
    </row>
    <row r="3160" spans="1:30" x14ac:dyDescent="0.25">
      <c r="A3160" s="13" t="s">
        <v>10813</v>
      </c>
      <c r="B3160" s="15" t="s">
        <v>10814</v>
      </c>
      <c r="C3160" s="15" t="s">
        <v>10814</v>
      </c>
      <c r="D3160" s="15" t="s">
        <v>10892</v>
      </c>
      <c r="E3160" s="15" t="s">
        <v>10893</v>
      </c>
      <c r="F3160" s="39">
        <v>32294</v>
      </c>
      <c r="G3160" s="15">
        <v>1</v>
      </c>
      <c r="H3160" s="15" t="s">
        <v>4610</v>
      </c>
      <c r="I3160" s="15" t="s">
        <v>10822</v>
      </c>
      <c r="J3160" s="15" t="s">
        <v>10894</v>
      </c>
      <c r="K3160" s="15" t="s">
        <v>4489</v>
      </c>
      <c r="L3160" s="40" t="s">
        <v>6</v>
      </c>
      <c r="M3160" s="39"/>
      <c r="N3160" s="41" t="s">
        <v>2098</v>
      </c>
      <c r="O3160" s="39">
        <v>43752</v>
      </c>
      <c r="P3160" s="40">
        <v>3</v>
      </c>
      <c r="Q3160" s="40">
        <v>1</v>
      </c>
      <c r="R3160" s="40" t="str">
        <f>IFERROR(VLOOKUP(Tabla2[[#This Row],[CONTRATISTA PRNCIPAL]],Hoja1!$L$5:$M$9,2,FALSE),"CJV")</f>
        <v>CJV</v>
      </c>
      <c r="S3160" s="40" t="str">
        <f>IF(Tabla2[[#This Row],[EMPRESA]]=Tabla2[[#This Row],[CONTRATISTA PRNCIPAL]],"Principal","Secundaria")</f>
        <v>Principal</v>
      </c>
      <c r="T3160" s="42">
        <f>IFERROR(1/COUNTIF(Tabla2[CONTRATISTA PRNCIPAL],Tabla2[[#This Row],[CONTRATISTA PRNCIPAL]]),0)</f>
        <v>0.005494505494505495</v>
      </c>
      <c r="U3160" s="43">
        <f>IF(((TODAY()-Tabla2[[#This Row],[FECHA NACIMIENTO]])/365)&lt;18,"Corregir", IF(((TODAY()-Tabla2[[#This Row],[FECHA NACIMIENTO]])/365)&gt;80, "Corregir",ROUNDDOWN(((TODAY()-Tabla2[[#This Row],[FECHA NACIMIENTO]])/365),0)))</f>
        <v>35</v>
      </c>
      <c r="V31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60" s="44" t="str">
        <f>+IF(Tabla2[[#This Row],[Edad]]="Corregir","Corregir","Ok")</f>
        <v>Ok</v>
      </c>
      <c r="X3160" s="42" t="str">
        <f>+IFERROR(VLOOKUP(Tabla2[[#This Row],[DISTRITO SEGÚN DNI]],Hoja1!$A$2:$B$32,2,FALSE),"No")</f>
        <v>No</v>
      </c>
      <c r="Y3160" s="42" t="str">
        <f>IF(OR(LOWER(Tabla2[[#This Row],[GENERO]])="masculino", LOWER(Tabla2[[#This Row],[GENERO]])="femenino"),"OK","Corregir")</f>
        <v>OK</v>
      </c>
      <c r="Z3160" s="42" t="str">
        <f>+IF(Tabla2[[#This Row],[Nro. DNI / CE]]="","Corregir",IF(LEN(Tabla2[[#This Row],[Nro. DNI / CE]])&gt;=8,"OK","Corregir"))</f>
        <v>OK</v>
      </c>
      <c r="AA3160" s="42">
        <f>COUNTIF(Tabla2[APELLIDOS Y NOMBRES],Tabla2[[#This Row],[APELLIDOS Y NOMBRES]])</f>
        <v>1</v>
      </c>
      <c r="AB3160" s="42">
        <f>IF(Tabla2[[#This Row],[Trabajador]]&gt;1,1/Tabla2[[#This Row],[Trabajador]],Tabla2[[#This Row],[Trabajador]])</f>
        <v>1</v>
      </c>
      <c r="AC3160" t="str">
        <f>+IFERROR(IF(Tabla2[[#This Row],[FECHA CESE/BAJA]]="","No Aplica",IF(AND(MONTH(Tabla2[[#This Row],[FECHA CESE/BAJA]])=MONTH(TODAY()-30),YEAR(Tabla2[[#This Row],[FECHA CESE/BAJA]])=YEAR(TODAY())),MONTH(TODAY()-30)&amp;"-"&amp;YEAR(TODAY()),"Borrar")),"No aplica")</f>
        <v>No Aplica</v>
      </c>
      <c r="AD3160" t="str">
        <f>+IFERROR(IF(Tabla2[[#This Row],[FECHA INICIO DE LABORES EN OBRA]]="","No Aplica",IF(AND(MONTH(Tabla2[[#This Row],[FECHA INICIO DE LABORES EN OBRA]])=MONTH(TODAY()-30),YEAR(Tabla2[[#This Row],[FECHA INICIO DE LABORES EN OBRA]])=YEAR(TODAY())),MONTH(TODAY()-30)&amp;"-"&amp;YEAR(TODAY()),"No Aplica")),"No Aplica")</f>
        <v>No Aplica</v>
      </c>
    </row>
    <row r="3161" spans="1:30" x14ac:dyDescent="0.25">
      <c r="A3161" s="13" t="s">
        <v>10813</v>
      </c>
      <c r="B3161" s="15" t="s">
        <v>10814</v>
      </c>
      <c r="C3161" s="15" t="s">
        <v>10814</v>
      </c>
      <c r="D3161" s="15" t="s">
        <v>10895</v>
      </c>
      <c r="E3161" s="15" t="s">
        <v>10896</v>
      </c>
      <c r="F3161" s="39">
        <v>30634</v>
      </c>
      <c r="G3161" s="15">
        <v>3</v>
      </c>
      <c r="H3161" s="15" t="s">
        <v>7289</v>
      </c>
      <c r="I3161" s="15" t="s">
        <v>10822</v>
      </c>
      <c r="J3161" s="15" t="s">
        <v>10897</v>
      </c>
      <c r="K3161" s="15" t="s">
        <v>2418</v>
      </c>
      <c r="L3161" s="40" t="s">
        <v>6</v>
      </c>
      <c r="M3161" s="39"/>
      <c r="N3161" s="41" t="s">
        <v>2098</v>
      </c>
      <c r="O3161" s="39">
        <v>43754</v>
      </c>
      <c r="P3161" s="40">
        <v>1</v>
      </c>
      <c r="Q3161" s="40">
        <v>1</v>
      </c>
      <c r="R3161" s="40" t="str">
        <f>IFERROR(VLOOKUP(Tabla2[[#This Row],[CONTRATISTA PRNCIPAL]],Hoja1!$L$5:$M$9,2,FALSE),"CJV")</f>
        <v>CJV</v>
      </c>
      <c r="S3161" s="40" t="str">
        <f>IF(Tabla2[[#This Row],[EMPRESA]]=Tabla2[[#This Row],[CONTRATISTA PRNCIPAL]],"Principal","Secundaria")</f>
        <v>Principal</v>
      </c>
      <c r="T3161" s="42">
        <f>IFERROR(1/COUNTIF(Tabla2[CONTRATISTA PRNCIPAL],Tabla2[[#This Row],[CONTRATISTA PRNCIPAL]]),0)</f>
        <v>0.005494505494505495</v>
      </c>
      <c r="U3161" s="43">
        <f>IF(((TODAY()-Tabla2[[#This Row],[FECHA NACIMIENTO]])/365)&lt;18,"Corregir", IF(((TODAY()-Tabla2[[#This Row],[FECHA NACIMIENTO]])/365)&gt;80, "Corregir",ROUNDDOWN(((TODAY()-Tabla2[[#This Row],[FECHA NACIMIENTO]])/365),0)))</f>
        <v>39</v>
      </c>
      <c r="V31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61" s="44" t="str">
        <f>+IF(Tabla2[[#This Row],[Edad]]="Corregir","Corregir","Ok")</f>
        <v>Ok</v>
      </c>
      <c r="X3161" s="42" t="str">
        <f>+IFERROR(VLOOKUP(Tabla2[[#This Row],[DISTRITO SEGÚN DNI]],Hoja1!$A$2:$B$32,2,FALSE),"No")</f>
        <v>No</v>
      </c>
      <c r="Y3161" s="42" t="str">
        <f>IF(OR(LOWER(Tabla2[[#This Row],[GENERO]])="masculino", LOWER(Tabla2[[#This Row],[GENERO]])="femenino"),"OK","Corregir")</f>
        <v>OK</v>
      </c>
      <c r="Z3161" s="42" t="str">
        <f>+IF(Tabla2[[#This Row],[Nro. DNI / CE]]="","Corregir",IF(LEN(Tabla2[[#This Row],[Nro. DNI / CE]])&gt;=8,"OK","Corregir"))</f>
        <v>OK</v>
      </c>
      <c r="AA3161" s="42">
        <f>COUNTIF(Tabla2[APELLIDOS Y NOMBRES],Tabla2[[#This Row],[APELLIDOS Y NOMBRES]])</f>
        <v>1</v>
      </c>
      <c r="AB3161" s="42">
        <f>IF(Tabla2[[#This Row],[Trabajador]]&gt;1,1/Tabla2[[#This Row],[Trabajador]],Tabla2[[#This Row],[Trabajador]])</f>
        <v>1</v>
      </c>
      <c r="AC3161" t="str">
        <f>+IFERROR(IF(Tabla2[[#This Row],[FECHA CESE/BAJA]]="","No Aplica",IF(AND(MONTH(Tabla2[[#This Row],[FECHA CESE/BAJA]])=MONTH(TODAY()-30),YEAR(Tabla2[[#This Row],[FECHA CESE/BAJA]])=YEAR(TODAY())),MONTH(TODAY()-30)&amp;"-"&amp;YEAR(TODAY()),"Borrar")),"No aplica")</f>
        <v>No Aplica</v>
      </c>
      <c r="AD3161" t="str">
        <f>+IFERROR(IF(Tabla2[[#This Row],[FECHA INICIO DE LABORES EN OBRA]]="","No Aplica",IF(AND(MONTH(Tabla2[[#This Row],[FECHA INICIO DE LABORES EN OBRA]])=MONTH(TODAY()-30),YEAR(Tabla2[[#This Row],[FECHA INICIO DE LABORES EN OBRA]])=YEAR(TODAY())),MONTH(TODAY()-30)&amp;"-"&amp;YEAR(TODAY()),"No Aplica")),"No Aplica")</f>
        <v>No Aplica</v>
      </c>
    </row>
    <row r="3162" spans="1:30" x14ac:dyDescent="0.25">
      <c r="A3162" s="13" t="s">
        <v>10813</v>
      </c>
      <c r="B3162" s="15" t="s">
        <v>10814</v>
      </c>
      <c r="C3162" s="15" t="s">
        <v>10814</v>
      </c>
      <c r="D3162" s="15" t="s">
        <v>627</v>
      </c>
      <c r="E3162" s="15" t="s">
        <v>628</v>
      </c>
      <c r="F3162" s="39">
        <v>31739</v>
      </c>
      <c r="G3162" s="15">
        <v>3</v>
      </c>
      <c r="H3162" s="15" t="s">
        <v>10898</v>
      </c>
      <c r="I3162" s="15" t="s">
        <v>10822</v>
      </c>
      <c r="J3162" s="15" t="s">
        <v>10899</v>
      </c>
      <c r="K3162" s="15" t="s">
        <v>27</v>
      </c>
      <c r="L3162" s="40" t="s">
        <v>6</v>
      </c>
      <c r="M3162" s="39"/>
      <c r="N3162" s="41" t="s">
        <v>2098</v>
      </c>
      <c r="O3162" s="39">
        <v>43754</v>
      </c>
      <c r="P3162" s="40">
        <v>1</v>
      </c>
      <c r="Q3162" s="40">
        <v>1</v>
      </c>
      <c r="R3162" s="40" t="str">
        <f>IFERROR(VLOOKUP(Tabla2[[#This Row],[CONTRATISTA PRNCIPAL]],Hoja1!$L$5:$M$9,2,FALSE),"CJV")</f>
        <v>CJV</v>
      </c>
      <c r="S3162" s="40" t="str">
        <f>IF(Tabla2[[#This Row],[EMPRESA]]=Tabla2[[#This Row],[CONTRATISTA PRNCIPAL]],"Principal","Secundaria")</f>
        <v>Principal</v>
      </c>
      <c r="T3162" s="42">
        <f>IFERROR(1/COUNTIF(Tabla2[CONTRATISTA PRNCIPAL],Tabla2[[#This Row],[CONTRATISTA PRNCIPAL]]),0)</f>
        <v>0.005494505494505495</v>
      </c>
      <c r="U3162" s="43">
        <f>IF(((TODAY()-Tabla2[[#This Row],[FECHA NACIMIENTO]])/365)&lt;18,"Corregir", IF(((TODAY()-Tabla2[[#This Row],[FECHA NACIMIENTO]])/365)&gt;80, "Corregir",ROUNDDOWN(((TODAY()-Tabla2[[#This Row],[FECHA NACIMIENTO]])/365),0)))</f>
        <v>36</v>
      </c>
      <c r="V31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62" s="44" t="str">
        <f>+IF(Tabla2[[#This Row],[Edad]]="Corregir","Corregir","Ok")</f>
        <v>Ok</v>
      </c>
      <c r="X3162" s="42" t="str">
        <f>+IFERROR(VLOOKUP(Tabla2[[#This Row],[DISTRITO SEGÚN DNI]],Hoja1!$A$2:$B$32,2,FALSE),"No")</f>
        <v>CALLAO</v>
      </c>
      <c r="Y3162" s="42" t="str">
        <f>IF(OR(LOWER(Tabla2[[#This Row],[GENERO]])="masculino", LOWER(Tabla2[[#This Row],[GENERO]])="femenino"),"OK","Corregir")</f>
        <v>OK</v>
      </c>
      <c r="Z3162" s="42" t="str">
        <f>+IF(Tabla2[[#This Row],[Nro. DNI / CE]]="","Corregir",IF(LEN(Tabla2[[#This Row],[Nro. DNI / CE]])&gt;=8,"OK","Corregir"))</f>
        <v>OK</v>
      </c>
      <c r="AA3162" s="42">
        <f>COUNTIF(Tabla2[APELLIDOS Y NOMBRES],Tabla2[[#This Row],[APELLIDOS Y NOMBRES]])</f>
        <v>1</v>
      </c>
      <c r="AB3162" s="42">
        <f>IF(Tabla2[[#This Row],[Trabajador]]&gt;1,1/Tabla2[[#This Row],[Trabajador]],Tabla2[[#This Row],[Trabajador]])</f>
        <v>1</v>
      </c>
      <c r="AC3162" t="str">
        <f>+IFERROR(IF(Tabla2[[#This Row],[FECHA CESE/BAJA]]="","No Aplica",IF(AND(MONTH(Tabla2[[#This Row],[FECHA CESE/BAJA]])=MONTH(TODAY()-30),YEAR(Tabla2[[#This Row],[FECHA CESE/BAJA]])=YEAR(TODAY())),MONTH(TODAY()-30)&amp;"-"&amp;YEAR(TODAY()),"Borrar")),"No aplica")</f>
        <v>No Aplica</v>
      </c>
      <c r="AD3162" t="str">
        <f>+IFERROR(IF(Tabla2[[#This Row],[FECHA INICIO DE LABORES EN OBRA]]="","No Aplica",IF(AND(MONTH(Tabla2[[#This Row],[FECHA INICIO DE LABORES EN OBRA]])=MONTH(TODAY()-30),YEAR(Tabla2[[#This Row],[FECHA INICIO DE LABORES EN OBRA]])=YEAR(TODAY())),MONTH(TODAY()-30)&amp;"-"&amp;YEAR(TODAY()),"No Aplica")),"No Aplica")</f>
        <v>No Aplica</v>
      </c>
    </row>
    <row r="3163" spans="1:30" x14ac:dyDescent="0.25">
      <c r="A3163" s="13" t="s">
        <v>10813</v>
      </c>
      <c r="B3163" s="15" t="s">
        <v>10814</v>
      </c>
      <c r="C3163" s="15" t="s">
        <v>10814</v>
      </c>
      <c r="D3163" s="15" t="s">
        <v>10900</v>
      </c>
      <c r="E3163" s="15" t="s">
        <v>10901</v>
      </c>
      <c r="F3163" s="39">
        <v>30854</v>
      </c>
      <c r="G3163" s="15">
        <v>3</v>
      </c>
      <c r="H3163" s="15" t="s">
        <v>10902</v>
      </c>
      <c r="I3163" s="15" t="s">
        <v>10856</v>
      </c>
      <c r="J3163" s="15" t="s">
        <v>10903</v>
      </c>
      <c r="K3163" s="15" t="s">
        <v>10904</v>
      </c>
      <c r="L3163" s="40" t="s">
        <v>6</v>
      </c>
      <c r="M3163" s="39"/>
      <c r="N3163" s="41" t="s">
        <v>2098</v>
      </c>
      <c r="O3163" s="39">
        <v>43756</v>
      </c>
      <c r="P3163" s="40">
        <v>1</v>
      </c>
      <c r="Q3163" s="40">
        <v>1</v>
      </c>
      <c r="R3163" s="40" t="str">
        <f>IFERROR(VLOOKUP(Tabla2[[#This Row],[CONTRATISTA PRNCIPAL]],Hoja1!$L$5:$M$9,2,FALSE),"CJV")</f>
        <v>CJV</v>
      </c>
      <c r="S3163" s="40" t="str">
        <f>IF(Tabla2[[#This Row],[EMPRESA]]=Tabla2[[#This Row],[CONTRATISTA PRNCIPAL]],"Principal","Secundaria")</f>
        <v>Principal</v>
      </c>
      <c r="T3163" s="42">
        <f>IFERROR(1/COUNTIF(Tabla2[CONTRATISTA PRNCIPAL],Tabla2[[#This Row],[CONTRATISTA PRNCIPAL]]),0)</f>
        <v>0.005494505494505495</v>
      </c>
      <c r="U3163" s="43">
        <f>IF(((TODAY()-Tabla2[[#This Row],[FECHA NACIMIENTO]])/365)&lt;18,"Corregir", IF(((TODAY()-Tabla2[[#This Row],[FECHA NACIMIENTO]])/365)&gt;80, "Corregir",ROUNDDOWN(((TODAY()-Tabla2[[#This Row],[FECHA NACIMIENTO]])/365),0)))</f>
        <v>39</v>
      </c>
      <c r="V31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63" s="44" t="str">
        <f>+IF(Tabla2[[#This Row],[Edad]]="Corregir","Corregir","Ok")</f>
        <v>Ok</v>
      </c>
      <c r="X3163" s="42" t="str">
        <f>+IFERROR(VLOOKUP(Tabla2[[#This Row],[DISTRITO SEGÚN DNI]],Hoja1!$A$2:$B$32,2,FALSE),"No")</f>
        <v>No</v>
      </c>
      <c r="Y3163" s="42" t="str">
        <f>IF(OR(LOWER(Tabla2[[#This Row],[GENERO]])="masculino", LOWER(Tabla2[[#This Row],[GENERO]])="femenino"),"OK","Corregir")</f>
        <v>OK</v>
      </c>
      <c r="Z3163" s="42" t="str">
        <f>+IF(Tabla2[[#This Row],[Nro. DNI / CE]]="","Corregir",IF(LEN(Tabla2[[#This Row],[Nro. DNI / CE]])&gt;=8,"OK","Corregir"))</f>
        <v>OK</v>
      </c>
      <c r="AA3163" s="42">
        <f>COUNTIF(Tabla2[APELLIDOS Y NOMBRES],Tabla2[[#This Row],[APELLIDOS Y NOMBRES]])</f>
        <v>1</v>
      </c>
      <c r="AB3163" s="42">
        <f>IF(Tabla2[[#This Row],[Trabajador]]&gt;1,1/Tabla2[[#This Row],[Trabajador]],Tabla2[[#This Row],[Trabajador]])</f>
        <v>1</v>
      </c>
      <c r="AC3163" t="str">
        <f>+IFERROR(IF(Tabla2[[#This Row],[FECHA CESE/BAJA]]="","No Aplica",IF(AND(MONTH(Tabla2[[#This Row],[FECHA CESE/BAJA]])=MONTH(TODAY()-30),YEAR(Tabla2[[#This Row],[FECHA CESE/BAJA]])=YEAR(TODAY())),MONTH(TODAY()-30)&amp;"-"&amp;YEAR(TODAY()),"Borrar")),"No aplica")</f>
        <v>No Aplica</v>
      </c>
      <c r="AD3163" t="str">
        <f>+IFERROR(IF(Tabla2[[#This Row],[FECHA INICIO DE LABORES EN OBRA]]="","No Aplica",IF(AND(MONTH(Tabla2[[#This Row],[FECHA INICIO DE LABORES EN OBRA]])=MONTH(TODAY()-30),YEAR(Tabla2[[#This Row],[FECHA INICIO DE LABORES EN OBRA]])=YEAR(TODAY())),MONTH(TODAY()-30)&amp;"-"&amp;YEAR(TODAY()),"No Aplica")),"No Aplica")</f>
        <v>No Aplica</v>
      </c>
    </row>
    <row r="3164" spans="1:30" x14ac:dyDescent="0.25">
      <c r="A3164" s="13" t="s">
        <v>10813</v>
      </c>
      <c r="B3164" s="15" t="s">
        <v>10814</v>
      </c>
      <c r="C3164" s="15" t="s">
        <v>10814</v>
      </c>
      <c r="D3164" s="15" t="s">
        <v>10905</v>
      </c>
      <c r="E3164" s="15" t="s">
        <v>10906</v>
      </c>
      <c r="F3164" s="39">
        <v>29777</v>
      </c>
      <c r="G3164" s="15">
        <v>1</v>
      </c>
      <c r="H3164" s="15" t="s">
        <v>2954</v>
      </c>
      <c r="I3164" s="15" t="s">
        <v>10822</v>
      </c>
      <c r="J3164" s="15" t="s">
        <v>10907</v>
      </c>
      <c r="K3164" s="15" t="s">
        <v>4291</v>
      </c>
      <c r="L3164" s="40" t="s">
        <v>6</v>
      </c>
      <c r="M3164" s="39"/>
      <c r="N3164" s="41" t="s">
        <v>2098</v>
      </c>
      <c r="O3164" s="39">
        <v>43796</v>
      </c>
      <c r="P3164" s="40">
        <v>1</v>
      </c>
      <c r="Q3164" s="40">
        <v>1</v>
      </c>
      <c r="R3164" s="40" t="str">
        <f>IFERROR(VLOOKUP(Tabla2[[#This Row],[CONTRATISTA PRNCIPAL]],Hoja1!$L$5:$M$9,2,FALSE),"CJV")</f>
        <v>CJV</v>
      </c>
      <c r="S3164" s="40" t="str">
        <f>IF(Tabla2[[#This Row],[EMPRESA]]=Tabla2[[#This Row],[CONTRATISTA PRNCIPAL]],"Principal","Secundaria")</f>
        <v>Principal</v>
      </c>
      <c r="T3164" s="42">
        <f>IFERROR(1/COUNTIF(Tabla2[CONTRATISTA PRNCIPAL],Tabla2[[#This Row],[CONTRATISTA PRNCIPAL]]),0)</f>
        <v>0.005494505494505495</v>
      </c>
      <c r="U3164" s="43">
        <f>IF(((TODAY()-Tabla2[[#This Row],[FECHA NACIMIENTO]])/365)&lt;18,"Corregir", IF(((TODAY()-Tabla2[[#This Row],[FECHA NACIMIENTO]])/365)&gt;80, "Corregir",ROUNDDOWN(((TODAY()-Tabla2[[#This Row],[FECHA NACIMIENTO]])/365),0)))</f>
        <v>42</v>
      </c>
      <c r="V31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64" s="44" t="str">
        <f>+IF(Tabla2[[#This Row],[Edad]]="Corregir","Corregir","Ok")</f>
        <v>Ok</v>
      </c>
      <c r="X3164" s="42" t="str">
        <f>+IFERROR(VLOOKUP(Tabla2[[#This Row],[DISTRITO SEGÚN DNI]],Hoja1!$A$2:$B$32,2,FALSE),"No")</f>
        <v>No</v>
      </c>
      <c r="Y3164" s="42" t="str">
        <f>IF(OR(LOWER(Tabla2[[#This Row],[GENERO]])="masculino", LOWER(Tabla2[[#This Row],[GENERO]])="femenino"),"OK","Corregir")</f>
        <v>OK</v>
      </c>
      <c r="Z3164" s="42" t="str">
        <f>+IF(Tabla2[[#This Row],[Nro. DNI / CE]]="","Corregir",IF(LEN(Tabla2[[#This Row],[Nro. DNI / CE]])&gt;=8,"OK","Corregir"))</f>
        <v>OK</v>
      </c>
      <c r="AA3164" s="42">
        <f>COUNTIF(Tabla2[APELLIDOS Y NOMBRES],Tabla2[[#This Row],[APELLIDOS Y NOMBRES]])</f>
        <v>1</v>
      </c>
      <c r="AB3164" s="42">
        <f>IF(Tabla2[[#This Row],[Trabajador]]&gt;1,1/Tabla2[[#This Row],[Trabajador]],Tabla2[[#This Row],[Trabajador]])</f>
        <v>1</v>
      </c>
      <c r="AC3164" t="str">
        <f>+IFERROR(IF(Tabla2[[#This Row],[FECHA CESE/BAJA]]="","No Aplica",IF(AND(MONTH(Tabla2[[#This Row],[FECHA CESE/BAJA]])=MONTH(TODAY()-30),YEAR(Tabla2[[#This Row],[FECHA CESE/BAJA]])=YEAR(TODAY())),MONTH(TODAY()-30)&amp;"-"&amp;YEAR(TODAY()),"Borrar")),"No aplica")</f>
        <v>No Aplica</v>
      </c>
      <c r="AD3164" t="str">
        <f>+IFERROR(IF(Tabla2[[#This Row],[FECHA INICIO DE LABORES EN OBRA]]="","No Aplica",IF(AND(MONTH(Tabla2[[#This Row],[FECHA INICIO DE LABORES EN OBRA]])=MONTH(TODAY()-30),YEAR(Tabla2[[#This Row],[FECHA INICIO DE LABORES EN OBRA]])=YEAR(TODAY())),MONTH(TODAY()-30)&amp;"-"&amp;YEAR(TODAY()),"No Aplica")),"No Aplica")</f>
        <v>No Aplica</v>
      </c>
    </row>
    <row r="3165" spans="1:30" x14ac:dyDescent="0.25">
      <c r="A3165" s="13" t="s">
        <v>10813</v>
      </c>
      <c r="B3165" s="15" t="s">
        <v>10814</v>
      </c>
      <c r="C3165" s="15" t="s">
        <v>10814</v>
      </c>
      <c r="D3165" s="15" t="s">
        <v>379</v>
      </c>
      <c r="E3165" s="15" t="s">
        <v>380</v>
      </c>
      <c r="F3165" s="39">
        <v>28502</v>
      </c>
      <c r="G3165" s="15">
        <v>3</v>
      </c>
      <c r="H3165" s="15" t="s">
        <v>10908</v>
      </c>
      <c r="I3165" s="15" t="s">
        <v>10856</v>
      </c>
      <c r="J3165" s="15" t="s">
        <v>10909</v>
      </c>
      <c r="K3165" s="15" t="s">
        <v>17</v>
      </c>
      <c r="L3165" s="40" t="s">
        <v>6</v>
      </c>
      <c r="M3165" s="39"/>
      <c r="N3165" s="41" t="s">
        <v>2098</v>
      </c>
      <c r="O3165" s="39">
        <v>43847</v>
      </c>
      <c r="P3165" s="40">
        <v>1</v>
      </c>
      <c r="Q3165" s="40">
        <v>1</v>
      </c>
      <c r="R3165" s="40" t="str">
        <f>IFERROR(VLOOKUP(Tabla2[[#This Row],[CONTRATISTA PRNCIPAL]],Hoja1!$L$5:$M$9,2,FALSE),"CJV")</f>
        <v>CJV</v>
      </c>
      <c r="S3165" s="40" t="str">
        <f>IF(Tabla2[[#This Row],[EMPRESA]]=Tabla2[[#This Row],[CONTRATISTA PRNCIPAL]],"Principal","Secundaria")</f>
        <v>Principal</v>
      </c>
      <c r="T3165" s="42">
        <f>IFERROR(1/COUNTIF(Tabla2[CONTRATISTA PRNCIPAL],Tabla2[[#This Row],[CONTRATISTA PRNCIPAL]]),0)</f>
        <v>0.005494505494505495</v>
      </c>
      <c r="U3165" s="43">
        <f>IF(((TODAY()-Tabla2[[#This Row],[FECHA NACIMIENTO]])/365)&lt;18,"Corregir", IF(((TODAY()-Tabla2[[#This Row],[FECHA NACIMIENTO]])/365)&gt;80, "Corregir",ROUNDDOWN(((TODAY()-Tabla2[[#This Row],[FECHA NACIMIENTO]])/365),0)))</f>
        <v>45</v>
      </c>
      <c r="V31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65" s="44" t="str">
        <f>+IF(Tabla2[[#This Row],[Edad]]="Corregir","Corregir","Ok")</f>
        <v>Ok</v>
      </c>
      <c r="X3165" s="42" t="str">
        <f>+IFERROR(VLOOKUP(Tabla2[[#This Row],[DISTRITO SEGÚN DNI]],Hoja1!$A$2:$B$32,2,FALSE),"No")</f>
        <v>ATE</v>
      </c>
      <c r="Y3165" s="42" t="str">
        <f>IF(OR(LOWER(Tabla2[[#This Row],[GENERO]])="masculino", LOWER(Tabla2[[#This Row],[GENERO]])="femenino"),"OK","Corregir")</f>
        <v>OK</v>
      </c>
      <c r="Z3165" s="42" t="str">
        <f>+IF(Tabla2[[#This Row],[Nro. DNI / CE]]="","Corregir",IF(LEN(Tabla2[[#This Row],[Nro. DNI / CE]])&gt;=8,"OK","Corregir"))</f>
        <v>OK</v>
      </c>
      <c r="AA3165" s="42">
        <f>COUNTIF(Tabla2[APELLIDOS Y NOMBRES],Tabla2[[#This Row],[APELLIDOS Y NOMBRES]])</f>
        <v>1</v>
      </c>
      <c r="AB3165" s="42">
        <f>IF(Tabla2[[#This Row],[Trabajador]]&gt;1,1/Tabla2[[#This Row],[Trabajador]],Tabla2[[#This Row],[Trabajador]])</f>
        <v>1</v>
      </c>
      <c r="AC3165" t="str">
        <f>+IFERROR(IF(Tabla2[[#This Row],[FECHA CESE/BAJA]]="","No Aplica",IF(AND(MONTH(Tabla2[[#This Row],[FECHA CESE/BAJA]])=MONTH(TODAY()-30),YEAR(Tabla2[[#This Row],[FECHA CESE/BAJA]])=YEAR(TODAY())),MONTH(TODAY()-30)&amp;"-"&amp;YEAR(TODAY()),"Borrar")),"No aplica")</f>
        <v>No Aplica</v>
      </c>
      <c r="AD3165" t="str">
        <f>+IFERROR(IF(Tabla2[[#This Row],[FECHA INICIO DE LABORES EN OBRA]]="","No Aplica",IF(AND(MONTH(Tabla2[[#This Row],[FECHA INICIO DE LABORES EN OBRA]])=MONTH(TODAY()-30),YEAR(Tabla2[[#This Row],[FECHA INICIO DE LABORES EN OBRA]])=YEAR(TODAY())),MONTH(TODAY()-30)&amp;"-"&amp;YEAR(TODAY()),"No Aplica")),"No Aplica")</f>
        <v>No Aplica</v>
      </c>
    </row>
    <row r="3166" spans="1:30" x14ac:dyDescent="0.25">
      <c r="A3166" s="13" t="s">
        <v>10813</v>
      </c>
      <c r="B3166" s="15" t="s">
        <v>10814</v>
      </c>
      <c r="C3166" s="15" t="s">
        <v>10814</v>
      </c>
      <c r="D3166" s="15" t="s">
        <v>10910</v>
      </c>
      <c r="E3166" s="15" t="s">
        <v>10911</v>
      </c>
      <c r="F3166" s="39">
        <v>35123</v>
      </c>
      <c r="G3166" s="15">
        <v>3</v>
      </c>
      <c r="H3166" s="15" t="s">
        <v>10908</v>
      </c>
      <c r="I3166" s="15" t="s">
        <v>2277</v>
      </c>
      <c r="J3166" s="15" t="s">
        <v>10912</v>
      </c>
      <c r="K3166" s="15" t="s">
        <v>2148</v>
      </c>
      <c r="L3166" s="40" t="s">
        <v>6</v>
      </c>
      <c r="M3166" s="39"/>
      <c r="N3166" s="41" t="s">
        <v>2098</v>
      </c>
      <c r="O3166" s="39">
        <v>43847</v>
      </c>
      <c r="P3166" s="40">
        <v>1</v>
      </c>
      <c r="Q3166" s="40">
        <v>1</v>
      </c>
      <c r="R3166" s="40" t="str">
        <f>IFERROR(VLOOKUP(Tabla2[[#This Row],[CONTRATISTA PRNCIPAL]],Hoja1!$L$5:$M$9,2,FALSE),"CJV")</f>
        <v>CJV</v>
      </c>
      <c r="S3166" s="40" t="str">
        <f>IF(Tabla2[[#This Row],[EMPRESA]]=Tabla2[[#This Row],[CONTRATISTA PRNCIPAL]],"Principal","Secundaria")</f>
        <v>Principal</v>
      </c>
      <c r="T3166" s="42">
        <f>IFERROR(1/COUNTIF(Tabla2[CONTRATISTA PRNCIPAL],Tabla2[[#This Row],[CONTRATISTA PRNCIPAL]]),0)</f>
        <v>0.005494505494505495</v>
      </c>
      <c r="U3166" s="43">
        <f>IF(((TODAY()-Tabla2[[#This Row],[FECHA NACIMIENTO]])/365)&lt;18,"Corregir", IF(((TODAY()-Tabla2[[#This Row],[FECHA NACIMIENTO]])/365)&gt;80, "Corregir",ROUNDDOWN(((TODAY()-Tabla2[[#This Row],[FECHA NACIMIENTO]])/365),0)))</f>
        <v>27</v>
      </c>
      <c r="V31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66" s="44" t="str">
        <f>+IF(Tabla2[[#This Row],[Edad]]="Corregir","Corregir","Ok")</f>
        <v>Ok</v>
      </c>
      <c r="X3166" s="42" t="str">
        <f>+IFERROR(VLOOKUP(Tabla2[[#This Row],[DISTRITO SEGÚN DNI]],Hoja1!$A$2:$B$32,2,FALSE),"No")</f>
        <v>No</v>
      </c>
      <c r="Y3166" s="42" t="str">
        <f>IF(OR(LOWER(Tabla2[[#This Row],[GENERO]])="masculino", LOWER(Tabla2[[#This Row],[GENERO]])="femenino"),"OK","Corregir")</f>
        <v>OK</v>
      </c>
      <c r="Z3166" s="42" t="str">
        <f>+IF(Tabla2[[#This Row],[Nro. DNI / CE]]="","Corregir",IF(LEN(Tabla2[[#This Row],[Nro. DNI / CE]])&gt;=8,"OK","Corregir"))</f>
        <v>OK</v>
      </c>
      <c r="AA3166" s="42">
        <f>COUNTIF(Tabla2[APELLIDOS Y NOMBRES],Tabla2[[#This Row],[APELLIDOS Y NOMBRES]])</f>
        <v>1</v>
      </c>
      <c r="AB3166" s="42">
        <f>IF(Tabla2[[#This Row],[Trabajador]]&gt;1,1/Tabla2[[#This Row],[Trabajador]],Tabla2[[#This Row],[Trabajador]])</f>
        <v>1</v>
      </c>
      <c r="AC3166" t="str">
        <f>+IFERROR(IF(Tabla2[[#This Row],[FECHA CESE/BAJA]]="","No Aplica",IF(AND(MONTH(Tabla2[[#This Row],[FECHA CESE/BAJA]])=MONTH(TODAY()-30),YEAR(Tabla2[[#This Row],[FECHA CESE/BAJA]])=YEAR(TODAY())),MONTH(TODAY()-30)&amp;"-"&amp;YEAR(TODAY()),"Borrar")),"No aplica")</f>
        <v>No Aplica</v>
      </c>
      <c r="AD3166" t="str">
        <f>+IFERROR(IF(Tabla2[[#This Row],[FECHA INICIO DE LABORES EN OBRA]]="","No Aplica",IF(AND(MONTH(Tabla2[[#This Row],[FECHA INICIO DE LABORES EN OBRA]])=MONTH(TODAY()-30),YEAR(Tabla2[[#This Row],[FECHA INICIO DE LABORES EN OBRA]])=YEAR(TODAY())),MONTH(TODAY()-30)&amp;"-"&amp;YEAR(TODAY()),"No Aplica")),"No Aplica")</f>
        <v>No Aplica</v>
      </c>
    </row>
    <row r="3167" spans="1:30" x14ac:dyDescent="0.25">
      <c r="A3167" s="13" t="s">
        <v>10813</v>
      </c>
      <c r="B3167" s="15" t="s">
        <v>10814</v>
      </c>
      <c r="C3167" s="15" t="s">
        <v>10814</v>
      </c>
      <c r="D3167" s="15" t="s">
        <v>10913</v>
      </c>
      <c r="E3167" s="15" t="s">
        <v>10914</v>
      </c>
      <c r="F3167" s="39">
        <v>29135</v>
      </c>
      <c r="G3167" s="15">
        <v>3</v>
      </c>
      <c r="H3167" s="15" t="s">
        <v>10826</v>
      </c>
      <c r="I3167" s="15" t="s">
        <v>10822</v>
      </c>
      <c r="J3167" s="15" t="s">
        <v>10915</v>
      </c>
      <c r="K3167" s="15" t="s">
        <v>8340</v>
      </c>
      <c r="L3167" s="40" t="s">
        <v>6</v>
      </c>
      <c r="M3167" s="39"/>
      <c r="N3167" s="41" t="s">
        <v>2098</v>
      </c>
      <c r="O3167" s="39">
        <v>43900</v>
      </c>
      <c r="P3167" s="40">
        <v>1</v>
      </c>
      <c r="Q3167" s="40">
        <v>1</v>
      </c>
      <c r="R3167" s="40" t="str">
        <f>IFERROR(VLOOKUP(Tabla2[[#This Row],[CONTRATISTA PRNCIPAL]],Hoja1!$L$5:$M$9,2,FALSE),"CJV")</f>
        <v>CJV</v>
      </c>
      <c r="S3167" s="40" t="str">
        <f>IF(Tabla2[[#This Row],[EMPRESA]]=Tabla2[[#This Row],[CONTRATISTA PRNCIPAL]],"Principal","Secundaria")</f>
        <v>Principal</v>
      </c>
      <c r="T3167" s="42">
        <f>IFERROR(1/COUNTIF(Tabla2[CONTRATISTA PRNCIPAL],Tabla2[[#This Row],[CONTRATISTA PRNCIPAL]]),0)</f>
        <v>0.005494505494505495</v>
      </c>
      <c r="U3167" s="43">
        <f>IF(((TODAY()-Tabla2[[#This Row],[FECHA NACIMIENTO]])/365)&lt;18,"Corregir", IF(((TODAY()-Tabla2[[#This Row],[FECHA NACIMIENTO]])/365)&gt;80, "Corregir",ROUNDDOWN(((TODAY()-Tabla2[[#This Row],[FECHA NACIMIENTO]])/365),0)))</f>
        <v>44</v>
      </c>
      <c r="V31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67" s="44" t="str">
        <f>+IF(Tabla2[[#This Row],[Edad]]="Corregir","Corregir","Ok")</f>
        <v>Ok</v>
      </c>
      <c r="X3167" s="42" t="str">
        <f>+IFERROR(VLOOKUP(Tabla2[[#This Row],[DISTRITO SEGÚN DNI]],Hoja1!$A$2:$B$32,2,FALSE),"No")</f>
        <v>No</v>
      </c>
      <c r="Y3167" s="42" t="str">
        <f>IF(OR(LOWER(Tabla2[[#This Row],[GENERO]])="masculino", LOWER(Tabla2[[#This Row],[GENERO]])="femenino"),"OK","Corregir")</f>
        <v>OK</v>
      </c>
      <c r="Z3167" s="42" t="str">
        <f>+IF(Tabla2[[#This Row],[Nro. DNI / CE]]="","Corregir",IF(LEN(Tabla2[[#This Row],[Nro. DNI / CE]])&gt;=8,"OK","Corregir"))</f>
        <v>OK</v>
      </c>
      <c r="AA3167" s="42">
        <f>COUNTIF(Tabla2[APELLIDOS Y NOMBRES],Tabla2[[#This Row],[APELLIDOS Y NOMBRES]])</f>
        <v>1</v>
      </c>
      <c r="AB3167" s="42">
        <f>IF(Tabla2[[#This Row],[Trabajador]]&gt;1,1/Tabla2[[#This Row],[Trabajador]],Tabla2[[#This Row],[Trabajador]])</f>
        <v>1</v>
      </c>
      <c r="AC3167" t="str">
        <f>+IFERROR(IF(Tabla2[[#This Row],[FECHA CESE/BAJA]]="","No Aplica",IF(AND(MONTH(Tabla2[[#This Row],[FECHA CESE/BAJA]])=MONTH(TODAY()-30),YEAR(Tabla2[[#This Row],[FECHA CESE/BAJA]])=YEAR(TODAY())),MONTH(TODAY()-30)&amp;"-"&amp;YEAR(TODAY()),"Borrar")),"No aplica")</f>
        <v>No Aplica</v>
      </c>
      <c r="AD3167" t="str">
        <f>+IFERROR(IF(Tabla2[[#This Row],[FECHA INICIO DE LABORES EN OBRA]]="","No Aplica",IF(AND(MONTH(Tabla2[[#This Row],[FECHA INICIO DE LABORES EN OBRA]])=MONTH(TODAY()-30),YEAR(Tabla2[[#This Row],[FECHA INICIO DE LABORES EN OBRA]])=YEAR(TODAY())),MONTH(TODAY()-30)&amp;"-"&amp;YEAR(TODAY()),"No Aplica")),"No Aplica")</f>
        <v>No Aplica</v>
      </c>
    </row>
    <row r="3168" spans="1:30" x14ac:dyDescent="0.25">
      <c r="A3168" s="13" t="s">
        <v>10813</v>
      </c>
      <c r="B3168" s="15" t="s">
        <v>10814</v>
      </c>
      <c r="C3168" s="15" t="s">
        <v>10814</v>
      </c>
      <c r="D3168" s="15" t="s">
        <v>10916</v>
      </c>
      <c r="E3168" s="15" t="s">
        <v>10917</v>
      </c>
      <c r="F3168" s="39">
        <v>21982</v>
      </c>
      <c r="G3168" s="15">
        <v>3</v>
      </c>
      <c r="H3168" s="15" t="s">
        <v>10918</v>
      </c>
      <c r="I3168" s="15" t="s">
        <v>10822</v>
      </c>
      <c r="J3168" s="15" t="s">
        <v>10919</v>
      </c>
      <c r="K3168" s="15" t="s">
        <v>10920</v>
      </c>
      <c r="L3168" s="40" t="s">
        <v>6</v>
      </c>
      <c r="M3168" s="39"/>
      <c r="N3168" s="41" t="s">
        <v>2098</v>
      </c>
      <c r="O3168" s="39">
        <v>44055</v>
      </c>
      <c r="P3168" s="40">
        <v>1</v>
      </c>
      <c r="Q3168" s="40">
        <v>1</v>
      </c>
      <c r="R3168" s="40" t="str">
        <f>IFERROR(VLOOKUP(Tabla2[[#This Row],[CONTRATISTA PRNCIPAL]],Hoja1!$L$5:$M$9,2,FALSE),"CJV")</f>
        <v>CJV</v>
      </c>
      <c r="S3168" s="40" t="str">
        <f>IF(Tabla2[[#This Row],[EMPRESA]]=Tabla2[[#This Row],[CONTRATISTA PRNCIPAL]],"Principal","Secundaria")</f>
        <v>Principal</v>
      </c>
      <c r="T3168" s="42">
        <f>IFERROR(1/COUNTIF(Tabla2[CONTRATISTA PRNCIPAL],Tabla2[[#This Row],[CONTRATISTA PRNCIPAL]]),0)</f>
        <v>0.005494505494505495</v>
      </c>
      <c r="U3168" s="43">
        <f>IF(((TODAY()-Tabla2[[#This Row],[FECHA NACIMIENTO]])/365)&lt;18,"Corregir", IF(((TODAY()-Tabla2[[#This Row],[FECHA NACIMIENTO]])/365)&gt;80, "Corregir",ROUNDDOWN(((TODAY()-Tabla2[[#This Row],[FECHA NACIMIENTO]])/365),0)))</f>
        <v>63</v>
      </c>
      <c r="V31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168" s="44" t="str">
        <f>+IF(Tabla2[[#This Row],[Edad]]="Corregir","Corregir","Ok")</f>
        <v>Ok</v>
      </c>
      <c r="X3168" s="42" t="str">
        <f>+IFERROR(VLOOKUP(Tabla2[[#This Row],[DISTRITO SEGÚN DNI]],Hoja1!$A$2:$B$32,2,FALSE),"No")</f>
        <v>No</v>
      </c>
      <c r="Y3168" s="42" t="str">
        <f>IF(OR(LOWER(Tabla2[[#This Row],[GENERO]])="masculino", LOWER(Tabla2[[#This Row],[GENERO]])="femenino"),"OK","Corregir")</f>
        <v>OK</v>
      </c>
      <c r="Z3168" s="42" t="str">
        <f>+IF(Tabla2[[#This Row],[Nro. DNI / CE]]="","Corregir",IF(LEN(Tabla2[[#This Row],[Nro. DNI / CE]])&gt;=8,"OK","Corregir"))</f>
        <v>OK</v>
      </c>
      <c r="AA3168" s="42">
        <f>COUNTIF(Tabla2[APELLIDOS Y NOMBRES],Tabla2[[#This Row],[APELLIDOS Y NOMBRES]])</f>
        <v>1</v>
      </c>
      <c r="AB3168" s="42">
        <f>IF(Tabla2[[#This Row],[Trabajador]]&gt;1,1/Tabla2[[#This Row],[Trabajador]],Tabla2[[#This Row],[Trabajador]])</f>
        <v>1</v>
      </c>
      <c r="AC3168" t="str">
        <f>+IFERROR(IF(Tabla2[[#This Row],[FECHA CESE/BAJA]]="","No Aplica",IF(AND(MONTH(Tabla2[[#This Row],[FECHA CESE/BAJA]])=MONTH(TODAY()-30),YEAR(Tabla2[[#This Row],[FECHA CESE/BAJA]])=YEAR(TODAY())),MONTH(TODAY()-30)&amp;"-"&amp;YEAR(TODAY()),"Borrar")),"No aplica")</f>
        <v>No Aplica</v>
      </c>
      <c r="AD3168" t="str">
        <f>+IFERROR(IF(Tabla2[[#This Row],[FECHA INICIO DE LABORES EN OBRA]]="","No Aplica",IF(AND(MONTH(Tabla2[[#This Row],[FECHA INICIO DE LABORES EN OBRA]])=MONTH(TODAY()-30),YEAR(Tabla2[[#This Row],[FECHA INICIO DE LABORES EN OBRA]])=YEAR(TODAY())),MONTH(TODAY()-30)&amp;"-"&amp;YEAR(TODAY()),"No Aplica")),"No Aplica")</f>
        <v>No Aplica</v>
      </c>
    </row>
    <row r="3169" spans="1:30" x14ac:dyDescent="0.25">
      <c r="A3169" s="13" t="s">
        <v>10813</v>
      </c>
      <c r="B3169" s="15" t="s">
        <v>10814</v>
      </c>
      <c r="C3169" s="15" t="s">
        <v>10814</v>
      </c>
      <c r="D3169" s="15" t="s">
        <v>10921</v>
      </c>
      <c r="E3169" s="15" t="s">
        <v>10922</v>
      </c>
      <c r="F3169" s="39">
        <v>32760</v>
      </c>
      <c r="G3169" s="15">
        <v>3</v>
      </c>
      <c r="H3169" s="15" t="s">
        <v>3032</v>
      </c>
      <c r="I3169" s="15" t="s">
        <v>2277</v>
      </c>
      <c r="J3169" s="15" t="s">
        <v>10923</v>
      </c>
      <c r="K3169" s="15" t="s">
        <v>2472</v>
      </c>
      <c r="L3169" s="40" t="s">
        <v>6</v>
      </c>
      <c r="M3169" s="39"/>
      <c r="N3169" s="41" t="s">
        <v>2098</v>
      </c>
      <c r="O3169" s="39">
        <v>44060</v>
      </c>
      <c r="P3169" s="40">
        <v>1</v>
      </c>
      <c r="Q3169" s="40">
        <v>1</v>
      </c>
      <c r="R3169" s="40" t="str">
        <f>IFERROR(VLOOKUP(Tabla2[[#This Row],[CONTRATISTA PRNCIPAL]],Hoja1!$L$5:$M$9,2,FALSE),"CJV")</f>
        <v>CJV</v>
      </c>
      <c r="S3169" s="40" t="str">
        <f>IF(Tabla2[[#This Row],[EMPRESA]]=Tabla2[[#This Row],[CONTRATISTA PRNCIPAL]],"Principal","Secundaria")</f>
        <v>Principal</v>
      </c>
      <c r="T3169" s="42">
        <f>IFERROR(1/COUNTIF(Tabla2[CONTRATISTA PRNCIPAL],Tabla2[[#This Row],[CONTRATISTA PRNCIPAL]]),0)</f>
        <v>0.005494505494505495</v>
      </c>
      <c r="U3169" s="43">
        <f>IF(((TODAY()-Tabla2[[#This Row],[FECHA NACIMIENTO]])/365)&lt;18,"Corregir", IF(((TODAY()-Tabla2[[#This Row],[FECHA NACIMIENTO]])/365)&gt;80, "Corregir",ROUNDDOWN(((TODAY()-Tabla2[[#This Row],[FECHA NACIMIENTO]])/365),0)))</f>
        <v>34</v>
      </c>
      <c r="V31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69" s="44" t="str">
        <f>+IF(Tabla2[[#This Row],[Edad]]="Corregir","Corregir","Ok")</f>
        <v>Ok</v>
      </c>
      <c r="X3169" s="42" t="str">
        <f>+IFERROR(VLOOKUP(Tabla2[[#This Row],[DISTRITO SEGÚN DNI]],Hoja1!$A$2:$B$32,2,FALSE),"No")</f>
        <v>No</v>
      </c>
      <c r="Y3169" s="42" t="str">
        <f>IF(OR(LOWER(Tabla2[[#This Row],[GENERO]])="masculino", LOWER(Tabla2[[#This Row],[GENERO]])="femenino"),"OK","Corregir")</f>
        <v>OK</v>
      </c>
      <c r="Z3169" s="42" t="str">
        <f>+IF(Tabla2[[#This Row],[Nro. DNI / CE]]="","Corregir",IF(LEN(Tabla2[[#This Row],[Nro. DNI / CE]])&gt;=8,"OK","Corregir"))</f>
        <v>OK</v>
      </c>
      <c r="AA3169" s="42">
        <f>COUNTIF(Tabla2[APELLIDOS Y NOMBRES],Tabla2[[#This Row],[APELLIDOS Y NOMBRES]])</f>
        <v>1</v>
      </c>
      <c r="AB3169" s="42">
        <f>IF(Tabla2[[#This Row],[Trabajador]]&gt;1,1/Tabla2[[#This Row],[Trabajador]],Tabla2[[#This Row],[Trabajador]])</f>
        <v>1</v>
      </c>
      <c r="AC3169" t="str">
        <f>+IFERROR(IF(Tabla2[[#This Row],[FECHA CESE/BAJA]]="","No Aplica",IF(AND(MONTH(Tabla2[[#This Row],[FECHA CESE/BAJA]])=MONTH(TODAY()-30),YEAR(Tabla2[[#This Row],[FECHA CESE/BAJA]])=YEAR(TODAY())),MONTH(TODAY()-30)&amp;"-"&amp;YEAR(TODAY()),"Borrar")),"No aplica")</f>
        <v>No Aplica</v>
      </c>
      <c r="AD3169" t="str">
        <f>+IFERROR(IF(Tabla2[[#This Row],[FECHA INICIO DE LABORES EN OBRA]]="","No Aplica",IF(AND(MONTH(Tabla2[[#This Row],[FECHA INICIO DE LABORES EN OBRA]])=MONTH(TODAY()-30),YEAR(Tabla2[[#This Row],[FECHA INICIO DE LABORES EN OBRA]])=YEAR(TODAY())),MONTH(TODAY()-30)&amp;"-"&amp;YEAR(TODAY()),"No Aplica")),"No Aplica")</f>
        <v>No Aplica</v>
      </c>
    </row>
    <row r="3170" spans="1:30" x14ac:dyDescent="0.25">
      <c r="A3170" s="13" t="s">
        <v>10813</v>
      </c>
      <c r="B3170" s="15" t="s">
        <v>10814</v>
      </c>
      <c r="C3170" s="15" t="s">
        <v>10814</v>
      </c>
      <c r="D3170" s="15" t="s">
        <v>10924</v>
      </c>
      <c r="E3170" s="15" t="s">
        <v>10925</v>
      </c>
      <c r="F3170" s="39">
        <v>29177</v>
      </c>
      <c r="G3170" s="15">
        <v>3</v>
      </c>
      <c r="H3170" s="15" t="s">
        <v>10926</v>
      </c>
      <c r="I3170" s="15" t="s">
        <v>10822</v>
      </c>
      <c r="J3170" s="15" t="s">
        <v>10927</v>
      </c>
      <c r="K3170" s="15" t="s">
        <v>2680</v>
      </c>
      <c r="L3170" s="40" t="s">
        <v>6</v>
      </c>
      <c r="M3170" s="39"/>
      <c r="N3170" s="41" t="s">
        <v>10928</v>
      </c>
      <c r="O3170" s="39">
        <v>44084</v>
      </c>
      <c r="P3170" s="40">
        <v>1</v>
      </c>
      <c r="Q3170" s="40">
        <v>1</v>
      </c>
      <c r="R3170" s="40" t="str">
        <f>IFERROR(VLOOKUP(Tabla2[[#This Row],[CONTRATISTA PRNCIPAL]],Hoja1!$L$5:$M$9,2,FALSE),"CJV")</f>
        <v>CJV</v>
      </c>
      <c r="S3170" s="40" t="str">
        <f>IF(Tabla2[[#This Row],[EMPRESA]]=Tabla2[[#This Row],[CONTRATISTA PRNCIPAL]],"Principal","Secundaria")</f>
        <v>Principal</v>
      </c>
      <c r="T3170" s="42">
        <f>IFERROR(1/COUNTIF(Tabla2[CONTRATISTA PRNCIPAL],Tabla2[[#This Row],[CONTRATISTA PRNCIPAL]]),0)</f>
        <v>0.005494505494505495</v>
      </c>
      <c r="U3170" s="43">
        <f>IF(((TODAY()-Tabla2[[#This Row],[FECHA NACIMIENTO]])/365)&lt;18,"Corregir", IF(((TODAY()-Tabla2[[#This Row],[FECHA NACIMIENTO]])/365)&gt;80, "Corregir",ROUNDDOWN(((TODAY()-Tabla2[[#This Row],[FECHA NACIMIENTO]])/365),0)))</f>
        <v>43</v>
      </c>
      <c r="V31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70" s="44" t="str">
        <f>+IF(Tabla2[[#This Row],[Edad]]="Corregir","Corregir","Ok")</f>
        <v>Ok</v>
      </c>
      <c r="X3170" s="42" t="str">
        <f>+IFERROR(VLOOKUP(Tabla2[[#This Row],[DISTRITO SEGÚN DNI]],Hoja1!$A$2:$B$32,2,FALSE),"No")</f>
        <v>No</v>
      </c>
      <c r="Y3170" s="42" t="str">
        <f>IF(OR(LOWER(Tabla2[[#This Row],[GENERO]])="masculino", LOWER(Tabla2[[#This Row],[GENERO]])="femenino"),"OK","Corregir")</f>
        <v>OK</v>
      </c>
      <c r="Z3170" s="42" t="str">
        <f>+IF(Tabla2[[#This Row],[Nro. DNI / CE]]="","Corregir",IF(LEN(Tabla2[[#This Row],[Nro. DNI / CE]])&gt;=8,"OK","Corregir"))</f>
        <v>OK</v>
      </c>
      <c r="AA3170" s="42">
        <f>COUNTIF(Tabla2[APELLIDOS Y NOMBRES],Tabla2[[#This Row],[APELLIDOS Y NOMBRES]])</f>
        <v>1</v>
      </c>
      <c r="AB3170" s="42">
        <f>IF(Tabla2[[#This Row],[Trabajador]]&gt;1,1/Tabla2[[#This Row],[Trabajador]],Tabla2[[#This Row],[Trabajador]])</f>
        <v>1</v>
      </c>
      <c r="AC3170" t="str">
        <f>+IFERROR(IF(Tabla2[[#This Row],[FECHA CESE/BAJA]]="","No Aplica",IF(AND(MONTH(Tabla2[[#This Row],[FECHA CESE/BAJA]])=MONTH(TODAY()-30),YEAR(Tabla2[[#This Row],[FECHA CESE/BAJA]])=YEAR(TODAY())),MONTH(TODAY()-30)&amp;"-"&amp;YEAR(TODAY()),"Borrar")),"No aplica")</f>
        <v>No Aplica</v>
      </c>
      <c r="AD3170" t="str">
        <f>+IFERROR(IF(Tabla2[[#This Row],[FECHA INICIO DE LABORES EN OBRA]]="","No Aplica",IF(AND(MONTH(Tabla2[[#This Row],[FECHA INICIO DE LABORES EN OBRA]])=MONTH(TODAY()-30),YEAR(Tabla2[[#This Row],[FECHA INICIO DE LABORES EN OBRA]])=YEAR(TODAY())),MONTH(TODAY()-30)&amp;"-"&amp;YEAR(TODAY()),"No Aplica")),"No Aplica")</f>
        <v>No Aplica</v>
      </c>
    </row>
    <row r="3171" spans="1:30" x14ac:dyDescent="0.25">
      <c r="A3171" s="13" t="s">
        <v>10813</v>
      </c>
      <c r="B3171" s="15" t="s">
        <v>10814</v>
      </c>
      <c r="C3171" s="15" t="s">
        <v>10814</v>
      </c>
      <c r="D3171" s="15" t="s">
        <v>10929</v>
      </c>
      <c r="E3171" s="15" t="s">
        <v>10930</v>
      </c>
      <c r="F3171" s="39">
        <v>35511</v>
      </c>
      <c r="G3171" s="15">
        <v>1</v>
      </c>
      <c r="H3171" s="15" t="s">
        <v>10931</v>
      </c>
      <c r="I3171" s="15" t="s">
        <v>10822</v>
      </c>
      <c r="J3171" s="15" t="s">
        <v>10932</v>
      </c>
      <c r="K3171" s="15" t="s">
        <v>4474</v>
      </c>
      <c r="L3171" s="40" t="s">
        <v>5</v>
      </c>
      <c r="M3171" s="39"/>
      <c r="N3171" s="41" t="s">
        <v>2098</v>
      </c>
      <c r="O3171" s="39">
        <v>44088</v>
      </c>
      <c r="P3171" s="40">
        <v>3</v>
      </c>
      <c r="Q3171" s="40">
        <v>1</v>
      </c>
      <c r="R3171" s="40" t="str">
        <f>IFERROR(VLOOKUP(Tabla2[[#This Row],[CONTRATISTA PRNCIPAL]],Hoja1!$L$5:$M$9,2,FALSE),"CJV")</f>
        <v>CJV</v>
      </c>
      <c r="S3171" s="40" t="str">
        <f>IF(Tabla2[[#This Row],[EMPRESA]]=Tabla2[[#This Row],[CONTRATISTA PRNCIPAL]],"Principal","Secundaria")</f>
        <v>Principal</v>
      </c>
      <c r="T3171" s="42">
        <f>IFERROR(1/COUNTIF(Tabla2[CONTRATISTA PRNCIPAL],Tabla2[[#This Row],[CONTRATISTA PRNCIPAL]]),0)</f>
        <v>0.005494505494505495</v>
      </c>
      <c r="U3171" s="43">
        <f>IF(((TODAY()-Tabla2[[#This Row],[FECHA NACIMIENTO]])/365)&lt;18,"Corregir", IF(((TODAY()-Tabla2[[#This Row],[FECHA NACIMIENTO]])/365)&gt;80, "Corregir",ROUNDDOWN(((TODAY()-Tabla2[[#This Row],[FECHA NACIMIENTO]])/365),0)))</f>
        <v>26</v>
      </c>
      <c r="V31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71" s="44" t="str">
        <f>+IF(Tabla2[[#This Row],[Edad]]="Corregir","Corregir","Ok")</f>
        <v>Ok</v>
      </c>
      <c r="X3171" s="42" t="str">
        <f>+IFERROR(VLOOKUP(Tabla2[[#This Row],[DISTRITO SEGÚN DNI]],Hoja1!$A$2:$B$32,2,FALSE),"No")</f>
        <v>No</v>
      </c>
      <c r="Y3171" s="42" t="str">
        <f>IF(OR(LOWER(Tabla2[[#This Row],[GENERO]])="masculino", LOWER(Tabla2[[#This Row],[GENERO]])="femenino"),"OK","Corregir")</f>
        <v>OK</v>
      </c>
      <c r="Z3171" s="42" t="str">
        <f>+IF(Tabla2[[#This Row],[Nro. DNI / CE]]="","Corregir",IF(LEN(Tabla2[[#This Row],[Nro. DNI / CE]])&gt;=8,"OK","Corregir"))</f>
        <v>OK</v>
      </c>
      <c r="AA3171" s="42">
        <f>COUNTIF(Tabla2[APELLIDOS Y NOMBRES],Tabla2[[#This Row],[APELLIDOS Y NOMBRES]])</f>
        <v>1</v>
      </c>
      <c r="AB3171" s="42">
        <f>IF(Tabla2[[#This Row],[Trabajador]]&gt;1,1/Tabla2[[#This Row],[Trabajador]],Tabla2[[#This Row],[Trabajador]])</f>
        <v>1</v>
      </c>
      <c r="AC3171" t="str">
        <f>+IFERROR(IF(Tabla2[[#This Row],[FECHA CESE/BAJA]]="","No Aplica",IF(AND(MONTH(Tabla2[[#This Row],[FECHA CESE/BAJA]])=MONTH(TODAY()-30),YEAR(Tabla2[[#This Row],[FECHA CESE/BAJA]])=YEAR(TODAY())),MONTH(TODAY()-30)&amp;"-"&amp;YEAR(TODAY()),"Borrar")),"No aplica")</f>
        <v>No Aplica</v>
      </c>
      <c r="AD3171" t="str">
        <f>+IFERROR(IF(Tabla2[[#This Row],[FECHA INICIO DE LABORES EN OBRA]]="","No Aplica",IF(AND(MONTH(Tabla2[[#This Row],[FECHA INICIO DE LABORES EN OBRA]])=MONTH(TODAY()-30),YEAR(Tabla2[[#This Row],[FECHA INICIO DE LABORES EN OBRA]])=YEAR(TODAY())),MONTH(TODAY()-30)&amp;"-"&amp;YEAR(TODAY()),"No Aplica")),"No Aplica")</f>
        <v>No Aplica</v>
      </c>
    </row>
    <row r="3172" spans="1:30" x14ac:dyDescent="0.25">
      <c r="A3172" s="13" t="s">
        <v>10813</v>
      </c>
      <c r="B3172" s="15" t="s">
        <v>10814</v>
      </c>
      <c r="C3172" s="15" t="s">
        <v>10814</v>
      </c>
      <c r="D3172" s="15" t="s">
        <v>10933</v>
      </c>
      <c r="E3172" s="15" t="s">
        <v>10934</v>
      </c>
      <c r="F3172" s="39">
        <v>36104</v>
      </c>
      <c r="G3172" s="15">
        <v>3</v>
      </c>
      <c r="H3172" s="15" t="s">
        <v>10826</v>
      </c>
      <c r="I3172" s="15" t="s">
        <v>2277</v>
      </c>
      <c r="J3172" s="15" t="s">
        <v>10935</v>
      </c>
      <c r="K3172" s="15" t="s">
        <v>4274</v>
      </c>
      <c r="L3172" s="40" t="s">
        <v>6</v>
      </c>
      <c r="M3172" s="39"/>
      <c r="N3172" s="41" t="s">
        <v>2098</v>
      </c>
      <c r="O3172" s="39">
        <v>44097</v>
      </c>
      <c r="P3172" s="40">
        <v>1</v>
      </c>
      <c r="Q3172" s="40">
        <v>1</v>
      </c>
      <c r="R3172" s="40" t="str">
        <f>IFERROR(VLOOKUP(Tabla2[[#This Row],[CONTRATISTA PRNCIPAL]],Hoja1!$L$5:$M$9,2,FALSE),"CJV")</f>
        <v>CJV</v>
      </c>
      <c r="S3172" s="40" t="str">
        <f>IF(Tabla2[[#This Row],[EMPRESA]]=Tabla2[[#This Row],[CONTRATISTA PRNCIPAL]],"Principal","Secundaria")</f>
        <v>Principal</v>
      </c>
      <c r="T3172" s="42">
        <f>IFERROR(1/COUNTIF(Tabla2[CONTRATISTA PRNCIPAL],Tabla2[[#This Row],[CONTRATISTA PRNCIPAL]]),0)</f>
        <v>0.005494505494505495</v>
      </c>
      <c r="U3172" s="43">
        <f>IF(((TODAY()-Tabla2[[#This Row],[FECHA NACIMIENTO]])/365)&lt;18,"Corregir", IF(((TODAY()-Tabla2[[#This Row],[FECHA NACIMIENTO]])/365)&gt;80, "Corregir",ROUNDDOWN(((TODAY()-Tabla2[[#This Row],[FECHA NACIMIENTO]])/365),0)))</f>
        <v>24</v>
      </c>
      <c r="V31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72" s="44" t="str">
        <f>+IF(Tabla2[[#This Row],[Edad]]="Corregir","Corregir","Ok")</f>
        <v>Ok</v>
      </c>
      <c r="X3172" s="42" t="str">
        <f>+IFERROR(VLOOKUP(Tabla2[[#This Row],[DISTRITO SEGÚN DNI]],Hoja1!$A$2:$B$32,2,FALSE),"No")</f>
        <v>No</v>
      </c>
      <c r="Y3172" s="42" t="str">
        <f>IF(OR(LOWER(Tabla2[[#This Row],[GENERO]])="masculino", LOWER(Tabla2[[#This Row],[GENERO]])="femenino"),"OK","Corregir")</f>
        <v>OK</v>
      </c>
      <c r="Z3172" s="42" t="str">
        <f>+IF(Tabla2[[#This Row],[Nro. DNI / CE]]="","Corregir",IF(LEN(Tabla2[[#This Row],[Nro. DNI / CE]])&gt;=8,"OK","Corregir"))</f>
        <v>OK</v>
      </c>
      <c r="AA3172" s="42">
        <f>COUNTIF(Tabla2[APELLIDOS Y NOMBRES],Tabla2[[#This Row],[APELLIDOS Y NOMBRES]])</f>
        <v>1</v>
      </c>
      <c r="AB3172" s="42">
        <f>IF(Tabla2[[#This Row],[Trabajador]]&gt;1,1/Tabla2[[#This Row],[Trabajador]],Tabla2[[#This Row],[Trabajador]])</f>
        <v>1</v>
      </c>
      <c r="AC3172" t="str">
        <f>+IFERROR(IF(Tabla2[[#This Row],[FECHA CESE/BAJA]]="","No Aplica",IF(AND(MONTH(Tabla2[[#This Row],[FECHA CESE/BAJA]])=MONTH(TODAY()-30),YEAR(Tabla2[[#This Row],[FECHA CESE/BAJA]])=YEAR(TODAY())),MONTH(TODAY()-30)&amp;"-"&amp;YEAR(TODAY()),"Borrar")),"No aplica")</f>
        <v>No Aplica</v>
      </c>
      <c r="AD3172" t="str">
        <f>+IFERROR(IF(Tabla2[[#This Row],[FECHA INICIO DE LABORES EN OBRA]]="","No Aplica",IF(AND(MONTH(Tabla2[[#This Row],[FECHA INICIO DE LABORES EN OBRA]])=MONTH(TODAY()-30),YEAR(Tabla2[[#This Row],[FECHA INICIO DE LABORES EN OBRA]])=YEAR(TODAY())),MONTH(TODAY()-30)&amp;"-"&amp;YEAR(TODAY()),"No Aplica")),"No Aplica")</f>
        <v>No Aplica</v>
      </c>
    </row>
    <row r="3173" spans="1:30" x14ac:dyDescent="0.25">
      <c r="A3173" s="13" t="s">
        <v>10813</v>
      </c>
      <c r="B3173" s="15" t="s">
        <v>10814</v>
      </c>
      <c r="C3173" s="15" t="s">
        <v>10814</v>
      </c>
      <c r="D3173" s="15" t="s">
        <v>1234</v>
      </c>
      <c r="E3173" s="15" t="s">
        <v>1235</v>
      </c>
      <c r="F3173" s="39">
        <v>29934</v>
      </c>
      <c r="G3173" s="15">
        <v>3</v>
      </c>
      <c r="H3173" s="15" t="s">
        <v>3274</v>
      </c>
      <c r="I3173" s="15" t="s">
        <v>10822</v>
      </c>
      <c r="J3173" s="15" t="s">
        <v>10936</v>
      </c>
      <c r="K3173" s="15" t="s">
        <v>3223</v>
      </c>
      <c r="L3173" s="40" t="s">
        <v>6</v>
      </c>
      <c r="M3173" s="39"/>
      <c r="N3173" s="41" t="s">
        <v>2098</v>
      </c>
      <c r="O3173" s="39">
        <v>44099</v>
      </c>
      <c r="P3173" s="40">
        <v>1</v>
      </c>
      <c r="Q3173" s="40">
        <v>1</v>
      </c>
      <c r="R3173" s="40" t="str">
        <f>IFERROR(VLOOKUP(Tabla2[[#This Row],[CONTRATISTA PRNCIPAL]],Hoja1!$L$5:$M$9,2,FALSE),"CJV")</f>
        <v>CJV</v>
      </c>
      <c r="S3173" s="40" t="str">
        <f>IF(Tabla2[[#This Row],[EMPRESA]]=Tabla2[[#This Row],[CONTRATISTA PRNCIPAL]],"Principal","Secundaria")</f>
        <v>Principal</v>
      </c>
      <c r="T3173" s="42">
        <f>IFERROR(1/COUNTIF(Tabla2[CONTRATISTA PRNCIPAL],Tabla2[[#This Row],[CONTRATISTA PRNCIPAL]]),0)</f>
        <v>0.005494505494505495</v>
      </c>
      <c r="U3173" s="43">
        <f>IF(((TODAY()-Tabla2[[#This Row],[FECHA NACIMIENTO]])/365)&lt;18,"Corregir", IF(((TODAY()-Tabla2[[#This Row],[FECHA NACIMIENTO]])/365)&gt;80, "Corregir",ROUNDDOWN(((TODAY()-Tabla2[[#This Row],[FECHA NACIMIENTO]])/365),0)))</f>
        <v>41</v>
      </c>
      <c r="V31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73" s="44" t="str">
        <f>+IF(Tabla2[[#This Row],[Edad]]="Corregir","Corregir","Ok")</f>
        <v>Ok</v>
      </c>
      <c r="X3173" s="42" t="str">
        <f>+IFERROR(VLOOKUP(Tabla2[[#This Row],[DISTRITO SEGÚN DNI]],Hoja1!$A$2:$B$32,2,FALSE),"No")</f>
        <v>CALLAO</v>
      </c>
      <c r="Y3173" s="42" t="str">
        <f>IF(OR(LOWER(Tabla2[[#This Row],[GENERO]])="masculino", LOWER(Tabla2[[#This Row],[GENERO]])="femenino"),"OK","Corregir")</f>
        <v>OK</v>
      </c>
      <c r="Z3173" s="42" t="str">
        <f>+IF(Tabla2[[#This Row],[Nro. DNI / CE]]="","Corregir",IF(LEN(Tabla2[[#This Row],[Nro. DNI / CE]])&gt;=8,"OK","Corregir"))</f>
        <v>OK</v>
      </c>
      <c r="AA3173" s="42">
        <f>COUNTIF(Tabla2[APELLIDOS Y NOMBRES],Tabla2[[#This Row],[APELLIDOS Y NOMBRES]])</f>
        <v>1</v>
      </c>
      <c r="AB3173" s="42">
        <f>IF(Tabla2[[#This Row],[Trabajador]]&gt;1,1/Tabla2[[#This Row],[Trabajador]],Tabla2[[#This Row],[Trabajador]])</f>
        <v>1</v>
      </c>
      <c r="AC3173" t="str">
        <f>+IFERROR(IF(Tabla2[[#This Row],[FECHA CESE/BAJA]]="","No Aplica",IF(AND(MONTH(Tabla2[[#This Row],[FECHA CESE/BAJA]])=MONTH(TODAY()-30),YEAR(Tabla2[[#This Row],[FECHA CESE/BAJA]])=YEAR(TODAY())),MONTH(TODAY()-30)&amp;"-"&amp;YEAR(TODAY()),"Borrar")),"No aplica")</f>
        <v>No Aplica</v>
      </c>
      <c r="AD3173" t="str">
        <f>+IFERROR(IF(Tabla2[[#This Row],[FECHA INICIO DE LABORES EN OBRA]]="","No Aplica",IF(AND(MONTH(Tabla2[[#This Row],[FECHA INICIO DE LABORES EN OBRA]])=MONTH(TODAY()-30),YEAR(Tabla2[[#This Row],[FECHA INICIO DE LABORES EN OBRA]])=YEAR(TODAY())),MONTH(TODAY()-30)&amp;"-"&amp;YEAR(TODAY()),"No Aplica")),"No Aplica")</f>
        <v>No Aplica</v>
      </c>
    </row>
    <row r="3174" spans="1:30" x14ac:dyDescent="0.25">
      <c r="A3174" s="13" t="s">
        <v>10813</v>
      </c>
      <c r="B3174" s="15" t="s">
        <v>10814</v>
      </c>
      <c r="C3174" s="15" t="s">
        <v>10814</v>
      </c>
      <c r="D3174" s="15" t="s">
        <v>10937</v>
      </c>
      <c r="E3174" s="15" t="s">
        <v>10938</v>
      </c>
      <c r="F3174" s="39">
        <v>33066</v>
      </c>
      <c r="G3174" s="15">
        <v>3</v>
      </c>
      <c r="H3174" s="15" t="s">
        <v>10826</v>
      </c>
      <c r="I3174" s="15" t="s">
        <v>2277</v>
      </c>
      <c r="J3174" s="15" t="s">
        <v>10939</v>
      </c>
      <c r="K3174" s="15" t="s">
        <v>4702</v>
      </c>
      <c r="L3174" s="40" t="s">
        <v>6</v>
      </c>
      <c r="M3174" s="39"/>
      <c r="N3174" s="41" t="s">
        <v>2098</v>
      </c>
      <c r="O3174" s="39">
        <v>44153</v>
      </c>
      <c r="P3174" s="40">
        <v>1</v>
      </c>
      <c r="Q3174" s="40">
        <v>1</v>
      </c>
      <c r="R3174" s="40" t="str">
        <f>IFERROR(VLOOKUP(Tabla2[[#This Row],[CONTRATISTA PRNCIPAL]],Hoja1!$L$5:$M$9,2,FALSE),"CJV")</f>
        <v>CJV</v>
      </c>
      <c r="S3174" s="40" t="str">
        <f>IF(Tabla2[[#This Row],[EMPRESA]]=Tabla2[[#This Row],[CONTRATISTA PRNCIPAL]],"Principal","Secundaria")</f>
        <v>Principal</v>
      </c>
      <c r="T3174" s="42">
        <f>IFERROR(1/COUNTIF(Tabla2[CONTRATISTA PRNCIPAL],Tabla2[[#This Row],[CONTRATISTA PRNCIPAL]]),0)</f>
        <v>0.005494505494505495</v>
      </c>
      <c r="U3174" s="43">
        <f>IF(((TODAY()-Tabla2[[#This Row],[FECHA NACIMIENTO]])/365)&lt;18,"Corregir", IF(((TODAY()-Tabla2[[#This Row],[FECHA NACIMIENTO]])/365)&gt;80, "Corregir",ROUNDDOWN(((TODAY()-Tabla2[[#This Row],[FECHA NACIMIENTO]])/365),0)))</f>
        <v>33</v>
      </c>
      <c r="V31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74" s="44" t="str">
        <f>+IF(Tabla2[[#This Row],[Edad]]="Corregir","Corregir","Ok")</f>
        <v>Ok</v>
      </c>
      <c r="X3174" s="42" t="str">
        <f>+IFERROR(VLOOKUP(Tabla2[[#This Row],[DISTRITO SEGÚN DNI]],Hoja1!$A$2:$B$32,2,FALSE),"No")</f>
        <v>No</v>
      </c>
      <c r="Y3174" s="42" t="str">
        <f>IF(OR(LOWER(Tabla2[[#This Row],[GENERO]])="masculino", LOWER(Tabla2[[#This Row],[GENERO]])="femenino"),"OK","Corregir")</f>
        <v>OK</v>
      </c>
      <c r="Z3174" s="42" t="str">
        <f>+IF(Tabla2[[#This Row],[Nro. DNI / CE]]="","Corregir",IF(LEN(Tabla2[[#This Row],[Nro. DNI / CE]])&gt;=8,"OK","Corregir"))</f>
        <v>OK</v>
      </c>
      <c r="AA3174" s="42">
        <f>COUNTIF(Tabla2[APELLIDOS Y NOMBRES],Tabla2[[#This Row],[APELLIDOS Y NOMBRES]])</f>
        <v>1</v>
      </c>
      <c r="AB3174" s="42">
        <f>IF(Tabla2[[#This Row],[Trabajador]]&gt;1,1/Tabla2[[#This Row],[Trabajador]],Tabla2[[#This Row],[Trabajador]])</f>
        <v>1</v>
      </c>
      <c r="AC3174" t="str">
        <f>+IFERROR(IF(Tabla2[[#This Row],[FECHA CESE/BAJA]]="","No Aplica",IF(AND(MONTH(Tabla2[[#This Row],[FECHA CESE/BAJA]])=MONTH(TODAY()-30),YEAR(Tabla2[[#This Row],[FECHA CESE/BAJA]])=YEAR(TODAY())),MONTH(TODAY()-30)&amp;"-"&amp;YEAR(TODAY()),"Borrar")),"No aplica")</f>
        <v>No Aplica</v>
      </c>
      <c r="AD3174" t="str">
        <f>+IFERROR(IF(Tabla2[[#This Row],[FECHA INICIO DE LABORES EN OBRA]]="","No Aplica",IF(AND(MONTH(Tabla2[[#This Row],[FECHA INICIO DE LABORES EN OBRA]])=MONTH(TODAY()-30),YEAR(Tabla2[[#This Row],[FECHA INICIO DE LABORES EN OBRA]])=YEAR(TODAY())),MONTH(TODAY()-30)&amp;"-"&amp;YEAR(TODAY()),"No Aplica")),"No Aplica")</f>
        <v>No Aplica</v>
      </c>
    </row>
    <row r="3175" spans="1:30" x14ac:dyDescent="0.25">
      <c r="A3175" s="13" t="s">
        <v>10813</v>
      </c>
      <c r="B3175" s="15" t="s">
        <v>10814</v>
      </c>
      <c r="C3175" s="15" t="s">
        <v>10814</v>
      </c>
      <c r="D3175" s="15" t="s">
        <v>10940</v>
      </c>
      <c r="E3175" s="15" t="s">
        <v>10941</v>
      </c>
      <c r="F3175" s="39">
        <v>33382</v>
      </c>
      <c r="G3175" s="15">
        <v>1</v>
      </c>
      <c r="H3175" s="15" t="s">
        <v>2779</v>
      </c>
      <c r="I3175" s="15" t="s">
        <v>10856</v>
      </c>
      <c r="J3175" s="15" t="s">
        <v>10942</v>
      </c>
      <c r="K3175" s="15" t="s">
        <v>2200</v>
      </c>
      <c r="L3175" s="40" t="s">
        <v>6</v>
      </c>
      <c r="M3175" s="39"/>
      <c r="N3175" s="41" t="s">
        <v>2098</v>
      </c>
      <c r="O3175" s="39">
        <v>44232</v>
      </c>
      <c r="P3175" s="40">
        <v>1</v>
      </c>
      <c r="Q3175" s="40">
        <v>1</v>
      </c>
      <c r="R3175" s="40" t="str">
        <f>IFERROR(VLOOKUP(Tabla2[[#This Row],[CONTRATISTA PRNCIPAL]],Hoja1!$L$5:$M$9,2,FALSE),"CJV")</f>
        <v>CJV</v>
      </c>
      <c r="S3175" s="40" t="str">
        <f>IF(Tabla2[[#This Row],[EMPRESA]]=Tabla2[[#This Row],[CONTRATISTA PRNCIPAL]],"Principal","Secundaria")</f>
        <v>Principal</v>
      </c>
      <c r="T3175" s="42">
        <f>IFERROR(1/COUNTIF(Tabla2[CONTRATISTA PRNCIPAL],Tabla2[[#This Row],[CONTRATISTA PRNCIPAL]]),0)</f>
        <v>0.005494505494505495</v>
      </c>
      <c r="U3175" s="43">
        <f>IF(((TODAY()-Tabla2[[#This Row],[FECHA NACIMIENTO]])/365)&lt;18,"Corregir", IF(((TODAY()-Tabla2[[#This Row],[FECHA NACIMIENTO]])/365)&gt;80, "Corregir",ROUNDDOWN(((TODAY()-Tabla2[[#This Row],[FECHA NACIMIENTO]])/365),0)))</f>
        <v>32</v>
      </c>
      <c r="V31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75" s="44" t="str">
        <f>+IF(Tabla2[[#This Row],[Edad]]="Corregir","Corregir","Ok")</f>
        <v>Ok</v>
      </c>
      <c r="X3175" s="42" t="str">
        <f>+IFERROR(VLOOKUP(Tabla2[[#This Row],[DISTRITO SEGÚN DNI]],Hoja1!$A$2:$B$32,2,FALSE),"No")</f>
        <v>No</v>
      </c>
      <c r="Y3175" s="42" t="str">
        <f>IF(OR(LOWER(Tabla2[[#This Row],[GENERO]])="masculino", LOWER(Tabla2[[#This Row],[GENERO]])="femenino"),"OK","Corregir")</f>
        <v>OK</v>
      </c>
      <c r="Z3175" s="42" t="str">
        <f>+IF(Tabla2[[#This Row],[Nro. DNI / CE]]="","Corregir",IF(LEN(Tabla2[[#This Row],[Nro. DNI / CE]])&gt;=8,"OK","Corregir"))</f>
        <v>OK</v>
      </c>
      <c r="AA3175" s="42">
        <f>COUNTIF(Tabla2[APELLIDOS Y NOMBRES],Tabla2[[#This Row],[APELLIDOS Y NOMBRES]])</f>
        <v>1</v>
      </c>
      <c r="AB3175" s="42">
        <f>IF(Tabla2[[#This Row],[Trabajador]]&gt;1,1/Tabla2[[#This Row],[Trabajador]],Tabla2[[#This Row],[Trabajador]])</f>
        <v>1</v>
      </c>
      <c r="AC3175" t="str">
        <f>+IFERROR(IF(Tabla2[[#This Row],[FECHA CESE/BAJA]]="","No Aplica",IF(AND(MONTH(Tabla2[[#This Row],[FECHA CESE/BAJA]])=MONTH(TODAY()-30),YEAR(Tabla2[[#This Row],[FECHA CESE/BAJA]])=YEAR(TODAY())),MONTH(TODAY()-30)&amp;"-"&amp;YEAR(TODAY()),"Borrar")),"No aplica")</f>
        <v>No Aplica</v>
      </c>
      <c r="AD3175" t="str">
        <f>+IFERROR(IF(Tabla2[[#This Row],[FECHA INICIO DE LABORES EN OBRA]]="","No Aplica",IF(AND(MONTH(Tabla2[[#This Row],[FECHA INICIO DE LABORES EN OBRA]])=MONTH(TODAY()-30),YEAR(Tabla2[[#This Row],[FECHA INICIO DE LABORES EN OBRA]])=YEAR(TODAY())),MONTH(TODAY()-30)&amp;"-"&amp;YEAR(TODAY()),"No Aplica")),"No Aplica")</f>
        <v>No Aplica</v>
      </c>
    </row>
    <row r="3176" spans="1:30" x14ac:dyDescent="0.25">
      <c r="A3176" s="13" t="s">
        <v>10813</v>
      </c>
      <c r="B3176" s="15" t="s">
        <v>10814</v>
      </c>
      <c r="C3176" s="15" t="s">
        <v>10814</v>
      </c>
      <c r="D3176" s="15" t="s">
        <v>10943</v>
      </c>
      <c r="E3176" s="15" t="s">
        <v>10944</v>
      </c>
      <c r="F3176" s="39">
        <v>32656</v>
      </c>
      <c r="G3176" s="15">
        <v>3</v>
      </c>
      <c r="H3176" s="15" t="s">
        <v>10842</v>
      </c>
      <c r="I3176" s="15" t="s">
        <v>2193</v>
      </c>
      <c r="J3176" s="15" t="s">
        <v>10945</v>
      </c>
      <c r="K3176" s="15" t="s">
        <v>7558</v>
      </c>
      <c r="L3176" s="40" t="s">
        <v>6</v>
      </c>
      <c r="M3176" s="39"/>
      <c r="N3176" s="41" t="s">
        <v>2098</v>
      </c>
      <c r="O3176" s="39">
        <v>44256</v>
      </c>
      <c r="P3176" s="40">
        <v>1</v>
      </c>
      <c r="Q3176" s="40">
        <v>1</v>
      </c>
      <c r="R3176" s="40" t="str">
        <f>IFERROR(VLOOKUP(Tabla2[[#This Row],[CONTRATISTA PRNCIPAL]],Hoja1!$L$5:$M$9,2,FALSE),"CJV")</f>
        <v>CJV</v>
      </c>
      <c r="S3176" s="40" t="str">
        <f>IF(Tabla2[[#This Row],[EMPRESA]]=Tabla2[[#This Row],[CONTRATISTA PRNCIPAL]],"Principal","Secundaria")</f>
        <v>Principal</v>
      </c>
      <c r="T3176" s="42">
        <f>IFERROR(1/COUNTIF(Tabla2[CONTRATISTA PRNCIPAL],Tabla2[[#This Row],[CONTRATISTA PRNCIPAL]]),0)</f>
        <v>0.005494505494505495</v>
      </c>
      <c r="U3176" s="43">
        <f>IF(((TODAY()-Tabla2[[#This Row],[FECHA NACIMIENTO]])/365)&lt;18,"Corregir", IF(((TODAY()-Tabla2[[#This Row],[FECHA NACIMIENTO]])/365)&gt;80, "Corregir",ROUNDDOWN(((TODAY()-Tabla2[[#This Row],[FECHA NACIMIENTO]])/365),0)))</f>
        <v>34</v>
      </c>
      <c r="V31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76" s="44" t="str">
        <f>+IF(Tabla2[[#This Row],[Edad]]="Corregir","Corregir","Ok")</f>
        <v>Ok</v>
      </c>
      <c r="X3176" s="42" t="str">
        <f>+IFERROR(VLOOKUP(Tabla2[[#This Row],[DISTRITO SEGÚN DNI]],Hoja1!$A$2:$B$32,2,FALSE),"No")</f>
        <v>No</v>
      </c>
      <c r="Y3176" s="42" t="str">
        <f>IF(OR(LOWER(Tabla2[[#This Row],[GENERO]])="masculino", LOWER(Tabla2[[#This Row],[GENERO]])="femenino"),"OK","Corregir")</f>
        <v>OK</v>
      </c>
      <c r="Z3176" s="42" t="str">
        <f>+IF(Tabla2[[#This Row],[Nro. DNI / CE]]="","Corregir",IF(LEN(Tabla2[[#This Row],[Nro. DNI / CE]])&gt;=8,"OK","Corregir"))</f>
        <v>OK</v>
      </c>
      <c r="AA3176" s="42">
        <f>COUNTIF(Tabla2[APELLIDOS Y NOMBRES],Tabla2[[#This Row],[APELLIDOS Y NOMBRES]])</f>
        <v>1</v>
      </c>
      <c r="AB3176" s="42">
        <f>IF(Tabla2[[#This Row],[Trabajador]]&gt;1,1/Tabla2[[#This Row],[Trabajador]],Tabla2[[#This Row],[Trabajador]])</f>
        <v>1</v>
      </c>
      <c r="AC3176" t="str">
        <f>+IFERROR(IF(Tabla2[[#This Row],[FECHA CESE/BAJA]]="","No Aplica",IF(AND(MONTH(Tabla2[[#This Row],[FECHA CESE/BAJA]])=MONTH(TODAY()-30),YEAR(Tabla2[[#This Row],[FECHA CESE/BAJA]])=YEAR(TODAY())),MONTH(TODAY()-30)&amp;"-"&amp;YEAR(TODAY()),"Borrar")),"No aplica")</f>
        <v>No Aplica</v>
      </c>
      <c r="AD3176" t="str">
        <f>+IFERROR(IF(Tabla2[[#This Row],[FECHA INICIO DE LABORES EN OBRA]]="","No Aplica",IF(AND(MONTH(Tabla2[[#This Row],[FECHA INICIO DE LABORES EN OBRA]])=MONTH(TODAY()-30),YEAR(Tabla2[[#This Row],[FECHA INICIO DE LABORES EN OBRA]])=YEAR(TODAY())),MONTH(TODAY()-30)&amp;"-"&amp;YEAR(TODAY()),"No Aplica")),"No Aplica")</f>
        <v>No Aplica</v>
      </c>
    </row>
    <row r="3177" spans="1:30" x14ac:dyDescent="0.25">
      <c r="A3177" s="13" t="s">
        <v>10813</v>
      </c>
      <c r="B3177" s="15" t="s">
        <v>10814</v>
      </c>
      <c r="C3177" s="15" t="s">
        <v>10814</v>
      </c>
      <c r="D3177" s="15" t="s">
        <v>10946</v>
      </c>
      <c r="E3177" s="15" t="s">
        <v>10947</v>
      </c>
      <c r="F3177" s="39">
        <v>36131</v>
      </c>
      <c r="G3177" s="15">
        <v>3</v>
      </c>
      <c r="H3177" s="15" t="s">
        <v>10842</v>
      </c>
      <c r="I3177" s="15" t="s">
        <v>10822</v>
      </c>
      <c r="J3177" s="15" t="s">
        <v>10948</v>
      </c>
      <c r="K3177" s="15" t="s">
        <v>2200</v>
      </c>
      <c r="L3177" s="40" t="s">
        <v>6</v>
      </c>
      <c r="M3177" s="39"/>
      <c r="N3177" s="41" t="s">
        <v>2098</v>
      </c>
      <c r="O3177" s="39">
        <v>44256</v>
      </c>
      <c r="P3177" s="40">
        <v>1</v>
      </c>
      <c r="Q3177" s="40">
        <v>1</v>
      </c>
      <c r="R3177" s="40" t="str">
        <f>IFERROR(VLOOKUP(Tabla2[[#This Row],[CONTRATISTA PRNCIPAL]],Hoja1!$L$5:$M$9,2,FALSE),"CJV")</f>
        <v>CJV</v>
      </c>
      <c r="S3177" s="40" t="str">
        <f>IF(Tabla2[[#This Row],[EMPRESA]]=Tabla2[[#This Row],[CONTRATISTA PRNCIPAL]],"Principal","Secundaria")</f>
        <v>Principal</v>
      </c>
      <c r="T3177" s="42">
        <f>IFERROR(1/COUNTIF(Tabla2[CONTRATISTA PRNCIPAL],Tabla2[[#This Row],[CONTRATISTA PRNCIPAL]]),0)</f>
        <v>0.005494505494505495</v>
      </c>
      <c r="U3177" s="43">
        <f>IF(((TODAY()-Tabla2[[#This Row],[FECHA NACIMIENTO]])/365)&lt;18,"Corregir", IF(((TODAY()-Tabla2[[#This Row],[FECHA NACIMIENTO]])/365)&gt;80, "Corregir",ROUNDDOWN(((TODAY()-Tabla2[[#This Row],[FECHA NACIMIENTO]])/365),0)))</f>
        <v>24</v>
      </c>
      <c r="V31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77" s="44" t="str">
        <f>+IF(Tabla2[[#This Row],[Edad]]="Corregir","Corregir","Ok")</f>
        <v>Ok</v>
      </c>
      <c r="X3177" s="42" t="str">
        <f>+IFERROR(VLOOKUP(Tabla2[[#This Row],[DISTRITO SEGÚN DNI]],Hoja1!$A$2:$B$32,2,FALSE),"No")</f>
        <v>No</v>
      </c>
      <c r="Y3177" s="42" t="str">
        <f>IF(OR(LOWER(Tabla2[[#This Row],[GENERO]])="masculino", LOWER(Tabla2[[#This Row],[GENERO]])="femenino"),"OK","Corregir")</f>
        <v>OK</v>
      </c>
      <c r="Z3177" s="42" t="str">
        <f>+IF(Tabla2[[#This Row],[Nro. DNI / CE]]="","Corregir",IF(LEN(Tabla2[[#This Row],[Nro. DNI / CE]])&gt;=8,"OK","Corregir"))</f>
        <v>OK</v>
      </c>
      <c r="AA3177" s="42">
        <f>COUNTIF(Tabla2[APELLIDOS Y NOMBRES],Tabla2[[#This Row],[APELLIDOS Y NOMBRES]])</f>
        <v>1</v>
      </c>
      <c r="AB3177" s="42">
        <f>IF(Tabla2[[#This Row],[Trabajador]]&gt;1,1/Tabla2[[#This Row],[Trabajador]],Tabla2[[#This Row],[Trabajador]])</f>
        <v>1</v>
      </c>
      <c r="AC3177" t="str">
        <f>+IFERROR(IF(Tabla2[[#This Row],[FECHA CESE/BAJA]]="","No Aplica",IF(AND(MONTH(Tabla2[[#This Row],[FECHA CESE/BAJA]])=MONTH(TODAY()-30),YEAR(Tabla2[[#This Row],[FECHA CESE/BAJA]])=YEAR(TODAY())),MONTH(TODAY()-30)&amp;"-"&amp;YEAR(TODAY()),"Borrar")),"No aplica")</f>
        <v>No Aplica</v>
      </c>
      <c r="AD3177" t="str">
        <f>+IFERROR(IF(Tabla2[[#This Row],[FECHA INICIO DE LABORES EN OBRA]]="","No Aplica",IF(AND(MONTH(Tabla2[[#This Row],[FECHA INICIO DE LABORES EN OBRA]])=MONTH(TODAY()-30),YEAR(Tabla2[[#This Row],[FECHA INICIO DE LABORES EN OBRA]])=YEAR(TODAY())),MONTH(TODAY()-30)&amp;"-"&amp;YEAR(TODAY()),"No Aplica")),"No Aplica")</f>
        <v>No Aplica</v>
      </c>
    </row>
    <row r="3178" spans="1:30" x14ac:dyDescent="0.25">
      <c r="A3178" s="13" t="s">
        <v>10813</v>
      </c>
      <c r="B3178" s="15" t="s">
        <v>10814</v>
      </c>
      <c r="C3178" s="15" t="s">
        <v>10814</v>
      </c>
      <c r="D3178" s="15" t="s">
        <v>10949</v>
      </c>
      <c r="E3178" s="15" t="s">
        <v>10950</v>
      </c>
      <c r="F3178" s="39">
        <v>36093</v>
      </c>
      <c r="G3178" s="15">
        <v>3</v>
      </c>
      <c r="H3178" s="15" t="s">
        <v>2757</v>
      </c>
      <c r="I3178" s="15" t="s">
        <v>10822</v>
      </c>
      <c r="J3178" s="15" t="s">
        <v>10951</v>
      </c>
      <c r="K3178" s="15" t="s">
        <v>4583</v>
      </c>
      <c r="L3178" s="40" t="s">
        <v>6</v>
      </c>
      <c r="M3178" s="39"/>
      <c r="N3178" s="41" t="s">
        <v>2098</v>
      </c>
      <c r="O3178" s="39">
        <v>44271</v>
      </c>
      <c r="P3178" s="40">
        <v>1</v>
      </c>
      <c r="Q3178" s="40">
        <v>1</v>
      </c>
      <c r="R3178" s="40" t="str">
        <f>IFERROR(VLOOKUP(Tabla2[[#This Row],[CONTRATISTA PRNCIPAL]],Hoja1!$L$5:$M$9,2,FALSE),"CJV")</f>
        <v>CJV</v>
      </c>
      <c r="S3178" s="40" t="str">
        <f>IF(Tabla2[[#This Row],[EMPRESA]]=Tabla2[[#This Row],[CONTRATISTA PRNCIPAL]],"Principal","Secundaria")</f>
        <v>Principal</v>
      </c>
      <c r="T3178" s="42">
        <f>IFERROR(1/COUNTIF(Tabla2[CONTRATISTA PRNCIPAL],Tabla2[[#This Row],[CONTRATISTA PRNCIPAL]]),0)</f>
        <v>0.005494505494505495</v>
      </c>
      <c r="U3178" s="43">
        <f>IF(((TODAY()-Tabla2[[#This Row],[FECHA NACIMIENTO]])/365)&lt;18,"Corregir", IF(((TODAY()-Tabla2[[#This Row],[FECHA NACIMIENTO]])/365)&gt;80, "Corregir",ROUNDDOWN(((TODAY()-Tabla2[[#This Row],[FECHA NACIMIENTO]])/365),0)))</f>
        <v>24</v>
      </c>
      <c r="V31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78" s="44" t="str">
        <f>+IF(Tabla2[[#This Row],[Edad]]="Corregir","Corregir","Ok")</f>
        <v>Ok</v>
      </c>
      <c r="X3178" s="42" t="str">
        <f>+IFERROR(VLOOKUP(Tabla2[[#This Row],[DISTRITO SEGÚN DNI]],Hoja1!$A$2:$B$32,2,FALSE),"No")</f>
        <v>No</v>
      </c>
      <c r="Y3178" s="42" t="str">
        <f>IF(OR(LOWER(Tabla2[[#This Row],[GENERO]])="masculino", LOWER(Tabla2[[#This Row],[GENERO]])="femenino"),"OK","Corregir")</f>
        <v>OK</v>
      </c>
      <c r="Z3178" s="42" t="str">
        <f>+IF(Tabla2[[#This Row],[Nro. DNI / CE]]="","Corregir",IF(LEN(Tabla2[[#This Row],[Nro. DNI / CE]])&gt;=8,"OK","Corregir"))</f>
        <v>OK</v>
      </c>
      <c r="AA3178" s="42">
        <f>COUNTIF(Tabla2[APELLIDOS Y NOMBRES],Tabla2[[#This Row],[APELLIDOS Y NOMBRES]])</f>
        <v>1</v>
      </c>
      <c r="AB3178" s="42">
        <f>IF(Tabla2[[#This Row],[Trabajador]]&gt;1,1/Tabla2[[#This Row],[Trabajador]],Tabla2[[#This Row],[Trabajador]])</f>
        <v>1</v>
      </c>
      <c r="AC3178" t="str">
        <f>+IFERROR(IF(Tabla2[[#This Row],[FECHA CESE/BAJA]]="","No Aplica",IF(AND(MONTH(Tabla2[[#This Row],[FECHA CESE/BAJA]])=MONTH(TODAY()-30),YEAR(Tabla2[[#This Row],[FECHA CESE/BAJA]])=YEAR(TODAY())),MONTH(TODAY()-30)&amp;"-"&amp;YEAR(TODAY()),"Borrar")),"No aplica")</f>
        <v>No Aplica</v>
      </c>
      <c r="AD3178" t="str">
        <f>+IFERROR(IF(Tabla2[[#This Row],[FECHA INICIO DE LABORES EN OBRA]]="","No Aplica",IF(AND(MONTH(Tabla2[[#This Row],[FECHA INICIO DE LABORES EN OBRA]])=MONTH(TODAY()-30),YEAR(Tabla2[[#This Row],[FECHA INICIO DE LABORES EN OBRA]])=YEAR(TODAY())),MONTH(TODAY()-30)&amp;"-"&amp;YEAR(TODAY()),"No Aplica")),"No Aplica")</f>
        <v>No Aplica</v>
      </c>
    </row>
    <row r="3179" spans="1:30" x14ac:dyDescent="0.25">
      <c r="A3179" s="13" t="s">
        <v>10813</v>
      </c>
      <c r="B3179" s="15" t="s">
        <v>10814</v>
      </c>
      <c r="C3179" s="15" t="s">
        <v>10814</v>
      </c>
      <c r="D3179" s="15" t="s">
        <v>10952</v>
      </c>
      <c r="E3179" s="15" t="s">
        <v>10953</v>
      </c>
      <c r="F3179" s="39">
        <v>35460</v>
      </c>
      <c r="G3179" s="15">
        <v>1</v>
      </c>
      <c r="H3179" s="15" t="s">
        <v>4186</v>
      </c>
      <c r="I3179" s="15" t="s">
        <v>10822</v>
      </c>
      <c r="J3179" s="15" t="s">
        <v>10954</v>
      </c>
      <c r="K3179" s="15" t="s">
        <v>2641</v>
      </c>
      <c r="L3179" s="40" t="s">
        <v>6</v>
      </c>
      <c r="M3179" s="39"/>
      <c r="N3179" s="41" t="s">
        <v>2098</v>
      </c>
      <c r="O3179" s="39">
        <v>44284</v>
      </c>
      <c r="P3179" s="40">
        <v>1</v>
      </c>
      <c r="Q3179" s="40">
        <v>1</v>
      </c>
      <c r="R3179" s="40" t="str">
        <f>IFERROR(VLOOKUP(Tabla2[[#This Row],[CONTRATISTA PRNCIPAL]],Hoja1!$L$5:$M$9,2,FALSE),"CJV")</f>
        <v>CJV</v>
      </c>
      <c r="S3179" s="40" t="str">
        <f>IF(Tabla2[[#This Row],[EMPRESA]]=Tabla2[[#This Row],[CONTRATISTA PRNCIPAL]],"Principal","Secundaria")</f>
        <v>Principal</v>
      </c>
      <c r="T3179" s="42">
        <f>IFERROR(1/COUNTIF(Tabla2[CONTRATISTA PRNCIPAL],Tabla2[[#This Row],[CONTRATISTA PRNCIPAL]]),0)</f>
        <v>0.005494505494505495</v>
      </c>
      <c r="U3179" s="43">
        <f>IF(((TODAY()-Tabla2[[#This Row],[FECHA NACIMIENTO]])/365)&lt;18,"Corregir", IF(((TODAY()-Tabla2[[#This Row],[FECHA NACIMIENTO]])/365)&gt;80, "Corregir",ROUNDDOWN(((TODAY()-Tabla2[[#This Row],[FECHA NACIMIENTO]])/365),0)))</f>
        <v>26</v>
      </c>
      <c r="V31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79" s="44" t="str">
        <f>+IF(Tabla2[[#This Row],[Edad]]="Corregir","Corregir","Ok")</f>
        <v>Ok</v>
      </c>
      <c r="X3179" s="42" t="str">
        <f>+IFERROR(VLOOKUP(Tabla2[[#This Row],[DISTRITO SEGÚN DNI]],Hoja1!$A$2:$B$32,2,FALSE),"No")</f>
        <v>No</v>
      </c>
      <c r="Y3179" s="42" t="str">
        <f>IF(OR(LOWER(Tabla2[[#This Row],[GENERO]])="masculino", LOWER(Tabla2[[#This Row],[GENERO]])="femenino"),"OK","Corregir")</f>
        <v>OK</v>
      </c>
      <c r="Z3179" s="42" t="str">
        <f>+IF(Tabla2[[#This Row],[Nro. DNI / CE]]="","Corregir",IF(LEN(Tabla2[[#This Row],[Nro. DNI / CE]])&gt;=8,"OK","Corregir"))</f>
        <v>OK</v>
      </c>
      <c r="AA3179" s="42">
        <f>COUNTIF(Tabla2[APELLIDOS Y NOMBRES],Tabla2[[#This Row],[APELLIDOS Y NOMBRES]])</f>
        <v>1</v>
      </c>
      <c r="AB3179" s="42">
        <f>IF(Tabla2[[#This Row],[Trabajador]]&gt;1,1/Tabla2[[#This Row],[Trabajador]],Tabla2[[#This Row],[Trabajador]])</f>
        <v>1</v>
      </c>
      <c r="AC3179" t="str">
        <f>+IFERROR(IF(Tabla2[[#This Row],[FECHA CESE/BAJA]]="","No Aplica",IF(AND(MONTH(Tabla2[[#This Row],[FECHA CESE/BAJA]])=MONTH(TODAY()-30),YEAR(Tabla2[[#This Row],[FECHA CESE/BAJA]])=YEAR(TODAY())),MONTH(TODAY()-30)&amp;"-"&amp;YEAR(TODAY()),"Borrar")),"No aplica")</f>
        <v>No Aplica</v>
      </c>
      <c r="AD3179" t="str">
        <f>+IFERROR(IF(Tabla2[[#This Row],[FECHA INICIO DE LABORES EN OBRA]]="","No Aplica",IF(AND(MONTH(Tabla2[[#This Row],[FECHA INICIO DE LABORES EN OBRA]])=MONTH(TODAY()-30),YEAR(Tabla2[[#This Row],[FECHA INICIO DE LABORES EN OBRA]])=YEAR(TODAY())),MONTH(TODAY()-30)&amp;"-"&amp;YEAR(TODAY()),"No Aplica")),"No Aplica")</f>
        <v>No Aplica</v>
      </c>
    </row>
    <row r="3180" spans="1:30" x14ac:dyDescent="0.25">
      <c r="A3180" s="13" t="s">
        <v>10813</v>
      </c>
      <c r="B3180" s="15" t="s">
        <v>10814</v>
      </c>
      <c r="C3180" s="15" t="s">
        <v>10814</v>
      </c>
      <c r="D3180" s="15" t="s">
        <v>10955</v>
      </c>
      <c r="E3180" s="15" t="s">
        <v>10956</v>
      </c>
      <c r="F3180" s="39">
        <v>31179</v>
      </c>
      <c r="G3180" s="15">
        <v>3</v>
      </c>
      <c r="H3180" s="15" t="s">
        <v>10957</v>
      </c>
      <c r="I3180" s="15" t="s">
        <v>10822</v>
      </c>
      <c r="J3180" s="15" t="s">
        <v>10958</v>
      </c>
      <c r="K3180" s="15" t="s">
        <v>2641</v>
      </c>
      <c r="L3180" s="40" t="s">
        <v>6</v>
      </c>
      <c r="M3180" s="39"/>
      <c r="N3180" s="41" t="s">
        <v>2098</v>
      </c>
      <c r="O3180" s="39">
        <v>44329</v>
      </c>
      <c r="P3180" s="40">
        <v>3</v>
      </c>
      <c r="Q3180" s="40">
        <v>1</v>
      </c>
      <c r="R3180" s="40" t="str">
        <f>IFERROR(VLOOKUP(Tabla2[[#This Row],[CONTRATISTA PRNCIPAL]],Hoja1!$L$5:$M$9,2,FALSE),"CJV")</f>
        <v>CJV</v>
      </c>
      <c r="S3180" s="40" t="str">
        <f>IF(Tabla2[[#This Row],[EMPRESA]]=Tabla2[[#This Row],[CONTRATISTA PRNCIPAL]],"Principal","Secundaria")</f>
        <v>Principal</v>
      </c>
      <c r="T3180" s="42">
        <f>IFERROR(1/COUNTIF(Tabla2[CONTRATISTA PRNCIPAL],Tabla2[[#This Row],[CONTRATISTA PRNCIPAL]]),0)</f>
        <v>0.005494505494505495</v>
      </c>
      <c r="U3180" s="43">
        <f>IF(((TODAY()-Tabla2[[#This Row],[FECHA NACIMIENTO]])/365)&lt;18,"Corregir", IF(((TODAY()-Tabla2[[#This Row],[FECHA NACIMIENTO]])/365)&gt;80, "Corregir",ROUNDDOWN(((TODAY()-Tabla2[[#This Row],[FECHA NACIMIENTO]])/365),0)))</f>
        <v>38</v>
      </c>
      <c r="V31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80" s="44" t="str">
        <f>+IF(Tabla2[[#This Row],[Edad]]="Corregir","Corregir","Ok")</f>
        <v>Ok</v>
      </c>
      <c r="X3180" s="42" t="str">
        <f>+IFERROR(VLOOKUP(Tabla2[[#This Row],[DISTRITO SEGÚN DNI]],Hoja1!$A$2:$B$32,2,FALSE),"No")</f>
        <v>No</v>
      </c>
      <c r="Y3180" s="42" t="str">
        <f>IF(OR(LOWER(Tabla2[[#This Row],[GENERO]])="masculino", LOWER(Tabla2[[#This Row],[GENERO]])="femenino"),"OK","Corregir")</f>
        <v>OK</v>
      </c>
      <c r="Z3180" s="42" t="str">
        <f>+IF(Tabla2[[#This Row],[Nro. DNI / CE]]="","Corregir",IF(LEN(Tabla2[[#This Row],[Nro. DNI / CE]])&gt;=8,"OK","Corregir"))</f>
        <v>OK</v>
      </c>
      <c r="AA3180" s="42">
        <f>COUNTIF(Tabla2[APELLIDOS Y NOMBRES],Tabla2[[#This Row],[APELLIDOS Y NOMBRES]])</f>
        <v>1</v>
      </c>
      <c r="AB3180" s="42">
        <f>IF(Tabla2[[#This Row],[Trabajador]]&gt;1,1/Tabla2[[#This Row],[Trabajador]],Tabla2[[#This Row],[Trabajador]])</f>
        <v>1</v>
      </c>
      <c r="AC3180" t="str">
        <f>+IFERROR(IF(Tabla2[[#This Row],[FECHA CESE/BAJA]]="","No Aplica",IF(AND(MONTH(Tabla2[[#This Row],[FECHA CESE/BAJA]])=MONTH(TODAY()-30),YEAR(Tabla2[[#This Row],[FECHA CESE/BAJA]])=YEAR(TODAY())),MONTH(TODAY()-30)&amp;"-"&amp;YEAR(TODAY()),"Borrar")),"No aplica")</f>
        <v>No Aplica</v>
      </c>
      <c r="AD3180" t="str">
        <f>+IFERROR(IF(Tabla2[[#This Row],[FECHA INICIO DE LABORES EN OBRA]]="","No Aplica",IF(AND(MONTH(Tabla2[[#This Row],[FECHA INICIO DE LABORES EN OBRA]])=MONTH(TODAY()-30),YEAR(Tabla2[[#This Row],[FECHA INICIO DE LABORES EN OBRA]])=YEAR(TODAY())),MONTH(TODAY()-30)&amp;"-"&amp;YEAR(TODAY()),"No Aplica")),"No Aplica")</f>
        <v>No Aplica</v>
      </c>
    </row>
    <row r="3181" spans="1:30" x14ac:dyDescent="0.25">
      <c r="A3181" s="13" t="s">
        <v>10813</v>
      </c>
      <c r="B3181" s="15" t="s">
        <v>10814</v>
      </c>
      <c r="C3181" s="15" t="s">
        <v>10814</v>
      </c>
      <c r="D3181" s="15" t="s">
        <v>10959</v>
      </c>
      <c r="E3181" s="15" t="s">
        <v>10960</v>
      </c>
      <c r="F3181" s="39">
        <v>34631</v>
      </c>
      <c r="G3181" s="15">
        <v>3</v>
      </c>
      <c r="H3181" s="15" t="s">
        <v>10826</v>
      </c>
      <c r="I3181" s="15" t="s">
        <v>2277</v>
      </c>
      <c r="J3181" s="15" t="s">
        <v>10961</v>
      </c>
      <c r="K3181" s="15" t="s">
        <v>3795</v>
      </c>
      <c r="L3181" s="40" t="s">
        <v>6</v>
      </c>
      <c r="M3181" s="39"/>
      <c r="N3181" s="41" t="s">
        <v>10928</v>
      </c>
      <c r="O3181" s="39">
        <v>44329</v>
      </c>
      <c r="P3181" s="40">
        <v>1</v>
      </c>
      <c r="Q3181" s="40">
        <v>1</v>
      </c>
      <c r="R3181" s="40" t="str">
        <f>IFERROR(VLOOKUP(Tabla2[[#This Row],[CONTRATISTA PRNCIPAL]],Hoja1!$L$5:$M$9,2,FALSE),"CJV")</f>
        <v>CJV</v>
      </c>
      <c r="S3181" s="40" t="str">
        <f>IF(Tabla2[[#This Row],[EMPRESA]]=Tabla2[[#This Row],[CONTRATISTA PRNCIPAL]],"Principal","Secundaria")</f>
        <v>Principal</v>
      </c>
      <c r="T3181" s="42">
        <f>IFERROR(1/COUNTIF(Tabla2[CONTRATISTA PRNCIPAL],Tabla2[[#This Row],[CONTRATISTA PRNCIPAL]]),0)</f>
        <v>0.005494505494505495</v>
      </c>
      <c r="U3181" s="43">
        <f>IF(((TODAY()-Tabla2[[#This Row],[FECHA NACIMIENTO]])/365)&lt;18,"Corregir", IF(((TODAY()-Tabla2[[#This Row],[FECHA NACIMIENTO]])/365)&gt;80, "Corregir",ROUNDDOWN(((TODAY()-Tabla2[[#This Row],[FECHA NACIMIENTO]])/365),0)))</f>
        <v>28</v>
      </c>
      <c r="V31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81" s="44" t="str">
        <f>+IF(Tabla2[[#This Row],[Edad]]="Corregir","Corregir","Ok")</f>
        <v>Ok</v>
      </c>
      <c r="X3181" s="42" t="str">
        <f>+IFERROR(VLOOKUP(Tabla2[[#This Row],[DISTRITO SEGÚN DNI]],Hoja1!$A$2:$B$32,2,FALSE),"No")</f>
        <v>No</v>
      </c>
      <c r="Y3181" s="42" t="str">
        <f>IF(OR(LOWER(Tabla2[[#This Row],[GENERO]])="masculino", LOWER(Tabla2[[#This Row],[GENERO]])="femenino"),"OK","Corregir")</f>
        <v>OK</v>
      </c>
      <c r="Z3181" s="42" t="str">
        <f>+IF(Tabla2[[#This Row],[Nro. DNI / CE]]="","Corregir",IF(LEN(Tabla2[[#This Row],[Nro. DNI / CE]])&gt;=8,"OK","Corregir"))</f>
        <v>OK</v>
      </c>
      <c r="AA3181" s="42">
        <f>COUNTIF(Tabla2[APELLIDOS Y NOMBRES],Tabla2[[#This Row],[APELLIDOS Y NOMBRES]])</f>
        <v>1</v>
      </c>
      <c r="AB3181" s="42">
        <f>IF(Tabla2[[#This Row],[Trabajador]]&gt;1,1/Tabla2[[#This Row],[Trabajador]],Tabla2[[#This Row],[Trabajador]])</f>
        <v>1</v>
      </c>
      <c r="AC3181" t="str">
        <f>+IFERROR(IF(Tabla2[[#This Row],[FECHA CESE/BAJA]]="","No Aplica",IF(AND(MONTH(Tabla2[[#This Row],[FECHA CESE/BAJA]])=MONTH(TODAY()-30),YEAR(Tabla2[[#This Row],[FECHA CESE/BAJA]])=YEAR(TODAY())),MONTH(TODAY()-30)&amp;"-"&amp;YEAR(TODAY()),"Borrar")),"No aplica")</f>
        <v>No Aplica</v>
      </c>
      <c r="AD3181" t="str">
        <f>+IFERROR(IF(Tabla2[[#This Row],[FECHA INICIO DE LABORES EN OBRA]]="","No Aplica",IF(AND(MONTH(Tabla2[[#This Row],[FECHA INICIO DE LABORES EN OBRA]])=MONTH(TODAY()-30),YEAR(Tabla2[[#This Row],[FECHA INICIO DE LABORES EN OBRA]])=YEAR(TODAY())),MONTH(TODAY()-30)&amp;"-"&amp;YEAR(TODAY()),"No Aplica")),"No Aplica")</f>
        <v>No Aplica</v>
      </c>
    </row>
    <row r="3182" spans="1:30" x14ac:dyDescent="0.25">
      <c r="A3182" s="13" t="s">
        <v>10813</v>
      </c>
      <c r="B3182" s="15" t="s">
        <v>10814</v>
      </c>
      <c r="C3182" s="15" t="s">
        <v>10814</v>
      </c>
      <c r="D3182" s="15" t="s">
        <v>10962</v>
      </c>
      <c r="E3182" s="15" t="s">
        <v>10963</v>
      </c>
      <c r="F3182" s="39">
        <v>33097</v>
      </c>
      <c r="G3182" s="15">
        <v>1</v>
      </c>
      <c r="H3182" s="15" t="s">
        <v>4610</v>
      </c>
      <c r="I3182" s="15" t="s">
        <v>3584</v>
      </c>
      <c r="J3182" s="15" t="s">
        <v>10964</v>
      </c>
      <c r="K3182" s="15" t="s">
        <v>2267</v>
      </c>
      <c r="L3182" s="40" t="s">
        <v>6</v>
      </c>
      <c r="M3182" s="39"/>
      <c r="N3182" s="41" t="s">
        <v>2098</v>
      </c>
      <c r="O3182" s="39">
        <v>44445</v>
      </c>
      <c r="P3182" s="40">
        <v>1</v>
      </c>
      <c r="Q3182" s="40">
        <v>1</v>
      </c>
      <c r="R3182" s="40" t="str">
        <f>IFERROR(VLOOKUP(Tabla2[[#This Row],[CONTRATISTA PRNCIPAL]],Hoja1!$L$5:$M$9,2,FALSE),"CJV")</f>
        <v>CJV</v>
      </c>
      <c r="S3182" s="40" t="str">
        <f>IF(Tabla2[[#This Row],[EMPRESA]]=Tabla2[[#This Row],[CONTRATISTA PRNCIPAL]],"Principal","Secundaria")</f>
        <v>Principal</v>
      </c>
      <c r="T3182" s="42">
        <f>IFERROR(1/COUNTIF(Tabla2[CONTRATISTA PRNCIPAL],Tabla2[[#This Row],[CONTRATISTA PRNCIPAL]]),0)</f>
        <v>0.005494505494505495</v>
      </c>
      <c r="U3182" s="43">
        <f>IF(((TODAY()-Tabla2[[#This Row],[FECHA NACIMIENTO]])/365)&lt;18,"Corregir", IF(((TODAY()-Tabla2[[#This Row],[FECHA NACIMIENTO]])/365)&gt;80, "Corregir",ROUNDDOWN(((TODAY()-Tabla2[[#This Row],[FECHA NACIMIENTO]])/365),0)))</f>
        <v>33</v>
      </c>
      <c r="V31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82" s="44" t="str">
        <f>+IF(Tabla2[[#This Row],[Edad]]="Corregir","Corregir","Ok")</f>
        <v>Ok</v>
      </c>
      <c r="X3182" s="42" t="str">
        <f>+IFERROR(VLOOKUP(Tabla2[[#This Row],[DISTRITO SEGÚN DNI]],Hoja1!$A$2:$B$32,2,FALSE),"No")</f>
        <v>No</v>
      </c>
      <c r="Y3182" s="42" t="str">
        <f>IF(OR(LOWER(Tabla2[[#This Row],[GENERO]])="masculino", LOWER(Tabla2[[#This Row],[GENERO]])="femenino"),"OK","Corregir")</f>
        <v>OK</v>
      </c>
      <c r="Z3182" s="42" t="str">
        <f>+IF(Tabla2[[#This Row],[Nro. DNI / CE]]="","Corregir",IF(LEN(Tabla2[[#This Row],[Nro. DNI / CE]])&gt;=8,"OK","Corregir"))</f>
        <v>OK</v>
      </c>
      <c r="AA3182" s="42">
        <f>COUNTIF(Tabla2[APELLIDOS Y NOMBRES],Tabla2[[#This Row],[APELLIDOS Y NOMBRES]])</f>
        <v>1</v>
      </c>
      <c r="AB3182" s="42">
        <f>IF(Tabla2[[#This Row],[Trabajador]]&gt;1,1/Tabla2[[#This Row],[Trabajador]],Tabla2[[#This Row],[Trabajador]])</f>
        <v>1</v>
      </c>
      <c r="AC3182" t="str">
        <f>+IFERROR(IF(Tabla2[[#This Row],[FECHA CESE/BAJA]]="","No Aplica",IF(AND(MONTH(Tabla2[[#This Row],[FECHA CESE/BAJA]])=MONTH(TODAY()-30),YEAR(Tabla2[[#This Row],[FECHA CESE/BAJA]])=YEAR(TODAY())),MONTH(TODAY()-30)&amp;"-"&amp;YEAR(TODAY()),"Borrar")),"No aplica")</f>
        <v>No Aplica</v>
      </c>
      <c r="AD3182" t="str">
        <f>+IFERROR(IF(Tabla2[[#This Row],[FECHA INICIO DE LABORES EN OBRA]]="","No Aplica",IF(AND(MONTH(Tabla2[[#This Row],[FECHA INICIO DE LABORES EN OBRA]])=MONTH(TODAY()-30),YEAR(Tabla2[[#This Row],[FECHA INICIO DE LABORES EN OBRA]])=YEAR(TODAY())),MONTH(TODAY()-30)&amp;"-"&amp;YEAR(TODAY()),"No Aplica")),"No Aplica")</f>
        <v>No Aplica</v>
      </c>
    </row>
    <row r="3183" spans="1:30" x14ac:dyDescent="0.25">
      <c r="A3183" s="13" t="s">
        <v>10813</v>
      </c>
      <c r="B3183" s="15" t="s">
        <v>10814</v>
      </c>
      <c r="C3183" s="15" t="s">
        <v>10814</v>
      </c>
      <c r="D3183" s="15" t="s">
        <v>10965</v>
      </c>
      <c r="E3183" s="15" t="s">
        <v>10966</v>
      </c>
      <c r="F3183" s="39">
        <v>33664</v>
      </c>
      <c r="G3183" s="15">
        <v>1</v>
      </c>
      <c r="H3183" s="15" t="s">
        <v>10967</v>
      </c>
      <c r="I3183" s="15" t="s">
        <v>2277</v>
      </c>
      <c r="J3183" s="15" t="s">
        <v>10968</v>
      </c>
      <c r="K3183" s="15" t="s">
        <v>10969</v>
      </c>
      <c r="L3183" s="40" t="s">
        <v>5</v>
      </c>
      <c r="M3183" s="39"/>
      <c r="N3183" s="41" t="s">
        <v>2098</v>
      </c>
      <c r="O3183" s="39">
        <v>44445</v>
      </c>
      <c r="P3183" s="40">
        <v>3</v>
      </c>
      <c r="Q3183" s="40">
        <v>1</v>
      </c>
      <c r="R3183" s="40" t="str">
        <f>IFERROR(VLOOKUP(Tabla2[[#This Row],[CONTRATISTA PRNCIPAL]],Hoja1!$L$5:$M$9,2,FALSE),"CJV")</f>
        <v>CJV</v>
      </c>
      <c r="S3183" s="40" t="str">
        <f>IF(Tabla2[[#This Row],[EMPRESA]]=Tabla2[[#This Row],[CONTRATISTA PRNCIPAL]],"Principal","Secundaria")</f>
        <v>Principal</v>
      </c>
      <c r="T3183" s="42">
        <f>IFERROR(1/COUNTIF(Tabla2[CONTRATISTA PRNCIPAL],Tabla2[[#This Row],[CONTRATISTA PRNCIPAL]]),0)</f>
        <v>0.005494505494505495</v>
      </c>
      <c r="U3183" s="43">
        <f>IF(((TODAY()-Tabla2[[#This Row],[FECHA NACIMIENTO]])/365)&lt;18,"Corregir", IF(((TODAY()-Tabla2[[#This Row],[FECHA NACIMIENTO]])/365)&gt;80, "Corregir",ROUNDDOWN(((TODAY()-Tabla2[[#This Row],[FECHA NACIMIENTO]])/365),0)))</f>
        <v>31</v>
      </c>
      <c r="V31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83" s="44" t="str">
        <f>+IF(Tabla2[[#This Row],[Edad]]="Corregir","Corregir","Ok")</f>
        <v>Ok</v>
      </c>
      <c r="X3183" s="42" t="str">
        <f>+IFERROR(VLOOKUP(Tabla2[[#This Row],[DISTRITO SEGÚN DNI]],Hoja1!$A$2:$B$32,2,FALSE),"No")</f>
        <v>No</v>
      </c>
      <c r="Y3183" s="42" t="str">
        <f>IF(OR(LOWER(Tabla2[[#This Row],[GENERO]])="masculino", LOWER(Tabla2[[#This Row],[GENERO]])="femenino"),"OK","Corregir")</f>
        <v>OK</v>
      </c>
      <c r="Z3183" s="42" t="str">
        <f>+IF(Tabla2[[#This Row],[Nro. DNI / CE]]="","Corregir",IF(LEN(Tabla2[[#This Row],[Nro. DNI / CE]])&gt;=8,"OK","Corregir"))</f>
        <v>OK</v>
      </c>
      <c r="AA3183" s="42">
        <f>COUNTIF(Tabla2[APELLIDOS Y NOMBRES],Tabla2[[#This Row],[APELLIDOS Y NOMBRES]])</f>
        <v>1</v>
      </c>
      <c r="AB3183" s="42">
        <f>IF(Tabla2[[#This Row],[Trabajador]]&gt;1,1/Tabla2[[#This Row],[Trabajador]],Tabla2[[#This Row],[Trabajador]])</f>
        <v>1</v>
      </c>
      <c r="AC3183" t="str">
        <f>+IFERROR(IF(Tabla2[[#This Row],[FECHA CESE/BAJA]]="","No Aplica",IF(AND(MONTH(Tabla2[[#This Row],[FECHA CESE/BAJA]])=MONTH(TODAY()-30),YEAR(Tabla2[[#This Row],[FECHA CESE/BAJA]])=YEAR(TODAY())),MONTH(TODAY()-30)&amp;"-"&amp;YEAR(TODAY()),"Borrar")),"No aplica")</f>
        <v>No Aplica</v>
      </c>
      <c r="AD3183" t="str">
        <f>+IFERROR(IF(Tabla2[[#This Row],[FECHA INICIO DE LABORES EN OBRA]]="","No Aplica",IF(AND(MONTH(Tabla2[[#This Row],[FECHA INICIO DE LABORES EN OBRA]])=MONTH(TODAY()-30),YEAR(Tabla2[[#This Row],[FECHA INICIO DE LABORES EN OBRA]])=YEAR(TODAY())),MONTH(TODAY()-30)&amp;"-"&amp;YEAR(TODAY()),"No Aplica")),"No Aplica")</f>
        <v>No Aplica</v>
      </c>
    </row>
    <row r="3184" spans="1:30" x14ac:dyDescent="0.25">
      <c r="A3184" s="13" t="s">
        <v>10813</v>
      </c>
      <c r="B3184" s="15" t="s">
        <v>10814</v>
      </c>
      <c r="C3184" s="15" t="s">
        <v>10814</v>
      </c>
      <c r="D3184" s="15" t="s">
        <v>10970</v>
      </c>
      <c r="E3184" s="15" t="s">
        <v>10971</v>
      </c>
      <c r="F3184" s="39">
        <v>32843</v>
      </c>
      <c r="G3184" s="15">
        <v>3</v>
      </c>
      <c r="H3184" s="15" t="s">
        <v>10972</v>
      </c>
      <c r="I3184" s="15" t="s">
        <v>2277</v>
      </c>
      <c r="J3184" s="15" t="s">
        <v>10973</v>
      </c>
      <c r="K3184" s="15" t="s">
        <v>2182</v>
      </c>
      <c r="L3184" s="40" t="s">
        <v>6</v>
      </c>
      <c r="M3184" s="39"/>
      <c r="N3184" s="41" t="s">
        <v>2098</v>
      </c>
      <c r="O3184" s="39">
        <v>44447</v>
      </c>
      <c r="P3184" s="40">
        <v>3</v>
      </c>
      <c r="Q3184" s="40">
        <v>1</v>
      </c>
      <c r="R3184" s="40" t="str">
        <f>IFERROR(VLOOKUP(Tabla2[[#This Row],[CONTRATISTA PRNCIPAL]],Hoja1!$L$5:$M$9,2,FALSE),"CJV")</f>
        <v>CJV</v>
      </c>
      <c r="S3184" s="40" t="str">
        <f>IF(Tabla2[[#This Row],[EMPRESA]]=Tabla2[[#This Row],[CONTRATISTA PRNCIPAL]],"Principal","Secundaria")</f>
        <v>Principal</v>
      </c>
      <c r="T3184" s="42">
        <f>IFERROR(1/COUNTIF(Tabla2[CONTRATISTA PRNCIPAL],Tabla2[[#This Row],[CONTRATISTA PRNCIPAL]]),0)</f>
        <v>0.005494505494505495</v>
      </c>
      <c r="U3184" s="43">
        <f>IF(((TODAY()-Tabla2[[#This Row],[FECHA NACIMIENTO]])/365)&lt;18,"Corregir", IF(((TODAY()-Tabla2[[#This Row],[FECHA NACIMIENTO]])/365)&gt;80, "Corregir",ROUNDDOWN(((TODAY()-Tabla2[[#This Row],[FECHA NACIMIENTO]])/365),0)))</f>
        <v>33</v>
      </c>
      <c r="V31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84" s="44" t="str">
        <f>+IF(Tabla2[[#This Row],[Edad]]="Corregir","Corregir","Ok")</f>
        <v>Ok</v>
      </c>
      <c r="X3184" s="42" t="str">
        <f>+IFERROR(VLOOKUP(Tabla2[[#This Row],[DISTRITO SEGÚN DNI]],Hoja1!$A$2:$B$32,2,FALSE),"No")</f>
        <v>No</v>
      </c>
      <c r="Y3184" s="42" t="str">
        <f>IF(OR(LOWER(Tabla2[[#This Row],[GENERO]])="masculino", LOWER(Tabla2[[#This Row],[GENERO]])="femenino"),"OK","Corregir")</f>
        <v>OK</v>
      </c>
      <c r="Z3184" s="42" t="str">
        <f>+IF(Tabla2[[#This Row],[Nro. DNI / CE]]="","Corregir",IF(LEN(Tabla2[[#This Row],[Nro. DNI / CE]])&gt;=8,"OK","Corregir"))</f>
        <v>OK</v>
      </c>
      <c r="AA3184" s="42">
        <f>COUNTIF(Tabla2[APELLIDOS Y NOMBRES],Tabla2[[#This Row],[APELLIDOS Y NOMBRES]])</f>
        <v>1</v>
      </c>
      <c r="AB3184" s="42">
        <f>IF(Tabla2[[#This Row],[Trabajador]]&gt;1,1/Tabla2[[#This Row],[Trabajador]],Tabla2[[#This Row],[Trabajador]])</f>
        <v>1</v>
      </c>
      <c r="AC3184" t="str">
        <f>+IFERROR(IF(Tabla2[[#This Row],[FECHA CESE/BAJA]]="","No Aplica",IF(AND(MONTH(Tabla2[[#This Row],[FECHA CESE/BAJA]])=MONTH(TODAY()-30),YEAR(Tabla2[[#This Row],[FECHA CESE/BAJA]])=YEAR(TODAY())),MONTH(TODAY()-30)&amp;"-"&amp;YEAR(TODAY()),"Borrar")),"No aplica")</f>
        <v>No Aplica</v>
      </c>
      <c r="AD3184" t="str">
        <f>+IFERROR(IF(Tabla2[[#This Row],[FECHA INICIO DE LABORES EN OBRA]]="","No Aplica",IF(AND(MONTH(Tabla2[[#This Row],[FECHA INICIO DE LABORES EN OBRA]])=MONTH(TODAY()-30),YEAR(Tabla2[[#This Row],[FECHA INICIO DE LABORES EN OBRA]])=YEAR(TODAY())),MONTH(TODAY()-30)&amp;"-"&amp;YEAR(TODAY()),"No Aplica")),"No Aplica")</f>
        <v>No Aplica</v>
      </c>
    </row>
    <row r="3185" spans="1:30" x14ac:dyDescent="0.25">
      <c r="A3185" s="13" t="s">
        <v>10813</v>
      </c>
      <c r="B3185" s="15" t="s">
        <v>10814</v>
      </c>
      <c r="C3185" s="15" t="s">
        <v>10814</v>
      </c>
      <c r="D3185" s="15" t="s">
        <v>10974</v>
      </c>
      <c r="E3185" s="15" t="s">
        <v>10975</v>
      </c>
      <c r="F3185" s="39">
        <v>32952</v>
      </c>
      <c r="G3185" s="15">
        <v>3</v>
      </c>
      <c r="H3185" s="15" t="s">
        <v>2757</v>
      </c>
      <c r="I3185" s="15" t="s">
        <v>2277</v>
      </c>
      <c r="J3185" s="15" t="s">
        <v>10976</v>
      </c>
      <c r="K3185" s="15" t="s">
        <v>2174</v>
      </c>
      <c r="L3185" s="40" t="s">
        <v>6</v>
      </c>
      <c r="M3185" s="39"/>
      <c r="N3185" s="41" t="s">
        <v>2098</v>
      </c>
      <c r="O3185" s="39">
        <v>44526</v>
      </c>
      <c r="P3185" s="40">
        <v>1</v>
      </c>
      <c r="Q3185" s="40">
        <v>1</v>
      </c>
      <c r="R3185" s="40" t="str">
        <f>IFERROR(VLOOKUP(Tabla2[[#This Row],[CONTRATISTA PRNCIPAL]],Hoja1!$L$5:$M$9,2,FALSE),"CJV")</f>
        <v>CJV</v>
      </c>
      <c r="S3185" s="40" t="str">
        <f>IF(Tabla2[[#This Row],[EMPRESA]]=Tabla2[[#This Row],[CONTRATISTA PRNCIPAL]],"Principal","Secundaria")</f>
        <v>Principal</v>
      </c>
      <c r="T3185" s="42">
        <f>IFERROR(1/COUNTIF(Tabla2[CONTRATISTA PRNCIPAL],Tabla2[[#This Row],[CONTRATISTA PRNCIPAL]]),0)</f>
        <v>0.005494505494505495</v>
      </c>
      <c r="U3185" s="43">
        <f>IF(((TODAY()-Tabla2[[#This Row],[FECHA NACIMIENTO]])/365)&lt;18,"Corregir", IF(((TODAY()-Tabla2[[#This Row],[FECHA NACIMIENTO]])/365)&gt;80, "Corregir",ROUNDDOWN(((TODAY()-Tabla2[[#This Row],[FECHA NACIMIENTO]])/365),0)))</f>
        <v>33</v>
      </c>
      <c r="V31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85" s="44" t="str">
        <f>+IF(Tabla2[[#This Row],[Edad]]="Corregir","Corregir","Ok")</f>
        <v>Ok</v>
      </c>
      <c r="X3185" s="42" t="str">
        <f>+IFERROR(VLOOKUP(Tabla2[[#This Row],[DISTRITO SEGÚN DNI]],Hoja1!$A$2:$B$32,2,FALSE),"No")</f>
        <v>No</v>
      </c>
      <c r="Y3185" s="42" t="str">
        <f>IF(OR(LOWER(Tabla2[[#This Row],[GENERO]])="masculino", LOWER(Tabla2[[#This Row],[GENERO]])="femenino"),"OK","Corregir")</f>
        <v>OK</v>
      </c>
      <c r="Z3185" s="42" t="str">
        <f>+IF(Tabla2[[#This Row],[Nro. DNI / CE]]="","Corregir",IF(LEN(Tabla2[[#This Row],[Nro. DNI / CE]])&gt;=8,"OK","Corregir"))</f>
        <v>OK</v>
      </c>
      <c r="AA3185" s="42">
        <f>COUNTIF(Tabla2[APELLIDOS Y NOMBRES],Tabla2[[#This Row],[APELLIDOS Y NOMBRES]])</f>
        <v>1</v>
      </c>
      <c r="AB3185" s="42">
        <f>IF(Tabla2[[#This Row],[Trabajador]]&gt;1,1/Tabla2[[#This Row],[Trabajador]],Tabla2[[#This Row],[Trabajador]])</f>
        <v>1</v>
      </c>
      <c r="AC3185" t="str">
        <f>+IFERROR(IF(Tabla2[[#This Row],[FECHA CESE/BAJA]]="","No Aplica",IF(AND(MONTH(Tabla2[[#This Row],[FECHA CESE/BAJA]])=MONTH(TODAY()-30),YEAR(Tabla2[[#This Row],[FECHA CESE/BAJA]])=YEAR(TODAY())),MONTH(TODAY()-30)&amp;"-"&amp;YEAR(TODAY()),"Borrar")),"No aplica")</f>
        <v>No Aplica</v>
      </c>
      <c r="AD3185" t="str">
        <f>+IFERROR(IF(Tabla2[[#This Row],[FECHA INICIO DE LABORES EN OBRA]]="","No Aplica",IF(AND(MONTH(Tabla2[[#This Row],[FECHA INICIO DE LABORES EN OBRA]])=MONTH(TODAY()-30),YEAR(Tabla2[[#This Row],[FECHA INICIO DE LABORES EN OBRA]])=YEAR(TODAY())),MONTH(TODAY()-30)&amp;"-"&amp;YEAR(TODAY()),"No Aplica")),"No Aplica")</f>
        <v>No Aplica</v>
      </c>
    </row>
    <row r="3186" spans="1:30" x14ac:dyDescent="0.25">
      <c r="A3186" s="13" t="s">
        <v>10813</v>
      </c>
      <c r="B3186" s="15" t="s">
        <v>10814</v>
      </c>
      <c r="C3186" s="15" t="s">
        <v>10814</v>
      </c>
      <c r="D3186" s="15" t="s">
        <v>10977</v>
      </c>
      <c r="E3186" s="15" t="s">
        <v>10978</v>
      </c>
      <c r="F3186" s="39">
        <v>30655</v>
      </c>
      <c r="G3186" s="15">
        <v>1</v>
      </c>
      <c r="H3186" s="15" t="s">
        <v>10979</v>
      </c>
      <c r="I3186" s="15" t="s">
        <v>2277</v>
      </c>
      <c r="J3186" s="15" t="s">
        <v>10980</v>
      </c>
      <c r="K3186" s="15" t="s">
        <v>2680</v>
      </c>
      <c r="L3186" s="40" t="s">
        <v>6</v>
      </c>
      <c r="M3186" s="39"/>
      <c r="N3186" s="41" t="s">
        <v>10981</v>
      </c>
      <c r="O3186" s="39">
        <v>44585</v>
      </c>
      <c r="P3186" s="40">
        <v>1</v>
      </c>
      <c r="Q3186" s="40">
        <v>1</v>
      </c>
      <c r="R3186" s="40" t="str">
        <f>IFERROR(VLOOKUP(Tabla2[[#This Row],[CONTRATISTA PRNCIPAL]],Hoja1!$L$5:$M$9,2,FALSE),"CJV")</f>
        <v>CJV</v>
      </c>
      <c r="S3186" s="40" t="str">
        <f>IF(Tabla2[[#This Row],[EMPRESA]]=Tabla2[[#This Row],[CONTRATISTA PRNCIPAL]],"Principal","Secundaria")</f>
        <v>Principal</v>
      </c>
      <c r="T3186" s="42">
        <f>IFERROR(1/COUNTIF(Tabla2[CONTRATISTA PRNCIPAL],Tabla2[[#This Row],[CONTRATISTA PRNCIPAL]]),0)</f>
        <v>0.005494505494505495</v>
      </c>
      <c r="U3186" s="43">
        <f>IF(((TODAY()-Tabla2[[#This Row],[FECHA NACIMIENTO]])/365)&lt;18,"Corregir", IF(((TODAY()-Tabla2[[#This Row],[FECHA NACIMIENTO]])/365)&gt;80, "Corregir",ROUNDDOWN(((TODAY()-Tabla2[[#This Row],[FECHA NACIMIENTO]])/365),0)))</f>
        <v>39</v>
      </c>
      <c r="V31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86" s="44" t="str">
        <f>+IF(Tabla2[[#This Row],[Edad]]="Corregir","Corregir","Ok")</f>
        <v>Ok</v>
      </c>
      <c r="X3186" s="42" t="str">
        <f>+IFERROR(VLOOKUP(Tabla2[[#This Row],[DISTRITO SEGÚN DNI]],Hoja1!$A$2:$B$32,2,FALSE),"No")</f>
        <v>No</v>
      </c>
      <c r="Y3186" s="42" t="str">
        <f>IF(OR(LOWER(Tabla2[[#This Row],[GENERO]])="masculino", LOWER(Tabla2[[#This Row],[GENERO]])="femenino"),"OK","Corregir")</f>
        <v>OK</v>
      </c>
      <c r="Z3186" s="42" t="str">
        <f>+IF(Tabla2[[#This Row],[Nro. DNI / CE]]="","Corregir",IF(LEN(Tabla2[[#This Row],[Nro. DNI / CE]])&gt;=8,"OK","Corregir"))</f>
        <v>OK</v>
      </c>
      <c r="AA3186" s="42">
        <f>COUNTIF(Tabla2[APELLIDOS Y NOMBRES],Tabla2[[#This Row],[APELLIDOS Y NOMBRES]])</f>
        <v>1</v>
      </c>
      <c r="AB3186" s="42">
        <f>IF(Tabla2[[#This Row],[Trabajador]]&gt;1,1/Tabla2[[#This Row],[Trabajador]],Tabla2[[#This Row],[Trabajador]])</f>
        <v>1</v>
      </c>
      <c r="AC3186" t="str">
        <f>+IFERROR(IF(Tabla2[[#This Row],[FECHA CESE/BAJA]]="","No Aplica",IF(AND(MONTH(Tabla2[[#This Row],[FECHA CESE/BAJA]])=MONTH(TODAY()-30),YEAR(Tabla2[[#This Row],[FECHA CESE/BAJA]])=YEAR(TODAY())),MONTH(TODAY()-30)&amp;"-"&amp;YEAR(TODAY()),"Borrar")),"No aplica")</f>
        <v>No Aplica</v>
      </c>
      <c r="AD3186" t="str">
        <f>+IFERROR(IF(Tabla2[[#This Row],[FECHA INICIO DE LABORES EN OBRA]]="","No Aplica",IF(AND(MONTH(Tabla2[[#This Row],[FECHA INICIO DE LABORES EN OBRA]])=MONTH(TODAY()-30),YEAR(Tabla2[[#This Row],[FECHA INICIO DE LABORES EN OBRA]])=YEAR(TODAY())),MONTH(TODAY()-30)&amp;"-"&amp;YEAR(TODAY()),"No Aplica")),"No Aplica")</f>
        <v>No Aplica</v>
      </c>
    </row>
    <row r="3187" spans="1:30" x14ac:dyDescent="0.25">
      <c r="A3187" s="13" t="s">
        <v>10813</v>
      </c>
      <c r="B3187" s="15" t="s">
        <v>10814</v>
      </c>
      <c r="C3187" s="15" t="s">
        <v>10814</v>
      </c>
      <c r="D3187" s="15" t="s">
        <v>10982</v>
      </c>
      <c r="E3187" s="15" t="s">
        <v>10983</v>
      </c>
      <c r="F3187" s="39">
        <v>31826</v>
      </c>
      <c r="G3187" s="15">
        <v>3</v>
      </c>
      <c r="H3187" s="15" t="s">
        <v>10984</v>
      </c>
      <c r="I3187" s="15" t="s">
        <v>2277</v>
      </c>
      <c r="J3187" s="15" t="s">
        <v>10985</v>
      </c>
      <c r="K3187" s="15" t="s">
        <v>2148</v>
      </c>
      <c r="L3187" s="40" t="s">
        <v>6</v>
      </c>
      <c r="M3187" s="39"/>
      <c r="N3187" s="41" t="s">
        <v>2098</v>
      </c>
      <c r="O3187" s="39">
        <v>44585</v>
      </c>
      <c r="P3187" s="40">
        <v>1</v>
      </c>
      <c r="Q3187" s="40">
        <v>1</v>
      </c>
      <c r="R3187" s="40" t="str">
        <f>IFERROR(VLOOKUP(Tabla2[[#This Row],[CONTRATISTA PRNCIPAL]],Hoja1!$L$5:$M$9,2,FALSE),"CJV")</f>
        <v>CJV</v>
      </c>
      <c r="S3187" s="40" t="str">
        <f>IF(Tabla2[[#This Row],[EMPRESA]]=Tabla2[[#This Row],[CONTRATISTA PRNCIPAL]],"Principal","Secundaria")</f>
        <v>Principal</v>
      </c>
      <c r="T3187" s="42">
        <f>IFERROR(1/COUNTIF(Tabla2[CONTRATISTA PRNCIPAL],Tabla2[[#This Row],[CONTRATISTA PRNCIPAL]]),0)</f>
        <v>0.005494505494505495</v>
      </c>
      <c r="U3187" s="43">
        <f>IF(((TODAY()-Tabla2[[#This Row],[FECHA NACIMIENTO]])/365)&lt;18,"Corregir", IF(((TODAY()-Tabla2[[#This Row],[FECHA NACIMIENTO]])/365)&gt;80, "Corregir",ROUNDDOWN(((TODAY()-Tabla2[[#This Row],[FECHA NACIMIENTO]])/365),0)))</f>
        <v>36</v>
      </c>
      <c r="V31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87" s="44" t="str">
        <f>+IF(Tabla2[[#This Row],[Edad]]="Corregir","Corregir","Ok")</f>
        <v>Ok</v>
      </c>
      <c r="X3187" s="42" t="str">
        <f>+IFERROR(VLOOKUP(Tabla2[[#This Row],[DISTRITO SEGÚN DNI]],Hoja1!$A$2:$B$32,2,FALSE),"No")</f>
        <v>No</v>
      </c>
      <c r="Y3187" s="42" t="str">
        <f>IF(OR(LOWER(Tabla2[[#This Row],[GENERO]])="masculino", LOWER(Tabla2[[#This Row],[GENERO]])="femenino"),"OK","Corregir")</f>
        <v>OK</v>
      </c>
      <c r="Z3187" s="42" t="str">
        <f>+IF(Tabla2[[#This Row],[Nro. DNI / CE]]="","Corregir",IF(LEN(Tabla2[[#This Row],[Nro. DNI / CE]])&gt;=8,"OK","Corregir"))</f>
        <v>OK</v>
      </c>
      <c r="AA3187" s="42">
        <f>COUNTIF(Tabla2[APELLIDOS Y NOMBRES],Tabla2[[#This Row],[APELLIDOS Y NOMBRES]])</f>
        <v>1</v>
      </c>
      <c r="AB3187" s="42">
        <f>IF(Tabla2[[#This Row],[Trabajador]]&gt;1,1/Tabla2[[#This Row],[Trabajador]],Tabla2[[#This Row],[Trabajador]])</f>
        <v>1</v>
      </c>
      <c r="AC3187" t="str">
        <f>+IFERROR(IF(Tabla2[[#This Row],[FECHA CESE/BAJA]]="","No Aplica",IF(AND(MONTH(Tabla2[[#This Row],[FECHA CESE/BAJA]])=MONTH(TODAY()-30),YEAR(Tabla2[[#This Row],[FECHA CESE/BAJA]])=YEAR(TODAY())),MONTH(TODAY()-30)&amp;"-"&amp;YEAR(TODAY()),"Borrar")),"No aplica")</f>
        <v>No Aplica</v>
      </c>
      <c r="AD3187" t="str">
        <f>+IFERROR(IF(Tabla2[[#This Row],[FECHA INICIO DE LABORES EN OBRA]]="","No Aplica",IF(AND(MONTH(Tabla2[[#This Row],[FECHA INICIO DE LABORES EN OBRA]])=MONTH(TODAY()-30),YEAR(Tabla2[[#This Row],[FECHA INICIO DE LABORES EN OBRA]])=YEAR(TODAY())),MONTH(TODAY()-30)&amp;"-"&amp;YEAR(TODAY()),"No Aplica")),"No Aplica")</f>
        <v>No Aplica</v>
      </c>
    </row>
    <row r="3188" spans="1:30" x14ac:dyDescent="0.25">
      <c r="A3188" s="13" t="s">
        <v>10813</v>
      </c>
      <c r="B3188" s="15" t="s">
        <v>10814</v>
      </c>
      <c r="C3188" s="15" t="s">
        <v>10814</v>
      </c>
      <c r="D3188" s="15" t="s">
        <v>10986</v>
      </c>
      <c r="E3188" s="15" t="s">
        <v>10987</v>
      </c>
      <c r="F3188" s="39">
        <v>27871</v>
      </c>
      <c r="G3188" s="15">
        <v>1</v>
      </c>
      <c r="H3188" s="15" t="s">
        <v>2779</v>
      </c>
      <c r="I3188" s="15" t="s">
        <v>2193</v>
      </c>
      <c r="J3188" s="15" t="s">
        <v>10988</v>
      </c>
      <c r="K3188" s="15" t="s">
        <v>10989</v>
      </c>
      <c r="L3188" s="40" t="s">
        <v>6</v>
      </c>
      <c r="M3188" s="39"/>
      <c r="N3188" s="41" t="s">
        <v>2098</v>
      </c>
      <c r="O3188" s="39">
        <v>44594</v>
      </c>
      <c r="P3188" s="40">
        <v>1</v>
      </c>
      <c r="Q3188" s="40">
        <v>1</v>
      </c>
      <c r="R3188" s="40" t="str">
        <f>IFERROR(VLOOKUP(Tabla2[[#This Row],[CONTRATISTA PRNCIPAL]],Hoja1!$L$5:$M$9,2,FALSE),"CJV")</f>
        <v>CJV</v>
      </c>
      <c r="S3188" s="40" t="str">
        <f>IF(Tabla2[[#This Row],[EMPRESA]]=Tabla2[[#This Row],[CONTRATISTA PRNCIPAL]],"Principal","Secundaria")</f>
        <v>Principal</v>
      </c>
      <c r="T3188" s="42">
        <f>IFERROR(1/COUNTIF(Tabla2[CONTRATISTA PRNCIPAL],Tabla2[[#This Row],[CONTRATISTA PRNCIPAL]]),0)</f>
        <v>0.005494505494505495</v>
      </c>
      <c r="U3188" s="43">
        <f>IF(((TODAY()-Tabla2[[#This Row],[FECHA NACIMIENTO]])/365)&lt;18,"Corregir", IF(((TODAY()-Tabla2[[#This Row],[FECHA NACIMIENTO]])/365)&gt;80, "Corregir",ROUNDDOWN(((TODAY()-Tabla2[[#This Row],[FECHA NACIMIENTO]])/365),0)))</f>
        <v>47</v>
      </c>
      <c r="V31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88" s="44" t="str">
        <f>+IF(Tabla2[[#This Row],[Edad]]="Corregir","Corregir","Ok")</f>
        <v>Ok</v>
      </c>
      <c r="X3188" s="42" t="str">
        <f>+IFERROR(VLOOKUP(Tabla2[[#This Row],[DISTRITO SEGÚN DNI]],Hoja1!$A$2:$B$32,2,FALSE),"No")</f>
        <v>No</v>
      </c>
      <c r="Y3188" s="42" t="str">
        <f>IF(OR(LOWER(Tabla2[[#This Row],[GENERO]])="masculino", LOWER(Tabla2[[#This Row],[GENERO]])="femenino"),"OK","Corregir")</f>
        <v>OK</v>
      </c>
      <c r="Z3188" s="42" t="str">
        <f>+IF(Tabla2[[#This Row],[Nro. DNI / CE]]="","Corregir",IF(LEN(Tabla2[[#This Row],[Nro. DNI / CE]])&gt;=8,"OK","Corregir"))</f>
        <v>OK</v>
      </c>
      <c r="AA3188" s="42">
        <f>COUNTIF(Tabla2[APELLIDOS Y NOMBRES],Tabla2[[#This Row],[APELLIDOS Y NOMBRES]])</f>
        <v>1</v>
      </c>
      <c r="AB3188" s="42">
        <f>IF(Tabla2[[#This Row],[Trabajador]]&gt;1,1/Tabla2[[#This Row],[Trabajador]],Tabla2[[#This Row],[Trabajador]])</f>
        <v>1</v>
      </c>
      <c r="AC3188" t="str">
        <f>+IFERROR(IF(Tabla2[[#This Row],[FECHA CESE/BAJA]]="","No Aplica",IF(AND(MONTH(Tabla2[[#This Row],[FECHA CESE/BAJA]])=MONTH(TODAY()-30),YEAR(Tabla2[[#This Row],[FECHA CESE/BAJA]])=YEAR(TODAY())),MONTH(TODAY()-30)&amp;"-"&amp;YEAR(TODAY()),"Borrar")),"No aplica")</f>
        <v>No Aplica</v>
      </c>
      <c r="AD3188" t="str">
        <f>+IFERROR(IF(Tabla2[[#This Row],[FECHA INICIO DE LABORES EN OBRA]]="","No Aplica",IF(AND(MONTH(Tabla2[[#This Row],[FECHA INICIO DE LABORES EN OBRA]])=MONTH(TODAY()-30),YEAR(Tabla2[[#This Row],[FECHA INICIO DE LABORES EN OBRA]])=YEAR(TODAY())),MONTH(TODAY()-30)&amp;"-"&amp;YEAR(TODAY()),"No Aplica")),"No Aplica")</f>
        <v>No Aplica</v>
      </c>
    </row>
    <row r="3189" spans="1:30" x14ac:dyDescent="0.25">
      <c r="A3189" s="13" t="s">
        <v>10813</v>
      </c>
      <c r="B3189" s="15" t="s">
        <v>10814</v>
      </c>
      <c r="C3189" s="15" t="s">
        <v>10814</v>
      </c>
      <c r="D3189" s="15" t="s">
        <v>10990</v>
      </c>
      <c r="E3189" s="15" t="s">
        <v>10991</v>
      </c>
      <c r="F3189" s="39">
        <v>27931</v>
      </c>
      <c r="G3189" s="15">
        <v>1</v>
      </c>
      <c r="H3189" s="15" t="s">
        <v>4610</v>
      </c>
      <c r="I3189" s="15" t="s">
        <v>2277</v>
      </c>
      <c r="J3189" s="15" t="s">
        <v>10992</v>
      </c>
      <c r="K3189" s="15" t="s">
        <v>3241</v>
      </c>
      <c r="L3189" s="40" t="s">
        <v>6</v>
      </c>
      <c r="M3189" s="39"/>
      <c r="N3189" s="41" t="s">
        <v>2098</v>
      </c>
      <c r="O3189" s="39">
        <v>44618</v>
      </c>
      <c r="P3189" s="40">
        <v>1</v>
      </c>
      <c r="Q3189" s="40">
        <v>1</v>
      </c>
      <c r="R3189" s="40" t="str">
        <f>IFERROR(VLOOKUP(Tabla2[[#This Row],[CONTRATISTA PRNCIPAL]],Hoja1!$L$5:$M$9,2,FALSE),"CJV")</f>
        <v>CJV</v>
      </c>
      <c r="S3189" s="40" t="str">
        <f>IF(Tabla2[[#This Row],[EMPRESA]]=Tabla2[[#This Row],[CONTRATISTA PRNCIPAL]],"Principal","Secundaria")</f>
        <v>Principal</v>
      </c>
      <c r="T3189" s="42">
        <f>IFERROR(1/COUNTIF(Tabla2[CONTRATISTA PRNCIPAL],Tabla2[[#This Row],[CONTRATISTA PRNCIPAL]]),0)</f>
        <v>0.005494505494505495</v>
      </c>
      <c r="U3189" s="43">
        <f>IF(((TODAY()-Tabla2[[#This Row],[FECHA NACIMIENTO]])/365)&lt;18,"Corregir", IF(((TODAY()-Tabla2[[#This Row],[FECHA NACIMIENTO]])/365)&gt;80, "Corregir",ROUNDDOWN(((TODAY()-Tabla2[[#This Row],[FECHA NACIMIENTO]])/365),0)))</f>
        <v>47</v>
      </c>
      <c r="V31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89" s="44" t="str">
        <f>+IF(Tabla2[[#This Row],[Edad]]="Corregir","Corregir","Ok")</f>
        <v>Ok</v>
      </c>
      <c r="X3189" s="42" t="str">
        <f>+IFERROR(VLOOKUP(Tabla2[[#This Row],[DISTRITO SEGÚN DNI]],Hoja1!$A$2:$B$32,2,FALSE),"No")</f>
        <v>No</v>
      </c>
      <c r="Y3189" s="42" t="str">
        <f>IF(OR(LOWER(Tabla2[[#This Row],[GENERO]])="masculino", LOWER(Tabla2[[#This Row],[GENERO]])="femenino"),"OK","Corregir")</f>
        <v>OK</v>
      </c>
      <c r="Z3189" s="42" t="str">
        <f>+IF(Tabla2[[#This Row],[Nro. DNI / CE]]="","Corregir",IF(LEN(Tabla2[[#This Row],[Nro. DNI / CE]])&gt;=8,"OK","Corregir"))</f>
        <v>OK</v>
      </c>
      <c r="AA3189" s="42">
        <f>COUNTIF(Tabla2[APELLIDOS Y NOMBRES],Tabla2[[#This Row],[APELLIDOS Y NOMBRES]])</f>
        <v>1</v>
      </c>
      <c r="AB3189" s="42">
        <f>IF(Tabla2[[#This Row],[Trabajador]]&gt;1,1/Tabla2[[#This Row],[Trabajador]],Tabla2[[#This Row],[Trabajador]])</f>
        <v>1</v>
      </c>
      <c r="AC3189" t="str">
        <f>+IFERROR(IF(Tabla2[[#This Row],[FECHA CESE/BAJA]]="","No Aplica",IF(AND(MONTH(Tabla2[[#This Row],[FECHA CESE/BAJA]])=MONTH(TODAY()-30),YEAR(Tabla2[[#This Row],[FECHA CESE/BAJA]])=YEAR(TODAY())),MONTH(TODAY()-30)&amp;"-"&amp;YEAR(TODAY()),"Borrar")),"No aplica")</f>
        <v>No Aplica</v>
      </c>
      <c r="AD3189" t="str">
        <f>+IFERROR(IF(Tabla2[[#This Row],[FECHA INICIO DE LABORES EN OBRA]]="","No Aplica",IF(AND(MONTH(Tabla2[[#This Row],[FECHA INICIO DE LABORES EN OBRA]])=MONTH(TODAY()-30),YEAR(Tabla2[[#This Row],[FECHA INICIO DE LABORES EN OBRA]])=YEAR(TODAY())),MONTH(TODAY()-30)&amp;"-"&amp;YEAR(TODAY()),"No Aplica")),"No Aplica")</f>
        <v>No Aplica</v>
      </c>
    </row>
    <row r="3190" spans="1:30" x14ac:dyDescent="0.25">
      <c r="A3190" s="13" t="s">
        <v>10813</v>
      </c>
      <c r="B3190" s="15" t="s">
        <v>10814</v>
      </c>
      <c r="C3190" s="15" t="s">
        <v>10814</v>
      </c>
      <c r="D3190" s="15" t="s">
        <v>1236</v>
      </c>
      <c r="E3190" s="15" t="s">
        <v>1237</v>
      </c>
      <c r="F3190" s="39">
        <v>29310</v>
      </c>
      <c r="G3190" s="15">
        <v>2</v>
      </c>
      <c r="H3190" s="15" t="s">
        <v>2751</v>
      </c>
      <c r="I3190" s="15" t="s">
        <v>2193</v>
      </c>
      <c r="J3190" s="15" t="s">
        <v>10993</v>
      </c>
      <c r="K3190" s="15" t="s">
        <v>2802</v>
      </c>
      <c r="L3190" s="40" t="s">
        <v>6</v>
      </c>
      <c r="M3190" s="39"/>
      <c r="N3190" s="41" t="s">
        <v>2098</v>
      </c>
      <c r="O3190" s="39">
        <v>44618</v>
      </c>
      <c r="P3190" s="40">
        <v>2</v>
      </c>
      <c r="Q3190" s="40">
        <v>4</v>
      </c>
      <c r="R3190" s="40" t="str">
        <f>IFERROR(VLOOKUP(Tabla2[[#This Row],[CONTRATISTA PRNCIPAL]],Hoja1!$L$5:$M$9,2,FALSE),"CJV")</f>
        <v>CJV</v>
      </c>
      <c r="S3190" s="40" t="str">
        <f>IF(Tabla2[[#This Row],[EMPRESA]]=Tabla2[[#This Row],[CONTRATISTA PRNCIPAL]],"Principal","Secundaria")</f>
        <v>Principal</v>
      </c>
      <c r="T3190" s="42">
        <f>IFERROR(1/COUNTIF(Tabla2[CONTRATISTA PRNCIPAL],Tabla2[[#This Row],[CONTRATISTA PRNCIPAL]]),0)</f>
        <v>0.005494505494505495</v>
      </c>
      <c r="U3190" s="43">
        <f>IF(((TODAY()-Tabla2[[#This Row],[FECHA NACIMIENTO]])/365)&lt;18,"Corregir", IF(((TODAY()-Tabla2[[#This Row],[FECHA NACIMIENTO]])/365)&gt;80, "Corregir",ROUNDDOWN(((TODAY()-Tabla2[[#This Row],[FECHA NACIMIENTO]])/365),0)))</f>
        <v>43</v>
      </c>
      <c r="V31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90" s="44" t="str">
        <f>+IF(Tabla2[[#This Row],[Edad]]="Corregir","Corregir","Ok")</f>
        <v>Ok</v>
      </c>
      <c r="X3190" s="42" t="str">
        <f>+IFERROR(VLOOKUP(Tabla2[[#This Row],[DISTRITO SEGÚN DNI]],Hoja1!$A$2:$B$32,2,FALSE),"No")</f>
        <v>CALLAO</v>
      </c>
      <c r="Y3190" s="42" t="str">
        <f>IF(OR(LOWER(Tabla2[[#This Row],[GENERO]])="masculino", LOWER(Tabla2[[#This Row],[GENERO]])="femenino"),"OK","Corregir")</f>
        <v>OK</v>
      </c>
      <c r="Z3190" s="42" t="str">
        <f>+IF(Tabla2[[#This Row],[Nro. DNI / CE]]="","Corregir",IF(LEN(Tabla2[[#This Row],[Nro. DNI / CE]])&gt;=8,"OK","Corregir"))</f>
        <v>OK</v>
      </c>
      <c r="AA3190" s="42">
        <f>COUNTIF(Tabla2[APELLIDOS Y NOMBRES],Tabla2[[#This Row],[APELLIDOS Y NOMBRES]])</f>
        <v>2</v>
      </c>
      <c r="AB3190" s="42">
        <f>IF(Tabla2[[#This Row],[Trabajador]]&gt;1,1/Tabla2[[#This Row],[Trabajador]],Tabla2[[#This Row],[Trabajador]])</f>
        <v>0.5</v>
      </c>
      <c r="AC3190" t="str">
        <f>+IFERROR(IF(Tabla2[[#This Row],[FECHA CESE/BAJA]]="","No Aplica",IF(AND(MONTH(Tabla2[[#This Row],[FECHA CESE/BAJA]])=MONTH(TODAY()-30),YEAR(Tabla2[[#This Row],[FECHA CESE/BAJA]])=YEAR(TODAY())),MONTH(TODAY()-30)&amp;"-"&amp;YEAR(TODAY()),"Borrar")),"No aplica")</f>
        <v>No Aplica</v>
      </c>
      <c r="AD3190" t="str">
        <f>+IFERROR(IF(Tabla2[[#This Row],[FECHA INICIO DE LABORES EN OBRA]]="","No Aplica",IF(AND(MONTH(Tabla2[[#This Row],[FECHA INICIO DE LABORES EN OBRA]])=MONTH(TODAY()-30),YEAR(Tabla2[[#This Row],[FECHA INICIO DE LABORES EN OBRA]])=YEAR(TODAY())),MONTH(TODAY()-30)&amp;"-"&amp;YEAR(TODAY()),"No Aplica")),"No Aplica")</f>
        <v>No Aplica</v>
      </c>
    </row>
    <row r="3191" spans="1:30" x14ac:dyDescent="0.25">
      <c r="A3191" s="13" t="s">
        <v>10813</v>
      </c>
      <c r="B3191" s="15" t="s">
        <v>10814</v>
      </c>
      <c r="C3191" s="15" t="s">
        <v>10814</v>
      </c>
      <c r="D3191" s="15" t="s">
        <v>1238</v>
      </c>
      <c r="E3191" s="15" t="s">
        <v>1239</v>
      </c>
      <c r="F3191" s="39">
        <v>30724</v>
      </c>
      <c r="G3191" s="15">
        <v>3</v>
      </c>
      <c r="H3191" s="15" t="s">
        <v>10842</v>
      </c>
      <c r="I3191" s="15" t="s">
        <v>2277</v>
      </c>
      <c r="J3191" s="15" t="s">
        <v>10994</v>
      </c>
      <c r="K3191" s="15" t="s">
        <v>26</v>
      </c>
      <c r="L3191" s="40" t="s">
        <v>6</v>
      </c>
      <c r="M3191" s="39"/>
      <c r="N3191" s="41" t="s">
        <v>2098</v>
      </c>
      <c r="O3191" s="39">
        <v>44620</v>
      </c>
      <c r="P3191" s="40">
        <v>1</v>
      </c>
      <c r="Q3191" s="40">
        <v>1</v>
      </c>
      <c r="R3191" s="40" t="str">
        <f>IFERROR(VLOOKUP(Tabla2[[#This Row],[CONTRATISTA PRNCIPAL]],Hoja1!$L$5:$M$9,2,FALSE),"CJV")</f>
        <v>CJV</v>
      </c>
      <c r="S3191" s="40" t="str">
        <f>IF(Tabla2[[#This Row],[EMPRESA]]=Tabla2[[#This Row],[CONTRATISTA PRNCIPAL]],"Principal","Secundaria")</f>
        <v>Principal</v>
      </c>
      <c r="T3191" s="42">
        <f>IFERROR(1/COUNTIF(Tabla2[CONTRATISTA PRNCIPAL],Tabla2[[#This Row],[CONTRATISTA PRNCIPAL]]),0)</f>
        <v>0.005494505494505495</v>
      </c>
      <c r="U3191" s="43">
        <f>IF(((TODAY()-Tabla2[[#This Row],[FECHA NACIMIENTO]])/365)&lt;18,"Corregir", IF(((TODAY()-Tabla2[[#This Row],[FECHA NACIMIENTO]])/365)&gt;80, "Corregir",ROUNDDOWN(((TODAY()-Tabla2[[#This Row],[FECHA NACIMIENTO]])/365),0)))</f>
        <v>39</v>
      </c>
      <c r="V31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91" s="44" t="str">
        <f>+IF(Tabla2[[#This Row],[Edad]]="Corregir","Corregir","Ok")</f>
        <v>Ok</v>
      </c>
      <c r="X3191" s="42" t="str">
        <f>+IFERROR(VLOOKUP(Tabla2[[#This Row],[DISTRITO SEGÚN DNI]],Hoja1!$A$2:$B$32,2,FALSE),"No")</f>
        <v>EL AGUSTINO</v>
      </c>
      <c r="Y3191" s="42" t="str">
        <f>IF(OR(LOWER(Tabla2[[#This Row],[GENERO]])="masculino", LOWER(Tabla2[[#This Row],[GENERO]])="femenino"),"OK","Corregir")</f>
        <v>OK</v>
      </c>
      <c r="Z3191" s="42" t="str">
        <f>+IF(Tabla2[[#This Row],[Nro. DNI / CE]]="","Corregir",IF(LEN(Tabla2[[#This Row],[Nro. DNI / CE]])&gt;=8,"OK","Corregir"))</f>
        <v>OK</v>
      </c>
      <c r="AA3191" s="42">
        <f>COUNTIF(Tabla2[APELLIDOS Y NOMBRES],Tabla2[[#This Row],[APELLIDOS Y NOMBRES]])</f>
        <v>1</v>
      </c>
      <c r="AB3191" s="42">
        <f>IF(Tabla2[[#This Row],[Trabajador]]&gt;1,1/Tabla2[[#This Row],[Trabajador]],Tabla2[[#This Row],[Trabajador]])</f>
        <v>1</v>
      </c>
      <c r="AC3191" t="str">
        <f>+IFERROR(IF(Tabla2[[#This Row],[FECHA CESE/BAJA]]="","No Aplica",IF(AND(MONTH(Tabla2[[#This Row],[FECHA CESE/BAJA]])=MONTH(TODAY()-30),YEAR(Tabla2[[#This Row],[FECHA CESE/BAJA]])=YEAR(TODAY())),MONTH(TODAY()-30)&amp;"-"&amp;YEAR(TODAY()),"Borrar")),"No aplica")</f>
        <v>No Aplica</v>
      </c>
      <c r="AD3191" t="str">
        <f>+IFERROR(IF(Tabla2[[#This Row],[FECHA INICIO DE LABORES EN OBRA]]="","No Aplica",IF(AND(MONTH(Tabla2[[#This Row],[FECHA INICIO DE LABORES EN OBRA]])=MONTH(TODAY()-30),YEAR(Tabla2[[#This Row],[FECHA INICIO DE LABORES EN OBRA]])=YEAR(TODAY())),MONTH(TODAY()-30)&amp;"-"&amp;YEAR(TODAY()),"No Aplica")),"No Aplica")</f>
        <v>No Aplica</v>
      </c>
    </row>
    <row r="3192" spans="1:30" x14ac:dyDescent="0.25">
      <c r="A3192" s="13" t="s">
        <v>10813</v>
      </c>
      <c r="B3192" s="15" t="s">
        <v>10814</v>
      </c>
      <c r="C3192" s="15" t="s">
        <v>10814</v>
      </c>
      <c r="D3192" s="15" t="s">
        <v>10995</v>
      </c>
      <c r="E3192" s="15" t="s">
        <v>10996</v>
      </c>
      <c r="F3192" s="39">
        <v>34797</v>
      </c>
      <c r="G3192" s="15">
        <v>1</v>
      </c>
      <c r="H3192" s="15" t="s">
        <v>4186</v>
      </c>
      <c r="I3192" s="15" t="s">
        <v>2277</v>
      </c>
      <c r="J3192" s="15" t="s">
        <v>10997</v>
      </c>
      <c r="K3192" s="15" t="s">
        <v>4474</v>
      </c>
      <c r="L3192" s="40" t="s">
        <v>5</v>
      </c>
      <c r="M3192" s="39"/>
      <c r="N3192" s="41" t="s">
        <v>2098</v>
      </c>
      <c r="O3192" s="39">
        <v>44624</v>
      </c>
      <c r="P3192" s="40">
        <v>3</v>
      </c>
      <c r="Q3192" s="40">
        <v>1</v>
      </c>
      <c r="R3192" s="40" t="str">
        <f>IFERROR(VLOOKUP(Tabla2[[#This Row],[CONTRATISTA PRNCIPAL]],Hoja1!$L$5:$M$9,2,FALSE),"CJV")</f>
        <v>CJV</v>
      </c>
      <c r="S3192" s="40" t="str">
        <f>IF(Tabla2[[#This Row],[EMPRESA]]=Tabla2[[#This Row],[CONTRATISTA PRNCIPAL]],"Principal","Secundaria")</f>
        <v>Principal</v>
      </c>
      <c r="T3192" s="42">
        <f>IFERROR(1/COUNTIF(Tabla2[CONTRATISTA PRNCIPAL],Tabla2[[#This Row],[CONTRATISTA PRNCIPAL]]),0)</f>
        <v>0.005494505494505495</v>
      </c>
      <c r="U3192" s="43">
        <f>IF(((TODAY()-Tabla2[[#This Row],[FECHA NACIMIENTO]])/365)&lt;18,"Corregir", IF(((TODAY()-Tabla2[[#This Row],[FECHA NACIMIENTO]])/365)&gt;80, "Corregir",ROUNDDOWN(((TODAY()-Tabla2[[#This Row],[FECHA NACIMIENTO]])/365),0)))</f>
        <v>28</v>
      </c>
      <c r="V31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192" s="44" t="str">
        <f>+IF(Tabla2[[#This Row],[Edad]]="Corregir","Corregir","Ok")</f>
        <v>Ok</v>
      </c>
      <c r="X3192" s="42" t="str">
        <f>+IFERROR(VLOOKUP(Tabla2[[#This Row],[DISTRITO SEGÚN DNI]],Hoja1!$A$2:$B$32,2,FALSE),"No")</f>
        <v>No</v>
      </c>
      <c r="Y3192" s="42" t="str">
        <f>IF(OR(LOWER(Tabla2[[#This Row],[GENERO]])="masculino", LOWER(Tabla2[[#This Row],[GENERO]])="femenino"),"OK","Corregir")</f>
        <v>OK</v>
      </c>
      <c r="Z3192" s="42" t="str">
        <f>+IF(Tabla2[[#This Row],[Nro. DNI / CE]]="","Corregir",IF(LEN(Tabla2[[#This Row],[Nro. DNI / CE]])&gt;=8,"OK","Corregir"))</f>
        <v>OK</v>
      </c>
      <c r="AA3192" s="42">
        <f>COUNTIF(Tabla2[APELLIDOS Y NOMBRES],Tabla2[[#This Row],[APELLIDOS Y NOMBRES]])</f>
        <v>1</v>
      </c>
      <c r="AB3192" s="42">
        <f>IF(Tabla2[[#This Row],[Trabajador]]&gt;1,1/Tabla2[[#This Row],[Trabajador]],Tabla2[[#This Row],[Trabajador]])</f>
        <v>1</v>
      </c>
      <c r="AC3192" t="str">
        <f>+IFERROR(IF(Tabla2[[#This Row],[FECHA CESE/BAJA]]="","No Aplica",IF(AND(MONTH(Tabla2[[#This Row],[FECHA CESE/BAJA]])=MONTH(TODAY()-30),YEAR(Tabla2[[#This Row],[FECHA CESE/BAJA]])=YEAR(TODAY())),MONTH(TODAY()-30)&amp;"-"&amp;YEAR(TODAY()),"Borrar")),"No aplica")</f>
        <v>No Aplica</v>
      </c>
      <c r="AD3192" t="str">
        <f>+IFERROR(IF(Tabla2[[#This Row],[FECHA INICIO DE LABORES EN OBRA]]="","No Aplica",IF(AND(MONTH(Tabla2[[#This Row],[FECHA INICIO DE LABORES EN OBRA]])=MONTH(TODAY()-30),YEAR(Tabla2[[#This Row],[FECHA INICIO DE LABORES EN OBRA]])=YEAR(TODAY())),MONTH(TODAY()-30)&amp;"-"&amp;YEAR(TODAY()),"No Aplica")),"No Aplica")</f>
        <v>No Aplica</v>
      </c>
    </row>
    <row r="3193" spans="1:30" x14ac:dyDescent="0.25">
      <c r="A3193" s="13" t="s">
        <v>10813</v>
      </c>
      <c r="B3193" s="15" t="s">
        <v>10814</v>
      </c>
      <c r="C3193" s="15" t="s">
        <v>10814</v>
      </c>
      <c r="D3193" s="15" t="s">
        <v>10998</v>
      </c>
      <c r="E3193" s="15" t="s">
        <v>10999</v>
      </c>
      <c r="F3193" s="39">
        <v>31242</v>
      </c>
      <c r="G3193" s="15">
        <v>3</v>
      </c>
      <c r="H3193" s="15" t="s">
        <v>10902</v>
      </c>
      <c r="I3193" s="15" t="s">
        <v>3584</v>
      </c>
      <c r="J3193" s="15" t="s">
        <v>11000</v>
      </c>
      <c r="K3193" s="15" t="s">
        <v>2272</v>
      </c>
      <c r="L3193" s="40" t="s">
        <v>6</v>
      </c>
      <c r="M3193" s="39"/>
      <c r="N3193" s="41" t="s">
        <v>2098</v>
      </c>
      <c r="O3193" s="39">
        <v>44630</v>
      </c>
      <c r="P3193" s="40">
        <v>1</v>
      </c>
      <c r="Q3193" s="40">
        <v>1</v>
      </c>
      <c r="R3193" s="40" t="str">
        <f>IFERROR(VLOOKUP(Tabla2[[#This Row],[CONTRATISTA PRNCIPAL]],Hoja1!$L$5:$M$9,2,FALSE),"CJV")</f>
        <v>CJV</v>
      </c>
      <c r="S3193" s="40" t="str">
        <f>IF(Tabla2[[#This Row],[EMPRESA]]=Tabla2[[#This Row],[CONTRATISTA PRNCIPAL]],"Principal","Secundaria")</f>
        <v>Principal</v>
      </c>
      <c r="T3193" s="42">
        <f>IFERROR(1/COUNTIF(Tabla2[CONTRATISTA PRNCIPAL],Tabla2[[#This Row],[CONTRATISTA PRNCIPAL]]),0)</f>
        <v>0.005494505494505495</v>
      </c>
      <c r="U3193" s="43">
        <f>IF(((TODAY()-Tabla2[[#This Row],[FECHA NACIMIENTO]])/365)&lt;18,"Corregir", IF(((TODAY()-Tabla2[[#This Row],[FECHA NACIMIENTO]])/365)&gt;80, "Corregir",ROUNDDOWN(((TODAY()-Tabla2[[#This Row],[FECHA NACIMIENTO]])/365),0)))</f>
        <v>38</v>
      </c>
      <c r="V31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93" s="44" t="str">
        <f>+IF(Tabla2[[#This Row],[Edad]]="Corregir","Corregir","Ok")</f>
        <v>Ok</v>
      </c>
      <c r="X3193" s="42" t="str">
        <f>+IFERROR(VLOOKUP(Tabla2[[#This Row],[DISTRITO SEGÚN DNI]],Hoja1!$A$2:$B$32,2,FALSE),"No")</f>
        <v>No</v>
      </c>
      <c r="Y3193" s="42" t="str">
        <f>IF(OR(LOWER(Tabla2[[#This Row],[GENERO]])="masculino", LOWER(Tabla2[[#This Row],[GENERO]])="femenino"),"OK","Corregir")</f>
        <v>OK</v>
      </c>
      <c r="Z3193" s="42" t="str">
        <f>+IF(Tabla2[[#This Row],[Nro. DNI / CE]]="","Corregir",IF(LEN(Tabla2[[#This Row],[Nro. DNI / CE]])&gt;=8,"OK","Corregir"))</f>
        <v>OK</v>
      </c>
      <c r="AA3193" s="42">
        <f>COUNTIF(Tabla2[APELLIDOS Y NOMBRES],Tabla2[[#This Row],[APELLIDOS Y NOMBRES]])</f>
        <v>1</v>
      </c>
      <c r="AB3193" s="42">
        <f>IF(Tabla2[[#This Row],[Trabajador]]&gt;1,1/Tabla2[[#This Row],[Trabajador]],Tabla2[[#This Row],[Trabajador]])</f>
        <v>1</v>
      </c>
      <c r="AC3193" t="str">
        <f>+IFERROR(IF(Tabla2[[#This Row],[FECHA CESE/BAJA]]="","No Aplica",IF(AND(MONTH(Tabla2[[#This Row],[FECHA CESE/BAJA]])=MONTH(TODAY()-30),YEAR(Tabla2[[#This Row],[FECHA CESE/BAJA]])=YEAR(TODAY())),MONTH(TODAY()-30)&amp;"-"&amp;YEAR(TODAY()),"Borrar")),"No aplica")</f>
        <v>No Aplica</v>
      </c>
      <c r="AD3193" t="str">
        <f>+IFERROR(IF(Tabla2[[#This Row],[FECHA INICIO DE LABORES EN OBRA]]="","No Aplica",IF(AND(MONTH(Tabla2[[#This Row],[FECHA INICIO DE LABORES EN OBRA]])=MONTH(TODAY()-30),YEAR(Tabla2[[#This Row],[FECHA INICIO DE LABORES EN OBRA]])=YEAR(TODAY())),MONTH(TODAY()-30)&amp;"-"&amp;YEAR(TODAY()),"No Aplica")),"No Aplica")</f>
        <v>No Aplica</v>
      </c>
    </row>
    <row r="3194" spans="1:30" x14ac:dyDescent="0.25">
      <c r="A3194" s="13" t="s">
        <v>10813</v>
      </c>
      <c r="B3194" s="15" t="s">
        <v>10814</v>
      </c>
      <c r="C3194" s="15" t="s">
        <v>10814</v>
      </c>
      <c r="D3194" s="15" t="s">
        <v>11001</v>
      </c>
      <c r="E3194" s="15" t="s">
        <v>11002</v>
      </c>
      <c r="F3194" s="39">
        <v>29173</v>
      </c>
      <c r="G3194" s="15">
        <v>3</v>
      </c>
      <c r="H3194" s="15" t="s">
        <v>11003</v>
      </c>
      <c r="I3194" s="15" t="s">
        <v>10822</v>
      </c>
      <c r="J3194" s="15" t="s">
        <v>11004</v>
      </c>
      <c r="K3194" s="15" t="s">
        <v>2272</v>
      </c>
      <c r="L3194" s="40" t="s">
        <v>6</v>
      </c>
      <c r="M3194" s="39"/>
      <c r="N3194" s="41" t="s">
        <v>2098</v>
      </c>
      <c r="O3194" s="39">
        <v>44630</v>
      </c>
      <c r="P3194" s="40">
        <v>1</v>
      </c>
      <c r="Q3194" s="40">
        <v>1</v>
      </c>
      <c r="R3194" s="40" t="str">
        <f>IFERROR(VLOOKUP(Tabla2[[#This Row],[CONTRATISTA PRNCIPAL]],Hoja1!$L$5:$M$9,2,FALSE),"CJV")</f>
        <v>CJV</v>
      </c>
      <c r="S3194" s="40" t="str">
        <f>IF(Tabla2[[#This Row],[EMPRESA]]=Tabla2[[#This Row],[CONTRATISTA PRNCIPAL]],"Principal","Secundaria")</f>
        <v>Principal</v>
      </c>
      <c r="T3194" s="42">
        <f>IFERROR(1/COUNTIF(Tabla2[CONTRATISTA PRNCIPAL],Tabla2[[#This Row],[CONTRATISTA PRNCIPAL]]),0)</f>
        <v>0.005494505494505495</v>
      </c>
      <c r="U3194" s="43">
        <f>IF(((TODAY()-Tabla2[[#This Row],[FECHA NACIMIENTO]])/365)&lt;18,"Corregir", IF(((TODAY()-Tabla2[[#This Row],[FECHA NACIMIENTO]])/365)&gt;80, "Corregir",ROUNDDOWN(((TODAY()-Tabla2[[#This Row],[FECHA NACIMIENTO]])/365),0)))</f>
        <v>43</v>
      </c>
      <c r="V31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194" s="44" t="str">
        <f>+IF(Tabla2[[#This Row],[Edad]]="Corregir","Corregir","Ok")</f>
        <v>Ok</v>
      </c>
      <c r="X3194" s="42" t="str">
        <f>+IFERROR(VLOOKUP(Tabla2[[#This Row],[DISTRITO SEGÚN DNI]],Hoja1!$A$2:$B$32,2,FALSE),"No")</f>
        <v>No</v>
      </c>
      <c r="Y3194" s="42" t="str">
        <f>IF(OR(LOWER(Tabla2[[#This Row],[GENERO]])="masculino", LOWER(Tabla2[[#This Row],[GENERO]])="femenino"),"OK","Corregir")</f>
        <v>OK</v>
      </c>
      <c r="Z3194" s="42" t="str">
        <f>+IF(Tabla2[[#This Row],[Nro. DNI / CE]]="","Corregir",IF(LEN(Tabla2[[#This Row],[Nro. DNI / CE]])&gt;=8,"OK","Corregir"))</f>
        <v>OK</v>
      </c>
      <c r="AA3194" s="42">
        <f>COUNTIF(Tabla2[APELLIDOS Y NOMBRES],Tabla2[[#This Row],[APELLIDOS Y NOMBRES]])</f>
        <v>1</v>
      </c>
      <c r="AB3194" s="42">
        <f>IF(Tabla2[[#This Row],[Trabajador]]&gt;1,1/Tabla2[[#This Row],[Trabajador]],Tabla2[[#This Row],[Trabajador]])</f>
        <v>1</v>
      </c>
      <c r="AC3194" t="str">
        <f>+IFERROR(IF(Tabla2[[#This Row],[FECHA CESE/BAJA]]="","No Aplica",IF(AND(MONTH(Tabla2[[#This Row],[FECHA CESE/BAJA]])=MONTH(TODAY()-30),YEAR(Tabla2[[#This Row],[FECHA CESE/BAJA]])=YEAR(TODAY())),MONTH(TODAY()-30)&amp;"-"&amp;YEAR(TODAY()),"Borrar")),"No aplica")</f>
        <v>No Aplica</v>
      </c>
      <c r="AD3194" t="str">
        <f>+IFERROR(IF(Tabla2[[#This Row],[FECHA INICIO DE LABORES EN OBRA]]="","No Aplica",IF(AND(MONTH(Tabla2[[#This Row],[FECHA INICIO DE LABORES EN OBRA]])=MONTH(TODAY()-30),YEAR(Tabla2[[#This Row],[FECHA INICIO DE LABORES EN OBRA]])=YEAR(TODAY())),MONTH(TODAY()-30)&amp;"-"&amp;YEAR(TODAY()),"No Aplica")),"No Aplica")</f>
        <v>No Aplica</v>
      </c>
    </row>
    <row r="3195" spans="1:30" x14ac:dyDescent="0.25">
      <c r="A3195" s="13" t="s">
        <v>10813</v>
      </c>
      <c r="B3195" s="15" t="s">
        <v>10814</v>
      </c>
      <c r="C3195" s="15" t="s">
        <v>10814</v>
      </c>
      <c r="D3195" s="15" t="s">
        <v>675</v>
      </c>
      <c r="E3195" s="15" t="s">
        <v>676</v>
      </c>
      <c r="F3195" s="39">
        <v>32123</v>
      </c>
      <c r="G3195" s="15">
        <v>3</v>
      </c>
      <c r="H3195" s="15" t="s">
        <v>11005</v>
      </c>
      <c r="I3195" s="15" t="s">
        <v>2277</v>
      </c>
      <c r="J3195" s="15" t="s">
        <v>11006</v>
      </c>
      <c r="K3195" s="15" t="s">
        <v>17</v>
      </c>
      <c r="L3195" s="40" t="s">
        <v>6</v>
      </c>
      <c r="M3195" s="39"/>
      <c r="N3195" s="41" t="s">
        <v>2098</v>
      </c>
      <c r="O3195" s="39">
        <v>44705</v>
      </c>
      <c r="P3195" s="40">
        <v>3</v>
      </c>
      <c r="Q3195" s="40">
        <v>1</v>
      </c>
      <c r="R3195" s="40" t="str">
        <f>IFERROR(VLOOKUP(Tabla2[[#This Row],[CONTRATISTA PRNCIPAL]],Hoja1!$L$5:$M$9,2,FALSE),"CJV")</f>
        <v>CJV</v>
      </c>
      <c r="S3195" s="40" t="str">
        <f>IF(Tabla2[[#This Row],[EMPRESA]]=Tabla2[[#This Row],[CONTRATISTA PRNCIPAL]],"Principal","Secundaria")</f>
        <v>Principal</v>
      </c>
      <c r="T3195" s="42">
        <f>IFERROR(1/COUNTIF(Tabla2[CONTRATISTA PRNCIPAL],Tabla2[[#This Row],[CONTRATISTA PRNCIPAL]]),0)</f>
        <v>0.005494505494505495</v>
      </c>
      <c r="U3195" s="43">
        <f>IF(((TODAY()-Tabla2[[#This Row],[FECHA NACIMIENTO]])/365)&lt;18,"Corregir", IF(((TODAY()-Tabla2[[#This Row],[FECHA NACIMIENTO]])/365)&gt;80, "Corregir",ROUNDDOWN(((TODAY()-Tabla2[[#This Row],[FECHA NACIMIENTO]])/365),0)))</f>
        <v>35</v>
      </c>
      <c r="V31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95" s="44" t="str">
        <f>+IF(Tabla2[[#This Row],[Edad]]="Corregir","Corregir","Ok")</f>
        <v>Ok</v>
      </c>
      <c r="X3195" s="42" t="str">
        <f>+IFERROR(VLOOKUP(Tabla2[[#This Row],[DISTRITO SEGÚN DNI]],Hoja1!$A$2:$B$32,2,FALSE),"No")</f>
        <v>ATE</v>
      </c>
      <c r="Y3195" s="42" t="str">
        <f>IF(OR(LOWER(Tabla2[[#This Row],[GENERO]])="masculino", LOWER(Tabla2[[#This Row],[GENERO]])="femenino"),"OK","Corregir")</f>
        <v>OK</v>
      </c>
      <c r="Z3195" s="42" t="str">
        <f>+IF(Tabla2[[#This Row],[Nro. DNI / CE]]="","Corregir",IF(LEN(Tabla2[[#This Row],[Nro. DNI / CE]])&gt;=8,"OK","Corregir"))</f>
        <v>OK</v>
      </c>
      <c r="AA3195" s="42">
        <f>COUNTIF(Tabla2[APELLIDOS Y NOMBRES],Tabla2[[#This Row],[APELLIDOS Y NOMBRES]])</f>
        <v>1</v>
      </c>
      <c r="AB3195" s="42">
        <f>IF(Tabla2[[#This Row],[Trabajador]]&gt;1,1/Tabla2[[#This Row],[Trabajador]],Tabla2[[#This Row],[Trabajador]])</f>
        <v>1</v>
      </c>
      <c r="AC3195" t="str">
        <f>+IFERROR(IF(Tabla2[[#This Row],[FECHA CESE/BAJA]]="","No Aplica",IF(AND(MONTH(Tabla2[[#This Row],[FECHA CESE/BAJA]])=MONTH(TODAY()-30),YEAR(Tabla2[[#This Row],[FECHA CESE/BAJA]])=YEAR(TODAY())),MONTH(TODAY()-30)&amp;"-"&amp;YEAR(TODAY()),"Borrar")),"No aplica")</f>
        <v>No Aplica</v>
      </c>
      <c r="AD3195" t="str">
        <f>+IFERROR(IF(Tabla2[[#This Row],[FECHA INICIO DE LABORES EN OBRA]]="","No Aplica",IF(AND(MONTH(Tabla2[[#This Row],[FECHA INICIO DE LABORES EN OBRA]])=MONTH(TODAY()-30),YEAR(Tabla2[[#This Row],[FECHA INICIO DE LABORES EN OBRA]])=YEAR(TODAY())),MONTH(TODAY()-30)&amp;"-"&amp;YEAR(TODAY()),"No Aplica")),"No Aplica")</f>
        <v>No Aplica</v>
      </c>
    </row>
    <row r="3196" spans="1:30" x14ac:dyDescent="0.25">
      <c r="A3196" s="13" t="s">
        <v>10813</v>
      </c>
      <c r="B3196" s="15" t="s">
        <v>10814</v>
      </c>
      <c r="C3196" s="15" t="s">
        <v>10814</v>
      </c>
      <c r="D3196" s="15" t="s">
        <v>11007</v>
      </c>
      <c r="E3196" s="15" t="s">
        <v>11008</v>
      </c>
      <c r="F3196" s="39">
        <v>23291</v>
      </c>
      <c r="G3196" s="15">
        <v>3</v>
      </c>
      <c r="H3196" s="15" t="s">
        <v>10830</v>
      </c>
      <c r="I3196" s="15" t="s">
        <v>2277</v>
      </c>
      <c r="J3196" s="15" t="s">
        <v>11009</v>
      </c>
      <c r="K3196" s="15" t="s">
        <v>4592</v>
      </c>
      <c r="L3196" s="40" t="s">
        <v>6</v>
      </c>
      <c r="M3196" s="39"/>
      <c r="N3196" s="41" t="s">
        <v>2098</v>
      </c>
      <c r="O3196" s="39">
        <v>44705</v>
      </c>
      <c r="P3196" s="40">
        <v>3</v>
      </c>
      <c r="Q3196" s="40">
        <v>1</v>
      </c>
      <c r="R3196" s="40" t="str">
        <f>IFERROR(VLOOKUP(Tabla2[[#This Row],[CONTRATISTA PRNCIPAL]],Hoja1!$L$5:$M$9,2,FALSE),"CJV")</f>
        <v>CJV</v>
      </c>
      <c r="S3196" s="40" t="str">
        <f>IF(Tabla2[[#This Row],[EMPRESA]]=Tabla2[[#This Row],[CONTRATISTA PRNCIPAL]],"Principal","Secundaria")</f>
        <v>Principal</v>
      </c>
      <c r="T3196" s="42">
        <f>IFERROR(1/COUNTIF(Tabla2[CONTRATISTA PRNCIPAL],Tabla2[[#This Row],[CONTRATISTA PRNCIPAL]]),0)</f>
        <v>0.005494505494505495</v>
      </c>
      <c r="U3196" s="43">
        <f>IF(((TODAY()-Tabla2[[#This Row],[FECHA NACIMIENTO]])/365)&lt;18,"Corregir", IF(((TODAY()-Tabla2[[#This Row],[FECHA NACIMIENTO]])/365)&gt;80, "Corregir",ROUNDDOWN(((TODAY()-Tabla2[[#This Row],[FECHA NACIMIENTO]])/365),0)))</f>
        <v>60</v>
      </c>
      <c r="V31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196" s="44" t="str">
        <f>+IF(Tabla2[[#This Row],[Edad]]="Corregir","Corregir","Ok")</f>
        <v>Ok</v>
      </c>
      <c r="X3196" s="42" t="str">
        <f>+IFERROR(VLOOKUP(Tabla2[[#This Row],[DISTRITO SEGÚN DNI]],Hoja1!$A$2:$B$32,2,FALSE),"No")</f>
        <v>No</v>
      </c>
      <c r="Y3196" s="42" t="str">
        <f>IF(OR(LOWER(Tabla2[[#This Row],[GENERO]])="masculino", LOWER(Tabla2[[#This Row],[GENERO]])="femenino"),"OK","Corregir")</f>
        <v>OK</v>
      </c>
      <c r="Z3196" s="42" t="str">
        <f>+IF(Tabla2[[#This Row],[Nro. DNI / CE]]="","Corregir",IF(LEN(Tabla2[[#This Row],[Nro. DNI / CE]])&gt;=8,"OK","Corregir"))</f>
        <v>OK</v>
      </c>
      <c r="AA3196" s="42">
        <f>COUNTIF(Tabla2[APELLIDOS Y NOMBRES],Tabla2[[#This Row],[APELLIDOS Y NOMBRES]])</f>
        <v>1</v>
      </c>
      <c r="AB3196" s="42">
        <f>IF(Tabla2[[#This Row],[Trabajador]]&gt;1,1/Tabla2[[#This Row],[Trabajador]],Tabla2[[#This Row],[Trabajador]])</f>
        <v>1</v>
      </c>
      <c r="AC3196" t="str">
        <f>+IFERROR(IF(Tabla2[[#This Row],[FECHA CESE/BAJA]]="","No Aplica",IF(AND(MONTH(Tabla2[[#This Row],[FECHA CESE/BAJA]])=MONTH(TODAY()-30),YEAR(Tabla2[[#This Row],[FECHA CESE/BAJA]])=YEAR(TODAY())),MONTH(TODAY()-30)&amp;"-"&amp;YEAR(TODAY()),"Borrar")),"No aplica")</f>
        <v>No Aplica</v>
      </c>
      <c r="AD3196" t="str">
        <f>+IFERROR(IF(Tabla2[[#This Row],[FECHA INICIO DE LABORES EN OBRA]]="","No Aplica",IF(AND(MONTH(Tabla2[[#This Row],[FECHA INICIO DE LABORES EN OBRA]])=MONTH(TODAY()-30),YEAR(Tabla2[[#This Row],[FECHA INICIO DE LABORES EN OBRA]])=YEAR(TODAY())),MONTH(TODAY()-30)&amp;"-"&amp;YEAR(TODAY()),"No Aplica")),"No Aplica")</f>
        <v>No Aplica</v>
      </c>
    </row>
    <row r="3197" spans="1:30" x14ac:dyDescent="0.25">
      <c r="A3197" s="13" t="s">
        <v>10813</v>
      </c>
      <c r="B3197" s="15" t="s">
        <v>10814</v>
      </c>
      <c r="C3197" s="15" t="s">
        <v>10814</v>
      </c>
      <c r="D3197" s="15" t="s">
        <v>11010</v>
      </c>
      <c r="E3197" s="15" t="s">
        <v>11011</v>
      </c>
      <c r="F3197" s="39">
        <v>33354</v>
      </c>
      <c r="G3197" s="15">
        <v>1</v>
      </c>
      <c r="H3197" s="15" t="s">
        <v>2904</v>
      </c>
      <c r="I3197" s="15" t="s">
        <v>2277</v>
      </c>
      <c r="J3197" s="15" t="s">
        <v>11012</v>
      </c>
      <c r="K3197" s="15" t="s">
        <v>8260</v>
      </c>
      <c r="L3197" s="40" t="s">
        <v>5</v>
      </c>
      <c r="M3197" s="39"/>
      <c r="N3197" s="41" t="s">
        <v>2098</v>
      </c>
      <c r="O3197" s="39">
        <v>44715</v>
      </c>
      <c r="P3197" s="40">
        <v>1</v>
      </c>
      <c r="Q3197" s="40">
        <v>1</v>
      </c>
      <c r="R3197" s="40" t="str">
        <f>IFERROR(VLOOKUP(Tabla2[[#This Row],[CONTRATISTA PRNCIPAL]],Hoja1!$L$5:$M$9,2,FALSE),"CJV")</f>
        <v>CJV</v>
      </c>
      <c r="S3197" s="40" t="str">
        <f>IF(Tabla2[[#This Row],[EMPRESA]]=Tabla2[[#This Row],[CONTRATISTA PRNCIPAL]],"Principal","Secundaria")</f>
        <v>Principal</v>
      </c>
      <c r="T3197" s="42">
        <f>IFERROR(1/COUNTIF(Tabla2[CONTRATISTA PRNCIPAL],Tabla2[[#This Row],[CONTRATISTA PRNCIPAL]]),0)</f>
        <v>0.005494505494505495</v>
      </c>
      <c r="U3197" s="43">
        <f>IF(((TODAY()-Tabla2[[#This Row],[FECHA NACIMIENTO]])/365)&lt;18,"Corregir", IF(((TODAY()-Tabla2[[#This Row],[FECHA NACIMIENTO]])/365)&gt;80, "Corregir",ROUNDDOWN(((TODAY()-Tabla2[[#This Row],[FECHA NACIMIENTO]])/365),0)))</f>
        <v>32</v>
      </c>
      <c r="V31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97" s="44" t="str">
        <f>+IF(Tabla2[[#This Row],[Edad]]="Corregir","Corregir","Ok")</f>
        <v>Ok</v>
      </c>
      <c r="X3197" s="42" t="str">
        <f>+IFERROR(VLOOKUP(Tabla2[[#This Row],[DISTRITO SEGÚN DNI]],Hoja1!$A$2:$B$32,2,FALSE),"No")</f>
        <v>No</v>
      </c>
      <c r="Y3197" s="42" t="str">
        <f>IF(OR(LOWER(Tabla2[[#This Row],[GENERO]])="masculino", LOWER(Tabla2[[#This Row],[GENERO]])="femenino"),"OK","Corregir")</f>
        <v>OK</v>
      </c>
      <c r="Z3197" s="42" t="str">
        <f>+IF(Tabla2[[#This Row],[Nro. DNI / CE]]="","Corregir",IF(LEN(Tabla2[[#This Row],[Nro. DNI / CE]])&gt;=8,"OK","Corregir"))</f>
        <v>OK</v>
      </c>
      <c r="AA3197" s="42">
        <f>COUNTIF(Tabla2[APELLIDOS Y NOMBRES],Tabla2[[#This Row],[APELLIDOS Y NOMBRES]])</f>
        <v>1</v>
      </c>
      <c r="AB3197" s="42">
        <f>IF(Tabla2[[#This Row],[Trabajador]]&gt;1,1/Tabla2[[#This Row],[Trabajador]],Tabla2[[#This Row],[Trabajador]])</f>
        <v>1</v>
      </c>
      <c r="AC3197" t="str">
        <f>+IFERROR(IF(Tabla2[[#This Row],[FECHA CESE/BAJA]]="","No Aplica",IF(AND(MONTH(Tabla2[[#This Row],[FECHA CESE/BAJA]])=MONTH(TODAY()-30),YEAR(Tabla2[[#This Row],[FECHA CESE/BAJA]])=YEAR(TODAY())),MONTH(TODAY()-30)&amp;"-"&amp;YEAR(TODAY()),"Borrar")),"No aplica")</f>
        <v>No Aplica</v>
      </c>
      <c r="AD3197" t="str">
        <f>+IFERROR(IF(Tabla2[[#This Row],[FECHA INICIO DE LABORES EN OBRA]]="","No Aplica",IF(AND(MONTH(Tabla2[[#This Row],[FECHA INICIO DE LABORES EN OBRA]])=MONTH(TODAY()-30),YEAR(Tabla2[[#This Row],[FECHA INICIO DE LABORES EN OBRA]])=YEAR(TODAY())),MONTH(TODAY()-30)&amp;"-"&amp;YEAR(TODAY()),"No Aplica")),"No Aplica")</f>
        <v>No Aplica</v>
      </c>
    </row>
    <row r="3198" spans="1:30" x14ac:dyDescent="0.25">
      <c r="A3198" s="13" t="s">
        <v>10813</v>
      </c>
      <c r="B3198" s="15" t="s">
        <v>10814</v>
      </c>
      <c r="C3198" s="15" t="s">
        <v>10814</v>
      </c>
      <c r="D3198" s="15" t="s">
        <v>11013</v>
      </c>
      <c r="E3198" s="15" t="s">
        <v>11014</v>
      </c>
      <c r="F3198" s="39">
        <v>31716</v>
      </c>
      <c r="G3198" s="15">
        <v>1</v>
      </c>
      <c r="H3198" s="15" t="s">
        <v>4160</v>
      </c>
      <c r="I3198" s="15" t="s">
        <v>2277</v>
      </c>
      <c r="J3198" s="15" t="s">
        <v>11015</v>
      </c>
      <c r="K3198" s="15" t="s">
        <v>11016</v>
      </c>
      <c r="L3198" s="40" t="s">
        <v>6</v>
      </c>
      <c r="M3198" s="39"/>
      <c r="N3198" s="41" t="s">
        <v>2098</v>
      </c>
      <c r="O3198" s="39">
        <v>44715</v>
      </c>
      <c r="P3198" s="40">
        <v>1</v>
      </c>
      <c r="Q3198" s="40">
        <v>1</v>
      </c>
      <c r="R3198" s="40" t="str">
        <f>IFERROR(VLOOKUP(Tabla2[[#This Row],[CONTRATISTA PRNCIPAL]],Hoja1!$L$5:$M$9,2,FALSE),"CJV")</f>
        <v>CJV</v>
      </c>
      <c r="S3198" s="40" t="str">
        <f>IF(Tabla2[[#This Row],[EMPRESA]]=Tabla2[[#This Row],[CONTRATISTA PRNCIPAL]],"Principal","Secundaria")</f>
        <v>Principal</v>
      </c>
      <c r="T3198" s="42">
        <f>IFERROR(1/COUNTIF(Tabla2[CONTRATISTA PRNCIPAL],Tabla2[[#This Row],[CONTRATISTA PRNCIPAL]]),0)</f>
        <v>0.005494505494505495</v>
      </c>
      <c r="U3198" s="43">
        <f>IF(((TODAY()-Tabla2[[#This Row],[FECHA NACIMIENTO]])/365)&lt;18,"Corregir", IF(((TODAY()-Tabla2[[#This Row],[FECHA NACIMIENTO]])/365)&gt;80, "Corregir",ROUNDDOWN(((TODAY()-Tabla2[[#This Row],[FECHA NACIMIENTO]])/365),0)))</f>
        <v>36</v>
      </c>
      <c r="V31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98" s="44" t="str">
        <f>+IF(Tabla2[[#This Row],[Edad]]="Corregir","Corregir","Ok")</f>
        <v>Ok</v>
      </c>
      <c r="X3198" s="42" t="str">
        <f>+IFERROR(VLOOKUP(Tabla2[[#This Row],[DISTRITO SEGÚN DNI]],Hoja1!$A$2:$B$32,2,FALSE),"No")</f>
        <v>No</v>
      </c>
      <c r="Y3198" s="42" t="str">
        <f>IF(OR(LOWER(Tabla2[[#This Row],[GENERO]])="masculino", LOWER(Tabla2[[#This Row],[GENERO]])="femenino"),"OK","Corregir")</f>
        <v>OK</v>
      </c>
      <c r="Z3198" s="42" t="str">
        <f>+IF(Tabla2[[#This Row],[Nro. DNI / CE]]="","Corregir",IF(LEN(Tabla2[[#This Row],[Nro. DNI / CE]])&gt;=8,"OK","Corregir"))</f>
        <v>OK</v>
      </c>
      <c r="AA3198" s="42">
        <f>COUNTIF(Tabla2[APELLIDOS Y NOMBRES],Tabla2[[#This Row],[APELLIDOS Y NOMBRES]])</f>
        <v>1</v>
      </c>
      <c r="AB3198" s="42">
        <f>IF(Tabla2[[#This Row],[Trabajador]]&gt;1,1/Tabla2[[#This Row],[Trabajador]],Tabla2[[#This Row],[Trabajador]])</f>
        <v>1</v>
      </c>
      <c r="AC3198" t="str">
        <f>+IFERROR(IF(Tabla2[[#This Row],[FECHA CESE/BAJA]]="","No Aplica",IF(AND(MONTH(Tabla2[[#This Row],[FECHA CESE/BAJA]])=MONTH(TODAY()-30),YEAR(Tabla2[[#This Row],[FECHA CESE/BAJA]])=YEAR(TODAY())),MONTH(TODAY()-30)&amp;"-"&amp;YEAR(TODAY()),"Borrar")),"No aplica")</f>
        <v>No Aplica</v>
      </c>
      <c r="AD3198" t="str">
        <f>+IFERROR(IF(Tabla2[[#This Row],[FECHA INICIO DE LABORES EN OBRA]]="","No Aplica",IF(AND(MONTH(Tabla2[[#This Row],[FECHA INICIO DE LABORES EN OBRA]])=MONTH(TODAY()-30),YEAR(Tabla2[[#This Row],[FECHA INICIO DE LABORES EN OBRA]])=YEAR(TODAY())),MONTH(TODAY()-30)&amp;"-"&amp;YEAR(TODAY()),"No Aplica")),"No Aplica")</f>
        <v>No Aplica</v>
      </c>
    </row>
    <row r="3199" spans="1:30" x14ac:dyDescent="0.25">
      <c r="A3199" s="13" t="s">
        <v>10813</v>
      </c>
      <c r="B3199" s="15" t="s">
        <v>10814</v>
      </c>
      <c r="C3199" s="15" t="s">
        <v>10814</v>
      </c>
      <c r="D3199" s="15" t="s">
        <v>11017</v>
      </c>
      <c r="E3199" s="15" t="s">
        <v>11018</v>
      </c>
      <c r="F3199" s="39">
        <v>32940</v>
      </c>
      <c r="G3199" s="15">
        <v>1</v>
      </c>
      <c r="H3199" s="15" t="s">
        <v>4186</v>
      </c>
      <c r="I3199" s="15" t="s">
        <v>2277</v>
      </c>
      <c r="J3199" s="15" t="s">
        <v>11019</v>
      </c>
      <c r="K3199" s="15" t="s">
        <v>3795</v>
      </c>
      <c r="L3199" s="40" t="s">
        <v>5</v>
      </c>
      <c r="M3199" s="39"/>
      <c r="N3199" s="41" t="s">
        <v>2098</v>
      </c>
      <c r="O3199" s="39">
        <v>44715</v>
      </c>
      <c r="P3199" s="40">
        <v>3</v>
      </c>
      <c r="Q3199" s="40">
        <v>1</v>
      </c>
      <c r="R3199" s="40" t="str">
        <f>IFERROR(VLOOKUP(Tabla2[[#This Row],[CONTRATISTA PRNCIPAL]],Hoja1!$L$5:$M$9,2,FALSE),"CJV")</f>
        <v>CJV</v>
      </c>
      <c r="S3199" s="40" t="str">
        <f>IF(Tabla2[[#This Row],[EMPRESA]]=Tabla2[[#This Row],[CONTRATISTA PRNCIPAL]],"Principal","Secundaria")</f>
        <v>Principal</v>
      </c>
      <c r="T3199" s="42">
        <f>IFERROR(1/COUNTIF(Tabla2[CONTRATISTA PRNCIPAL],Tabla2[[#This Row],[CONTRATISTA PRNCIPAL]]),0)</f>
        <v>0.005494505494505495</v>
      </c>
      <c r="U3199" s="43">
        <f>IF(((TODAY()-Tabla2[[#This Row],[FECHA NACIMIENTO]])/365)&lt;18,"Corregir", IF(((TODAY()-Tabla2[[#This Row],[FECHA NACIMIENTO]])/365)&gt;80, "Corregir",ROUNDDOWN(((TODAY()-Tabla2[[#This Row],[FECHA NACIMIENTO]])/365),0)))</f>
        <v>33</v>
      </c>
      <c r="V31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199" s="44" t="str">
        <f>+IF(Tabla2[[#This Row],[Edad]]="Corregir","Corregir","Ok")</f>
        <v>Ok</v>
      </c>
      <c r="X3199" s="42" t="str">
        <f>+IFERROR(VLOOKUP(Tabla2[[#This Row],[DISTRITO SEGÚN DNI]],Hoja1!$A$2:$B$32,2,FALSE),"No")</f>
        <v>No</v>
      </c>
      <c r="Y3199" s="42" t="str">
        <f>IF(OR(LOWER(Tabla2[[#This Row],[GENERO]])="masculino", LOWER(Tabla2[[#This Row],[GENERO]])="femenino"),"OK","Corregir")</f>
        <v>OK</v>
      </c>
      <c r="Z3199" s="42" t="str">
        <f>+IF(Tabla2[[#This Row],[Nro. DNI / CE]]="","Corregir",IF(LEN(Tabla2[[#This Row],[Nro. DNI / CE]])&gt;=8,"OK","Corregir"))</f>
        <v>OK</v>
      </c>
      <c r="AA3199" s="42">
        <f>COUNTIF(Tabla2[APELLIDOS Y NOMBRES],Tabla2[[#This Row],[APELLIDOS Y NOMBRES]])</f>
        <v>1</v>
      </c>
      <c r="AB3199" s="42">
        <f>IF(Tabla2[[#This Row],[Trabajador]]&gt;1,1/Tabla2[[#This Row],[Trabajador]],Tabla2[[#This Row],[Trabajador]])</f>
        <v>1</v>
      </c>
      <c r="AC3199" t="str">
        <f>+IFERROR(IF(Tabla2[[#This Row],[FECHA CESE/BAJA]]="","No Aplica",IF(AND(MONTH(Tabla2[[#This Row],[FECHA CESE/BAJA]])=MONTH(TODAY()-30),YEAR(Tabla2[[#This Row],[FECHA CESE/BAJA]])=YEAR(TODAY())),MONTH(TODAY()-30)&amp;"-"&amp;YEAR(TODAY()),"Borrar")),"No aplica")</f>
        <v>No Aplica</v>
      </c>
      <c r="AD3199" t="str">
        <f>+IFERROR(IF(Tabla2[[#This Row],[FECHA INICIO DE LABORES EN OBRA]]="","No Aplica",IF(AND(MONTH(Tabla2[[#This Row],[FECHA INICIO DE LABORES EN OBRA]])=MONTH(TODAY()-30),YEAR(Tabla2[[#This Row],[FECHA INICIO DE LABORES EN OBRA]])=YEAR(TODAY())),MONTH(TODAY()-30)&amp;"-"&amp;YEAR(TODAY()),"No Aplica")),"No Aplica")</f>
        <v>No Aplica</v>
      </c>
    </row>
    <row r="3200" spans="1:30" x14ac:dyDescent="0.25">
      <c r="A3200" s="13" t="s">
        <v>10813</v>
      </c>
      <c r="B3200" s="15" t="s">
        <v>10814</v>
      </c>
      <c r="C3200" s="15" t="s">
        <v>10814</v>
      </c>
      <c r="D3200" s="15" t="s">
        <v>11020</v>
      </c>
      <c r="E3200" s="15" t="s">
        <v>11021</v>
      </c>
      <c r="F3200" s="39">
        <v>33196</v>
      </c>
      <c r="G3200" s="15">
        <v>1</v>
      </c>
      <c r="H3200" s="15" t="s">
        <v>3875</v>
      </c>
      <c r="I3200" s="15" t="s">
        <v>2277</v>
      </c>
      <c r="J3200" s="15" t="s">
        <v>10980</v>
      </c>
      <c r="K3200" s="15" t="s">
        <v>2680</v>
      </c>
      <c r="L3200" s="40" t="s">
        <v>6</v>
      </c>
      <c r="M3200" s="39"/>
      <c r="N3200" s="41" t="s">
        <v>11022</v>
      </c>
      <c r="O3200" s="39">
        <v>44717</v>
      </c>
      <c r="P3200" s="40">
        <v>3</v>
      </c>
      <c r="Q3200" s="40">
        <v>1</v>
      </c>
      <c r="R3200" s="40" t="str">
        <f>IFERROR(VLOOKUP(Tabla2[[#This Row],[CONTRATISTA PRNCIPAL]],Hoja1!$L$5:$M$9,2,FALSE),"CJV")</f>
        <v>CJV</v>
      </c>
      <c r="S3200" s="40" t="str">
        <f>IF(Tabla2[[#This Row],[EMPRESA]]=Tabla2[[#This Row],[CONTRATISTA PRNCIPAL]],"Principal","Secundaria")</f>
        <v>Principal</v>
      </c>
      <c r="T3200" s="42">
        <f>IFERROR(1/COUNTIF(Tabla2[CONTRATISTA PRNCIPAL],Tabla2[[#This Row],[CONTRATISTA PRNCIPAL]]),0)</f>
        <v>0.005494505494505495</v>
      </c>
      <c r="U3200" s="43">
        <f>IF(((TODAY()-Tabla2[[#This Row],[FECHA NACIMIENTO]])/365)&lt;18,"Corregir", IF(((TODAY()-Tabla2[[#This Row],[FECHA NACIMIENTO]])/365)&gt;80, "Corregir",ROUNDDOWN(((TODAY()-Tabla2[[#This Row],[FECHA NACIMIENTO]])/365),0)))</f>
        <v>32</v>
      </c>
      <c r="V32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00" s="44" t="str">
        <f>+IF(Tabla2[[#This Row],[Edad]]="Corregir","Corregir","Ok")</f>
        <v>Ok</v>
      </c>
      <c r="X3200" s="42" t="str">
        <f>+IFERROR(VLOOKUP(Tabla2[[#This Row],[DISTRITO SEGÚN DNI]],Hoja1!$A$2:$B$32,2,FALSE),"No")</f>
        <v>No</v>
      </c>
      <c r="Y3200" s="42" t="str">
        <f>IF(OR(LOWER(Tabla2[[#This Row],[GENERO]])="masculino", LOWER(Tabla2[[#This Row],[GENERO]])="femenino"),"OK","Corregir")</f>
        <v>OK</v>
      </c>
      <c r="Z3200" s="42" t="str">
        <f>+IF(Tabla2[[#This Row],[Nro. DNI / CE]]="","Corregir",IF(LEN(Tabla2[[#This Row],[Nro. DNI / CE]])&gt;=8,"OK","Corregir"))</f>
        <v>OK</v>
      </c>
      <c r="AA3200" s="42">
        <f>COUNTIF(Tabla2[APELLIDOS Y NOMBRES],Tabla2[[#This Row],[APELLIDOS Y NOMBRES]])</f>
        <v>1</v>
      </c>
      <c r="AB3200" s="42">
        <f>IF(Tabla2[[#This Row],[Trabajador]]&gt;1,1/Tabla2[[#This Row],[Trabajador]],Tabla2[[#This Row],[Trabajador]])</f>
        <v>1</v>
      </c>
      <c r="AC3200" t="str">
        <f>+IFERROR(IF(Tabla2[[#This Row],[FECHA CESE/BAJA]]="","No Aplica",IF(AND(MONTH(Tabla2[[#This Row],[FECHA CESE/BAJA]])=MONTH(TODAY()-30),YEAR(Tabla2[[#This Row],[FECHA CESE/BAJA]])=YEAR(TODAY())),MONTH(TODAY()-30)&amp;"-"&amp;YEAR(TODAY()),"Borrar")),"No aplica")</f>
        <v>No Aplica</v>
      </c>
      <c r="AD3200" t="str">
        <f>+IFERROR(IF(Tabla2[[#This Row],[FECHA INICIO DE LABORES EN OBRA]]="","No Aplica",IF(AND(MONTH(Tabla2[[#This Row],[FECHA INICIO DE LABORES EN OBRA]])=MONTH(TODAY()-30),YEAR(Tabla2[[#This Row],[FECHA INICIO DE LABORES EN OBRA]])=YEAR(TODAY())),MONTH(TODAY()-30)&amp;"-"&amp;YEAR(TODAY()),"No Aplica")),"No Aplica")</f>
        <v>No Aplica</v>
      </c>
    </row>
    <row r="3201" spans="1:30" x14ac:dyDescent="0.25">
      <c r="A3201" s="13" t="s">
        <v>10813</v>
      </c>
      <c r="B3201" s="15" t="s">
        <v>10814</v>
      </c>
      <c r="C3201" s="15" t="s">
        <v>10814</v>
      </c>
      <c r="D3201" s="15" t="s">
        <v>976</v>
      </c>
      <c r="E3201" s="15" t="s">
        <v>977</v>
      </c>
      <c r="F3201" s="39">
        <v>35276</v>
      </c>
      <c r="G3201" s="15">
        <v>1</v>
      </c>
      <c r="H3201" s="15" t="s">
        <v>4186</v>
      </c>
      <c r="I3201" s="15" t="s">
        <v>2277</v>
      </c>
      <c r="J3201" s="15" t="s">
        <v>11023</v>
      </c>
      <c r="K3201" s="15" t="s">
        <v>26</v>
      </c>
      <c r="L3201" s="40" t="s">
        <v>6</v>
      </c>
      <c r="M3201" s="39"/>
      <c r="N3201" s="41" t="s">
        <v>2098</v>
      </c>
      <c r="O3201" s="39">
        <v>44717</v>
      </c>
      <c r="P3201" s="40">
        <v>3</v>
      </c>
      <c r="Q3201" s="40">
        <v>1</v>
      </c>
      <c r="R3201" s="40" t="str">
        <f>IFERROR(VLOOKUP(Tabla2[[#This Row],[CONTRATISTA PRNCIPAL]],Hoja1!$L$5:$M$9,2,FALSE),"CJV")</f>
        <v>CJV</v>
      </c>
      <c r="S3201" s="40" t="str">
        <f>IF(Tabla2[[#This Row],[EMPRESA]]=Tabla2[[#This Row],[CONTRATISTA PRNCIPAL]],"Principal","Secundaria")</f>
        <v>Principal</v>
      </c>
      <c r="T3201" s="42">
        <f>IFERROR(1/COUNTIF(Tabla2[CONTRATISTA PRNCIPAL],Tabla2[[#This Row],[CONTRATISTA PRNCIPAL]]),0)</f>
        <v>0.005494505494505495</v>
      </c>
      <c r="U3201" s="43">
        <f>IF(((TODAY()-Tabla2[[#This Row],[FECHA NACIMIENTO]])/365)&lt;18,"Corregir", IF(((TODAY()-Tabla2[[#This Row],[FECHA NACIMIENTO]])/365)&gt;80, "Corregir",ROUNDDOWN(((TODAY()-Tabla2[[#This Row],[FECHA NACIMIENTO]])/365),0)))</f>
        <v>27</v>
      </c>
      <c r="V32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01" s="44" t="str">
        <f>+IF(Tabla2[[#This Row],[Edad]]="Corregir","Corregir","Ok")</f>
        <v>Ok</v>
      </c>
      <c r="X3201" s="42" t="str">
        <f>+IFERROR(VLOOKUP(Tabla2[[#This Row],[DISTRITO SEGÚN DNI]],Hoja1!$A$2:$B$32,2,FALSE),"No")</f>
        <v>EL AGUSTINO</v>
      </c>
      <c r="Y3201" s="42" t="str">
        <f>IF(OR(LOWER(Tabla2[[#This Row],[GENERO]])="masculino", LOWER(Tabla2[[#This Row],[GENERO]])="femenino"),"OK","Corregir")</f>
        <v>OK</v>
      </c>
      <c r="Z3201" s="42" t="str">
        <f>+IF(Tabla2[[#This Row],[Nro. DNI / CE]]="","Corregir",IF(LEN(Tabla2[[#This Row],[Nro. DNI / CE]])&gt;=8,"OK","Corregir"))</f>
        <v>OK</v>
      </c>
      <c r="AA3201" s="42">
        <f>COUNTIF(Tabla2[APELLIDOS Y NOMBRES],Tabla2[[#This Row],[APELLIDOS Y NOMBRES]])</f>
        <v>1</v>
      </c>
      <c r="AB3201" s="42">
        <f>IF(Tabla2[[#This Row],[Trabajador]]&gt;1,1/Tabla2[[#This Row],[Trabajador]],Tabla2[[#This Row],[Trabajador]])</f>
        <v>1</v>
      </c>
      <c r="AC3201" t="str">
        <f>+IFERROR(IF(Tabla2[[#This Row],[FECHA CESE/BAJA]]="","No Aplica",IF(AND(MONTH(Tabla2[[#This Row],[FECHA CESE/BAJA]])=MONTH(TODAY()-30),YEAR(Tabla2[[#This Row],[FECHA CESE/BAJA]])=YEAR(TODAY())),MONTH(TODAY()-30)&amp;"-"&amp;YEAR(TODAY()),"Borrar")),"No aplica")</f>
        <v>No Aplica</v>
      </c>
      <c r="AD3201" t="str">
        <f>+IFERROR(IF(Tabla2[[#This Row],[FECHA INICIO DE LABORES EN OBRA]]="","No Aplica",IF(AND(MONTH(Tabla2[[#This Row],[FECHA INICIO DE LABORES EN OBRA]])=MONTH(TODAY()-30),YEAR(Tabla2[[#This Row],[FECHA INICIO DE LABORES EN OBRA]])=YEAR(TODAY())),MONTH(TODAY()-30)&amp;"-"&amp;YEAR(TODAY()),"No Aplica")),"No Aplica")</f>
        <v>No Aplica</v>
      </c>
    </row>
    <row r="3202" spans="1:30" x14ac:dyDescent="0.25">
      <c r="A3202" s="13" t="s">
        <v>10813</v>
      </c>
      <c r="B3202" s="15" t="s">
        <v>10814</v>
      </c>
      <c r="C3202" s="15" t="s">
        <v>10814</v>
      </c>
      <c r="D3202" s="15" t="s">
        <v>11024</v>
      </c>
      <c r="E3202" s="15" t="s">
        <v>11025</v>
      </c>
      <c r="F3202" s="39">
        <v>34789</v>
      </c>
      <c r="G3202" s="15">
        <v>1</v>
      </c>
      <c r="H3202" s="15" t="s">
        <v>11026</v>
      </c>
      <c r="I3202" s="15" t="s">
        <v>2277</v>
      </c>
      <c r="J3202" s="15" t="s">
        <v>11027</v>
      </c>
      <c r="K3202" s="15" t="s">
        <v>11028</v>
      </c>
      <c r="L3202" s="40" t="s">
        <v>6</v>
      </c>
      <c r="M3202" s="39"/>
      <c r="N3202" s="41" t="s">
        <v>2098</v>
      </c>
      <c r="O3202" s="39">
        <v>44722</v>
      </c>
      <c r="P3202" s="40">
        <v>3</v>
      </c>
      <c r="Q3202" s="40">
        <v>1</v>
      </c>
      <c r="R3202" s="40" t="str">
        <f>IFERROR(VLOOKUP(Tabla2[[#This Row],[CONTRATISTA PRNCIPAL]],Hoja1!$L$5:$M$9,2,FALSE),"CJV")</f>
        <v>CJV</v>
      </c>
      <c r="S3202" s="40" t="str">
        <f>IF(Tabla2[[#This Row],[EMPRESA]]=Tabla2[[#This Row],[CONTRATISTA PRNCIPAL]],"Principal","Secundaria")</f>
        <v>Principal</v>
      </c>
      <c r="T3202" s="42">
        <f>IFERROR(1/COUNTIF(Tabla2[CONTRATISTA PRNCIPAL],Tabla2[[#This Row],[CONTRATISTA PRNCIPAL]]),0)</f>
        <v>0.005494505494505495</v>
      </c>
      <c r="U3202" s="43">
        <f>IF(((TODAY()-Tabla2[[#This Row],[FECHA NACIMIENTO]])/365)&lt;18,"Corregir", IF(((TODAY()-Tabla2[[#This Row],[FECHA NACIMIENTO]])/365)&gt;80, "Corregir",ROUNDDOWN(((TODAY()-Tabla2[[#This Row],[FECHA NACIMIENTO]])/365),0)))</f>
        <v>28</v>
      </c>
      <c r="V32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02" s="44" t="str">
        <f>+IF(Tabla2[[#This Row],[Edad]]="Corregir","Corregir","Ok")</f>
        <v>Ok</v>
      </c>
      <c r="X3202" s="42" t="str">
        <f>+IFERROR(VLOOKUP(Tabla2[[#This Row],[DISTRITO SEGÚN DNI]],Hoja1!$A$2:$B$32,2,FALSE),"No")</f>
        <v>No</v>
      </c>
      <c r="Y3202" s="42" t="str">
        <f>IF(OR(LOWER(Tabla2[[#This Row],[GENERO]])="masculino", LOWER(Tabla2[[#This Row],[GENERO]])="femenino"),"OK","Corregir")</f>
        <v>OK</v>
      </c>
      <c r="Z3202" s="42" t="str">
        <f>+IF(Tabla2[[#This Row],[Nro. DNI / CE]]="","Corregir",IF(LEN(Tabla2[[#This Row],[Nro. DNI / CE]])&gt;=8,"OK","Corregir"))</f>
        <v>OK</v>
      </c>
      <c r="AA3202" s="42">
        <f>COUNTIF(Tabla2[APELLIDOS Y NOMBRES],Tabla2[[#This Row],[APELLIDOS Y NOMBRES]])</f>
        <v>1</v>
      </c>
      <c r="AB3202" s="42">
        <f>IF(Tabla2[[#This Row],[Trabajador]]&gt;1,1/Tabla2[[#This Row],[Trabajador]],Tabla2[[#This Row],[Trabajador]])</f>
        <v>1</v>
      </c>
      <c r="AC3202" t="str">
        <f>+IFERROR(IF(Tabla2[[#This Row],[FECHA CESE/BAJA]]="","No Aplica",IF(AND(MONTH(Tabla2[[#This Row],[FECHA CESE/BAJA]])=MONTH(TODAY()-30),YEAR(Tabla2[[#This Row],[FECHA CESE/BAJA]])=YEAR(TODAY())),MONTH(TODAY()-30)&amp;"-"&amp;YEAR(TODAY()),"Borrar")),"No aplica")</f>
        <v>No Aplica</v>
      </c>
      <c r="AD3202" t="str">
        <f>+IFERROR(IF(Tabla2[[#This Row],[FECHA INICIO DE LABORES EN OBRA]]="","No Aplica",IF(AND(MONTH(Tabla2[[#This Row],[FECHA INICIO DE LABORES EN OBRA]])=MONTH(TODAY()-30),YEAR(Tabla2[[#This Row],[FECHA INICIO DE LABORES EN OBRA]])=YEAR(TODAY())),MONTH(TODAY()-30)&amp;"-"&amp;YEAR(TODAY()),"No Aplica")),"No Aplica")</f>
        <v>No Aplica</v>
      </c>
    </row>
    <row r="3203" spans="1:30" x14ac:dyDescent="0.25">
      <c r="A3203" s="13" t="s">
        <v>10813</v>
      </c>
      <c r="B3203" s="15" t="s">
        <v>10814</v>
      </c>
      <c r="C3203" s="15" t="s">
        <v>10814</v>
      </c>
      <c r="D3203" s="15" t="s">
        <v>11029</v>
      </c>
      <c r="E3203" s="15" t="s">
        <v>11030</v>
      </c>
      <c r="F3203" s="39">
        <v>29772</v>
      </c>
      <c r="G3203" s="15">
        <v>3</v>
      </c>
      <c r="H3203" s="15" t="s">
        <v>10972</v>
      </c>
      <c r="I3203" s="15" t="s">
        <v>2277</v>
      </c>
      <c r="J3203" s="15" t="s">
        <v>11031</v>
      </c>
      <c r="K3203" s="15" t="s">
        <v>11032</v>
      </c>
      <c r="L3203" s="40" t="s">
        <v>6</v>
      </c>
      <c r="M3203" s="39"/>
      <c r="N3203" s="41" t="s">
        <v>2098</v>
      </c>
      <c r="O3203" s="39">
        <v>44729</v>
      </c>
      <c r="P3203" s="40">
        <v>3</v>
      </c>
      <c r="Q3203" s="40">
        <v>1</v>
      </c>
      <c r="R3203" s="40" t="str">
        <f>IFERROR(VLOOKUP(Tabla2[[#This Row],[CONTRATISTA PRNCIPAL]],Hoja1!$L$5:$M$9,2,FALSE),"CJV")</f>
        <v>CJV</v>
      </c>
      <c r="S3203" s="40" t="str">
        <f>IF(Tabla2[[#This Row],[EMPRESA]]=Tabla2[[#This Row],[CONTRATISTA PRNCIPAL]],"Principal","Secundaria")</f>
        <v>Principal</v>
      </c>
      <c r="T3203" s="42">
        <f>IFERROR(1/COUNTIF(Tabla2[CONTRATISTA PRNCIPAL],Tabla2[[#This Row],[CONTRATISTA PRNCIPAL]]),0)</f>
        <v>0.005494505494505495</v>
      </c>
      <c r="U3203" s="43">
        <f>IF(((TODAY()-Tabla2[[#This Row],[FECHA NACIMIENTO]])/365)&lt;18,"Corregir", IF(((TODAY()-Tabla2[[#This Row],[FECHA NACIMIENTO]])/365)&gt;80, "Corregir",ROUNDDOWN(((TODAY()-Tabla2[[#This Row],[FECHA NACIMIENTO]])/365),0)))</f>
        <v>42</v>
      </c>
      <c r="V32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03" s="44" t="str">
        <f>+IF(Tabla2[[#This Row],[Edad]]="Corregir","Corregir","Ok")</f>
        <v>Ok</v>
      </c>
      <c r="X3203" s="42" t="str">
        <f>+IFERROR(VLOOKUP(Tabla2[[#This Row],[DISTRITO SEGÚN DNI]],Hoja1!$A$2:$B$32,2,FALSE),"No")</f>
        <v>No</v>
      </c>
      <c r="Y3203" s="42" t="str">
        <f>IF(OR(LOWER(Tabla2[[#This Row],[GENERO]])="masculino", LOWER(Tabla2[[#This Row],[GENERO]])="femenino"),"OK","Corregir")</f>
        <v>OK</v>
      </c>
      <c r="Z3203" s="42" t="str">
        <f>+IF(Tabla2[[#This Row],[Nro. DNI / CE]]="","Corregir",IF(LEN(Tabla2[[#This Row],[Nro. DNI / CE]])&gt;=8,"OK","Corregir"))</f>
        <v>OK</v>
      </c>
      <c r="AA3203" s="42">
        <f>COUNTIF(Tabla2[APELLIDOS Y NOMBRES],Tabla2[[#This Row],[APELLIDOS Y NOMBRES]])</f>
        <v>1</v>
      </c>
      <c r="AB3203" s="42">
        <f>IF(Tabla2[[#This Row],[Trabajador]]&gt;1,1/Tabla2[[#This Row],[Trabajador]],Tabla2[[#This Row],[Trabajador]])</f>
        <v>1</v>
      </c>
      <c r="AC3203" t="str">
        <f>+IFERROR(IF(Tabla2[[#This Row],[FECHA CESE/BAJA]]="","No Aplica",IF(AND(MONTH(Tabla2[[#This Row],[FECHA CESE/BAJA]])=MONTH(TODAY()-30),YEAR(Tabla2[[#This Row],[FECHA CESE/BAJA]])=YEAR(TODAY())),MONTH(TODAY()-30)&amp;"-"&amp;YEAR(TODAY()),"Borrar")),"No aplica")</f>
        <v>No Aplica</v>
      </c>
      <c r="AD3203" t="str">
        <f>+IFERROR(IF(Tabla2[[#This Row],[FECHA INICIO DE LABORES EN OBRA]]="","No Aplica",IF(AND(MONTH(Tabla2[[#This Row],[FECHA INICIO DE LABORES EN OBRA]])=MONTH(TODAY()-30),YEAR(Tabla2[[#This Row],[FECHA INICIO DE LABORES EN OBRA]])=YEAR(TODAY())),MONTH(TODAY()-30)&amp;"-"&amp;YEAR(TODAY()),"No Aplica")),"No Aplica")</f>
        <v>No Aplica</v>
      </c>
    </row>
    <row r="3204" spans="1:30" x14ac:dyDescent="0.25">
      <c r="A3204" s="13" t="s">
        <v>10813</v>
      </c>
      <c r="B3204" s="15" t="s">
        <v>10814</v>
      </c>
      <c r="C3204" s="15" t="s">
        <v>10814</v>
      </c>
      <c r="D3204" s="15" t="s">
        <v>11033</v>
      </c>
      <c r="E3204" s="15" t="s">
        <v>11034</v>
      </c>
      <c r="F3204" s="39">
        <v>32740</v>
      </c>
      <c r="G3204" s="15">
        <v>3</v>
      </c>
      <c r="H3204" s="15" t="s">
        <v>2757</v>
      </c>
      <c r="I3204" s="15" t="s">
        <v>2277</v>
      </c>
      <c r="J3204" s="15" t="s">
        <v>11035</v>
      </c>
      <c r="K3204" s="15" t="s">
        <v>2162</v>
      </c>
      <c r="L3204" s="40" t="s">
        <v>6</v>
      </c>
      <c r="M3204" s="39"/>
      <c r="N3204" s="41" t="s">
        <v>2098</v>
      </c>
      <c r="O3204" s="39">
        <v>44729</v>
      </c>
      <c r="P3204" s="40">
        <v>3</v>
      </c>
      <c r="Q3204" s="40">
        <v>1</v>
      </c>
      <c r="R3204" s="40" t="str">
        <f>IFERROR(VLOOKUP(Tabla2[[#This Row],[CONTRATISTA PRNCIPAL]],Hoja1!$L$5:$M$9,2,FALSE),"CJV")</f>
        <v>CJV</v>
      </c>
      <c r="S3204" s="40" t="str">
        <f>IF(Tabla2[[#This Row],[EMPRESA]]=Tabla2[[#This Row],[CONTRATISTA PRNCIPAL]],"Principal","Secundaria")</f>
        <v>Principal</v>
      </c>
      <c r="T3204" s="42">
        <f>IFERROR(1/COUNTIF(Tabla2[CONTRATISTA PRNCIPAL],Tabla2[[#This Row],[CONTRATISTA PRNCIPAL]]),0)</f>
        <v>0.005494505494505495</v>
      </c>
      <c r="U3204" s="43">
        <f>IF(((TODAY()-Tabla2[[#This Row],[FECHA NACIMIENTO]])/365)&lt;18,"Corregir", IF(((TODAY()-Tabla2[[#This Row],[FECHA NACIMIENTO]])/365)&gt;80, "Corregir",ROUNDDOWN(((TODAY()-Tabla2[[#This Row],[FECHA NACIMIENTO]])/365),0)))</f>
        <v>34</v>
      </c>
      <c r="V32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04" s="44" t="str">
        <f>+IF(Tabla2[[#This Row],[Edad]]="Corregir","Corregir","Ok")</f>
        <v>Ok</v>
      </c>
      <c r="X3204" s="42" t="str">
        <f>+IFERROR(VLOOKUP(Tabla2[[#This Row],[DISTRITO SEGÚN DNI]],Hoja1!$A$2:$B$32,2,FALSE),"No")</f>
        <v>No</v>
      </c>
      <c r="Y3204" s="42" t="str">
        <f>IF(OR(LOWER(Tabla2[[#This Row],[GENERO]])="masculino", LOWER(Tabla2[[#This Row],[GENERO]])="femenino"),"OK","Corregir")</f>
        <v>OK</v>
      </c>
      <c r="Z3204" s="42" t="str">
        <f>+IF(Tabla2[[#This Row],[Nro. DNI / CE]]="","Corregir",IF(LEN(Tabla2[[#This Row],[Nro. DNI / CE]])&gt;=8,"OK","Corregir"))</f>
        <v>OK</v>
      </c>
      <c r="AA3204" s="42">
        <f>COUNTIF(Tabla2[APELLIDOS Y NOMBRES],Tabla2[[#This Row],[APELLIDOS Y NOMBRES]])</f>
        <v>1</v>
      </c>
      <c r="AB3204" s="42">
        <f>IF(Tabla2[[#This Row],[Trabajador]]&gt;1,1/Tabla2[[#This Row],[Trabajador]],Tabla2[[#This Row],[Trabajador]])</f>
        <v>1</v>
      </c>
      <c r="AC3204" t="str">
        <f>+IFERROR(IF(Tabla2[[#This Row],[FECHA CESE/BAJA]]="","No Aplica",IF(AND(MONTH(Tabla2[[#This Row],[FECHA CESE/BAJA]])=MONTH(TODAY()-30),YEAR(Tabla2[[#This Row],[FECHA CESE/BAJA]])=YEAR(TODAY())),MONTH(TODAY()-30)&amp;"-"&amp;YEAR(TODAY()),"Borrar")),"No aplica")</f>
        <v>No Aplica</v>
      </c>
      <c r="AD3204" t="str">
        <f>+IFERROR(IF(Tabla2[[#This Row],[FECHA INICIO DE LABORES EN OBRA]]="","No Aplica",IF(AND(MONTH(Tabla2[[#This Row],[FECHA INICIO DE LABORES EN OBRA]])=MONTH(TODAY()-30),YEAR(Tabla2[[#This Row],[FECHA INICIO DE LABORES EN OBRA]])=YEAR(TODAY())),MONTH(TODAY()-30)&amp;"-"&amp;YEAR(TODAY()),"No Aplica")),"No Aplica")</f>
        <v>No Aplica</v>
      </c>
    </row>
    <row r="3205" spans="1:30" x14ac:dyDescent="0.25">
      <c r="A3205" s="13" t="s">
        <v>10813</v>
      </c>
      <c r="B3205" s="15" t="s">
        <v>10814</v>
      </c>
      <c r="C3205" s="15" t="s">
        <v>10814</v>
      </c>
      <c r="D3205" s="15" t="s">
        <v>11036</v>
      </c>
      <c r="E3205" s="15" t="s">
        <v>11037</v>
      </c>
      <c r="F3205" s="39">
        <v>31938</v>
      </c>
      <c r="G3205" s="15">
        <v>3</v>
      </c>
      <c r="H3205" s="15" t="s">
        <v>5690</v>
      </c>
      <c r="I3205" s="15" t="s">
        <v>2277</v>
      </c>
      <c r="J3205" s="15" t="s">
        <v>11038</v>
      </c>
      <c r="K3205" s="15" t="s">
        <v>2200</v>
      </c>
      <c r="L3205" s="40" t="s">
        <v>5</v>
      </c>
      <c r="M3205" s="39"/>
      <c r="N3205" s="41" t="s">
        <v>2098</v>
      </c>
      <c r="O3205" s="39">
        <v>44748</v>
      </c>
      <c r="P3205" s="40">
        <v>1</v>
      </c>
      <c r="Q3205" s="40">
        <v>1</v>
      </c>
      <c r="R3205" s="40" t="str">
        <f>IFERROR(VLOOKUP(Tabla2[[#This Row],[CONTRATISTA PRNCIPAL]],Hoja1!$L$5:$M$9,2,FALSE),"CJV")</f>
        <v>CJV</v>
      </c>
      <c r="S3205" s="40" t="str">
        <f>IF(Tabla2[[#This Row],[EMPRESA]]=Tabla2[[#This Row],[CONTRATISTA PRNCIPAL]],"Principal","Secundaria")</f>
        <v>Principal</v>
      </c>
      <c r="T3205" s="42">
        <f>IFERROR(1/COUNTIF(Tabla2[CONTRATISTA PRNCIPAL],Tabla2[[#This Row],[CONTRATISTA PRNCIPAL]]),0)</f>
        <v>0.005494505494505495</v>
      </c>
      <c r="U3205" s="43">
        <f>IF(((TODAY()-Tabla2[[#This Row],[FECHA NACIMIENTO]])/365)&lt;18,"Corregir", IF(((TODAY()-Tabla2[[#This Row],[FECHA NACIMIENTO]])/365)&gt;80, "Corregir",ROUNDDOWN(((TODAY()-Tabla2[[#This Row],[FECHA NACIMIENTO]])/365),0)))</f>
        <v>36</v>
      </c>
      <c r="V32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05" s="44" t="str">
        <f>+IF(Tabla2[[#This Row],[Edad]]="Corregir","Corregir","Ok")</f>
        <v>Ok</v>
      </c>
      <c r="X3205" s="42" t="str">
        <f>+IFERROR(VLOOKUP(Tabla2[[#This Row],[DISTRITO SEGÚN DNI]],Hoja1!$A$2:$B$32,2,FALSE),"No")</f>
        <v>No</v>
      </c>
      <c r="Y3205" s="42" t="str">
        <f>IF(OR(LOWER(Tabla2[[#This Row],[GENERO]])="masculino", LOWER(Tabla2[[#This Row],[GENERO]])="femenino"),"OK","Corregir")</f>
        <v>OK</v>
      </c>
      <c r="Z3205" s="42" t="str">
        <f>+IF(Tabla2[[#This Row],[Nro. DNI / CE]]="","Corregir",IF(LEN(Tabla2[[#This Row],[Nro. DNI / CE]])&gt;=8,"OK","Corregir"))</f>
        <v>OK</v>
      </c>
      <c r="AA3205" s="42">
        <f>COUNTIF(Tabla2[APELLIDOS Y NOMBRES],Tabla2[[#This Row],[APELLIDOS Y NOMBRES]])</f>
        <v>1</v>
      </c>
      <c r="AB3205" s="42">
        <f>IF(Tabla2[[#This Row],[Trabajador]]&gt;1,1/Tabla2[[#This Row],[Trabajador]],Tabla2[[#This Row],[Trabajador]])</f>
        <v>1</v>
      </c>
      <c r="AC3205" t="str">
        <f>+IFERROR(IF(Tabla2[[#This Row],[FECHA CESE/BAJA]]="","No Aplica",IF(AND(MONTH(Tabla2[[#This Row],[FECHA CESE/BAJA]])=MONTH(TODAY()-30),YEAR(Tabla2[[#This Row],[FECHA CESE/BAJA]])=YEAR(TODAY())),MONTH(TODAY()-30)&amp;"-"&amp;YEAR(TODAY()),"Borrar")),"No aplica")</f>
        <v>No Aplica</v>
      </c>
      <c r="AD3205" t="str">
        <f>+IFERROR(IF(Tabla2[[#This Row],[FECHA INICIO DE LABORES EN OBRA]]="","No Aplica",IF(AND(MONTH(Tabla2[[#This Row],[FECHA INICIO DE LABORES EN OBRA]])=MONTH(TODAY()-30),YEAR(Tabla2[[#This Row],[FECHA INICIO DE LABORES EN OBRA]])=YEAR(TODAY())),MONTH(TODAY()-30)&amp;"-"&amp;YEAR(TODAY()),"No Aplica")),"No Aplica")</f>
        <v>No Aplica</v>
      </c>
    </row>
    <row r="3206" spans="1:30" x14ac:dyDescent="0.25">
      <c r="A3206" s="13" t="s">
        <v>10813</v>
      </c>
      <c r="B3206" s="15" t="s">
        <v>10814</v>
      </c>
      <c r="C3206" s="15" t="s">
        <v>10814</v>
      </c>
      <c r="D3206" s="15" t="s">
        <v>11039</v>
      </c>
      <c r="E3206" s="15" t="s">
        <v>11040</v>
      </c>
      <c r="F3206" s="39">
        <v>29385</v>
      </c>
      <c r="G3206" s="15">
        <v>3</v>
      </c>
      <c r="H3206" s="15" t="s">
        <v>10957</v>
      </c>
      <c r="I3206" s="15" t="s">
        <v>10856</v>
      </c>
      <c r="J3206" s="15" t="s">
        <v>11041</v>
      </c>
      <c r="K3206" s="15" t="s">
        <v>3569</v>
      </c>
      <c r="L3206" s="40" t="s">
        <v>6</v>
      </c>
      <c r="M3206" s="39"/>
      <c r="N3206" s="41" t="s">
        <v>2098</v>
      </c>
      <c r="O3206" s="39">
        <v>44752</v>
      </c>
      <c r="P3206" s="40">
        <v>1</v>
      </c>
      <c r="Q3206" s="40">
        <v>1</v>
      </c>
      <c r="R3206" s="40" t="str">
        <f>IFERROR(VLOOKUP(Tabla2[[#This Row],[CONTRATISTA PRNCIPAL]],Hoja1!$L$5:$M$9,2,FALSE),"CJV")</f>
        <v>CJV</v>
      </c>
      <c r="S3206" s="40" t="str">
        <f>IF(Tabla2[[#This Row],[EMPRESA]]=Tabla2[[#This Row],[CONTRATISTA PRNCIPAL]],"Principal","Secundaria")</f>
        <v>Principal</v>
      </c>
      <c r="T3206" s="42">
        <f>IFERROR(1/COUNTIF(Tabla2[CONTRATISTA PRNCIPAL],Tabla2[[#This Row],[CONTRATISTA PRNCIPAL]]),0)</f>
        <v>0.005494505494505495</v>
      </c>
      <c r="U3206" s="43">
        <f>IF(((TODAY()-Tabla2[[#This Row],[FECHA NACIMIENTO]])/365)&lt;18,"Corregir", IF(((TODAY()-Tabla2[[#This Row],[FECHA NACIMIENTO]])/365)&gt;80, "Corregir",ROUNDDOWN(((TODAY()-Tabla2[[#This Row],[FECHA NACIMIENTO]])/365),0)))</f>
        <v>43</v>
      </c>
      <c r="V32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06" s="44" t="str">
        <f>+IF(Tabla2[[#This Row],[Edad]]="Corregir","Corregir","Ok")</f>
        <v>Ok</v>
      </c>
      <c r="X3206" s="42" t="str">
        <f>+IFERROR(VLOOKUP(Tabla2[[#This Row],[DISTRITO SEGÚN DNI]],Hoja1!$A$2:$B$32,2,FALSE),"No")</f>
        <v>No</v>
      </c>
      <c r="Y3206" s="42" t="str">
        <f>IF(OR(LOWER(Tabla2[[#This Row],[GENERO]])="masculino", LOWER(Tabla2[[#This Row],[GENERO]])="femenino"),"OK","Corregir")</f>
        <v>OK</v>
      </c>
      <c r="Z3206" s="42" t="str">
        <f>+IF(Tabla2[[#This Row],[Nro. DNI / CE]]="","Corregir",IF(LEN(Tabla2[[#This Row],[Nro. DNI / CE]])&gt;=8,"OK","Corregir"))</f>
        <v>OK</v>
      </c>
      <c r="AA3206" s="42">
        <f>COUNTIF(Tabla2[APELLIDOS Y NOMBRES],Tabla2[[#This Row],[APELLIDOS Y NOMBRES]])</f>
        <v>1</v>
      </c>
      <c r="AB3206" s="42">
        <f>IF(Tabla2[[#This Row],[Trabajador]]&gt;1,1/Tabla2[[#This Row],[Trabajador]],Tabla2[[#This Row],[Trabajador]])</f>
        <v>1</v>
      </c>
      <c r="AC3206" t="str">
        <f>+IFERROR(IF(Tabla2[[#This Row],[FECHA CESE/BAJA]]="","No Aplica",IF(AND(MONTH(Tabla2[[#This Row],[FECHA CESE/BAJA]])=MONTH(TODAY()-30),YEAR(Tabla2[[#This Row],[FECHA CESE/BAJA]])=YEAR(TODAY())),MONTH(TODAY()-30)&amp;"-"&amp;YEAR(TODAY()),"Borrar")),"No aplica")</f>
        <v>No Aplica</v>
      </c>
      <c r="AD3206" t="str">
        <f>+IFERROR(IF(Tabla2[[#This Row],[FECHA INICIO DE LABORES EN OBRA]]="","No Aplica",IF(AND(MONTH(Tabla2[[#This Row],[FECHA INICIO DE LABORES EN OBRA]])=MONTH(TODAY()-30),YEAR(Tabla2[[#This Row],[FECHA INICIO DE LABORES EN OBRA]])=YEAR(TODAY())),MONTH(TODAY()-30)&amp;"-"&amp;YEAR(TODAY()),"No Aplica")),"No Aplica")</f>
        <v>No Aplica</v>
      </c>
    </row>
    <row r="3207" spans="1:30" x14ac:dyDescent="0.25">
      <c r="A3207" s="13" t="s">
        <v>10813</v>
      </c>
      <c r="B3207" s="15" t="s">
        <v>10814</v>
      </c>
      <c r="C3207" s="15" t="s">
        <v>10814</v>
      </c>
      <c r="D3207" s="15" t="s">
        <v>11042</v>
      </c>
      <c r="E3207" s="15" t="s">
        <v>11043</v>
      </c>
      <c r="F3207" s="39">
        <v>25797</v>
      </c>
      <c r="G3207" s="15">
        <v>1</v>
      </c>
      <c r="H3207" s="15" t="s">
        <v>11044</v>
      </c>
      <c r="I3207" s="15" t="s">
        <v>2277</v>
      </c>
      <c r="J3207" s="15" t="s">
        <v>11045</v>
      </c>
      <c r="K3207" s="15" t="s">
        <v>3086</v>
      </c>
      <c r="L3207" s="40" t="s">
        <v>6</v>
      </c>
      <c r="M3207" s="39"/>
      <c r="N3207" s="41" t="s">
        <v>2098</v>
      </c>
      <c r="O3207" s="39">
        <v>44753</v>
      </c>
      <c r="P3207" s="40">
        <v>3</v>
      </c>
      <c r="Q3207" s="40">
        <v>1</v>
      </c>
      <c r="R3207" s="40" t="str">
        <f>IFERROR(VLOOKUP(Tabla2[[#This Row],[CONTRATISTA PRNCIPAL]],Hoja1!$L$5:$M$9,2,FALSE),"CJV")</f>
        <v>CJV</v>
      </c>
      <c r="S3207" s="40" t="str">
        <f>IF(Tabla2[[#This Row],[EMPRESA]]=Tabla2[[#This Row],[CONTRATISTA PRNCIPAL]],"Principal","Secundaria")</f>
        <v>Principal</v>
      </c>
      <c r="T3207" s="42">
        <f>IFERROR(1/COUNTIF(Tabla2[CONTRATISTA PRNCIPAL],Tabla2[[#This Row],[CONTRATISTA PRNCIPAL]]),0)</f>
        <v>0.005494505494505495</v>
      </c>
      <c r="U3207" s="43">
        <f>IF(((TODAY()-Tabla2[[#This Row],[FECHA NACIMIENTO]])/365)&lt;18,"Corregir", IF(((TODAY()-Tabla2[[#This Row],[FECHA NACIMIENTO]])/365)&gt;80, "Corregir",ROUNDDOWN(((TODAY()-Tabla2[[#This Row],[FECHA NACIMIENTO]])/365),0)))</f>
        <v>53</v>
      </c>
      <c r="V32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207" s="44" t="str">
        <f>+IF(Tabla2[[#This Row],[Edad]]="Corregir","Corregir","Ok")</f>
        <v>Ok</v>
      </c>
      <c r="X3207" s="42" t="str">
        <f>+IFERROR(VLOOKUP(Tabla2[[#This Row],[DISTRITO SEGÚN DNI]],Hoja1!$A$2:$B$32,2,FALSE),"No")</f>
        <v>No</v>
      </c>
      <c r="Y3207" s="42" t="str">
        <f>IF(OR(LOWER(Tabla2[[#This Row],[GENERO]])="masculino", LOWER(Tabla2[[#This Row],[GENERO]])="femenino"),"OK","Corregir")</f>
        <v>OK</v>
      </c>
      <c r="Z3207" s="42" t="str">
        <f>+IF(Tabla2[[#This Row],[Nro. DNI / CE]]="","Corregir",IF(LEN(Tabla2[[#This Row],[Nro. DNI / CE]])&gt;=8,"OK","Corregir"))</f>
        <v>OK</v>
      </c>
      <c r="AA3207" s="42">
        <f>COUNTIF(Tabla2[APELLIDOS Y NOMBRES],Tabla2[[#This Row],[APELLIDOS Y NOMBRES]])</f>
        <v>1</v>
      </c>
      <c r="AB3207" s="42">
        <f>IF(Tabla2[[#This Row],[Trabajador]]&gt;1,1/Tabla2[[#This Row],[Trabajador]],Tabla2[[#This Row],[Trabajador]])</f>
        <v>1</v>
      </c>
      <c r="AC3207" t="str">
        <f>+IFERROR(IF(Tabla2[[#This Row],[FECHA CESE/BAJA]]="","No Aplica",IF(AND(MONTH(Tabla2[[#This Row],[FECHA CESE/BAJA]])=MONTH(TODAY()-30),YEAR(Tabla2[[#This Row],[FECHA CESE/BAJA]])=YEAR(TODAY())),MONTH(TODAY()-30)&amp;"-"&amp;YEAR(TODAY()),"Borrar")),"No aplica")</f>
        <v>No Aplica</v>
      </c>
      <c r="AD3207" t="str">
        <f>+IFERROR(IF(Tabla2[[#This Row],[FECHA INICIO DE LABORES EN OBRA]]="","No Aplica",IF(AND(MONTH(Tabla2[[#This Row],[FECHA INICIO DE LABORES EN OBRA]])=MONTH(TODAY()-30),YEAR(Tabla2[[#This Row],[FECHA INICIO DE LABORES EN OBRA]])=YEAR(TODAY())),MONTH(TODAY()-30)&amp;"-"&amp;YEAR(TODAY()),"No Aplica")),"No Aplica")</f>
        <v>No Aplica</v>
      </c>
    </row>
    <row r="3208" spans="1:30" x14ac:dyDescent="0.25">
      <c r="A3208" s="13" t="s">
        <v>10813</v>
      </c>
      <c r="B3208" s="15" t="s">
        <v>10814</v>
      </c>
      <c r="C3208" s="15" t="s">
        <v>10814</v>
      </c>
      <c r="D3208" s="15" t="s">
        <v>11046</v>
      </c>
      <c r="E3208" s="15" t="s">
        <v>11047</v>
      </c>
      <c r="F3208" s="39">
        <v>34945</v>
      </c>
      <c r="G3208" s="15">
        <v>1</v>
      </c>
      <c r="H3208" s="15" t="s">
        <v>11048</v>
      </c>
      <c r="I3208" s="15" t="s">
        <v>2277</v>
      </c>
      <c r="J3208" s="15" t="s">
        <v>11049</v>
      </c>
      <c r="K3208" s="15" t="s">
        <v>11050</v>
      </c>
      <c r="L3208" s="40" t="s">
        <v>6</v>
      </c>
      <c r="M3208" s="39"/>
      <c r="N3208" s="41" t="s">
        <v>2098</v>
      </c>
      <c r="O3208" s="39">
        <v>44756</v>
      </c>
      <c r="P3208" s="40">
        <v>3</v>
      </c>
      <c r="Q3208" s="40">
        <v>1</v>
      </c>
      <c r="R3208" s="40" t="str">
        <f>IFERROR(VLOOKUP(Tabla2[[#This Row],[CONTRATISTA PRNCIPAL]],Hoja1!$L$5:$M$9,2,FALSE),"CJV")</f>
        <v>CJV</v>
      </c>
      <c r="S3208" s="40" t="str">
        <f>IF(Tabla2[[#This Row],[EMPRESA]]=Tabla2[[#This Row],[CONTRATISTA PRNCIPAL]],"Principal","Secundaria")</f>
        <v>Principal</v>
      </c>
      <c r="T3208" s="42">
        <f>IFERROR(1/COUNTIF(Tabla2[CONTRATISTA PRNCIPAL],Tabla2[[#This Row],[CONTRATISTA PRNCIPAL]]),0)</f>
        <v>0.005494505494505495</v>
      </c>
      <c r="U3208" s="43">
        <f>IF(((TODAY()-Tabla2[[#This Row],[FECHA NACIMIENTO]])/365)&lt;18,"Corregir", IF(((TODAY()-Tabla2[[#This Row],[FECHA NACIMIENTO]])/365)&gt;80, "Corregir",ROUNDDOWN(((TODAY()-Tabla2[[#This Row],[FECHA NACIMIENTO]])/365),0)))</f>
        <v>28</v>
      </c>
      <c r="V32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08" s="44" t="str">
        <f>+IF(Tabla2[[#This Row],[Edad]]="Corregir","Corregir","Ok")</f>
        <v>Ok</v>
      </c>
      <c r="X3208" s="42" t="str">
        <f>+IFERROR(VLOOKUP(Tabla2[[#This Row],[DISTRITO SEGÚN DNI]],Hoja1!$A$2:$B$32,2,FALSE),"No")</f>
        <v>No</v>
      </c>
      <c r="Y3208" s="42" t="str">
        <f>IF(OR(LOWER(Tabla2[[#This Row],[GENERO]])="masculino", LOWER(Tabla2[[#This Row],[GENERO]])="femenino"),"OK","Corregir")</f>
        <v>OK</v>
      </c>
      <c r="Z3208" s="42" t="str">
        <f>+IF(Tabla2[[#This Row],[Nro. DNI / CE]]="","Corregir",IF(LEN(Tabla2[[#This Row],[Nro. DNI / CE]])&gt;=8,"OK","Corregir"))</f>
        <v>OK</v>
      </c>
      <c r="AA3208" s="42">
        <f>COUNTIF(Tabla2[APELLIDOS Y NOMBRES],Tabla2[[#This Row],[APELLIDOS Y NOMBRES]])</f>
        <v>1</v>
      </c>
      <c r="AB3208" s="42">
        <f>IF(Tabla2[[#This Row],[Trabajador]]&gt;1,1/Tabla2[[#This Row],[Trabajador]],Tabla2[[#This Row],[Trabajador]])</f>
        <v>1</v>
      </c>
      <c r="AC3208" t="str">
        <f>+IFERROR(IF(Tabla2[[#This Row],[FECHA CESE/BAJA]]="","No Aplica",IF(AND(MONTH(Tabla2[[#This Row],[FECHA CESE/BAJA]])=MONTH(TODAY()-30),YEAR(Tabla2[[#This Row],[FECHA CESE/BAJA]])=YEAR(TODAY())),MONTH(TODAY()-30)&amp;"-"&amp;YEAR(TODAY()),"Borrar")),"No aplica")</f>
        <v>No Aplica</v>
      </c>
      <c r="AD3208" t="str">
        <f>+IFERROR(IF(Tabla2[[#This Row],[FECHA INICIO DE LABORES EN OBRA]]="","No Aplica",IF(AND(MONTH(Tabla2[[#This Row],[FECHA INICIO DE LABORES EN OBRA]])=MONTH(TODAY()-30),YEAR(Tabla2[[#This Row],[FECHA INICIO DE LABORES EN OBRA]])=YEAR(TODAY())),MONTH(TODAY()-30)&amp;"-"&amp;YEAR(TODAY()),"No Aplica")),"No Aplica")</f>
        <v>No Aplica</v>
      </c>
    </row>
    <row r="3209" spans="1:30" x14ac:dyDescent="0.25">
      <c r="A3209" s="13" t="s">
        <v>10813</v>
      </c>
      <c r="B3209" s="15" t="s">
        <v>10814</v>
      </c>
      <c r="C3209" s="15" t="s">
        <v>10814</v>
      </c>
      <c r="D3209" s="15" t="s">
        <v>453</v>
      </c>
      <c r="E3209" s="15" t="s">
        <v>454</v>
      </c>
      <c r="F3209" s="39">
        <v>28392</v>
      </c>
      <c r="G3209" s="15">
        <v>1</v>
      </c>
      <c r="H3209" s="15" t="s">
        <v>3675</v>
      </c>
      <c r="I3209" s="15" t="s">
        <v>2277</v>
      </c>
      <c r="J3209" s="15" t="s">
        <v>11051</v>
      </c>
      <c r="K3209" s="15" t="s">
        <v>2017</v>
      </c>
      <c r="L3209" s="40" t="s">
        <v>6</v>
      </c>
      <c r="M3209" s="39"/>
      <c r="N3209" s="41" t="s">
        <v>2098</v>
      </c>
      <c r="O3209" s="39">
        <v>44756</v>
      </c>
      <c r="P3209" s="40">
        <v>3</v>
      </c>
      <c r="Q3209" s="40">
        <v>1</v>
      </c>
      <c r="R3209" s="40" t="str">
        <f>IFERROR(VLOOKUP(Tabla2[[#This Row],[CONTRATISTA PRNCIPAL]],Hoja1!$L$5:$M$9,2,FALSE),"CJV")</f>
        <v>CJV</v>
      </c>
      <c r="S3209" s="40" t="str">
        <f>IF(Tabla2[[#This Row],[EMPRESA]]=Tabla2[[#This Row],[CONTRATISTA PRNCIPAL]],"Principal","Secundaria")</f>
        <v>Principal</v>
      </c>
      <c r="T3209" s="42">
        <f>IFERROR(1/COUNTIF(Tabla2[CONTRATISTA PRNCIPAL],Tabla2[[#This Row],[CONTRATISTA PRNCIPAL]]),0)</f>
        <v>0.005494505494505495</v>
      </c>
      <c r="U3209" s="43">
        <f>IF(((TODAY()-Tabla2[[#This Row],[FECHA NACIMIENTO]])/365)&lt;18,"Corregir", IF(((TODAY()-Tabla2[[#This Row],[FECHA NACIMIENTO]])/365)&gt;80, "Corregir",ROUNDDOWN(((TODAY()-Tabla2[[#This Row],[FECHA NACIMIENTO]])/365),0)))</f>
        <v>46</v>
      </c>
      <c r="V32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09" s="44" t="str">
        <f>+IF(Tabla2[[#This Row],[Edad]]="Corregir","Corregir","Ok")</f>
        <v>Ok</v>
      </c>
      <c r="X3209" s="42" t="str">
        <f>+IFERROR(VLOOKUP(Tabla2[[#This Row],[DISTRITO SEGÚN DNI]],Hoja1!$A$2:$B$32,2,FALSE),"No")</f>
        <v>SANTA ANITA</v>
      </c>
      <c r="Y3209" s="42" t="str">
        <f>IF(OR(LOWER(Tabla2[[#This Row],[GENERO]])="masculino", LOWER(Tabla2[[#This Row],[GENERO]])="femenino"),"OK","Corregir")</f>
        <v>OK</v>
      </c>
      <c r="Z3209" s="42" t="str">
        <f>+IF(Tabla2[[#This Row],[Nro. DNI / CE]]="","Corregir",IF(LEN(Tabla2[[#This Row],[Nro. DNI / CE]])&gt;=8,"OK","Corregir"))</f>
        <v>OK</v>
      </c>
      <c r="AA3209" s="42">
        <f>COUNTIF(Tabla2[APELLIDOS Y NOMBRES],Tabla2[[#This Row],[APELLIDOS Y NOMBRES]])</f>
        <v>1</v>
      </c>
      <c r="AB3209" s="42">
        <f>IF(Tabla2[[#This Row],[Trabajador]]&gt;1,1/Tabla2[[#This Row],[Trabajador]],Tabla2[[#This Row],[Trabajador]])</f>
        <v>1</v>
      </c>
      <c r="AC3209" t="str">
        <f>+IFERROR(IF(Tabla2[[#This Row],[FECHA CESE/BAJA]]="","No Aplica",IF(AND(MONTH(Tabla2[[#This Row],[FECHA CESE/BAJA]])=MONTH(TODAY()-30),YEAR(Tabla2[[#This Row],[FECHA CESE/BAJA]])=YEAR(TODAY())),MONTH(TODAY()-30)&amp;"-"&amp;YEAR(TODAY()),"Borrar")),"No aplica")</f>
        <v>No Aplica</v>
      </c>
      <c r="AD3209" t="str">
        <f>+IFERROR(IF(Tabla2[[#This Row],[FECHA INICIO DE LABORES EN OBRA]]="","No Aplica",IF(AND(MONTH(Tabla2[[#This Row],[FECHA INICIO DE LABORES EN OBRA]])=MONTH(TODAY()-30),YEAR(Tabla2[[#This Row],[FECHA INICIO DE LABORES EN OBRA]])=YEAR(TODAY())),MONTH(TODAY()-30)&amp;"-"&amp;YEAR(TODAY()),"No Aplica")),"No Aplica")</f>
        <v>No Aplica</v>
      </c>
    </row>
    <row r="3210" spans="1:30" x14ac:dyDescent="0.25">
      <c r="A3210" s="13" t="s">
        <v>10813</v>
      </c>
      <c r="B3210" s="15" t="s">
        <v>10814</v>
      </c>
      <c r="C3210" s="15" t="s">
        <v>10814</v>
      </c>
      <c r="D3210" s="15" t="s">
        <v>11052</v>
      </c>
      <c r="E3210" s="15" t="s">
        <v>11053</v>
      </c>
      <c r="F3210" s="39">
        <v>32871</v>
      </c>
      <c r="G3210" s="15">
        <v>3</v>
      </c>
      <c r="H3210" s="15" t="s">
        <v>11005</v>
      </c>
      <c r="I3210" s="15" t="s">
        <v>2193</v>
      </c>
      <c r="J3210" s="15" t="s">
        <v>11054</v>
      </c>
      <c r="K3210" s="15" t="s">
        <v>11054</v>
      </c>
      <c r="L3210" s="40" t="s">
        <v>6</v>
      </c>
      <c r="M3210" s="39"/>
      <c r="N3210" s="41" t="s">
        <v>2098</v>
      </c>
      <c r="O3210" s="39">
        <v>44756</v>
      </c>
      <c r="P3210" s="40">
        <v>1</v>
      </c>
      <c r="Q3210" s="40">
        <v>1</v>
      </c>
      <c r="R3210" s="40" t="str">
        <f>IFERROR(VLOOKUP(Tabla2[[#This Row],[CONTRATISTA PRNCIPAL]],Hoja1!$L$5:$M$9,2,FALSE),"CJV")</f>
        <v>CJV</v>
      </c>
      <c r="S3210" s="40" t="str">
        <f>IF(Tabla2[[#This Row],[EMPRESA]]=Tabla2[[#This Row],[CONTRATISTA PRNCIPAL]],"Principal","Secundaria")</f>
        <v>Principal</v>
      </c>
      <c r="T3210" s="42">
        <f>IFERROR(1/COUNTIF(Tabla2[CONTRATISTA PRNCIPAL],Tabla2[[#This Row],[CONTRATISTA PRNCIPAL]]),0)</f>
        <v>0.005494505494505495</v>
      </c>
      <c r="U3210" s="43">
        <f>IF(((TODAY()-Tabla2[[#This Row],[FECHA NACIMIENTO]])/365)&lt;18,"Corregir", IF(((TODAY()-Tabla2[[#This Row],[FECHA NACIMIENTO]])/365)&gt;80, "Corregir",ROUNDDOWN(((TODAY()-Tabla2[[#This Row],[FECHA NACIMIENTO]])/365),0)))</f>
        <v>33</v>
      </c>
      <c r="V32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10" s="44" t="str">
        <f>+IF(Tabla2[[#This Row],[Edad]]="Corregir","Corregir","Ok")</f>
        <v>Ok</v>
      </c>
      <c r="X3210" s="42" t="str">
        <f>+IFERROR(VLOOKUP(Tabla2[[#This Row],[DISTRITO SEGÚN DNI]],Hoja1!$A$2:$B$32,2,FALSE),"No")</f>
        <v>No</v>
      </c>
      <c r="Y3210" s="42" t="str">
        <f>IF(OR(LOWER(Tabla2[[#This Row],[GENERO]])="masculino", LOWER(Tabla2[[#This Row],[GENERO]])="femenino"),"OK","Corregir")</f>
        <v>OK</v>
      </c>
      <c r="Z3210" s="42" t="str">
        <f>+IF(Tabla2[[#This Row],[Nro. DNI / CE]]="","Corregir",IF(LEN(Tabla2[[#This Row],[Nro. DNI / CE]])&gt;=8,"OK","Corregir"))</f>
        <v>OK</v>
      </c>
      <c r="AA3210" s="42">
        <f>COUNTIF(Tabla2[APELLIDOS Y NOMBRES],Tabla2[[#This Row],[APELLIDOS Y NOMBRES]])</f>
        <v>1</v>
      </c>
      <c r="AB3210" s="42">
        <f>IF(Tabla2[[#This Row],[Trabajador]]&gt;1,1/Tabla2[[#This Row],[Trabajador]],Tabla2[[#This Row],[Trabajador]])</f>
        <v>1</v>
      </c>
      <c r="AC3210" t="str">
        <f>+IFERROR(IF(Tabla2[[#This Row],[FECHA CESE/BAJA]]="","No Aplica",IF(AND(MONTH(Tabla2[[#This Row],[FECHA CESE/BAJA]])=MONTH(TODAY()-30),YEAR(Tabla2[[#This Row],[FECHA CESE/BAJA]])=YEAR(TODAY())),MONTH(TODAY()-30)&amp;"-"&amp;YEAR(TODAY()),"Borrar")),"No aplica")</f>
        <v>No Aplica</v>
      </c>
      <c r="AD3210" t="str">
        <f>+IFERROR(IF(Tabla2[[#This Row],[FECHA INICIO DE LABORES EN OBRA]]="","No Aplica",IF(AND(MONTH(Tabla2[[#This Row],[FECHA INICIO DE LABORES EN OBRA]])=MONTH(TODAY()-30),YEAR(Tabla2[[#This Row],[FECHA INICIO DE LABORES EN OBRA]])=YEAR(TODAY())),MONTH(TODAY()-30)&amp;"-"&amp;YEAR(TODAY()),"No Aplica")),"No Aplica")</f>
        <v>No Aplica</v>
      </c>
    </row>
    <row r="3211" spans="1:30" x14ac:dyDescent="0.25">
      <c r="A3211" s="13" t="s">
        <v>10813</v>
      </c>
      <c r="B3211" s="15" t="s">
        <v>10814</v>
      </c>
      <c r="C3211" s="15" t="s">
        <v>10814</v>
      </c>
      <c r="D3211" s="15" t="s">
        <v>11055</v>
      </c>
      <c r="E3211" s="15" t="s">
        <v>11056</v>
      </c>
      <c r="F3211" s="39">
        <v>32245</v>
      </c>
      <c r="G3211" s="15">
        <v>3</v>
      </c>
      <c r="H3211" s="15" t="s">
        <v>11005</v>
      </c>
      <c r="I3211" s="15" t="s">
        <v>2193</v>
      </c>
      <c r="J3211" s="15" t="s">
        <v>11057</v>
      </c>
      <c r="K3211" s="15" t="s">
        <v>2237</v>
      </c>
      <c r="L3211" s="40" t="s">
        <v>6</v>
      </c>
      <c r="M3211" s="39"/>
      <c r="N3211" s="41" t="s">
        <v>2098</v>
      </c>
      <c r="O3211" s="39">
        <v>44763</v>
      </c>
      <c r="P3211" s="40">
        <v>1</v>
      </c>
      <c r="Q3211" s="40">
        <v>1</v>
      </c>
      <c r="R3211" s="40" t="str">
        <f>IFERROR(VLOOKUP(Tabla2[[#This Row],[CONTRATISTA PRNCIPAL]],Hoja1!$L$5:$M$9,2,FALSE),"CJV")</f>
        <v>CJV</v>
      </c>
      <c r="S3211" s="40" t="str">
        <f>IF(Tabla2[[#This Row],[EMPRESA]]=Tabla2[[#This Row],[CONTRATISTA PRNCIPAL]],"Principal","Secundaria")</f>
        <v>Principal</v>
      </c>
      <c r="T3211" s="42">
        <f>IFERROR(1/COUNTIF(Tabla2[CONTRATISTA PRNCIPAL],Tabla2[[#This Row],[CONTRATISTA PRNCIPAL]]),0)</f>
        <v>0.005494505494505495</v>
      </c>
      <c r="U3211" s="43">
        <f>IF(((TODAY()-Tabla2[[#This Row],[FECHA NACIMIENTO]])/365)&lt;18,"Corregir", IF(((TODAY()-Tabla2[[#This Row],[FECHA NACIMIENTO]])/365)&gt;80, "Corregir",ROUNDDOWN(((TODAY()-Tabla2[[#This Row],[FECHA NACIMIENTO]])/365),0)))</f>
        <v>35</v>
      </c>
      <c r="V32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11" s="44" t="str">
        <f>+IF(Tabla2[[#This Row],[Edad]]="Corregir","Corregir","Ok")</f>
        <v>Ok</v>
      </c>
      <c r="X3211" s="42" t="str">
        <f>+IFERROR(VLOOKUP(Tabla2[[#This Row],[DISTRITO SEGÚN DNI]],Hoja1!$A$2:$B$32,2,FALSE),"No")</f>
        <v>No</v>
      </c>
      <c r="Y3211" s="42" t="str">
        <f>IF(OR(LOWER(Tabla2[[#This Row],[GENERO]])="masculino", LOWER(Tabla2[[#This Row],[GENERO]])="femenino"),"OK","Corregir")</f>
        <v>OK</v>
      </c>
      <c r="Z3211" s="42" t="str">
        <f>+IF(Tabla2[[#This Row],[Nro. DNI / CE]]="","Corregir",IF(LEN(Tabla2[[#This Row],[Nro. DNI / CE]])&gt;=8,"OK","Corregir"))</f>
        <v>OK</v>
      </c>
      <c r="AA3211" s="42">
        <f>COUNTIF(Tabla2[APELLIDOS Y NOMBRES],Tabla2[[#This Row],[APELLIDOS Y NOMBRES]])</f>
        <v>1</v>
      </c>
      <c r="AB3211" s="42">
        <f>IF(Tabla2[[#This Row],[Trabajador]]&gt;1,1/Tabla2[[#This Row],[Trabajador]],Tabla2[[#This Row],[Trabajador]])</f>
        <v>1</v>
      </c>
      <c r="AC3211" t="str">
        <f>+IFERROR(IF(Tabla2[[#This Row],[FECHA CESE/BAJA]]="","No Aplica",IF(AND(MONTH(Tabla2[[#This Row],[FECHA CESE/BAJA]])=MONTH(TODAY()-30),YEAR(Tabla2[[#This Row],[FECHA CESE/BAJA]])=YEAR(TODAY())),MONTH(TODAY()-30)&amp;"-"&amp;YEAR(TODAY()),"Borrar")),"No aplica")</f>
        <v>No Aplica</v>
      </c>
      <c r="AD3211" t="str">
        <f>+IFERROR(IF(Tabla2[[#This Row],[FECHA INICIO DE LABORES EN OBRA]]="","No Aplica",IF(AND(MONTH(Tabla2[[#This Row],[FECHA INICIO DE LABORES EN OBRA]])=MONTH(TODAY()-30),YEAR(Tabla2[[#This Row],[FECHA INICIO DE LABORES EN OBRA]])=YEAR(TODAY())),MONTH(TODAY()-30)&amp;"-"&amp;YEAR(TODAY()),"No Aplica")),"No Aplica")</f>
        <v>No Aplica</v>
      </c>
    </row>
    <row r="3212" spans="1:30" x14ac:dyDescent="0.25">
      <c r="A3212" s="13" t="s">
        <v>10813</v>
      </c>
      <c r="B3212" s="15" t="s">
        <v>10814</v>
      </c>
      <c r="C3212" s="15" t="s">
        <v>10814</v>
      </c>
      <c r="D3212" s="15" t="s">
        <v>11058</v>
      </c>
      <c r="E3212" s="15" t="s">
        <v>11059</v>
      </c>
      <c r="F3212" s="39">
        <v>33846</v>
      </c>
      <c r="G3212" s="15">
        <v>1</v>
      </c>
      <c r="H3212" s="15" t="s">
        <v>11060</v>
      </c>
      <c r="I3212" s="15" t="s">
        <v>2193</v>
      </c>
      <c r="J3212" s="15" t="s">
        <v>11061</v>
      </c>
      <c r="K3212" s="15" t="s">
        <v>2237</v>
      </c>
      <c r="L3212" s="40" t="s">
        <v>6</v>
      </c>
      <c r="M3212" s="39"/>
      <c r="N3212" s="41" t="s">
        <v>2098</v>
      </c>
      <c r="O3212" s="39">
        <v>44764</v>
      </c>
      <c r="P3212" s="40">
        <v>1</v>
      </c>
      <c r="Q3212" s="40">
        <v>1</v>
      </c>
      <c r="R3212" s="40" t="str">
        <f>IFERROR(VLOOKUP(Tabla2[[#This Row],[CONTRATISTA PRNCIPAL]],Hoja1!$L$5:$M$9,2,FALSE),"CJV")</f>
        <v>CJV</v>
      </c>
      <c r="S3212" s="40" t="str">
        <f>IF(Tabla2[[#This Row],[EMPRESA]]=Tabla2[[#This Row],[CONTRATISTA PRNCIPAL]],"Principal","Secundaria")</f>
        <v>Principal</v>
      </c>
      <c r="T3212" s="42">
        <f>IFERROR(1/COUNTIF(Tabla2[CONTRATISTA PRNCIPAL],Tabla2[[#This Row],[CONTRATISTA PRNCIPAL]]),0)</f>
        <v>0.005494505494505495</v>
      </c>
      <c r="U3212" s="43">
        <f>IF(((TODAY()-Tabla2[[#This Row],[FECHA NACIMIENTO]])/365)&lt;18,"Corregir", IF(((TODAY()-Tabla2[[#This Row],[FECHA NACIMIENTO]])/365)&gt;80, "Corregir",ROUNDDOWN(((TODAY()-Tabla2[[#This Row],[FECHA NACIMIENTO]])/365),0)))</f>
        <v>31</v>
      </c>
      <c r="V32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12" s="44" t="str">
        <f>+IF(Tabla2[[#This Row],[Edad]]="Corregir","Corregir","Ok")</f>
        <v>Ok</v>
      </c>
      <c r="X3212" s="42" t="str">
        <f>+IFERROR(VLOOKUP(Tabla2[[#This Row],[DISTRITO SEGÚN DNI]],Hoja1!$A$2:$B$32,2,FALSE),"No")</f>
        <v>No</v>
      </c>
      <c r="Y3212" s="42" t="str">
        <f>IF(OR(LOWER(Tabla2[[#This Row],[GENERO]])="masculino", LOWER(Tabla2[[#This Row],[GENERO]])="femenino"),"OK","Corregir")</f>
        <v>OK</v>
      </c>
      <c r="Z3212" s="42" t="str">
        <f>+IF(Tabla2[[#This Row],[Nro. DNI / CE]]="","Corregir",IF(LEN(Tabla2[[#This Row],[Nro. DNI / CE]])&gt;=8,"OK","Corregir"))</f>
        <v>OK</v>
      </c>
      <c r="AA3212" s="42">
        <f>COUNTIF(Tabla2[APELLIDOS Y NOMBRES],Tabla2[[#This Row],[APELLIDOS Y NOMBRES]])</f>
        <v>1</v>
      </c>
      <c r="AB3212" s="42">
        <f>IF(Tabla2[[#This Row],[Trabajador]]&gt;1,1/Tabla2[[#This Row],[Trabajador]],Tabla2[[#This Row],[Trabajador]])</f>
        <v>1</v>
      </c>
      <c r="AC3212" t="str">
        <f>+IFERROR(IF(Tabla2[[#This Row],[FECHA CESE/BAJA]]="","No Aplica",IF(AND(MONTH(Tabla2[[#This Row],[FECHA CESE/BAJA]])=MONTH(TODAY()-30),YEAR(Tabla2[[#This Row],[FECHA CESE/BAJA]])=YEAR(TODAY())),MONTH(TODAY()-30)&amp;"-"&amp;YEAR(TODAY()),"Borrar")),"No aplica")</f>
        <v>No Aplica</v>
      </c>
      <c r="AD3212" t="str">
        <f>+IFERROR(IF(Tabla2[[#This Row],[FECHA INICIO DE LABORES EN OBRA]]="","No Aplica",IF(AND(MONTH(Tabla2[[#This Row],[FECHA INICIO DE LABORES EN OBRA]])=MONTH(TODAY()-30),YEAR(Tabla2[[#This Row],[FECHA INICIO DE LABORES EN OBRA]])=YEAR(TODAY())),MONTH(TODAY()-30)&amp;"-"&amp;YEAR(TODAY()),"No Aplica")),"No Aplica")</f>
        <v>No Aplica</v>
      </c>
    </row>
    <row r="3213" spans="1:30" x14ac:dyDescent="0.25">
      <c r="A3213" s="13" t="s">
        <v>10813</v>
      </c>
      <c r="B3213" s="15" t="s">
        <v>10814</v>
      </c>
      <c r="C3213" s="15" t="s">
        <v>10814</v>
      </c>
      <c r="D3213" s="15" t="s">
        <v>11062</v>
      </c>
      <c r="E3213" s="15" t="s">
        <v>11063</v>
      </c>
      <c r="F3213" s="39">
        <v>34906</v>
      </c>
      <c r="G3213" s="15">
        <v>1</v>
      </c>
      <c r="H3213" s="15" t="s">
        <v>11064</v>
      </c>
      <c r="I3213" s="15" t="s">
        <v>3584</v>
      </c>
      <c r="J3213" s="15" t="s">
        <v>10980</v>
      </c>
      <c r="K3213" s="15" t="s">
        <v>2680</v>
      </c>
      <c r="L3213" s="40" t="s">
        <v>6</v>
      </c>
      <c r="M3213" s="39"/>
      <c r="N3213" s="41" t="s">
        <v>10928</v>
      </c>
      <c r="O3213" s="39">
        <v>44767</v>
      </c>
      <c r="P3213" s="40">
        <v>1</v>
      </c>
      <c r="Q3213" s="40">
        <v>1</v>
      </c>
      <c r="R3213" s="40" t="str">
        <f>IFERROR(VLOOKUP(Tabla2[[#This Row],[CONTRATISTA PRNCIPAL]],Hoja1!$L$5:$M$9,2,FALSE),"CJV")</f>
        <v>CJV</v>
      </c>
      <c r="S3213" s="40" t="str">
        <f>IF(Tabla2[[#This Row],[EMPRESA]]=Tabla2[[#This Row],[CONTRATISTA PRNCIPAL]],"Principal","Secundaria")</f>
        <v>Principal</v>
      </c>
      <c r="T3213" s="42">
        <f>IFERROR(1/COUNTIF(Tabla2[CONTRATISTA PRNCIPAL],Tabla2[[#This Row],[CONTRATISTA PRNCIPAL]]),0)</f>
        <v>0.005494505494505495</v>
      </c>
      <c r="U3213" s="43">
        <f>IF(((TODAY()-Tabla2[[#This Row],[FECHA NACIMIENTO]])/365)&lt;18,"Corregir", IF(((TODAY()-Tabla2[[#This Row],[FECHA NACIMIENTO]])/365)&gt;80, "Corregir",ROUNDDOWN(((TODAY()-Tabla2[[#This Row],[FECHA NACIMIENTO]])/365),0)))</f>
        <v>28</v>
      </c>
      <c r="V32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13" s="44" t="str">
        <f>+IF(Tabla2[[#This Row],[Edad]]="Corregir","Corregir","Ok")</f>
        <v>Ok</v>
      </c>
      <c r="X3213" s="42" t="str">
        <f>+IFERROR(VLOOKUP(Tabla2[[#This Row],[DISTRITO SEGÚN DNI]],Hoja1!$A$2:$B$32,2,FALSE),"No")</f>
        <v>No</v>
      </c>
      <c r="Y3213" s="42" t="str">
        <f>IF(OR(LOWER(Tabla2[[#This Row],[GENERO]])="masculino", LOWER(Tabla2[[#This Row],[GENERO]])="femenino"),"OK","Corregir")</f>
        <v>OK</v>
      </c>
      <c r="Z3213" s="42" t="str">
        <f>+IF(Tabla2[[#This Row],[Nro. DNI / CE]]="","Corregir",IF(LEN(Tabla2[[#This Row],[Nro. DNI / CE]])&gt;=8,"OK","Corregir"))</f>
        <v>OK</v>
      </c>
      <c r="AA3213" s="42">
        <f>COUNTIF(Tabla2[APELLIDOS Y NOMBRES],Tabla2[[#This Row],[APELLIDOS Y NOMBRES]])</f>
        <v>1</v>
      </c>
      <c r="AB3213" s="42">
        <f>IF(Tabla2[[#This Row],[Trabajador]]&gt;1,1/Tabla2[[#This Row],[Trabajador]],Tabla2[[#This Row],[Trabajador]])</f>
        <v>1</v>
      </c>
      <c r="AC3213" t="str">
        <f>+IFERROR(IF(Tabla2[[#This Row],[FECHA CESE/BAJA]]="","No Aplica",IF(AND(MONTH(Tabla2[[#This Row],[FECHA CESE/BAJA]])=MONTH(TODAY()-30),YEAR(Tabla2[[#This Row],[FECHA CESE/BAJA]])=YEAR(TODAY())),MONTH(TODAY()-30)&amp;"-"&amp;YEAR(TODAY()),"Borrar")),"No aplica")</f>
        <v>No Aplica</v>
      </c>
      <c r="AD3213" t="str">
        <f>+IFERROR(IF(Tabla2[[#This Row],[FECHA INICIO DE LABORES EN OBRA]]="","No Aplica",IF(AND(MONTH(Tabla2[[#This Row],[FECHA INICIO DE LABORES EN OBRA]])=MONTH(TODAY()-30),YEAR(Tabla2[[#This Row],[FECHA INICIO DE LABORES EN OBRA]])=YEAR(TODAY())),MONTH(TODAY()-30)&amp;"-"&amp;YEAR(TODAY()),"No Aplica")),"No Aplica")</f>
        <v>No Aplica</v>
      </c>
    </row>
    <row r="3214" spans="1:30" x14ac:dyDescent="0.25">
      <c r="A3214" s="13" t="s">
        <v>10813</v>
      </c>
      <c r="B3214" s="15" t="s">
        <v>10814</v>
      </c>
      <c r="C3214" s="15" t="s">
        <v>10814</v>
      </c>
      <c r="D3214" s="15" t="s">
        <v>772</v>
      </c>
      <c r="E3214" s="15" t="s">
        <v>773</v>
      </c>
      <c r="F3214" s="39">
        <v>31840</v>
      </c>
      <c r="G3214" s="15">
        <v>3</v>
      </c>
      <c r="H3214" s="15" t="s">
        <v>10826</v>
      </c>
      <c r="I3214" s="15" t="s">
        <v>2277</v>
      </c>
      <c r="J3214" s="15" t="s">
        <v>11065</v>
      </c>
      <c r="K3214" s="15" t="s">
        <v>2017</v>
      </c>
      <c r="L3214" s="40" t="s">
        <v>6</v>
      </c>
      <c r="M3214" s="39"/>
      <c r="N3214" s="41" t="s">
        <v>2098</v>
      </c>
      <c r="O3214" s="39">
        <v>44768</v>
      </c>
      <c r="P3214" s="40">
        <v>3</v>
      </c>
      <c r="Q3214" s="40">
        <v>1</v>
      </c>
      <c r="R3214" s="40" t="str">
        <f>IFERROR(VLOOKUP(Tabla2[[#This Row],[CONTRATISTA PRNCIPAL]],Hoja1!$L$5:$M$9,2,FALSE),"CJV")</f>
        <v>CJV</v>
      </c>
      <c r="S3214" s="40" t="str">
        <f>IF(Tabla2[[#This Row],[EMPRESA]]=Tabla2[[#This Row],[CONTRATISTA PRNCIPAL]],"Principal","Secundaria")</f>
        <v>Principal</v>
      </c>
      <c r="T3214" s="42">
        <f>IFERROR(1/COUNTIF(Tabla2[CONTRATISTA PRNCIPAL],Tabla2[[#This Row],[CONTRATISTA PRNCIPAL]]),0)</f>
        <v>0.005494505494505495</v>
      </c>
      <c r="U3214" s="43">
        <f>IF(((TODAY()-Tabla2[[#This Row],[FECHA NACIMIENTO]])/365)&lt;18,"Corregir", IF(((TODAY()-Tabla2[[#This Row],[FECHA NACIMIENTO]])/365)&gt;80, "Corregir",ROUNDDOWN(((TODAY()-Tabla2[[#This Row],[FECHA NACIMIENTO]])/365),0)))</f>
        <v>36</v>
      </c>
      <c r="V32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14" s="44" t="str">
        <f>+IF(Tabla2[[#This Row],[Edad]]="Corregir","Corregir","Ok")</f>
        <v>Ok</v>
      </c>
      <c r="X3214" s="42" t="str">
        <f>+IFERROR(VLOOKUP(Tabla2[[#This Row],[DISTRITO SEGÚN DNI]],Hoja1!$A$2:$B$32,2,FALSE),"No")</f>
        <v>SANTA ANITA</v>
      </c>
      <c r="Y3214" s="42" t="str">
        <f>IF(OR(LOWER(Tabla2[[#This Row],[GENERO]])="masculino", LOWER(Tabla2[[#This Row],[GENERO]])="femenino"),"OK","Corregir")</f>
        <v>OK</v>
      </c>
      <c r="Z3214" s="42" t="str">
        <f>+IF(Tabla2[[#This Row],[Nro. DNI / CE]]="","Corregir",IF(LEN(Tabla2[[#This Row],[Nro. DNI / CE]])&gt;=8,"OK","Corregir"))</f>
        <v>OK</v>
      </c>
      <c r="AA3214" s="42">
        <f>COUNTIF(Tabla2[APELLIDOS Y NOMBRES],Tabla2[[#This Row],[APELLIDOS Y NOMBRES]])</f>
        <v>1</v>
      </c>
      <c r="AB3214" s="42">
        <f>IF(Tabla2[[#This Row],[Trabajador]]&gt;1,1/Tabla2[[#This Row],[Trabajador]],Tabla2[[#This Row],[Trabajador]])</f>
        <v>1</v>
      </c>
      <c r="AC3214" t="str">
        <f>+IFERROR(IF(Tabla2[[#This Row],[FECHA CESE/BAJA]]="","No Aplica",IF(AND(MONTH(Tabla2[[#This Row],[FECHA CESE/BAJA]])=MONTH(TODAY()-30),YEAR(Tabla2[[#This Row],[FECHA CESE/BAJA]])=YEAR(TODAY())),MONTH(TODAY()-30)&amp;"-"&amp;YEAR(TODAY()),"Borrar")),"No aplica")</f>
        <v>No Aplica</v>
      </c>
      <c r="AD3214" t="str">
        <f>+IFERROR(IF(Tabla2[[#This Row],[FECHA INICIO DE LABORES EN OBRA]]="","No Aplica",IF(AND(MONTH(Tabla2[[#This Row],[FECHA INICIO DE LABORES EN OBRA]])=MONTH(TODAY()-30),YEAR(Tabla2[[#This Row],[FECHA INICIO DE LABORES EN OBRA]])=YEAR(TODAY())),MONTH(TODAY()-30)&amp;"-"&amp;YEAR(TODAY()),"No Aplica")),"No Aplica")</f>
        <v>No Aplica</v>
      </c>
    </row>
    <row r="3215" spans="1:30" x14ac:dyDescent="0.25">
      <c r="A3215" s="13" t="s">
        <v>10813</v>
      </c>
      <c r="B3215" s="15" t="s">
        <v>10814</v>
      </c>
      <c r="C3215" s="15" t="s">
        <v>10814</v>
      </c>
      <c r="D3215" s="15" t="s">
        <v>693</v>
      </c>
      <c r="E3215" s="15" t="s">
        <v>694</v>
      </c>
      <c r="F3215" s="39">
        <v>32473</v>
      </c>
      <c r="G3215" s="15">
        <v>3</v>
      </c>
      <c r="H3215" s="15" t="s">
        <v>11066</v>
      </c>
      <c r="I3215" s="15" t="s">
        <v>10822</v>
      </c>
      <c r="J3215" s="15" t="s">
        <v>11067</v>
      </c>
      <c r="K3215" s="15" t="s">
        <v>2035</v>
      </c>
      <c r="L3215" s="40" t="s">
        <v>6</v>
      </c>
      <c r="M3215" s="39"/>
      <c r="N3215" s="41" t="s">
        <v>2098</v>
      </c>
      <c r="O3215" s="39">
        <v>44768</v>
      </c>
      <c r="P3215" s="40">
        <v>1</v>
      </c>
      <c r="Q3215" s="40">
        <v>1</v>
      </c>
      <c r="R3215" s="40" t="str">
        <f>IFERROR(VLOOKUP(Tabla2[[#This Row],[CONTRATISTA PRNCIPAL]],Hoja1!$L$5:$M$9,2,FALSE),"CJV")</f>
        <v>CJV</v>
      </c>
      <c r="S3215" s="40" t="str">
        <f>IF(Tabla2[[#This Row],[EMPRESA]]=Tabla2[[#This Row],[CONTRATISTA PRNCIPAL]],"Principal","Secundaria")</f>
        <v>Principal</v>
      </c>
      <c r="T3215" s="42">
        <f>IFERROR(1/COUNTIF(Tabla2[CONTRATISTA PRNCIPAL],Tabla2[[#This Row],[CONTRATISTA PRNCIPAL]]),0)</f>
        <v>0.005494505494505495</v>
      </c>
      <c r="U3215" s="43">
        <f>IF(((TODAY()-Tabla2[[#This Row],[FECHA NACIMIENTO]])/365)&lt;18,"Corregir", IF(((TODAY()-Tabla2[[#This Row],[FECHA NACIMIENTO]])/365)&gt;80, "Corregir",ROUNDDOWN(((TODAY()-Tabla2[[#This Row],[FECHA NACIMIENTO]])/365),0)))</f>
        <v>34</v>
      </c>
      <c r="V32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15" s="44" t="str">
        <f>+IF(Tabla2[[#This Row],[Edad]]="Corregir","Corregir","Ok")</f>
        <v>Ok</v>
      </c>
      <c r="X3215" s="42" t="str">
        <f>+IFERROR(VLOOKUP(Tabla2[[#This Row],[DISTRITO SEGÚN DNI]],Hoja1!$A$2:$B$32,2,FALSE),"No")</f>
        <v>CALLAO</v>
      </c>
      <c r="Y3215" s="42" t="str">
        <f>IF(OR(LOWER(Tabla2[[#This Row],[GENERO]])="masculino", LOWER(Tabla2[[#This Row],[GENERO]])="femenino"),"OK","Corregir")</f>
        <v>OK</v>
      </c>
      <c r="Z3215" s="42" t="str">
        <f>+IF(Tabla2[[#This Row],[Nro. DNI / CE]]="","Corregir",IF(LEN(Tabla2[[#This Row],[Nro. DNI / CE]])&gt;=8,"OK","Corregir"))</f>
        <v>OK</v>
      </c>
      <c r="AA3215" s="42">
        <f>COUNTIF(Tabla2[APELLIDOS Y NOMBRES],Tabla2[[#This Row],[APELLIDOS Y NOMBRES]])</f>
        <v>1</v>
      </c>
      <c r="AB3215" s="42">
        <f>IF(Tabla2[[#This Row],[Trabajador]]&gt;1,1/Tabla2[[#This Row],[Trabajador]],Tabla2[[#This Row],[Trabajador]])</f>
        <v>1</v>
      </c>
      <c r="AC3215" t="str">
        <f>+IFERROR(IF(Tabla2[[#This Row],[FECHA CESE/BAJA]]="","No Aplica",IF(AND(MONTH(Tabla2[[#This Row],[FECHA CESE/BAJA]])=MONTH(TODAY()-30),YEAR(Tabla2[[#This Row],[FECHA CESE/BAJA]])=YEAR(TODAY())),MONTH(TODAY()-30)&amp;"-"&amp;YEAR(TODAY()),"Borrar")),"No aplica")</f>
        <v>No Aplica</v>
      </c>
      <c r="AD3215" t="str">
        <f>+IFERROR(IF(Tabla2[[#This Row],[FECHA INICIO DE LABORES EN OBRA]]="","No Aplica",IF(AND(MONTH(Tabla2[[#This Row],[FECHA INICIO DE LABORES EN OBRA]])=MONTH(TODAY()-30),YEAR(Tabla2[[#This Row],[FECHA INICIO DE LABORES EN OBRA]])=YEAR(TODAY())),MONTH(TODAY()-30)&amp;"-"&amp;YEAR(TODAY()),"No Aplica")),"No Aplica")</f>
        <v>No Aplica</v>
      </c>
    </row>
    <row r="3216" spans="1:30" x14ac:dyDescent="0.25">
      <c r="A3216" s="13" t="s">
        <v>10813</v>
      </c>
      <c r="B3216" s="15" t="s">
        <v>10814</v>
      </c>
      <c r="C3216" s="15" t="s">
        <v>10814</v>
      </c>
      <c r="D3216" s="15" t="s">
        <v>11068</v>
      </c>
      <c r="E3216" s="15" t="s">
        <v>11069</v>
      </c>
      <c r="F3216" s="39">
        <v>36220</v>
      </c>
      <c r="G3216" s="15">
        <v>1</v>
      </c>
      <c r="H3216" s="15" t="s">
        <v>11070</v>
      </c>
      <c r="I3216" s="15" t="s">
        <v>10822</v>
      </c>
      <c r="J3216" s="15" t="s">
        <v>11071</v>
      </c>
      <c r="K3216" s="15" t="s">
        <v>11072</v>
      </c>
      <c r="L3216" s="40" t="s">
        <v>5</v>
      </c>
      <c r="M3216" s="39"/>
      <c r="N3216" s="41" t="s">
        <v>2098</v>
      </c>
      <c r="O3216" s="39">
        <v>44775</v>
      </c>
      <c r="P3216" s="40">
        <v>1</v>
      </c>
      <c r="Q3216" s="40">
        <v>1</v>
      </c>
      <c r="R3216" s="40" t="str">
        <f>IFERROR(VLOOKUP(Tabla2[[#This Row],[CONTRATISTA PRNCIPAL]],Hoja1!$L$5:$M$9,2,FALSE),"CJV")</f>
        <v>CJV</v>
      </c>
      <c r="S3216" s="40" t="str">
        <f>IF(Tabla2[[#This Row],[EMPRESA]]=Tabla2[[#This Row],[CONTRATISTA PRNCIPAL]],"Principal","Secundaria")</f>
        <v>Principal</v>
      </c>
      <c r="T3216" s="42">
        <f>IFERROR(1/COUNTIF(Tabla2[CONTRATISTA PRNCIPAL],Tabla2[[#This Row],[CONTRATISTA PRNCIPAL]]),0)</f>
        <v>0.005494505494505495</v>
      </c>
      <c r="U3216" s="43">
        <f>IF(((TODAY()-Tabla2[[#This Row],[FECHA NACIMIENTO]])/365)&lt;18,"Corregir", IF(((TODAY()-Tabla2[[#This Row],[FECHA NACIMIENTO]])/365)&gt;80, "Corregir",ROUNDDOWN(((TODAY()-Tabla2[[#This Row],[FECHA NACIMIENTO]])/365),0)))</f>
        <v>24</v>
      </c>
      <c r="V32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16" s="44" t="str">
        <f>+IF(Tabla2[[#This Row],[Edad]]="Corregir","Corregir","Ok")</f>
        <v>Ok</v>
      </c>
      <c r="X3216" s="42" t="str">
        <f>+IFERROR(VLOOKUP(Tabla2[[#This Row],[DISTRITO SEGÚN DNI]],Hoja1!$A$2:$B$32,2,FALSE),"No")</f>
        <v>No</v>
      </c>
      <c r="Y3216" s="42" t="str">
        <f>IF(OR(LOWER(Tabla2[[#This Row],[GENERO]])="masculino", LOWER(Tabla2[[#This Row],[GENERO]])="femenino"),"OK","Corregir")</f>
        <v>OK</v>
      </c>
      <c r="Z3216" s="42" t="str">
        <f>+IF(Tabla2[[#This Row],[Nro. DNI / CE]]="","Corregir",IF(LEN(Tabla2[[#This Row],[Nro. DNI / CE]])&gt;=8,"OK","Corregir"))</f>
        <v>OK</v>
      </c>
      <c r="AA3216" s="42">
        <f>COUNTIF(Tabla2[APELLIDOS Y NOMBRES],Tabla2[[#This Row],[APELLIDOS Y NOMBRES]])</f>
        <v>1</v>
      </c>
      <c r="AB3216" s="42">
        <f>IF(Tabla2[[#This Row],[Trabajador]]&gt;1,1/Tabla2[[#This Row],[Trabajador]],Tabla2[[#This Row],[Trabajador]])</f>
        <v>1</v>
      </c>
      <c r="AC3216" t="str">
        <f>+IFERROR(IF(Tabla2[[#This Row],[FECHA CESE/BAJA]]="","No Aplica",IF(AND(MONTH(Tabla2[[#This Row],[FECHA CESE/BAJA]])=MONTH(TODAY()-30),YEAR(Tabla2[[#This Row],[FECHA CESE/BAJA]])=YEAR(TODAY())),MONTH(TODAY()-30)&amp;"-"&amp;YEAR(TODAY()),"Borrar")),"No aplica")</f>
        <v>No Aplica</v>
      </c>
      <c r="AD3216" t="str">
        <f>+IFERROR(IF(Tabla2[[#This Row],[FECHA INICIO DE LABORES EN OBRA]]="","No Aplica",IF(AND(MONTH(Tabla2[[#This Row],[FECHA INICIO DE LABORES EN OBRA]])=MONTH(TODAY()-30),YEAR(Tabla2[[#This Row],[FECHA INICIO DE LABORES EN OBRA]])=YEAR(TODAY())),MONTH(TODAY()-30)&amp;"-"&amp;YEAR(TODAY()),"No Aplica")),"No Aplica")</f>
        <v>No Aplica</v>
      </c>
    </row>
    <row r="3217" spans="1:30" x14ac:dyDescent="0.25">
      <c r="A3217" s="13" t="s">
        <v>10813</v>
      </c>
      <c r="B3217" s="15" t="s">
        <v>10814</v>
      </c>
      <c r="C3217" s="15" t="s">
        <v>10814</v>
      </c>
      <c r="D3217" s="15" t="s">
        <v>11073</v>
      </c>
      <c r="E3217" s="15" t="s">
        <v>11074</v>
      </c>
      <c r="F3217" s="39">
        <v>29646</v>
      </c>
      <c r="G3217" s="15">
        <v>3</v>
      </c>
      <c r="H3217" s="15" t="s">
        <v>11005</v>
      </c>
      <c r="I3217" s="15" t="s">
        <v>2193</v>
      </c>
      <c r="J3217" s="15" t="s">
        <v>11075</v>
      </c>
      <c r="K3217" s="15" t="s">
        <v>2445</v>
      </c>
      <c r="L3217" s="40" t="s">
        <v>6</v>
      </c>
      <c r="M3217" s="39"/>
      <c r="N3217" s="41" t="s">
        <v>2098</v>
      </c>
      <c r="O3217" s="39">
        <v>44784</v>
      </c>
      <c r="P3217" s="40">
        <v>1</v>
      </c>
      <c r="Q3217" s="40">
        <v>1</v>
      </c>
      <c r="R3217" s="40" t="str">
        <f>IFERROR(VLOOKUP(Tabla2[[#This Row],[CONTRATISTA PRNCIPAL]],Hoja1!$L$5:$M$9,2,FALSE),"CJV")</f>
        <v>CJV</v>
      </c>
      <c r="S3217" s="40" t="str">
        <f>IF(Tabla2[[#This Row],[EMPRESA]]=Tabla2[[#This Row],[CONTRATISTA PRNCIPAL]],"Principal","Secundaria")</f>
        <v>Principal</v>
      </c>
      <c r="T3217" s="42">
        <f>IFERROR(1/COUNTIF(Tabla2[CONTRATISTA PRNCIPAL],Tabla2[[#This Row],[CONTRATISTA PRNCIPAL]]),0)</f>
        <v>0.005494505494505495</v>
      </c>
      <c r="U3217" s="43">
        <f>IF(((TODAY()-Tabla2[[#This Row],[FECHA NACIMIENTO]])/365)&lt;18,"Corregir", IF(((TODAY()-Tabla2[[#This Row],[FECHA NACIMIENTO]])/365)&gt;80, "Corregir",ROUNDDOWN(((TODAY()-Tabla2[[#This Row],[FECHA NACIMIENTO]])/365),0)))</f>
        <v>42</v>
      </c>
      <c r="V32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17" s="44" t="str">
        <f>+IF(Tabla2[[#This Row],[Edad]]="Corregir","Corregir","Ok")</f>
        <v>Ok</v>
      </c>
      <c r="X3217" s="42" t="str">
        <f>+IFERROR(VLOOKUP(Tabla2[[#This Row],[DISTRITO SEGÚN DNI]],Hoja1!$A$2:$B$32,2,FALSE),"No")</f>
        <v>No</v>
      </c>
      <c r="Y3217" s="42" t="str">
        <f>IF(OR(LOWER(Tabla2[[#This Row],[GENERO]])="masculino", LOWER(Tabla2[[#This Row],[GENERO]])="femenino"),"OK","Corregir")</f>
        <v>OK</v>
      </c>
      <c r="Z3217" s="42" t="str">
        <f>+IF(Tabla2[[#This Row],[Nro. DNI / CE]]="","Corregir",IF(LEN(Tabla2[[#This Row],[Nro. DNI / CE]])&gt;=8,"OK","Corregir"))</f>
        <v>OK</v>
      </c>
      <c r="AA3217" s="42">
        <f>COUNTIF(Tabla2[APELLIDOS Y NOMBRES],Tabla2[[#This Row],[APELLIDOS Y NOMBRES]])</f>
        <v>1</v>
      </c>
      <c r="AB3217" s="42">
        <f>IF(Tabla2[[#This Row],[Trabajador]]&gt;1,1/Tabla2[[#This Row],[Trabajador]],Tabla2[[#This Row],[Trabajador]])</f>
        <v>1</v>
      </c>
      <c r="AC3217" t="str">
        <f>+IFERROR(IF(Tabla2[[#This Row],[FECHA CESE/BAJA]]="","No Aplica",IF(AND(MONTH(Tabla2[[#This Row],[FECHA CESE/BAJA]])=MONTH(TODAY()-30),YEAR(Tabla2[[#This Row],[FECHA CESE/BAJA]])=YEAR(TODAY())),MONTH(TODAY()-30)&amp;"-"&amp;YEAR(TODAY()),"Borrar")),"No aplica")</f>
        <v>No Aplica</v>
      </c>
      <c r="AD3217" t="str">
        <f>+IFERROR(IF(Tabla2[[#This Row],[FECHA INICIO DE LABORES EN OBRA]]="","No Aplica",IF(AND(MONTH(Tabla2[[#This Row],[FECHA INICIO DE LABORES EN OBRA]])=MONTH(TODAY()-30),YEAR(Tabla2[[#This Row],[FECHA INICIO DE LABORES EN OBRA]])=YEAR(TODAY())),MONTH(TODAY()-30)&amp;"-"&amp;YEAR(TODAY()),"No Aplica")),"No Aplica")</f>
        <v>No Aplica</v>
      </c>
    </row>
    <row r="3218" spans="1:30" x14ac:dyDescent="0.25">
      <c r="A3218" s="13" t="s">
        <v>10813</v>
      </c>
      <c r="B3218" s="15" t="s">
        <v>10814</v>
      </c>
      <c r="C3218" s="15" t="s">
        <v>10814</v>
      </c>
      <c r="D3218" s="15" t="s">
        <v>11076</v>
      </c>
      <c r="E3218" s="15" t="s">
        <v>11077</v>
      </c>
      <c r="F3218" s="39">
        <v>29789</v>
      </c>
      <c r="G3218" s="15">
        <v>3</v>
      </c>
      <c r="H3218" s="15" t="s">
        <v>10908</v>
      </c>
      <c r="I3218" s="15" t="s">
        <v>2277</v>
      </c>
      <c r="J3218" s="15" t="s">
        <v>11078</v>
      </c>
      <c r="K3218" s="15" t="s">
        <v>11079</v>
      </c>
      <c r="L3218" s="40" t="s">
        <v>6</v>
      </c>
      <c r="M3218" s="39"/>
      <c r="N3218" s="41" t="s">
        <v>2098</v>
      </c>
      <c r="O3218" s="39">
        <v>44802</v>
      </c>
      <c r="P3218" s="40">
        <v>1</v>
      </c>
      <c r="Q3218" s="40">
        <v>1</v>
      </c>
      <c r="R3218" s="40" t="str">
        <f>IFERROR(VLOOKUP(Tabla2[[#This Row],[CONTRATISTA PRNCIPAL]],Hoja1!$L$5:$M$9,2,FALSE),"CJV")</f>
        <v>CJV</v>
      </c>
      <c r="S3218" s="40" t="str">
        <f>IF(Tabla2[[#This Row],[EMPRESA]]=Tabla2[[#This Row],[CONTRATISTA PRNCIPAL]],"Principal","Secundaria")</f>
        <v>Principal</v>
      </c>
      <c r="T3218" s="42">
        <f>IFERROR(1/COUNTIF(Tabla2[CONTRATISTA PRNCIPAL],Tabla2[[#This Row],[CONTRATISTA PRNCIPAL]]),0)</f>
        <v>0.005494505494505495</v>
      </c>
      <c r="U3218" s="43">
        <f>IF(((TODAY()-Tabla2[[#This Row],[FECHA NACIMIENTO]])/365)&lt;18,"Corregir", IF(((TODAY()-Tabla2[[#This Row],[FECHA NACIMIENTO]])/365)&gt;80, "Corregir",ROUNDDOWN(((TODAY()-Tabla2[[#This Row],[FECHA NACIMIENTO]])/365),0)))</f>
        <v>42</v>
      </c>
      <c r="V32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18" s="44" t="str">
        <f>+IF(Tabla2[[#This Row],[Edad]]="Corregir","Corregir","Ok")</f>
        <v>Ok</v>
      </c>
      <c r="X3218" s="42" t="str">
        <f>+IFERROR(VLOOKUP(Tabla2[[#This Row],[DISTRITO SEGÚN DNI]],Hoja1!$A$2:$B$32,2,FALSE),"No")</f>
        <v>No</v>
      </c>
      <c r="Y3218" s="42" t="str">
        <f>IF(OR(LOWER(Tabla2[[#This Row],[GENERO]])="masculino", LOWER(Tabla2[[#This Row],[GENERO]])="femenino"),"OK","Corregir")</f>
        <v>OK</v>
      </c>
      <c r="Z3218" s="42" t="str">
        <f>+IF(Tabla2[[#This Row],[Nro. DNI / CE]]="","Corregir",IF(LEN(Tabla2[[#This Row],[Nro. DNI / CE]])&gt;=8,"OK","Corregir"))</f>
        <v>OK</v>
      </c>
      <c r="AA3218" s="42">
        <f>COUNTIF(Tabla2[APELLIDOS Y NOMBRES],Tabla2[[#This Row],[APELLIDOS Y NOMBRES]])</f>
        <v>1</v>
      </c>
      <c r="AB3218" s="42">
        <f>IF(Tabla2[[#This Row],[Trabajador]]&gt;1,1/Tabla2[[#This Row],[Trabajador]],Tabla2[[#This Row],[Trabajador]])</f>
        <v>1</v>
      </c>
      <c r="AC3218" t="str">
        <f>+IFERROR(IF(Tabla2[[#This Row],[FECHA CESE/BAJA]]="","No Aplica",IF(AND(MONTH(Tabla2[[#This Row],[FECHA CESE/BAJA]])=MONTH(TODAY()-30),YEAR(Tabla2[[#This Row],[FECHA CESE/BAJA]])=YEAR(TODAY())),MONTH(TODAY()-30)&amp;"-"&amp;YEAR(TODAY()),"Borrar")),"No aplica")</f>
        <v>No Aplica</v>
      </c>
      <c r="AD3218" t="str">
        <f>+IFERROR(IF(Tabla2[[#This Row],[FECHA INICIO DE LABORES EN OBRA]]="","No Aplica",IF(AND(MONTH(Tabla2[[#This Row],[FECHA INICIO DE LABORES EN OBRA]])=MONTH(TODAY()-30),YEAR(Tabla2[[#This Row],[FECHA INICIO DE LABORES EN OBRA]])=YEAR(TODAY())),MONTH(TODAY()-30)&amp;"-"&amp;YEAR(TODAY()),"No Aplica")),"No Aplica")</f>
        <v>No Aplica</v>
      </c>
    </row>
    <row r="3219" spans="1:30" x14ac:dyDescent="0.25">
      <c r="A3219" s="13" t="s">
        <v>10813</v>
      </c>
      <c r="B3219" s="15" t="s">
        <v>10814</v>
      </c>
      <c r="C3219" s="15" t="s">
        <v>10814</v>
      </c>
      <c r="D3219" s="15" t="s">
        <v>11080</v>
      </c>
      <c r="E3219" s="15" t="s">
        <v>11081</v>
      </c>
      <c r="F3219" s="39">
        <v>35142</v>
      </c>
      <c r="G3219" s="15">
        <v>1</v>
      </c>
      <c r="H3219" s="15" t="s">
        <v>11082</v>
      </c>
      <c r="I3219" s="15" t="s">
        <v>3584</v>
      </c>
      <c r="J3219" s="15" t="s">
        <v>11083</v>
      </c>
      <c r="K3219" s="15" t="s">
        <v>4474</v>
      </c>
      <c r="L3219" s="40" t="s">
        <v>6</v>
      </c>
      <c r="M3219" s="39"/>
      <c r="N3219" s="41" t="s">
        <v>2098</v>
      </c>
      <c r="O3219" s="39">
        <v>44805</v>
      </c>
      <c r="P3219" s="40">
        <v>1</v>
      </c>
      <c r="Q3219" s="40">
        <v>1</v>
      </c>
      <c r="R3219" s="40" t="str">
        <f>IFERROR(VLOOKUP(Tabla2[[#This Row],[CONTRATISTA PRNCIPAL]],Hoja1!$L$5:$M$9,2,FALSE),"CJV")</f>
        <v>CJV</v>
      </c>
      <c r="S3219" s="40" t="str">
        <f>IF(Tabla2[[#This Row],[EMPRESA]]=Tabla2[[#This Row],[CONTRATISTA PRNCIPAL]],"Principal","Secundaria")</f>
        <v>Principal</v>
      </c>
      <c r="T3219" s="42">
        <f>IFERROR(1/COUNTIF(Tabla2[CONTRATISTA PRNCIPAL],Tabla2[[#This Row],[CONTRATISTA PRNCIPAL]]),0)</f>
        <v>0.005494505494505495</v>
      </c>
      <c r="U3219" s="43">
        <f>IF(((TODAY()-Tabla2[[#This Row],[FECHA NACIMIENTO]])/365)&lt;18,"Corregir", IF(((TODAY()-Tabla2[[#This Row],[FECHA NACIMIENTO]])/365)&gt;80, "Corregir",ROUNDDOWN(((TODAY()-Tabla2[[#This Row],[FECHA NACIMIENTO]])/365),0)))</f>
        <v>27</v>
      </c>
      <c r="V32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19" s="44" t="str">
        <f>+IF(Tabla2[[#This Row],[Edad]]="Corregir","Corregir","Ok")</f>
        <v>Ok</v>
      </c>
      <c r="X3219" s="42" t="str">
        <f>+IFERROR(VLOOKUP(Tabla2[[#This Row],[DISTRITO SEGÚN DNI]],Hoja1!$A$2:$B$32,2,FALSE),"No")</f>
        <v>No</v>
      </c>
      <c r="Y3219" s="42" t="str">
        <f>IF(OR(LOWER(Tabla2[[#This Row],[GENERO]])="masculino", LOWER(Tabla2[[#This Row],[GENERO]])="femenino"),"OK","Corregir")</f>
        <v>OK</v>
      </c>
      <c r="Z3219" s="42" t="str">
        <f>+IF(Tabla2[[#This Row],[Nro. DNI / CE]]="","Corregir",IF(LEN(Tabla2[[#This Row],[Nro. DNI / CE]])&gt;=8,"OK","Corregir"))</f>
        <v>OK</v>
      </c>
      <c r="AA3219" s="42">
        <f>COUNTIF(Tabla2[APELLIDOS Y NOMBRES],Tabla2[[#This Row],[APELLIDOS Y NOMBRES]])</f>
        <v>1</v>
      </c>
      <c r="AB3219" s="42">
        <f>IF(Tabla2[[#This Row],[Trabajador]]&gt;1,1/Tabla2[[#This Row],[Trabajador]],Tabla2[[#This Row],[Trabajador]])</f>
        <v>1</v>
      </c>
      <c r="AC3219" t="str">
        <f>+IFERROR(IF(Tabla2[[#This Row],[FECHA CESE/BAJA]]="","No Aplica",IF(AND(MONTH(Tabla2[[#This Row],[FECHA CESE/BAJA]])=MONTH(TODAY()-30),YEAR(Tabla2[[#This Row],[FECHA CESE/BAJA]])=YEAR(TODAY())),MONTH(TODAY()-30)&amp;"-"&amp;YEAR(TODAY()),"Borrar")),"No aplica")</f>
        <v>No Aplica</v>
      </c>
      <c r="AD3219" t="str">
        <f>+IFERROR(IF(Tabla2[[#This Row],[FECHA INICIO DE LABORES EN OBRA]]="","No Aplica",IF(AND(MONTH(Tabla2[[#This Row],[FECHA INICIO DE LABORES EN OBRA]])=MONTH(TODAY()-30),YEAR(Tabla2[[#This Row],[FECHA INICIO DE LABORES EN OBRA]])=YEAR(TODAY())),MONTH(TODAY()-30)&amp;"-"&amp;YEAR(TODAY()),"No Aplica")),"No Aplica")</f>
        <v>No Aplica</v>
      </c>
    </row>
    <row r="3220" spans="1:30" x14ac:dyDescent="0.25">
      <c r="A3220" s="13" t="s">
        <v>10813</v>
      </c>
      <c r="B3220" s="15" t="s">
        <v>10814</v>
      </c>
      <c r="C3220" s="15" t="s">
        <v>10814</v>
      </c>
      <c r="D3220" s="15" t="s">
        <v>11084</v>
      </c>
      <c r="E3220" s="15" t="s">
        <v>11085</v>
      </c>
      <c r="F3220" s="39">
        <v>35077</v>
      </c>
      <c r="G3220" s="15">
        <v>3</v>
      </c>
      <c r="H3220" s="15" t="s">
        <v>10908</v>
      </c>
      <c r="I3220" s="15" t="s">
        <v>2277</v>
      </c>
      <c r="J3220" s="15" t="s">
        <v>11086</v>
      </c>
      <c r="K3220" s="15" t="s">
        <v>2200</v>
      </c>
      <c r="L3220" s="40" t="s">
        <v>6</v>
      </c>
      <c r="M3220" s="39"/>
      <c r="N3220" s="41" t="s">
        <v>2098</v>
      </c>
      <c r="O3220" s="39">
        <v>44809</v>
      </c>
      <c r="P3220" s="40">
        <v>3</v>
      </c>
      <c r="Q3220" s="40">
        <v>1</v>
      </c>
      <c r="R3220" s="40" t="str">
        <f>IFERROR(VLOOKUP(Tabla2[[#This Row],[CONTRATISTA PRNCIPAL]],Hoja1!$L$5:$M$9,2,FALSE),"CJV")</f>
        <v>CJV</v>
      </c>
      <c r="S3220" s="40" t="str">
        <f>IF(Tabla2[[#This Row],[EMPRESA]]=Tabla2[[#This Row],[CONTRATISTA PRNCIPAL]],"Principal","Secundaria")</f>
        <v>Principal</v>
      </c>
      <c r="T3220" s="42">
        <f>IFERROR(1/COUNTIF(Tabla2[CONTRATISTA PRNCIPAL],Tabla2[[#This Row],[CONTRATISTA PRNCIPAL]]),0)</f>
        <v>0.005494505494505495</v>
      </c>
      <c r="U3220" s="43">
        <f>IF(((TODAY()-Tabla2[[#This Row],[FECHA NACIMIENTO]])/365)&lt;18,"Corregir", IF(((TODAY()-Tabla2[[#This Row],[FECHA NACIMIENTO]])/365)&gt;80, "Corregir",ROUNDDOWN(((TODAY()-Tabla2[[#This Row],[FECHA NACIMIENTO]])/365),0)))</f>
        <v>27</v>
      </c>
      <c r="V32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20" s="44" t="str">
        <f>+IF(Tabla2[[#This Row],[Edad]]="Corregir","Corregir","Ok")</f>
        <v>Ok</v>
      </c>
      <c r="X3220" s="42" t="str">
        <f>+IFERROR(VLOOKUP(Tabla2[[#This Row],[DISTRITO SEGÚN DNI]],Hoja1!$A$2:$B$32,2,FALSE),"No")</f>
        <v>No</v>
      </c>
      <c r="Y3220" s="42" t="str">
        <f>IF(OR(LOWER(Tabla2[[#This Row],[GENERO]])="masculino", LOWER(Tabla2[[#This Row],[GENERO]])="femenino"),"OK","Corregir")</f>
        <v>OK</v>
      </c>
      <c r="Z3220" s="42" t="str">
        <f>+IF(Tabla2[[#This Row],[Nro. DNI / CE]]="","Corregir",IF(LEN(Tabla2[[#This Row],[Nro. DNI / CE]])&gt;=8,"OK","Corregir"))</f>
        <v>OK</v>
      </c>
      <c r="AA3220" s="42">
        <f>COUNTIF(Tabla2[APELLIDOS Y NOMBRES],Tabla2[[#This Row],[APELLIDOS Y NOMBRES]])</f>
        <v>1</v>
      </c>
      <c r="AB3220" s="42">
        <f>IF(Tabla2[[#This Row],[Trabajador]]&gt;1,1/Tabla2[[#This Row],[Trabajador]],Tabla2[[#This Row],[Trabajador]])</f>
        <v>1</v>
      </c>
      <c r="AC3220" t="str">
        <f>+IFERROR(IF(Tabla2[[#This Row],[FECHA CESE/BAJA]]="","No Aplica",IF(AND(MONTH(Tabla2[[#This Row],[FECHA CESE/BAJA]])=MONTH(TODAY()-30),YEAR(Tabla2[[#This Row],[FECHA CESE/BAJA]])=YEAR(TODAY())),MONTH(TODAY()-30)&amp;"-"&amp;YEAR(TODAY()),"Borrar")),"No aplica")</f>
        <v>No Aplica</v>
      </c>
      <c r="AD3220" t="str">
        <f>+IFERROR(IF(Tabla2[[#This Row],[FECHA INICIO DE LABORES EN OBRA]]="","No Aplica",IF(AND(MONTH(Tabla2[[#This Row],[FECHA INICIO DE LABORES EN OBRA]])=MONTH(TODAY()-30),YEAR(Tabla2[[#This Row],[FECHA INICIO DE LABORES EN OBRA]])=YEAR(TODAY())),MONTH(TODAY()-30)&amp;"-"&amp;YEAR(TODAY()),"No Aplica")),"No Aplica")</f>
        <v>No Aplica</v>
      </c>
    </row>
    <row r="3221" spans="1:30" x14ac:dyDescent="0.25">
      <c r="A3221" s="13" t="s">
        <v>10813</v>
      </c>
      <c r="B3221" s="15" t="s">
        <v>10814</v>
      </c>
      <c r="C3221" s="15" t="s">
        <v>10814</v>
      </c>
      <c r="D3221" s="15" t="s">
        <v>11087</v>
      </c>
      <c r="E3221" s="15" t="s">
        <v>11088</v>
      </c>
      <c r="F3221" s="39">
        <v>34979</v>
      </c>
      <c r="G3221" s="15">
        <v>1</v>
      </c>
      <c r="H3221" s="15" t="s">
        <v>11048</v>
      </c>
      <c r="I3221" s="15" t="s">
        <v>2277</v>
      </c>
      <c r="J3221" s="15" t="s">
        <v>11089</v>
      </c>
      <c r="K3221" s="15" t="s">
        <v>11090</v>
      </c>
      <c r="L3221" s="40" t="s">
        <v>6</v>
      </c>
      <c r="M3221" s="39"/>
      <c r="N3221" s="41" t="s">
        <v>2098</v>
      </c>
      <c r="O3221" s="39">
        <v>44810</v>
      </c>
      <c r="P3221" s="40">
        <v>3</v>
      </c>
      <c r="Q3221" s="40">
        <v>1</v>
      </c>
      <c r="R3221" s="40" t="str">
        <f>IFERROR(VLOOKUP(Tabla2[[#This Row],[CONTRATISTA PRNCIPAL]],Hoja1!$L$5:$M$9,2,FALSE),"CJV")</f>
        <v>CJV</v>
      </c>
      <c r="S3221" s="40" t="str">
        <f>IF(Tabla2[[#This Row],[EMPRESA]]=Tabla2[[#This Row],[CONTRATISTA PRNCIPAL]],"Principal","Secundaria")</f>
        <v>Principal</v>
      </c>
      <c r="T3221" s="42">
        <f>IFERROR(1/COUNTIF(Tabla2[CONTRATISTA PRNCIPAL],Tabla2[[#This Row],[CONTRATISTA PRNCIPAL]]),0)</f>
        <v>0.005494505494505495</v>
      </c>
      <c r="U3221" s="43">
        <f>IF(((TODAY()-Tabla2[[#This Row],[FECHA NACIMIENTO]])/365)&lt;18,"Corregir", IF(((TODAY()-Tabla2[[#This Row],[FECHA NACIMIENTO]])/365)&gt;80, "Corregir",ROUNDDOWN(((TODAY()-Tabla2[[#This Row],[FECHA NACIMIENTO]])/365),0)))</f>
        <v>28</v>
      </c>
      <c r="V32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21" s="44" t="str">
        <f>+IF(Tabla2[[#This Row],[Edad]]="Corregir","Corregir","Ok")</f>
        <v>Ok</v>
      </c>
      <c r="X3221" s="42" t="str">
        <f>+IFERROR(VLOOKUP(Tabla2[[#This Row],[DISTRITO SEGÚN DNI]],Hoja1!$A$2:$B$32,2,FALSE),"No")</f>
        <v>No</v>
      </c>
      <c r="Y3221" s="42" t="str">
        <f>IF(OR(LOWER(Tabla2[[#This Row],[GENERO]])="masculino", LOWER(Tabla2[[#This Row],[GENERO]])="femenino"),"OK","Corregir")</f>
        <v>OK</v>
      </c>
      <c r="Z3221" s="42" t="str">
        <f>+IF(Tabla2[[#This Row],[Nro. DNI / CE]]="","Corregir",IF(LEN(Tabla2[[#This Row],[Nro. DNI / CE]])&gt;=8,"OK","Corregir"))</f>
        <v>OK</v>
      </c>
      <c r="AA3221" s="42">
        <f>COUNTIF(Tabla2[APELLIDOS Y NOMBRES],Tabla2[[#This Row],[APELLIDOS Y NOMBRES]])</f>
        <v>1</v>
      </c>
      <c r="AB3221" s="42">
        <f>IF(Tabla2[[#This Row],[Trabajador]]&gt;1,1/Tabla2[[#This Row],[Trabajador]],Tabla2[[#This Row],[Trabajador]])</f>
        <v>1</v>
      </c>
      <c r="AC3221" t="str">
        <f>+IFERROR(IF(Tabla2[[#This Row],[FECHA CESE/BAJA]]="","No Aplica",IF(AND(MONTH(Tabla2[[#This Row],[FECHA CESE/BAJA]])=MONTH(TODAY()-30),YEAR(Tabla2[[#This Row],[FECHA CESE/BAJA]])=YEAR(TODAY())),MONTH(TODAY()-30)&amp;"-"&amp;YEAR(TODAY()),"Borrar")),"No aplica")</f>
        <v>No Aplica</v>
      </c>
      <c r="AD3221" t="str">
        <f>+IFERROR(IF(Tabla2[[#This Row],[FECHA INICIO DE LABORES EN OBRA]]="","No Aplica",IF(AND(MONTH(Tabla2[[#This Row],[FECHA INICIO DE LABORES EN OBRA]])=MONTH(TODAY()-30),YEAR(Tabla2[[#This Row],[FECHA INICIO DE LABORES EN OBRA]])=YEAR(TODAY())),MONTH(TODAY()-30)&amp;"-"&amp;YEAR(TODAY()),"No Aplica")),"No Aplica")</f>
        <v>No Aplica</v>
      </c>
    </row>
    <row r="3222" spans="1:30" x14ac:dyDescent="0.25">
      <c r="A3222" s="13" t="s">
        <v>10813</v>
      </c>
      <c r="B3222" s="15" t="s">
        <v>10814</v>
      </c>
      <c r="C3222" s="15" t="s">
        <v>10814</v>
      </c>
      <c r="D3222" s="15" t="s">
        <v>11091</v>
      </c>
      <c r="E3222" s="15" t="s">
        <v>11092</v>
      </c>
      <c r="F3222" s="39">
        <v>23927</v>
      </c>
      <c r="G3222" s="15">
        <v>1</v>
      </c>
      <c r="H3222" s="15" t="s">
        <v>2281</v>
      </c>
      <c r="I3222" s="15" t="s">
        <v>2277</v>
      </c>
      <c r="J3222" s="15" t="s">
        <v>11093</v>
      </c>
      <c r="K3222" s="15" t="s">
        <v>2680</v>
      </c>
      <c r="L3222" s="40" t="s">
        <v>6</v>
      </c>
      <c r="M3222" s="39"/>
      <c r="N3222" s="41" t="s">
        <v>10981</v>
      </c>
      <c r="O3222" s="39">
        <v>44810</v>
      </c>
      <c r="P3222" s="40">
        <v>1</v>
      </c>
      <c r="Q3222" s="40">
        <v>3</v>
      </c>
      <c r="R3222" s="40" t="str">
        <f>IFERROR(VLOOKUP(Tabla2[[#This Row],[CONTRATISTA PRNCIPAL]],Hoja1!$L$5:$M$9,2,FALSE),"CJV")</f>
        <v>CJV</v>
      </c>
      <c r="S3222" s="40" t="str">
        <f>IF(Tabla2[[#This Row],[EMPRESA]]=Tabla2[[#This Row],[CONTRATISTA PRNCIPAL]],"Principal","Secundaria")</f>
        <v>Principal</v>
      </c>
      <c r="T3222" s="42">
        <f>IFERROR(1/COUNTIF(Tabla2[CONTRATISTA PRNCIPAL],Tabla2[[#This Row],[CONTRATISTA PRNCIPAL]]),0)</f>
        <v>0.005494505494505495</v>
      </c>
      <c r="U3222" s="43">
        <f>IF(((TODAY()-Tabla2[[#This Row],[FECHA NACIMIENTO]])/365)&lt;18,"Corregir", IF(((TODAY()-Tabla2[[#This Row],[FECHA NACIMIENTO]])/365)&gt;80, "Corregir",ROUNDDOWN(((TODAY()-Tabla2[[#This Row],[FECHA NACIMIENTO]])/365),0)))</f>
        <v>58</v>
      </c>
      <c r="V32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222" s="44" t="str">
        <f>+IF(Tabla2[[#This Row],[Edad]]="Corregir","Corregir","Ok")</f>
        <v>Ok</v>
      </c>
      <c r="X3222" s="42" t="str">
        <f>+IFERROR(VLOOKUP(Tabla2[[#This Row],[DISTRITO SEGÚN DNI]],Hoja1!$A$2:$B$32,2,FALSE),"No")</f>
        <v>No</v>
      </c>
      <c r="Y3222" s="42" t="str">
        <f>IF(OR(LOWER(Tabla2[[#This Row],[GENERO]])="masculino", LOWER(Tabla2[[#This Row],[GENERO]])="femenino"),"OK","Corregir")</f>
        <v>OK</v>
      </c>
      <c r="Z3222" s="42" t="str">
        <f>+IF(Tabla2[[#This Row],[Nro. DNI / CE]]="","Corregir",IF(LEN(Tabla2[[#This Row],[Nro. DNI / CE]])&gt;=8,"OK","Corregir"))</f>
        <v>OK</v>
      </c>
      <c r="AA3222" s="42">
        <f>COUNTIF(Tabla2[APELLIDOS Y NOMBRES],Tabla2[[#This Row],[APELLIDOS Y NOMBRES]])</f>
        <v>1</v>
      </c>
      <c r="AB3222" s="42">
        <f>IF(Tabla2[[#This Row],[Trabajador]]&gt;1,1/Tabla2[[#This Row],[Trabajador]],Tabla2[[#This Row],[Trabajador]])</f>
        <v>1</v>
      </c>
      <c r="AC3222" t="str">
        <f>+IFERROR(IF(Tabla2[[#This Row],[FECHA CESE/BAJA]]="","No Aplica",IF(AND(MONTH(Tabla2[[#This Row],[FECHA CESE/BAJA]])=MONTH(TODAY()-30),YEAR(Tabla2[[#This Row],[FECHA CESE/BAJA]])=YEAR(TODAY())),MONTH(TODAY()-30)&amp;"-"&amp;YEAR(TODAY()),"Borrar")),"No aplica")</f>
        <v>No Aplica</v>
      </c>
      <c r="AD3222" t="str">
        <f>+IFERROR(IF(Tabla2[[#This Row],[FECHA INICIO DE LABORES EN OBRA]]="","No Aplica",IF(AND(MONTH(Tabla2[[#This Row],[FECHA INICIO DE LABORES EN OBRA]])=MONTH(TODAY()-30),YEAR(Tabla2[[#This Row],[FECHA INICIO DE LABORES EN OBRA]])=YEAR(TODAY())),MONTH(TODAY()-30)&amp;"-"&amp;YEAR(TODAY()),"No Aplica")),"No Aplica")</f>
        <v>No Aplica</v>
      </c>
    </row>
    <row r="3223" spans="1:30" x14ac:dyDescent="0.25">
      <c r="A3223" s="13" t="s">
        <v>10813</v>
      </c>
      <c r="B3223" s="15" t="s">
        <v>10814</v>
      </c>
      <c r="C3223" s="15" t="s">
        <v>10814</v>
      </c>
      <c r="D3223" s="15" t="s">
        <v>11094</v>
      </c>
      <c r="E3223" s="15" t="s">
        <v>11095</v>
      </c>
      <c r="F3223" s="39">
        <v>32588</v>
      </c>
      <c r="G3223" s="15">
        <v>3</v>
      </c>
      <c r="H3223" s="15" t="s">
        <v>10972</v>
      </c>
      <c r="I3223" s="15" t="s">
        <v>3584</v>
      </c>
      <c r="J3223" s="15" t="s">
        <v>11096</v>
      </c>
      <c r="K3223" s="15" t="s">
        <v>11097</v>
      </c>
      <c r="L3223" s="40" t="s">
        <v>6</v>
      </c>
      <c r="M3223" s="39"/>
      <c r="N3223" s="41" t="s">
        <v>2098</v>
      </c>
      <c r="O3223" s="39">
        <v>44812</v>
      </c>
      <c r="P3223" s="40">
        <v>1</v>
      </c>
      <c r="Q3223" s="40">
        <v>1</v>
      </c>
      <c r="R3223" s="40" t="str">
        <f>IFERROR(VLOOKUP(Tabla2[[#This Row],[CONTRATISTA PRNCIPAL]],Hoja1!$L$5:$M$9,2,FALSE),"CJV")</f>
        <v>CJV</v>
      </c>
      <c r="S3223" s="40" t="str">
        <f>IF(Tabla2[[#This Row],[EMPRESA]]=Tabla2[[#This Row],[CONTRATISTA PRNCIPAL]],"Principal","Secundaria")</f>
        <v>Principal</v>
      </c>
      <c r="T3223" s="42">
        <f>IFERROR(1/COUNTIF(Tabla2[CONTRATISTA PRNCIPAL],Tabla2[[#This Row],[CONTRATISTA PRNCIPAL]]),0)</f>
        <v>0.005494505494505495</v>
      </c>
      <c r="U3223" s="43">
        <f>IF(((TODAY()-Tabla2[[#This Row],[FECHA NACIMIENTO]])/365)&lt;18,"Corregir", IF(((TODAY()-Tabla2[[#This Row],[FECHA NACIMIENTO]])/365)&gt;80, "Corregir",ROUNDDOWN(((TODAY()-Tabla2[[#This Row],[FECHA NACIMIENTO]])/365),0)))</f>
        <v>34</v>
      </c>
      <c r="V32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23" s="44" t="str">
        <f>+IF(Tabla2[[#This Row],[Edad]]="Corregir","Corregir","Ok")</f>
        <v>Ok</v>
      </c>
      <c r="X3223" s="42" t="str">
        <f>+IFERROR(VLOOKUP(Tabla2[[#This Row],[DISTRITO SEGÚN DNI]],Hoja1!$A$2:$B$32,2,FALSE),"No")</f>
        <v>No</v>
      </c>
      <c r="Y3223" s="42" t="str">
        <f>IF(OR(LOWER(Tabla2[[#This Row],[GENERO]])="masculino", LOWER(Tabla2[[#This Row],[GENERO]])="femenino"),"OK","Corregir")</f>
        <v>OK</v>
      </c>
      <c r="Z3223" s="42" t="str">
        <f>+IF(Tabla2[[#This Row],[Nro. DNI / CE]]="","Corregir",IF(LEN(Tabla2[[#This Row],[Nro. DNI / CE]])&gt;=8,"OK","Corregir"))</f>
        <v>OK</v>
      </c>
      <c r="AA3223" s="42">
        <f>COUNTIF(Tabla2[APELLIDOS Y NOMBRES],Tabla2[[#This Row],[APELLIDOS Y NOMBRES]])</f>
        <v>1</v>
      </c>
      <c r="AB3223" s="42">
        <f>IF(Tabla2[[#This Row],[Trabajador]]&gt;1,1/Tabla2[[#This Row],[Trabajador]],Tabla2[[#This Row],[Trabajador]])</f>
        <v>1</v>
      </c>
      <c r="AC3223" t="str">
        <f>+IFERROR(IF(Tabla2[[#This Row],[FECHA CESE/BAJA]]="","No Aplica",IF(AND(MONTH(Tabla2[[#This Row],[FECHA CESE/BAJA]])=MONTH(TODAY()-30),YEAR(Tabla2[[#This Row],[FECHA CESE/BAJA]])=YEAR(TODAY())),MONTH(TODAY()-30)&amp;"-"&amp;YEAR(TODAY()),"Borrar")),"No aplica")</f>
        <v>No Aplica</v>
      </c>
      <c r="AD3223" t="str">
        <f>+IFERROR(IF(Tabla2[[#This Row],[FECHA INICIO DE LABORES EN OBRA]]="","No Aplica",IF(AND(MONTH(Tabla2[[#This Row],[FECHA INICIO DE LABORES EN OBRA]])=MONTH(TODAY()-30),YEAR(Tabla2[[#This Row],[FECHA INICIO DE LABORES EN OBRA]])=YEAR(TODAY())),MONTH(TODAY()-30)&amp;"-"&amp;YEAR(TODAY()),"No Aplica")),"No Aplica")</f>
        <v>No Aplica</v>
      </c>
    </row>
    <row r="3224" spans="1:30" x14ac:dyDescent="0.25">
      <c r="A3224" s="13" t="s">
        <v>10813</v>
      </c>
      <c r="B3224" s="15" t="s">
        <v>10814</v>
      </c>
      <c r="C3224" s="15" t="s">
        <v>10814</v>
      </c>
      <c r="D3224" s="15" t="s">
        <v>11098</v>
      </c>
      <c r="E3224" s="15" t="s">
        <v>11099</v>
      </c>
      <c r="F3224" s="39">
        <v>30520</v>
      </c>
      <c r="G3224" s="15">
        <v>3</v>
      </c>
      <c r="H3224" s="15" t="s">
        <v>11003</v>
      </c>
      <c r="I3224" s="15" t="s">
        <v>2277</v>
      </c>
      <c r="J3224" s="15" t="s">
        <v>11100</v>
      </c>
      <c r="K3224" s="15" t="s">
        <v>7558</v>
      </c>
      <c r="L3224" s="40" t="s">
        <v>6</v>
      </c>
      <c r="M3224" s="39"/>
      <c r="N3224" s="41" t="s">
        <v>2098</v>
      </c>
      <c r="O3224" s="39">
        <v>44817</v>
      </c>
      <c r="P3224" s="40">
        <v>1</v>
      </c>
      <c r="Q3224" s="40">
        <v>1</v>
      </c>
      <c r="R3224" s="40" t="str">
        <f>IFERROR(VLOOKUP(Tabla2[[#This Row],[CONTRATISTA PRNCIPAL]],Hoja1!$L$5:$M$9,2,FALSE),"CJV")</f>
        <v>CJV</v>
      </c>
      <c r="S3224" s="40" t="str">
        <f>IF(Tabla2[[#This Row],[EMPRESA]]=Tabla2[[#This Row],[CONTRATISTA PRNCIPAL]],"Principal","Secundaria")</f>
        <v>Principal</v>
      </c>
      <c r="T3224" s="42">
        <f>IFERROR(1/COUNTIF(Tabla2[CONTRATISTA PRNCIPAL],Tabla2[[#This Row],[CONTRATISTA PRNCIPAL]]),0)</f>
        <v>0.005494505494505495</v>
      </c>
      <c r="U3224" s="43">
        <f>IF(((TODAY()-Tabla2[[#This Row],[FECHA NACIMIENTO]])/365)&lt;18,"Corregir", IF(((TODAY()-Tabla2[[#This Row],[FECHA NACIMIENTO]])/365)&gt;80, "Corregir",ROUNDDOWN(((TODAY()-Tabla2[[#This Row],[FECHA NACIMIENTO]])/365),0)))</f>
        <v>40</v>
      </c>
      <c r="V32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24" s="44" t="str">
        <f>+IF(Tabla2[[#This Row],[Edad]]="Corregir","Corregir","Ok")</f>
        <v>Ok</v>
      </c>
      <c r="X3224" s="42" t="str">
        <f>+IFERROR(VLOOKUP(Tabla2[[#This Row],[DISTRITO SEGÚN DNI]],Hoja1!$A$2:$B$32,2,FALSE),"No")</f>
        <v>No</v>
      </c>
      <c r="Y3224" s="42" t="str">
        <f>IF(OR(LOWER(Tabla2[[#This Row],[GENERO]])="masculino", LOWER(Tabla2[[#This Row],[GENERO]])="femenino"),"OK","Corregir")</f>
        <v>OK</v>
      </c>
      <c r="Z3224" s="42" t="str">
        <f>+IF(Tabla2[[#This Row],[Nro. DNI / CE]]="","Corregir",IF(LEN(Tabla2[[#This Row],[Nro. DNI / CE]])&gt;=8,"OK","Corregir"))</f>
        <v>OK</v>
      </c>
      <c r="AA3224" s="42">
        <f>COUNTIF(Tabla2[APELLIDOS Y NOMBRES],Tabla2[[#This Row],[APELLIDOS Y NOMBRES]])</f>
        <v>1</v>
      </c>
      <c r="AB3224" s="42">
        <f>IF(Tabla2[[#This Row],[Trabajador]]&gt;1,1/Tabla2[[#This Row],[Trabajador]],Tabla2[[#This Row],[Trabajador]])</f>
        <v>1</v>
      </c>
      <c r="AC3224" t="str">
        <f>+IFERROR(IF(Tabla2[[#This Row],[FECHA CESE/BAJA]]="","No Aplica",IF(AND(MONTH(Tabla2[[#This Row],[FECHA CESE/BAJA]])=MONTH(TODAY()-30),YEAR(Tabla2[[#This Row],[FECHA CESE/BAJA]])=YEAR(TODAY())),MONTH(TODAY()-30)&amp;"-"&amp;YEAR(TODAY()),"Borrar")),"No aplica")</f>
        <v>No Aplica</v>
      </c>
      <c r="AD3224" t="str">
        <f>+IFERROR(IF(Tabla2[[#This Row],[FECHA INICIO DE LABORES EN OBRA]]="","No Aplica",IF(AND(MONTH(Tabla2[[#This Row],[FECHA INICIO DE LABORES EN OBRA]])=MONTH(TODAY()-30),YEAR(Tabla2[[#This Row],[FECHA INICIO DE LABORES EN OBRA]])=YEAR(TODAY())),MONTH(TODAY()-30)&amp;"-"&amp;YEAR(TODAY()),"No Aplica")),"No Aplica")</f>
        <v>No Aplica</v>
      </c>
    </row>
    <row r="3225" spans="1:30" x14ac:dyDescent="0.25">
      <c r="A3225" s="13" t="s">
        <v>10813</v>
      </c>
      <c r="B3225" s="15" t="s">
        <v>10814</v>
      </c>
      <c r="C3225" s="15" t="s">
        <v>10814</v>
      </c>
      <c r="D3225" s="15" t="s">
        <v>746</v>
      </c>
      <c r="E3225" s="15" t="s">
        <v>747</v>
      </c>
      <c r="F3225" s="39">
        <v>33008</v>
      </c>
      <c r="G3225" s="15">
        <v>3</v>
      </c>
      <c r="H3225" s="15" t="s">
        <v>11101</v>
      </c>
      <c r="I3225" s="15" t="s">
        <v>10822</v>
      </c>
      <c r="J3225" s="15" t="s">
        <v>11102</v>
      </c>
      <c r="K3225" s="15" t="s">
        <v>17</v>
      </c>
      <c r="L3225" s="40" t="s">
        <v>6</v>
      </c>
      <c r="M3225" s="39"/>
      <c r="N3225" s="41" t="s">
        <v>2098</v>
      </c>
      <c r="O3225" s="39">
        <v>44817</v>
      </c>
      <c r="P3225" s="40">
        <v>1</v>
      </c>
      <c r="Q3225" s="40">
        <v>1</v>
      </c>
      <c r="R3225" s="40" t="str">
        <f>IFERROR(VLOOKUP(Tabla2[[#This Row],[CONTRATISTA PRNCIPAL]],Hoja1!$L$5:$M$9,2,FALSE),"CJV")</f>
        <v>CJV</v>
      </c>
      <c r="S3225" s="40" t="str">
        <f>IF(Tabla2[[#This Row],[EMPRESA]]=Tabla2[[#This Row],[CONTRATISTA PRNCIPAL]],"Principal","Secundaria")</f>
        <v>Principal</v>
      </c>
      <c r="T3225" s="42">
        <f>IFERROR(1/COUNTIF(Tabla2[CONTRATISTA PRNCIPAL],Tabla2[[#This Row],[CONTRATISTA PRNCIPAL]]),0)</f>
        <v>0.005494505494505495</v>
      </c>
      <c r="U3225" s="43">
        <f>IF(((TODAY()-Tabla2[[#This Row],[FECHA NACIMIENTO]])/365)&lt;18,"Corregir", IF(((TODAY()-Tabla2[[#This Row],[FECHA NACIMIENTO]])/365)&gt;80, "Corregir",ROUNDDOWN(((TODAY()-Tabla2[[#This Row],[FECHA NACIMIENTO]])/365),0)))</f>
        <v>33</v>
      </c>
      <c r="V32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25" s="44" t="str">
        <f>+IF(Tabla2[[#This Row],[Edad]]="Corregir","Corregir","Ok")</f>
        <v>Ok</v>
      </c>
      <c r="X3225" s="42" t="str">
        <f>+IFERROR(VLOOKUP(Tabla2[[#This Row],[DISTRITO SEGÚN DNI]],Hoja1!$A$2:$B$32,2,FALSE),"No")</f>
        <v>ATE</v>
      </c>
      <c r="Y3225" s="42" t="str">
        <f>IF(OR(LOWER(Tabla2[[#This Row],[GENERO]])="masculino", LOWER(Tabla2[[#This Row],[GENERO]])="femenino"),"OK","Corregir")</f>
        <v>OK</v>
      </c>
      <c r="Z3225" s="42" t="str">
        <f>+IF(Tabla2[[#This Row],[Nro. DNI / CE]]="","Corregir",IF(LEN(Tabla2[[#This Row],[Nro. DNI / CE]])&gt;=8,"OK","Corregir"))</f>
        <v>OK</v>
      </c>
      <c r="AA3225" s="42">
        <f>COUNTIF(Tabla2[APELLIDOS Y NOMBRES],Tabla2[[#This Row],[APELLIDOS Y NOMBRES]])</f>
        <v>1</v>
      </c>
      <c r="AB3225" s="42">
        <f>IF(Tabla2[[#This Row],[Trabajador]]&gt;1,1/Tabla2[[#This Row],[Trabajador]],Tabla2[[#This Row],[Trabajador]])</f>
        <v>1</v>
      </c>
      <c r="AC3225" t="str">
        <f>+IFERROR(IF(Tabla2[[#This Row],[FECHA CESE/BAJA]]="","No Aplica",IF(AND(MONTH(Tabla2[[#This Row],[FECHA CESE/BAJA]])=MONTH(TODAY()-30),YEAR(Tabla2[[#This Row],[FECHA CESE/BAJA]])=YEAR(TODAY())),MONTH(TODAY()-30)&amp;"-"&amp;YEAR(TODAY()),"Borrar")),"No aplica")</f>
        <v>No Aplica</v>
      </c>
      <c r="AD3225" t="str">
        <f>+IFERROR(IF(Tabla2[[#This Row],[FECHA INICIO DE LABORES EN OBRA]]="","No Aplica",IF(AND(MONTH(Tabla2[[#This Row],[FECHA INICIO DE LABORES EN OBRA]])=MONTH(TODAY()-30),YEAR(Tabla2[[#This Row],[FECHA INICIO DE LABORES EN OBRA]])=YEAR(TODAY())),MONTH(TODAY()-30)&amp;"-"&amp;YEAR(TODAY()),"No Aplica")),"No Aplica")</f>
        <v>No Aplica</v>
      </c>
    </row>
    <row r="3226" spans="1:30" x14ac:dyDescent="0.25">
      <c r="A3226" s="13" t="s">
        <v>10813</v>
      </c>
      <c r="B3226" s="15" t="s">
        <v>10814</v>
      </c>
      <c r="C3226" s="15" t="s">
        <v>10814</v>
      </c>
      <c r="D3226" s="15" t="s">
        <v>11103</v>
      </c>
      <c r="E3226" s="15" t="s">
        <v>11104</v>
      </c>
      <c r="F3226" s="39">
        <v>35541</v>
      </c>
      <c r="G3226" s="15">
        <v>1</v>
      </c>
      <c r="H3226" s="15" t="s">
        <v>11048</v>
      </c>
      <c r="I3226" s="15" t="s">
        <v>2277</v>
      </c>
      <c r="J3226" s="15" t="s">
        <v>11105</v>
      </c>
      <c r="K3226" s="15" t="s">
        <v>3569</v>
      </c>
      <c r="L3226" s="40" t="s">
        <v>6</v>
      </c>
      <c r="M3226" s="39"/>
      <c r="N3226" s="41" t="s">
        <v>2098</v>
      </c>
      <c r="O3226" s="39">
        <v>44839</v>
      </c>
      <c r="P3226" s="40">
        <v>1</v>
      </c>
      <c r="Q3226" s="40">
        <v>1</v>
      </c>
      <c r="R3226" s="40" t="str">
        <f>IFERROR(VLOOKUP(Tabla2[[#This Row],[CONTRATISTA PRNCIPAL]],Hoja1!$L$5:$M$9,2,FALSE),"CJV")</f>
        <v>CJV</v>
      </c>
      <c r="S3226" s="40" t="str">
        <f>IF(Tabla2[[#This Row],[EMPRESA]]=Tabla2[[#This Row],[CONTRATISTA PRNCIPAL]],"Principal","Secundaria")</f>
        <v>Principal</v>
      </c>
      <c r="T3226" s="42">
        <f>IFERROR(1/COUNTIF(Tabla2[CONTRATISTA PRNCIPAL],Tabla2[[#This Row],[CONTRATISTA PRNCIPAL]]),0)</f>
        <v>0.005494505494505495</v>
      </c>
      <c r="U3226" s="43">
        <f>IF(((TODAY()-Tabla2[[#This Row],[FECHA NACIMIENTO]])/365)&lt;18,"Corregir", IF(((TODAY()-Tabla2[[#This Row],[FECHA NACIMIENTO]])/365)&gt;80, "Corregir",ROUNDDOWN(((TODAY()-Tabla2[[#This Row],[FECHA NACIMIENTO]])/365),0)))</f>
        <v>26</v>
      </c>
      <c r="V32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26" s="44" t="str">
        <f>+IF(Tabla2[[#This Row],[Edad]]="Corregir","Corregir","Ok")</f>
        <v>Ok</v>
      </c>
      <c r="X3226" s="42" t="str">
        <f>+IFERROR(VLOOKUP(Tabla2[[#This Row],[DISTRITO SEGÚN DNI]],Hoja1!$A$2:$B$32,2,FALSE),"No")</f>
        <v>No</v>
      </c>
      <c r="Y3226" s="42" t="str">
        <f>IF(OR(LOWER(Tabla2[[#This Row],[GENERO]])="masculino", LOWER(Tabla2[[#This Row],[GENERO]])="femenino"),"OK","Corregir")</f>
        <v>OK</v>
      </c>
      <c r="Z3226" s="42" t="str">
        <f>+IF(Tabla2[[#This Row],[Nro. DNI / CE]]="","Corregir",IF(LEN(Tabla2[[#This Row],[Nro. DNI / CE]])&gt;=8,"OK","Corregir"))</f>
        <v>OK</v>
      </c>
      <c r="AA3226" s="42">
        <f>COUNTIF(Tabla2[APELLIDOS Y NOMBRES],Tabla2[[#This Row],[APELLIDOS Y NOMBRES]])</f>
        <v>1</v>
      </c>
      <c r="AB3226" s="42">
        <f>IF(Tabla2[[#This Row],[Trabajador]]&gt;1,1/Tabla2[[#This Row],[Trabajador]],Tabla2[[#This Row],[Trabajador]])</f>
        <v>1</v>
      </c>
      <c r="AC3226" t="str">
        <f>+IFERROR(IF(Tabla2[[#This Row],[FECHA CESE/BAJA]]="","No Aplica",IF(AND(MONTH(Tabla2[[#This Row],[FECHA CESE/BAJA]])=MONTH(TODAY()-30),YEAR(Tabla2[[#This Row],[FECHA CESE/BAJA]])=YEAR(TODAY())),MONTH(TODAY()-30)&amp;"-"&amp;YEAR(TODAY()),"Borrar")),"No aplica")</f>
        <v>No Aplica</v>
      </c>
      <c r="AD3226" t="str">
        <f>+IFERROR(IF(Tabla2[[#This Row],[FECHA INICIO DE LABORES EN OBRA]]="","No Aplica",IF(AND(MONTH(Tabla2[[#This Row],[FECHA INICIO DE LABORES EN OBRA]])=MONTH(TODAY()-30),YEAR(Tabla2[[#This Row],[FECHA INICIO DE LABORES EN OBRA]])=YEAR(TODAY())),MONTH(TODAY()-30)&amp;"-"&amp;YEAR(TODAY()),"No Aplica")),"No Aplica")</f>
        <v>No Aplica</v>
      </c>
    </row>
    <row r="3227" spans="1:30" x14ac:dyDescent="0.25">
      <c r="A3227" s="13" t="s">
        <v>10813</v>
      </c>
      <c r="B3227" s="15" t="s">
        <v>10814</v>
      </c>
      <c r="C3227" s="15" t="s">
        <v>10814</v>
      </c>
      <c r="D3227" s="15" t="s">
        <v>11106</v>
      </c>
      <c r="E3227" s="15" t="s">
        <v>11107</v>
      </c>
      <c r="F3227" s="39">
        <v>31474</v>
      </c>
      <c r="G3227" s="15">
        <v>3</v>
      </c>
      <c r="H3227" s="15" t="s">
        <v>10826</v>
      </c>
      <c r="I3227" s="15" t="s">
        <v>2277</v>
      </c>
      <c r="J3227" s="15" t="s">
        <v>11108</v>
      </c>
      <c r="K3227" s="15" t="s">
        <v>2182</v>
      </c>
      <c r="L3227" s="40" t="s">
        <v>6</v>
      </c>
      <c r="M3227" s="39"/>
      <c r="N3227" s="41" t="s">
        <v>2098</v>
      </c>
      <c r="O3227" s="39">
        <v>44848</v>
      </c>
      <c r="P3227" s="40">
        <v>1</v>
      </c>
      <c r="Q3227" s="40">
        <v>1</v>
      </c>
      <c r="R3227" s="40" t="str">
        <f>IFERROR(VLOOKUP(Tabla2[[#This Row],[CONTRATISTA PRNCIPAL]],Hoja1!$L$5:$M$9,2,FALSE),"CJV")</f>
        <v>CJV</v>
      </c>
      <c r="S3227" s="40" t="str">
        <f>IF(Tabla2[[#This Row],[EMPRESA]]=Tabla2[[#This Row],[CONTRATISTA PRNCIPAL]],"Principal","Secundaria")</f>
        <v>Principal</v>
      </c>
      <c r="T3227" s="42">
        <f>IFERROR(1/COUNTIF(Tabla2[CONTRATISTA PRNCIPAL],Tabla2[[#This Row],[CONTRATISTA PRNCIPAL]]),0)</f>
        <v>0.005494505494505495</v>
      </c>
      <c r="U3227" s="43">
        <f>IF(((TODAY()-Tabla2[[#This Row],[FECHA NACIMIENTO]])/365)&lt;18,"Corregir", IF(((TODAY()-Tabla2[[#This Row],[FECHA NACIMIENTO]])/365)&gt;80, "Corregir",ROUNDDOWN(((TODAY()-Tabla2[[#This Row],[FECHA NACIMIENTO]])/365),0)))</f>
        <v>37</v>
      </c>
      <c r="V32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27" s="44" t="str">
        <f>+IF(Tabla2[[#This Row],[Edad]]="Corregir","Corregir","Ok")</f>
        <v>Ok</v>
      </c>
      <c r="X3227" s="42" t="str">
        <f>+IFERROR(VLOOKUP(Tabla2[[#This Row],[DISTRITO SEGÚN DNI]],Hoja1!$A$2:$B$32,2,FALSE),"No")</f>
        <v>No</v>
      </c>
      <c r="Y3227" s="42" t="str">
        <f>IF(OR(LOWER(Tabla2[[#This Row],[GENERO]])="masculino", LOWER(Tabla2[[#This Row],[GENERO]])="femenino"),"OK","Corregir")</f>
        <v>OK</v>
      </c>
      <c r="Z3227" s="42" t="str">
        <f>+IF(Tabla2[[#This Row],[Nro. DNI / CE]]="","Corregir",IF(LEN(Tabla2[[#This Row],[Nro. DNI / CE]])&gt;=8,"OK","Corregir"))</f>
        <v>OK</v>
      </c>
      <c r="AA3227" s="42">
        <f>COUNTIF(Tabla2[APELLIDOS Y NOMBRES],Tabla2[[#This Row],[APELLIDOS Y NOMBRES]])</f>
        <v>1</v>
      </c>
      <c r="AB3227" s="42">
        <f>IF(Tabla2[[#This Row],[Trabajador]]&gt;1,1/Tabla2[[#This Row],[Trabajador]],Tabla2[[#This Row],[Trabajador]])</f>
        <v>1</v>
      </c>
      <c r="AC3227" t="str">
        <f>+IFERROR(IF(Tabla2[[#This Row],[FECHA CESE/BAJA]]="","No Aplica",IF(AND(MONTH(Tabla2[[#This Row],[FECHA CESE/BAJA]])=MONTH(TODAY()-30),YEAR(Tabla2[[#This Row],[FECHA CESE/BAJA]])=YEAR(TODAY())),MONTH(TODAY()-30)&amp;"-"&amp;YEAR(TODAY()),"Borrar")),"No aplica")</f>
        <v>No Aplica</v>
      </c>
      <c r="AD3227" t="str">
        <f>+IFERROR(IF(Tabla2[[#This Row],[FECHA INICIO DE LABORES EN OBRA]]="","No Aplica",IF(AND(MONTH(Tabla2[[#This Row],[FECHA INICIO DE LABORES EN OBRA]])=MONTH(TODAY()-30),YEAR(Tabla2[[#This Row],[FECHA INICIO DE LABORES EN OBRA]])=YEAR(TODAY())),MONTH(TODAY()-30)&amp;"-"&amp;YEAR(TODAY()),"No Aplica")),"No Aplica")</f>
        <v>No Aplica</v>
      </c>
    </row>
    <row r="3228" spans="1:30" x14ac:dyDescent="0.25">
      <c r="A3228" s="13" t="s">
        <v>10813</v>
      </c>
      <c r="B3228" s="15" t="s">
        <v>10814</v>
      </c>
      <c r="C3228" s="15" t="s">
        <v>10814</v>
      </c>
      <c r="D3228" s="15" t="s">
        <v>11109</v>
      </c>
      <c r="E3228" s="15" t="s">
        <v>11110</v>
      </c>
      <c r="F3228" s="39">
        <v>29992</v>
      </c>
      <c r="G3228" s="15">
        <v>3</v>
      </c>
      <c r="H3228" s="15" t="s">
        <v>10908</v>
      </c>
      <c r="I3228" s="15" t="s">
        <v>10822</v>
      </c>
      <c r="J3228" s="15" t="s">
        <v>11111</v>
      </c>
      <c r="K3228" s="15" t="s">
        <v>2200</v>
      </c>
      <c r="L3228" s="40" t="s">
        <v>6</v>
      </c>
      <c r="M3228" s="39"/>
      <c r="N3228" s="41" t="s">
        <v>2098</v>
      </c>
      <c r="O3228" s="39">
        <v>44852</v>
      </c>
      <c r="P3228" s="40">
        <v>1</v>
      </c>
      <c r="Q3228" s="40">
        <v>1</v>
      </c>
      <c r="R3228" s="40" t="str">
        <f>IFERROR(VLOOKUP(Tabla2[[#This Row],[CONTRATISTA PRNCIPAL]],Hoja1!$L$5:$M$9,2,FALSE),"CJV")</f>
        <v>CJV</v>
      </c>
      <c r="S3228" s="40" t="str">
        <f>IF(Tabla2[[#This Row],[EMPRESA]]=Tabla2[[#This Row],[CONTRATISTA PRNCIPAL]],"Principal","Secundaria")</f>
        <v>Principal</v>
      </c>
      <c r="T3228" s="42">
        <f>IFERROR(1/COUNTIF(Tabla2[CONTRATISTA PRNCIPAL],Tabla2[[#This Row],[CONTRATISTA PRNCIPAL]]),0)</f>
        <v>0.005494505494505495</v>
      </c>
      <c r="U3228" s="43">
        <f>IF(((TODAY()-Tabla2[[#This Row],[FECHA NACIMIENTO]])/365)&lt;18,"Corregir", IF(((TODAY()-Tabla2[[#This Row],[FECHA NACIMIENTO]])/365)&gt;80, "Corregir",ROUNDDOWN(((TODAY()-Tabla2[[#This Row],[FECHA NACIMIENTO]])/365),0)))</f>
        <v>41</v>
      </c>
      <c r="V32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28" s="44" t="str">
        <f>+IF(Tabla2[[#This Row],[Edad]]="Corregir","Corregir","Ok")</f>
        <v>Ok</v>
      </c>
      <c r="X3228" s="42" t="str">
        <f>+IFERROR(VLOOKUP(Tabla2[[#This Row],[DISTRITO SEGÚN DNI]],Hoja1!$A$2:$B$32,2,FALSE),"No")</f>
        <v>No</v>
      </c>
      <c r="Y3228" s="42" t="str">
        <f>IF(OR(LOWER(Tabla2[[#This Row],[GENERO]])="masculino", LOWER(Tabla2[[#This Row],[GENERO]])="femenino"),"OK","Corregir")</f>
        <v>OK</v>
      </c>
      <c r="Z3228" s="42" t="str">
        <f>+IF(Tabla2[[#This Row],[Nro. DNI / CE]]="","Corregir",IF(LEN(Tabla2[[#This Row],[Nro. DNI / CE]])&gt;=8,"OK","Corregir"))</f>
        <v>OK</v>
      </c>
      <c r="AA3228" s="42">
        <f>COUNTIF(Tabla2[APELLIDOS Y NOMBRES],Tabla2[[#This Row],[APELLIDOS Y NOMBRES]])</f>
        <v>1</v>
      </c>
      <c r="AB3228" s="42">
        <f>IF(Tabla2[[#This Row],[Trabajador]]&gt;1,1/Tabla2[[#This Row],[Trabajador]],Tabla2[[#This Row],[Trabajador]])</f>
        <v>1</v>
      </c>
      <c r="AC3228" t="str">
        <f>+IFERROR(IF(Tabla2[[#This Row],[FECHA CESE/BAJA]]="","No Aplica",IF(AND(MONTH(Tabla2[[#This Row],[FECHA CESE/BAJA]])=MONTH(TODAY()-30),YEAR(Tabla2[[#This Row],[FECHA CESE/BAJA]])=YEAR(TODAY())),MONTH(TODAY()-30)&amp;"-"&amp;YEAR(TODAY()),"Borrar")),"No aplica")</f>
        <v>No Aplica</v>
      </c>
      <c r="AD3228" t="str">
        <f>+IFERROR(IF(Tabla2[[#This Row],[FECHA INICIO DE LABORES EN OBRA]]="","No Aplica",IF(AND(MONTH(Tabla2[[#This Row],[FECHA INICIO DE LABORES EN OBRA]])=MONTH(TODAY()-30),YEAR(Tabla2[[#This Row],[FECHA INICIO DE LABORES EN OBRA]])=YEAR(TODAY())),MONTH(TODAY()-30)&amp;"-"&amp;YEAR(TODAY()),"No Aplica")),"No Aplica")</f>
        <v>No Aplica</v>
      </c>
    </row>
    <row r="3229" spans="1:30" x14ac:dyDescent="0.25">
      <c r="A3229" s="13" t="s">
        <v>10813</v>
      </c>
      <c r="B3229" s="15" t="s">
        <v>10814</v>
      </c>
      <c r="C3229" s="15" t="s">
        <v>10814</v>
      </c>
      <c r="D3229" s="15" t="s">
        <v>11112</v>
      </c>
      <c r="E3229" s="15" t="s">
        <v>11113</v>
      </c>
      <c r="F3229" s="39">
        <v>32099</v>
      </c>
      <c r="G3229" s="15">
        <v>3</v>
      </c>
      <c r="H3229" s="15" t="s">
        <v>10908</v>
      </c>
      <c r="I3229" s="15" t="s">
        <v>2277</v>
      </c>
      <c r="J3229" s="15" t="s">
        <v>11114</v>
      </c>
      <c r="K3229" s="15" t="s">
        <v>4489</v>
      </c>
      <c r="L3229" s="40" t="s">
        <v>6</v>
      </c>
      <c r="M3229" s="39"/>
      <c r="N3229" s="41" t="s">
        <v>2098</v>
      </c>
      <c r="O3229" s="39">
        <v>44853</v>
      </c>
      <c r="P3229" s="40">
        <v>3</v>
      </c>
      <c r="Q3229" s="40">
        <v>1</v>
      </c>
      <c r="R3229" s="40" t="str">
        <f>IFERROR(VLOOKUP(Tabla2[[#This Row],[CONTRATISTA PRNCIPAL]],Hoja1!$L$5:$M$9,2,FALSE),"CJV")</f>
        <v>CJV</v>
      </c>
      <c r="S3229" s="40" t="str">
        <f>IF(Tabla2[[#This Row],[EMPRESA]]=Tabla2[[#This Row],[CONTRATISTA PRNCIPAL]],"Principal","Secundaria")</f>
        <v>Principal</v>
      </c>
      <c r="T3229" s="42">
        <f>IFERROR(1/COUNTIF(Tabla2[CONTRATISTA PRNCIPAL],Tabla2[[#This Row],[CONTRATISTA PRNCIPAL]]),0)</f>
        <v>0.005494505494505495</v>
      </c>
      <c r="U3229" s="43">
        <f>IF(((TODAY()-Tabla2[[#This Row],[FECHA NACIMIENTO]])/365)&lt;18,"Corregir", IF(((TODAY()-Tabla2[[#This Row],[FECHA NACIMIENTO]])/365)&gt;80, "Corregir",ROUNDDOWN(((TODAY()-Tabla2[[#This Row],[FECHA NACIMIENTO]])/365),0)))</f>
        <v>35</v>
      </c>
      <c r="V32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29" s="44" t="str">
        <f>+IF(Tabla2[[#This Row],[Edad]]="Corregir","Corregir","Ok")</f>
        <v>Ok</v>
      </c>
      <c r="X3229" s="42" t="str">
        <f>+IFERROR(VLOOKUP(Tabla2[[#This Row],[DISTRITO SEGÚN DNI]],Hoja1!$A$2:$B$32,2,FALSE),"No")</f>
        <v>No</v>
      </c>
      <c r="Y3229" s="42" t="str">
        <f>IF(OR(LOWER(Tabla2[[#This Row],[GENERO]])="masculino", LOWER(Tabla2[[#This Row],[GENERO]])="femenino"),"OK","Corregir")</f>
        <v>OK</v>
      </c>
      <c r="Z3229" s="42" t="str">
        <f>+IF(Tabla2[[#This Row],[Nro. DNI / CE]]="","Corregir",IF(LEN(Tabla2[[#This Row],[Nro. DNI / CE]])&gt;=8,"OK","Corregir"))</f>
        <v>OK</v>
      </c>
      <c r="AA3229" s="42">
        <f>COUNTIF(Tabla2[APELLIDOS Y NOMBRES],Tabla2[[#This Row],[APELLIDOS Y NOMBRES]])</f>
        <v>1</v>
      </c>
      <c r="AB3229" s="42">
        <f>IF(Tabla2[[#This Row],[Trabajador]]&gt;1,1/Tabla2[[#This Row],[Trabajador]],Tabla2[[#This Row],[Trabajador]])</f>
        <v>1</v>
      </c>
      <c r="AC3229" t="str">
        <f>+IFERROR(IF(Tabla2[[#This Row],[FECHA CESE/BAJA]]="","No Aplica",IF(AND(MONTH(Tabla2[[#This Row],[FECHA CESE/BAJA]])=MONTH(TODAY()-30),YEAR(Tabla2[[#This Row],[FECHA CESE/BAJA]])=YEAR(TODAY())),MONTH(TODAY()-30)&amp;"-"&amp;YEAR(TODAY()),"Borrar")),"No aplica")</f>
        <v>No Aplica</v>
      </c>
      <c r="AD3229" t="str">
        <f>+IFERROR(IF(Tabla2[[#This Row],[FECHA INICIO DE LABORES EN OBRA]]="","No Aplica",IF(AND(MONTH(Tabla2[[#This Row],[FECHA INICIO DE LABORES EN OBRA]])=MONTH(TODAY()-30),YEAR(Tabla2[[#This Row],[FECHA INICIO DE LABORES EN OBRA]])=YEAR(TODAY())),MONTH(TODAY()-30)&amp;"-"&amp;YEAR(TODAY()),"No Aplica")),"No Aplica")</f>
        <v>No Aplica</v>
      </c>
    </row>
    <row r="3230" spans="1:30" x14ac:dyDescent="0.25">
      <c r="A3230" s="13" t="s">
        <v>10813</v>
      </c>
      <c r="B3230" s="15" t="s">
        <v>10814</v>
      </c>
      <c r="C3230" s="15" t="s">
        <v>10814</v>
      </c>
      <c r="D3230" s="15" t="s">
        <v>11115</v>
      </c>
      <c r="E3230" s="15" t="s">
        <v>11116</v>
      </c>
      <c r="F3230" s="39">
        <v>30845</v>
      </c>
      <c r="G3230" s="15">
        <v>3</v>
      </c>
      <c r="H3230" s="15" t="s">
        <v>10908</v>
      </c>
      <c r="I3230" s="15" t="s">
        <v>2277</v>
      </c>
      <c r="J3230" s="15" t="s">
        <v>11117</v>
      </c>
      <c r="K3230" s="15" t="s">
        <v>2167</v>
      </c>
      <c r="L3230" s="40" t="s">
        <v>6</v>
      </c>
      <c r="M3230" s="39"/>
      <c r="N3230" s="41" t="s">
        <v>2098</v>
      </c>
      <c r="O3230" s="39">
        <v>44853</v>
      </c>
      <c r="P3230" s="40">
        <v>1</v>
      </c>
      <c r="Q3230" s="40">
        <v>1</v>
      </c>
      <c r="R3230" s="40" t="str">
        <f>IFERROR(VLOOKUP(Tabla2[[#This Row],[CONTRATISTA PRNCIPAL]],Hoja1!$L$5:$M$9,2,FALSE),"CJV")</f>
        <v>CJV</v>
      </c>
      <c r="S3230" s="40" t="str">
        <f>IF(Tabla2[[#This Row],[EMPRESA]]=Tabla2[[#This Row],[CONTRATISTA PRNCIPAL]],"Principal","Secundaria")</f>
        <v>Principal</v>
      </c>
      <c r="T3230" s="42">
        <f>IFERROR(1/COUNTIF(Tabla2[CONTRATISTA PRNCIPAL],Tabla2[[#This Row],[CONTRATISTA PRNCIPAL]]),0)</f>
        <v>0.005494505494505495</v>
      </c>
      <c r="U3230" s="43">
        <f>IF(((TODAY()-Tabla2[[#This Row],[FECHA NACIMIENTO]])/365)&lt;18,"Corregir", IF(((TODAY()-Tabla2[[#This Row],[FECHA NACIMIENTO]])/365)&gt;80, "Corregir",ROUNDDOWN(((TODAY()-Tabla2[[#This Row],[FECHA NACIMIENTO]])/365),0)))</f>
        <v>39</v>
      </c>
      <c r="V32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30" s="44" t="str">
        <f>+IF(Tabla2[[#This Row],[Edad]]="Corregir","Corregir","Ok")</f>
        <v>Ok</v>
      </c>
      <c r="X3230" s="42" t="str">
        <f>+IFERROR(VLOOKUP(Tabla2[[#This Row],[DISTRITO SEGÚN DNI]],Hoja1!$A$2:$B$32,2,FALSE),"No")</f>
        <v>No</v>
      </c>
      <c r="Y3230" s="42" t="str">
        <f>IF(OR(LOWER(Tabla2[[#This Row],[GENERO]])="masculino", LOWER(Tabla2[[#This Row],[GENERO]])="femenino"),"OK","Corregir")</f>
        <v>OK</v>
      </c>
      <c r="Z3230" s="42" t="str">
        <f>+IF(Tabla2[[#This Row],[Nro. DNI / CE]]="","Corregir",IF(LEN(Tabla2[[#This Row],[Nro. DNI / CE]])&gt;=8,"OK","Corregir"))</f>
        <v>OK</v>
      </c>
      <c r="AA3230" s="42">
        <f>COUNTIF(Tabla2[APELLIDOS Y NOMBRES],Tabla2[[#This Row],[APELLIDOS Y NOMBRES]])</f>
        <v>1</v>
      </c>
      <c r="AB3230" s="42">
        <f>IF(Tabla2[[#This Row],[Trabajador]]&gt;1,1/Tabla2[[#This Row],[Trabajador]],Tabla2[[#This Row],[Trabajador]])</f>
        <v>1</v>
      </c>
      <c r="AC3230" t="str">
        <f>+IFERROR(IF(Tabla2[[#This Row],[FECHA CESE/BAJA]]="","No Aplica",IF(AND(MONTH(Tabla2[[#This Row],[FECHA CESE/BAJA]])=MONTH(TODAY()-30),YEAR(Tabla2[[#This Row],[FECHA CESE/BAJA]])=YEAR(TODAY())),MONTH(TODAY()-30)&amp;"-"&amp;YEAR(TODAY()),"Borrar")),"No aplica")</f>
        <v>No Aplica</v>
      </c>
      <c r="AD3230" t="str">
        <f>+IFERROR(IF(Tabla2[[#This Row],[FECHA INICIO DE LABORES EN OBRA]]="","No Aplica",IF(AND(MONTH(Tabla2[[#This Row],[FECHA INICIO DE LABORES EN OBRA]])=MONTH(TODAY()-30),YEAR(Tabla2[[#This Row],[FECHA INICIO DE LABORES EN OBRA]])=YEAR(TODAY())),MONTH(TODAY()-30)&amp;"-"&amp;YEAR(TODAY()),"No Aplica")),"No Aplica")</f>
        <v>No Aplica</v>
      </c>
    </row>
    <row r="3231" spans="1:30" x14ac:dyDescent="0.25">
      <c r="A3231" s="13" t="s">
        <v>10813</v>
      </c>
      <c r="B3231" s="15" t="s">
        <v>10814</v>
      </c>
      <c r="C3231" s="15" t="s">
        <v>10814</v>
      </c>
      <c r="D3231" s="15" t="s">
        <v>11118</v>
      </c>
      <c r="E3231" s="15" t="s">
        <v>11119</v>
      </c>
      <c r="F3231" s="39">
        <v>28595</v>
      </c>
      <c r="G3231" s="15">
        <v>3</v>
      </c>
      <c r="H3231" s="15" t="s">
        <v>10830</v>
      </c>
      <c r="I3231" s="15" t="s">
        <v>10856</v>
      </c>
      <c r="J3231" s="15" t="s">
        <v>10927</v>
      </c>
      <c r="K3231" s="15" t="s">
        <v>3569</v>
      </c>
      <c r="L3231" s="40" t="s">
        <v>6</v>
      </c>
      <c r="M3231" s="39"/>
      <c r="N3231" s="41" t="s">
        <v>11022</v>
      </c>
      <c r="O3231" s="39">
        <v>44874</v>
      </c>
      <c r="P3231" s="40">
        <v>1</v>
      </c>
      <c r="Q3231" s="40">
        <v>1</v>
      </c>
      <c r="R3231" s="40" t="str">
        <f>IFERROR(VLOOKUP(Tabla2[[#This Row],[CONTRATISTA PRNCIPAL]],Hoja1!$L$5:$M$9,2,FALSE),"CJV")</f>
        <v>CJV</v>
      </c>
      <c r="S3231" s="40" t="str">
        <f>IF(Tabla2[[#This Row],[EMPRESA]]=Tabla2[[#This Row],[CONTRATISTA PRNCIPAL]],"Principal","Secundaria")</f>
        <v>Principal</v>
      </c>
      <c r="T3231" s="42">
        <f>IFERROR(1/COUNTIF(Tabla2[CONTRATISTA PRNCIPAL],Tabla2[[#This Row],[CONTRATISTA PRNCIPAL]]),0)</f>
        <v>0.005494505494505495</v>
      </c>
      <c r="U3231" s="43">
        <f>IF(((TODAY()-Tabla2[[#This Row],[FECHA NACIMIENTO]])/365)&lt;18,"Corregir", IF(((TODAY()-Tabla2[[#This Row],[FECHA NACIMIENTO]])/365)&gt;80, "Corregir",ROUNDDOWN(((TODAY()-Tabla2[[#This Row],[FECHA NACIMIENTO]])/365),0)))</f>
        <v>45</v>
      </c>
      <c r="V32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31" s="44" t="str">
        <f>+IF(Tabla2[[#This Row],[Edad]]="Corregir","Corregir","Ok")</f>
        <v>Ok</v>
      </c>
      <c r="X3231" s="42" t="str">
        <f>+IFERROR(VLOOKUP(Tabla2[[#This Row],[DISTRITO SEGÚN DNI]],Hoja1!$A$2:$B$32,2,FALSE),"No")</f>
        <v>No</v>
      </c>
      <c r="Y3231" s="42" t="str">
        <f>IF(OR(LOWER(Tabla2[[#This Row],[GENERO]])="masculino", LOWER(Tabla2[[#This Row],[GENERO]])="femenino"),"OK","Corregir")</f>
        <v>OK</v>
      </c>
      <c r="Z3231" s="42" t="str">
        <f>+IF(Tabla2[[#This Row],[Nro. DNI / CE]]="","Corregir",IF(LEN(Tabla2[[#This Row],[Nro. DNI / CE]])&gt;=8,"OK","Corregir"))</f>
        <v>OK</v>
      </c>
      <c r="AA3231" s="42">
        <f>COUNTIF(Tabla2[APELLIDOS Y NOMBRES],Tabla2[[#This Row],[APELLIDOS Y NOMBRES]])</f>
        <v>1</v>
      </c>
      <c r="AB3231" s="42">
        <f>IF(Tabla2[[#This Row],[Trabajador]]&gt;1,1/Tabla2[[#This Row],[Trabajador]],Tabla2[[#This Row],[Trabajador]])</f>
        <v>1</v>
      </c>
      <c r="AC3231" t="str">
        <f>+IFERROR(IF(Tabla2[[#This Row],[FECHA CESE/BAJA]]="","No Aplica",IF(AND(MONTH(Tabla2[[#This Row],[FECHA CESE/BAJA]])=MONTH(TODAY()-30),YEAR(Tabla2[[#This Row],[FECHA CESE/BAJA]])=YEAR(TODAY())),MONTH(TODAY()-30)&amp;"-"&amp;YEAR(TODAY()),"Borrar")),"No aplica")</f>
        <v>No Aplica</v>
      </c>
      <c r="AD3231" t="str">
        <f>+IFERROR(IF(Tabla2[[#This Row],[FECHA INICIO DE LABORES EN OBRA]]="","No Aplica",IF(AND(MONTH(Tabla2[[#This Row],[FECHA INICIO DE LABORES EN OBRA]])=MONTH(TODAY()-30),YEAR(Tabla2[[#This Row],[FECHA INICIO DE LABORES EN OBRA]])=YEAR(TODAY())),MONTH(TODAY()-30)&amp;"-"&amp;YEAR(TODAY()),"No Aplica")),"No Aplica")</f>
        <v>No Aplica</v>
      </c>
    </row>
    <row r="3232" spans="1:30" x14ac:dyDescent="0.25">
      <c r="A3232" s="13" t="s">
        <v>10813</v>
      </c>
      <c r="B3232" s="15" t="s">
        <v>10814</v>
      </c>
      <c r="C3232" s="15" t="s">
        <v>10814</v>
      </c>
      <c r="D3232" s="15" t="s">
        <v>11120</v>
      </c>
      <c r="E3232" s="15" t="s">
        <v>11121</v>
      </c>
      <c r="F3232" s="39">
        <v>29501</v>
      </c>
      <c r="G3232" s="15">
        <v>1</v>
      </c>
      <c r="H3232" s="15" t="s">
        <v>4186</v>
      </c>
      <c r="I3232" s="15" t="s">
        <v>2277</v>
      </c>
      <c r="J3232" s="15" t="s">
        <v>11122</v>
      </c>
      <c r="K3232" s="15" t="s">
        <v>2294</v>
      </c>
      <c r="L3232" s="40" t="s">
        <v>6</v>
      </c>
      <c r="M3232" s="39"/>
      <c r="N3232" s="41" t="s">
        <v>2114</v>
      </c>
      <c r="O3232" s="39">
        <v>44886</v>
      </c>
      <c r="P3232" s="40">
        <v>1</v>
      </c>
      <c r="Q3232" s="40">
        <v>1</v>
      </c>
      <c r="R3232" s="40" t="str">
        <f>IFERROR(VLOOKUP(Tabla2[[#This Row],[CONTRATISTA PRNCIPAL]],Hoja1!$L$5:$M$9,2,FALSE),"CJV")</f>
        <v>CJV</v>
      </c>
      <c r="S3232" s="40" t="str">
        <f>IF(Tabla2[[#This Row],[EMPRESA]]=Tabla2[[#This Row],[CONTRATISTA PRNCIPAL]],"Principal","Secundaria")</f>
        <v>Principal</v>
      </c>
      <c r="T3232" s="42">
        <f>IFERROR(1/COUNTIF(Tabla2[CONTRATISTA PRNCIPAL],Tabla2[[#This Row],[CONTRATISTA PRNCIPAL]]),0)</f>
        <v>0.005494505494505495</v>
      </c>
      <c r="U3232" s="43">
        <f>IF(((TODAY()-Tabla2[[#This Row],[FECHA NACIMIENTO]])/365)&lt;18,"Corregir", IF(((TODAY()-Tabla2[[#This Row],[FECHA NACIMIENTO]])/365)&gt;80, "Corregir",ROUNDDOWN(((TODAY()-Tabla2[[#This Row],[FECHA NACIMIENTO]])/365),0)))</f>
        <v>43</v>
      </c>
      <c r="V32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32" s="44" t="str">
        <f>+IF(Tabla2[[#This Row],[Edad]]="Corregir","Corregir","Ok")</f>
        <v>Ok</v>
      </c>
      <c r="X3232" s="42" t="str">
        <f>+IFERROR(VLOOKUP(Tabla2[[#This Row],[DISTRITO SEGÚN DNI]],Hoja1!$A$2:$B$32,2,FALSE),"No")</f>
        <v>No</v>
      </c>
      <c r="Y3232" s="42" t="str">
        <f>IF(OR(LOWER(Tabla2[[#This Row],[GENERO]])="masculino", LOWER(Tabla2[[#This Row],[GENERO]])="femenino"),"OK","Corregir")</f>
        <v>OK</v>
      </c>
      <c r="Z3232" s="42" t="str">
        <f>+IF(Tabla2[[#This Row],[Nro. DNI / CE]]="","Corregir",IF(LEN(Tabla2[[#This Row],[Nro. DNI / CE]])&gt;=8,"OK","Corregir"))</f>
        <v>OK</v>
      </c>
      <c r="AA3232" s="42">
        <f>COUNTIF(Tabla2[APELLIDOS Y NOMBRES],Tabla2[[#This Row],[APELLIDOS Y NOMBRES]])</f>
        <v>1</v>
      </c>
      <c r="AB3232" s="42">
        <f>IF(Tabla2[[#This Row],[Trabajador]]&gt;1,1/Tabla2[[#This Row],[Trabajador]],Tabla2[[#This Row],[Trabajador]])</f>
        <v>1</v>
      </c>
      <c r="AC3232" t="str">
        <f>+IFERROR(IF(Tabla2[[#This Row],[FECHA CESE/BAJA]]="","No Aplica",IF(AND(MONTH(Tabla2[[#This Row],[FECHA CESE/BAJA]])=MONTH(TODAY()-30),YEAR(Tabla2[[#This Row],[FECHA CESE/BAJA]])=YEAR(TODAY())),MONTH(TODAY()-30)&amp;"-"&amp;YEAR(TODAY()),"Borrar")),"No aplica")</f>
        <v>No Aplica</v>
      </c>
      <c r="AD3232" t="str">
        <f>+IFERROR(IF(Tabla2[[#This Row],[FECHA INICIO DE LABORES EN OBRA]]="","No Aplica",IF(AND(MONTH(Tabla2[[#This Row],[FECHA INICIO DE LABORES EN OBRA]])=MONTH(TODAY()-30),YEAR(Tabla2[[#This Row],[FECHA INICIO DE LABORES EN OBRA]])=YEAR(TODAY())),MONTH(TODAY()-30)&amp;"-"&amp;YEAR(TODAY()),"No Aplica")),"No Aplica")</f>
        <v>No Aplica</v>
      </c>
    </row>
    <row r="3233" spans="1:30" x14ac:dyDescent="0.25">
      <c r="A3233" s="13" t="s">
        <v>10813</v>
      </c>
      <c r="B3233" s="15" t="s">
        <v>10814</v>
      </c>
      <c r="C3233" s="15" t="s">
        <v>10814</v>
      </c>
      <c r="D3233" s="15" t="s">
        <v>11123</v>
      </c>
      <c r="E3233" s="15" t="s">
        <v>11124</v>
      </c>
      <c r="F3233" s="39">
        <v>26009</v>
      </c>
      <c r="G3233" s="15">
        <v>3</v>
      </c>
      <c r="H3233" s="15" t="s">
        <v>11125</v>
      </c>
      <c r="I3233" s="15" t="s">
        <v>2277</v>
      </c>
      <c r="J3233" s="15" t="s">
        <v>10980</v>
      </c>
      <c r="K3233" s="15" t="s">
        <v>3569</v>
      </c>
      <c r="L3233" s="40" t="s">
        <v>6</v>
      </c>
      <c r="M3233" s="39"/>
      <c r="N3233" s="41" t="s">
        <v>2352</v>
      </c>
      <c r="O3233" s="39">
        <v>44887</v>
      </c>
      <c r="P3233" s="40">
        <v>3</v>
      </c>
      <c r="Q3233" s="40">
        <v>1</v>
      </c>
      <c r="R3233" s="40" t="str">
        <f>IFERROR(VLOOKUP(Tabla2[[#This Row],[CONTRATISTA PRNCIPAL]],Hoja1!$L$5:$M$9,2,FALSE),"CJV")</f>
        <v>CJV</v>
      </c>
      <c r="S3233" s="40" t="str">
        <f>IF(Tabla2[[#This Row],[EMPRESA]]=Tabla2[[#This Row],[CONTRATISTA PRNCIPAL]],"Principal","Secundaria")</f>
        <v>Principal</v>
      </c>
      <c r="T3233" s="42">
        <f>IFERROR(1/COUNTIF(Tabla2[CONTRATISTA PRNCIPAL],Tabla2[[#This Row],[CONTRATISTA PRNCIPAL]]),0)</f>
        <v>0.005494505494505495</v>
      </c>
      <c r="U3233" s="43">
        <f>IF(((TODAY()-Tabla2[[#This Row],[FECHA NACIMIENTO]])/365)&lt;18,"Corregir", IF(((TODAY()-Tabla2[[#This Row],[FECHA NACIMIENTO]])/365)&gt;80, "Corregir",ROUNDDOWN(((TODAY()-Tabla2[[#This Row],[FECHA NACIMIENTO]])/365),0)))</f>
        <v>52</v>
      </c>
      <c r="V32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233" s="44" t="str">
        <f>+IF(Tabla2[[#This Row],[Edad]]="Corregir","Corregir","Ok")</f>
        <v>Ok</v>
      </c>
      <c r="X3233" s="42" t="str">
        <f>+IFERROR(VLOOKUP(Tabla2[[#This Row],[DISTRITO SEGÚN DNI]],Hoja1!$A$2:$B$32,2,FALSE),"No")</f>
        <v>No</v>
      </c>
      <c r="Y3233" s="42" t="str">
        <f>IF(OR(LOWER(Tabla2[[#This Row],[GENERO]])="masculino", LOWER(Tabla2[[#This Row],[GENERO]])="femenino"),"OK","Corregir")</f>
        <v>OK</v>
      </c>
      <c r="Z3233" s="42" t="str">
        <f>+IF(Tabla2[[#This Row],[Nro. DNI / CE]]="","Corregir",IF(LEN(Tabla2[[#This Row],[Nro. DNI / CE]])&gt;=8,"OK","Corregir"))</f>
        <v>OK</v>
      </c>
      <c r="AA3233" s="42">
        <f>COUNTIF(Tabla2[APELLIDOS Y NOMBRES],Tabla2[[#This Row],[APELLIDOS Y NOMBRES]])</f>
        <v>1</v>
      </c>
      <c r="AB3233" s="42">
        <f>IF(Tabla2[[#This Row],[Trabajador]]&gt;1,1/Tabla2[[#This Row],[Trabajador]],Tabla2[[#This Row],[Trabajador]])</f>
        <v>1</v>
      </c>
      <c r="AC3233" t="str">
        <f>+IFERROR(IF(Tabla2[[#This Row],[FECHA CESE/BAJA]]="","No Aplica",IF(AND(MONTH(Tabla2[[#This Row],[FECHA CESE/BAJA]])=MONTH(TODAY()-30),YEAR(Tabla2[[#This Row],[FECHA CESE/BAJA]])=YEAR(TODAY())),MONTH(TODAY()-30)&amp;"-"&amp;YEAR(TODAY()),"Borrar")),"No aplica")</f>
        <v>No Aplica</v>
      </c>
      <c r="AD3233" t="str">
        <f>+IFERROR(IF(Tabla2[[#This Row],[FECHA INICIO DE LABORES EN OBRA]]="","No Aplica",IF(AND(MONTH(Tabla2[[#This Row],[FECHA INICIO DE LABORES EN OBRA]])=MONTH(TODAY()-30),YEAR(Tabla2[[#This Row],[FECHA INICIO DE LABORES EN OBRA]])=YEAR(TODAY())),MONTH(TODAY()-30)&amp;"-"&amp;YEAR(TODAY()),"No Aplica")),"No Aplica")</f>
        <v>No Aplica</v>
      </c>
    </row>
    <row r="3234" spans="1:30" x14ac:dyDescent="0.25">
      <c r="A3234" s="13" t="s">
        <v>10813</v>
      </c>
      <c r="B3234" s="15" t="s">
        <v>10814</v>
      </c>
      <c r="C3234" s="15" t="s">
        <v>10814</v>
      </c>
      <c r="D3234" s="15" t="s">
        <v>11126</v>
      </c>
      <c r="E3234" s="15" t="s">
        <v>11127</v>
      </c>
      <c r="F3234" s="39">
        <v>34101</v>
      </c>
      <c r="G3234" s="15">
        <v>1</v>
      </c>
      <c r="H3234" s="15" t="s">
        <v>11128</v>
      </c>
      <c r="I3234" s="15" t="s">
        <v>2277</v>
      </c>
      <c r="J3234" s="15" t="s">
        <v>11129</v>
      </c>
      <c r="K3234" s="15" t="s">
        <v>4483</v>
      </c>
      <c r="L3234" s="40" t="s">
        <v>6</v>
      </c>
      <c r="M3234" s="39"/>
      <c r="N3234" s="41" t="s">
        <v>2098</v>
      </c>
      <c r="O3234" s="39">
        <v>44894</v>
      </c>
      <c r="P3234" s="40">
        <v>1</v>
      </c>
      <c r="Q3234" s="40">
        <v>1</v>
      </c>
      <c r="R3234" s="40" t="str">
        <f>IFERROR(VLOOKUP(Tabla2[[#This Row],[CONTRATISTA PRNCIPAL]],Hoja1!$L$5:$M$9,2,FALSE),"CJV")</f>
        <v>CJV</v>
      </c>
      <c r="S3234" s="40" t="str">
        <f>IF(Tabla2[[#This Row],[EMPRESA]]=Tabla2[[#This Row],[CONTRATISTA PRNCIPAL]],"Principal","Secundaria")</f>
        <v>Principal</v>
      </c>
      <c r="T3234" s="42">
        <f>IFERROR(1/COUNTIF(Tabla2[CONTRATISTA PRNCIPAL],Tabla2[[#This Row],[CONTRATISTA PRNCIPAL]]),0)</f>
        <v>0.005494505494505495</v>
      </c>
      <c r="U3234" s="43">
        <f>IF(((TODAY()-Tabla2[[#This Row],[FECHA NACIMIENTO]])/365)&lt;18,"Corregir", IF(((TODAY()-Tabla2[[#This Row],[FECHA NACIMIENTO]])/365)&gt;80, "Corregir",ROUNDDOWN(((TODAY()-Tabla2[[#This Row],[FECHA NACIMIENTO]])/365),0)))</f>
        <v>30</v>
      </c>
      <c r="V32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34" s="44" t="str">
        <f>+IF(Tabla2[[#This Row],[Edad]]="Corregir","Corregir","Ok")</f>
        <v>Ok</v>
      </c>
      <c r="X3234" s="42" t="str">
        <f>+IFERROR(VLOOKUP(Tabla2[[#This Row],[DISTRITO SEGÚN DNI]],Hoja1!$A$2:$B$32,2,FALSE),"No")</f>
        <v>No</v>
      </c>
      <c r="Y3234" s="42" t="str">
        <f>IF(OR(LOWER(Tabla2[[#This Row],[GENERO]])="masculino", LOWER(Tabla2[[#This Row],[GENERO]])="femenino"),"OK","Corregir")</f>
        <v>OK</v>
      </c>
      <c r="Z3234" s="42" t="str">
        <f>+IF(Tabla2[[#This Row],[Nro. DNI / CE]]="","Corregir",IF(LEN(Tabla2[[#This Row],[Nro. DNI / CE]])&gt;=8,"OK","Corregir"))</f>
        <v>OK</v>
      </c>
      <c r="AA3234" s="42">
        <f>COUNTIF(Tabla2[APELLIDOS Y NOMBRES],Tabla2[[#This Row],[APELLIDOS Y NOMBRES]])</f>
        <v>1</v>
      </c>
      <c r="AB3234" s="42">
        <f>IF(Tabla2[[#This Row],[Trabajador]]&gt;1,1/Tabla2[[#This Row],[Trabajador]],Tabla2[[#This Row],[Trabajador]])</f>
        <v>1</v>
      </c>
      <c r="AC3234" t="str">
        <f>+IFERROR(IF(Tabla2[[#This Row],[FECHA CESE/BAJA]]="","No Aplica",IF(AND(MONTH(Tabla2[[#This Row],[FECHA CESE/BAJA]])=MONTH(TODAY()-30),YEAR(Tabla2[[#This Row],[FECHA CESE/BAJA]])=YEAR(TODAY())),MONTH(TODAY()-30)&amp;"-"&amp;YEAR(TODAY()),"Borrar")),"No aplica")</f>
        <v>No Aplica</v>
      </c>
      <c r="AD3234" t="str">
        <f>+IFERROR(IF(Tabla2[[#This Row],[FECHA INICIO DE LABORES EN OBRA]]="","No Aplica",IF(AND(MONTH(Tabla2[[#This Row],[FECHA INICIO DE LABORES EN OBRA]])=MONTH(TODAY()-30),YEAR(Tabla2[[#This Row],[FECHA INICIO DE LABORES EN OBRA]])=YEAR(TODAY())),MONTH(TODAY()-30)&amp;"-"&amp;YEAR(TODAY()),"No Aplica")),"No Aplica")</f>
        <v>No Aplica</v>
      </c>
    </row>
    <row r="3235" spans="1:30" x14ac:dyDescent="0.25">
      <c r="A3235" s="13" t="s">
        <v>10813</v>
      </c>
      <c r="B3235" s="15" t="s">
        <v>10814</v>
      </c>
      <c r="C3235" s="15" t="s">
        <v>10814</v>
      </c>
      <c r="D3235" s="15" t="s">
        <v>11130</v>
      </c>
      <c r="E3235" s="15" t="s">
        <v>11131</v>
      </c>
      <c r="F3235" s="39">
        <v>34016</v>
      </c>
      <c r="G3235" s="15">
        <v>3</v>
      </c>
      <c r="H3235" s="15" t="s">
        <v>11132</v>
      </c>
      <c r="I3235" s="15" t="s">
        <v>2277</v>
      </c>
      <c r="J3235" s="15" t="s">
        <v>11133</v>
      </c>
      <c r="K3235" s="15" t="s">
        <v>11072</v>
      </c>
      <c r="L3235" s="40" t="s">
        <v>6</v>
      </c>
      <c r="M3235" s="39"/>
      <c r="N3235" s="41" t="s">
        <v>2098</v>
      </c>
      <c r="O3235" s="39">
        <v>44894</v>
      </c>
      <c r="P3235" s="40">
        <v>3</v>
      </c>
      <c r="Q3235" s="40">
        <v>1</v>
      </c>
      <c r="R3235" s="40" t="str">
        <f>IFERROR(VLOOKUP(Tabla2[[#This Row],[CONTRATISTA PRNCIPAL]],Hoja1!$L$5:$M$9,2,FALSE),"CJV")</f>
        <v>CJV</v>
      </c>
      <c r="S3235" s="40" t="str">
        <f>IF(Tabla2[[#This Row],[EMPRESA]]=Tabla2[[#This Row],[CONTRATISTA PRNCIPAL]],"Principal","Secundaria")</f>
        <v>Principal</v>
      </c>
      <c r="T3235" s="42">
        <f>IFERROR(1/COUNTIF(Tabla2[CONTRATISTA PRNCIPAL],Tabla2[[#This Row],[CONTRATISTA PRNCIPAL]]),0)</f>
        <v>0.005494505494505495</v>
      </c>
      <c r="U3235" s="43">
        <f>IF(((TODAY()-Tabla2[[#This Row],[FECHA NACIMIENTO]])/365)&lt;18,"Corregir", IF(((TODAY()-Tabla2[[#This Row],[FECHA NACIMIENTO]])/365)&gt;80, "Corregir",ROUNDDOWN(((TODAY()-Tabla2[[#This Row],[FECHA NACIMIENTO]])/365),0)))</f>
        <v>30</v>
      </c>
      <c r="V32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35" s="44" t="str">
        <f>+IF(Tabla2[[#This Row],[Edad]]="Corregir","Corregir","Ok")</f>
        <v>Ok</v>
      </c>
      <c r="X3235" s="42" t="str">
        <f>+IFERROR(VLOOKUP(Tabla2[[#This Row],[DISTRITO SEGÚN DNI]],Hoja1!$A$2:$B$32,2,FALSE),"No")</f>
        <v>No</v>
      </c>
      <c r="Y3235" s="42" t="str">
        <f>IF(OR(LOWER(Tabla2[[#This Row],[GENERO]])="masculino", LOWER(Tabla2[[#This Row],[GENERO]])="femenino"),"OK","Corregir")</f>
        <v>OK</v>
      </c>
      <c r="Z3235" s="42" t="str">
        <f>+IF(Tabla2[[#This Row],[Nro. DNI / CE]]="","Corregir",IF(LEN(Tabla2[[#This Row],[Nro. DNI / CE]])&gt;=8,"OK","Corregir"))</f>
        <v>OK</v>
      </c>
      <c r="AA3235" s="42">
        <f>COUNTIF(Tabla2[APELLIDOS Y NOMBRES],Tabla2[[#This Row],[APELLIDOS Y NOMBRES]])</f>
        <v>1</v>
      </c>
      <c r="AB3235" s="42">
        <f>IF(Tabla2[[#This Row],[Trabajador]]&gt;1,1/Tabla2[[#This Row],[Trabajador]],Tabla2[[#This Row],[Trabajador]])</f>
        <v>1</v>
      </c>
      <c r="AC3235" t="str">
        <f>+IFERROR(IF(Tabla2[[#This Row],[FECHA CESE/BAJA]]="","No Aplica",IF(AND(MONTH(Tabla2[[#This Row],[FECHA CESE/BAJA]])=MONTH(TODAY()-30),YEAR(Tabla2[[#This Row],[FECHA CESE/BAJA]])=YEAR(TODAY())),MONTH(TODAY()-30)&amp;"-"&amp;YEAR(TODAY()),"Borrar")),"No aplica")</f>
        <v>No Aplica</v>
      </c>
      <c r="AD3235" t="str">
        <f>+IFERROR(IF(Tabla2[[#This Row],[FECHA INICIO DE LABORES EN OBRA]]="","No Aplica",IF(AND(MONTH(Tabla2[[#This Row],[FECHA INICIO DE LABORES EN OBRA]])=MONTH(TODAY()-30),YEAR(Tabla2[[#This Row],[FECHA INICIO DE LABORES EN OBRA]])=YEAR(TODAY())),MONTH(TODAY()-30)&amp;"-"&amp;YEAR(TODAY()),"No Aplica")),"No Aplica")</f>
        <v>No Aplica</v>
      </c>
    </row>
    <row r="3236" spans="1:30" x14ac:dyDescent="0.25">
      <c r="A3236" s="13" t="s">
        <v>10813</v>
      </c>
      <c r="B3236" s="15" t="s">
        <v>10814</v>
      </c>
      <c r="C3236" s="15" t="s">
        <v>10814</v>
      </c>
      <c r="D3236" s="15" t="s">
        <v>11134</v>
      </c>
      <c r="E3236" s="15" t="s">
        <v>11135</v>
      </c>
      <c r="F3236" s="39">
        <v>33487</v>
      </c>
      <c r="G3236" s="15">
        <v>3</v>
      </c>
      <c r="H3236" s="15" t="s">
        <v>11132</v>
      </c>
      <c r="I3236" s="15" t="s">
        <v>10856</v>
      </c>
      <c r="J3236" s="15" t="s">
        <v>11136</v>
      </c>
      <c r="K3236" s="15" t="s">
        <v>11137</v>
      </c>
      <c r="L3236" s="40" t="s">
        <v>6</v>
      </c>
      <c r="M3236" s="39"/>
      <c r="N3236" s="41" t="s">
        <v>2098</v>
      </c>
      <c r="O3236" s="39">
        <v>44894</v>
      </c>
      <c r="P3236" s="40">
        <v>1</v>
      </c>
      <c r="Q3236" s="40">
        <v>1</v>
      </c>
      <c r="R3236" s="40" t="str">
        <f>IFERROR(VLOOKUP(Tabla2[[#This Row],[CONTRATISTA PRNCIPAL]],Hoja1!$L$5:$M$9,2,FALSE),"CJV")</f>
        <v>CJV</v>
      </c>
      <c r="S3236" s="40" t="str">
        <f>IF(Tabla2[[#This Row],[EMPRESA]]=Tabla2[[#This Row],[CONTRATISTA PRNCIPAL]],"Principal","Secundaria")</f>
        <v>Principal</v>
      </c>
      <c r="T3236" s="42">
        <f>IFERROR(1/COUNTIF(Tabla2[CONTRATISTA PRNCIPAL],Tabla2[[#This Row],[CONTRATISTA PRNCIPAL]]),0)</f>
        <v>0.005494505494505495</v>
      </c>
      <c r="U3236" s="43">
        <f>IF(((TODAY()-Tabla2[[#This Row],[FECHA NACIMIENTO]])/365)&lt;18,"Corregir", IF(((TODAY()-Tabla2[[#This Row],[FECHA NACIMIENTO]])/365)&gt;80, "Corregir",ROUNDDOWN(((TODAY()-Tabla2[[#This Row],[FECHA NACIMIENTO]])/365),0)))</f>
        <v>32</v>
      </c>
      <c r="V32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36" s="44" t="str">
        <f>+IF(Tabla2[[#This Row],[Edad]]="Corregir","Corregir","Ok")</f>
        <v>Ok</v>
      </c>
      <c r="X3236" s="42" t="str">
        <f>+IFERROR(VLOOKUP(Tabla2[[#This Row],[DISTRITO SEGÚN DNI]],Hoja1!$A$2:$B$32,2,FALSE),"No")</f>
        <v>No</v>
      </c>
      <c r="Y3236" s="42" t="str">
        <f>IF(OR(LOWER(Tabla2[[#This Row],[GENERO]])="masculino", LOWER(Tabla2[[#This Row],[GENERO]])="femenino"),"OK","Corregir")</f>
        <v>OK</v>
      </c>
      <c r="Z3236" s="42" t="str">
        <f>+IF(Tabla2[[#This Row],[Nro. DNI / CE]]="","Corregir",IF(LEN(Tabla2[[#This Row],[Nro. DNI / CE]])&gt;=8,"OK","Corregir"))</f>
        <v>OK</v>
      </c>
      <c r="AA3236" s="42">
        <f>COUNTIF(Tabla2[APELLIDOS Y NOMBRES],Tabla2[[#This Row],[APELLIDOS Y NOMBRES]])</f>
        <v>1</v>
      </c>
      <c r="AB3236" s="42">
        <f>IF(Tabla2[[#This Row],[Trabajador]]&gt;1,1/Tabla2[[#This Row],[Trabajador]],Tabla2[[#This Row],[Trabajador]])</f>
        <v>1</v>
      </c>
      <c r="AC3236" t="str">
        <f>+IFERROR(IF(Tabla2[[#This Row],[FECHA CESE/BAJA]]="","No Aplica",IF(AND(MONTH(Tabla2[[#This Row],[FECHA CESE/BAJA]])=MONTH(TODAY()-30),YEAR(Tabla2[[#This Row],[FECHA CESE/BAJA]])=YEAR(TODAY())),MONTH(TODAY()-30)&amp;"-"&amp;YEAR(TODAY()),"Borrar")),"No aplica")</f>
        <v>No Aplica</v>
      </c>
      <c r="AD3236" t="str">
        <f>+IFERROR(IF(Tabla2[[#This Row],[FECHA INICIO DE LABORES EN OBRA]]="","No Aplica",IF(AND(MONTH(Tabla2[[#This Row],[FECHA INICIO DE LABORES EN OBRA]])=MONTH(TODAY()-30),YEAR(Tabla2[[#This Row],[FECHA INICIO DE LABORES EN OBRA]])=YEAR(TODAY())),MONTH(TODAY()-30)&amp;"-"&amp;YEAR(TODAY()),"No Aplica")),"No Aplica")</f>
        <v>No Aplica</v>
      </c>
    </row>
    <row r="3237" spans="1:30" x14ac:dyDescent="0.25">
      <c r="A3237" s="13" t="s">
        <v>10813</v>
      </c>
      <c r="B3237" s="15" t="s">
        <v>10814</v>
      </c>
      <c r="C3237" s="15" t="s">
        <v>10814</v>
      </c>
      <c r="D3237" s="15" t="s">
        <v>11138</v>
      </c>
      <c r="E3237" s="15" t="s">
        <v>11139</v>
      </c>
      <c r="F3237" s="39">
        <v>30189</v>
      </c>
      <c r="G3237" s="15">
        <v>3</v>
      </c>
      <c r="H3237" s="15" t="s">
        <v>11132</v>
      </c>
      <c r="I3237" s="15" t="s">
        <v>10822</v>
      </c>
      <c r="J3237" s="15" t="s">
        <v>11140</v>
      </c>
      <c r="K3237" s="15" t="s">
        <v>2572</v>
      </c>
      <c r="L3237" s="40" t="s">
        <v>6</v>
      </c>
      <c r="M3237" s="39"/>
      <c r="N3237" s="41" t="s">
        <v>2098</v>
      </c>
      <c r="O3237" s="39">
        <v>44900</v>
      </c>
      <c r="P3237" s="40">
        <v>1</v>
      </c>
      <c r="Q3237" s="40">
        <v>1</v>
      </c>
      <c r="R3237" s="40" t="str">
        <f>IFERROR(VLOOKUP(Tabla2[[#This Row],[CONTRATISTA PRNCIPAL]],Hoja1!$L$5:$M$9,2,FALSE),"CJV")</f>
        <v>CJV</v>
      </c>
      <c r="S3237" s="40" t="str">
        <f>IF(Tabla2[[#This Row],[EMPRESA]]=Tabla2[[#This Row],[CONTRATISTA PRNCIPAL]],"Principal","Secundaria")</f>
        <v>Principal</v>
      </c>
      <c r="T3237" s="42">
        <f>IFERROR(1/COUNTIF(Tabla2[CONTRATISTA PRNCIPAL],Tabla2[[#This Row],[CONTRATISTA PRNCIPAL]]),0)</f>
        <v>0.005494505494505495</v>
      </c>
      <c r="U3237" s="43">
        <f>IF(((TODAY()-Tabla2[[#This Row],[FECHA NACIMIENTO]])/365)&lt;18,"Corregir", IF(((TODAY()-Tabla2[[#This Row],[FECHA NACIMIENTO]])/365)&gt;80, "Corregir",ROUNDDOWN(((TODAY()-Tabla2[[#This Row],[FECHA NACIMIENTO]])/365),0)))</f>
        <v>41</v>
      </c>
      <c r="V32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37" s="44" t="str">
        <f>+IF(Tabla2[[#This Row],[Edad]]="Corregir","Corregir","Ok")</f>
        <v>Ok</v>
      </c>
      <c r="X3237" s="42" t="str">
        <f>+IFERROR(VLOOKUP(Tabla2[[#This Row],[DISTRITO SEGÚN DNI]],Hoja1!$A$2:$B$32,2,FALSE),"No")</f>
        <v>No</v>
      </c>
      <c r="Y3237" s="42" t="str">
        <f>IF(OR(LOWER(Tabla2[[#This Row],[GENERO]])="masculino", LOWER(Tabla2[[#This Row],[GENERO]])="femenino"),"OK","Corregir")</f>
        <v>OK</v>
      </c>
      <c r="Z3237" s="42" t="str">
        <f>+IF(Tabla2[[#This Row],[Nro. DNI / CE]]="","Corregir",IF(LEN(Tabla2[[#This Row],[Nro. DNI / CE]])&gt;=8,"OK","Corregir"))</f>
        <v>OK</v>
      </c>
      <c r="AA3237" s="42">
        <f>COUNTIF(Tabla2[APELLIDOS Y NOMBRES],Tabla2[[#This Row],[APELLIDOS Y NOMBRES]])</f>
        <v>1</v>
      </c>
      <c r="AB3237" s="42">
        <f>IF(Tabla2[[#This Row],[Trabajador]]&gt;1,1/Tabla2[[#This Row],[Trabajador]],Tabla2[[#This Row],[Trabajador]])</f>
        <v>1</v>
      </c>
      <c r="AC3237" t="str">
        <f>+IFERROR(IF(Tabla2[[#This Row],[FECHA CESE/BAJA]]="","No Aplica",IF(AND(MONTH(Tabla2[[#This Row],[FECHA CESE/BAJA]])=MONTH(TODAY()-30),YEAR(Tabla2[[#This Row],[FECHA CESE/BAJA]])=YEAR(TODAY())),MONTH(TODAY()-30)&amp;"-"&amp;YEAR(TODAY()),"Borrar")),"No aplica")</f>
        <v>No Aplica</v>
      </c>
      <c r="AD3237" t="str">
        <f>+IFERROR(IF(Tabla2[[#This Row],[FECHA INICIO DE LABORES EN OBRA]]="","No Aplica",IF(AND(MONTH(Tabla2[[#This Row],[FECHA INICIO DE LABORES EN OBRA]])=MONTH(TODAY()-30),YEAR(Tabla2[[#This Row],[FECHA INICIO DE LABORES EN OBRA]])=YEAR(TODAY())),MONTH(TODAY()-30)&amp;"-"&amp;YEAR(TODAY()),"No Aplica")),"No Aplica")</f>
        <v>No Aplica</v>
      </c>
    </row>
    <row r="3238" spans="1:30" x14ac:dyDescent="0.25">
      <c r="A3238" s="13" t="s">
        <v>10813</v>
      </c>
      <c r="B3238" s="15" t="s">
        <v>10814</v>
      </c>
      <c r="C3238" s="15" t="s">
        <v>10814</v>
      </c>
      <c r="D3238" s="15" t="s">
        <v>11141</v>
      </c>
      <c r="E3238" s="15" t="s">
        <v>11142</v>
      </c>
      <c r="F3238" s="39">
        <v>33331</v>
      </c>
      <c r="G3238" s="15">
        <v>3</v>
      </c>
      <c r="H3238" s="15" t="s">
        <v>11143</v>
      </c>
      <c r="I3238" s="15" t="s">
        <v>2277</v>
      </c>
      <c r="J3238" s="15" t="s">
        <v>11144</v>
      </c>
      <c r="K3238" s="15" t="s">
        <v>2182</v>
      </c>
      <c r="L3238" s="40" t="s">
        <v>6</v>
      </c>
      <c r="M3238" s="39"/>
      <c r="N3238" s="41" t="s">
        <v>2098</v>
      </c>
      <c r="O3238" s="39">
        <v>44930</v>
      </c>
      <c r="P3238" s="40">
        <v>1</v>
      </c>
      <c r="Q3238" s="40">
        <v>1</v>
      </c>
      <c r="R3238" s="40" t="str">
        <f>IFERROR(VLOOKUP(Tabla2[[#This Row],[CONTRATISTA PRNCIPAL]],Hoja1!$L$5:$M$9,2,FALSE),"CJV")</f>
        <v>CJV</v>
      </c>
      <c r="S3238" s="40" t="str">
        <f>IF(Tabla2[[#This Row],[EMPRESA]]=Tabla2[[#This Row],[CONTRATISTA PRNCIPAL]],"Principal","Secundaria")</f>
        <v>Principal</v>
      </c>
      <c r="T3238" s="42">
        <f>IFERROR(1/COUNTIF(Tabla2[CONTRATISTA PRNCIPAL],Tabla2[[#This Row],[CONTRATISTA PRNCIPAL]]),0)</f>
        <v>0.005494505494505495</v>
      </c>
      <c r="U3238" s="43">
        <f>IF(((TODAY()-Tabla2[[#This Row],[FECHA NACIMIENTO]])/365)&lt;18,"Corregir", IF(((TODAY()-Tabla2[[#This Row],[FECHA NACIMIENTO]])/365)&gt;80, "Corregir",ROUNDDOWN(((TODAY()-Tabla2[[#This Row],[FECHA NACIMIENTO]])/365),0)))</f>
        <v>32</v>
      </c>
      <c r="V32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38" s="44" t="str">
        <f>+IF(Tabla2[[#This Row],[Edad]]="Corregir","Corregir","Ok")</f>
        <v>Ok</v>
      </c>
      <c r="X3238" s="42" t="str">
        <f>+IFERROR(VLOOKUP(Tabla2[[#This Row],[DISTRITO SEGÚN DNI]],Hoja1!$A$2:$B$32,2,FALSE),"No")</f>
        <v>No</v>
      </c>
      <c r="Y3238" s="42" t="str">
        <f>IF(OR(LOWER(Tabla2[[#This Row],[GENERO]])="masculino", LOWER(Tabla2[[#This Row],[GENERO]])="femenino"),"OK","Corregir")</f>
        <v>OK</v>
      </c>
      <c r="Z3238" s="42" t="str">
        <f>+IF(Tabla2[[#This Row],[Nro. DNI / CE]]="","Corregir",IF(LEN(Tabla2[[#This Row],[Nro. DNI / CE]])&gt;=8,"OK","Corregir"))</f>
        <v>OK</v>
      </c>
      <c r="AA3238" s="42">
        <f>COUNTIF(Tabla2[APELLIDOS Y NOMBRES],Tabla2[[#This Row],[APELLIDOS Y NOMBRES]])</f>
        <v>1</v>
      </c>
      <c r="AB3238" s="42">
        <f>IF(Tabla2[[#This Row],[Trabajador]]&gt;1,1/Tabla2[[#This Row],[Trabajador]],Tabla2[[#This Row],[Trabajador]])</f>
        <v>1</v>
      </c>
      <c r="AC3238" t="str">
        <f>+IFERROR(IF(Tabla2[[#This Row],[FECHA CESE/BAJA]]="","No Aplica",IF(AND(MONTH(Tabla2[[#This Row],[FECHA CESE/BAJA]])=MONTH(TODAY()-30),YEAR(Tabla2[[#This Row],[FECHA CESE/BAJA]])=YEAR(TODAY())),MONTH(TODAY()-30)&amp;"-"&amp;YEAR(TODAY()),"Borrar")),"No aplica")</f>
        <v>No Aplica</v>
      </c>
      <c r="AD3238" t="str">
        <f>+IFERROR(IF(Tabla2[[#This Row],[FECHA INICIO DE LABORES EN OBRA]]="","No Aplica",IF(AND(MONTH(Tabla2[[#This Row],[FECHA INICIO DE LABORES EN OBRA]])=MONTH(TODAY()-30),YEAR(Tabla2[[#This Row],[FECHA INICIO DE LABORES EN OBRA]])=YEAR(TODAY())),MONTH(TODAY()-30)&amp;"-"&amp;YEAR(TODAY()),"No Aplica")),"No Aplica")</f>
        <v>No Aplica</v>
      </c>
    </row>
    <row r="3239" spans="1:30" x14ac:dyDescent="0.25">
      <c r="A3239" s="13" t="s">
        <v>10813</v>
      </c>
      <c r="B3239" s="15" t="s">
        <v>10814</v>
      </c>
      <c r="C3239" s="15" t="s">
        <v>10814</v>
      </c>
      <c r="D3239" s="15" t="s">
        <v>11145</v>
      </c>
      <c r="E3239" s="15" t="s">
        <v>11146</v>
      </c>
      <c r="F3239" s="39">
        <v>33619</v>
      </c>
      <c r="G3239" s="15">
        <v>3</v>
      </c>
      <c r="H3239" s="15" t="s">
        <v>11147</v>
      </c>
      <c r="I3239" s="15" t="s">
        <v>10822</v>
      </c>
      <c r="J3239" s="15" t="s">
        <v>11148</v>
      </c>
      <c r="K3239" s="15" t="s">
        <v>3871</v>
      </c>
      <c r="L3239" s="40" t="s">
        <v>6</v>
      </c>
      <c r="M3239" s="39"/>
      <c r="N3239" s="41" t="s">
        <v>2098</v>
      </c>
      <c r="O3239" s="39">
        <v>44930</v>
      </c>
      <c r="P3239" s="40">
        <v>1</v>
      </c>
      <c r="Q3239" s="40">
        <v>1</v>
      </c>
      <c r="R3239" s="40" t="str">
        <f>IFERROR(VLOOKUP(Tabla2[[#This Row],[CONTRATISTA PRNCIPAL]],Hoja1!$L$5:$M$9,2,FALSE),"CJV")</f>
        <v>CJV</v>
      </c>
      <c r="S3239" s="40" t="str">
        <f>IF(Tabla2[[#This Row],[EMPRESA]]=Tabla2[[#This Row],[CONTRATISTA PRNCIPAL]],"Principal","Secundaria")</f>
        <v>Principal</v>
      </c>
      <c r="T3239" s="42">
        <f>IFERROR(1/COUNTIF(Tabla2[CONTRATISTA PRNCIPAL],Tabla2[[#This Row],[CONTRATISTA PRNCIPAL]]),0)</f>
        <v>0.005494505494505495</v>
      </c>
      <c r="U3239" s="43">
        <f>IF(((TODAY()-Tabla2[[#This Row],[FECHA NACIMIENTO]])/365)&lt;18,"Corregir", IF(((TODAY()-Tabla2[[#This Row],[FECHA NACIMIENTO]])/365)&gt;80, "Corregir",ROUNDDOWN(((TODAY()-Tabla2[[#This Row],[FECHA NACIMIENTO]])/365),0)))</f>
        <v>31</v>
      </c>
      <c r="V32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39" s="44" t="str">
        <f>+IF(Tabla2[[#This Row],[Edad]]="Corregir","Corregir","Ok")</f>
        <v>Ok</v>
      </c>
      <c r="X3239" s="42" t="str">
        <f>+IFERROR(VLOOKUP(Tabla2[[#This Row],[DISTRITO SEGÚN DNI]],Hoja1!$A$2:$B$32,2,FALSE),"No")</f>
        <v>No</v>
      </c>
      <c r="Y3239" s="42" t="str">
        <f>IF(OR(LOWER(Tabla2[[#This Row],[GENERO]])="masculino", LOWER(Tabla2[[#This Row],[GENERO]])="femenino"),"OK","Corregir")</f>
        <v>OK</v>
      </c>
      <c r="Z3239" s="42" t="str">
        <f>+IF(Tabla2[[#This Row],[Nro. DNI / CE]]="","Corregir",IF(LEN(Tabla2[[#This Row],[Nro. DNI / CE]])&gt;=8,"OK","Corregir"))</f>
        <v>OK</v>
      </c>
      <c r="AA3239" s="42">
        <f>COUNTIF(Tabla2[APELLIDOS Y NOMBRES],Tabla2[[#This Row],[APELLIDOS Y NOMBRES]])</f>
        <v>1</v>
      </c>
      <c r="AB3239" s="42">
        <f>IF(Tabla2[[#This Row],[Trabajador]]&gt;1,1/Tabla2[[#This Row],[Trabajador]],Tabla2[[#This Row],[Trabajador]])</f>
        <v>1</v>
      </c>
      <c r="AC3239" t="str">
        <f>+IFERROR(IF(Tabla2[[#This Row],[FECHA CESE/BAJA]]="","No Aplica",IF(AND(MONTH(Tabla2[[#This Row],[FECHA CESE/BAJA]])=MONTH(TODAY()-30),YEAR(Tabla2[[#This Row],[FECHA CESE/BAJA]])=YEAR(TODAY())),MONTH(TODAY()-30)&amp;"-"&amp;YEAR(TODAY()),"Borrar")),"No aplica")</f>
        <v>No Aplica</v>
      </c>
      <c r="AD3239" t="str">
        <f>+IFERROR(IF(Tabla2[[#This Row],[FECHA INICIO DE LABORES EN OBRA]]="","No Aplica",IF(AND(MONTH(Tabla2[[#This Row],[FECHA INICIO DE LABORES EN OBRA]])=MONTH(TODAY()-30),YEAR(Tabla2[[#This Row],[FECHA INICIO DE LABORES EN OBRA]])=YEAR(TODAY())),MONTH(TODAY()-30)&amp;"-"&amp;YEAR(TODAY()),"No Aplica")),"No Aplica")</f>
        <v>No Aplica</v>
      </c>
    </row>
    <row r="3240" spans="1:30" x14ac:dyDescent="0.25">
      <c r="A3240" s="13" t="s">
        <v>10813</v>
      </c>
      <c r="B3240" s="15" t="s">
        <v>10814</v>
      </c>
      <c r="C3240" s="15" t="s">
        <v>10814</v>
      </c>
      <c r="D3240" s="15" t="s">
        <v>11149</v>
      </c>
      <c r="E3240" s="15" t="s">
        <v>11150</v>
      </c>
      <c r="F3240" s="39">
        <v>35592</v>
      </c>
      <c r="G3240" s="15">
        <v>1</v>
      </c>
      <c r="H3240" s="15" t="s">
        <v>11064</v>
      </c>
      <c r="I3240" s="15" t="s">
        <v>2277</v>
      </c>
      <c r="J3240" s="15" t="s">
        <v>11151</v>
      </c>
      <c r="K3240" s="15" t="s">
        <v>3569</v>
      </c>
      <c r="L3240" s="40" t="s">
        <v>5</v>
      </c>
      <c r="M3240" s="39"/>
      <c r="N3240" s="41" t="s">
        <v>2098</v>
      </c>
      <c r="O3240" s="39">
        <v>45019</v>
      </c>
      <c r="P3240" s="40">
        <v>1</v>
      </c>
      <c r="Q3240" s="40">
        <v>1</v>
      </c>
      <c r="R3240" s="40" t="str">
        <f>IFERROR(VLOOKUP(Tabla2[[#This Row],[CONTRATISTA PRNCIPAL]],Hoja1!$L$5:$M$9,2,FALSE),"CJV")</f>
        <v>CJV</v>
      </c>
      <c r="S3240" s="40" t="str">
        <f>IF(Tabla2[[#This Row],[EMPRESA]]=Tabla2[[#This Row],[CONTRATISTA PRNCIPAL]],"Principal","Secundaria")</f>
        <v>Principal</v>
      </c>
      <c r="T3240" s="42">
        <f>IFERROR(1/COUNTIF(Tabla2[CONTRATISTA PRNCIPAL],Tabla2[[#This Row],[CONTRATISTA PRNCIPAL]]),0)</f>
        <v>0.005494505494505495</v>
      </c>
      <c r="U3240" s="43">
        <f>IF(((TODAY()-Tabla2[[#This Row],[FECHA NACIMIENTO]])/365)&lt;18,"Corregir", IF(((TODAY()-Tabla2[[#This Row],[FECHA NACIMIENTO]])/365)&gt;80, "Corregir",ROUNDDOWN(((TODAY()-Tabla2[[#This Row],[FECHA NACIMIENTO]])/365),0)))</f>
        <v>26</v>
      </c>
      <c r="V32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40" s="44" t="str">
        <f>+IF(Tabla2[[#This Row],[Edad]]="Corregir","Corregir","Ok")</f>
        <v>Ok</v>
      </c>
      <c r="X3240" s="42" t="str">
        <f>+IFERROR(VLOOKUP(Tabla2[[#This Row],[DISTRITO SEGÚN DNI]],Hoja1!$A$2:$B$32,2,FALSE),"No")</f>
        <v>No</v>
      </c>
      <c r="Y3240" s="42" t="str">
        <f>IF(OR(LOWER(Tabla2[[#This Row],[GENERO]])="masculino", LOWER(Tabla2[[#This Row],[GENERO]])="femenino"),"OK","Corregir")</f>
        <v>OK</v>
      </c>
      <c r="Z3240" s="42" t="str">
        <f>+IF(Tabla2[[#This Row],[Nro. DNI / CE]]="","Corregir",IF(LEN(Tabla2[[#This Row],[Nro. DNI / CE]])&gt;=8,"OK","Corregir"))</f>
        <v>OK</v>
      </c>
      <c r="AA3240" s="42">
        <f>COUNTIF(Tabla2[APELLIDOS Y NOMBRES],Tabla2[[#This Row],[APELLIDOS Y NOMBRES]])</f>
        <v>1</v>
      </c>
      <c r="AB3240" s="42">
        <f>IF(Tabla2[[#This Row],[Trabajador]]&gt;1,1/Tabla2[[#This Row],[Trabajador]],Tabla2[[#This Row],[Trabajador]])</f>
        <v>1</v>
      </c>
      <c r="AC3240" t="str">
        <f>+IFERROR(IF(Tabla2[[#This Row],[FECHA CESE/BAJA]]="","No Aplica",IF(AND(MONTH(Tabla2[[#This Row],[FECHA CESE/BAJA]])=MONTH(TODAY()-30),YEAR(Tabla2[[#This Row],[FECHA CESE/BAJA]])=YEAR(TODAY())),MONTH(TODAY()-30)&amp;"-"&amp;YEAR(TODAY()),"Borrar")),"No aplica")</f>
        <v>No Aplica</v>
      </c>
      <c r="AD3240" t="str">
        <f>+IFERROR(IF(Tabla2[[#This Row],[FECHA INICIO DE LABORES EN OBRA]]="","No Aplica",IF(AND(MONTH(Tabla2[[#This Row],[FECHA INICIO DE LABORES EN OBRA]])=MONTH(TODAY()-30),YEAR(Tabla2[[#This Row],[FECHA INICIO DE LABORES EN OBRA]])=YEAR(TODAY())),MONTH(TODAY()-30)&amp;"-"&amp;YEAR(TODAY()),"No Aplica")),"No Aplica")</f>
        <v>No Aplica</v>
      </c>
    </row>
    <row r="3241" spans="1:30" x14ac:dyDescent="0.25">
      <c r="A3241" s="13" t="s">
        <v>10813</v>
      </c>
      <c r="B3241" s="15" t="s">
        <v>10814</v>
      </c>
      <c r="C3241" s="15" t="s">
        <v>10814</v>
      </c>
      <c r="D3241" s="15" t="s">
        <v>11152</v>
      </c>
      <c r="E3241" s="15" t="s">
        <v>11153</v>
      </c>
      <c r="F3241" s="39">
        <v>36284</v>
      </c>
      <c r="G3241" s="15">
        <v>1</v>
      </c>
      <c r="H3241" s="15" t="s">
        <v>2358</v>
      </c>
      <c r="I3241" s="15" t="s">
        <v>2277</v>
      </c>
      <c r="J3241" s="15" t="s">
        <v>11154</v>
      </c>
      <c r="K3241" s="15" t="s">
        <v>4258</v>
      </c>
      <c r="L3241" s="40" t="s">
        <v>5</v>
      </c>
      <c r="M3241" s="39"/>
      <c r="N3241" s="41" t="s">
        <v>2098</v>
      </c>
      <c r="O3241" s="39">
        <v>45030</v>
      </c>
      <c r="P3241" s="40">
        <v>1</v>
      </c>
      <c r="Q3241" s="40">
        <v>1</v>
      </c>
      <c r="R3241" s="40" t="str">
        <f>IFERROR(VLOOKUP(Tabla2[[#This Row],[CONTRATISTA PRNCIPAL]],Hoja1!$L$5:$M$9,2,FALSE),"CJV")</f>
        <v>CJV</v>
      </c>
      <c r="S3241" s="40" t="str">
        <f>IF(Tabla2[[#This Row],[EMPRESA]]=Tabla2[[#This Row],[CONTRATISTA PRNCIPAL]],"Principal","Secundaria")</f>
        <v>Principal</v>
      </c>
      <c r="T3241" s="42">
        <f>IFERROR(1/COUNTIF(Tabla2[CONTRATISTA PRNCIPAL],Tabla2[[#This Row],[CONTRATISTA PRNCIPAL]]),0)</f>
        <v>0.005494505494505495</v>
      </c>
      <c r="U3241" s="43">
        <f>IF(((TODAY()-Tabla2[[#This Row],[FECHA NACIMIENTO]])/365)&lt;18,"Corregir", IF(((TODAY()-Tabla2[[#This Row],[FECHA NACIMIENTO]])/365)&gt;80, "Corregir",ROUNDDOWN(((TODAY()-Tabla2[[#This Row],[FECHA NACIMIENTO]])/365),0)))</f>
        <v>24</v>
      </c>
      <c r="V32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41" s="44" t="str">
        <f>+IF(Tabla2[[#This Row],[Edad]]="Corregir","Corregir","Ok")</f>
        <v>Ok</v>
      </c>
      <c r="X3241" s="42" t="str">
        <f>+IFERROR(VLOOKUP(Tabla2[[#This Row],[DISTRITO SEGÚN DNI]],Hoja1!$A$2:$B$32,2,FALSE),"No")</f>
        <v>No</v>
      </c>
      <c r="Y3241" s="42" t="str">
        <f>IF(OR(LOWER(Tabla2[[#This Row],[GENERO]])="masculino", LOWER(Tabla2[[#This Row],[GENERO]])="femenino"),"OK","Corregir")</f>
        <v>OK</v>
      </c>
      <c r="Z3241" s="42" t="str">
        <f>+IF(Tabla2[[#This Row],[Nro. DNI / CE]]="","Corregir",IF(LEN(Tabla2[[#This Row],[Nro. DNI / CE]])&gt;=8,"OK","Corregir"))</f>
        <v>OK</v>
      </c>
      <c r="AA3241" s="42">
        <f>COUNTIF(Tabla2[APELLIDOS Y NOMBRES],Tabla2[[#This Row],[APELLIDOS Y NOMBRES]])</f>
        <v>1</v>
      </c>
      <c r="AB3241" s="42">
        <f>IF(Tabla2[[#This Row],[Trabajador]]&gt;1,1/Tabla2[[#This Row],[Trabajador]],Tabla2[[#This Row],[Trabajador]])</f>
        <v>1</v>
      </c>
      <c r="AC3241" t="str">
        <f>+IFERROR(IF(Tabla2[[#This Row],[FECHA CESE/BAJA]]="","No Aplica",IF(AND(MONTH(Tabla2[[#This Row],[FECHA CESE/BAJA]])=MONTH(TODAY()-30),YEAR(Tabla2[[#This Row],[FECHA CESE/BAJA]])=YEAR(TODAY())),MONTH(TODAY()-30)&amp;"-"&amp;YEAR(TODAY()),"Borrar")),"No aplica")</f>
        <v>No Aplica</v>
      </c>
      <c r="AD3241" t="str">
        <f>+IFERROR(IF(Tabla2[[#This Row],[FECHA INICIO DE LABORES EN OBRA]]="","No Aplica",IF(AND(MONTH(Tabla2[[#This Row],[FECHA INICIO DE LABORES EN OBRA]])=MONTH(TODAY()-30),YEAR(Tabla2[[#This Row],[FECHA INICIO DE LABORES EN OBRA]])=YEAR(TODAY())),MONTH(TODAY()-30)&amp;"-"&amp;YEAR(TODAY()),"No Aplica")),"No Aplica")</f>
        <v>No Aplica</v>
      </c>
    </row>
    <row r="3242" spans="1:30" x14ac:dyDescent="0.25">
      <c r="A3242" s="13" t="s">
        <v>11155</v>
      </c>
      <c r="B3242" s="15" t="s">
        <v>11156</v>
      </c>
      <c r="C3242" s="15" t="s">
        <v>10814</v>
      </c>
      <c r="D3242" s="15" t="s">
        <v>11157</v>
      </c>
      <c r="E3242" s="15" t="s">
        <v>11158</v>
      </c>
      <c r="F3242" s="39">
        <v>37956</v>
      </c>
      <c r="G3242" s="15">
        <v>3</v>
      </c>
      <c r="H3242" s="15" t="s">
        <v>11159</v>
      </c>
      <c r="I3242" s="15" t="s">
        <v>2277</v>
      </c>
      <c r="J3242" s="15" t="s">
        <v>11160</v>
      </c>
      <c r="K3242" s="15" t="s">
        <v>2272</v>
      </c>
      <c r="L3242" s="40" t="s">
        <v>6</v>
      </c>
      <c r="M3242" s="39"/>
      <c r="N3242" s="41" t="s">
        <v>2098</v>
      </c>
      <c r="O3242" s="39">
        <v>45037</v>
      </c>
      <c r="P3242" s="40">
        <v>1</v>
      </c>
      <c r="Q3242" s="40">
        <v>1</v>
      </c>
      <c r="R3242" s="40" t="str">
        <f>IFERROR(VLOOKUP(Tabla2[[#This Row],[CONTRATISTA PRNCIPAL]],Hoja1!$L$5:$M$9,2,FALSE),"CJV")</f>
        <v>CJV</v>
      </c>
      <c r="S3242" s="40" t="str">
        <f>IF(Tabla2[[#This Row],[EMPRESA]]=Tabla2[[#This Row],[CONTRATISTA PRNCIPAL]],"Principal","Secundaria")</f>
        <v>Secundaria</v>
      </c>
      <c r="T3242" s="42">
        <f>IFERROR(1/COUNTIF(Tabla2[CONTRATISTA PRNCIPAL],Tabla2[[#This Row],[CONTRATISTA PRNCIPAL]]),0)</f>
        <v>0.005494505494505495</v>
      </c>
      <c r="U3242" s="43">
        <f>IF(((TODAY()-Tabla2[[#This Row],[FECHA NACIMIENTO]])/365)&lt;18,"Corregir", IF(((TODAY()-Tabla2[[#This Row],[FECHA NACIMIENTO]])/365)&gt;80, "Corregir",ROUNDDOWN(((TODAY()-Tabla2[[#This Row],[FECHA NACIMIENTO]])/365),0)))</f>
        <v>19</v>
      </c>
      <c r="V32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242" s="44" t="str">
        <f>+IF(Tabla2[[#This Row],[Edad]]="Corregir","Corregir","Ok")</f>
        <v>Ok</v>
      </c>
      <c r="X3242" s="42" t="str">
        <f>+IFERROR(VLOOKUP(Tabla2[[#This Row],[DISTRITO SEGÚN DNI]],Hoja1!$A$2:$B$32,2,FALSE),"No")</f>
        <v>No</v>
      </c>
      <c r="Y3242" s="42" t="str">
        <f>IF(OR(LOWER(Tabla2[[#This Row],[GENERO]])="masculino", LOWER(Tabla2[[#This Row],[GENERO]])="femenino"),"OK","Corregir")</f>
        <v>OK</v>
      </c>
      <c r="Z3242" s="42" t="str">
        <f>+IF(Tabla2[[#This Row],[Nro. DNI / CE]]="","Corregir",IF(LEN(Tabla2[[#This Row],[Nro. DNI / CE]])&gt;=8,"OK","Corregir"))</f>
        <v>OK</v>
      </c>
      <c r="AA3242" s="42">
        <f>COUNTIF(Tabla2[APELLIDOS Y NOMBRES],Tabla2[[#This Row],[APELLIDOS Y NOMBRES]])</f>
        <v>1</v>
      </c>
      <c r="AB3242" s="42">
        <f>IF(Tabla2[[#This Row],[Trabajador]]&gt;1,1/Tabla2[[#This Row],[Trabajador]],Tabla2[[#This Row],[Trabajador]])</f>
        <v>1</v>
      </c>
      <c r="AC3242" t="str">
        <f>+IFERROR(IF(Tabla2[[#This Row],[FECHA CESE/BAJA]]="","No Aplica",IF(AND(MONTH(Tabla2[[#This Row],[FECHA CESE/BAJA]])=MONTH(TODAY()-30),YEAR(Tabla2[[#This Row],[FECHA CESE/BAJA]])=YEAR(TODAY())),MONTH(TODAY()-30)&amp;"-"&amp;YEAR(TODAY()),"Borrar")),"No aplica")</f>
        <v>No Aplica</v>
      </c>
      <c r="AD3242" t="str">
        <f>+IFERROR(IF(Tabla2[[#This Row],[FECHA INICIO DE LABORES EN OBRA]]="","No Aplica",IF(AND(MONTH(Tabla2[[#This Row],[FECHA INICIO DE LABORES EN OBRA]])=MONTH(TODAY()-30),YEAR(Tabla2[[#This Row],[FECHA INICIO DE LABORES EN OBRA]])=YEAR(TODAY())),MONTH(TODAY()-30)&amp;"-"&amp;YEAR(TODAY()),"No Aplica")),"No Aplica")</f>
        <v>No Aplica</v>
      </c>
    </row>
    <row r="3243" spans="1:30" x14ac:dyDescent="0.25">
      <c r="A3243" s="13" t="s">
        <v>11155</v>
      </c>
      <c r="B3243" s="15" t="s">
        <v>11156</v>
      </c>
      <c r="C3243" s="15" t="s">
        <v>10814</v>
      </c>
      <c r="D3243" s="15" t="s">
        <v>11161</v>
      </c>
      <c r="E3243" s="15" t="s">
        <v>11162</v>
      </c>
      <c r="F3243" s="39">
        <v>21853</v>
      </c>
      <c r="G3243" s="15">
        <v>3</v>
      </c>
      <c r="H3243" s="15" t="s">
        <v>11159</v>
      </c>
      <c r="I3243" s="15" t="s">
        <v>3584</v>
      </c>
      <c r="J3243" s="15" t="s">
        <v>11163</v>
      </c>
      <c r="K3243" s="15" t="s">
        <v>5657</v>
      </c>
      <c r="L3243" s="40" t="s">
        <v>6</v>
      </c>
      <c r="M3243" s="39"/>
      <c r="N3243" s="41" t="s">
        <v>2098</v>
      </c>
      <c r="O3243" s="39">
        <v>45042</v>
      </c>
      <c r="P3243" s="40">
        <v>1</v>
      </c>
      <c r="Q3243" s="40">
        <v>1</v>
      </c>
      <c r="R3243" s="40" t="str">
        <f>IFERROR(VLOOKUP(Tabla2[[#This Row],[CONTRATISTA PRNCIPAL]],Hoja1!$L$5:$M$9,2,FALSE),"CJV")</f>
        <v>CJV</v>
      </c>
      <c r="S3243" s="40" t="str">
        <f>IF(Tabla2[[#This Row],[EMPRESA]]=Tabla2[[#This Row],[CONTRATISTA PRNCIPAL]],"Principal","Secundaria")</f>
        <v>Secundaria</v>
      </c>
      <c r="T3243" s="42">
        <f>IFERROR(1/COUNTIF(Tabla2[CONTRATISTA PRNCIPAL],Tabla2[[#This Row],[CONTRATISTA PRNCIPAL]]),0)</f>
        <v>0.005494505494505495</v>
      </c>
      <c r="U3243" s="43">
        <f>IF(((TODAY()-Tabla2[[#This Row],[FECHA NACIMIENTO]])/365)&lt;18,"Corregir", IF(((TODAY()-Tabla2[[#This Row],[FECHA NACIMIENTO]])/365)&gt;80, "Corregir",ROUNDDOWN(((TODAY()-Tabla2[[#This Row],[FECHA NACIMIENTO]])/365),0)))</f>
        <v>63</v>
      </c>
      <c r="V32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243" s="44" t="str">
        <f>+IF(Tabla2[[#This Row],[Edad]]="Corregir","Corregir","Ok")</f>
        <v>Ok</v>
      </c>
      <c r="X3243" s="42" t="str">
        <f>+IFERROR(VLOOKUP(Tabla2[[#This Row],[DISTRITO SEGÚN DNI]],Hoja1!$A$2:$B$32,2,FALSE),"No")</f>
        <v>No</v>
      </c>
      <c r="Y3243" s="42" t="str">
        <f>IF(OR(LOWER(Tabla2[[#This Row],[GENERO]])="masculino", LOWER(Tabla2[[#This Row],[GENERO]])="femenino"),"OK","Corregir")</f>
        <v>OK</v>
      </c>
      <c r="Z3243" s="42" t="str">
        <f>+IF(Tabla2[[#This Row],[Nro. DNI / CE]]="","Corregir",IF(LEN(Tabla2[[#This Row],[Nro. DNI / CE]])&gt;=8,"OK","Corregir"))</f>
        <v>OK</v>
      </c>
      <c r="AA3243" s="42">
        <f>COUNTIF(Tabla2[APELLIDOS Y NOMBRES],Tabla2[[#This Row],[APELLIDOS Y NOMBRES]])</f>
        <v>1</v>
      </c>
      <c r="AB3243" s="42">
        <f>IF(Tabla2[[#This Row],[Trabajador]]&gt;1,1/Tabla2[[#This Row],[Trabajador]],Tabla2[[#This Row],[Trabajador]])</f>
        <v>1</v>
      </c>
      <c r="AC3243" t="str">
        <f>+IFERROR(IF(Tabla2[[#This Row],[FECHA CESE/BAJA]]="","No Aplica",IF(AND(MONTH(Tabla2[[#This Row],[FECHA CESE/BAJA]])=MONTH(TODAY()-30),YEAR(Tabla2[[#This Row],[FECHA CESE/BAJA]])=YEAR(TODAY())),MONTH(TODAY()-30)&amp;"-"&amp;YEAR(TODAY()),"Borrar")),"No aplica")</f>
        <v>No Aplica</v>
      </c>
      <c r="AD3243" t="str">
        <f>+IFERROR(IF(Tabla2[[#This Row],[FECHA INICIO DE LABORES EN OBRA]]="","No Aplica",IF(AND(MONTH(Tabla2[[#This Row],[FECHA INICIO DE LABORES EN OBRA]])=MONTH(TODAY()-30),YEAR(Tabla2[[#This Row],[FECHA INICIO DE LABORES EN OBRA]])=YEAR(TODAY())),MONTH(TODAY()-30)&amp;"-"&amp;YEAR(TODAY()),"No Aplica")),"No Aplica")</f>
        <v>No Aplica</v>
      </c>
    </row>
    <row r="3244" spans="1:30" x14ac:dyDescent="0.25">
      <c r="A3244" s="13" t="s">
        <v>10813</v>
      </c>
      <c r="B3244" s="15" t="s">
        <v>10814</v>
      </c>
      <c r="C3244" s="15" t="s">
        <v>10814</v>
      </c>
      <c r="D3244" s="15" t="s">
        <v>11164</v>
      </c>
      <c r="E3244" s="15" t="s">
        <v>11165</v>
      </c>
      <c r="F3244" s="39">
        <v>37012</v>
      </c>
      <c r="G3244" s="15">
        <v>1</v>
      </c>
      <c r="H3244" s="15" t="s">
        <v>3380</v>
      </c>
      <c r="I3244" s="15" t="s">
        <v>2277</v>
      </c>
      <c r="J3244" s="15" t="s">
        <v>11166</v>
      </c>
      <c r="K3244" s="15" t="s">
        <v>11167</v>
      </c>
      <c r="L3244" s="40" t="s">
        <v>5</v>
      </c>
      <c r="M3244" s="39"/>
      <c r="N3244" s="41" t="s">
        <v>2098</v>
      </c>
      <c r="O3244" s="39">
        <v>45046</v>
      </c>
      <c r="P3244" s="40">
        <v>1</v>
      </c>
      <c r="Q3244" s="40">
        <v>1</v>
      </c>
      <c r="R3244" s="40" t="str">
        <f>IFERROR(VLOOKUP(Tabla2[[#This Row],[CONTRATISTA PRNCIPAL]],Hoja1!$L$5:$M$9,2,FALSE),"CJV")</f>
        <v>CJV</v>
      </c>
      <c r="S3244" s="40" t="str">
        <f>IF(Tabla2[[#This Row],[EMPRESA]]=Tabla2[[#This Row],[CONTRATISTA PRNCIPAL]],"Principal","Secundaria")</f>
        <v>Principal</v>
      </c>
      <c r="T3244" s="42">
        <f>IFERROR(1/COUNTIF(Tabla2[CONTRATISTA PRNCIPAL],Tabla2[[#This Row],[CONTRATISTA PRNCIPAL]]),0)</f>
        <v>0.005494505494505495</v>
      </c>
      <c r="U3244" s="43">
        <f>IF(((TODAY()-Tabla2[[#This Row],[FECHA NACIMIENTO]])/365)&lt;18,"Corregir", IF(((TODAY()-Tabla2[[#This Row],[FECHA NACIMIENTO]])/365)&gt;80, "Corregir",ROUNDDOWN(((TODAY()-Tabla2[[#This Row],[FECHA NACIMIENTO]])/365),0)))</f>
        <v>22</v>
      </c>
      <c r="V32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244" s="44" t="str">
        <f>+IF(Tabla2[[#This Row],[Edad]]="Corregir","Corregir","Ok")</f>
        <v>Ok</v>
      </c>
      <c r="X3244" s="42" t="str">
        <f>+IFERROR(VLOOKUP(Tabla2[[#This Row],[DISTRITO SEGÚN DNI]],Hoja1!$A$2:$B$32,2,FALSE),"No")</f>
        <v>No</v>
      </c>
      <c r="Y3244" s="42" t="str">
        <f>IF(OR(LOWER(Tabla2[[#This Row],[GENERO]])="masculino", LOWER(Tabla2[[#This Row],[GENERO]])="femenino"),"OK","Corregir")</f>
        <v>OK</v>
      </c>
      <c r="Z3244" s="42" t="str">
        <f>+IF(Tabla2[[#This Row],[Nro. DNI / CE]]="","Corregir",IF(LEN(Tabla2[[#This Row],[Nro. DNI / CE]])&gt;=8,"OK","Corregir"))</f>
        <v>OK</v>
      </c>
      <c r="AA3244" s="42">
        <f>COUNTIF(Tabla2[APELLIDOS Y NOMBRES],Tabla2[[#This Row],[APELLIDOS Y NOMBRES]])</f>
        <v>1</v>
      </c>
      <c r="AB3244" s="42">
        <f>IF(Tabla2[[#This Row],[Trabajador]]&gt;1,1/Tabla2[[#This Row],[Trabajador]],Tabla2[[#This Row],[Trabajador]])</f>
        <v>1</v>
      </c>
      <c r="AC3244" t="str">
        <f>+IFERROR(IF(Tabla2[[#This Row],[FECHA CESE/BAJA]]="","No Aplica",IF(AND(MONTH(Tabla2[[#This Row],[FECHA CESE/BAJA]])=MONTH(TODAY()-30),YEAR(Tabla2[[#This Row],[FECHA CESE/BAJA]])=YEAR(TODAY())),MONTH(TODAY()-30)&amp;"-"&amp;YEAR(TODAY()),"Borrar")),"No aplica")</f>
        <v>No Aplica</v>
      </c>
      <c r="AD3244" t="str">
        <f>+IFERROR(IF(Tabla2[[#This Row],[FECHA INICIO DE LABORES EN OBRA]]="","No Aplica",IF(AND(MONTH(Tabla2[[#This Row],[FECHA INICIO DE LABORES EN OBRA]])=MONTH(TODAY()-30),YEAR(Tabla2[[#This Row],[FECHA INICIO DE LABORES EN OBRA]])=YEAR(TODAY())),MONTH(TODAY()-30)&amp;"-"&amp;YEAR(TODAY()),"No Aplica")),"No Aplica")</f>
        <v>No Aplica</v>
      </c>
    </row>
    <row r="3245" spans="1:30" x14ac:dyDescent="0.25">
      <c r="A3245" s="13" t="s">
        <v>10813</v>
      </c>
      <c r="B3245" s="15" t="s">
        <v>10814</v>
      </c>
      <c r="C3245" s="15" t="s">
        <v>10814</v>
      </c>
      <c r="D3245" s="15" t="s">
        <v>11168</v>
      </c>
      <c r="E3245" s="15" t="s">
        <v>11169</v>
      </c>
      <c r="F3245" s="39">
        <v>34343</v>
      </c>
      <c r="G3245" s="15">
        <v>2</v>
      </c>
      <c r="H3245" s="15" t="s">
        <v>2751</v>
      </c>
      <c r="I3245" s="15" t="s">
        <v>2277</v>
      </c>
      <c r="J3245" s="15" t="s">
        <v>11170</v>
      </c>
      <c r="K3245" s="15" t="s">
        <v>2200</v>
      </c>
      <c r="L3245" s="40" t="s">
        <v>6</v>
      </c>
      <c r="M3245" s="39"/>
      <c r="N3245" s="41" t="s">
        <v>2098</v>
      </c>
      <c r="O3245" s="39">
        <v>45112</v>
      </c>
      <c r="P3245" s="40">
        <v>1</v>
      </c>
      <c r="Q3245" s="40">
        <v>4</v>
      </c>
      <c r="R3245" s="40" t="str">
        <f>IFERROR(VLOOKUP(Tabla2[[#This Row],[CONTRATISTA PRNCIPAL]],Hoja1!$L$5:$M$9,2,FALSE),"CJV")</f>
        <v>CJV</v>
      </c>
      <c r="S3245" s="40" t="str">
        <f>IF(Tabla2[[#This Row],[EMPRESA]]=Tabla2[[#This Row],[CONTRATISTA PRNCIPAL]],"Principal","Secundaria")</f>
        <v>Principal</v>
      </c>
      <c r="T3245" s="42">
        <f>IFERROR(1/COUNTIF(Tabla2[CONTRATISTA PRNCIPAL],Tabla2[[#This Row],[CONTRATISTA PRNCIPAL]]),0)</f>
        <v>0.005494505494505495</v>
      </c>
      <c r="U3245" s="43">
        <f>IF(((TODAY()-Tabla2[[#This Row],[FECHA NACIMIENTO]])/365)&lt;18,"Corregir", IF(((TODAY()-Tabla2[[#This Row],[FECHA NACIMIENTO]])/365)&gt;80, "Corregir",ROUNDDOWN(((TODAY()-Tabla2[[#This Row],[FECHA NACIMIENTO]])/365),0)))</f>
        <v>29</v>
      </c>
      <c r="V32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45" s="44" t="str">
        <f>+IF(Tabla2[[#This Row],[Edad]]="Corregir","Corregir","Ok")</f>
        <v>Ok</v>
      </c>
      <c r="X3245" s="42" t="str">
        <f>+IFERROR(VLOOKUP(Tabla2[[#This Row],[DISTRITO SEGÚN DNI]],Hoja1!$A$2:$B$32,2,FALSE),"No")</f>
        <v>No</v>
      </c>
      <c r="Y3245" s="42" t="str">
        <f>IF(OR(LOWER(Tabla2[[#This Row],[GENERO]])="masculino", LOWER(Tabla2[[#This Row],[GENERO]])="femenino"),"OK","Corregir")</f>
        <v>OK</v>
      </c>
      <c r="Z3245" s="42" t="str">
        <f>+IF(Tabla2[[#This Row],[Nro. DNI / CE]]="","Corregir",IF(LEN(Tabla2[[#This Row],[Nro. DNI / CE]])&gt;=8,"OK","Corregir"))</f>
        <v>OK</v>
      </c>
      <c r="AA3245" s="42">
        <f>COUNTIF(Tabla2[APELLIDOS Y NOMBRES],Tabla2[[#This Row],[APELLIDOS Y NOMBRES]])</f>
        <v>1</v>
      </c>
      <c r="AB3245" s="42">
        <f>IF(Tabla2[[#This Row],[Trabajador]]&gt;1,1/Tabla2[[#This Row],[Trabajador]],Tabla2[[#This Row],[Trabajador]])</f>
        <v>1</v>
      </c>
      <c r="AC3245" t="str">
        <f>+IFERROR(IF(Tabla2[[#This Row],[FECHA CESE/BAJA]]="","No Aplica",IF(AND(MONTH(Tabla2[[#This Row],[FECHA CESE/BAJA]])=MONTH(TODAY()-30),YEAR(Tabla2[[#This Row],[FECHA CESE/BAJA]])=YEAR(TODAY())),MONTH(TODAY()-30)&amp;"-"&amp;YEAR(TODAY()),"Borrar")),"No aplica")</f>
        <v>No Aplica</v>
      </c>
      <c r="AD3245" t="str">
        <f>+IFERROR(IF(Tabla2[[#This Row],[FECHA INICIO DE LABORES EN OBRA]]="","No Aplica",IF(AND(MONTH(Tabla2[[#This Row],[FECHA INICIO DE LABORES EN OBRA]])=MONTH(TODAY()-30),YEAR(Tabla2[[#This Row],[FECHA INICIO DE LABORES EN OBRA]])=YEAR(TODAY())),MONTH(TODAY()-30)&amp;"-"&amp;YEAR(TODAY()),"No Aplica")),"No Aplica")</f>
        <v>No Aplica</v>
      </c>
    </row>
    <row r="3246" spans="1:30" x14ac:dyDescent="0.25">
      <c r="A3246" s="13" t="s">
        <v>10813</v>
      </c>
      <c r="B3246" s="15" t="s">
        <v>10814</v>
      </c>
      <c r="C3246" s="15" t="s">
        <v>10814</v>
      </c>
      <c r="D3246" s="15" t="s">
        <v>11171</v>
      </c>
      <c r="E3246" s="15" t="s">
        <v>11172</v>
      </c>
      <c r="F3246" s="39">
        <v>32694</v>
      </c>
      <c r="G3246" s="15">
        <v>2</v>
      </c>
      <c r="H3246" s="15" t="s">
        <v>2751</v>
      </c>
      <c r="I3246" s="15" t="s">
        <v>2277</v>
      </c>
      <c r="J3246" s="15" t="s">
        <v>11173</v>
      </c>
      <c r="K3246" s="15" t="s">
        <v>2200</v>
      </c>
      <c r="L3246" s="40" t="s">
        <v>6</v>
      </c>
      <c r="M3246" s="39"/>
      <c r="N3246" s="41" t="s">
        <v>2098</v>
      </c>
      <c r="O3246" s="39">
        <v>45058</v>
      </c>
      <c r="P3246" s="40">
        <v>1</v>
      </c>
      <c r="Q3246" s="40">
        <v>4</v>
      </c>
      <c r="R3246" s="40" t="str">
        <f>IFERROR(VLOOKUP(Tabla2[[#This Row],[CONTRATISTA PRNCIPAL]],Hoja1!$L$5:$M$9,2,FALSE),"CJV")</f>
        <v>CJV</v>
      </c>
      <c r="S3246" s="40" t="str">
        <f>IF(Tabla2[[#This Row],[EMPRESA]]=Tabla2[[#This Row],[CONTRATISTA PRNCIPAL]],"Principal","Secundaria")</f>
        <v>Principal</v>
      </c>
      <c r="T3246" s="42">
        <f>IFERROR(1/COUNTIF(Tabla2[CONTRATISTA PRNCIPAL],Tabla2[[#This Row],[CONTRATISTA PRNCIPAL]]),0)</f>
        <v>0.005494505494505495</v>
      </c>
      <c r="U3246" s="43">
        <f>IF(((TODAY()-Tabla2[[#This Row],[FECHA NACIMIENTO]])/365)&lt;18,"Corregir", IF(((TODAY()-Tabla2[[#This Row],[FECHA NACIMIENTO]])/365)&gt;80, "Corregir",ROUNDDOWN(((TODAY()-Tabla2[[#This Row],[FECHA NACIMIENTO]])/365),0)))</f>
        <v>34</v>
      </c>
      <c r="V32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46" s="44" t="str">
        <f>+IF(Tabla2[[#This Row],[Edad]]="Corregir","Corregir","Ok")</f>
        <v>Ok</v>
      </c>
      <c r="X3246" s="42" t="str">
        <f>+IFERROR(VLOOKUP(Tabla2[[#This Row],[DISTRITO SEGÚN DNI]],Hoja1!$A$2:$B$32,2,FALSE),"No")</f>
        <v>No</v>
      </c>
      <c r="Y3246" s="42" t="str">
        <f>IF(OR(LOWER(Tabla2[[#This Row],[GENERO]])="masculino", LOWER(Tabla2[[#This Row],[GENERO]])="femenino"),"OK","Corregir")</f>
        <v>OK</v>
      </c>
      <c r="Z3246" s="42" t="str">
        <f>+IF(Tabla2[[#This Row],[Nro. DNI / CE]]="","Corregir",IF(LEN(Tabla2[[#This Row],[Nro. DNI / CE]])&gt;=8,"OK","Corregir"))</f>
        <v>OK</v>
      </c>
      <c r="AA3246" s="42">
        <f>COUNTIF(Tabla2[APELLIDOS Y NOMBRES],Tabla2[[#This Row],[APELLIDOS Y NOMBRES]])</f>
        <v>1</v>
      </c>
      <c r="AB3246" s="42">
        <f>IF(Tabla2[[#This Row],[Trabajador]]&gt;1,1/Tabla2[[#This Row],[Trabajador]],Tabla2[[#This Row],[Trabajador]])</f>
        <v>1</v>
      </c>
      <c r="AC3246" t="str">
        <f>+IFERROR(IF(Tabla2[[#This Row],[FECHA CESE/BAJA]]="","No Aplica",IF(AND(MONTH(Tabla2[[#This Row],[FECHA CESE/BAJA]])=MONTH(TODAY()-30),YEAR(Tabla2[[#This Row],[FECHA CESE/BAJA]])=YEAR(TODAY())),MONTH(TODAY()-30)&amp;"-"&amp;YEAR(TODAY()),"Borrar")),"No aplica")</f>
        <v>No Aplica</v>
      </c>
      <c r="AD3246" t="str">
        <f>+IFERROR(IF(Tabla2[[#This Row],[FECHA INICIO DE LABORES EN OBRA]]="","No Aplica",IF(AND(MONTH(Tabla2[[#This Row],[FECHA INICIO DE LABORES EN OBRA]])=MONTH(TODAY()-30),YEAR(Tabla2[[#This Row],[FECHA INICIO DE LABORES EN OBRA]])=YEAR(TODAY())),MONTH(TODAY()-30)&amp;"-"&amp;YEAR(TODAY()),"No Aplica")),"No Aplica")</f>
        <v>No Aplica</v>
      </c>
    </row>
    <row r="3247" spans="1:30" x14ac:dyDescent="0.25">
      <c r="A3247" s="13" t="s">
        <v>10813</v>
      </c>
      <c r="B3247" s="15" t="s">
        <v>10814</v>
      </c>
      <c r="C3247" s="15" t="s">
        <v>10814</v>
      </c>
      <c r="D3247" s="15" t="s">
        <v>11174</v>
      </c>
      <c r="E3247" s="15" t="s">
        <v>11175</v>
      </c>
      <c r="F3247" s="39">
        <v>37742</v>
      </c>
      <c r="G3247" s="15">
        <v>2</v>
      </c>
      <c r="H3247" s="15" t="s">
        <v>2751</v>
      </c>
      <c r="I3247" s="15" t="s">
        <v>2277</v>
      </c>
      <c r="J3247" s="15" t="s">
        <v>11176</v>
      </c>
      <c r="K3247" s="15" t="s">
        <v>2200</v>
      </c>
      <c r="L3247" s="40" t="s">
        <v>6</v>
      </c>
      <c r="M3247" s="39"/>
      <c r="N3247" s="41" t="s">
        <v>2098</v>
      </c>
      <c r="O3247" s="39">
        <v>45058</v>
      </c>
      <c r="P3247" s="40">
        <v>1</v>
      </c>
      <c r="Q3247" s="40">
        <v>4</v>
      </c>
      <c r="R3247" s="40" t="str">
        <f>IFERROR(VLOOKUP(Tabla2[[#This Row],[CONTRATISTA PRNCIPAL]],Hoja1!$L$5:$M$9,2,FALSE),"CJV")</f>
        <v>CJV</v>
      </c>
      <c r="S3247" s="40" t="str">
        <f>IF(Tabla2[[#This Row],[EMPRESA]]=Tabla2[[#This Row],[CONTRATISTA PRNCIPAL]],"Principal","Secundaria")</f>
        <v>Principal</v>
      </c>
      <c r="T3247" s="42">
        <f>IFERROR(1/COUNTIF(Tabla2[CONTRATISTA PRNCIPAL],Tabla2[[#This Row],[CONTRATISTA PRNCIPAL]]),0)</f>
        <v>0.005494505494505495</v>
      </c>
      <c r="U3247" s="43">
        <f>IF(((TODAY()-Tabla2[[#This Row],[FECHA NACIMIENTO]])/365)&lt;18,"Corregir", IF(((TODAY()-Tabla2[[#This Row],[FECHA NACIMIENTO]])/365)&gt;80, "Corregir",ROUNDDOWN(((TODAY()-Tabla2[[#This Row],[FECHA NACIMIENTO]])/365),0)))</f>
        <v>20</v>
      </c>
      <c r="V32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247" s="44" t="str">
        <f>+IF(Tabla2[[#This Row],[Edad]]="Corregir","Corregir","Ok")</f>
        <v>Ok</v>
      </c>
      <c r="X3247" s="42" t="str">
        <f>+IFERROR(VLOOKUP(Tabla2[[#This Row],[DISTRITO SEGÚN DNI]],Hoja1!$A$2:$B$32,2,FALSE),"No")</f>
        <v>No</v>
      </c>
      <c r="Y3247" s="42" t="str">
        <f>IF(OR(LOWER(Tabla2[[#This Row],[GENERO]])="masculino", LOWER(Tabla2[[#This Row],[GENERO]])="femenino"),"OK","Corregir")</f>
        <v>OK</v>
      </c>
      <c r="Z3247" s="42" t="str">
        <f>+IF(Tabla2[[#This Row],[Nro. DNI / CE]]="","Corregir",IF(LEN(Tabla2[[#This Row],[Nro. DNI / CE]])&gt;=8,"OK","Corregir"))</f>
        <v>OK</v>
      </c>
      <c r="AA3247" s="42">
        <f>COUNTIF(Tabla2[APELLIDOS Y NOMBRES],Tabla2[[#This Row],[APELLIDOS Y NOMBRES]])</f>
        <v>1</v>
      </c>
      <c r="AB3247" s="42">
        <f>IF(Tabla2[[#This Row],[Trabajador]]&gt;1,1/Tabla2[[#This Row],[Trabajador]],Tabla2[[#This Row],[Trabajador]])</f>
        <v>1</v>
      </c>
      <c r="AC3247" t="str">
        <f>+IFERROR(IF(Tabla2[[#This Row],[FECHA CESE/BAJA]]="","No Aplica",IF(AND(MONTH(Tabla2[[#This Row],[FECHA CESE/BAJA]])=MONTH(TODAY()-30),YEAR(Tabla2[[#This Row],[FECHA CESE/BAJA]])=YEAR(TODAY())),MONTH(TODAY()-30)&amp;"-"&amp;YEAR(TODAY()),"Borrar")),"No aplica")</f>
        <v>No Aplica</v>
      </c>
      <c r="AD3247" t="str">
        <f>+IFERROR(IF(Tabla2[[#This Row],[FECHA INICIO DE LABORES EN OBRA]]="","No Aplica",IF(AND(MONTH(Tabla2[[#This Row],[FECHA INICIO DE LABORES EN OBRA]])=MONTH(TODAY()-30),YEAR(Tabla2[[#This Row],[FECHA INICIO DE LABORES EN OBRA]])=YEAR(TODAY())),MONTH(TODAY()-30)&amp;"-"&amp;YEAR(TODAY()),"No Aplica")),"No Aplica")</f>
        <v>No Aplica</v>
      </c>
    </row>
    <row r="3248" spans="1:30" x14ac:dyDescent="0.25">
      <c r="A3248" s="13" t="s">
        <v>10813</v>
      </c>
      <c r="B3248" s="15" t="s">
        <v>10814</v>
      </c>
      <c r="C3248" s="15" t="s">
        <v>10814</v>
      </c>
      <c r="D3248" s="15" t="s">
        <v>1240</v>
      </c>
      <c r="E3248" s="15" t="s">
        <v>1241</v>
      </c>
      <c r="F3248" s="39">
        <v>32762</v>
      </c>
      <c r="G3248" s="15">
        <v>3</v>
      </c>
      <c r="H3248" s="15" t="s">
        <v>9539</v>
      </c>
      <c r="I3248" s="15" t="s">
        <v>2277</v>
      </c>
      <c r="J3248" s="15" t="s">
        <v>11177</v>
      </c>
      <c r="K3248" s="15" t="s">
        <v>17</v>
      </c>
      <c r="L3248" s="40" t="s">
        <v>6</v>
      </c>
      <c r="M3248" s="39"/>
      <c r="N3248" s="41" t="s">
        <v>2098</v>
      </c>
      <c r="O3248" s="39">
        <v>45064</v>
      </c>
      <c r="P3248" s="40">
        <v>1</v>
      </c>
      <c r="Q3248" s="40">
        <v>1</v>
      </c>
      <c r="R3248" s="40" t="str">
        <f>IFERROR(VLOOKUP(Tabla2[[#This Row],[CONTRATISTA PRNCIPAL]],Hoja1!$L$5:$M$9,2,FALSE),"CJV")</f>
        <v>CJV</v>
      </c>
      <c r="S3248" s="40" t="str">
        <f>IF(Tabla2[[#This Row],[EMPRESA]]=Tabla2[[#This Row],[CONTRATISTA PRNCIPAL]],"Principal","Secundaria")</f>
        <v>Principal</v>
      </c>
      <c r="T3248" s="42">
        <f>IFERROR(1/COUNTIF(Tabla2[CONTRATISTA PRNCIPAL],Tabla2[[#This Row],[CONTRATISTA PRNCIPAL]]),0)</f>
        <v>0.005494505494505495</v>
      </c>
      <c r="U3248" s="43">
        <f>IF(((TODAY()-Tabla2[[#This Row],[FECHA NACIMIENTO]])/365)&lt;18,"Corregir", IF(((TODAY()-Tabla2[[#This Row],[FECHA NACIMIENTO]])/365)&gt;80, "Corregir",ROUNDDOWN(((TODAY()-Tabla2[[#This Row],[FECHA NACIMIENTO]])/365),0)))</f>
        <v>34</v>
      </c>
      <c r="V32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48" s="44" t="str">
        <f>+IF(Tabla2[[#This Row],[Edad]]="Corregir","Corregir","Ok")</f>
        <v>Ok</v>
      </c>
      <c r="X3248" s="42" t="str">
        <f>+IFERROR(VLOOKUP(Tabla2[[#This Row],[DISTRITO SEGÚN DNI]],Hoja1!$A$2:$B$32,2,FALSE),"No")</f>
        <v>ATE</v>
      </c>
      <c r="Y3248" s="42" t="str">
        <f>IF(OR(LOWER(Tabla2[[#This Row],[GENERO]])="masculino", LOWER(Tabla2[[#This Row],[GENERO]])="femenino"),"OK","Corregir")</f>
        <v>OK</v>
      </c>
      <c r="Z3248" s="42" t="str">
        <f>+IF(Tabla2[[#This Row],[Nro. DNI / CE]]="","Corregir",IF(LEN(Tabla2[[#This Row],[Nro. DNI / CE]])&gt;=8,"OK","Corregir"))</f>
        <v>OK</v>
      </c>
      <c r="AA3248" s="42">
        <f>COUNTIF(Tabla2[APELLIDOS Y NOMBRES],Tabla2[[#This Row],[APELLIDOS Y NOMBRES]])</f>
        <v>1</v>
      </c>
      <c r="AB3248" s="42">
        <f>IF(Tabla2[[#This Row],[Trabajador]]&gt;1,1/Tabla2[[#This Row],[Trabajador]],Tabla2[[#This Row],[Trabajador]])</f>
        <v>1</v>
      </c>
      <c r="AC3248" t="str">
        <f>+IFERROR(IF(Tabla2[[#This Row],[FECHA CESE/BAJA]]="","No Aplica",IF(AND(MONTH(Tabla2[[#This Row],[FECHA CESE/BAJA]])=MONTH(TODAY()-30),YEAR(Tabla2[[#This Row],[FECHA CESE/BAJA]])=YEAR(TODAY())),MONTH(TODAY()-30)&amp;"-"&amp;YEAR(TODAY()),"Borrar")),"No aplica")</f>
        <v>No Aplica</v>
      </c>
      <c r="AD3248" t="str">
        <f>+IFERROR(IF(Tabla2[[#This Row],[FECHA INICIO DE LABORES EN OBRA]]="","No Aplica",IF(AND(MONTH(Tabla2[[#This Row],[FECHA INICIO DE LABORES EN OBRA]])=MONTH(TODAY()-30),YEAR(Tabla2[[#This Row],[FECHA INICIO DE LABORES EN OBRA]])=YEAR(TODAY())),MONTH(TODAY()-30)&amp;"-"&amp;YEAR(TODAY()),"No Aplica")),"No Aplica")</f>
        <v>No Aplica</v>
      </c>
    </row>
    <row r="3249" spans="1:30" x14ac:dyDescent="0.25">
      <c r="A3249" s="13" t="s">
        <v>10813</v>
      </c>
      <c r="B3249" s="15" t="s">
        <v>10814</v>
      </c>
      <c r="C3249" s="15" t="s">
        <v>10814</v>
      </c>
      <c r="D3249" s="15" t="s">
        <v>11178</v>
      </c>
      <c r="E3249" s="15" t="s">
        <v>11179</v>
      </c>
      <c r="F3249" s="39">
        <v>29510</v>
      </c>
      <c r="G3249" s="15">
        <v>3</v>
      </c>
      <c r="H3249" s="15" t="s">
        <v>10826</v>
      </c>
      <c r="I3249" s="15" t="s">
        <v>2277</v>
      </c>
      <c r="J3249" s="15" t="s">
        <v>11180</v>
      </c>
      <c r="K3249" s="15" t="s">
        <v>2232</v>
      </c>
      <c r="L3249" s="40" t="s">
        <v>6</v>
      </c>
      <c r="M3249" s="39"/>
      <c r="N3249" s="41" t="s">
        <v>2098</v>
      </c>
      <c r="O3249" s="39">
        <v>45072</v>
      </c>
      <c r="P3249" s="40">
        <v>1</v>
      </c>
      <c r="Q3249" s="40">
        <v>1</v>
      </c>
      <c r="R3249" s="40" t="str">
        <f>IFERROR(VLOOKUP(Tabla2[[#This Row],[CONTRATISTA PRNCIPAL]],Hoja1!$L$5:$M$9,2,FALSE),"CJV")</f>
        <v>CJV</v>
      </c>
      <c r="S3249" s="40" t="str">
        <f>IF(Tabla2[[#This Row],[EMPRESA]]=Tabla2[[#This Row],[CONTRATISTA PRNCIPAL]],"Principal","Secundaria")</f>
        <v>Principal</v>
      </c>
      <c r="T3249" s="42">
        <f>IFERROR(1/COUNTIF(Tabla2[CONTRATISTA PRNCIPAL],Tabla2[[#This Row],[CONTRATISTA PRNCIPAL]]),0)</f>
        <v>0.005494505494505495</v>
      </c>
      <c r="U3249" s="43">
        <f>IF(((TODAY()-Tabla2[[#This Row],[FECHA NACIMIENTO]])/365)&lt;18,"Corregir", IF(((TODAY()-Tabla2[[#This Row],[FECHA NACIMIENTO]])/365)&gt;80, "Corregir",ROUNDDOWN(((TODAY()-Tabla2[[#This Row],[FECHA NACIMIENTO]])/365),0)))</f>
        <v>42</v>
      </c>
      <c r="V32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49" s="44" t="str">
        <f>+IF(Tabla2[[#This Row],[Edad]]="Corregir","Corregir","Ok")</f>
        <v>Ok</v>
      </c>
      <c r="X3249" s="42" t="str">
        <f>+IFERROR(VLOOKUP(Tabla2[[#This Row],[DISTRITO SEGÚN DNI]],Hoja1!$A$2:$B$32,2,FALSE),"No")</f>
        <v>No</v>
      </c>
      <c r="Y3249" s="42" t="str">
        <f>IF(OR(LOWER(Tabla2[[#This Row],[GENERO]])="masculino", LOWER(Tabla2[[#This Row],[GENERO]])="femenino"),"OK","Corregir")</f>
        <v>OK</v>
      </c>
      <c r="Z3249" s="42" t="str">
        <f>+IF(Tabla2[[#This Row],[Nro. DNI / CE]]="","Corregir",IF(LEN(Tabla2[[#This Row],[Nro. DNI / CE]])&gt;=8,"OK","Corregir"))</f>
        <v>OK</v>
      </c>
      <c r="AA3249" s="42">
        <f>COUNTIF(Tabla2[APELLIDOS Y NOMBRES],Tabla2[[#This Row],[APELLIDOS Y NOMBRES]])</f>
        <v>1</v>
      </c>
      <c r="AB3249" s="42">
        <f>IF(Tabla2[[#This Row],[Trabajador]]&gt;1,1/Tabla2[[#This Row],[Trabajador]],Tabla2[[#This Row],[Trabajador]])</f>
        <v>1</v>
      </c>
      <c r="AC3249" t="str">
        <f>+IFERROR(IF(Tabla2[[#This Row],[FECHA CESE/BAJA]]="","No Aplica",IF(AND(MONTH(Tabla2[[#This Row],[FECHA CESE/BAJA]])=MONTH(TODAY()-30),YEAR(Tabla2[[#This Row],[FECHA CESE/BAJA]])=YEAR(TODAY())),MONTH(TODAY()-30)&amp;"-"&amp;YEAR(TODAY()),"Borrar")),"No aplica")</f>
        <v>No Aplica</v>
      </c>
      <c r="AD3249" t="str">
        <f>+IFERROR(IF(Tabla2[[#This Row],[FECHA INICIO DE LABORES EN OBRA]]="","No Aplica",IF(AND(MONTH(Tabla2[[#This Row],[FECHA INICIO DE LABORES EN OBRA]])=MONTH(TODAY()-30),YEAR(Tabla2[[#This Row],[FECHA INICIO DE LABORES EN OBRA]])=YEAR(TODAY())),MONTH(TODAY()-30)&amp;"-"&amp;YEAR(TODAY()),"No Aplica")),"No Aplica")</f>
        <v>No Aplica</v>
      </c>
    </row>
    <row r="3250" spans="1:30" x14ac:dyDescent="0.25">
      <c r="A3250" s="13" t="s">
        <v>10813</v>
      </c>
      <c r="B3250" s="15" t="s">
        <v>10814</v>
      </c>
      <c r="C3250" s="15" t="s">
        <v>10814</v>
      </c>
      <c r="D3250" s="15" t="s">
        <v>11181</v>
      </c>
      <c r="E3250" s="15" t="s">
        <v>11182</v>
      </c>
      <c r="F3250" s="39">
        <v>28703</v>
      </c>
      <c r="G3250" s="15">
        <v>3</v>
      </c>
      <c r="H3250" s="15" t="s">
        <v>10830</v>
      </c>
      <c r="I3250" s="15" t="s">
        <v>3584</v>
      </c>
      <c r="J3250" s="15" t="s">
        <v>11183</v>
      </c>
      <c r="K3250" s="15" t="s">
        <v>11184</v>
      </c>
      <c r="L3250" s="40" t="s">
        <v>6</v>
      </c>
      <c r="M3250" s="39"/>
      <c r="N3250" s="41" t="s">
        <v>2098</v>
      </c>
      <c r="O3250" s="39">
        <v>45072</v>
      </c>
      <c r="P3250" s="40">
        <v>1</v>
      </c>
      <c r="Q3250" s="40">
        <v>1</v>
      </c>
      <c r="R3250" s="40" t="str">
        <f>IFERROR(VLOOKUP(Tabla2[[#This Row],[CONTRATISTA PRNCIPAL]],Hoja1!$L$5:$M$9,2,FALSE),"CJV")</f>
        <v>CJV</v>
      </c>
      <c r="S3250" s="40" t="str">
        <f>IF(Tabla2[[#This Row],[EMPRESA]]=Tabla2[[#This Row],[CONTRATISTA PRNCIPAL]],"Principal","Secundaria")</f>
        <v>Principal</v>
      </c>
      <c r="T3250" s="42">
        <f>IFERROR(1/COUNTIF(Tabla2[CONTRATISTA PRNCIPAL],Tabla2[[#This Row],[CONTRATISTA PRNCIPAL]]),0)</f>
        <v>0.005494505494505495</v>
      </c>
      <c r="U3250" s="43">
        <f>IF(((TODAY()-Tabla2[[#This Row],[FECHA NACIMIENTO]])/365)&lt;18,"Corregir", IF(((TODAY()-Tabla2[[#This Row],[FECHA NACIMIENTO]])/365)&gt;80, "Corregir",ROUNDDOWN(((TODAY()-Tabla2[[#This Row],[FECHA NACIMIENTO]])/365),0)))</f>
        <v>45</v>
      </c>
      <c r="V32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50" s="44" t="str">
        <f>+IF(Tabla2[[#This Row],[Edad]]="Corregir","Corregir","Ok")</f>
        <v>Ok</v>
      </c>
      <c r="X3250" s="42" t="str">
        <f>+IFERROR(VLOOKUP(Tabla2[[#This Row],[DISTRITO SEGÚN DNI]],Hoja1!$A$2:$B$32,2,FALSE),"No")</f>
        <v>No</v>
      </c>
      <c r="Y3250" s="42" t="str">
        <f>IF(OR(LOWER(Tabla2[[#This Row],[GENERO]])="masculino", LOWER(Tabla2[[#This Row],[GENERO]])="femenino"),"OK","Corregir")</f>
        <v>OK</v>
      </c>
      <c r="Z3250" s="42" t="str">
        <f>+IF(Tabla2[[#This Row],[Nro. DNI / CE]]="","Corregir",IF(LEN(Tabla2[[#This Row],[Nro. DNI / CE]])&gt;=8,"OK","Corregir"))</f>
        <v>OK</v>
      </c>
      <c r="AA3250" s="42">
        <f>COUNTIF(Tabla2[APELLIDOS Y NOMBRES],Tabla2[[#This Row],[APELLIDOS Y NOMBRES]])</f>
        <v>1</v>
      </c>
      <c r="AB3250" s="42">
        <f>IF(Tabla2[[#This Row],[Trabajador]]&gt;1,1/Tabla2[[#This Row],[Trabajador]],Tabla2[[#This Row],[Trabajador]])</f>
        <v>1</v>
      </c>
      <c r="AC3250" t="str">
        <f>+IFERROR(IF(Tabla2[[#This Row],[FECHA CESE/BAJA]]="","No Aplica",IF(AND(MONTH(Tabla2[[#This Row],[FECHA CESE/BAJA]])=MONTH(TODAY()-30),YEAR(Tabla2[[#This Row],[FECHA CESE/BAJA]])=YEAR(TODAY())),MONTH(TODAY()-30)&amp;"-"&amp;YEAR(TODAY()),"Borrar")),"No aplica")</f>
        <v>No Aplica</v>
      </c>
      <c r="AD3250" t="str">
        <f>+IFERROR(IF(Tabla2[[#This Row],[FECHA INICIO DE LABORES EN OBRA]]="","No Aplica",IF(AND(MONTH(Tabla2[[#This Row],[FECHA INICIO DE LABORES EN OBRA]])=MONTH(TODAY()-30),YEAR(Tabla2[[#This Row],[FECHA INICIO DE LABORES EN OBRA]])=YEAR(TODAY())),MONTH(TODAY()-30)&amp;"-"&amp;YEAR(TODAY()),"No Aplica")),"No Aplica")</f>
        <v>No Aplica</v>
      </c>
    </row>
    <row r="3251" spans="1:30" x14ac:dyDescent="0.25">
      <c r="A3251" s="13" t="s">
        <v>10813</v>
      </c>
      <c r="B3251" s="15" t="s">
        <v>10814</v>
      </c>
      <c r="C3251" s="15" t="s">
        <v>10814</v>
      </c>
      <c r="D3251" s="15" t="s">
        <v>11185</v>
      </c>
      <c r="E3251" s="15" t="s">
        <v>11186</v>
      </c>
      <c r="F3251" s="39">
        <v>24851</v>
      </c>
      <c r="G3251" s="15">
        <v>3</v>
      </c>
      <c r="H3251" s="15" t="s">
        <v>10972</v>
      </c>
      <c r="I3251" s="15" t="s">
        <v>2277</v>
      </c>
      <c r="J3251" s="15" t="s">
        <v>11187</v>
      </c>
      <c r="K3251" s="15" t="s">
        <v>2418</v>
      </c>
      <c r="L3251" s="40" t="s">
        <v>6</v>
      </c>
      <c r="M3251" s="39"/>
      <c r="N3251" s="41" t="s">
        <v>2098</v>
      </c>
      <c r="O3251" s="39">
        <v>45073</v>
      </c>
      <c r="P3251" s="40">
        <v>2</v>
      </c>
      <c r="Q3251" s="40">
        <v>1</v>
      </c>
      <c r="R3251" s="40" t="str">
        <f>IFERROR(VLOOKUP(Tabla2[[#This Row],[CONTRATISTA PRNCIPAL]],Hoja1!$L$5:$M$9,2,FALSE),"CJV")</f>
        <v>CJV</v>
      </c>
      <c r="S3251" s="40" t="str">
        <f>IF(Tabla2[[#This Row],[EMPRESA]]=Tabla2[[#This Row],[CONTRATISTA PRNCIPAL]],"Principal","Secundaria")</f>
        <v>Principal</v>
      </c>
      <c r="T3251" s="42">
        <f>IFERROR(1/COUNTIF(Tabla2[CONTRATISTA PRNCIPAL],Tabla2[[#This Row],[CONTRATISTA PRNCIPAL]]),0)</f>
        <v>0.005494505494505495</v>
      </c>
      <c r="U3251" s="43">
        <f>IF(((TODAY()-Tabla2[[#This Row],[FECHA NACIMIENTO]])/365)&lt;18,"Corregir", IF(((TODAY()-Tabla2[[#This Row],[FECHA NACIMIENTO]])/365)&gt;80, "Corregir",ROUNDDOWN(((TODAY()-Tabla2[[#This Row],[FECHA NACIMIENTO]])/365),0)))</f>
        <v>55</v>
      </c>
      <c r="V32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251" s="44" t="str">
        <f>+IF(Tabla2[[#This Row],[Edad]]="Corregir","Corregir","Ok")</f>
        <v>Ok</v>
      </c>
      <c r="X3251" s="42" t="str">
        <f>+IFERROR(VLOOKUP(Tabla2[[#This Row],[DISTRITO SEGÚN DNI]],Hoja1!$A$2:$B$32,2,FALSE),"No")</f>
        <v>No</v>
      </c>
      <c r="Y3251" s="42" t="str">
        <f>IF(OR(LOWER(Tabla2[[#This Row],[GENERO]])="masculino", LOWER(Tabla2[[#This Row],[GENERO]])="femenino"),"OK","Corregir")</f>
        <v>OK</v>
      </c>
      <c r="Z3251" s="42" t="str">
        <f>+IF(Tabla2[[#This Row],[Nro. DNI / CE]]="","Corregir",IF(LEN(Tabla2[[#This Row],[Nro. DNI / CE]])&gt;=8,"OK","Corregir"))</f>
        <v>OK</v>
      </c>
      <c r="AA3251" s="42">
        <f>COUNTIF(Tabla2[APELLIDOS Y NOMBRES],Tabla2[[#This Row],[APELLIDOS Y NOMBRES]])</f>
        <v>1</v>
      </c>
      <c r="AB3251" s="42">
        <f>IF(Tabla2[[#This Row],[Trabajador]]&gt;1,1/Tabla2[[#This Row],[Trabajador]],Tabla2[[#This Row],[Trabajador]])</f>
        <v>1</v>
      </c>
      <c r="AC3251" t="str">
        <f>+IFERROR(IF(Tabla2[[#This Row],[FECHA CESE/BAJA]]="","No Aplica",IF(AND(MONTH(Tabla2[[#This Row],[FECHA CESE/BAJA]])=MONTH(TODAY()-30),YEAR(Tabla2[[#This Row],[FECHA CESE/BAJA]])=YEAR(TODAY())),MONTH(TODAY()-30)&amp;"-"&amp;YEAR(TODAY()),"Borrar")),"No aplica")</f>
        <v>No Aplica</v>
      </c>
      <c r="AD3251" t="str">
        <f>+IFERROR(IF(Tabla2[[#This Row],[FECHA INICIO DE LABORES EN OBRA]]="","No Aplica",IF(AND(MONTH(Tabla2[[#This Row],[FECHA INICIO DE LABORES EN OBRA]])=MONTH(TODAY()-30),YEAR(Tabla2[[#This Row],[FECHA INICIO DE LABORES EN OBRA]])=YEAR(TODAY())),MONTH(TODAY()-30)&amp;"-"&amp;YEAR(TODAY()),"No Aplica")),"No Aplica")</f>
        <v>No Aplica</v>
      </c>
    </row>
    <row r="3252" spans="1:30" x14ac:dyDescent="0.25">
      <c r="A3252" s="13" t="s">
        <v>10813</v>
      </c>
      <c r="B3252" s="15" t="s">
        <v>10814</v>
      </c>
      <c r="C3252" s="15" t="s">
        <v>10814</v>
      </c>
      <c r="D3252" s="15" t="s">
        <v>11188</v>
      </c>
      <c r="E3252" s="15" t="s">
        <v>11189</v>
      </c>
      <c r="F3252" s="39">
        <v>33614</v>
      </c>
      <c r="G3252" s="15">
        <v>3</v>
      </c>
      <c r="H3252" s="15" t="s">
        <v>11066</v>
      </c>
      <c r="I3252" s="15" t="s">
        <v>3584</v>
      </c>
      <c r="J3252" s="15" t="s">
        <v>11190</v>
      </c>
      <c r="K3252" s="15" t="s">
        <v>2182</v>
      </c>
      <c r="L3252" s="40" t="s">
        <v>6</v>
      </c>
      <c r="M3252" s="39"/>
      <c r="N3252" s="41" t="s">
        <v>2098</v>
      </c>
      <c r="O3252" s="39">
        <v>45073</v>
      </c>
      <c r="P3252" s="40">
        <v>1</v>
      </c>
      <c r="Q3252" s="40">
        <v>1</v>
      </c>
      <c r="R3252" s="40" t="str">
        <f>IFERROR(VLOOKUP(Tabla2[[#This Row],[CONTRATISTA PRNCIPAL]],Hoja1!$L$5:$M$9,2,FALSE),"CJV")</f>
        <v>CJV</v>
      </c>
      <c r="S3252" s="40" t="str">
        <f>IF(Tabla2[[#This Row],[EMPRESA]]=Tabla2[[#This Row],[CONTRATISTA PRNCIPAL]],"Principal","Secundaria")</f>
        <v>Principal</v>
      </c>
      <c r="T3252" s="42">
        <f>IFERROR(1/COUNTIF(Tabla2[CONTRATISTA PRNCIPAL],Tabla2[[#This Row],[CONTRATISTA PRNCIPAL]]),0)</f>
        <v>0.005494505494505495</v>
      </c>
      <c r="U3252" s="43">
        <f>IF(((TODAY()-Tabla2[[#This Row],[FECHA NACIMIENTO]])/365)&lt;18,"Corregir", IF(((TODAY()-Tabla2[[#This Row],[FECHA NACIMIENTO]])/365)&gt;80, "Corregir",ROUNDDOWN(((TODAY()-Tabla2[[#This Row],[FECHA NACIMIENTO]])/365),0)))</f>
        <v>31</v>
      </c>
      <c r="V32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52" s="44" t="str">
        <f>+IF(Tabla2[[#This Row],[Edad]]="Corregir","Corregir","Ok")</f>
        <v>Ok</v>
      </c>
      <c r="X3252" s="42" t="str">
        <f>+IFERROR(VLOOKUP(Tabla2[[#This Row],[DISTRITO SEGÚN DNI]],Hoja1!$A$2:$B$32,2,FALSE),"No")</f>
        <v>No</v>
      </c>
      <c r="Y3252" s="42" t="str">
        <f>IF(OR(LOWER(Tabla2[[#This Row],[GENERO]])="masculino", LOWER(Tabla2[[#This Row],[GENERO]])="femenino"),"OK","Corregir")</f>
        <v>OK</v>
      </c>
      <c r="Z3252" s="42" t="str">
        <f>+IF(Tabla2[[#This Row],[Nro. DNI / CE]]="","Corregir",IF(LEN(Tabla2[[#This Row],[Nro. DNI / CE]])&gt;=8,"OK","Corregir"))</f>
        <v>OK</v>
      </c>
      <c r="AA3252" s="42">
        <f>COUNTIF(Tabla2[APELLIDOS Y NOMBRES],Tabla2[[#This Row],[APELLIDOS Y NOMBRES]])</f>
        <v>1</v>
      </c>
      <c r="AB3252" s="42">
        <f>IF(Tabla2[[#This Row],[Trabajador]]&gt;1,1/Tabla2[[#This Row],[Trabajador]],Tabla2[[#This Row],[Trabajador]])</f>
        <v>1</v>
      </c>
      <c r="AC3252" t="str">
        <f>+IFERROR(IF(Tabla2[[#This Row],[FECHA CESE/BAJA]]="","No Aplica",IF(AND(MONTH(Tabla2[[#This Row],[FECHA CESE/BAJA]])=MONTH(TODAY()-30),YEAR(Tabla2[[#This Row],[FECHA CESE/BAJA]])=YEAR(TODAY())),MONTH(TODAY()-30)&amp;"-"&amp;YEAR(TODAY()),"Borrar")),"No aplica")</f>
        <v>No Aplica</v>
      </c>
      <c r="AD3252" t="str">
        <f>+IFERROR(IF(Tabla2[[#This Row],[FECHA INICIO DE LABORES EN OBRA]]="","No Aplica",IF(AND(MONTH(Tabla2[[#This Row],[FECHA INICIO DE LABORES EN OBRA]])=MONTH(TODAY()-30),YEAR(Tabla2[[#This Row],[FECHA INICIO DE LABORES EN OBRA]])=YEAR(TODAY())),MONTH(TODAY()-30)&amp;"-"&amp;YEAR(TODAY()),"No Aplica")),"No Aplica")</f>
        <v>No Aplica</v>
      </c>
    </row>
    <row r="3253" spans="1:30" x14ac:dyDescent="0.25">
      <c r="A3253" s="13" t="s">
        <v>10813</v>
      </c>
      <c r="B3253" s="15" t="s">
        <v>10814</v>
      </c>
      <c r="C3253" s="15" t="s">
        <v>10814</v>
      </c>
      <c r="D3253" s="15" t="s">
        <v>1246</v>
      </c>
      <c r="E3253" s="15" t="s">
        <v>1247</v>
      </c>
      <c r="F3253" s="39">
        <v>29408</v>
      </c>
      <c r="G3253" s="15">
        <v>4</v>
      </c>
      <c r="H3253" s="15" t="s">
        <v>11191</v>
      </c>
      <c r="I3253" s="15" t="s">
        <v>10856</v>
      </c>
      <c r="J3253" s="15" t="s">
        <v>11192</v>
      </c>
      <c r="K3253" s="15" t="s">
        <v>3223</v>
      </c>
      <c r="L3253" s="40" t="s">
        <v>6</v>
      </c>
      <c r="M3253" s="39"/>
      <c r="N3253" s="41" t="s">
        <v>2098</v>
      </c>
      <c r="O3253" s="39">
        <v>45075</v>
      </c>
      <c r="P3253" s="40">
        <v>1</v>
      </c>
      <c r="Q3253" s="40">
        <v>1</v>
      </c>
      <c r="R3253" s="40" t="str">
        <f>IFERROR(VLOOKUP(Tabla2[[#This Row],[CONTRATISTA PRNCIPAL]],Hoja1!$L$5:$M$9,2,FALSE),"CJV")</f>
        <v>CJV</v>
      </c>
      <c r="S3253" s="40" t="str">
        <f>IF(Tabla2[[#This Row],[EMPRESA]]=Tabla2[[#This Row],[CONTRATISTA PRNCIPAL]],"Principal","Secundaria")</f>
        <v>Principal</v>
      </c>
      <c r="T3253" s="42">
        <f>IFERROR(1/COUNTIF(Tabla2[CONTRATISTA PRNCIPAL],Tabla2[[#This Row],[CONTRATISTA PRNCIPAL]]),0)</f>
        <v>0.005494505494505495</v>
      </c>
      <c r="U3253" s="43">
        <f>IF(((TODAY()-Tabla2[[#This Row],[FECHA NACIMIENTO]])/365)&lt;18,"Corregir", IF(((TODAY()-Tabla2[[#This Row],[FECHA NACIMIENTO]])/365)&gt;80, "Corregir",ROUNDDOWN(((TODAY()-Tabla2[[#This Row],[FECHA NACIMIENTO]])/365),0)))</f>
        <v>43</v>
      </c>
      <c r="V32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53" s="44" t="str">
        <f>+IF(Tabla2[[#This Row],[Edad]]="Corregir","Corregir","Ok")</f>
        <v>Ok</v>
      </c>
      <c r="X3253" s="42" t="str">
        <f>+IFERROR(VLOOKUP(Tabla2[[#This Row],[DISTRITO SEGÚN DNI]],Hoja1!$A$2:$B$32,2,FALSE),"No")</f>
        <v>CALLAO</v>
      </c>
      <c r="Y3253" s="42" t="str">
        <f>IF(OR(LOWER(Tabla2[[#This Row],[GENERO]])="masculino", LOWER(Tabla2[[#This Row],[GENERO]])="femenino"),"OK","Corregir")</f>
        <v>OK</v>
      </c>
      <c r="Z3253" s="42" t="str">
        <f>+IF(Tabla2[[#This Row],[Nro. DNI / CE]]="","Corregir",IF(LEN(Tabla2[[#This Row],[Nro. DNI / CE]])&gt;=8,"OK","Corregir"))</f>
        <v>OK</v>
      </c>
      <c r="AA3253" s="42">
        <f>COUNTIF(Tabla2[APELLIDOS Y NOMBRES],Tabla2[[#This Row],[APELLIDOS Y NOMBRES]])</f>
        <v>1</v>
      </c>
      <c r="AB3253" s="42">
        <f>IF(Tabla2[[#This Row],[Trabajador]]&gt;1,1/Tabla2[[#This Row],[Trabajador]],Tabla2[[#This Row],[Trabajador]])</f>
        <v>1</v>
      </c>
      <c r="AC3253" t="str">
        <f>+IFERROR(IF(Tabla2[[#This Row],[FECHA CESE/BAJA]]="","No Aplica",IF(AND(MONTH(Tabla2[[#This Row],[FECHA CESE/BAJA]])=MONTH(TODAY()-30),YEAR(Tabla2[[#This Row],[FECHA CESE/BAJA]])=YEAR(TODAY())),MONTH(TODAY()-30)&amp;"-"&amp;YEAR(TODAY()),"Borrar")),"No aplica")</f>
        <v>No Aplica</v>
      </c>
      <c r="AD3253" t="str">
        <f>+IFERROR(IF(Tabla2[[#This Row],[FECHA INICIO DE LABORES EN OBRA]]="","No Aplica",IF(AND(MONTH(Tabla2[[#This Row],[FECHA INICIO DE LABORES EN OBRA]])=MONTH(TODAY()-30),YEAR(Tabla2[[#This Row],[FECHA INICIO DE LABORES EN OBRA]])=YEAR(TODAY())),MONTH(TODAY()-30)&amp;"-"&amp;YEAR(TODAY()),"No Aplica")),"No Aplica")</f>
        <v>No Aplica</v>
      </c>
    </row>
    <row r="3254" spans="1:30" x14ac:dyDescent="0.25">
      <c r="A3254" s="13" t="s">
        <v>10813</v>
      </c>
      <c r="B3254" s="15" t="s">
        <v>10814</v>
      </c>
      <c r="C3254" s="15" t="s">
        <v>10814</v>
      </c>
      <c r="D3254" s="15" t="s">
        <v>11193</v>
      </c>
      <c r="E3254" s="15" t="s">
        <v>11194</v>
      </c>
      <c r="F3254" s="39">
        <v>31968</v>
      </c>
      <c r="G3254" s="15">
        <v>3</v>
      </c>
      <c r="H3254" s="15" t="s">
        <v>10826</v>
      </c>
      <c r="I3254" s="15" t="s">
        <v>2277</v>
      </c>
      <c r="J3254" s="15" t="s">
        <v>11195</v>
      </c>
      <c r="K3254" s="15" t="s">
        <v>2272</v>
      </c>
      <c r="L3254" s="40" t="s">
        <v>6</v>
      </c>
      <c r="M3254" s="39"/>
      <c r="N3254" s="41" t="s">
        <v>2098</v>
      </c>
      <c r="O3254" s="39">
        <v>45075</v>
      </c>
      <c r="P3254" s="40">
        <v>1</v>
      </c>
      <c r="Q3254" s="40">
        <v>1</v>
      </c>
      <c r="R3254" s="40" t="str">
        <f>IFERROR(VLOOKUP(Tabla2[[#This Row],[CONTRATISTA PRNCIPAL]],Hoja1!$L$5:$M$9,2,FALSE),"CJV")</f>
        <v>CJV</v>
      </c>
      <c r="S3254" s="40" t="str">
        <f>IF(Tabla2[[#This Row],[EMPRESA]]=Tabla2[[#This Row],[CONTRATISTA PRNCIPAL]],"Principal","Secundaria")</f>
        <v>Principal</v>
      </c>
      <c r="T3254" s="42">
        <f>IFERROR(1/COUNTIF(Tabla2[CONTRATISTA PRNCIPAL],Tabla2[[#This Row],[CONTRATISTA PRNCIPAL]]),0)</f>
        <v>0.005494505494505495</v>
      </c>
      <c r="U3254" s="43">
        <f>IF(((TODAY()-Tabla2[[#This Row],[FECHA NACIMIENTO]])/365)&lt;18,"Corregir", IF(((TODAY()-Tabla2[[#This Row],[FECHA NACIMIENTO]])/365)&gt;80, "Corregir",ROUNDDOWN(((TODAY()-Tabla2[[#This Row],[FECHA NACIMIENTO]])/365),0)))</f>
        <v>36</v>
      </c>
      <c r="V32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54" s="44" t="str">
        <f>+IF(Tabla2[[#This Row],[Edad]]="Corregir","Corregir","Ok")</f>
        <v>Ok</v>
      </c>
      <c r="X3254" s="42" t="str">
        <f>+IFERROR(VLOOKUP(Tabla2[[#This Row],[DISTRITO SEGÚN DNI]],Hoja1!$A$2:$B$32,2,FALSE),"No")</f>
        <v>No</v>
      </c>
      <c r="Y3254" s="42" t="str">
        <f>IF(OR(LOWER(Tabla2[[#This Row],[GENERO]])="masculino", LOWER(Tabla2[[#This Row],[GENERO]])="femenino"),"OK","Corregir")</f>
        <v>OK</v>
      </c>
      <c r="Z3254" s="42" t="str">
        <f>+IF(Tabla2[[#This Row],[Nro. DNI / CE]]="","Corregir",IF(LEN(Tabla2[[#This Row],[Nro. DNI / CE]])&gt;=8,"OK","Corregir"))</f>
        <v>OK</v>
      </c>
      <c r="AA3254" s="42">
        <f>COUNTIF(Tabla2[APELLIDOS Y NOMBRES],Tabla2[[#This Row],[APELLIDOS Y NOMBRES]])</f>
        <v>1</v>
      </c>
      <c r="AB3254" s="42">
        <f>IF(Tabla2[[#This Row],[Trabajador]]&gt;1,1/Tabla2[[#This Row],[Trabajador]],Tabla2[[#This Row],[Trabajador]])</f>
        <v>1</v>
      </c>
      <c r="AC3254" t="str">
        <f>+IFERROR(IF(Tabla2[[#This Row],[FECHA CESE/BAJA]]="","No Aplica",IF(AND(MONTH(Tabla2[[#This Row],[FECHA CESE/BAJA]])=MONTH(TODAY()-30),YEAR(Tabla2[[#This Row],[FECHA CESE/BAJA]])=YEAR(TODAY())),MONTH(TODAY()-30)&amp;"-"&amp;YEAR(TODAY()),"Borrar")),"No aplica")</f>
        <v>No Aplica</v>
      </c>
      <c r="AD3254" t="str">
        <f>+IFERROR(IF(Tabla2[[#This Row],[FECHA INICIO DE LABORES EN OBRA]]="","No Aplica",IF(AND(MONTH(Tabla2[[#This Row],[FECHA INICIO DE LABORES EN OBRA]])=MONTH(TODAY()-30),YEAR(Tabla2[[#This Row],[FECHA INICIO DE LABORES EN OBRA]])=YEAR(TODAY())),MONTH(TODAY()-30)&amp;"-"&amp;YEAR(TODAY()),"No Aplica")),"No Aplica")</f>
        <v>No Aplica</v>
      </c>
    </row>
    <row r="3255" spans="1:30" x14ac:dyDescent="0.25">
      <c r="A3255" s="13" t="s">
        <v>10813</v>
      </c>
      <c r="B3255" s="15" t="s">
        <v>10814</v>
      </c>
      <c r="C3255" s="15" t="s">
        <v>10814</v>
      </c>
      <c r="D3255" s="15" t="s">
        <v>11196</v>
      </c>
      <c r="E3255" s="15" t="s">
        <v>11197</v>
      </c>
      <c r="F3255" s="39">
        <v>34913</v>
      </c>
      <c r="G3255" s="15">
        <v>1</v>
      </c>
      <c r="H3255" s="15" t="s">
        <v>11198</v>
      </c>
      <c r="I3255" s="15" t="s">
        <v>2277</v>
      </c>
      <c r="J3255" s="15" t="s">
        <v>11199</v>
      </c>
      <c r="K3255" s="15" t="s">
        <v>2174</v>
      </c>
      <c r="L3255" s="40" t="s">
        <v>5</v>
      </c>
      <c r="M3255" s="39"/>
      <c r="N3255" s="41" t="s">
        <v>2098</v>
      </c>
      <c r="O3255" s="39">
        <v>45078</v>
      </c>
      <c r="P3255" s="40">
        <v>2</v>
      </c>
      <c r="Q3255" s="40">
        <v>1</v>
      </c>
      <c r="R3255" s="40" t="str">
        <f>IFERROR(VLOOKUP(Tabla2[[#This Row],[CONTRATISTA PRNCIPAL]],Hoja1!$L$5:$M$9,2,FALSE),"CJV")</f>
        <v>CJV</v>
      </c>
      <c r="S3255" s="40" t="str">
        <f>IF(Tabla2[[#This Row],[EMPRESA]]=Tabla2[[#This Row],[CONTRATISTA PRNCIPAL]],"Principal","Secundaria")</f>
        <v>Principal</v>
      </c>
      <c r="T3255" s="42">
        <f>IFERROR(1/COUNTIF(Tabla2[CONTRATISTA PRNCIPAL],Tabla2[[#This Row],[CONTRATISTA PRNCIPAL]]),0)</f>
        <v>0.005494505494505495</v>
      </c>
      <c r="U3255" s="43">
        <f>IF(((TODAY()-Tabla2[[#This Row],[FECHA NACIMIENTO]])/365)&lt;18,"Corregir", IF(((TODAY()-Tabla2[[#This Row],[FECHA NACIMIENTO]])/365)&gt;80, "Corregir",ROUNDDOWN(((TODAY()-Tabla2[[#This Row],[FECHA NACIMIENTO]])/365),0)))</f>
        <v>28</v>
      </c>
      <c r="V32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55" s="44" t="str">
        <f>+IF(Tabla2[[#This Row],[Edad]]="Corregir","Corregir","Ok")</f>
        <v>Ok</v>
      </c>
      <c r="X3255" s="42" t="str">
        <f>+IFERROR(VLOOKUP(Tabla2[[#This Row],[DISTRITO SEGÚN DNI]],Hoja1!$A$2:$B$32,2,FALSE),"No")</f>
        <v>No</v>
      </c>
      <c r="Y3255" s="42" t="str">
        <f>IF(OR(LOWER(Tabla2[[#This Row],[GENERO]])="masculino", LOWER(Tabla2[[#This Row],[GENERO]])="femenino"),"OK","Corregir")</f>
        <v>OK</v>
      </c>
      <c r="Z3255" s="42" t="str">
        <f>+IF(Tabla2[[#This Row],[Nro. DNI / CE]]="","Corregir",IF(LEN(Tabla2[[#This Row],[Nro. DNI / CE]])&gt;=8,"OK","Corregir"))</f>
        <v>OK</v>
      </c>
      <c r="AA3255" s="42">
        <f>COUNTIF(Tabla2[APELLIDOS Y NOMBRES],Tabla2[[#This Row],[APELLIDOS Y NOMBRES]])</f>
        <v>1</v>
      </c>
      <c r="AB3255" s="42">
        <f>IF(Tabla2[[#This Row],[Trabajador]]&gt;1,1/Tabla2[[#This Row],[Trabajador]],Tabla2[[#This Row],[Trabajador]])</f>
        <v>1</v>
      </c>
      <c r="AC3255" t="str">
        <f>+IFERROR(IF(Tabla2[[#This Row],[FECHA CESE/BAJA]]="","No Aplica",IF(AND(MONTH(Tabla2[[#This Row],[FECHA CESE/BAJA]])=MONTH(TODAY()-30),YEAR(Tabla2[[#This Row],[FECHA CESE/BAJA]])=YEAR(TODAY())),MONTH(TODAY()-30)&amp;"-"&amp;YEAR(TODAY()),"Borrar")),"No aplica")</f>
        <v>No Aplica</v>
      </c>
      <c r="AD3255" t="str">
        <f>+IFERROR(IF(Tabla2[[#This Row],[FECHA INICIO DE LABORES EN OBRA]]="","No Aplica",IF(AND(MONTH(Tabla2[[#This Row],[FECHA INICIO DE LABORES EN OBRA]])=MONTH(TODAY()-30),YEAR(Tabla2[[#This Row],[FECHA INICIO DE LABORES EN OBRA]])=YEAR(TODAY())),MONTH(TODAY()-30)&amp;"-"&amp;YEAR(TODAY()),"No Aplica")),"No Aplica")</f>
        <v>No Aplica</v>
      </c>
    </row>
    <row r="3256" spans="1:30" x14ac:dyDescent="0.25">
      <c r="A3256" s="13" t="s">
        <v>10813</v>
      </c>
      <c r="B3256" s="15" t="s">
        <v>10814</v>
      </c>
      <c r="C3256" s="15" t="s">
        <v>10814</v>
      </c>
      <c r="D3256" s="15" t="s">
        <v>11200</v>
      </c>
      <c r="E3256" s="15" t="s">
        <v>11201</v>
      </c>
      <c r="F3256" s="39">
        <v>29398</v>
      </c>
      <c r="G3256" s="15">
        <v>1</v>
      </c>
      <c r="H3256" s="15" t="s">
        <v>11202</v>
      </c>
      <c r="I3256" s="15" t="s">
        <v>2277</v>
      </c>
      <c r="J3256" s="15" t="s">
        <v>11203</v>
      </c>
      <c r="K3256" s="15" t="s">
        <v>2294</v>
      </c>
      <c r="L3256" s="40" t="s">
        <v>6</v>
      </c>
      <c r="M3256" s="39"/>
      <c r="N3256" s="41" t="s">
        <v>2098</v>
      </c>
      <c r="O3256" s="39">
        <v>45078</v>
      </c>
      <c r="P3256" s="40">
        <v>1</v>
      </c>
      <c r="Q3256" s="40">
        <v>1</v>
      </c>
      <c r="R3256" s="40" t="str">
        <f>IFERROR(VLOOKUP(Tabla2[[#This Row],[CONTRATISTA PRNCIPAL]],Hoja1!$L$5:$M$9,2,FALSE),"CJV")</f>
        <v>CJV</v>
      </c>
      <c r="S3256" s="40" t="str">
        <f>IF(Tabla2[[#This Row],[EMPRESA]]=Tabla2[[#This Row],[CONTRATISTA PRNCIPAL]],"Principal","Secundaria")</f>
        <v>Principal</v>
      </c>
      <c r="T3256" s="42">
        <f>IFERROR(1/COUNTIF(Tabla2[CONTRATISTA PRNCIPAL],Tabla2[[#This Row],[CONTRATISTA PRNCIPAL]]),0)</f>
        <v>0.005494505494505495</v>
      </c>
      <c r="U3256" s="43">
        <f>IF(((TODAY()-Tabla2[[#This Row],[FECHA NACIMIENTO]])/365)&lt;18,"Corregir", IF(((TODAY()-Tabla2[[#This Row],[FECHA NACIMIENTO]])/365)&gt;80, "Corregir",ROUNDDOWN(((TODAY()-Tabla2[[#This Row],[FECHA NACIMIENTO]])/365),0)))</f>
        <v>43</v>
      </c>
      <c r="V32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56" s="44" t="str">
        <f>+IF(Tabla2[[#This Row],[Edad]]="Corregir","Corregir","Ok")</f>
        <v>Ok</v>
      </c>
      <c r="X3256" s="42" t="str">
        <f>+IFERROR(VLOOKUP(Tabla2[[#This Row],[DISTRITO SEGÚN DNI]],Hoja1!$A$2:$B$32,2,FALSE),"No")</f>
        <v>No</v>
      </c>
      <c r="Y3256" s="42" t="str">
        <f>IF(OR(LOWER(Tabla2[[#This Row],[GENERO]])="masculino", LOWER(Tabla2[[#This Row],[GENERO]])="femenino"),"OK","Corregir")</f>
        <v>OK</v>
      </c>
      <c r="Z3256" s="42" t="str">
        <f>+IF(Tabla2[[#This Row],[Nro. DNI / CE]]="","Corregir",IF(LEN(Tabla2[[#This Row],[Nro. DNI / CE]])&gt;=8,"OK","Corregir"))</f>
        <v>OK</v>
      </c>
      <c r="AA3256" s="42">
        <f>COUNTIF(Tabla2[APELLIDOS Y NOMBRES],Tabla2[[#This Row],[APELLIDOS Y NOMBRES]])</f>
        <v>1</v>
      </c>
      <c r="AB3256" s="42">
        <f>IF(Tabla2[[#This Row],[Trabajador]]&gt;1,1/Tabla2[[#This Row],[Trabajador]],Tabla2[[#This Row],[Trabajador]])</f>
        <v>1</v>
      </c>
      <c r="AC3256" t="str">
        <f>+IFERROR(IF(Tabla2[[#This Row],[FECHA CESE/BAJA]]="","No Aplica",IF(AND(MONTH(Tabla2[[#This Row],[FECHA CESE/BAJA]])=MONTH(TODAY()-30),YEAR(Tabla2[[#This Row],[FECHA CESE/BAJA]])=YEAR(TODAY())),MONTH(TODAY()-30)&amp;"-"&amp;YEAR(TODAY()),"Borrar")),"No aplica")</f>
        <v>No Aplica</v>
      </c>
      <c r="AD3256" t="str">
        <f>+IFERROR(IF(Tabla2[[#This Row],[FECHA INICIO DE LABORES EN OBRA]]="","No Aplica",IF(AND(MONTH(Tabla2[[#This Row],[FECHA INICIO DE LABORES EN OBRA]])=MONTH(TODAY()-30),YEAR(Tabla2[[#This Row],[FECHA INICIO DE LABORES EN OBRA]])=YEAR(TODAY())),MONTH(TODAY()-30)&amp;"-"&amp;YEAR(TODAY()),"No Aplica")),"No Aplica")</f>
        <v>No Aplica</v>
      </c>
    </row>
    <row r="3257" spans="1:30" x14ac:dyDescent="0.25">
      <c r="A3257" s="13" t="s">
        <v>10813</v>
      </c>
      <c r="B3257" s="15" t="s">
        <v>10814</v>
      </c>
      <c r="C3257" s="15" t="s">
        <v>10814</v>
      </c>
      <c r="D3257" s="15" t="s">
        <v>11204</v>
      </c>
      <c r="E3257" s="15" t="s">
        <v>11205</v>
      </c>
      <c r="F3257" s="39">
        <v>29961</v>
      </c>
      <c r="G3257" s="15">
        <v>3</v>
      </c>
      <c r="H3257" s="15" t="s">
        <v>10957</v>
      </c>
      <c r="I3257" s="15" t="s">
        <v>3584</v>
      </c>
      <c r="J3257" s="15" t="s">
        <v>11206</v>
      </c>
      <c r="K3257" s="15" t="s">
        <v>2182</v>
      </c>
      <c r="L3257" s="40" t="s">
        <v>6</v>
      </c>
      <c r="M3257" s="39"/>
      <c r="N3257" s="41" t="s">
        <v>2098</v>
      </c>
      <c r="O3257" s="39">
        <v>45085</v>
      </c>
      <c r="P3257" s="40">
        <v>3</v>
      </c>
      <c r="Q3257" s="40">
        <v>1</v>
      </c>
      <c r="R3257" s="40" t="str">
        <f>IFERROR(VLOOKUP(Tabla2[[#This Row],[CONTRATISTA PRNCIPAL]],Hoja1!$L$5:$M$9,2,FALSE),"CJV")</f>
        <v>CJV</v>
      </c>
      <c r="S3257" s="40" t="str">
        <f>IF(Tabla2[[#This Row],[EMPRESA]]=Tabla2[[#This Row],[CONTRATISTA PRNCIPAL]],"Principal","Secundaria")</f>
        <v>Principal</v>
      </c>
      <c r="T3257" s="42">
        <f>IFERROR(1/COUNTIF(Tabla2[CONTRATISTA PRNCIPAL],Tabla2[[#This Row],[CONTRATISTA PRNCIPAL]]),0)</f>
        <v>0.005494505494505495</v>
      </c>
      <c r="U3257" s="43">
        <f>IF(((TODAY()-Tabla2[[#This Row],[FECHA NACIMIENTO]])/365)&lt;18,"Corregir", IF(((TODAY()-Tabla2[[#This Row],[FECHA NACIMIENTO]])/365)&gt;80, "Corregir",ROUNDDOWN(((TODAY()-Tabla2[[#This Row],[FECHA NACIMIENTO]])/365),0)))</f>
        <v>41</v>
      </c>
      <c r="V32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57" s="44" t="str">
        <f>+IF(Tabla2[[#This Row],[Edad]]="Corregir","Corregir","Ok")</f>
        <v>Ok</v>
      </c>
      <c r="X3257" s="42" t="str">
        <f>+IFERROR(VLOOKUP(Tabla2[[#This Row],[DISTRITO SEGÚN DNI]],Hoja1!$A$2:$B$32,2,FALSE),"No")</f>
        <v>No</v>
      </c>
      <c r="Y3257" s="42" t="str">
        <f>IF(OR(LOWER(Tabla2[[#This Row],[GENERO]])="masculino", LOWER(Tabla2[[#This Row],[GENERO]])="femenino"),"OK","Corregir")</f>
        <v>OK</v>
      </c>
      <c r="Z3257" s="42" t="str">
        <f>+IF(Tabla2[[#This Row],[Nro. DNI / CE]]="","Corregir",IF(LEN(Tabla2[[#This Row],[Nro. DNI / CE]])&gt;=8,"OK","Corregir"))</f>
        <v>OK</v>
      </c>
      <c r="AA3257" s="42">
        <f>COUNTIF(Tabla2[APELLIDOS Y NOMBRES],Tabla2[[#This Row],[APELLIDOS Y NOMBRES]])</f>
        <v>1</v>
      </c>
      <c r="AB3257" s="42">
        <f>IF(Tabla2[[#This Row],[Trabajador]]&gt;1,1/Tabla2[[#This Row],[Trabajador]],Tabla2[[#This Row],[Trabajador]])</f>
        <v>1</v>
      </c>
      <c r="AC3257" t="str">
        <f>+IFERROR(IF(Tabla2[[#This Row],[FECHA CESE/BAJA]]="","No Aplica",IF(AND(MONTH(Tabla2[[#This Row],[FECHA CESE/BAJA]])=MONTH(TODAY()-30),YEAR(Tabla2[[#This Row],[FECHA CESE/BAJA]])=YEAR(TODAY())),MONTH(TODAY()-30)&amp;"-"&amp;YEAR(TODAY()),"Borrar")),"No aplica")</f>
        <v>No Aplica</v>
      </c>
      <c r="AD3257" t="str">
        <f>+IFERROR(IF(Tabla2[[#This Row],[FECHA INICIO DE LABORES EN OBRA]]="","No Aplica",IF(AND(MONTH(Tabla2[[#This Row],[FECHA INICIO DE LABORES EN OBRA]])=MONTH(TODAY()-30),YEAR(Tabla2[[#This Row],[FECHA INICIO DE LABORES EN OBRA]])=YEAR(TODAY())),MONTH(TODAY()-30)&amp;"-"&amp;YEAR(TODAY()),"No Aplica")),"No Aplica")</f>
        <v>No Aplica</v>
      </c>
    </row>
    <row r="3258" spans="1:30" x14ac:dyDescent="0.25">
      <c r="A3258" s="13" t="s">
        <v>10813</v>
      </c>
      <c r="B3258" s="15" t="s">
        <v>10814</v>
      </c>
      <c r="C3258" s="15" t="s">
        <v>10814</v>
      </c>
      <c r="D3258" s="15" t="s">
        <v>1254</v>
      </c>
      <c r="E3258" s="15" t="s">
        <v>1255</v>
      </c>
      <c r="F3258" s="39">
        <v>34163</v>
      </c>
      <c r="G3258" s="15">
        <v>3</v>
      </c>
      <c r="H3258" s="15" t="s">
        <v>2998</v>
      </c>
      <c r="I3258" s="15" t="s">
        <v>3584</v>
      </c>
      <c r="J3258" s="15" t="s">
        <v>11207</v>
      </c>
      <c r="K3258" s="15" t="s">
        <v>3223</v>
      </c>
      <c r="L3258" s="40" t="s">
        <v>6</v>
      </c>
      <c r="M3258" s="39"/>
      <c r="N3258" s="41" t="s">
        <v>2098</v>
      </c>
      <c r="O3258" s="39">
        <v>45085</v>
      </c>
      <c r="P3258" s="40">
        <v>1</v>
      </c>
      <c r="Q3258" s="40">
        <v>1</v>
      </c>
      <c r="R3258" s="40" t="str">
        <f>IFERROR(VLOOKUP(Tabla2[[#This Row],[CONTRATISTA PRNCIPAL]],Hoja1!$L$5:$M$9,2,FALSE),"CJV")</f>
        <v>CJV</v>
      </c>
      <c r="S3258" s="40" t="str">
        <f>IF(Tabla2[[#This Row],[EMPRESA]]=Tabla2[[#This Row],[CONTRATISTA PRNCIPAL]],"Principal","Secundaria")</f>
        <v>Principal</v>
      </c>
      <c r="T3258" s="42">
        <f>IFERROR(1/COUNTIF(Tabla2[CONTRATISTA PRNCIPAL],Tabla2[[#This Row],[CONTRATISTA PRNCIPAL]]),0)</f>
        <v>0.005494505494505495</v>
      </c>
      <c r="U3258" s="43">
        <f>IF(((TODAY()-Tabla2[[#This Row],[FECHA NACIMIENTO]])/365)&lt;18,"Corregir", IF(((TODAY()-Tabla2[[#This Row],[FECHA NACIMIENTO]])/365)&gt;80, "Corregir",ROUNDDOWN(((TODAY()-Tabla2[[#This Row],[FECHA NACIMIENTO]])/365),0)))</f>
        <v>30</v>
      </c>
      <c r="V32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58" s="44" t="str">
        <f>+IF(Tabla2[[#This Row],[Edad]]="Corregir","Corregir","Ok")</f>
        <v>Ok</v>
      </c>
      <c r="X3258" s="42" t="str">
        <f>+IFERROR(VLOOKUP(Tabla2[[#This Row],[DISTRITO SEGÚN DNI]],Hoja1!$A$2:$B$32,2,FALSE),"No")</f>
        <v>CALLAO</v>
      </c>
      <c r="Y3258" s="42" t="str">
        <f>IF(OR(LOWER(Tabla2[[#This Row],[GENERO]])="masculino", LOWER(Tabla2[[#This Row],[GENERO]])="femenino"),"OK","Corregir")</f>
        <v>OK</v>
      </c>
      <c r="Z3258" s="42" t="str">
        <f>+IF(Tabla2[[#This Row],[Nro. DNI / CE]]="","Corregir",IF(LEN(Tabla2[[#This Row],[Nro. DNI / CE]])&gt;=8,"OK","Corregir"))</f>
        <v>OK</v>
      </c>
      <c r="AA3258" s="42">
        <f>COUNTIF(Tabla2[APELLIDOS Y NOMBRES],Tabla2[[#This Row],[APELLIDOS Y NOMBRES]])</f>
        <v>1</v>
      </c>
      <c r="AB3258" s="42">
        <f>IF(Tabla2[[#This Row],[Trabajador]]&gt;1,1/Tabla2[[#This Row],[Trabajador]],Tabla2[[#This Row],[Trabajador]])</f>
        <v>1</v>
      </c>
      <c r="AC3258" t="str">
        <f>+IFERROR(IF(Tabla2[[#This Row],[FECHA CESE/BAJA]]="","No Aplica",IF(AND(MONTH(Tabla2[[#This Row],[FECHA CESE/BAJA]])=MONTH(TODAY()-30),YEAR(Tabla2[[#This Row],[FECHA CESE/BAJA]])=YEAR(TODAY())),MONTH(TODAY()-30)&amp;"-"&amp;YEAR(TODAY()),"Borrar")),"No aplica")</f>
        <v>No Aplica</v>
      </c>
      <c r="AD3258" t="str">
        <f>+IFERROR(IF(Tabla2[[#This Row],[FECHA INICIO DE LABORES EN OBRA]]="","No Aplica",IF(AND(MONTH(Tabla2[[#This Row],[FECHA INICIO DE LABORES EN OBRA]])=MONTH(TODAY()-30),YEAR(Tabla2[[#This Row],[FECHA INICIO DE LABORES EN OBRA]])=YEAR(TODAY())),MONTH(TODAY()-30)&amp;"-"&amp;YEAR(TODAY()),"No Aplica")),"No Aplica")</f>
        <v>No Aplica</v>
      </c>
    </row>
    <row r="3259" spans="1:30" x14ac:dyDescent="0.25">
      <c r="A3259" s="13" t="s">
        <v>10813</v>
      </c>
      <c r="B3259" s="15" t="s">
        <v>10814</v>
      </c>
      <c r="C3259" s="15" t="s">
        <v>10814</v>
      </c>
      <c r="D3259" s="15" t="s">
        <v>1242</v>
      </c>
      <c r="E3259" s="15" t="s">
        <v>1243</v>
      </c>
      <c r="F3259" s="39">
        <v>35286</v>
      </c>
      <c r="G3259" s="15">
        <v>3</v>
      </c>
      <c r="H3259" s="15" t="s">
        <v>2757</v>
      </c>
      <c r="I3259" s="15" t="s">
        <v>2277</v>
      </c>
      <c r="J3259" s="15" t="s">
        <v>11208</v>
      </c>
      <c r="K3259" s="15" t="s">
        <v>17</v>
      </c>
      <c r="L3259" s="40" t="s">
        <v>6</v>
      </c>
      <c r="M3259" s="39"/>
      <c r="N3259" s="41" t="s">
        <v>2098</v>
      </c>
      <c r="O3259" s="39">
        <v>45086</v>
      </c>
      <c r="P3259" s="40">
        <v>1</v>
      </c>
      <c r="Q3259" s="40">
        <v>1</v>
      </c>
      <c r="R3259" s="40" t="str">
        <f>IFERROR(VLOOKUP(Tabla2[[#This Row],[CONTRATISTA PRNCIPAL]],Hoja1!$L$5:$M$9,2,FALSE),"CJV")</f>
        <v>CJV</v>
      </c>
      <c r="S3259" s="40" t="str">
        <f>IF(Tabla2[[#This Row],[EMPRESA]]=Tabla2[[#This Row],[CONTRATISTA PRNCIPAL]],"Principal","Secundaria")</f>
        <v>Principal</v>
      </c>
      <c r="T3259" s="42">
        <f>IFERROR(1/COUNTIF(Tabla2[CONTRATISTA PRNCIPAL],Tabla2[[#This Row],[CONTRATISTA PRNCIPAL]]),0)</f>
        <v>0.005494505494505495</v>
      </c>
      <c r="U3259" s="43">
        <f>IF(((TODAY()-Tabla2[[#This Row],[FECHA NACIMIENTO]])/365)&lt;18,"Corregir", IF(((TODAY()-Tabla2[[#This Row],[FECHA NACIMIENTO]])/365)&gt;80, "Corregir",ROUNDDOWN(((TODAY()-Tabla2[[#This Row],[FECHA NACIMIENTO]])/365),0)))</f>
        <v>27</v>
      </c>
      <c r="V32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59" s="44" t="str">
        <f>+IF(Tabla2[[#This Row],[Edad]]="Corregir","Corregir","Ok")</f>
        <v>Ok</v>
      </c>
      <c r="X3259" s="42" t="str">
        <f>+IFERROR(VLOOKUP(Tabla2[[#This Row],[DISTRITO SEGÚN DNI]],Hoja1!$A$2:$B$32,2,FALSE),"No")</f>
        <v>ATE</v>
      </c>
      <c r="Y3259" s="42" t="str">
        <f>IF(OR(LOWER(Tabla2[[#This Row],[GENERO]])="masculino", LOWER(Tabla2[[#This Row],[GENERO]])="femenino"),"OK","Corregir")</f>
        <v>OK</v>
      </c>
      <c r="Z3259" s="42" t="str">
        <f>+IF(Tabla2[[#This Row],[Nro. DNI / CE]]="","Corregir",IF(LEN(Tabla2[[#This Row],[Nro. DNI / CE]])&gt;=8,"OK","Corregir"))</f>
        <v>OK</v>
      </c>
      <c r="AA3259" s="42">
        <f>COUNTIF(Tabla2[APELLIDOS Y NOMBRES],Tabla2[[#This Row],[APELLIDOS Y NOMBRES]])</f>
        <v>1</v>
      </c>
      <c r="AB3259" s="42">
        <f>IF(Tabla2[[#This Row],[Trabajador]]&gt;1,1/Tabla2[[#This Row],[Trabajador]],Tabla2[[#This Row],[Trabajador]])</f>
        <v>1</v>
      </c>
      <c r="AC3259" t="str">
        <f>+IFERROR(IF(Tabla2[[#This Row],[FECHA CESE/BAJA]]="","No Aplica",IF(AND(MONTH(Tabla2[[#This Row],[FECHA CESE/BAJA]])=MONTH(TODAY()-30),YEAR(Tabla2[[#This Row],[FECHA CESE/BAJA]])=YEAR(TODAY())),MONTH(TODAY()-30)&amp;"-"&amp;YEAR(TODAY()),"Borrar")),"No aplica")</f>
        <v>No Aplica</v>
      </c>
      <c r="AD3259" t="str">
        <f>+IFERROR(IF(Tabla2[[#This Row],[FECHA INICIO DE LABORES EN OBRA]]="","No Aplica",IF(AND(MONTH(Tabla2[[#This Row],[FECHA INICIO DE LABORES EN OBRA]])=MONTH(TODAY()-30),YEAR(Tabla2[[#This Row],[FECHA INICIO DE LABORES EN OBRA]])=YEAR(TODAY())),MONTH(TODAY()-30)&amp;"-"&amp;YEAR(TODAY()),"No Aplica")),"No Aplica")</f>
        <v>No Aplica</v>
      </c>
    </row>
    <row r="3260" spans="1:30" x14ac:dyDescent="0.25">
      <c r="A3260" s="13" t="s">
        <v>10813</v>
      </c>
      <c r="B3260" s="15" t="s">
        <v>10814</v>
      </c>
      <c r="C3260" s="15" t="s">
        <v>10814</v>
      </c>
      <c r="D3260" s="15" t="s">
        <v>11209</v>
      </c>
      <c r="E3260" s="15" t="s">
        <v>11210</v>
      </c>
      <c r="F3260" s="39">
        <v>31156</v>
      </c>
      <c r="G3260" s="15">
        <v>3</v>
      </c>
      <c r="H3260" s="15" t="s">
        <v>3274</v>
      </c>
      <c r="I3260" s="15" t="s">
        <v>2277</v>
      </c>
      <c r="J3260" s="15" t="s">
        <v>11211</v>
      </c>
      <c r="K3260" s="15" t="s">
        <v>2200</v>
      </c>
      <c r="L3260" s="40" t="s">
        <v>6</v>
      </c>
      <c r="M3260" s="39"/>
      <c r="N3260" s="41" t="s">
        <v>2098</v>
      </c>
      <c r="O3260" s="39">
        <v>45086</v>
      </c>
      <c r="P3260" s="40">
        <v>1</v>
      </c>
      <c r="Q3260" s="40">
        <v>1</v>
      </c>
      <c r="R3260" s="40" t="str">
        <f>IFERROR(VLOOKUP(Tabla2[[#This Row],[CONTRATISTA PRNCIPAL]],Hoja1!$L$5:$M$9,2,FALSE),"CJV")</f>
        <v>CJV</v>
      </c>
      <c r="S3260" s="40" t="str">
        <f>IF(Tabla2[[#This Row],[EMPRESA]]=Tabla2[[#This Row],[CONTRATISTA PRNCIPAL]],"Principal","Secundaria")</f>
        <v>Principal</v>
      </c>
      <c r="T3260" s="42">
        <f>IFERROR(1/COUNTIF(Tabla2[CONTRATISTA PRNCIPAL],Tabla2[[#This Row],[CONTRATISTA PRNCIPAL]]),0)</f>
        <v>0.005494505494505495</v>
      </c>
      <c r="U3260" s="43">
        <f>IF(((TODAY()-Tabla2[[#This Row],[FECHA NACIMIENTO]])/365)&lt;18,"Corregir", IF(((TODAY()-Tabla2[[#This Row],[FECHA NACIMIENTO]])/365)&gt;80, "Corregir",ROUNDDOWN(((TODAY()-Tabla2[[#This Row],[FECHA NACIMIENTO]])/365),0)))</f>
        <v>38</v>
      </c>
      <c r="V32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60" s="44" t="str">
        <f>+IF(Tabla2[[#This Row],[Edad]]="Corregir","Corregir","Ok")</f>
        <v>Ok</v>
      </c>
      <c r="X3260" s="42" t="str">
        <f>+IFERROR(VLOOKUP(Tabla2[[#This Row],[DISTRITO SEGÚN DNI]],Hoja1!$A$2:$B$32,2,FALSE),"No")</f>
        <v>No</v>
      </c>
      <c r="Y3260" s="42" t="str">
        <f>IF(OR(LOWER(Tabla2[[#This Row],[GENERO]])="masculino", LOWER(Tabla2[[#This Row],[GENERO]])="femenino"),"OK","Corregir")</f>
        <v>OK</v>
      </c>
      <c r="Z3260" s="42" t="str">
        <f>+IF(Tabla2[[#This Row],[Nro. DNI / CE]]="","Corregir",IF(LEN(Tabla2[[#This Row],[Nro. DNI / CE]])&gt;=8,"OK","Corregir"))</f>
        <v>OK</v>
      </c>
      <c r="AA3260" s="42">
        <f>COUNTIF(Tabla2[APELLIDOS Y NOMBRES],Tabla2[[#This Row],[APELLIDOS Y NOMBRES]])</f>
        <v>1</v>
      </c>
      <c r="AB3260" s="42">
        <f>IF(Tabla2[[#This Row],[Trabajador]]&gt;1,1/Tabla2[[#This Row],[Trabajador]],Tabla2[[#This Row],[Trabajador]])</f>
        <v>1</v>
      </c>
      <c r="AC3260" t="str">
        <f>+IFERROR(IF(Tabla2[[#This Row],[FECHA CESE/BAJA]]="","No Aplica",IF(AND(MONTH(Tabla2[[#This Row],[FECHA CESE/BAJA]])=MONTH(TODAY()-30),YEAR(Tabla2[[#This Row],[FECHA CESE/BAJA]])=YEAR(TODAY())),MONTH(TODAY()-30)&amp;"-"&amp;YEAR(TODAY()),"Borrar")),"No aplica")</f>
        <v>No Aplica</v>
      </c>
      <c r="AD3260" t="str">
        <f>+IFERROR(IF(Tabla2[[#This Row],[FECHA INICIO DE LABORES EN OBRA]]="","No Aplica",IF(AND(MONTH(Tabla2[[#This Row],[FECHA INICIO DE LABORES EN OBRA]])=MONTH(TODAY()-30),YEAR(Tabla2[[#This Row],[FECHA INICIO DE LABORES EN OBRA]])=YEAR(TODAY())),MONTH(TODAY()-30)&amp;"-"&amp;YEAR(TODAY()),"No Aplica")),"No Aplica")</f>
        <v>No Aplica</v>
      </c>
    </row>
    <row r="3261" spans="1:30" x14ac:dyDescent="0.25">
      <c r="A3261" s="13" t="s">
        <v>10813</v>
      </c>
      <c r="B3261" s="15" t="s">
        <v>10814</v>
      </c>
      <c r="C3261" s="15" t="s">
        <v>10814</v>
      </c>
      <c r="D3261" s="15" t="s">
        <v>11212</v>
      </c>
      <c r="E3261" s="15" t="s">
        <v>11213</v>
      </c>
      <c r="F3261" s="39">
        <v>32530</v>
      </c>
      <c r="G3261" s="15">
        <v>2</v>
      </c>
      <c r="H3261" s="15" t="s">
        <v>2751</v>
      </c>
      <c r="I3261" s="15" t="s">
        <v>2277</v>
      </c>
      <c r="J3261" s="15" t="s">
        <v>11214</v>
      </c>
      <c r="K3261" s="15" t="s">
        <v>2174</v>
      </c>
      <c r="L3261" s="40" t="s">
        <v>6</v>
      </c>
      <c r="M3261" s="39"/>
      <c r="N3261" s="41" t="s">
        <v>2098</v>
      </c>
      <c r="O3261" s="39">
        <v>45089</v>
      </c>
      <c r="P3261" s="40">
        <v>2</v>
      </c>
      <c r="Q3261" s="40">
        <v>4</v>
      </c>
      <c r="R3261" s="40" t="str">
        <f>IFERROR(VLOOKUP(Tabla2[[#This Row],[CONTRATISTA PRNCIPAL]],Hoja1!$L$5:$M$9,2,FALSE),"CJV")</f>
        <v>CJV</v>
      </c>
      <c r="S3261" s="40" t="str">
        <f>IF(Tabla2[[#This Row],[EMPRESA]]=Tabla2[[#This Row],[CONTRATISTA PRNCIPAL]],"Principal","Secundaria")</f>
        <v>Principal</v>
      </c>
      <c r="T3261" s="42">
        <f>IFERROR(1/COUNTIF(Tabla2[CONTRATISTA PRNCIPAL],Tabla2[[#This Row],[CONTRATISTA PRNCIPAL]]),0)</f>
        <v>0.005494505494505495</v>
      </c>
      <c r="U3261" s="43">
        <f>IF(((TODAY()-Tabla2[[#This Row],[FECHA NACIMIENTO]])/365)&lt;18,"Corregir", IF(((TODAY()-Tabla2[[#This Row],[FECHA NACIMIENTO]])/365)&gt;80, "Corregir",ROUNDDOWN(((TODAY()-Tabla2[[#This Row],[FECHA NACIMIENTO]])/365),0)))</f>
        <v>34</v>
      </c>
      <c r="V32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61" s="44" t="str">
        <f>+IF(Tabla2[[#This Row],[Edad]]="Corregir","Corregir","Ok")</f>
        <v>Ok</v>
      </c>
      <c r="X3261" s="42" t="str">
        <f>+IFERROR(VLOOKUP(Tabla2[[#This Row],[DISTRITO SEGÚN DNI]],Hoja1!$A$2:$B$32,2,FALSE),"No")</f>
        <v>No</v>
      </c>
      <c r="Y3261" s="42" t="str">
        <f>IF(OR(LOWER(Tabla2[[#This Row],[GENERO]])="masculino", LOWER(Tabla2[[#This Row],[GENERO]])="femenino"),"OK","Corregir")</f>
        <v>OK</v>
      </c>
      <c r="Z3261" s="42" t="str">
        <f>+IF(Tabla2[[#This Row],[Nro. DNI / CE]]="","Corregir",IF(LEN(Tabla2[[#This Row],[Nro. DNI / CE]])&gt;=8,"OK","Corregir"))</f>
        <v>OK</v>
      </c>
      <c r="AA3261" s="42">
        <f>COUNTIF(Tabla2[APELLIDOS Y NOMBRES],Tabla2[[#This Row],[APELLIDOS Y NOMBRES]])</f>
        <v>1</v>
      </c>
      <c r="AB3261" s="42">
        <f>IF(Tabla2[[#This Row],[Trabajador]]&gt;1,1/Tabla2[[#This Row],[Trabajador]],Tabla2[[#This Row],[Trabajador]])</f>
        <v>1</v>
      </c>
      <c r="AC3261" t="str">
        <f>+IFERROR(IF(Tabla2[[#This Row],[FECHA CESE/BAJA]]="","No Aplica",IF(AND(MONTH(Tabla2[[#This Row],[FECHA CESE/BAJA]])=MONTH(TODAY()-30),YEAR(Tabla2[[#This Row],[FECHA CESE/BAJA]])=YEAR(TODAY())),MONTH(TODAY()-30)&amp;"-"&amp;YEAR(TODAY()),"Borrar")),"No aplica")</f>
        <v>No Aplica</v>
      </c>
      <c r="AD3261" t="str">
        <f>+IFERROR(IF(Tabla2[[#This Row],[FECHA INICIO DE LABORES EN OBRA]]="","No Aplica",IF(AND(MONTH(Tabla2[[#This Row],[FECHA INICIO DE LABORES EN OBRA]])=MONTH(TODAY()-30),YEAR(Tabla2[[#This Row],[FECHA INICIO DE LABORES EN OBRA]])=YEAR(TODAY())),MONTH(TODAY()-30)&amp;"-"&amp;YEAR(TODAY()),"No Aplica")),"No Aplica")</f>
        <v>No Aplica</v>
      </c>
    </row>
    <row r="3262" spans="1:30" x14ac:dyDescent="0.25">
      <c r="A3262" s="13" t="s">
        <v>10813</v>
      </c>
      <c r="B3262" s="15" t="s">
        <v>10814</v>
      </c>
      <c r="C3262" s="15" t="s">
        <v>10814</v>
      </c>
      <c r="D3262" s="15" t="s">
        <v>1248</v>
      </c>
      <c r="E3262" s="15" t="s">
        <v>1249</v>
      </c>
      <c r="F3262" s="39">
        <v>34379</v>
      </c>
      <c r="G3262" s="15">
        <v>3</v>
      </c>
      <c r="H3262" s="15" t="s">
        <v>5690</v>
      </c>
      <c r="I3262" s="15" t="s">
        <v>10822</v>
      </c>
      <c r="J3262" s="15" t="s">
        <v>11215</v>
      </c>
      <c r="K3262" s="15" t="s">
        <v>27</v>
      </c>
      <c r="L3262" s="40" t="s">
        <v>5</v>
      </c>
      <c r="M3262" s="39"/>
      <c r="N3262" s="41" t="s">
        <v>2098</v>
      </c>
      <c r="O3262" s="39">
        <v>45089</v>
      </c>
      <c r="P3262" s="40">
        <v>1</v>
      </c>
      <c r="Q3262" s="40">
        <v>1</v>
      </c>
      <c r="R3262" s="40" t="str">
        <f>IFERROR(VLOOKUP(Tabla2[[#This Row],[CONTRATISTA PRNCIPAL]],Hoja1!$L$5:$M$9,2,FALSE),"CJV")</f>
        <v>CJV</v>
      </c>
      <c r="S3262" s="40" t="str">
        <f>IF(Tabla2[[#This Row],[EMPRESA]]=Tabla2[[#This Row],[CONTRATISTA PRNCIPAL]],"Principal","Secundaria")</f>
        <v>Principal</v>
      </c>
      <c r="T3262" s="42">
        <f>IFERROR(1/COUNTIF(Tabla2[CONTRATISTA PRNCIPAL],Tabla2[[#This Row],[CONTRATISTA PRNCIPAL]]),0)</f>
        <v>0.005494505494505495</v>
      </c>
      <c r="U3262" s="43">
        <f>IF(((TODAY()-Tabla2[[#This Row],[FECHA NACIMIENTO]])/365)&lt;18,"Corregir", IF(((TODAY()-Tabla2[[#This Row],[FECHA NACIMIENTO]])/365)&gt;80, "Corregir",ROUNDDOWN(((TODAY()-Tabla2[[#This Row],[FECHA NACIMIENTO]])/365),0)))</f>
        <v>29</v>
      </c>
      <c r="V32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62" s="44" t="str">
        <f>+IF(Tabla2[[#This Row],[Edad]]="Corregir","Corregir","Ok")</f>
        <v>Ok</v>
      </c>
      <c r="X3262" s="42" t="str">
        <f>+IFERROR(VLOOKUP(Tabla2[[#This Row],[DISTRITO SEGÚN DNI]],Hoja1!$A$2:$B$32,2,FALSE),"No")</f>
        <v>CALLAO</v>
      </c>
      <c r="Y3262" s="42" t="str">
        <f>IF(OR(LOWER(Tabla2[[#This Row],[GENERO]])="masculino", LOWER(Tabla2[[#This Row],[GENERO]])="femenino"),"OK","Corregir")</f>
        <v>OK</v>
      </c>
      <c r="Z3262" s="42" t="str">
        <f>+IF(Tabla2[[#This Row],[Nro. DNI / CE]]="","Corregir",IF(LEN(Tabla2[[#This Row],[Nro. DNI / CE]])&gt;=8,"OK","Corregir"))</f>
        <v>OK</v>
      </c>
      <c r="AA3262" s="42">
        <f>COUNTIF(Tabla2[APELLIDOS Y NOMBRES],Tabla2[[#This Row],[APELLIDOS Y NOMBRES]])</f>
        <v>1</v>
      </c>
      <c r="AB3262" s="42">
        <f>IF(Tabla2[[#This Row],[Trabajador]]&gt;1,1/Tabla2[[#This Row],[Trabajador]],Tabla2[[#This Row],[Trabajador]])</f>
        <v>1</v>
      </c>
      <c r="AC3262" t="str">
        <f>+IFERROR(IF(Tabla2[[#This Row],[FECHA CESE/BAJA]]="","No Aplica",IF(AND(MONTH(Tabla2[[#This Row],[FECHA CESE/BAJA]])=MONTH(TODAY()-30),YEAR(Tabla2[[#This Row],[FECHA CESE/BAJA]])=YEAR(TODAY())),MONTH(TODAY()-30)&amp;"-"&amp;YEAR(TODAY()),"Borrar")),"No aplica")</f>
        <v>No Aplica</v>
      </c>
      <c r="AD3262" t="str">
        <f>+IFERROR(IF(Tabla2[[#This Row],[FECHA INICIO DE LABORES EN OBRA]]="","No Aplica",IF(AND(MONTH(Tabla2[[#This Row],[FECHA INICIO DE LABORES EN OBRA]])=MONTH(TODAY()-30),YEAR(Tabla2[[#This Row],[FECHA INICIO DE LABORES EN OBRA]])=YEAR(TODAY())),MONTH(TODAY()-30)&amp;"-"&amp;YEAR(TODAY()),"No Aplica")),"No Aplica")</f>
        <v>No Aplica</v>
      </c>
    </row>
    <row r="3263" spans="1:30" x14ac:dyDescent="0.25">
      <c r="A3263" s="13" t="s">
        <v>10813</v>
      </c>
      <c r="B3263" s="15" t="s">
        <v>10814</v>
      </c>
      <c r="C3263" s="15" t="s">
        <v>10814</v>
      </c>
      <c r="D3263" s="15" t="s">
        <v>11216</v>
      </c>
      <c r="E3263" s="15" t="s">
        <v>11217</v>
      </c>
      <c r="F3263" s="39">
        <v>29245</v>
      </c>
      <c r="G3263" s="15">
        <v>3</v>
      </c>
      <c r="H3263" s="15" t="s">
        <v>11218</v>
      </c>
      <c r="I3263" s="15" t="s">
        <v>2193</v>
      </c>
      <c r="J3263" s="15" t="s">
        <v>11219</v>
      </c>
      <c r="K3263" s="15" t="s">
        <v>2182</v>
      </c>
      <c r="L3263" s="40" t="s">
        <v>6</v>
      </c>
      <c r="M3263" s="39"/>
      <c r="N3263" s="41" t="s">
        <v>2098</v>
      </c>
      <c r="O3263" s="39">
        <v>45089</v>
      </c>
      <c r="P3263" s="40">
        <v>1</v>
      </c>
      <c r="Q3263" s="40">
        <v>1</v>
      </c>
      <c r="R3263" s="40" t="str">
        <f>IFERROR(VLOOKUP(Tabla2[[#This Row],[CONTRATISTA PRNCIPAL]],Hoja1!$L$5:$M$9,2,FALSE),"CJV")</f>
        <v>CJV</v>
      </c>
      <c r="S3263" s="40" t="str">
        <f>IF(Tabla2[[#This Row],[EMPRESA]]=Tabla2[[#This Row],[CONTRATISTA PRNCIPAL]],"Principal","Secundaria")</f>
        <v>Principal</v>
      </c>
      <c r="T3263" s="42">
        <f>IFERROR(1/COUNTIF(Tabla2[CONTRATISTA PRNCIPAL],Tabla2[[#This Row],[CONTRATISTA PRNCIPAL]]),0)</f>
        <v>0.005494505494505495</v>
      </c>
      <c r="U3263" s="43">
        <f>IF(((TODAY()-Tabla2[[#This Row],[FECHA NACIMIENTO]])/365)&lt;18,"Corregir", IF(((TODAY()-Tabla2[[#This Row],[FECHA NACIMIENTO]])/365)&gt;80, "Corregir",ROUNDDOWN(((TODAY()-Tabla2[[#This Row],[FECHA NACIMIENTO]])/365),0)))</f>
        <v>43</v>
      </c>
      <c r="V32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63" s="44" t="str">
        <f>+IF(Tabla2[[#This Row],[Edad]]="Corregir","Corregir","Ok")</f>
        <v>Ok</v>
      </c>
      <c r="X3263" s="42" t="str">
        <f>+IFERROR(VLOOKUP(Tabla2[[#This Row],[DISTRITO SEGÚN DNI]],Hoja1!$A$2:$B$32,2,FALSE),"No")</f>
        <v>No</v>
      </c>
      <c r="Y3263" s="42" t="str">
        <f>IF(OR(LOWER(Tabla2[[#This Row],[GENERO]])="masculino", LOWER(Tabla2[[#This Row],[GENERO]])="femenino"),"OK","Corregir")</f>
        <v>OK</v>
      </c>
      <c r="Z3263" s="42" t="str">
        <f>+IF(Tabla2[[#This Row],[Nro. DNI / CE]]="","Corregir",IF(LEN(Tabla2[[#This Row],[Nro. DNI / CE]])&gt;=8,"OK","Corregir"))</f>
        <v>OK</v>
      </c>
      <c r="AA3263" s="42">
        <f>COUNTIF(Tabla2[APELLIDOS Y NOMBRES],Tabla2[[#This Row],[APELLIDOS Y NOMBRES]])</f>
        <v>1</v>
      </c>
      <c r="AB3263" s="42">
        <f>IF(Tabla2[[#This Row],[Trabajador]]&gt;1,1/Tabla2[[#This Row],[Trabajador]],Tabla2[[#This Row],[Trabajador]])</f>
        <v>1</v>
      </c>
      <c r="AC3263" t="str">
        <f>+IFERROR(IF(Tabla2[[#This Row],[FECHA CESE/BAJA]]="","No Aplica",IF(AND(MONTH(Tabla2[[#This Row],[FECHA CESE/BAJA]])=MONTH(TODAY()-30),YEAR(Tabla2[[#This Row],[FECHA CESE/BAJA]])=YEAR(TODAY())),MONTH(TODAY()-30)&amp;"-"&amp;YEAR(TODAY()),"Borrar")),"No aplica")</f>
        <v>No Aplica</v>
      </c>
      <c r="AD3263" t="str">
        <f>+IFERROR(IF(Tabla2[[#This Row],[FECHA INICIO DE LABORES EN OBRA]]="","No Aplica",IF(AND(MONTH(Tabla2[[#This Row],[FECHA INICIO DE LABORES EN OBRA]])=MONTH(TODAY()-30),YEAR(Tabla2[[#This Row],[FECHA INICIO DE LABORES EN OBRA]])=YEAR(TODAY())),MONTH(TODAY()-30)&amp;"-"&amp;YEAR(TODAY()),"No Aplica")),"No Aplica")</f>
        <v>No Aplica</v>
      </c>
    </row>
    <row r="3264" spans="1:30" x14ac:dyDescent="0.25">
      <c r="A3264" s="13" t="s">
        <v>10813</v>
      </c>
      <c r="B3264" s="15" t="s">
        <v>10814</v>
      </c>
      <c r="C3264" s="15" t="s">
        <v>10814</v>
      </c>
      <c r="D3264" s="15" t="s">
        <v>1244</v>
      </c>
      <c r="E3264" s="15" t="s">
        <v>1245</v>
      </c>
      <c r="F3264" s="39">
        <v>36015</v>
      </c>
      <c r="G3264" s="15">
        <v>2</v>
      </c>
      <c r="H3264" s="15" t="s">
        <v>2751</v>
      </c>
      <c r="I3264" s="15" t="s">
        <v>10822</v>
      </c>
      <c r="J3264" s="15" t="s">
        <v>11220</v>
      </c>
      <c r="K3264" s="15" t="s">
        <v>27</v>
      </c>
      <c r="L3264" s="40" t="s">
        <v>6</v>
      </c>
      <c r="M3264" s="39"/>
      <c r="N3264" s="41" t="s">
        <v>2098</v>
      </c>
      <c r="O3264" s="39">
        <v>45090</v>
      </c>
      <c r="P3264" s="40">
        <v>1</v>
      </c>
      <c r="Q3264" s="40">
        <v>4</v>
      </c>
      <c r="R3264" s="40" t="str">
        <f>IFERROR(VLOOKUP(Tabla2[[#This Row],[CONTRATISTA PRNCIPAL]],Hoja1!$L$5:$M$9,2,FALSE),"CJV")</f>
        <v>CJV</v>
      </c>
      <c r="S3264" s="40" t="str">
        <f>IF(Tabla2[[#This Row],[EMPRESA]]=Tabla2[[#This Row],[CONTRATISTA PRNCIPAL]],"Principal","Secundaria")</f>
        <v>Principal</v>
      </c>
      <c r="T3264" s="42">
        <f>IFERROR(1/COUNTIF(Tabla2[CONTRATISTA PRNCIPAL],Tabla2[[#This Row],[CONTRATISTA PRNCIPAL]]),0)</f>
        <v>0.005494505494505495</v>
      </c>
      <c r="U3264" s="43">
        <f>IF(((TODAY()-Tabla2[[#This Row],[FECHA NACIMIENTO]])/365)&lt;18,"Corregir", IF(((TODAY()-Tabla2[[#This Row],[FECHA NACIMIENTO]])/365)&gt;80, "Corregir",ROUNDDOWN(((TODAY()-Tabla2[[#This Row],[FECHA NACIMIENTO]])/365),0)))</f>
        <v>25</v>
      </c>
      <c r="V32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64" s="44" t="str">
        <f>+IF(Tabla2[[#This Row],[Edad]]="Corregir","Corregir","Ok")</f>
        <v>Ok</v>
      </c>
      <c r="X3264" s="42" t="str">
        <f>+IFERROR(VLOOKUP(Tabla2[[#This Row],[DISTRITO SEGÚN DNI]],Hoja1!$A$2:$B$32,2,FALSE),"No")</f>
        <v>CALLAO</v>
      </c>
      <c r="Y3264" s="42" t="str">
        <f>IF(OR(LOWER(Tabla2[[#This Row],[GENERO]])="masculino", LOWER(Tabla2[[#This Row],[GENERO]])="femenino"),"OK","Corregir")</f>
        <v>OK</v>
      </c>
      <c r="Z3264" s="42" t="str">
        <f>+IF(Tabla2[[#This Row],[Nro. DNI / CE]]="","Corregir",IF(LEN(Tabla2[[#This Row],[Nro. DNI / CE]])&gt;=8,"OK","Corregir"))</f>
        <v>OK</v>
      </c>
      <c r="AA3264" s="42">
        <f>COUNTIF(Tabla2[APELLIDOS Y NOMBRES],Tabla2[[#This Row],[APELLIDOS Y NOMBRES]])</f>
        <v>1</v>
      </c>
      <c r="AB3264" s="42">
        <f>IF(Tabla2[[#This Row],[Trabajador]]&gt;1,1/Tabla2[[#This Row],[Trabajador]],Tabla2[[#This Row],[Trabajador]])</f>
        <v>1</v>
      </c>
      <c r="AC3264" t="str">
        <f>+IFERROR(IF(Tabla2[[#This Row],[FECHA CESE/BAJA]]="","No Aplica",IF(AND(MONTH(Tabla2[[#This Row],[FECHA CESE/BAJA]])=MONTH(TODAY()-30),YEAR(Tabla2[[#This Row],[FECHA CESE/BAJA]])=YEAR(TODAY())),MONTH(TODAY()-30)&amp;"-"&amp;YEAR(TODAY()),"Borrar")),"No aplica")</f>
        <v>No Aplica</v>
      </c>
      <c r="AD3264" t="str">
        <f>+IFERROR(IF(Tabla2[[#This Row],[FECHA INICIO DE LABORES EN OBRA]]="","No Aplica",IF(AND(MONTH(Tabla2[[#This Row],[FECHA INICIO DE LABORES EN OBRA]])=MONTH(TODAY()-30),YEAR(Tabla2[[#This Row],[FECHA INICIO DE LABORES EN OBRA]])=YEAR(TODAY())),MONTH(TODAY()-30)&amp;"-"&amp;YEAR(TODAY()),"No Aplica")),"No Aplica")</f>
        <v>No Aplica</v>
      </c>
    </row>
    <row r="3265" spans="1:30" x14ac:dyDescent="0.25">
      <c r="A3265" s="13" t="s">
        <v>10813</v>
      </c>
      <c r="B3265" s="15" t="s">
        <v>10814</v>
      </c>
      <c r="C3265" s="15" t="s">
        <v>10814</v>
      </c>
      <c r="D3265" s="15" t="s">
        <v>11221</v>
      </c>
      <c r="E3265" s="15" t="s">
        <v>11222</v>
      </c>
      <c r="F3265" s="39">
        <v>34843</v>
      </c>
      <c r="G3265" s="15">
        <v>1</v>
      </c>
      <c r="H3265" s="15" t="s">
        <v>11223</v>
      </c>
      <c r="I3265" s="15" t="s">
        <v>2277</v>
      </c>
      <c r="J3265" s="15" t="s">
        <v>10980</v>
      </c>
      <c r="K3265" s="15" t="s">
        <v>2680</v>
      </c>
      <c r="L3265" s="40" t="s">
        <v>6</v>
      </c>
      <c r="M3265" s="39"/>
      <c r="N3265" s="41" t="s">
        <v>10928</v>
      </c>
      <c r="O3265" s="39">
        <v>45091</v>
      </c>
      <c r="P3265" s="40">
        <v>1</v>
      </c>
      <c r="Q3265" s="40">
        <v>1</v>
      </c>
      <c r="R3265" s="40" t="str">
        <f>IFERROR(VLOOKUP(Tabla2[[#This Row],[CONTRATISTA PRNCIPAL]],Hoja1!$L$5:$M$9,2,FALSE),"CJV")</f>
        <v>CJV</v>
      </c>
      <c r="S3265" s="40" t="str">
        <f>IF(Tabla2[[#This Row],[EMPRESA]]=Tabla2[[#This Row],[CONTRATISTA PRNCIPAL]],"Principal","Secundaria")</f>
        <v>Principal</v>
      </c>
      <c r="T3265" s="42">
        <f>IFERROR(1/COUNTIF(Tabla2[CONTRATISTA PRNCIPAL],Tabla2[[#This Row],[CONTRATISTA PRNCIPAL]]),0)</f>
        <v>0.005494505494505495</v>
      </c>
      <c r="U3265" s="43">
        <f>IF(((TODAY()-Tabla2[[#This Row],[FECHA NACIMIENTO]])/365)&lt;18,"Corregir", IF(((TODAY()-Tabla2[[#This Row],[FECHA NACIMIENTO]])/365)&gt;80, "Corregir",ROUNDDOWN(((TODAY()-Tabla2[[#This Row],[FECHA NACIMIENTO]])/365),0)))</f>
        <v>28</v>
      </c>
      <c r="V32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65" s="44" t="str">
        <f>+IF(Tabla2[[#This Row],[Edad]]="Corregir","Corregir","Ok")</f>
        <v>Ok</v>
      </c>
      <c r="X3265" s="42" t="str">
        <f>+IFERROR(VLOOKUP(Tabla2[[#This Row],[DISTRITO SEGÚN DNI]],Hoja1!$A$2:$B$32,2,FALSE),"No")</f>
        <v>No</v>
      </c>
      <c r="Y3265" s="42" t="str">
        <f>IF(OR(LOWER(Tabla2[[#This Row],[GENERO]])="masculino", LOWER(Tabla2[[#This Row],[GENERO]])="femenino"),"OK","Corregir")</f>
        <v>OK</v>
      </c>
      <c r="Z3265" s="42" t="str">
        <f>+IF(Tabla2[[#This Row],[Nro. DNI / CE]]="","Corregir",IF(LEN(Tabla2[[#This Row],[Nro. DNI / CE]])&gt;=8,"OK","Corregir"))</f>
        <v>OK</v>
      </c>
      <c r="AA3265" s="42">
        <f>COUNTIF(Tabla2[APELLIDOS Y NOMBRES],Tabla2[[#This Row],[APELLIDOS Y NOMBRES]])</f>
        <v>1</v>
      </c>
      <c r="AB3265" s="42">
        <f>IF(Tabla2[[#This Row],[Trabajador]]&gt;1,1/Tabla2[[#This Row],[Trabajador]],Tabla2[[#This Row],[Trabajador]])</f>
        <v>1</v>
      </c>
      <c r="AC3265" t="str">
        <f>+IFERROR(IF(Tabla2[[#This Row],[FECHA CESE/BAJA]]="","No Aplica",IF(AND(MONTH(Tabla2[[#This Row],[FECHA CESE/BAJA]])=MONTH(TODAY()-30),YEAR(Tabla2[[#This Row],[FECHA CESE/BAJA]])=YEAR(TODAY())),MONTH(TODAY()-30)&amp;"-"&amp;YEAR(TODAY()),"Borrar")),"No aplica")</f>
        <v>No Aplica</v>
      </c>
      <c r="AD3265" t="str">
        <f>+IFERROR(IF(Tabla2[[#This Row],[FECHA INICIO DE LABORES EN OBRA]]="","No Aplica",IF(AND(MONTH(Tabla2[[#This Row],[FECHA INICIO DE LABORES EN OBRA]])=MONTH(TODAY()-30),YEAR(Tabla2[[#This Row],[FECHA INICIO DE LABORES EN OBRA]])=YEAR(TODAY())),MONTH(TODAY()-30)&amp;"-"&amp;YEAR(TODAY()),"No Aplica")),"No Aplica")</f>
        <v>No Aplica</v>
      </c>
    </row>
    <row r="3266" spans="1:30" x14ac:dyDescent="0.25">
      <c r="A3266" s="13" t="s">
        <v>10813</v>
      </c>
      <c r="B3266" s="15" t="s">
        <v>10814</v>
      </c>
      <c r="C3266" s="15" t="s">
        <v>10814</v>
      </c>
      <c r="D3266" s="15" t="s">
        <v>11224</v>
      </c>
      <c r="E3266" s="15" t="s">
        <v>11225</v>
      </c>
      <c r="F3266" s="39">
        <v>36192</v>
      </c>
      <c r="G3266" s="15">
        <v>1</v>
      </c>
      <c r="H3266" s="15" t="s">
        <v>4186</v>
      </c>
      <c r="I3266" s="15" t="s">
        <v>2277</v>
      </c>
      <c r="J3266" s="15" t="s">
        <v>11226</v>
      </c>
      <c r="K3266" s="15" t="s">
        <v>11227</v>
      </c>
      <c r="L3266" s="40" t="s">
        <v>5</v>
      </c>
      <c r="M3266" s="39"/>
      <c r="N3266" s="41" t="s">
        <v>2098</v>
      </c>
      <c r="O3266" s="39">
        <v>45092</v>
      </c>
      <c r="P3266" s="40">
        <v>1</v>
      </c>
      <c r="Q3266" s="40">
        <v>1</v>
      </c>
      <c r="R3266" s="40" t="str">
        <f>IFERROR(VLOOKUP(Tabla2[[#This Row],[CONTRATISTA PRNCIPAL]],Hoja1!$L$5:$M$9,2,FALSE),"CJV")</f>
        <v>CJV</v>
      </c>
      <c r="S3266" s="40" t="str">
        <f>IF(Tabla2[[#This Row],[EMPRESA]]=Tabla2[[#This Row],[CONTRATISTA PRNCIPAL]],"Principal","Secundaria")</f>
        <v>Principal</v>
      </c>
      <c r="T3266" s="42">
        <f>IFERROR(1/COUNTIF(Tabla2[CONTRATISTA PRNCIPAL],Tabla2[[#This Row],[CONTRATISTA PRNCIPAL]]),0)</f>
        <v>0.005494505494505495</v>
      </c>
      <c r="U3266" s="43">
        <f>IF(((TODAY()-Tabla2[[#This Row],[FECHA NACIMIENTO]])/365)&lt;18,"Corregir", IF(((TODAY()-Tabla2[[#This Row],[FECHA NACIMIENTO]])/365)&gt;80, "Corregir",ROUNDDOWN(((TODAY()-Tabla2[[#This Row],[FECHA NACIMIENTO]])/365),0)))</f>
        <v>24</v>
      </c>
      <c r="V32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66" s="44" t="str">
        <f>+IF(Tabla2[[#This Row],[Edad]]="Corregir","Corregir","Ok")</f>
        <v>Ok</v>
      </c>
      <c r="X3266" s="42" t="str">
        <f>+IFERROR(VLOOKUP(Tabla2[[#This Row],[DISTRITO SEGÚN DNI]],Hoja1!$A$2:$B$32,2,FALSE),"No")</f>
        <v>No</v>
      </c>
      <c r="Y3266" s="42" t="str">
        <f>IF(OR(LOWER(Tabla2[[#This Row],[GENERO]])="masculino", LOWER(Tabla2[[#This Row],[GENERO]])="femenino"),"OK","Corregir")</f>
        <v>OK</v>
      </c>
      <c r="Z3266" s="42" t="str">
        <f>+IF(Tabla2[[#This Row],[Nro. DNI / CE]]="","Corregir",IF(LEN(Tabla2[[#This Row],[Nro. DNI / CE]])&gt;=8,"OK","Corregir"))</f>
        <v>OK</v>
      </c>
      <c r="AA3266" s="42">
        <f>COUNTIF(Tabla2[APELLIDOS Y NOMBRES],Tabla2[[#This Row],[APELLIDOS Y NOMBRES]])</f>
        <v>1</v>
      </c>
      <c r="AB3266" s="42">
        <f>IF(Tabla2[[#This Row],[Trabajador]]&gt;1,1/Tabla2[[#This Row],[Trabajador]],Tabla2[[#This Row],[Trabajador]])</f>
        <v>1</v>
      </c>
      <c r="AC3266" t="str">
        <f>+IFERROR(IF(Tabla2[[#This Row],[FECHA CESE/BAJA]]="","No Aplica",IF(AND(MONTH(Tabla2[[#This Row],[FECHA CESE/BAJA]])=MONTH(TODAY()-30),YEAR(Tabla2[[#This Row],[FECHA CESE/BAJA]])=YEAR(TODAY())),MONTH(TODAY()-30)&amp;"-"&amp;YEAR(TODAY()),"Borrar")),"No aplica")</f>
        <v>No Aplica</v>
      </c>
      <c r="AD3266" t="str">
        <f>+IFERROR(IF(Tabla2[[#This Row],[FECHA INICIO DE LABORES EN OBRA]]="","No Aplica",IF(AND(MONTH(Tabla2[[#This Row],[FECHA INICIO DE LABORES EN OBRA]])=MONTH(TODAY()-30),YEAR(Tabla2[[#This Row],[FECHA INICIO DE LABORES EN OBRA]])=YEAR(TODAY())),MONTH(TODAY()-30)&amp;"-"&amp;YEAR(TODAY()),"No Aplica")),"No Aplica")</f>
        <v>No Aplica</v>
      </c>
    </row>
    <row r="3267" spans="1:30" x14ac:dyDescent="0.25">
      <c r="A3267" s="13" t="s">
        <v>10813</v>
      </c>
      <c r="B3267" s="15" t="s">
        <v>10814</v>
      </c>
      <c r="C3267" s="15" t="s">
        <v>10814</v>
      </c>
      <c r="D3267" s="15" t="s">
        <v>11228</v>
      </c>
      <c r="E3267" s="15" t="s">
        <v>11229</v>
      </c>
      <c r="F3267" s="39">
        <v>32838</v>
      </c>
      <c r="G3267" s="15">
        <v>3</v>
      </c>
      <c r="H3267" s="15" t="s">
        <v>11218</v>
      </c>
      <c r="I3267" s="15" t="s">
        <v>2193</v>
      </c>
      <c r="J3267" s="15" t="s">
        <v>11230</v>
      </c>
      <c r="K3267" s="15" t="s">
        <v>2267</v>
      </c>
      <c r="L3267" s="40" t="s">
        <v>6</v>
      </c>
      <c r="M3267" s="39"/>
      <c r="N3267" s="41" t="s">
        <v>2098</v>
      </c>
      <c r="O3267" s="39">
        <v>45092</v>
      </c>
      <c r="P3267" s="40">
        <v>1</v>
      </c>
      <c r="Q3267" s="40">
        <v>1</v>
      </c>
      <c r="R3267" s="40" t="str">
        <f>IFERROR(VLOOKUP(Tabla2[[#This Row],[CONTRATISTA PRNCIPAL]],Hoja1!$L$5:$M$9,2,FALSE),"CJV")</f>
        <v>CJV</v>
      </c>
      <c r="S3267" s="40" t="str">
        <f>IF(Tabla2[[#This Row],[EMPRESA]]=Tabla2[[#This Row],[CONTRATISTA PRNCIPAL]],"Principal","Secundaria")</f>
        <v>Principal</v>
      </c>
      <c r="T3267" s="42">
        <f>IFERROR(1/COUNTIF(Tabla2[CONTRATISTA PRNCIPAL],Tabla2[[#This Row],[CONTRATISTA PRNCIPAL]]),0)</f>
        <v>0.005494505494505495</v>
      </c>
      <c r="U3267" s="43">
        <f>IF(((TODAY()-Tabla2[[#This Row],[FECHA NACIMIENTO]])/365)&lt;18,"Corregir", IF(((TODAY()-Tabla2[[#This Row],[FECHA NACIMIENTO]])/365)&gt;80, "Corregir",ROUNDDOWN(((TODAY()-Tabla2[[#This Row],[FECHA NACIMIENTO]])/365),0)))</f>
        <v>33</v>
      </c>
      <c r="V32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67" s="44" t="str">
        <f>+IF(Tabla2[[#This Row],[Edad]]="Corregir","Corregir","Ok")</f>
        <v>Ok</v>
      </c>
      <c r="X3267" s="42" t="str">
        <f>+IFERROR(VLOOKUP(Tabla2[[#This Row],[DISTRITO SEGÚN DNI]],Hoja1!$A$2:$B$32,2,FALSE),"No")</f>
        <v>No</v>
      </c>
      <c r="Y3267" s="42" t="str">
        <f>IF(OR(LOWER(Tabla2[[#This Row],[GENERO]])="masculino", LOWER(Tabla2[[#This Row],[GENERO]])="femenino"),"OK","Corregir")</f>
        <v>OK</v>
      </c>
      <c r="Z3267" s="42" t="str">
        <f>+IF(Tabla2[[#This Row],[Nro. DNI / CE]]="","Corregir",IF(LEN(Tabla2[[#This Row],[Nro. DNI / CE]])&gt;=8,"OK","Corregir"))</f>
        <v>OK</v>
      </c>
      <c r="AA3267" s="42">
        <f>COUNTIF(Tabla2[APELLIDOS Y NOMBRES],Tabla2[[#This Row],[APELLIDOS Y NOMBRES]])</f>
        <v>1</v>
      </c>
      <c r="AB3267" s="42">
        <f>IF(Tabla2[[#This Row],[Trabajador]]&gt;1,1/Tabla2[[#This Row],[Trabajador]],Tabla2[[#This Row],[Trabajador]])</f>
        <v>1</v>
      </c>
      <c r="AC3267" t="str">
        <f>+IFERROR(IF(Tabla2[[#This Row],[FECHA CESE/BAJA]]="","No Aplica",IF(AND(MONTH(Tabla2[[#This Row],[FECHA CESE/BAJA]])=MONTH(TODAY()-30),YEAR(Tabla2[[#This Row],[FECHA CESE/BAJA]])=YEAR(TODAY())),MONTH(TODAY()-30)&amp;"-"&amp;YEAR(TODAY()),"Borrar")),"No aplica")</f>
        <v>No Aplica</v>
      </c>
      <c r="AD3267" t="str">
        <f>+IFERROR(IF(Tabla2[[#This Row],[FECHA INICIO DE LABORES EN OBRA]]="","No Aplica",IF(AND(MONTH(Tabla2[[#This Row],[FECHA INICIO DE LABORES EN OBRA]])=MONTH(TODAY()-30),YEAR(Tabla2[[#This Row],[FECHA INICIO DE LABORES EN OBRA]])=YEAR(TODAY())),MONTH(TODAY()-30)&amp;"-"&amp;YEAR(TODAY()),"No Aplica")),"No Aplica")</f>
        <v>No Aplica</v>
      </c>
    </row>
    <row r="3268" spans="1:30" x14ac:dyDescent="0.25">
      <c r="A3268" s="13" t="s">
        <v>10813</v>
      </c>
      <c r="B3268" s="15" t="s">
        <v>10814</v>
      </c>
      <c r="C3268" s="15" t="s">
        <v>10814</v>
      </c>
      <c r="D3268" s="15" t="s">
        <v>1250</v>
      </c>
      <c r="E3268" s="15" t="s">
        <v>1251</v>
      </c>
      <c r="F3268" s="39">
        <v>33428</v>
      </c>
      <c r="G3268" s="15">
        <v>3</v>
      </c>
      <c r="H3268" s="15" t="s">
        <v>10826</v>
      </c>
      <c r="I3268" s="15" t="s">
        <v>10856</v>
      </c>
      <c r="J3268" s="15" t="s">
        <v>11231</v>
      </c>
      <c r="K3268" s="15" t="s">
        <v>3223</v>
      </c>
      <c r="L3268" s="40" t="s">
        <v>6</v>
      </c>
      <c r="M3268" s="39"/>
      <c r="N3268" s="41" t="s">
        <v>2098</v>
      </c>
      <c r="O3268" s="39">
        <v>45092</v>
      </c>
      <c r="P3268" s="40">
        <v>1</v>
      </c>
      <c r="Q3268" s="40">
        <v>1</v>
      </c>
      <c r="R3268" s="40" t="str">
        <f>IFERROR(VLOOKUP(Tabla2[[#This Row],[CONTRATISTA PRNCIPAL]],Hoja1!$L$5:$M$9,2,FALSE),"CJV")</f>
        <v>CJV</v>
      </c>
      <c r="S3268" s="40" t="str">
        <f>IF(Tabla2[[#This Row],[EMPRESA]]=Tabla2[[#This Row],[CONTRATISTA PRNCIPAL]],"Principal","Secundaria")</f>
        <v>Principal</v>
      </c>
      <c r="T3268" s="42">
        <f>IFERROR(1/COUNTIF(Tabla2[CONTRATISTA PRNCIPAL],Tabla2[[#This Row],[CONTRATISTA PRNCIPAL]]),0)</f>
        <v>0.005494505494505495</v>
      </c>
      <c r="U3268" s="43">
        <f>IF(((TODAY()-Tabla2[[#This Row],[FECHA NACIMIENTO]])/365)&lt;18,"Corregir", IF(((TODAY()-Tabla2[[#This Row],[FECHA NACIMIENTO]])/365)&gt;80, "Corregir",ROUNDDOWN(((TODAY()-Tabla2[[#This Row],[FECHA NACIMIENTO]])/365),0)))</f>
        <v>32</v>
      </c>
      <c r="V32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68" s="44" t="str">
        <f>+IF(Tabla2[[#This Row],[Edad]]="Corregir","Corregir","Ok")</f>
        <v>Ok</v>
      </c>
      <c r="X3268" s="42" t="str">
        <f>+IFERROR(VLOOKUP(Tabla2[[#This Row],[DISTRITO SEGÚN DNI]],Hoja1!$A$2:$B$32,2,FALSE),"No")</f>
        <v>CALLAO</v>
      </c>
      <c r="Y3268" s="42" t="str">
        <f>IF(OR(LOWER(Tabla2[[#This Row],[GENERO]])="masculino", LOWER(Tabla2[[#This Row],[GENERO]])="femenino"),"OK","Corregir")</f>
        <v>OK</v>
      </c>
      <c r="Z3268" s="42" t="str">
        <f>+IF(Tabla2[[#This Row],[Nro. DNI / CE]]="","Corregir",IF(LEN(Tabla2[[#This Row],[Nro. DNI / CE]])&gt;=8,"OK","Corregir"))</f>
        <v>OK</v>
      </c>
      <c r="AA3268" s="42">
        <f>COUNTIF(Tabla2[APELLIDOS Y NOMBRES],Tabla2[[#This Row],[APELLIDOS Y NOMBRES]])</f>
        <v>1</v>
      </c>
      <c r="AB3268" s="42">
        <f>IF(Tabla2[[#This Row],[Trabajador]]&gt;1,1/Tabla2[[#This Row],[Trabajador]],Tabla2[[#This Row],[Trabajador]])</f>
        <v>1</v>
      </c>
      <c r="AC3268" t="str">
        <f>+IFERROR(IF(Tabla2[[#This Row],[FECHA CESE/BAJA]]="","No Aplica",IF(AND(MONTH(Tabla2[[#This Row],[FECHA CESE/BAJA]])=MONTH(TODAY()-30),YEAR(Tabla2[[#This Row],[FECHA CESE/BAJA]])=YEAR(TODAY())),MONTH(TODAY()-30)&amp;"-"&amp;YEAR(TODAY()),"Borrar")),"No aplica")</f>
        <v>No Aplica</v>
      </c>
      <c r="AD3268" t="str">
        <f>+IFERROR(IF(Tabla2[[#This Row],[FECHA INICIO DE LABORES EN OBRA]]="","No Aplica",IF(AND(MONTH(Tabla2[[#This Row],[FECHA INICIO DE LABORES EN OBRA]])=MONTH(TODAY()-30),YEAR(Tabla2[[#This Row],[FECHA INICIO DE LABORES EN OBRA]])=YEAR(TODAY())),MONTH(TODAY()-30)&amp;"-"&amp;YEAR(TODAY()),"No Aplica")),"No Aplica")</f>
        <v>No Aplica</v>
      </c>
    </row>
    <row r="3269" spans="1:30" x14ac:dyDescent="0.25">
      <c r="A3269" s="13" t="s">
        <v>10813</v>
      </c>
      <c r="B3269" s="15" t="s">
        <v>10814</v>
      </c>
      <c r="C3269" s="15" t="s">
        <v>10814</v>
      </c>
      <c r="D3269" s="15" t="s">
        <v>1252</v>
      </c>
      <c r="E3269" s="15" t="s">
        <v>1253</v>
      </c>
      <c r="F3269" s="39">
        <v>30254</v>
      </c>
      <c r="G3269" s="15">
        <v>2</v>
      </c>
      <c r="H3269" s="15" t="s">
        <v>2751</v>
      </c>
      <c r="I3269" s="15" t="s">
        <v>10822</v>
      </c>
      <c r="J3269" s="15" t="s">
        <v>11232</v>
      </c>
      <c r="K3269" s="15" t="s">
        <v>27</v>
      </c>
      <c r="L3269" s="40" t="s">
        <v>6</v>
      </c>
      <c r="M3269" s="39"/>
      <c r="N3269" s="41" t="s">
        <v>2098</v>
      </c>
      <c r="O3269" s="39">
        <v>45093</v>
      </c>
      <c r="P3269" s="40">
        <v>1</v>
      </c>
      <c r="Q3269" s="40">
        <v>4</v>
      </c>
      <c r="R3269" s="40" t="str">
        <f>IFERROR(VLOOKUP(Tabla2[[#This Row],[CONTRATISTA PRNCIPAL]],Hoja1!$L$5:$M$9,2,FALSE),"CJV")</f>
        <v>CJV</v>
      </c>
      <c r="S3269" s="40" t="str">
        <f>IF(Tabla2[[#This Row],[EMPRESA]]=Tabla2[[#This Row],[CONTRATISTA PRNCIPAL]],"Principal","Secundaria")</f>
        <v>Principal</v>
      </c>
      <c r="T3269" s="42">
        <f>IFERROR(1/COUNTIF(Tabla2[CONTRATISTA PRNCIPAL],Tabla2[[#This Row],[CONTRATISTA PRNCIPAL]]),0)</f>
        <v>0.005494505494505495</v>
      </c>
      <c r="U3269" s="43">
        <f>IF(((TODAY()-Tabla2[[#This Row],[FECHA NACIMIENTO]])/365)&lt;18,"Corregir", IF(((TODAY()-Tabla2[[#This Row],[FECHA NACIMIENTO]])/365)&gt;80, "Corregir",ROUNDDOWN(((TODAY()-Tabla2[[#This Row],[FECHA NACIMIENTO]])/365),0)))</f>
        <v>40</v>
      </c>
      <c r="V32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69" s="44" t="str">
        <f>+IF(Tabla2[[#This Row],[Edad]]="Corregir","Corregir","Ok")</f>
        <v>Ok</v>
      </c>
      <c r="X3269" s="42" t="str">
        <f>+IFERROR(VLOOKUP(Tabla2[[#This Row],[DISTRITO SEGÚN DNI]],Hoja1!$A$2:$B$32,2,FALSE),"No")</f>
        <v>CALLAO</v>
      </c>
      <c r="Y3269" s="42" t="str">
        <f>IF(OR(LOWER(Tabla2[[#This Row],[GENERO]])="masculino", LOWER(Tabla2[[#This Row],[GENERO]])="femenino"),"OK","Corregir")</f>
        <v>OK</v>
      </c>
      <c r="Z3269" s="42" t="str">
        <f>+IF(Tabla2[[#This Row],[Nro. DNI / CE]]="","Corregir",IF(LEN(Tabla2[[#This Row],[Nro. DNI / CE]])&gt;=8,"OK","Corregir"))</f>
        <v>OK</v>
      </c>
      <c r="AA3269" s="42">
        <f>COUNTIF(Tabla2[APELLIDOS Y NOMBRES],Tabla2[[#This Row],[APELLIDOS Y NOMBRES]])</f>
        <v>1</v>
      </c>
      <c r="AB3269" s="42">
        <f>IF(Tabla2[[#This Row],[Trabajador]]&gt;1,1/Tabla2[[#This Row],[Trabajador]],Tabla2[[#This Row],[Trabajador]])</f>
        <v>1</v>
      </c>
      <c r="AC3269" t="str">
        <f>+IFERROR(IF(Tabla2[[#This Row],[FECHA CESE/BAJA]]="","No Aplica",IF(AND(MONTH(Tabla2[[#This Row],[FECHA CESE/BAJA]])=MONTH(TODAY()-30),YEAR(Tabla2[[#This Row],[FECHA CESE/BAJA]])=YEAR(TODAY())),MONTH(TODAY()-30)&amp;"-"&amp;YEAR(TODAY()),"Borrar")),"No aplica")</f>
        <v>No Aplica</v>
      </c>
      <c r="AD3269" t="str">
        <f>+IFERROR(IF(Tabla2[[#This Row],[FECHA INICIO DE LABORES EN OBRA]]="","No Aplica",IF(AND(MONTH(Tabla2[[#This Row],[FECHA INICIO DE LABORES EN OBRA]])=MONTH(TODAY()-30),YEAR(Tabla2[[#This Row],[FECHA INICIO DE LABORES EN OBRA]])=YEAR(TODAY())),MONTH(TODAY()-30)&amp;"-"&amp;YEAR(TODAY()),"No Aplica")),"No Aplica")</f>
        <v>No Aplica</v>
      </c>
    </row>
    <row r="3270" spans="1:30" x14ac:dyDescent="0.25">
      <c r="A3270" s="13" t="s">
        <v>11155</v>
      </c>
      <c r="B3270" s="15" t="s">
        <v>11156</v>
      </c>
      <c r="C3270" s="15" t="s">
        <v>10814</v>
      </c>
      <c r="D3270" s="15" t="s">
        <v>11233</v>
      </c>
      <c r="E3270" s="15" t="s">
        <v>11234</v>
      </c>
      <c r="F3270" s="39">
        <v>36624</v>
      </c>
      <c r="G3270" s="15">
        <v>3</v>
      </c>
      <c r="H3270" s="15" t="s">
        <v>11159</v>
      </c>
      <c r="I3270" s="15" t="s">
        <v>2277</v>
      </c>
      <c r="J3270" s="15" t="s">
        <v>11235</v>
      </c>
      <c r="K3270" s="15" t="s">
        <v>2272</v>
      </c>
      <c r="L3270" s="40" t="s">
        <v>6</v>
      </c>
      <c r="M3270" s="39"/>
      <c r="N3270" s="41" t="s">
        <v>2098</v>
      </c>
      <c r="O3270" s="39">
        <v>45093</v>
      </c>
      <c r="P3270" s="40">
        <v>1</v>
      </c>
      <c r="Q3270" s="40">
        <v>1</v>
      </c>
      <c r="R3270" s="40" t="str">
        <f>IFERROR(VLOOKUP(Tabla2[[#This Row],[CONTRATISTA PRNCIPAL]],Hoja1!$L$5:$M$9,2,FALSE),"CJV")</f>
        <v>CJV</v>
      </c>
      <c r="S3270" s="40" t="str">
        <f>IF(Tabla2[[#This Row],[EMPRESA]]=Tabla2[[#This Row],[CONTRATISTA PRNCIPAL]],"Principal","Secundaria")</f>
        <v>Secundaria</v>
      </c>
      <c r="T3270" s="42">
        <f>IFERROR(1/COUNTIF(Tabla2[CONTRATISTA PRNCIPAL],Tabla2[[#This Row],[CONTRATISTA PRNCIPAL]]),0)</f>
        <v>0.005494505494505495</v>
      </c>
      <c r="U3270" s="43">
        <f>IF(((TODAY()-Tabla2[[#This Row],[FECHA NACIMIENTO]])/365)&lt;18,"Corregir", IF(((TODAY()-Tabla2[[#This Row],[FECHA NACIMIENTO]])/365)&gt;80, "Corregir",ROUNDDOWN(((TODAY()-Tabla2[[#This Row],[FECHA NACIMIENTO]])/365),0)))</f>
        <v>23</v>
      </c>
      <c r="V32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270" s="44" t="str">
        <f>+IF(Tabla2[[#This Row],[Edad]]="Corregir","Corregir","Ok")</f>
        <v>Ok</v>
      </c>
      <c r="X3270" s="42" t="str">
        <f>+IFERROR(VLOOKUP(Tabla2[[#This Row],[DISTRITO SEGÚN DNI]],Hoja1!$A$2:$B$32,2,FALSE),"No")</f>
        <v>No</v>
      </c>
      <c r="Y3270" s="42" t="str">
        <f>IF(OR(LOWER(Tabla2[[#This Row],[GENERO]])="masculino", LOWER(Tabla2[[#This Row],[GENERO]])="femenino"),"OK","Corregir")</f>
        <v>OK</v>
      </c>
      <c r="Z3270" s="42" t="str">
        <f>+IF(Tabla2[[#This Row],[Nro. DNI / CE]]="","Corregir",IF(LEN(Tabla2[[#This Row],[Nro. DNI / CE]])&gt;=8,"OK","Corregir"))</f>
        <v>OK</v>
      </c>
      <c r="AA3270" s="42">
        <f>COUNTIF(Tabla2[APELLIDOS Y NOMBRES],Tabla2[[#This Row],[APELLIDOS Y NOMBRES]])</f>
        <v>1</v>
      </c>
      <c r="AB3270" s="42">
        <f>IF(Tabla2[[#This Row],[Trabajador]]&gt;1,1/Tabla2[[#This Row],[Trabajador]],Tabla2[[#This Row],[Trabajador]])</f>
        <v>1</v>
      </c>
      <c r="AC3270" t="str">
        <f>+IFERROR(IF(Tabla2[[#This Row],[FECHA CESE/BAJA]]="","No Aplica",IF(AND(MONTH(Tabla2[[#This Row],[FECHA CESE/BAJA]])=MONTH(TODAY()-30),YEAR(Tabla2[[#This Row],[FECHA CESE/BAJA]])=YEAR(TODAY())),MONTH(TODAY()-30)&amp;"-"&amp;YEAR(TODAY()),"Borrar")),"No aplica")</f>
        <v>No Aplica</v>
      </c>
      <c r="AD3270" t="str">
        <f>+IFERROR(IF(Tabla2[[#This Row],[FECHA INICIO DE LABORES EN OBRA]]="","No Aplica",IF(AND(MONTH(Tabla2[[#This Row],[FECHA INICIO DE LABORES EN OBRA]])=MONTH(TODAY()-30),YEAR(Tabla2[[#This Row],[FECHA INICIO DE LABORES EN OBRA]])=YEAR(TODAY())),MONTH(TODAY()-30)&amp;"-"&amp;YEAR(TODAY()),"No Aplica")),"No Aplica")</f>
        <v>No Aplica</v>
      </c>
    </row>
    <row r="3271" spans="1:30" x14ac:dyDescent="0.25">
      <c r="A3271" s="13" t="s">
        <v>11155</v>
      </c>
      <c r="B3271" s="15" t="s">
        <v>11156</v>
      </c>
      <c r="C3271" s="15" t="s">
        <v>10814</v>
      </c>
      <c r="D3271" s="15" t="s">
        <v>11236</v>
      </c>
      <c r="E3271" s="15" t="s">
        <v>11237</v>
      </c>
      <c r="F3271" s="39">
        <v>26427</v>
      </c>
      <c r="G3271" s="15">
        <v>3</v>
      </c>
      <c r="H3271" s="15" t="s">
        <v>11159</v>
      </c>
      <c r="I3271" s="15" t="s">
        <v>2277</v>
      </c>
      <c r="J3271" s="15" t="s">
        <v>11238</v>
      </c>
      <c r="K3271" s="15" t="s">
        <v>3086</v>
      </c>
      <c r="L3271" s="40" t="s">
        <v>6</v>
      </c>
      <c r="M3271" s="39"/>
      <c r="N3271" s="41" t="s">
        <v>2098</v>
      </c>
      <c r="O3271" s="39">
        <v>45093</v>
      </c>
      <c r="P3271" s="40">
        <v>1</v>
      </c>
      <c r="Q3271" s="40">
        <v>1</v>
      </c>
      <c r="R3271" s="40" t="str">
        <f>IFERROR(VLOOKUP(Tabla2[[#This Row],[CONTRATISTA PRNCIPAL]],Hoja1!$L$5:$M$9,2,FALSE),"CJV")</f>
        <v>CJV</v>
      </c>
      <c r="S3271" s="40" t="str">
        <f>IF(Tabla2[[#This Row],[EMPRESA]]=Tabla2[[#This Row],[CONTRATISTA PRNCIPAL]],"Principal","Secundaria")</f>
        <v>Secundaria</v>
      </c>
      <c r="T3271" s="42">
        <f>IFERROR(1/COUNTIF(Tabla2[CONTRATISTA PRNCIPAL],Tabla2[[#This Row],[CONTRATISTA PRNCIPAL]]),0)</f>
        <v>0.005494505494505495</v>
      </c>
      <c r="U3271" s="43">
        <f>IF(((TODAY()-Tabla2[[#This Row],[FECHA NACIMIENTO]])/365)&lt;18,"Corregir", IF(((TODAY()-Tabla2[[#This Row],[FECHA NACIMIENTO]])/365)&gt;80, "Corregir",ROUNDDOWN(((TODAY()-Tabla2[[#This Row],[FECHA NACIMIENTO]])/365),0)))</f>
        <v>51</v>
      </c>
      <c r="V32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271" s="44" t="str">
        <f>+IF(Tabla2[[#This Row],[Edad]]="Corregir","Corregir","Ok")</f>
        <v>Ok</v>
      </c>
      <c r="X3271" s="42" t="str">
        <f>+IFERROR(VLOOKUP(Tabla2[[#This Row],[DISTRITO SEGÚN DNI]],Hoja1!$A$2:$B$32,2,FALSE),"No")</f>
        <v>No</v>
      </c>
      <c r="Y3271" s="42" t="str">
        <f>IF(OR(LOWER(Tabla2[[#This Row],[GENERO]])="masculino", LOWER(Tabla2[[#This Row],[GENERO]])="femenino"),"OK","Corregir")</f>
        <v>OK</v>
      </c>
      <c r="Z3271" s="42" t="str">
        <f>+IF(Tabla2[[#This Row],[Nro. DNI / CE]]="","Corregir",IF(LEN(Tabla2[[#This Row],[Nro. DNI / CE]])&gt;=8,"OK","Corregir"))</f>
        <v>OK</v>
      </c>
      <c r="AA3271" s="42">
        <f>COUNTIF(Tabla2[APELLIDOS Y NOMBRES],Tabla2[[#This Row],[APELLIDOS Y NOMBRES]])</f>
        <v>1</v>
      </c>
      <c r="AB3271" s="42">
        <f>IF(Tabla2[[#This Row],[Trabajador]]&gt;1,1/Tabla2[[#This Row],[Trabajador]],Tabla2[[#This Row],[Trabajador]])</f>
        <v>1</v>
      </c>
      <c r="AC3271" t="str">
        <f>+IFERROR(IF(Tabla2[[#This Row],[FECHA CESE/BAJA]]="","No Aplica",IF(AND(MONTH(Tabla2[[#This Row],[FECHA CESE/BAJA]])=MONTH(TODAY()-30),YEAR(Tabla2[[#This Row],[FECHA CESE/BAJA]])=YEAR(TODAY())),MONTH(TODAY()-30)&amp;"-"&amp;YEAR(TODAY()),"Borrar")),"No aplica")</f>
        <v>No Aplica</v>
      </c>
      <c r="AD3271" t="str">
        <f>+IFERROR(IF(Tabla2[[#This Row],[FECHA INICIO DE LABORES EN OBRA]]="","No Aplica",IF(AND(MONTH(Tabla2[[#This Row],[FECHA INICIO DE LABORES EN OBRA]])=MONTH(TODAY()-30),YEAR(Tabla2[[#This Row],[FECHA INICIO DE LABORES EN OBRA]])=YEAR(TODAY())),MONTH(TODAY()-30)&amp;"-"&amp;YEAR(TODAY()),"No Aplica")),"No Aplica")</f>
        <v>No Aplica</v>
      </c>
    </row>
    <row r="3272" spans="1:30" x14ac:dyDescent="0.25">
      <c r="A3272" s="13" t="s">
        <v>10813</v>
      </c>
      <c r="B3272" s="15" t="s">
        <v>10814</v>
      </c>
      <c r="C3272" s="15" t="s">
        <v>10814</v>
      </c>
      <c r="D3272" s="15" t="s">
        <v>11239</v>
      </c>
      <c r="E3272" s="15" t="s">
        <v>11240</v>
      </c>
      <c r="F3272" s="39">
        <v>28280</v>
      </c>
      <c r="G3272" s="15">
        <v>3</v>
      </c>
      <c r="H3272" s="15" t="s">
        <v>3274</v>
      </c>
      <c r="I3272" s="15" t="s">
        <v>3584</v>
      </c>
      <c r="J3272" s="15" t="s">
        <v>11241</v>
      </c>
      <c r="K3272" s="15" t="s">
        <v>2174</v>
      </c>
      <c r="L3272" s="40" t="s">
        <v>6</v>
      </c>
      <c r="M3272" s="39"/>
      <c r="N3272" s="41" t="s">
        <v>2098</v>
      </c>
      <c r="O3272" s="39">
        <v>45094</v>
      </c>
      <c r="P3272" s="40">
        <v>1</v>
      </c>
      <c r="Q3272" s="40">
        <v>1</v>
      </c>
      <c r="R3272" s="40" t="str">
        <f>IFERROR(VLOOKUP(Tabla2[[#This Row],[CONTRATISTA PRNCIPAL]],Hoja1!$L$5:$M$9,2,FALSE),"CJV")</f>
        <v>CJV</v>
      </c>
      <c r="S3272" s="40" t="str">
        <f>IF(Tabla2[[#This Row],[EMPRESA]]=Tabla2[[#This Row],[CONTRATISTA PRNCIPAL]],"Principal","Secundaria")</f>
        <v>Principal</v>
      </c>
      <c r="T3272" s="42">
        <f>IFERROR(1/COUNTIF(Tabla2[CONTRATISTA PRNCIPAL],Tabla2[[#This Row],[CONTRATISTA PRNCIPAL]]),0)</f>
        <v>0.005494505494505495</v>
      </c>
      <c r="U3272" s="43">
        <f>IF(((TODAY()-Tabla2[[#This Row],[FECHA NACIMIENTO]])/365)&lt;18,"Corregir", IF(((TODAY()-Tabla2[[#This Row],[FECHA NACIMIENTO]])/365)&gt;80, "Corregir",ROUNDDOWN(((TODAY()-Tabla2[[#This Row],[FECHA NACIMIENTO]])/365),0)))</f>
        <v>46</v>
      </c>
      <c r="V32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72" s="44" t="str">
        <f>+IF(Tabla2[[#This Row],[Edad]]="Corregir","Corregir","Ok")</f>
        <v>Ok</v>
      </c>
      <c r="X3272" s="42" t="str">
        <f>+IFERROR(VLOOKUP(Tabla2[[#This Row],[DISTRITO SEGÚN DNI]],Hoja1!$A$2:$B$32,2,FALSE),"No")</f>
        <v>No</v>
      </c>
      <c r="Y3272" s="42" t="str">
        <f>IF(OR(LOWER(Tabla2[[#This Row],[GENERO]])="masculino", LOWER(Tabla2[[#This Row],[GENERO]])="femenino"),"OK","Corregir")</f>
        <v>OK</v>
      </c>
      <c r="Z3272" s="42" t="str">
        <f>+IF(Tabla2[[#This Row],[Nro. DNI / CE]]="","Corregir",IF(LEN(Tabla2[[#This Row],[Nro. DNI / CE]])&gt;=8,"OK","Corregir"))</f>
        <v>OK</v>
      </c>
      <c r="AA3272" s="42">
        <f>COUNTIF(Tabla2[APELLIDOS Y NOMBRES],Tabla2[[#This Row],[APELLIDOS Y NOMBRES]])</f>
        <v>1</v>
      </c>
      <c r="AB3272" s="42">
        <f>IF(Tabla2[[#This Row],[Trabajador]]&gt;1,1/Tabla2[[#This Row],[Trabajador]],Tabla2[[#This Row],[Trabajador]])</f>
        <v>1</v>
      </c>
      <c r="AC3272" t="str">
        <f>+IFERROR(IF(Tabla2[[#This Row],[FECHA CESE/BAJA]]="","No Aplica",IF(AND(MONTH(Tabla2[[#This Row],[FECHA CESE/BAJA]])=MONTH(TODAY()-30),YEAR(Tabla2[[#This Row],[FECHA CESE/BAJA]])=YEAR(TODAY())),MONTH(TODAY()-30)&amp;"-"&amp;YEAR(TODAY()),"Borrar")),"No aplica")</f>
        <v>No Aplica</v>
      </c>
      <c r="AD3272" t="str">
        <f>+IFERROR(IF(Tabla2[[#This Row],[FECHA INICIO DE LABORES EN OBRA]]="","No Aplica",IF(AND(MONTH(Tabla2[[#This Row],[FECHA INICIO DE LABORES EN OBRA]])=MONTH(TODAY()-30),YEAR(Tabla2[[#This Row],[FECHA INICIO DE LABORES EN OBRA]])=YEAR(TODAY())),MONTH(TODAY()-30)&amp;"-"&amp;YEAR(TODAY()),"No Aplica")),"No Aplica")</f>
        <v>No Aplica</v>
      </c>
    </row>
    <row r="3273" spans="1:30" x14ac:dyDescent="0.25">
      <c r="A3273" s="13" t="s">
        <v>10813</v>
      </c>
      <c r="B3273" s="15" t="s">
        <v>10814</v>
      </c>
      <c r="C3273" s="15" t="s">
        <v>10814</v>
      </c>
      <c r="D3273" s="15" t="s">
        <v>11242</v>
      </c>
      <c r="E3273" s="15" t="s">
        <v>11243</v>
      </c>
      <c r="F3273" s="39">
        <v>29075</v>
      </c>
      <c r="G3273" s="15">
        <v>1</v>
      </c>
      <c r="H3273" s="15" t="s">
        <v>11244</v>
      </c>
      <c r="I3273" s="15" t="s">
        <v>2277</v>
      </c>
      <c r="J3273" s="15" t="s">
        <v>11245</v>
      </c>
      <c r="K3273" s="15" t="s">
        <v>3569</v>
      </c>
      <c r="L3273" s="40" t="s">
        <v>5</v>
      </c>
      <c r="M3273" s="39"/>
      <c r="N3273" s="41" t="s">
        <v>2098</v>
      </c>
      <c r="O3273" s="39">
        <v>45097</v>
      </c>
      <c r="P3273" s="40">
        <v>1</v>
      </c>
      <c r="Q3273" s="40">
        <v>1</v>
      </c>
      <c r="R3273" s="40" t="str">
        <f>IFERROR(VLOOKUP(Tabla2[[#This Row],[CONTRATISTA PRNCIPAL]],Hoja1!$L$5:$M$9,2,FALSE),"CJV")</f>
        <v>CJV</v>
      </c>
      <c r="S3273" s="40" t="str">
        <f>IF(Tabla2[[#This Row],[EMPRESA]]=Tabla2[[#This Row],[CONTRATISTA PRNCIPAL]],"Principal","Secundaria")</f>
        <v>Principal</v>
      </c>
      <c r="T3273" s="42">
        <f>IFERROR(1/COUNTIF(Tabla2[CONTRATISTA PRNCIPAL],Tabla2[[#This Row],[CONTRATISTA PRNCIPAL]]),0)</f>
        <v>0.005494505494505495</v>
      </c>
      <c r="U3273" s="43">
        <f>IF(((TODAY()-Tabla2[[#This Row],[FECHA NACIMIENTO]])/365)&lt;18,"Corregir", IF(((TODAY()-Tabla2[[#This Row],[FECHA NACIMIENTO]])/365)&gt;80, "Corregir",ROUNDDOWN(((TODAY()-Tabla2[[#This Row],[FECHA NACIMIENTO]])/365),0)))</f>
        <v>44</v>
      </c>
      <c r="V32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73" s="44" t="str">
        <f>+IF(Tabla2[[#This Row],[Edad]]="Corregir","Corregir","Ok")</f>
        <v>Ok</v>
      </c>
      <c r="X3273" s="42" t="str">
        <f>+IFERROR(VLOOKUP(Tabla2[[#This Row],[DISTRITO SEGÚN DNI]],Hoja1!$A$2:$B$32,2,FALSE),"No")</f>
        <v>No</v>
      </c>
      <c r="Y3273" s="42" t="str">
        <f>IF(OR(LOWER(Tabla2[[#This Row],[GENERO]])="masculino", LOWER(Tabla2[[#This Row],[GENERO]])="femenino"),"OK","Corregir")</f>
        <v>OK</v>
      </c>
      <c r="Z3273" s="42" t="str">
        <f>+IF(Tabla2[[#This Row],[Nro. DNI / CE]]="","Corregir",IF(LEN(Tabla2[[#This Row],[Nro. DNI / CE]])&gt;=8,"OK","Corregir"))</f>
        <v>OK</v>
      </c>
      <c r="AA3273" s="42">
        <f>COUNTIF(Tabla2[APELLIDOS Y NOMBRES],Tabla2[[#This Row],[APELLIDOS Y NOMBRES]])</f>
        <v>1</v>
      </c>
      <c r="AB3273" s="42">
        <f>IF(Tabla2[[#This Row],[Trabajador]]&gt;1,1/Tabla2[[#This Row],[Trabajador]],Tabla2[[#This Row],[Trabajador]])</f>
        <v>1</v>
      </c>
      <c r="AC3273" t="str">
        <f>+IFERROR(IF(Tabla2[[#This Row],[FECHA CESE/BAJA]]="","No Aplica",IF(AND(MONTH(Tabla2[[#This Row],[FECHA CESE/BAJA]])=MONTH(TODAY()-30),YEAR(Tabla2[[#This Row],[FECHA CESE/BAJA]])=YEAR(TODAY())),MONTH(TODAY()-30)&amp;"-"&amp;YEAR(TODAY()),"Borrar")),"No aplica")</f>
        <v>No Aplica</v>
      </c>
      <c r="AD3273" t="str">
        <f>+IFERROR(IF(Tabla2[[#This Row],[FECHA INICIO DE LABORES EN OBRA]]="","No Aplica",IF(AND(MONTH(Tabla2[[#This Row],[FECHA INICIO DE LABORES EN OBRA]])=MONTH(TODAY()-30),YEAR(Tabla2[[#This Row],[FECHA INICIO DE LABORES EN OBRA]])=YEAR(TODAY())),MONTH(TODAY()-30)&amp;"-"&amp;YEAR(TODAY()),"No Aplica")),"No Aplica")</f>
        <v>No Aplica</v>
      </c>
    </row>
    <row r="3274" spans="1:30" x14ac:dyDescent="0.25">
      <c r="A3274" s="13" t="s">
        <v>10813</v>
      </c>
      <c r="B3274" s="15" t="s">
        <v>10814</v>
      </c>
      <c r="C3274" s="15" t="s">
        <v>10814</v>
      </c>
      <c r="D3274" s="15" t="s">
        <v>11246</v>
      </c>
      <c r="E3274" s="15" t="s">
        <v>11247</v>
      </c>
      <c r="F3274" s="39">
        <v>34586</v>
      </c>
      <c r="G3274" s="15">
        <v>3</v>
      </c>
      <c r="H3274" s="15" t="s">
        <v>11191</v>
      </c>
      <c r="I3274" s="15" t="s">
        <v>10822</v>
      </c>
      <c r="J3274" s="15" t="s">
        <v>11248</v>
      </c>
      <c r="K3274" s="15" t="s">
        <v>3569</v>
      </c>
      <c r="L3274" s="40" t="s">
        <v>6</v>
      </c>
      <c r="M3274" s="39"/>
      <c r="N3274" s="41" t="s">
        <v>2098</v>
      </c>
      <c r="O3274" s="39">
        <v>45097</v>
      </c>
      <c r="P3274" s="40">
        <v>1</v>
      </c>
      <c r="Q3274" s="40">
        <v>1</v>
      </c>
      <c r="R3274" s="40" t="str">
        <f>IFERROR(VLOOKUP(Tabla2[[#This Row],[CONTRATISTA PRNCIPAL]],Hoja1!$L$5:$M$9,2,FALSE),"CJV")</f>
        <v>CJV</v>
      </c>
      <c r="S3274" s="40" t="str">
        <f>IF(Tabla2[[#This Row],[EMPRESA]]=Tabla2[[#This Row],[CONTRATISTA PRNCIPAL]],"Principal","Secundaria")</f>
        <v>Principal</v>
      </c>
      <c r="T3274" s="42">
        <f>IFERROR(1/COUNTIF(Tabla2[CONTRATISTA PRNCIPAL],Tabla2[[#This Row],[CONTRATISTA PRNCIPAL]]),0)</f>
        <v>0.005494505494505495</v>
      </c>
      <c r="U3274" s="43">
        <f>IF(((TODAY()-Tabla2[[#This Row],[FECHA NACIMIENTO]])/365)&lt;18,"Corregir", IF(((TODAY()-Tabla2[[#This Row],[FECHA NACIMIENTO]])/365)&gt;80, "Corregir",ROUNDDOWN(((TODAY()-Tabla2[[#This Row],[FECHA NACIMIENTO]])/365),0)))</f>
        <v>29</v>
      </c>
      <c r="V32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74" s="44" t="str">
        <f>+IF(Tabla2[[#This Row],[Edad]]="Corregir","Corregir","Ok")</f>
        <v>Ok</v>
      </c>
      <c r="X3274" s="42" t="str">
        <f>+IFERROR(VLOOKUP(Tabla2[[#This Row],[DISTRITO SEGÚN DNI]],Hoja1!$A$2:$B$32,2,FALSE),"No")</f>
        <v>No</v>
      </c>
      <c r="Y3274" s="42" t="str">
        <f>IF(OR(LOWER(Tabla2[[#This Row],[GENERO]])="masculino", LOWER(Tabla2[[#This Row],[GENERO]])="femenino"),"OK","Corregir")</f>
        <v>OK</v>
      </c>
      <c r="Z3274" s="42" t="str">
        <f>+IF(Tabla2[[#This Row],[Nro. DNI / CE]]="","Corregir",IF(LEN(Tabla2[[#This Row],[Nro. DNI / CE]])&gt;=8,"OK","Corregir"))</f>
        <v>OK</v>
      </c>
      <c r="AA3274" s="42">
        <f>COUNTIF(Tabla2[APELLIDOS Y NOMBRES],Tabla2[[#This Row],[APELLIDOS Y NOMBRES]])</f>
        <v>1</v>
      </c>
      <c r="AB3274" s="42">
        <f>IF(Tabla2[[#This Row],[Trabajador]]&gt;1,1/Tabla2[[#This Row],[Trabajador]],Tabla2[[#This Row],[Trabajador]])</f>
        <v>1</v>
      </c>
      <c r="AC3274" t="str">
        <f>+IFERROR(IF(Tabla2[[#This Row],[FECHA CESE/BAJA]]="","No Aplica",IF(AND(MONTH(Tabla2[[#This Row],[FECHA CESE/BAJA]])=MONTH(TODAY()-30),YEAR(Tabla2[[#This Row],[FECHA CESE/BAJA]])=YEAR(TODAY())),MONTH(TODAY()-30)&amp;"-"&amp;YEAR(TODAY()),"Borrar")),"No aplica")</f>
        <v>No Aplica</v>
      </c>
      <c r="AD3274" t="str">
        <f>+IFERROR(IF(Tabla2[[#This Row],[FECHA INICIO DE LABORES EN OBRA]]="","No Aplica",IF(AND(MONTH(Tabla2[[#This Row],[FECHA INICIO DE LABORES EN OBRA]])=MONTH(TODAY()-30),YEAR(Tabla2[[#This Row],[FECHA INICIO DE LABORES EN OBRA]])=YEAR(TODAY())),MONTH(TODAY()-30)&amp;"-"&amp;YEAR(TODAY()),"No Aplica")),"No Aplica")</f>
        <v>No Aplica</v>
      </c>
    </row>
    <row r="3275" spans="1:30" x14ac:dyDescent="0.25">
      <c r="A3275" s="13" t="s">
        <v>10813</v>
      </c>
      <c r="B3275" s="15" t="s">
        <v>10814</v>
      </c>
      <c r="C3275" s="15" t="s">
        <v>10814</v>
      </c>
      <c r="D3275" s="15" t="s">
        <v>1564</v>
      </c>
      <c r="E3275" s="15" t="s">
        <v>1565</v>
      </c>
      <c r="F3275" s="39">
        <v>31137</v>
      </c>
      <c r="G3275" s="15">
        <v>1</v>
      </c>
      <c r="H3275" s="15" t="s">
        <v>2541</v>
      </c>
      <c r="I3275" s="15" t="s">
        <v>10822</v>
      </c>
      <c r="J3275" s="15" t="s">
        <v>11249</v>
      </c>
      <c r="K3275" s="15" t="s">
        <v>2037</v>
      </c>
      <c r="L3275" s="40" t="s">
        <v>6</v>
      </c>
      <c r="M3275" s="39"/>
      <c r="N3275" s="41" t="s">
        <v>2098</v>
      </c>
      <c r="O3275" s="39">
        <v>45098</v>
      </c>
      <c r="P3275" s="40">
        <v>1</v>
      </c>
      <c r="Q3275" s="40">
        <v>1</v>
      </c>
      <c r="R3275" s="40" t="str">
        <f>IFERROR(VLOOKUP(Tabla2[[#This Row],[CONTRATISTA PRNCIPAL]],Hoja1!$L$5:$M$9,2,FALSE),"CJV")</f>
        <v>CJV</v>
      </c>
      <c r="S3275" s="40" t="str">
        <f>IF(Tabla2[[#This Row],[EMPRESA]]=Tabla2[[#This Row],[CONTRATISTA PRNCIPAL]],"Principal","Secundaria")</f>
        <v>Principal</v>
      </c>
      <c r="T3275" s="42">
        <f>IFERROR(1/COUNTIF(Tabla2[CONTRATISTA PRNCIPAL],Tabla2[[#This Row],[CONTRATISTA PRNCIPAL]]),0)</f>
        <v>0.005494505494505495</v>
      </c>
      <c r="U3275" s="43">
        <f>IF(((TODAY()-Tabla2[[#This Row],[FECHA NACIMIENTO]])/365)&lt;18,"Corregir", IF(((TODAY()-Tabla2[[#This Row],[FECHA NACIMIENTO]])/365)&gt;80, "Corregir",ROUNDDOWN(((TODAY()-Tabla2[[#This Row],[FECHA NACIMIENTO]])/365),0)))</f>
        <v>38</v>
      </c>
      <c r="V32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75" s="44" t="str">
        <f>+IF(Tabla2[[#This Row],[Edad]]="Corregir","Corregir","Ok")</f>
        <v>Ok</v>
      </c>
      <c r="X3275" s="42" t="str">
        <f>+IFERROR(VLOOKUP(Tabla2[[#This Row],[DISTRITO SEGÚN DNI]],Hoja1!$A$2:$B$32,2,FALSE),"No")</f>
        <v>SAN LUIS </v>
      </c>
      <c r="Y3275" s="42" t="str">
        <f>IF(OR(LOWER(Tabla2[[#This Row],[GENERO]])="masculino", LOWER(Tabla2[[#This Row],[GENERO]])="femenino"),"OK","Corregir")</f>
        <v>OK</v>
      </c>
      <c r="Z3275" s="42" t="str">
        <f>+IF(Tabla2[[#This Row],[Nro. DNI / CE]]="","Corregir",IF(LEN(Tabla2[[#This Row],[Nro. DNI / CE]])&gt;=8,"OK","Corregir"))</f>
        <v>OK</v>
      </c>
      <c r="AA3275" s="42">
        <f>COUNTIF(Tabla2[APELLIDOS Y NOMBRES],Tabla2[[#This Row],[APELLIDOS Y NOMBRES]])</f>
        <v>1</v>
      </c>
      <c r="AB3275" s="42">
        <f>IF(Tabla2[[#This Row],[Trabajador]]&gt;1,1/Tabla2[[#This Row],[Trabajador]],Tabla2[[#This Row],[Trabajador]])</f>
        <v>1</v>
      </c>
      <c r="AC3275" t="str">
        <f>+IFERROR(IF(Tabla2[[#This Row],[FECHA CESE/BAJA]]="","No Aplica",IF(AND(MONTH(Tabla2[[#This Row],[FECHA CESE/BAJA]])=MONTH(TODAY()-30),YEAR(Tabla2[[#This Row],[FECHA CESE/BAJA]])=YEAR(TODAY())),MONTH(TODAY()-30)&amp;"-"&amp;YEAR(TODAY()),"Borrar")),"No aplica")</f>
        <v>No Aplica</v>
      </c>
      <c r="AD3275" t="str">
        <f>+IFERROR(IF(Tabla2[[#This Row],[FECHA INICIO DE LABORES EN OBRA]]="","No Aplica",IF(AND(MONTH(Tabla2[[#This Row],[FECHA INICIO DE LABORES EN OBRA]])=MONTH(TODAY()-30),YEAR(Tabla2[[#This Row],[FECHA INICIO DE LABORES EN OBRA]])=YEAR(TODAY())),MONTH(TODAY()-30)&amp;"-"&amp;YEAR(TODAY()),"No Aplica")),"No Aplica")</f>
        <v>No Aplica</v>
      </c>
    </row>
    <row r="3276" spans="1:30" x14ac:dyDescent="0.25">
      <c r="A3276" s="13" t="s">
        <v>10813</v>
      </c>
      <c r="B3276" s="15" t="s">
        <v>10814</v>
      </c>
      <c r="C3276" s="15" t="s">
        <v>10814</v>
      </c>
      <c r="D3276" s="15" t="s">
        <v>11250</v>
      </c>
      <c r="E3276" s="15" t="s">
        <v>11251</v>
      </c>
      <c r="F3276" s="39">
        <v>34154</v>
      </c>
      <c r="G3276" s="15">
        <v>1</v>
      </c>
      <c r="H3276" s="15" t="s">
        <v>4186</v>
      </c>
      <c r="I3276" s="15" t="s">
        <v>10856</v>
      </c>
      <c r="J3276" s="15" t="s">
        <v>11252</v>
      </c>
      <c r="K3276" s="15" t="s">
        <v>2645</v>
      </c>
      <c r="L3276" s="40" t="s">
        <v>6</v>
      </c>
      <c r="M3276" s="39"/>
      <c r="N3276" s="41" t="s">
        <v>2098</v>
      </c>
      <c r="O3276" s="39">
        <v>45101</v>
      </c>
      <c r="P3276" s="40">
        <v>1</v>
      </c>
      <c r="Q3276" s="40">
        <v>1</v>
      </c>
      <c r="R3276" s="40" t="str">
        <f>IFERROR(VLOOKUP(Tabla2[[#This Row],[CONTRATISTA PRNCIPAL]],Hoja1!$L$5:$M$9,2,FALSE),"CJV")</f>
        <v>CJV</v>
      </c>
      <c r="S3276" s="40" t="str">
        <f>IF(Tabla2[[#This Row],[EMPRESA]]=Tabla2[[#This Row],[CONTRATISTA PRNCIPAL]],"Principal","Secundaria")</f>
        <v>Principal</v>
      </c>
      <c r="T3276" s="42">
        <f>IFERROR(1/COUNTIF(Tabla2[CONTRATISTA PRNCIPAL],Tabla2[[#This Row],[CONTRATISTA PRNCIPAL]]),0)</f>
        <v>0.005494505494505495</v>
      </c>
      <c r="U3276" s="43">
        <f>IF(((TODAY()-Tabla2[[#This Row],[FECHA NACIMIENTO]])/365)&lt;18,"Corregir", IF(((TODAY()-Tabla2[[#This Row],[FECHA NACIMIENTO]])/365)&gt;80, "Corregir",ROUNDDOWN(((TODAY()-Tabla2[[#This Row],[FECHA NACIMIENTO]])/365),0)))</f>
        <v>30</v>
      </c>
      <c r="V32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76" s="44" t="str">
        <f>+IF(Tabla2[[#This Row],[Edad]]="Corregir","Corregir","Ok")</f>
        <v>Ok</v>
      </c>
      <c r="X3276" s="42" t="str">
        <f>+IFERROR(VLOOKUP(Tabla2[[#This Row],[DISTRITO SEGÚN DNI]],Hoja1!$A$2:$B$32,2,FALSE),"No")</f>
        <v>No</v>
      </c>
      <c r="Y3276" s="42" t="str">
        <f>IF(OR(LOWER(Tabla2[[#This Row],[GENERO]])="masculino", LOWER(Tabla2[[#This Row],[GENERO]])="femenino"),"OK","Corregir")</f>
        <v>OK</v>
      </c>
      <c r="Z3276" s="42" t="str">
        <f>+IF(Tabla2[[#This Row],[Nro. DNI / CE]]="","Corregir",IF(LEN(Tabla2[[#This Row],[Nro. DNI / CE]])&gt;=8,"OK","Corregir"))</f>
        <v>OK</v>
      </c>
      <c r="AA3276" s="42">
        <f>COUNTIF(Tabla2[APELLIDOS Y NOMBRES],Tabla2[[#This Row],[APELLIDOS Y NOMBRES]])</f>
        <v>1</v>
      </c>
      <c r="AB3276" s="42">
        <f>IF(Tabla2[[#This Row],[Trabajador]]&gt;1,1/Tabla2[[#This Row],[Trabajador]],Tabla2[[#This Row],[Trabajador]])</f>
        <v>1</v>
      </c>
      <c r="AC3276" t="str">
        <f>+IFERROR(IF(Tabla2[[#This Row],[FECHA CESE/BAJA]]="","No Aplica",IF(AND(MONTH(Tabla2[[#This Row],[FECHA CESE/BAJA]])=MONTH(TODAY()-30),YEAR(Tabla2[[#This Row],[FECHA CESE/BAJA]])=YEAR(TODAY())),MONTH(TODAY()-30)&amp;"-"&amp;YEAR(TODAY()),"Borrar")),"No aplica")</f>
        <v>No Aplica</v>
      </c>
      <c r="AD3276" t="str">
        <f>+IFERROR(IF(Tabla2[[#This Row],[FECHA INICIO DE LABORES EN OBRA]]="","No Aplica",IF(AND(MONTH(Tabla2[[#This Row],[FECHA INICIO DE LABORES EN OBRA]])=MONTH(TODAY()-30),YEAR(Tabla2[[#This Row],[FECHA INICIO DE LABORES EN OBRA]])=YEAR(TODAY())),MONTH(TODAY()-30)&amp;"-"&amp;YEAR(TODAY()),"No Aplica")),"No Aplica")</f>
        <v>No Aplica</v>
      </c>
    </row>
    <row r="3277" spans="1:30" x14ac:dyDescent="0.25">
      <c r="A3277" s="13" t="s">
        <v>10813</v>
      </c>
      <c r="B3277" s="15" t="s">
        <v>10814</v>
      </c>
      <c r="C3277" s="15" t="s">
        <v>10814</v>
      </c>
      <c r="D3277" s="15" t="s">
        <v>11253</v>
      </c>
      <c r="E3277" s="15" t="s">
        <v>11254</v>
      </c>
      <c r="F3277" s="39">
        <v>29028</v>
      </c>
      <c r="G3277" s="15">
        <v>3</v>
      </c>
      <c r="H3277" s="15" t="s">
        <v>3032</v>
      </c>
      <c r="I3277" s="15" t="s">
        <v>2277</v>
      </c>
      <c r="J3277" s="15" t="s">
        <v>11255</v>
      </c>
      <c r="K3277" s="15" t="s">
        <v>2162</v>
      </c>
      <c r="L3277" s="40" t="s">
        <v>6</v>
      </c>
      <c r="M3277" s="39"/>
      <c r="N3277" s="41" t="s">
        <v>2098</v>
      </c>
      <c r="O3277" s="39">
        <v>45103</v>
      </c>
      <c r="P3277" s="40">
        <v>1</v>
      </c>
      <c r="Q3277" s="40">
        <v>1</v>
      </c>
      <c r="R3277" s="40" t="str">
        <f>IFERROR(VLOOKUP(Tabla2[[#This Row],[CONTRATISTA PRNCIPAL]],Hoja1!$L$5:$M$9,2,FALSE),"CJV")</f>
        <v>CJV</v>
      </c>
      <c r="S3277" s="40" t="str">
        <f>IF(Tabla2[[#This Row],[EMPRESA]]=Tabla2[[#This Row],[CONTRATISTA PRNCIPAL]],"Principal","Secundaria")</f>
        <v>Principal</v>
      </c>
      <c r="T3277" s="42">
        <f>IFERROR(1/COUNTIF(Tabla2[CONTRATISTA PRNCIPAL],Tabla2[[#This Row],[CONTRATISTA PRNCIPAL]]),0)</f>
        <v>0.005494505494505495</v>
      </c>
      <c r="U3277" s="43">
        <f>IF(((TODAY()-Tabla2[[#This Row],[FECHA NACIMIENTO]])/365)&lt;18,"Corregir", IF(((TODAY()-Tabla2[[#This Row],[FECHA NACIMIENTO]])/365)&gt;80, "Corregir",ROUNDDOWN(((TODAY()-Tabla2[[#This Row],[FECHA NACIMIENTO]])/365),0)))</f>
        <v>44</v>
      </c>
      <c r="V32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77" s="44" t="str">
        <f>+IF(Tabla2[[#This Row],[Edad]]="Corregir","Corregir","Ok")</f>
        <v>Ok</v>
      </c>
      <c r="X3277" s="42" t="str">
        <f>+IFERROR(VLOOKUP(Tabla2[[#This Row],[DISTRITO SEGÚN DNI]],Hoja1!$A$2:$B$32,2,FALSE),"No")</f>
        <v>No</v>
      </c>
      <c r="Y3277" s="42" t="str">
        <f>IF(OR(LOWER(Tabla2[[#This Row],[GENERO]])="masculino", LOWER(Tabla2[[#This Row],[GENERO]])="femenino"),"OK","Corregir")</f>
        <v>OK</v>
      </c>
      <c r="Z3277" s="42" t="str">
        <f>+IF(Tabla2[[#This Row],[Nro. DNI / CE]]="","Corregir",IF(LEN(Tabla2[[#This Row],[Nro. DNI / CE]])&gt;=8,"OK","Corregir"))</f>
        <v>OK</v>
      </c>
      <c r="AA3277" s="42">
        <f>COUNTIF(Tabla2[APELLIDOS Y NOMBRES],Tabla2[[#This Row],[APELLIDOS Y NOMBRES]])</f>
        <v>1</v>
      </c>
      <c r="AB3277" s="42">
        <f>IF(Tabla2[[#This Row],[Trabajador]]&gt;1,1/Tabla2[[#This Row],[Trabajador]],Tabla2[[#This Row],[Trabajador]])</f>
        <v>1</v>
      </c>
      <c r="AC3277" t="str">
        <f>+IFERROR(IF(Tabla2[[#This Row],[FECHA CESE/BAJA]]="","No Aplica",IF(AND(MONTH(Tabla2[[#This Row],[FECHA CESE/BAJA]])=MONTH(TODAY()-30),YEAR(Tabla2[[#This Row],[FECHA CESE/BAJA]])=YEAR(TODAY())),MONTH(TODAY()-30)&amp;"-"&amp;YEAR(TODAY()),"Borrar")),"No aplica")</f>
        <v>No Aplica</v>
      </c>
      <c r="AD3277" t="str">
        <f>+IFERROR(IF(Tabla2[[#This Row],[FECHA INICIO DE LABORES EN OBRA]]="","No Aplica",IF(AND(MONTH(Tabla2[[#This Row],[FECHA INICIO DE LABORES EN OBRA]])=MONTH(TODAY()-30),YEAR(Tabla2[[#This Row],[FECHA INICIO DE LABORES EN OBRA]])=YEAR(TODAY())),MONTH(TODAY()-30)&amp;"-"&amp;YEAR(TODAY()),"No Aplica")),"No Aplica")</f>
        <v>No Aplica</v>
      </c>
    </row>
    <row r="3278" spans="1:30" x14ac:dyDescent="0.25">
      <c r="A3278" s="13" t="s">
        <v>10813</v>
      </c>
      <c r="B3278" s="15" t="s">
        <v>10814</v>
      </c>
      <c r="C3278" s="15" t="s">
        <v>10814</v>
      </c>
      <c r="D3278" s="15" t="s">
        <v>1256</v>
      </c>
      <c r="E3278" s="15" t="s">
        <v>1257</v>
      </c>
      <c r="F3278" s="39">
        <v>35205</v>
      </c>
      <c r="G3278" s="15">
        <v>3</v>
      </c>
      <c r="H3278" s="15" t="s">
        <v>2757</v>
      </c>
      <c r="I3278" s="15" t="s">
        <v>2277</v>
      </c>
      <c r="J3278" s="15" t="s">
        <v>11256</v>
      </c>
      <c r="K3278" s="15" t="s">
        <v>2037</v>
      </c>
      <c r="L3278" s="40" t="s">
        <v>6</v>
      </c>
      <c r="M3278" s="39"/>
      <c r="N3278" s="41" t="s">
        <v>2098</v>
      </c>
      <c r="O3278" s="39">
        <v>45103</v>
      </c>
      <c r="P3278" s="40">
        <v>3</v>
      </c>
      <c r="Q3278" s="40">
        <v>1</v>
      </c>
      <c r="R3278" s="40" t="str">
        <f>IFERROR(VLOOKUP(Tabla2[[#This Row],[CONTRATISTA PRNCIPAL]],Hoja1!$L$5:$M$9,2,FALSE),"CJV")</f>
        <v>CJV</v>
      </c>
      <c r="S3278" s="40" t="str">
        <f>IF(Tabla2[[#This Row],[EMPRESA]]=Tabla2[[#This Row],[CONTRATISTA PRNCIPAL]],"Principal","Secundaria")</f>
        <v>Principal</v>
      </c>
      <c r="T3278" s="42">
        <f>IFERROR(1/COUNTIF(Tabla2[CONTRATISTA PRNCIPAL],Tabla2[[#This Row],[CONTRATISTA PRNCIPAL]]),0)</f>
        <v>0.005494505494505495</v>
      </c>
      <c r="U3278" s="43">
        <f>IF(((TODAY()-Tabla2[[#This Row],[FECHA NACIMIENTO]])/365)&lt;18,"Corregir", IF(((TODAY()-Tabla2[[#This Row],[FECHA NACIMIENTO]])/365)&gt;80, "Corregir",ROUNDDOWN(((TODAY()-Tabla2[[#This Row],[FECHA NACIMIENTO]])/365),0)))</f>
        <v>27</v>
      </c>
      <c r="V32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78" s="44" t="str">
        <f>+IF(Tabla2[[#This Row],[Edad]]="Corregir","Corregir","Ok")</f>
        <v>Ok</v>
      </c>
      <c r="X3278" s="42" t="str">
        <f>+IFERROR(VLOOKUP(Tabla2[[#This Row],[DISTRITO SEGÚN DNI]],Hoja1!$A$2:$B$32,2,FALSE),"No")</f>
        <v>SAN LUIS </v>
      </c>
      <c r="Y3278" s="42" t="str">
        <f>IF(OR(LOWER(Tabla2[[#This Row],[GENERO]])="masculino", LOWER(Tabla2[[#This Row],[GENERO]])="femenino"),"OK","Corregir")</f>
        <v>OK</v>
      </c>
      <c r="Z3278" s="42" t="str">
        <f>+IF(Tabla2[[#This Row],[Nro. DNI / CE]]="","Corregir",IF(LEN(Tabla2[[#This Row],[Nro. DNI / CE]])&gt;=8,"OK","Corregir"))</f>
        <v>OK</v>
      </c>
      <c r="AA3278" s="42">
        <f>COUNTIF(Tabla2[APELLIDOS Y NOMBRES],Tabla2[[#This Row],[APELLIDOS Y NOMBRES]])</f>
        <v>1</v>
      </c>
      <c r="AB3278" s="42">
        <f>IF(Tabla2[[#This Row],[Trabajador]]&gt;1,1/Tabla2[[#This Row],[Trabajador]],Tabla2[[#This Row],[Trabajador]])</f>
        <v>1</v>
      </c>
      <c r="AC3278" t="str">
        <f>+IFERROR(IF(Tabla2[[#This Row],[FECHA CESE/BAJA]]="","No Aplica",IF(AND(MONTH(Tabla2[[#This Row],[FECHA CESE/BAJA]])=MONTH(TODAY()-30),YEAR(Tabla2[[#This Row],[FECHA CESE/BAJA]])=YEAR(TODAY())),MONTH(TODAY()-30)&amp;"-"&amp;YEAR(TODAY()),"Borrar")),"No aplica")</f>
        <v>No Aplica</v>
      </c>
      <c r="AD3278" t="str">
        <f>+IFERROR(IF(Tabla2[[#This Row],[FECHA INICIO DE LABORES EN OBRA]]="","No Aplica",IF(AND(MONTH(Tabla2[[#This Row],[FECHA INICIO DE LABORES EN OBRA]])=MONTH(TODAY()-30),YEAR(Tabla2[[#This Row],[FECHA INICIO DE LABORES EN OBRA]])=YEAR(TODAY())),MONTH(TODAY()-30)&amp;"-"&amp;YEAR(TODAY()),"No Aplica")),"No Aplica")</f>
        <v>No Aplica</v>
      </c>
    </row>
    <row r="3279" spans="1:30" x14ac:dyDescent="0.25">
      <c r="A3279" s="13" t="s">
        <v>10813</v>
      </c>
      <c r="B3279" s="15" t="s">
        <v>10814</v>
      </c>
      <c r="C3279" s="15" t="s">
        <v>10814</v>
      </c>
      <c r="D3279" s="15" t="s">
        <v>11257</v>
      </c>
      <c r="E3279" s="15" t="s">
        <v>11258</v>
      </c>
      <c r="F3279" s="39">
        <v>32481</v>
      </c>
      <c r="G3279" s="15">
        <v>3</v>
      </c>
      <c r="H3279" s="15" t="s">
        <v>3032</v>
      </c>
      <c r="I3279" s="15" t="s">
        <v>10822</v>
      </c>
      <c r="J3279" s="15" t="s">
        <v>11259</v>
      </c>
      <c r="K3279" s="15" t="s">
        <v>2645</v>
      </c>
      <c r="L3279" s="40" t="s">
        <v>6</v>
      </c>
      <c r="M3279" s="39"/>
      <c r="N3279" s="41" t="s">
        <v>2098</v>
      </c>
      <c r="O3279" s="39">
        <v>45103</v>
      </c>
      <c r="P3279" s="40">
        <v>1</v>
      </c>
      <c r="Q3279" s="40">
        <v>1</v>
      </c>
      <c r="R3279" s="40" t="str">
        <f>IFERROR(VLOOKUP(Tabla2[[#This Row],[CONTRATISTA PRNCIPAL]],Hoja1!$L$5:$M$9,2,FALSE),"CJV")</f>
        <v>CJV</v>
      </c>
      <c r="S3279" s="40" t="str">
        <f>IF(Tabla2[[#This Row],[EMPRESA]]=Tabla2[[#This Row],[CONTRATISTA PRNCIPAL]],"Principal","Secundaria")</f>
        <v>Principal</v>
      </c>
      <c r="T3279" s="42">
        <f>IFERROR(1/COUNTIF(Tabla2[CONTRATISTA PRNCIPAL],Tabla2[[#This Row],[CONTRATISTA PRNCIPAL]]),0)</f>
        <v>0.005494505494505495</v>
      </c>
      <c r="U3279" s="43">
        <f>IF(((TODAY()-Tabla2[[#This Row],[FECHA NACIMIENTO]])/365)&lt;18,"Corregir", IF(((TODAY()-Tabla2[[#This Row],[FECHA NACIMIENTO]])/365)&gt;80, "Corregir",ROUNDDOWN(((TODAY()-Tabla2[[#This Row],[FECHA NACIMIENTO]])/365),0)))</f>
        <v>34</v>
      </c>
      <c r="V32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79" s="44" t="str">
        <f>+IF(Tabla2[[#This Row],[Edad]]="Corregir","Corregir","Ok")</f>
        <v>Ok</v>
      </c>
      <c r="X3279" s="42" t="str">
        <f>+IFERROR(VLOOKUP(Tabla2[[#This Row],[DISTRITO SEGÚN DNI]],Hoja1!$A$2:$B$32,2,FALSE),"No")</f>
        <v>No</v>
      </c>
      <c r="Y3279" s="42" t="str">
        <f>IF(OR(LOWER(Tabla2[[#This Row],[GENERO]])="masculino", LOWER(Tabla2[[#This Row],[GENERO]])="femenino"),"OK","Corregir")</f>
        <v>OK</v>
      </c>
      <c r="Z3279" s="42" t="str">
        <f>+IF(Tabla2[[#This Row],[Nro. DNI / CE]]="","Corregir",IF(LEN(Tabla2[[#This Row],[Nro. DNI / CE]])&gt;=8,"OK","Corregir"))</f>
        <v>OK</v>
      </c>
      <c r="AA3279" s="42">
        <f>COUNTIF(Tabla2[APELLIDOS Y NOMBRES],Tabla2[[#This Row],[APELLIDOS Y NOMBRES]])</f>
        <v>1</v>
      </c>
      <c r="AB3279" s="42">
        <f>IF(Tabla2[[#This Row],[Trabajador]]&gt;1,1/Tabla2[[#This Row],[Trabajador]],Tabla2[[#This Row],[Trabajador]])</f>
        <v>1</v>
      </c>
      <c r="AC3279" t="str">
        <f>+IFERROR(IF(Tabla2[[#This Row],[FECHA CESE/BAJA]]="","No Aplica",IF(AND(MONTH(Tabla2[[#This Row],[FECHA CESE/BAJA]])=MONTH(TODAY()-30),YEAR(Tabla2[[#This Row],[FECHA CESE/BAJA]])=YEAR(TODAY())),MONTH(TODAY()-30)&amp;"-"&amp;YEAR(TODAY()),"Borrar")),"No aplica")</f>
        <v>No Aplica</v>
      </c>
      <c r="AD3279" t="str">
        <f>+IFERROR(IF(Tabla2[[#This Row],[FECHA INICIO DE LABORES EN OBRA]]="","No Aplica",IF(AND(MONTH(Tabla2[[#This Row],[FECHA INICIO DE LABORES EN OBRA]])=MONTH(TODAY()-30),YEAR(Tabla2[[#This Row],[FECHA INICIO DE LABORES EN OBRA]])=YEAR(TODAY())),MONTH(TODAY()-30)&amp;"-"&amp;YEAR(TODAY()),"No Aplica")),"No Aplica")</f>
        <v>No Aplica</v>
      </c>
    </row>
    <row r="3280" spans="1:30" x14ac:dyDescent="0.25">
      <c r="A3280" s="13" t="s">
        <v>10813</v>
      </c>
      <c r="B3280" s="15" t="s">
        <v>10814</v>
      </c>
      <c r="C3280" s="15" t="s">
        <v>10814</v>
      </c>
      <c r="D3280" s="15" t="s">
        <v>11260</v>
      </c>
      <c r="E3280" s="15" t="s">
        <v>11261</v>
      </c>
      <c r="F3280" s="39">
        <v>34658</v>
      </c>
      <c r="G3280" s="15">
        <v>3</v>
      </c>
      <c r="H3280" s="15" t="s">
        <v>10826</v>
      </c>
      <c r="I3280" s="15" t="s">
        <v>10822</v>
      </c>
      <c r="J3280" s="15" t="s">
        <v>11262</v>
      </c>
      <c r="K3280" s="15" t="s">
        <v>4274</v>
      </c>
      <c r="L3280" s="40" t="s">
        <v>6</v>
      </c>
      <c r="M3280" s="39"/>
      <c r="N3280" s="41" t="s">
        <v>2098</v>
      </c>
      <c r="O3280" s="39">
        <v>45103</v>
      </c>
      <c r="P3280" s="40">
        <v>1</v>
      </c>
      <c r="Q3280" s="40">
        <v>1</v>
      </c>
      <c r="R3280" s="40" t="str">
        <f>IFERROR(VLOOKUP(Tabla2[[#This Row],[CONTRATISTA PRNCIPAL]],Hoja1!$L$5:$M$9,2,FALSE),"CJV")</f>
        <v>CJV</v>
      </c>
      <c r="S3280" s="40" t="str">
        <f>IF(Tabla2[[#This Row],[EMPRESA]]=Tabla2[[#This Row],[CONTRATISTA PRNCIPAL]],"Principal","Secundaria")</f>
        <v>Principal</v>
      </c>
      <c r="T3280" s="42">
        <f>IFERROR(1/COUNTIF(Tabla2[CONTRATISTA PRNCIPAL],Tabla2[[#This Row],[CONTRATISTA PRNCIPAL]]),0)</f>
        <v>0.005494505494505495</v>
      </c>
      <c r="U3280" s="43">
        <f>IF(((TODAY()-Tabla2[[#This Row],[FECHA NACIMIENTO]])/365)&lt;18,"Corregir", IF(((TODAY()-Tabla2[[#This Row],[FECHA NACIMIENTO]])/365)&gt;80, "Corregir",ROUNDDOWN(((TODAY()-Tabla2[[#This Row],[FECHA NACIMIENTO]])/365),0)))</f>
        <v>28</v>
      </c>
      <c r="V32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80" s="44" t="str">
        <f>+IF(Tabla2[[#This Row],[Edad]]="Corregir","Corregir","Ok")</f>
        <v>Ok</v>
      </c>
      <c r="X3280" s="42" t="str">
        <f>+IFERROR(VLOOKUP(Tabla2[[#This Row],[DISTRITO SEGÚN DNI]],Hoja1!$A$2:$B$32,2,FALSE),"No")</f>
        <v>No</v>
      </c>
      <c r="Y3280" s="42" t="str">
        <f>IF(OR(LOWER(Tabla2[[#This Row],[GENERO]])="masculino", LOWER(Tabla2[[#This Row],[GENERO]])="femenino"),"OK","Corregir")</f>
        <v>OK</v>
      </c>
      <c r="Z3280" s="42" t="str">
        <f>+IF(Tabla2[[#This Row],[Nro. DNI / CE]]="","Corregir",IF(LEN(Tabla2[[#This Row],[Nro. DNI / CE]])&gt;=8,"OK","Corregir"))</f>
        <v>OK</v>
      </c>
      <c r="AA3280" s="42">
        <f>COUNTIF(Tabla2[APELLIDOS Y NOMBRES],Tabla2[[#This Row],[APELLIDOS Y NOMBRES]])</f>
        <v>1</v>
      </c>
      <c r="AB3280" s="42">
        <f>IF(Tabla2[[#This Row],[Trabajador]]&gt;1,1/Tabla2[[#This Row],[Trabajador]],Tabla2[[#This Row],[Trabajador]])</f>
        <v>1</v>
      </c>
      <c r="AC3280" t="str">
        <f>+IFERROR(IF(Tabla2[[#This Row],[FECHA CESE/BAJA]]="","No Aplica",IF(AND(MONTH(Tabla2[[#This Row],[FECHA CESE/BAJA]])=MONTH(TODAY()-30),YEAR(Tabla2[[#This Row],[FECHA CESE/BAJA]])=YEAR(TODAY())),MONTH(TODAY()-30)&amp;"-"&amp;YEAR(TODAY()),"Borrar")),"No aplica")</f>
        <v>No Aplica</v>
      </c>
      <c r="AD3280" t="str">
        <f>+IFERROR(IF(Tabla2[[#This Row],[FECHA INICIO DE LABORES EN OBRA]]="","No Aplica",IF(AND(MONTH(Tabla2[[#This Row],[FECHA INICIO DE LABORES EN OBRA]])=MONTH(TODAY()-30),YEAR(Tabla2[[#This Row],[FECHA INICIO DE LABORES EN OBRA]])=YEAR(TODAY())),MONTH(TODAY()-30)&amp;"-"&amp;YEAR(TODAY()),"No Aplica")),"No Aplica")</f>
        <v>No Aplica</v>
      </c>
    </row>
    <row r="3281" spans="1:30" x14ac:dyDescent="0.25">
      <c r="A3281" s="13" t="s">
        <v>11155</v>
      </c>
      <c r="B3281" s="15" t="s">
        <v>11156</v>
      </c>
      <c r="C3281" s="15" t="s">
        <v>10814</v>
      </c>
      <c r="D3281" s="15" t="s">
        <v>11263</v>
      </c>
      <c r="E3281" s="15" t="s">
        <v>11264</v>
      </c>
      <c r="F3281" s="39">
        <v>29862</v>
      </c>
      <c r="G3281" s="15">
        <v>3</v>
      </c>
      <c r="H3281" s="15" t="s">
        <v>11159</v>
      </c>
      <c r="I3281" s="15" t="s">
        <v>2277</v>
      </c>
      <c r="J3281" s="15" t="s">
        <v>11235</v>
      </c>
      <c r="K3281" s="15" t="s">
        <v>2272</v>
      </c>
      <c r="L3281" s="40" t="s">
        <v>6</v>
      </c>
      <c r="M3281" s="39"/>
      <c r="N3281" s="41" t="s">
        <v>2098</v>
      </c>
      <c r="O3281" s="39">
        <v>45103</v>
      </c>
      <c r="P3281" s="40">
        <v>1</v>
      </c>
      <c r="Q3281" s="40">
        <v>1</v>
      </c>
      <c r="R3281" s="40" t="str">
        <f>IFERROR(VLOOKUP(Tabla2[[#This Row],[CONTRATISTA PRNCIPAL]],Hoja1!$L$5:$M$9,2,FALSE),"CJV")</f>
        <v>CJV</v>
      </c>
      <c r="S3281" s="40" t="str">
        <f>IF(Tabla2[[#This Row],[EMPRESA]]=Tabla2[[#This Row],[CONTRATISTA PRNCIPAL]],"Principal","Secundaria")</f>
        <v>Secundaria</v>
      </c>
      <c r="T3281" s="42">
        <f>IFERROR(1/COUNTIF(Tabla2[CONTRATISTA PRNCIPAL],Tabla2[[#This Row],[CONTRATISTA PRNCIPAL]]),0)</f>
        <v>0.005494505494505495</v>
      </c>
      <c r="U3281" s="43">
        <f>IF(((TODAY()-Tabla2[[#This Row],[FECHA NACIMIENTO]])/365)&lt;18,"Corregir", IF(((TODAY()-Tabla2[[#This Row],[FECHA NACIMIENTO]])/365)&gt;80, "Corregir",ROUNDDOWN(((TODAY()-Tabla2[[#This Row],[FECHA NACIMIENTO]])/365),0)))</f>
        <v>42</v>
      </c>
      <c r="V32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81" s="44" t="str">
        <f>+IF(Tabla2[[#This Row],[Edad]]="Corregir","Corregir","Ok")</f>
        <v>Ok</v>
      </c>
      <c r="X3281" s="42" t="str">
        <f>+IFERROR(VLOOKUP(Tabla2[[#This Row],[DISTRITO SEGÚN DNI]],Hoja1!$A$2:$B$32,2,FALSE),"No")</f>
        <v>No</v>
      </c>
      <c r="Y3281" s="42" t="str">
        <f>IF(OR(LOWER(Tabla2[[#This Row],[GENERO]])="masculino", LOWER(Tabla2[[#This Row],[GENERO]])="femenino"),"OK","Corregir")</f>
        <v>OK</v>
      </c>
      <c r="Z3281" s="42" t="str">
        <f>+IF(Tabla2[[#This Row],[Nro. DNI / CE]]="","Corregir",IF(LEN(Tabla2[[#This Row],[Nro. DNI / CE]])&gt;=8,"OK","Corregir"))</f>
        <v>OK</v>
      </c>
      <c r="AA3281" s="42">
        <f>COUNTIF(Tabla2[APELLIDOS Y NOMBRES],Tabla2[[#This Row],[APELLIDOS Y NOMBRES]])</f>
        <v>1</v>
      </c>
      <c r="AB3281" s="42">
        <f>IF(Tabla2[[#This Row],[Trabajador]]&gt;1,1/Tabla2[[#This Row],[Trabajador]],Tabla2[[#This Row],[Trabajador]])</f>
        <v>1</v>
      </c>
      <c r="AC3281" t="str">
        <f>+IFERROR(IF(Tabla2[[#This Row],[FECHA CESE/BAJA]]="","No Aplica",IF(AND(MONTH(Tabla2[[#This Row],[FECHA CESE/BAJA]])=MONTH(TODAY()-30),YEAR(Tabla2[[#This Row],[FECHA CESE/BAJA]])=YEAR(TODAY())),MONTH(TODAY()-30)&amp;"-"&amp;YEAR(TODAY()),"Borrar")),"No aplica")</f>
        <v>No Aplica</v>
      </c>
      <c r="AD3281" t="str">
        <f>+IFERROR(IF(Tabla2[[#This Row],[FECHA INICIO DE LABORES EN OBRA]]="","No Aplica",IF(AND(MONTH(Tabla2[[#This Row],[FECHA INICIO DE LABORES EN OBRA]])=MONTH(TODAY()-30),YEAR(Tabla2[[#This Row],[FECHA INICIO DE LABORES EN OBRA]])=YEAR(TODAY())),MONTH(TODAY()-30)&amp;"-"&amp;YEAR(TODAY()),"No Aplica")),"No Aplica")</f>
        <v>No Aplica</v>
      </c>
    </row>
    <row r="3282" spans="1:30" x14ac:dyDescent="0.25">
      <c r="A3282" s="13" t="s">
        <v>10813</v>
      </c>
      <c r="B3282" s="15" t="s">
        <v>10814</v>
      </c>
      <c r="C3282" s="15" t="s">
        <v>10814</v>
      </c>
      <c r="D3282" s="15" t="s">
        <v>11265</v>
      </c>
      <c r="E3282" s="15" t="s">
        <v>11266</v>
      </c>
      <c r="F3282" s="39">
        <v>32423</v>
      </c>
      <c r="G3282" s="15">
        <v>1</v>
      </c>
      <c r="H3282" s="15" t="s">
        <v>4186</v>
      </c>
      <c r="I3282" s="15" t="s">
        <v>2277</v>
      </c>
      <c r="J3282" s="15" t="s">
        <v>11267</v>
      </c>
      <c r="K3282" s="15" t="s">
        <v>2162</v>
      </c>
      <c r="L3282" s="40" t="s">
        <v>6</v>
      </c>
      <c r="M3282" s="39"/>
      <c r="N3282" s="41" t="s">
        <v>2098</v>
      </c>
      <c r="O3282" s="39">
        <v>45105</v>
      </c>
      <c r="P3282" s="40">
        <v>1</v>
      </c>
      <c r="Q3282" s="40">
        <v>1</v>
      </c>
      <c r="R3282" s="40" t="str">
        <f>IFERROR(VLOOKUP(Tabla2[[#This Row],[CONTRATISTA PRNCIPAL]],Hoja1!$L$5:$M$9,2,FALSE),"CJV")</f>
        <v>CJV</v>
      </c>
      <c r="S3282" s="40" t="str">
        <f>IF(Tabla2[[#This Row],[EMPRESA]]=Tabla2[[#This Row],[CONTRATISTA PRNCIPAL]],"Principal","Secundaria")</f>
        <v>Principal</v>
      </c>
      <c r="T3282" s="42">
        <f>IFERROR(1/COUNTIF(Tabla2[CONTRATISTA PRNCIPAL],Tabla2[[#This Row],[CONTRATISTA PRNCIPAL]]),0)</f>
        <v>0.005494505494505495</v>
      </c>
      <c r="U3282" s="43">
        <f>IF(((TODAY()-Tabla2[[#This Row],[FECHA NACIMIENTO]])/365)&lt;18,"Corregir", IF(((TODAY()-Tabla2[[#This Row],[FECHA NACIMIENTO]])/365)&gt;80, "Corregir",ROUNDDOWN(((TODAY()-Tabla2[[#This Row],[FECHA NACIMIENTO]])/365),0)))</f>
        <v>35</v>
      </c>
      <c r="V32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82" s="44" t="str">
        <f>+IF(Tabla2[[#This Row],[Edad]]="Corregir","Corregir","Ok")</f>
        <v>Ok</v>
      </c>
      <c r="X3282" s="42" t="str">
        <f>+IFERROR(VLOOKUP(Tabla2[[#This Row],[DISTRITO SEGÚN DNI]],Hoja1!$A$2:$B$32,2,FALSE),"No")</f>
        <v>No</v>
      </c>
      <c r="Y3282" s="42" t="str">
        <f>IF(OR(LOWER(Tabla2[[#This Row],[GENERO]])="masculino", LOWER(Tabla2[[#This Row],[GENERO]])="femenino"),"OK","Corregir")</f>
        <v>OK</v>
      </c>
      <c r="Z3282" s="42" t="str">
        <f>+IF(Tabla2[[#This Row],[Nro. DNI / CE]]="","Corregir",IF(LEN(Tabla2[[#This Row],[Nro. DNI / CE]])&gt;=8,"OK","Corregir"))</f>
        <v>OK</v>
      </c>
      <c r="AA3282" s="42">
        <f>COUNTIF(Tabla2[APELLIDOS Y NOMBRES],Tabla2[[#This Row],[APELLIDOS Y NOMBRES]])</f>
        <v>1</v>
      </c>
      <c r="AB3282" s="42">
        <f>IF(Tabla2[[#This Row],[Trabajador]]&gt;1,1/Tabla2[[#This Row],[Trabajador]],Tabla2[[#This Row],[Trabajador]])</f>
        <v>1</v>
      </c>
      <c r="AC3282" t="str">
        <f>+IFERROR(IF(Tabla2[[#This Row],[FECHA CESE/BAJA]]="","No Aplica",IF(AND(MONTH(Tabla2[[#This Row],[FECHA CESE/BAJA]])=MONTH(TODAY()-30),YEAR(Tabla2[[#This Row],[FECHA CESE/BAJA]])=YEAR(TODAY())),MONTH(TODAY()-30)&amp;"-"&amp;YEAR(TODAY()),"Borrar")),"No aplica")</f>
        <v>No Aplica</v>
      </c>
      <c r="AD3282" t="str">
        <f>+IFERROR(IF(Tabla2[[#This Row],[FECHA INICIO DE LABORES EN OBRA]]="","No Aplica",IF(AND(MONTH(Tabla2[[#This Row],[FECHA INICIO DE LABORES EN OBRA]])=MONTH(TODAY()-30),YEAR(Tabla2[[#This Row],[FECHA INICIO DE LABORES EN OBRA]])=YEAR(TODAY())),MONTH(TODAY()-30)&amp;"-"&amp;YEAR(TODAY()),"No Aplica")),"No Aplica")</f>
        <v>No Aplica</v>
      </c>
    </row>
    <row r="3283" spans="1:30" x14ac:dyDescent="0.25">
      <c r="A3283" s="13" t="s">
        <v>10813</v>
      </c>
      <c r="B3283" s="15" t="s">
        <v>10814</v>
      </c>
      <c r="C3283" s="15" t="s">
        <v>10814</v>
      </c>
      <c r="D3283" s="15" t="s">
        <v>1566</v>
      </c>
      <c r="E3283" s="15" t="s">
        <v>1567</v>
      </c>
      <c r="F3283" s="39">
        <v>33661</v>
      </c>
      <c r="G3283" s="15">
        <v>3</v>
      </c>
      <c r="H3283" s="15" t="s">
        <v>10826</v>
      </c>
      <c r="I3283" s="15" t="s">
        <v>2277</v>
      </c>
      <c r="J3283" s="15" t="s">
        <v>11268</v>
      </c>
      <c r="K3283" s="15" t="s">
        <v>17</v>
      </c>
      <c r="L3283" s="40" t="s">
        <v>6</v>
      </c>
      <c r="M3283" s="39"/>
      <c r="N3283" s="41" t="s">
        <v>2098</v>
      </c>
      <c r="O3283" s="39">
        <v>45105</v>
      </c>
      <c r="P3283" s="40">
        <v>1</v>
      </c>
      <c r="Q3283" s="40">
        <v>1</v>
      </c>
      <c r="R3283" s="40" t="str">
        <f>IFERROR(VLOOKUP(Tabla2[[#This Row],[CONTRATISTA PRNCIPAL]],Hoja1!$L$5:$M$9,2,FALSE),"CJV")</f>
        <v>CJV</v>
      </c>
      <c r="S3283" s="40" t="str">
        <f>IF(Tabla2[[#This Row],[EMPRESA]]=Tabla2[[#This Row],[CONTRATISTA PRNCIPAL]],"Principal","Secundaria")</f>
        <v>Principal</v>
      </c>
      <c r="T3283" s="42">
        <f>IFERROR(1/COUNTIF(Tabla2[CONTRATISTA PRNCIPAL],Tabla2[[#This Row],[CONTRATISTA PRNCIPAL]]),0)</f>
        <v>0.005494505494505495</v>
      </c>
      <c r="U3283" s="43">
        <f>IF(((TODAY()-Tabla2[[#This Row],[FECHA NACIMIENTO]])/365)&lt;18,"Corregir", IF(((TODAY()-Tabla2[[#This Row],[FECHA NACIMIENTO]])/365)&gt;80, "Corregir",ROUNDDOWN(((TODAY()-Tabla2[[#This Row],[FECHA NACIMIENTO]])/365),0)))</f>
        <v>31</v>
      </c>
      <c r="V32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83" s="44" t="str">
        <f>+IF(Tabla2[[#This Row],[Edad]]="Corregir","Corregir","Ok")</f>
        <v>Ok</v>
      </c>
      <c r="X3283" s="42" t="str">
        <f>+IFERROR(VLOOKUP(Tabla2[[#This Row],[DISTRITO SEGÚN DNI]],Hoja1!$A$2:$B$32,2,FALSE),"No")</f>
        <v>ATE</v>
      </c>
      <c r="Y3283" s="42" t="str">
        <f>IF(OR(LOWER(Tabla2[[#This Row],[GENERO]])="masculino", LOWER(Tabla2[[#This Row],[GENERO]])="femenino"),"OK","Corregir")</f>
        <v>OK</v>
      </c>
      <c r="Z3283" s="42" t="str">
        <f>+IF(Tabla2[[#This Row],[Nro. DNI / CE]]="","Corregir",IF(LEN(Tabla2[[#This Row],[Nro. DNI / CE]])&gt;=8,"OK","Corregir"))</f>
        <v>OK</v>
      </c>
      <c r="AA3283" s="42">
        <f>COUNTIF(Tabla2[APELLIDOS Y NOMBRES],Tabla2[[#This Row],[APELLIDOS Y NOMBRES]])</f>
        <v>1</v>
      </c>
      <c r="AB3283" s="42">
        <f>IF(Tabla2[[#This Row],[Trabajador]]&gt;1,1/Tabla2[[#This Row],[Trabajador]],Tabla2[[#This Row],[Trabajador]])</f>
        <v>1</v>
      </c>
      <c r="AC3283" t="str">
        <f>+IFERROR(IF(Tabla2[[#This Row],[FECHA CESE/BAJA]]="","No Aplica",IF(AND(MONTH(Tabla2[[#This Row],[FECHA CESE/BAJA]])=MONTH(TODAY()-30),YEAR(Tabla2[[#This Row],[FECHA CESE/BAJA]])=YEAR(TODAY())),MONTH(TODAY()-30)&amp;"-"&amp;YEAR(TODAY()),"Borrar")),"No aplica")</f>
        <v>No Aplica</v>
      </c>
      <c r="AD3283" t="str">
        <f>+IFERROR(IF(Tabla2[[#This Row],[FECHA INICIO DE LABORES EN OBRA]]="","No Aplica",IF(AND(MONTH(Tabla2[[#This Row],[FECHA INICIO DE LABORES EN OBRA]])=MONTH(TODAY()-30),YEAR(Tabla2[[#This Row],[FECHA INICIO DE LABORES EN OBRA]])=YEAR(TODAY())),MONTH(TODAY()-30)&amp;"-"&amp;YEAR(TODAY()),"No Aplica")),"No Aplica")</f>
        <v>No Aplica</v>
      </c>
    </row>
    <row r="3284" spans="1:30" x14ac:dyDescent="0.25">
      <c r="A3284" s="13" t="s">
        <v>10813</v>
      </c>
      <c r="B3284" s="15" t="s">
        <v>10814</v>
      </c>
      <c r="C3284" s="15" t="s">
        <v>10814</v>
      </c>
      <c r="D3284" s="15" t="s">
        <v>11269</v>
      </c>
      <c r="E3284" s="15" t="s">
        <v>11270</v>
      </c>
      <c r="F3284" s="39">
        <v>26732</v>
      </c>
      <c r="G3284" s="15">
        <v>3</v>
      </c>
      <c r="H3284" s="15" t="s">
        <v>11271</v>
      </c>
      <c r="I3284" s="15" t="s">
        <v>10822</v>
      </c>
      <c r="J3284" s="15" t="s">
        <v>11272</v>
      </c>
      <c r="K3284" s="15" t="s">
        <v>11273</v>
      </c>
      <c r="L3284" s="40" t="s">
        <v>6</v>
      </c>
      <c r="M3284" s="39"/>
      <c r="N3284" s="41" t="s">
        <v>2098</v>
      </c>
      <c r="O3284" s="39">
        <v>45105</v>
      </c>
      <c r="P3284" s="40">
        <v>2</v>
      </c>
      <c r="Q3284" s="40">
        <v>1</v>
      </c>
      <c r="R3284" s="40" t="str">
        <f>IFERROR(VLOOKUP(Tabla2[[#This Row],[CONTRATISTA PRNCIPAL]],Hoja1!$L$5:$M$9,2,FALSE),"CJV")</f>
        <v>CJV</v>
      </c>
      <c r="S3284" s="40" t="str">
        <f>IF(Tabla2[[#This Row],[EMPRESA]]=Tabla2[[#This Row],[CONTRATISTA PRNCIPAL]],"Principal","Secundaria")</f>
        <v>Principal</v>
      </c>
      <c r="T3284" s="42">
        <f>IFERROR(1/COUNTIF(Tabla2[CONTRATISTA PRNCIPAL],Tabla2[[#This Row],[CONTRATISTA PRNCIPAL]]),0)</f>
        <v>0.005494505494505495</v>
      </c>
      <c r="U3284" s="43">
        <f>IF(((TODAY()-Tabla2[[#This Row],[FECHA NACIMIENTO]])/365)&lt;18,"Corregir", IF(((TODAY()-Tabla2[[#This Row],[FECHA NACIMIENTO]])/365)&gt;80, "Corregir",ROUNDDOWN(((TODAY()-Tabla2[[#This Row],[FECHA NACIMIENTO]])/365),0)))</f>
        <v>50</v>
      </c>
      <c r="V32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284" s="44" t="str">
        <f>+IF(Tabla2[[#This Row],[Edad]]="Corregir","Corregir","Ok")</f>
        <v>Ok</v>
      </c>
      <c r="X3284" s="42" t="str">
        <f>+IFERROR(VLOOKUP(Tabla2[[#This Row],[DISTRITO SEGÚN DNI]],Hoja1!$A$2:$B$32,2,FALSE),"No")</f>
        <v>No</v>
      </c>
      <c r="Y3284" s="42" t="str">
        <f>IF(OR(LOWER(Tabla2[[#This Row],[GENERO]])="masculino", LOWER(Tabla2[[#This Row],[GENERO]])="femenino"),"OK","Corregir")</f>
        <v>OK</v>
      </c>
      <c r="Z3284" s="42" t="str">
        <f>+IF(Tabla2[[#This Row],[Nro. DNI / CE]]="","Corregir",IF(LEN(Tabla2[[#This Row],[Nro. DNI / CE]])&gt;=8,"OK","Corregir"))</f>
        <v>OK</v>
      </c>
      <c r="AA3284" s="42">
        <f>COUNTIF(Tabla2[APELLIDOS Y NOMBRES],Tabla2[[#This Row],[APELLIDOS Y NOMBRES]])</f>
        <v>1</v>
      </c>
      <c r="AB3284" s="42">
        <f>IF(Tabla2[[#This Row],[Trabajador]]&gt;1,1/Tabla2[[#This Row],[Trabajador]],Tabla2[[#This Row],[Trabajador]])</f>
        <v>1</v>
      </c>
      <c r="AC3284" t="str">
        <f>+IFERROR(IF(Tabla2[[#This Row],[FECHA CESE/BAJA]]="","No Aplica",IF(AND(MONTH(Tabla2[[#This Row],[FECHA CESE/BAJA]])=MONTH(TODAY()-30),YEAR(Tabla2[[#This Row],[FECHA CESE/BAJA]])=YEAR(TODAY())),MONTH(TODAY()-30)&amp;"-"&amp;YEAR(TODAY()),"Borrar")),"No aplica")</f>
        <v>No Aplica</v>
      </c>
      <c r="AD3284" t="str">
        <f>+IFERROR(IF(Tabla2[[#This Row],[FECHA INICIO DE LABORES EN OBRA]]="","No Aplica",IF(AND(MONTH(Tabla2[[#This Row],[FECHA INICIO DE LABORES EN OBRA]])=MONTH(TODAY()-30),YEAR(Tabla2[[#This Row],[FECHA INICIO DE LABORES EN OBRA]])=YEAR(TODAY())),MONTH(TODAY()-30)&amp;"-"&amp;YEAR(TODAY()),"No Aplica")),"No Aplica")</f>
        <v>No Aplica</v>
      </c>
    </row>
    <row r="3285" spans="1:30" x14ac:dyDescent="0.25">
      <c r="A3285" s="13" t="s">
        <v>10813</v>
      </c>
      <c r="B3285" s="15" t="s">
        <v>10814</v>
      </c>
      <c r="C3285" s="15" t="s">
        <v>10814</v>
      </c>
      <c r="D3285" s="15" t="s">
        <v>1568</v>
      </c>
      <c r="E3285" s="15" t="s">
        <v>1569</v>
      </c>
      <c r="F3285" s="39">
        <v>36666</v>
      </c>
      <c r="G3285" s="15">
        <v>1</v>
      </c>
      <c r="H3285" s="15" t="s">
        <v>3380</v>
      </c>
      <c r="I3285" s="15" t="s">
        <v>10822</v>
      </c>
      <c r="J3285" s="15" t="s">
        <v>11274</v>
      </c>
      <c r="K3285" s="15" t="s">
        <v>22</v>
      </c>
      <c r="L3285" s="40" t="s">
        <v>6</v>
      </c>
      <c r="M3285" s="39"/>
      <c r="N3285" s="41" t="s">
        <v>2098</v>
      </c>
      <c r="O3285" s="39">
        <v>45107</v>
      </c>
      <c r="P3285" s="40">
        <v>1</v>
      </c>
      <c r="Q3285" s="40">
        <v>1</v>
      </c>
      <c r="R3285" s="40" t="str">
        <f>IFERROR(VLOOKUP(Tabla2[[#This Row],[CONTRATISTA PRNCIPAL]],Hoja1!$L$5:$M$9,2,FALSE),"CJV")</f>
        <v>CJV</v>
      </c>
      <c r="S3285" s="40" t="str">
        <f>IF(Tabla2[[#This Row],[EMPRESA]]=Tabla2[[#This Row],[CONTRATISTA PRNCIPAL]],"Principal","Secundaria")</f>
        <v>Principal</v>
      </c>
      <c r="T3285" s="42">
        <f>IFERROR(1/COUNTIF(Tabla2[CONTRATISTA PRNCIPAL],Tabla2[[#This Row],[CONTRATISTA PRNCIPAL]]),0)</f>
        <v>0.005494505494505495</v>
      </c>
      <c r="U3285" s="43">
        <f>IF(((TODAY()-Tabla2[[#This Row],[FECHA NACIMIENTO]])/365)&lt;18,"Corregir", IF(((TODAY()-Tabla2[[#This Row],[FECHA NACIMIENTO]])/365)&gt;80, "Corregir",ROUNDDOWN(((TODAY()-Tabla2[[#This Row],[FECHA NACIMIENTO]])/365),0)))</f>
        <v>23</v>
      </c>
      <c r="V32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285" s="44" t="str">
        <f>+IF(Tabla2[[#This Row],[Edad]]="Corregir","Corregir","Ok")</f>
        <v>Ok</v>
      </c>
      <c r="X3285" s="42" t="str">
        <f>+IFERROR(VLOOKUP(Tabla2[[#This Row],[DISTRITO SEGÚN DNI]],Hoja1!$A$2:$B$32,2,FALSE),"No")</f>
        <v>BREÑA</v>
      </c>
      <c r="Y3285" s="42" t="str">
        <f>IF(OR(LOWER(Tabla2[[#This Row],[GENERO]])="masculino", LOWER(Tabla2[[#This Row],[GENERO]])="femenino"),"OK","Corregir")</f>
        <v>OK</v>
      </c>
      <c r="Z3285" s="42" t="str">
        <f>+IF(Tabla2[[#This Row],[Nro. DNI / CE]]="","Corregir",IF(LEN(Tabla2[[#This Row],[Nro. DNI / CE]])&gt;=8,"OK","Corregir"))</f>
        <v>OK</v>
      </c>
      <c r="AA3285" s="42">
        <f>COUNTIF(Tabla2[APELLIDOS Y NOMBRES],Tabla2[[#This Row],[APELLIDOS Y NOMBRES]])</f>
        <v>1</v>
      </c>
      <c r="AB3285" s="42">
        <f>IF(Tabla2[[#This Row],[Trabajador]]&gt;1,1/Tabla2[[#This Row],[Trabajador]],Tabla2[[#This Row],[Trabajador]])</f>
        <v>1</v>
      </c>
      <c r="AC3285" t="str">
        <f>+IFERROR(IF(Tabla2[[#This Row],[FECHA CESE/BAJA]]="","No Aplica",IF(AND(MONTH(Tabla2[[#This Row],[FECHA CESE/BAJA]])=MONTH(TODAY()-30),YEAR(Tabla2[[#This Row],[FECHA CESE/BAJA]])=YEAR(TODAY())),MONTH(TODAY()-30)&amp;"-"&amp;YEAR(TODAY()),"Borrar")),"No aplica")</f>
        <v>No Aplica</v>
      </c>
      <c r="AD3285" t="str">
        <f>+IFERROR(IF(Tabla2[[#This Row],[FECHA INICIO DE LABORES EN OBRA]]="","No Aplica",IF(AND(MONTH(Tabla2[[#This Row],[FECHA INICIO DE LABORES EN OBRA]])=MONTH(TODAY()-30),YEAR(Tabla2[[#This Row],[FECHA INICIO DE LABORES EN OBRA]])=YEAR(TODAY())),MONTH(TODAY()-30)&amp;"-"&amp;YEAR(TODAY()),"No Aplica")),"No Aplica")</f>
        <v>No Aplica</v>
      </c>
    </row>
    <row r="3286" spans="1:30" x14ac:dyDescent="0.25">
      <c r="A3286" s="13" t="s">
        <v>10813</v>
      </c>
      <c r="B3286" s="15" t="s">
        <v>10814</v>
      </c>
      <c r="C3286" s="15" t="s">
        <v>10814</v>
      </c>
      <c r="D3286" s="15" t="s">
        <v>11275</v>
      </c>
      <c r="E3286" s="15" t="s">
        <v>11276</v>
      </c>
      <c r="F3286" s="39">
        <v>33808</v>
      </c>
      <c r="G3286" s="15">
        <v>1</v>
      </c>
      <c r="H3286" s="15" t="s">
        <v>11244</v>
      </c>
      <c r="I3286" s="15" t="s">
        <v>10822</v>
      </c>
      <c r="J3286" s="15" t="s">
        <v>11277</v>
      </c>
      <c r="K3286" s="15" t="s">
        <v>11278</v>
      </c>
      <c r="L3286" s="40" t="s">
        <v>5</v>
      </c>
      <c r="M3286" s="39"/>
      <c r="N3286" s="41" t="s">
        <v>2098</v>
      </c>
      <c r="O3286" s="39">
        <v>45112</v>
      </c>
      <c r="P3286" s="40">
        <v>1</v>
      </c>
      <c r="Q3286" s="40">
        <v>1</v>
      </c>
      <c r="R3286" s="40" t="str">
        <f>IFERROR(VLOOKUP(Tabla2[[#This Row],[CONTRATISTA PRNCIPAL]],Hoja1!$L$5:$M$9,2,FALSE),"CJV")</f>
        <v>CJV</v>
      </c>
      <c r="S3286" s="40" t="str">
        <f>IF(Tabla2[[#This Row],[EMPRESA]]=Tabla2[[#This Row],[CONTRATISTA PRNCIPAL]],"Principal","Secundaria")</f>
        <v>Principal</v>
      </c>
      <c r="T3286" s="42">
        <f>IFERROR(1/COUNTIF(Tabla2[CONTRATISTA PRNCIPAL],Tabla2[[#This Row],[CONTRATISTA PRNCIPAL]]),0)</f>
        <v>0.005494505494505495</v>
      </c>
      <c r="U3286" s="43">
        <f>IF(((TODAY()-Tabla2[[#This Row],[FECHA NACIMIENTO]])/365)&lt;18,"Corregir", IF(((TODAY()-Tabla2[[#This Row],[FECHA NACIMIENTO]])/365)&gt;80, "Corregir",ROUNDDOWN(((TODAY()-Tabla2[[#This Row],[FECHA NACIMIENTO]])/365),0)))</f>
        <v>31</v>
      </c>
      <c r="V32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86" s="44" t="str">
        <f>+IF(Tabla2[[#This Row],[Edad]]="Corregir","Corregir","Ok")</f>
        <v>Ok</v>
      </c>
      <c r="X3286" s="42" t="str">
        <f>+IFERROR(VLOOKUP(Tabla2[[#This Row],[DISTRITO SEGÚN DNI]],Hoja1!$A$2:$B$32,2,FALSE),"No")</f>
        <v>No</v>
      </c>
      <c r="Y3286" s="42" t="str">
        <f>IF(OR(LOWER(Tabla2[[#This Row],[GENERO]])="masculino", LOWER(Tabla2[[#This Row],[GENERO]])="femenino"),"OK","Corregir")</f>
        <v>OK</v>
      </c>
      <c r="Z3286" s="42" t="str">
        <f>+IF(Tabla2[[#This Row],[Nro. DNI / CE]]="","Corregir",IF(LEN(Tabla2[[#This Row],[Nro. DNI / CE]])&gt;=8,"OK","Corregir"))</f>
        <v>OK</v>
      </c>
      <c r="AA3286" s="42">
        <f>COUNTIF(Tabla2[APELLIDOS Y NOMBRES],Tabla2[[#This Row],[APELLIDOS Y NOMBRES]])</f>
        <v>1</v>
      </c>
      <c r="AB3286" s="42">
        <f>IF(Tabla2[[#This Row],[Trabajador]]&gt;1,1/Tabla2[[#This Row],[Trabajador]],Tabla2[[#This Row],[Trabajador]])</f>
        <v>1</v>
      </c>
      <c r="AC3286" t="str">
        <f>+IFERROR(IF(Tabla2[[#This Row],[FECHA CESE/BAJA]]="","No Aplica",IF(AND(MONTH(Tabla2[[#This Row],[FECHA CESE/BAJA]])=MONTH(TODAY()-30),YEAR(Tabla2[[#This Row],[FECHA CESE/BAJA]])=YEAR(TODAY())),MONTH(TODAY()-30)&amp;"-"&amp;YEAR(TODAY()),"Borrar")),"No aplica")</f>
        <v>No Aplica</v>
      </c>
      <c r="AD3286" t="str">
        <f>+IFERROR(IF(Tabla2[[#This Row],[FECHA INICIO DE LABORES EN OBRA]]="","No Aplica",IF(AND(MONTH(Tabla2[[#This Row],[FECHA INICIO DE LABORES EN OBRA]])=MONTH(TODAY()-30),YEAR(Tabla2[[#This Row],[FECHA INICIO DE LABORES EN OBRA]])=YEAR(TODAY())),MONTH(TODAY()-30)&amp;"-"&amp;YEAR(TODAY()),"No Aplica")),"No Aplica")</f>
        <v>No Aplica</v>
      </c>
    </row>
    <row r="3287" spans="1:30" x14ac:dyDescent="0.25">
      <c r="A3287" s="13" t="s">
        <v>11155</v>
      </c>
      <c r="B3287" s="15" t="s">
        <v>11156</v>
      </c>
      <c r="C3287" s="15" t="s">
        <v>10814</v>
      </c>
      <c r="D3287" s="15" t="s">
        <v>11279</v>
      </c>
      <c r="E3287" s="15" t="s">
        <v>11280</v>
      </c>
      <c r="F3287" s="39">
        <v>33708</v>
      </c>
      <c r="G3287" s="15">
        <v>3</v>
      </c>
      <c r="H3287" s="15" t="s">
        <v>11159</v>
      </c>
      <c r="I3287" s="15" t="s">
        <v>10822</v>
      </c>
      <c r="J3287" s="15" t="s">
        <v>11281</v>
      </c>
      <c r="K3287" s="15" t="s">
        <v>4483</v>
      </c>
      <c r="L3287" s="40" t="s">
        <v>6</v>
      </c>
      <c r="M3287" s="39"/>
      <c r="N3287" s="41" t="s">
        <v>2098</v>
      </c>
      <c r="O3287" s="39">
        <v>45112</v>
      </c>
      <c r="P3287" s="40">
        <v>1</v>
      </c>
      <c r="Q3287" s="40">
        <v>1</v>
      </c>
      <c r="R3287" s="40" t="str">
        <f>IFERROR(VLOOKUP(Tabla2[[#This Row],[CONTRATISTA PRNCIPAL]],Hoja1!$L$5:$M$9,2,FALSE),"CJV")</f>
        <v>CJV</v>
      </c>
      <c r="S3287" s="40" t="str">
        <f>IF(Tabla2[[#This Row],[EMPRESA]]=Tabla2[[#This Row],[CONTRATISTA PRNCIPAL]],"Principal","Secundaria")</f>
        <v>Secundaria</v>
      </c>
      <c r="T3287" s="42">
        <f>IFERROR(1/COUNTIF(Tabla2[CONTRATISTA PRNCIPAL],Tabla2[[#This Row],[CONTRATISTA PRNCIPAL]]),0)</f>
        <v>0.005494505494505495</v>
      </c>
      <c r="U3287" s="43">
        <f>IF(((TODAY()-Tabla2[[#This Row],[FECHA NACIMIENTO]])/365)&lt;18,"Corregir", IF(((TODAY()-Tabla2[[#This Row],[FECHA NACIMIENTO]])/365)&gt;80, "Corregir",ROUNDDOWN(((TODAY()-Tabla2[[#This Row],[FECHA NACIMIENTO]])/365),0)))</f>
        <v>31</v>
      </c>
      <c r="V32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87" s="44" t="str">
        <f>+IF(Tabla2[[#This Row],[Edad]]="Corregir","Corregir","Ok")</f>
        <v>Ok</v>
      </c>
      <c r="X3287" s="42" t="str">
        <f>+IFERROR(VLOOKUP(Tabla2[[#This Row],[DISTRITO SEGÚN DNI]],Hoja1!$A$2:$B$32,2,FALSE),"No")</f>
        <v>No</v>
      </c>
      <c r="Y3287" s="42" t="str">
        <f>IF(OR(LOWER(Tabla2[[#This Row],[GENERO]])="masculino", LOWER(Tabla2[[#This Row],[GENERO]])="femenino"),"OK","Corregir")</f>
        <v>OK</v>
      </c>
      <c r="Z3287" s="42" t="str">
        <f>+IF(Tabla2[[#This Row],[Nro. DNI / CE]]="","Corregir",IF(LEN(Tabla2[[#This Row],[Nro. DNI / CE]])&gt;=8,"OK","Corregir"))</f>
        <v>OK</v>
      </c>
      <c r="AA3287" s="42">
        <f>COUNTIF(Tabla2[APELLIDOS Y NOMBRES],Tabla2[[#This Row],[APELLIDOS Y NOMBRES]])</f>
        <v>1</v>
      </c>
      <c r="AB3287" s="42">
        <f>IF(Tabla2[[#This Row],[Trabajador]]&gt;1,1/Tabla2[[#This Row],[Trabajador]],Tabla2[[#This Row],[Trabajador]])</f>
        <v>1</v>
      </c>
      <c r="AC3287" t="str">
        <f>+IFERROR(IF(Tabla2[[#This Row],[FECHA CESE/BAJA]]="","No Aplica",IF(AND(MONTH(Tabla2[[#This Row],[FECHA CESE/BAJA]])=MONTH(TODAY()-30),YEAR(Tabla2[[#This Row],[FECHA CESE/BAJA]])=YEAR(TODAY())),MONTH(TODAY()-30)&amp;"-"&amp;YEAR(TODAY()),"Borrar")),"No aplica")</f>
        <v>No Aplica</v>
      </c>
      <c r="AD3287" t="str">
        <f>+IFERROR(IF(Tabla2[[#This Row],[FECHA INICIO DE LABORES EN OBRA]]="","No Aplica",IF(AND(MONTH(Tabla2[[#This Row],[FECHA INICIO DE LABORES EN OBRA]])=MONTH(TODAY()-30),YEAR(Tabla2[[#This Row],[FECHA INICIO DE LABORES EN OBRA]])=YEAR(TODAY())),MONTH(TODAY()-30)&amp;"-"&amp;YEAR(TODAY()),"No Aplica")),"No Aplica")</f>
        <v>No Aplica</v>
      </c>
    </row>
    <row r="3288" spans="1:30" x14ac:dyDescent="0.25">
      <c r="A3288" s="13" t="s">
        <v>10813</v>
      </c>
      <c r="B3288" s="15" t="s">
        <v>10814</v>
      </c>
      <c r="C3288" s="15" t="s">
        <v>10814</v>
      </c>
      <c r="D3288" s="15" t="s">
        <v>532</v>
      </c>
      <c r="E3288" s="15" t="s">
        <v>533</v>
      </c>
      <c r="F3288" s="39">
        <v>29782</v>
      </c>
      <c r="G3288" s="15">
        <v>3</v>
      </c>
      <c r="H3288" s="15" t="s">
        <v>2621</v>
      </c>
      <c r="I3288" s="15" t="s">
        <v>10856</v>
      </c>
      <c r="J3288" s="15" t="s">
        <v>11282</v>
      </c>
      <c r="K3288" s="15" t="s">
        <v>27</v>
      </c>
      <c r="L3288" s="40" t="s">
        <v>6</v>
      </c>
      <c r="M3288" s="39"/>
      <c r="N3288" s="41" t="s">
        <v>2098</v>
      </c>
      <c r="O3288" s="39">
        <v>45114</v>
      </c>
      <c r="P3288" s="40">
        <v>1</v>
      </c>
      <c r="Q3288" s="40">
        <v>1</v>
      </c>
      <c r="R3288" s="40" t="str">
        <f>IFERROR(VLOOKUP(Tabla2[[#This Row],[CONTRATISTA PRNCIPAL]],Hoja1!$L$5:$M$9,2,FALSE),"CJV")</f>
        <v>CJV</v>
      </c>
      <c r="S3288" s="40" t="str">
        <f>IF(Tabla2[[#This Row],[EMPRESA]]=Tabla2[[#This Row],[CONTRATISTA PRNCIPAL]],"Principal","Secundaria")</f>
        <v>Principal</v>
      </c>
      <c r="T3288" s="42">
        <f>IFERROR(1/COUNTIF(Tabla2[CONTRATISTA PRNCIPAL],Tabla2[[#This Row],[CONTRATISTA PRNCIPAL]]),0)</f>
        <v>0.005494505494505495</v>
      </c>
      <c r="U3288" s="43">
        <f>IF(((TODAY()-Tabla2[[#This Row],[FECHA NACIMIENTO]])/365)&lt;18,"Corregir", IF(((TODAY()-Tabla2[[#This Row],[FECHA NACIMIENTO]])/365)&gt;80, "Corregir",ROUNDDOWN(((TODAY()-Tabla2[[#This Row],[FECHA NACIMIENTO]])/365),0)))</f>
        <v>42</v>
      </c>
      <c r="V32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88" s="44" t="str">
        <f>+IF(Tabla2[[#This Row],[Edad]]="Corregir","Corregir","Ok")</f>
        <v>Ok</v>
      </c>
      <c r="X3288" s="42" t="str">
        <f>+IFERROR(VLOOKUP(Tabla2[[#This Row],[DISTRITO SEGÚN DNI]],Hoja1!$A$2:$B$32,2,FALSE),"No")</f>
        <v>CALLAO</v>
      </c>
      <c r="Y3288" s="42" t="str">
        <f>IF(OR(LOWER(Tabla2[[#This Row],[GENERO]])="masculino", LOWER(Tabla2[[#This Row],[GENERO]])="femenino"),"OK","Corregir")</f>
        <v>OK</v>
      </c>
      <c r="Z3288" s="42" t="str">
        <f>+IF(Tabla2[[#This Row],[Nro. DNI / CE]]="","Corregir",IF(LEN(Tabla2[[#This Row],[Nro. DNI / CE]])&gt;=8,"OK","Corregir"))</f>
        <v>OK</v>
      </c>
      <c r="AA3288" s="42">
        <f>COUNTIF(Tabla2[APELLIDOS Y NOMBRES],Tabla2[[#This Row],[APELLIDOS Y NOMBRES]])</f>
        <v>1</v>
      </c>
      <c r="AB3288" s="42">
        <f>IF(Tabla2[[#This Row],[Trabajador]]&gt;1,1/Tabla2[[#This Row],[Trabajador]],Tabla2[[#This Row],[Trabajador]])</f>
        <v>1</v>
      </c>
      <c r="AC3288" t="str">
        <f>+IFERROR(IF(Tabla2[[#This Row],[FECHA CESE/BAJA]]="","No Aplica",IF(AND(MONTH(Tabla2[[#This Row],[FECHA CESE/BAJA]])=MONTH(TODAY()-30),YEAR(Tabla2[[#This Row],[FECHA CESE/BAJA]])=YEAR(TODAY())),MONTH(TODAY()-30)&amp;"-"&amp;YEAR(TODAY()),"Borrar")),"No aplica")</f>
        <v>No Aplica</v>
      </c>
      <c r="AD3288" t="str">
        <f>+IFERROR(IF(Tabla2[[#This Row],[FECHA INICIO DE LABORES EN OBRA]]="","No Aplica",IF(AND(MONTH(Tabla2[[#This Row],[FECHA INICIO DE LABORES EN OBRA]])=MONTH(TODAY()-30),YEAR(Tabla2[[#This Row],[FECHA INICIO DE LABORES EN OBRA]])=YEAR(TODAY())),MONTH(TODAY()-30)&amp;"-"&amp;YEAR(TODAY()),"No Aplica")),"No Aplica")</f>
        <v>No Aplica</v>
      </c>
    </row>
    <row r="3289" spans="1:30" x14ac:dyDescent="0.25">
      <c r="A3289" s="13" t="s">
        <v>10813</v>
      </c>
      <c r="B3289" s="15" t="s">
        <v>10814</v>
      </c>
      <c r="C3289" s="15" t="s">
        <v>10814</v>
      </c>
      <c r="D3289" s="15" t="s">
        <v>1570</v>
      </c>
      <c r="E3289" s="15" t="s">
        <v>1571</v>
      </c>
      <c r="F3289" s="39">
        <v>35206</v>
      </c>
      <c r="G3289" s="15">
        <v>2</v>
      </c>
      <c r="H3289" s="15" t="s">
        <v>2751</v>
      </c>
      <c r="I3289" s="15" t="s">
        <v>10822</v>
      </c>
      <c r="J3289" s="15" t="s">
        <v>11283</v>
      </c>
      <c r="K3289" s="15" t="s">
        <v>27</v>
      </c>
      <c r="L3289" s="40" t="s">
        <v>6</v>
      </c>
      <c r="M3289" s="39"/>
      <c r="N3289" s="41" t="s">
        <v>2098</v>
      </c>
      <c r="O3289" s="39">
        <v>45114</v>
      </c>
      <c r="P3289" s="40">
        <v>1</v>
      </c>
      <c r="Q3289" s="40">
        <v>4</v>
      </c>
      <c r="R3289" s="40" t="str">
        <f>IFERROR(VLOOKUP(Tabla2[[#This Row],[CONTRATISTA PRNCIPAL]],Hoja1!$L$5:$M$9,2,FALSE),"CJV")</f>
        <v>CJV</v>
      </c>
      <c r="S3289" s="40" t="str">
        <f>IF(Tabla2[[#This Row],[EMPRESA]]=Tabla2[[#This Row],[CONTRATISTA PRNCIPAL]],"Principal","Secundaria")</f>
        <v>Principal</v>
      </c>
      <c r="T3289" s="42">
        <f>IFERROR(1/COUNTIF(Tabla2[CONTRATISTA PRNCIPAL],Tabla2[[#This Row],[CONTRATISTA PRNCIPAL]]),0)</f>
        <v>0.005494505494505495</v>
      </c>
      <c r="U3289" s="43">
        <f>IF(((TODAY()-Tabla2[[#This Row],[FECHA NACIMIENTO]])/365)&lt;18,"Corregir", IF(((TODAY()-Tabla2[[#This Row],[FECHA NACIMIENTO]])/365)&gt;80, "Corregir",ROUNDDOWN(((TODAY()-Tabla2[[#This Row],[FECHA NACIMIENTO]])/365),0)))</f>
        <v>27</v>
      </c>
      <c r="V32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89" s="44" t="str">
        <f>+IF(Tabla2[[#This Row],[Edad]]="Corregir","Corregir","Ok")</f>
        <v>Ok</v>
      </c>
      <c r="X3289" s="42" t="str">
        <f>+IFERROR(VLOOKUP(Tabla2[[#This Row],[DISTRITO SEGÚN DNI]],Hoja1!$A$2:$B$32,2,FALSE),"No")</f>
        <v>CALLAO</v>
      </c>
      <c r="Y3289" s="42" t="str">
        <f>IF(OR(LOWER(Tabla2[[#This Row],[GENERO]])="masculino", LOWER(Tabla2[[#This Row],[GENERO]])="femenino"),"OK","Corregir")</f>
        <v>OK</v>
      </c>
      <c r="Z3289" s="42" t="str">
        <f>+IF(Tabla2[[#This Row],[Nro. DNI / CE]]="","Corregir",IF(LEN(Tabla2[[#This Row],[Nro. DNI / CE]])&gt;=8,"OK","Corregir"))</f>
        <v>OK</v>
      </c>
      <c r="AA3289" s="42">
        <f>COUNTIF(Tabla2[APELLIDOS Y NOMBRES],Tabla2[[#This Row],[APELLIDOS Y NOMBRES]])</f>
        <v>1</v>
      </c>
      <c r="AB3289" s="42">
        <f>IF(Tabla2[[#This Row],[Trabajador]]&gt;1,1/Tabla2[[#This Row],[Trabajador]],Tabla2[[#This Row],[Trabajador]])</f>
        <v>1</v>
      </c>
      <c r="AC3289" t="str">
        <f>+IFERROR(IF(Tabla2[[#This Row],[FECHA CESE/BAJA]]="","No Aplica",IF(AND(MONTH(Tabla2[[#This Row],[FECHA CESE/BAJA]])=MONTH(TODAY()-30),YEAR(Tabla2[[#This Row],[FECHA CESE/BAJA]])=YEAR(TODAY())),MONTH(TODAY()-30)&amp;"-"&amp;YEAR(TODAY()),"Borrar")),"No aplica")</f>
        <v>No Aplica</v>
      </c>
      <c r="AD3289" t="str">
        <f>+IFERROR(IF(Tabla2[[#This Row],[FECHA INICIO DE LABORES EN OBRA]]="","No Aplica",IF(AND(MONTH(Tabla2[[#This Row],[FECHA INICIO DE LABORES EN OBRA]])=MONTH(TODAY()-30),YEAR(Tabla2[[#This Row],[FECHA INICIO DE LABORES EN OBRA]])=YEAR(TODAY())),MONTH(TODAY()-30)&amp;"-"&amp;YEAR(TODAY()),"No Aplica")),"No Aplica")</f>
        <v>No Aplica</v>
      </c>
    </row>
    <row r="3290" spans="1:30" x14ac:dyDescent="0.25">
      <c r="A3290" s="13" t="s">
        <v>10813</v>
      </c>
      <c r="B3290" s="15" t="s">
        <v>10814</v>
      </c>
      <c r="C3290" s="15" t="s">
        <v>10814</v>
      </c>
      <c r="D3290" s="15" t="s">
        <v>1572</v>
      </c>
      <c r="E3290" s="15" t="s">
        <v>1573</v>
      </c>
      <c r="F3290" s="39">
        <v>32763</v>
      </c>
      <c r="G3290" s="15">
        <v>3</v>
      </c>
      <c r="H3290" s="15" t="s">
        <v>3032</v>
      </c>
      <c r="I3290" s="15" t="s">
        <v>10822</v>
      </c>
      <c r="J3290" s="15" t="s">
        <v>11284</v>
      </c>
      <c r="K3290" s="15" t="s">
        <v>27</v>
      </c>
      <c r="L3290" s="40" t="s">
        <v>6</v>
      </c>
      <c r="M3290" s="39"/>
      <c r="N3290" s="41" t="s">
        <v>2098</v>
      </c>
      <c r="O3290" s="39">
        <v>45115</v>
      </c>
      <c r="P3290" s="40">
        <v>1</v>
      </c>
      <c r="Q3290" s="40">
        <v>1</v>
      </c>
      <c r="R3290" s="40" t="str">
        <f>IFERROR(VLOOKUP(Tabla2[[#This Row],[CONTRATISTA PRNCIPAL]],Hoja1!$L$5:$M$9,2,FALSE),"CJV")</f>
        <v>CJV</v>
      </c>
      <c r="S3290" s="40" t="str">
        <f>IF(Tabla2[[#This Row],[EMPRESA]]=Tabla2[[#This Row],[CONTRATISTA PRNCIPAL]],"Principal","Secundaria")</f>
        <v>Principal</v>
      </c>
      <c r="T3290" s="42">
        <f>IFERROR(1/COUNTIF(Tabla2[CONTRATISTA PRNCIPAL],Tabla2[[#This Row],[CONTRATISTA PRNCIPAL]]),0)</f>
        <v>0.005494505494505495</v>
      </c>
      <c r="U3290" s="43">
        <f>IF(((TODAY()-Tabla2[[#This Row],[FECHA NACIMIENTO]])/365)&lt;18,"Corregir", IF(((TODAY()-Tabla2[[#This Row],[FECHA NACIMIENTO]])/365)&gt;80, "Corregir",ROUNDDOWN(((TODAY()-Tabla2[[#This Row],[FECHA NACIMIENTO]])/365),0)))</f>
        <v>34</v>
      </c>
      <c r="V32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90" s="44" t="str">
        <f>+IF(Tabla2[[#This Row],[Edad]]="Corregir","Corregir","Ok")</f>
        <v>Ok</v>
      </c>
      <c r="X3290" s="42" t="str">
        <f>+IFERROR(VLOOKUP(Tabla2[[#This Row],[DISTRITO SEGÚN DNI]],Hoja1!$A$2:$B$32,2,FALSE),"No")</f>
        <v>CALLAO</v>
      </c>
      <c r="Y3290" s="42" t="str">
        <f>IF(OR(LOWER(Tabla2[[#This Row],[GENERO]])="masculino", LOWER(Tabla2[[#This Row],[GENERO]])="femenino"),"OK","Corregir")</f>
        <v>OK</v>
      </c>
      <c r="Z3290" s="42" t="str">
        <f>+IF(Tabla2[[#This Row],[Nro. DNI / CE]]="","Corregir",IF(LEN(Tabla2[[#This Row],[Nro. DNI / CE]])&gt;=8,"OK","Corregir"))</f>
        <v>OK</v>
      </c>
      <c r="AA3290" s="42">
        <f>COUNTIF(Tabla2[APELLIDOS Y NOMBRES],Tabla2[[#This Row],[APELLIDOS Y NOMBRES]])</f>
        <v>1</v>
      </c>
      <c r="AB3290" s="42">
        <f>IF(Tabla2[[#This Row],[Trabajador]]&gt;1,1/Tabla2[[#This Row],[Trabajador]],Tabla2[[#This Row],[Trabajador]])</f>
        <v>1</v>
      </c>
      <c r="AC3290" t="str">
        <f>+IFERROR(IF(Tabla2[[#This Row],[FECHA CESE/BAJA]]="","No Aplica",IF(AND(MONTH(Tabla2[[#This Row],[FECHA CESE/BAJA]])=MONTH(TODAY()-30),YEAR(Tabla2[[#This Row],[FECHA CESE/BAJA]])=YEAR(TODAY())),MONTH(TODAY()-30)&amp;"-"&amp;YEAR(TODAY()),"Borrar")),"No aplica")</f>
        <v>No Aplica</v>
      </c>
      <c r="AD3290" t="str">
        <f>+IFERROR(IF(Tabla2[[#This Row],[FECHA INICIO DE LABORES EN OBRA]]="","No Aplica",IF(AND(MONTH(Tabla2[[#This Row],[FECHA INICIO DE LABORES EN OBRA]])=MONTH(TODAY()-30),YEAR(Tabla2[[#This Row],[FECHA INICIO DE LABORES EN OBRA]])=YEAR(TODAY())),MONTH(TODAY()-30)&amp;"-"&amp;YEAR(TODAY()),"No Aplica")),"No Aplica")</f>
        <v>No Aplica</v>
      </c>
    </row>
    <row r="3291" spans="1:30" x14ac:dyDescent="0.25">
      <c r="A3291" s="13" t="s">
        <v>10813</v>
      </c>
      <c r="B3291" s="15" t="s">
        <v>10814</v>
      </c>
      <c r="C3291" s="15" t="s">
        <v>10814</v>
      </c>
      <c r="D3291" s="15" t="s">
        <v>11285</v>
      </c>
      <c r="E3291" s="15" t="s">
        <v>11286</v>
      </c>
      <c r="F3291" s="39">
        <v>35027</v>
      </c>
      <c r="G3291" s="15">
        <v>3</v>
      </c>
      <c r="H3291" s="15" t="s">
        <v>11191</v>
      </c>
      <c r="I3291" s="15" t="s">
        <v>10822</v>
      </c>
      <c r="J3291" s="15" t="s">
        <v>11287</v>
      </c>
      <c r="K3291" s="15" t="s">
        <v>2200</v>
      </c>
      <c r="L3291" s="40" t="s">
        <v>6</v>
      </c>
      <c r="M3291" s="39"/>
      <c r="N3291" s="41" t="s">
        <v>2098</v>
      </c>
      <c r="O3291" s="39">
        <v>45117</v>
      </c>
      <c r="P3291" s="40">
        <v>1</v>
      </c>
      <c r="Q3291" s="40">
        <v>1</v>
      </c>
      <c r="R3291" s="40" t="str">
        <f>IFERROR(VLOOKUP(Tabla2[[#This Row],[CONTRATISTA PRNCIPAL]],Hoja1!$L$5:$M$9,2,FALSE),"CJV")</f>
        <v>CJV</v>
      </c>
      <c r="S3291" s="40" t="str">
        <f>IF(Tabla2[[#This Row],[EMPRESA]]=Tabla2[[#This Row],[CONTRATISTA PRNCIPAL]],"Principal","Secundaria")</f>
        <v>Principal</v>
      </c>
      <c r="T3291" s="42">
        <f>IFERROR(1/COUNTIF(Tabla2[CONTRATISTA PRNCIPAL],Tabla2[[#This Row],[CONTRATISTA PRNCIPAL]]),0)</f>
        <v>0.005494505494505495</v>
      </c>
      <c r="U3291" s="43">
        <f>IF(((TODAY()-Tabla2[[#This Row],[FECHA NACIMIENTO]])/365)&lt;18,"Corregir", IF(((TODAY()-Tabla2[[#This Row],[FECHA NACIMIENTO]])/365)&gt;80, "Corregir",ROUNDDOWN(((TODAY()-Tabla2[[#This Row],[FECHA NACIMIENTO]])/365),0)))</f>
        <v>27</v>
      </c>
      <c r="V32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91" s="44" t="str">
        <f>+IF(Tabla2[[#This Row],[Edad]]="Corregir","Corregir","Ok")</f>
        <v>Ok</v>
      </c>
      <c r="X3291" s="42" t="str">
        <f>+IFERROR(VLOOKUP(Tabla2[[#This Row],[DISTRITO SEGÚN DNI]],Hoja1!$A$2:$B$32,2,FALSE),"No")</f>
        <v>No</v>
      </c>
      <c r="Y3291" s="42" t="str">
        <f>IF(OR(LOWER(Tabla2[[#This Row],[GENERO]])="masculino", LOWER(Tabla2[[#This Row],[GENERO]])="femenino"),"OK","Corregir")</f>
        <v>OK</v>
      </c>
      <c r="Z3291" s="42" t="str">
        <f>+IF(Tabla2[[#This Row],[Nro. DNI / CE]]="","Corregir",IF(LEN(Tabla2[[#This Row],[Nro. DNI / CE]])&gt;=8,"OK","Corregir"))</f>
        <v>OK</v>
      </c>
      <c r="AA3291" s="42">
        <f>COUNTIF(Tabla2[APELLIDOS Y NOMBRES],Tabla2[[#This Row],[APELLIDOS Y NOMBRES]])</f>
        <v>1</v>
      </c>
      <c r="AB3291" s="42">
        <f>IF(Tabla2[[#This Row],[Trabajador]]&gt;1,1/Tabla2[[#This Row],[Trabajador]],Tabla2[[#This Row],[Trabajador]])</f>
        <v>1</v>
      </c>
      <c r="AC3291" t="str">
        <f>+IFERROR(IF(Tabla2[[#This Row],[FECHA CESE/BAJA]]="","No Aplica",IF(AND(MONTH(Tabla2[[#This Row],[FECHA CESE/BAJA]])=MONTH(TODAY()-30),YEAR(Tabla2[[#This Row],[FECHA CESE/BAJA]])=YEAR(TODAY())),MONTH(TODAY()-30)&amp;"-"&amp;YEAR(TODAY()),"Borrar")),"No aplica")</f>
        <v>No Aplica</v>
      </c>
      <c r="AD3291" t="str">
        <f>+IFERROR(IF(Tabla2[[#This Row],[FECHA INICIO DE LABORES EN OBRA]]="","No Aplica",IF(AND(MONTH(Tabla2[[#This Row],[FECHA INICIO DE LABORES EN OBRA]])=MONTH(TODAY()-30),YEAR(Tabla2[[#This Row],[FECHA INICIO DE LABORES EN OBRA]])=YEAR(TODAY())),MONTH(TODAY()-30)&amp;"-"&amp;YEAR(TODAY()),"No Aplica")),"No Aplica")</f>
        <v>No Aplica</v>
      </c>
    </row>
    <row r="3292" spans="1:30" x14ac:dyDescent="0.25">
      <c r="A3292" s="13" t="s">
        <v>10813</v>
      </c>
      <c r="B3292" s="15" t="s">
        <v>10814</v>
      </c>
      <c r="C3292" s="15" t="s">
        <v>10814</v>
      </c>
      <c r="D3292" s="15" t="s">
        <v>774</v>
      </c>
      <c r="E3292" s="15" t="s">
        <v>775</v>
      </c>
      <c r="F3292" s="39">
        <v>33987</v>
      </c>
      <c r="G3292" s="15">
        <v>2</v>
      </c>
      <c r="H3292" s="15" t="s">
        <v>2751</v>
      </c>
      <c r="I3292" s="15" t="s">
        <v>10822</v>
      </c>
      <c r="J3292" s="15" t="s">
        <v>11288</v>
      </c>
      <c r="K3292" s="15" t="s">
        <v>2022</v>
      </c>
      <c r="L3292" s="40" t="s">
        <v>6</v>
      </c>
      <c r="M3292" s="39"/>
      <c r="N3292" s="41" t="s">
        <v>2098</v>
      </c>
      <c r="O3292" s="39">
        <v>45117</v>
      </c>
      <c r="P3292" s="40">
        <v>1</v>
      </c>
      <c r="Q3292" s="40">
        <v>4</v>
      </c>
      <c r="R3292" s="40" t="str">
        <f>IFERROR(VLOOKUP(Tabla2[[#This Row],[CONTRATISTA PRNCIPAL]],Hoja1!$L$5:$M$9,2,FALSE),"CJV")</f>
        <v>CJV</v>
      </c>
      <c r="S3292" s="40" t="str">
        <f>IF(Tabla2[[#This Row],[EMPRESA]]=Tabla2[[#This Row],[CONTRATISTA PRNCIPAL]],"Principal","Secundaria")</f>
        <v>Principal</v>
      </c>
      <c r="T3292" s="42">
        <f>IFERROR(1/COUNTIF(Tabla2[CONTRATISTA PRNCIPAL],Tabla2[[#This Row],[CONTRATISTA PRNCIPAL]]),0)</f>
        <v>0.005494505494505495</v>
      </c>
      <c r="U3292" s="43">
        <f>IF(((TODAY()-Tabla2[[#This Row],[FECHA NACIMIENTO]])/365)&lt;18,"Corregir", IF(((TODAY()-Tabla2[[#This Row],[FECHA NACIMIENTO]])/365)&gt;80, "Corregir",ROUNDDOWN(((TODAY()-Tabla2[[#This Row],[FECHA NACIMIENTO]])/365),0)))</f>
        <v>30</v>
      </c>
      <c r="V32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92" s="44" t="str">
        <f>+IF(Tabla2[[#This Row],[Edad]]="Corregir","Corregir","Ok")</f>
        <v>Ok</v>
      </c>
      <c r="X3292" s="42" t="str">
        <f>+IFERROR(VLOOKUP(Tabla2[[#This Row],[DISTRITO SEGÚN DNI]],Hoja1!$A$2:$B$32,2,FALSE),"No")</f>
        <v>CALLAO</v>
      </c>
      <c r="Y3292" s="42" t="str">
        <f>IF(OR(LOWER(Tabla2[[#This Row],[GENERO]])="masculino", LOWER(Tabla2[[#This Row],[GENERO]])="femenino"),"OK","Corregir")</f>
        <v>OK</v>
      </c>
      <c r="Z3292" s="42" t="str">
        <f>+IF(Tabla2[[#This Row],[Nro. DNI / CE]]="","Corregir",IF(LEN(Tabla2[[#This Row],[Nro. DNI / CE]])&gt;=8,"OK","Corregir"))</f>
        <v>OK</v>
      </c>
      <c r="AA3292" s="42">
        <f>COUNTIF(Tabla2[APELLIDOS Y NOMBRES],Tabla2[[#This Row],[APELLIDOS Y NOMBRES]])</f>
        <v>1</v>
      </c>
      <c r="AB3292" s="42">
        <f>IF(Tabla2[[#This Row],[Trabajador]]&gt;1,1/Tabla2[[#This Row],[Trabajador]],Tabla2[[#This Row],[Trabajador]])</f>
        <v>1</v>
      </c>
      <c r="AC3292" t="str">
        <f>+IFERROR(IF(Tabla2[[#This Row],[FECHA CESE/BAJA]]="","No Aplica",IF(AND(MONTH(Tabla2[[#This Row],[FECHA CESE/BAJA]])=MONTH(TODAY()-30),YEAR(Tabla2[[#This Row],[FECHA CESE/BAJA]])=YEAR(TODAY())),MONTH(TODAY()-30)&amp;"-"&amp;YEAR(TODAY()),"Borrar")),"No aplica")</f>
        <v>No Aplica</v>
      </c>
      <c r="AD3292" t="str">
        <f>+IFERROR(IF(Tabla2[[#This Row],[FECHA INICIO DE LABORES EN OBRA]]="","No Aplica",IF(AND(MONTH(Tabla2[[#This Row],[FECHA INICIO DE LABORES EN OBRA]])=MONTH(TODAY()-30),YEAR(Tabla2[[#This Row],[FECHA INICIO DE LABORES EN OBRA]])=YEAR(TODAY())),MONTH(TODAY()-30)&amp;"-"&amp;YEAR(TODAY()),"No Aplica")),"No Aplica")</f>
        <v>No Aplica</v>
      </c>
    </row>
    <row r="3293" spans="1:30" x14ac:dyDescent="0.25">
      <c r="A3293" s="13" t="s">
        <v>10813</v>
      </c>
      <c r="B3293" s="15" t="s">
        <v>10814</v>
      </c>
      <c r="C3293" s="15" t="s">
        <v>10814</v>
      </c>
      <c r="D3293" s="15" t="s">
        <v>11289</v>
      </c>
      <c r="E3293" s="15" t="s">
        <v>11290</v>
      </c>
      <c r="F3293" s="39">
        <v>28874</v>
      </c>
      <c r="G3293" s="15">
        <v>3</v>
      </c>
      <c r="H3293" s="15" t="s">
        <v>7289</v>
      </c>
      <c r="I3293" s="15" t="s">
        <v>2277</v>
      </c>
      <c r="J3293" s="15" t="s">
        <v>11291</v>
      </c>
      <c r="K3293" s="15" t="s">
        <v>2174</v>
      </c>
      <c r="L3293" s="40" t="s">
        <v>6</v>
      </c>
      <c r="M3293" s="39"/>
      <c r="N3293" s="41" t="s">
        <v>2098</v>
      </c>
      <c r="O3293" s="39">
        <v>45120</v>
      </c>
      <c r="P3293" s="40">
        <v>3</v>
      </c>
      <c r="Q3293" s="40">
        <v>1</v>
      </c>
      <c r="R3293" s="40" t="str">
        <f>IFERROR(VLOOKUP(Tabla2[[#This Row],[CONTRATISTA PRNCIPAL]],Hoja1!$L$5:$M$9,2,FALSE),"CJV")</f>
        <v>CJV</v>
      </c>
      <c r="S3293" s="40" t="str">
        <f>IF(Tabla2[[#This Row],[EMPRESA]]=Tabla2[[#This Row],[CONTRATISTA PRNCIPAL]],"Principal","Secundaria")</f>
        <v>Principal</v>
      </c>
      <c r="T3293" s="42">
        <f>IFERROR(1/COUNTIF(Tabla2[CONTRATISTA PRNCIPAL],Tabla2[[#This Row],[CONTRATISTA PRNCIPAL]]),0)</f>
        <v>0.005494505494505495</v>
      </c>
      <c r="U3293" s="43">
        <f>IF(((TODAY()-Tabla2[[#This Row],[FECHA NACIMIENTO]])/365)&lt;18,"Corregir", IF(((TODAY()-Tabla2[[#This Row],[FECHA NACIMIENTO]])/365)&gt;80, "Corregir",ROUNDDOWN(((TODAY()-Tabla2[[#This Row],[FECHA NACIMIENTO]])/365),0)))</f>
        <v>44</v>
      </c>
      <c r="V32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93" s="44" t="str">
        <f>+IF(Tabla2[[#This Row],[Edad]]="Corregir","Corregir","Ok")</f>
        <v>Ok</v>
      </c>
      <c r="X3293" s="42" t="str">
        <f>+IFERROR(VLOOKUP(Tabla2[[#This Row],[DISTRITO SEGÚN DNI]],Hoja1!$A$2:$B$32,2,FALSE),"No")</f>
        <v>No</v>
      </c>
      <c r="Y3293" s="42" t="str">
        <f>IF(OR(LOWER(Tabla2[[#This Row],[GENERO]])="masculino", LOWER(Tabla2[[#This Row],[GENERO]])="femenino"),"OK","Corregir")</f>
        <v>OK</v>
      </c>
      <c r="Z3293" s="42" t="str">
        <f>+IF(Tabla2[[#This Row],[Nro. DNI / CE]]="","Corregir",IF(LEN(Tabla2[[#This Row],[Nro. DNI / CE]])&gt;=8,"OK","Corregir"))</f>
        <v>OK</v>
      </c>
      <c r="AA3293" s="42">
        <f>COUNTIF(Tabla2[APELLIDOS Y NOMBRES],Tabla2[[#This Row],[APELLIDOS Y NOMBRES]])</f>
        <v>1</v>
      </c>
      <c r="AB3293" s="42">
        <f>IF(Tabla2[[#This Row],[Trabajador]]&gt;1,1/Tabla2[[#This Row],[Trabajador]],Tabla2[[#This Row],[Trabajador]])</f>
        <v>1</v>
      </c>
      <c r="AC3293" t="str">
        <f>+IFERROR(IF(Tabla2[[#This Row],[FECHA CESE/BAJA]]="","No Aplica",IF(AND(MONTH(Tabla2[[#This Row],[FECHA CESE/BAJA]])=MONTH(TODAY()-30),YEAR(Tabla2[[#This Row],[FECHA CESE/BAJA]])=YEAR(TODAY())),MONTH(TODAY()-30)&amp;"-"&amp;YEAR(TODAY()),"Borrar")),"No aplica")</f>
        <v>No Aplica</v>
      </c>
      <c r="AD3293" t="str">
        <f>+IFERROR(IF(Tabla2[[#This Row],[FECHA INICIO DE LABORES EN OBRA]]="","No Aplica",IF(AND(MONTH(Tabla2[[#This Row],[FECHA INICIO DE LABORES EN OBRA]])=MONTH(TODAY()-30),YEAR(Tabla2[[#This Row],[FECHA INICIO DE LABORES EN OBRA]])=YEAR(TODAY())),MONTH(TODAY()-30)&amp;"-"&amp;YEAR(TODAY()),"No Aplica")),"No Aplica")</f>
        <v>No Aplica</v>
      </c>
    </row>
    <row r="3294" spans="1:30" x14ac:dyDescent="0.25">
      <c r="A3294" s="13" t="s">
        <v>10813</v>
      </c>
      <c r="B3294" s="15" t="s">
        <v>10814</v>
      </c>
      <c r="C3294" s="15" t="s">
        <v>10814</v>
      </c>
      <c r="D3294" s="15" t="s">
        <v>1574</v>
      </c>
      <c r="E3294" s="15" t="s">
        <v>1575</v>
      </c>
      <c r="F3294" s="39">
        <v>28288</v>
      </c>
      <c r="G3294" s="15">
        <v>3</v>
      </c>
      <c r="H3294" s="15" t="s">
        <v>10826</v>
      </c>
      <c r="I3294" s="15" t="s">
        <v>2277</v>
      </c>
      <c r="J3294" s="15" t="s">
        <v>11292</v>
      </c>
      <c r="K3294" s="15" t="s">
        <v>27</v>
      </c>
      <c r="L3294" s="40" t="s">
        <v>6</v>
      </c>
      <c r="M3294" s="39"/>
      <c r="N3294" s="41" t="s">
        <v>2098</v>
      </c>
      <c r="O3294" s="39">
        <v>45121</v>
      </c>
      <c r="P3294" s="40">
        <v>1</v>
      </c>
      <c r="Q3294" s="40">
        <v>1</v>
      </c>
      <c r="R3294" s="40" t="str">
        <f>IFERROR(VLOOKUP(Tabla2[[#This Row],[CONTRATISTA PRNCIPAL]],Hoja1!$L$5:$M$9,2,FALSE),"CJV")</f>
        <v>CJV</v>
      </c>
      <c r="S3294" s="40" t="str">
        <f>IF(Tabla2[[#This Row],[EMPRESA]]=Tabla2[[#This Row],[CONTRATISTA PRNCIPAL]],"Principal","Secundaria")</f>
        <v>Principal</v>
      </c>
      <c r="T3294" s="42">
        <f>IFERROR(1/COUNTIF(Tabla2[CONTRATISTA PRNCIPAL],Tabla2[[#This Row],[CONTRATISTA PRNCIPAL]]),0)</f>
        <v>0.005494505494505495</v>
      </c>
      <c r="U3294" s="43">
        <f>IF(((TODAY()-Tabla2[[#This Row],[FECHA NACIMIENTO]])/365)&lt;18,"Corregir", IF(((TODAY()-Tabla2[[#This Row],[FECHA NACIMIENTO]])/365)&gt;80, "Corregir",ROUNDDOWN(((TODAY()-Tabla2[[#This Row],[FECHA NACIMIENTO]])/365),0)))</f>
        <v>46</v>
      </c>
      <c r="V32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294" s="44" t="str">
        <f>+IF(Tabla2[[#This Row],[Edad]]="Corregir","Corregir","Ok")</f>
        <v>Ok</v>
      </c>
      <c r="X3294" s="42" t="str">
        <f>+IFERROR(VLOOKUP(Tabla2[[#This Row],[DISTRITO SEGÚN DNI]],Hoja1!$A$2:$B$32,2,FALSE),"No")</f>
        <v>CALLAO</v>
      </c>
      <c r="Y3294" s="42" t="str">
        <f>IF(OR(LOWER(Tabla2[[#This Row],[GENERO]])="masculino", LOWER(Tabla2[[#This Row],[GENERO]])="femenino"),"OK","Corregir")</f>
        <v>OK</v>
      </c>
      <c r="Z3294" s="42" t="str">
        <f>+IF(Tabla2[[#This Row],[Nro. DNI / CE]]="","Corregir",IF(LEN(Tabla2[[#This Row],[Nro. DNI / CE]])&gt;=8,"OK","Corregir"))</f>
        <v>OK</v>
      </c>
      <c r="AA3294" s="42">
        <f>COUNTIF(Tabla2[APELLIDOS Y NOMBRES],Tabla2[[#This Row],[APELLIDOS Y NOMBRES]])</f>
        <v>1</v>
      </c>
      <c r="AB3294" s="42">
        <f>IF(Tabla2[[#This Row],[Trabajador]]&gt;1,1/Tabla2[[#This Row],[Trabajador]],Tabla2[[#This Row],[Trabajador]])</f>
        <v>1</v>
      </c>
      <c r="AC3294" t="str">
        <f>+IFERROR(IF(Tabla2[[#This Row],[FECHA CESE/BAJA]]="","No Aplica",IF(AND(MONTH(Tabla2[[#This Row],[FECHA CESE/BAJA]])=MONTH(TODAY()-30),YEAR(Tabla2[[#This Row],[FECHA CESE/BAJA]])=YEAR(TODAY())),MONTH(TODAY()-30)&amp;"-"&amp;YEAR(TODAY()),"Borrar")),"No aplica")</f>
        <v>No Aplica</v>
      </c>
      <c r="AD3294" t="str">
        <f>+IFERROR(IF(Tabla2[[#This Row],[FECHA INICIO DE LABORES EN OBRA]]="","No Aplica",IF(AND(MONTH(Tabla2[[#This Row],[FECHA INICIO DE LABORES EN OBRA]])=MONTH(TODAY()-30),YEAR(Tabla2[[#This Row],[FECHA INICIO DE LABORES EN OBRA]])=YEAR(TODAY())),MONTH(TODAY()-30)&amp;"-"&amp;YEAR(TODAY()),"No Aplica")),"No Aplica")</f>
        <v>No Aplica</v>
      </c>
    </row>
    <row r="3295" spans="1:30" x14ac:dyDescent="0.25">
      <c r="A3295" s="13" t="s">
        <v>10813</v>
      </c>
      <c r="B3295" s="15" t="s">
        <v>10814</v>
      </c>
      <c r="C3295" s="15" t="s">
        <v>10814</v>
      </c>
      <c r="D3295" s="15" t="s">
        <v>11293</v>
      </c>
      <c r="E3295" s="15" t="s">
        <v>11294</v>
      </c>
      <c r="F3295" s="39">
        <v>30442</v>
      </c>
      <c r="G3295" s="15">
        <v>3</v>
      </c>
      <c r="H3295" s="15" t="s">
        <v>10826</v>
      </c>
      <c r="I3295" s="15" t="s">
        <v>2277</v>
      </c>
      <c r="J3295" s="15" t="s">
        <v>11295</v>
      </c>
      <c r="K3295" s="15" t="s">
        <v>4291</v>
      </c>
      <c r="L3295" s="40" t="s">
        <v>6</v>
      </c>
      <c r="M3295" s="39"/>
      <c r="N3295" s="41" t="s">
        <v>2098</v>
      </c>
      <c r="O3295" s="39">
        <v>45121</v>
      </c>
      <c r="P3295" s="40">
        <v>1</v>
      </c>
      <c r="Q3295" s="40">
        <v>1</v>
      </c>
      <c r="R3295" s="40" t="str">
        <f>IFERROR(VLOOKUP(Tabla2[[#This Row],[CONTRATISTA PRNCIPAL]],Hoja1!$L$5:$M$9,2,FALSE),"CJV")</f>
        <v>CJV</v>
      </c>
      <c r="S3295" s="40" t="str">
        <f>IF(Tabla2[[#This Row],[EMPRESA]]=Tabla2[[#This Row],[CONTRATISTA PRNCIPAL]],"Principal","Secundaria")</f>
        <v>Principal</v>
      </c>
      <c r="T3295" s="42">
        <f>IFERROR(1/COUNTIF(Tabla2[CONTRATISTA PRNCIPAL],Tabla2[[#This Row],[CONTRATISTA PRNCIPAL]]),0)</f>
        <v>0.005494505494505495</v>
      </c>
      <c r="U3295" s="43">
        <f>IF(((TODAY()-Tabla2[[#This Row],[FECHA NACIMIENTO]])/365)&lt;18,"Corregir", IF(((TODAY()-Tabla2[[#This Row],[FECHA NACIMIENTO]])/365)&gt;80, "Corregir",ROUNDDOWN(((TODAY()-Tabla2[[#This Row],[FECHA NACIMIENTO]])/365),0)))</f>
        <v>40</v>
      </c>
      <c r="V32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95" s="44" t="str">
        <f>+IF(Tabla2[[#This Row],[Edad]]="Corregir","Corregir","Ok")</f>
        <v>Ok</v>
      </c>
      <c r="X3295" s="42" t="str">
        <f>+IFERROR(VLOOKUP(Tabla2[[#This Row],[DISTRITO SEGÚN DNI]],Hoja1!$A$2:$B$32,2,FALSE),"No")</f>
        <v>No</v>
      </c>
      <c r="Y3295" s="42" t="str">
        <f>IF(OR(LOWER(Tabla2[[#This Row],[GENERO]])="masculino", LOWER(Tabla2[[#This Row],[GENERO]])="femenino"),"OK","Corregir")</f>
        <v>OK</v>
      </c>
      <c r="Z3295" s="42" t="str">
        <f>+IF(Tabla2[[#This Row],[Nro. DNI / CE]]="","Corregir",IF(LEN(Tabla2[[#This Row],[Nro. DNI / CE]])&gt;=8,"OK","Corregir"))</f>
        <v>OK</v>
      </c>
      <c r="AA3295" s="42">
        <f>COUNTIF(Tabla2[APELLIDOS Y NOMBRES],Tabla2[[#This Row],[APELLIDOS Y NOMBRES]])</f>
        <v>1</v>
      </c>
      <c r="AB3295" s="42">
        <f>IF(Tabla2[[#This Row],[Trabajador]]&gt;1,1/Tabla2[[#This Row],[Trabajador]],Tabla2[[#This Row],[Trabajador]])</f>
        <v>1</v>
      </c>
      <c r="AC3295" t="str">
        <f>+IFERROR(IF(Tabla2[[#This Row],[FECHA CESE/BAJA]]="","No Aplica",IF(AND(MONTH(Tabla2[[#This Row],[FECHA CESE/BAJA]])=MONTH(TODAY()-30),YEAR(Tabla2[[#This Row],[FECHA CESE/BAJA]])=YEAR(TODAY())),MONTH(TODAY()-30)&amp;"-"&amp;YEAR(TODAY()),"Borrar")),"No aplica")</f>
        <v>No Aplica</v>
      </c>
      <c r="AD3295" t="str">
        <f>+IFERROR(IF(Tabla2[[#This Row],[FECHA INICIO DE LABORES EN OBRA]]="","No Aplica",IF(AND(MONTH(Tabla2[[#This Row],[FECHA INICIO DE LABORES EN OBRA]])=MONTH(TODAY()-30),YEAR(Tabla2[[#This Row],[FECHA INICIO DE LABORES EN OBRA]])=YEAR(TODAY())),MONTH(TODAY()-30)&amp;"-"&amp;YEAR(TODAY()),"No Aplica")),"No Aplica")</f>
        <v>No Aplica</v>
      </c>
    </row>
    <row r="3296" spans="1:30" x14ac:dyDescent="0.25">
      <c r="A3296" s="13" t="s">
        <v>10813</v>
      </c>
      <c r="B3296" s="15" t="s">
        <v>10814</v>
      </c>
      <c r="C3296" s="15" t="s">
        <v>10814</v>
      </c>
      <c r="D3296" s="15" t="s">
        <v>11296</v>
      </c>
      <c r="E3296" s="15" t="s">
        <v>11297</v>
      </c>
      <c r="F3296" s="39">
        <v>36660</v>
      </c>
      <c r="G3296" s="15">
        <v>3</v>
      </c>
      <c r="H3296" s="15" t="s">
        <v>11298</v>
      </c>
      <c r="I3296" s="15" t="s">
        <v>2277</v>
      </c>
      <c r="J3296" s="15" t="s">
        <v>11299</v>
      </c>
      <c r="K3296" s="15" t="s">
        <v>2182</v>
      </c>
      <c r="L3296" s="40" t="s">
        <v>6</v>
      </c>
      <c r="M3296" s="39"/>
      <c r="N3296" s="41" t="s">
        <v>2098</v>
      </c>
      <c r="O3296" s="39">
        <v>45121</v>
      </c>
      <c r="P3296" s="40">
        <v>1</v>
      </c>
      <c r="Q3296" s="40">
        <v>1</v>
      </c>
      <c r="R3296" s="40" t="str">
        <f>IFERROR(VLOOKUP(Tabla2[[#This Row],[CONTRATISTA PRNCIPAL]],Hoja1!$L$5:$M$9,2,FALSE),"CJV")</f>
        <v>CJV</v>
      </c>
      <c r="S3296" s="40" t="str">
        <f>IF(Tabla2[[#This Row],[EMPRESA]]=Tabla2[[#This Row],[CONTRATISTA PRNCIPAL]],"Principal","Secundaria")</f>
        <v>Principal</v>
      </c>
      <c r="T3296" s="42">
        <f>IFERROR(1/COUNTIF(Tabla2[CONTRATISTA PRNCIPAL],Tabla2[[#This Row],[CONTRATISTA PRNCIPAL]]),0)</f>
        <v>0.005494505494505495</v>
      </c>
      <c r="U3296" s="43">
        <f>IF(((TODAY()-Tabla2[[#This Row],[FECHA NACIMIENTO]])/365)&lt;18,"Corregir", IF(((TODAY()-Tabla2[[#This Row],[FECHA NACIMIENTO]])/365)&gt;80, "Corregir",ROUNDDOWN(((TODAY()-Tabla2[[#This Row],[FECHA NACIMIENTO]])/365),0)))</f>
        <v>23</v>
      </c>
      <c r="V32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296" s="44" t="str">
        <f>+IF(Tabla2[[#This Row],[Edad]]="Corregir","Corregir","Ok")</f>
        <v>Ok</v>
      </c>
      <c r="X3296" s="42" t="str">
        <f>+IFERROR(VLOOKUP(Tabla2[[#This Row],[DISTRITO SEGÚN DNI]],Hoja1!$A$2:$B$32,2,FALSE),"No")</f>
        <v>No</v>
      </c>
      <c r="Y3296" s="42" t="str">
        <f>IF(OR(LOWER(Tabla2[[#This Row],[GENERO]])="masculino", LOWER(Tabla2[[#This Row],[GENERO]])="femenino"),"OK","Corregir")</f>
        <v>OK</v>
      </c>
      <c r="Z3296" s="42" t="str">
        <f>+IF(Tabla2[[#This Row],[Nro. DNI / CE]]="","Corregir",IF(LEN(Tabla2[[#This Row],[Nro. DNI / CE]])&gt;=8,"OK","Corregir"))</f>
        <v>OK</v>
      </c>
      <c r="AA3296" s="42">
        <f>COUNTIF(Tabla2[APELLIDOS Y NOMBRES],Tabla2[[#This Row],[APELLIDOS Y NOMBRES]])</f>
        <v>1</v>
      </c>
      <c r="AB3296" s="42">
        <f>IF(Tabla2[[#This Row],[Trabajador]]&gt;1,1/Tabla2[[#This Row],[Trabajador]],Tabla2[[#This Row],[Trabajador]])</f>
        <v>1</v>
      </c>
      <c r="AC3296" t="str">
        <f>+IFERROR(IF(Tabla2[[#This Row],[FECHA CESE/BAJA]]="","No Aplica",IF(AND(MONTH(Tabla2[[#This Row],[FECHA CESE/BAJA]])=MONTH(TODAY()-30),YEAR(Tabla2[[#This Row],[FECHA CESE/BAJA]])=YEAR(TODAY())),MONTH(TODAY()-30)&amp;"-"&amp;YEAR(TODAY()),"Borrar")),"No aplica")</f>
        <v>No Aplica</v>
      </c>
      <c r="AD3296" t="str">
        <f>+IFERROR(IF(Tabla2[[#This Row],[FECHA INICIO DE LABORES EN OBRA]]="","No Aplica",IF(AND(MONTH(Tabla2[[#This Row],[FECHA INICIO DE LABORES EN OBRA]])=MONTH(TODAY()-30),YEAR(Tabla2[[#This Row],[FECHA INICIO DE LABORES EN OBRA]])=YEAR(TODAY())),MONTH(TODAY()-30)&amp;"-"&amp;YEAR(TODAY()),"No Aplica")),"No Aplica")</f>
        <v>No Aplica</v>
      </c>
    </row>
    <row r="3297" spans="1:30" x14ac:dyDescent="0.25">
      <c r="A3297" s="13" t="s">
        <v>10813</v>
      </c>
      <c r="B3297" s="15" t="s">
        <v>10814</v>
      </c>
      <c r="C3297" s="15" t="s">
        <v>10814</v>
      </c>
      <c r="D3297" s="15" t="s">
        <v>11300</v>
      </c>
      <c r="E3297" s="15" t="s">
        <v>11301</v>
      </c>
      <c r="F3297" s="39">
        <v>37950</v>
      </c>
      <c r="G3297" s="15">
        <v>2</v>
      </c>
      <c r="H3297" s="15" t="s">
        <v>2751</v>
      </c>
      <c r="I3297" s="15" t="s">
        <v>3584</v>
      </c>
      <c r="J3297" s="15" t="s">
        <v>11302</v>
      </c>
      <c r="K3297" s="15" t="s">
        <v>2242</v>
      </c>
      <c r="L3297" s="40" t="s">
        <v>6</v>
      </c>
      <c r="M3297" s="39"/>
      <c r="N3297" s="41" t="s">
        <v>2098</v>
      </c>
      <c r="O3297" s="39">
        <v>45125</v>
      </c>
      <c r="P3297" s="40">
        <v>1</v>
      </c>
      <c r="Q3297" s="40">
        <v>4</v>
      </c>
      <c r="R3297" s="40" t="str">
        <f>IFERROR(VLOOKUP(Tabla2[[#This Row],[CONTRATISTA PRNCIPAL]],Hoja1!$L$5:$M$9,2,FALSE),"CJV")</f>
        <v>CJV</v>
      </c>
      <c r="S3297" s="40" t="str">
        <f>IF(Tabla2[[#This Row],[EMPRESA]]=Tabla2[[#This Row],[CONTRATISTA PRNCIPAL]],"Principal","Secundaria")</f>
        <v>Principal</v>
      </c>
      <c r="T3297" s="42">
        <f>IFERROR(1/COUNTIF(Tabla2[CONTRATISTA PRNCIPAL],Tabla2[[#This Row],[CONTRATISTA PRNCIPAL]]),0)</f>
        <v>0.005494505494505495</v>
      </c>
      <c r="U3297" s="43">
        <f>IF(((TODAY()-Tabla2[[#This Row],[FECHA NACIMIENTO]])/365)&lt;18,"Corregir", IF(((TODAY()-Tabla2[[#This Row],[FECHA NACIMIENTO]])/365)&gt;80, "Corregir",ROUNDDOWN(((TODAY()-Tabla2[[#This Row],[FECHA NACIMIENTO]])/365),0)))</f>
        <v>19</v>
      </c>
      <c r="V32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297" s="44" t="str">
        <f>+IF(Tabla2[[#This Row],[Edad]]="Corregir","Corregir","Ok")</f>
        <v>Ok</v>
      </c>
      <c r="X3297" s="42" t="str">
        <f>+IFERROR(VLOOKUP(Tabla2[[#This Row],[DISTRITO SEGÚN DNI]],Hoja1!$A$2:$B$32,2,FALSE),"No")</f>
        <v>No</v>
      </c>
      <c r="Y3297" s="42" t="str">
        <f>IF(OR(LOWER(Tabla2[[#This Row],[GENERO]])="masculino", LOWER(Tabla2[[#This Row],[GENERO]])="femenino"),"OK","Corregir")</f>
        <v>OK</v>
      </c>
      <c r="Z3297" s="42" t="str">
        <f>+IF(Tabla2[[#This Row],[Nro. DNI / CE]]="","Corregir",IF(LEN(Tabla2[[#This Row],[Nro. DNI / CE]])&gt;=8,"OK","Corregir"))</f>
        <v>OK</v>
      </c>
      <c r="AA3297" s="42">
        <f>COUNTIF(Tabla2[APELLIDOS Y NOMBRES],Tabla2[[#This Row],[APELLIDOS Y NOMBRES]])</f>
        <v>1</v>
      </c>
      <c r="AB3297" s="42">
        <f>IF(Tabla2[[#This Row],[Trabajador]]&gt;1,1/Tabla2[[#This Row],[Trabajador]],Tabla2[[#This Row],[Trabajador]])</f>
        <v>1</v>
      </c>
      <c r="AC3297" t="str">
        <f>+IFERROR(IF(Tabla2[[#This Row],[FECHA CESE/BAJA]]="","No Aplica",IF(AND(MONTH(Tabla2[[#This Row],[FECHA CESE/BAJA]])=MONTH(TODAY()-30),YEAR(Tabla2[[#This Row],[FECHA CESE/BAJA]])=YEAR(TODAY())),MONTH(TODAY()-30)&amp;"-"&amp;YEAR(TODAY()),"Borrar")),"No aplica")</f>
        <v>No Aplica</v>
      </c>
      <c r="AD3297" t="str">
        <f>+IFERROR(IF(Tabla2[[#This Row],[FECHA INICIO DE LABORES EN OBRA]]="","No Aplica",IF(AND(MONTH(Tabla2[[#This Row],[FECHA INICIO DE LABORES EN OBRA]])=MONTH(TODAY()-30),YEAR(Tabla2[[#This Row],[FECHA INICIO DE LABORES EN OBRA]])=YEAR(TODAY())),MONTH(TODAY()-30)&amp;"-"&amp;YEAR(TODAY()),"No Aplica")),"No Aplica")</f>
        <v>No Aplica</v>
      </c>
    </row>
    <row r="3298" spans="1:30" x14ac:dyDescent="0.25">
      <c r="A3298" s="13" t="s">
        <v>10813</v>
      </c>
      <c r="B3298" s="15" t="s">
        <v>10814</v>
      </c>
      <c r="C3298" s="15" t="s">
        <v>10814</v>
      </c>
      <c r="D3298" s="15" t="s">
        <v>11303</v>
      </c>
      <c r="E3298" s="15" t="s">
        <v>11304</v>
      </c>
      <c r="F3298" s="39">
        <v>32467</v>
      </c>
      <c r="G3298" s="15">
        <v>1</v>
      </c>
      <c r="H3298" s="15" t="s">
        <v>11305</v>
      </c>
      <c r="I3298" s="15" t="s">
        <v>2277</v>
      </c>
      <c r="J3298" s="15" t="s">
        <v>11306</v>
      </c>
      <c r="K3298" s="15" t="s">
        <v>3569</v>
      </c>
      <c r="L3298" s="40" t="s">
        <v>5</v>
      </c>
      <c r="M3298" s="39"/>
      <c r="N3298" s="41" t="s">
        <v>2098</v>
      </c>
      <c r="O3298" s="39">
        <v>45127</v>
      </c>
      <c r="P3298" s="40">
        <v>1</v>
      </c>
      <c r="Q3298" s="40">
        <v>1</v>
      </c>
      <c r="R3298" s="40" t="str">
        <f>IFERROR(VLOOKUP(Tabla2[[#This Row],[CONTRATISTA PRNCIPAL]],Hoja1!$L$5:$M$9,2,FALSE),"CJV")</f>
        <v>CJV</v>
      </c>
      <c r="S3298" s="40" t="str">
        <f>IF(Tabla2[[#This Row],[EMPRESA]]=Tabla2[[#This Row],[CONTRATISTA PRNCIPAL]],"Principal","Secundaria")</f>
        <v>Principal</v>
      </c>
      <c r="T3298" s="42">
        <f>IFERROR(1/COUNTIF(Tabla2[CONTRATISTA PRNCIPAL],Tabla2[[#This Row],[CONTRATISTA PRNCIPAL]]),0)</f>
        <v>0.005494505494505495</v>
      </c>
      <c r="U3298" s="43">
        <f>IF(((TODAY()-Tabla2[[#This Row],[FECHA NACIMIENTO]])/365)&lt;18,"Corregir", IF(((TODAY()-Tabla2[[#This Row],[FECHA NACIMIENTO]])/365)&gt;80, "Corregir",ROUNDDOWN(((TODAY()-Tabla2[[#This Row],[FECHA NACIMIENTO]])/365),0)))</f>
        <v>34</v>
      </c>
      <c r="V32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298" s="44" t="str">
        <f>+IF(Tabla2[[#This Row],[Edad]]="Corregir","Corregir","Ok")</f>
        <v>Ok</v>
      </c>
      <c r="X3298" s="42" t="str">
        <f>+IFERROR(VLOOKUP(Tabla2[[#This Row],[DISTRITO SEGÚN DNI]],Hoja1!$A$2:$B$32,2,FALSE),"No")</f>
        <v>No</v>
      </c>
      <c r="Y3298" s="42" t="str">
        <f>IF(OR(LOWER(Tabla2[[#This Row],[GENERO]])="masculino", LOWER(Tabla2[[#This Row],[GENERO]])="femenino"),"OK","Corregir")</f>
        <v>OK</v>
      </c>
      <c r="Z3298" s="42" t="str">
        <f>+IF(Tabla2[[#This Row],[Nro. DNI / CE]]="","Corregir",IF(LEN(Tabla2[[#This Row],[Nro. DNI / CE]])&gt;=8,"OK","Corregir"))</f>
        <v>OK</v>
      </c>
      <c r="AA3298" s="42">
        <f>COUNTIF(Tabla2[APELLIDOS Y NOMBRES],Tabla2[[#This Row],[APELLIDOS Y NOMBRES]])</f>
        <v>1</v>
      </c>
      <c r="AB3298" s="42">
        <f>IF(Tabla2[[#This Row],[Trabajador]]&gt;1,1/Tabla2[[#This Row],[Trabajador]],Tabla2[[#This Row],[Trabajador]])</f>
        <v>1</v>
      </c>
      <c r="AC3298" t="str">
        <f>+IFERROR(IF(Tabla2[[#This Row],[FECHA CESE/BAJA]]="","No Aplica",IF(AND(MONTH(Tabla2[[#This Row],[FECHA CESE/BAJA]])=MONTH(TODAY()-30),YEAR(Tabla2[[#This Row],[FECHA CESE/BAJA]])=YEAR(TODAY())),MONTH(TODAY()-30)&amp;"-"&amp;YEAR(TODAY()),"Borrar")),"No aplica")</f>
        <v>No Aplica</v>
      </c>
      <c r="AD3298" t="str">
        <f>+IFERROR(IF(Tabla2[[#This Row],[FECHA INICIO DE LABORES EN OBRA]]="","No Aplica",IF(AND(MONTH(Tabla2[[#This Row],[FECHA INICIO DE LABORES EN OBRA]])=MONTH(TODAY()-30),YEAR(Tabla2[[#This Row],[FECHA INICIO DE LABORES EN OBRA]])=YEAR(TODAY())),MONTH(TODAY()-30)&amp;"-"&amp;YEAR(TODAY()),"No Aplica")),"No Aplica")</f>
        <v>No Aplica</v>
      </c>
    </row>
    <row r="3299" spans="1:30" x14ac:dyDescent="0.25">
      <c r="A3299" s="13" t="s">
        <v>10813</v>
      </c>
      <c r="B3299" s="15" t="s">
        <v>10814</v>
      </c>
      <c r="C3299" s="15" t="s">
        <v>10814</v>
      </c>
      <c r="D3299" s="15" t="s">
        <v>11307</v>
      </c>
      <c r="E3299" s="15" t="s">
        <v>11308</v>
      </c>
      <c r="F3299" s="39">
        <v>35598</v>
      </c>
      <c r="G3299" s="15">
        <v>1</v>
      </c>
      <c r="H3299" s="15" t="s">
        <v>11309</v>
      </c>
      <c r="I3299" s="15" t="s">
        <v>2277</v>
      </c>
      <c r="J3299" s="15" t="s">
        <v>11310</v>
      </c>
      <c r="K3299" s="15" t="s">
        <v>4291</v>
      </c>
      <c r="L3299" s="40" t="s">
        <v>5</v>
      </c>
      <c r="M3299" s="39"/>
      <c r="N3299" s="41" t="s">
        <v>2098</v>
      </c>
      <c r="O3299" s="39">
        <v>45127</v>
      </c>
      <c r="P3299" s="40">
        <v>1</v>
      </c>
      <c r="Q3299" s="40">
        <v>1</v>
      </c>
      <c r="R3299" s="40" t="str">
        <f>IFERROR(VLOOKUP(Tabla2[[#This Row],[CONTRATISTA PRNCIPAL]],Hoja1!$L$5:$M$9,2,FALSE),"CJV")</f>
        <v>CJV</v>
      </c>
      <c r="S3299" s="40" t="str">
        <f>IF(Tabla2[[#This Row],[EMPRESA]]=Tabla2[[#This Row],[CONTRATISTA PRNCIPAL]],"Principal","Secundaria")</f>
        <v>Principal</v>
      </c>
      <c r="T3299" s="42">
        <f>IFERROR(1/COUNTIF(Tabla2[CONTRATISTA PRNCIPAL],Tabla2[[#This Row],[CONTRATISTA PRNCIPAL]]),0)</f>
        <v>0.005494505494505495</v>
      </c>
      <c r="U3299" s="43">
        <f>IF(((TODAY()-Tabla2[[#This Row],[FECHA NACIMIENTO]])/365)&lt;18,"Corregir", IF(((TODAY()-Tabla2[[#This Row],[FECHA NACIMIENTO]])/365)&gt;80, "Corregir",ROUNDDOWN(((TODAY()-Tabla2[[#This Row],[FECHA NACIMIENTO]])/365),0)))</f>
        <v>26</v>
      </c>
      <c r="V32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299" s="44" t="str">
        <f>+IF(Tabla2[[#This Row],[Edad]]="Corregir","Corregir","Ok")</f>
        <v>Ok</v>
      </c>
      <c r="X3299" s="42" t="str">
        <f>+IFERROR(VLOOKUP(Tabla2[[#This Row],[DISTRITO SEGÚN DNI]],Hoja1!$A$2:$B$32,2,FALSE),"No")</f>
        <v>No</v>
      </c>
      <c r="Y3299" s="42" t="str">
        <f>IF(OR(LOWER(Tabla2[[#This Row],[GENERO]])="masculino", LOWER(Tabla2[[#This Row],[GENERO]])="femenino"),"OK","Corregir")</f>
        <v>OK</v>
      </c>
      <c r="Z3299" s="42" t="str">
        <f>+IF(Tabla2[[#This Row],[Nro. DNI / CE]]="","Corregir",IF(LEN(Tabla2[[#This Row],[Nro. DNI / CE]])&gt;=8,"OK","Corregir"))</f>
        <v>OK</v>
      </c>
      <c r="AA3299" s="42">
        <f>COUNTIF(Tabla2[APELLIDOS Y NOMBRES],Tabla2[[#This Row],[APELLIDOS Y NOMBRES]])</f>
        <v>1</v>
      </c>
      <c r="AB3299" s="42">
        <f>IF(Tabla2[[#This Row],[Trabajador]]&gt;1,1/Tabla2[[#This Row],[Trabajador]],Tabla2[[#This Row],[Trabajador]])</f>
        <v>1</v>
      </c>
      <c r="AC3299" t="str">
        <f>+IFERROR(IF(Tabla2[[#This Row],[FECHA CESE/BAJA]]="","No Aplica",IF(AND(MONTH(Tabla2[[#This Row],[FECHA CESE/BAJA]])=MONTH(TODAY()-30),YEAR(Tabla2[[#This Row],[FECHA CESE/BAJA]])=YEAR(TODAY())),MONTH(TODAY()-30)&amp;"-"&amp;YEAR(TODAY()),"Borrar")),"No aplica")</f>
        <v>No Aplica</v>
      </c>
      <c r="AD3299" t="str">
        <f>+IFERROR(IF(Tabla2[[#This Row],[FECHA INICIO DE LABORES EN OBRA]]="","No Aplica",IF(AND(MONTH(Tabla2[[#This Row],[FECHA INICIO DE LABORES EN OBRA]])=MONTH(TODAY()-30),YEAR(Tabla2[[#This Row],[FECHA INICIO DE LABORES EN OBRA]])=YEAR(TODAY())),MONTH(TODAY()-30)&amp;"-"&amp;YEAR(TODAY()),"No Aplica")),"No Aplica")</f>
        <v>No Aplica</v>
      </c>
    </row>
    <row r="3300" spans="1:30" x14ac:dyDescent="0.25">
      <c r="A3300" s="13" t="s">
        <v>10813</v>
      </c>
      <c r="B3300" s="15" t="s">
        <v>10814</v>
      </c>
      <c r="C3300" s="15" t="s">
        <v>10814</v>
      </c>
      <c r="D3300" s="15" t="s">
        <v>11311</v>
      </c>
      <c r="E3300" s="15" t="s">
        <v>11312</v>
      </c>
      <c r="F3300" s="39">
        <v>34779</v>
      </c>
      <c r="G3300" s="15">
        <v>3</v>
      </c>
      <c r="H3300" s="15" t="s">
        <v>2998</v>
      </c>
      <c r="I3300" s="15" t="s">
        <v>2277</v>
      </c>
      <c r="J3300" s="15" t="s">
        <v>11313</v>
      </c>
      <c r="K3300" s="15" t="s">
        <v>2232</v>
      </c>
      <c r="L3300" s="40" t="s">
        <v>6</v>
      </c>
      <c r="M3300" s="39"/>
      <c r="N3300" s="41" t="s">
        <v>2098</v>
      </c>
      <c r="O3300" s="39">
        <v>45127</v>
      </c>
      <c r="P3300" s="40">
        <v>1</v>
      </c>
      <c r="Q3300" s="40">
        <v>1</v>
      </c>
      <c r="R3300" s="40" t="str">
        <f>IFERROR(VLOOKUP(Tabla2[[#This Row],[CONTRATISTA PRNCIPAL]],Hoja1!$L$5:$M$9,2,FALSE),"CJV")</f>
        <v>CJV</v>
      </c>
      <c r="S3300" s="40" t="str">
        <f>IF(Tabla2[[#This Row],[EMPRESA]]=Tabla2[[#This Row],[CONTRATISTA PRNCIPAL]],"Principal","Secundaria")</f>
        <v>Principal</v>
      </c>
      <c r="T3300" s="42">
        <f>IFERROR(1/COUNTIF(Tabla2[CONTRATISTA PRNCIPAL],Tabla2[[#This Row],[CONTRATISTA PRNCIPAL]]),0)</f>
        <v>0.005494505494505495</v>
      </c>
      <c r="U3300" s="43">
        <f>IF(((TODAY()-Tabla2[[#This Row],[FECHA NACIMIENTO]])/365)&lt;18,"Corregir", IF(((TODAY()-Tabla2[[#This Row],[FECHA NACIMIENTO]])/365)&gt;80, "Corregir",ROUNDDOWN(((TODAY()-Tabla2[[#This Row],[FECHA NACIMIENTO]])/365),0)))</f>
        <v>28</v>
      </c>
      <c r="V33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00" s="44" t="str">
        <f>+IF(Tabla2[[#This Row],[Edad]]="Corregir","Corregir","Ok")</f>
        <v>Ok</v>
      </c>
      <c r="X3300" s="42" t="str">
        <f>+IFERROR(VLOOKUP(Tabla2[[#This Row],[DISTRITO SEGÚN DNI]],Hoja1!$A$2:$B$32,2,FALSE),"No")</f>
        <v>No</v>
      </c>
      <c r="Y3300" s="42" t="str">
        <f>IF(OR(LOWER(Tabla2[[#This Row],[GENERO]])="masculino", LOWER(Tabla2[[#This Row],[GENERO]])="femenino"),"OK","Corregir")</f>
        <v>OK</v>
      </c>
      <c r="Z3300" s="42" t="str">
        <f>+IF(Tabla2[[#This Row],[Nro. DNI / CE]]="","Corregir",IF(LEN(Tabla2[[#This Row],[Nro. DNI / CE]])&gt;=8,"OK","Corregir"))</f>
        <v>OK</v>
      </c>
      <c r="AA3300" s="42">
        <f>COUNTIF(Tabla2[APELLIDOS Y NOMBRES],Tabla2[[#This Row],[APELLIDOS Y NOMBRES]])</f>
        <v>1</v>
      </c>
      <c r="AB3300" s="42">
        <f>IF(Tabla2[[#This Row],[Trabajador]]&gt;1,1/Tabla2[[#This Row],[Trabajador]],Tabla2[[#This Row],[Trabajador]])</f>
        <v>1</v>
      </c>
      <c r="AC3300" t="str">
        <f>+IFERROR(IF(Tabla2[[#This Row],[FECHA CESE/BAJA]]="","No Aplica",IF(AND(MONTH(Tabla2[[#This Row],[FECHA CESE/BAJA]])=MONTH(TODAY()-30),YEAR(Tabla2[[#This Row],[FECHA CESE/BAJA]])=YEAR(TODAY())),MONTH(TODAY()-30)&amp;"-"&amp;YEAR(TODAY()),"Borrar")),"No aplica")</f>
        <v>No Aplica</v>
      </c>
      <c r="AD3300" t="str">
        <f>+IFERROR(IF(Tabla2[[#This Row],[FECHA INICIO DE LABORES EN OBRA]]="","No Aplica",IF(AND(MONTH(Tabla2[[#This Row],[FECHA INICIO DE LABORES EN OBRA]])=MONTH(TODAY()-30),YEAR(Tabla2[[#This Row],[FECHA INICIO DE LABORES EN OBRA]])=YEAR(TODAY())),MONTH(TODAY()-30)&amp;"-"&amp;YEAR(TODAY()),"No Aplica")),"No Aplica")</f>
        <v>No Aplica</v>
      </c>
    </row>
    <row r="3301" spans="1:30" x14ac:dyDescent="0.25">
      <c r="A3301" s="13" t="s">
        <v>10813</v>
      </c>
      <c r="B3301" s="15" t="s">
        <v>10814</v>
      </c>
      <c r="C3301" s="15" t="s">
        <v>10814</v>
      </c>
      <c r="D3301" s="15" t="s">
        <v>11314</v>
      </c>
      <c r="E3301" s="15" t="s">
        <v>11315</v>
      </c>
      <c r="F3301" s="39">
        <v>30090</v>
      </c>
      <c r="G3301" s="15">
        <v>1</v>
      </c>
      <c r="H3301" s="15" t="s">
        <v>11316</v>
      </c>
      <c r="I3301" s="15" t="s">
        <v>2277</v>
      </c>
      <c r="J3301" s="15" t="s">
        <v>11317</v>
      </c>
      <c r="K3301" s="15" t="s">
        <v>4291</v>
      </c>
      <c r="L3301" s="40" t="s">
        <v>6</v>
      </c>
      <c r="M3301" s="39"/>
      <c r="N3301" s="41" t="s">
        <v>2098</v>
      </c>
      <c r="O3301" s="39">
        <v>45128</v>
      </c>
      <c r="P3301" s="40">
        <v>1</v>
      </c>
      <c r="Q3301" s="40">
        <v>1</v>
      </c>
      <c r="R3301" s="40" t="str">
        <f>IFERROR(VLOOKUP(Tabla2[[#This Row],[CONTRATISTA PRNCIPAL]],Hoja1!$L$5:$M$9,2,FALSE),"CJV")</f>
        <v>CJV</v>
      </c>
      <c r="S3301" s="40" t="str">
        <f>IF(Tabla2[[#This Row],[EMPRESA]]=Tabla2[[#This Row],[CONTRATISTA PRNCIPAL]],"Principal","Secundaria")</f>
        <v>Principal</v>
      </c>
      <c r="T3301" s="42">
        <f>IFERROR(1/COUNTIF(Tabla2[CONTRATISTA PRNCIPAL],Tabla2[[#This Row],[CONTRATISTA PRNCIPAL]]),0)</f>
        <v>0.005494505494505495</v>
      </c>
      <c r="U3301" s="43">
        <f>IF(((TODAY()-Tabla2[[#This Row],[FECHA NACIMIENTO]])/365)&lt;18,"Corregir", IF(((TODAY()-Tabla2[[#This Row],[FECHA NACIMIENTO]])/365)&gt;80, "Corregir",ROUNDDOWN(((TODAY()-Tabla2[[#This Row],[FECHA NACIMIENTO]])/365),0)))</f>
        <v>41</v>
      </c>
      <c r="V33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01" s="44" t="str">
        <f>+IF(Tabla2[[#This Row],[Edad]]="Corregir","Corregir","Ok")</f>
        <v>Ok</v>
      </c>
      <c r="X3301" s="42" t="str">
        <f>+IFERROR(VLOOKUP(Tabla2[[#This Row],[DISTRITO SEGÚN DNI]],Hoja1!$A$2:$B$32,2,FALSE),"No")</f>
        <v>No</v>
      </c>
      <c r="Y3301" s="42" t="str">
        <f>IF(OR(LOWER(Tabla2[[#This Row],[GENERO]])="masculino", LOWER(Tabla2[[#This Row],[GENERO]])="femenino"),"OK","Corregir")</f>
        <v>OK</v>
      </c>
      <c r="Z3301" s="42" t="str">
        <f>+IF(Tabla2[[#This Row],[Nro. DNI / CE]]="","Corregir",IF(LEN(Tabla2[[#This Row],[Nro. DNI / CE]])&gt;=8,"OK","Corregir"))</f>
        <v>OK</v>
      </c>
      <c r="AA3301" s="42">
        <f>COUNTIF(Tabla2[APELLIDOS Y NOMBRES],Tabla2[[#This Row],[APELLIDOS Y NOMBRES]])</f>
        <v>1</v>
      </c>
      <c r="AB3301" s="42">
        <f>IF(Tabla2[[#This Row],[Trabajador]]&gt;1,1/Tabla2[[#This Row],[Trabajador]],Tabla2[[#This Row],[Trabajador]])</f>
        <v>1</v>
      </c>
      <c r="AC3301" t="str">
        <f>+IFERROR(IF(Tabla2[[#This Row],[FECHA CESE/BAJA]]="","No Aplica",IF(AND(MONTH(Tabla2[[#This Row],[FECHA CESE/BAJA]])=MONTH(TODAY()-30),YEAR(Tabla2[[#This Row],[FECHA CESE/BAJA]])=YEAR(TODAY())),MONTH(TODAY()-30)&amp;"-"&amp;YEAR(TODAY()),"Borrar")),"No aplica")</f>
        <v>No Aplica</v>
      </c>
      <c r="AD3301" t="str">
        <f>+IFERROR(IF(Tabla2[[#This Row],[FECHA INICIO DE LABORES EN OBRA]]="","No Aplica",IF(AND(MONTH(Tabla2[[#This Row],[FECHA INICIO DE LABORES EN OBRA]])=MONTH(TODAY()-30),YEAR(Tabla2[[#This Row],[FECHA INICIO DE LABORES EN OBRA]])=YEAR(TODAY())),MONTH(TODAY()-30)&amp;"-"&amp;YEAR(TODAY()),"No Aplica")),"No Aplica")</f>
        <v>No Aplica</v>
      </c>
    </row>
    <row r="3302" spans="1:30" x14ac:dyDescent="0.25">
      <c r="A3302" s="13" t="s">
        <v>10813</v>
      </c>
      <c r="B3302" s="15" t="s">
        <v>10814</v>
      </c>
      <c r="C3302" s="15" t="s">
        <v>10814</v>
      </c>
      <c r="D3302" s="15" t="s">
        <v>11318</v>
      </c>
      <c r="E3302" s="15" t="s">
        <v>11319</v>
      </c>
      <c r="F3302" s="39">
        <v>27739</v>
      </c>
      <c r="G3302" s="15">
        <v>1</v>
      </c>
      <c r="H3302" s="15" t="s">
        <v>11320</v>
      </c>
      <c r="I3302" s="15" t="s">
        <v>2277</v>
      </c>
      <c r="J3302" s="15" t="s">
        <v>11321</v>
      </c>
      <c r="K3302" s="15" t="s">
        <v>3955</v>
      </c>
      <c r="L3302" s="40" t="s">
        <v>6</v>
      </c>
      <c r="M3302" s="39"/>
      <c r="N3302" s="41" t="s">
        <v>2098</v>
      </c>
      <c r="O3302" s="39">
        <v>45128</v>
      </c>
      <c r="P3302" s="40">
        <v>1</v>
      </c>
      <c r="Q3302" s="40">
        <v>1</v>
      </c>
      <c r="R3302" s="40" t="str">
        <f>IFERROR(VLOOKUP(Tabla2[[#This Row],[CONTRATISTA PRNCIPAL]],Hoja1!$L$5:$M$9,2,FALSE),"CJV")</f>
        <v>CJV</v>
      </c>
      <c r="S3302" s="40" t="str">
        <f>IF(Tabla2[[#This Row],[EMPRESA]]=Tabla2[[#This Row],[CONTRATISTA PRNCIPAL]],"Principal","Secundaria")</f>
        <v>Principal</v>
      </c>
      <c r="T3302" s="42">
        <f>IFERROR(1/COUNTIF(Tabla2[CONTRATISTA PRNCIPAL],Tabla2[[#This Row],[CONTRATISTA PRNCIPAL]]),0)</f>
        <v>0.005494505494505495</v>
      </c>
      <c r="U3302" s="43">
        <f>IF(((TODAY()-Tabla2[[#This Row],[FECHA NACIMIENTO]])/365)&lt;18,"Corregir", IF(((TODAY()-Tabla2[[#This Row],[FECHA NACIMIENTO]])/365)&gt;80, "Corregir",ROUNDDOWN(((TODAY()-Tabla2[[#This Row],[FECHA NACIMIENTO]])/365),0)))</f>
        <v>47</v>
      </c>
      <c r="V33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02" s="44" t="str">
        <f>+IF(Tabla2[[#This Row],[Edad]]="Corregir","Corregir","Ok")</f>
        <v>Ok</v>
      </c>
      <c r="X3302" s="42" t="str">
        <f>+IFERROR(VLOOKUP(Tabla2[[#This Row],[DISTRITO SEGÚN DNI]],Hoja1!$A$2:$B$32,2,FALSE),"No")</f>
        <v>No</v>
      </c>
      <c r="Y3302" s="42" t="str">
        <f>IF(OR(LOWER(Tabla2[[#This Row],[GENERO]])="masculino", LOWER(Tabla2[[#This Row],[GENERO]])="femenino"),"OK","Corregir")</f>
        <v>OK</v>
      </c>
      <c r="Z3302" s="42" t="str">
        <f>+IF(Tabla2[[#This Row],[Nro. DNI / CE]]="","Corregir",IF(LEN(Tabla2[[#This Row],[Nro. DNI / CE]])&gt;=8,"OK","Corregir"))</f>
        <v>OK</v>
      </c>
      <c r="AA3302" s="42">
        <f>COUNTIF(Tabla2[APELLIDOS Y NOMBRES],Tabla2[[#This Row],[APELLIDOS Y NOMBRES]])</f>
        <v>1</v>
      </c>
      <c r="AB3302" s="42">
        <f>IF(Tabla2[[#This Row],[Trabajador]]&gt;1,1/Tabla2[[#This Row],[Trabajador]],Tabla2[[#This Row],[Trabajador]])</f>
        <v>1</v>
      </c>
      <c r="AC3302" t="str">
        <f>+IFERROR(IF(Tabla2[[#This Row],[FECHA CESE/BAJA]]="","No Aplica",IF(AND(MONTH(Tabla2[[#This Row],[FECHA CESE/BAJA]])=MONTH(TODAY()-30),YEAR(Tabla2[[#This Row],[FECHA CESE/BAJA]])=YEAR(TODAY())),MONTH(TODAY()-30)&amp;"-"&amp;YEAR(TODAY()),"Borrar")),"No aplica")</f>
        <v>No Aplica</v>
      </c>
      <c r="AD3302" t="str">
        <f>+IFERROR(IF(Tabla2[[#This Row],[FECHA INICIO DE LABORES EN OBRA]]="","No Aplica",IF(AND(MONTH(Tabla2[[#This Row],[FECHA INICIO DE LABORES EN OBRA]])=MONTH(TODAY()-30),YEAR(Tabla2[[#This Row],[FECHA INICIO DE LABORES EN OBRA]])=YEAR(TODAY())),MONTH(TODAY()-30)&amp;"-"&amp;YEAR(TODAY()),"No Aplica")),"No Aplica")</f>
        <v>No Aplica</v>
      </c>
    </row>
    <row r="3303" spans="1:30" x14ac:dyDescent="0.25">
      <c r="A3303" s="13" t="s">
        <v>10813</v>
      </c>
      <c r="B3303" s="15" t="s">
        <v>10814</v>
      </c>
      <c r="C3303" s="15" t="s">
        <v>10814</v>
      </c>
      <c r="D3303" s="15" t="s">
        <v>1576</v>
      </c>
      <c r="E3303" s="15" t="s">
        <v>1577</v>
      </c>
      <c r="F3303" s="39">
        <v>34502</v>
      </c>
      <c r="G3303" s="15">
        <v>3</v>
      </c>
      <c r="H3303" s="15" t="s">
        <v>10826</v>
      </c>
      <c r="I3303" s="15" t="s">
        <v>10856</v>
      </c>
      <c r="J3303" s="15" t="s">
        <v>11322</v>
      </c>
      <c r="K3303" s="15" t="s">
        <v>17</v>
      </c>
      <c r="L3303" s="40" t="s">
        <v>6</v>
      </c>
      <c r="M3303" s="39"/>
      <c r="N3303" s="41" t="s">
        <v>2098</v>
      </c>
      <c r="O3303" s="39">
        <v>45128</v>
      </c>
      <c r="P3303" s="40">
        <v>1</v>
      </c>
      <c r="Q3303" s="40">
        <v>1</v>
      </c>
      <c r="R3303" s="40" t="str">
        <f>IFERROR(VLOOKUP(Tabla2[[#This Row],[CONTRATISTA PRNCIPAL]],Hoja1!$L$5:$M$9,2,FALSE),"CJV")</f>
        <v>CJV</v>
      </c>
      <c r="S3303" s="40" t="str">
        <f>IF(Tabla2[[#This Row],[EMPRESA]]=Tabla2[[#This Row],[CONTRATISTA PRNCIPAL]],"Principal","Secundaria")</f>
        <v>Principal</v>
      </c>
      <c r="T3303" s="42">
        <f>IFERROR(1/COUNTIF(Tabla2[CONTRATISTA PRNCIPAL],Tabla2[[#This Row],[CONTRATISTA PRNCIPAL]]),0)</f>
        <v>0.005494505494505495</v>
      </c>
      <c r="U3303" s="43">
        <f>IF(((TODAY()-Tabla2[[#This Row],[FECHA NACIMIENTO]])/365)&lt;18,"Corregir", IF(((TODAY()-Tabla2[[#This Row],[FECHA NACIMIENTO]])/365)&gt;80, "Corregir",ROUNDDOWN(((TODAY()-Tabla2[[#This Row],[FECHA NACIMIENTO]])/365),0)))</f>
        <v>29</v>
      </c>
      <c r="V33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03" s="44" t="str">
        <f>+IF(Tabla2[[#This Row],[Edad]]="Corregir","Corregir","Ok")</f>
        <v>Ok</v>
      </c>
      <c r="X3303" s="42" t="str">
        <f>+IFERROR(VLOOKUP(Tabla2[[#This Row],[DISTRITO SEGÚN DNI]],Hoja1!$A$2:$B$32,2,FALSE),"No")</f>
        <v>ATE</v>
      </c>
      <c r="Y3303" s="42" t="str">
        <f>IF(OR(LOWER(Tabla2[[#This Row],[GENERO]])="masculino", LOWER(Tabla2[[#This Row],[GENERO]])="femenino"),"OK","Corregir")</f>
        <v>OK</v>
      </c>
      <c r="Z3303" s="42" t="str">
        <f>+IF(Tabla2[[#This Row],[Nro. DNI / CE]]="","Corregir",IF(LEN(Tabla2[[#This Row],[Nro. DNI / CE]])&gt;=8,"OK","Corregir"))</f>
        <v>OK</v>
      </c>
      <c r="AA3303" s="42">
        <f>COUNTIF(Tabla2[APELLIDOS Y NOMBRES],Tabla2[[#This Row],[APELLIDOS Y NOMBRES]])</f>
        <v>1</v>
      </c>
      <c r="AB3303" s="42">
        <f>IF(Tabla2[[#This Row],[Trabajador]]&gt;1,1/Tabla2[[#This Row],[Trabajador]],Tabla2[[#This Row],[Trabajador]])</f>
        <v>1</v>
      </c>
      <c r="AC3303" t="str">
        <f>+IFERROR(IF(Tabla2[[#This Row],[FECHA CESE/BAJA]]="","No Aplica",IF(AND(MONTH(Tabla2[[#This Row],[FECHA CESE/BAJA]])=MONTH(TODAY()-30),YEAR(Tabla2[[#This Row],[FECHA CESE/BAJA]])=YEAR(TODAY())),MONTH(TODAY()-30)&amp;"-"&amp;YEAR(TODAY()),"Borrar")),"No aplica")</f>
        <v>No Aplica</v>
      </c>
      <c r="AD3303" t="str">
        <f>+IFERROR(IF(Tabla2[[#This Row],[FECHA INICIO DE LABORES EN OBRA]]="","No Aplica",IF(AND(MONTH(Tabla2[[#This Row],[FECHA INICIO DE LABORES EN OBRA]])=MONTH(TODAY()-30),YEAR(Tabla2[[#This Row],[FECHA INICIO DE LABORES EN OBRA]])=YEAR(TODAY())),MONTH(TODAY()-30)&amp;"-"&amp;YEAR(TODAY()),"No Aplica")),"No Aplica")</f>
        <v>No Aplica</v>
      </c>
    </row>
    <row r="3304" spans="1:30" x14ac:dyDescent="0.25">
      <c r="A3304" s="13" t="s">
        <v>10813</v>
      </c>
      <c r="B3304" s="15" t="s">
        <v>10814</v>
      </c>
      <c r="C3304" s="15" t="s">
        <v>10814</v>
      </c>
      <c r="D3304" s="15" t="s">
        <v>11323</v>
      </c>
      <c r="E3304" s="15" t="s">
        <v>11324</v>
      </c>
      <c r="F3304" s="39">
        <v>33693</v>
      </c>
      <c r="G3304" s="15">
        <v>3</v>
      </c>
      <c r="H3304" s="15" t="s">
        <v>11325</v>
      </c>
      <c r="I3304" s="15" t="s">
        <v>10856</v>
      </c>
      <c r="J3304" s="15" t="s">
        <v>11326</v>
      </c>
      <c r="K3304" s="15" t="s">
        <v>2237</v>
      </c>
      <c r="L3304" s="40" t="s">
        <v>6</v>
      </c>
      <c r="M3304" s="39"/>
      <c r="N3304" s="41" t="s">
        <v>2098</v>
      </c>
      <c r="O3304" s="39">
        <v>45128</v>
      </c>
      <c r="P3304" s="40">
        <v>1</v>
      </c>
      <c r="Q3304" s="40">
        <v>1</v>
      </c>
      <c r="R3304" s="40" t="str">
        <f>IFERROR(VLOOKUP(Tabla2[[#This Row],[CONTRATISTA PRNCIPAL]],Hoja1!$L$5:$M$9,2,FALSE),"CJV")</f>
        <v>CJV</v>
      </c>
      <c r="S3304" s="40" t="str">
        <f>IF(Tabla2[[#This Row],[EMPRESA]]=Tabla2[[#This Row],[CONTRATISTA PRNCIPAL]],"Principal","Secundaria")</f>
        <v>Principal</v>
      </c>
      <c r="T3304" s="42">
        <f>IFERROR(1/COUNTIF(Tabla2[CONTRATISTA PRNCIPAL],Tabla2[[#This Row],[CONTRATISTA PRNCIPAL]]),0)</f>
        <v>0.005494505494505495</v>
      </c>
      <c r="U3304" s="43">
        <f>IF(((TODAY()-Tabla2[[#This Row],[FECHA NACIMIENTO]])/365)&lt;18,"Corregir", IF(((TODAY()-Tabla2[[#This Row],[FECHA NACIMIENTO]])/365)&gt;80, "Corregir",ROUNDDOWN(((TODAY()-Tabla2[[#This Row],[FECHA NACIMIENTO]])/365),0)))</f>
        <v>31</v>
      </c>
      <c r="V33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04" s="44" t="str">
        <f>+IF(Tabla2[[#This Row],[Edad]]="Corregir","Corregir","Ok")</f>
        <v>Ok</v>
      </c>
      <c r="X3304" s="42" t="str">
        <f>+IFERROR(VLOOKUP(Tabla2[[#This Row],[DISTRITO SEGÚN DNI]],Hoja1!$A$2:$B$32,2,FALSE),"No")</f>
        <v>No</v>
      </c>
      <c r="Y3304" s="42" t="str">
        <f>IF(OR(LOWER(Tabla2[[#This Row],[GENERO]])="masculino", LOWER(Tabla2[[#This Row],[GENERO]])="femenino"),"OK","Corregir")</f>
        <v>OK</v>
      </c>
      <c r="Z3304" s="42" t="str">
        <f>+IF(Tabla2[[#This Row],[Nro. DNI / CE]]="","Corregir",IF(LEN(Tabla2[[#This Row],[Nro. DNI / CE]])&gt;=8,"OK","Corregir"))</f>
        <v>OK</v>
      </c>
      <c r="AA3304" s="42">
        <f>COUNTIF(Tabla2[APELLIDOS Y NOMBRES],Tabla2[[#This Row],[APELLIDOS Y NOMBRES]])</f>
        <v>1</v>
      </c>
      <c r="AB3304" s="42">
        <f>IF(Tabla2[[#This Row],[Trabajador]]&gt;1,1/Tabla2[[#This Row],[Trabajador]],Tabla2[[#This Row],[Trabajador]])</f>
        <v>1</v>
      </c>
      <c r="AC3304" t="str">
        <f>+IFERROR(IF(Tabla2[[#This Row],[FECHA CESE/BAJA]]="","No Aplica",IF(AND(MONTH(Tabla2[[#This Row],[FECHA CESE/BAJA]])=MONTH(TODAY()-30),YEAR(Tabla2[[#This Row],[FECHA CESE/BAJA]])=YEAR(TODAY())),MONTH(TODAY()-30)&amp;"-"&amp;YEAR(TODAY()),"Borrar")),"No aplica")</f>
        <v>No Aplica</v>
      </c>
      <c r="AD3304" t="str">
        <f>+IFERROR(IF(Tabla2[[#This Row],[FECHA INICIO DE LABORES EN OBRA]]="","No Aplica",IF(AND(MONTH(Tabla2[[#This Row],[FECHA INICIO DE LABORES EN OBRA]])=MONTH(TODAY()-30),YEAR(Tabla2[[#This Row],[FECHA INICIO DE LABORES EN OBRA]])=YEAR(TODAY())),MONTH(TODAY()-30)&amp;"-"&amp;YEAR(TODAY()),"No Aplica")),"No Aplica")</f>
        <v>No Aplica</v>
      </c>
    </row>
    <row r="3305" spans="1:30" x14ac:dyDescent="0.25">
      <c r="A3305" s="13" t="s">
        <v>10813</v>
      </c>
      <c r="B3305" s="15" t="s">
        <v>10814</v>
      </c>
      <c r="C3305" s="15" t="s">
        <v>10814</v>
      </c>
      <c r="D3305" s="15" t="s">
        <v>11327</v>
      </c>
      <c r="E3305" s="15" t="s">
        <v>11328</v>
      </c>
      <c r="F3305" s="39">
        <v>28685</v>
      </c>
      <c r="G3305" s="15">
        <v>1</v>
      </c>
      <c r="H3305" s="15" t="s">
        <v>2779</v>
      </c>
      <c r="I3305" s="15" t="s">
        <v>10856</v>
      </c>
      <c r="J3305" s="15" t="s">
        <v>11329</v>
      </c>
      <c r="K3305" s="15" t="s">
        <v>2272</v>
      </c>
      <c r="L3305" s="40" t="s">
        <v>5</v>
      </c>
      <c r="M3305" s="39"/>
      <c r="N3305" s="41" t="s">
        <v>2098</v>
      </c>
      <c r="O3305" s="39">
        <v>45128</v>
      </c>
      <c r="P3305" s="40">
        <v>1</v>
      </c>
      <c r="Q3305" s="40">
        <v>1</v>
      </c>
      <c r="R3305" s="40" t="str">
        <f>IFERROR(VLOOKUP(Tabla2[[#This Row],[CONTRATISTA PRNCIPAL]],Hoja1!$L$5:$M$9,2,FALSE),"CJV")</f>
        <v>CJV</v>
      </c>
      <c r="S3305" s="40" t="str">
        <f>IF(Tabla2[[#This Row],[EMPRESA]]=Tabla2[[#This Row],[CONTRATISTA PRNCIPAL]],"Principal","Secundaria")</f>
        <v>Principal</v>
      </c>
      <c r="T3305" s="42">
        <f>IFERROR(1/COUNTIF(Tabla2[CONTRATISTA PRNCIPAL],Tabla2[[#This Row],[CONTRATISTA PRNCIPAL]]),0)</f>
        <v>0.005494505494505495</v>
      </c>
      <c r="U3305" s="43">
        <f>IF(((TODAY()-Tabla2[[#This Row],[FECHA NACIMIENTO]])/365)&lt;18,"Corregir", IF(((TODAY()-Tabla2[[#This Row],[FECHA NACIMIENTO]])/365)&gt;80, "Corregir",ROUNDDOWN(((TODAY()-Tabla2[[#This Row],[FECHA NACIMIENTO]])/365),0)))</f>
        <v>45</v>
      </c>
      <c r="V33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05" s="44" t="str">
        <f>+IF(Tabla2[[#This Row],[Edad]]="Corregir","Corregir","Ok")</f>
        <v>Ok</v>
      </c>
      <c r="X3305" s="42" t="str">
        <f>+IFERROR(VLOOKUP(Tabla2[[#This Row],[DISTRITO SEGÚN DNI]],Hoja1!$A$2:$B$32,2,FALSE),"No")</f>
        <v>No</v>
      </c>
      <c r="Y3305" s="42" t="str">
        <f>IF(OR(LOWER(Tabla2[[#This Row],[GENERO]])="masculino", LOWER(Tabla2[[#This Row],[GENERO]])="femenino"),"OK","Corregir")</f>
        <v>OK</v>
      </c>
      <c r="Z3305" s="42" t="str">
        <f>+IF(Tabla2[[#This Row],[Nro. DNI / CE]]="","Corregir",IF(LEN(Tabla2[[#This Row],[Nro. DNI / CE]])&gt;=8,"OK","Corregir"))</f>
        <v>OK</v>
      </c>
      <c r="AA3305" s="42">
        <f>COUNTIF(Tabla2[APELLIDOS Y NOMBRES],Tabla2[[#This Row],[APELLIDOS Y NOMBRES]])</f>
        <v>1</v>
      </c>
      <c r="AB3305" s="42">
        <f>IF(Tabla2[[#This Row],[Trabajador]]&gt;1,1/Tabla2[[#This Row],[Trabajador]],Tabla2[[#This Row],[Trabajador]])</f>
        <v>1</v>
      </c>
      <c r="AC3305" t="str">
        <f>+IFERROR(IF(Tabla2[[#This Row],[FECHA CESE/BAJA]]="","No Aplica",IF(AND(MONTH(Tabla2[[#This Row],[FECHA CESE/BAJA]])=MONTH(TODAY()-30),YEAR(Tabla2[[#This Row],[FECHA CESE/BAJA]])=YEAR(TODAY())),MONTH(TODAY()-30)&amp;"-"&amp;YEAR(TODAY()),"Borrar")),"No aplica")</f>
        <v>No Aplica</v>
      </c>
      <c r="AD3305" t="str">
        <f>+IFERROR(IF(Tabla2[[#This Row],[FECHA INICIO DE LABORES EN OBRA]]="","No Aplica",IF(AND(MONTH(Tabla2[[#This Row],[FECHA INICIO DE LABORES EN OBRA]])=MONTH(TODAY()-30),YEAR(Tabla2[[#This Row],[FECHA INICIO DE LABORES EN OBRA]])=YEAR(TODAY())),MONTH(TODAY()-30)&amp;"-"&amp;YEAR(TODAY()),"No Aplica")),"No Aplica")</f>
        <v>No Aplica</v>
      </c>
    </row>
    <row r="3306" spans="1:30" x14ac:dyDescent="0.25">
      <c r="A3306" s="13" t="s">
        <v>11155</v>
      </c>
      <c r="B3306" s="15" t="s">
        <v>11156</v>
      </c>
      <c r="C3306" s="15" t="s">
        <v>10814</v>
      </c>
      <c r="D3306" s="15" t="s">
        <v>1578</v>
      </c>
      <c r="E3306" s="15" t="s">
        <v>1579</v>
      </c>
      <c r="F3306" s="39">
        <v>36698</v>
      </c>
      <c r="G3306" s="15">
        <v>3</v>
      </c>
      <c r="H3306" s="15" t="s">
        <v>11159</v>
      </c>
      <c r="I3306" s="15" t="s">
        <v>3584</v>
      </c>
      <c r="J3306" s="15" t="s">
        <v>11330</v>
      </c>
      <c r="K3306" s="15" t="s">
        <v>2022</v>
      </c>
      <c r="L3306" s="40" t="s">
        <v>6</v>
      </c>
      <c r="M3306" s="39"/>
      <c r="N3306" s="41" t="s">
        <v>2098</v>
      </c>
      <c r="O3306" s="39">
        <v>45128</v>
      </c>
      <c r="P3306" s="40">
        <v>1</v>
      </c>
      <c r="Q3306" s="40">
        <v>1</v>
      </c>
      <c r="R3306" s="40" t="str">
        <f>IFERROR(VLOOKUP(Tabla2[[#This Row],[CONTRATISTA PRNCIPAL]],Hoja1!$L$5:$M$9,2,FALSE),"CJV")</f>
        <v>CJV</v>
      </c>
      <c r="S3306" s="40" t="str">
        <f>IF(Tabla2[[#This Row],[EMPRESA]]=Tabla2[[#This Row],[CONTRATISTA PRNCIPAL]],"Principal","Secundaria")</f>
        <v>Secundaria</v>
      </c>
      <c r="T3306" s="42">
        <f>IFERROR(1/COUNTIF(Tabla2[CONTRATISTA PRNCIPAL],Tabla2[[#This Row],[CONTRATISTA PRNCIPAL]]),0)</f>
        <v>0.005494505494505495</v>
      </c>
      <c r="U3306" s="43">
        <f>IF(((TODAY()-Tabla2[[#This Row],[FECHA NACIMIENTO]])/365)&lt;18,"Corregir", IF(((TODAY()-Tabla2[[#This Row],[FECHA NACIMIENTO]])/365)&gt;80, "Corregir",ROUNDDOWN(((TODAY()-Tabla2[[#This Row],[FECHA NACIMIENTO]])/365),0)))</f>
        <v>23</v>
      </c>
      <c r="V33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06" s="44" t="str">
        <f>+IF(Tabla2[[#This Row],[Edad]]="Corregir","Corregir","Ok")</f>
        <v>Ok</v>
      </c>
      <c r="X3306" s="42" t="str">
        <f>+IFERROR(VLOOKUP(Tabla2[[#This Row],[DISTRITO SEGÚN DNI]],Hoja1!$A$2:$B$32,2,FALSE),"No")</f>
        <v>CALLAO</v>
      </c>
      <c r="Y3306" s="42" t="str">
        <f>IF(OR(LOWER(Tabla2[[#This Row],[GENERO]])="masculino", LOWER(Tabla2[[#This Row],[GENERO]])="femenino"),"OK","Corregir")</f>
        <v>OK</v>
      </c>
      <c r="Z3306" s="42" t="str">
        <f>+IF(Tabla2[[#This Row],[Nro. DNI / CE]]="","Corregir",IF(LEN(Tabla2[[#This Row],[Nro. DNI / CE]])&gt;=8,"OK","Corregir"))</f>
        <v>OK</v>
      </c>
      <c r="AA3306" s="42">
        <f>COUNTIF(Tabla2[APELLIDOS Y NOMBRES],Tabla2[[#This Row],[APELLIDOS Y NOMBRES]])</f>
        <v>1</v>
      </c>
      <c r="AB3306" s="42">
        <f>IF(Tabla2[[#This Row],[Trabajador]]&gt;1,1/Tabla2[[#This Row],[Trabajador]],Tabla2[[#This Row],[Trabajador]])</f>
        <v>1</v>
      </c>
      <c r="AC3306" t="str">
        <f>+IFERROR(IF(Tabla2[[#This Row],[FECHA CESE/BAJA]]="","No Aplica",IF(AND(MONTH(Tabla2[[#This Row],[FECHA CESE/BAJA]])=MONTH(TODAY()-30),YEAR(Tabla2[[#This Row],[FECHA CESE/BAJA]])=YEAR(TODAY())),MONTH(TODAY()-30)&amp;"-"&amp;YEAR(TODAY()),"Borrar")),"No aplica")</f>
        <v>No Aplica</v>
      </c>
      <c r="AD3306" t="str">
        <f>+IFERROR(IF(Tabla2[[#This Row],[FECHA INICIO DE LABORES EN OBRA]]="","No Aplica",IF(AND(MONTH(Tabla2[[#This Row],[FECHA INICIO DE LABORES EN OBRA]])=MONTH(TODAY()-30),YEAR(Tabla2[[#This Row],[FECHA INICIO DE LABORES EN OBRA]])=YEAR(TODAY())),MONTH(TODAY()-30)&amp;"-"&amp;YEAR(TODAY()),"No Aplica")),"No Aplica")</f>
        <v>No Aplica</v>
      </c>
    </row>
    <row r="3307" spans="1:30" x14ac:dyDescent="0.25">
      <c r="A3307" s="13" t="s">
        <v>10813</v>
      </c>
      <c r="B3307" s="15" t="s">
        <v>10814</v>
      </c>
      <c r="C3307" s="15" t="s">
        <v>10814</v>
      </c>
      <c r="D3307" s="15" t="s">
        <v>11331</v>
      </c>
      <c r="E3307" s="15" t="s">
        <v>11332</v>
      </c>
      <c r="F3307" s="39">
        <v>26874</v>
      </c>
      <c r="G3307" s="15">
        <v>3</v>
      </c>
      <c r="H3307" s="15" t="s">
        <v>10826</v>
      </c>
      <c r="I3307" s="15" t="s">
        <v>10856</v>
      </c>
      <c r="J3307" s="15" t="s">
        <v>11333</v>
      </c>
      <c r="K3307" s="15" t="s">
        <v>3778</v>
      </c>
      <c r="L3307" s="40" t="s">
        <v>6</v>
      </c>
      <c r="M3307" s="39"/>
      <c r="N3307" s="41" t="s">
        <v>2098</v>
      </c>
      <c r="O3307" s="39">
        <v>45131</v>
      </c>
      <c r="P3307" s="40">
        <v>1</v>
      </c>
      <c r="Q3307" s="40">
        <v>1</v>
      </c>
      <c r="R3307" s="40" t="str">
        <f>IFERROR(VLOOKUP(Tabla2[[#This Row],[CONTRATISTA PRNCIPAL]],Hoja1!$L$5:$M$9,2,FALSE),"CJV")</f>
        <v>CJV</v>
      </c>
      <c r="S3307" s="40" t="str">
        <f>IF(Tabla2[[#This Row],[EMPRESA]]=Tabla2[[#This Row],[CONTRATISTA PRNCIPAL]],"Principal","Secundaria")</f>
        <v>Principal</v>
      </c>
      <c r="T3307" s="42">
        <f>IFERROR(1/COUNTIF(Tabla2[CONTRATISTA PRNCIPAL],Tabla2[[#This Row],[CONTRATISTA PRNCIPAL]]),0)</f>
        <v>0.005494505494505495</v>
      </c>
      <c r="U3307" s="43">
        <f>IF(((TODAY()-Tabla2[[#This Row],[FECHA NACIMIENTO]])/365)&lt;18,"Corregir", IF(((TODAY()-Tabla2[[#This Row],[FECHA NACIMIENTO]])/365)&gt;80, "Corregir",ROUNDDOWN(((TODAY()-Tabla2[[#This Row],[FECHA NACIMIENTO]])/365),0)))</f>
        <v>50</v>
      </c>
      <c r="V33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07" s="44" t="str">
        <f>+IF(Tabla2[[#This Row],[Edad]]="Corregir","Corregir","Ok")</f>
        <v>Ok</v>
      </c>
      <c r="X3307" s="42" t="str">
        <f>+IFERROR(VLOOKUP(Tabla2[[#This Row],[DISTRITO SEGÚN DNI]],Hoja1!$A$2:$B$32,2,FALSE),"No")</f>
        <v>No</v>
      </c>
      <c r="Y3307" s="42" t="str">
        <f>IF(OR(LOWER(Tabla2[[#This Row],[GENERO]])="masculino", LOWER(Tabla2[[#This Row],[GENERO]])="femenino"),"OK","Corregir")</f>
        <v>OK</v>
      </c>
      <c r="Z3307" s="42" t="str">
        <f>+IF(Tabla2[[#This Row],[Nro. DNI / CE]]="","Corregir",IF(LEN(Tabla2[[#This Row],[Nro. DNI / CE]])&gt;=8,"OK","Corregir"))</f>
        <v>OK</v>
      </c>
      <c r="AA3307" s="42">
        <f>COUNTIF(Tabla2[APELLIDOS Y NOMBRES],Tabla2[[#This Row],[APELLIDOS Y NOMBRES]])</f>
        <v>1</v>
      </c>
      <c r="AB3307" s="42">
        <f>IF(Tabla2[[#This Row],[Trabajador]]&gt;1,1/Tabla2[[#This Row],[Trabajador]],Tabla2[[#This Row],[Trabajador]])</f>
        <v>1</v>
      </c>
      <c r="AC3307" t="str">
        <f>+IFERROR(IF(Tabla2[[#This Row],[FECHA CESE/BAJA]]="","No Aplica",IF(AND(MONTH(Tabla2[[#This Row],[FECHA CESE/BAJA]])=MONTH(TODAY()-30),YEAR(Tabla2[[#This Row],[FECHA CESE/BAJA]])=YEAR(TODAY())),MONTH(TODAY()-30)&amp;"-"&amp;YEAR(TODAY()),"Borrar")),"No aplica")</f>
        <v>No Aplica</v>
      </c>
      <c r="AD3307" t="str">
        <f>+IFERROR(IF(Tabla2[[#This Row],[FECHA INICIO DE LABORES EN OBRA]]="","No Aplica",IF(AND(MONTH(Tabla2[[#This Row],[FECHA INICIO DE LABORES EN OBRA]])=MONTH(TODAY()-30),YEAR(Tabla2[[#This Row],[FECHA INICIO DE LABORES EN OBRA]])=YEAR(TODAY())),MONTH(TODAY()-30)&amp;"-"&amp;YEAR(TODAY()),"No Aplica")),"No Aplica")</f>
        <v>No Aplica</v>
      </c>
    </row>
    <row r="3308" spans="1:30" x14ac:dyDescent="0.25">
      <c r="A3308" s="13" t="s">
        <v>10813</v>
      </c>
      <c r="B3308" s="15" t="s">
        <v>10814</v>
      </c>
      <c r="C3308" s="15" t="s">
        <v>10814</v>
      </c>
      <c r="D3308" s="15" t="s">
        <v>1580</v>
      </c>
      <c r="E3308" s="15" t="s">
        <v>1581</v>
      </c>
      <c r="F3308" s="39">
        <v>25779</v>
      </c>
      <c r="G3308" s="15">
        <v>2</v>
      </c>
      <c r="H3308" s="15" t="s">
        <v>2751</v>
      </c>
      <c r="I3308" s="15" t="s">
        <v>10822</v>
      </c>
      <c r="J3308" s="15" t="s">
        <v>11334</v>
      </c>
      <c r="K3308" s="15" t="s">
        <v>27</v>
      </c>
      <c r="L3308" s="40" t="s">
        <v>6</v>
      </c>
      <c r="M3308" s="39"/>
      <c r="N3308" s="41" t="s">
        <v>2098</v>
      </c>
      <c r="O3308" s="39">
        <v>45131</v>
      </c>
      <c r="P3308" s="40">
        <v>1</v>
      </c>
      <c r="Q3308" s="40">
        <v>4</v>
      </c>
      <c r="R3308" s="40" t="str">
        <f>IFERROR(VLOOKUP(Tabla2[[#This Row],[CONTRATISTA PRNCIPAL]],Hoja1!$L$5:$M$9,2,FALSE),"CJV")</f>
        <v>CJV</v>
      </c>
      <c r="S3308" s="40" t="str">
        <f>IF(Tabla2[[#This Row],[EMPRESA]]=Tabla2[[#This Row],[CONTRATISTA PRNCIPAL]],"Principal","Secundaria")</f>
        <v>Principal</v>
      </c>
      <c r="T3308" s="42">
        <f>IFERROR(1/COUNTIF(Tabla2[CONTRATISTA PRNCIPAL],Tabla2[[#This Row],[CONTRATISTA PRNCIPAL]]),0)</f>
        <v>0.005494505494505495</v>
      </c>
      <c r="U3308" s="43">
        <f>IF(((TODAY()-Tabla2[[#This Row],[FECHA NACIMIENTO]])/365)&lt;18,"Corregir", IF(((TODAY()-Tabla2[[#This Row],[FECHA NACIMIENTO]])/365)&gt;80, "Corregir",ROUNDDOWN(((TODAY()-Tabla2[[#This Row],[FECHA NACIMIENTO]])/365),0)))</f>
        <v>53</v>
      </c>
      <c r="V33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08" s="44" t="str">
        <f>+IF(Tabla2[[#This Row],[Edad]]="Corregir","Corregir","Ok")</f>
        <v>Ok</v>
      </c>
      <c r="X3308" s="42" t="str">
        <f>+IFERROR(VLOOKUP(Tabla2[[#This Row],[DISTRITO SEGÚN DNI]],Hoja1!$A$2:$B$32,2,FALSE),"No")</f>
        <v>CALLAO</v>
      </c>
      <c r="Y3308" s="42" t="str">
        <f>IF(OR(LOWER(Tabla2[[#This Row],[GENERO]])="masculino", LOWER(Tabla2[[#This Row],[GENERO]])="femenino"),"OK","Corregir")</f>
        <v>OK</v>
      </c>
      <c r="Z3308" s="42" t="str">
        <f>+IF(Tabla2[[#This Row],[Nro. DNI / CE]]="","Corregir",IF(LEN(Tabla2[[#This Row],[Nro. DNI / CE]])&gt;=8,"OK","Corregir"))</f>
        <v>OK</v>
      </c>
      <c r="AA3308" s="42">
        <f>COUNTIF(Tabla2[APELLIDOS Y NOMBRES],Tabla2[[#This Row],[APELLIDOS Y NOMBRES]])</f>
        <v>1</v>
      </c>
      <c r="AB3308" s="42">
        <f>IF(Tabla2[[#This Row],[Trabajador]]&gt;1,1/Tabla2[[#This Row],[Trabajador]],Tabla2[[#This Row],[Trabajador]])</f>
        <v>1</v>
      </c>
      <c r="AC3308" t="str">
        <f>+IFERROR(IF(Tabla2[[#This Row],[FECHA CESE/BAJA]]="","No Aplica",IF(AND(MONTH(Tabla2[[#This Row],[FECHA CESE/BAJA]])=MONTH(TODAY()-30),YEAR(Tabla2[[#This Row],[FECHA CESE/BAJA]])=YEAR(TODAY())),MONTH(TODAY()-30)&amp;"-"&amp;YEAR(TODAY()),"Borrar")),"No aplica")</f>
        <v>No Aplica</v>
      </c>
      <c r="AD3308" t="str">
        <f>+IFERROR(IF(Tabla2[[#This Row],[FECHA INICIO DE LABORES EN OBRA]]="","No Aplica",IF(AND(MONTH(Tabla2[[#This Row],[FECHA INICIO DE LABORES EN OBRA]])=MONTH(TODAY()-30),YEAR(Tabla2[[#This Row],[FECHA INICIO DE LABORES EN OBRA]])=YEAR(TODAY())),MONTH(TODAY()-30)&amp;"-"&amp;YEAR(TODAY()),"No Aplica")),"No Aplica")</f>
        <v>No Aplica</v>
      </c>
    </row>
    <row r="3309" spans="1:30" x14ac:dyDescent="0.25">
      <c r="A3309" s="13" t="s">
        <v>10813</v>
      </c>
      <c r="B3309" s="15" t="s">
        <v>10814</v>
      </c>
      <c r="C3309" s="15" t="s">
        <v>10814</v>
      </c>
      <c r="D3309" s="15" t="s">
        <v>11335</v>
      </c>
      <c r="E3309" s="15" t="s">
        <v>11336</v>
      </c>
      <c r="F3309" s="39">
        <v>29436</v>
      </c>
      <c r="G3309" s="15">
        <v>3</v>
      </c>
      <c r="H3309" s="15" t="s">
        <v>3032</v>
      </c>
      <c r="I3309" s="15" t="s">
        <v>10856</v>
      </c>
      <c r="J3309" s="15" t="s">
        <v>11337</v>
      </c>
      <c r="K3309" s="15" t="s">
        <v>2174</v>
      </c>
      <c r="L3309" s="40" t="s">
        <v>6</v>
      </c>
      <c r="M3309" s="39"/>
      <c r="N3309" s="41" t="s">
        <v>2114</v>
      </c>
      <c r="O3309" s="39">
        <v>45132</v>
      </c>
      <c r="P3309" s="40">
        <v>1</v>
      </c>
      <c r="Q3309" s="40">
        <v>1</v>
      </c>
      <c r="R3309" s="40" t="str">
        <f>IFERROR(VLOOKUP(Tabla2[[#This Row],[CONTRATISTA PRNCIPAL]],Hoja1!$L$5:$M$9,2,FALSE),"CJV")</f>
        <v>CJV</v>
      </c>
      <c r="S3309" s="40" t="str">
        <f>IF(Tabla2[[#This Row],[EMPRESA]]=Tabla2[[#This Row],[CONTRATISTA PRNCIPAL]],"Principal","Secundaria")</f>
        <v>Principal</v>
      </c>
      <c r="T3309" s="42">
        <f>IFERROR(1/COUNTIF(Tabla2[CONTRATISTA PRNCIPAL],Tabla2[[#This Row],[CONTRATISTA PRNCIPAL]]),0)</f>
        <v>0.005494505494505495</v>
      </c>
      <c r="U3309" s="43">
        <f>IF(((TODAY()-Tabla2[[#This Row],[FECHA NACIMIENTO]])/365)&lt;18,"Corregir", IF(((TODAY()-Tabla2[[#This Row],[FECHA NACIMIENTO]])/365)&gt;80, "Corregir",ROUNDDOWN(((TODAY()-Tabla2[[#This Row],[FECHA NACIMIENTO]])/365),0)))</f>
        <v>43</v>
      </c>
      <c r="V33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09" s="44" t="str">
        <f>+IF(Tabla2[[#This Row],[Edad]]="Corregir","Corregir","Ok")</f>
        <v>Ok</v>
      </c>
      <c r="X3309" s="42" t="str">
        <f>+IFERROR(VLOOKUP(Tabla2[[#This Row],[DISTRITO SEGÚN DNI]],Hoja1!$A$2:$B$32,2,FALSE),"No")</f>
        <v>No</v>
      </c>
      <c r="Y3309" s="42" t="str">
        <f>IF(OR(LOWER(Tabla2[[#This Row],[GENERO]])="masculino", LOWER(Tabla2[[#This Row],[GENERO]])="femenino"),"OK","Corregir")</f>
        <v>OK</v>
      </c>
      <c r="Z3309" s="42" t="str">
        <f>+IF(Tabla2[[#This Row],[Nro. DNI / CE]]="","Corregir",IF(LEN(Tabla2[[#This Row],[Nro. DNI / CE]])&gt;=8,"OK","Corregir"))</f>
        <v>OK</v>
      </c>
      <c r="AA3309" s="42">
        <f>COUNTIF(Tabla2[APELLIDOS Y NOMBRES],Tabla2[[#This Row],[APELLIDOS Y NOMBRES]])</f>
        <v>1</v>
      </c>
      <c r="AB3309" s="42">
        <f>IF(Tabla2[[#This Row],[Trabajador]]&gt;1,1/Tabla2[[#This Row],[Trabajador]],Tabla2[[#This Row],[Trabajador]])</f>
        <v>1</v>
      </c>
      <c r="AC3309" t="str">
        <f>+IFERROR(IF(Tabla2[[#This Row],[FECHA CESE/BAJA]]="","No Aplica",IF(AND(MONTH(Tabla2[[#This Row],[FECHA CESE/BAJA]])=MONTH(TODAY()-30),YEAR(Tabla2[[#This Row],[FECHA CESE/BAJA]])=YEAR(TODAY())),MONTH(TODAY()-30)&amp;"-"&amp;YEAR(TODAY()),"Borrar")),"No aplica")</f>
        <v>No Aplica</v>
      </c>
      <c r="AD3309" t="str">
        <f>+IFERROR(IF(Tabla2[[#This Row],[FECHA INICIO DE LABORES EN OBRA]]="","No Aplica",IF(AND(MONTH(Tabla2[[#This Row],[FECHA INICIO DE LABORES EN OBRA]])=MONTH(TODAY()-30),YEAR(Tabla2[[#This Row],[FECHA INICIO DE LABORES EN OBRA]])=YEAR(TODAY())),MONTH(TODAY()-30)&amp;"-"&amp;YEAR(TODAY()),"No Aplica")),"No Aplica")</f>
        <v>No Aplica</v>
      </c>
    </row>
    <row r="3310" spans="1:30" x14ac:dyDescent="0.25">
      <c r="A3310" s="13" t="s">
        <v>10813</v>
      </c>
      <c r="B3310" s="15" t="s">
        <v>10814</v>
      </c>
      <c r="C3310" s="15" t="s">
        <v>10814</v>
      </c>
      <c r="D3310" s="15" t="s">
        <v>1582</v>
      </c>
      <c r="E3310" s="15" t="s">
        <v>1583</v>
      </c>
      <c r="F3310" s="39">
        <v>33620</v>
      </c>
      <c r="G3310" s="15">
        <v>3</v>
      </c>
      <c r="H3310" s="15" t="s">
        <v>11325</v>
      </c>
      <c r="I3310" s="15" t="s">
        <v>10856</v>
      </c>
      <c r="J3310" s="15" t="s">
        <v>11338</v>
      </c>
      <c r="K3310" s="15" t="s">
        <v>27</v>
      </c>
      <c r="L3310" s="40" t="s">
        <v>6</v>
      </c>
      <c r="M3310" s="39"/>
      <c r="N3310" s="41" t="s">
        <v>2098</v>
      </c>
      <c r="O3310" s="39">
        <v>45132</v>
      </c>
      <c r="P3310" s="40">
        <v>1</v>
      </c>
      <c r="Q3310" s="40">
        <v>1</v>
      </c>
      <c r="R3310" s="40" t="str">
        <f>IFERROR(VLOOKUP(Tabla2[[#This Row],[CONTRATISTA PRNCIPAL]],Hoja1!$L$5:$M$9,2,FALSE),"CJV")</f>
        <v>CJV</v>
      </c>
      <c r="S3310" s="40" t="str">
        <f>IF(Tabla2[[#This Row],[EMPRESA]]=Tabla2[[#This Row],[CONTRATISTA PRNCIPAL]],"Principal","Secundaria")</f>
        <v>Principal</v>
      </c>
      <c r="T3310" s="42">
        <f>IFERROR(1/COUNTIF(Tabla2[CONTRATISTA PRNCIPAL],Tabla2[[#This Row],[CONTRATISTA PRNCIPAL]]),0)</f>
        <v>0.005494505494505495</v>
      </c>
      <c r="U3310" s="43">
        <f>IF(((TODAY()-Tabla2[[#This Row],[FECHA NACIMIENTO]])/365)&lt;18,"Corregir", IF(((TODAY()-Tabla2[[#This Row],[FECHA NACIMIENTO]])/365)&gt;80, "Corregir",ROUNDDOWN(((TODAY()-Tabla2[[#This Row],[FECHA NACIMIENTO]])/365),0)))</f>
        <v>31</v>
      </c>
      <c r="V33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10" s="44" t="str">
        <f>+IF(Tabla2[[#This Row],[Edad]]="Corregir","Corregir","Ok")</f>
        <v>Ok</v>
      </c>
      <c r="X3310" s="42" t="str">
        <f>+IFERROR(VLOOKUP(Tabla2[[#This Row],[DISTRITO SEGÚN DNI]],Hoja1!$A$2:$B$32,2,FALSE),"No")</f>
        <v>CALLAO</v>
      </c>
      <c r="Y3310" s="42" t="str">
        <f>IF(OR(LOWER(Tabla2[[#This Row],[GENERO]])="masculino", LOWER(Tabla2[[#This Row],[GENERO]])="femenino"),"OK","Corregir")</f>
        <v>OK</v>
      </c>
      <c r="Z3310" s="42" t="str">
        <f>+IF(Tabla2[[#This Row],[Nro. DNI / CE]]="","Corregir",IF(LEN(Tabla2[[#This Row],[Nro. DNI / CE]])&gt;=8,"OK","Corregir"))</f>
        <v>OK</v>
      </c>
      <c r="AA3310" s="42">
        <f>COUNTIF(Tabla2[APELLIDOS Y NOMBRES],Tabla2[[#This Row],[APELLIDOS Y NOMBRES]])</f>
        <v>1</v>
      </c>
      <c r="AB3310" s="42">
        <f>IF(Tabla2[[#This Row],[Trabajador]]&gt;1,1/Tabla2[[#This Row],[Trabajador]],Tabla2[[#This Row],[Trabajador]])</f>
        <v>1</v>
      </c>
      <c r="AC3310" t="str">
        <f>+IFERROR(IF(Tabla2[[#This Row],[FECHA CESE/BAJA]]="","No Aplica",IF(AND(MONTH(Tabla2[[#This Row],[FECHA CESE/BAJA]])=MONTH(TODAY()-30),YEAR(Tabla2[[#This Row],[FECHA CESE/BAJA]])=YEAR(TODAY())),MONTH(TODAY()-30)&amp;"-"&amp;YEAR(TODAY()),"Borrar")),"No aplica")</f>
        <v>No Aplica</v>
      </c>
      <c r="AD3310" t="str">
        <f>+IFERROR(IF(Tabla2[[#This Row],[FECHA INICIO DE LABORES EN OBRA]]="","No Aplica",IF(AND(MONTH(Tabla2[[#This Row],[FECHA INICIO DE LABORES EN OBRA]])=MONTH(TODAY()-30),YEAR(Tabla2[[#This Row],[FECHA INICIO DE LABORES EN OBRA]])=YEAR(TODAY())),MONTH(TODAY()-30)&amp;"-"&amp;YEAR(TODAY()),"No Aplica")),"No Aplica")</f>
        <v>No Aplica</v>
      </c>
    </row>
    <row r="3311" spans="1:30" x14ac:dyDescent="0.25">
      <c r="A3311" s="13" t="s">
        <v>10813</v>
      </c>
      <c r="B3311" s="15" t="s">
        <v>10814</v>
      </c>
      <c r="C3311" s="15" t="s">
        <v>10814</v>
      </c>
      <c r="D3311" s="15" t="s">
        <v>11339</v>
      </c>
      <c r="E3311" s="15" t="s">
        <v>11340</v>
      </c>
      <c r="F3311" s="39">
        <v>32533</v>
      </c>
      <c r="G3311" s="15">
        <v>3</v>
      </c>
      <c r="H3311" s="15" t="s">
        <v>11325</v>
      </c>
      <c r="I3311" s="15" t="s">
        <v>10856</v>
      </c>
      <c r="J3311" s="15" t="s">
        <v>11341</v>
      </c>
      <c r="K3311" s="15" t="s">
        <v>2272</v>
      </c>
      <c r="L3311" s="40" t="s">
        <v>6</v>
      </c>
      <c r="M3311" s="39"/>
      <c r="N3311" s="41" t="s">
        <v>2098</v>
      </c>
      <c r="O3311" s="39">
        <v>45132</v>
      </c>
      <c r="P3311" s="40">
        <v>1</v>
      </c>
      <c r="Q3311" s="40">
        <v>1</v>
      </c>
      <c r="R3311" s="40" t="str">
        <f>IFERROR(VLOOKUP(Tabla2[[#This Row],[CONTRATISTA PRNCIPAL]],Hoja1!$L$5:$M$9,2,FALSE),"CJV")</f>
        <v>CJV</v>
      </c>
      <c r="S3311" s="40" t="str">
        <f>IF(Tabla2[[#This Row],[EMPRESA]]=Tabla2[[#This Row],[CONTRATISTA PRNCIPAL]],"Principal","Secundaria")</f>
        <v>Principal</v>
      </c>
      <c r="T3311" s="42">
        <f>IFERROR(1/COUNTIF(Tabla2[CONTRATISTA PRNCIPAL],Tabla2[[#This Row],[CONTRATISTA PRNCIPAL]]),0)</f>
        <v>0.005494505494505495</v>
      </c>
      <c r="U3311" s="43">
        <f>IF(((TODAY()-Tabla2[[#This Row],[FECHA NACIMIENTO]])/365)&lt;18,"Corregir", IF(((TODAY()-Tabla2[[#This Row],[FECHA NACIMIENTO]])/365)&gt;80, "Corregir",ROUNDDOWN(((TODAY()-Tabla2[[#This Row],[FECHA NACIMIENTO]])/365),0)))</f>
        <v>34</v>
      </c>
      <c r="V33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11" s="44" t="str">
        <f>+IF(Tabla2[[#This Row],[Edad]]="Corregir","Corregir","Ok")</f>
        <v>Ok</v>
      </c>
      <c r="X3311" s="42" t="str">
        <f>+IFERROR(VLOOKUP(Tabla2[[#This Row],[DISTRITO SEGÚN DNI]],Hoja1!$A$2:$B$32,2,FALSE),"No")</f>
        <v>No</v>
      </c>
      <c r="Y3311" s="42" t="str">
        <f>IF(OR(LOWER(Tabla2[[#This Row],[GENERO]])="masculino", LOWER(Tabla2[[#This Row],[GENERO]])="femenino"),"OK","Corregir")</f>
        <v>OK</v>
      </c>
      <c r="Z3311" s="42" t="str">
        <f>+IF(Tabla2[[#This Row],[Nro. DNI / CE]]="","Corregir",IF(LEN(Tabla2[[#This Row],[Nro. DNI / CE]])&gt;=8,"OK","Corregir"))</f>
        <v>OK</v>
      </c>
      <c r="AA3311" s="42">
        <f>COUNTIF(Tabla2[APELLIDOS Y NOMBRES],Tabla2[[#This Row],[APELLIDOS Y NOMBRES]])</f>
        <v>1</v>
      </c>
      <c r="AB3311" s="42">
        <f>IF(Tabla2[[#This Row],[Trabajador]]&gt;1,1/Tabla2[[#This Row],[Trabajador]],Tabla2[[#This Row],[Trabajador]])</f>
        <v>1</v>
      </c>
      <c r="AC3311" t="str">
        <f>+IFERROR(IF(Tabla2[[#This Row],[FECHA CESE/BAJA]]="","No Aplica",IF(AND(MONTH(Tabla2[[#This Row],[FECHA CESE/BAJA]])=MONTH(TODAY()-30),YEAR(Tabla2[[#This Row],[FECHA CESE/BAJA]])=YEAR(TODAY())),MONTH(TODAY()-30)&amp;"-"&amp;YEAR(TODAY()),"Borrar")),"No aplica")</f>
        <v>No Aplica</v>
      </c>
      <c r="AD3311" t="str">
        <f>+IFERROR(IF(Tabla2[[#This Row],[FECHA INICIO DE LABORES EN OBRA]]="","No Aplica",IF(AND(MONTH(Tabla2[[#This Row],[FECHA INICIO DE LABORES EN OBRA]])=MONTH(TODAY()-30),YEAR(Tabla2[[#This Row],[FECHA INICIO DE LABORES EN OBRA]])=YEAR(TODAY())),MONTH(TODAY()-30)&amp;"-"&amp;YEAR(TODAY()),"No Aplica")),"No Aplica")</f>
        <v>No Aplica</v>
      </c>
    </row>
    <row r="3312" spans="1:30" x14ac:dyDescent="0.25">
      <c r="A3312" s="13" t="s">
        <v>10813</v>
      </c>
      <c r="B3312" s="15" t="s">
        <v>10814</v>
      </c>
      <c r="C3312" s="15" t="s">
        <v>10814</v>
      </c>
      <c r="D3312" s="15">
        <v>45749027</v>
      </c>
      <c r="E3312" s="15" t="s">
        <v>11342</v>
      </c>
      <c r="F3312" s="39">
        <v>32667</v>
      </c>
      <c r="G3312" s="15">
        <v>3</v>
      </c>
      <c r="H3312" s="15" t="s">
        <v>2998</v>
      </c>
      <c r="I3312" s="15" t="s">
        <v>10822</v>
      </c>
      <c r="J3312" s="15" t="s">
        <v>11343</v>
      </c>
      <c r="K3312" s="15" t="s">
        <v>2182</v>
      </c>
      <c r="L3312" s="40" t="s">
        <v>6</v>
      </c>
      <c r="M3312" s="39"/>
      <c r="N3312" s="41" t="s">
        <v>2098</v>
      </c>
      <c r="O3312" s="39">
        <v>45138</v>
      </c>
      <c r="P3312" s="40">
        <v>1</v>
      </c>
      <c r="Q3312" s="40">
        <v>1</v>
      </c>
      <c r="R3312" s="40" t="str">
        <f>IFERROR(VLOOKUP(Tabla2[[#This Row],[CONTRATISTA PRNCIPAL]],Hoja1!$L$5:$M$9,2,FALSE),"CJV")</f>
        <v>CJV</v>
      </c>
      <c r="S3312" s="40" t="str">
        <f>IF(Tabla2[[#This Row],[EMPRESA]]=Tabla2[[#This Row],[CONTRATISTA PRNCIPAL]],"Principal","Secundaria")</f>
        <v>Principal</v>
      </c>
      <c r="T3312" s="42">
        <f>IFERROR(1/COUNTIF(Tabla2[CONTRATISTA PRNCIPAL],Tabla2[[#This Row],[CONTRATISTA PRNCIPAL]]),0)</f>
        <v>0.005494505494505495</v>
      </c>
      <c r="U3312" s="43">
        <f>IF(((TODAY()-Tabla2[[#This Row],[FECHA NACIMIENTO]])/365)&lt;18,"Corregir", IF(((TODAY()-Tabla2[[#This Row],[FECHA NACIMIENTO]])/365)&gt;80, "Corregir",ROUNDDOWN(((TODAY()-Tabla2[[#This Row],[FECHA NACIMIENTO]])/365),0)))</f>
        <v>34</v>
      </c>
      <c r="V33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12" s="44" t="str">
        <f>+IF(Tabla2[[#This Row],[Edad]]="Corregir","Corregir","Ok")</f>
        <v>Ok</v>
      </c>
      <c r="X3312" s="42" t="str">
        <f>+IFERROR(VLOOKUP(Tabla2[[#This Row],[DISTRITO SEGÚN DNI]],Hoja1!$A$2:$B$32,2,FALSE),"No")</f>
        <v>No</v>
      </c>
      <c r="Y3312" s="42" t="str">
        <f>IF(OR(LOWER(Tabla2[[#This Row],[GENERO]])="masculino", LOWER(Tabla2[[#This Row],[GENERO]])="femenino"),"OK","Corregir")</f>
        <v>OK</v>
      </c>
      <c r="Z3312" s="42" t="str">
        <f>+IF(Tabla2[[#This Row],[Nro. DNI / CE]]="","Corregir",IF(LEN(Tabla2[[#This Row],[Nro. DNI / CE]])&gt;=8,"OK","Corregir"))</f>
        <v>OK</v>
      </c>
      <c r="AA3312" s="42">
        <f>COUNTIF(Tabla2[APELLIDOS Y NOMBRES],Tabla2[[#This Row],[APELLIDOS Y NOMBRES]])</f>
        <v>1</v>
      </c>
      <c r="AB3312" s="42">
        <f>IF(Tabla2[[#This Row],[Trabajador]]&gt;1,1/Tabla2[[#This Row],[Trabajador]],Tabla2[[#This Row],[Trabajador]])</f>
        <v>1</v>
      </c>
      <c r="AC3312" t="str">
        <f>+IFERROR(IF(Tabla2[[#This Row],[FECHA CESE/BAJA]]="","No Aplica",IF(AND(MONTH(Tabla2[[#This Row],[FECHA CESE/BAJA]])=MONTH(TODAY()-30),YEAR(Tabla2[[#This Row],[FECHA CESE/BAJA]])=YEAR(TODAY())),MONTH(TODAY()-30)&amp;"-"&amp;YEAR(TODAY()),"Borrar")),"No aplica")</f>
        <v>No Aplica</v>
      </c>
      <c r="AD3312" t="str">
        <f>+IFERROR(IF(Tabla2[[#This Row],[FECHA INICIO DE LABORES EN OBRA]]="","No Aplica",IF(AND(MONTH(Tabla2[[#This Row],[FECHA INICIO DE LABORES EN OBRA]])=MONTH(TODAY()-30),YEAR(Tabla2[[#This Row],[FECHA INICIO DE LABORES EN OBRA]])=YEAR(TODAY())),MONTH(TODAY()-30)&amp;"-"&amp;YEAR(TODAY()),"No Aplica")),"No Aplica")</f>
        <v>No Aplica</v>
      </c>
    </row>
    <row r="3313" spans="1:30" x14ac:dyDescent="0.25">
      <c r="A3313" s="13" t="s">
        <v>10813</v>
      </c>
      <c r="B3313" s="15" t="s">
        <v>10814</v>
      </c>
      <c r="C3313" s="15" t="s">
        <v>10814</v>
      </c>
      <c r="D3313" s="15" t="s">
        <v>1817</v>
      </c>
      <c r="E3313" s="15" t="s">
        <v>1818</v>
      </c>
      <c r="F3313" s="39">
        <v>35625</v>
      </c>
      <c r="G3313" s="15">
        <v>2</v>
      </c>
      <c r="H3313" s="15" t="s">
        <v>2751</v>
      </c>
      <c r="I3313" s="15" t="s">
        <v>10822</v>
      </c>
      <c r="J3313" s="15" t="s">
        <v>11344</v>
      </c>
      <c r="K3313" s="15" t="s">
        <v>27</v>
      </c>
      <c r="L3313" s="40" t="s">
        <v>6</v>
      </c>
      <c r="M3313" s="39"/>
      <c r="N3313" s="41" t="s">
        <v>2098</v>
      </c>
      <c r="O3313" s="39">
        <v>45139</v>
      </c>
      <c r="P3313" s="40">
        <v>1</v>
      </c>
      <c r="Q3313" s="40">
        <v>4</v>
      </c>
      <c r="R3313" s="40" t="str">
        <f>IFERROR(VLOOKUP(Tabla2[[#This Row],[CONTRATISTA PRNCIPAL]],Hoja1!$L$5:$M$9,2,FALSE),"CJV")</f>
        <v>CJV</v>
      </c>
      <c r="S3313" s="40" t="str">
        <f>IF(Tabla2[[#This Row],[EMPRESA]]=Tabla2[[#This Row],[CONTRATISTA PRNCIPAL]],"Principal","Secundaria")</f>
        <v>Principal</v>
      </c>
      <c r="T3313" s="42">
        <f>IFERROR(1/COUNTIF(Tabla2[CONTRATISTA PRNCIPAL],Tabla2[[#This Row],[CONTRATISTA PRNCIPAL]]),0)</f>
        <v>0.005494505494505495</v>
      </c>
      <c r="U3313" s="43">
        <f>IF(((TODAY()-Tabla2[[#This Row],[FECHA NACIMIENTO]])/365)&lt;18,"Corregir", IF(((TODAY()-Tabla2[[#This Row],[FECHA NACIMIENTO]])/365)&gt;80, "Corregir",ROUNDDOWN(((TODAY()-Tabla2[[#This Row],[FECHA NACIMIENTO]])/365),0)))</f>
        <v>26</v>
      </c>
      <c r="V33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13" s="44" t="str">
        <f>+IF(Tabla2[[#This Row],[Edad]]="Corregir","Corregir","Ok")</f>
        <v>Ok</v>
      </c>
      <c r="X3313" s="42" t="str">
        <f>+IFERROR(VLOOKUP(Tabla2[[#This Row],[DISTRITO SEGÚN DNI]],Hoja1!$A$2:$B$32,2,FALSE),"No")</f>
        <v>CALLAO</v>
      </c>
      <c r="Y3313" s="42" t="str">
        <f>IF(OR(LOWER(Tabla2[[#This Row],[GENERO]])="masculino", LOWER(Tabla2[[#This Row],[GENERO]])="femenino"),"OK","Corregir")</f>
        <v>OK</v>
      </c>
      <c r="Z3313" s="42" t="str">
        <f>+IF(Tabla2[[#This Row],[Nro. DNI / CE]]="","Corregir",IF(LEN(Tabla2[[#This Row],[Nro. DNI / CE]])&gt;=8,"OK","Corregir"))</f>
        <v>OK</v>
      </c>
      <c r="AA3313" s="42">
        <f>COUNTIF(Tabla2[APELLIDOS Y NOMBRES],Tabla2[[#This Row],[APELLIDOS Y NOMBRES]])</f>
        <v>1</v>
      </c>
      <c r="AB3313" s="42">
        <f>IF(Tabla2[[#This Row],[Trabajador]]&gt;1,1/Tabla2[[#This Row],[Trabajador]],Tabla2[[#This Row],[Trabajador]])</f>
        <v>1</v>
      </c>
      <c r="AC3313" t="str">
        <f>+IFERROR(IF(Tabla2[[#This Row],[FECHA CESE/BAJA]]="","No Aplica",IF(AND(MONTH(Tabla2[[#This Row],[FECHA CESE/BAJA]])=MONTH(TODAY()-30),YEAR(Tabla2[[#This Row],[FECHA CESE/BAJA]])=YEAR(TODAY())),MONTH(TODAY()-30)&amp;"-"&amp;YEAR(TODAY()),"Borrar")),"No aplica")</f>
        <v>No Aplica</v>
      </c>
      <c r="AD3313" t="str">
        <f>+IFERROR(IF(Tabla2[[#This Row],[FECHA INICIO DE LABORES EN OBRA]]="","No Aplica",IF(AND(MONTH(Tabla2[[#This Row],[FECHA INICIO DE LABORES EN OBRA]])=MONTH(TODAY()-30),YEAR(Tabla2[[#This Row],[FECHA INICIO DE LABORES EN OBRA]])=YEAR(TODAY())),MONTH(TODAY()-30)&amp;"-"&amp;YEAR(TODAY()),"No Aplica")),"No Aplica")</f>
        <v>8-2023</v>
      </c>
    </row>
    <row r="3314" spans="1:30" x14ac:dyDescent="0.25">
      <c r="A3314" s="13" t="s">
        <v>10813</v>
      </c>
      <c r="B3314" s="15" t="s">
        <v>10814</v>
      </c>
      <c r="C3314" s="15" t="s">
        <v>10814</v>
      </c>
      <c r="D3314" s="15" t="s">
        <v>11345</v>
      </c>
      <c r="E3314" s="15" t="s">
        <v>11346</v>
      </c>
      <c r="F3314" s="39">
        <v>29812</v>
      </c>
      <c r="G3314" s="15">
        <v>3</v>
      </c>
      <c r="H3314" s="15" t="s">
        <v>11218</v>
      </c>
      <c r="I3314" s="15" t="s">
        <v>10856</v>
      </c>
      <c r="J3314" s="15" t="s">
        <v>11347</v>
      </c>
      <c r="K3314" s="15" t="s">
        <v>2272</v>
      </c>
      <c r="L3314" s="40" t="s">
        <v>6</v>
      </c>
      <c r="M3314" s="39"/>
      <c r="N3314" s="41" t="s">
        <v>2114</v>
      </c>
      <c r="O3314" s="39">
        <v>45139</v>
      </c>
      <c r="P3314" s="40">
        <v>1</v>
      </c>
      <c r="Q3314" s="40">
        <v>1</v>
      </c>
      <c r="R3314" s="40" t="str">
        <f>IFERROR(VLOOKUP(Tabla2[[#This Row],[CONTRATISTA PRNCIPAL]],Hoja1!$L$5:$M$9,2,FALSE),"CJV")</f>
        <v>CJV</v>
      </c>
      <c r="S3314" s="40" t="str">
        <f>IF(Tabla2[[#This Row],[EMPRESA]]=Tabla2[[#This Row],[CONTRATISTA PRNCIPAL]],"Principal","Secundaria")</f>
        <v>Principal</v>
      </c>
      <c r="T3314" s="42">
        <f>IFERROR(1/COUNTIF(Tabla2[CONTRATISTA PRNCIPAL],Tabla2[[#This Row],[CONTRATISTA PRNCIPAL]]),0)</f>
        <v>0.005494505494505495</v>
      </c>
      <c r="U3314" s="43">
        <f>IF(((TODAY()-Tabla2[[#This Row],[FECHA NACIMIENTO]])/365)&lt;18,"Corregir", IF(((TODAY()-Tabla2[[#This Row],[FECHA NACIMIENTO]])/365)&gt;80, "Corregir",ROUNDDOWN(((TODAY()-Tabla2[[#This Row],[FECHA NACIMIENTO]])/365),0)))</f>
        <v>42</v>
      </c>
      <c r="V33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14" s="44" t="str">
        <f>+IF(Tabla2[[#This Row],[Edad]]="Corregir","Corregir","Ok")</f>
        <v>Ok</v>
      </c>
      <c r="X3314" s="42" t="str">
        <f>+IFERROR(VLOOKUP(Tabla2[[#This Row],[DISTRITO SEGÚN DNI]],Hoja1!$A$2:$B$32,2,FALSE),"No")</f>
        <v>No</v>
      </c>
      <c r="Y3314" s="42" t="str">
        <f>IF(OR(LOWER(Tabla2[[#This Row],[GENERO]])="masculino", LOWER(Tabla2[[#This Row],[GENERO]])="femenino"),"OK","Corregir")</f>
        <v>OK</v>
      </c>
      <c r="Z3314" s="42" t="str">
        <f>+IF(Tabla2[[#This Row],[Nro. DNI / CE]]="","Corregir",IF(LEN(Tabla2[[#This Row],[Nro. DNI / CE]])&gt;=8,"OK","Corregir"))</f>
        <v>OK</v>
      </c>
      <c r="AA3314" s="42">
        <f>COUNTIF(Tabla2[APELLIDOS Y NOMBRES],Tabla2[[#This Row],[APELLIDOS Y NOMBRES]])</f>
        <v>1</v>
      </c>
      <c r="AB3314" s="42">
        <f>IF(Tabla2[[#This Row],[Trabajador]]&gt;1,1/Tabla2[[#This Row],[Trabajador]],Tabla2[[#This Row],[Trabajador]])</f>
        <v>1</v>
      </c>
      <c r="AC3314" t="str">
        <f>+IFERROR(IF(Tabla2[[#This Row],[FECHA CESE/BAJA]]="","No Aplica",IF(AND(MONTH(Tabla2[[#This Row],[FECHA CESE/BAJA]])=MONTH(TODAY()-30),YEAR(Tabla2[[#This Row],[FECHA CESE/BAJA]])=YEAR(TODAY())),MONTH(TODAY()-30)&amp;"-"&amp;YEAR(TODAY()),"Borrar")),"No aplica")</f>
        <v>No Aplica</v>
      </c>
      <c r="AD3314" t="str">
        <f>+IFERROR(IF(Tabla2[[#This Row],[FECHA INICIO DE LABORES EN OBRA]]="","No Aplica",IF(AND(MONTH(Tabla2[[#This Row],[FECHA INICIO DE LABORES EN OBRA]])=MONTH(TODAY()-30),YEAR(Tabla2[[#This Row],[FECHA INICIO DE LABORES EN OBRA]])=YEAR(TODAY())),MONTH(TODAY()-30)&amp;"-"&amp;YEAR(TODAY()),"No Aplica")),"No Aplica")</f>
        <v>8-2023</v>
      </c>
    </row>
    <row r="3315" spans="1:30" x14ac:dyDescent="0.25">
      <c r="A3315" s="13" t="s">
        <v>10813</v>
      </c>
      <c r="B3315" s="15" t="s">
        <v>10814</v>
      </c>
      <c r="C3315" s="15" t="s">
        <v>10814</v>
      </c>
      <c r="D3315" s="15">
        <v>40865585</v>
      </c>
      <c r="E3315" s="15" t="s">
        <v>1819</v>
      </c>
      <c r="F3315" s="39">
        <v>29617</v>
      </c>
      <c r="G3315" s="15">
        <v>3</v>
      </c>
      <c r="H3315" s="15" t="s">
        <v>11325</v>
      </c>
      <c r="I3315" s="15" t="s">
        <v>10856</v>
      </c>
      <c r="J3315" s="15" t="s">
        <v>11348</v>
      </c>
      <c r="K3315" s="15" t="s">
        <v>27</v>
      </c>
      <c r="L3315" s="40" t="s">
        <v>6</v>
      </c>
      <c r="M3315" s="39"/>
      <c r="N3315" s="41" t="s">
        <v>2098</v>
      </c>
      <c r="O3315" s="39">
        <v>45139</v>
      </c>
      <c r="P3315" s="40">
        <v>1</v>
      </c>
      <c r="Q3315" s="40">
        <v>1</v>
      </c>
      <c r="R3315" s="40" t="str">
        <f>IFERROR(VLOOKUP(Tabla2[[#This Row],[CONTRATISTA PRNCIPAL]],Hoja1!$L$5:$M$9,2,FALSE),"CJV")</f>
        <v>CJV</v>
      </c>
      <c r="S3315" s="40" t="str">
        <f>IF(Tabla2[[#This Row],[EMPRESA]]=Tabla2[[#This Row],[CONTRATISTA PRNCIPAL]],"Principal","Secundaria")</f>
        <v>Principal</v>
      </c>
      <c r="T3315" s="42">
        <f>IFERROR(1/COUNTIF(Tabla2[CONTRATISTA PRNCIPAL],Tabla2[[#This Row],[CONTRATISTA PRNCIPAL]]),0)</f>
        <v>0.005494505494505495</v>
      </c>
      <c r="U3315" s="43">
        <f>IF(((TODAY()-Tabla2[[#This Row],[FECHA NACIMIENTO]])/365)&lt;18,"Corregir", IF(((TODAY()-Tabla2[[#This Row],[FECHA NACIMIENTO]])/365)&gt;80, "Corregir",ROUNDDOWN(((TODAY()-Tabla2[[#This Row],[FECHA NACIMIENTO]])/365),0)))</f>
        <v>42</v>
      </c>
      <c r="V33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15" s="44" t="str">
        <f>+IF(Tabla2[[#This Row],[Edad]]="Corregir","Corregir","Ok")</f>
        <v>Ok</v>
      </c>
      <c r="X3315" s="42" t="str">
        <f>+IFERROR(VLOOKUP(Tabla2[[#This Row],[DISTRITO SEGÚN DNI]],Hoja1!$A$2:$B$32,2,FALSE),"No")</f>
        <v>CALLAO</v>
      </c>
      <c r="Y3315" s="42" t="str">
        <f>IF(OR(LOWER(Tabla2[[#This Row],[GENERO]])="masculino", LOWER(Tabla2[[#This Row],[GENERO]])="femenino"),"OK","Corregir")</f>
        <v>OK</v>
      </c>
      <c r="Z3315" s="42" t="str">
        <f>+IF(Tabla2[[#This Row],[Nro. DNI / CE]]="","Corregir",IF(LEN(Tabla2[[#This Row],[Nro. DNI / CE]])&gt;=8,"OK","Corregir"))</f>
        <v>OK</v>
      </c>
      <c r="AA3315" s="42">
        <f>COUNTIF(Tabla2[APELLIDOS Y NOMBRES],Tabla2[[#This Row],[APELLIDOS Y NOMBRES]])</f>
        <v>1</v>
      </c>
      <c r="AB3315" s="42">
        <f>IF(Tabla2[[#This Row],[Trabajador]]&gt;1,1/Tabla2[[#This Row],[Trabajador]],Tabla2[[#This Row],[Trabajador]])</f>
        <v>1</v>
      </c>
      <c r="AC3315" t="str">
        <f>+IFERROR(IF(Tabla2[[#This Row],[FECHA CESE/BAJA]]="","No Aplica",IF(AND(MONTH(Tabla2[[#This Row],[FECHA CESE/BAJA]])=MONTH(TODAY()-30),YEAR(Tabla2[[#This Row],[FECHA CESE/BAJA]])=YEAR(TODAY())),MONTH(TODAY()-30)&amp;"-"&amp;YEAR(TODAY()),"Borrar")),"No aplica")</f>
        <v>No Aplica</v>
      </c>
      <c r="AD3315" t="str">
        <f>+IFERROR(IF(Tabla2[[#This Row],[FECHA INICIO DE LABORES EN OBRA]]="","No Aplica",IF(AND(MONTH(Tabla2[[#This Row],[FECHA INICIO DE LABORES EN OBRA]])=MONTH(TODAY()-30),YEAR(Tabla2[[#This Row],[FECHA INICIO DE LABORES EN OBRA]])=YEAR(TODAY())),MONTH(TODAY()-30)&amp;"-"&amp;YEAR(TODAY()),"No Aplica")),"No Aplica")</f>
        <v>8-2023</v>
      </c>
    </row>
    <row r="3316" spans="1:30" x14ac:dyDescent="0.25">
      <c r="A3316" s="13" t="s">
        <v>10813</v>
      </c>
      <c r="B3316" s="15" t="s">
        <v>10814</v>
      </c>
      <c r="C3316" s="15" t="s">
        <v>10814</v>
      </c>
      <c r="D3316" s="15" t="s">
        <v>11349</v>
      </c>
      <c r="E3316" s="15" t="s">
        <v>11350</v>
      </c>
      <c r="F3316" s="39">
        <v>30400</v>
      </c>
      <c r="G3316" s="15">
        <v>3</v>
      </c>
      <c r="H3316" s="15" t="s">
        <v>11351</v>
      </c>
      <c r="I3316" s="15" t="s">
        <v>10856</v>
      </c>
      <c r="J3316" s="15" t="s">
        <v>11352</v>
      </c>
      <c r="K3316" s="15" t="s">
        <v>2294</v>
      </c>
      <c r="L3316" s="40" t="s">
        <v>6</v>
      </c>
      <c r="M3316" s="39"/>
      <c r="N3316" s="41" t="s">
        <v>2114</v>
      </c>
      <c r="O3316" s="39">
        <v>45140</v>
      </c>
      <c r="P3316" s="40">
        <v>1</v>
      </c>
      <c r="Q3316" s="40">
        <v>1</v>
      </c>
      <c r="R3316" s="40" t="str">
        <f>IFERROR(VLOOKUP(Tabla2[[#This Row],[CONTRATISTA PRNCIPAL]],Hoja1!$L$5:$M$9,2,FALSE),"CJV")</f>
        <v>CJV</v>
      </c>
      <c r="S3316" s="40" t="str">
        <f>IF(Tabla2[[#This Row],[EMPRESA]]=Tabla2[[#This Row],[CONTRATISTA PRNCIPAL]],"Principal","Secundaria")</f>
        <v>Principal</v>
      </c>
      <c r="T3316" s="42">
        <f>IFERROR(1/COUNTIF(Tabla2[CONTRATISTA PRNCIPAL],Tabla2[[#This Row],[CONTRATISTA PRNCIPAL]]),0)</f>
        <v>0.005494505494505495</v>
      </c>
      <c r="U3316" s="43">
        <f>IF(((TODAY()-Tabla2[[#This Row],[FECHA NACIMIENTO]])/365)&lt;18,"Corregir", IF(((TODAY()-Tabla2[[#This Row],[FECHA NACIMIENTO]])/365)&gt;80, "Corregir",ROUNDDOWN(((TODAY()-Tabla2[[#This Row],[FECHA NACIMIENTO]])/365),0)))</f>
        <v>40</v>
      </c>
      <c r="V33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16" s="44" t="str">
        <f>+IF(Tabla2[[#This Row],[Edad]]="Corregir","Corregir","Ok")</f>
        <v>Ok</v>
      </c>
      <c r="X3316" s="42" t="str">
        <f>+IFERROR(VLOOKUP(Tabla2[[#This Row],[DISTRITO SEGÚN DNI]],Hoja1!$A$2:$B$32,2,FALSE),"No")</f>
        <v>No</v>
      </c>
      <c r="Y3316" s="42" t="str">
        <f>IF(OR(LOWER(Tabla2[[#This Row],[GENERO]])="masculino", LOWER(Tabla2[[#This Row],[GENERO]])="femenino"),"OK","Corregir")</f>
        <v>OK</v>
      </c>
      <c r="Z3316" s="42" t="str">
        <f>+IF(Tabla2[[#This Row],[Nro. DNI / CE]]="","Corregir",IF(LEN(Tabla2[[#This Row],[Nro. DNI / CE]])&gt;=8,"OK","Corregir"))</f>
        <v>OK</v>
      </c>
      <c r="AA3316" s="42">
        <f>COUNTIF(Tabla2[APELLIDOS Y NOMBRES],Tabla2[[#This Row],[APELLIDOS Y NOMBRES]])</f>
        <v>1</v>
      </c>
      <c r="AB3316" s="42">
        <f>IF(Tabla2[[#This Row],[Trabajador]]&gt;1,1/Tabla2[[#This Row],[Trabajador]],Tabla2[[#This Row],[Trabajador]])</f>
        <v>1</v>
      </c>
      <c r="AC3316" t="str">
        <f>+IFERROR(IF(Tabla2[[#This Row],[FECHA CESE/BAJA]]="","No Aplica",IF(AND(MONTH(Tabla2[[#This Row],[FECHA CESE/BAJA]])=MONTH(TODAY()-30),YEAR(Tabla2[[#This Row],[FECHA CESE/BAJA]])=YEAR(TODAY())),MONTH(TODAY()-30)&amp;"-"&amp;YEAR(TODAY()),"Borrar")),"No aplica")</f>
        <v>No Aplica</v>
      </c>
      <c r="AD3316" t="str">
        <f>+IFERROR(IF(Tabla2[[#This Row],[FECHA INICIO DE LABORES EN OBRA]]="","No Aplica",IF(AND(MONTH(Tabla2[[#This Row],[FECHA INICIO DE LABORES EN OBRA]])=MONTH(TODAY()-30),YEAR(Tabla2[[#This Row],[FECHA INICIO DE LABORES EN OBRA]])=YEAR(TODAY())),MONTH(TODAY()-30)&amp;"-"&amp;YEAR(TODAY()),"No Aplica")),"No Aplica")</f>
        <v>8-2023</v>
      </c>
    </row>
    <row r="3317" spans="1:30" x14ac:dyDescent="0.25">
      <c r="A3317" s="13" t="s">
        <v>10813</v>
      </c>
      <c r="B3317" s="15" t="s">
        <v>10814</v>
      </c>
      <c r="C3317" s="15" t="s">
        <v>10814</v>
      </c>
      <c r="D3317" s="15">
        <v>71710417</v>
      </c>
      <c r="E3317" s="15" t="s">
        <v>1820</v>
      </c>
      <c r="F3317" s="39">
        <v>35594</v>
      </c>
      <c r="G3317" s="15">
        <v>3</v>
      </c>
      <c r="H3317" s="15" t="s">
        <v>2358</v>
      </c>
      <c r="I3317" s="15" t="s">
        <v>10856</v>
      </c>
      <c r="J3317" s="15" t="s">
        <v>11353</v>
      </c>
      <c r="K3317" s="15" t="s">
        <v>2037</v>
      </c>
      <c r="L3317" s="40" t="s">
        <v>6</v>
      </c>
      <c r="M3317" s="39"/>
      <c r="N3317" s="41" t="s">
        <v>2098</v>
      </c>
      <c r="O3317" s="39">
        <v>45140</v>
      </c>
      <c r="P3317" s="40">
        <v>1</v>
      </c>
      <c r="Q3317" s="40">
        <v>1</v>
      </c>
      <c r="R3317" s="40" t="str">
        <f>IFERROR(VLOOKUP(Tabla2[[#This Row],[CONTRATISTA PRNCIPAL]],Hoja1!$L$5:$M$9,2,FALSE),"CJV")</f>
        <v>CJV</v>
      </c>
      <c r="S3317" s="40" t="str">
        <f>IF(Tabla2[[#This Row],[EMPRESA]]=Tabla2[[#This Row],[CONTRATISTA PRNCIPAL]],"Principal","Secundaria")</f>
        <v>Principal</v>
      </c>
      <c r="T3317" s="42">
        <f>IFERROR(1/COUNTIF(Tabla2[CONTRATISTA PRNCIPAL],Tabla2[[#This Row],[CONTRATISTA PRNCIPAL]]),0)</f>
        <v>0.005494505494505495</v>
      </c>
      <c r="U3317" s="43">
        <f>IF(((TODAY()-Tabla2[[#This Row],[FECHA NACIMIENTO]])/365)&lt;18,"Corregir", IF(((TODAY()-Tabla2[[#This Row],[FECHA NACIMIENTO]])/365)&gt;80, "Corregir",ROUNDDOWN(((TODAY()-Tabla2[[#This Row],[FECHA NACIMIENTO]])/365),0)))</f>
        <v>26</v>
      </c>
      <c r="V33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17" s="44" t="str">
        <f>+IF(Tabla2[[#This Row],[Edad]]="Corregir","Corregir","Ok")</f>
        <v>Ok</v>
      </c>
      <c r="X3317" s="42" t="str">
        <f>+IFERROR(VLOOKUP(Tabla2[[#This Row],[DISTRITO SEGÚN DNI]],Hoja1!$A$2:$B$32,2,FALSE),"No")</f>
        <v>SAN LUIS </v>
      </c>
      <c r="Y3317" s="42" t="str">
        <f>IF(OR(LOWER(Tabla2[[#This Row],[GENERO]])="masculino", LOWER(Tabla2[[#This Row],[GENERO]])="femenino"),"OK","Corregir")</f>
        <v>OK</v>
      </c>
      <c r="Z3317" s="42" t="str">
        <f>+IF(Tabla2[[#This Row],[Nro. DNI / CE]]="","Corregir",IF(LEN(Tabla2[[#This Row],[Nro. DNI / CE]])&gt;=8,"OK","Corregir"))</f>
        <v>OK</v>
      </c>
      <c r="AA3317" s="42">
        <f>COUNTIF(Tabla2[APELLIDOS Y NOMBRES],Tabla2[[#This Row],[APELLIDOS Y NOMBRES]])</f>
        <v>1</v>
      </c>
      <c r="AB3317" s="42">
        <f>IF(Tabla2[[#This Row],[Trabajador]]&gt;1,1/Tabla2[[#This Row],[Trabajador]],Tabla2[[#This Row],[Trabajador]])</f>
        <v>1</v>
      </c>
      <c r="AC3317" t="str">
        <f>+IFERROR(IF(Tabla2[[#This Row],[FECHA CESE/BAJA]]="","No Aplica",IF(AND(MONTH(Tabla2[[#This Row],[FECHA CESE/BAJA]])=MONTH(TODAY()-30),YEAR(Tabla2[[#This Row],[FECHA CESE/BAJA]])=YEAR(TODAY())),MONTH(TODAY()-30)&amp;"-"&amp;YEAR(TODAY()),"Borrar")),"No aplica")</f>
        <v>No Aplica</v>
      </c>
      <c r="AD3317" t="str">
        <f>+IFERROR(IF(Tabla2[[#This Row],[FECHA INICIO DE LABORES EN OBRA]]="","No Aplica",IF(AND(MONTH(Tabla2[[#This Row],[FECHA INICIO DE LABORES EN OBRA]])=MONTH(TODAY()-30),YEAR(Tabla2[[#This Row],[FECHA INICIO DE LABORES EN OBRA]])=YEAR(TODAY())),MONTH(TODAY()-30)&amp;"-"&amp;YEAR(TODAY()),"No Aplica")),"No Aplica")</f>
        <v>8-2023</v>
      </c>
    </row>
    <row r="3318" spans="1:30" x14ac:dyDescent="0.25">
      <c r="A3318" s="13" t="s">
        <v>10813</v>
      </c>
      <c r="B3318" s="15" t="s">
        <v>10814</v>
      </c>
      <c r="C3318" s="15" t="s">
        <v>10814</v>
      </c>
      <c r="D3318" s="15">
        <v>16626926</v>
      </c>
      <c r="E3318" s="15" t="s">
        <v>11354</v>
      </c>
      <c r="F3318" s="39">
        <v>27323</v>
      </c>
      <c r="G3318" s="15">
        <v>3</v>
      </c>
      <c r="H3318" s="15" t="s">
        <v>2621</v>
      </c>
      <c r="I3318" s="15" t="s">
        <v>10856</v>
      </c>
      <c r="J3318" s="15" t="s">
        <v>11355</v>
      </c>
      <c r="K3318" s="15" t="s">
        <v>2267</v>
      </c>
      <c r="L3318" s="40" t="s">
        <v>6</v>
      </c>
      <c r="M3318" s="39"/>
      <c r="N3318" s="41" t="s">
        <v>2098</v>
      </c>
      <c r="O3318" s="39">
        <v>45141</v>
      </c>
      <c r="P3318" s="40">
        <v>2</v>
      </c>
      <c r="Q3318" s="40">
        <v>1</v>
      </c>
      <c r="R3318" s="40" t="str">
        <f>IFERROR(VLOOKUP(Tabla2[[#This Row],[CONTRATISTA PRNCIPAL]],Hoja1!$L$5:$M$9,2,FALSE),"CJV")</f>
        <v>CJV</v>
      </c>
      <c r="S3318" s="40" t="str">
        <f>IF(Tabla2[[#This Row],[EMPRESA]]=Tabla2[[#This Row],[CONTRATISTA PRNCIPAL]],"Principal","Secundaria")</f>
        <v>Principal</v>
      </c>
      <c r="T3318" s="42">
        <f>IFERROR(1/COUNTIF(Tabla2[CONTRATISTA PRNCIPAL],Tabla2[[#This Row],[CONTRATISTA PRNCIPAL]]),0)</f>
        <v>0.005494505494505495</v>
      </c>
      <c r="U3318" s="43">
        <f>IF(((TODAY()-Tabla2[[#This Row],[FECHA NACIMIENTO]])/365)&lt;18,"Corregir", IF(((TODAY()-Tabla2[[#This Row],[FECHA NACIMIENTO]])/365)&gt;80, "Corregir",ROUNDDOWN(((TODAY()-Tabla2[[#This Row],[FECHA NACIMIENTO]])/365),0)))</f>
        <v>48</v>
      </c>
      <c r="V33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18" s="44" t="str">
        <f>+IF(Tabla2[[#This Row],[Edad]]="Corregir","Corregir","Ok")</f>
        <v>Ok</v>
      </c>
      <c r="X3318" s="42" t="str">
        <f>+IFERROR(VLOOKUP(Tabla2[[#This Row],[DISTRITO SEGÚN DNI]],Hoja1!$A$2:$B$32,2,FALSE),"No")</f>
        <v>No</v>
      </c>
      <c r="Y3318" s="42" t="str">
        <f>IF(OR(LOWER(Tabla2[[#This Row],[GENERO]])="masculino", LOWER(Tabla2[[#This Row],[GENERO]])="femenino"),"OK","Corregir")</f>
        <v>OK</v>
      </c>
      <c r="Z3318" s="42" t="str">
        <f>+IF(Tabla2[[#This Row],[Nro. DNI / CE]]="","Corregir",IF(LEN(Tabla2[[#This Row],[Nro. DNI / CE]])&gt;=8,"OK","Corregir"))</f>
        <v>OK</v>
      </c>
      <c r="AA3318" s="42">
        <f>COUNTIF(Tabla2[APELLIDOS Y NOMBRES],Tabla2[[#This Row],[APELLIDOS Y NOMBRES]])</f>
        <v>1</v>
      </c>
      <c r="AB3318" s="42">
        <f>IF(Tabla2[[#This Row],[Trabajador]]&gt;1,1/Tabla2[[#This Row],[Trabajador]],Tabla2[[#This Row],[Trabajador]])</f>
        <v>1</v>
      </c>
      <c r="AC3318" t="str">
        <f>+IFERROR(IF(Tabla2[[#This Row],[FECHA CESE/BAJA]]="","No Aplica",IF(AND(MONTH(Tabla2[[#This Row],[FECHA CESE/BAJA]])=MONTH(TODAY()-30),YEAR(Tabla2[[#This Row],[FECHA CESE/BAJA]])=YEAR(TODAY())),MONTH(TODAY()-30)&amp;"-"&amp;YEAR(TODAY()),"Borrar")),"No aplica")</f>
        <v>No Aplica</v>
      </c>
      <c r="AD3318" t="str">
        <f>+IFERROR(IF(Tabla2[[#This Row],[FECHA INICIO DE LABORES EN OBRA]]="","No Aplica",IF(AND(MONTH(Tabla2[[#This Row],[FECHA INICIO DE LABORES EN OBRA]])=MONTH(TODAY()-30),YEAR(Tabla2[[#This Row],[FECHA INICIO DE LABORES EN OBRA]])=YEAR(TODAY())),MONTH(TODAY()-30)&amp;"-"&amp;YEAR(TODAY()),"No Aplica")),"No Aplica")</f>
        <v>8-2023</v>
      </c>
    </row>
    <row r="3319" spans="1:30" x14ac:dyDescent="0.25">
      <c r="A3319" s="13" t="s">
        <v>10813</v>
      </c>
      <c r="B3319" s="15" t="s">
        <v>10814</v>
      </c>
      <c r="C3319" s="15" t="s">
        <v>10814</v>
      </c>
      <c r="D3319" s="15">
        <v>70490895</v>
      </c>
      <c r="E3319" s="15" t="s">
        <v>11356</v>
      </c>
      <c r="F3319" s="39">
        <v>34493</v>
      </c>
      <c r="G3319" s="15">
        <v>3</v>
      </c>
      <c r="H3319" s="15" t="s">
        <v>2779</v>
      </c>
      <c r="I3319" s="15" t="s">
        <v>3584</v>
      </c>
      <c r="J3319" s="15" t="s">
        <v>11357</v>
      </c>
      <c r="K3319" s="15" t="s">
        <v>2237</v>
      </c>
      <c r="L3319" s="40" t="s">
        <v>6</v>
      </c>
      <c r="M3319" s="39"/>
      <c r="N3319" s="41" t="s">
        <v>2098</v>
      </c>
      <c r="O3319" s="39">
        <v>45145</v>
      </c>
      <c r="P3319" s="40">
        <v>1</v>
      </c>
      <c r="Q3319" s="40">
        <v>1</v>
      </c>
      <c r="R3319" s="40" t="str">
        <f>IFERROR(VLOOKUP(Tabla2[[#This Row],[CONTRATISTA PRNCIPAL]],Hoja1!$L$5:$M$9,2,FALSE),"CJV")</f>
        <v>CJV</v>
      </c>
      <c r="S3319" s="40" t="str">
        <f>IF(Tabla2[[#This Row],[EMPRESA]]=Tabla2[[#This Row],[CONTRATISTA PRNCIPAL]],"Principal","Secundaria")</f>
        <v>Principal</v>
      </c>
      <c r="T3319" s="42">
        <f>IFERROR(1/COUNTIF(Tabla2[CONTRATISTA PRNCIPAL],Tabla2[[#This Row],[CONTRATISTA PRNCIPAL]]),0)</f>
        <v>0.005494505494505495</v>
      </c>
      <c r="U3319" s="43">
        <f>IF(((TODAY()-Tabla2[[#This Row],[FECHA NACIMIENTO]])/365)&lt;18,"Corregir", IF(((TODAY()-Tabla2[[#This Row],[FECHA NACIMIENTO]])/365)&gt;80, "Corregir",ROUNDDOWN(((TODAY()-Tabla2[[#This Row],[FECHA NACIMIENTO]])/365),0)))</f>
        <v>29</v>
      </c>
      <c r="V33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19" s="44" t="str">
        <f>+IF(Tabla2[[#This Row],[Edad]]="Corregir","Corregir","Ok")</f>
        <v>Ok</v>
      </c>
      <c r="X3319" s="42" t="str">
        <f>+IFERROR(VLOOKUP(Tabla2[[#This Row],[DISTRITO SEGÚN DNI]],Hoja1!$A$2:$B$32,2,FALSE),"No")</f>
        <v>No</v>
      </c>
      <c r="Y3319" s="42" t="str">
        <f>IF(OR(LOWER(Tabla2[[#This Row],[GENERO]])="masculino", LOWER(Tabla2[[#This Row],[GENERO]])="femenino"),"OK","Corregir")</f>
        <v>OK</v>
      </c>
      <c r="Z3319" s="42" t="str">
        <f>+IF(Tabla2[[#This Row],[Nro. DNI / CE]]="","Corregir",IF(LEN(Tabla2[[#This Row],[Nro. DNI / CE]])&gt;=8,"OK","Corregir"))</f>
        <v>OK</v>
      </c>
      <c r="AA3319" s="42">
        <f>COUNTIF(Tabla2[APELLIDOS Y NOMBRES],Tabla2[[#This Row],[APELLIDOS Y NOMBRES]])</f>
        <v>1</v>
      </c>
      <c r="AB3319" s="42">
        <f>IF(Tabla2[[#This Row],[Trabajador]]&gt;1,1/Tabla2[[#This Row],[Trabajador]],Tabla2[[#This Row],[Trabajador]])</f>
        <v>1</v>
      </c>
      <c r="AC3319" t="str">
        <f>+IFERROR(IF(Tabla2[[#This Row],[FECHA CESE/BAJA]]="","No Aplica",IF(AND(MONTH(Tabla2[[#This Row],[FECHA CESE/BAJA]])=MONTH(TODAY()-30),YEAR(Tabla2[[#This Row],[FECHA CESE/BAJA]])=YEAR(TODAY())),MONTH(TODAY()-30)&amp;"-"&amp;YEAR(TODAY()),"Borrar")),"No aplica")</f>
        <v>No Aplica</v>
      </c>
      <c r="AD3319" t="str">
        <f>+IFERROR(IF(Tabla2[[#This Row],[FECHA INICIO DE LABORES EN OBRA]]="","No Aplica",IF(AND(MONTH(Tabla2[[#This Row],[FECHA INICIO DE LABORES EN OBRA]])=MONTH(TODAY()-30),YEAR(Tabla2[[#This Row],[FECHA INICIO DE LABORES EN OBRA]])=YEAR(TODAY())),MONTH(TODAY()-30)&amp;"-"&amp;YEAR(TODAY()),"No Aplica")),"No Aplica")</f>
        <v>8-2023</v>
      </c>
    </row>
    <row r="3320" spans="1:30" x14ac:dyDescent="0.25">
      <c r="A3320" s="13" t="s">
        <v>10813</v>
      </c>
      <c r="B3320" s="15" t="s">
        <v>10814</v>
      </c>
      <c r="C3320" s="15" t="s">
        <v>10814</v>
      </c>
      <c r="D3320" s="15">
        <v>41557076</v>
      </c>
      <c r="E3320" s="15" t="s">
        <v>11358</v>
      </c>
      <c r="F3320" s="39">
        <v>30230</v>
      </c>
      <c r="G3320" s="15">
        <v>3</v>
      </c>
      <c r="H3320" s="15" t="s">
        <v>11359</v>
      </c>
      <c r="I3320" s="15" t="s">
        <v>10856</v>
      </c>
      <c r="J3320" s="15" t="s">
        <v>11360</v>
      </c>
      <c r="K3320" s="15" t="s">
        <v>2237</v>
      </c>
      <c r="L3320" s="40" t="s">
        <v>6</v>
      </c>
      <c r="M3320" s="39"/>
      <c r="N3320" s="41" t="s">
        <v>2098</v>
      </c>
      <c r="O3320" s="39">
        <v>45139</v>
      </c>
      <c r="P3320" s="40">
        <v>1</v>
      </c>
      <c r="Q3320" s="40">
        <v>1</v>
      </c>
      <c r="R3320" s="40" t="str">
        <f>IFERROR(VLOOKUP(Tabla2[[#This Row],[CONTRATISTA PRNCIPAL]],Hoja1!$L$5:$M$9,2,FALSE),"CJV")</f>
        <v>CJV</v>
      </c>
      <c r="S3320" s="40" t="str">
        <f>IF(Tabla2[[#This Row],[EMPRESA]]=Tabla2[[#This Row],[CONTRATISTA PRNCIPAL]],"Principal","Secundaria")</f>
        <v>Principal</v>
      </c>
      <c r="T3320" s="42">
        <f>IFERROR(1/COUNTIF(Tabla2[CONTRATISTA PRNCIPAL],Tabla2[[#This Row],[CONTRATISTA PRNCIPAL]]),0)</f>
        <v>0.005494505494505495</v>
      </c>
      <c r="U3320" s="43">
        <f>IF(((TODAY()-Tabla2[[#This Row],[FECHA NACIMIENTO]])/365)&lt;18,"Corregir", IF(((TODAY()-Tabla2[[#This Row],[FECHA NACIMIENTO]])/365)&gt;80, "Corregir",ROUNDDOWN(((TODAY()-Tabla2[[#This Row],[FECHA NACIMIENTO]])/365),0)))</f>
        <v>41</v>
      </c>
      <c r="V33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20" s="44" t="str">
        <f>+IF(Tabla2[[#This Row],[Edad]]="Corregir","Corregir","Ok")</f>
        <v>Ok</v>
      </c>
      <c r="X3320" s="42" t="str">
        <f>+IFERROR(VLOOKUP(Tabla2[[#This Row],[DISTRITO SEGÚN DNI]],Hoja1!$A$2:$B$32,2,FALSE),"No")</f>
        <v>No</v>
      </c>
      <c r="Y3320" s="42" t="str">
        <f>IF(OR(LOWER(Tabla2[[#This Row],[GENERO]])="masculino", LOWER(Tabla2[[#This Row],[GENERO]])="femenino"),"OK","Corregir")</f>
        <v>OK</v>
      </c>
      <c r="Z3320" s="42" t="str">
        <f>+IF(Tabla2[[#This Row],[Nro. DNI / CE]]="","Corregir",IF(LEN(Tabla2[[#This Row],[Nro. DNI / CE]])&gt;=8,"OK","Corregir"))</f>
        <v>OK</v>
      </c>
      <c r="AA3320" s="42">
        <f>COUNTIF(Tabla2[APELLIDOS Y NOMBRES],Tabla2[[#This Row],[APELLIDOS Y NOMBRES]])</f>
        <v>1</v>
      </c>
      <c r="AB3320" s="42">
        <f>IF(Tabla2[[#This Row],[Trabajador]]&gt;1,1/Tabla2[[#This Row],[Trabajador]],Tabla2[[#This Row],[Trabajador]])</f>
        <v>1</v>
      </c>
      <c r="AC3320" t="str">
        <f>+IFERROR(IF(Tabla2[[#This Row],[FECHA CESE/BAJA]]="","No Aplica",IF(AND(MONTH(Tabla2[[#This Row],[FECHA CESE/BAJA]])=MONTH(TODAY()-30),YEAR(Tabla2[[#This Row],[FECHA CESE/BAJA]])=YEAR(TODAY())),MONTH(TODAY()-30)&amp;"-"&amp;YEAR(TODAY()),"Borrar")),"No aplica")</f>
        <v>No Aplica</v>
      </c>
      <c r="AD3320" t="str">
        <f>+IFERROR(IF(Tabla2[[#This Row],[FECHA INICIO DE LABORES EN OBRA]]="","No Aplica",IF(AND(MONTH(Tabla2[[#This Row],[FECHA INICIO DE LABORES EN OBRA]])=MONTH(TODAY()-30),YEAR(Tabla2[[#This Row],[FECHA INICIO DE LABORES EN OBRA]])=YEAR(TODAY())),MONTH(TODAY()-30)&amp;"-"&amp;YEAR(TODAY()),"No Aplica")),"No Aplica")</f>
        <v>8-2023</v>
      </c>
    </row>
    <row r="3321" spans="1:30" x14ac:dyDescent="0.25">
      <c r="A3321" s="13">
        <v>20555684721</v>
      </c>
      <c r="B3321" s="15" t="s">
        <v>11361</v>
      </c>
      <c r="C3321" s="15" t="s">
        <v>11361</v>
      </c>
      <c r="D3321" s="15" t="s">
        <v>11362</v>
      </c>
      <c r="E3321" s="15" t="s">
        <v>11363</v>
      </c>
      <c r="F3321" s="39">
        <v>29740</v>
      </c>
      <c r="G3321" s="15">
        <v>1</v>
      </c>
      <c r="H3321" s="15" t="s">
        <v>11364</v>
      </c>
      <c r="I3321" s="15" t="s">
        <v>11365</v>
      </c>
      <c r="J3321" s="15" t="s">
        <v>11366</v>
      </c>
      <c r="K3321" s="15" t="s">
        <v>3703</v>
      </c>
      <c r="L3321" s="40" t="s">
        <v>6</v>
      </c>
      <c r="M3321" s="39"/>
      <c r="N3321" s="41" t="s">
        <v>2687</v>
      </c>
      <c r="O3321" s="39">
        <v>42461</v>
      </c>
      <c r="P3321" s="40">
        <v>1</v>
      </c>
      <c r="Q3321" s="40">
        <v>1</v>
      </c>
      <c r="R3321" s="40" t="str">
        <f>IFERROR(VLOOKUP(Tabla2[[#This Row],[CONTRATISTA PRNCIPAL]],Hoja1!$L$5:$M$9,2,FALSE),"CJV")</f>
        <v>CJV</v>
      </c>
      <c r="S3321" s="40" t="str">
        <f>IF(Tabla2[[#This Row],[EMPRESA]]=Tabla2[[#This Row],[CONTRATISTA PRNCIPAL]],"Principal","Secundaria")</f>
        <v>Principal</v>
      </c>
      <c r="T3321" s="42">
        <f>IFERROR(1/COUNTIF(Tabla2[CONTRATISTA PRNCIPAL],Tabla2[[#This Row],[CONTRATISTA PRNCIPAL]]),0)</f>
        <v>0.027777777777777776</v>
      </c>
      <c r="U3321" s="43">
        <f>IF(((TODAY()-Tabla2[[#This Row],[FECHA NACIMIENTO]])/365)&lt;18,"Corregir", IF(((TODAY()-Tabla2[[#This Row],[FECHA NACIMIENTO]])/365)&gt;80, "Corregir",ROUNDDOWN(((TODAY()-Tabla2[[#This Row],[FECHA NACIMIENTO]])/365),0)))</f>
        <v>42</v>
      </c>
      <c r="V33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21" s="44" t="str">
        <f>+IF(Tabla2[[#This Row],[Edad]]="Corregir","Corregir","Ok")</f>
        <v>Ok</v>
      </c>
      <c r="X3321" s="42" t="str">
        <f>+IFERROR(VLOOKUP(Tabla2[[#This Row],[DISTRITO SEGÚN DNI]],Hoja1!$A$2:$B$32,2,FALSE),"No")</f>
        <v>No</v>
      </c>
      <c r="Y3321" s="42" t="str">
        <f>IF(OR(LOWER(Tabla2[[#This Row],[GENERO]])="masculino", LOWER(Tabla2[[#This Row],[GENERO]])="femenino"),"OK","Corregir")</f>
        <v>OK</v>
      </c>
      <c r="Z3321" s="42" t="str">
        <f>+IF(Tabla2[[#This Row],[Nro. DNI / CE]]="","Corregir",IF(LEN(Tabla2[[#This Row],[Nro. DNI / CE]])&gt;=8,"OK","Corregir"))</f>
        <v>OK</v>
      </c>
      <c r="AA3321" s="42">
        <f>COUNTIF(Tabla2[APELLIDOS Y NOMBRES],Tabla2[[#This Row],[APELLIDOS Y NOMBRES]])</f>
        <v>1</v>
      </c>
      <c r="AB3321" s="42">
        <f>IF(Tabla2[[#This Row],[Trabajador]]&gt;1,1/Tabla2[[#This Row],[Trabajador]],Tabla2[[#This Row],[Trabajador]])</f>
        <v>1</v>
      </c>
      <c r="AC3321" t="str">
        <f>+IFERROR(IF(Tabla2[[#This Row],[FECHA CESE/BAJA]]="","No Aplica",IF(AND(MONTH(Tabla2[[#This Row],[FECHA CESE/BAJA]])=MONTH(TODAY()-30),YEAR(Tabla2[[#This Row],[FECHA CESE/BAJA]])=YEAR(TODAY())),MONTH(TODAY()-30)&amp;"-"&amp;YEAR(TODAY()),"Borrar")),"No aplica")</f>
        <v>No Aplica</v>
      </c>
      <c r="AD3321" t="str">
        <f>+IFERROR(IF(Tabla2[[#This Row],[FECHA INICIO DE LABORES EN OBRA]]="","No Aplica",IF(AND(MONTH(Tabla2[[#This Row],[FECHA INICIO DE LABORES EN OBRA]])=MONTH(TODAY()-30),YEAR(Tabla2[[#This Row],[FECHA INICIO DE LABORES EN OBRA]])=YEAR(TODAY())),MONTH(TODAY()-30)&amp;"-"&amp;YEAR(TODAY()),"No Aplica")),"No Aplica")</f>
        <v>No Aplica</v>
      </c>
    </row>
    <row r="3322" spans="1:30" x14ac:dyDescent="0.25">
      <c r="A3322" s="13">
        <v>20555684721</v>
      </c>
      <c r="B3322" s="15" t="s">
        <v>11361</v>
      </c>
      <c r="C3322" s="15" t="s">
        <v>11361</v>
      </c>
      <c r="D3322" s="15">
        <v>43160680</v>
      </c>
      <c r="E3322" s="15" t="s">
        <v>107</v>
      </c>
      <c r="F3322" s="39">
        <v>31242</v>
      </c>
      <c r="G3322" s="15">
        <v>1</v>
      </c>
      <c r="H3322" s="15" t="s">
        <v>11367</v>
      </c>
      <c r="I3322" s="15" t="s">
        <v>11365</v>
      </c>
      <c r="J3322" s="15" t="s">
        <v>11368</v>
      </c>
      <c r="K3322" s="15" t="s">
        <v>2037</v>
      </c>
      <c r="L3322" s="40" t="s">
        <v>6</v>
      </c>
      <c r="M3322" s="39"/>
      <c r="N3322" s="41" t="s">
        <v>2687</v>
      </c>
      <c r="O3322" s="39">
        <v>42979</v>
      </c>
      <c r="P3322" s="40">
        <v>1</v>
      </c>
      <c r="Q3322" s="40">
        <v>1</v>
      </c>
      <c r="R3322" s="40" t="str">
        <f>IFERROR(VLOOKUP(Tabla2[[#This Row],[CONTRATISTA PRNCIPAL]],Hoja1!$L$5:$M$9,2,FALSE),"CJV")</f>
        <v>CJV</v>
      </c>
      <c r="S3322" s="40" t="str">
        <f>IF(Tabla2[[#This Row],[EMPRESA]]=Tabla2[[#This Row],[CONTRATISTA PRNCIPAL]],"Principal","Secundaria")</f>
        <v>Principal</v>
      </c>
      <c r="T3322" s="42">
        <f>IFERROR(1/COUNTIF(Tabla2[CONTRATISTA PRNCIPAL],Tabla2[[#This Row],[CONTRATISTA PRNCIPAL]]),0)</f>
        <v>0.027777777777777776</v>
      </c>
      <c r="U3322" s="43">
        <f>IF(((TODAY()-Tabla2[[#This Row],[FECHA NACIMIENTO]])/365)&lt;18,"Corregir", IF(((TODAY()-Tabla2[[#This Row],[FECHA NACIMIENTO]])/365)&gt;80, "Corregir",ROUNDDOWN(((TODAY()-Tabla2[[#This Row],[FECHA NACIMIENTO]])/365),0)))</f>
        <v>38</v>
      </c>
      <c r="V33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22" s="44" t="str">
        <f>+IF(Tabla2[[#This Row],[Edad]]="Corregir","Corregir","Ok")</f>
        <v>Ok</v>
      </c>
      <c r="X3322" s="42" t="str">
        <f>+IFERROR(VLOOKUP(Tabla2[[#This Row],[DISTRITO SEGÚN DNI]],Hoja1!$A$2:$B$32,2,FALSE),"No")</f>
        <v>SAN LUIS </v>
      </c>
      <c r="Y3322" s="42" t="str">
        <f>IF(OR(LOWER(Tabla2[[#This Row],[GENERO]])="masculino", LOWER(Tabla2[[#This Row],[GENERO]])="femenino"),"OK","Corregir")</f>
        <v>OK</v>
      </c>
      <c r="Z3322" s="42" t="str">
        <f>+IF(Tabla2[[#This Row],[Nro. DNI / CE]]="","Corregir",IF(LEN(Tabla2[[#This Row],[Nro. DNI / CE]])&gt;=8,"OK","Corregir"))</f>
        <v>OK</v>
      </c>
      <c r="AA3322" s="42">
        <f>COUNTIF(Tabla2[APELLIDOS Y NOMBRES],Tabla2[[#This Row],[APELLIDOS Y NOMBRES]])</f>
        <v>1</v>
      </c>
      <c r="AB3322" s="42">
        <f>IF(Tabla2[[#This Row],[Trabajador]]&gt;1,1/Tabla2[[#This Row],[Trabajador]],Tabla2[[#This Row],[Trabajador]])</f>
        <v>1</v>
      </c>
      <c r="AC3322" t="str">
        <f>+IFERROR(IF(Tabla2[[#This Row],[FECHA CESE/BAJA]]="","No Aplica",IF(AND(MONTH(Tabla2[[#This Row],[FECHA CESE/BAJA]])=MONTH(TODAY()-30),YEAR(Tabla2[[#This Row],[FECHA CESE/BAJA]])=YEAR(TODAY())),MONTH(TODAY()-30)&amp;"-"&amp;YEAR(TODAY()),"Borrar")),"No aplica")</f>
        <v>No Aplica</v>
      </c>
      <c r="AD3322" t="str">
        <f>+IFERROR(IF(Tabla2[[#This Row],[FECHA INICIO DE LABORES EN OBRA]]="","No Aplica",IF(AND(MONTH(Tabla2[[#This Row],[FECHA INICIO DE LABORES EN OBRA]])=MONTH(TODAY()-30),YEAR(Tabla2[[#This Row],[FECHA INICIO DE LABORES EN OBRA]])=YEAR(TODAY())),MONTH(TODAY()-30)&amp;"-"&amp;YEAR(TODAY()),"No Aplica")),"No Aplica")</f>
        <v>No Aplica</v>
      </c>
    </row>
    <row r="3323" spans="1:30" x14ac:dyDescent="0.25">
      <c r="A3323" s="13">
        <v>20555684721</v>
      </c>
      <c r="B3323" s="15" t="s">
        <v>11361</v>
      </c>
      <c r="C3323" s="15" t="s">
        <v>11361</v>
      </c>
      <c r="D3323" s="15">
        <v>48162018</v>
      </c>
      <c r="E3323" s="15" t="s">
        <v>11369</v>
      </c>
      <c r="F3323" s="39">
        <v>34038</v>
      </c>
      <c r="G3323" s="15">
        <v>1</v>
      </c>
      <c r="H3323" s="15" t="s">
        <v>11370</v>
      </c>
      <c r="I3323" s="15" t="s">
        <v>11365</v>
      </c>
      <c r="J3323" s="15" t="s">
        <v>11371</v>
      </c>
      <c r="K3323" s="15" t="s">
        <v>11372</v>
      </c>
      <c r="L3323" s="40" t="s">
        <v>6</v>
      </c>
      <c r="M3323" s="39"/>
      <c r="N3323" s="41" t="s">
        <v>2687</v>
      </c>
      <c r="O3323" s="39">
        <v>42522</v>
      </c>
      <c r="P3323" s="40">
        <v>1</v>
      </c>
      <c r="Q3323" s="40">
        <v>1</v>
      </c>
      <c r="R3323" s="40" t="str">
        <f>IFERROR(VLOOKUP(Tabla2[[#This Row],[CONTRATISTA PRNCIPAL]],Hoja1!$L$5:$M$9,2,FALSE),"CJV")</f>
        <v>CJV</v>
      </c>
      <c r="S3323" s="40" t="str">
        <f>IF(Tabla2[[#This Row],[EMPRESA]]=Tabla2[[#This Row],[CONTRATISTA PRNCIPAL]],"Principal","Secundaria")</f>
        <v>Principal</v>
      </c>
      <c r="T3323" s="42">
        <f>IFERROR(1/COUNTIF(Tabla2[CONTRATISTA PRNCIPAL],Tabla2[[#This Row],[CONTRATISTA PRNCIPAL]]),0)</f>
        <v>0.027777777777777776</v>
      </c>
      <c r="U3323" s="43">
        <f>IF(((TODAY()-Tabla2[[#This Row],[FECHA NACIMIENTO]])/365)&lt;18,"Corregir", IF(((TODAY()-Tabla2[[#This Row],[FECHA NACIMIENTO]])/365)&gt;80, "Corregir",ROUNDDOWN(((TODAY()-Tabla2[[#This Row],[FECHA NACIMIENTO]])/365),0)))</f>
        <v>30</v>
      </c>
      <c r="V33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23" s="44" t="str">
        <f>+IF(Tabla2[[#This Row],[Edad]]="Corregir","Corregir","Ok")</f>
        <v>Ok</v>
      </c>
      <c r="X3323" s="42" t="str">
        <f>+IFERROR(VLOOKUP(Tabla2[[#This Row],[DISTRITO SEGÚN DNI]],Hoja1!$A$2:$B$32,2,FALSE),"No")</f>
        <v>No</v>
      </c>
      <c r="Y3323" s="42" t="str">
        <f>IF(OR(LOWER(Tabla2[[#This Row],[GENERO]])="masculino", LOWER(Tabla2[[#This Row],[GENERO]])="femenino"),"OK","Corregir")</f>
        <v>OK</v>
      </c>
      <c r="Z3323" s="42" t="str">
        <f>+IF(Tabla2[[#This Row],[Nro. DNI / CE]]="","Corregir",IF(LEN(Tabla2[[#This Row],[Nro. DNI / CE]])&gt;=8,"OK","Corregir"))</f>
        <v>OK</v>
      </c>
      <c r="AA3323" s="42">
        <f>COUNTIF(Tabla2[APELLIDOS Y NOMBRES],Tabla2[[#This Row],[APELLIDOS Y NOMBRES]])</f>
        <v>1</v>
      </c>
      <c r="AB3323" s="42">
        <f>IF(Tabla2[[#This Row],[Trabajador]]&gt;1,1/Tabla2[[#This Row],[Trabajador]],Tabla2[[#This Row],[Trabajador]])</f>
        <v>1</v>
      </c>
      <c r="AC3323" t="str">
        <f>+IFERROR(IF(Tabla2[[#This Row],[FECHA CESE/BAJA]]="","No Aplica",IF(AND(MONTH(Tabla2[[#This Row],[FECHA CESE/BAJA]])=MONTH(TODAY()-30),YEAR(Tabla2[[#This Row],[FECHA CESE/BAJA]])=YEAR(TODAY())),MONTH(TODAY()-30)&amp;"-"&amp;YEAR(TODAY()),"Borrar")),"No aplica")</f>
        <v>No Aplica</v>
      </c>
      <c r="AD3323" t="str">
        <f>+IFERROR(IF(Tabla2[[#This Row],[FECHA INICIO DE LABORES EN OBRA]]="","No Aplica",IF(AND(MONTH(Tabla2[[#This Row],[FECHA INICIO DE LABORES EN OBRA]])=MONTH(TODAY()-30),YEAR(Tabla2[[#This Row],[FECHA INICIO DE LABORES EN OBRA]])=YEAR(TODAY())),MONTH(TODAY()-30)&amp;"-"&amp;YEAR(TODAY()),"No Aplica")),"No Aplica")</f>
        <v>No Aplica</v>
      </c>
    </row>
    <row r="3324" spans="1:30" x14ac:dyDescent="0.25">
      <c r="A3324" s="13">
        <v>20555684721</v>
      </c>
      <c r="B3324" s="15" t="s">
        <v>11361</v>
      </c>
      <c r="C3324" s="15" t="s">
        <v>11361</v>
      </c>
      <c r="D3324" s="15" t="s">
        <v>11373</v>
      </c>
      <c r="E3324" s="15" t="s">
        <v>11374</v>
      </c>
      <c r="F3324" s="39">
        <v>29688</v>
      </c>
      <c r="G3324" s="15">
        <v>1</v>
      </c>
      <c r="H3324" s="15" t="s">
        <v>11370</v>
      </c>
      <c r="I3324" s="15" t="s">
        <v>11365</v>
      </c>
      <c r="J3324" s="15" t="s">
        <v>11375</v>
      </c>
      <c r="K3324" s="15" t="s">
        <v>3703</v>
      </c>
      <c r="L3324" s="40" t="s">
        <v>6</v>
      </c>
      <c r="M3324" s="39"/>
      <c r="N3324" s="41" t="s">
        <v>3846</v>
      </c>
      <c r="O3324" s="39">
        <v>42522</v>
      </c>
      <c r="P3324" s="40">
        <v>1</v>
      </c>
      <c r="Q3324" s="40">
        <v>1</v>
      </c>
      <c r="R3324" s="40" t="str">
        <f>IFERROR(VLOOKUP(Tabla2[[#This Row],[CONTRATISTA PRNCIPAL]],Hoja1!$L$5:$M$9,2,FALSE),"CJV")</f>
        <v>CJV</v>
      </c>
      <c r="S3324" s="40" t="str">
        <f>IF(Tabla2[[#This Row],[EMPRESA]]=Tabla2[[#This Row],[CONTRATISTA PRNCIPAL]],"Principal","Secundaria")</f>
        <v>Principal</v>
      </c>
      <c r="T3324" s="42">
        <f>IFERROR(1/COUNTIF(Tabla2[CONTRATISTA PRNCIPAL],Tabla2[[#This Row],[CONTRATISTA PRNCIPAL]]),0)</f>
        <v>0.027777777777777776</v>
      </c>
      <c r="U3324" s="43">
        <f>IF(((TODAY()-Tabla2[[#This Row],[FECHA NACIMIENTO]])/365)&lt;18,"Corregir", IF(((TODAY()-Tabla2[[#This Row],[FECHA NACIMIENTO]])/365)&gt;80, "Corregir",ROUNDDOWN(((TODAY()-Tabla2[[#This Row],[FECHA NACIMIENTO]])/365),0)))</f>
        <v>42</v>
      </c>
      <c r="V33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24" s="44" t="str">
        <f>+IF(Tabla2[[#This Row],[Edad]]="Corregir","Corregir","Ok")</f>
        <v>Ok</v>
      </c>
      <c r="X3324" s="42" t="str">
        <f>+IFERROR(VLOOKUP(Tabla2[[#This Row],[DISTRITO SEGÚN DNI]],Hoja1!$A$2:$B$32,2,FALSE),"No")</f>
        <v>No</v>
      </c>
      <c r="Y3324" s="42" t="str">
        <f>IF(OR(LOWER(Tabla2[[#This Row],[GENERO]])="masculino", LOWER(Tabla2[[#This Row],[GENERO]])="femenino"),"OK","Corregir")</f>
        <v>OK</v>
      </c>
      <c r="Z3324" s="42" t="str">
        <f>+IF(Tabla2[[#This Row],[Nro. DNI / CE]]="","Corregir",IF(LEN(Tabla2[[#This Row],[Nro. DNI / CE]])&gt;=8,"OK","Corregir"))</f>
        <v>OK</v>
      </c>
      <c r="AA3324" s="42">
        <f>COUNTIF(Tabla2[APELLIDOS Y NOMBRES],Tabla2[[#This Row],[APELLIDOS Y NOMBRES]])</f>
        <v>1</v>
      </c>
      <c r="AB3324" s="42">
        <f>IF(Tabla2[[#This Row],[Trabajador]]&gt;1,1/Tabla2[[#This Row],[Trabajador]],Tabla2[[#This Row],[Trabajador]])</f>
        <v>1</v>
      </c>
      <c r="AC3324" t="str">
        <f>+IFERROR(IF(Tabla2[[#This Row],[FECHA CESE/BAJA]]="","No Aplica",IF(AND(MONTH(Tabla2[[#This Row],[FECHA CESE/BAJA]])=MONTH(TODAY()-30),YEAR(Tabla2[[#This Row],[FECHA CESE/BAJA]])=YEAR(TODAY())),MONTH(TODAY()-30)&amp;"-"&amp;YEAR(TODAY()),"Borrar")),"No aplica")</f>
        <v>No Aplica</v>
      </c>
      <c r="AD3324" t="str">
        <f>+IFERROR(IF(Tabla2[[#This Row],[FECHA INICIO DE LABORES EN OBRA]]="","No Aplica",IF(AND(MONTH(Tabla2[[#This Row],[FECHA INICIO DE LABORES EN OBRA]])=MONTH(TODAY()-30),YEAR(Tabla2[[#This Row],[FECHA INICIO DE LABORES EN OBRA]])=YEAR(TODAY())),MONTH(TODAY()-30)&amp;"-"&amp;YEAR(TODAY()),"No Aplica")),"No Aplica")</f>
        <v>No Aplica</v>
      </c>
    </row>
    <row r="3325" spans="1:30" x14ac:dyDescent="0.25">
      <c r="A3325" s="13">
        <v>20555684721</v>
      </c>
      <c r="B3325" s="15" t="s">
        <v>11361</v>
      </c>
      <c r="C3325" s="15" t="s">
        <v>11361</v>
      </c>
      <c r="D3325" s="15">
        <v>46625676</v>
      </c>
      <c r="E3325" s="15" t="s">
        <v>11376</v>
      </c>
      <c r="F3325" s="39">
        <v>33030</v>
      </c>
      <c r="G3325" s="15">
        <v>1</v>
      </c>
      <c r="H3325" s="15" t="s">
        <v>11367</v>
      </c>
      <c r="I3325" s="15" t="s">
        <v>11365</v>
      </c>
      <c r="J3325" s="15" t="s">
        <v>11377</v>
      </c>
      <c r="K3325" s="15" t="s">
        <v>2267</v>
      </c>
      <c r="L3325" s="40" t="s">
        <v>6</v>
      </c>
      <c r="M3325" s="39"/>
      <c r="N3325" s="41" t="s">
        <v>2687</v>
      </c>
      <c r="O3325" s="39">
        <v>42529</v>
      </c>
      <c r="P3325" s="40">
        <v>1</v>
      </c>
      <c r="Q3325" s="40">
        <v>1</v>
      </c>
      <c r="R3325" s="40" t="str">
        <f>IFERROR(VLOOKUP(Tabla2[[#This Row],[CONTRATISTA PRNCIPAL]],Hoja1!$L$5:$M$9,2,FALSE),"CJV")</f>
        <v>CJV</v>
      </c>
      <c r="S3325" s="40" t="str">
        <f>IF(Tabla2[[#This Row],[EMPRESA]]=Tabla2[[#This Row],[CONTRATISTA PRNCIPAL]],"Principal","Secundaria")</f>
        <v>Principal</v>
      </c>
      <c r="T3325" s="42">
        <f>IFERROR(1/COUNTIF(Tabla2[CONTRATISTA PRNCIPAL],Tabla2[[#This Row],[CONTRATISTA PRNCIPAL]]),0)</f>
        <v>0.027777777777777776</v>
      </c>
      <c r="U3325" s="43">
        <f>IF(((TODAY()-Tabla2[[#This Row],[FECHA NACIMIENTO]])/365)&lt;18,"Corregir", IF(((TODAY()-Tabla2[[#This Row],[FECHA NACIMIENTO]])/365)&gt;80, "Corregir",ROUNDDOWN(((TODAY()-Tabla2[[#This Row],[FECHA NACIMIENTO]])/365),0)))</f>
        <v>33</v>
      </c>
      <c r="V33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25" s="44" t="str">
        <f>+IF(Tabla2[[#This Row],[Edad]]="Corregir","Corregir","Ok")</f>
        <v>Ok</v>
      </c>
      <c r="X3325" s="42" t="str">
        <f>+IFERROR(VLOOKUP(Tabla2[[#This Row],[DISTRITO SEGÚN DNI]],Hoja1!$A$2:$B$32,2,FALSE),"No")</f>
        <v>No</v>
      </c>
      <c r="Y3325" s="42" t="str">
        <f>IF(OR(LOWER(Tabla2[[#This Row],[GENERO]])="masculino", LOWER(Tabla2[[#This Row],[GENERO]])="femenino"),"OK","Corregir")</f>
        <v>OK</v>
      </c>
      <c r="Z3325" s="42" t="str">
        <f>+IF(Tabla2[[#This Row],[Nro. DNI / CE]]="","Corregir",IF(LEN(Tabla2[[#This Row],[Nro. DNI / CE]])&gt;=8,"OK","Corregir"))</f>
        <v>OK</v>
      </c>
      <c r="AA3325" s="42">
        <f>COUNTIF(Tabla2[APELLIDOS Y NOMBRES],Tabla2[[#This Row],[APELLIDOS Y NOMBRES]])</f>
        <v>1</v>
      </c>
      <c r="AB3325" s="42">
        <f>IF(Tabla2[[#This Row],[Trabajador]]&gt;1,1/Tabla2[[#This Row],[Trabajador]],Tabla2[[#This Row],[Trabajador]])</f>
        <v>1</v>
      </c>
      <c r="AC3325" t="str">
        <f>+IFERROR(IF(Tabla2[[#This Row],[FECHA CESE/BAJA]]="","No Aplica",IF(AND(MONTH(Tabla2[[#This Row],[FECHA CESE/BAJA]])=MONTH(TODAY()-30),YEAR(Tabla2[[#This Row],[FECHA CESE/BAJA]])=YEAR(TODAY())),MONTH(TODAY()-30)&amp;"-"&amp;YEAR(TODAY()),"Borrar")),"No aplica")</f>
        <v>No Aplica</v>
      </c>
      <c r="AD3325" t="str">
        <f>+IFERROR(IF(Tabla2[[#This Row],[FECHA INICIO DE LABORES EN OBRA]]="","No Aplica",IF(AND(MONTH(Tabla2[[#This Row],[FECHA INICIO DE LABORES EN OBRA]])=MONTH(TODAY()-30),YEAR(Tabla2[[#This Row],[FECHA INICIO DE LABORES EN OBRA]])=YEAR(TODAY())),MONTH(TODAY()-30)&amp;"-"&amp;YEAR(TODAY()),"No Aplica")),"No Aplica")</f>
        <v>No Aplica</v>
      </c>
    </row>
    <row r="3326" spans="1:30" x14ac:dyDescent="0.25">
      <c r="A3326" s="13">
        <v>20555684721</v>
      </c>
      <c r="B3326" s="15" t="s">
        <v>11361</v>
      </c>
      <c r="C3326" s="15" t="s">
        <v>11361</v>
      </c>
      <c r="D3326" s="15">
        <v>45156064</v>
      </c>
      <c r="E3326" s="15" t="s">
        <v>11378</v>
      </c>
      <c r="F3326" s="39">
        <v>32305</v>
      </c>
      <c r="G3326" s="15">
        <v>1</v>
      </c>
      <c r="H3326" s="15" t="s">
        <v>11379</v>
      </c>
      <c r="I3326" s="15" t="s">
        <v>11365</v>
      </c>
      <c r="J3326" s="15" t="s">
        <v>11380</v>
      </c>
      <c r="K3326" s="15" t="s">
        <v>2211</v>
      </c>
      <c r="L3326" s="40" t="s">
        <v>6</v>
      </c>
      <c r="M3326" s="39"/>
      <c r="N3326" s="41" t="s">
        <v>2687</v>
      </c>
      <c r="O3326" s="39">
        <v>42593</v>
      </c>
      <c r="P3326" s="40">
        <v>1</v>
      </c>
      <c r="Q3326" s="40">
        <v>1</v>
      </c>
      <c r="R3326" s="40" t="str">
        <f>IFERROR(VLOOKUP(Tabla2[[#This Row],[CONTRATISTA PRNCIPAL]],Hoja1!$L$5:$M$9,2,FALSE),"CJV")</f>
        <v>CJV</v>
      </c>
      <c r="S3326" s="40" t="str">
        <f>IF(Tabla2[[#This Row],[EMPRESA]]=Tabla2[[#This Row],[CONTRATISTA PRNCIPAL]],"Principal","Secundaria")</f>
        <v>Principal</v>
      </c>
      <c r="T3326" s="42">
        <f>IFERROR(1/COUNTIF(Tabla2[CONTRATISTA PRNCIPAL],Tabla2[[#This Row],[CONTRATISTA PRNCIPAL]]),0)</f>
        <v>0.027777777777777776</v>
      </c>
      <c r="U3326" s="43">
        <f>IF(((TODAY()-Tabla2[[#This Row],[FECHA NACIMIENTO]])/365)&lt;18,"Corregir", IF(((TODAY()-Tabla2[[#This Row],[FECHA NACIMIENTO]])/365)&gt;80, "Corregir",ROUNDDOWN(((TODAY()-Tabla2[[#This Row],[FECHA NACIMIENTO]])/365),0)))</f>
        <v>35</v>
      </c>
      <c r="V33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26" s="44" t="str">
        <f>+IF(Tabla2[[#This Row],[Edad]]="Corregir","Corregir","Ok")</f>
        <v>Ok</v>
      </c>
      <c r="X3326" s="42" t="str">
        <f>+IFERROR(VLOOKUP(Tabla2[[#This Row],[DISTRITO SEGÚN DNI]],Hoja1!$A$2:$B$32,2,FALSE),"No")</f>
        <v>No</v>
      </c>
      <c r="Y3326" s="42" t="str">
        <f>IF(OR(LOWER(Tabla2[[#This Row],[GENERO]])="masculino", LOWER(Tabla2[[#This Row],[GENERO]])="femenino"),"OK","Corregir")</f>
        <v>OK</v>
      </c>
      <c r="Z3326" s="42" t="str">
        <f>+IF(Tabla2[[#This Row],[Nro. DNI / CE]]="","Corregir",IF(LEN(Tabla2[[#This Row],[Nro. DNI / CE]])&gt;=8,"OK","Corregir"))</f>
        <v>OK</v>
      </c>
      <c r="AA3326" s="42">
        <f>COUNTIF(Tabla2[APELLIDOS Y NOMBRES],Tabla2[[#This Row],[APELLIDOS Y NOMBRES]])</f>
        <v>1</v>
      </c>
      <c r="AB3326" s="42">
        <f>IF(Tabla2[[#This Row],[Trabajador]]&gt;1,1/Tabla2[[#This Row],[Trabajador]],Tabla2[[#This Row],[Trabajador]])</f>
        <v>1</v>
      </c>
      <c r="AC3326" t="str">
        <f>+IFERROR(IF(Tabla2[[#This Row],[FECHA CESE/BAJA]]="","No Aplica",IF(AND(MONTH(Tabla2[[#This Row],[FECHA CESE/BAJA]])=MONTH(TODAY()-30),YEAR(Tabla2[[#This Row],[FECHA CESE/BAJA]])=YEAR(TODAY())),MONTH(TODAY()-30)&amp;"-"&amp;YEAR(TODAY()),"Borrar")),"No aplica")</f>
        <v>No Aplica</v>
      </c>
      <c r="AD3326" t="str">
        <f>+IFERROR(IF(Tabla2[[#This Row],[FECHA INICIO DE LABORES EN OBRA]]="","No Aplica",IF(AND(MONTH(Tabla2[[#This Row],[FECHA INICIO DE LABORES EN OBRA]])=MONTH(TODAY()-30),YEAR(Tabla2[[#This Row],[FECHA INICIO DE LABORES EN OBRA]])=YEAR(TODAY())),MONTH(TODAY()-30)&amp;"-"&amp;YEAR(TODAY()),"No Aplica")),"No Aplica")</f>
        <v>No Aplica</v>
      </c>
    </row>
    <row r="3327" spans="1:30" x14ac:dyDescent="0.25">
      <c r="A3327" s="13">
        <v>20555684721</v>
      </c>
      <c r="B3327" s="15" t="s">
        <v>11361</v>
      </c>
      <c r="C3327" s="15" t="s">
        <v>11361</v>
      </c>
      <c r="D3327" s="15">
        <v>72430237</v>
      </c>
      <c r="E3327" s="15" t="s">
        <v>11381</v>
      </c>
      <c r="F3327" s="39">
        <v>33552</v>
      </c>
      <c r="G3327" s="15">
        <v>1</v>
      </c>
      <c r="H3327" s="15" t="s">
        <v>11370</v>
      </c>
      <c r="I3327" s="15" t="s">
        <v>11365</v>
      </c>
      <c r="J3327" s="15" t="s">
        <v>11382</v>
      </c>
      <c r="K3327" s="15" t="s">
        <v>11383</v>
      </c>
      <c r="L3327" s="40" t="s">
        <v>6</v>
      </c>
      <c r="M3327" s="39"/>
      <c r="N3327" s="41" t="s">
        <v>2687</v>
      </c>
      <c r="O3327" s="39">
        <v>42646</v>
      </c>
      <c r="P3327" s="40">
        <v>1</v>
      </c>
      <c r="Q3327" s="40">
        <v>1</v>
      </c>
      <c r="R3327" s="40" t="str">
        <f>IFERROR(VLOOKUP(Tabla2[[#This Row],[CONTRATISTA PRNCIPAL]],Hoja1!$L$5:$M$9,2,FALSE),"CJV")</f>
        <v>CJV</v>
      </c>
      <c r="S3327" s="40" t="str">
        <f>IF(Tabla2[[#This Row],[EMPRESA]]=Tabla2[[#This Row],[CONTRATISTA PRNCIPAL]],"Principal","Secundaria")</f>
        <v>Principal</v>
      </c>
      <c r="T3327" s="42">
        <f>IFERROR(1/COUNTIF(Tabla2[CONTRATISTA PRNCIPAL],Tabla2[[#This Row],[CONTRATISTA PRNCIPAL]]),0)</f>
        <v>0.027777777777777776</v>
      </c>
      <c r="U3327" s="43">
        <f>IF(((TODAY()-Tabla2[[#This Row],[FECHA NACIMIENTO]])/365)&lt;18,"Corregir", IF(((TODAY()-Tabla2[[#This Row],[FECHA NACIMIENTO]])/365)&gt;80, "Corregir",ROUNDDOWN(((TODAY()-Tabla2[[#This Row],[FECHA NACIMIENTO]])/365),0)))</f>
        <v>31</v>
      </c>
      <c r="V33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27" s="44" t="str">
        <f>+IF(Tabla2[[#This Row],[Edad]]="Corregir","Corregir","Ok")</f>
        <v>Ok</v>
      </c>
      <c r="X3327" s="42" t="str">
        <f>+IFERROR(VLOOKUP(Tabla2[[#This Row],[DISTRITO SEGÚN DNI]],Hoja1!$A$2:$B$32,2,FALSE),"No")</f>
        <v>No</v>
      </c>
      <c r="Y3327" s="42" t="str">
        <f>IF(OR(LOWER(Tabla2[[#This Row],[GENERO]])="masculino", LOWER(Tabla2[[#This Row],[GENERO]])="femenino"),"OK","Corregir")</f>
        <v>OK</v>
      </c>
      <c r="Z3327" s="42" t="str">
        <f>+IF(Tabla2[[#This Row],[Nro. DNI / CE]]="","Corregir",IF(LEN(Tabla2[[#This Row],[Nro. DNI / CE]])&gt;=8,"OK","Corregir"))</f>
        <v>OK</v>
      </c>
      <c r="AA3327" s="42">
        <f>COUNTIF(Tabla2[APELLIDOS Y NOMBRES],Tabla2[[#This Row],[APELLIDOS Y NOMBRES]])</f>
        <v>1</v>
      </c>
      <c r="AB3327" s="42">
        <f>IF(Tabla2[[#This Row],[Trabajador]]&gt;1,1/Tabla2[[#This Row],[Trabajador]],Tabla2[[#This Row],[Trabajador]])</f>
        <v>1</v>
      </c>
      <c r="AC3327" t="str">
        <f>+IFERROR(IF(Tabla2[[#This Row],[FECHA CESE/BAJA]]="","No Aplica",IF(AND(MONTH(Tabla2[[#This Row],[FECHA CESE/BAJA]])=MONTH(TODAY()-30),YEAR(Tabla2[[#This Row],[FECHA CESE/BAJA]])=YEAR(TODAY())),MONTH(TODAY()-30)&amp;"-"&amp;YEAR(TODAY()),"Borrar")),"No aplica")</f>
        <v>No Aplica</v>
      </c>
      <c r="AD3327" t="str">
        <f>+IFERROR(IF(Tabla2[[#This Row],[FECHA INICIO DE LABORES EN OBRA]]="","No Aplica",IF(AND(MONTH(Tabla2[[#This Row],[FECHA INICIO DE LABORES EN OBRA]])=MONTH(TODAY()-30),YEAR(Tabla2[[#This Row],[FECHA INICIO DE LABORES EN OBRA]])=YEAR(TODAY())),MONTH(TODAY()-30)&amp;"-"&amp;YEAR(TODAY()),"No Aplica")),"No Aplica")</f>
        <v>No Aplica</v>
      </c>
    </row>
    <row r="3328" spans="1:30" x14ac:dyDescent="0.25">
      <c r="A3328" s="13">
        <v>20555684721</v>
      </c>
      <c r="B3328" s="15" t="s">
        <v>11361</v>
      </c>
      <c r="C3328" s="15" t="s">
        <v>11361</v>
      </c>
      <c r="D3328" s="15">
        <v>10236721</v>
      </c>
      <c r="E3328" s="15" t="s">
        <v>11384</v>
      </c>
      <c r="F3328" s="39">
        <v>27380</v>
      </c>
      <c r="G3328" s="15">
        <v>1</v>
      </c>
      <c r="H3328" s="15" t="s">
        <v>11367</v>
      </c>
      <c r="I3328" s="15" t="s">
        <v>11365</v>
      </c>
      <c r="J3328" s="15" t="s">
        <v>11385</v>
      </c>
      <c r="K3328" s="15" t="s">
        <v>2272</v>
      </c>
      <c r="L3328" s="40" t="s">
        <v>6</v>
      </c>
      <c r="M3328" s="39"/>
      <c r="N3328" s="41" t="s">
        <v>2687</v>
      </c>
      <c r="O3328" s="39">
        <v>44088</v>
      </c>
      <c r="P3328" s="40">
        <v>1</v>
      </c>
      <c r="Q3328" s="40">
        <v>1</v>
      </c>
      <c r="R3328" s="40" t="str">
        <f>IFERROR(VLOOKUP(Tabla2[[#This Row],[CONTRATISTA PRNCIPAL]],Hoja1!$L$5:$M$9,2,FALSE),"CJV")</f>
        <v>CJV</v>
      </c>
      <c r="S3328" s="40" t="str">
        <f>IF(Tabla2[[#This Row],[EMPRESA]]=Tabla2[[#This Row],[CONTRATISTA PRNCIPAL]],"Principal","Secundaria")</f>
        <v>Principal</v>
      </c>
      <c r="T3328" s="42">
        <f>IFERROR(1/COUNTIF(Tabla2[CONTRATISTA PRNCIPAL],Tabla2[[#This Row],[CONTRATISTA PRNCIPAL]]),0)</f>
        <v>0.027777777777777776</v>
      </c>
      <c r="U3328" s="43">
        <f>IF(((TODAY()-Tabla2[[#This Row],[FECHA NACIMIENTO]])/365)&lt;18,"Corregir", IF(((TODAY()-Tabla2[[#This Row],[FECHA NACIMIENTO]])/365)&gt;80, "Corregir",ROUNDDOWN(((TODAY()-Tabla2[[#This Row],[FECHA NACIMIENTO]])/365),0)))</f>
        <v>48</v>
      </c>
      <c r="V33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28" s="44" t="str">
        <f>+IF(Tabla2[[#This Row],[Edad]]="Corregir","Corregir","Ok")</f>
        <v>Ok</v>
      </c>
      <c r="X3328" s="42" t="str">
        <f>+IFERROR(VLOOKUP(Tabla2[[#This Row],[DISTRITO SEGÚN DNI]],Hoja1!$A$2:$B$32,2,FALSE),"No")</f>
        <v>No</v>
      </c>
      <c r="Y3328" s="42" t="str">
        <f>IF(OR(LOWER(Tabla2[[#This Row],[GENERO]])="masculino", LOWER(Tabla2[[#This Row],[GENERO]])="femenino"),"OK","Corregir")</f>
        <v>OK</v>
      </c>
      <c r="Z3328" s="42" t="str">
        <f>+IF(Tabla2[[#This Row],[Nro. DNI / CE]]="","Corregir",IF(LEN(Tabla2[[#This Row],[Nro. DNI / CE]])&gt;=8,"OK","Corregir"))</f>
        <v>OK</v>
      </c>
      <c r="AA3328" s="42">
        <f>COUNTIF(Tabla2[APELLIDOS Y NOMBRES],Tabla2[[#This Row],[APELLIDOS Y NOMBRES]])</f>
        <v>1</v>
      </c>
      <c r="AB3328" s="42">
        <f>IF(Tabla2[[#This Row],[Trabajador]]&gt;1,1/Tabla2[[#This Row],[Trabajador]],Tabla2[[#This Row],[Trabajador]])</f>
        <v>1</v>
      </c>
      <c r="AC3328" t="str">
        <f>+IFERROR(IF(Tabla2[[#This Row],[FECHA CESE/BAJA]]="","No Aplica",IF(AND(MONTH(Tabla2[[#This Row],[FECHA CESE/BAJA]])=MONTH(TODAY()-30),YEAR(Tabla2[[#This Row],[FECHA CESE/BAJA]])=YEAR(TODAY())),MONTH(TODAY()-30)&amp;"-"&amp;YEAR(TODAY()),"Borrar")),"No aplica")</f>
        <v>No Aplica</v>
      </c>
      <c r="AD3328" t="str">
        <f>+IFERROR(IF(Tabla2[[#This Row],[FECHA INICIO DE LABORES EN OBRA]]="","No Aplica",IF(AND(MONTH(Tabla2[[#This Row],[FECHA INICIO DE LABORES EN OBRA]])=MONTH(TODAY()-30),YEAR(Tabla2[[#This Row],[FECHA INICIO DE LABORES EN OBRA]])=YEAR(TODAY())),MONTH(TODAY()-30)&amp;"-"&amp;YEAR(TODAY()),"No Aplica")),"No Aplica")</f>
        <v>No Aplica</v>
      </c>
    </row>
    <row r="3329" spans="1:30" x14ac:dyDescent="0.25">
      <c r="A3329" s="13">
        <v>20555684721</v>
      </c>
      <c r="B3329" s="15" t="s">
        <v>11361</v>
      </c>
      <c r="C3329" s="15" t="s">
        <v>11361</v>
      </c>
      <c r="D3329" s="15">
        <v>80580828</v>
      </c>
      <c r="E3329" s="15" t="s">
        <v>11386</v>
      </c>
      <c r="F3329" s="39">
        <v>27503</v>
      </c>
      <c r="G3329" s="15">
        <v>1</v>
      </c>
      <c r="H3329" s="15" t="s">
        <v>11367</v>
      </c>
      <c r="I3329" s="15" t="s">
        <v>11365</v>
      </c>
      <c r="J3329" s="15" t="s">
        <v>11387</v>
      </c>
      <c r="K3329" s="15" t="s">
        <v>2182</v>
      </c>
      <c r="L3329" s="40" t="s">
        <v>6</v>
      </c>
      <c r="M3329" s="39"/>
      <c r="N3329" s="41" t="s">
        <v>2687</v>
      </c>
      <c r="O3329" s="39">
        <v>42691</v>
      </c>
      <c r="P3329" s="40">
        <v>1</v>
      </c>
      <c r="Q3329" s="40">
        <v>1</v>
      </c>
      <c r="R3329" s="40" t="str">
        <f>IFERROR(VLOOKUP(Tabla2[[#This Row],[CONTRATISTA PRNCIPAL]],Hoja1!$L$5:$M$9,2,FALSE),"CJV")</f>
        <v>CJV</v>
      </c>
      <c r="S3329" s="40" t="str">
        <f>IF(Tabla2[[#This Row],[EMPRESA]]=Tabla2[[#This Row],[CONTRATISTA PRNCIPAL]],"Principal","Secundaria")</f>
        <v>Principal</v>
      </c>
      <c r="T3329" s="42">
        <f>IFERROR(1/COUNTIF(Tabla2[CONTRATISTA PRNCIPAL],Tabla2[[#This Row],[CONTRATISTA PRNCIPAL]]),0)</f>
        <v>0.027777777777777776</v>
      </c>
      <c r="U3329" s="43">
        <f>IF(((TODAY()-Tabla2[[#This Row],[FECHA NACIMIENTO]])/365)&lt;18,"Corregir", IF(((TODAY()-Tabla2[[#This Row],[FECHA NACIMIENTO]])/365)&gt;80, "Corregir",ROUNDDOWN(((TODAY()-Tabla2[[#This Row],[FECHA NACIMIENTO]])/365),0)))</f>
        <v>48</v>
      </c>
      <c r="V33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29" s="44" t="str">
        <f>+IF(Tabla2[[#This Row],[Edad]]="Corregir","Corregir","Ok")</f>
        <v>Ok</v>
      </c>
      <c r="X3329" s="42" t="str">
        <f>+IFERROR(VLOOKUP(Tabla2[[#This Row],[DISTRITO SEGÚN DNI]],Hoja1!$A$2:$B$32,2,FALSE),"No")</f>
        <v>No</v>
      </c>
      <c r="Y3329" s="42" t="str">
        <f>IF(OR(LOWER(Tabla2[[#This Row],[GENERO]])="masculino", LOWER(Tabla2[[#This Row],[GENERO]])="femenino"),"OK","Corregir")</f>
        <v>OK</v>
      </c>
      <c r="Z3329" s="42" t="str">
        <f>+IF(Tabla2[[#This Row],[Nro. DNI / CE]]="","Corregir",IF(LEN(Tabla2[[#This Row],[Nro. DNI / CE]])&gt;=8,"OK","Corregir"))</f>
        <v>OK</v>
      </c>
      <c r="AA3329" s="42">
        <f>COUNTIF(Tabla2[APELLIDOS Y NOMBRES],Tabla2[[#This Row],[APELLIDOS Y NOMBRES]])</f>
        <v>1</v>
      </c>
      <c r="AB3329" s="42">
        <f>IF(Tabla2[[#This Row],[Trabajador]]&gt;1,1/Tabla2[[#This Row],[Trabajador]],Tabla2[[#This Row],[Trabajador]])</f>
        <v>1</v>
      </c>
      <c r="AC3329" t="str">
        <f>+IFERROR(IF(Tabla2[[#This Row],[FECHA CESE/BAJA]]="","No Aplica",IF(AND(MONTH(Tabla2[[#This Row],[FECHA CESE/BAJA]])=MONTH(TODAY()-30),YEAR(Tabla2[[#This Row],[FECHA CESE/BAJA]])=YEAR(TODAY())),MONTH(TODAY()-30)&amp;"-"&amp;YEAR(TODAY()),"Borrar")),"No aplica")</f>
        <v>No Aplica</v>
      </c>
      <c r="AD3329" t="str">
        <f>+IFERROR(IF(Tabla2[[#This Row],[FECHA INICIO DE LABORES EN OBRA]]="","No Aplica",IF(AND(MONTH(Tabla2[[#This Row],[FECHA INICIO DE LABORES EN OBRA]])=MONTH(TODAY()-30),YEAR(Tabla2[[#This Row],[FECHA INICIO DE LABORES EN OBRA]])=YEAR(TODAY())),MONTH(TODAY()-30)&amp;"-"&amp;YEAR(TODAY()),"No Aplica")),"No Aplica")</f>
        <v>No Aplica</v>
      </c>
    </row>
    <row r="3330" spans="1:30" x14ac:dyDescent="0.25">
      <c r="A3330" s="13">
        <v>20555684721</v>
      </c>
      <c r="B3330" s="15" t="s">
        <v>11361</v>
      </c>
      <c r="C3330" s="15" t="s">
        <v>11361</v>
      </c>
      <c r="D3330" s="15" t="s">
        <v>11388</v>
      </c>
      <c r="E3330" s="15" t="s">
        <v>11389</v>
      </c>
      <c r="F3330" s="39">
        <v>34772</v>
      </c>
      <c r="G3330" s="15">
        <v>1</v>
      </c>
      <c r="H3330" s="15" t="s">
        <v>11390</v>
      </c>
      <c r="I3330" s="15" t="s">
        <v>11365</v>
      </c>
      <c r="J3330" s="15" t="s">
        <v>11391</v>
      </c>
      <c r="K3330" s="15" t="s">
        <v>2190</v>
      </c>
      <c r="L3330" s="40" t="s">
        <v>6</v>
      </c>
      <c r="M3330" s="39"/>
      <c r="N3330" s="41" t="s">
        <v>2687</v>
      </c>
      <c r="O3330" s="39">
        <v>43617</v>
      </c>
      <c r="P3330" s="40">
        <v>1</v>
      </c>
      <c r="Q3330" s="40">
        <v>1</v>
      </c>
      <c r="R3330" s="40" t="str">
        <f>IFERROR(VLOOKUP(Tabla2[[#This Row],[CONTRATISTA PRNCIPAL]],Hoja1!$L$5:$M$9,2,FALSE),"CJV")</f>
        <v>CJV</v>
      </c>
      <c r="S3330" s="40" t="str">
        <f>IF(Tabla2[[#This Row],[EMPRESA]]=Tabla2[[#This Row],[CONTRATISTA PRNCIPAL]],"Principal","Secundaria")</f>
        <v>Principal</v>
      </c>
      <c r="T3330" s="42">
        <f>IFERROR(1/COUNTIF(Tabla2[CONTRATISTA PRNCIPAL],Tabla2[[#This Row],[CONTRATISTA PRNCIPAL]]),0)</f>
        <v>0.027777777777777776</v>
      </c>
      <c r="U3330" s="43">
        <f>IF(((TODAY()-Tabla2[[#This Row],[FECHA NACIMIENTO]])/365)&lt;18,"Corregir", IF(((TODAY()-Tabla2[[#This Row],[FECHA NACIMIENTO]])/365)&gt;80, "Corregir",ROUNDDOWN(((TODAY()-Tabla2[[#This Row],[FECHA NACIMIENTO]])/365),0)))</f>
        <v>28</v>
      </c>
      <c r="V33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30" s="44" t="str">
        <f>+IF(Tabla2[[#This Row],[Edad]]="Corregir","Corregir","Ok")</f>
        <v>Ok</v>
      </c>
      <c r="X3330" s="42" t="str">
        <f>+IFERROR(VLOOKUP(Tabla2[[#This Row],[DISTRITO SEGÚN DNI]],Hoja1!$A$2:$B$32,2,FALSE),"No")</f>
        <v>No</v>
      </c>
      <c r="Y3330" s="42" t="str">
        <f>IF(OR(LOWER(Tabla2[[#This Row],[GENERO]])="masculino", LOWER(Tabla2[[#This Row],[GENERO]])="femenino"),"OK","Corregir")</f>
        <v>OK</v>
      </c>
      <c r="Z3330" s="42" t="str">
        <f>+IF(Tabla2[[#This Row],[Nro. DNI / CE]]="","Corregir",IF(LEN(Tabla2[[#This Row],[Nro. DNI / CE]])&gt;=8,"OK","Corregir"))</f>
        <v>OK</v>
      </c>
      <c r="AA3330" s="42">
        <f>COUNTIF(Tabla2[APELLIDOS Y NOMBRES],Tabla2[[#This Row],[APELLIDOS Y NOMBRES]])</f>
        <v>1</v>
      </c>
      <c r="AB3330" s="42">
        <f>IF(Tabla2[[#This Row],[Trabajador]]&gt;1,1/Tabla2[[#This Row],[Trabajador]],Tabla2[[#This Row],[Trabajador]])</f>
        <v>1</v>
      </c>
      <c r="AC3330" t="str">
        <f>+IFERROR(IF(Tabla2[[#This Row],[FECHA CESE/BAJA]]="","No Aplica",IF(AND(MONTH(Tabla2[[#This Row],[FECHA CESE/BAJA]])=MONTH(TODAY()-30),YEAR(Tabla2[[#This Row],[FECHA CESE/BAJA]])=YEAR(TODAY())),MONTH(TODAY()-30)&amp;"-"&amp;YEAR(TODAY()),"Borrar")),"No aplica")</f>
        <v>No Aplica</v>
      </c>
      <c r="AD3330" t="str">
        <f>+IFERROR(IF(Tabla2[[#This Row],[FECHA INICIO DE LABORES EN OBRA]]="","No Aplica",IF(AND(MONTH(Tabla2[[#This Row],[FECHA INICIO DE LABORES EN OBRA]])=MONTH(TODAY()-30),YEAR(Tabla2[[#This Row],[FECHA INICIO DE LABORES EN OBRA]])=YEAR(TODAY())),MONTH(TODAY()-30)&amp;"-"&amp;YEAR(TODAY()),"No Aplica")),"No Aplica")</f>
        <v>No Aplica</v>
      </c>
    </row>
    <row r="3331" spans="1:30" x14ac:dyDescent="0.25">
      <c r="A3331" s="13">
        <v>20555684721</v>
      </c>
      <c r="B3331" s="15" t="s">
        <v>11361</v>
      </c>
      <c r="C3331" s="15" t="s">
        <v>11361</v>
      </c>
      <c r="D3331" s="15" t="s">
        <v>11392</v>
      </c>
      <c r="E3331" s="15" t="s">
        <v>11393</v>
      </c>
      <c r="F3331" s="39">
        <v>29826</v>
      </c>
      <c r="G3331" s="15">
        <v>1</v>
      </c>
      <c r="H3331" s="15" t="s">
        <v>11370</v>
      </c>
      <c r="I3331" s="15" t="s">
        <v>11365</v>
      </c>
      <c r="J3331" s="15" t="s">
        <v>11394</v>
      </c>
      <c r="K3331" s="15" t="s">
        <v>4291</v>
      </c>
      <c r="L3331" s="40" t="s">
        <v>5</v>
      </c>
      <c r="M3331" s="39"/>
      <c r="N3331" s="41" t="s">
        <v>3326</v>
      </c>
      <c r="O3331" s="39">
        <v>42705</v>
      </c>
      <c r="P3331" s="40">
        <v>1</v>
      </c>
      <c r="Q3331" s="40">
        <v>1</v>
      </c>
      <c r="R3331" s="40" t="str">
        <f>IFERROR(VLOOKUP(Tabla2[[#This Row],[CONTRATISTA PRNCIPAL]],Hoja1!$L$5:$M$9,2,FALSE),"CJV")</f>
        <v>CJV</v>
      </c>
      <c r="S3331" s="40" t="str">
        <f>IF(Tabla2[[#This Row],[EMPRESA]]=Tabla2[[#This Row],[CONTRATISTA PRNCIPAL]],"Principal","Secundaria")</f>
        <v>Principal</v>
      </c>
      <c r="T3331" s="42">
        <f>IFERROR(1/COUNTIF(Tabla2[CONTRATISTA PRNCIPAL],Tabla2[[#This Row],[CONTRATISTA PRNCIPAL]]),0)</f>
        <v>0.027777777777777776</v>
      </c>
      <c r="U3331" s="43">
        <f>IF(((TODAY()-Tabla2[[#This Row],[FECHA NACIMIENTO]])/365)&lt;18,"Corregir", IF(((TODAY()-Tabla2[[#This Row],[FECHA NACIMIENTO]])/365)&gt;80, "Corregir",ROUNDDOWN(((TODAY()-Tabla2[[#This Row],[FECHA NACIMIENTO]])/365),0)))</f>
        <v>42</v>
      </c>
      <c r="V33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31" s="44" t="str">
        <f>+IF(Tabla2[[#This Row],[Edad]]="Corregir","Corregir","Ok")</f>
        <v>Ok</v>
      </c>
      <c r="X3331" s="42" t="str">
        <f>+IFERROR(VLOOKUP(Tabla2[[#This Row],[DISTRITO SEGÚN DNI]],Hoja1!$A$2:$B$32,2,FALSE),"No")</f>
        <v>No</v>
      </c>
      <c r="Y3331" s="42" t="str">
        <f>IF(OR(LOWER(Tabla2[[#This Row],[GENERO]])="masculino", LOWER(Tabla2[[#This Row],[GENERO]])="femenino"),"OK","Corregir")</f>
        <v>OK</v>
      </c>
      <c r="Z3331" s="42" t="str">
        <f>+IF(Tabla2[[#This Row],[Nro. DNI / CE]]="","Corregir",IF(LEN(Tabla2[[#This Row],[Nro. DNI / CE]])&gt;=8,"OK","Corregir"))</f>
        <v>OK</v>
      </c>
      <c r="AA3331" s="42">
        <f>COUNTIF(Tabla2[APELLIDOS Y NOMBRES],Tabla2[[#This Row],[APELLIDOS Y NOMBRES]])</f>
        <v>1</v>
      </c>
      <c r="AB3331" s="42">
        <f>IF(Tabla2[[#This Row],[Trabajador]]&gt;1,1/Tabla2[[#This Row],[Trabajador]],Tabla2[[#This Row],[Trabajador]])</f>
        <v>1</v>
      </c>
      <c r="AC3331" t="str">
        <f>+IFERROR(IF(Tabla2[[#This Row],[FECHA CESE/BAJA]]="","No Aplica",IF(AND(MONTH(Tabla2[[#This Row],[FECHA CESE/BAJA]])=MONTH(TODAY()-30),YEAR(Tabla2[[#This Row],[FECHA CESE/BAJA]])=YEAR(TODAY())),MONTH(TODAY()-30)&amp;"-"&amp;YEAR(TODAY()),"Borrar")),"No aplica")</f>
        <v>No Aplica</v>
      </c>
      <c r="AD3331" t="str">
        <f>+IFERROR(IF(Tabla2[[#This Row],[FECHA INICIO DE LABORES EN OBRA]]="","No Aplica",IF(AND(MONTH(Tabla2[[#This Row],[FECHA INICIO DE LABORES EN OBRA]])=MONTH(TODAY()-30),YEAR(Tabla2[[#This Row],[FECHA INICIO DE LABORES EN OBRA]])=YEAR(TODAY())),MONTH(TODAY()-30)&amp;"-"&amp;YEAR(TODAY()),"No Aplica")),"No Aplica")</f>
        <v>No Aplica</v>
      </c>
    </row>
    <row r="3332" spans="1:30" x14ac:dyDescent="0.25">
      <c r="A3332" s="13">
        <v>20555684721</v>
      </c>
      <c r="B3332" s="15" t="s">
        <v>11361</v>
      </c>
      <c r="C3332" s="15" t="s">
        <v>11361</v>
      </c>
      <c r="D3332" s="15">
        <v>46126442</v>
      </c>
      <c r="E3332" s="15" t="s">
        <v>11395</v>
      </c>
      <c r="F3332" s="39">
        <v>32693</v>
      </c>
      <c r="G3332" s="15">
        <v>1</v>
      </c>
      <c r="H3332" s="15" t="s">
        <v>11390</v>
      </c>
      <c r="I3332" s="15" t="s">
        <v>11365</v>
      </c>
      <c r="J3332" s="15" t="s">
        <v>11396</v>
      </c>
      <c r="K3332" s="15" t="s">
        <v>11397</v>
      </c>
      <c r="L3332" s="40" t="s">
        <v>6</v>
      </c>
      <c r="M3332" s="39"/>
      <c r="N3332" s="41" t="s">
        <v>2687</v>
      </c>
      <c r="O3332" s="39">
        <v>43089</v>
      </c>
      <c r="P3332" s="40">
        <v>1</v>
      </c>
      <c r="Q3332" s="40">
        <v>1</v>
      </c>
      <c r="R3332" s="40" t="str">
        <f>IFERROR(VLOOKUP(Tabla2[[#This Row],[CONTRATISTA PRNCIPAL]],Hoja1!$L$5:$M$9,2,FALSE),"CJV")</f>
        <v>CJV</v>
      </c>
      <c r="S3332" s="40" t="str">
        <f>IF(Tabla2[[#This Row],[EMPRESA]]=Tabla2[[#This Row],[CONTRATISTA PRNCIPAL]],"Principal","Secundaria")</f>
        <v>Principal</v>
      </c>
      <c r="T3332" s="42">
        <f>IFERROR(1/COUNTIF(Tabla2[CONTRATISTA PRNCIPAL],Tabla2[[#This Row],[CONTRATISTA PRNCIPAL]]),0)</f>
        <v>0.027777777777777776</v>
      </c>
      <c r="U3332" s="43">
        <f>IF(((TODAY()-Tabla2[[#This Row],[FECHA NACIMIENTO]])/365)&lt;18,"Corregir", IF(((TODAY()-Tabla2[[#This Row],[FECHA NACIMIENTO]])/365)&gt;80, "Corregir",ROUNDDOWN(((TODAY()-Tabla2[[#This Row],[FECHA NACIMIENTO]])/365),0)))</f>
        <v>34</v>
      </c>
      <c r="V33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32" s="44" t="str">
        <f>+IF(Tabla2[[#This Row],[Edad]]="Corregir","Corregir","Ok")</f>
        <v>Ok</v>
      </c>
      <c r="X3332" s="42" t="str">
        <f>+IFERROR(VLOOKUP(Tabla2[[#This Row],[DISTRITO SEGÚN DNI]],Hoja1!$A$2:$B$32,2,FALSE),"No")</f>
        <v>No</v>
      </c>
      <c r="Y3332" s="42" t="str">
        <f>IF(OR(LOWER(Tabla2[[#This Row],[GENERO]])="masculino", LOWER(Tabla2[[#This Row],[GENERO]])="femenino"),"OK","Corregir")</f>
        <v>OK</v>
      </c>
      <c r="Z3332" s="42" t="str">
        <f>+IF(Tabla2[[#This Row],[Nro. DNI / CE]]="","Corregir",IF(LEN(Tabla2[[#This Row],[Nro. DNI / CE]])&gt;=8,"OK","Corregir"))</f>
        <v>OK</v>
      </c>
      <c r="AA3332" s="42">
        <f>COUNTIF(Tabla2[APELLIDOS Y NOMBRES],Tabla2[[#This Row],[APELLIDOS Y NOMBRES]])</f>
        <v>1</v>
      </c>
      <c r="AB3332" s="42">
        <f>IF(Tabla2[[#This Row],[Trabajador]]&gt;1,1/Tabla2[[#This Row],[Trabajador]],Tabla2[[#This Row],[Trabajador]])</f>
        <v>1</v>
      </c>
      <c r="AC3332" t="str">
        <f>+IFERROR(IF(Tabla2[[#This Row],[FECHA CESE/BAJA]]="","No Aplica",IF(AND(MONTH(Tabla2[[#This Row],[FECHA CESE/BAJA]])=MONTH(TODAY()-30),YEAR(Tabla2[[#This Row],[FECHA CESE/BAJA]])=YEAR(TODAY())),MONTH(TODAY()-30)&amp;"-"&amp;YEAR(TODAY()),"Borrar")),"No aplica")</f>
        <v>No Aplica</v>
      </c>
      <c r="AD3332" t="str">
        <f>+IFERROR(IF(Tabla2[[#This Row],[FECHA INICIO DE LABORES EN OBRA]]="","No Aplica",IF(AND(MONTH(Tabla2[[#This Row],[FECHA INICIO DE LABORES EN OBRA]])=MONTH(TODAY()-30),YEAR(Tabla2[[#This Row],[FECHA INICIO DE LABORES EN OBRA]])=YEAR(TODAY())),MONTH(TODAY()-30)&amp;"-"&amp;YEAR(TODAY()),"No Aplica")),"No Aplica")</f>
        <v>No Aplica</v>
      </c>
    </row>
    <row r="3333" spans="1:30" x14ac:dyDescent="0.25">
      <c r="A3333" s="13">
        <v>20555684721</v>
      </c>
      <c r="B3333" s="15" t="s">
        <v>11361</v>
      </c>
      <c r="C3333" s="15" t="s">
        <v>11361</v>
      </c>
      <c r="D3333" s="15" t="s">
        <v>11398</v>
      </c>
      <c r="E3333" s="15" t="s">
        <v>11399</v>
      </c>
      <c r="F3333" s="39">
        <v>35899</v>
      </c>
      <c r="G3333" s="15">
        <v>1</v>
      </c>
      <c r="H3333" s="15" t="s">
        <v>11390</v>
      </c>
      <c r="I3333" s="15" t="s">
        <v>11365</v>
      </c>
      <c r="J3333" s="15" t="s">
        <v>11400</v>
      </c>
      <c r="K3333" s="15" t="s">
        <v>2174</v>
      </c>
      <c r="L3333" s="40" t="s">
        <v>6</v>
      </c>
      <c r="M3333" s="39"/>
      <c r="N3333" s="41" t="s">
        <v>2687</v>
      </c>
      <c r="O3333" s="39">
        <v>43647</v>
      </c>
      <c r="P3333" s="40">
        <v>1</v>
      </c>
      <c r="Q3333" s="40">
        <v>1</v>
      </c>
      <c r="R3333" s="40" t="str">
        <f>IFERROR(VLOOKUP(Tabla2[[#This Row],[CONTRATISTA PRNCIPAL]],Hoja1!$L$5:$M$9,2,FALSE),"CJV")</f>
        <v>CJV</v>
      </c>
      <c r="S3333" s="40" t="str">
        <f>IF(Tabla2[[#This Row],[EMPRESA]]=Tabla2[[#This Row],[CONTRATISTA PRNCIPAL]],"Principal","Secundaria")</f>
        <v>Principal</v>
      </c>
      <c r="T3333" s="42">
        <f>IFERROR(1/COUNTIF(Tabla2[CONTRATISTA PRNCIPAL],Tabla2[[#This Row],[CONTRATISTA PRNCIPAL]]),0)</f>
        <v>0.027777777777777776</v>
      </c>
      <c r="U3333" s="43">
        <f>IF(((TODAY()-Tabla2[[#This Row],[FECHA NACIMIENTO]])/365)&lt;18,"Corregir", IF(((TODAY()-Tabla2[[#This Row],[FECHA NACIMIENTO]])/365)&gt;80, "Corregir",ROUNDDOWN(((TODAY()-Tabla2[[#This Row],[FECHA NACIMIENTO]])/365),0)))</f>
        <v>25</v>
      </c>
      <c r="V33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33" s="44" t="str">
        <f>+IF(Tabla2[[#This Row],[Edad]]="Corregir","Corregir","Ok")</f>
        <v>Ok</v>
      </c>
      <c r="X3333" s="42" t="str">
        <f>+IFERROR(VLOOKUP(Tabla2[[#This Row],[DISTRITO SEGÚN DNI]],Hoja1!$A$2:$B$32,2,FALSE),"No")</f>
        <v>No</v>
      </c>
      <c r="Y3333" s="42" t="str">
        <f>IF(OR(LOWER(Tabla2[[#This Row],[GENERO]])="masculino", LOWER(Tabla2[[#This Row],[GENERO]])="femenino"),"OK","Corregir")</f>
        <v>OK</v>
      </c>
      <c r="Z3333" s="42" t="str">
        <f>+IF(Tabla2[[#This Row],[Nro. DNI / CE]]="","Corregir",IF(LEN(Tabla2[[#This Row],[Nro. DNI / CE]])&gt;=8,"OK","Corregir"))</f>
        <v>OK</v>
      </c>
      <c r="AA3333" s="42">
        <f>COUNTIF(Tabla2[APELLIDOS Y NOMBRES],Tabla2[[#This Row],[APELLIDOS Y NOMBRES]])</f>
        <v>1</v>
      </c>
      <c r="AB3333" s="42">
        <f>IF(Tabla2[[#This Row],[Trabajador]]&gt;1,1/Tabla2[[#This Row],[Trabajador]],Tabla2[[#This Row],[Trabajador]])</f>
        <v>1</v>
      </c>
      <c r="AC3333" t="str">
        <f>+IFERROR(IF(Tabla2[[#This Row],[FECHA CESE/BAJA]]="","No Aplica",IF(AND(MONTH(Tabla2[[#This Row],[FECHA CESE/BAJA]])=MONTH(TODAY()-30),YEAR(Tabla2[[#This Row],[FECHA CESE/BAJA]])=YEAR(TODAY())),MONTH(TODAY()-30)&amp;"-"&amp;YEAR(TODAY()),"Borrar")),"No aplica")</f>
        <v>No Aplica</v>
      </c>
      <c r="AD3333" t="str">
        <f>+IFERROR(IF(Tabla2[[#This Row],[FECHA INICIO DE LABORES EN OBRA]]="","No Aplica",IF(AND(MONTH(Tabla2[[#This Row],[FECHA INICIO DE LABORES EN OBRA]])=MONTH(TODAY()-30),YEAR(Tabla2[[#This Row],[FECHA INICIO DE LABORES EN OBRA]])=YEAR(TODAY())),MONTH(TODAY()-30)&amp;"-"&amp;YEAR(TODAY()),"No Aplica")),"No Aplica")</f>
        <v>No Aplica</v>
      </c>
    </row>
    <row r="3334" spans="1:30" x14ac:dyDescent="0.25">
      <c r="A3334" s="13">
        <v>20555684721</v>
      </c>
      <c r="B3334" s="15" t="s">
        <v>11361</v>
      </c>
      <c r="C3334" s="15" t="s">
        <v>11361</v>
      </c>
      <c r="D3334" s="15" t="s">
        <v>713</v>
      </c>
      <c r="E3334" s="15" t="s">
        <v>714</v>
      </c>
      <c r="F3334" s="39">
        <v>34691</v>
      </c>
      <c r="G3334" s="15">
        <v>1</v>
      </c>
      <c r="H3334" s="15" t="s">
        <v>11367</v>
      </c>
      <c r="I3334" s="15" t="s">
        <v>11365</v>
      </c>
      <c r="J3334" s="15" t="s">
        <v>11401</v>
      </c>
      <c r="K3334" s="15" t="s">
        <v>17</v>
      </c>
      <c r="L3334" s="40" t="s">
        <v>6</v>
      </c>
      <c r="M3334" s="39"/>
      <c r="N3334" s="41" t="s">
        <v>2687</v>
      </c>
      <c r="O3334" s="39">
        <v>43089</v>
      </c>
      <c r="P3334" s="40">
        <v>1</v>
      </c>
      <c r="Q3334" s="40">
        <v>1</v>
      </c>
      <c r="R3334" s="40" t="str">
        <f>IFERROR(VLOOKUP(Tabla2[[#This Row],[CONTRATISTA PRNCIPAL]],Hoja1!$L$5:$M$9,2,FALSE),"CJV")</f>
        <v>CJV</v>
      </c>
      <c r="S3334" s="40" t="str">
        <f>IF(Tabla2[[#This Row],[EMPRESA]]=Tabla2[[#This Row],[CONTRATISTA PRNCIPAL]],"Principal","Secundaria")</f>
        <v>Principal</v>
      </c>
      <c r="T3334" s="42">
        <f>IFERROR(1/COUNTIF(Tabla2[CONTRATISTA PRNCIPAL],Tabla2[[#This Row],[CONTRATISTA PRNCIPAL]]),0)</f>
        <v>0.027777777777777776</v>
      </c>
      <c r="U3334" s="43">
        <f>IF(((TODAY()-Tabla2[[#This Row],[FECHA NACIMIENTO]])/365)&lt;18,"Corregir", IF(((TODAY()-Tabla2[[#This Row],[FECHA NACIMIENTO]])/365)&gt;80, "Corregir",ROUNDDOWN(((TODAY()-Tabla2[[#This Row],[FECHA NACIMIENTO]])/365),0)))</f>
        <v>28</v>
      </c>
      <c r="V33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34" s="44" t="str">
        <f>+IF(Tabla2[[#This Row],[Edad]]="Corregir","Corregir","Ok")</f>
        <v>Ok</v>
      </c>
      <c r="X3334" s="42" t="str">
        <f>+IFERROR(VLOOKUP(Tabla2[[#This Row],[DISTRITO SEGÚN DNI]],Hoja1!$A$2:$B$32,2,FALSE),"No")</f>
        <v>ATE</v>
      </c>
      <c r="Y3334" s="42" t="str">
        <f>IF(OR(LOWER(Tabla2[[#This Row],[GENERO]])="masculino", LOWER(Tabla2[[#This Row],[GENERO]])="femenino"),"OK","Corregir")</f>
        <v>OK</v>
      </c>
      <c r="Z3334" s="42" t="str">
        <f>+IF(Tabla2[[#This Row],[Nro. DNI / CE]]="","Corregir",IF(LEN(Tabla2[[#This Row],[Nro. DNI / CE]])&gt;=8,"OK","Corregir"))</f>
        <v>OK</v>
      </c>
      <c r="AA3334" s="42">
        <f>COUNTIF(Tabla2[APELLIDOS Y NOMBRES],Tabla2[[#This Row],[APELLIDOS Y NOMBRES]])</f>
        <v>1</v>
      </c>
      <c r="AB3334" s="42">
        <f>IF(Tabla2[[#This Row],[Trabajador]]&gt;1,1/Tabla2[[#This Row],[Trabajador]],Tabla2[[#This Row],[Trabajador]])</f>
        <v>1</v>
      </c>
      <c r="AC3334" t="str">
        <f>+IFERROR(IF(Tabla2[[#This Row],[FECHA CESE/BAJA]]="","No Aplica",IF(AND(MONTH(Tabla2[[#This Row],[FECHA CESE/BAJA]])=MONTH(TODAY()-30),YEAR(Tabla2[[#This Row],[FECHA CESE/BAJA]])=YEAR(TODAY())),MONTH(TODAY()-30)&amp;"-"&amp;YEAR(TODAY()),"Borrar")),"No aplica")</f>
        <v>No Aplica</v>
      </c>
      <c r="AD3334" t="str">
        <f>+IFERROR(IF(Tabla2[[#This Row],[FECHA INICIO DE LABORES EN OBRA]]="","No Aplica",IF(AND(MONTH(Tabla2[[#This Row],[FECHA INICIO DE LABORES EN OBRA]])=MONTH(TODAY()-30),YEAR(Tabla2[[#This Row],[FECHA INICIO DE LABORES EN OBRA]])=YEAR(TODAY())),MONTH(TODAY()-30)&amp;"-"&amp;YEAR(TODAY()),"No Aplica")),"No Aplica")</f>
        <v>No Aplica</v>
      </c>
    </row>
    <row r="3335" spans="1:30" x14ac:dyDescent="0.25">
      <c r="A3335" s="13">
        <v>20555684721</v>
      </c>
      <c r="B3335" s="15" t="s">
        <v>11361</v>
      </c>
      <c r="C3335" s="15" t="s">
        <v>11361</v>
      </c>
      <c r="D3335" s="15" t="s">
        <v>11402</v>
      </c>
      <c r="E3335" s="15" t="s">
        <v>11403</v>
      </c>
      <c r="F3335" s="39">
        <v>29363</v>
      </c>
      <c r="G3335" s="15">
        <v>1</v>
      </c>
      <c r="H3335" s="15" t="s">
        <v>11367</v>
      </c>
      <c r="I3335" s="15" t="s">
        <v>11365</v>
      </c>
      <c r="J3335" s="15" t="s">
        <v>11404</v>
      </c>
      <c r="K3335" s="15" t="s">
        <v>3703</v>
      </c>
      <c r="L3335" s="40" t="s">
        <v>6</v>
      </c>
      <c r="M3335" s="39"/>
      <c r="N3335" s="41" t="s">
        <v>2687</v>
      </c>
      <c r="O3335" s="39">
        <v>44927</v>
      </c>
      <c r="P3335" s="40">
        <v>1</v>
      </c>
      <c r="Q3335" s="40">
        <v>1</v>
      </c>
      <c r="R3335" s="40" t="str">
        <f>IFERROR(VLOOKUP(Tabla2[[#This Row],[CONTRATISTA PRNCIPAL]],Hoja1!$L$5:$M$9,2,FALSE),"CJV")</f>
        <v>CJV</v>
      </c>
      <c r="S3335" s="40" t="str">
        <f>IF(Tabla2[[#This Row],[EMPRESA]]=Tabla2[[#This Row],[CONTRATISTA PRNCIPAL]],"Principal","Secundaria")</f>
        <v>Principal</v>
      </c>
      <c r="T3335" s="42">
        <f>IFERROR(1/COUNTIF(Tabla2[CONTRATISTA PRNCIPAL],Tabla2[[#This Row],[CONTRATISTA PRNCIPAL]]),0)</f>
        <v>0.027777777777777776</v>
      </c>
      <c r="U3335" s="43">
        <f>IF(((TODAY()-Tabla2[[#This Row],[FECHA NACIMIENTO]])/365)&lt;18,"Corregir", IF(((TODAY()-Tabla2[[#This Row],[FECHA NACIMIENTO]])/365)&gt;80, "Corregir",ROUNDDOWN(((TODAY()-Tabla2[[#This Row],[FECHA NACIMIENTO]])/365),0)))</f>
        <v>43</v>
      </c>
      <c r="V33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35" s="44" t="str">
        <f>+IF(Tabla2[[#This Row],[Edad]]="Corregir","Corregir","Ok")</f>
        <v>Ok</v>
      </c>
      <c r="X3335" s="42" t="str">
        <f>+IFERROR(VLOOKUP(Tabla2[[#This Row],[DISTRITO SEGÚN DNI]],Hoja1!$A$2:$B$32,2,FALSE),"No")</f>
        <v>No</v>
      </c>
      <c r="Y3335" s="42" t="str">
        <f>IF(OR(LOWER(Tabla2[[#This Row],[GENERO]])="masculino", LOWER(Tabla2[[#This Row],[GENERO]])="femenino"),"OK","Corregir")</f>
        <v>OK</v>
      </c>
      <c r="Z3335" s="42" t="str">
        <f>+IF(Tabla2[[#This Row],[Nro. DNI / CE]]="","Corregir",IF(LEN(Tabla2[[#This Row],[Nro. DNI / CE]])&gt;=8,"OK","Corregir"))</f>
        <v>OK</v>
      </c>
      <c r="AA3335" s="42">
        <f>COUNTIF(Tabla2[APELLIDOS Y NOMBRES],Tabla2[[#This Row],[APELLIDOS Y NOMBRES]])</f>
        <v>1</v>
      </c>
      <c r="AB3335" s="42">
        <f>IF(Tabla2[[#This Row],[Trabajador]]&gt;1,1/Tabla2[[#This Row],[Trabajador]],Tabla2[[#This Row],[Trabajador]])</f>
        <v>1</v>
      </c>
      <c r="AC3335" t="str">
        <f>+IFERROR(IF(Tabla2[[#This Row],[FECHA CESE/BAJA]]="","No Aplica",IF(AND(MONTH(Tabla2[[#This Row],[FECHA CESE/BAJA]])=MONTH(TODAY()-30),YEAR(Tabla2[[#This Row],[FECHA CESE/BAJA]])=YEAR(TODAY())),MONTH(TODAY()-30)&amp;"-"&amp;YEAR(TODAY()),"Borrar")),"No aplica")</f>
        <v>No Aplica</v>
      </c>
      <c r="AD3335" t="str">
        <f>+IFERROR(IF(Tabla2[[#This Row],[FECHA INICIO DE LABORES EN OBRA]]="","No Aplica",IF(AND(MONTH(Tabla2[[#This Row],[FECHA INICIO DE LABORES EN OBRA]])=MONTH(TODAY()-30),YEAR(Tabla2[[#This Row],[FECHA INICIO DE LABORES EN OBRA]])=YEAR(TODAY())),MONTH(TODAY()-30)&amp;"-"&amp;YEAR(TODAY()),"No Aplica")),"No Aplica")</f>
        <v>No Aplica</v>
      </c>
    </row>
    <row r="3336" spans="1:30" x14ac:dyDescent="0.25">
      <c r="A3336" s="13">
        <v>20555684721</v>
      </c>
      <c r="B3336" s="15" t="s">
        <v>11361</v>
      </c>
      <c r="C3336" s="15" t="s">
        <v>11361</v>
      </c>
      <c r="D3336" s="15" t="s">
        <v>11405</v>
      </c>
      <c r="E3336" s="15" t="s">
        <v>11406</v>
      </c>
      <c r="F3336" s="39">
        <v>30469</v>
      </c>
      <c r="G3336" s="15">
        <v>1</v>
      </c>
      <c r="H3336" s="15" t="s">
        <v>11367</v>
      </c>
      <c r="I3336" s="15" t="s">
        <v>11365</v>
      </c>
      <c r="J3336" s="15" t="s">
        <v>11407</v>
      </c>
      <c r="K3336" s="15" t="s">
        <v>2242</v>
      </c>
      <c r="L3336" s="40" t="s">
        <v>6</v>
      </c>
      <c r="M3336" s="39"/>
      <c r="N3336" s="41" t="s">
        <v>2687</v>
      </c>
      <c r="O3336" s="39">
        <v>43252</v>
      </c>
      <c r="P3336" s="40">
        <v>1</v>
      </c>
      <c r="Q3336" s="40">
        <v>1</v>
      </c>
      <c r="R3336" s="40" t="str">
        <f>IFERROR(VLOOKUP(Tabla2[[#This Row],[CONTRATISTA PRNCIPAL]],Hoja1!$L$5:$M$9,2,FALSE),"CJV")</f>
        <v>CJV</v>
      </c>
      <c r="S3336" s="40" t="str">
        <f>IF(Tabla2[[#This Row],[EMPRESA]]=Tabla2[[#This Row],[CONTRATISTA PRNCIPAL]],"Principal","Secundaria")</f>
        <v>Principal</v>
      </c>
      <c r="T3336" s="42">
        <f>IFERROR(1/COUNTIF(Tabla2[CONTRATISTA PRNCIPAL],Tabla2[[#This Row],[CONTRATISTA PRNCIPAL]]),0)</f>
        <v>0.027777777777777776</v>
      </c>
      <c r="U3336" s="43">
        <f>IF(((TODAY()-Tabla2[[#This Row],[FECHA NACIMIENTO]])/365)&lt;18,"Corregir", IF(((TODAY()-Tabla2[[#This Row],[FECHA NACIMIENTO]])/365)&gt;80, "Corregir",ROUNDDOWN(((TODAY()-Tabla2[[#This Row],[FECHA NACIMIENTO]])/365),0)))</f>
        <v>40</v>
      </c>
      <c r="V33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36" s="44" t="str">
        <f>+IF(Tabla2[[#This Row],[Edad]]="Corregir","Corregir","Ok")</f>
        <v>Ok</v>
      </c>
      <c r="X3336" s="42" t="str">
        <f>+IFERROR(VLOOKUP(Tabla2[[#This Row],[DISTRITO SEGÚN DNI]],Hoja1!$A$2:$B$32,2,FALSE),"No")</f>
        <v>No</v>
      </c>
      <c r="Y3336" s="42" t="str">
        <f>IF(OR(LOWER(Tabla2[[#This Row],[GENERO]])="masculino", LOWER(Tabla2[[#This Row],[GENERO]])="femenino"),"OK","Corregir")</f>
        <v>OK</v>
      </c>
      <c r="Z3336" s="42" t="str">
        <f>+IF(Tabla2[[#This Row],[Nro. DNI / CE]]="","Corregir",IF(LEN(Tabla2[[#This Row],[Nro. DNI / CE]])&gt;=8,"OK","Corregir"))</f>
        <v>OK</v>
      </c>
      <c r="AA3336" s="42">
        <f>COUNTIF(Tabla2[APELLIDOS Y NOMBRES],Tabla2[[#This Row],[APELLIDOS Y NOMBRES]])</f>
        <v>1</v>
      </c>
      <c r="AB3336" s="42">
        <f>IF(Tabla2[[#This Row],[Trabajador]]&gt;1,1/Tabla2[[#This Row],[Trabajador]],Tabla2[[#This Row],[Trabajador]])</f>
        <v>1</v>
      </c>
      <c r="AC3336" t="str">
        <f>+IFERROR(IF(Tabla2[[#This Row],[FECHA CESE/BAJA]]="","No Aplica",IF(AND(MONTH(Tabla2[[#This Row],[FECHA CESE/BAJA]])=MONTH(TODAY()-30),YEAR(Tabla2[[#This Row],[FECHA CESE/BAJA]])=YEAR(TODAY())),MONTH(TODAY()-30)&amp;"-"&amp;YEAR(TODAY()),"Borrar")),"No aplica")</f>
        <v>No Aplica</v>
      </c>
      <c r="AD3336" t="str">
        <f>+IFERROR(IF(Tabla2[[#This Row],[FECHA INICIO DE LABORES EN OBRA]]="","No Aplica",IF(AND(MONTH(Tabla2[[#This Row],[FECHA INICIO DE LABORES EN OBRA]])=MONTH(TODAY()-30),YEAR(Tabla2[[#This Row],[FECHA INICIO DE LABORES EN OBRA]])=YEAR(TODAY())),MONTH(TODAY()-30)&amp;"-"&amp;YEAR(TODAY()),"No Aplica")),"No Aplica")</f>
        <v>No Aplica</v>
      </c>
    </row>
    <row r="3337" spans="1:30" x14ac:dyDescent="0.25">
      <c r="A3337" s="13">
        <v>20555684721</v>
      </c>
      <c r="B3337" s="15" t="s">
        <v>11361</v>
      </c>
      <c r="C3337" s="15" t="s">
        <v>11361</v>
      </c>
      <c r="D3337" s="15" t="s">
        <v>11408</v>
      </c>
      <c r="E3337" s="15" t="s">
        <v>11409</v>
      </c>
      <c r="F3337" s="39">
        <v>33470</v>
      </c>
      <c r="G3337" s="15">
        <v>1</v>
      </c>
      <c r="H3337" s="15" t="s">
        <v>11390</v>
      </c>
      <c r="I3337" s="15" t="s">
        <v>11365</v>
      </c>
      <c r="J3337" s="15" t="s">
        <v>11410</v>
      </c>
      <c r="K3337" s="15" t="s">
        <v>2267</v>
      </c>
      <c r="L3337" s="40" t="s">
        <v>6</v>
      </c>
      <c r="M3337" s="39"/>
      <c r="N3337" s="41" t="s">
        <v>2687</v>
      </c>
      <c r="O3337" s="39">
        <v>44291</v>
      </c>
      <c r="P3337" s="40">
        <v>1</v>
      </c>
      <c r="Q3337" s="40">
        <v>1</v>
      </c>
      <c r="R3337" s="40" t="str">
        <f>IFERROR(VLOOKUP(Tabla2[[#This Row],[CONTRATISTA PRNCIPAL]],Hoja1!$L$5:$M$9,2,FALSE),"CJV")</f>
        <v>CJV</v>
      </c>
      <c r="S3337" s="40" t="str">
        <f>IF(Tabla2[[#This Row],[EMPRESA]]=Tabla2[[#This Row],[CONTRATISTA PRNCIPAL]],"Principal","Secundaria")</f>
        <v>Principal</v>
      </c>
      <c r="T3337" s="42">
        <f>IFERROR(1/COUNTIF(Tabla2[CONTRATISTA PRNCIPAL],Tabla2[[#This Row],[CONTRATISTA PRNCIPAL]]),0)</f>
        <v>0.027777777777777776</v>
      </c>
      <c r="U3337" s="43">
        <f>IF(((TODAY()-Tabla2[[#This Row],[FECHA NACIMIENTO]])/365)&lt;18,"Corregir", IF(((TODAY()-Tabla2[[#This Row],[FECHA NACIMIENTO]])/365)&gt;80, "Corregir",ROUNDDOWN(((TODAY()-Tabla2[[#This Row],[FECHA NACIMIENTO]])/365),0)))</f>
        <v>32</v>
      </c>
      <c r="V33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37" s="44" t="str">
        <f>+IF(Tabla2[[#This Row],[Edad]]="Corregir","Corregir","Ok")</f>
        <v>Ok</v>
      </c>
      <c r="X3337" s="42" t="str">
        <f>+IFERROR(VLOOKUP(Tabla2[[#This Row],[DISTRITO SEGÚN DNI]],Hoja1!$A$2:$B$32,2,FALSE),"No")</f>
        <v>No</v>
      </c>
      <c r="Y3337" s="42" t="str">
        <f>IF(OR(LOWER(Tabla2[[#This Row],[GENERO]])="masculino", LOWER(Tabla2[[#This Row],[GENERO]])="femenino"),"OK","Corregir")</f>
        <v>OK</v>
      </c>
      <c r="Z3337" s="42" t="str">
        <f>+IF(Tabla2[[#This Row],[Nro. DNI / CE]]="","Corregir",IF(LEN(Tabla2[[#This Row],[Nro. DNI / CE]])&gt;=8,"OK","Corregir"))</f>
        <v>OK</v>
      </c>
      <c r="AA3337" s="42">
        <f>COUNTIF(Tabla2[APELLIDOS Y NOMBRES],Tabla2[[#This Row],[APELLIDOS Y NOMBRES]])</f>
        <v>1</v>
      </c>
      <c r="AB3337" s="42">
        <f>IF(Tabla2[[#This Row],[Trabajador]]&gt;1,1/Tabla2[[#This Row],[Trabajador]],Tabla2[[#This Row],[Trabajador]])</f>
        <v>1</v>
      </c>
      <c r="AC3337" t="str">
        <f>+IFERROR(IF(Tabla2[[#This Row],[FECHA CESE/BAJA]]="","No Aplica",IF(AND(MONTH(Tabla2[[#This Row],[FECHA CESE/BAJA]])=MONTH(TODAY()-30),YEAR(Tabla2[[#This Row],[FECHA CESE/BAJA]])=YEAR(TODAY())),MONTH(TODAY()-30)&amp;"-"&amp;YEAR(TODAY()),"Borrar")),"No aplica")</f>
        <v>No Aplica</v>
      </c>
      <c r="AD3337" t="str">
        <f>+IFERROR(IF(Tabla2[[#This Row],[FECHA INICIO DE LABORES EN OBRA]]="","No Aplica",IF(AND(MONTH(Tabla2[[#This Row],[FECHA INICIO DE LABORES EN OBRA]])=MONTH(TODAY()-30),YEAR(Tabla2[[#This Row],[FECHA INICIO DE LABORES EN OBRA]])=YEAR(TODAY())),MONTH(TODAY()-30)&amp;"-"&amp;YEAR(TODAY()),"No Aplica")),"No Aplica")</f>
        <v>No Aplica</v>
      </c>
    </row>
    <row r="3338" spans="1:30" x14ac:dyDescent="0.25">
      <c r="A3338" s="13">
        <v>20555684721</v>
      </c>
      <c r="B3338" s="15" t="s">
        <v>11361</v>
      </c>
      <c r="C3338" s="15" t="s">
        <v>11361</v>
      </c>
      <c r="D3338" s="15" t="s">
        <v>952</v>
      </c>
      <c r="E3338" s="15" t="s">
        <v>953</v>
      </c>
      <c r="F3338" s="39">
        <v>35845</v>
      </c>
      <c r="G3338" s="15">
        <v>1</v>
      </c>
      <c r="H3338" s="15" t="s">
        <v>11390</v>
      </c>
      <c r="I3338" s="15" t="s">
        <v>11365</v>
      </c>
      <c r="J3338" s="15" t="s">
        <v>11411</v>
      </c>
      <c r="K3338" s="15" t="s">
        <v>17</v>
      </c>
      <c r="L3338" s="40" t="s">
        <v>6</v>
      </c>
      <c r="M3338" s="39"/>
      <c r="N3338" s="41" t="s">
        <v>2687</v>
      </c>
      <c r="O3338" s="39">
        <v>43328</v>
      </c>
      <c r="P3338" s="40">
        <v>1</v>
      </c>
      <c r="Q3338" s="40">
        <v>1</v>
      </c>
      <c r="R3338" s="40" t="str">
        <f>IFERROR(VLOOKUP(Tabla2[[#This Row],[CONTRATISTA PRNCIPAL]],Hoja1!$L$5:$M$9,2,FALSE),"CJV")</f>
        <v>CJV</v>
      </c>
      <c r="S3338" s="40" t="str">
        <f>IF(Tabla2[[#This Row],[EMPRESA]]=Tabla2[[#This Row],[CONTRATISTA PRNCIPAL]],"Principal","Secundaria")</f>
        <v>Principal</v>
      </c>
      <c r="T3338" s="42">
        <f>IFERROR(1/COUNTIF(Tabla2[CONTRATISTA PRNCIPAL],Tabla2[[#This Row],[CONTRATISTA PRNCIPAL]]),0)</f>
        <v>0.027777777777777776</v>
      </c>
      <c r="U3338" s="43">
        <f>IF(((TODAY()-Tabla2[[#This Row],[FECHA NACIMIENTO]])/365)&lt;18,"Corregir", IF(((TODAY()-Tabla2[[#This Row],[FECHA NACIMIENTO]])/365)&gt;80, "Corregir",ROUNDDOWN(((TODAY()-Tabla2[[#This Row],[FECHA NACIMIENTO]])/365),0)))</f>
        <v>25</v>
      </c>
      <c r="V33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38" s="44" t="str">
        <f>+IF(Tabla2[[#This Row],[Edad]]="Corregir","Corregir","Ok")</f>
        <v>Ok</v>
      </c>
      <c r="X3338" s="42" t="str">
        <f>+IFERROR(VLOOKUP(Tabla2[[#This Row],[DISTRITO SEGÚN DNI]],Hoja1!$A$2:$B$32,2,FALSE),"No")</f>
        <v>ATE</v>
      </c>
      <c r="Y3338" s="42" t="str">
        <f>IF(OR(LOWER(Tabla2[[#This Row],[GENERO]])="masculino", LOWER(Tabla2[[#This Row],[GENERO]])="femenino"),"OK","Corregir")</f>
        <v>OK</v>
      </c>
      <c r="Z3338" s="42" t="str">
        <f>+IF(Tabla2[[#This Row],[Nro. DNI / CE]]="","Corregir",IF(LEN(Tabla2[[#This Row],[Nro. DNI / CE]])&gt;=8,"OK","Corregir"))</f>
        <v>OK</v>
      </c>
      <c r="AA3338" s="42">
        <f>COUNTIF(Tabla2[APELLIDOS Y NOMBRES],Tabla2[[#This Row],[APELLIDOS Y NOMBRES]])</f>
        <v>1</v>
      </c>
      <c r="AB3338" s="42">
        <f>IF(Tabla2[[#This Row],[Trabajador]]&gt;1,1/Tabla2[[#This Row],[Trabajador]],Tabla2[[#This Row],[Trabajador]])</f>
        <v>1</v>
      </c>
      <c r="AC3338" t="str">
        <f>+IFERROR(IF(Tabla2[[#This Row],[FECHA CESE/BAJA]]="","No Aplica",IF(AND(MONTH(Tabla2[[#This Row],[FECHA CESE/BAJA]])=MONTH(TODAY()-30),YEAR(Tabla2[[#This Row],[FECHA CESE/BAJA]])=YEAR(TODAY())),MONTH(TODAY()-30)&amp;"-"&amp;YEAR(TODAY()),"Borrar")),"No aplica")</f>
        <v>No Aplica</v>
      </c>
      <c r="AD3338" t="str">
        <f>+IFERROR(IF(Tabla2[[#This Row],[FECHA INICIO DE LABORES EN OBRA]]="","No Aplica",IF(AND(MONTH(Tabla2[[#This Row],[FECHA INICIO DE LABORES EN OBRA]])=MONTH(TODAY()-30),YEAR(Tabla2[[#This Row],[FECHA INICIO DE LABORES EN OBRA]])=YEAR(TODAY())),MONTH(TODAY()-30)&amp;"-"&amp;YEAR(TODAY()),"No Aplica")),"No Aplica")</f>
        <v>No Aplica</v>
      </c>
    </row>
    <row r="3339" spans="1:30" x14ac:dyDescent="0.25">
      <c r="A3339" s="13">
        <v>20555684721</v>
      </c>
      <c r="B3339" s="15" t="s">
        <v>11361</v>
      </c>
      <c r="C3339" s="15" t="s">
        <v>11361</v>
      </c>
      <c r="D3339" s="15" t="s">
        <v>11412</v>
      </c>
      <c r="E3339" s="15" t="s">
        <v>11413</v>
      </c>
      <c r="F3339" s="39">
        <v>34235</v>
      </c>
      <c r="G3339" s="15">
        <v>1</v>
      </c>
      <c r="H3339" s="15" t="s">
        <v>11390</v>
      </c>
      <c r="I3339" s="15" t="s">
        <v>11365</v>
      </c>
      <c r="J3339" s="15" t="s">
        <v>11414</v>
      </c>
      <c r="K3339" s="15" t="s">
        <v>2267</v>
      </c>
      <c r="L3339" s="40" t="s">
        <v>6</v>
      </c>
      <c r="M3339" s="39"/>
      <c r="N3339" s="41" t="s">
        <v>2687</v>
      </c>
      <c r="O3339" s="39">
        <v>43525</v>
      </c>
      <c r="P3339" s="40">
        <v>1</v>
      </c>
      <c r="Q3339" s="40">
        <v>1</v>
      </c>
      <c r="R3339" s="40" t="str">
        <f>IFERROR(VLOOKUP(Tabla2[[#This Row],[CONTRATISTA PRNCIPAL]],Hoja1!$L$5:$M$9,2,FALSE),"CJV")</f>
        <v>CJV</v>
      </c>
      <c r="S3339" s="40" t="str">
        <f>IF(Tabla2[[#This Row],[EMPRESA]]=Tabla2[[#This Row],[CONTRATISTA PRNCIPAL]],"Principal","Secundaria")</f>
        <v>Principal</v>
      </c>
      <c r="T3339" s="42">
        <f>IFERROR(1/COUNTIF(Tabla2[CONTRATISTA PRNCIPAL],Tabla2[[#This Row],[CONTRATISTA PRNCIPAL]]),0)</f>
        <v>0.027777777777777776</v>
      </c>
      <c r="U3339" s="43">
        <f>IF(((TODAY()-Tabla2[[#This Row],[FECHA NACIMIENTO]])/365)&lt;18,"Corregir", IF(((TODAY()-Tabla2[[#This Row],[FECHA NACIMIENTO]])/365)&gt;80, "Corregir",ROUNDDOWN(((TODAY()-Tabla2[[#This Row],[FECHA NACIMIENTO]])/365),0)))</f>
        <v>30</v>
      </c>
      <c r="V33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39" s="44" t="str">
        <f>+IF(Tabla2[[#This Row],[Edad]]="Corregir","Corregir","Ok")</f>
        <v>Ok</v>
      </c>
      <c r="X3339" s="42" t="str">
        <f>+IFERROR(VLOOKUP(Tabla2[[#This Row],[DISTRITO SEGÚN DNI]],Hoja1!$A$2:$B$32,2,FALSE),"No")</f>
        <v>No</v>
      </c>
      <c r="Y3339" s="42" t="str">
        <f>IF(OR(LOWER(Tabla2[[#This Row],[GENERO]])="masculino", LOWER(Tabla2[[#This Row],[GENERO]])="femenino"),"OK","Corregir")</f>
        <v>OK</v>
      </c>
      <c r="Z3339" s="42" t="str">
        <f>+IF(Tabla2[[#This Row],[Nro. DNI / CE]]="","Corregir",IF(LEN(Tabla2[[#This Row],[Nro. DNI / CE]])&gt;=8,"OK","Corregir"))</f>
        <v>OK</v>
      </c>
      <c r="AA3339" s="42">
        <f>COUNTIF(Tabla2[APELLIDOS Y NOMBRES],Tabla2[[#This Row],[APELLIDOS Y NOMBRES]])</f>
        <v>1</v>
      </c>
      <c r="AB3339" s="42">
        <f>IF(Tabla2[[#This Row],[Trabajador]]&gt;1,1/Tabla2[[#This Row],[Trabajador]],Tabla2[[#This Row],[Trabajador]])</f>
        <v>1</v>
      </c>
      <c r="AC3339" t="str">
        <f>+IFERROR(IF(Tabla2[[#This Row],[FECHA CESE/BAJA]]="","No Aplica",IF(AND(MONTH(Tabla2[[#This Row],[FECHA CESE/BAJA]])=MONTH(TODAY()-30),YEAR(Tabla2[[#This Row],[FECHA CESE/BAJA]])=YEAR(TODAY())),MONTH(TODAY()-30)&amp;"-"&amp;YEAR(TODAY()),"Borrar")),"No aplica")</f>
        <v>No Aplica</v>
      </c>
      <c r="AD3339" t="str">
        <f>+IFERROR(IF(Tabla2[[#This Row],[FECHA INICIO DE LABORES EN OBRA]]="","No Aplica",IF(AND(MONTH(Tabla2[[#This Row],[FECHA INICIO DE LABORES EN OBRA]])=MONTH(TODAY()-30),YEAR(Tabla2[[#This Row],[FECHA INICIO DE LABORES EN OBRA]])=YEAR(TODAY())),MONTH(TODAY()-30)&amp;"-"&amp;YEAR(TODAY()),"No Aplica")),"No Aplica")</f>
        <v>No Aplica</v>
      </c>
    </row>
    <row r="3340" spans="1:30" x14ac:dyDescent="0.25">
      <c r="A3340" s="13">
        <v>20555684721</v>
      </c>
      <c r="B3340" s="15" t="s">
        <v>11361</v>
      </c>
      <c r="C3340" s="15" t="s">
        <v>11361</v>
      </c>
      <c r="D3340" s="15" t="s">
        <v>11415</v>
      </c>
      <c r="E3340" s="15" t="s">
        <v>11416</v>
      </c>
      <c r="F3340" s="39">
        <v>35374</v>
      </c>
      <c r="G3340" s="15">
        <v>1</v>
      </c>
      <c r="H3340" s="15" t="s">
        <v>11367</v>
      </c>
      <c r="I3340" s="15" t="s">
        <v>11365</v>
      </c>
      <c r="J3340" s="15" t="s">
        <v>11417</v>
      </c>
      <c r="K3340" s="15" t="s">
        <v>2182</v>
      </c>
      <c r="L3340" s="40" t="s">
        <v>6</v>
      </c>
      <c r="M3340" s="39"/>
      <c r="N3340" s="41" t="s">
        <v>2687</v>
      </c>
      <c r="O3340" s="39">
        <v>44927</v>
      </c>
      <c r="P3340" s="40">
        <v>1</v>
      </c>
      <c r="Q3340" s="40">
        <v>1</v>
      </c>
      <c r="R3340" s="40" t="str">
        <f>IFERROR(VLOOKUP(Tabla2[[#This Row],[CONTRATISTA PRNCIPAL]],Hoja1!$L$5:$M$9,2,FALSE),"CJV")</f>
        <v>CJV</v>
      </c>
      <c r="S3340" s="40" t="str">
        <f>IF(Tabla2[[#This Row],[EMPRESA]]=Tabla2[[#This Row],[CONTRATISTA PRNCIPAL]],"Principal","Secundaria")</f>
        <v>Principal</v>
      </c>
      <c r="T3340" s="42">
        <f>IFERROR(1/COUNTIF(Tabla2[CONTRATISTA PRNCIPAL],Tabla2[[#This Row],[CONTRATISTA PRNCIPAL]]),0)</f>
        <v>0.027777777777777776</v>
      </c>
      <c r="U3340" s="43">
        <f>IF(((TODAY()-Tabla2[[#This Row],[FECHA NACIMIENTO]])/365)&lt;18,"Corregir", IF(((TODAY()-Tabla2[[#This Row],[FECHA NACIMIENTO]])/365)&gt;80, "Corregir",ROUNDDOWN(((TODAY()-Tabla2[[#This Row],[FECHA NACIMIENTO]])/365),0)))</f>
        <v>26</v>
      </c>
      <c r="V33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40" s="44" t="str">
        <f>+IF(Tabla2[[#This Row],[Edad]]="Corregir","Corregir","Ok")</f>
        <v>Ok</v>
      </c>
      <c r="X3340" s="42" t="str">
        <f>+IFERROR(VLOOKUP(Tabla2[[#This Row],[DISTRITO SEGÚN DNI]],Hoja1!$A$2:$B$32,2,FALSE),"No")</f>
        <v>No</v>
      </c>
      <c r="Y3340" s="42" t="str">
        <f>IF(OR(LOWER(Tabla2[[#This Row],[GENERO]])="masculino", LOWER(Tabla2[[#This Row],[GENERO]])="femenino"),"OK","Corregir")</f>
        <v>OK</v>
      </c>
      <c r="Z3340" s="42" t="str">
        <f>+IF(Tabla2[[#This Row],[Nro. DNI / CE]]="","Corregir",IF(LEN(Tabla2[[#This Row],[Nro. DNI / CE]])&gt;=8,"OK","Corregir"))</f>
        <v>OK</v>
      </c>
      <c r="AA3340" s="42">
        <f>COUNTIF(Tabla2[APELLIDOS Y NOMBRES],Tabla2[[#This Row],[APELLIDOS Y NOMBRES]])</f>
        <v>1</v>
      </c>
      <c r="AB3340" s="42">
        <f>IF(Tabla2[[#This Row],[Trabajador]]&gt;1,1/Tabla2[[#This Row],[Trabajador]],Tabla2[[#This Row],[Trabajador]])</f>
        <v>1</v>
      </c>
      <c r="AC3340" t="str">
        <f>+IFERROR(IF(Tabla2[[#This Row],[FECHA CESE/BAJA]]="","No Aplica",IF(AND(MONTH(Tabla2[[#This Row],[FECHA CESE/BAJA]])=MONTH(TODAY()-30),YEAR(Tabla2[[#This Row],[FECHA CESE/BAJA]])=YEAR(TODAY())),MONTH(TODAY()-30)&amp;"-"&amp;YEAR(TODAY()),"Borrar")),"No aplica")</f>
        <v>No Aplica</v>
      </c>
      <c r="AD3340" t="str">
        <f>+IFERROR(IF(Tabla2[[#This Row],[FECHA INICIO DE LABORES EN OBRA]]="","No Aplica",IF(AND(MONTH(Tabla2[[#This Row],[FECHA INICIO DE LABORES EN OBRA]])=MONTH(TODAY()-30),YEAR(Tabla2[[#This Row],[FECHA INICIO DE LABORES EN OBRA]])=YEAR(TODAY())),MONTH(TODAY()-30)&amp;"-"&amp;YEAR(TODAY()),"No Aplica")),"No Aplica")</f>
        <v>No Aplica</v>
      </c>
    </row>
    <row r="3341" spans="1:30" x14ac:dyDescent="0.25">
      <c r="A3341" s="13">
        <v>20555684721</v>
      </c>
      <c r="B3341" s="15" t="s">
        <v>11361</v>
      </c>
      <c r="C3341" s="15" t="s">
        <v>11361</v>
      </c>
      <c r="D3341" s="15" t="s">
        <v>11418</v>
      </c>
      <c r="E3341" s="15" t="s">
        <v>11419</v>
      </c>
      <c r="F3341" s="39">
        <v>34365</v>
      </c>
      <c r="G3341" s="15">
        <v>1</v>
      </c>
      <c r="H3341" s="15" t="s">
        <v>11367</v>
      </c>
      <c r="I3341" s="15" t="s">
        <v>11365</v>
      </c>
      <c r="J3341" s="15" t="s">
        <v>11420</v>
      </c>
      <c r="K3341" s="15" t="s">
        <v>11421</v>
      </c>
      <c r="L3341" s="40" t="s">
        <v>6</v>
      </c>
      <c r="M3341" s="39"/>
      <c r="N3341" s="41" t="s">
        <v>2687</v>
      </c>
      <c r="O3341" s="39">
        <v>43678</v>
      </c>
      <c r="P3341" s="40">
        <v>1</v>
      </c>
      <c r="Q3341" s="40">
        <v>1</v>
      </c>
      <c r="R3341" s="40" t="str">
        <f>IFERROR(VLOOKUP(Tabla2[[#This Row],[CONTRATISTA PRNCIPAL]],Hoja1!$L$5:$M$9,2,FALSE),"CJV")</f>
        <v>CJV</v>
      </c>
      <c r="S3341" s="40" t="str">
        <f>IF(Tabla2[[#This Row],[EMPRESA]]=Tabla2[[#This Row],[CONTRATISTA PRNCIPAL]],"Principal","Secundaria")</f>
        <v>Principal</v>
      </c>
      <c r="T3341" s="42">
        <f>IFERROR(1/COUNTIF(Tabla2[CONTRATISTA PRNCIPAL],Tabla2[[#This Row],[CONTRATISTA PRNCIPAL]]),0)</f>
        <v>0.027777777777777776</v>
      </c>
      <c r="U3341" s="43">
        <f>IF(((TODAY()-Tabla2[[#This Row],[FECHA NACIMIENTO]])/365)&lt;18,"Corregir", IF(((TODAY()-Tabla2[[#This Row],[FECHA NACIMIENTO]])/365)&gt;80, "Corregir",ROUNDDOWN(((TODAY()-Tabla2[[#This Row],[FECHA NACIMIENTO]])/365),0)))</f>
        <v>29</v>
      </c>
      <c r="V33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41" s="44" t="str">
        <f>+IF(Tabla2[[#This Row],[Edad]]="Corregir","Corregir","Ok")</f>
        <v>Ok</v>
      </c>
      <c r="X3341" s="42" t="str">
        <f>+IFERROR(VLOOKUP(Tabla2[[#This Row],[DISTRITO SEGÚN DNI]],Hoja1!$A$2:$B$32,2,FALSE),"No")</f>
        <v>No</v>
      </c>
      <c r="Y3341" s="42" t="str">
        <f>IF(OR(LOWER(Tabla2[[#This Row],[GENERO]])="masculino", LOWER(Tabla2[[#This Row],[GENERO]])="femenino"),"OK","Corregir")</f>
        <v>OK</v>
      </c>
      <c r="Z3341" s="42" t="str">
        <f>+IF(Tabla2[[#This Row],[Nro. DNI / CE]]="","Corregir",IF(LEN(Tabla2[[#This Row],[Nro. DNI / CE]])&gt;=8,"OK","Corregir"))</f>
        <v>OK</v>
      </c>
      <c r="AA3341" s="42">
        <f>COUNTIF(Tabla2[APELLIDOS Y NOMBRES],Tabla2[[#This Row],[APELLIDOS Y NOMBRES]])</f>
        <v>1</v>
      </c>
      <c r="AB3341" s="42">
        <f>IF(Tabla2[[#This Row],[Trabajador]]&gt;1,1/Tabla2[[#This Row],[Trabajador]],Tabla2[[#This Row],[Trabajador]])</f>
        <v>1</v>
      </c>
      <c r="AC3341" t="str">
        <f>+IFERROR(IF(Tabla2[[#This Row],[FECHA CESE/BAJA]]="","No Aplica",IF(AND(MONTH(Tabla2[[#This Row],[FECHA CESE/BAJA]])=MONTH(TODAY()-30),YEAR(Tabla2[[#This Row],[FECHA CESE/BAJA]])=YEAR(TODAY())),MONTH(TODAY()-30)&amp;"-"&amp;YEAR(TODAY()),"Borrar")),"No aplica")</f>
        <v>No Aplica</v>
      </c>
      <c r="AD3341" t="str">
        <f>+IFERROR(IF(Tabla2[[#This Row],[FECHA INICIO DE LABORES EN OBRA]]="","No Aplica",IF(AND(MONTH(Tabla2[[#This Row],[FECHA INICIO DE LABORES EN OBRA]])=MONTH(TODAY()-30),YEAR(Tabla2[[#This Row],[FECHA INICIO DE LABORES EN OBRA]])=YEAR(TODAY())),MONTH(TODAY()-30)&amp;"-"&amp;YEAR(TODAY()),"No Aplica")),"No Aplica")</f>
        <v>No Aplica</v>
      </c>
    </row>
    <row r="3342" spans="1:30" x14ac:dyDescent="0.25">
      <c r="A3342" s="13">
        <v>20555684721</v>
      </c>
      <c r="B3342" s="15" t="s">
        <v>11361</v>
      </c>
      <c r="C3342" s="15" t="s">
        <v>11361</v>
      </c>
      <c r="D3342" s="15">
        <v>76920302</v>
      </c>
      <c r="E3342" s="15" t="s">
        <v>11422</v>
      </c>
      <c r="F3342" s="39">
        <v>34500</v>
      </c>
      <c r="G3342" s="15">
        <v>1</v>
      </c>
      <c r="H3342" s="15" t="s">
        <v>11367</v>
      </c>
      <c r="I3342" s="15" t="s">
        <v>11365</v>
      </c>
      <c r="J3342" s="15" t="s">
        <v>11423</v>
      </c>
      <c r="K3342" s="15" t="s">
        <v>11424</v>
      </c>
      <c r="L3342" s="40" t="s">
        <v>6</v>
      </c>
      <c r="M3342" s="39"/>
      <c r="N3342" s="41" t="s">
        <v>2687</v>
      </c>
      <c r="O3342" s="39">
        <v>43801</v>
      </c>
      <c r="P3342" s="40">
        <v>1</v>
      </c>
      <c r="Q3342" s="40">
        <v>1</v>
      </c>
      <c r="R3342" s="40" t="str">
        <f>IFERROR(VLOOKUP(Tabla2[[#This Row],[CONTRATISTA PRNCIPAL]],Hoja1!$L$5:$M$9,2,FALSE),"CJV")</f>
        <v>CJV</v>
      </c>
      <c r="S3342" s="40" t="str">
        <f>IF(Tabla2[[#This Row],[EMPRESA]]=Tabla2[[#This Row],[CONTRATISTA PRNCIPAL]],"Principal","Secundaria")</f>
        <v>Principal</v>
      </c>
      <c r="T3342" s="42">
        <f>IFERROR(1/COUNTIF(Tabla2[CONTRATISTA PRNCIPAL],Tabla2[[#This Row],[CONTRATISTA PRNCIPAL]]),0)</f>
        <v>0.027777777777777776</v>
      </c>
      <c r="U3342" s="43">
        <f>IF(((TODAY()-Tabla2[[#This Row],[FECHA NACIMIENTO]])/365)&lt;18,"Corregir", IF(((TODAY()-Tabla2[[#This Row],[FECHA NACIMIENTO]])/365)&gt;80, "Corregir",ROUNDDOWN(((TODAY()-Tabla2[[#This Row],[FECHA NACIMIENTO]])/365),0)))</f>
        <v>29</v>
      </c>
      <c r="V33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42" s="44" t="str">
        <f>+IF(Tabla2[[#This Row],[Edad]]="Corregir","Corregir","Ok")</f>
        <v>Ok</v>
      </c>
      <c r="X3342" s="42" t="str">
        <f>+IFERROR(VLOOKUP(Tabla2[[#This Row],[DISTRITO SEGÚN DNI]],Hoja1!$A$2:$B$32,2,FALSE),"No")</f>
        <v>No</v>
      </c>
      <c r="Y3342" s="42" t="str">
        <f>IF(OR(LOWER(Tabla2[[#This Row],[GENERO]])="masculino", LOWER(Tabla2[[#This Row],[GENERO]])="femenino"),"OK","Corregir")</f>
        <v>OK</v>
      </c>
      <c r="Z3342" s="42" t="str">
        <f>+IF(Tabla2[[#This Row],[Nro. DNI / CE]]="","Corregir",IF(LEN(Tabla2[[#This Row],[Nro. DNI / CE]])&gt;=8,"OK","Corregir"))</f>
        <v>OK</v>
      </c>
      <c r="AA3342" s="42">
        <f>COUNTIF(Tabla2[APELLIDOS Y NOMBRES],Tabla2[[#This Row],[APELLIDOS Y NOMBRES]])</f>
        <v>1</v>
      </c>
      <c r="AB3342" s="42">
        <f>IF(Tabla2[[#This Row],[Trabajador]]&gt;1,1/Tabla2[[#This Row],[Trabajador]],Tabla2[[#This Row],[Trabajador]])</f>
        <v>1</v>
      </c>
      <c r="AC3342" t="str">
        <f>+IFERROR(IF(Tabla2[[#This Row],[FECHA CESE/BAJA]]="","No Aplica",IF(AND(MONTH(Tabla2[[#This Row],[FECHA CESE/BAJA]])=MONTH(TODAY()-30),YEAR(Tabla2[[#This Row],[FECHA CESE/BAJA]])=YEAR(TODAY())),MONTH(TODAY()-30)&amp;"-"&amp;YEAR(TODAY()),"Borrar")),"No aplica")</f>
        <v>No Aplica</v>
      </c>
      <c r="AD3342" t="str">
        <f>+IFERROR(IF(Tabla2[[#This Row],[FECHA INICIO DE LABORES EN OBRA]]="","No Aplica",IF(AND(MONTH(Tabla2[[#This Row],[FECHA INICIO DE LABORES EN OBRA]])=MONTH(TODAY()-30),YEAR(Tabla2[[#This Row],[FECHA INICIO DE LABORES EN OBRA]])=YEAR(TODAY())),MONTH(TODAY()-30)&amp;"-"&amp;YEAR(TODAY()),"No Aplica")),"No Aplica")</f>
        <v>No Aplica</v>
      </c>
    </row>
    <row r="3343" spans="1:30" x14ac:dyDescent="0.25">
      <c r="A3343" s="13">
        <v>20555684721</v>
      </c>
      <c r="B3343" s="15" t="s">
        <v>11361</v>
      </c>
      <c r="C3343" s="15" t="s">
        <v>11361</v>
      </c>
      <c r="D3343" s="15" t="s">
        <v>11425</v>
      </c>
      <c r="E3343" s="15" t="s">
        <v>11426</v>
      </c>
      <c r="F3343" s="39">
        <v>36854</v>
      </c>
      <c r="G3343" s="15">
        <v>1</v>
      </c>
      <c r="H3343" s="15" t="s">
        <v>11367</v>
      </c>
      <c r="I3343" s="15" t="s">
        <v>11365</v>
      </c>
      <c r="J3343" s="15" t="s">
        <v>11427</v>
      </c>
      <c r="K3343" s="15" t="s">
        <v>8125</v>
      </c>
      <c r="L3343" s="40" t="s">
        <v>6</v>
      </c>
      <c r="M3343" s="39"/>
      <c r="N3343" s="41" t="s">
        <v>2687</v>
      </c>
      <c r="O3343" s="39">
        <v>43863</v>
      </c>
      <c r="P3343" s="40">
        <v>1</v>
      </c>
      <c r="Q3343" s="40">
        <v>1</v>
      </c>
      <c r="R3343" s="40" t="str">
        <f>IFERROR(VLOOKUP(Tabla2[[#This Row],[CONTRATISTA PRNCIPAL]],Hoja1!$L$5:$M$9,2,FALSE),"CJV")</f>
        <v>CJV</v>
      </c>
      <c r="S3343" s="40" t="str">
        <f>IF(Tabla2[[#This Row],[EMPRESA]]=Tabla2[[#This Row],[CONTRATISTA PRNCIPAL]],"Principal","Secundaria")</f>
        <v>Principal</v>
      </c>
      <c r="T3343" s="42">
        <f>IFERROR(1/COUNTIF(Tabla2[CONTRATISTA PRNCIPAL],Tabla2[[#This Row],[CONTRATISTA PRNCIPAL]]),0)</f>
        <v>0.027777777777777776</v>
      </c>
      <c r="U3343" s="43">
        <f>IF(((TODAY()-Tabla2[[#This Row],[FECHA NACIMIENTO]])/365)&lt;18,"Corregir", IF(((TODAY()-Tabla2[[#This Row],[FECHA NACIMIENTO]])/365)&gt;80, "Corregir",ROUNDDOWN(((TODAY()-Tabla2[[#This Row],[FECHA NACIMIENTO]])/365),0)))</f>
        <v>22</v>
      </c>
      <c r="V33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43" s="44" t="str">
        <f>+IF(Tabla2[[#This Row],[Edad]]="Corregir","Corregir","Ok")</f>
        <v>Ok</v>
      </c>
      <c r="X3343" s="42" t="str">
        <f>+IFERROR(VLOOKUP(Tabla2[[#This Row],[DISTRITO SEGÚN DNI]],Hoja1!$A$2:$B$32,2,FALSE),"No")</f>
        <v>No</v>
      </c>
      <c r="Y3343" s="42" t="str">
        <f>IF(OR(LOWER(Tabla2[[#This Row],[GENERO]])="masculino", LOWER(Tabla2[[#This Row],[GENERO]])="femenino"),"OK","Corregir")</f>
        <v>OK</v>
      </c>
      <c r="Z3343" s="42" t="str">
        <f>+IF(Tabla2[[#This Row],[Nro. DNI / CE]]="","Corregir",IF(LEN(Tabla2[[#This Row],[Nro. DNI / CE]])&gt;=8,"OK","Corregir"))</f>
        <v>OK</v>
      </c>
      <c r="AA3343" s="42">
        <f>COUNTIF(Tabla2[APELLIDOS Y NOMBRES],Tabla2[[#This Row],[APELLIDOS Y NOMBRES]])</f>
        <v>1</v>
      </c>
      <c r="AB3343" s="42">
        <f>IF(Tabla2[[#This Row],[Trabajador]]&gt;1,1/Tabla2[[#This Row],[Trabajador]],Tabla2[[#This Row],[Trabajador]])</f>
        <v>1</v>
      </c>
      <c r="AC3343" t="str">
        <f>+IFERROR(IF(Tabla2[[#This Row],[FECHA CESE/BAJA]]="","No Aplica",IF(AND(MONTH(Tabla2[[#This Row],[FECHA CESE/BAJA]])=MONTH(TODAY()-30),YEAR(Tabla2[[#This Row],[FECHA CESE/BAJA]])=YEAR(TODAY())),MONTH(TODAY()-30)&amp;"-"&amp;YEAR(TODAY()),"Borrar")),"No aplica")</f>
        <v>No Aplica</v>
      </c>
      <c r="AD3343" t="str">
        <f>+IFERROR(IF(Tabla2[[#This Row],[FECHA INICIO DE LABORES EN OBRA]]="","No Aplica",IF(AND(MONTH(Tabla2[[#This Row],[FECHA INICIO DE LABORES EN OBRA]])=MONTH(TODAY()-30),YEAR(Tabla2[[#This Row],[FECHA INICIO DE LABORES EN OBRA]])=YEAR(TODAY())),MONTH(TODAY()-30)&amp;"-"&amp;YEAR(TODAY()),"No Aplica")),"No Aplica")</f>
        <v>No Aplica</v>
      </c>
    </row>
    <row r="3344" spans="1:30" x14ac:dyDescent="0.25">
      <c r="A3344" s="13">
        <v>20555684721</v>
      </c>
      <c r="B3344" s="15" t="s">
        <v>11361</v>
      </c>
      <c r="C3344" s="15" t="s">
        <v>11361</v>
      </c>
      <c r="D3344" s="15" t="s">
        <v>910</v>
      </c>
      <c r="E3344" s="15" t="s">
        <v>911</v>
      </c>
      <c r="F3344" s="39">
        <v>35279</v>
      </c>
      <c r="G3344" s="15">
        <v>1</v>
      </c>
      <c r="H3344" s="15" t="s">
        <v>11367</v>
      </c>
      <c r="I3344" s="15" t="s">
        <v>11365</v>
      </c>
      <c r="J3344" s="15" t="s">
        <v>11428</v>
      </c>
      <c r="K3344" s="15" t="s">
        <v>2022</v>
      </c>
      <c r="L3344" s="40" t="s">
        <v>6</v>
      </c>
      <c r="M3344" s="39"/>
      <c r="N3344" s="41" t="s">
        <v>2687</v>
      </c>
      <c r="O3344" s="39">
        <v>43863</v>
      </c>
      <c r="P3344" s="40">
        <v>1</v>
      </c>
      <c r="Q3344" s="40">
        <v>1</v>
      </c>
      <c r="R3344" s="40" t="str">
        <f>IFERROR(VLOOKUP(Tabla2[[#This Row],[CONTRATISTA PRNCIPAL]],Hoja1!$L$5:$M$9,2,FALSE),"CJV")</f>
        <v>CJV</v>
      </c>
      <c r="S3344" s="40" t="str">
        <f>IF(Tabla2[[#This Row],[EMPRESA]]=Tabla2[[#This Row],[CONTRATISTA PRNCIPAL]],"Principal","Secundaria")</f>
        <v>Principal</v>
      </c>
      <c r="T3344" s="42">
        <f>IFERROR(1/COUNTIF(Tabla2[CONTRATISTA PRNCIPAL],Tabla2[[#This Row],[CONTRATISTA PRNCIPAL]]),0)</f>
        <v>0.027777777777777776</v>
      </c>
      <c r="U3344" s="43">
        <f>IF(((TODAY()-Tabla2[[#This Row],[FECHA NACIMIENTO]])/365)&lt;18,"Corregir", IF(((TODAY()-Tabla2[[#This Row],[FECHA NACIMIENTO]])/365)&gt;80, "Corregir",ROUNDDOWN(((TODAY()-Tabla2[[#This Row],[FECHA NACIMIENTO]])/365),0)))</f>
        <v>27</v>
      </c>
      <c r="V33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44" s="44" t="str">
        <f>+IF(Tabla2[[#This Row],[Edad]]="Corregir","Corregir","Ok")</f>
        <v>Ok</v>
      </c>
      <c r="X3344" s="42" t="str">
        <f>+IFERROR(VLOOKUP(Tabla2[[#This Row],[DISTRITO SEGÚN DNI]],Hoja1!$A$2:$B$32,2,FALSE),"No")</f>
        <v>CALLAO</v>
      </c>
      <c r="Y3344" s="42" t="str">
        <f>IF(OR(LOWER(Tabla2[[#This Row],[GENERO]])="masculino", LOWER(Tabla2[[#This Row],[GENERO]])="femenino"),"OK","Corregir")</f>
        <v>OK</v>
      </c>
      <c r="Z3344" s="42" t="str">
        <f>+IF(Tabla2[[#This Row],[Nro. DNI / CE]]="","Corregir",IF(LEN(Tabla2[[#This Row],[Nro. DNI / CE]])&gt;=8,"OK","Corregir"))</f>
        <v>OK</v>
      </c>
      <c r="AA3344" s="42">
        <f>COUNTIF(Tabla2[APELLIDOS Y NOMBRES],Tabla2[[#This Row],[APELLIDOS Y NOMBRES]])</f>
        <v>1</v>
      </c>
      <c r="AB3344" s="42">
        <f>IF(Tabla2[[#This Row],[Trabajador]]&gt;1,1/Tabla2[[#This Row],[Trabajador]],Tabla2[[#This Row],[Trabajador]])</f>
        <v>1</v>
      </c>
      <c r="AC3344" t="str">
        <f>+IFERROR(IF(Tabla2[[#This Row],[FECHA CESE/BAJA]]="","No Aplica",IF(AND(MONTH(Tabla2[[#This Row],[FECHA CESE/BAJA]])=MONTH(TODAY()-30),YEAR(Tabla2[[#This Row],[FECHA CESE/BAJA]])=YEAR(TODAY())),MONTH(TODAY()-30)&amp;"-"&amp;YEAR(TODAY()),"Borrar")),"No aplica")</f>
        <v>No Aplica</v>
      </c>
      <c r="AD3344" t="str">
        <f>+IFERROR(IF(Tabla2[[#This Row],[FECHA INICIO DE LABORES EN OBRA]]="","No Aplica",IF(AND(MONTH(Tabla2[[#This Row],[FECHA INICIO DE LABORES EN OBRA]])=MONTH(TODAY()-30),YEAR(Tabla2[[#This Row],[FECHA INICIO DE LABORES EN OBRA]])=YEAR(TODAY())),MONTH(TODAY()-30)&amp;"-"&amp;YEAR(TODAY()),"No Aplica")),"No Aplica")</f>
        <v>No Aplica</v>
      </c>
    </row>
    <row r="3345" ht="15" customHeight="1" spans="1:30" x14ac:dyDescent="0.25">
      <c r="A3345" s="13">
        <v>20555684721</v>
      </c>
      <c r="B3345" s="15" t="s">
        <v>11361</v>
      </c>
      <c r="C3345" s="15" t="s">
        <v>11361</v>
      </c>
      <c r="D3345" s="15" t="s">
        <v>11429</v>
      </c>
      <c r="E3345" s="15" t="s">
        <v>11430</v>
      </c>
      <c r="F3345" s="39">
        <v>33721</v>
      </c>
      <c r="G3345" s="15">
        <v>1</v>
      </c>
      <c r="H3345" s="15" t="s">
        <v>11367</v>
      </c>
      <c r="I3345" s="15" t="s">
        <v>11365</v>
      </c>
      <c r="J3345" s="15" t="s">
        <v>11431</v>
      </c>
      <c r="K3345" s="15" t="s">
        <v>2418</v>
      </c>
      <c r="L3345" s="40" t="s">
        <v>6</v>
      </c>
      <c r="M3345" s="39"/>
      <c r="N3345" s="41" t="s">
        <v>2687</v>
      </c>
      <c r="O3345" s="39">
        <v>43863</v>
      </c>
      <c r="P3345" s="40">
        <v>1</v>
      </c>
      <c r="Q3345" s="40">
        <v>1</v>
      </c>
      <c r="R3345" s="40" t="str">
        <f>IFERROR(VLOOKUP(Tabla2[[#This Row],[CONTRATISTA PRNCIPAL]],Hoja1!$L$5:$M$9,2,FALSE),"CJV")</f>
        <v>CJV</v>
      </c>
      <c r="S3345" s="40" t="str">
        <f>IF(Tabla2[[#This Row],[EMPRESA]]=Tabla2[[#This Row],[CONTRATISTA PRNCIPAL]],"Principal","Secundaria")</f>
        <v>Principal</v>
      </c>
      <c r="T3345" s="42">
        <f>IFERROR(1/COUNTIF(Tabla2[CONTRATISTA PRNCIPAL],Tabla2[[#This Row],[CONTRATISTA PRNCIPAL]]),0)</f>
        <v>0.027777777777777776</v>
      </c>
      <c r="U3345" s="43">
        <f>IF(((TODAY()-Tabla2[[#This Row],[FECHA NACIMIENTO]])/365)&lt;18,"Corregir", IF(((TODAY()-Tabla2[[#This Row],[FECHA NACIMIENTO]])/365)&gt;80, "Corregir",ROUNDDOWN(((TODAY()-Tabla2[[#This Row],[FECHA NACIMIENTO]])/365),0)))</f>
        <v>31</v>
      </c>
      <c r="V33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45" s="44" t="str">
        <f>+IF(Tabla2[[#This Row],[Edad]]="Corregir","Corregir","Ok")</f>
        <v>Ok</v>
      </c>
      <c r="X3345" s="42" t="str">
        <f>+IFERROR(VLOOKUP(Tabla2[[#This Row],[DISTRITO SEGÚN DNI]],Hoja1!$A$2:$B$32,2,FALSE),"No")</f>
        <v>No</v>
      </c>
      <c r="Y3345" s="42" t="str">
        <f>IF(OR(LOWER(Tabla2[[#This Row],[GENERO]])="masculino", LOWER(Tabla2[[#This Row],[GENERO]])="femenino"),"OK","Corregir")</f>
        <v>OK</v>
      </c>
      <c r="Z3345" s="42" t="str">
        <f>+IF(Tabla2[[#This Row],[Nro. DNI / CE]]="","Corregir",IF(LEN(Tabla2[[#This Row],[Nro. DNI / CE]])&gt;=8,"OK","Corregir"))</f>
        <v>OK</v>
      </c>
      <c r="AA3345" s="42">
        <f>COUNTIF(Tabla2[APELLIDOS Y NOMBRES],Tabla2[[#This Row],[APELLIDOS Y NOMBRES]])</f>
        <v>1</v>
      </c>
      <c r="AB3345" s="42">
        <f>IF(Tabla2[[#This Row],[Trabajador]]&gt;1,1/Tabla2[[#This Row],[Trabajador]],Tabla2[[#This Row],[Trabajador]])</f>
        <v>1</v>
      </c>
      <c r="AC3345" t="str">
        <f>+IFERROR(IF(Tabla2[[#This Row],[FECHA CESE/BAJA]]="","No Aplica",IF(AND(MONTH(Tabla2[[#This Row],[FECHA CESE/BAJA]])=MONTH(TODAY()-30),YEAR(Tabla2[[#This Row],[FECHA CESE/BAJA]])=YEAR(TODAY())),MONTH(TODAY()-30)&amp;"-"&amp;YEAR(TODAY()),"Borrar")),"No aplica")</f>
        <v>No Aplica</v>
      </c>
      <c r="AD3345" t="str">
        <f>+IFERROR(IF(Tabla2[[#This Row],[FECHA INICIO DE LABORES EN OBRA]]="","No Aplica",IF(AND(MONTH(Tabla2[[#This Row],[FECHA INICIO DE LABORES EN OBRA]])=MONTH(TODAY()-30),YEAR(Tabla2[[#This Row],[FECHA INICIO DE LABORES EN OBRA]])=YEAR(TODAY())),MONTH(TODAY()-30)&amp;"-"&amp;YEAR(TODAY()),"No Aplica")),"No Aplica")</f>
        <v>No Aplica</v>
      </c>
    </row>
    <row r="3346" spans="1:30" x14ac:dyDescent="0.25">
      <c r="A3346" s="13">
        <v>20555684721</v>
      </c>
      <c r="B3346" s="15" t="s">
        <v>11361</v>
      </c>
      <c r="C3346" s="15" t="s">
        <v>11361</v>
      </c>
      <c r="D3346" s="15" t="s">
        <v>11432</v>
      </c>
      <c r="E3346" s="15" t="s">
        <v>11433</v>
      </c>
      <c r="F3346" s="39">
        <v>35542</v>
      </c>
      <c r="G3346" s="15">
        <v>1</v>
      </c>
      <c r="H3346" s="15" t="s">
        <v>11367</v>
      </c>
      <c r="I3346" s="15" t="s">
        <v>11365</v>
      </c>
      <c r="J3346" s="15" t="s">
        <v>11434</v>
      </c>
      <c r="K3346" s="15" t="s">
        <v>2190</v>
      </c>
      <c r="L3346" s="40" t="s">
        <v>6</v>
      </c>
      <c r="M3346" s="39"/>
      <c r="N3346" s="41" t="s">
        <v>2687</v>
      </c>
      <c r="O3346" s="39">
        <v>43892</v>
      </c>
      <c r="P3346" s="40">
        <v>1</v>
      </c>
      <c r="Q3346" s="40">
        <v>1</v>
      </c>
      <c r="R3346" s="40" t="str">
        <f>IFERROR(VLOOKUP(Tabla2[[#This Row],[CONTRATISTA PRNCIPAL]],Hoja1!$L$5:$M$9,2,FALSE),"CJV")</f>
        <v>CJV</v>
      </c>
      <c r="S3346" s="40" t="str">
        <f>IF(Tabla2[[#This Row],[EMPRESA]]=Tabla2[[#This Row],[CONTRATISTA PRNCIPAL]],"Principal","Secundaria")</f>
        <v>Principal</v>
      </c>
      <c r="T3346" s="42">
        <f>IFERROR(1/COUNTIF(Tabla2[CONTRATISTA PRNCIPAL],Tabla2[[#This Row],[CONTRATISTA PRNCIPAL]]),0)</f>
        <v>0.027777777777777776</v>
      </c>
      <c r="U3346" s="43">
        <f>IF(((TODAY()-Tabla2[[#This Row],[FECHA NACIMIENTO]])/365)&lt;18,"Corregir", IF(((TODAY()-Tabla2[[#This Row],[FECHA NACIMIENTO]])/365)&gt;80, "Corregir",ROUNDDOWN(((TODAY()-Tabla2[[#This Row],[FECHA NACIMIENTO]])/365),0)))</f>
        <v>26</v>
      </c>
      <c r="V33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46" s="44" t="str">
        <f>+IF(Tabla2[[#This Row],[Edad]]="Corregir","Corregir","Ok")</f>
        <v>Ok</v>
      </c>
      <c r="X3346" s="42" t="str">
        <f>+IFERROR(VLOOKUP(Tabla2[[#This Row],[DISTRITO SEGÚN DNI]],Hoja1!$A$2:$B$32,2,FALSE),"No")</f>
        <v>No</v>
      </c>
      <c r="Y3346" s="42" t="str">
        <f>IF(OR(LOWER(Tabla2[[#This Row],[GENERO]])="masculino", LOWER(Tabla2[[#This Row],[GENERO]])="femenino"),"OK","Corregir")</f>
        <v>OK</v>
      </c>
      <c r="Z3346" s="42" t="str">
        <f>+IF(Tabla2[[#This Row],[Nro. DNI / CE]]="","Corregir",IF(LEN(Tabla2[[#This Row],[Nro. DNI / CE]])&gt;=8,"OK","Corregir"))</f>
        <v>OK</v>
      </c>
      <c r="AA3346" s="42">
        <f>COUNTIF(Tabla2[APELLIDOS Y NOMBRES],Tabla2[[#This Row],[APELLIDOS Y NOMBRES]])</f>
        <v>1</v>
      </c>
      <c r="AB3346" s="42">
        <f>IF(Tabla2[[#This Row],[Trabajador]]&gt;1,1/Tabla2[[#This Row],[Trabajador]],Tabla2[[#This Row],[Trabajador]])</f>
        <v>1</v>
      </c>
      <c r="AC3346" t="str">
        <f>+IFERROR(IF(Tabla2[[#This Row],[FECHA CESE/BAJA]]="","No Aplica",IF(AND(MONTH(Tabla2[[#This Row],[FECHA CESE/BAJA]])=MONTH(TODAY()-30),YEAR(Tabla2[[#This Row],[FECHA CESE/BAJA]])=YEAR(TODAY())),MONTH(TODAY()-30)&amp;"-"&amp;YEAR(TODAY()),"Borrar")),"No aplica")</f>
        <v>No Aplica</v>
      </c>
      <c r="AD3346" t="str">
        <f>+IFERROR(IF(Tabla2[[#This Row],[FECHA INICIO DE LABORES EN OBRA]]="","No Aplica",IF(AND(MONTH(Tabla2[[#This Row],[FECHA INICIO DE LABORES EN OBRA]])=MONTH(TODAY()-30),YEAR(Tabla2[[#This Row],[FECHA INICIO DE LABORES EN OBRA]])=YEAR(TODAY())),MONTH(TODAY()-30)&amp;"-"&amp;YEAR(TODAY()),"No Aplica")),"No Aplica")</f>
        <v>No Aplica</v>
      </c>
    </row>
    <row r="3347" spans="1:30" x14ac:dyDescent="0.25">
      <c r="A3347" s="13">
        <v>20555684721</v>
      </c>
      <c r="B3347" s="15" t="s">
        <v>11361</v>
      </c>
      <c r="C3347" s="15" t="s">
        <v>11361</v>
      </c>
      <c r="D3347" s="15" t="s">
        <v>11435</v>
      </c>
      <c r="E3347" s="15" t="s">
        <v>11436</v>
      </c>
      <c r="F3347" s="39">
        <v>37184</v>
      </c>
      <c r="G3347" s="15">
        <v>1</v>
      </c>
      <c r="H3347" s="15" t="s">
        <v>11367</v>
      </c>
      <c r="I3347" s="15" t="s">
        <v>11365</v>
      </c>
      <c r="J3347" s="15" t="s">
        <v>11437</v>
      </c>
      <c r="K3347" s="15" t="s">
        <v>3673</v>
      </c>
      <c r="L3347" s="40" t="s">
        <v>6</v>
      </c>
      <c r="M3347" s="39"/>
      <c r="N3347" s="41" t="s">
        <v>2687</v>
      </c>
      <c r="O3347" s="39">
        <v>44291</v>
      </c>
      <c r="P3347" s="40">
        <v>1</v>
      </c>
      <c r="Q3347" s="40">
        <v>1</v>
      </c>
      <c r="R3347" s="40" t="str">
        <f>IFERROR(VLOOKUP(Tabla2[[#This Row],[CONTRATISTA PRNCIPAL]],Hoja1!$L$5:$M$9,2,FALSE),"CJV")</f>
        <v>CJV</v>
      </c>
      <c r="S3347" s="40" t="str">
        <f>IF(Tabla2[[#This Row],[EMPRESA]]=Tabla2[[#This Row],[CONTRATISTA PRNCIPAL]],"Principal","Secundaria")</f>
        <v>Principal</v>
      </c>
      <c r="T3347" s="42">
        <f>IFERROR(1/COUNTIF(Tabla2[CONTRATISTA PRNCIPAL],Tabla2[[#This Row],[CONTRATISTA PRNCIPAL]]),0)</f>
        <v>0.027777777777777776</v>
      </c>
      <c r="U3347" s="43">
        <f>IF(((TODAY()-Tabla2[[#This Row],[FECHA NACIMIENTO]])/365)&lt;18,"Corregir", IF(((TODAY()-Tabla2[[#This Row],[FECHA NACIMIENTO]])/365)&gt;80, "Corregir",ROUNDDOWN(((TODAY()-Tabla2[[#This Row],[FECHA NACIMIENTO]])/365),0)))</f>
        <v>21</v>
      </c>
      <c r="V33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47" s="44" t="str">
        <f>+IF(Tabla2[[#This Row],[Edad]]="Corregir","Corregir","Ok")</f>
        <v>Ok</v>
      </c>
      <c r="X3347" s="42" t="str">
        <f>+IFERROR(VLOOKUP(Tabla2[[#This Row],[DISTRITO SEGÚN DNI]],Hoja1!$A$2:$B$32,2,FALSE),"No")</f>
        <v>No</v>
      </c>
      <c r="Y3347" s="42" t="str">
        <f>IF(OR(LOWER(Tabla2[[#This Row],[GENERO]])="masculino", LOWER(Tabla2[[#This Row],[GENERO]])="femenino"),"OK","Corregir")</f>
        <v>OK</v>
      </c>
      <c r="Z3347" s="42" t="str">
        <f>+IF(Tabla2[[#This Row],[Nro. DNI / CE]]="","Corregir",IF(LEN(Tabla2[[#This Row],[Nro. DNI / CE]])&gt;=8,"OK","Corregir"))</f>
        <v>OK</v>
      </c>
      <c r="AA3347" s="42">
        <f>COUNTIF(Tabla2[APELLIDOS Y NOMBRES],Tabla2[[#This Row],[APELLIDOS Y NOMBRES]])</f>
        <v>1</v>
      </c>
      <c r="AB3347" s="42">
        <f>IF(Tabla2[[#This Row],[Trabajador]]&gt;1,1/Tabla2[[#This Row],[Trabajador]],Tabla2[[#This Row],[Trabajador]])</f>
        <v>1</v>
      </c>
      <c r="AC3347" t="str">
        <f>+IFERROR(IF(Tabla2[[#This Row],[FECHA CESE/BAJA]]="","No Aplica",IF(AND(MONTH(Tabla2[[#This Row],[FECHA CESE/BAJA]])=MONTH(TODAY()-30),YEAR(Tabla2[[#This Row],[FECHA CESE/BAJA]])=YEAR(TODAY())),MONTH(TODAY()-30)&amp;"-"&amp;YEAR(TODAY()),"Borrar")),"No aplica")</f>
        <v>No Aplica</v>
      </c>
      <c r="AD3347" t="str">
        <f>+IFERROR(IF(Tabla2[[#This Row],[FECHA INICIO DE LABORES EN OBRA]]="","No Aplica",IF(AND(MONTH(Tabla2[[#This Row],[FECHA INICIO DE LABORES EN OBRA]])=MONTH(TODAY()-30),YEAR(Tabla2[[#This Row],[FECHA INICIO DE LABORES EN OBRA]])=YEAR(TODAY())),MONTH(TODAY()-30)&amp;"-"&amp;YEAR(TODAY()),"No Aplica")),"No Aplica")</f>
        <v>No Aplica</v>
      </c>
    </row>
    <row r="3348" spans="1:30" x14ac:dyDescent="0.25">
      <c r="A3348" s="13">
        <v>20555684721</v>
      </c>
      <c r="B3348" s="15" t="s">
        <v>11361</v>
      </c>
      <c r="C3348" s="15" t="s">
        <v>11361</v>
      </c>
      <c r="D3348" s="15" t="s">
        <v>11438</v>
      </c>
      <c r="E3348" s="15" t="s">
        <v>11439</v>
      </c>
      <c r="F3348" s="39">
        <v>35434</v>
      </c>
      <c r="G3348" s="15">
        <v>1</v>
      </c>
      <c r="H3348" s="15" t="s">
        <v>11367</v>
      </c>
      <c r="I3348" s="15" t="s">
        <v>11365</v>
      </c>
      <c r="J3348" s="15" t="s">
        <v>11440</v>
      </c>
      <c r="K3348" s="15" t="s">
        <v>2182</v>
      </c>
      <c r="L3348" s="40" t="s">
        <v>6</v>
      </c>
      <c r="M3348" s="39"/>
      <c r="N3348" s="41" t="s">
        <v>2687</v>
      </c>
      <c r="O3348" s="39">
        <v>44378</v>
      </c>
      <c r="P3348" s="40">
        <v>1</v>
      </c>
      <c r="Q3348" s="40">
        <v>1</v>
      </c>
      <c r="R3348" s="40" t="str">
        <f>IFERROR(VLOOKUP(Tabla2[[#This Row],[CONTRATISTA PRNCIPAL]],Hoja1!$L$5:$M$9,2,FALSE),"CJV")</f>
        <v>CJV</v>
      </c>
      <c r="S3348" s="40" t="str">
        <f>IF(Tabla2[[#This Row],[EMPRESA]]=Tabla2[[#This Row],[CONTRATISTA PRNCIPAL]],"Principal","Secundaria")</f>
        <v>Principal</v>
      </c>
      <c r="T3348" s="42">
        <f>IFERROR(1/COUNTIF(Tabla2[CONTRATISTA PRNCIPAL],Tabla2[[#This Row],[CONTRATISTA PRNCIPAL]]),0)</f>
        <v>0.027777777777777776</v>
      </c>
      <c r="U3348" s="43">
        <f>IF(((TODAY()-Tabla2[[#This Row],[FECHA NACIMIENTO]])/365)&lt;18,"Corregir", IF(((TODAY()-Tabla2[[#This Row],[FECHA NACIMIENTO]])/365)&gt;80, "Corregir",ROUNDDOWN(((TODAY()-Tabla2[[#This Row],[FECHA NACIMIENTO]])/365),0)))</f>
        <v>26</v>
      </c>
      <c r="V33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48" s="44" t="str">
        <f>+IF(Tabla2[[#This Row],[Edad]]="Corregir","Corregir","Ok")</f>
        <v>Ok</v>
      </c>
      <c r="X3348" s="42" t="str">
        <f>+IFERROR(VLOOKUP(Tabla2[[#This Row],[DISTRITO SEGÚN DNI]],Hoja1!$A$2:$B$32,2,FALSE),"No")</f>
        <v>No</v>
      </c>
      <c r="Y3348" s="42" t="str">
        <f>IF(OR(LOWER(Tabla2[[#This Row],[GENERO]])="masculino", LOWER(Tabla2[[#This Row],[GENERO]])="femenino"),"OK","Corregir")</f>
        <v>OK</v>
      </c>
      <c r="Z3348" s="42" t="str">
        <f>+IF(Tabla2[[#This Row],[Nro. DNI / CE]]="","Corregir",IF(LEN(Tabla2[[#This Row],[Nro. DNI / CE]])&gt;=8,"OK","Corregir"))</f>
        <v>OK</v>
      </c>
      <c r="AA3348" s="42">
        <f>COUNTIF(Tabla2[APELLIDOS Y NOMBRES],Tabla2[[#This Row],[APELLIDOS Y NOMBRES]])</f>
        <v>1</v>
      </c>
      <c r="AB3348" s="42">
        <f>IF(Tabla2[[#This Row],[Trabajador]]&gt;1,1/Tabla2[[#This Row],[Trabajador]],Tabla2[[#This Row],[Trabajador]])</f>
        <v>1</v>
      </c>
      <c r="AC3348" t="str">
        <f>+IFERROR(IF(Tabla2[[#This Row],[FECHA CESE/BAJA]]="","No Aplica",IF(AND(MONTH(Tabla2[[#This Row],[FECHA CESE/BAJA]])=MONTH(TODAY()-30),YEAR(Tabla2[[#This Row],[FECHA CESE/BAJA]])=YEAR(TODAY())),MONTH(TODAY()-30)&amp;"-"&amp;YEAR(TODAY()),"Borrar")),"No aplica")</f>
        <v>No Aplica</v>
      </c>
      <c r="AD3348" t="str">
        <f>+IFERROR(IF(Tabla2[[#This Row],[FECHA INICIO DE LABORES EN OBRA]]="","No Aplica",IF(AND(MONTH(Tabla2[[#This Row],[FECHA INICIO DE LABORES EN OBRA]])=MONTH(TODAY()-30),YEAR(Tabla2[[#This Row],[FECHA INICIO DE LABORES EN OBRA]])=YEAR(TODAY())),MONTH(TODAY()-30)&amp;"-"&amp;YEAR(TODAY()),"No Aplica")),"No Aplica")</f>
        <v>No Aplica</v>
      </c>
    </row>
    <row r="3349" spans="1:30" x14ac:dyDescent="0.25">
      <c r="A3349" s="13">
        <v>20555684721</v>
      </c>
      <c r="B3349" s="15" t="s">
        <v>11361</v>
      </c>
      <c r="C3349" s="15" t="s">
        <v>11361</v>
      </c>
      <c r="D3349" s="15" t="s">
        <v>11441</v>
      </c>
      <c r="E3349" s="15" t="s">
        <v>11442</v>
      </c>
      <c r="F3349" s="39">
        <v>36853</v>
      </c>
      <c r="G3349" s="15">
        <v>1</v>
      </c>
      <c r="H3349" s="15" t="s">
        <v>11367</v>
      </c>
      <c r="I3349" s="15" t="s">
        <v>11365</v>
      </c>
      <c r="J3349" s="15" t="s">
        <v>11443</v>
      </c>
      <c r="K3349" s="15" t="s">
        <v>2190</v>
      </c>
      <c r="L3349" s="40" t="s">
        <v>6</v>
      </c>
      <c r="M3349" s="39"/>
      <c r="N3349" s="41" t="s">
        <v>2687</v>
      </c>
      <c r="O3349" s="39">
        <v>44501</v>
      </c>
      <c r="P3349" s="40">
        <v>1</v>
      </c>
      <c r="Q3349" s="40">
        <v>1</v>
      </c>
      <c r="R3349" s="40" t="str">
        <f>IFERROR(VLOOKUP(Tabla2[[#This Row],[CONTRATISTA PRNCIPAL]],Hoja1!$L$5:$M$9,2,FALSE),"CJV")</f>
        <v>CJV</v>
      </c>
      <c r="S3349" s="40" t="str">
        <f>IF(Tabla2[[#This Row],[EMPRESA]]=Tabla2[[#This Row],[CONTRATISTA PRNCIPAL]],"Principal","Secundaria")</f>
        <v>Principal</v>
      </c>
      <c r="T3349" s="42">
        <f>IFERROR(1/COUNTIF(Tabla2[CONTRATISTA PRNCIPAL],Tabla2[[#This Row],[CONTRATISTA PRNCIPAL]]),0)</f>
        <v>0.027777777777777776</v>
      </c>
      <c r="U3349" s="43">
        <f>IF(((TODAY()-Tabla2[[#This Row],[FECHA NACIMIENTO]])/365)&lt;18,"Corregir", IF(((TODAY()-Tabla2[[#This Row],[FECHA NACIMIENTO]])/365)&gt;80, "Corregir",ROUNDDOWN(((TODAY()-Tabla2[[#This Row],[FECHA NACIMIENTO]])/365),0)))</f>
        <v>22</v>
      </c>
      <c r="V33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49" s="44" t="str">
        <f>+IF(Tabla2[[#This Row],[Edad]]="Corregir","Corregir","Ok")</f>
        <v>Ok</v>
      </c>
      <c r="X3349" s="42" t="str">
        <f>+IFERROR(VLOOKUP(Tabla2[[#This Row],[DISTRITO SEGÚN DNI]],Hoja1!$A$2:$B$32,2,FALSE),"No")</f>
        <v>No</v>
      </c>
      <c r="Y3349" s="42" t="str">
        <f>IF(OR(LOWER(Tabla2[[#This Row],[GENERO]])="masculino", LOWER(Tabla2[[#This Row],[GENERO]])="femenino"),"OK","Corregir")</f>
        <v>OK</v>
      </c>
      <c r="Z3349" s="42" t="str">
        <f>+IF(Tabla2[[#This Row],[Nro. DNI / CE]]="","Corregir",IF(LEN(Tabla2[[#This Row],[Nro. DNI / CE]])&gt;=8,"OK","Corregir"))</f>
        <v>OK</v>
      </c>
      <c r="AA3349" s="42">
        <f>COUNTIF(Tabla2[APELLIDOS Y NOMBRES],Tabla2[[#This Row],[APELLIDOS Y NOMBRES]])</f>
        <v>1</v>
      </c>
      <c r="AB3349" s="42">
        <f>IF(Tabla2[[#This Row],[Trabajador]]&gt;1,1/Tabla2[[#This Row],[Trabajador]],Tabla2[[#This Row],[Trabajador]])</f>
        <v>1</v>
      </c>
      <c r="AC3349" t="str">
        <f>+IFERROR(IF(Tabla2[[#This Row],[FECHA CESE/BAJA]]="","No Aplica",IF(AND(MONTH(Tabla2[[#This Row],[FECHA CESE/BAJA]])=MONTH(TODAY()-30),YEAR(Tabla2[[#This Row],[FECHA CESE/BAJA]])=YEAR(TODAY())),MONTH(TODAY()-30)&amp;"-"&amp;YEAR(TODAY()),"Borrar")),"No aplica")</f>
        <v>No Aplica</v>
      </c>
      <c r="AD3349" t="str">
        <f>+IFERROR(IF(Tabla2[[#This Row],[FECHA INICIO DE LABORES EN OBRA]]="","No Aplica",IF(AND(MONTH(Tabla2[[#This Row],[FECHA INICIO DE LABORES EN OBRA]])=MONTH(TODAY()-30),YEAR(Tabla2[[#This Row],[FECHA INICIO DE LABORES EN OBRA]])=YEAR(TODAY())),MONTH(TODAY()-30)&amp;"-"&amp;YEAR(TODAY()),"No Aplica")),"No Aplica")</f>
        <v>No Aplica</v>
      </c>
    </row>
    <row r="3350" spans="1:30" x14ac:dyDescent="0.25">
      <c r="A3350" s="13">
        <v>20555684721</v>
      </c>
      <c r="B3350" s="15" t="s">
        <v>11361</v>
      </c>
      <c r="C3350" s="15" t="s">
        <v>11361</v>
      </c>
      <c r="D3350" s="15" t="s">
        <v>11444</v>
      </c>
      <c r="E3350" s="15" t="s">
        <v>11445</v>
      </c>
      <c r="F3350" s="39">
        <v>36857</v>
      </c>
      <c r="G3350" s="15">
        <v>1</v>
      </c>
      <c r="H3350" s="15" t="s">
        <v>11367</v>
      </c>
      <c r="I3350" s="15" t="s">
        <v>11365</v>
      </c>
      <c r="J3350" s="15" t="s">
        <v>11446</v>
      </c>
      <c r="K3350" s="15" t="s">
        <v>2190</v>
      </c>
      <c r="L3350" s="40" t="s">
        <v>6</v>
      </c>
      <c r="M3350" s="39"/>
      <c r="N3350" s="41" t="s">
        <v>2687</v>
      </c>
      <c r="O3350" s="39">
        <v>44652</v>
      </c>
      <c r="P3350" s="40">
        <v>1</v>
      </c>
      <c r="Q3350" s="40">
        <v>1</v>
      </c>
      <c r="R3350" s="40" t="str">
        <f>IFERROR(VLOOKUP(Tabla2[[#This Row],[CONTRATISTA PRNCIPAL]],Hoja1!$L$5:$M$9,2,FALSE),"CJV")</f>
        <v>CJV</v>
      </c>
      <c r="S3350" s="40" t="str">
        <f>IF(Tabla2[[#This Row],[EMPRESA]]=Tabla2[[#This Row],[CONTRATISTA PRNCIPAL]],"Principal","Secundaria")</f>
        <v>Principal</v>
      </c>
      <c r="T3350" s="42">
        <f>IFERROR(1/COUNTIF(Tabla2[CONTRATISTA PRNCIPAL],Tabla2[[#This Row],[CONTRATISTA PRNCIPAL]]),0)</f>
        <v>0.027777777777777776</v>
      </c>
      <c r="U3350" s="43">
        <f>IF(((TODAY()-Tabla2[[#This Row],[FECHA NACIMIENTO]])/365)&lt;18,"Corregir", IF(((TODAY()-Tabla2[[#This Row],[FECHA NACIMIENTO]])/365)&gt;80, "Corregir",ROUNDDOWN(((TODAY()-Tabla2[[#This Row],[FECHA NACIMIENTO]])/365),0)))</f>
        <v>22</v>
      </c>
      <c r="V33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50" s="44" t="str">
        <f>+IF(Tabla2[[#This Row],[Edad]]="Corregir","Corregir","Ok")</f>
        <v>Ok</v>
      </c>
      <c r="X3350" s="42" t="str">
        <f>+IFERROR(VLOOKUP(Tabla2[[#This Row],[DISTRITO SEGÚN DNI]],Hoja1!$A$2:$B$32,2,FALSE),"No")</f>
        <v>No</v>
      </c>
      <c r="Y3350" s="42" t="str">
        <f>IF(OR(LOWER(Tabla2[[#This Row],[GENERO]])="masculino", LOWER(Tabla2[[#This Row],[GENERO]])="femenino"),"OK","Corregir")</f>
        <v>OK</v>
      </c>
      <c r="Z3350" s="42" t="str">
        <f>+IF(Tabla2[[#This Row],[Nro. DNI / CE]]="","Corregir",IF(LEN(Tabla2[[#This Row],[Nro. DNI / CE]])&gt;=8,"OK","Corregir"))</f>
        <v>OK</v>
      </c>
      <c r="AA3350" s="42">
        <f>COUNTIF(Tabla2[APELLIDOS Y NOMBRES],Tabla2[[#This Row],[APELLIDOS Y NOMBRES]])</f>
        <v>1</v>
      </c>
      <c r="AB3350" s="42">
        <f>IF(Tabla2[[#This Row],[Trabajador]]&gt;1,1/Tabla2[[#This Row],[Trabajador]],Tabla2[[#This Row],[Trabajador]])</f>
        <v>1</v>
      </c>
      <c r="AC3350" t="str">
        <f>+IFERROR(IF(Tabla2[[#This Row],[FECHA CESE/BAJA]]="","No Aplica",IF(AND(MONTH(Tabla2[[#This Row],[FECHA CESE/BAJA]])=MONTH(TODAY()-30),YEAR(Tabla2[[#This Row],[FECHA CESE/BAJA]])=YEAR(TODAY())),MONTH(TODAY()-30)&amp;"-"&amp;YEAR(TODAY()),"Borrar")),"No aplica")</f>
        <v>No Aplica</v>
      </c>
      <c r="AD3350" t="str">
        <f>+IFERROR(IF(Tabla2[[#This Row],[FECHA INICIO DE LABORES EN OBRA]]="","No Aplica",IF(AND(MONTH(Tabla2[[#This Row],[FECHA INICIO DE LABORES EN OBRA]])=MONTH(TODAY()-30),YEAR(Tabla2[[#This Row],[FECHA INICIO DE LABORES EN OBRA]])=YEAR(TODAY())),MONTH(TODAY()-30)&amp;"-"&amp;YEAR(TODAY()),"No Aplica")),"No Aplica")</f>
        <v>No Aplica</v>
      </c>
    </row>
    <row r="3351" spans="1:30" x14ac:dyDescent="0.25">
      <c r="A3351" s="13">
        <v>20555684721</v>
      </c>
      <c r="B3351" s="15" t="s">
        <v>11361</v>
      </c>
      <c r="C3351" s="15" t="s">
        <v>11361</v>
      </c>
      <c r="D3351" s="15" t="s">
        <v>11447</v>
      </c>
      <c r="E3351" s="15" t="s">
        <v>11448</v>
      </c>
      <c r="F3351" s="39">
        <v>36608</v>
      </c>
      <c r="G3351" s="15">
        <v>1</v>
      </c>
      <c r="H3351" s="15" t="s">
        <v>11367</v>
      </c>
      <c r="I3351" s="15" t="s">
        <v>11365</v>
      </c>
      <c r="J3351" s="15" t="s">
        <v>11449</v>
      </c>
      <c r="K3351" s="15" t="s">
        <v>11424</v>
      </c>
      <c r="L3351" s="40" t="s">
        <v>6</v>
      </c>
      <c r="M3351" s="39"/>
      <c r="N3351" s="41" t="s">
        <v>2687</v>
      </c>
      <c r="O3351" s="39">
        <v>44730</v>
      </c>
      <c r="P3351" s="40">
        <v>1</v>
      </c>
      <c r="Q3351" s="40">
        <v>1</v>
      </c>
      <c r="R3351" s="40" t="str">
        <f>IFERROR(VLOOKUP(Tabla2[[#This Row],[CONTRATISTA PRNCIPAL]],Hoja1!$L$5:$M$9,2,FALSE),"CJV")</f>
        <v>CJV</v>
      </c>
      <c r="S3351" s="40" t="str">
        <f>IF(Tabla2[[#This Row],[EMPRESA]]=Tabla2[[#This Row],[CONTRATISTA PRNCIPAL]],"Principal","Secundaria")</f>
        <v>Principal</v>
      </c>
      <c r="T3351" s="42">
        <f>IFERROR(1/COUNTIF(Tabla2[CONTRATISTA PRNCIPAL],Tabla2[[#This Row],[CONTRATISTA PRNCIPAL]]),0)</f>
        <v>0.027777777777777776</v>
      </c>
      <c r="U3351" s="43">
        <f>IF(((TODAY()-Tabla2[[#This Row],[FECHA NACIMIENTO]])/365)&lt;18,"Corregir", IF(((TODAY()-Tabla2[[#This Row],[FECHA NACIMIENTO]])/365)&gt;80, "Corregir",ROUNDDOWN(((TODAY()-Tabla2[[#This Row],[FECHA NACIMIENTO]])/365),0)))</f>
        <v>23</v>
      </c>
      <c r="V33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51" s="44" t="str">
        <f>+IF(Tabla2[[#This Row],[Edad]]="Corregir","Corregir","Ok")</f>
        <v>Ok</v>
      </c>
      <c r="X3351" s="42" t="str">
        <f>+IFERROR(VLOOKUP(Tabla2[[#This Row],[DISTRITO SEGÚN DNI]],Hoja1!$A$2:$B$32,2,FALSE),"No")</f>
        <v>No</v>
      </c>
      <c r="Y3351" s="42" t="str">
        <f>IF(OR(LOWER(Tabla2[[#This Row],[GENERO]])="masculino", LOWER(Tabla2[[#This Row],[GENERO]])="femenino"),"OK","Corregir")</f>
        <v>OK</v>
      </c>
      <c r="Z3351" s="42" t="str">
        <f>+IF(Tabla2[[#This Row],[Nro. DNI / CE]]="","Corregir",IF(LEN(Tabla2[[#This Row],[Nro. DNI / CE]])&gt;=8,"OK","Corregir"))</f>
        <v>OK</v>
      </c>
      <c r="AA3351" s="42">
        <f>COUNTIF(Tabla2[APELLIDOS Y NOMBRES],Tabla2[[#This Row],[APELLIDOS Y NOMBRES]])</f>
        <v>1</v>
      </c>
      <c r="AB3351" s="42">
        <f>IF(Tabla2[[#This Row],[Trabajador]]&gt;1,1/Tabla2[[#This Row],[Trabajador]],Tabla2[[#This Row],[Trabajador]])</f>
        <v>1</v>
      </c>
      <c r="AC3351" t="str">
        <f>+IFERROR(IF(Tabla2[[#This Row],[FECHA CESE/BAJA]]="","No Aplica",IF(AND(MONTH(Tabla2[[#This Row],[FECHA CESE/BAJA]])=MONTH(TODAY()-30),YEAR(Tabla2[[#This Row],[FECHA CESE/BAJA]])=YEAR(TODAY())),MONTH(TODAY()-30)&amp;"-"&amp;YEAR(TODAY()),"Borrar")),"No aplica")</f>
        <v>No Aplica</v>
      </c>
      <c r="AD3351" t="str">
        <f>+IFERROR(IF(Tabla2[[#This Row],[FECHA INICIO DE LABORES EN OBRA]]="","No Aplica",IF(AND(MONTH(Tabla2[[#This Row],[FECHA INICIO DE LABORES EN OBRA]])=MONTH(TODAY()-30),YEAR(Tabla2[[#This Row],[FECHA INICIO DE LABORES EN OBRA]])=YEAR(TODAY())),MONTH(TODAY()-30)&amp;"-"&amp;YEAR(TODAY()),"No Aplica")),"No Aplica")</f>
        <v>No Aplica</v>
      </c>
    </row>
    <row r="3352" spans="1:30" x14ac:dyDescent="0.25">
      <c r="A3352" s="13">
        <v>20555684721</v>
      </c>
      <c r="B3352" s="15" t="s">
        <v>11361</v>
      </c>
      <c r="C3352" s="15" t="s">
        <v>11361</v>
      </c>
      <c r="D3352" s="15" t="s">
        <v>733</v>
      </c>
      <c r="E3352" s="15" t="s">
        <v>734</v>
      </c>
      <c r="F3352" s="39">
        <v>33199</v>
      </c>
      <c r="G3352" s="15">
        <v>1</v>
      </c>
      <c r="H3352" s="15" t="s">
        <v>11367</v>
      </c>
      <c r="I3352" s="15" t="s">
        <v>11365</v>
      </c>
      <c r="J3352" s="15" t="s">
        <v>11450</v>
      </c>
      <c r="K3352" s="15" t="s">
        <v>26</v>
      </c>
      <c r="L3352" s="40" t="s">
        <v>6</v>
      </c>
      <c r="M3352" s="39"/>
      <c r="N3352" s="41" t="s">
        <v>2687</v>
      </c>
      <c r="O3352" s="39">
        <v>44927</v>
      </c>
      <c r="P3352" s="40">
        <v>1</v>
      </c>
      <c r="Q3352" s="40">
        <v>1</v>
      </c>
      <c r="R3352" s="40" t="str">
        <f>IFERROR(VLOOKUP(Tabla2[[#This Row],[CONTRATISTA PRNCIPAL]],Hoja1!$L$5:$M$9,2,FALSE),"CJV")</f>
        <v>CJV</v>
      </c>
      <c r="S3352" s="40" t="str">
        <f>IF(Tabla2[[#This Row],[EMPRESA]]=Tabla2[[#This Row],[CONTRATISTA PRNCIPAL]],"Principal","Secundaria")</f>
        <v>Principal</v>
      </c>
      <c r="T3352" s="42">
        <f>IFERROR(1/COUNTIF(Tabla2[CONTRATISTA PRNCIPAL],Tabla2[[#This Row],[CONTRATISTA PRNCIPAL]]),0)</f>
        <v>0.027777777777777776</v>
      </c>
      <c r="U3352" s="43">
        <f>IF(((TODAY()-Tabla2[[#This Row],[FECHA NACIMIENTO]])/365)&lt;18,"Corregir", IF(((TODAY()-Tabla2[[#This Row],[FECHA NACIMIENTO]])/365)&gt;80, "Corregir",ROUNDDOWN(((TODAY()-Tabla2[[#This Row],[FECHA NACIMIENTO]])/365),0)))</f>
        <v>32</v>
      </c>
      <c r="V33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52" s="44" t="str">
        <f>+IF(Tabla2[[#This Row],[Edad]]="Corregir","Corregir","Ok")</f>
        <v>Ok</v>
      </c>
      <c r="X3352" s="42" t="str">
        <f>+IFERROR(VLOOKUP(Tabla2[[#This Row],[DISTRITO SEGÚN DNI]],Hoja1!$A$2:$B$32,2,FALSE),"No")</f>
        <v>EL AGUSTINO</v>
      </c>
      <c r="Y3352" s="42" t="str">
        <f>IF(OR(LOWER(Tabla2[[#This Row],[GENERO]])="masculino", LOWER(Tabla2[[#This Row],[GENERO]])="femenino"),"OK","Corregir")</f>
        <v>OK</v>
      </c>
      <c r="Z3352" s="42" t="str">
        <f>+IF(Tabla2[[#This Row],[Nro. DNI / CE]]="","Corregir",IF(LEN(Tabla2[[#This Row],[Nro. DNI / CE]])&gt;=8,"OK","Corregir"))</f>
        <v>OK</v>
      </c>
      <c r="AA3352" s="42">
        <f>COUNTIF(Tabla2[APELLIDOS Y NOMBRES],Tabla2[[#This Row],[APELLIDOS Y NOMBRES]])</f>
        <v>1</v>
      </c>
      <c r="AB3352" s="42">
        <f>IF(Tabla2[[#This Row],[Trabajador]]&gt;1,1/Tabla2[[#This Row],[Trabajador]],Tabla2[[#This Row],[Trabajador]])</f>
        <v>1</v>
      </c>
      <c r="AC3352" t="str">
        <f>+IFERROR(IF(Tabla2[[#This Row],[FECHA CESE/BAJA]]="","No Aplica",IF(AND(MONTH(Tabla2[[#This Row],[FECHA CESE/BAJA]])=MONTH(TODAY()-30),YEAR(Tabla2[[#This Row],[FECHA CESE/BAJA]])=YEAR(TODAY())),MONTH(TODAY()-30)&amp;"-"&amp;YEAR(TODAY()),"Borrar")),"No aplica")</f>
        <v>No Aplica</v>
      </c>
      <c r="AD3352" t="str">
        <f>+IFERROR(IF(Tabla2[[#This Row],[FECHA INICIO DE LABORES EN OBRA]]="","No Aplica",IF(AND(MONTH(Tabla2[[#This Row],[FECHA INICIO DE LABORES EN OBRA]])=MONTH(TODAY()-30),YEAR(Tabla2[[#This Row],[FECHA INICIO DE LABORES EN OBRA]])=YEAR(TODAY())),MONTH(TODAY()-30)&amp;"-"&amp;YEAR(TODAY()),"No Aplica")),"No Aplica")</f>
        <v>No Aplica</v>
      </c>
    </row>
    <row r="3353" spans="1:30" x14ac:dyDescent="0.25">
      <c r="A3353" s="13">
        <v>20555684721</v>
      </c>
      <c r="B3353" s="15" t="s">
        <v>11361</v>
      </c>
      <c r="C3353" s="15" t="s">
        <v>11361</v>
      </c>
      <c r="D3353" s="15">
        <v>77096326</v>
      </c>
      <c r="E3353" s="15" t="s">
        <v>11451</v>
      </c>
      <c r="F3353" s="39">
        <v>38378</v>
      </c>
      <c r="G3353" s="15">
        <v>1</v>
      </c>
      <c r="H3353" s="15" t="s">
        <v>11367</v>
      </c>
      <c r="I3353" s="15" t="s">
        <v>11365</v>
      </c>
      <c r="J3353" s="15" t="s">
        <v>11452</v>
      </c>
      <c r="K3353" s="15" t="s">
        <v>11453</v>
      </c>
      <c r="L3353" s="40" t="s">
        <v>6</v>
      </c>
      <c r="M3353" s="39"/>
      <c r="N3353" s="41" t="s">
        <v>2687</v>
      </c>
      <c r="O3353" s="39">
        <v>45000</v>
      </c>
      <c r="P3353" s="40">
        <v>1</v>
      </c>
      <c r="Q3353" s="40">
        <v>1</v>
      </c>
      <c r="R3353" s="40" t="str">
        <f>IFERROR(VLOOKUP(Tabla2[[#This Row],[CONTRATISTA PRNCIPAL]],Hoja1!$L$5:$M$9,2,FALSE),"CJV")</f>
        <v>CJV</v>
      </c>
      <c r="S3353" s="40" t="str">
        <f>IF(Tabla2[[#This Row],[EMPRESA]]=Tabla2[[#This Row],[CONTRATISTA PRNCIPAL]],"Principal","Secundaria")</f>
        <v>Principal</v>
      </c>
      <c r="T3353" s="42">
        <f>IFERROR(1/COUNTIF(Tabla2[CONTRATISTA PRNCIPAL],Tabla2[[#This Row],[CONTRATISTA PRNCIPAL]]),0)</f>
        <v>0.027777777777777776</v>
      </c>
      <c r="U3353" s="43">
        <f>IF(((TODAY()-Tabla2[[#This Row],[FECHA NACIMIENTO]])/365)&lt;18,"Corregir", IF(((TODAY()-Tabla2[[#This Row],[FECHA NACIMIENTO]])/365)&gt;80, "Corregir",ROUNDDOWN(((TODAY()-Tabla2[[#This Row],[FECHA NACIMIENTO]])/365),0)))</f>
        <v>18</v>
      </c>
      <c r="V33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53" s="44" t="str">
        <f>+IF(Tabla2[[#This Row],[Edad]]="Corregir","Corregir","Ok")</f>
        <v>Ok</v>
      </c>
      <c r="X3353" s="42" t="str">
        <f>+IFERROR(VLOOKUP(Tabla2[[#This Row],[DISTRITO SEGÚN DNI]],Hoja1!$A$2:$B$32,2,FALSE),"No")</f>
        <v>No</v>
      </c>
      <c r="Y3353" s="42" t="str">
        <f>IF(OR(LOWER(Tabla2[[#This Row],[GENERO]])="masculino", LOWER(Tabla2[[#This Row],[GENERO]])="femenino"),"OK","Corregir")</f>
        <v>OK</v>
      </c>
      <c r="Z3353" s="42" t="str">
        <f>+IF(Tabla2[[#This Row],[Nro. DNI / CE]]="","Corregir",IF(LEN(Tabla2[[#This Row],[Nro. DNI / CE]])&gt;=8,"OK","Corregir"))</f>
        <v>OK</v>
      </c>
      <c r="AA3353" s="42">
        <f>COUNTIF(Tabla2[APELLIDOS Y NOMBRES],Tabla2[[#This Row],[APELLIDOS Y NOMBRES]])</f>
        <v>1</v>
      </c>
      <c r="AB3353" s="42">
        <f>IF(Tabla2[[#This Row],[Trabajador]]&gt;1,1/Tabla2[[#This Row],[Trabajador]],Tabla2[[#This Row],[Trabajador]])</f>
        <v>1</v>
      </c>
      <c r="AC3353" t="str">
        <f>+IFERROR(IF(Tabla2[[#This Row],[FECHA CESE/BAJA]]="","No Aplica",IF(AND(MONTH(Tabla2[[#This Row],[FECHA CESE/BAJA]])=MONTH(TODAY()-30),YEAR(Tabla2[[#This Row],[FECHA CESE/BAJA]])=YEAR(TODAY())),MONTH(TODAY()-30)&amp;"-"&amp;YEAR(TODAY()),"Borrar")),"No aplica")</f>
        <v>No Aplica</v>
      </c>
      <c r="AD3353" t="str">
        <f>+IFERROR(IF(Tabla2[[#This Row],[FECHA INICIO DE LABORES EN OBRA]]="","No Aplica",IF(AND(MONTH(Tabla2[[#This Row],[FECHA INICIO DE LABORES EN OBRA]])=MONTH(TODAY()-30),YEAR(Tabla2[[#This Row],[FECHA INICIO DE LABORES EN OBRA]])=YEAR(TODAY())),MONTH(TODAY()-30)&amp;"-"&amp;YEAR(TODAY()),"No Aplica")),"No Aplica")</f>
        <v>No Aplica</v>
      </c>
    </row>
    <row r="3354" spans="1:30" x14ac:dyDescent="0.25">
      <c r="A3354" s="13">
        <v>20555684721</v>
      </c>
      <c r="B3354" s="15" t="s">
        <v>11361</v>
      </c>
      <c r="C3354" s="15" t="s">
        <v>11361</v>
      </c>
      <c r="D3354" s="15" t="s">
        <v>11454</v>
      </c>
      <c r="E3354" s="15" t="s">
        <v>11455</v>
      </c>
      <c r="F3354" s="39">
        <v>37223</v>
      </c>
      <c r="G3354" s="15">
        <v>1</v>
      </c>
      <c r="H3354" s="15" t="s">
        <v>11367</v>
      </c>
      <c r="I3354" s="15" t="s">
        <v>11365</v>
      </c>
      <c r="J3354" s="15" t="s">
        <v>11456</v>
      </c>
      <c r="K3354" s="15" t="s">
        <v>4489</v>
      </c>
      <c r="L3354" s="40" t="s">
        <v>6</v>
      </c>
      <c r="M3354" s="39"/>
      <c r="N3354" s="41" t="s">
        <v>2687</v>
      </c>
      <c r="O3354" s="39">
        <v>45031</v>
      </c>
      <c r="P3354" s="40">
        <v>1</v>
      </c>
      <c r="Q3354" s="40">
        <v>1</v>
      </c>
      <c r="R3354" s="40" t="str">
        <f>IFERROR(VLOOKUP(Tabla2[[#This Row],[CONTRATISTA PRNCIPAL]],Hoja1!$L$5:$M$9,2,FALSE),"CJV")</f>
        <v>CJV</v>
      </c>
      <c r="S3354" s="40" t="str">
        <f>IF(Tabla2[[#This Row],[EMPRESA]]=Tabla2[[#This Row],[CONTRATISTA PRNCIPAL]],"Principal","Secundaria")</f>
        <v>Principal</v>
      </c>
      <c r="T3354" s="42">
        <f>IFERROR(1/COUNTIF(Tabla2[CONTRATISTA PRNCIPAL],Tabla2[[#This Row],[CONTRATISTA PRNCIPAL]]),0)</f>
        <v>0.027777777777777776</v>
      </c>
      <c r="U3354" s="43">
        <f>IF(((TODAY()-Tabla2[[#This Row],[FECHA NACIMIENTO]])/365)&lt;18,"Corregir", IF(((TODAY()-Tabla2[[#This Row],[FECHA NACIMIENTO]])/365)&gt;80, "Corregir",ROUNDDOWN(((TODAY()-Tabla2[[#This Row],[FECHA NACIMIENTO]])/365),0)))</f>
        <v>21</v>
      </c>
      <c r="V33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54" s="44" t="str">
        <f>+IF(Tabla2[[#This Row],[Edad]]="Corregir","Corregir","Ok")</f>
        <v>Ok</v>
      </c>
      <c r="X3354" s="42" t="str">
        <f>+IFERROR(VLOOKUP(Tabla2[[#This Row],[DISTRITO SEGÚN DNI]],Hoja1!$A$2:$B$32,2,FALSE),"No")</f>
        <v>No</v>
      </c>
      <c r="Y3354" s="42" t="str">
        <f>IF(OR(LOWER(Tabla2[[#This Row],[GENERO]])="masculino", LOWER(Tabla2[[#This Row],[GENERO]])="femenino"),"OK","Corregir")</f>
        <v>OK</v>
      </c>
      <c r="Z3354" s="42" t="str">
        <f>+IF(Tabla2[[#This Row],[Nro. DNI / CE]]="","Corregir",IF(LEN(Tabla2[[#This Row],[Nro. DNI / CE]])&gt;=8,"OK","Corregir"))</f>
        <v>OK</v>
      </c>
      <c r="AA3354" s="42">
        <f>COUNTIF(Tabla2[APELLIDOS Y NOMBRES],Tabla2[[#This Row],[APELLIDOS Y NOMBRES]])</f>
        <v>1</v>
      </c>
      <c r="AB3354" s="42">
        <f>IF(Tabla2[[#This Row],[Trabajador]]&gt;1,1/Tabla2[[#This Row],[Trabajador]],Tabla2[[#This Row],[Trabajador]])</f>
        <v>1</v>
      </c>
      <c r="AC3354" t="str">
        <f>+IFERROR(IF(Tabla2[[#This Row],[FECHA CESE/BAJA]]="","No Aplica",IF(AND(MONTH(Tabla2[[#This Row],[FECHA CESE/BAJA]])=MONTH(TODAY()-30),YEAR(Tabla2[[#This Row],[FECHA CESE/BAJA]])=YEAR(TODAY())),MONTH(TODAY()-30)&amp;"-"&amp;YEAR(TODAY()),"Borrar")),"No aplica")</f>
        <v>No Aplica</v>
      </c>
      <c r="AD3354" t="str">
        <f>+IFERROR(IF(Tabla2[[#This Row],[FECHA INICIO DE LABORES EN OBRA]]="","No Aplica",IF(AND(MONTH(Tabla2[[#This Row],[FECHA INICIO DE LABORES EN OBRA]])=MONTH(TODAY()-30),YEAR(Tabla2[[#This Row],[FECHA INICIO DE LABORES EN OBRA]])=YEAR(TODAY())),MONTH(TODAY()-30)&amp;"-"&amp;YEAR(TODAY()),"No Aplica")),"No Aplica")</f>
        <v>No Aplica</v>
      </c>
    </row>
    <row r="3355" spans="1:30" x14ac:dyDescent="0.25">
      <c r="A3355" s="13">
        <v>20555684721</v>
      </c>
      <c r="B3355" s="15" t="s">
        <v>11361</v>
      </c>
      <c r="C3355" s="15" t="s">
        <v>11361</v>
      </c>
      <c r="D3355" s="15" t="s">
        <v>11457</v>
      </c>
      <c r="E3355" s="15" t="s">
        <v>11458</v>
      </c>
      <c r="F3355" s="39">
        <v>36189</v>
      </c>
      <c r="G3355" s="15">
        <v>1</v>
      </c>
      <c r="H3355" s="15" t="s">
        <v>11367</v>
      </c>
      <c r="I3355" s="15" t="s">
        <v>11365</v>
      </c>
      <c r="J3355" s="15" t="s">
        <v>11459</v>
      </c>
      <c r="K3355" s="15" t="s">
        <v>3673</v>
      </c>
      <c r="L3355" s="40" t="s">
        <v>6</v>
      </c>
      <c r="M3355" s="39"/>
      <c r="N3355" s="41" t="s">
        <v>2687</v>
      </c>
      <c r="O3355" s="39">
        <v>45078</v>
      </c>
      <c r="P3355" s="40">
        <v>1</v>
      </c>
      <c r="Q3355" s="40">
        <v>1</v>
      </c>
      <c r="R3355" s="40" t="str">
        <f>IFERROR(VLOOKUP(Tabla2[[#This Row],[CONTRATISTA PRNCIPAL]],Hoja1!$L$5:$M$9,2,FALSE),"CJV")</f>
        <v>CJV</v>
      </c>
      <c r="S3355" s="40" t="str">
        <f>IF(Tabla2[[#This Row],[EMPRESA]]=Tabla2[[#This Row],[CONTRATISTA PRNCIPAL]],"Principal","Secundaria")</f>
        <v>Principal</v>
      </c>
      <c r="T3355" s="42">
        <f>IFERROR(1/COUNTIF(Tabla2[CONTRATISTA PRNCIPAL],Tabla2[[#This Row],[CONTRATISTA PRNCIPAL]]),0)</f>
        <v>0.027777777777777776</v>
      </c>
      <c r="U3355" s="43">
        <f>IF(((TODAY()-Tabla2[[#This Row],[FECHA NACIMIENTO]])/365)&lt;18,"Corregir", IF(((TODAY()-Tabla2[[#This Row],[FECHA NACIMIENTO]])/365)&gt;80, "Corregir",ROUNDDOWN(((TODAY()-Tabla2[[#This Row],[FECHA NACIMIENTO]])/365),0)))</f>
        <v>24</v>
      </c>
      <c r="V33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55" s="44" t="str">
        <f>+IF(Tabla2[[#This Row],[Edad]]="Corregir","Corregir","Ok")</f>
        <v>Ok</v>
      </c>
      <c r="X3355" s="42" t="str">
        <f>+IFERROR(VLOOKUP(Tabla2[[#This Row],[DISTRITO SEGÚN DNI]],Hoja1!$A$2:$B$32,2,FALSE),"No")</f>
        <v>No</v>
      </c>
      <c r="Y3355" s="42" t="str">
        <f>IF(OR(LOWER(Tabla2[[#This Row],[GENERO]])="masculino", LOWER(Tabla2[[#This Row],[GENERO]])="femenino"),"OK","Corregir")</f>
        <v>OK</v>
      </c>
      <c r="Z3355" s="42" t="str">
        <f>+IF(Tabla2[[#This Row],[Nro. DNI / CE]]="","Corregir",IF(LEN(Tabla2[[#This Row],[Nro. DNI / CE]])&gt;=8,"OK","Corregir"))</f>
        <v>OK</v>
      </c>
      <c r="AA3355" s="42">
        <f>COUNTIF(Tabla2[APELLIDOS Y NOMBRES],Tabla2[[#This Row],[APELLIDOS Y NOMBRES]])</f>
        <v>1</v>
      </c>
      <c r="AB3355" s="42">
        <f>IF(Tabla2[[#This Row],[Trabajador]]&gt;1,1/Tabla2[[#This Row],[Trabajador]],Tabla2[[#This Row],[Trabajador]])</f>
        <v>1</v>
      </c>
      <c r="AC3355" t="str">
        <f>+IFERROR(IF(Tabla2[[#This Row],[FECHA CESE/BAJA]]="","No Aplica",IF(AND(MONTH(Tabla2[[#This Row],[FECHA CESE/BAJA]])=MONTH(TODAY()-30),YEAR(Tabla2[[#This Row],[FECHA CESE/BAJA]])=YEAR(TODAY())),MONTH(TODAY()-30)&amp;"-"&amp;YEAR(TODAY()),"Borrar")),"No aplica")</f>
        <v>No Aplica</v>
      </c>
      <c r="AD3355" t="str">
        <f>+IFERROR(IF(Tabla2[[#This Row],[FECHA INICIO DE LABORES EN OBRA]]="","No Aplica",IF(AND(MONTH(Tabla2[[#This Row],[FECHA INICIO DE LABORES EN OBRA]])=MONTH(TODAY()-30),YEAR(Tabla2[[#This Row],[FECHA INICIO DE LABORES EN OBRA]])=YEAR(TODAY())),MONTH(TODAY()-30)&amp;"-"&amp;YEAR(TODAY()),"No Aplica")),"No Aplica")</f>
        <v>No Aplica</v>
      </c>
    </row>
    <row r="3356" spans="1:30" x14ac:dyDescent="0.25">
      <c r="A3356" s="13">
        <v>20555684721</v>
      </c>
      <c r="B3356" s="15" t="s">
        <v>11361</v>
      </c>
      <c r="C3356" s="15" t="s">
        <v>11361</v>
      </c>
      <c r="D3356" s="15" t="s">
        <v>11460</v>
      </c>
      <c r="E3356" s="15" t="s">
        <v>11461</v>
      </c>
      <c r="F3356" s="39">
        <v>37069</v>
      </c>
      <c r="G3356" s="15">
        <v>1</v>
      </c>
      <c r="H3356" s="15" t="s">
        <v>11367</v>
      </c>
      <c r="I3356" s="15" t="s">
        <v>11365</v>
      </c>
      <c r="J3356" s="15" t="s">
        <v>11462</v>
      </c>
      <c r="K3356" s="15" t="s">
        <v>2272</v>
      </c>
      <c r="L3356" s="40" t="s">
        <v>6</v>
      </c>
      <c r="M3356" s="39"/>
      <c r="N3356" s="41" t="s">
        <v>2687</v>
      </c>
      <c r="O3356" s="39">
        <v>45139</v>
      </c>
      <c r="P3356" s="40">
        <v>1</v>
      </c>
      <c r="Q3356" s="40">
        <v>1</v>
      </c>
      <c r="R3356" s="40" t="str">
        <f>IFERROR(VLOOKUP(Tabla2[[#This Row],[CONTRATISTA PRNCIPAL]],Hoja1!$L$5:$M$9,2,FALSE),"CJV")</f>
        <v>CJV</v>
      </c>
      <c r="S3356" s="40" t="str">
        <f>IF(Tabla2[[#This Row],[EMPRESA]]=Tabla2[[#This Row],[CONTRATISTA PRNCIPAL]],"Principal","Secundaria")</f>
        <v>Principal</v>
      </c>
      <c r="T3356" s="42">
        <f>IFERROR(1/COUNTIF(Tabla2[CONTRATISTA PRNCIPAL],Tabla2[[#This Row],[CONTRATISTA PRNCIPAL]]),0)</f>
        <v>0.027777777777777776</v>
      </c>
      <c r="U3356" s="43">
        <f>IF(((TODAY()-Tabla2[[#This Row],[FECHA NACIMIENTO]])/365)&lt;18,"Corregir", IF(((TODAY()-Tabla2[[#This Row],[FECHA NACIMIENTO]])/365)&gt;80, "Corregir",ROUNDDOWN(((TODAY()-Tabla2[[#This Row],[FECHA NACIMIENTO]])/365),0)))</f>
        <v>22</v>
      </c>
      <c r="V33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356" s="44" t="str">
        <f>+IF(Tabla2[[#This Row],[Edad]]="Corregir","Corregir","Ok")</f>
        <v>Ok</v>
      </c>
      <c r="X3356" s="42" t="str">
        <f>+IFERROR(VLOOKUP(Tabla2[[#This Row],[DISTRITO SEGÚN DNI]],Hoja1!$A$2:$B$32,2,FALSE),"No")</f>
        <v>No</v>
      </c>
      <c r="Y3356" s="42" t="str">
        <f>IF(OR(LOWER(Tabla2[[#This Row],[GENERO]])="masculino", LOWER(Tabla2[[#This Row],[GENERO]])="femenino"),"OK","Corregir")</f>
        <v>OK</v>
      </c>
      <c r="Z3356" s="42" t="str">
        <f>+IF(Tabla2[[#This Row],[Nro. DNI / CE]]="","Corregir",IF(LEN(Tabla2[[#This Row],[Nro. DNI / CE]])&gt;=8,"OK","Corregir"))</f>
        <v>OK</v>
      </c>
      <c r="AA3356" s="42">
        <f>COUNTIF(Tabla2[APELLIDOS Y NOMBRES],Tabla2[[#This Row],[APELLIDOS Y NOMBRES]])</f>
        <v>1</v>
      </c>
      <c r="AB3356" s="42">
        <f>IF(Tabla2[[#This Row],[Trabajador]]&gt;1,1/Tabla2[[#This Row],[Trabajador]],Tabla2[[#This Row],[Trabajador]])</f>
        <v>1</v>
      </c>
      <c r="AC3356" t="str">
        <f>+IFERROR(IF(Tabla2[[#This Row],[FECHA CESE/BAJA]]="","No Aplica",IF(AND(MONTH(Tabla2[[#This Row],[FECHA CESE/BAJA]])=MONTH(TODAY()-30),YEAR(Tabla2[[#This Row],[FECHA CESE/BAJA]])=YEAR(TODAY())),MONTH(TODAY()-30)&amp;"-"&amp;YEAR(TODAY()),"Borrar")),"No aplica")</f>
        <v>No Aplica</v>
      </c>
      <c r="AD3356" t="str">
        <f>+IFERROR(IF(Tabla2[[#This Row],[FECHA INICIO DE LABORES EN OBRA]]="","No Aplica",IF(AND(MONTH(Tabla2[[#This Row],[FECHA INICIO DE LABORES EN OBRA]])=MONTH(TODAY()-30),YEAR(Tabla2[[#This Row],[FECHA INICIO DE LABORES EN OBRA]])=YEAR(TODAY())),MONTH(TODAY()-30)&amp;"-"&amp;YEAR(TODAY()),"No Aplica")),"No Aplica")</f>
        <v>8-2023</v>
      </c>
    </row>
    <row r="3357" spans="1:30" x14ac:dyDescent="0.25">
      <c r="A3357" s="13">
        <v>20523293533</v>
      </c>
      <c r="B3357" s="15" t="s">
        <v>11463</v>
      </c>
      <c r="C3357" s="15" t="s">
        <v>11463</v>
      </c>
      <c r="D3357" s="15">
        <v>43144955</v>
      </c>
      <c r="E3357" s="15" t="s">
        <v>106</v>
      </c>
      <c r="F3357" s="39">
        <v>31277</v>
      </c>
      <c r="G3357" s="15">
        <v>1</v>
      </c>
      <c r="H3357" s="15" t="s">
        <v>11464</v>
      </c>
      <c r="I3357" s="15" t="s">
        <v>27</v>
      </c>
      <c r="J3357" s="15" t="s">
        <v>11465</v>
      </c>
      <c r="K3357" s="15" t="s">
        <v>27</v>
      </c>
      <c r="L3357" s="40" t="s">
        <v>6</v>
      </c>
      <c r="M3357" s="39"/>
      <c r="N3357" s="41" t="s">
        <v>2098</v>
      </c>
      <c r="O3357" s="39">
        <v>44186</v>
      </c>
      <c r="P3357" s="40">
        <v>1</v>
      </c>
      <c r="Q3357" s="40">
        <v>1</v>
      </c>
      <c r="R3357" s="40" t="str">
        <f>IFERROR(VLOOKUP(Tabla2[[#This Row],[CONTRATISTA PRNCIPAL]],Hoja1!$L$5:$M$9,2,FALSE),"CJV")</f>
        <v>CJV</v>
      </c>
      <c r="S3357" s="40" t="str">
        <f>IF(Tabla2[[#This Row],[EMPRESA]]=Tabla2[[#This Row],[CONTRATISTA PRNCIPAL]],"Principal","Secundaria")</f>
        <v>Principal</v>
      </c>
      <c r="T3357" s="42">
        <f>IFERROR(1/COUNTIF(Tabla2[CONTRATISTA PRNCIPAL],Tabla2[[#This Row],[CONTRATISTA PRNCIPAL]]),0)</f>
        <v>0.05263157894736842</v>
      </c>
      <c r="U3357" s="43">
        <f>IF(((TODAY()-Tabla2[[#This Row],[FECHA NACIMIENTO]])/365)&lt;18,"Corregir", IF(((TODAY()-Tabla2[[#This Row],[FECHA NACIMIENTO]])/365)&gt;80, "Corregir",ROUNDDOWN(((TODAY()-Tabla2[[#This Row],[FECHA NACIMIENTO]])/365),0)))</f>
        <v>38</v>
      </c>
      <c r="V33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57" s="44" t="str">
        <f>+IF(Tabla2[[#This Row],[Edad]]="Corregir","Corregir","Ok")</f>
        <v>Ok</v>
      </c>
      <c r="X3357" s="42" t="str">
        <f>+IFERROR(VLOOKUP(Tabla2[[#This Row],[DISTRITO SEGÚN DNI]],Hoja1!$A$2:$B$32,2,FALSE),"No")</f>
        <v>CALLAO</v>
      </c>
      <c r="Y3357" s="42" t="str">
        <f>IF(OR(LOWER(Tabla2[[#This Row],[GENERO]])="masculino", LOWER(Tabla2[[#This Row],[GENERO]])="femenino"),"OK","Corregir")</f>
        <v>OK</v>
      </c>
      <c r="Z3357" s="42" t="str">
        <f>+IF(Tabla2[[#This Row],[Nro. DNI / CE]]="","Corregir",IF(LEN(Tabla2[[#This Row],[Nro. DNI / CE]])&gt;=8,"OK","Corregir"))</f>
        <v>OK</v>
      </c>
      <c r="AA3357" s="42">
        <f>COUNTIF(Tabla2[APELLIDOS Y NOMBRES],Tabla2[[#This Row],[APELLIDOS Y NOMBRES]])</f>
        <v>1</v>
      </c>
      <c r="AB3357" s="42">
        <f>IF(Tabla2[[#This Row],[Trabajador]]&gt;1,1/Tabla2[[#This Row],[Trabajador]],Tabla2[[#This Row],[Trabajador]])</f>
        <v>1</v>
      </c>
      <c r="AC3357" t="str">
        <f>+IFERROR(IF(Tabla2[[#This Row],[FECHA CESE/BAJA]]="","No Aplica",IF(AND(MONTH(Tabla2[[#This Row],[FECHA CESE/BAJA]])=MONTH(TODAY()-30),YEAR(Tabla2[[#This Row],[FECHA CESE/BAJA]])=YEAR(TODAY())),MONTH(TODAY()-30)&amp;"-"&amp;YEAR(TODAY()),"Borrar")),"No aplica")</f>
        <v>No Aplica</v>
      </c>
      <c r="AD3357" t="str">
        <f>+IFERROR(IF(Tabla2[[#This Row],[FECHA INICIO DE LABORES EN OBRA]]="","No Aplica",IF(AND(MONTH(Tabla2[[#This Row],[FECHA INICIO DE LABORES EN OBRA]])=MONTH(TODAY()-30),YEAR(Tabla2[[#This Row],[FECHA INICIO DE LABORES EN OBRA]])=YEAR(TODAY())),MONTH(TODAY()-30)&amp;"-"&amp;YEAR(TODAY()),"No Aplica")),"No Aplica")</f>
        <v>No Aplica</v>
      </c>
    </row>
    <row r="3358" spans="1:30" x14ac:dyDescent="0.25">
      <c r="A3358" s="13">
        <v>20523293533</v>
      </c>
      <c r="B3358" s="15" t="s">
        <v>11463</v>
      </c>
      <c r="C3358" s="15" t="s">
        <v>11463</v>
      </c>
      <c r="D3358" s="15" t="s">
        <v>11466</v>
      </c>
      <c r="E3358" s="15" t="s">
        <v>11467</v>
      </c>
      <c r="F3358" s="39">
        <v>33826</v>
      </c>
      <c r="G3358" s="15">
        <v>1</v>
      </c>
      <c r="H3358" s="15" t="s">
        <v>11464</v>
      </c>
      <c r="I3358" s="15" t="s">
        <v>27</v>
      </c>
      <c r="J3358" s="15" t="s">
        <v>11468</v>
      </c>
      <c r="K3358" s="15" t="s">
        <v>3569</v>
      </c>
      <c r="L3358" s="40" t="s">
        <v>6</v>
      </c>
      <c r="M3358" s="39"/>
      <c r="N3358" s="41" t="s">
        <v>2098</v>
      </c>
      <c r="O3358" s="39">
        <v>44242</v>
      </c>
      <c r="P3358" s="40">
        <v>1</v>
      </c>
      <c r="Q3358" s="40">
        <v>1</v>
      </c>
      <c r="R3358" s="40" t="str">
        <f>IFERROR(VLOOKUP(Tabla2[[#This Row],[CONTRATISTA PRNCIPAL]],Hoja1!$L$5:$M$9,2,FALSE),"CJV")</f>
        <v>CJV</v>
      </c>
      <c r="S3358" s="40" t="str">
        <f>IF(Tabla2[[#This Row],[EMPRESA]]=Tabla2[[#This Row],[CONTRATISTA PRNCIPAL]],"Principal","Secundaria")</f>
        <v>Principal</v>
      </c>
      <c r="T3358" s="42">
        <f>IFERROR(1/COUNTIF(Tabla2[CONTRATISTA PRNCIPAL],Tabla2[[#This Row],[CONTRATISTA PRNCIPAL]]),0)</f>
        <v>0.05263157894736842</v>
      </c>
      <c r="U3358" s="43">
        <f>IF(((TODAY()-Tabla2[[#This Row],[FECHA NACIMIENTO]])/365)&lt;18,"Corregir", IF(((TODAY()-Tabla2[[#This Row],[FECHA NACIMIENTO]])/365)&gt;80, "Corregir",ROUNDDOWN(((TODAY()-Tabla2[[#This Row],[FECHA NACIMIENTO]])/365),0)))</f>
        <v>31</v>
      </c>
      <c r="V33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58" s="44" t="str">
        <f>+IF(Tabla2[[#This Row],[Edad]]="Corregir","Corregir","Ok")</f>
        <v>Ok</v>
      </c>
      <c r="X3358" s="42" t="str">
        <f>+IFERROR(VLOOKUP(Tabla2[[#This Row],[DISTRITO SEGÚN DNI]],Hoja1!$A$2:$B$32,2,FALSE),"No")</f>
        <v>No</v>
      </c>
      <c r="Y3358" s="42" t="str">
        <f>IF(OR(LOWER(Tabla2[[#This Row],[GENERO]])="masculino", LOWER(Tabla2[[#This Row],[GENERO]])="femenino"),"OK","Corregir")</f>
        <v>OK</v>
      </c>
      <c r="Z3358" s="42" t="str">
        <f>+IF(Tabla2[[#This Row],[Nro. DNI / CE]]="","Corregir",IF(LEN(Tabla2[[#This Row],[Nro. DNI / CE]])&gt;=8,"OK","Corregir"))</f>
        <v>OK</v>
      </c>
      <c r="AA3358" s="42">
        <f>COUNTIF(Tabla2[APELLIDOS Y NOMBRES],Tabla2[[#This Row],[APELLIDOS Y NOMBRES]])</f>
        <v>1</v>
      </c>
      <c r="AB3358" s="42">
        <f>IF(Tabla2[[#This Row],[Trabajador]]&gt;1,1/Tabla2[[#This Row],[Trabajador]],Tabla2[[#This Row],[Trabajador]])</f>
        <v>1</v>
      </c>
      <c r="AC3358" t="str">
        <f>+IFERROR(IF(Tabla2[[#This Row],[FECHA CESE/BAJA]]="","No Aplica",IF(AND(MONTH(Tabla2[[#This Row],[FECHA CESE/BAJA]])=MONTH(TODAY()-30),YEAR(Tabla2[[#This Row],[FECHA CESE/BAJA]])=YEAR(TODAY())),MONTH(TODAY()-30)&amp;"-"&amp;YEAR(TODAY()),"Borrar")),"No aplica")</f>
        <v>No Aplica</v>
      </c>
      <c r="AD3358" t="str">
        <f>+IFERROR(IF(Tabla2[[#This Row],[FECHA INICIO DE LABORES EN OBRA]]="","No Aplica",IF(AND(MONTH(Tabla2[[#This Row],[FECHA INICIO DE LABORES EN OBRA]])=MONTH(TODAY()-30),YEAR(Tabla2[[#This Row],[FECHA INICIO DE LABORES EN OBRA]])=YEAR(TODAY())),MONTH(TODAY()-30)&amp;"-"&amp;YEAR(TODAY()),"No Aplica")),"No Aplica")</f>
        <v>No Aplica</v>
      </c>
    </row>
    <row r="3359" spans="1:30" x14ac:dyDescent="0.25">
      <c r="A3359" s="13">
        <v>20523293533</v>
      </c>
      <c r="B3359" s="15" t="s">
        <v>11463</v>
      </c>
      <c r="C3359" s="15" t="s">
        <v>11463</v>
      </c>
      <c r="D3359" s="15" t="s">
        <v>766</v>
      </c>
      <c r="E3359" s="15" t="s">
        <v>767</v>
      </c>
      <c r="F3359" s="39">
        <v>33912</v>
      </c>
      <c r="G3359" s="15">
        <v>1</v>
      </c>
      <c r="H3359" s="15" t="s">
        <v>11464</v>
      </c>
      <c r="I3359" s="15" t="s">
        <v>6350</v>
      </c>
      <c r="J3359" s="15" t="s">
        <v>11469</v>
      </c>
      <c r="K3359" s="15" t="s">
        <v>17</v>
      </c>
      <c r="L3359" s="40" t="s">
        <v>5</v>
      </c>
      <c r="M3359" s="39"/>
      <c r="N3359" s="41" t="s">
        <v>2098</v>
      </c>
      <c r="O3359" s="39">
        <v>44624</v>
      </c>
      <c r="P3359" s="40">
        <v>1</v>
      </c>
      <c r="Q3359" s="40">
        <v>1</v>
      </c>
      <c r="R3359" s="40" t="str">
        <f>IFERROR(VLOOKUP(Tabla2[[#This Row],[CONTRATISTA PRNCIPAL]],Hoja1!$L$5:$M$9,2,FALSE),"CJV")</f>
        <v>CJV</v>
      </c>
      <c r="S3359" s="40" t="str">
        <f>IF(Tabla2[[#This Row],[EMPRESA]]=Tabla2[[#This Row],[CONTRATISTA PRNCIPAL]],"Principal","Secundaria")</f>
        <v>Principal</v>
      </c>
      <c r="T3359" s="42">
        <f>IFERROR(1/COUNTIF(Tabla2[CONTRATISTA PRNCIPAL],Tabla2[[#This Row],[CONTRATISTA PRNCIPAL]]),0)</f>
        <v>0.05263157894736842</v>
      </c>
      <c r="U3359" s="43">
        <f>IF(((TODAY()-Tabla2[[#This Row],[FECHA NACIMIENTO]])/365)&lt;18,"Corregir", IF(((TODAY()-Tabla2[[#This Row],[FECHA NACIMIENTO]])/365)&gt;80, "Corregir",ROUNDDOWN(((TODAY()-Tabla2[[#This Row],[FECHA NACIMIENTO]])/365),0)))</f>
        <v>30</v>
      </c>
      <c r="V33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59" s="44" t="str">
        <f>+IF(Tabla2[[#This Row],[Edad]]="Corregir","Corregir","Ok")</f>
        <v>Ok</v>
      </c>
      <c r="X3359" s="42" t="str">
        <f>+IFERROR(VLOOKUP(Tabla2[[#This Row],[DISTRITO SEGÚN DNI]],Hoja1!$A$2:$B$32,2,FALSE),"No")</f>
        <v>ATE</v>
      </c>
      <c r="Y3359" s="42" t="str">
        <f>IF(OR(LOWER(Tabla2[[#This Row],[GENERO]])="masculino", LOWER(Tabla2[[#This Row],[GENERO]])="femenino"),"OK","Corregir")</f>
        <v>OK</v>
      </c>
      <c r="Z3359" s="42" t="str">
        <f>+IF(Tabla2[[#This Row],[Nro. DNI / CE]]="","Corregir",IF(LEN(Tabla2[[#This Row],[Nro. DNI / CE]])&gt;=8,"OK","Corregir"))</f>
        <v>OK</v>
      </c>
      <c r="AA3359" s="42">
        <f>COUNTIF(Tabla2[APELLIDOS Y NOMBRES],Tabla2[[#This Row],[APELLIDOS Y NOMBRES]])</f>
        <v>1</v>
      </c>
      <c r="AB3359" s="42">
        <f>IF(Tabla2[[#This Row],[Trabajador]]&gt;1,1/Tabla2[[#This Row],[Trabajador]],Tabla2[[#This Row],[Trabajador]])</f>
        <v>1</v>
      </c>
      <c r="AC3359" t="str">
        <f>+IFERROR(IF(Tabla2[[#This Row],[FECHA CESE/BAJA]]="","No Aplica",IF(AND(MONTH(Tabla2[[#This Row],[FECHA CESE/BAJA]])=MONTH(TODAY()-30),YEAR(Tabla2[[#This Row],[FECHA CESE/BAJA]])=YEAR(TODAY())),MONTH(TODAY()-30)&amp;"-"&amp;YEAR(TODAY()),"Borrar")),"No aplica")</f>
        <v>No Aplica</v>
      </c>
      <c r="AD3359" t="str">
        <f>+IFERROR(IF(Tabla2[[#This Row],[FECHA INICIO DE LABORES EN OBRA]]="","No Aplica",IF(AND(MONTH(Tabla2[[#This Row],[FECHA INICIO DE LABORES EN OBRA]])=MONTH(TODAY()-30),YEAR(Tabla2[[#This Row],[FECHA INICIO DE LABORES EN OBRA]])=YEAR(TODAY())),MONTH(TODAY()-30)&amp;"-"&amp;YEAR(TODAY()),"No Aplica")),"No Aplica")</f>
        <v>No Aplica</v>
      </c>
    </row>
    <row r="3360" spans="1:30" x14ac:dyDescent="0.25">
      <c r="A3360" s="13">
        <v>20523293533</v>
      </c>
      <c r="B3360" s="15" t="s">
        <v>11463</v>
      </c>
      <c r="C3360" s="15" t="s">
        <v>11463</v>
      </c>
      <c r="D3360" s="15" t="s">
        <v>11470</v>
      </c>
      <c r="E3360" s="15" t="s">
        <v>11471</v>
      </c>
      <c r="F3360" s="39">
        <v>31736</v>
      </c>
      <c r="G3360" s="15">
        <v>1</v>
      </c>
      <c r="H3360" s="15" t="s">
        <v>11464</v>
      </c>
      <c r="I3360" s="15" t="s">
        <v>6350</v>
      </c>
      <c r="J3360" s="15" t="s">
        <v>11472</v>
      </c>
      <c r="K3360" s="15" t="s">
        <v>2272</v>
      </c>
      <c r="L3360" s="40" t="s">
        <v>6</v>
      </c>
      <c r="M3360" s="39"/>
      <c r="N3360" s="41" t="s">
        <v>2114</v>
      </c>
      <c r="O3360" s="39">
        <v>44728</v>
      </c>
      <c r="P3360" s="40">
        <v>1</v>
      </c>
      <c r="Q3360" s="40">
        <v>1</v>
      </c>
      <c r="R3360" s="40" t="str">
        <f>IFERROR(VLOOKUP(Tabla2[[#This Row],[CONTRATISTA PRNCIPAL]],Hoja1!$L$5:$M$9,2,FALSE),"CJV")</f>
        <v>CJV</v>
      </c>
      <c r="S3360" s="40" t="str">
        <f>IF(Tabla2[[#This Row],[EMPRESA]]=Tabla2[[#This Row],[CONTRATISTA PRNCIPAL]],"Principal","Secundaria")</f>
        <v>Principal</v>
      </c>
      <c r="T3360" s="42">
        <f>IFERROR(1/COUNTIF(Tabla2[CONTRATISTA PRNCIPAL],Tabla2[[#This Row],[CONTRATISTA PRNCIPAL]]),0)</f>
        <v>0.05263157894736842</v>
      </c>
      <c r="U3360" s="43">
        <f>IF(((TODAY()-Tabla2[[#This Row],[FECHA NACIMIENTO]])/365)&lt;18,"Corregir", IF(((TODAY()-Tabla2[[#This Row],[FECHA NACIMIENTO]])/365)&gt;80, "Corregir",ROUNDDOWN(((TODAY()-Tabla2[[#This Row],[FECHA NACIMIENTO]])/365),0)))</f>
        <v>36</v>
      </c>
      <c r="V33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60" s="44" t="str">
        <f>+IF(Tabla2[[#This Row],[Edad]]="Corregir","Corregir","Ok")</f>
        <v>Ok</v>
      </c>
      <c r="X3360" s="42" t="str">
        <f>+IFERROR(VLOOKUP(Tabla2[[#This Row],[DISTRITO SEGÚN DNI]],Hoja1!$A$2:$B$32,2,FALSE),"No")</f>
        <v>No</v>
      </c>
      <c r="Y3360" s="42" t="str">
        <f>IF(OR(LOWER(Tabla2[[#This Row],[GENERO]])="masculino", LOWER(Tabla2[[#This Row],[GENERO]])="femenino"),"OK","Corregir")</f>
        <v>OK</v>
      </c>
      <c r="Z3360" s="42" t="str">
        <f>+IF(Tabla2[[#This Row],[Nro. DNI / CE]]="","Corregir",IF(LEN(Tabla2[[#This Row],[Nro. DNI / CE]])&gt;=8,"OK","Corregir"))</f>
        <v>OK</v>
      </c>
      <c r="AA3360" s="42">
        <f>COUNTIF(Tabla2[APELLIDOS Y NOMBRES],Tabla2[[#This Row],[APELLIDOS Y NOMBRES]])</f>
        <v>1</v>
      </c>
      <c r="AB3360" s="42">
        <f>IF(Tabla2[[#This Row],[Trabajador]]&gt;1,1/Tabla2[[#This Row],[Trabajador]],Tabla2[[#This Row],[Trabajador]])</f>
        <v>1</v>
      </c>
      <c r="AC3360" t="str">
        <f>+IFERROR(IF(Tabla2[[#This Row],[FECHA CESE/BAJA]]="","No Aplica",IF(AND(MONTH(Tabla2[[#This Row],[FECHA CESE/BAJA]])=MONTH(TODAY()-30),YEAR(Tabla2[[#This Row],[FECHA CESE/BAJA]])=YEAR(TODAY())),MONTH(TODAY()-30)&amp;"-"&amp;YEAR(TODAY()),"Borrar")),"No aplica")</f>
        <v>No Aplica</v>
      </c>
      <c r="AD3360" t="str">
        <f>+IFERROR(IF(Tabla2[[#This Row],[FECHA INICIO DE LABORES EN OBRA]]="","No Aplica",IF(AND(MONTH(Tabla2[[#This Row],[FECHA INICIO DE LABORES EN OBRA]])=MONTH(TODAY()-30),YEAR(Tabla2[[#This Row],[FECHA INICIO DE LABORES EN OBRA]])=YEAR(TODAY())),MONTH(TODAY()-30)&amp;"-"&amp;YEAR(TODAY()),"No Aplica")),"No Aplica")</f>
        <v>No Aplica</v>
      </c>
    </row>
    <row r="3361" spans="1:30" x14ac:dyDescent="0.25">
      <c r="A3361" s="13">
        <v>20523293533</v>
      </c>
      <c r="B3361" s="15" t="s">
        <v>11463</v>
      </c>
      <c r="C3361" s="15" t="s">
        <v>11463</v>
      </c>
      <c r="D3361" s="15" t="s">
        <v>271</v>
      </c>
      <c r="E3361" s="15" t="s">
        <v>272</v>
      </c>
      <c r="F3361" s="39">
        <v>33854</v>
      </c>
      <c r="G3361" s="15">
        <v>1</v>
      </c>
      <c r="H3361" s="15" t="s">
        <v>11464</v>
      </c>
      <c r="I3361" s="15" t="s">
        <v>34</v>
      </c>
      <c r="J3361" s="15" t="s">
        <v>11473</v>
      </c>
      <c r="K3361" s="15" t="s">
        <v>17</v>
      </c>
      <c r="L3361" s="40" t="s">
        <v>5</v>
      </c>
      <c r="M3361" s="39"/>
      <c r="N3361" s="41" t="s">
        <v>2114</v>
      </c>
      <c r="O3361" s="39">
        <v>44874</v>
      </c>
      <c r="P3361" s="40">
        <v>1</v>
      </c>
      <c r="Q3361" s="40">
        <v>1</v>
      </c>
      <c r="R3361" s="40" t="str">
        <f>IFERROR(VLOOKUP(Tabla2[[#This Row],[CONTRATISTA PRNCIPAL]],Hoja1!$L$5:$M$9,2,FALSE),"CJV")</f>
        <v>CJV</v>
      </c>
      <c r="S3361" s="40" t="str">
        <f>IF(Tabla2[[#This Row],[EMPRESA]]=Tabla2[[#This Row],[CONTRATISTA PRNCIPAL]],"Principal","Secundaria")</f>
        <v>Principal</v>
      </c>
      <c r="T3361" s="42">
        <f>IFERROR(1/COUNTIF(Tabla2[CONTRATISTA PRNCIPAL],Tabla2[[#This Row],[CONTRATISTA PRNCIPAL]]),0)</f>
        <v>0.05263157894736842</v>
      </c>
      <c r="U3361" s="43">
        <f>IF(((TODAY()-Tabla2[[#This Row],[FECHA NACIMIENTO]])/365)&lt;18,"Corregir", IF(((TODAY()-Tabla2[[#This Row],[FECHA NACIMIENTO]])/365)&gt;80, "Corregir",ROUNDDOWN(((TODAY()-Tabla2[[#This Row],[FECHA NACIMIENTO]])/365),0)))</f>
        <v>31</v>
      </c>
      <c r="V33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61" s="44" t="str">
        <f>+IF(Tabla2[[#This Row],[Edad]]="Corregir","Corregir","Ok")</f>
        <v>Ok</v>
      </c>
      <c r="X3361" s="42" t="str">
        <f>+IFERROR(VLOOKUP(Tabla2[[#This Row],[DISTRITO SEGÚN DNI]],Hoja1!$A$2:$B$32,2,FALSE),"No")</f>
        <v>ATE</v>
      </c>
      <c r="Y3361" s="42" t="str">
        <f>IF(OR(LOWER(Tabla2[[#This Row],[GENERO]])="masculino", LOWER(Tabla2[[#This Row],[GENERO]])="femenino"),"OK","Corregir")</f>
        <v>OK</v>
      </c>
      <c r="Z3361" s="42" t="str">
        <f>+IF(Tabla2[[#This Row],[Nro. DNI / CE]]="","Corregir",IF(LEN(Tabla2[[#This Row],[Nro. DNI / CE]])&gt;=8,"OK","Corregir"))</f>
        <v>OK</v>
      </c>
      <c r="AA3361" s="42">
        <f>COUNTIF(Tabla2[APELLIDOS Y NOMBRES],Tabla2[[#This Row],[APELLIDOS Y NOMBRES]])</f>
        <v>1</v>
      </c>
      <c r="AB3361" s="42">
        <f>IF(Tabla2[[#This Row],[Trabajador]]&gt;1,1/Tabla2[[#This Row],[Trabajador]],Tabla2[[#This Row],[Trabajador]])</f>
        <v>1</v>
      </c>
      <c r="AC3361" t="str">
        <f>+IFERROR(IF(Tabla2[[#This Row],[FECHA CESE/BAJA]]="","No Aplica",IF(AND(MONTH(Tabla2[[#This Row],[FECHA CESE/BAJA]])=MONTH(TODAY()-30),YEAR(Tabla2[[#This Row],[FECHA CESE/BAJA]])=YEAR(TODAY())),MONTH(TODAY()-30)&amp;"-"&amp;YEAR(TODAY()),"Borrar")),"No aplica")</f>
        <v>No Aplica</v>
      </c>
      <c r="AD3361" t="str">
        <f>+IFERROR(IF(Tabla2[[#This Row],[FECHA INICIO DE LABORES EN OBRA]]="","No Aplica",IF(AND(MONTH(Tabla2[[#This Row],[FECHA INICIO DE LABORES EN OBRA]])=MONTH(TODAY()-30),YEAR(Tabla2[[#This Row],[FECHA INICIO DE LABORES EN OBRA]])=YEAR(TODAY())),MONTH(TODAY()-30)&amp;"-"&amp;YEAR(TODAY()),"No Aplica")),"No Aplica")</f>
        <v>No Aplica</v>
      </c>
    </row>
    <row r="3362" spans="1:30" x14ac:dyDescent="0.25">
      <c r="A3362" s="13">
        <v>20523293533</v>
      </c>
      <c r="B3362" s="15" t="s">
        <v>11463</v>
      </c>
      <c r="C3362" s="15" t="s">
        <v>11463</v>
      </c>
      <c r="D3362" s="15" t="s">
        <v>345</v>
      </c>
      <c r="E3362" s="15" t="s">
        <v>346</v>
      </c>
      <c r="F3362" s="39">
        <v>26752</v>
      </c>
      <c r="G3362" s="15">
        <v>1</v>
      </c>
      <c r="H3362" s="15" t="s">
        <v>11474</v>
      </c>
      <c r="I3362" s="15" t="s">
        <v>27</v>
      </c>
      <c r="J3362" s="15" t="s">
        <v>11475</v>
      </c>
      <c r="K3362" s="15" t="s">
        <v>27</v>
      </c>
      <c r="L3362" s="40" t="s">
        <v>6</v>
      </c>
      <c r="M3362" s="39"/>
      <c r="N3362" s="41" t="s">
        <v>2098</v>
      </c>
      <c r="O3362" s="39">
        <v>44186</v>
      </c>
      <c r="P3362" s="40">
        <v>1</v>
      </c>
      <c r="Q3362" s="40">
        <v>1</v>
      </c>
      <c r="R3362" s="40" t="str">
        <f>IFERROR(VLOOKUP(Tabla2[[#This Row],[CONTRATISTA PRNCIPAL]],Hoja1!$L$5:$M$9,2,FALSE),"CJV")</f>
        <v>CJV</v>
      </c>
      <c r="S3362" s="40" t="str">
        <f>IF(Tabla2[[#This Row],[EMPRESA]]=Tabla2[[#This Row],[CONTRATISTA PRNCIPAL]],"Principal","Secundaria")</f>
        <v>Principal</v>
      </c>
      <c r="T3362" s="42">
        <f>IFERROR(1/COUNTIF(Tabla2[CONTRATISTA PRNCIPAL],Tabla2[[#This Row],[CONTRATISTA PRNCIPAL]]),0)</f>
        <v>0.05263157894736842</v>
      </c>
      <c r="U3362" s="43">
        <f>IF(((TODAY()-Tabla2[[#This Row],[FECHA NACIMIENTO]])/365)&lt;18,"Corregir", IF(((TODAY()-Tabla2[[#This Row],[FECHA NACIMIENTO]])/365)&gt;80, "Corregir",ROUNDDOWN(((TODAY()-Tabla2[[#This Row],[FECHA NACIMIENTO]])/365),0)))</f>
        <v>50</v>
      </c>
      <c r="V33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62" s="44" t="str">
        <f>+IF(Tabla2[[#This Row],[Edad]]="Corregir","Corregir","Ok")</f>
        <v>Ok</v>
      </c>
      <c r="X3362" s="42" t="str">
        <f>+IFERROR(VLOOKUP(Tabla2[[#This Row],[DISTRITO SEGÚN DNI]],Hoja1!$A$2:$B$32,2,FALSE),"No")</f>
        <v>CALLAO</v>
      </c>
      <c r="Y3362" s="42" t="str">
        <f>IF(OR(LOWER(Tabla2[[#This Row],[GENERO]])="masculino", LOWER(Tabla2[[#This Row],[GENERO]])="femenino"),"OK","Corregir")</f>
        <v>OK</v>
      </c>
      <c r="Z3362" s="42" t="str">
        <f>+IF(Tabla2[[#This Row],[Nro. DNI / CE]]="","Corregir",IF(LEN(Tabla2[[#This Row],[Nro. DNI / CE]])&gt;=8,"OK","Corregir"))</f>
        <v>OK</v>
      </c>
      <c r="AA3362" s="42">
        <f>COUNTIF(Tabla2[APELLIDOS Y NOMBRES],Tabla2[[#This Row],[APELLIDOS Y NOMBRES]])</f>
        <v>1</v>
      </c>
      <c r="AB3362" s="42">
        <f>IF(Tabla2[[#This Row],[Trabajador]]&gt;1,1/Tabla2[[#This Row],[Trabajador]],Tabla2[[#This Row],[Trabajador]])</f>
        <v>1</v>
      </c>
      <c r="AC3362" t="str">
        <f>+IFERROR(IF(Tabla2[[#This Row],[FECHA CESE/BAJA]]="","No Aplica",IF(AND(MONTH(Tabla2[[#This Row],[FECHA CESE/BAJA]])=MONTH(TODAY()-30),YEAR(Tabla2[[#This Row],[FECHA CESE/BAJA]])=YEAR(TODAY())),MONTH(TODAY()-30)&amp;"-"&amp;YEAR(TODAY()),"Borrar")),"No aplica")</f>
        <v>No Aplica</v>
      </c>
      <c r="AD3362" t="str">
        <f>+IFERROR(IF(Tabla2[[#This Row],[FECHA INICIO DE LABORES EN OBRA]]="","No Aplica",IF(AND(MONTH(Tabla2[[#This Row],[FECHA INICIO DE LABORES EN OBRA]])=MONTH(TODAY()-30),YEAR(Tabla2[[#This Row],[FECHA INICIO DE LABORES EN OBRA]])=YEAR(TODAY())),MONTH(TODAY()-30)&amp;"-"&amp;YEAR(TODAY()),"No Aplica")),"No Aplica")</f>
        <v>No Aplica</v>
      </c>
    </row>
    <row r="3363" spans="1:30" x14ac:dyDescent="0.25">
      <c r="A3363" s="13">
        <v>20523293533</v>
      </c>
      <c r="B3363" s="15" t="s">
        <v>11463</v>
      </c>
      <c r="C3363" s="15" t="s">
        <v>11463</v>
      </c>
      <c r="D3363" s="15" t="s">
        <v>11476</v>
      </c>
      <c r="E3363" s="15" t="s">
        <v>11477</v>
      </c>
      <c r="F3363" s="39">
        <v>27135</v>
      </c>
      <c r="G3363" s="15">
        <v>1</v>
      </c>
      <c r="H3363" s="15" t="s">
        <v>11474</v>
      </c>
      <c r="I3363" s="15" t="s">
        <v>6350</v>
      </c>
      <c r="J3363" s="15" t="s">
        <v>11478</v>
      </c>
      <c r="K3363" s="15" t="s">
        <v>2272</v>
      </c>
      <c r="L3363" s="40" t="s">
        <v>6</v>
      </c>
      <c r="M3363" s="39"/>
      <c r="N3363" s="41" t="s">
        <v>2098</v>
      </c>
      <c r="O3363" s="39">
        <v>44186</v>
      </c>
      <c r="P3363" s="40">
        <v>1</v>
      </c>
      <c r="Q3363" s="40">
        <v>1</v>
      </c>
      <c r="R3363" s="40" t="str">
        <f>IFERROR(VLOOKUP(Tabla2[[#This Row],[CONTRATISTA PRNCIPAL]],Hoja1!$L$5:$M$9,2,FALSE),"CJV")</f>
        <v>CJV</v>
      </c>
      <c r="S3363" s="40" t="str">
        <f>IF(Tabla2[[#This Row],[EMPRESA]]=Tabla2[[#This Row],[CONTRATISTA PRNCIPAL]],"Principal","Secundaria")</f>
        <v>Principal</v>
      </c>
      <c r="T3363" s="42">
        <f>IFERROR(1/COUNTIF(Tabla2[CONTRATISTA PRNCIPAL],Tabla2[[#This Row],[CONTRATISTA PRNCIPAL]]),0)</f>
        <v>0.05263157894736842</v>
      </c>
      <c r="U3363" s="43">
        <f>IF(((TODAY()-Tabla2[[#This Row],[FECHA NACIMIENTO]])/365)&lt;18,"Corregir", IF(((TODAY()-Tabla2[[#This Row],[FECHA NACIMIENTO]])/365)&gt;80, "Corregir",ROUNDDOWN(((TODAY()-Tabla2[[#This Row],[FECHA NACIMIENTO]])/365),0)))</f>
        <v>49</v>
      </c>
      <c r="V33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63" s="44" t="str">
        <f>+IF(Tabla2[[#This Row],[Edad]]="Corregir","Corregir","Ok")</f>
        <v>Ok</v>
      </c>
      <c r="X3363" s="42" t="str">
        <f>+IFERROR(VLOOKUP(Tabla2[[#This Row],[DISTRITO SEGÚN DNI]],Hoja1!$A$2:$B$32,2,FALSE),"No")</f>
        <v>No</v>
      </c>
      <c r="Y3363" s="42" t="str">
        <f>IF(OR(LOWER(Tabla2[[#This Row],[GENERO]])="masculino", LOWER(Tabla2[[#This Row],[GENERO]])="femenino"),"OK","Corregir")</f>
        <v>OK</v>
      </c>
      <c r="Z3363" s="42" t="str">
        <f>+IF(Tabla2[[#This Row],[Nro. DNI / CE]]="","Corregir",IF(LEN(Tabla2[[#This Row],[Nro. DNI / CE]])&gt;=8,"OK","Corregir"))</f>
        <v>OK</v>
      </c>
      <c r="AA3363" s="42">
        <f>COUNTIF(Tabla2[APELLIDOS Y NOMBRES],Tabla2[[#This Row],[APELLIDOS Y NOMBRES]])</f>
        <v>1</v>
      </c>
      <c r="AB3363" s="42">
        <f>IF(Tabla2[[#This Row],[Trabajador]]&gt;1,1/Tabla2[[#This Row],[Trabajador]],Tabla2[[#This Row],[Trabajador]])</f>
        <v>1</v>
      </c>
      <c r="AC3363" t="str">
        <f>+IFERROR(IF(Tabla2[[#This Row],[FECHA CESE/BAJA]]="","No Aplica",IF(AND(MONTH(Tabla2[[#This Row],[FECHA CESE/BAJA]])=MONTH(TODAY()-30),YEAR(Tabla2[[#This Row],[FECHA CESE/BAJA]])=YEAR(TODAY())),MONTH(TODAY()-30)&amp;"-"&amp;YEAR(TODAY()),"Borrar")),"No aplica")</f>
        <v>No Aplica</v>
      </c>
      <c r="AD3363" t="str">
        <f>+IFERROR(IF(Tabla2[[#This Row],[FECHA INICIO DE LABORES EN OBRA]]="","No Aplica",IF(AND(MONTH(Tabla2[[#This Row],[FECHA INICIO DE LABORES EN OBRA]])=MONTH(TODAY()-30),YEAR(Tabla2[[#This Row],[FECHA INICIO DE LABORES EN OBRA]])=YEAR(TODAY())),MONTH(TODAY()-30)&amp;"-"&amp;YEAR(TODAY()),"No Aplica")),"No Aplica")</f>
        <v>No Aplica</v>
      </c>
    </row>
    <row r="3364" spans="1:30" x14ac:dyDescent="0.25">
      <c r="A3364" s="13">
        <v>20523293533</v>
      </c>
      <c r="B3364" s="15" t="s">
        <v>11463</v>
      </c>
      <c r="C3364" s="15" t="s">
        <v>11463</v>
      </c>
      <c r="D3364" s="15" t="s">
        <v>11479</v>
      </c>
      <c r="E3364" s="15" t="s">
        <v>11480</v>
      </c>
      <c r="F3364" s="39">
        <v>31046</v>
      </c>
      <c r="G3364" s="15">
        <v>1</v>
      </c>
      <c r="H3364" s="15" t="s">
        <v>11474</v>
      </c>
      <c r="I3364" s="15" t="s">
        <v>6350</v>
      </c>
      <c r="J3364" s="15" t="s">
        <v>11481</v>
      </c>
      <c r="K3364" s="15" t="s">
        <v>4274</v>
      </c>
      <c r="L3364" s="40" t="s">
        <v>6</v>
      </c>
      <c r="M3364" s="39"/>
      <c r="N3364" s="41" t="s">
        <v>2098</v>
      </c>
      <c r="O3364" s="39">
        <v>44186</v>
      </c>
      <c r="P3364" s="40">
        <v>1</v>
      </c>
      <c r="Q3364" s="40">
        <v>1</v>
      </c>
      <c r="R3364" s="40" t="str">
        <f>IFERROR(VLOOKUP(Tabla2[[#This Row],[CONTRATISTA PRNCIPAL]],Hoja1!$L$5:$M$9,2,FALSE),"CJV")</f>
        <v>CJV</v>
      </c>
      <c r="S3364" s="40" t="str">
        <f>IF(Tabla2[[#This Row],[EMPRESA]]=Tabla2[[#This Row],[CONTRATISTA PRNCIPAL]],"Principal","Secundaria")</f>
        <v>Principal</v>
      </c>
      <c r="T3364" s="42">
        <f>IFERROR(1/COUNTIF(Tabla2[CONTRATISTA PRNCIPAL],Tabla2[[#This Row],[CONTRATISTA PRNCIPAL]]),0)</f>
        <v>0.05263157894736842</v>
      </c>
      <c r="U3364" s="43">
        <f>IF(((TODAY()-Tabla2[[#This Row],[FECHA NACIMIENTO]])/365)&lt;18,"Corregir", IF(((TODAY()-Tabla2[[#This Row],[FECHA NACIMIENTO]])/365)&gt;80, "Corregir",ROUNDDOWN(((TODAY()-Tabla2[[#This Row],[FECHA NACIMIENTO]])/365),0)))</f>
        <v>38</v>
      </c>
      <c r="V33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64" s="44" t="str">
        <f>+IF(Tabla2[[#This Row],[Edad]]="Corregir","Corregir","Ok")</f>
        <v>Ok</v>
      </c>
      <c r="X3364" s="42" t="str">
        <f>+IFERROR(VLOOKUP(Tabla2[[#This Row],[DISTRITO SEGÚN DNI]],Hoja1!$A$2:$B$32,2,FALSE),"No")</f>
        <v>No</v>
      </c>
      <c r="Y3364" s="42" t="str">
        <f>IF(OR(LOWER(Tabla2[[#This Row],[GENERO]])="masculino", LOWER(Tabla2[[#This Row],[GENERO]])="femenino"),"OK","Corregir")</f>
        <v>OK</v>
      </c>
      <c r="Z3364" s="42" t="str">
        <f>+IF(Tabla2[[#This Row],[Nro. DNI / CE]]="","Corregir",IF(LEN(Tabla2[[#This Row],[Nro. DNI / CE]])&gt;=8,"OK","Corregir"))</f>
        <v>OK</v>
      </c>
      <c r="AA3364" s="42">
        <f>COUNTIF(Tabla2[APELLIDOS Y NOMBRES],Tabla2[[#This Row],[APELLIDOS Y NOMBRES]])</f>
        <v>1</v>
      </c>
      <c r="AB3364" s="42">
        <f>IF(Tabla2[[#This Row],[Trabajador]]&gt;1,1/Tabla2[[#This Row],[Trabajador]],Tabla2[[#This Row],[Trabajador]])</f>
        <v>1</v>
      </c>
      <c r="AC3364" t="str">
        <f>+IFERROR(IF(Tabla2[[#This Row],[FECHA CESE/BAJA]]="","No Aplica",IF(AND(MONTH(Tabla2[[#This Row],[FECHA CESE/BAJA]])=MONTH(TODAY()-30),YEAR(Tabla2[[#This Row],[FECHA CESE/BAJA]])=YEAR(TODAY())),MONTH(TODAY()-30)&amp;"-"&amp;YEAR(TODAY()),"Borrar")),"No aplica")</f>
        <v>No Aplica</v>
      </c>
      <c r="AD3364" t="str">
        <f>+IFERROR(IF(Tabla2[[#This Row],[FECHA INICIO DE LABORES EN OBRA]]="","No Aplica",IF(AND(MONTH(Tabla2[[#This Row],[FECHA INICIO DE LABORES EN OBRA]])=MONTH(TODAY()-30),YEAR(Tabla2[[#This Row],[FECHA INICIO DE LABORES EN OBRA]])=YEAR(TODAY())),MONTH(TODAY()-30)&amp;"-"&amp;YEAR(TODAY()),"No Aplica")),"No Aplica")</f>
        <v>No Aplica</v>
      </c>
    </row>
    <row r="3365" spans="1:30" x14ac:dyDescent="0.25">
      <c r="A3365" s="13">
        <v>20523293533</v>
      </c>
      <c r="B3365" s="15" t="s">
        <v>11463</v>
      </c>
      <c r="C3365" s="15" t="s">
        <v>11463</v>
      </c>
      <c r="D3365" s="15" t="s">
        <v>363</v>
      </c>
      <c r="E3365" s="15" t="s">
        <v>364</v>
      </c>
      <c r="F3365" s="39">
        <v>27820</v>
      </c>
      <c r="G3365" s="15">
        <v>1</v>
      </c>
      <c r="H3365" s="15" t="s">
        <v>11474</v>
      </c>
      <c r="I3365" s="15" t="s">
        <v>34</v>
      </c>
      <c r="J3365" s="15" t="s">
        <v>11482</v>
      </c>
      <c r="K3365" s="15" t="s">
        <v>17</v>
      </c>
      <c r="L3365" s="40" t="s">
        <v>6</v>
      </c>
      <c r="M3365" s="39"/>
      <c r="N3365" s="41" t="s">
        <v>2098</v>
      </c>
      <c r="O3365" s="39">
        <v>44186</v>
      </c>
      <c r="P3365" s="40">
        <v>1</v>
      </c>
      <c r="Q3365" s="40">
        <v>1</v>
      </c>
      <c r="R3365" s="40" t="str">
        <f>IFERROR(VLOOKUP(Tabla2[[#This Row],[CONTRATISTA PRNCIPAL]],Hoja1!$L$5:$M$9,2,FALSE),"CJV")</f>
        <v>CJV</v>
      </c>
      <c r="S3365" s="40" t="str">
        <f>IF(Tabla2[[#This Row],[EMPRESA]]=Tabla2[[#This Row],[CONTRATISTA PRNCIPAL]],"Principal","Secundaria")</f>
        <v>Principal</v>
      </c>
      <c r="T3365" s="42">
        <f>IFERROR(1/COUNTIF(Tabla2[CONTRATISTA PRNCIPAL],Tabla2[[#This Row],[CONTRATISTA PRNCIPAL]]),0)</f>
        <v>0.05263157894736842</v>
      </c>
      <c r="U3365" s="43">
        <f>IF(((TODAY()-Tabla2[[#This Row],[FECHA NACIMIENTO]])/365)&lt;18,"Corregir", IF(((TODAY()-Tabla2[[#This Row],[FECHA NACIMIENTO]])/365)&gt;80, "Corregir",ROUNDDOWN(((TODAY()-Tabla2[[#This Row],[FECHA NACIMIENTO]])/365),0)))</f>
        <v>47</v>
      </c>
      <c r="V33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65" s="44" t="str">
        <f>+IF(Tabla2[[#This Row],[Edad]]="Corregir","Corregir","Ok")</f>
        <v>Ok</v>
      </c>
      <c r="X3365" s="42" t="str">
        <f>+IFERROR(VLOOKUP(Tabla2[[#This Row],[DISTRITO SEGÚN DNI]],Hoja1!$A$2:$B$32,2,FALSE),"No")</f>
        <v>ATE</v>
      </c>
      <c r="Y3365" s="42" t="str">
        <f>IF(OR(LOWER(Tabla2[[#This Row],[GENERO]])="masculino", LOWER(Tabla2[[#This Row],[GENERO]])="femenino"),"OK","Corregir")</f>
        <v>OK</v>
      </c>
      <c r="Z3365" s="42" t="str">
        <f>+IF(Tabla2[[#This Row],[Nro. DNI / CE]]="","Corregir",IF(LEN(Tabla2[[#This Row],[Nro. DNI / CE]])&gt;=8,"OK","Corregir"))</f>
        <v>OK</v>
      </c>
      <c r="AA3365" s="42">
        <f>COUNTIF(Tabla2[APELLIDOS Y NOMBRES],Tabla2[[#This Row],[APELLIDOS Y NOMBRES]])</f>
        <v>1</v>
      </c>
      <c r="AB3365" s="42">
        <f>IF(Tabla2[[#This Row],[Trabajador]]&gt;1,1/Tabla2[[#This Row],[Trabajador]],Tabla2[[#This Row],[Trabajador]])</f>
        <v>1</v>
      </c>
      <c r="AC3365" t="str">
        <f>+IFERROR(IF(Tabla2[[#This Row],[FECHA CESE/BAJA]]="","No Aplica",IF(AND(MONTH(Tabla2[[#This Row],[FECHA CESE/BAJA]])=MONTH(TODAY()-30),YEAR(Tabla2[[#This Row],[FECHA CESE/BAJA]])=YEAR(TODAY())),MONTH(TODAY()-30)&amp;"-"&amp;YEAR(TODAY()),"Borrar")),"No aplica")</f>
        <v>No Aplica</v>
      </c>
      <c r="AD3365" t="str">
        <f>+IFERROR(IF(Tabla2[[#This Row],[FECHA INICIO DE LABORES EN OBRA]]="","No Aplica",IF(AND(MONTH(Tabla2[[#This Row],[FECHA INICIO DE LABORES EN OBRA]])=MONTH(TODAY()-30),YEAR(Tabla2[[#This Row],[FECHA INICIO DE LABORES EN OBRA]])=YEAR(TODAY())),MONTH(TODAY()-30)&amp;"-"&amp;YEAR(TODAY()),"No Aplica")),"No Aplica")</f>
        <v>No Aplica</v>
      </c>
    </row>
    <row r="3366" spans="1:30" x14ac:dyDescent="0.25">
      <c r="A3366" s="13">
        <v>20523293533</v>
      </c>
      <c r="B3366" s="15" t="s">
        <v>11463</v>
      </c>
      <c r="C3366" s="15" t="s">
        <v>11463</v>
      </c>
      <c r="D3366" s="15" t="s">
        <v>11483</v>
      </c>
      <c r="E3366" s="15" t="s">
        <v>11484</v>
      </c>
      <c r="F3366" s="39">
        <v>33250</v>
      </c>
      <c r="G3366" s="15">
        <v>1</v>
      </c>
      <c r="H3366" s="15" t="s">
        <v>11474</v>
      </c>
      <c r="I3366" s="15" t="s">
        <v>11485</v>
      </c>
      <c r="J3366" s="15" t="s">
        <v>11486</v>
      </c>
      <c r="K3366" s="15" t="s">
        <v>3569</v>
      </c>
      <c r="L3366" s="40" t="s">
        <v>6</v>
      </c>
      <c r="M3366" s="39"/>
      <c r="N3366" s="41" t="s">
        <v>2098</v>
      </c>
      <c r="O3366" s="39">
        <v>44186</v>
      </c>
      <c r="P3366" s="40">
        <v>1</v>
      </c>
      <c r="Q3366" s="40">
        <v>1</v>
      </c>
      <c r="R3366" s="40" t="str">
        <f>IFERROR(VLOOKUP(Tabla2[[#This Row],[CONTRATISTA PRNCIPAL]],Hoja1!$L$5:$M$9,2,FALSE),"CJV")</f>
        <v>CJV</v>
      </c>
      <c r="S3366" s="40" t="str">
        <f>IF(Tabla2[[#This Row],[EMPRESA]]=Tabla2[[#This Row],[CONTRATISTA PRNCIPAL]],"Principal","Secundaria")</f>
        <v>Principal</v>
      </c>
      <c r="T3366" s="42">
        <f>IFERROR(1/COUNTIF(Tabla2[CONTRATISTA PRNCIPAL],Tabla2[[#This Row],[CONTRATISTA PRNCIPAL]]),0)</f>
        <v>0.05263157894736842</v>
      </c>
      <c r="U3366" s="43">
        <f>IF(((TODAY()-Tabla2[[#This Row],[FECHA NACIMIENTO]])/365)&lt;18,"Corregir", IF(((TODAY()-Tabla2[[#This Row],[FECHA NACIMIENTO]])/365)&gt;80, "Corregir",ROUNDDOWN(((TODAY()-Tabla2[[#This Row],[FECHA NACIMIENTO]])/365),0)))</f>
        <v>32</v>
      </c>
      <c r="V33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66" s="44" t="str">
        <f>+IF(Tabla2[[#This Row],[Edad]]="Corregir","Corregir","Ok")</f>
        <v>Ok</v>
      </c>
      <c r="X3366" s="42" t="str">
        <f>+IFERROR(VLOOKUP(Tabla2[[#This Row],[DISTRITO SEGÚN DNI]],Hoja1!$A$2:$B$32,2,FALSE),"No")</f>
        <v>No</v>
      </c>
      <c r="Y3366" s="42" t="str">
        <f>IF(OR(LOWER(Tabla2[[#This Row],[GENERO]])="masculino", LOWER(Tabla2[[#This Row],[GENERO]])="femenino"),"OK","Corregir")</f>
        <v>OK</v>
      </c>
      <c r="Z3366" s="42" t="str">
        <f>+IF(Tabla2[[#This Row],[Nro. DNI / CE]]="","Corregir",IF(LEN(Tabla2[[#This Row],[Nro. DNI / CE]])&gt;=8,"OK","Corregir"))</f>
        <v>OK</v>
      </c>
      <c r="AA3366" s="42">
        <f>COUNTIF(Tabla2[APELLIDOS Y NOMBRES],Tabla2[[#This Row],[APELLIDOS Y NOMBRES]])</f>
        <v>1</v>
      </c>
      <c r="AB3366" s="42">
        <f>IF(Tabla2[[#This Row],[Trabajador]]&gt;1,1/Tabla2[[#This Row],[Trabajador]],Tabla2[[#This Row],[Trabajador]])</f>
        <v>1</v>
      </c>
      <c r="AC3366" t="str">
        <f>+IFERROR(IF(Tabla2[[#This Row],[FECHA CESE/BAJA]]="","No Aplica",IF(AND(MONTH(Tabla2[[#This Row],[FECHA CESE/BAJA]])=MONTH(TODAY()-30),YEAR(Tabla2[[#This Row],[FECHA CESE/BAJA]])=YEAR(TODAY())),MONTH(TODAY()-30)&amp;"-"&amp;YEAR(TODAY()),"Borrar")),"No aplica")</f>
        <v>No Aplica</v>
      </c>
      <c r="AD3366" t="str">
        <f>+IFERROR(IF(Tabla2[[#This Row],[FECHA INICIO DE LABORES EN OBRA]]="","No Aplica",IF(AND(MONTH(Tabla2[[#This Row],[FECHA INICIO DE LABORES EN OBRA]])=MONTH(TODAY()-30),YEAR(Tabla2[[#This Row],[FECHA INICIO DE LABORES EN OBRA]])=YEAR(TODAY())),MONTH(TODAY()-30)&amp;"-"&amp;YEAR(TODAY()),"No Aplica")),"No Aplica")</f>
        <v>No Aplica</v>
      </c>
    </row>
    <row r="3367" spans="1:30" x14ac:dyDescent="0.25">
      <c r="A3367" s="13">
        <v>20523293533</v>
      </c>
      <c r="B3367" s="15" t="s">
        <v>11463</v>
      </c>
      <c r="C3367" s="15" t="s">
        <v>11463</v>
      </c>
      <c r="D3367" s="15" t="s">
        <v>11487</v>
      </c>
      <c r="E3367" s="15" t="s">
        <v>11488</v>
      </c>
      <c r="F3367" s="39">
        <v>31319</v>
      </c>
      <c r="G3367" s="15">
        <v>1</v>
      </c>
      <c r="H3367" s="15" t="s">
        <v>11474</v>
      </c>
      <c r="I3367" s="15" t="s">
        <v>27</v>
      </c>
      <c r="J3367" s="15" t="s">
        <v>11489</v>
      </c>
      <c r="K3367" s="15" t="s">
        <v>2641</v>
      </c>
      <c r="L3367" s="40" t="s">
        <v>6</v>
      </c>
      <c r="M3367" s="39"/>
      <c r="N3367" s="41" t="s">
        <v>2098</v>
      </c>
      <c r="O3367" s="39">
        <v>44186</v>
      </c>
      <c r="P3367" s="40">
        <v>1</v>
      </c>
      <c r="Q3367" s="40">
        <v>1</v>
      </c>
      <c r="R3367" s="40" t="str">
        <f>IFERROR(VLOOKUP(Tabla2[[#This Row],[CONTRATISTA PRNCIPAL]],Hoja1!$L$5:$M$9,2,FALSE),"CJV")</f>
        <v>CJV</v>
      </c>
      <c r="S3367" s="40" t="str">
        <f>IF(Tabla2[[#This Row],[EMPRESA]]=Tabla2[[#This Row],[CONTRATISTA PRNCIPAL]],"Principal","Secundaria")</f>
        <v>Principal</v>
      </c>
      <c r="T3367" s="42">
        <f>IFERROR(1/COUNTIF(Tabla2[CONTRATISTA PRNCIPAL],Tabla2[[#This Row],[CONTRATISTA PRNCIPAL]]),0)</f>
        <v>0.05263157894736842</v>
      </c>
      <c r="U3367" s="43">
        <f>IF(((TODAY()-Tabla2[[#This Row],[FECHA NACIMIENTO]])/365)&lt;18,"Corregir", IF(((TODAY()-Tabla2[[#This Row],[FECHA NACIMIENTO]])/365)&gt;80, "Corregir",ROUNDDOWN(((TODAY()-Tabla2[[#This Row],[FECHA NACIMIENTO]])/365),0)))</f>
        <v>38</v>
      </c>
      <c r="V33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67" s="44" t="str">
        <f>+IF(Tabla2[[#This Row],[Edad]]="Corregir","Corregir","Ok")</f>
        <v>Ok</v>
      </c>
      <c r="X3367" s="42" t="str">
        <f>+IFERROR(VLOOKUP(Tabla2[[#This Row],[DISTRITO SEGÚN DNI]],Hoja1!$A$2:$B$32,2,FALSE),"No")</f>
        <v>No</v>
      </c>
      <c r="Y3367" s="42" t="str">
        <f>IF(OR(LOWER(Tabla2[[#This Row],[GENERO]])="masculino", LOWER(Tabla2[[#This Row],[GENERO]])="femenino"),"OK","Corregir")</f>
        <v>OK</v>
      </c>
      <c r="Z3367" s="42" t="str">
        <f>+IF(Tabla2[[#This Row],[Nro. DNI / CE]]="","Corregir",IF(LEN(Tabla2[[#This Row],[Nro. DNI / CE]])&gt;=8,"OK","Corregir"))</f>
        <v>OK</v>
      </c>
      <c r="AA3367" s="42">
        <f>COUNTIF(Tabla2[APELLIDOS Y NOMBRES],Tabla2[[#This Row],[APELLIDOS Y NOMBRES]])</f>
        <v>1</v>
      </c>
      <c r="AB3367" s="42">
        <f>IF(Tabla2[[#This Row],[Trabajador]]&gt;1,1/Tabla2[[#This Row],[Trabajador]],Tabla2[[#This Row],[Trabajador]])</f>
        <v>1</v>
      </c>
      <c r="AC3367" t="str">
        <f>+IFERROR(IF(Tabla2[[#This Row],[FECHA CESE/BAJA]]="","No Aplica",IF(AND(MONTH(Tabla2[[#This Row],[FECHA CESE/BAJA]])=MONTH(TODAY()-30),YEAR(Tabla2[[#This Row],[FECHA CESE/BAJA]])=YEAR(TODAY())),MONTH(TODAY()-30)&amp;"-"&amp;YEAR(TODAY()),"Borrar")),"No aplica")</f>
        <v>No Aplica</v>
      </c>
      <c r="AD3367" t="str">
        <f>+IFERROR(IF(Tabla2[[#This Row],[FECHA INICIO DE LABORES EN OBRA]]="","No Aplica",IF(AND(MONTH(Tabla2[[#This Row],[FECHA INICIO DE LABORES EN OBRA]])=MONTH(TODAY()-30),YEAR(Tabla2[[#This Row],[FECHA INICIO DE LABORES EN OBRA]])=YEAR(TODAY())),MONTH(TODAY()-30)&amp;"-"&amp;YEAR(TODAY()),"No Aplica")),"No Aplica")</f>
        <v>No Aplica</v>
      </c>
    </row>
    <row r="3368" spans="1:30" x14ac:dyDescent="0.25">
      <c r="A3368" s="13">
        <v>20523293533</v>
      </c>
      <c r="B3368" s="15" t="s">
        <v>11463</v>
      </c>
      <c r="C3368" s="15" t="s">
        <v>11463</v>
      </c>
      <c r="D3368" s="15" t="s">
        <v>11490</v>
      </c>
      <c r="E3368" s="15" t="s">
        <v>11491</v>
      </c>
      <c r="F3368" s="39">
        <v>27127</v>
      </c>
      <c r="G3368" s="15">
        <v>1</v>
      </c>
      <c r="H3368" s="15" t="s">
        <v>11474</v>
      </c>
      <c r="I3368" s="15" t="s">
        <v>6350</v>
      </c>
      <c r="J3368" s="15" t="s">
        <v>11492</v>
      </c>
      <c r="K3368" s="15" t="s">
        <v>3795</v>
      </c>
      <c r="L3368" s="40" t="s">
        <v>6</v>
      </c>
      <c r="M3368" s="39"/>
      <c r="N3368" s="41" t="s">
        <v>2098</v>
      </c>
      <c r="O3368" s="39">
        <v>44963</v>
      </c>
      <c r="P3368" s="40">
        <v>1</v>
      </c>
      <c r="Q3368" s="40">
        <v>1</v>
      </c>
      <c r="R3368" s="40" t="str">
        <f>IFERROR(VLOOKUP(Tabla2[[#This Row],[CONTRATISTA PRNCIPAL]],Hoja1!$L$5:$M$9,2,FALSE),"CJV")</f>
        <v>CJV</v>
      </c>
      <c r="S3368" s="40" t="str">
        <f>IF(Tabla2[[#This Row],[EMPRESA]]=Tabla2[[#This Row],[CONTRATISTA PRNCIPAL]],"Principal","Secundaria")</f>
        <v>Principal</v>
      </c>
      <c r="T3368" s="42">
        <f>IFERROR(1/COUNTIF(Tabla2[CONTRATISTA PRNCIPAL],Tabla2[[#This Row],[CONTRATISTA PRNCIPAL]]),0)</f>
        <v>0.05263157894736842</v>
      </c>
      <c r="U3368" s="43">
        <f>IF(((TODAY()-Tabla2[[#This Row],[FECHA NACIMIENTO]])/365)&lt;18,"Corregir", IF(((TODAY()-Tabla2[[#This Row],[FECHA NACIMIENTO]])/365)&gt;80, "Corregir",ROUNDDOWN(((TODAY()-Tabla2[[#This Row],[FECHA NACIMIENTO]])/365),0)))</f>
        <v>49</v>
      </c>
      <c r="V33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68" s="44" t="str">
        <f>+IF(Tabla2[[#This Row],[Edad]]="Corregir","Corregir","Ok")</f>
        <v>Ok</v>
      </c>
      <c r="X3368" s="42" t="str">
        <f>+IFERROR(VLOOKUP(Tabla2[[#This Row],[DISTRITO SEGÚN DNI]],Hoja1!$A$2:$B$32,2,FALSE),"No")</f>
        <v>No</v>
      </c>
      <c r="Y3368" s="42" t="str">
        <f>IF(OR(LOWER(Tabla2[[#This Row],[GENERO]])="masculino", LOWER(Tabla2[[#This Row],[GENERO]])="femenino"),"OK","Corregir")</f>
        <v>OK</v>
      </c>
      <c r="Z3368" s="42" t="str">
        <f>+IF(Tabla2[[#This Row],[Nro. DNI / CE]]="","Corregir",IF(LEN(Tabla2[[#This Row],[Nro. DNI / CE]])&gt;=8,"OK","Corregir"))</f>
        <v>OK</v>
      </c>
      <c r="AA3368" s="42">
        <f>COUNTIF(Tabla2[APELLIDOS Y NOMBRES],Tabla2[[#This Row],[APELLIDOS Y NOMBRES]])</f>
        <v>1</v>
      </c>
      <c r="AB3368" s="42">
        <f>IF(Tabla2[[#This Row],[Trabajador]]&gt;1,1/Tabla2[[#This Row],[Trabajador]],Tabla2[[#This Row],[Trabajador]])</f>
        <v>1</v>
      </c>
      <c r="AC3368" t="str">
        <f>+IFERROR(IF(Tabla2[[#This Row],[FECHA CESE/BAJA]]="","No Aplica",IF(AND(MONTH(Tabla2[[#This Row],[FECHA CESE/BAJA]])=MONTH(TODAY()-30),YEAR(Tabla2[[#This Row],[FECHA CESE/BAJA]])=YEAR(TODAY())),MONTH(TODAY()-30)&amp;"-"&amp;YEAR(TODAY()),"Borrar")),"No aplica")</f>
        <v>No Aplica</v>
      </c>
      <c r="AD3368" t="str">
        <f>+IFERROR(IF(Tabla2[[#This Row],[FECHA INICIO DE LABORES EN OBRA]]="","No Aplica",IF(AND(MONTH(Tabla2[[#This Row],[FECHA INICIO DE LABORES EN OBRA]])=MONTH(TODAY()-30),YEAR(Tabla2[[#This Row],[FECHA INICIO DE LABORES EN OBRA]])=YEAR(TODAY())),MONTH(TODAY()-30)&amp;"-"&amp;YEAR(TODAY()),"No Aplica")),"No Aplica")</f>
        <v>No Aplica</v>
      </c>
    </row>
    <row r="3369" spans="1:30" x14ac:dyDescent="0.25">
      <c r="A3369" s="13">
        <v>20523293533</v>
      </c>
      <c r="B3369" s="15" t="s">
        <v>11463</v>
      </c>
      <c r="C3369" s="15" t="s">
        <v>11463</v>
      </c>
      <c r="D3369" s="15" t="s">
        <v>1012</v>
      </c>
      <c r="E3369" s="15" t="s">
        <v>1013</v>
      </c>
      <c r="F3369" s="39">
        <v>35101</v>
      </c>
      <c r="G3369" s="15">
        <v>1</v>
      </c>
      <c r="H3369" s="15" t="s">
        <v>11493</v>
      </c>
      <c r="I3369" s="15" t="s">
        <v>27</v>
      </c>
      <c r="J3369" s="15" t="s">
        <v>11494</v>
      </c>
      <c r="K3369" s="15" t="s">
        <v>27</v>
      </c>
      <c r="L3369" s="40" t="s">
        <v>5</v>
      </c>
      <c r="M3369" s="39"/>
      <c r="N3369" s="41" t="s">
        <v>2098</v>
      </c>
      <c r="O3369" s="39">
        <v>44186</v>
      </c>
      <c r="P3369" s="40">
        <v>1</v>
      </c>
      <c r="Q3369" s="40">
        <v>1</v>
      </c>
      <c r="R3369" s="40" t="str">
        <f>IFERROR(VLOOKUP(Tabla2[[#This Row],[CONTRATISTA PRNCIPAL]],Hoja1!$L$5:$M$9,2,FALSE),"CJV")</f>
        <v>CJV</v>
      </c>
      <c r="S3369" s="40" t="str">
        <f>IF(Tabla2[[#This Row],[EMPRESA]]=Tabla2[[#This Row],[CONTRATISTA PRNCIPAL]],"Principal","Secundaria")</f>
        <v>Principal</v>
      </c>
      <c r="T3369" s="42">
        <f>IFERROR(1/COUNTIF(Tabla2[CONTRATISTA PRNCIPAL],Tabla2[[#This Row],[CONTRATISTA PRNCIPAL]]),0)</f>
        <v>0.05263157894736842</v>
      </c>
      <c r="U3369" s="43">
        <f>IF(((TODAY()-Tabla2[[#This Row],[FECHA NACIMIENTO]])/365)&lt;18,"Corregir", IF(((TODAY()-Tabla2[[#This Row],[FECHA NACIMIENTO]])/365)&gt;80, "Corregir",ROUNDDOWN(((TODAY()-Tabla2[[#This Row],[FECHA NACIMIENTO]])/365),0)))</f>
        <v>27</v>
      </c>
      <c r="V33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69" s="44" t="str">
        <f>+IF(Tabla2[[#This Row],[Edad]]="Corregir","Corregir","Ok")</f>
        <v>Ok</v>
      </c>
      <c r="X3369" s="42" t="str">
        <f>+IFERROR(VLOOKUP(Tabla2[[#This Row],[DISTRITO SEGÚN DNI]],Hoja1!$A$2:$B$32,2,FALSE),"No")</f>
        <v>CALLAO</v>
      </c>
      <c r="Y3369" s="42" t="str">
        <f>IF(OR(LOWER(Tabla2[[#This Row],[GENERO]])="masculino", LOWER(Tabla2[[#This Row],[GENERO]])="femenino"),"OK","Corregir")</f>
        <v>OK</v>
      </c>
      <c r="Z3369" s="42" t="str">
        <f>+IF(Tabla2[[#This Row],[Nro. DNI / CE]]="","Corregir",IF(LEN(Tabla2[[#This Row],[Nro. DNI / CE]])&gt;=8,"OK","Corregir"))</f>
        <v>OK</v>
      </c>
      <c r="AA3369" s="42">
        <f>COUNTIF(Tabla2[APELLIDOS Y NOMBRES],Tabla2[[#This Row],[APELLIDOS Y NOMBRES]])</f>
        <v>1</v>
      </c>
      <c r="AB3369" s="42">
        <f>IF(Tabla2[[#This Row],[Trabajador]]&gt;1,1/Tabla2[[#This Row],[Trabajador]],Tabla2[[#This Row],[Trabajador]])</f>
        <v>1</v>
      </c>
      <c r="AC3369" t="str">
        <f>+IFERROR(IF(Tabla2[[#This Row],[FECHA CESE/BAJA]]="","No Aplica",IF(AND(MONTH(Tabla2[[#This Row],[FECHA CESE/BAJA]])=MONTH(TODAY()-30),YEAR(Tabla2[[#This Row],[FECHA CESE/BAJA]])=YEAR(TODAY())),MONTH(TODAY()-30)&amp;"-"&amp;YEAR(TODAY()),"Borrar")),"No aplica")</f>
        <v>No Aplica</v>
      </c>
      <c r="AD3369" t="str">
        <f>+IFERROR(IF(Tabla2[[#This Row],[FECHA INICIO DE LABORES EN OBRA]]="","No Aplica",IF(AND(MONTH(Tabla2[[#This Row],[FECHA INICIO DE LABORES EN OBRA]])=MONTH(TODAY()-30),YEAR(Tabla2[[#This Row],[FECHA INICIO DE LABORES EN OBRA]])=YEAR(TODAY())),MONTH(TODAY()-30)&amp;"-"&amp;YEAR(TODAY()),"No Aplica")),"No Aplica")</f>
        <v>No Aplica</v>
      </c>
    </row>
    <row r="3370" spans="1:30" x14ac:dyDescent="0.25">
      <c r="A3370" s="13">
        <v>20523293533</v>
      </c>
      <c r="B3370" s="15" t="s">
        <v>11463</v>
      </c>
      <c r="C3370" s="15" t="s">
        <v>11463</v>
      </c>
      <c r="D3370" s="15">
        <v>71967353</v>
      </c>
      <c r="E3370" s="15" t="s">
        <v>194</v>
      </c>
      <c r="F3370" s="39">
        <v>35360</v>
      </c>
      <c r="G3370" s="15">
        <v>1</v>
      </c>
      <c r="H3370" s="15" t="s">
        <v>11493</v>
      </c>
      <c r="I3370" s="15" t="s">
        <v>27</v>
      </c>
      <c r="J3370" s="15" t="s">
        <v>11495</v>
      </c>
      <c r="K3370" s="15" t="s">
        <v>27</v>
      </c>
      <c r="L3370" s="40" t="s">
        <v>6</v>
      </c>
      <c r="M3370" s="39"/>
      <c r="N3370" s="41" t="s">
        <v>2098</v>
      </c>
      <c r="O3370" s="39">
        <v>44446</v>
      </c>
      <c r="P3370" s="40">
        <v>1</v>
      </c>
      <c r="Q3370" s="40">
        <v>1</v>
      </c>
      <c r="R3370" s="40" t="str">
        <f>IFERROR(VLOOKUP(Tabla2[[#This Row],[CONTRATISTA PRNCIPAL]],Hoja1!$L$5:$M$9,2,FALSE),"CJV")</f>
        <v>CJV</v>
      </c>
      <c r="S3370" s="40" t="str">
        <f>IF(Tabla2[[#This Row],[EMPRESA]]=Tabla2[[#This Row],[CONTRATISTA PRNCIPAL]],"Principal","Secundaria")</f>
        <v>Principal</v>
      </c>
      <c r="T3370" s="42">
        <f>IFERROR(1/COUNTIF(Tabla2[CONTRATISTA PRNCIPAL],Tabla2[[#This Row],[CONTRATISTA PRNCIPAL]]),0)</f>
        <v>0.05263157894736842</v>
      </c>
      <c r="U3370" s="43">
        <f>IF(((TODAY()-Tabla2[[#This Row],[FECHA NACIMIENTO]])/365)&lt;18,"Corregir", IF(((TODAY()-Tabla2[[#This Row],[FECHA NACIMIENTO]])/365)&gt;80, "Corregir",ROUNDDOWN(((TODAY()-Tabla2[[#This Row],[FECHA NACIMIENTO]])/365),0)))</f>
        <v>26</v>
      </c>
      <c r="V33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70" s="44" t="str">
        <f>+IF(Tabla2[[#This Row],[Edad]]="Corregir","Corregir","Ok")</f>
        <v>Ok</v>
      </c>
      <c r="X3370" s="42" t="str">
        <f>+IFERROR(VLOOKUP(Tabla2[[#This Row],[DISTRITO SEGÚN DNI]],Hoja1!$A$2:$B$32,2,FALSE),"No")</f>
        <v>CALLAO</v>
      </c>
      <c r="Y3370" s="42" t="str">
        <f>IF(OR(LOWER(Tabla2[[#This Row],[GENERO]])="masculino", LOWER(Tabla2[[#This Row],[GENERO]])="femenino"),"OK","Corregir")</f>
        <v>OK</v>
      </c>
      <c r="Z3370" s="42" t="str">
        <f>+IF(Tabla2[[#This Row],[Nro. DNI / CE]]="","Corregir",IF(LEN(Tabla2[[#This Row],[Nro. DNI / CE]])&gt;=8,"OK","Corregir"))</f>
        <v>OK</v>
      </c>
      <c r="AA3370" s="42">
        <f>COUNTIF(Tabla2[APELLIDOS Y NOMBRES],Tabla2[[#This Row],[APELLIDOS Y NOMBRES]])</f>
        <v>1</v>
      </c>
      <c r="AB3370" s="42">
        <f>IF(Tabla2[[#This Row],[Trabajador]]&gt;1,1/Tabla2[[#This Row],[Trabajador]],Tabla2[[#This Row],[Trabajador]])</f>
        <v>1</v>
      </c>
      <c r="AC3370" t="str">
        <f>+IFERROR(IF(Tabla2[[#This Row],[FECHA CESE/BAJA]]="","No Aplica",IF(AND(MONTH(Tabla2[[#This Row],[FECHA CESE/BAJA]])=MONTH(TODAY()-30),YEAR(Tabla2[[#This Row],[FECHA CESE/BAJA]])=YEAR(TODAY())),MONTH(TODAY()-30)&amp;"-"&amp;YEAR(TODAY()),"Borrar")),"No aplica")</f>
        <v>No Aplica</v>
      </c>
      <c r="AD3370" t="str">
        <f>+IFERROR(IF(Tabla2[[#This Row],[FECHA INICIO DE LABORES EN OBRA]]="","No Aplica",IF(AND(MONTH(Tabla2[[#This Row],[FECHA INICIO DE LABORES EN OBRA]])=MONTH(TODAY()-30),YEAR(Tabla2[[#This Row],[FECHA INICIO DE LABORES EN OBRA]])=YEAR(TODAY())),MONTH(TODAY()-30)&amp;"-"&amp;YEAR(TODAY()),"No Aplica")),"No Aplica")</f>
        <v>No Aplica</v>
      </c>
    </row>
    <row r="3371" spans="1:30" x14ac:dyDescent="0.25">
      <c r="A3371" s="13">
        <v>20523293533</v>
      </c>
      <c r="B3371" s="15" t="s">
        <v>11463</v>
      </c>
      <c r="C3371" s="15" t="s">
        <v>11463</v>
      </c>
      <c r="D3371" s="15">
        <v>73323903</v>
      </c>
      <c r="E3371" s="15" t="s">
        <v>11496</v>
      </c>
      <c r="F3371" s="39">
        <v>35938</v>
      </c>
      <c r="G3371" s="15">
        <v>1</v>
      </c>
      <c r="H3371" s="15" t="s">
        <v>11493</v>
      </c>
      <c r="I3371" s="15" t="s">
        <v>6350</v>
      </c>
      <c r="J3371" s="15" t="s">
        <v>11497</v>
      </c>
      <c r="K3371" s="15" t="s">
        <v>2182</v>
      </c>
      <c r="L3371" s="40" t="s">
        <v>6</v>
      </c>
      <c r="M3371" s="39"/>
      <c r="N3371" s="41" t="s">
        <v>2098</v>
      </c>
      <c r="O3371" s="39">
        <v>44625</v>
      </c>
      <c r="P3371" s="40">
        <v>1</v>
      </c>
      <c r="Q3371" s="40">
        <v>1</v>
      </c>
      <c r="R3371" s="40" t="str">
        <f>IFERROR(VLOOKUP(Tabla2[[#This Row],[CONTRATISTA PRNCIPAL]],Hoja1!$L$5:$M$9,2,FALSE),"CJV")</f>
        <v>CJV</v>
      </c>
      <c r="S3371" s="40" t="str">
        <f>IF(Tabla2[[#This Row],[EMPRESA]]=Tabla2[[#This Row],[CONTRATISTA PRNCIPAL]],"Principal","Secundaria")</f>
        <v>Principal</v>
      </c>
      <c r="T3371" s="42">
        <f>IFERROR(1/COUNTIF(Tabla2[CONTRATISTA PRNCIPAL],Tabla2[[#This Row],[CONTRATISTA PRNCIPAL]]),0)</f>
        <v>0.05263157894736842</v>
      </c>
      <c r="U3371" s="43">
        <f>IF(((TODAY()-Tabla2[[#This Row],[FECHA NACIMIENTO]])/365)&lt;18,"Corregir", IF(((TODAY()-Tabla2[[#This Row],[FECHA NACIMIENTO]])/365)&gt;80, "Corregir",ROUNDDOWN(((TODAY()-Tabla2[[#This Row],[FECHA NACIMIENTO]])/365),0)))</f>
        <v>25</v>
      </c>
      <c r="V33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71" s="44" t="str">
        <f>+IF(Tabla2[[#This Row],[Edad]]="Corregir","Corregir","Ok")</f>
        <v>Ok</v>
      </c>
      <c r="X3371" s="42" t="str">
        <f>+IFERROR(VLOOKUP(Tabla2[[#This Row],[DISTRITO SEGÚN DNI]],Hoja1!$A$2:$B$32,2,FALSE),"No")</f>
        <v>No</v>
      </c>
      <c r="Y3371" s="42" t="str">
        <f>IF(OR(LOWER(Tabla2[[#This Row],[GENERO]])="masculino", LOWER(Tabla2[[#This Row],[GENERO]])="femenino"),"OK","Corregir")</f>
        <v>OK</v>
      </c>
      <c r="Z3371" s="42" t="str">
        <f>+IF(Tabla2[[#This Row],[Nro. DNI / CE]]="","Corregir",IF(LEN(Tabla2[[#This Row],[Nro. DNI / CE]])&gt;=8,"OK","Corregir"))</f>
        <v>OK</v>
      </c>
      <c r="AA3371" s="42">
        <f>COUNTIF(Tabla2[APELLIDOS Y NOMBRES],Tabla2[[#This Row],[APELLIDOS Y NOMBRES]])</f>
        <v>1</v>
      </c>
      <c r="AB3371" s="42">
        <f>IF(Tabla2[[#This Row],[Trabajador]]&gt;1,1/Tabla2[[#This Row],[Trabajador]],Tabla2[[#This Row],[Trabajador]])</f>
        <v>1</v>
      </c>
      <c r="AC3371" t="str">
        <f>+IFERROR(IF(Tabla2[[#This Row],[FECHA CESE/BAJA]]="","No Aplica",IF(AND(MONTH(Tabla2[[#This Row],[FECHA CESE/BAJA]])=MONTH(TODAY()-30),YEAR(Tabla2[[#This Row],[FECHA CESE/BAJA]])=YEAR(TODAY())),MONTH(TODAY()-30)&amp;"-"&amp;YEAR(TODAY()),"Borrar")),"No aplica")</f>
        <v>No Aplica</v>
      </c>
      <c r="AD3371" t="str">
        <f>+IFERROR(IF(Tabla2[[#This Row],[FECHA INICIO DE LABORES EN OBRA]]="","No Aplica",IF(AND(MONTH(Tabla2[[#This Row],[FECHA INICIO DE LABORES EN OBRA]])=MONTH(TODAY()-30),YEAR(Tabla2[[#This Row],[FECHA INICIO DE LABORES EN OBRA]])=YEAR(TODAY())),MONTH(TODAY()-30)&amp;"-"&amp;YEAR(TODAY()),"No Aplica")),"No Aplica")</f>
        <v>No Aplica</v>
      </c>
    </row>
    <row r="3372" spans="1:30" x14ac:dyDescent="0.25">
      <c r="A3372" s="13">
        <v>20523293533</v>
      </c>
      <c r="B3372" s="15" t="s">
        <v>11463</v>
      </c>
      <c r="C3372" s="15" t="s">
        <v>11463</v>
      </c>
      <c r="D3372" s="15" t="s">
        <v>11498</v>
      </c>
      <c r="E3372" s="15" t="s">
        <v>11499</v>
      </c>
      <c r="F3372" s="39">
        <v>26374</v>
      </c>
      <c r="G3372" s="15">
        <v>1</v>
      </c>
      <c r="H3372" s="15" t="s">
        <v>11493</v>
      </c>
      <c r="I3372" s="15" t="s">
        <v>27</v>
      </c>
      <c r="J3372" s="15" t="s">
        <v>11500</v>
      </c>
      <c r="K3372" s="15" t="s">
        <v>2641</v>
      </c>
      <c r="L3372" s="40" t="s">
        <v>5</v>
      </c>
      <c r="M3372" s="39"/>
      <c r="N3372" s="41" t="s">
        <v>2114</v>
      </c>
      <c r="O3372" s="39">
        <v>44556</v>
      </c>
      <c r="P3372" s="40">
        <v>1</v>
      </c>
      <c r="Q3372" s="40">
        <v>1</v>
      </c>
      <c r="R3372" s="40" t="str">
        <f>IFERROR(VLOOKUP(Tabla2[[#This Row],[CONTRATISTA PRNCIPAL]],Hoja1!$L$5:$M$9,2,FALSE),"CJV")</f>
        <v>CJV</v>
      </c>
      <c r="S3372" s="40" t="str">
        <f>IF(Tabla2[[#This Row],[EMPRESA]]=Tabla2[[#This Row],[CONTRATISTA PRNCIPAL]],"Principal","Secundaria")</f>
        <v>Principal</v>
      </c>
      <c r="T3372" s="42">
        <f>IFERROR(1/COUNTIF(Tabla2[CONTRATISTA PRNCIPAL],Tabla2[[#This Row],[CONTRATISTA PRNCIPAL]]),0)</f>
        <v>0.05263157894736842</v>
      </c>
      <c r="U3372" s="43">
        <f>IF(((TODAY()-Tabla2[[#This Row],[FECHA NACIMIENTO]])/365)&lt;18,"Corregir", IF(((TODAY()-Tabla2[[#This Row],[FECHA NACIMIENTO]])/365)&gt;80, "Corregir",ROUNDDOWN(((TODAY()-Tabla2[[#This Row],[FECHA NACIMIENTO]])/365),0)))</f>
        <v>51</v>
      </c>
      <c r="V33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72" s="44" t="str">
        <f>+IF(Tabla2[[#This Row],[Edad]]="Corregir","Corregir","Ok")</f>
        <v>Ok</v>
      </c>
      <c r="X3372" s="42" t="str">
        <f>+IFERROR(VLOOKUP(Tabla2[[#This Row],[DISTRITO SEGÚN DNI]],Hoja1!$A$2:$B$32,2,FALSE),"No")</f>
        <v>No</v>
      </c>
      <c r="Y3372" s="42" t="str">
        <f>IF(OR(LOWER(Tabla2[[#This Row],[GENERO]])="masculino", LOWER(Tabla2[[#This Row],[GENERO]])="femenino"),"OK","Corregir")</f>
        <v>OK</v>
      </c>
      <c r="Z3372" s="42" t="str">
        <f>+IF(Tabla2[[#This Row],[Nro. DNI / CE]]="","Corregir",IF(LEN(Tabla2[[#This Row],[Nro. DNI / CE]])&gt;=8,"OK","Corregir"))</f>
        <v>OK</v>
      </c>
      <c r="AA3372" s="42">
        <f>COUNTIF(Tabla2[APELLIDOS Y NOMBRES],Tabla2[[#This Row],[APELLIDOS Y NOMBRES]])</f>
        <v>1</v>
      </c>
      <c r="AB3372" s="42">
        <f>IF(Tabla2[[#This Row],[Trabajador]]&gt;1,1/Tabla2[[#This Row],[Trabajador]],Tabla2[[#This Row],[Trabajador]])</f>
        <v>1</v>
      </c>
      <c r="AC3372" t="str">
        <f>+IFERROR(IF(Tabla2[[#This Row],[FECHA CESE/BAJA]]="","No Aplica",IF(AND(MONTH(Tabla2[[#This Row],[FECHA CESE/BAJA]])=MONTH(TODAY()-30),YEAR(Tabla2[[#This Row],[FECHA CESE/BAJA]])=YEAR(TODAY())),MONTH(TODAY()-30)&amp;"-"&amp;YEAR(TODAY()),"Borrar")),"No aplica")</f>
        <v>No Aplica</v>
      </c>
      <c r="AD3372" t="str">
        <f>+IFERROR(IF(Tabla2[[#This Row],[FECHA INICIO DE LABORES EN OBRA]]="","No Aplica",IF(AND(MONTH(Tabla2[[#This Row],[FECHA INICIO DE LABORES EN OBRA]])=MONTH(TODAY()-30),YEAR(Tabla2[[#This Row],[FECHA INICIO DE LABORES EN OBRA]])=YEAR(TODAY())),MONTH(TODAY()-30)&amp;"-"&amp;YEAR(TODAY()),"No Aplica")),"No Aplica")</f>
        <v>No Aplica</v>
      </c>
    </row>
    <row r="3373" spans="1:30" x14ac:dyDescent="0.25">
      <c r="A3373" s="13">
        <v>20523293533</v>
      </c>
      <c r="B3373" s="15" t="s">
        <v>11463</v>
      </c>
      <c r="C3373" s="15" t="s">
        <v>11463</v>
      </c>
      <c r="D3373" s="15">
        <v>70294886</v>
      </c>
      <c r="E3373" s="15" t="s">
        <v>11501</v>
      </c>
      <c r="F3373" s="39">
        <v>35352</v>
      </c>
      <c r="G3373" s="15">
        <v>1</v>
      </c>
      <c r="H3373" s="15" t="s">
        <v>11493</v>
      </c>
      <c r="I3373" s="15" t="s">
        <v>6350</v>
      </c>
      <c r="J3373" s="15" t="s">
        <v>11502</v>
      </c>
      <c r="K3373" s="15" t="s">
        <v>2529</v>
      </c>
      <c r="L3373" s="40" t="s">
        <v>6</v>
      </c>
      <c r="M3373" s="39"/>
      <c r="N3373" s="41" t="s">
        <v>2098</v>
      </c>
      <c r="O3373" s="39">
        <v>44980</v>
      </c>
      <c r="P3373" s="40">
        <v>1</v>
      </c>
      <c r="Q3373" s="40">
        <v>1</v>
      </c>
      <c r="R3373" s="40" t="str">
        <f>IFERROR(VLOOKUP(Tabla2[[#This Row],[CONTRATISTA PRNCIPAL]],Hoja1!$L$5:$M$9,2,FALSE),"CJV")</f>
        <v>CJV</v>
      </c>
      <c r="S3373" s="40" t="str">
        <f>IF(Tabla2[[#This Row],[EMPRESA]]=Tabla2[[#This Row],[CONTRATISTA PRNCIPAL]],"Principal","Secundaria")</f>
        <v>Principal</v>
      </c>
      <c r="T3373" s="42">
        <f>IFERROR(1/COUNTIF(Tabla2[CONTRATISTA PRNCIPAL],Tabla2[[#This Row],[CONTRATISTA PRNCIPAL]]),0)</f>
        <v>0.05263157894736842</v>
      </c>
      <c r="U3373" s="43">
        <f>IF(((TODAY()-Tabla2[[#This Row],[FECHA NACIMIENTO]])/365)&lt;18,"Corregir", IF(((TODAY()-Tabla2[[#This Row],[FECHA NACIMIENTO]])/365)&gt;80, "Corregir",ROUNDDOWN(((TODAY()-Tabla2[[#This Row],[FECHA NACIMIENTO]])/365),0)))</f>
        <v>26</v>
      </c>
      <c r="V33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73" s="44" t="str">
        <f>+IF(Tabla2[[#This Row],[Edad]]="Corregir","Corregir","Ok")</f>
        <v>Ok</v>
      </c>
      <c r="X3373" s="42" t="str">
        <f>+IFERROR(VLOOKUP(Tabla2[[#This Row],[DISTRITO SEGÚN DNI]],Hoja1!$A$2:$B$32,2,FALSE),"No")</f>
        <v>No</v>
      </c>
      <c r="Y3373" s="42" t="str">
        <f>IF(OR(LOWER(Tabla2[[#This Row],[GENERO]])="masculino", LOWER(Tabla2[[#This Row],[GENERO]])="femenino"),"OK","Corregir")</f>
        <v>OK</v>
      </c>
      <c r="Z3373" s="42" t="str">
        <f>+IF(Tabla2[[#This Row],[Nro. DNI / CE]]="","Corregir",IF(LEN(Tabla2[[#This Row],[Nro. DNI / CE]])&gt;=8,"OK","Corregir"))</f>
        <v>OK</v>
      </c>
      <c r="AA3373" s="42">
        <f>COUNTIF(Tabla2[APELLIDOS Y NOMBRES],Tabla2[[#This Row],[APELLIDOS Y NOMBRES]])</f>
        <v>1</v>
      </c>
      <c r="AB3373" s="42">
        <f>IF(Tabla2[[#This Row],[Trabajador]]&gt;1,1/Tabla2[[#This Row],[Trabajador]],Tabla2[[#This Row],[Trabajador]])</f>
        <v>1</v>
      </c>
      <c r="AC3373" t="str">
        <f>+IFERROR(IF(Tabla2[[#This Row],[FECHA CESE/BAJA]]="","No Aplica",IF(AND(MONTH(Tabla2[[#This Row],[FECHA CESE/BAJA]])=MONTH(TODAY()-30),YEAR(Tabla2[[#This Row],[FECHA CESE/BAJA]])=YEAR(TODAY())),MONTH(TODAY()-30)&amp;"-"&amp;YEAR(TODAY()),"Borrar")),"No aplica")</f>
        <v>No Aplica</v>
      </c>
      <c r="AD3373" t="str">
        <f>+IFERROR(IF(Tabla2[[#This Row],[FECHA INICIO DE LABORES EN OBRA]]="","No Aplica",IF(AND(MONTH(Tabla2[[#This Row],[FECHA INICIO DE LABORES EN OBRA]])=MONTH(TODAY()-30),YEAR(Tabla2[[#This Row],[FECHA INICIO DE LABORES EN OBRA]])=YEAR(TODAY())),MONTH(TODAY()-30)&amp;"-"&amp;YEAR(TODAY()),"No Aplica")),"No Aplica")</f>
        <v>No Aplica</v>
      </c>
    </row>
    <row r="3374" spans="1:30" x14ac:dyDescent="0.25">
      <c r="A3374" s="13">
        <v>20523293533</v>
      </c>
      <c r="B3374" s="15" t="s">
        <v>11463</v>
      </c>
      <c r="C3374" s="15" t="s">
        <v>11463</v>
      </c>
      <c r="D3374" s="15" t="s">
        <v>11503</v>
      </c>
      <c r="E3374" s="15" t="s">
        <v>11504</v>
      </c>
      <c r="F3374" s="39">
        <v>31220</v>
      </c>
      <c r="G3374" s="15">
        <v>1</v>
      </c>
      <c r="H3374" s="15" t="s">
        <v>11493</v>
      </c>
      <c r="I3374" s="15" t="s">
        <v>34</v>
      </c>
      <c r="J3374" s="15" t="s">
        <v>11505</v>
      </c>
      <c r="K3374" s="15" t="s">
        <v>4177</v>
      </c>
      <c r="L3374" s="40" t="s">
        <v>5</v>
      </c>
      <c r="M3374" s="39"/>
      <c r="N3374" s="41" t="s">
        <v>2098</v>
      </c>
      <c r="O3374" s="39">
        <v>45013</v>
      </c>
      <c r="P3374" s="40">
        <v>1</v>
      </c>
      <c r="Q3374" s="40">
        <v>1</v>
      </c>
      <c r="R3374" s="40" t="str">
        <f>IFERROR(VLOOKUP(Tabla2[[#This Row],[CONTRATISTA PRNCIPAL]],Hoja1!$L$5:$M$9,2,FALSE),"CJV")</f>
        <v>CJV</v>
      </c>
      <c r="S3374" s="40" t="str">
        <f>IF(Tabla2[[#This Row],[EMPRESA]]=Tabla2[[#This Row],[CONTRATISTA PRNCIPAL]],"Principal","Secundaria")</f>
        <v>Principal</v>
      </c>
      <c r="T3374" s="42">
        <f>IFERROR(1/COUNTIF(Tabla2[CONTRATISTA PRNCIPAL],Tabla2[[#This Row],[CONTRATISTA PRNCIPAL]]),0)</f>
        <v>0.05263157894736842</v>
      </c>
      <c r="U3374" s="43">
        <f>IF(((TODAY()-Tabla2[[#This Row],[FECHA NACIMIENTO]])/365)&lt;18,"Corregir", IF(((TODAY()-Tabla2[[#This Row],[FECHA NACIMIENTO]])/365)&gt;80, "Corregir",ROUNDDOWN(((TODAY()-Tabla2[[#This Row],[FECHA NACIMIENTO]])/365),0)))</f>
        <v>38</v>
      </c>
      <c r="V33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74" s="44" t="str">
        <f>+IF(Tabla2[[#This Row],[Edad]]="Corregir","Corregir","Ok")</f>
        <v>Ok</v>
      </c>
      <c r="X3374" s="42" t="str">
        <f>+IFERROR(VLOOKUP(Tabla2[[#This Row],[DISTRITO SEGÚN DNI]],Hoja1!$A$2:$B$32,2,FALSE),"No")</f>
        <v>No</v>
      </c>
      <c r="Y3374" s="42" t="str">
        <f>IF(OR(LOWER(Tabla2[[#This Row],[GENERO]])="masculino", LOWER(Tabla2[[#This Row],[GENERO]])="femenino"),"OK","Corregir")</f>
        <v>OK</v>
      </c>
      <c r="Z3374" s="42" t="str">
        <f>+IF(Tabla2[[#This Row],[Nro. DNI / CE]]="","Corregir",IF(LEN(Tabla2[[#This Row],[Nro. DNI / CE]])&gt;=8,"OK","Corregir"))</f>
        <v>OK</v>
      </c>
      <c r="AA3374" s="42">
        <f>COUNTIF(Tabla2[APELLIDOS Y NOMBRES],Tabla2[[#This Row],[APELLIDOS Y NOMBRES]])</f>
        <v>1</v>
      </c>
      <c r="AB3374" s="42">
        <f>IF(Tabla2[[#This Row],[Trabajador]]&gt;1,1/Tabla2[[#This Row],[Trabajador]],Tabla2[[#This Row],[Trabajador]])</f>
        <v>1</v>
      </c>
      <c r="AC3374" t="str">
        <f>+IFERROR(IF(Tabla2[[#This Row],[FECHA CESE/BAJA]]="","No Aplica",IF(AND(MONTH(Tabla2[[#This Row],[FECHA CESE/BAJA]])=MONTH(TODAY()-30),YEAR(Tabla2[[#This Row],[FECHA CESE/BAJA]])=YEAR(TODAY())),MONTH(TODAY()-30)&amp;"-"&amp;YEAR(TODAY()),"Borrar")),"No aplica")</f>
        <v>No Aplica</v>
      </c>
      <c r="AD3374" t="str">
        <f>+IFERROR(IF(Tabla2[[#This Row],[FECHA INICIO DE LABORES EN OBRA]]="","No Aplica",IF(AND(MONTH(Tabla2[[#This Row],[FECHA INICIO DE LABORES EN OBRA]])=MONTH(TODAY()-30),YEAR(Tabla2[[#This Row],[FECHA INICIO DE LABORES EN OBRA]])=YEAR(TODAY())),MONTH(TODAY()-30)&amp;"-"&amp;YEAR(TODAY()),"No Aplica")),"No Aplica")</f>
        <v>No Aplica</v>
      </c>
    </row>
    <row r="3375" spans="1:30" x14ac:dyDescent="0.25">
      <c r="A3375" s="13">
        <v>20523293533</v>
      </c>
      <c r="B3375" s="15" t="s">
        <v>11463</v>
      </c>
      <c r="C3375" s="15" t="s">
        <v>11463</v>
      </c>
      <c r="D3375" s="15" t="s">
        <v>11506</v>
      </c>
      <c r="E3375" s="15" t="s">
        <v>11507</v>
      </c>
      <c r="F3375" s="39">
        <v>33682</v>
      </c>
      <c r="G3375" s="15">
        <v>1</v>
      </c>
      <c r="H3375" s="15" t="s">
        <v>11464</v>
      </c>
      <c r="I3375" s="15" t="s">
        <v>34</v>
      </c>
      <c r="J3375" s="15" t="s">
        <v>11508</v>
      </c>
      <c r="K3375" s="15" t="s">
        <v>2641</v>
      </c>
      <c r="L3375" s="40" t="s">
        <v>5</v>
      </c>
      <c r="M3375" s="39"/>
      <c r="N3375" s="41" t="s">
        <v>2114</v>
      </c>
      <c r="O3375" s="39">
        <v>45108</v>
      </c>
      <c r="P3375" s="40">
        <v>1</v>
      </c>
      <c r="Q3375" s="40">
        <v>1</v>
      </c>
      <c r="R3375" s="40" t="str">
        <f>IFERROR(VLOOKUP(Tabla2[[#This Row],[CONTRATISTA PRNCIPAL]],Hoja1!$L$5:$M$9,2,FALSE),"CJV")</f>
        <v>CJV</v>
      </c>
      <c r="S3375" s="40" t="str">
        <f>IF(Tabla2[[#This Row],[EMPRESA]]=Tabla2[[#This Row],[CONTRATISTA PRNCIPAL]],"Principal","Secundaria")</f>
        <v>Principal</v>
      </c>
      <c r="T3375" s="42">
        <f>IFERROR(1/COUNTIF(Tabla2[CONTRATISTA PRNCIPAL],Tabla2[[#This Row],[CONTRATISTA PRNCIPAL]]),0)</f>
        <v>0.05263157894736842</v>
      </c>
      <c r="U3375" s="43">
        <f>IF(((TODAY()-Tabla2[[#This Row],[FECHA NACIMIENTO]])/365)&lt;18,"Corregir", IF(((TODAY()-Tabla2[[#This Row],[FECHA NACIMIENTO]])/365)&gt;80, "Corregir",ROUNDDOWN(((TODAY()-Tabla2[[#This Row],[FECHA NACIMIENTO]])/365),0)))</f>
        <v>31</v>
      </c>
      <c r="V33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75" s="44" t="str">
        <f>+IF(Tabla2[[#This Row],[Edad]]="Corregir","Corregir","Ok")</f>
        <v>Ok</v>
      </c>
      <c r="X3375" s="42" t="str">
        <f>+IFERROR(VLOOKUP(Tabla2[[#This Row],[DISTRITO SEGÚN DNI]],Hoja1!$A$2:$B$32,2,FALSE),"No")</f>
        <v>No</v>
      </c>
      <c r="Y3375" s="42" t="str">
        <f>IF(OR(LOWER(Tabla2[[#This Row],[GENERO]])="masculino", LOWER(Tabla2[[#This Row],[GENERO]])="femenino"),"OK","Corregir")</f>
        <v>OK</v>
      </c>
      <c r="Z3375" s="42" t="str">
        <f>+IF(Tabla2[[#This Row],[Nro. DNI / CE]]="","Corregir",IF(LEN(Tabla2[[#This Row],[Nro. DNI / CE]])&gt;=8,"OK","Corregir"))</f>
        <v>OK</v>
      </c>
      <c r="AA3375" s="42">
        <f>COUNTIF(Tabla2[APELLIDOS Y NOMBRES],Tabla2[[#This Row],[APELLIDOS Y NOMBRES]])</f>
        <v>1</v>
      </c>
      <c r="AB3375" s="42">
        <f>IF(Tabla2[[#This Row],[Trabajador]]&gt;1,1/Tabla2[[#This Row],[Trabajador]],Tabla2[[#This Row],[Trabajador]])</f>
        <v>1</v>
      </c>
      <c r="AC3375" t="str">
        <f>+IFERROR(IF(Tabla2[[#This Row],[FECHA CESE/BAJA]]="","No Aplica",IF(AND(MONTH(Tabla2[[#This Row],[FECHA CESE/BAJA]])=MONTH(TODAY()-30),YEAR(Tabla2[[#This Row],[FECHA CESE/BAJA]])=YEAR(TODAY())),MONTH(TODAY()-30)&amp;"-"&amp;YEAR(TODAY()),"Borrar")),"No aplica")</f>
        <v>No Aplica</v>
      </c>
      <c r="AD3375" t="str">
        <f>+IFERROR(IF(Tabla2[[#This Row],[FECHA INICIO DE LABORES EN OBRA]]="","No Aplica",IF(AND(MONTH(Tabla2[[#This Row],[FECHA INICIO DE LABORES EN OBRA]])=MONTH(TODAY()-30),YEAR(Tabla2[[#This Row],[FECHA INICIO DE LABORES EN OBRA]])=YEAR(TODAY())),MONTH(TODAY()-30)&amp;"-"&amp;YEAR(TODAY()),"No Aplica")),"No Aplica")</f>
        <v>No Aplica</v>
      </c>
    </row>
    <row r="3376" spans="1:30" x14ac:dyDescent="0.25">
      <c r="A3376" s="13" t="s">
        <v>11509</v>
      </c>
      <c r="B3376" s="15" t="s">
        <v>11510</v>
      </c>
      <c r="C3376" s="15" t="s">
        <v>11510</v>
      </c>
      <c r="D3376" s="15" t="s">
        <v>1590</v>
      </c>
      <c r="E3376" s="15" t="s">
        <v>1591</v>
      </c>
      <c r="F3376" s="39">
        <v>26715</v>
      </c>
      <c r="G3376" s="15">
        <v>2</v>
      </c>
      <c r="H3376" s="15" t="s">
        <v>2749</v>
      </c>
      <c r="I3376" s="15" t="s">
        <v>11511</v>
      </c>
      <c r="J3376" s="15" t="s">
        <v>11512</v>
      </c>
      <c r="K3376" s="15" t="s">
        <v>2022</v>
      </c>
      <c r="L3376" s="40" t="s">
        <v>6</v>
      </c>
      <c r="M3376" s="39">
        <v>45143</v>
      </c>
      <c r="N3376" s="41" t="s">
        <v>2063</v>
      </c>
      <c r="O3376" s="39">
        <v>45122</v>
      </c>
      <c r="P3376" s="40">
        <v>1</v>
      </c>
      <c r="Q3376" s="40">
        <v>4</v>
      </c>
      <c r="R3376" s="40" t="str">
        <f>IFERROR(VLOOKUP(Tabla2[[#This Row],[CONTRATISTA PRNCIPAL]],Hoja1!$L$5:$M$9,2,FALSE),"CJV")</f>
        <v>CJV</v>
      </c>
      <c r="S3376" s="40" t="str">
        <f>IF(Tabla2[[#This Row],[EMPRESA]]=Tabla2[[#This Row],[CONTRATISTA PRNCIPAL]],"Principal","Secundaria")</f>
        <v>Principal</v>
      </c>
      <c r="T3376" s="42">
        <f>IFERROR(1/COUNTIF(Tabla2[CONTRATISTA PRNCIPAL],Tabla2[[#This Row],[CONTRATISTA PRNCIPAL]]),0)</f>
        <v>0.014925373134328358</v>
      </c>
      <c r="U3376" s="43">
        <f>IF(((TODAY()-Tabla2[[#This Row],[FECHA NACIMIENTO]])/365)&lt;18,"Corregir", IF(((TODAY()-Tabla2[[#This Row],[FECHA NACIMIENTO]])/365)&gt;80, "Corregir",ROUNDDOWN(((TODAY()-Tabla2[[#This Row],[FECHA NACIMIENTO]])/365),0)))</f>
        <v>50</v>
      </c>
      <c r="V33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76" s="44" t="str">
        <f>+IF(Tabla2[[#This Row],[Edad]]="Corregir","Corregir","Ok")</f>
        <v>Ok</v>
      </c>
      <c r="X3376" s="42" t="str">
        <f>+IFERROR(VLOOKUP(Tabla2[[#This Row],[DISTRITO SEGÚN DNI]],Hoja1!$A$2:$B$32,2,FALSE),"No")</f>
        <v>CALLAO</v>
      </c>
      <c r="Y3376" s="42" t="str">
        <f>IF(OR(LOWER(Tabla2[[#This Row],[GENERO]])="masculino", LOWER(Tabla2[[#This Row],[GENERO]])="femenino"),"OK","Corregir")</f>
        <v>OK</v>
      </c>
      <c r="Z3376" s="42" t="str">
        <f>+IF(Tabla2[[#This Row],[Nro. DNI / CE]]="","Corregir",IF(LEN(Tabla2[[#This Row],[Nro. DNI / CE]])&gt;=8,"OK","Corregir"))</f>
        <v>OK</v>
      </c>
      <c r="AA3376" s="42">
        <f>COUNTIF(Tabla2[APELLIDOS Y NOMBRES],Tabla2[[#This Row],[APELLIDOS Y NOMBRES]])</f>
        <v>1</v>
      </c>
      <c r="AB3376" s="42">
        <f>IF(Tabla2[[#This Row],[Trabajador]]&gt;1,1/Tabla2[[#This Row],[Trabajador]],Tabla2[[#This Row],[Trabajador]])</f>
        <v>1</v>
      </c>
      <c r="AC3376" t="str">
        <f>+IFERROR(IF(Tabla2[[#This Row],[FECHA CESE/BAJA]]="","No Aplica",IF(AND(MONTH(Tabla2[[#This Row],[FECHA CESE/BAJA]])=MONTH(TODAY()-30),YEAR(Tabla2[[#This Row],[FECHA CESE/BAJA]])=YEAR(TODAY())),MONTH(TODAY()-30)&amp;"-"&amp;YEAR(TODAY()),"Borrar")),"No aplica")</f>
        <v>8-2023</v>
      </c>
      <c r="AD3376" t="str">
        <f>+IFERROR(IF(Tabla2[[#This Row],[FECHA INICIO DE LABORES EN OBRA]]="","No Aplica",IF(AND(MONTH(Tabla2[[#This Row],[FECHA INICIO DE LABORES EN OBRA]])=MONTH(TODAY()-30),YEAR(Tabla2[[#This Row],[FECHA INICIO DE LABORES EN OBRA]])=YEAR(TODAY())),MONTH(TODAY()-30)&amp;"-"&amp;YEAR(TODAY()),"No Aplica")),"No Aplica")</f>
        <v>No Aplica</v>
      </c>
    </row>
    <row r="3377" spans="1:30" x14ac:dyDescent="0.25">
      <c r="A3377" s="13" t="s">
        <v>11509</v>
      </c>
      <c r="B3377" s="15" t="s">
        <v>11510</v>
      </c>
      <c r="C3377" s="15" t="s">
        <v>11510</v>
      </c>
      <c r="D3377" s="15" t="s">
        <v>11513</v>
      </c>
      <c r="E3377" s="15" t="s">
        <v>11514</v>
      </c>
      <c r="F3377" s="39">
        <v>34710</v>
      </c>
      <c r="G3377" s="15">
        <v>2</v>
      </c>
      <c r="H3377" s="15" t="s">
        <v>8031</v>
      </c>
      <c r="I3377" s="15" t="s">
        <v>11515</v>
      </c>
      <c r="J3377" s="15" t="s">
        <v>11516</v>
      </c>
      <c r="K3377" s="15" t="s">
        <v>2237</v>
      </c>
      <c r="L3377" s="40" t="s">
        <v>6</v>
      </c>
      <c r="M3377" s="39">
        <v>45143</v>
      </c>
      <c r="N3377" s="41" t="s">
        <v>2063</v>
      </c>
      <c r="O3377" s="39">
        <v>45113</v>
      </c>
      <c r="P3377" s="40">
        <v>2</v>
      </c>
      <c r="Q3377" s="40">
        <v>4</v>
      </c>
      <c r="R3377" s="40" t="str">
        <f>IFERROR(VLOOKUP(Tabla2[[#This Row],[CONTRATISTA PRNCIPAL]],Hoja1!$L$5:$M$9,2,FALSE),"CJV")</f>
        <v>CJV</v>
      </c>
      <c r="S3377" s="40" t="str">
        <f>IF(Tabla2[[#This Row],[EMPRESA]]=Tabla2[[#This Row],[CONTRATISTA PRNCIPAL]],"Principal","Secundaria")</f>
        <v>Principal</v>
      </c>
      <c r="T3377" s="42">
        <f>IFERROR(1/COUNTIF(Tabla2[CONTRATISTA PRNCIPAL],Tabla2[[#This Row],[CONTRATISTA PRNCIPAL]]),0)</f>
        <v>0.014925373134328358</v>
      </c>
      <c r="U3377" s="43">
        <f>IF(((TODAY()-Tabla2[[#This Row],[FECHA NACIMIENTO]])/365)&lt;18,"Corregir", IF(((TODAY()-Tabla2[[#This Row],[FECHA NACIMIENTO]])/365)&gt;80, "Corregir",ROUNDDOWN(((TODAY()-Tabla2[[#This Row],[FECHA NACIMIENTO]])/365),0)))</f>
        <v>28</v>
      </c>
      <c r="V33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77" s="44" t="str">
        <f>+IF(Tabla2[[#This Row],[Edad]]="Corregir","Corregir","Ok")</f>
        <v>Ok</v>
      </c>
      <c r="X3377" s="42" t="str">
        <f>+IFERROR(VLOOKUP(Tabla2[[#This Row],[DISTRITO SEGÚN DNI]],Hoja1!$A$2:$B$32,2,FALSE),"No")</f>
        <v>No</v>
      </c>
      <c r="Y3377" s="42" t="str">
        <f>IF(OR(LOWER(Tabla2[[#This Row],[GENERO]])="masculino", LOWER(Tabla2[[#This Row],[GENERO]])="femenino"),"OK","Corregir")</f>
        <v>OK</v>
      </c>
      <c r="Z3377" s="42" t="str">
        <f>+IF(Tabla2[[#This Row],[Nro. DNI / CE]]="","Corregir",IF(LEN(Tabla2[[#This Row],[Nro. DNI / CE]])&gt;=8,"OK","Corregir"))</f>
        <v>OK</v>
      </c>
      <c r="AA3377" s="42">
        <f>COUNTIF(Tabla2[APELLIDOS Y NOMBRES],Tabla2[[#This Row],[APELLIDOS Y NOMBRES]])</f>
        <v>1</v>
      </c>
      <c r="AB3377" s="42">
        <f>IF(Tabla2[[#This Row],[Trabajador]]&gt;1,1/Tabla2[[#This Row],[Trabajador]],Tabla2[[#This Row],[Trabajador]])</f>
        <v>1</v>
      </c>
      <c r="AC3377" t="str">
        <f>+IFERROR(IF(Tabla2[[#This Row],[FECHA CESE/BAJA]]="","No Aplica",IF(AND(MONTH(Tabla2[[#This Row],[FECHA CESE/BAJA]])=MONTH(TODAY()-30),YEAR(Tabla2[[#This Row],[FECHA CESE/BAJA]])=YEAR(TODAY())),MONTH(TODAY()-30)&amp;"-"&amp;YEAR(TODAY()),"Borrar")),"No aplica")</f>
        <v>8-2023</v>
      </c>
      <c r="AD3377" t="str">
        <f>+IFERROR(IF(Tabla2[[#This Row],[FECHA INICIO DE LABORES EN OBRA]]="","No Aplica",IF(AND(MONTH(Tabla2[[#This Row],[FECHA INICIO DE LABORES EN OBRA]])=MONTH(TODAY()-30),YEAR(Tabla2[[#This Row],[FECHA INICIO DE LABORES EN OBRA]])=YEAR(TODAY())),MONTH(TODAY()-30)&amp;"-"&amp;YEAR(TODAY()),"No Aplica")),"No Aplica")</f>
        <v>No Aplica</v>
      </c>
    </row>
    <row r="3378" spans="1:30" x14ac:dyDescent="0.25">
      <c r="A3378" s="13" t="s">
        <v>11509</v>
      </c>
      <c r="B3378" s="15" t="s">
        <v>11510</v>
      </c>
      <c r="C3378" s="15" t="s">
        <v>11510</v>
      </c>
      <c r="D3378" s="15" t="s">
        <v>11517</v>
      </c>
      <c r="E3378" s="15" t="s">
        <v>11518</v>
      </c>
      <c r="F3378" s="39">
        <v>28233</v>
      </c>
      <c r="G3378" s="15">
        <v>1</v>
      </c>
      <c r="H3378" s="15" t="s">
        <v>2776</v>
      </c>
      <c r="I3378" s="15" t="s">
        <v>11519</v>
      </c>
      <c r="J3378" s="15" t="s">
        <v>11520</v>
      </c>
      <c r="K3378" s="15" t="s">
        <v>2926</v>
      </c>
      <c r="L3378" s="40" t="s">
        <v>6</v>
      </c>
      <c r="M3378" s="39">
        <v>45148</v>
      </c>
      <c r="N3378" s="41" t="s">
        <v>2063</v>
      </c>
      <c r="O3378" s="39">
        <v>45097</v>
      </c>
      <c r="P3378" s="40">
        <v>1</v>
      </c>
      <c r="Q3378" s="40">
        <v>1</v>
      </c>
      <c r="R3378" s="40" t="str">
        <f>IFERROR(VLOOKUP(Tabla2[[#This Row],[CONTRATISTA PRNCIPAL]],Hoja1!$L$5:$M$9,2,FALSE),"CJV")</f>
        <v>CJV</v>
      </c>
      <c r="S3378" s="40" t="str">
        <f>IF(Tabla2[[#This Row],[EMPRESA]]=Tabla2[[#This Row],[CONTRATISTA PRNCIPAL]],"Principal","Secundaria")</f>
        <v>Principal</v>
      </c>
      <c r="T3378" s="42">
        <f>IFERROR(1/COUNTIF(Tabla2[CONTRATISTA PRNCIPAL],Tabla2[[#This Row],[CONTRATISTA PRNCIPAL]]),0)</f>
        <v>0.014925373134328358</v>
      </c>
      <c r="U3378" s="43">
        <f>IF(((TODAY()-Tabla2[[#This Row],[FECHA NACIMIENTO]])/365)&lt;18,"Corregir", IF(((TODAY()-Tabla2[[#This Row],[FECHA NACIMIENTO]])/365)&gt;80, "Corregir",ROUNDDOWN(((TODAY()-Tabla2[[#This Row],[FECHA NACIMIENTO]])/365),0)))</f>
        <v>46</v>
      </c>
      <c r="V33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78" s="44" t="str">
        <f>+IF(Tabla2[[#This Row],[Edad]]="Corregir","Corregir","Ok")</f>
        <v>Ok</v>
      </c>
      <c r="X3378" s="42" t="str">
        <f>+IFERROR(VLOOKUP(Tabla2[[#This Row],[DISTRITO SEGÚN DNI]],Hoja1!$A$2:$B$32,2,FALSE),"No")</f>
        <v>No</v>
      </c>
      <c r="Y3378" s="42" t="str">
        <f>IF(OR(LOWER(Tabla2[[#This Row],[GENERO]])="masculino", LOWER(Tabla2[[#This Row],[GENERO]])="femenino"),"OK","Corregir")</f>
        <v>OK</v>
      </c>
      <c r="Z3378" s="42" t="str">
        <f>+IF(Tabla2[[#This Row],[Nro. DNI / CE]]="","Corregir",IF(LEN(Tabla2[[#This Row],[Nro. DNI / CE]])&gt;=8,"OK","Corregir"))</f>
        <v>OK</v>
      </c>
      <c r="AA3378" s="42">
        <f>COUNTIF(Tabla2[APELLIDOS Y NOMBRES],Tabla2[[#This Row],[APELLIDOS Y NOMBRES]])</f>
        <v>1</v>
      </c>
      <c r="AB3378" s="42">
        <f>IF(Tabla2[[#This Row],[Trabajador]]&gt;1,1/Tabla2[[#This Row],[Trabajador]],Tabla2[[#This Row],[Trabajador]])</f>
        <v>1</v>
      </c>
      <c r="AC3378" t="str">
        <f>+IFERROR(IF(Tabla2[[#This Row],[FECHA CESE/BAJA]]="","No Aplica",IF(AND(MONTH(Tabla2[[#This Row],[FECHA CESE/BAJA]])=MONTH(TODAY()-30),YEAR(Tabla2[[#This Row],[FECHA CESE/BAJA]])=YEAR(TODAY())),MONTH(TODAY()-30)&amp;"-"&amp;YEAR(TODAY()),"Borrar")),"No aplica")</f>
        <v>8-2023</v>
      </c>
      <c r="AD3378" t="str">
        <f>+IFERROR(IF(Tabla2[[#This Row],[FECHA INICIO DE LABORES EN OBRA]]="","No Aplica",IF(AND(MONTH(Tabla2[[#This Row],[FECHA INICIO DE LABORES EN OBRA]])=MONTH(TODAY()-30),YEAR(Tabla2[[#This Row],[FECHA INICIO DE LABORES EN OBRA]])=YEAR(TODAY())),MONTH(TODAY()-30)&amp;"-"&amp;YEAR(TODAY()),"No Aplica")),"No Aplica")</f>
        <v>No Aplica</v>
      </c>
    </row>
    <row r="3379" spans="1:30" x14ac:dyDescent="0.25">
      <c r="A3379" s="13" t="s">
        <v>11509</v>
      </c>
      <c r="B3379" s="15" t="s">
        <v>11510</v>
      </c>
      <c r="C3379" s="15" t="s">
        <v>11510</v>
      </c>
      <c r="D3379" s="15">
        <v>42517623</v>
      </c>
      <c r="E3379" s="15" t="s">
        <v>11521</v>
      </c>
      <c r="F3379" s="39">
        <v>25458</v>
      </c>
      <c r="G3379" s="15">
        <v>2</v>
      </c>
      <c r="H3379" s="15" t="s">
        <v>2746</v>
      </c>
      <c r="I3379" s="15" t="s">
        <v>11511</v>
      </c>
      <c r="J3379" s="15" t="s">
        <v>11522</v>
      </c>
      <c r="K3379" s="15" t="s">
        <v>3052</v>
      </c>
      <c r="L3379" s="40" t="s">
        <v>6</v>
      </c>
      <c r="M3379" s="39">
        <v>45150</v>
      </c>
      <c r="N3379" s="41" t="s">
        <v>2063</v>
      </c>
      <c r="O3379" s="39">
        <v>45062</v>
      </c>
      <c r="P3379" s="40">
        <v>2</v>
      </c>
      <c r="Q3379" s="40">
        <v>4</v>
      </c>
      <c r="R3379" s="40" t="str">
        <f>IFERROR(VLOOKUP(Tabla2[[#This Row],[CONTRATISTA PRNCIPAL]],Hoja1!$L$5:$M$9,2,FALSE),"CJV")</f>
        <v>CJV</v>
      </c>
      <c r="S3379" s="40" t="str">
        <f>IF(Tabla2[[#This Row],[EMPRESA]]=Tabla2[[#This Row],[CONTRATISTA PRNCIPAL]],"Principal","Secundaria")</f>
        <v>Principal</v>
      </c>
      <c r="T3379" s="42">
        <f>IFERROR(1/COUNTIF(Tabla2[CONTRATISTA PRNCIPAL],Tabla2[[#This Row],[CONTRATISTA PRNCIPAL]]),0)</f>
        <v>0.014925373134328358</v>
      </c>
      <c r="U3379" s="43">
        <f>IF(((TODAY()-Tabla2[[#This Row],[FECHA NACIMIENTO]])/365)&lt;18,"Corregir", IF(((TODAY()-Tabla2[[#This Row],[FECHA NACIMIENTO]])/365)&gt;80, "Corregir",ROUNDDOWN(((TODAY()-Tabla2[[#This Row],[FECHA NACIMIENTO]])/365),0)))</f>
        <v>54</v>
      </c>
      <c r="V33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79" s="44" t="str">
        <f>+IF(Tabla2[[#This Row],[Edad]]="Corregir","Corregir","Ok")</f>
        <v>Ok</v>
      </c>
      <c r="X3379" s="42" t="str">
        <f>+IFERROR(VLOOKUP(Tabla2[[#This Row],[DISTRITO SEGÚN DNI]],Hoja1!$A$2:$B$32,2,FALSE),"No")</f>
        <v>No</v>
      </c>
      <c r="Y3379" s="42" t="str">
        <f>IF(OR(LOWER(Tabla2[[#This Row],[GENERO]])="masculino", LOWER(Tabla2[[#This Row],[GENERO]])="femenino"),"OK","Corregir")</f>
        <v>OK</v>
      </c>
      <c r="Z3379" s="42" t="str">
        <f>+IF(Tabla2[[#This Row],[Nro. DNI / CE]]="","Corregir",IF(LEN(Tabla2[[#This Row],[Nro. DNI / CE]])&gt;=8,"OK","Corregir"))</f>
        <v>OK</v>
      </c>
      <c r="AA3379" s="42">
        <f>COUNTIF(Tabla2[APELLIDOS Y NOMBRES],Tabla2[[#This Row],[APELLIDOS Y NOMBRES]])</f>
        <v>1</v>
      </c>
      <c r="AB3379" s="42">
        <f>IF(Tabla2[[#This Row],[Trabajador]]&gt;1,1/Tabla2[[#This Row],[Trabajador]],Tabla2[[#This Row],[Trabajador]])</f>
        <v>1</v>
      </c>
      <c r="AC3379" t="str">
        <f>+IFERROR(IF(Tabla2[[#This Row],[FECHA CESE/BAJA]]="","No Aplica",IF(AND(MONTH(Tabla2[[#This Row],[FECHA CESE/BAJA]])=MONTH(TODAY()-30),YEAR(Tabla2[[#This Row],[FECHA CESE/BAJA]])=YEAR(TODAY())),MONTH(TODAY()-30)&amp;"-"&amp;YEAR(TODAY()),"Borrar")),"No aplica")</f>
        <v>8-2023</v>
      </c>
      <c r="AD3379" t="str">
        <f>+IFERROR(IF(Tabla2[[#This Row],[FECHA INICIO DE LABORES EN OBRA]]="","No Aplica",IF(AND(MONTH(Tabla2[[#This Row],[FECHA INICIO DE LABORES EN OBRA]])=MONTH(TODAY()-30),YEAR(Tabla2[[#This Row],[FECHA INICIO DE LABORES EN OBRA]])=YEAR(TODAY())),MONTH(TODAY()-30)&amp;"-"&amp;YEAR(TODAY()),"No Aplica")),"No Aplica")</f>
        <v>No Aplica</v>
      </c>
    </row>
    <row r="3380" spans="1:30" x14ac:dyDescent="0.25">
      <c r="A3380" s="13" t="s">
        <v>11509</v>
      </c>
      <c r="B3380" s="15" t="s">
        <v>11510</v>
      </c>
      <c r="C3380" s="15" t="s">
        <v>11510</v>
      </c>
      <c r="D3380" s="15">
        <v>26737818</v>
      </c>
      <c r="E3380" s="15" t="s">
        <v>68</v>
      </c>
      <c r="F3380" s="39">
        <v>26530</v>
      </c>
      <c r="G3380" s="15">
        <v>2</v>
      </c>
      <c r="H3380" s="15" t="s">
        <v>2192</v>
      </c>
      <c r="I3380" s="15" t="s">
        <v>11511</v>
      </c>
      <c r="J3380" s="15" t="s">
        <v>11523</v>
      </c>
      <c r="K3380" s="15" t="s">
        <v>2083</v>
      </c>
      <c r="L3380" s="40" t="s">
        <v>6</v>
      </c>
      <c r="M3380" s="39">
        <v>45150</v>
      </c>
      <c r="N3380" s="41" t="s">
        <v>2063</v>
      </c>
      <c r="O3380" s="39">
        <v>45068</v>
      </c>
      <c r="P3380" s="40">
        <v>1</v>
      </c>
      <c r="Q3380" s="40">
        <v>4</v>
      </c>
      <c r="R3380" s="40" t="str">
        <f>IFERROR(VLOOKUP(Tabla2[[#This Row],[CONTRATISTA PRNCIPAL]],Hoja1!$L$5:$M$9,2,FALSE),"CJV")</f>
        <v>CJV</v>
      </c>
      <c r="S3380" s="40" t="str">
        <f>IF(Tabla2[[#This Row],[EMPRESA]]=Tabla2[[#This Row],[CONTRATISTA PRNCIPAL]],"Principal","Secundaria")</f>
        <v>Principal</v>
      </c>
      <c r="T3380" s="42">
        <f>IFERROR(1/COUNTIF(Tabla2[CONTRATISTA PRNCIPAL],Tabla2[[#This Row],[CONTRATISTA PRNCIPAL]]),0)</f>
        <v>0.014925373134328358</v>
      </c>
      <c r="U3380" s="43">
        <f>IF(((TODAY()-Tabla2[[#This Row],[FECHA NACIMIENTO]])/365)&lt;18,"Corregir", IF(((TODAY()-Tabla2[[#This Row],[FECHA NACIMIENTO]])/365)&gt;80, "Corregir",ROUNDDOWN(((TODAY()-Tabla2[[#This Row],[FECHA NACIMIENTO]])/365),0)))</f>
        <v>51</v>
      </c>
      <c r="V33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80" s="44" t="str">
        <f>+IF(Tabla2[[#This Row],[Edad]]="Corregir","Corregir","Ok")</f>
        <v>Ok</v>
      </c>
      <c r="X3380" s="42" t="str">
        <f>+IFERROR(VLOOKUP(Tabla2[[#This Row],[DISTRITO SEGÚN DNI]],Hoja1!$A$2:$B$32,2,FALSE),"No")</f>
        <v>ATE</v>
      </c>
      <c r="Y3380" s="42" t="str">
        <f>IF(OR(LOWER(Tabla2[[#This Row],[GENERO]])="masculino", LOWER(Tabla2[[#This Row],[GENERO]])="femenino"),"OK","Corregir")</f>
        <v>OK</v>
      </c>
      <c r="Z3380" s="42" t="str">
        <f>+IF(Tabla2[[#This Row],[Nro. DNI / CE]]="","Corregir",IF(LEN(Tabla2[[#This Row],[Nro. DNI / CE]])&gt;=8,"OK","Corregir"))</f>
        <v>OK</v>
      </c>
      <c r="AA3380" s="42">
        <f>COUNTIF(Tabla2[APELLIDOS Y NOMBRES],Tabla2[[#This Row],[APELLIDOS Y NOMBRES]])</f>
        <v>1</v>
      </c>
      <c r="AB3380" s="42">
        <f>IF(Tabla2[[#This Row],[Trabajador]]&gt;1,1/Tabla2[[#This Row],[Trabajador]],Tabla2[[#This Row],[Trabajador]])</f>
        <v>1</v>
      </c>
      <c r="AC3380" t="str">
        <f>+IFERROR(IF(Tabla2[[#This Row],[FECHA CESE/BAJA]]="","No Aplica",IF(AND(MONTH(Tabla2[[#This Row],[FECHA CESE/BAJA]])=MONTH(TODAY()-30),YEAR(Tabla2[[#This Row],[FECHA CESE/BAJA]])=YEAR(TODAY())),MONTH(TODAY()-30)&amp;"-"&amp;YEAR(TODAY()),"Borrar")),"No aplica")</f>
        <v>8-2023</v>
      </c>
      <c r="AD3380" t="str">
        <f>+IFERROR(IF(Tabla2[[#This Row],[FECHA INICIO DE LABORES EN OBRA]]="","No Aplica",IF(AND(MONTH(Tabla2[[#This Row],[FECHA INICIO DE LABORES EN OBRA]])=MONTH(TODAY()-30),YEAR(Tabla2[[#This Row],[FECHA INICIO DE LABORES EN OBRA]])=YEAR(TODAY())),MONTH(TODAY()-30)&amp;"-"&amp;YEAR(TODAY()),"No Aplica")),"No Aplica")</f>
        <v>No Aplica</v>
      </c>
    </row>
    <row r="3381" spans="1:30" x14ac:dyDescent="0.25">
      <c r="A3381" s="13" t="s">
        <v>11509</v>
      </c>
      <c r="B3381" s="15" t="s">
        <v>11510</v>
      </c>
      <c r="C3381" s="15" t="s">
        <v>11510</v>
      </c>
      <c r="D3381" s="15" t="s">
        <v>11524</v>
      </c>
      <c r="E3381" s="15" t="s">
        <v>11525</v>
      </c>
      <c r="F3381" s="39">
        <v>26351</v>
      </c>
      <c r="G3381" s="15">
        <v>2</v>
      </c>
      <c r="H3381" s="15" t="s">
        <v>11526</v>
      </c>
      <c r="I3381" s="15" t="s">
        <v>11511</v>
      </c>
      <c r="J3381" s="15" t="s">
        <v>11527</v>
      </c>
      <c r="K3381" s="15" t="s">
        <v>11528</v>
      </c>
      <c r="L3381" s="40" t="s">
        <v>6</v>
      </c>
      <c r="M3381" s="39">
        <v>45150</v>
      </c>
      <c r="N3381" s="41" t="s">
        <v>2063</v>
      </c>
      <c r="O3381" s="39">
        <v>45062</v>
      </c>
      <c r="P3381" s="40">
        <v>2</v>
      </c>
      <c r="Q3381" s="40">
        <v>4</v>
      </c>
      <c r="R3381" s="40" t="str">
        <f>IFERROR(VLOOKUP(Tabla2[[#This Row],[CONTRATISTA PRNCIPAL]],Hoja1!$L$5:$M$9,2,FALSE),"CJV")</f>
        <v>CJV</v>
      </c>
      <c r="S3381" s="40" t="str">
        <f>IF(Tabla2[[#This Row],[EMPRESA]]=Tabla2[[#This Row],[CONTRATISTA PRNCIPAL]],"Principal","Secundaria")</f>
        <v>Principal</v>
      </c>
      <c r="T3381" s="42">
        <f>IFERROR(1/COUNTIF(Tabla2[CONTRATISTA PRNCIPAL],Tabla2[[#This Row],[CONTRATISTA PRNCIPAL]]),0)</f>
        <v>0.014925373134328358</v>
      </c>
      <c r="U3381" s="43">
        <f>IF(((TODAY()-Tabla2[[#This Row],[FECHA NACIMIENTO]])/365)&lt;18,"Corregir", IF(((TODAY()-Tabla2[[#This Row],[FECHA NACIMIENTO]])/365)&gt;80, "Corregir",ROUNDDOWN(((TODAY()-Tabla2[[#This Row],[FECHA NACIMIENTO]])/365),0)))</f>
        <v>51</v>
      </c>
      <c r="V33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81" s="44" t="str">
        <f>+IF(Tabla2[[#This Row],[Edad]]="Corregir","Corregir","Ok")</f>
        <v>Ok</v>
      </c>
      <c r="X3381" s="42" t="str">
        <f>+IFERROR(VLOOKUP(Tabla2[[#This Row],[DISTRITO SEGÚN DNI]],Hoja1!$A$2:$B$32,2,FALSE),"No")</f>
        <v>No</v>
      </c>
      <c r="Y3381" s="42" t="str">
        <f>IF(OR(LOWER(Tabla2[[#This Row],[GENERO]])="masculino", LOWER(Tabla2[[#This Row],[GENERO]])="femenino"),"OK","Corregir")</f>
        <v>OK</v>
      </c>
      <c r="Z3381" s="42" t="str">
        <f>+IF(Tabla2[[#This Row],[Nro. DNI / CE]]="","Corregir",IF(LEN(Tabla2[[#This Row],[Nro. DNI / CE]])&gt;=8,"OK","Corregir"))</f>
        <v>OK</v>
      </c>
      <c r="AA3381" s="42">
        <f>COUNTIF(Tabla2[APELLIDOS Y NOMBRES],Tabla2[[#This Row],[APELLIDOS Y NOMBRES]])</f>
        <v>1</v>
      </c>
      <c r="AB3381" s="42">
        <f>IF(Tabla2[[#This Row],[Trabajador]]&gt;1,1/Tabla2[[#This Row],[Trabajador]],Tabla2[[#This Row],[Trabajador]])</f>
        <v>1</v>
      </c>
      <c r="AC3381" t="str">
        <f>+IFERROR(IF(Tabla2[[#This Row],[FECHA CESE/BAJA]]="","No Aplica",IF(AND(MONTH(Tabla2[[#This Row],[FECHA CESE/BAJA]])=MONTH(TODAY()-30),YEAR(Tabla2[[#This Row],[FECHA CESE/BAJA]])=YEAR(TODAY())),MONTH(TODAY()-30)&amp;"-"&amp;YEAR(TODAY()),"Borrar")),"No aplica")</f>
        <v>8-2023</v>
      </c>
      <c r="AD3381" t="str">
        <f>+IFERROR(IF(Tabla2[[#This Row],[FECHA INICIO DE LABORES EN OBRA]]="","No Aplica",IF(AND(MONTH(Tabla2[[#This Row],[FECHA INICIO DE LABORES EN OBRA]])=MONTH(TODAY()-30),YEAR(Tabla2[[#This Row],[FECHA INICIO DE LABORES EN OBRA]])=YEAR(TODAY())),MONTH(TODAY()-30)&amp;"-"&amp;YEAR(TODAY()),"No Aplica")),"No Aplica")</f>
        <v>No Aplica</v>
      </c>
    </row>
    <row r="3382" spans="1:30" x14ac:dyDescent="0.25">
      <c r="A3382" s="13" t="s">
        <v>11509</v>
      </c>
      <c r="B3382" s="15" t="s">
        <v>11510</v>
      </c>
      <c r="C3382" s="15" t="s">
        <v>11510</v>
      </c>
      <c r="D3382" s="15" t="s">
        <v>1594</v>
      </c>
      <c r="E3382" s="15" t="s">
        <v>1595</v>
      </c>
      <c r="F3382" s="39">
        <v>34246</v>
      </c>
      <c r="G3382" s="15">
        <v>2</v>
      </c>
      <c r="H3382" s="15" t="s">
        <v>8031</v>
      </c>
      <c r="I3382" s="15" t="s">
        <v>11515</v>
      </c>
      <c r="J3382" s="15" t="s">
        <v>11529</v>
      </c>
      <c r="K3382" s="15" t="s">
        <v>2022</v>
      </c>
      <c r="L3382" s="40" t="s">
        <v>6</v>
      </c>
      <c r="M3382" s="39">
        <v>45150</v>
      </c>
      <c r="N3382" s="41" t="s">
        <v>2063</v>
      </c>
      <c r="O3382" s="39">
        <v>45113</v>
      </c>
      <c r="P3382" s="40">
        <v>2</v>
      </c>
      <c r="Q3382" s="40">
        <v>4</v>
      </c>
      <c r="R3382" s="40" t="str">
        <f>IFERROR(VLOOKUP(Tabla2[[#This Row],[CONTRATISTA PRNCIPAL]],Hoja1!$L$5:$M$9,2,FALSE),"CJV")</f>
        <v>CJV</v>
      </c>
      <c r="S3382" s="40" t="str">
        <f>IF(Tabla2[[#This Row],[EMPRESA]]=Tabla2[[#This Row],[CONTRATISTA PRNCIPAL]],"Principal","Secundaria")</f>
        <v>Principal</v>
      </c>
      <c r="T3382" s="42">
        <f>IFERROR(1/COUNTIF(Tabla2[CONTRATISTA PRNCIPAL],Tabla2[[#This Row],[CONTRATISTA PRNCIPAL]]),0)</f>
        <v>0.014925373134328358</v>
      </c>
      <c r="U3382" s="43">
        <f>IF(((TODAY()-Tabla2[[#This Row],[FECHA NACIMIENTO]])/365)&lt;18,"Corregir", IF(((TODAY()-Tabla2[[#This Row],[FECHA NACIMIENTO]])/365)&gt;80, "Corregir",ROUNDDOWN(((TODAY()-Tabla2[[#This Row],[FECHA NACIMIENTO]])/365),0)))</f>
        <v>30</v>
      </c>
      <c r="V33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82" s="44" t="str">
        <f>+IF(Tabla2[[#This Row],[Edad]]="Corregir","Corregir","Ok")</f>
        <v>Ok</v>
      </c>
      <c r="X3382" s="42" t="str">
        <f>+IFERROR(VLOOKUP(Tabla2[[#This Row],[DISTRITO SEGÚN DNI]],Hoja1!$A$2:$B$32,2,FALSE),"No")</f>
        <v>CALLAO</v>
      </c>
      <c r="Y3382" s="42" t="str">
        <f>IF(OR(LOWER(Tabla2[[#This Row],[GENERO]])="masculino", LOWER(Tabla2[[#This Row],[GENERO]])="femenino"),"OK","Corregir")</f>
        <v>OK</v>
      </c>
      <c r="Z3382" s="42" t="str">
        <f>+IF(Tabla2[[#This Row],[Nro. DNI / CE]]="","Corregir",IF(LEN(Tabla2[[#This Row],[Nro. DNI / CE]])&gt;=8,"OK","Corregir"))</f>
        <v>OK</v>
      </c>
      <c r="AA3382" s="42">
        <f>COUNTIF(Tabla2[APELLIDOS Y NOMBRES],Tabla2[[#This Row],[APELLIDOS Y NOMBRES]])</f>
        <v>1</v>
      </c>
      <c r="AB3382" s="42">
        <f>IF(Tabla2[[#This Row],[Trabajador]]&gt;1,1/Tabla2[[#This Row],[Trabajador]],Tabla2[[#This Row],[Trabajador]])</f>
        <v>1</v>
      </c>
      <c r="AC3382" t="str">
        <f>+IFERROR(IF(Tabla2[[#This Row],[FECHA CESE/BAJA]]="","No Aplica",IF(AND(MONTH(Tabla2[[#This Row],[FECHA CESE/BAJA]])=MONTH(TODAY()-30),YEAR(Tabla2[[#This Row],[FECHA CESE/BAJA]])=YEAR(TODAY())),MONTH(TODAY()-30)&amp;"-"&amp;YEAR(TODAY()),"Borrar")),"No aplica")</f>
        <v>8-2023</v>
      </c>
      <c r="AD3382" t="str">
        <f>+IFERROR(IF(Tabla2[[#This Row],[FECHA INICIO DE LABORES EN OBRA]]="","No Aplica",IF(AND(MONTH(Tabla2[[#This Row],[FECHA INICIO DE LABORES EN OBRA]])=MONTH(TODAY()-30),YEAR(Tabla2[[#This Row],[FECHA INICIO DE LABORES EN OBRA]])=YEAR(TODAY())),MONTH(TODAY()-30)&amp;"-"&amp;YEAR(TODAY()),"No Aplica")),"No Aplica")</f>
        <v>No Aplica</v>
      </c>
    </row>
    <row r="3383" spans="1:30" x14ac:dyDescent="0.25">
      <c r="A3383" s="13" t="s">
        <v>11509</v>
      </c>
      <c r="B3383" s="15" t="s">
        <v>11510</v>
      </c>
      <c r="C3383" s="15" t="s">
        <v>11510</v>
      </c>
      <c r="D3383" s="15">
        <v>43821452</v>
      </c>
      <c r="E3383" s="15" t="s">
        <v>11530</v>
      </c>
      <c r="F3383" s="39">
        <v>31627</v>
      </c>
      <c r="G3383" s="15">
        <v>2</v>
      </c>
      <c r="H3383" s="15" t="s">
        <v>3526</v>
      </c>
      <c r="I3383" s="15" t="s">
        <v>11511</v>
      </c>
      <c r="J3383" s="15" t="s">
        <v>11531</v>
      </c>
      <c r="K3383" s="15" t="s">
        <v>2126</v>
      </c>
      <c r="L3383" s="40" t="s">
        <v>6</v>
      </c>
      <c r="M3383" s="39">
        <v>45163</v>
      </c>
      <c r="N3383" s="41" t="s">
        <v>2063</v>
      </c>
      <c r="O3383" s="39">
        <v>45061</v>
      </c>
      <c r="P3383" s="40">
        <v>2</v>
      </c>
      <c r="Q3383" s="40">
        <v>4</v>
      </c>
      <c r="R3383" s="40" t="str">
        <f>IFERROR(VLOOKUP(Tabla2[[#This Row],[CONTRATISTA PRNCIPAL]],Hoja1!$L$5:$M$9,2,FALSE),"CJV")</f>
        <v>CJV</v>
      </c>
      <c r="S3383" s="40" t="str">
        <f>IF(Tabla2[[#This Row],[EMPRESA]]=Tabla2[[#This Row],[CONTRATISTA PRNCIPAL]],"Principal","Secundaria")</f>
        <v>Principal</v>
      </c>
      <c r="T3383" s="42">
        <f>IFERROR(1/COUNTIF(Tabla2[CONTRATISTA PRNCIPAL],Tabla2[[#This Row],[CONTRATISTA PRNCIPAL]]),0)</f>
        <v>0.014925373134328358</v>
      </c>
      <c r="U3383" s="43">
        <f>IF(((TODAY()-Tabla2[[#This Row],[FECHA NACIMIENTO]])/365)&lt;18,"Corregir", IF(((TODAY()-Tabla2[[#This Row],[FECHA NACIMIENTO]])/365)&gt;80, "Corregir",ROUNDDOWN(((TODAY()-Tabla2[[#This Row],[FECHA NACIMIENTO]])/365),0)))</f>
        <v>37</v>
      </c>
      <c r="V33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83" s="44" t="str">
        <f>+IF(Tabla2[[#This Row],[Edad]]="Corregir","Corregir","Ok")</f>
        <v>Ok</v>
      </c>
      <c r="X3383" s="42" t="str">
        <f>+IFERROR(VLOOKUP(Tabla2[[#This Row],[DISTRITO SEGÚN DNI]],Hoja1!$A$2:$B$32,2,FALSE),"No")</f>
        <v>No</v>
      </c>
      <c r="Y3383" s="42" t="str">
        <f>IF(OR(LOWER(Tabla2[[#This Row],[GENERO]])="masculino", LOWER(Tabla2[[#This Row],[GENERO]])="femenino"),"OK","Corregir")</f>
        <v>OK</v>
      </c>
      <c r="Z3383" s="42" t="str">
        <f>+IF(Tabla2[[#This Row],[Nro. DNI / CE]]="","Corregir",IF(LEN(Tabla2[[#This Row],[Nro. DNI / CE]])&gt;=8,"OK","Corregir"))</f>
        <v>OK</v>
      </c>
      <c r="AA3383" s="42">
        <f>COUNTIF(Tabla2[APELLIDOS Y NOMBRES],Tabla2[[#This Row],[APELLIDOS Y NOMBRES]])</f>
        <v>1</v>
      </c>
      <c r="AB3383" s="42">
        <f>IF(Tabla2[[#This Row],[Trabajador]]&gt;1,1/Tabla2[[#This Row],[Trabajador]],Tabla2[[#This Row],[Trabajador]])</f>
        <v>1</v>
      </c>
      <c r="AC3383" t="str">
        <f>+IFERROR(IF(Tabla2[[#This Row],[FECHA CESE/BAJA]]="","No Aplica",IF(AND(MONTH(Tabla2[[#This Row],[FECHA CESE/BAJA]])=MONTH(TODAY()-30),YEAR(Tabla2[[#This Row],[FECHA CESE/BAJA]])=YEAR(TODAY())),MONTH(TODAY()-30)&amp;"-"&amp;YEAR(TODAY()),"Borrar")),"No aplica")</f>
        <v>8-2023</v>
      </c>
      <c r="AD3383" t="str">
        <f>+IFERROR(IF(Tabla2[[#This Row],[FECHA INICIO DE LABORES EN OBRA]]="","No Aplica",IF(AND(MONTH(Tabla2[[#This Row],[FECHA INICIO DE LABORES EN OBRA]])=MONTH(TODAY()-30),YEAR(Tabla2[[#This Row],[FECHA INICIO DE LABORES EN OBRA]])=YEAR(TODAY())),MONTH(TODAY()-30)&amp;"-"&amp;YEAR(TODAY()),"No Aplica")),"No Aplica")</f>
        <v>No Aplica</v>
      </c>
    </row>
    <row r="3384" spans="1:30" x14ac:dyDescent="0.25">
      <c r="A3384" s="13" t="s">
        <v>11509</v>
      </c>
      <c r="B3384" s="15" t="s">
        <v>11510</v>
      </c>
      <c r="C3384" s="15" t="s">
        <v>11510</v>
      </c>
      <c r="D3384" s="15">
        <v>32266929</v>
      </c>
      <c r="E3384" s="15" t="s">
        <v>70</v>
      </c>
      <c r="F3384" s="39">
        <v>19129</v>
      </c>
      <c r="G3384" s="15">
        <v>2</v>
      </c>
      <c r="H3384" s="15" t="s">
        <v>2749</v>
      </c>
      <c r="I3384" s="15" t="s">
        <v>11511</v>
      </c>
      <c r="J3384" s="15" t="s">
        <v>11532</v>
      </c>
      <c r="K3384" s="15" t="s">
        <v>2083</v>
      </c>
      <c r="L3384" s="40" t="s">
        <v>6</v>
      </c>
      <c r="M3384" s="39">
        <v>45164</v>
      </c>
      <c r="N3384" s="41" t="s">
        <v>2063</v>
      </c>
      <c r="O3384" s="39">
        <v>45061</v>
      </c>
      <c r="P3384" s="40">
        <v>2</v>
      </c>
      <c r="Q3384" s="40">
        <v>4</v>
      </c>
      <c r="R3384" s="40" t="str">
        <f>IFERROR(VLOOKUP(Tabla2[[#This Row],[CONTRATISTA PRNCIPAL]],Hoja1!$L$5:$M$9,2,FALSE),"CJV")</f>
        <v>CJV</v>
      </c>
      <c r="S3384" s="40" t="str">
        <f>IF(Tabla2[[#This Row],[EMPRESA]]=Tabla2[[#This Row],[CONTRATISTA PRNCIPAL]],"Principal","Secundaria")</f>
        <v>Principal</v>
      </c>
      <c r="T3384" s="42">
        <f>IFERROR(1/COUNTIF(Tabla2[CONTRATISTA PRNCIPAL],Tabla2[[#This Row],[CONTRATISTA PRNCIPAL]]),0)</f>
        <v>0.014925373134328358</v>
      </c>
      <c r="U3384" s="43">
        <f>IF(((TODAY()-Tabla2[[#This Row],[FECHA NACIMIENTO]])/365)&lt;18,"Corregir", IF(((TODAY()-Tabla2[[#This Row],[FECHA NACIMIENTO]])/365)&gt;80, "Corregir",ROUNDDOWN(((TODAY()-Tabla2[[#This Row],[FECHA NACIMIENTO]])/365),0)))</f>
        <v>71</v>
      </c>
      <c r="V33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384" s="44" t="str">
        <f>+IF(Tabla2[[#This Row],[Edad]]="Corregir","Corregir","Ok")</f>
        <v>Ok</v>
      </c>
      <c r="X3384" s="42" t="str">
        <f>+IFERROR(VLOOKUP(Tabla2[[#This Row],[DISTRITO SEGÚN DNI]],Hoja1!$A$2:$B$32,2,FALSE),"No")</f>
        <v>ATE</v>
      </c>
      <c r="Y3384" s="42" t="str">
        <f>IF(OR(LOWER(Tabla2[[#This Row],[GENERO]])="masculino", LOWER(Tabla2[[#This Row],[GENERO]])="femenino"),"OK","Corregir")</f>
        <v>OK</v>
      </c>
      <c r="Z3384" s="42" t="str">
        <f>+IF(Tabla2[[#This Row],[Nro. DNI / CE]]="","Corregir",IF(LEN(Tabla2[[#This Row],[Nro. DNI / CE]])&gt;=8,"OK","Corregir"))</f>
        <v>OK</v>
      </c>
      <c r="AA3384" s="42">
        <f>COUNTIF(Tabla2[APELLIDOS Y NOMBRES],Tabla2[[#This Row],[APELLIDOS Y NOMBRES]])</f>
        <v>1</v>
      </c>
      <c r="AB3384" s="42">
        <f>IF(Tabla2[[#This Row],[Trabajador]]&gt;1,1/Tabla2[[#This Row],[Trabajador]],Tabla2[[#This Row],[Trabajador]])</f>
        <v>1</v>
      </c>
      <c r="AC3384" t="str">
        <f>+IFERROR(IF(Tabla2[[#This Row],[FECHA CESE/BAJA]]="","No Aplica",IF(AND(MONTH(Tabla2[[#This Row],[FECHA CESE/BAJA]])=MONTH(TODAY()-30),YEAR(Tabla2[[#This Row],[FECHA CESE/BAJA]])=YEAR(TODAY())),MONTH(TODAY()-30)&amp;"-"&amp;YEAR(TODAY()),"Borrar")),"No aplica")</f>
        <v>8-2023</v>
      </c>
      <c r="AD3384" t="str">
        <f>+IFERROR(IF(Tabla2[[#This Row],[FECHA INICIO DE LABORES EN OBRA]]="","No Aplica",IF(AND(MONTH(Tabla2[[#This Row],[FECHA INICIO DE LABORES EN OBRA]])=MONTH(TODAY()-30),YEAR(Tabla2[[#This Row],[FECHA INICIO DE LABORES EN OBRA]])=YEAR(TODAY())),MONTH(TODAY()-30)&amp;"-"&amp;YEAR(TODAY()),"No Aplica")),"No Aplica")</f>
        <v>No Aplica</v>
      </c>
    </row>
    <row r="3385" spans="1:30" x14ac:dyDescent="0.25">
      <c r="A3385" s="13" t="s">
        <v>11509</v>
      </c>
      <c r="B3385" s="15" t="s">
        <v>11510</v>
      </c>
      <c r="C3385" s="15" t="s">
        <v>11510</v>
      </c>
      <c r="D3385" s="15">
        <v>10079215</v>
      </c>
      <c r="E3385" s="15" t="s">
        <v>11533</v>
      </c>
      <c r="F3385" s="39">
        <v>26263</v>
      </c>
      <c r="G3385" s="15">
        <v>2</v>
      </c>
      <c r="H3385" s="15" t="s">
        <v>3129</v>
      </c>
      <c r="I3385" s="15" t="s">
        <v>11511</v>
      </c>
      <c r="J3385" s="15" t="s">
        <v>11534</v>
      </c>
      <c r="K3385" s="15" t="s">
        <v>2075</v>
      </c>
      <c r="L3385" s="40" t="s">
        <v>6</v>
      </c>
      <c r="M3385" s="39">
        <v>45164</v>
      </c>
      <c r="N3385" s="41" t="s">
        <v>2063</v>
      </c>
      <c r="O3385" s="39">
        <v>45061</v>
      </c>
      <c r="P3385" s="40">
        <v>2</v>
      </c>
      <c r="Q3385" s="40">
        <v>4</v>
      </c>
      <c r="R3385" s="40" t="str">
        <f>IFERROR(VLOOKUP(Tabla2[[#This Row],[CONTRATISTA PRNCIPAL]],Hoja1!$L$5:$M$9,2,FALSE),"CJV")</f>
        <v>CJV</v>
      </c>
      <c r="S3385" s="40" t="str">
        <f>IF(Tabla2[[#This Row],[EMPRESA]]=Tabla2[[#This Row],[CONTRATISTA PRNCIPAL]],"Principal","Secundaria")</f>
        <v>Principal</v>
      </c>
      <c r="T3385" s="42">
        <f>IFERROR(1/COUNTIF(Tabla2[CONTRATISTA PRNCIPAL],Tabla2[[#This Row],[CONTRATISTA PRNCIPAL]]),0)</f>
        <v>0.014925373134328358</v>
      </c>
      <c r="U3385" s="43">
        <f>IF(((TODAY()-Tabla2[[#This Row],[FECHA NACIMIENTO]])/365)&lt;18,"Corregir", IF(((TODAY()-Tabla2[[#This Row],[FECHA NACIMIENTO]])/365)&gt;80, "Corregir",ROUNDDOWN(((TODAY()-Tabla2[[#This Row],[FECHA NACIMIENTO]])/365),0)))</f>
        <v>51</v>
      </c>
      <c r="V33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85" s="44" t="str">
        <f>+IF(Tabla2[[#This Row],[Edad]]="Corregir","Corregir","Ok")</f>
        <v>Ok</v>
      </c>
      <c r="X3385" s="42" t="str">
        <f>+IFERROR(VLOOKUP(Tabla2[[#This Row],[DISTRITO SEGÚN DNI]],Hoja1!$A$2:$B$32,2,FALSE),"No")</f>
        <v>No</v>
      </c>
      <c r="Y3385" s="42" t="str">
        <f>IF(OR(LOWER(Tabla2[[#This Row],[GENERO]])="masculino", LOWER(Tabla2[[#This Row],[GENERO]])="femenino"),"OK","Corregir")</f>
        <v>OK</v>
      </c>
      <c r="Z3385" s="42" t="str">
        <f>+IF(Tabla2[[#This Row],[Nro. DNI / CE]]="","Corregir",IF(LEN(Tabla2[[#This Row],[Nro. DNI / CE]])&gt;=8,"OK","Corregir"))</f>
        <v>OK</v>
      </c>
      <c r="AA3385" s="42">
        <f>COUNTIF(Tabla2[APELLIDOS Y NOMBRES],Tabla2[[#This Row],[APELLIDOS Y NOMBRES]])</f>
        <v>1</v>
      </c>
      <c r="AB3385" s="42">
        <f>IF(Tabla2[[#This Row],[Trabajador]]&gt;1,1/Tabla2[[#This Row],[Trabajador]],Tabla2[[#This Row],[Trabajador]])</f>
        <v>1</v>
      </c>
      <c r="AC3385" t="str">
        <f>+IFERROR(IF(Tabla2[[#This Row],[FECHA CESE/BAJA]]="","No Aplica",IF(AND(MONTH(Tabla2[[#This Row],[FECHA CESE/BAJA]])=MONTH(TODAY()-30),YEAR(Tabla2[[#This Row],[FECHA CESE/BAJA]])=YEAR(TODAY())),MONTH(TODAY()-30)&amp;"-"&amp;YEAR(TODAY()),"Borrar")),"No aplica")</f>
        <v>8-2023</v>
      </c>
      <c r="AD3385" t="str">
        <f>+IFERROR(IF(Tabla2[[#This Row],[FECHA INICIO DE LABORES EN OBRA]]="","No Aplica",IF(AND(MONTH(Tabla2[[#This Row],[FECHA INICIO DE LABORES EN OBRA]])=MONTH(TODAY()-30),YEAR(Tabla2[[#This Row],[FECHA INICIO DE LABORES EN OBRA]])=YEAR(TODAY())),MONTH(TODAY()-30)&amp;"-"&amp;YEAR(TODAY()),"No Aplica")),"No Aplica")</f>
        <v>No Aplica</v>
      </c>
    </row>
    <row r="3386" spans="1:30" x14ac:dyDescent="0.25">
      <c r="A3386" s="13" t="s">
        <v>11509</v>
      </c>
      <c r="B3386" s="15" t="s">
        <v>11510</v>
      </c>
      <c r="C3386" s="15" t="s">
        <v>11510</v>
      </c>
      <c r="D3386" s="15">
        <v>40680475</v>
      </c>
      <c r="E3386" s="15" t="s">
        <v>78</v>
      </c>
      <c r="F3386" s="39">
        <v>29062</v>
      </c>
      <c r="G3386" s="15">
        <v>2</v>
      </c>
      <c r="H3386" s="15" t="s">
        <v>3129</v>
      </c>
      <c r="I3386" s="15" t="s">
        <v>11511</v>
      </c>
      <c r="J3386" s="15" t="s">
        <v>11535</v>
      </c>
      <c r="K3386" s="15" t="s">
        <v>2136</v>
      </c>
      <c r="L3386" s="40" t="s">
        <v>6</v>
      </c>
      <c r="M3386" s="39">
        <v>45164</v>
      </c>
      <c r="N3386" s="41" t="s">
        <v>2063</v>
      </c>
      <c r="O3386" s="39">
        <v>45061</v>
      </c>
      <c r="P3386" s="40">
        <v>2</v>
      </c>
      <c r="Q3386" s="40">
        <v>4</v>
      </c>
      <c r="R3386" s="40" t="str">
        <f>IFERROR(VLOOKUP(Tabla2[[#This Row],[CONTRATISTA PRNCIPAL]],Hoja1!$L$5:$M$9,2,FALSE),"CJV")</f>
        <v>CJV</v>
      </c>
      <c r="S3386" s="40" t="str">
        <f>IF(Tabla2[[#This Row],[EMPRESA]]=Tabla2[[#This Row],[CONTRATISTA PRNCIPAL]],"Principal","Secundaria")</f>
        <v>Principal</v>
      </c>
      <c r="T3386" s="42">
        <f>IFERROR(1/COUNTIF(Tabla2[CONTRATISTA PRNCIPAL],Tabla2[[#This Row],[CONTRATISTA PRNCIPAL]]),0)</f>
        <v>0.014925373134328358</v>
      </c>
      <c r="U3386" s="43">
        <f>IF(((TODAY()-Tabla2[[#This Row],[FECHA NACIMIENTO]])/365)&lt;18,"Corregir", IF(((TODAY()-Tabla2[[#This Row],[FECHA NACIMIENTO]])/365)&gt;80, "Corregir",ROUNDDOWN(((TODAY()-Tabla2[[#This Row],[FECHA NACIMIENTO]])/365),0)))</f>
        <v>44</v>
      </c>
      <c r="V33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86" s="44" t="str">
        <f>+IF(Tabla2[[#This Row],[Edad]]="Corregir","Corregir","Ok")</f>
        <v>Ok</v>
      </c>
      <c r="X3386" s="42" t="str">
        <f>+IFERROR(VLOOKUP(Tabla2[[#This Row],[DISTRITO SEGÚN DNI]],Hoja1!$A$2:$B$32,2,FALSE),"No")</f>
        <v>SANTA ANITA</v>
      </c>
      <c r="Y3386" s="42" t="str">
        <f>IF(OR(LOWER(Tabla2[[#This Row],[GENERO]])="masculino", LOWER(Tabla2[[#This Row],[GENERO]])="femenino"),"OK","Corregir")</f>
        <v>OK</v>
      </c>
      <c r="Z3386" s="42" t="str">
        <f>+IF(Tabla2[[#This Row],[Nro. DNI / CE]]="","Corregir",IF(LEN(Tabla2[[#This Row],[Nro. DNI / CE]])&gt;=8,"OK","Corregir"))</f>
        <v>OK</v>
      </c>
      <c r="AA3386" s="42">
        <f>COUNTIF(Tabla2[APELLIDOS Y NOMBRES],Tabla2[[#This Row],[APELLIDOS Y NOMBRES]])</f>
        <v>1</v>
      </c>
      <c r="AB3386" s="42">
        <f>IF(Tabla2[[#This Row],[Trabajador]]&gt;1,1/Tabla2[[#This Row],[Trabajador]],Tabla2[[#This Row],[Trabajador]])</f>
        <v>1</v>
      </c>
      <c r="AC3386" t="str">
        <f>+IFERROR(IF(Tabla2[[#This Row],[FECHA CESE/BAJA]]="","No Aplica",IF(AND(MONTH(Tabla2[[#This Row],[FECHA CESE/BAJA]])=MONTH(TODAY()-30),YEAR(Tabla2[[#This Row],[FECHA CESE/BAJA]])=YEAR(TODAY())),MONTH(TODAY()-30)&amp;"-"&amp;YEAR(TODAY()),"Borrar")),"No aplica")</f>
        <v>8-2023</v>
      </c>
      <c r="AD3386" t="str">
        <f>+IFERROR(IF(Tabla2[[#This Row],[FECHA INICIO DE LABORES EN OBRA]]="","No Aplica",IF(AND(MONTH(Tabla2[[#This Row],[FECHA INICIO DE LABORES EN OBRA]])=MONTH(TODAY()-30),YEAR(Tabla2[[#This Row],[FECHA INICIO DE LABORES EN OBRA]])=YEAR(TODAY())),MONTH(TODAY()-30)&amp;"-"&amp;YEAR(TODAY()),"No Aplica")),"No Aplica")</f>
        <v>No Aplica</v>
      </c>
    </row>
    <row r="3387" spans="1:30" x14ac:dyDescent="0.25">
      <c r="A3387" s="13" t="s">
        <v>11509</v>
      </c>
      <c r="B3387" s="15" t="s">
        <v>11510</v>
      </c>
      <c r="C3387" s="15" t="s">
        <v>11510</v>
      </c>
      <c r="D3387" s="15" t="s">
        <v>1262</v>
      </c>
      <c r="E3387" s="15" t="s">
        <v>1263</v>
      </c>
      <c r="F3387" s="39">
        <v>34221</v>
      </c>
      <c r="G3387" s="15">
        <v>2</v>
      </c>
      <c r="H3387" s="15" t="s">
        <v>2751</v>
      </c>
      <c r="I3387" s="15" t="s">
        <v>11511</v>
      </c>
      <c r="J3387" s="15" t="s">
        <v>11536</v>
      </c>
      <c r="K3387" s="15" t="s">
        <v>2902</v>
      </c>
      <c r="L3387" s="40" t="s">
        <v>6</v>
      </c>
      <c r="M3387" s="39">
        <v>45164</v>
      </c>
      <c r="N3387" s="41" t="s">
        <v>2063</v>
      </c>
      <c r="O3387" s="39">
        <v>45082</v>
      </c>
      <c r="P3387" s="40">
        <v>2</v>
      </c>
      <c r="Q3387" s="40">
        <v>4</v>
      </c>
      <c r="R3387" s="40" t="str">
        <f>IFERROR(VLOOKUP(Tabla2[[#This Row],[CONTRATISTA PRNCIPAL]],Hoja1!$L$5:$M$9,2,FALSE),"CJV")</f>
        <v>CJV</v>
      </c>
      <c r="S3387" s="40" t="str">
        <f>IF(Tabla2[[#This Row],[EMPRESA]]=Tabla2[[#This Row],[CONTRATISTA PRNCIPAL]],"Principal","Secundaria")</f>
        <v>Principal</v>
      </c>
      <c r="T3387" s="42">
        <f>IFERROR(1/COUNTIF(Tabla2[CONTRATISTA PRNCIPAL],Tabla2[[#This Row],[CONTRATISTA PRNCIPAL]]),0)</f>
        <v>0.014925373134328358</v>
      </c>
      <c r="U3387" s="43">
        <f>IF(((TODAY()-Tabla2[[#This Row],[FECHA NACIMIENTO]])/365)&lt;18,"Corregir", IF(((TODAY()-Tabla2[[#This Row],[FECHA NACIMIENTO]])/365)&gt;80, "Corregir",ROUNDDOWN(((TODAY()-Tabla2[[#This Row],[FECHA NACIMIENTO]])/365),0)))</f>
        <v>30</v>
      </c>
      <c r="V33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87" s="44" t="str">
        <f>+IF(Tabla2[[#This Row],[Edad]]="Corregir","Corregir","Ok")</f>
        <v>Ok</v>
      </c>
      <c r="X3387" s="42" t="str">
        <f>+IFERROR(VLOOKUP(Tabla2[[#This Row],[DISTRITO SEGÚN DNI]],Hoja1!$A$2:$B$32,2,FALSE),"No")</f>
        <v>EL AGUSTINO</v>
      </c>
      <c r="Y3387" s="42" t="str">
        <f>IF(OR(LOWER(Tabla2[[#This Row],[GENERO]])="masculino", LOWER(Tabla2[[#This Row],[GENERO]])="femenino"),"OK","Corregir")</f>
        <v>OK</v>
      </c>
      <c r="Z3387" s="42" t="str">
        <f>+IF(Tabla2[[#This Row],[Nro. DNI / CE]]="","Corregir",IF(LEN(Tabla2[[#This Row],[Nro. DNI / CE]])&gt;=8,"OK","Corregir"))</f>
        <v>OK</v>
      </c>
      <c r="AA3387" s="42">
        <f>COUNTIF(Tabla2[APELLIDOS Y NOMBRES],Tabla2[[#This Row],[APELLIDOS Y NOMBRES]])</f>
        <v>1</v>
      </c>
      <c r="AB3387" s="42">
        <f>IF(Tabla2[[#This Row],[Trabajador]]&gt;1,1/Tabla2[[#This Row],[Trabajador]],Tabla2[[#This Row],[Trabajador]])</f>
        <v>1</v>
      </c>
      <c r="AC3387" t="str">
        <f>+IFERROR(IF(Tabla2[[#This Row],[FECHA CESE/BAJA]]="","No Aplica",IF(AND(MONTH(Tabla2[[#This Row],[FECHA CESE/BAJA]])=MONTH(TODAY()-30),YEAR(Tabla2[[#This Row],[FECHA CESE/BAJA]])=YEAR(TODAY())),MONTH(TODAY()-30)&amp;"-"&amp;YEAR(TODAY()),"Borrar")),"No aplica")</f>
        <v>8-2023</v>
      </c>
      <c r="AD3387" t="str">
        <f>+IFERROR(IF(Tabla2[[#This Row],[FECHA INICIO DE LABORES EN OBRA]]="","No Aplica",IF(AND(MONTH(Tabla2[[#This Row],[FECHA INICIO DE LABORES EN OBRA]])=MONTH(TODAY()-30),YEAR(Tabla2[[#This Row],[FECHA INICIO DE LABORES EN OBRA]])=YEAR(TODAY())),MONTH(TODAY()-30)&amp;"-"&amp;YEAR(TODAY()),"No Aplica")),"No Aplica")</f>
        <v>No Aplica</v>
      </c>
    </row>
    <row r="3388" spans="1:30" x14ac:dyDescent="0.25">
      <c r="A3388" s="13" t="s">
        <v>11509</v>
      </c>
      <c r="B3388" s="15" t="s">
        <v>11510</v>
      </c>
      <c r="C3388" s="15" t="s">
        <v>11510</v>
      </c>
      <c r="D3388" s="15" t="s">
        <v>11537</v>
      </c>
      <c r="E3388" s="15" t="s">
        <v>11538</v>
      </c>
      <c r="F3388" s="39">
        <v>34963</v>
      </c>
      <c r="G3388" s="15">
        <v>2</v>
      </c>
      <c r="H3388" s="15" t="s">
        <v>2751</v>
      </c>
      <c r="I3388" s="15" t="s">
        <v>11511</v>
      </c>
      <c r="J3388" s="15" t="s">
        <v>11539</v>
      </c>
      <c r="K3388" s="15" t="s">
        <v>2113</v>
      </c>
      <c r="L3388" s="40" t="s">
        <v>6</v>
      </c>
      <c r="M3388" s="39">
        <v>45164</v>
      </c>
      <c r="N3388" s="41" t="s">
        <v>2063</v>
      </c>
      <c r="O3388" s="39">
        <v>45103</v>
      </c>
      <c r="P3388" s="40">
        <v>2</v>
      </c>
      <c r="Q3388" s="40">
        <v>4</v>
      </c>
      <c r="R3388" s="40" t="str">
        <f>IFERROR(VLOOKUP(Tabla2[[#This Row],[CONTRATISTA PRNCIPAL]],Hoja1!$L$5:$M$9,2,FALSE),"CJV")</f>
        <v>CJV</v>
      </c>
      <c r="S3388" s="40" t="str">
        <f>IF(Tabla2[[#This Row],[EMPRESA]]=Tabla2[[#This Row],[CONTRATISTA PRNCIPAL]],"Principal","Secundaria")</f>
        <v>Principal</v>
      </c>
      <c r="T3388" s="42">
        <f>IFERROR(1/COUNTIF(Tabla2[CONTRATISTA PRNCIPAL],Tabla2[[#This Row],[CONTRATISTA PRNCIPAL]]),0)</f>
        <v>0.014925373134328358</v>
      </c>
      <c r="U3388" s="43">
        <f>IF(((TODAY()-Tabla2[[#This Row],[FECHA NACIMIENTO]])/365)&lt;18,"Corregir", IF(((TODAY()-Tabla2[[#This Row],[FECHA NACIMIENTO]])/365)&gt;80, "Corregir",ROUNDDOWN(((TODAY()-Tabla2[[#This Row],[FECHA NACIMIENTO]])/365),0)))</f>
        <v>28</v>
      </c>
      <c r="V33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388" s="44" t="str">
        <f>+IF(Tabla2[[#This Row],[Edad]]="Corregir","Corregir","Ok")</f>
        <v>Ok</v>
      </c>
      <c r="X3388" s="42" t="str">
        <f>+IFERROR(VLOOKUP(Tabla2[[#This Row],[DISTRITO SEGÚN DNI]],Hoja1!$A$2:$B$32,2,FALSE),"No")</f>
        <v>No</v>
      </c>
      <c r="Y3388" s="42" t="str">
        <f>IF(OR(LOWER(Tabla2[[#This Row],[GENERO]])="masculino", LOWER(Tabla2[[#This Row],[GENERO]])="femenino"),"OK","Corregir")</f>
        <v>OK</v>
      </c>
      <c r="Z3388" s="42" t="str">
        <f>+IF(Tabla2[[#This Row],[Nro. DNI / CE]]="","Corregir",IF(LEN(Tabla2[[#This Row],[Nro. DNI / CE]])&gt;=8,"OK","Corregir"))</f>
        <v>OK</v>
      </c>
      <c r="AA3388" s="42">
        <f>COUNTIF(Tabla2[APELLIDOS Y NOMBRES],Tabla2[[#This Row],[APELLIDOS Y NOMBRES]])</f>
        <v>1</v>
      </c>
      <c r="AB3388" s="42">
        <f>IF(Tabla2[[#This Row],[Trabajador]]&gt;1,1/Tabla2[[#This Row],[Trabajador]],Tabla2[[#This Row],[Trabajador]])</f>
        <v>1</v>
      </c>
      <c r="AC3388" t="str">
        <f>+IFERROR(IF(Tabla2[[#This Row],[FECHA CESE/BAJA]]="","No Aplica",IF(AND(MONTH(Tabla2[[#This Row],[FECHA CESE/BAJA]])=MONTH(TODAY()-30),YEAR(Tabla2[[#This Row],[FECHA CESE/BAJA]])=YEAR(TODAY())),MONTH(TODAY()-30)&amp;"-"&amp;YEAR(TODAY()),"Borrar")),"No aplica")</f>
        <v>8-2023</v>
      </c>
      <c r="AD3388" t="str">
        <f>+IFERROR(IF(Tabla2[[#This Row],[FECHA INICIO DE LABORES EN OBRA]]="","No Aplica",IF(AND(MONTH(Tabla2[[#This Row],[FECHA INICIO DE LABORES EN OBRA]])=MONTH(TODAY()-30),YEAR(Tabla2[[#This Row],[FECHA INICIO DE LABORES EN OBRA]])=YEAR(TODAY())),MONTH(TODAY()-30)&amp;"-"&amp;YEAR(TODAY()),"No Aplica")),"No Aplica")</f>
        <v>No Aplica</v>
      </c>
    </row>
    <row r="3389" spans="1:30" x14ac:dyDescent="0.25">
      <c r="A3389" s="13" t="s">
        <v>11509</v>
      </c>
      <c r="B3389" s="15" t="s">
        <v>11510</v>
      </c>
      <c r="C3389" s="15" t="s">
        <v>11510</v>
      </c>
      <c r="D3389" s="15" t="s">
        <v>11540</v>
      </c>
      <c r="E3389" s="15" t="s">
        <v>11541</v>
      </c>
      <c r="F3389" s="39">
        <v>32270</v>
      </c>
      <c r="G3389" s="15">
        <v>2</v>
      </c>
      <c r="H3389" s="15" t="s">
        <v>8031</v>
      </c>
      <c r="I3389" s="15" t="s">
        <v>11519</v>
      </c>
      <c r="J3389" s="15" t="s">
        <v>11542</v>
      </c>
      <c r="K3389" s="15" t="s">
        <v>3142</v>
      </c>
      <c r="L3389" s="40" t="s">
        <v>6</v>
      </c>
      <c r="M3389" s="39">
        <v>45164</v>
      </c>
      <c r="N3389" s="41" t="s">
        <v>2063</v>
      </c>
      <c r="O3389" s="39">
        <v>45096</v>
      </c>
      <c r="P3389" s="40">
        <v>2</v>
      </c>
      <c r="Q3389" s="40">
        <v>4</v>
      </c>
      <c r="R3389" s="40" t="str">
        <f>IFERROR(VLOOKUP(Tabla2[[#This Row],[CONTRATISTA PRNCIPAL]],Hoja1!$L$5:$M$9,2,FALSE),"CJV")</f>
        <v>CJV</v>
      </c>
      <c r="S3389" s="40" t="str">
        <f>IF(Tabla2[[#This Row],[EMPRESA]]=Tabla2[[#This Row],[CONTRATISTA PRNCIPAL]],"Principal","Secundaria")</f>
        <v>Principal</v>
      </c>
      <c r="T3389" s="42">
        <f>IFERROR(1/COUNTIF(Tabla2[CONTRATISTA PRNCIPAL],Tabla2[[#This Row],[CONTRATISTA PRNCIPAL]]),0)</f>
        <v>0.014925373134328358</v>
      </c>
      <c r="U3389" s="43">
        <f>IF(((TODAY()-Tabla2[[#This Row],[FECHA NACIMIENTO]])/365)&lt;18,"Corregir", IF(((TODAY()-Tabla2[[#This Row],[FECHA NACIMIENTO]])/365)&gt;80, "Corregir",ROUNDDOWN(((TODAY()-Tabla2[[#This Row],[FECHA NACIMIENTO]])/365),0)))</f>
        <v>35</v>
      </c>
      <c r="V33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89" s="44" t="str">
        <f>+IF(Tabla2[[#This Row],[Edad]]="Corregir","Corregir","Ok")</f>
        <v>Ok</v>
      </c>
      <c r="X3389" s="42" t="str">
        <f>+IFERROR(VLOOKUP(Tabla2[[#This Row],[DISTRITO SEGÚN DNI]],Hoja1!$A$2:$B$32,2,FALSE),"No")</f>
        <v>No</v>
      </c>
      <c r="Y3389" s="42" t="str">
        <f>IF(OR(LOWER(Tabla2[[#This Row],[GENERO]])="masculino", LOWER(Tabla2[[#This Row],[GENERO]])="femenino"),"OK","Corregir")</f>
        <v>OK</v>
      </c>
      <c r="Z3389" s="42" t="str">
        <f>+IF(Tabla2[[#This Row],[Nro. DNI / CE]]="","Corregir",IF(LEN(Tabla2[[#This Row],[Nro. DNI / CE]])&gt;=8,"OK","Corregir"))</f>
        <v>OK</v>
      </c>
      <c r="AA3389" s="42">
        <f>COUNTIF(Tabla2[APELLIDOS Y NOMBRES],Tabla2[[#This Row],[APELLIDOS Y NOMBRES]])</f>
        <v>1</v>
      </c>
      <c r="AB3389" s="42">
        <f>IF(Tabla2[[#This Row],[Trabajador]]&gt;1,1/Tabla2[[#This Row],[Trabajador]],Tabla2[[#This Row],[Trabajador]])</f>
        <v>1</v>
      </c>
      <c r="AC3389" t="str">
        <f>+IFERROR(IF(Tabla2[[#This Row],[FECHA CESE/BAJA]]="","No Aplica",IF(AND(MONTH(Tabla2[[#This Row],[FECHA CESE/BAJA]])=MONTH(TODAY()-30),YEAR(Tabla2[[#This Row],[FECHA CESE/BAJA]])=YEAR(TODAY())),MONTH(TODAY()-30)&amp;"-"&amp;YEAR(TODAY()),"Borrar")),"No aplica")</f>
        <v>8-2023</v>
      </c>
      <c r="AD3389" t="str">
        <f>+IFERROR(IF(Tabla2[[#This Row],[FECHA INICIO DE LABORES EN OBRA]]="","No Aplica",IF(AND(MONTH(Tabla2[[#This Row],[FECHA INICIO DE LABORES EN OBRA]])=MONTH(TODAY()-30),YEAR(Tabla2[[#This Row],[FECHA INICIO DE LABORES EN OBRA]])=YEAR(TODAY())),MONTH(TODAY()-30)&amp;"-"&amp;YEAR(TODAY()),"No Aplica")),"No Aplica")</f>
        <v>No Aplica</v>
      </c>
    </row>
    <row r="3390" spans="1:30" x14ac:dyDescent="0.25">
      <c r="A3390" s="13" t="s">
        <v>11509</v>
      </c>
      <c r="B3390" s="15" t="s">
        <v>11510</v>
      </c>
      <c r="C3390" s="15" t="s">
        <v>11510</v>
      </c>
      <c r="D3390" s="15" t="s">
        <v>11543</v>
      </c>
      <c r="E3390" s="15" t="s">
        <v>11544</v>
      </c>
      <c r="F3390" s="39">
        <v>28699</v>
      </c>
      <c r="G3390" s="15">
        <v>1</v>
      </c>
      <c r="H3390" s="15" t="s">
        <v>2981</v>
      </c>
      <c r="I3390" s="15" t="s">
        <v>11511</v>
      </c>
      <c r="J3390" s="15" t="s">
        <v>11545</v>
      </c>
      <c r="K3390" s="15" t="s">
        <v>2701</v>
      </c>
      <c r="L3390" s="40" t="s">
        <v>5</v>
      </c>
      <c r="M3390" s="39">
        <v>45169</v>
      </c>
      <c r="N3390" s="41" t="s">
        <v>2098</v>
      </c>
      <c r="O3390" s="39">
        <v>45096</v>
      </c>
      <c r="P3390" s="40">
        <v>2</v>
      </c>
      <c r="Q3390" s="40">
        <v>1</v>
      </c>
      <c r="R3390" s="40" t="str">
        <f>IFERROR(VLOOKUP(Tabla2[[#This Row],[CONTRATISTA PRNCIPAL]],Hoja1!$L$5:$M$9,2,FALSE),"CJV")</f>
        <v>CJV</v>
      </c>
      <c r="S3390" s="40" t="str">
        <f>IF(Tabla2[[#This Row],[EMPRESA]]=Tabla2[[#This Row],[CONTRATISTA PRNCIPAL]],"Principal","Secundaria")</f>
        <v>Principal</v>
      </c>
      <c r="T3390" s="42">
        <f>IFERROR(1/COUNTIF(Tabla2[CONTRATISTA PRNCIPAL],Tabla2[[#This Row],[CONTRATISTA PRNCIPAL]]),0)</f>
        <v>0.014925373134328358</v>
      </c>
      <c r="U3390" s="43">
        <f>IF(((TODAY()-Tabla2[[#This Row],[FECHA NACIMIENTO]])/365)&lt;18,"Corregir", IF(((TODAY()-Tabla2[[#This Row],[FECHA NACIMIENTO]])/365)&gt;80, "Corregir",ROUNDDOWN(((TODAY()-Tabla2[[#This Row],[FECHA NACIMIENTO]])/365),0)))</f>
        <v>45</v>
      </c>
      <c r="V33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90" s="44" t="str">
        <f>+IF(Tabla2[[#This Row],[Edad]]="Corregir","Corregir","Ok")</f>
        <v>Ok</v>
      </c>
      <c r="X3390" s="42" t="str">
        <f>+IFERROR(VLOOKUP(Tabla2[[#This Row],[DISTRITO SEGÚN DNI]],Hoja1!$A$2:$B$32,2,FALSE),"No")</f>
        <v>No</v>
      </c>
      <c r="Y3390" s="42" t="str">
        <f>IF(OR(LOWER(Tabla2[[#This Row],[GENERO]])="masculino", LOWER(Tabla2[[#This Row],[GENERO]])="femenino"),"OK","Corregir")</f>
        <v>OK</v>
      </c>
      <c r="Z3390" s="42" t="str">
        <f>+IF(Tabla2[[#This Row],[Nro. DNI / CE]]="","Corregir",IF(LEN(Tabla2[[#This Row],[Nro. DNI / CE]])&gt;=8,"OK","Corregir"))</f>
        <v>OK</v>
      </c>
      <c r="AA3390" s="42">
        <f>COUNTIF(Tabla2[APELLIDOS Y NOMBRES],Tabla2[[#This Row],[APELLIDOS Y NOMBRES]])</f>
        <v>1</v>
      </c>
      <c r="AB3390" s="42">
        <f>IF(Tabla2[[#This Row],[Trabajador]]&gt;1,1/Tabla2[[#This Row],[Trabajador]],Tabla2[[#This Row],[Trabajador]])</f>
        <v>1</v>
      </c>
      <c r="AC3390" t="str">
        <f>+IFERROR(IF(Tabla2[[#This Row],[FECHA CESE/BAJA]]="","No Aplica",IF(AND(MONTH(Tabla2[[#This Row],[FECHA CESE/BAJA]])=MONTH(TODAY()-30),YEAR(Tabla2[[#This Row],[FECHA CESE/BAJA]])=YEAR(TODAY())),MONTH(TODAY()-30)&amp;"-"&amp;YEAR(TODAY()),"Borrar")),"No aplica")</f>
        <v>8-2023</v>
      </c>
      <c r="AD3390" t="str">
        <f>+IFERROR(IF(Tabla2[[#This Row],[FECHA INICIO DE LABORES EN OBRA]]="","No Aplica",IF(AND(MONTH(Tabla2[[#This Row],[FECHA INICIO DE LABORES EN OBRA]])=MONTH(TODAY()-30),YEAR(Tabla2[[#This Row],[FECHA INICIO DE LABORES EN OBRA]])=YEAR(TODAY())),MONTH(TODAY()-30)&amp;"-"&amp;YEAR(TODAY()),"No Aplica")),"No Aplica")</f>
        <v>No Aplica</v>
      </c>
    </row>
    <row r="3391" spans="1:30" x14ac:dyDescent="0.25">
      <c r="A3391" s="13" t="s">
        <v>11509</v>
      </c>
      <c r="B3391" s="15" t="s">
        <v>11510</v>
      </c>
      <c r="C3391" s="15" t="s">
        <v>11510</v>
      </c>
      <c r="D3391" s="15" t="s">
        <v>339</v>
      </c>
      <c r="E3391" s="15" t="s">
        <v>340</v>
      </c>
      <c r="F3391" s="39">
        <v>26547</v>
      </c>
      <c r="G3391" s="15">
        <v>1</v>
      </c>
      <c r="H3391" s="15" t="s">
        <v>8144</v>
      </c>
      <c r="I3391" s="15" t="s">
        <v>11511</v>
      </c>
      <c r="J3391" s="15" t="s">
        <v>11546</v>
      </c>
      <c r="K3391" s="15" t="s">
        <v>2902</v>
      </c>
      <c r="L3391" s="40" t="s">
        <v>6</v>
      </c>
      <c r="M3391" s="39"/>
      <c r="N3391" s="41" t="s">
        <v>2063</v>
      </c>
      <c r="O3391" s="39">
        <v>44691</v>
      </c>
      <c r="P3391" s="40">
        <v>1</v>
      </c>
      <c r="Q3391" s="40">
        <v>1</v>
      </c>
      <c r="R3391" s="40" t="str">
        <f>IFERROR(VLOOKUP(Tabla2[[#This Row],[CONTRATISTA PRNCIPAL]],Hoja1!$L$5:$M$9,2,FALSE),"CJV")</f>
        <v>CJV</v>
      </c>
      <c r="S3391" s="40" t="str">
        <f>IF(Tabla2[[#This Row],[EMPRESA]]=Tabla2[[#This Row],[CONTRATISTA PRNCIPAL]],"Principal","Secundaria")</f>
        <v>Principal</v>
      </c>
      <c r="T3391" s="42">
        <f>IFERROR(1/COUNTIF(Tabla2[CONTRATISTA PRNCIPAL],Tabla2[[#This Row],[CONTRATISTA PRNCIPAL]]),0)</f>
        <v>0.014925373134328358</v>
      </c>
      <c r="U3391" s="43">
        <f>IF(((TODAY()-Tabla2[[#This Row],[FECHA NACIMIENTO]])/365)&lt;18,"Corregir", IF(((TODAY()-Tabla2[[#This Row],[FECHA NACIMIENTO]])/365)&gt;80, "Corregir",ROUNDDOWN(((TODAY()-Tabla2[[#This Row],[FECHA NACIMIENTO]])/365),0)))</f>
        <v>51</v>
      </c>
      <c r="V33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391" s="44" t="str">
        <f>+IF(Tabla2[[#This Row],[Edad]]="Corregir","Corregir","Ok")</f>
        <v>Ok</v>
      </c>
      <c r="X3391" s="42" t="str">
        <f>+IFERROR(VLOOKUP(Tabla2[[#This Row],[DISTRITO SEGÚN DNI]],Hoja1!$A$2:$B$32,2,FALSE),"No")</f>
        <v>EL AGUSTINO</v>
      </c>
      <c r="Y3391" s="42" t="str">
        <f>IF(OR(LOWER(Tabla2[[#This Row],[GENERO]])="masculino", LOWER(Tabla2[[#This Row],[GENERO]])="femenino"),"OK","Corregir")</f>
        <v>OK</v>
      </c>
      <c r="Z3391" s="42" t="str">
        <f>+IF(Tabla2[[#This Row],[Nro. DNI / CE]]="","Corregir",IF(LEN(Tabla2[[#This Row],[Nro. DNI / CE]])&gt;=8,"OK","Corregir"))</f>
        <v>OK</v>
      </c>
      <c r="AA3391" s="42">
        <f>COUNTIF(Tabla2[APELLIDOS Y NOMBRES],Tabla2[[#This Row],[APELLIDOS Y NOMBRES]])</f>
        <v>1</v>
      </c>
      <c r="AB3391" s="42">
        <f>IF(Tabla2[[#This Row],[Trabajador]]&gt;1,1/Tabla2[[#This Row],[Trabajador]],Tabla2[[#This Row],[Trabajador]])</f>
        <v>1</v>
      </c>
      <c r="AC3391" t="str">
        <f>+IFERROR(IF(Tabla2[[#This Row],[FECHA CESE/BAJA]]="","No Aplica",IF(AND(MONTH(Tabla2[[#This Row],[FECHA CESE/BAJA]])=MONTH(TODAY()-30),YEAR(Tabla2[[#This Row],[FECHA CESE/BAJA]])=YEAR(TODAY())),MONTH(TODAY()-30)&amp;"-"&amp;YEAR(TODAY()),"Borrar")),"No aplica")</f>
        <v>No Aplica</v>
      </c>
      <c r="AD3391" t="str">
        <f>+IFERROR(IF(Tabla2[[#This Row],[FECHA INICIO DE LABORES EN OBRA]]="","No Aplica",IF(AND(MONTH(Tabla2[[#This Row],[FECHA INICIO DE LABORES EN OBRA]])=MONTH(TODAY()-30),YEAR(Tabla2[[#This Row],[FECHA INICIO DE LABORES EN OBRA]])=YEAR(TODAY())),MONTH(TODAY()-30)&amp;"-"&amp;YEAR(TODAY()),"No Aplica")),"No Aplica")</f>
        <v>No Aplica</v>
      </c>
    </row>
    <row r="3392" spans="1:30" x14ac:dyDescent="0.25">
      <c r="A3392" s="13" t="s">
        <v>11509</v>
      </c>
      <c r="B3392" s="15" t="s">
        <v>11510</v>
      </c>
      <c r="C3392" s="15" t="s">
        <v>11510</v>
      </c>
      <c r="D3392" s="15" t="s">
        <v>11547</v>
      </c>
      <c r="E3392" s="15" t="s">
        <v>11548</v>
      </c>
      <c r="F3392" s="39">
        <v>30482</v>
      </c>
      <c r="G3392" s="15">
        <v>1</v>
      </c>
      <c r="H3392" s="15" t="s">
        <v>2358</v>
      </c>
      <c r="I3392" s="15" t="s">
        <v>11511</v>
      </c>
      <c r="J3392" s="15" t="s">
        <v>11549</v>
      </c>
      <c r="K3392" s="15" t="s">
        <v>2701</v>
      </c>
      <c r="L3392" s="40" t="s">
        <v>5</v>
      </c>
      <c r="M3392" s="39"/>
      <c r="N3392" s="41" t="s">
        <v>2098</v>
      </c>
      <c r="O3392" s="39">
        <v>44691</v>
      </c>
      <c r="P3392" s="40">
        <v>1</v>
      </c>
      <c r="Q3392" s="40">
        <v>1</v>
      </c>
      <c r="R3392" s="40" t="str">
        <f>IFERROR(VLOOKUP(Tabla2[[#This Row],[CONTRATISTA PRNCIPAL]],Hoja1!$L$5:$M$9,2,FALSE),"CJV")</f>
        <v>CJV</v>
      </c>
      <c r="S3392" s="40" t="str">
        <f>IF(Tabla2[[#This Row],[EMPRESA]]=Tabla2[[#This Row],[CONTRATISTA PRNCIPAL]],"Principal","Secundaria")</f>
        <v>Principal</v>
      </c>
      <c r="T3392" s="42">
        <f>IFERROR(1/COUNTIF(Tabla2[CONTRATISTA PRNCIPAL],Tabla2[[#This Row],[CONTRATISTA PRNCIPAL]]),0)</f>
        <v>0.014925373134328358</v>
      </c>
      <c r="U3392" s="43">
        <f>IF(((TODAY()-Tabla2[[#This Row],[FECHA NACIMIENTO]])/365)&lt;18,"Corregir", IF(((TODAY()-Tabla2[[#This Row],[FECHA NACIMIENTO]])/365)&gt;80, "Corregir",ROUNDDOWN(((TODAY()-Tabla2[[#This Row],[FECHA NACIMIENTO]])/365),0)))</f>
        <v>40</v>
      </c>
      <c r="V33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92" s="44" t="str">
        <f>+IF(Tabla2[[#This Row],[Edad]]="Corregir","Corregir","Ok")</f>
        <v>Ok</v>
      </c>
      <c r="X3392" s="42" t="str">
        <f>+IFERROR(VLOOKUP(Tabla2[[#This Row],[DISTRITO SEGÚN DNI]],Hoja1!$A$2:$B$32,2,FALSE),"No")</f>
        <v>No</v>
      </c>
      <c r="Y3392" s="42" t="str">
        <f>IF(OR(LOWER(Tabla2[[#This Row],[GENERO]])="masculino", LOWER(Tabla2[[#This Row],[GENERO]])="femenino"),"OK","Corregir")</f>
        <v>OK</v>
      </c>
      <c r="Z3392" s="42" t="str">
        <f>+IF(Tabla2[[#This Row],[Nro. DNI / CE]]="","Corregir",IF(LEN(Tabla2[[#This Row],[Nro. DNI / CE]])&gt;=8,"OK","Corregir"))</f>
        <v>OK</v>
      </c>
      <c r="AA3392" s="42">
        <f>COUNTIF(Tabla2[APELLIDOS Y NOMBRES],Tabla2[[#This Row],[APELLIDOS Y NOMBRES]])</f>
        <v>1</v>
      </c>
      <c r="AB3392" s="42">
        <f>IF(Tabla2[[#This Row],[Trabajador]]&gt;1,1/Tabla2[[#This Row],[Trabajador]],Tabla2[[#This Row],[Trabajador]])</f>
        <v>1</v>
      </c>
      <c r="AC3392" t="str">
        <f>+IFERROR(IF(Tabla2[[#This Row],[FECHA CESE/BAJA]]="","No Aplica",IF(AND(MONTH(Tabla2[[#This Row],[FECHA CESE/BAJA]])=MONTH(TODAY()-30),YEAR(Tabla2[[#This Row],[FECHA CESE/BAJA]])=YEAR(TODAY())),MONTH(TODAY()-30)&amp;"-"&amp;YEAR(TODAY()),"Borrar")),"No aplica")</f>
        <v>No Aplica</v>
      </c>
      <c r="AD3392" t="str">
        <f>+IFERROR(IF(Tabla2[[#This Row],[FECHA INICIO DE LABORES EN OBRA]]="","No Aplica",IF(AND(MONTH(Tabla2[[#This Row],[FECHA INICIO DE LABORES EN OBRA]])=MONTH(TODAY()-30),YEAR(Tabla2[[#This Row],[FECHA INICIO DE LABORES EN OBRA]])=YEAR(TODAY())),MONTH(TODAY()-30)&amp;"-"&amp;YEAR(TODAY()),"No Aplica")),"No Aplica")</f>
        <v>No Aplica</v>
      </c>
    </row>
    <row r="3393" spans="1:30" x14ac:dyDescent="0.25">
      <c r="A3393" s="13" t="s">
        <v>11509</v>
      </c>
      <c r="B3393" s="15" t="s">
        <v>11510</v>
      </c>
      <c r="C3393" s="15" t="s">
        <v>11510</v>
      </c>
      <c r="D3393" s="15" t="s">
        <v>671</v>
      </c>
      <c r="E3393" s="15" t="s">
        <v>672</v>
      </c>
      <c r="F3393" s="39">
        <v>32005</v>
      </c>
      <c r="G3393" s="15">
        <v>1</v>
      </c>
      <c r="H3393" s="15" t="s">
        <v>11550</v>
      </c>
      <c r="I3393" s="15" t="s">
        <v>11511</v>
      </c>
      <c r="J3393" s="15" t="s">
        <v>11551</v>
      </c>
      <c r="K3393" s="15" t="s">
        <v>2083</v>
      </c>
      <c r="L3393" s="40" t="s">
        <v>5</v>
      </c>
      <c r="M3393" s="39"/>
      <c r="N3393" s="41" t="s">
        <v>2098</v>
      </c>
      <c r="O3393" s="39">
        <v>44691</v>
      </c>
      <c r="P3393" s="40">
        <v>1</v>
      </c>
      <c r="Q3393" s="40">
        <v>1</v>
      </c>
      <c r="R3393" s="40" t="str">
        <f>IFERROR(VLOOKUP(Tabla2[[#This Row],[CONTRATISTA PRNCIPAL]],Hoja1!$L$5:$M$9,2,FALSE),"CJV")</f>
        <v>CJV</v>
      </c>
      <c r="S3393" s="40" t="str">
        <f>IF(Tabla2[[#This Row],[EMPRESA]]=Tabla2[[#This Row],[CONTRATISTA PRNCIPAL]],"Principal","Secundaria")</f>
        <v>Principal</v>
      </c>
      <c r="T3393" s="42">
        <f>IFERROR(1/COUNTIF(Tabla2[CONTRATISTA PRNCIPAL],Tabla2[[#This Row],[CONTRATISTA PRNCIPAL]]),0)</f>
        <v>0.014925373134328358</v>
      </c>
      <c r="U3393" s="43">
        <f>IF(((TODAY()-Tabla2[[#This Row],[FECHA NACIMIENTO]])/365)&lt;18,"Corregir", IF(((TODAY()-Tabla2[[#This Row],[FECHA NACIMIENTO]])/365)&gt;80, "Corregir",ROUNDDOWN(((TODAY()-Tabla2[[#This Row],[FECHA NACIMIENTO]])/365),0)))</f>
        <v>36</v>
      </c>
      <c r="V33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93" s="44" t="str">
        <f>+IF(Tabla2[[#This Row],[Edad]]="Corregir","Corregir","Ok")</f>
        <v>Ok</v>
      </c>
      <c r="X3393" s="42" t="str">
        <f>+IFERROR(VLOOKUP(Tabla2[[#This Row],[DISTRITO SEGÚN DNI]],Hoja1!$A$2:$B$32,2,FALSE),"No")</f>
        <v>ATE</v>
      </c>
      <c r="Y3393" s="42" t="str">
        <f>IF(OR(LOWER(Tabla2[[#This Row],[GENERO]])="masculino", LOWER(Tabla2[[#This Row],[GENERO]])="femenino"),"OK","Corregir")</f>
        <v>OK</v>
      </c>
      <c r="Z3393" s="42" t="str">
        <f>+IF(Tabla2[[#This Row],[Nro. DNI / CE]]="","Corregir",IF(LEN(Tabla2[[#This Row],[Nro. DNI / CE]])&gt;=8,"OK","Corregir"))</f>
        <v>OK</v>
      </c>
      <c r="AA3393" s="42">
        <f>COUNTIF(Tabla2[APELLIDOS Y NOMBRES],Tabla2[[#This Row],[APELLIDOS Y NOMBRES]])</f>
        <v>1</v>
      </c>
      <c r="AB3393" s="42">
        <f>IF(Tabla2[[#This Row],[Trabajador]]&gt;1,1/Tabla2[[#This Row],[Trabajador]],Tabla2[[#This Row],[Trabajador]])</f>
        <v>1</v>
      </c>
      <c r="AC3393" t="str">
        <f>+IFERROR(IF(Tabla2[[#This Row],[FECHA CESE/BAJA]]="","No Aplica",IF(AND(MONTH(Tabla2[[#This Row],[FECHA CESE/BAJA]])=MONTH(TODAY()-30),YEAR(Tabla2[[#This Row],[FECHA CESE/BAJA]])=YEAR(TODAY())),MONTH(TODAY()-30)&amp;"-"&amp;YEAR(TODAY()),"Borrar")),"No aplica")</f>
        <v>No Aplica</v>
      </c>
      <c r="AD3393" t="str">
        <f>+IFERROR(IF(Tabla2[[#This Row],[FECHA INICIO DE LABORES EN OBRA]]="","No Aplica",IF(AND(MONTH(Tabla2[[#This Row],[FECHA INICIO DE LABORES EN OBRA]])=MONTH(TODAY()-30),YEAR(Tabla2[[#This Row],[FECHA INICIO DE LABORES EN OBRA]])=YEAR(TODAY())),MONTH(TODAY()-30)&amp;"-"&amp;YEAR(TODAY()),"No Aplica")),"No Aplica")</f>
        <v>No Aplica</v>
      </c>
    </row>
    <row r="3394" spans="1:30" x14ac:dyDescent="0.25">
      <c r="A3394" s="13" t="s">
        <v>11509</v>
      </c>
      <c r="B3394" s="15" t="s">
        <v>11510</v>
      </c>
      <c r="C3394" s="15" t="s">
        <v>11510</v>
      </c>
      <c r="D3394" s="15">
        <v>47107337</v>
      </c>
      <c r="E3394" s="15" t="s">
        <v>155</v>
      </c>
      <c r="F3394" s="39">
        <v>33331</v>
      </c>
      <c r="G3394" s="15">
        <v>1</v>
      </c>
      <c r="H3394" s="15" t="s">
        <v>2601</v>
      </c>
      <c r="I3394" s="15" t="s">
        <v>11511</v>
      </c>
      <c r="J3394" s="15" t="s">
        <v>11552</v>
      </c>
      <c r="K3394" s="15" t="s">
        <v>2083</v>
      </c>
      <c r="L3394" s="40" t="s">
        <v>6</v>
      </c>
      <c r="M3394" s="39"/>
      <c r="N3394" s="41" t="s">
        <v>2063</v>
      </c>
      <c r="O3394" s="39">
        <v>45056</v>
      </c>
      <c r="P3394" s="40">
        <v>1</v>
      </c>
      <c r="Q3394" s="40">
        <v>1</v>
      </c>
      <c r="R3394" s="40" t="str">
        <f>IFERROR(VLOOKUP(Tabla2[[#This Row],[CONTRATISTA PRNCIPAL]],Hoja1!$L$5:$M$9,2,FALSE),"CJV")</f>
        <v>CJV</v>
      </c>
      <c r="S3394" s="40" t="str">
        <f>IF(Tabla2[[#This Row],[EMPRESA]]=Tabla2[[#This Row],[CONTRATISTA PRNCIPAL]],"Principal","Secundaria")</f>
        <v>Principal</v>
      </c>
      <c r="T3394" s="42">
        <f>IFERROR(1/COUNTIF(Tabla2[CONTRATISTA PRNCIPAL],Tabla2[[#This Row],[CONTRATISTA PRNCIPAL]]),0)</f>
        <v>0.014925373134328358</v>
      </c>
      <c r="U3394" s="43">
        <f>IF(((TODAY()-Tabla2[[#This Row],[FECHA NACIMIENTO]])/365)&lt;18,"Corregir", IF(((TODAY()-Tabla2[[#This Row],[FECHA NACIMIENTO]])/365)&gt;80, "Corregir",ROUNDDOWN(((TODAY()-Tabla2[[#This Row],[FECHA NACIMIENTO]])/365),0)))</f>
        <v>32</v>
      </c>
      <c r="V33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94" s="44" t="str">
        <f>+IF(Tabla2[[#This Row],[Edad]]="Corregir","Corregir","Ok")</f>
        <v>Ok</v>
      </c>
      <c r="X3394" s="42" t="str">
        <f>+IFERROR(VLOOKUP(Tabla2[[#This Row],[DISTRITO SEGÚN DNI]],Hoja1!$A$2:$B$32,2,FALSE),"No")</f>
        <v>ATE</v>
      </c>
      <c r="Y3394" s="42" t="str">
        <f>IF(OR(LOWER(Tabla2[[#This Row],[GENERO]])="masculino", LOWER(Tabla2[[#This Row],[GENERO]])="femenino"),"OK","Corregir")</f>
        <v>OK</v>
      </c>
      <c r="Z3394" s="42" t="str">
        <f>+IF(Tabla2[[#This Row],[Nro. DNI / CE]]="","Corregir",IF(LEN(Tabla2[[#This Row],[Nro. DNI / CE]])&gt;=8,"OK","Corregir"))</f>
        <v>OK</v>
      </c>
      <c r="AA3394" s="42">
        <f>COUNTIF(Tabla2[APELLIDOS Y NOMBRES],Tabla2[[#This Row],[APELLIDOS Y NOMBRES]])</f>
        <v>1</v>
      </c>
      <c r="AB3394" s="42">
        <f>IF(Tabla2[[#This Row],[Trabajador]]&gt;1,1/Tabla2[[#This Row],[Trabajador]],Tabla2[[#This Row],[Trabajador]])</f>
        <v>1</v>
      </c>
      <c r="AC3394" t="str">
        <f>+IFERROR(IF(Tabla2[[#This Row],[FECHA CESE/BAJA]]="","No Aplica",IF(AND(MONTH(Tabla2[[#This Row],[FECHA CESE/BAJA]])=MONTH(TODAY()-30),YEAR(Tabla2[[#This Row],[FECHA CESE/BAJA]])=YEAR(TODAY())),MONTH(TODAY()-30)&amp;"-"&amp;YEAR(TODAY()),"Borrar")),"No aplica")</f>
        <v>No Aplica</v>
      </c>
      <c r="AD3394" t="str">
        <f>+IFERROR(IF(Tabla2[[#This Row],[FECHA INICIO DE LABORES EN OBRA]]="","No Aplica",IF(AND(MONTH(Tabla2[[#This Row],[FECHA INICIO DE LABORES EN OBRA]])=MONTH(TODAY()-30),YEAR(Tabla2[[#This Row],[FECHA INICIO DE LABORES EN OBRA]])=YEAR(TODAY())),MONTH(TODAY()-30)&amp;"-"&amp;YEAR(TODAY()),"No Aplica")),"No Aplica")</f>
        <v>No Aplica</v>
      </c>
    </row>
    <row r="3395" spans="1:30" x14ac:dyDescent="0.25">
      <c r="A3395" s="13" t="s">
        <v>11509</v>
      </c>
      <c r="B3395" s="15" t="s">
        <v>11510</v>
      </c>
      <c r="C3395" s="15" t="s">
        <v>11510</v>
      </c>
      <c r="D3395" s="15" t="s">
        <v>393</v>
      </c>
      <c r="E3395" s="15" t="s">
        <v>394</v>
      </c>
      <c r="F3395" s="39">
        <v>23597</v>
      </c>
      <c r="G3395" s="15">
        <v>1</v>
      </c>
      <c r="H3395" s="15" t="s">
        <v>11553</v>
      </c>
      <c r="I3395" s="15" t="s">
        <v>11511</v>
      </c>
      <c r="J3395" s="15" t="s">
        <v>11554</v>
      </c>
      <c r="K3395" s="15" t="s">
        <v>2902</v>
      </c>
      <c r="L3395" s="40" t="s">
        <v>6</v>
      </c>
      <c r="M3395" s="39"/>
      <c r="N3395" s="41" t="s">
        <v>2063</v>
      </c>
      <c r="O3395" s="39">
        <v>45061</v>
      </c>
      <c r="P3395" s="40">
        <v>1</v>
      </c>
      <c r="Q3395" s="40">
        <v>1</v>
      </c>
      <c r="R3395" s="40" t="str">
        <f>IFERROR(VLOOKUP(Tabla2[[#This Row],[CONTRATISTA PRNCIPAL]],Hoja1!$L$5:$M$9,2,FALSE),"CJV")</f>
        <v>CJV</v>
      </c>
      <c r="S3395" s="40" t="str">
        <f>IF(Tabla2[[#This Row],[EMPRESA]]=Tabla2[[#This Row],[CONTRATISTA PRNCIPAL]],"Principal","Secundaria")</f>
        <v>Principal</v>
      </c>
      <c r="T3395" s="42">
        <f>IFERROR(1/COUNTIF(Tabla2[CONTRATISTA PRNCIPAL],Tabla2[[#This Row],[CONTRATISTA PRNCIPAL]]),0)</f>
        <v>0.014925373134328358</v>
      </c>
      <c r="U3395" s="43">
        <f>IF(((TODAY()-Tabla2[[#This Row],[FECHA NACIMIENTO]])/365)&lt;18,"Corregir", IF(((TODAY()-Tabla2[[#This Row],[FECHA NACIMIENTO]])/365)&gt;80, "Corregir",ROUNDDOWN(((TODAY()-Tabla2[[#This Row],[FECHA NACIMIENTO]])/365),0)))</f>
        <v>59</v>
      </c>
      <c r="V33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395" s="44" t="str">
        <f>+IF(Tabla2[[#This Row],[Edad]]="Corregir","Corregir","Ok")</f>
        <v>Ok</v>
      </c>
      <c r="X3395" s="42" t="str">
        <f>+IFERROR(VLOOKUP(Tabla2[[#This Row],[DISTRITO SEGÚN DNI]],Hoja1!$A$2:$B$32,2,FALSE),"No")</f>
        <v>EL AGUSTINO</v>
      </c>
      <c r="Y3395" s="42" t="str">
        <f>IF(OR(LOWER(Tabla2[[#This Row],[GENERO]])="masculino", LOWER(Tabla2[[#This Row],[GENERO]])="femenino"),"OK","Corregir")</f>
        <v>OK</v>
      </c>
      <c r="Z3395" s="42" t="str">
        <f>+IF(Tabla2[[#This Row],[Nro. DNI / CE]]="","Corregir",IF(LEN(Tabla2[[#This Row],[Nro. DNI / CE]])&gt;=8,"OK","Corregir"))</f>
        <v>OK</v>
      </c>
      <c r="AA3395" s="42">
        <f>COUNTIF(Tabla2[APELLIDOS Y NOMBRES],Tabla2[[#This Row],[APELLIDOS Y NOMBRES]])</f>
        <v>1</v>
      </c>
      <c r="AB3395" s="42">
        <f>IF(Tabla2[[#This Row],[Trabajador]]&gt;1,1/Tabla2[[#This Row],[Trabajador]],Tabla2[[#This Row],[Trabajador]])</f>
        <v>1</v>
      </c>
      <c r="AC3395" t="str">
        <f>+IFERROR(IF(Tabla2[[#This Row],[FECHA CESE/BAJA]]="","No Aplica",IF(AND(MONTH(Tabla2[[#This Row],[FECHA CESE/BAJA]])=MONTH(TODAY()-30),YEAR(Tabla2[[#This Row],[FECHA CESE/BAJA]])=YEAR(TODAY())),MONTH(TODAY()-30)&amp;"-"&amp;YEAR(TODAY()),"Borrar")),"No aplica")</f>
        <v>No Aplica</v>
      </c>
      <c r="AD3395" t="str">
        <f>+IFERROR(IF(Tabla2[[#This Row],[FECHA INICIO DE LABORES EN OBRA]]="","No Aplica",IF(AND(MONTH(Tabla2[[#This Row],[FECHA INICIO DE LABORES EN OBRA]])=MONTH(TODAY()-30),YEAR(Tabla2[[#This Row],[FECHA INICIO DE LABORES EN OBRA]])=YEAR(TODAY())),MONTH(TODAY()-30)&amp;"-"&amp;YEAR(TODAY()),"No Aplica")),"No Aplica")</f>
        <v>No Aplica</v>
      </c>
    </row>
    <row r="3396" spans="1:30" x14ac:dyDescent="0.25">
      <c r="A3396" s="13" t="s">
        <v>11509</v>
      </c>
      <c r="B3396" s="15" t="s">
        <v>11510</v>
      </c>
      <c r="C3396" s="15" t="s">
        <v>11510</v>
      </c>
      <c r="D3396" s="15">
        <v>46984493</v>
      </c>
      <c r="E3396" s="15" t="s">
        <v>153</v>
      </c>
      <c r="F3396" s="39">
        <v>33232</v>
      </c>
      <c r="G3396" s="15">
        <v>2</v>
      </c>
      <c r="H3396" s="15" t="s">
        <v>2746</v>
      </c>
      <c r="I3396" s="15" t="s">
        <v>11511</v>
      </c>
      <c r="J3396" s="15" t="s">
        <v>11555</v>
      </c>
      <c r="K3396" s="15" t="s">
        <v>2083</v>
      </c>
      <c r="L3396" s="40" t="s">
        <v>6</v>
      </c>
      <c r="M3396" s="39"/>
      <c r="N3396" s="41" t="s">
        <v>2063</v>
      </c>
      <c r="O3396" s="39">
        <v>45061</v>
      </c>
      <c r="P3396" s="40">
        <v>1</v>
      </c>
      <c r="Q3396" s="40">
        <v>4</v>
      </c>
      <c r="R3396" s="40" t="str">
        <f>IFERROR(VLOOKUP(Tabla2[[#This Row],[CONTRATISTA PRNCIPAL]],Hoja1!$L$5:$M$9,2,FALSE),"CJV")</f>
        <v>CJV</v>
      </c>
      <c r="S3396" s="40" t="str">
        <f>IF(Tabla2[[#This Row],[EMPRESA]]=Tabla2[[#This Row],[CONTRATISTA PRNCIPAL]],"Principal","Secundaria")</f>
        <v>Principal</v>
      </c>
      <c r="T3396" s="42">
        <f>IFERROR(1/COUNTIF(Tabla2[CONTRATISTA PRNCIPAL],Tabla2[[#This Row],[CONTRATISTA PRNCIPAL]]),0)</f>
        <v>0.014925373134328358</v>
      </c>
      <c r="U3396" s="43">
        <f>IF(((TODAY()-Tabla2[[#This Row],[FECHA NACIMIENTO]])/365)&lt;18,"Corregir", IF(((TODAY()-Tabla2[[#This Row],[FECHA NACIMIENTO]])/365)&gt;80, "Corregir",ROUNDDOWN(((TODAY()-Tabla2[[#This Row],[FECHA NACIMIENTO]])/365),0)))</f>
        <v>32</v>
      </c>
      <c r="V33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96" s="44" t="str">
        <f>+IF(Tabla2[[#This Row],[Edad]]="Corregir","Corregir","Ok")</f>
        <v>Ok</v>
      </c>
      <c r="X3396" s="42" t="str">
        <f>+IFERROR(VLOOKUP(Tabla2[[#This Row],[DISTRITO SEGÚN DNI]],Hoja1!$A$2:$B$32,2,FALSE),"No")</f>
        <v>ATE</v>
      </c>
      <c r="Y3396" s="42" t="str">
        <f>IF(OR(LOWER(Tabla2[[#This Row],[GENERO]])="masculino", LOWER(Tabla2[[#This Row],[GENERO]])="femenino"),"OK","Corregir")</f>
        <v>OK</v>
      </c>
      <c r="Z3396" s="42" t="str">
        <f>+IF(Tabla2[[#This Row],[Nro. DNI / CE]]="","Corregir",IF(LEN(Tabla2[[#This Row],[Nro. DNI / CE]])&gt;=8,"OK","Corregir"))</f>
        <v>OK</v>
      </c>
      <c r="AA3396" s="42">
        <f>COUNTIF(Tabla2[APELLIDOS Y NOMBRES],Tabla2[[#This Row],[APELLIDOS Y NOMBRES]])</f>
        <v>1</v>
      </c>
      <c r="AB3396" s="42">
        <f>IF(Tabla2[[#This Row],[Trabajador]]&gt;1,1/Tabla2[[#This Row],[Trabajador]],Tabla2[[#This Row],[Trabajador]])</f>
        <v>1</v>
      </c>
      <c r="AC3396" t="str">
        <f>+IFERROR(IF(Tabla2[[#This Row],[FECHA CESE/BAJA]]="","No Aplica",IF(AND(MONTH(Tabla2[[#This Row],[FECHA CESE/BAJA]])=MONTH(TODAY()-30),YEAR(Tabla2[[#This Row],[FECHA CESE/BAJA]])=YEAR(TODAY())),MONTH(TODAY()-30)&amp;"-"&amp;YEAR(TODAY()),"Borrar")),"No aplica")</f>
        <v>No Aplica</v>
      </c>
      <c r="AD3396" t="str">
        <f>+IFERROR(IF(Tabla2[[#This Row],[FECHA INICIO DE LABORES EN OBRA]]="","No Aplica",IF(AND(MONTH(Tabla2[[#This Row],[FECHA INICIO DE LABORES EN OBRA]])=MONTH(TODAY()-30),YEAR(Tabla2[[#This Row],[FECHA INICIO DE LABORES EN OBRA]])=YEAR(TODAY())),MONTH(TODAY()-30)&amp;"-"&amp;YEAR(TODAY()),"No Aplica")),"No Aplica")</f>
        <v>No Aplica</v>
      </c>
    </row>
    <row r="3397" spans="1:30" x14ac:dyDescent="0.25">
      <c r="A3397" s="13" t="s">
        <v>11509</v>
      </c>
      <c r="B3397" s="15" t="s">
        <v>11510</v>
      </c>
      <c r="C3397" s="15" t="s">
        <v>11510</v>
      </c>
      <c r="D3397" s="15">
        <v>982440291</v>
      </c>
      <c r="E3397" s="15" t="s">
        <v>236</v>
      </c>
      <c r="F3397" s="39">
        <v>30791</v>
      </c>
      <c r="G3397" s="15">
        <v>2</v>
      </c>
      <c r="H3397" s="15" t="s">
        <v>2746</v>
      </c>
      <c r="I3397" s="15" t="s">
        <v>11511</v>
      </c>
      <c r="J3397" s="15" t="s">
        <v>11556</v>
      </c>
      <c r="K3397" s="15" t="s">
        <v>2083</v>
      </c>
      <c r="L3397" s="40" t="s">
        <v>6</v>
      </c>
      <c r="M3397" s="39"/>
      <c r="N3397" s="41" t="s">
        <v>2063</v>
      </c>
      <c r="O3397" s="39">
        <v>45061</v>
      </c>
      <c r="P3397" s="40">
        <v>1</v>
      </c>
      <c r="Q3397" s="40">
        <v>4</v>
      </c>
      <c r="R3397" s="40" t="str">
        <f>IFERROR(VLOOKUP(Tabla2[[#This Row],[CONTRATISTA PRNCIPAL]],Hoja1!$L$5:$M$9,2,FALSE),"CJV")</f>
        <v>CJV</v>
      </c>
      <c r="S3397" s="40" t="str">
        <f>IF(Tabla2[[#This Row],[EMPRESA]]=Tabla2[[#This Row],[CONTRATISTA PRNCIPAL]],"Principal","Secundaria")</f>
        <v>Principal</v>
      </c>
      <c r="T3397" s="42">
        <f>IFERROR(1/COUNTIF(Tabla2[CONTRATISTA PRNCIPAL],Tabla2[[#This Row],[CONTRATISTA PRNCIPAL]]),0)</f>
        <v>0.014925373134328358</v>
      </c>
      <c r="U3397" s="43">
        <f>IF(((TODAY()-Tabla2[[#This Row],[FECHA NACIMIENTO]])/365)&lt;18,"Corregir", IF(((TODAY()-Tabla2[[#This Row],[FECHA NACIMIENTO]])/365)&gt;80, "Corregir",ROUNDDOWN(((TODAY()-Tabla2[[#This Row],[FECHA NACIMIENTO]])/365),0)))</f>
        <v>39</v>
      </c>
      <c r="V33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97" s="44" t="str">
        <f>+IF(Tabla2[[#This Row],[Edad]]="Corregir","Corregir","Ok")</f>
        <v>Ok</v>
      </c>
      <c r="X3397" s="42" t="str">
        <f>+IFERROR(VLOOKUP(Tabla2[[#This Row],[DISTRITO SEGÚN DNI]],Hoja1!$A$2:$B$32,2,FALSE),"No")</f>
        <v>ATE</v>
      </c>
      <c r="Y3397" s="42" t="str">
        <f>IF(OR(LOWER(Tabla2[[#This Row],[GENERO]])="masculino", LOWER(Tabla2[[#This Row],[GENERO]])="femenino"),"OK","Corregir")</f>
        <v>OK</v>
      </c>
      <c r="Z3397" s="42" t="str">
        <f>+IF(Tabla2[[#This Row],[Nro. DNI / CE]]="","Corregir",IF(LEN(Tabla2[[#This Row],[Nro. DNI / CE]])&gt;=8,"OK","Corregir"))</f>
        <v>OK</v>
      </c>
      <c r="AA3397" s="42">
        <f>COUNTIF(Tabla2[APELLIDOS Y NOMBRES],Tabla2[[#This Row],[APELLIDOS Y NOMBRES]])</f>
        <v>1</v>
      </c>
      <c r="AB3397" s="42">
        <f>IF(Tabla2[[#This Row],[Trabajador]]&gt;1,1/Tabla2[[#This Row],[Trabajador]],Tabla2[[#This Row],[Trabajador]])</f>
        <v>1</v>
      </c>
      <c r="AC3397" t="str">
        <f>+IFERROR(IF(Tabla2[[#This Row],[FECHA CESE/BAJA]]="","No Aplica",IF(AND(MONTH(Tabla2[[#This Row],[FECHA CESE/BAJA]])=MONTH(TODAY()-30),YEAR(Tabla2[[#This Row],[FECHA CESE/BAJA]])=YEAR(TODAY())),MONTH(TODAY()-30)&amp;"-"&amp;YEAR(TODAY()),"Borrar")),"No aplica")</f>
        <v>No Aplica</v>
      </c>
      <c r="AD3397" t="str">
        <f>+IFERROR(IF(Tabla2[[#This Row],[FECHA INICIO DE LABORES EN OBRA]]="","No Aplica",IF(AND(MONTH(Tabla2[[#This Row],[FECHA INICIO DE LABORES EN OBRA]])=MONTH(TODAY()-30),YEAR(Tabla2[[#This Row],[FECHA INICIO DE LABORES EN OBRA]])=YEAR(TODAY())),MONTH(TODAY()-30)&amp;"-"&amp;YEAR(TODAY()),"No Aplica")),"No Aplica")</f>
        <v>No Aplica</v>
      </c>
    </row>
    <row r="3398" spans="1:30" x14ac:dyDescent="0.25">
      <c r="A3398" s="13" t="s">
        <v>11509</v>
      </c>
      <c r="B3398" s="15" t="s">
        <v>11510</v>
      </c>
      <c r="C3398" s="15" t="s">
        <v>11510</v>
      </c>
      <c r="D3398" s="15">
        <v>44283259</v>
      </c>
      <c r="E3398" s="15" t="s">
        <v>126</v>
      </c>
      <c r="F3398" s="39">
        <v>31935</v>
      </c>
      <c r="G3398" s="15">
        <v>2</v>
      </c>
      <c r="H3398" s="15" t="s">
        <v>2749</v>
      </c>
      <c r="I3398" s="15" t="s">
        <v>11511</v>
      </c>
      <c r="J3398" s="15" t="s">
        <v>11557</v>
      </c>
      <c r="K3398" s="15" t="s">
        <v>2902</v>
      </c>
      <c r="L3398" s="40" t="s">
        <v>6</v>
      </c>
      <c r="M3398" s="39"/>
      <c r="N3398" s="41" t="s">
        <v>2063</v>
      </c>
      <c r="O3398" s="39">
        <v>45061</v>
      </c>
      <c r="P3398" s="40">
        <v>1</v>
      </c>
      <c r="Q3398" s="40">
        <v>4</v>
      </c>
      <c r="R3398" s="40" t="str">
        <f>IFERROR(VLOOKUP(Tabla2[[#This Row],[CONTRATISTA PRNCIPAL]],Hoja1!$L$5:$M$9,2,FALSE),"CJV")</f>
        <v>CJV</v>
      </c>
      <c r="S3398" s="40" t="str">
        <f>IF(Tabla2[[#This Row],[EMPRESA]]=Tabla2[[#This Row],[CONTRATISTA PRNCIPAL]],"Principal","Secundaria")</f>
        <v>Principal</v>
      </c>
      <c r="T3398" s="42">
        <f>IFERROR(1/COUNTIF(Tabla2[CONTRATISTA PRNCIPAL],Tabla2[[#This Row],[CONTRATISTA PRNCIPAL]]),0)</f>
        <v>0.014925373134328358</v>
      </c>
      <c r="U3398" s="43">
        <f>IF(((TODAY()-Tabla2[[#This Row],[FECHA NACIMIENTO]])/365)&lt;18,"Corregir", IF(((TODAY()-Tabla2[[#This Row],[FECHA NACIMIENTO]])/365)&gt;80, "Corregir",ROUNDDOWN(((TODAY()-Tabla2[[#This Row],[FECHA NACIMIENTO]])/365),0)))</f>
        <v>36</v>
      </c>
      <c r="V33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398" s="44" t="str">
        <f>+IF(Tabla2[[#This Row],[Edad]]="Corregir","Corregir","Ok")</f>
        <v>Ok</v>
      </c>
      <c r="X3398" s="42" t="str">
        <f>+IFERROR(VLOOKUP(Tabla2[[#This Row],[DISTRITO SEGÚN DNI]],Hoja1!$A$2:$B$32,2,FALSE),"No")</f>
        <v>EL AGUSTINO</v>
      </c>
      <c r="Y3398" s="42" t="str">
        <f>IF(OR(LOWER(Tabla2[[#This Row],[GENERO]])="masculino", LOWER(Tabla2[[#This Row],[GENERO]])="femenino"),"OK","Corregir")</f>
        <v>OK</v>
      </c>
      <c r="Z3398" s="42" t="str">
        <f>+IF(Tabla2[[#This Row],[Nro. DNI / CE]]="","Corregir",IF(LEN(Tabla2[[#This Row],[Nro. DNI / CE]])&gt;=8,"OK","Corregir"))</f>
        <v>OK</v>
      </c>
      <c r="AA3398" s="42">
        <f>COUNTIF(Tabla2[APELLIDOS Y NOMBRES],Tabla2[[#This Row],[APELLIDOS Y NOMBRES]])</f>
        <v>1</v>
      </c>
      <c r="AB3398" s="42">
        <f>IF(Tabla2[[#This Row],[Trabajador]]&gt;1,1/Tabla2[[#This Row],[Trabajador]],Tabla2[[#This Row],[Trabajador]])</f>
        <v>1</v>
      </c>
      <c r="AC3398" t="str">
        <f>+IFERROR(IF(Tabla2[[#This Row],[FECHA CESE/BAJA]]="","No Aplica",IF(AND(MONTH(Tabla2[[#This Row],[FECHA CESE/BAJA]])=MONTH(TODAY()-30),YEAR(Tabla2[[#This Row],[FECHA CESE/BAJA]])=YEAR(TODAY())),MONTH(TODAY()-30)&amp;"-"&amp;YEAR(TODAY()),"Borrar")),"No aplica")</f>
        <v>No Aplica</v>
      </c>
      <c r="AD3398" t="str">
        <f>+IFERROR(IF(Tabla2[[#This Row],[FECHA INICIO DE LABORES EN OBRA]]="","No Aplica",IF(AND(MONTH(Tabla2[[#This Row],[FECHA INICIO DE LABORES EN OBRA]])=MONTH(TODAY()-30),YEAR(Tabla2[[#This Row],[FECHA INICIO DE LABORES EN OBRA]])=YEAR(TODAY())),MONTH(TODAY()-30)&amp;"-"&amp;YEAR(TODAY()),"No Aplica")),"No Aplica")</f>
        <v>No Aplica</v>
      </c>
    </row>
    <row r="3399" spans="1:30" x14ac:dyDescent="0.25">
      <c r="A3399" s="13" t="s">
        <v>11509</v>
      </c>
      <c r="B3399" s="15" t="s">
        <v>11510</v>
      </c>
      <c r="C3399" s="15" t="s">
        <v>11510</v>
      </c>
      <c r="D3399" s="15" t="s">
        <v>291</v>
      </c>
      <c r="E3399" s="15" t="s">
        <v>292</v>
      </c>
      <c r="F3399" s="39">
        <v>29405</v>
      </c>
      <c r="G3399" s="15">
        <v>2</v>
      </c>
      <c r="H3399" s="15" t="s">
        <v>2749</v>
      </c>
      <c r="I3399" s="15" t="s">
        <v>11511</v>
      </c>
      <c r="J3399" s="15" t="s">
        <v>11558</v>
      </c>
      <c r="K3399" s="15" t="s">
        <v>2136</v>
      </c>
      <c r="L3399" s="40" t="s">
        <v>6</v>
      </c>
      <c r="M3399" s="39"/>
      <c r="N3399" s="41" t="s">
        <v>4908</v>
      </c>
      <c r="O3399" s="39">
        <v>45061</v>
      </c>
      <c r="P3399" s="40">
        <v>1</v>
      </c>
      <c r="Q3399" s="40">
        <v>4</v>
      </c>
      <c r="R3399" s="40" t="str">
        <f>IFERROR(VLOOKUP(Tabla2[[#This Row],[CONTRATISTA PRNCIPAL]],Hoja1!$L$5:$M$9,2,FALSE),"CJV")</f>
        <v>CJV</v>
      </c>
      <c r="S3399" s="40" t="str">
        <f>IF(Tabla2[[#This Row],[EMPRESA]]=Tabla2[[#This Row],[CONTRATISTA PRNCIPAL]],"Principal","Secundaria")</f>
        <v>Principal</v>
      </c>
      <c r="T3399" s="42">
        <f>IFERROR(1/COUNTIF(Tabla2[CONTRATISTA PRNCIPAL],Tabla2[[#This Row],[CONTRATISTA PRNCIPAL]]),0)</f>
        <v>0.014925373134328358</v>
      </c>
      <c r="U3399" s="43">
        <f>IF(((TODAY()-Tabla2[[#This Row],[FECHA NACIMIENTO]])/365)&lt;18,"Corregir", IF(((TODAY()-Tabla2[[#This Row],[FECHA NACIMIENTO]])/365)&gt;80, "Corregir",ROUNDDOWN(((TODAY()-Tabla2[[#This Row],[FECHA NACIMIENTO]])/365),0)))</f>
        <v>43</v>
      </c>
      <c r="V33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399" s="44" t="str">
        <f>+IF(Tabla2[[#This Row],[Edad]]="Corregir","Corregir","Ok")</f>
        <v>Ok</v>
      </c>
      <c r="X3399" s="42" t="str">
        <f>+IFERROR(VLOOKUP(Tabla2[[#This Row],[DISTRITO SEGÚN DNI]],Hoja1!$A$2:$B$32,2,FALSE),"No")</f>
        <v>SANTA ANITA</v>
      </c>
      <c r="Y3399" s="42" t="str">
        <f>IF(OR(LOWER(Tabla2[[#This Row],[GENERO]])="masculino", LOWER(Tabla2[[#This Row],[GENERO]])="femenino"),"OK","Corregir")</f>
        <v>OK</v>
      </c>
      <c r="Z3399" s="42" t="str">
        <f>+IF(Tabla2[[#This Row],[Nro. DNI / CE]]="","Corregir",IF(LEN(Tabla2[[#This Row],[Nro. DNI / CE]])&gt;=8,"OK","Corregir"))</f>
        <v>OK</v>
      </c>
      <c r="AA3399" s="42">
        <f>COUNTIF(Tabla2[APELLIDOS Y NOMBRES],Tabla2[[#This Row],[APELLIDOS Y NOMBRES]])</f>
        <v>1</v>
      </c>
      <c r="AB3399" s="42">
        <f>IF(Tabla2[[#This Row],[Trabajador]]&gt;1,1/Tabla2[[#This Row],[Trabajador]],Tabla2[[#This Row],[Trabajador]])</f>
        <v>1</v>
      </c>
      <c r="AC3399" t="str">
        <f>+IFERROR(IF(Tabla2[[#This Row],[FECHA CESE/BAJA]]="","No Aplica",IF(AND(MONTH(Tabla2[[#This Row],[FECHA CESE/BAJA]])=MONTH(TODAY()-30),YEAR(Tabla2[[#This Row],[FECHA CESE/BAJA]])=YEAR(TODAY())),MONTH(TODAY()-30)&amp;"-"&amp;YEAR(TODAY()),"Borrar")),"No aplica")</f>
        <v>No Aplica</v>
      </c>
      <c r="AD3399" t="str">
        <f>+IFERROR(IF(Tabla2[[#This Row],[FECHA INICIO DE LABORES EN OBRA]]="","No Aplica",IF(AND(MONTH(Tabla2[[#This Row],[FECHA INICIO DE LABORES EN OBRA]])=MONTH(TODAY()-30),YEAR(Tabla2[[#This Row],[FECHA INICIO DE LABORES EN OBRA]])=YEAR(TODAY())),MONTH(TODAY()-30)&amp;"-"&amp;YEAR(TODAY()),"No Aplica")),"No Aplica")</f>
        <v>No Aplica</v>
      </c>
    </row>
    <row r="3400" spans="1:30" x14ac:dyDescent="0.25">
      <c r="A3400" s="13" t="s">
        <v>11509</v>
      </c>
      <c r="B3400" s="15" t="s">
        <v>11510</v>
      </c>
      <c r="C3400" s="15" t="s">
        <v>11510</v>
      </c>
      <c r="D3400" s="15" t="s">
        <v>11559</v>
      </c>
      <c r="E3400" s="15" t="s">
        <v>11560</v>
      </c>
      <c r="F3400" s="39">
        <v>27679</v>
      </c>
      <c r="G3400" s="15">
        <v>2</v>
      </c>
      <c r="H3400" s="15" t="s">
        <v>2746</v>
      </c>
      <c r="I3400" s="15" t="s">
        <v>11511</v>
      </c>
      <c r="J3400" s="15" t="s">
        <v>11561</v>
      </c>
      <c r="K3400" s="15" t="s">
        <v>2693</v>
      </c>
      <c r="L3400" s="40" t="s">
        <v>6</v>
      </c>
      <c r="M3400" s="39"/>
      <c r="N3400" s="41" t="s">
        <v>2063</v>
      </c>
      <c r="O3400" s="39">
        <v>45061</v>
      </c>
      <c r="P3400" s="40">
        <v>1</v>
      </c>
      <c r="Q3400" s="40">
        <v>4</v>
      </c>
      <c r="R3400" s="40" t="str">
        <f>IFERROR(VLOOKUP(Tabla2[[#This Row],[CONTRATISTA PRNCIPAL]],Hoja1!$L$5:$M$9,2,FALSE),"CJV")</f>
        <v>CJV</v>
      </c>
      <c r="S3400" s="40" t="str">
        <f>IF(Tabla2[[#This Row],[EMPRESA]]=Tabla2[[#This Row],[CONTRATISTA PRNCIPAL]],"Principal","Secundaria")</f>
        <v>Principal</v>
      </c>
      <c r="T3400" s="42">
        <f>IFERROR(1/COUNTIF(Tabla2[CONTRATISTA PRNCIPAL],Tabla2[[#This Row],[CONTRATISTA PRNCIPAL]]),0)</f>
        <v>0.014925373134328358</v>
      </c>
      <c r="U3400" s="43">
        <f>IF(((TODAY()-Tabla2[[#This Row],[FECHA NACIMIENTO]])/365)&lt;18,"Corregir", IF(((TODAY()-Tabla2[[#This Row],[FECHA NACIMIENTO]])/365)&gt;80, "Corregir",ROUNDDOWN(((TODAY()-Tabla2[[#This Row],[FECHA NACIMIENTO]])/365),0)))</f>
        <v>48</v>
      </c>
      <c r="V34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00" s="44" t="str">
        <f>+IF(Tabla2[[#This Row],[Edad]]="Corregir","Corregir","Ok")</f>
        <v>Ok</v>
      </c>
      <c r="X3400" s="42" t="str">
        <f>+IFERROR(VLOOKUP(Tabla2[[#This Row],[DISTRITO SEGÚN DNI]],Hoja1!$A$2:$B$32,2,FALSE),"No")</f>
        <v>No</v>
      </c>
      <c r="Y3400" s="42" t="str">
        <f>IF(OR(LOWER(Tabla2[[#This Row],[GENERO]])="masculino", LOWER(Tabla2[[#This Row],[GENERO]])="femenino"),"OK","Corregir")</f>
        <v>OK</v>
      </c>
      <c r="Z3400" s="42" t="str">
        <f>+IF(Tabla2[[#This Row],[Nro. DNI / CE]]="","Corregir",IF(LEN(Tabla2[[#This Row],[Nro. DNI / CE]])&gt;=8,"OK","Corregir"))</f>
        <v>OK</v>
      </c>
      <c r="AA3400" s="42">
        <f>COUNTIF(Tabla2[APELLIDOS Y NOMBRES],Tabla2[[#This Row],[APELLIDOS Y NOMBRES]])</f>
        <v>1</v>
      </c>
      <c r="AB3400" s="42">
        <f>IF(Tabla2[[#This Row],[Trabajador]]&gt;1,1/Tabla2[[#This Row],[Trabajador]],Tabla2[[#This Row],[Trabajador]])</f>
        <v>1</v>
      </c>
      <c r="AC3400" t="str">
        <f>+IFERROR(IF(Tabla2[[#This Row],[FECHA CESE/BAJA]]="","No Aplica",IF(AND(MONTH(Tabla2[[#This Row],[FECHA CESE/BAJA]])=MONTH(TODAY()-30),YEAR(Tabla2[[#This Row],[FECHA CESE/BAJA]])=YEAR(TODAY())),MONTH(TODAY()-30)&amp;"-"&amp;YEAR(TODAY()),"Borrar")),"No aplica")</f>
        <v>No Aplica</v>
      </c>
      <c r="AD3400" t="str">
        <f>+IFERROR(IF(Tabla2[[#This Row],[FECHA INICIO DE LABORES EN OBRA]]="","No Aplica",IF(AND(MONTH(Tabla2[[#This Row],[FECHA INICIO DE LABORES EN OBRA]])=MONTH(TODAY()-30),YEAR(Tabla2[[#This Row],[FECHA INICIO DE LABORES EN OBRA]])=YEAR(TODAY())),MONTH(TODAY()-30)&amp;"-"&amp;YEAR(TODAY()),"No Aplica")),"No Aplica")</f>
        <v>No Aplica</v>
      </c>
    </row>
    <row r="3401" spans="1:30" x14ac:dyDescent="0.25">
      <c r="A3401" s="13" t="s">
        <v>11509</v>
      </c>
      <c r="B3401" s="15" t="s">
        <v>11510</v>
      </c>
      <c r="C3401" s="15" t="s">
        <v>11510</v>
      </c>
      <c r="D3401" s="15">
        <v>22483155</v>
      </c>
      <c r="E3401" s="15" t="s">
        <v>11562</v>
      </c>
      <c r="F3401" s="39">
        <v>27139</v>
      </c>
      <c r="G3401" s="15">
        <v>2</v>
      </c>
      <c r="H3401" s="15" t="s">
        <v>2746</v>
      </c>
      <c r="I3401" s="15" t="s">
        <v>11511</v>
      </c>
      <c r="J3401" s="15" t="s">
        <v>11563</v>
      </c>
      <c r="K3401" s="15" t="s">
        <v>3142</v>
      </c>
      <c r="L3401" s="40" t="s">
        <v>6</v>
      </c>
      <c r="M3401" s="39"/>
      <c r="N3401" s="41" t="s">
        <v>2063</v>
      </c>
      <c r="O3401" s="39">
        <v>45062</v>
      </c>
      <c r="P3401" s="40">
        <v>1</v>
      </c>
      <c r="Q3401" s="40">
        <v>4</v>
      </c>
      <c r="R3401" s="40" t="str">
        <f>IFERROR(VLOOKUP(Tabla2[[#This Row],[CONTRATISTA PRNCIPAL]],Hoja1!$L$5:$M$9,2,FALSE),"CJV")</f>
        <v>CJV</v>
      </c>
      <c r="S3401" s="40" t="str">
        <f>IF(Tabla2[[#This Row],[EMPRESA]]=Tabla2[[#This Row],[CONTRATISTA PRNCIPAL]],"Principal","Secundaria")</f>
        <v>Principal</v>
      </c>
      <c r="T3401" s="42">
        <f>IFERROR(1/COUNTIF(Tabla2[CONTRATISTA PRNCIPAL],Tabla2[[#This Row],[CONTRATISTA PRNCIPAL]]),0)</f>
        <v>0.014925373134328358</v>
      </c>
      <c r="U3401" s="43">
        <f>IF(((TODAY()-Tabla2[[#This Row],[FECHA NACIMIENTO]])/365)&lt;18,"Corregir", IF(((TODAY()-Tabla2[[#This Row],[FECHA NACIMIENTO]])/365)&gt;80, "Corregir",ROUNDDOWN(((TODAY()-Tabla2[[#This Row],[FECHA NACIMIENTO]])/365),0)))</f>
        <v>49</v>
      </c>
      <c r="V34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01" s="44" t="str">
        <f>+IF(Tabla2[[#This Row],[Edad]]="Corregir","Corregir","Ok")</f>
        <v>Ok</v>
      </c>
      <c r="X3401" s="42" t="str">
        <f>+IFERROR(VLOOKUP(Tabla2[[#This Row],[DISTRITO SEGÚN DNI]],Hoja1!$A$2:$B$32,2,FALSE),"No")</f>
        <v>No</v>
      </c>
      <c r="Y3401" s="42" t="str">
        <f>IF(OR(LOWER(Tabla2[[#This Row],[GENERO]])="masculino", LOWER(Tabla2[[#This Row],[GENERO]])="femenino"),"OK","Corregir")</f>
        <v>OK</v>
      </c>
      <c r="Z3401" s="42" t="str">
        <f>+IF(Tabla2[[#This Row],[Nro. DNI / CE]]="","Corregir",IF(LEN(Tabla2[[#This Row],[Nro. DNI / CE]])&gt;=8,"OK","Corregir"))</f>
        <v>OK</v>
      </c>
      <c r="AA3401" s="42">
        <f>COUNTIF(Tabla2[APELLIDOS Y NOMBRES],Tabla2[[#This Row],[APELLIDOS Y NOMBRES]])</f>
        <v>1</v>
      </c>
      <c r="AB3401" s="42">
        <f>IF(Tabla2[[#This Row],[Trabajador]]&gt;1,1/Tabla2[[#This Row],[Trabajador]],Tabla2[[#This Row],[Trabajador]])</f>
        <v>1</v>
      </c>
      <c r="AC3401" t="str">
        <f>+IFERROR(IF(Tabla2[[#This Row],[FECHA CESE/BAJA]]="","No Aplica",IF(AND(MONTH(Tabla2[[#This Row],[FECHA CESE/BAJA]])=MONTH(TODAY()-30),YEAR(Tabla2[[#This Row],[FECHA CESE/BAJA]])=YEAR(TODAY())),MONTH(TODAY()-30)&amp;"-"&amp;YEAR(TODAY()),"Borrar")),"No aplica")</f>
        <v>No Aplica</v>
      </c>
      <c r="AD3401" t="str">
        <f>+IFERROR(IF(Tabla2[[#This Row],[FECHA INICIO DE LABORES EN OBRA]]="","No Aplica",IF(AND(MONTH(Tabla2[[#This Row],[FECHA INICIO DE LABORES EN OBRA]])=MONTH(TODAY()-30),YEAR(Tabla2[[#This Row],[FECHA INICIO DE LABORES EN OBRA]])=YEAR(TODAY())),MONTH(TODAY()-30)&amp;"-"&amp;YEAR(TODAY()),"No Aplica")),"No Aplica")</f>
        <v>No Aplica</v>
      </c>
    </row>
    <row r="3402" spans="1:30" x14ac:dyDescent="0.25">
      <c r="A3402" s="13" t="s">
        <v>11509</v>
      </c>
      <c r="B3402" s="15" t="s">
        <v>11510</v>
      </c>
      <c r="C3402" s="15" t="s">
        <v>11510</v>
      </c>
      <c r="D3402" s="15" t="s">
        <v>303</v>
      </c>
      <c r="E3402" s="15" t="s">
        <v>304</v>
      </c>
      <c r="F3402" s="39">
        <v>25184</v>
      </c>
      <c r="G3402" s="15">
        <v>2</v>
      </c>
      <c r="H3402" s="15" t="s">
        <v>2746</v>
      </c>
      <c r="I3402" s="15" t="s">
        <v>11511</v>
      </c>
      <c r="J3402" s="15" t="s">
        <v>11564</v>
      </c>
      <c r="K3402" s="15" t="s">
        <v>2083</v>
      </c>
      <c r="L3402" s="40" t="s">
        <v>6</v>
      </c>
      <c r="M3402" s="39"/>
      <c r="N3402" s="41" t="s">
        <v>2063</v>
      </c>
      <c r="O3402" s="39">
        <v>45062</v>
      </c>
      <c r="P3402" s="40">
        <v>1</v>
      </c>
      <c r="Q3402" s="40">
        <v>4</v>
      </c>
      <c r="R3402" s="40" t="str">
        <f>IFERROR(VLOOKUP(Tabla2[[#This Row],[CONTRATISTA PRNCIPAL]],Hoja1!$L$5:$M$9,2,FALSE),"CJV")</f>
        <v>CJV</v>
      </c>
      <c r="S3402" s="40" t="str">
        <f>IF(Tabla2[[#This Row],[EMPRESA]]=Tabla2[[#This Row],[CONTRATISTA PRNCIPAL]],"Principal","Secundaria")</f>
        <v>Principal</v>
      </c>
      <c r="T3402" s="42">
        <f>IFERROR(1/COUNTIF(Tabla2[CONTRATISTA PRNCIPAL],Tabla2[[#This Row],[CONTRATISTA PRNCIPAL]]),0)</f>
        <v>0.014925373134328358</v>
      </c>
      <c r="U3402" s="43">
        <f>IF(((TODAY()-Tabla2[[#This Row],[FECHA NACIMIENTO]])/365)&lt;18,"Corregir", IF(((TODAY()-Tabla2[[#This Row],[FECHA NACIMIENTO]])/365)&gt;80, "Corregir",ROUNDDOWN(((TODAY()-Tabla2[[#This Row],[FECHA NACIMIENTO]])/365),0)))</f>
        <v>54</v>
      </c>
      <c r="V34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402" s="44" t="str">
        <f>+IF(Tabla2[[#This Row],[Edad]]="Corregir","Corregir","Ok")</f>
        <v>Ok</v>
      </c>
      <c r="X3402" s="42" t="str">
        <f>+IFERROR(VLOOKUP(Tabla2[[#This Row],[DISTRITO SEGÚN DNI]],Hoja1!$A$2:$B$32,2,FALSE),"No")</f>
        <v>ATE</v>
      </c>
      <c r="Y3402" s="42" t="str">
        <f>IF(OR(LOWER(Tabla2[[#This Row],[GENERO]])="masculino", LOWER(Tabla2[[#This Row],[GENERO]])="femenino"),"OK","Corregir")</f>
        <v>OK</v>
      </c>
      <c r="Z3402" s="42" t="str">
        <f>+IF(Tabla2[[#This Row],[Nro. DNI / CE]]="","Corregir",IF(LEN(Tabla2[[#This Row],[Nro. DNI / CE]])&gt;=8,"OK","Corregir"))</f>
        <v>OK</v>
      </c>
      <c r="AA3402" s="42">
        <f>COUNTIF(Tabla2[APELLIDOS Y NOMBRES],Tabla2[[#This Row],[APELLIDOS Y NOMBRES]])</f>
        <v>1</v>
      </c>
      <c r="AB3402" s="42">
        <f>IF(Tabla2[[#This Row],[Trabajador]]&gt;1,1/Tabla2[[#This Row],[Trabajador]],Tabla2[[#This Row],[Trabajador]])</f>
        <v>1</v>
      </c>
      <c r="AC3402" t="str">
        <f>+IFERROR(IF(Tabla2[[#This Row],[FECHA CESE/BAJA]]="","No Aplica",IF(AND(MONTH(Tabla2[[#This Row],[FECHA CESE/BAJA]])=MONTH(TODAY()-30),YEAR(Tabla2[[#This Row],[FECHA CESE/BAJA]])=YEAR(TODAY())),MONTH(TODAY()-30)&amp;"-"&amp;YEAR(TODAY()),"Borrar")),"No aplica")</f>
        <v>No Aplica</v>
      </c>
      <c r="AD3402" t="str">
        <f>+IFERROR(IF(Tabla2[[#This Row],[FECHA INICIO DE LABORES EN OBRA]]="","No Aplica",IF(AND(MONTH(Tabla2[[#This Row],[FECHA INICIO DE LABORES EN OBRA]])=MONTH(TODAY()-30),YEAR(Tabla2[[#This Row],[FECHA INICIO DE LABORES EN OBRA]])=YEAR(TODAY())),MONTH(TODAY()-30)&amp;"-"&amp;YEAR(TODAY()),"No Aplica")),"No Aplica")</f>
        <v>No Aplica</v>
      </c>
    </row>
    <row r="3403" spans="1:30" x14ac:dyDescent="0.25">
      <c r="A3403" s="13" t="s">
        <v>11509</v>
      </c>
      <c r="B3403" s="15" t="s">
        <v>11510</v>
      </c>
      <c r="C3403" s="15" t="s">
        <v>11510</v>
      </c>
      <c r="D3403" s="15">
        <v>48283746</v>
      </c>
      <c r="E3403" s="15" t="s">
        <v>173</v>
      </c>
      <c r="F3403" s="39">
        <v>33997</v>
      </c>
      <c r="G3403" s="15">
        <v>2</v>
      </c>
      <c r="H3403" s="15" t="s">
        <v>4484</v>
      </c>
      <c r="I3403" s="15" t="s">
        <v>11511</v>
      </c>
      <c r="J3403" s="15" t="s">
        <v>11565</v>
      </c>
      <c r="K3403" s="15" t="s">
        <v>2902</v>
      </c>
      <c r="L3403" s="40" t="s">
        <v>6</v>
      </c>
      <c r="M3403" s="39"/>
      <c r="N3403" s="41" t="s">
        <v>2063</v>
      </c>
      <c r="O3403" s="39">
        <v>45064</v>
      </c>
      <c r="P3403" s="40">
        <v>1</v>
      </c>
      <c r="Q3403" s="40">
        <v>4</v>
      </c>
      <c r="R3403" s="40" t="str">
        <f>IFERROR(VLOOKUP(Tabla2[[#This Row],[CONTRATISTA PRNCIPAL]],Hoja1!$L$5:$M$9,2,FALSE),"CJV")</f>
        <v>CJV</v>
      </c>
      <c r="S3403" s="40" t="str">
        <f>IF(Tabla2[[#This Row],[EMPRESA]]=Tabla2[[#This Row],[CONTRATISTA PRNCIPAL]],"Principal","Secundaria")</f>
        <v>Principal</v>
      </c>
      <c r="T3403" s="42">
        <f>IFERROR(1/COUNTIF(Tabla2[CONTRATISTA PRNCIPAL],Tabla2[[#This Row],[CONTRATISTA PRNCIPAL]]),0)</f>
        <v>0.014925373134328358</v>
      </c>
      <c r="U3403" s="43">
        <f>IF(((TODAY()-Tabla2[[#This Row],[FECHA NACIMIENTO]])/365)&lt;18,"Corregir", IF(((TODAY()-Tabla2[[#This Row],[FECHA NACIMIENTO]])/365)&gt;80, "Corregir",ROUNDDOWN(((TODAY()-Tabla2[[#This Row],[FECHA NACIMIENTO]])/365),0)))</f>
        <v>30</v>
      </c>
      <c r="V34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03" s="44" t="str">
        <f>+IF(Tabla2[[#This Row],[Edad]]="Corregir","Corregir","Ok")</f>
        <v>Ok</v>
      </c>
      <c r="X3403" s="42" t="str">
        <f>+IFERROR(VLOOKUP(Tabla2[[#This Row],[DISTRITO SEGÚN DNI]],Hoja1!$A$2:$B$32,2,FALSE),"No")</f>
        <v>EL AGUSTINO</v>
      </c>
      <c r="Y3403" s="42" t="str">
        <f>IF(OR(LOWER(Tabla2[[#This Row],[GENERO]])="masculino", LOWER(Tabla2[[#This Row],[GENERO]])="femenino"),"OK","Corregir")</f>
        <v>OK</v>
      </c>
      <c r="Z3403" s="42" t="str">
        <f>+IF(Tabla2[[#This Row],[Nro. DNI / CE]]="","Corregir",IF(LEN(Tabla2[[#This Row],[Nro. DNI / CE]])&gt;=8,"OK","Corregir"))</f>
        <v>OK</v>
      </c>
      <c r="AA3403" s="42">
        <f>COUNTIF(Tabla2[APELLIDOS Y NOMBRES],Tabla2[[#This Row],[APELLIDOS Y NOMBRES]])</f>
        <v>1</v>
      </c>
      <c r="AB3403" s="42">
        <f>IF(Tabla2[[#This Row],[Trabajador]]&gt;1,1/Tabla2[[#This Row],[Trabajador]],Tabla2[[#This Row],[Trabajador]])</f>
        <v>1</v>
      </c>
      <c r="AC3403" t="str">
        <f>+IFERROR(IF(Tabla2[[#This Row],[FECHA CESE/BAJA]]="","No Aplica",IF(AND(MONTH(Tabla2[[#This Row],[FECHA CESE/BAJA]])=MONTH(TODAY()-30),YEAR(Tabla2[[#This Row],[FECHA CESE/BAJA]])=YEAR(TODAY())),MONTH(TODAY()-30)&amp;"-"&amp;YEAR(TODAY()),"Borrar")),"No aplica")</f>
        <v>No Aplica</v>
      </c>
      <c r="AD3403" t="str">
        <f>+IFERROR(IF(Tabla2[[#This Row],[FECHA INICIO DE LABORES EN OBRA]]="","No Aplica",IF(AND(MONTH(Tabla2[[#This Row],[FECHA INICIO DE LABORES EN OBRA]])=MONTH(TODAY()-30),YEAR(Tabla2[[#This Row],[FECHA INICIO DE LABORES EN OBRA]])=YEAR(TODAY())),MONTH(TODAY()-30)&amp;"-"&amp;YEAR(TODAY()),"No Aplica")),"No Aplica")</f>
        <v>No Aplica</v>
      </c>
    </row>
    <row r="3404" spans="1:30" x14ac:dyDescent="0.25">
      <c r="A3404" s="13" t="s">
        <v>11509</v>
      </c>
      <c r="B3404" s="15" t="s">
        <v>11510</v>
      </c>
      <c r="C3404" s="15" t="s">
        <v>11510</v>
      </c>
      <c r="D3404" s="15" t="s">
        <v>315</v>
      </c>
      <c r="E3404" s="15" t="s">
        <v>316</v>
      </c>
      <c r="F3404" s="39">
        <v>23528</v>
      </c>
      <c r="G3404" s="15">
        <v>2</v>
      </c>
      <c r="H3404" s="15" t="s">
        <v>2751</v>
      </c>
      <c r="I3404" s="15" t="s">
        <v>11511</v>
      </c>
      <c r="J3404" s="15" t="s">
        <v>11566</v>
      </c>
      <c r="K3404" s="15" t="s">
        <v>3310</v>
      </c>
      <c r="L3404" s="40" t="s">
        <v>6</v>
      </c>
      <c r="M3404" s="39"/>
      <c r="N3404" s="41" t="s">
        <v>2063</v>
      </c>
      <c r="O3404" s="39">
        <v>45066</v>
      </c>
      <c r="P3404" s="40">
        <v>1</v>
      </c>
      <c r="Q3404" s="40">
        <v>4</v>
      </c>
      <c r="R3404" s="40" t="str">
        <f>IFERROR(VLOOKUP(Tabla2[[#This Row],[CONTRATISTA PRNCIPAL]],Hoja1!$L$5:$M$9,2,FALSE),"CJV")</f>
        <v>CJV</v>
      </c>
      <c r="S3404" s="40" t="str">
        <f>IF(Tabla2[[#This Row],[EMPRESA]]=Tabla2[[#This Row],[CONTRATISTA PRNCIPAL]],"Principal","Secundaria")</f>
        <v>Principal</v>
      </c>
      <c r="T3404" s="42">
        <f>IFERROR(1/COUNTIF(Tabla2[CONTRATISTA PRNCIPAL],Tabla2[[#This Row],[CONTRATISTA PRNCIPAL]]),0)</f>
        <v>0.014925373134328358</v>
      </c>
      <c r="U3404" s="43">
        <f>IF(((TODAY()-Tabla2[[#This Row],[FECHA NACIMIENTO]])/365)&lt;18,"Corregir", IF(((TODAY()-Tabla2[[#This Row],[FECHA NACIMIENTO]])/365)&gt;80, "Corregir",ROUNDDOWN(((TODAY()-Tabla2[[#This Row],[FECHA NACIMIENTO]])/365),0)))</f>
        <v>59</v>
      </c>
      <c r="V34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404" s="44" t="str">
        <f>+IF(Tabla2[[#This Row],[Edad]]="Corregir","Corregir","Ok")</f>
        <v>Ok</v>
      </c>
      <c r="X3404" s="42" t="str">
        <f>+IFERROR(VLOOKUP(Tabla2[[#This Row],[DISTRITO SEGÚN DNI]],Hoja1!$A$2:$B$32,2,FALSE),"No")</f>
        <v>LA VICTORIA</v>
      </c>
      <c r="Y3404" s="42" t="str">
        <f>IF(OR(LOWER(Tabla2[[#This Row],[GENERO]])="masculino", LOWER(Tabla2[[#This Row],[GENERO]])="femenino"),"OK","Corregir")</f>
        <v>OK</v>
      </c>
      <c r="Z3404" s="42" t="str">
        <f>+IF(Tabla2[[#This Row],[Nro. DNI / CE]]="","Corregir",IF(LEN(Tabla2[[#This Row],[Nro. DNI / CE]])&gt;=8,"OK","Corregir"))</f>
        <v>OK</v>
      </c>
      <c r="AA3404" s="42">
        <f>COUNTIF(Tabla2[APELLIDOS Y NOMBRES],Tabla2[[#This Row],[APELLIDOS Y NOMBRES]])</f>
        <v>1</v>
      </c>
      <c r="AB3404" s="42">
        <f>IF(Tabla2[[#This Row],[Trabajador]]&gt;1,1/Tabla2[[#This Row],[Trabajador]],Tabla2[[#This Row],[Trabajador]])</f>
        <v>1</v>
      </c>
      <c r="AC3404" t="str">
        <f>+IFERROR(IF(Tabla2[[#This Row],[FECHA CESE/BAJA]]="","No Aplica",IF(AND(MONTH(Tabla2[[#This Row],[FECHA CESE/BAJA]])=MONTH(TODAY()-30),YEAR(Tabla2[[#This Row],[FECHA CESE/BAJA]])=YEAR(TODAY())),MONTH(TODAY()-30)&amp;"-"&amp;YEAR(TODAY()),"Borrar")),"No aplica")</f>
        <v>No Aplica</v>
      </c>
      <c r="AD3404" t="str">
        <f>+IFERROR(IF(Tabla2[[#This Row],[FECHA INICIO DE LABORES EN OBRA]]="","No Aplica",IF(AND(MONTH(Tabla2[[#This Row],[FECHA INICIO DE LABORES EN OBRA]])=MONTH(TODAY()-30),YEAR(Tabla2[[#This Row],[FECHA INICIO DE LABORES EN OBRA]])=YEAR(TODAY())),MONTH(TODAY()-30)&amp;"-"&amp;YEAR(TODAY()),"No Aplica")),"No Aplica")</f>
        <v>No Aplica</v>
      </c>
    </row>
    <row r="3405" spans="1:30" x14ac:dyDescent="0.25">
      <c r="A3405" s="13" t="s">
        <v>11509</v>
      </c>
      <c r="B3405" s="15" t="s">
        <v>11510</v>
      </c>
      <c r="C3405" s="15" t="s">
        <v>11510</v>
      </c>
      <c r="D3405" s="15">
        <v>43880455</v>
      </c>
      <c r="E3405" s="15" t="s">
        <v>117</v>
      </c>
      <c r="F3405" s="39">
        <v>31591</v>
      </c>
      <c r="G3405" s="15">
        <v>2</v>
      </c>
      <c r="H3405" s="15" t="s">
        <v>3492</v>
      </c>
      <c r="I3405" s="15" t="s">
        <v>11511</v>
      </c>
      <c r="J3405" s="15" t="s">
        <v>11567</v>
      </c>
      <c r="K3405" s="15" t="s">
        <v>2136</v>
      </c>
      <c r="L3405" s="40" t="s">
        <v>6</v>
      </c>
      <c r="M3405" s="39"/>
      <c r="N3405" s="41" t="s">
        <v>2063</v>
      </c>
      <c r="O3405" s="39">
        <v>45061</v>
      </c>
      <c r="P3405" s="40">
        <v>1</v>
      </c>
      <c r="Q3405" s="40">
        <v>4</v>
      </c>
      <c r="R3405" s="40" t="str">
        <f>IFERROR(VLOOKUP(Tabla2[[#This Row],[CONTRATISTA PRNCIPAL]],Hoja1!$L$5:$M$9,2,FALSE),"CJV")</f>
        <v>CJV</v>
      </c>
      <c r="S3405" s="40" t="str">
        <f>IF(Tabla2[[#This Row],[EMPRESA]]=Tabla2[[#This Row],[CONTRATISTA PRNCIPAL]],"Principal","Secundaria")</f>
        <v>Principal</v>
      </c>
      <c r="T3405" s="42">
        <f>IFERROR(1/COUNTIF(Tabla2[CONTRATISTA PRNCIPAL],Tabla2[[#This Row],[CONTRATISTA PRNCIPAL]]),0)</f>
        <v>0.014925373134328358</v>
      </c>
      <c r="U3405" s="43">
        <f>IF(((TODAY()-Tabla2[[#This Row],[FECHA NACIMIENTO]])/365)&lt;18,"Corregir", IF(((TODAY()-Tabla2[[#This Row],[FECHA NACIMIENTO]])/365)&gt;80, "Corregir",ROUNDDOWN(((TODAY()-Tabla2[[#This Row],[FECHA NACIMIENTO]])/365),0)))</f>
        <v>37</v>
      </c>
      <c r="V34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05" s="44" t="str">
        <f>+IF(Tabla2[[#This Row],[Edad]]="Corregir","Corregir","Ok")</f>
        <v>Ok</v>
      </c>
      <c r="X3405" s="42" t="str">
        <f>+IFERROR(VLOOKUP(Tabla2[[#This Row],[DISTRITO SEGÚN DNI]],Hoja1!$A$2:$B$32,2,FALSE),"No")</f>
        <v>SANTA ANITA</v>
      </c>
      <c r="Y3405" s="42" t="str">
        <f>IF(OR(LOWER(Tabla2[[#This Row],[GENERO]])="masculino", LOWER(Tabla2[[#This Row],[GENERO]])="femenino"),"OK","Corregir")</f>
        <v>OK</v>
      </c>
      <c r="Z3405" s="42" t="str">
        <f>+IF(Tabla2[[#This Row],[Nro. DNI / CE]]="","Corregir",IF(LEN(Tabla2[[#This Row],[Nro. DNI / CE]])&gt;=8,"OK","Corregir"))</f>
        <v>OK</v>
      </c>
      <c r="AA3405" s="42">
        <f>COUNTIF(Tabla2[APELLIDOS Y NOMBRES],Tabla2[[#This Row],[APELLIDOS Y NOMBRES]])</f>
        <v>1</v>
      </c>
      <c r="AB3405" s="42">
        <f>IF(Tabla2[[#This Row],[Trabajador]]&gt;1,1/Tabla2[[#This Row],[Trabajador]],Tabla2[[#This Row],[Trabajador]])</f>
        <v>1</v>
      </c>
      <c r="AC3405" t="str">
        <f>+IFERROR(IF(Tabla2[[#This Row],[FECHA CESE/BAJA]]="","No Aplica",IF(AND(MONTH(Tabla2[[#This Row],[FECHA CESE/BAJA]])=MONTH(TODAY()-30),YEAR(Tabla2[[#This Row],[FECHA CESE/BAJA]])=YEAR(TODAY())),MONTH(TODAY()-30)&amp;"-"&amp;YEAR(TODAY()),"Borrar")),"No aplica")</f>
        <v>No Aplica</v>
      </c>
      <c r="AD3405" t="str">
        <f>+IFERROR(IF(Tabla2[[#This Row],[FECHA INICIO DE LABORES EN OBRA]]="","No Aplica",IF(AND(MONTH(Tabla2[[#This Row],[FECHA INICIO DE LABORES EN OBRA]])=MONTH(TODAY()-30),YEAR(Tabla2[[#This Row],[FECHA INICIO DE LABORES EN OBRA]])=YEAR(TODAY())),MONTH(TODAY()-30)&amp;"-"&amp;YEAR(TODAY()),"No Aplica")),"No Aplica")</f>
        <v>No Aplica</v>
      </c>
    </row>
    <row r="3406" spans="1:30" x14ac:dyDescent="0.25">
      <c r="A3406" s="13" t="s">
        <v>11509</v>
      </c>
      <c r="B3406" s="15" t="s">
        <v>11510</v>
      </c>
      <c r="C3406" s="15" t="s">
        <v>11510</v>
      </c>
      <c r="D3406" s="15">
        <v>46972223</v>
      </c>
      <c r="E3406" s="15" t="s">
        <v>11568</v>
      </c>
      <c r="F3406" s="39">
        <v>32885</v>
      </c>
      <c r="G3406" s="15">
        <v>2</v>
      </c>
      <c r="H3406" s="15" t="s">
        <v>6699</v>
      </c>
      <c r="I3406" s="15" t="s">
        <v>11511</v>
      </c>
      <c r="J3406" s="15" t="s">
        <v>11569</v>
      </c>
      <c r="K3406" s="15" t="s">
        <v>2126</v>
      </c>
      <c r="L3406" s="40" t="s">
        <v>6</v>
      </c>
      <c r="M3406" s="39"/>
      <c r="N3406" s="41" t="s">
        <v>2063</v>
      </c>
      <c r="O3406" s="39">
        <v>45061</v>
      </c>
      <c r="P3406" s="40">
        <v>1</v>
      </c>
      <c r="Q3406" s="40">
        <v>4</v>
      </c>
      <c r="R3406" s="40" t="str">
        <f>IFERROR(VLOOKUP(Tabla2[[#This Row],[CONTRATISTA PRNCIPAL]],Hoja1!$L$5:$M$9,2,FALSE),"CJV")</f>
        <v>CJV</v>
      </c>
      <c r="S3406" s="40" t="str">
        <f>IF(Tabla2[[#This Row],[EMPRESA]]=Tabla2[[#This Row],[CONTRATISTA PRNCIPAL]],"Principal","Secundaria")</f>
        <v>Principal</v>
      </c>
      <c r="T3406" s="42">
        <f>IFERROR(1/COUNTIF(Tabla2[CONTRATISTA PRNCIPAL],Tabla2[[#This Row],[CONTRATISTA PRNCIPAL]]),0)</f>
        <v>0.014925373134328358</v>
      </c>
      <c r="U3406" s="43">
        <f>IF(((TODAY()-Tabla2[[#This Row],[FECHA NACIMIENTO]])/365)&lt;18,"Corregir", IF(((TODAY()-Tabla2[[#This Row],[FECHA NACIMIENTO]])/365)&gt;80, "Corregir",ROUNDDOWN(((TODAY()-Tabla2[[#This Row],[FECHA NACIMIENTO]])/365),0)))</f>
        <v>33</v>
      </c>
      <c r="V34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06" s="44" t="str">
        <f>+IF(Tabla2[[#This Row],[Edad]]="Corregir","Corregir","Ok")</f>
        <v>Ok</v>
      </c>
      <c r="X3406" s="42" t="str">
        <f>+IFERROR(VLOOKUP(Tabla2[[#This Row],[DISTRITO SEGÚN DNI]],Hoja1!$A$2:$B$32,2,FALSE),"No")</f>
        <v>No</v>
      </c>
      <c r="Y3406" s="42" t="str">
        <f>IF(OR(LOWER(Tabla2[[#This Row],[GENERO]])="masculino", LOWER(Tabla2[[#This Row],[GENERO]])="femenino"),"OK","Corregir")</f>
        <v>OK</v>
      </c>
      <c r="Z3406" s="42" t="str">
        <f>+IF(Tabla2[[#This Row],[Nro. DNI / CE]]="","Corregir",IF(LEN(Tabla2[[#This Row],[Nro. DNI / CE]])&gt;=8,"OK","Corregir"))</f>
        <v>OK</v>
      </c>
      <c r="AA3406" s="42">
        <f>COUNTIF(Tabla2[APELLIDOS Y NOMBRES],Tabla2[[#This Row],[APELLIDOS Y NOMBRES]])</f>
        <v>1</v>
      </c>
      <c r="AB3406" s="42">
        <f>IF(Tabla2[[#This Row],[Trabajador]]&gt;1,1/Tabla2[[#This Row],[Trabajador]],Tabla2[[#This Row],[Trabajador]])</f>
        <v>1</v>
      </c>
      <c r="AC3406" t="str">
        <f>+IFERROR(IF(Tabla2[[#This Row],[FECHA CESE/BAJA]]="","No Aplica",IF(AND(MONTH(Tabla2[[#This Row],[FECHA CESE/BAJA]])=MONTH(TODAY()-30),YEAR(Tabla2[[#This Row],[FECHA CESE/BAJA]])=YEAR(TODAY())),MONTH(TODAY()-30)&amp;"-"&amp;YEAR(TODAY()),"Borrar")),"No aplica")</f>
        <v>No Aplica</v>
      </c>
      <c r="AD3406" t="str">
        <f>+IFERROR(IF(Tabla2[[#This Row],[FECHA INICIO DE LABORES EN OBRA]]="","No Aplica",IF(AND(MONTH(Tabla2[[#This Row],[FECHA INICIO DE LABORES EN OBRA]])=MONTH(TODAY()-30),YEAR(Tabla2[[#This Row],[FECHA INICIO DE LABORES EN OBRA]])=YEAR(TODAY())),MONTH(TODAY()-30)&amp;"-"&amp;YEAR(TODAY()),"No Aplica")),"No Aplica")</f>
        <v>No Aplica</v>
      </c>
    </row>
    <row r="3407" spans="1:30" x14ac:dyDescent="0.25">
      <c r="A3407" s="13" t="s">
        <v>11509</v>
      </c>
      <c r="B3407" s="15" t="s">
        <v>11510</v>
      </c>
      <c r="C3407" s="15" t="s">
        <v>11510</v>
      </c>
      <c r="D3407" s="15">
        <v>40425650</v>
      </c>
      <c r="E3407" s="15" t="s">
        <v>11570</v>
      </c>
      <c r="F3407" s="39">
        <v>29000</v>
      </c>
      <c r="G3407" s="15">
        <v>2</v>
      </c>
      <c r="H3407" s="15" t="s">
        <v>2746</v>
      </c>
      <c r="I3407" s="15" t="s">
        <v>11511</v>
      </c>
      <c r="J3407" s="15" t="s">
        <v>11571</v>
      </c>
      <c r="K3407" s="15" t="s">
        <v>3142</v>
      </c>
      <c r="L3407" s="40" t="s">
        <v>6</v>
      </c>
      <c r="M3407" s="39"/>
      <c r="N3407" s="41" t="s">
        <v>2063</v>
      </c>
      <c r="O3407" s="39">
        <v>45062</v>
      </c>
      <c r="P3407" s="40">
        <v>1</v>
      </c>
      <c r="Q3407" s="40">
        <v>4</v>
      </c>
      <c r="R3407" s="40" t="str">
        <f>IFERROR(VLOOKUP(Tabla2[[#This Row],[CONTRATISTA PRNCIPAL]],Hoja1!$L$5:$M$9,2,FALSE),"CJV")</f>
        <v>CJV</v>
      </c>
      <c r="S3407" s="40" t="str">
        <f>IF(Tabla2[[#This Row],[EMPRESA]]=Tabla2[[#This Row],[CONTRATISTA PRNCIPAL]],"Principal","Secundaria")</f>
        <v>Principal</v>
      </c>
      <c r="T3407" s="42">
        <f>IFERROR(1/COUNTIF(Tabla2[CONTRATISTA PRNCIPAL],Tabla2[[#This Row],[CONTRATISTA PRNCIPAL]]),0)</f>
        <v>0.014925373134328358</v>
      </c>
      <c r="U3407" s="43">
        <f>IF(((TODAY()-Tabla2[[#This Row],[FECHA NACIMIENTO]])/365)&lt;18,"Corregir", IF(((TODAY()-Tabla2[[#This Row],[FECHA NACIMIENTO]])/365)&gt;80, "Corregir",ROUNDDOWN(((TODAY()-Tabla2[[#This Row],[FECHA NACIMIENTO]])/365),0)))</f>
        <v>44</v>
      </c>
      <c r="V34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07" s="44" t="str">
        <f>+IF(Tabla2[[#This Row],[Edad]]="Corregir","Corregir","Ok")</f>
        <v>Ok</v>
      </c>
      <c r="X3407" s="42" t="str">
        <f>+IFERROR(VLOOKUP(Tabla2[[#This Row],[DISTRITO SEGÚN DNI]],Hoja1!$A$2:$B$32,2,FALSE),"No")</f>
        <v>No</v>
      </c>
      <c r="Y3407" s="42" t="str">
        <f>IF(OR(LOWER(Tabla2[[#This Row],[GENERO]])="masculino", LOWER(Tabla2[[#This Row],[GENERO]])="femenino"),"OK","Corregir")</f>
        <v>OK</v>
      </c>
      <c r="Z3407" s="42" t="str">
        <f>+IF(Tabla2[[#This Row],[Nro. DNI / CE]]="","Corregir",IF(LEN(Tabla2[[#This Row],[Nro. DNI / CE]])&gt;=8,"OK","Corregir"))</f>
        <v>OK</v>
      </c>
      <c r="AA3407" s="42">
        <f>COUNTIF(Tabla2[APELLIDOS Y NOMBRES],Tabla2[[#This Row],[APELLIDOS Y NOMBRES]])</f>
        <v>1</v>
      </c>
      <c r="AB3407" s="42">
        <f>IF(Tabla2[[#This Row],[Trabajador]]&gt;1,1/Tabla2[[#This Row],[Trabajador]],Tabla2[[#This Row],[Trabajador]])</f>
        <v>1</v>
      </c>
      <c r="AC3407" t="str">
        <f>+IFERROR(IF(Tabla2[[#This Row],[FECHA CESE/BAJA]]="","No Aplica",IF(AND(MONTH(Tabla2[[#This Row],[FECHA CESE/BAJA]])=MONTH(TODAY()-30),YEAR(Tabla2[[#This Row],[FECHA CESE/BAJA]])=YEAR(TODAY())),MONTH(TODAY()-30)&amp;"-"&amp;YEAR(TODAY()),"Borrar")),"No aplica")</f>
        <v>No Aplica</v>
      </c>
      <c r="AD3407" t="str">
        <f>+IFERROR(IF(Tabla2[[#This Row],[FECHA INICIO DE LABORES EN OBRA]]="","No Aplica",IF(AND(MONTH(Tabla2[[#This Row],[FECHA INICIO DE LABORES EN OBRA]])=MONTH(TODAY()-30),YEAR(Tabla2[[#This Row],[FECHA INICIO DE LABORES EN OBRA]])=YEAR(TODAY())),MONTH(TODAY()-30)&amp;"-"&amp;YEAR(TODAY()),"No Aplica")),"No Aplica")</f>
        <v>No Aplica</v>
      </c>
    </row>
    <row r="3408" spans="1:30" x14ac:dyDescent="0.25">
      <c r="A3408" s="13" t="s">
        <v>11509</v>
      </c>
      <c r="B3408" s="15" t="s">
        <v>11510</v>
      </c>
      <c r="C3408" s="15" t="s">
        <v>11510</v>
      </c>
      <c r="D3408" s="15">
        <v>72740218</v>
      </c>
      <c r="E3408" s="15" t="s">
        <v>200</v>
      </c>
      <c r="F3408" s="39">
        <v>34487</v>
      </c>
      <c r="G3408" s="15">
        <v>2</v>
      </c>
      <c r="H3408" s="15" t="s">
        <v>2746</v>
      </c>
      <c r="I3408" s="15" t="s">
        <v>11511</v>
      </c>
      <c r="J3408" s="15" t="s">
        <v>11567</v>
      </c>
      <c r="K3408" s="15" t="s">
        <v>2136</v>
      </c>
      <c r="L3408" s="40" t="s">
        <v>6</v>
      </c>
      <c r="M3408" s="39"/>
      <c r="N3408" s="41" t="s">
        <v>2063</v>
      </c>
      <c r="O3408" s="39">
        <v>45061</v>
      </c>
      <c r="P3408" s="40">
        <v>1</v>
      </c>
      <c r="Q3408" s="40">
        <v>4</v>
      </c>
      <c r="R3408" s="40" t="str">
        <f>IFERROR(VLOOKUP(Tabla2[[#This Row],[CONTRATISTA PRNCIPAL]],Hoja1!$L$5:$M$9,2,FALSE),"CJV")</f>
        <v>CJV</v>
      </c>
      <c r="S3408" s="40" t="str">
        <f>IF(Tabla2[[#This Row],[EMPRESA]]=Tabla2[[#This Row],[CONTRATISTA PRNCIPAL]],"Principal","Secundaria")</f>
        <v>Principal</v>
      </c>
      <c r="T3408" s="42">
        <f>IFERROR(1/COUNTIF(Tabla2[CONTRATISTA PRNCIPAL],Tabla2[[#This Row],[CONTRATISTA PRNCIPAL]]),0)</f>
        <v>0.014925373134328358</v>
      </c>
      <c r="U3408" s="43">
        <f>IF(((TODAY()-Tabla2[[#This Row],[FECHA NACIMIENTO]])/365)&lt;18,"Corregir", IF(((TODAY()-Tabla2[[#This Row],[FECHA NACIMIENTO]])/365)&gt;80, "Corregir",ROUNDDOWN(((TODAY()-Tabla2[[#This Row],[FECHA NACIMIENTO]])/365),0)))</f>
        <v>29</v>
      </c>
      <c r="V34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08" s="44" t="str">
        <f>+IF(Tabla2[[#This Row],[Edad]]="Corregir","Corregir","Ok")</f>
        <v>Ok</v>
      </c>
      <c r="X3408" s="42" t="str">
        <f>+IFERROR(VLOOKUP(Tabla2[[#This Row],[DISTRITO SEGÚN DNI]],Hoja1!$A$2:$B$32,2,FALSE),"No")</f>
        <v>SANTA ANITA</v>
      </c>
      <c r="Y3408" s="42" t="str">
        <f>IF(OR(LOWER(Tabla2[[#This Row],[GENERO]])="masculino", LOWER(Tabla2[[#This Row],[GENERO]])="femenino"),"OK","Corregir")</f>
        <v>OK</v>
      </c>
      <c r="Z3408" s="42" t="str">
        <f>+IF(Tabla2[[#This Row],[Nro. DNI / CE]]="","Corregir",IF(LEN(Tabla2[[#This Row],[Nro. DNI / CE]])&gt;=8,"OK","Corregir"))</f>
        <v>OK</v>
      </c>
      <c r="AA3408" s="42">
        <f>COUNTIF(Tabla2[APELLIDOS Y NOMBRES],Tabla2[[#This Row],[APELLIDOS Y NOMBRES]])</f>
        <v>1</v>
      </c>
      <c r="AB3408" s="42">
        <f>IF(Tabla2[[#This Row],[Trabajador]]&gt;1,1/Tabla2[[#This Row],[Trabajador]],Tabla2[[#This Row],[Trabajador]])</f>
        <v>1</v>
      </c>
      <c r="AC3408" t="str">
        <f>+IFERROR(IF(Tabla2[[#This Row],[FECHA CESE/BAJA]]="","No Aplica",IF(AND(MONTH(Tabla2[[#This Row],[FECHA CESE/BAJA]])=MONTH(TODAY()-30),YEAR(Tabla2[[#This Row],[FECHA CESE/BAJA]])=YEAR(TODAY())),MONTH(TODAY()-30)&amp;"-"&amp;YEAR(TODAY()),"Borrar")),"No aplica")</f>
        <v>No Aplica</v>
      </c>
      <c r="AD3408" t="str">
        <f>+IFERROR(IF(Tabla2[[#This Row],[FECHA INICIO DE LABORES EN OBRA]]="","No Aplica",IF(AND(MONTH(Tabla2[[#This Row],[FECHA INICIO DE LABORES EN OBRA]])=MONTH(TODAY()-30),YEAR(Tabla2[[#This Row],[FECHA INICIO DE LABORES EN OBRA]])=YEAR(TODAY())),MONTH(TODAY()-30)&amp;"-"&amp;YEAR(TODAY()),"No Aplica")),"No Aplica")</f>
        <v>No Aplica</v>
      </c>
    </row>
    <row r="3409" spans="1:30" x14ac:dyDescent="0.25">
      <c r="A3409" s="13" t="s">
        <v>11509</v>
      </c>
      <c r="B3409" s="15" t="s">
        <v>11510</v>
      </c>
      <c r="C3409" s="15" t="s">
        <v>11510</v>
      </c>
      <c r="D3409" s="15">
        <v>44760351</v>
      </c>
      <c r="E3409" s="15" t="s">
        <v>11572</v>
      </c>
      <c r="F3409" s="39">
        <v>29194</v>
      </c>
      <c r="G3409" s="15">
        <v>2</v>
      </c>
      <c r="H3409" s="15" t="s">
        <v>2749</v>
      </c>
      <c r="I3409" s="15" t="s">
        <v>11511</v>
      </c>
      <c r="J3409" s="15" t="s">
        <v>11573</v>
      </c>
      <c r="K3409" s="15" t="s">
        <v>3052</v>
      </c>
      <c r="L3409" s="40" t="s">
        <v>6</v>
      </c>
      <c r="M3409" s="39"/>
      <c r="N3409" s="41" t="s">
        <v>2063</v>
      </c>
      <c r="O3409" s="39">
        <v>45061</v>
      </c>
      <c r="P3409" s="40">
        <v>1</v>
      </c>
      <c r="Q3409" s="40">
        <v>4</v>
      </c>
      <c r="R3409" s="40" t="str">
        <f>IFERROR(VLOOKUP(Tabla2[[#This Row],[CONTRATISTA PRNCIPAL]],Hoja1!$L$5:$M$9,2,FALSE),"CJV")</f>
        <v>CJV</v>
      </c>
      <c r="S3409" s="40" t="str">
        <f>IF(Tabla2[[#This Row],[EMPRESA]]=Tabla2[[#This Row],[CONTRATISTA PRNCIPAL]],"Principal","Secundaria")</f>
        <v>Principal</v>
      </c>
      <c r="T3409" s="42">
        <f>IFERROR(1/COUNTIF(Tabla2[CONTRATISTA PRNCIPAL],Tabla2[[#This Row],[CONTRATISTA PRNCIPAL]]),0)</f>
        <v>0.014925373134328358</v>
      </c>
      <c r="U3409" s="43">
        <f>IF(((TODAY()-Tabla2[[#This Row],[FECHA NACIMIENTO]])/365)&lt;18,"Corregir", IF(((TODAY()-Tabla2[[#This Row],[FECHA NACIMIENTO]])/365)&gt;80, "Corregir",ROUNDDOWN(((TODAY()-Tabla2[[#This Row],[FECHA NACIMIENTO]])/365),0)))</f>
        <v>43</v>
      </c>
      <c r="V34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09" s="44" t="str">
        <f>+IF(Tabla2[[#This Row],[Edad]]="Corregir","Corregir","Ok")</f>
        <v>Ok</v>
      </c>
      <c r="X3409" s="42" t="str">
        <f>+IFERROR(VLOOKUP(Tabla2[[#This Row],[DISTRITO SEGÚN DNI]],Hoja1!$A$2:$B$32,2,FALSE),"No")</f>
        <v>No</v>
      </c>
      <c r="Y3409" s="42" t="str">
        <f>IF(OR(LOWER(Tabla2[[#This Row],[GENERO]])="masculino", LOWER(Tabla2[[#This Row],[GENERO]])="femenino"),"OK","Corregir")</f>
        <v>OK</v>
      </c>
      <c r="Z3409" s="42" t="str">
        <f>+IF(Tabla2[[#This Row],[Nro. DNI / CE]]="","Corregir",IF(LEN(Tabla2[[#This Row],[Nro. DNI / CE]])&gt;=8,"OK","Corregir"))</f>
        <v>OK</v>
      </c>
      <c r="AA3409" s="42">
        <f>COUNTIF(Tabla2[APELLIDOS Y NOMBRES],Tabla2[[#This Row],[APELLIDOS Y NOMBRES]])</f>
        <v>1</v>
      </c>
      <c r="AB3409" s="42">
        <f>IF(Tabla2[[#This Row],[Trabajador]]&gt;1,1/Tabla2[[#This Row],[Trabajador]],Tabla2[[#This Row],[Trabajador]])</f>
        <v>1</v>
      </c>
      <c r="AC3409" t="str">
        <f>+IFERROR(IF(Tabla2[[#This Row],[FECHA CESE/BAJA]]="","No Aplica",IF(AND(MONTH(Tabla2[[#This Row],[FECHA CESE/BAJA]])=MONTH(TODAY()-30),YEAR(Tabla2[[#This Row],[FECHA CESE/BAJA]])=YEAR(TODAY())),MONTH(TODAY()-30)&amp;"-"&amp;YEAR(TODAY()),"Borrar")),"No aplica")</f>
        <v>No Aplica</v>
      </c>
      <c r="AD3409" t="str">
        <f>+IFERROR(IF(Tabla2[[#This Row],[FECHA INICIO DE LABORES EN OBRA]]="","No Aplica",IF(AND(MONTH(Tabla2[[#This Row],[FECHA INICIO DE LABORES EN OBRA]])=MONTH(TODAY()-30),YEAR(Tabla2[[#This Row],[FECHA INICIO DE LABORES EN OBRA]])=YEAR(TODAY())),MONTH(TODAY()-30)&amp;"-"&amp;YEAR(TODAY()),"No Aplica")),"No Aplica")</f>
        <v>No Aplica</v>
      </c>
    </row>
    <row r="3410" spans="1:30" x14ac:dyDescent="0.25">
      <c r="A3410" s="13" t="s">
        <v>11509</v>
      </c>
      <c r="B3410" s="15" t="s">
        <v>11510</v>
      </c>
      <c r="C3410" s="15" t="s">
        <v>11510</v>
      </c>
      <c r="D3410" s="15" t="s">
        <v>11574</v>
      </c>
      <c r="E3410" s="15" t="s">
        <v>11575</v>
      </c>
      <c r="F3410" s="39">
        <v>28854</v>
      </c>
      <c r="G3410" s="15">
        <v>2</v>
      </c>
      <c r="H3410" s="15" t="s">
        <v>2746</v>
      </c>
      <c r="I3410" s="15" t="s">
        <v>11511</v>
      </c>
      <c r="J3410" s="15" t="s">
        <v>11576</v>
      </c>
      <c r="K3410" s="15" t="s">
        <v>2126</v>
      </c>
      <c r="L3410" s="40" t="s">
        <v>6</v>
      </c>
      <c r="M3410" s="39"/>
      <c r="N3410" s="41" t="s">
        <v>2063</v>
      </c>
      <c r="O3410" s="39">
        <v>45061</v>
      </c>
      <c r="P3410" s="40">
        <v>1</v>
      </c>
      <c r="Q3410" s="40">
        <v>4</v>
      </c>
      <c r="R3410" s="40" t="str">
        <f>IFERROR(VLOOKUP(Tabla2[[#This Row],[CONTRATISTA PRNCIPAL]],Hoja1!$L$5:$M$9,2,FALSE),"CJV")</f>
        <v>CJV</v>
      </c>
      <c r="S3410" s="40" t="str">
        <f>IF(Tabla2[[#This Row],[EMPRESA]]=Tabla2[[#This Row],[CONTRATISTA PRNCIPAL]],"Principal","Secundaria")</f>
        <v>Principal</v>
      </c>
      <c r="T3410" s="42">
        <f>IFERROR(1/COUNTIF(Tabla2[CONTRATISTA PRNCIPAL],Tabla2[[#This Row],[CONTRATISTA PRNCIPAL]]),0)</f>
        <v>0.014925373134328358</v>
      </c>
      <c r="U3410" s="43">
        <f>IF(((TODAY()-Tabla2[[#This Row],[FECHA NACIMIENTO]])/365)&lt;18,"Corregir", IF(((TODAY()-Tabla2[[#This Row],[FECHA NACIMIENTO]])/365)&gt;80, "Corregir",ROUNDDOWN(((TODAY()-Tabla2[[#This Row],[FECHA NACIMIENTO]])/365),0)))</f>
        <v>44</v>
      </c>
      <c r="V34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10" s="44" t="str">
        <f>+IF(Tabla2[[#This Row],[Edad]]="Corregir","Corregir","Ok")</f>
        <v>Ok</v>
      </c>
      <c r="X3410" s="42" t="str">
        <f>+IFERROR(VLOOKUP(Tabla2[[#This Row],[DISTRITO SEGÚN DNI]],Hoja1!$A$2:$B$32,2,FALSE),"No")</f>
        <v>No</v>
      </c>
      <c r="Y3410" s="42" t="str">
        <f>IF(OR(LOWER(Tabla2[[#This Row],[GENERO]])="masculino", LOWER(Tabla2[[#This Row],[GENERO]])="femenino"),"OK","Corregir")</f>
        <v>OK</v>
      </c>
      <c r="Z3410" s="42" t="str">
        <f>+IF(Tabla2[[#This Row],[Nro. DNI / CE]]="","Corregir",IF(LEN(Tabla2[[#This Row],[Nro. DNI / CE]])&gt;=8,"OK","Corregir"))</f>
        <v>OK</v>
      </c>
      <c r="AA3410" s="42">
        <f>COUNTIF(Tabla2[APELLIDOS Y NOMBRES],Tabla2[[#This Row],[APELLIDOS Y NOMBRES]])</f>
        <v>1</v>
      </c>
      <c r="AB3410" s="42">
        <f>IF(Tabla2[[#This Row],[Trabajador]]&gt;1,1/Tabla2[[#This Row],[Trabajador]],Tabla2[[#This Row],[Trabajador]])</f>
        <v>1</v>
      </c>
      <c r="AC3410" t="str">
        <f>+IFERROR(IF(Tabla2[[#This Row],[FECHA CESE/BAJA]]="","No Aplica",IF(AND(MONTH(Tabla2[[#This Row],[FECHA CESE/BAJA]])=MONTH(TODAY()-30),YEAR(Tabla2[[#This Row],[FECHA CESE/BAJA]])=YEAR(TODAY())),MONTH(TODAY()-30)&amp;"-"&amp;YEAR(TODAY()),"Borrar")),"No aplica")</f>
        <v>No Aplica</v>
      </c>
      <c r="AD3410" t="str">
        <f>+IFERROR(IF(Tabla2[[#This Row],[FECHA INICIO DE LABORES EN OBRA]]="","No Aplica",IF(AND(MONTH(Tabla2[[#This Row],[FECHA INICIO DE LABORES EN OBRA]])=MONTH(TODAY()-30),YEAR(Tabla2[[#This Row],[FECHA INICIO DE LABORES EN OBRA]])=YEAR(TODAY())),MONTH(TODAY()-30)&amp;"-"&amp;YEAR(TODAY()),"No Aplica")),"No Aplica")</f>
        <v>No Aplica</v>
      </c>
    </row>
    <row r="3411" spans="1:30" x14ac:dyDescent="0.25">
      <c r="A3411" s="13" t="s">
        <v>11509</v>
      </c>
      <c r="B3411" s="15" t="s">
        <v>11510</v>
      </c>
      <c r="C3411" s="15" t="s">
        <v>11510</v>
      </c>
      <c r="D3411" s="15" t="s">
        <v>11577</v>
      </c>
      <c r="E3411" s="15" t="s">
        <v>11578</v>
      </c>
      <c r="F3411" s="39">
        <v>29210</v>
      </c>
      <c r="G3411" s="15">
        <v>2</v>
      </c>
      <c r="H3411" s="15" t="s">
        <v>2751</v>
      </c>
      <c r="I3411" s="15" t="s">
        <v>11511</v>
      </c>
      <c r="J3411" s="15" t="s">
        <v>11579</v>
      </c>
      <c r="K3411" s="15" t="s">
        <v>2113</v>
      </c>
      <c r="L3411" s="40" t="s">
        <v>6</v>
      </c>
      <c r="M3411" s="39"/>
      <c r="N3411" s="41" t="s">
        <v>2063</v>
      </c>
      <c r="O3411" s="39">
        <v>45061</v>
      </c>
      <c r="P3411" s="40">
        <v>1</v>
      </c>
      <c r="Q3411" s="40">
        <v>4</v>
      </c>
      <c r="R3411" s="40" t="str">
        <f>IFERROR(VLOOKUP(Tabla2[[#This Row],[CONTRATISTA PRNCIPAL]],Hoja1!$L$5:$M$9,2,FALSE),"CJV")</f>
        <v>CJV</v>
      </c>
      <c r="S3411" s="40" t="str">
        <f>IF(Tabla2[[#This Row],[EMPRESA]]=Tabla2[[#This Row],[CONTRATISTA PRNCIPAL]],"Principal","Secundaria")</f>
        <v>Principal</v>
      </c>
      <c r="T3411" s="42">
        <f>IFERROR(1/COUNTIF(Tabla2[CONTRATISTA PRNCIPAL],Tabla2[[#This Row],[CONTRATISTA PRNCIPAL]]),0)</f>
        <v>0.014925373134328358</v>
      </c>
      <c r="U3411" s="43">
        <f>IF(((TODAY()-Tabla2[[#This Row],[FECHA NACIMIENTO]])/365)&lt;18,"Corregir", IF(((TODAY()-Tabla2[[#This Row],[FECHA NACIMIENTO]])/365)&gt;80, "Corregir",ROUNDDOWN(((TODAY()-Tabla2[[#This Row],[FECHA NACIMIENTO]])/365),0)))</f>
        <v>43</v>
      </c>
      <c r="V34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11" s="44" t="str">
        <f>+IF(Tabla2[[#This Row],[Edad]]="Corregir","Corregir","Ok")</f>
        <v>Ok</v>
      </c>
      <c r="X3411" s="42" t="str">
        <f>+IFERROR(VLOOKUP(Tabla2[[#This Row],[DISTRITO SEGÚN DNI]],Hoja1!$A$2:$B$32,2,FALSE),"No")</f>
        <v>No</v>
      </c>
      <c r="Y3411" s="42" t="str">
        <f>IF(OR(LOWER(Tabla2[[#This Row],[GENERO]])="masculino", LOWER(Tabla2[[#This Row],[GENERO]])="femenino"),"OK","Corregir")</f>
        <v>OK</v>
      </c>
      <c r="Z3411" s="42" t="str">
        <f>+IF(Tabla2[[#This Row],[Nro. DNI / CE]]="","Corregir",IF(LEN(Tabla2[[#This Row],[Nro. DNI / CE]])&gt;=8,"OK","Corregir"))</f>
        <v>OK</v>
      </c>
      <c r="AA3411" s="42">
        <f>COUNTIF(Tabla2[APELLIDOS Y NOMBRES],Tabla2[[#This Row],[APELLIDOS Y NOMBRES]])</f>
        <v>1</v>
      </c>
      <c r="AB3411" s="42">
        <f>IF(Tabla2[[#This Row],[Trabajador]]&gt;1,1/Tabla2[[#This Row],[Trabajador]],Tabla2[[#This Row],[Trabajador]])</f>
        <v>1</v>
      </c>
      <c r="AC3411" t="str">
        <f>+IFERROR(IF(Tabla2[[#This Row],[FECHA CESE/BAJA]]="","No Aplica",IF(AND(MONTH(Tabla2[[#This Row],[FECHA CESE/BAJA]])=MONTH(TODAY()-30),YEAR(Tabla2[[#This Row],[FECHA CESE/BAJA]])=YEAR(TODAY())),MONTH(TODAY()-30)&amp;"-"&amp;YEAR(TODAY()),"Borrar")),"No aplica")</f>
        <v>No Aplica</v>
      </c>
      <c r="AD3411" t="str">
        <f>+IFERROR(IF(Tabla2[[#This Row],[FECHA INICIO DE LABORES EN OBRA]]="","No Aplica",IF(AND(MONTH(Tabla2[[#This Row],[FECHA INICIO DE LABORES EN OBRA]])=MONTH(TODAY()-30),YEAR(Tabla2[[#This Row],[FECHA INICIO DE LABORES EN OBRA]])=YEAR(TODAY())),MONTH(TODAY()-30)&amp;"-"&amp;YEAR(TODAY()),"No Aplica")),"No Aplica")</f>
        <v>No Aplica</v>
      </c>
    </row>
    <row r="3412" spans="1:30" x14ac:dyDescent="0.25">
      <c r="A3412" s="13" t="s">
        <v>11509</v>
      </c>
      <c r="B3412" s="15" t="s">
        <v>11510</v>
      </c>
      <c r="C3412" s="15" t="s">
        <v>11510</v>
      </c>
      <c r="D3412" s="15">
        <v>20899822</v>
      </c>
      <c r="E3412" s="15" t="s">
        <v>11580</v>
      </c>
      <c r="F3412" s="39">
        <v>25083</v>
      </c>
      <c r="G3412" s="15">
        <v>2</v>
      </c>
      <c r="H3412" s="15" t="s">
        <v>3129</v>
      </c>
      <c r="I3412" s="15" t="s">
        <v>11511</v>
      </c>
      <c r="J3412" s="15" t="s">
        <v>11581</v>
      </c>
      <c r="K3412" s="15" t="s">
        <v>2126</v>
      </c>
      <c r="L3412" s="40" t="s">
        <v>6</v>
      </c>
      <c r="M3412" s="39"/>
      <c r="N3412" s="41" t="s">
        <v>2063</v>
      </c>
      <c r="O3412" s="39">
        <v>45062</v>
      </c>
      <c r="P3412" s="40">
        <v>1</v>
      </c>
      <c r="Q3412" s="40">
        <v>4</v>
      </c>
      <c r="R3412" s="40" t="str">
        <f>IFERROR(VLOOKUP(Tabla2[[#This Row],[CONTRATISTA PRNCIPAL]],Hoja1!$L$5:$M$9,2,FALSE),"CJV")</f>
        <v>CJV</v>
      </c>
      <c r="S3412" s="40" t="str">
        <f>IF(Tabla2[[#This Row],[EMPRESA]]=Tabla2[[#This Row],[CONTRATISTA PRNCIPAL]],"Principal","Secundaria")</f>
        <v>Principal</v>
      </c>
      <c r="T3412" s="42">
        <f>IFERROR(1/COUNTIF(Tabla2[CONTRATISTA PRNCIPAL],Tabla2[[#This Row],[CONTRATISTA PRNCIPAL]]),0)</f>
        <v>0.014925373134328358</v>
      </c>
      <c r="U3412" s="43">
        <f>IF(((TODAY()-Tabla2[[#This Row],[FECHA NACIMIENTO]])/365)&lt;18,"Corregir", IF(((TODAY()-Tabla2[[#This Row],[FECHA NACIMIENTO]])/365)&gt;80, "Corregir",ROUNDDOWN(((TODAY()-Tabla2[[#This Row],[FECHA NACIMIENTO]])/365),0)))</f>
        <v>55</v>
      </c>
      <c r="V34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412" s="44" t="str">
        <f>+IF(Tabla2[[#This Row],[Edad]]="Corregir","Corregir","Ok")</f>
        <v>Ok</v>
      </c>
      <c r="X3412" s="42" t="str">
        <f>+IFERROR(VLOOKUP(Tabla2[[#This Row],[DISTRITO SEGÚN DNI]],Hoja1!$A$2:$B$32,2,FALSE),"No")</f>
        <v>No</v>
      </c>
      <c r="Y3412" s="42" t="str">
        <f>IF(OR(LOWER(Tabla2[[#This Row],[GENERO]])="masculino", LOWER(Tabla2[[#This Row],[GENERO]])="femenino"),"OK","Corregir")</f>
        <v>OK</v>
      </c>
      <c r="Z3412" s="42" t="str">
        <f>+IF(Tabla2[[#This Row],[Nro. DNI / CE]]="","Corregir",IF(LEN(Tabla2[[#This Row],[Nro. DNI / CE]])&gt;=8,"OK","Corregir"))</f>
        <v>OK</v>
      </c>
      <c r="AA3412" s="42">
        <f>COUNTIF(Tabla2[APELLIDOS Y NOMBRES],Tabla2[[#This Row],[APELLIDOS Y NOMBRES]])</f>
        <v>1</v>
      </c>
      <c r="AB3412" s="42">
        <f>IF(Tabla2[[#This Row],[Trabajador]]&gt;1,1/Tabla2[[#This Row],[Trabajador]],Tabla2[[#This Row],[Trabajador]])</f>
        <v>1</v>
      </c>
      <c r="AC3412" t="str">
        <f>+IFERROR(IF(Tabla2[[#This Row],[FECHA CESE/BAJA]]="","No Aplica",IF(AND(MONTH(Tabla2[[#This Row],[FECHA CESE/BAJA]])=MONTH(TODAY()-30),YEAR(Tabla2[[#This Row],[FECHA CESE/BAJA]])=YEAR(TODAY())),MONTH(TODAY()-30)&amp;"-"&amp;YEAR(TODAY()),"Borrar")),"No aplica")</f>
        <v>No Aplica</v>
      </c>
      <c r="AD3412" t="str">
        <f>+IFERROR(IF(Tabla2[[#This Row],[FECHA INICIO DE LABORES EN OBRA]]="","No Aplica",IF(AND(MONTH(Tabla2[[#This Row],[FECHA INICIO DE LABORES EN OBRA]])=MONTH(TODAY()-30),YEAR(Tabla2[[#This Row],[FECHA INICIO DE LABORES EN OBRA]])=YEAR(TODAY())),MONTH(TODAY()-30)&amp;"-"&amp;YEAR(TODAY()),"No Aplica")),"No Aplica")</f>
        <v>No Aplica</v>
      </c>
    </row>
    <row r="3413" spans="1:30" x14ac:dyDescent="0.25">
      <c r="A3413" s="13" t="s">
        <v>11509</v>
      </c>
      <c r="B3413" s="15" t="s">
        <v>11510</v>
      </c>
      <c r="C3413" s="15" t="s">
        <v>11510</v>
      </c>
      <c r="D3413" s="15">
        <v>72760714</v>
      </c>
      <c r="E3413" s="15" t="s">
        <v>201</v>
      </c>
      <c r="F3413" s="39">
        <v>35394</v>
      </c>
      <c r="G3413" s="15">
        <v>2</v>
      </c>
      <c r="H3413" s="15" t="s">
        <v>3492</v>
      </c>
      <c r="I3413" s="15" t="s">
        <v>11511</v>
      </c>
      <c r="J3413" s="15" t="s">
        <v>11567</v>
      </c>
      <c r="K3413" s="15" t="s">
        <v>2136</v>
      </c>
      <c r="L3413" s="40" t="s">
        <v>6</v>
      </c>
      <c r="M3413" s="39"/>
      <c r="N3413" s="41" t="s">
        <v>2063</v>
      </c>
      <c r="O3413" s="39">
        <v>45075</v>
      </c>
      <c r="P3413" s="40">
        <v>1</v>
      </c>
      <c r="Q3413" s="40">
        <v>4</v>
      </c>
      <c r="R3413" s="40" t="str">
        <f>IFERROR(VLOOKUP(Tabla2[[#This Row],[CONTRATISTA PRNCIPAL]],Hoja1!$L$5:$M$9,2,FALSE),"CJV")</f>
        <v>CJV</v>
      </c>
      <c r="S3413" s="40" t="str">
        <f>IF(Tabla2[[#This Row],[EMPRESA]]=Tabla2[[#This Row],[CONTRATISTA PRNCIPAL]],"Principal","Secundaria")</f>
        <v>Principal</v>
      </c>
      <c r="T3413" s="42">
        <f>IFERROR(1/COUNTIF(Tabla2[CONTRATISTA PRNCIPAL],Tabla2[[#This Row],[CONTRATISTA PRNCIPAL]]),0)</f>
        <v>0.014925373134328358</v>
      </c>
      <c r="U3413" s="43">
        <f>IF(((TODAY()-Tabla2[[#This Row],[FECHA NACIMIENTO]])/365)&lt;18,"Corregir", IF(((TODAY()-Tabla2[[#This Row],[FECHA NACIMIENTO]])/365)&gt;80, "Corregir",ROUNDDOWN(((TODAY()-Tabla2[[#This Row],[FECHA NACIMIENTO]])/365),0)))</f>
        <v>26</v>
      </c>
      <c r="V34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13" s="44" t="str">
        <f>+IF(Tabla2[[#This Row],[Edad]]="Corregir","Corregir","Ok")</f>
        <v>Ok</v>
      </c>
      <c r="X3413" s="42" t="str">
        <f>+IFERROR(VLOOKUP(Tabla2[[#This Row],[DISTRITO SEGÚN DNI]],Hoja1!$A$2:$B$32,2,FALSE),"No")</f>
        <v>SANTA ANITA</v>
      </c>
      <c r="Y3413" s="42" t="str">
        <f>IF(OR(LOWER(Tabla2[[#This Row],[GENERO]])="masculino", LOWER(Tabla2[[#This Row],[GENERO]])="femenino"),"OK","Corregir")</f>
        <v>OK</v>
      </c>
      <c r="Z3413" s="42" t="str">
        <f>+IF(Tabla2[[#This Row],[Nro. DNI / CE]]="","Corregir",IF(LEN(Tabla2[[#This Row],[Nro. DNI / CE]])&gt;=8,"OK","Corregir"))</f>
        <v>OK</v>
      </c>
      <c r="AA3413" s="42">
        <f>COUNTIF(Tabla2[APELLIDOS Y NOMBRES],Tabla2[[#This Row],[APELLIDOS Y NOMBRES]])</f>
        <v>1</v>
      </c>
      <c r="AB3413" s="42">
        <f>IF(Tabla2[[#This Row],[Trabajador]]&gt;1,1/Tabla2[[#This Row],[Trabajador]],Tabla2[[#This Row],[Trabajador]])</f>
        <v>1</v>
      </c>
      <c r="AC3413" t="str">
        <f>+IFERROR(IF(Tabla2[[#This Row],[FECHA CESE/BAJA]]="","No Aplica",IF(AND(MONTH(Tabla2[[#This Row],[FECHA CESE/BAJA]])=MONTH(TODAY()-30),YEAR(Tabla2[[#This Row],[FECHA CESE/BAJA]])=YEAR(TODAY())),MONTH(TODAY()-30)&amp;"-"&amp;YEAR(TODAY()),"Borrar")),"No aplica")</f>
        <v>No Aplica</v>
      </c>
      <c r="AD3413" t="str">
        <f>+IFERROR(IF(Tabla2[[#This Row],[FECHA INICIO DE LABORES EN OBRA]]="","No Aplica",IF(AND(MONTH(Tabla2[[#This Row],[FECHA INICIO DE LABORES EN OBRA]])=MONTH(TODAY()-30),YEAR(Tabla2[[#This Row],[FECHA INICIO DE LABORES EN OBRA]])=YEAR(TODAY())),MONTH(TODAY()-30)&amp;"-"&amp;YEAR(TODAY()),"No Aplica")),"No Aplica")</f>
        <v>No Aplica</v>
      </c>
    </row>
    <row r="3414" spans="1:30" x14ac:dyDescent="0.25">
      <c r="A3414" s="13" t="s">
        <v>11509</v>
      </c>
      <c r="B3414" s="15" t="s">
        <v>11510</v>
      </c>
      <c r="C3414" s="15" t="s">
        <v>11510</v>
      </c>
      <c r="D3414" s="15" t="s">
        <v>11582</v>
      </c>
      <c r="E3414" s="15" t="s">
        <v>11583</v>
      </c>
      <c r="F3414" s="39">
        <v>33397</v>
      </c>
      <c r="G3414" s="15">
        <v>1</v>
      </c>
      <c r="H3414" s="15" t="s">
        <v>4160</v>
      </c>
      <c r="I3414" s="15" t="s">
        <v>11515</v>
      </c>
      <c r="J3414" s="15" t="s">
        <v>11584</v>
      </c>
      <c r="K3414" s="15" t="s">
        <v>2722</v>
      </c>
      <c r="L3414" s="40" t="s">
        <v>6</v>
      </c>
      <c r="M3414" s="39"/>
      <c r="N3414" s="41" t="s">
        <v>2063</v>
      </c>
      <c r="O3414" s="39">
        <v>45089</v>
      </c>
      <c r="P3414" s="40">
        <v>1</v>
      </c>
      <c r="Q3414" s="40">
        <v>1</v>
      </c>
      <c r="R3414" s="40" t="str">
        <f>IFERROR(VLOOKUP(Tabla2[[#This Row],[CONTRATISTA PRNCIPAL]],Hoja1!$L$5:$M$9,2,FALSE),"CJV")</f>
        <v>CJV</v>
      </c>
      <c r="S3414" s="40" t="str">
        <f>IF(Tabla2[[#This Row],[EMPRESA]]=Tabla2[[#This Row],[CONTRATISTA PRNCIPAL]],"Principal","Secundaria")</f>
        <v>Principal</v>
      </c>
      <c r="T3414" s="42">
        <f>IFERROR(1/COUNTIF(Tabla2[CONTRATISTA PRNCIPAL],Tabla2[[#This Row],[CONTRATISTA PRNCIPAL]]),0)</f>
        <v>0.014925373134328358</v>
      </c>
      <c r="U3414" s="43">
        <f>IF(((TODAY()-Tabla2[[#This Row],[FECHA NACIMIENTO]])/365)&lt;18,"Corregir", IF(((TODAY()-Tabla2[[#This Row],[FECHA NACIMIENTO]])/365)&gt;80, "Corregir",ROUNDDOWN(((TODAY()-Tabla2[[#This Row],[FECHA NACIMIENTO]])/365),0)))</f>
        <v>32</v>
      </c>
      <c r="V34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14" s="44" t="str">
        <f>+IF(Tabla2[[#This Row],[Edad]]="Corregir","Corregir","Ok")</f>
        <v>Ok</v>
      </c>
      <c r="X3414" s="42" t="str">
        <f>+IFERROR(VLOOKUP(Tabla2[[#This Row],[DISTRITO SEGÚN DNI]],Hoja1!$A$2:$B$32,2,FALSE),"No")</f>
        <v>No</v>
      </c>
      <c r="Y3414" s="42" t="str">
        <f>IF(OR(LOWER(Tabla2[[#This Row],[GENERO]])="masculino", LOWER(Tabla2[[#This Row],[GENERO]])="femenino"),"OK","Corregir")</f>
        <v>OK</v>
      </c>
      <c r="Z3414" s="42" t="str">
        <f>+IF(Tabla2[[#This Row],[Nro. DNI / CE]]="","Corregir",IF(LEN(Tabla2[[#This Row],[Nro. DNI / CE]])&gt;=8,"OK","Corregir"))</f>
        <v>OK</v>
      </c>
      <c r="AA3414" s="42">
        <f>COUNTIF(Tabla2[APELLIDOS Y NOMBRES],Tabla2[[#This Row],[APELLIDOS Y NOMBRES]])</f>
        <v>1</v>
      </c>
      <c r="AB3414" s="42">
        <f>IF(Tabla2[[#This Row],[Trabajador]]&gt;1,1/Tabla2[[#This Row],[Trabajador]],Tabla2[[#This Row],[Trabajador]])</f>
        <v>1</v>
      </c>
      <c r="AC3414" t="str">
        <f>+IFERROR(IF(Tabla2[[#This Row],[FECHA CESE/BAJA]]="","No Aplica",IF(AND(MONTH(Tabla2[[#This Row],[FECHA CESE/BAJA]])=MONTH(TODAY()-30),YEAR(Tabla2[[#This Row],[FECHA CESE/BAJA]])=YEAR(TODAY())),MONTH(TODAY()-30)&amp;"-"&amp;YEAR(TODAY()),"Borrar")),"No aplica")</f>
        <v>No Aplica</v>
      </c>
      <c r="AD3414" t="str">
        <f>+IFERROR(IF(Tabla2[[#This Row],[FECHA INICIO DE LABORES EN OBRA]]="","No Aplica",IF(AND(MONTH(Tabla2[[#This Row],[FECHA INICIO DE LABORES EN OBRA]])=MONTH(TODAY()-30),YEAR(Tabla2[[#This Row],[FECHA INICIO DE LABORES EN OBRA]])=YEAR(TODAY())),MONTH(TODAY()-30)&amp;"-"&amp;YEAR(TODAY()),"No Aplica")),"No Aplica")</f>
        <v>No Aplica</v>
      </c>
    </row>
    <row r="3415" spans="1:30" x14ac:dyDescent="0.25">
      <c r="A3415" s="13" t="s">
        <v>11509</v>
      </c>
      <c r="B3415" s="15" t="s">
        <v>11510</v>
      </c>
      <c r="C3415" s="15" t="s">
        <v>11510</v>
      </c>
      <c r="D3415" s="15" t="s">
        <v>11585</v>
      </c>
      <c r="E3415" s="15" t="s">
        <v>11586</v>
      </c>
      <c r="F3415" s="39">
        <v>35369</v>
      </c>
      <c r="G3415" s="15">
        <v>1</v>
      </c>
      <c r="H3415" s="15" t="s">
        <v>11587</v>
      </c>
      <c r="I3415" s="15" t="s">
        <v>11511</v>
      </c>
      <c r="J3415" s="15" t="s">
        <v>11588</v>
      </c>
      <c r="K3415" s="15" t="s">
        <v>2113</v>
      </c>
      <c r="L3415" s="40" t="s">
        <v>6</v>
      </c>
      <c r="M3415" s="39"/>
      <c r="N3415" s="41" t="s">
        <v>2063</v>
      </c>
      <c r="O3415" s="39">
        <v>45083</v>
      </c>
      <c r="P3415" s="40">
        <v>1</v>
      </c>
      <c r="Q3415" s="40">
        <v>1</v>
      </c>
      <c r="R3415" s="40" t="str">
        <f>IFERROR(VLOOKUP(Tabla2[[#This Row],[CONTRATISTA PRNCIPAL]],Hoja1!$L$5:$M$9,2,FALSE),"CJV")</f>
        <v>CJV</v>
      </c>
      <c r="S3415" s="40" t="str">
        <f>IF(Tabla2[[#This Row],[EMPRESA]]=Tabla2[[#This Row],[CONTRATISTA PRNCIPAL]],"Principal","Secundaria")</f>
        <v>Principal</v>
      </c>
      <c r="T3415" s="42">
        <f>IFERROR(1/COUNTIF(Tabla2[CONTRATISTA PRNCIPAL],Tabla2[[#This Row],[CONTRATISTA PRNCIPAL]]),0)</f>
        <v>0.014925373134328358</v>
      </c>
      <c r="U3415" s="43">
        <f>IF(((TODAY()-Tabla2[[#This Row],[FECHA NACIMIENTO]])/365)&lt;18,"Corregir", IF(((TODAY()-Tabla2[[#This Row],[FECHA NACIMIENTO]])/365)&gt;80, "Corregir",ROUNDDOWN(((TODAY()-Tabla2[[#This Row],[FECHA NACIMIENTO]])/365),0)))</f>
        <v>26</v>
      </c>
      <c r="V34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15" s="44" t="str">
        <f>+IF(Tabla2[[#This Row],[Edad]]="Corregir","Corregir","Ok")</f>
        <v>Ok</v>
      </c>
      <c r="X3415" s="42" t="str">
        <f>+IFERROR(VLOOKUP(Tabla2[[#This Row],[DISTRITO SEGÚN DNI]],Hoja1!$A$2:$B$32,2,FALSE),"No")</f>
        <v>No</v>
      </c>
      <c r="Y3415" s="42" t="str">
        <f>IF(OR(LOWER(Tabla2[[#This Row],[GENERO]])="masculino", LOWER(Tabla2[[#This Row],[GENERO]])="femenino"),"OK","Corregir")</f>
        <v>OK</v>
      </c>
      <c r="Z3415" s="42" t="str">
        <f>+IF(Tabla2[[#This Row],[Nro. DNI / CE]]="","Corregir",IF(LEN(Tabla2[[#This Row],[Nro. DNI / CE]])&gt;=8,"OK","Corregir"))</f>
        <v>OK</v>
      </c>
      <c r="AA3415" s="42">
        <f>COUNTIF(Tabla2[APELLIDOS Y NOMBRES],Tabla2[[#This Row],[APELLIDOS Y NOMBRES]])</f>
        <v>1</v>
      </c>
      <c r="AB3415" s="42">
        <f>IF(Tabla2[[#This Row],[Trabajador]]&gt;1,1/Tabla2[[#This Row],[Trabajador]],Tabla2[[#This Row],[Trabajador]])</f>
        <v>1</v>
      </c>
      <c r="AC3415" t="str">
        <f>+IFERROR(IF(Tabla2[[#This Row],[FECHA CESE/BAJA]]="","No Aplica",IF(AND(MONTH(Tabla2[[#This Row],[FECHA CESE/BAJA]])=MONTH(TODAY()-30),YEAR(Tabla2[[#This Row],[FECHA CESE/BAJA]])=YEAR(TODAY())),MONTH(TODAY()-30)&amp;"-"&amp;YEAR(TODAY()),"Borrar")),"No aplica")</f>
        <v>No Aplica</v>
      </c>
      <c r="AD3415" t="str">
        <f>+IFERROR(IF(Tabla2[[#This Row],[FECHA INICIO DE LABORES EN OBRA]]="","No Aplica",IF(AND(MONTH(Tabla2[[#This Row],[FECHA INICIO DE LABORES EN OBRA]])=MONTH(TODAY()-30),YEAR(Tabla2[[#This Row],[FECHA INICIO DE LABORES EN OBRA]])=YEAR(TODAY())),MONTH(TODAY()-30)&amp;"-"&amp;YEAR(TODAY()),"No Aplica")),"No Aplica")</f>
        <v>No Aplica</v>
      </c>
    </row>
    <row r="3416" spans="1:30" x14ac:dyDescent="0.25">
      <c r="A3416" s="13" t="s">
        <v>11509</v>
      </c>
      <c r="B3416" s="15" t="s">
        <v>11510</v>
      </c>
      <c r="C3416" s="15" t="s">
        <v>11510</v>
      </c>
      <c r="D3416" s="15" t="s">
        <v>1258</v>
      </c>
      <c r="E3416" s="15" t="s">
        <v>1259</v>
      </c>
      <c r="F3416" s="39">
        <v>33555</v>
      </c>
      <c r="G3416" s="15">
        <v>1</v>
      </c>
      <c r="H3416" s="15" t="s">
        <v>2981</v>
      </c>
      <c r="I3416" s="15" t="s">
        <v>11511</v>
      </c>
      <c r="J3416" s="15" t="s">
        <v>11589</v>
      </c>
      <c r="K3416" s="15" t="s">
        <v>3072</v>
      </c>
      <c r="L3416" s="40" t="s">
        <v>5</v>
      </c>
      <c r="M3416" s="39"/>
      <c r="N3416" s="41" t="s">
        <v>2098</v>
      </c>
      <c r="O3416" s="39">
        <v>45099</v>
      </c>
      <c r="P3416" s="40">
        <v>1</v>
      </c>
      <c r="Q3416" s="40">
        <v>1</v>
      </c>
      <c r="R3416" s="40" t="str">
        <f>IFERROR(VLOOKUP(Tabla2[[#This Row],[CONTRATISTA PRNCIPAL]],Hoja1!$L$5:$M$9,2,FALSE),"CJV")</f>
        <v>CJV</v>
      </c>
      <c r="S3416" s="40" t="str">
        <f>IF(Tabla2[[#This Row],[EMPRESA]]=Tabla2[[#This Row],[CONTRATISTA PRNCIPAL]],"Principal","Secundaria")</f>
        <v>Principal</v>
      </c>
      <c r="T3416" s="42">
        <f>IFERROR(1/COUNTIF(Tabla2[CONTRATISTA PRNCIPAL],Tabla2[[#This Row],[CONTRATISTA PRNCIPAL]]),0)</f>
        <v>0.014925373134328358</v>
      </c>
      <c r="U3416" s="43">
        <f>IF(((TODAY()-Tabla2[[#This Row],[FECHA NACIMIENTO]])/365)&lt;18,"Corregir", IF(((TODAY()-Tabla2[[#This Row],[FECHA NACIMIENTO]])/365)&gt;80, "Corregir",ROUNDDOWN(((TODAY()-Tabla2[[#This Row],[FECHA NACIMIENTO]])/365),0)))</f>
        <v>31</v>
      </c>
      <c r="V34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16" s="44" t="str">
        <f>+IF(Tabla2[[#This Row],[Edad]]="Corregir","Corregir","Ok")</f>
        <v>Ok</v>
      </c>
      <c r="X3416" s="42" t="str">
        <f>+IFERROR(VLOOKUP(Tabla2[[#This Row],[DISTRITO SEGÚN DNI]],Hoja1!$A$2:$B$32,2,FALSE),"No")</f>
        <v>SAN LUIS </v>
      </c>
      <c r="Y3416" s="42" t="str">
        <f>IF(OR(LOWER(Tabla2[[#This Row],[GENERO]])="masculino", LOWER(Tabla2[[#This Row],[GENERO]])="femenino"),"OK","Corregir")</f>
        <v>OK</v>
      </c>
      <c r="Z3416" s="42" t="str">
        <f>+IF(Tabla2[[#This Row],[Nro. DNI / CE]]="","Corregir",IF(LEN(Tabla2[[#This Row],[Nro. DNI / CE]])&gt;=8,"OK","Corregir"))</f>
        <v>OK</v>
      </c>
      <c r="AA3416" s="42">
        <f>COUNTIF(Tabla2[APELLIDOS Y NOMBRES],Tabla2[[#This Row],[APELLIDOS Y NOMBRES]])</f>
        <v>1</v>
      </c>
      <c r="AB3416" s="42">
        <f>IF(Tabla2[[#This Row],[Trabajador]]&gt;1,1/Tabla2[[#This Row],[Trabajador]],Tabla2[[#This Row],[Trabajador]])</f>
        <v>1</v>
      </c>
      <c r="AC3416" t="str">
        <f>+IFERROR(IF(Tabla2[[#This Row],[FECHA CESE/BAJA]]="","No Aplica",IF(AND(MONTH(Tabla2[[#This Row],[FECHA CESE/BAJA]])=MONTH(TODAY()-30),YEAR(Tabla2[[#This Row],[FECHA CESE/BAJA]])=YEAR(TODAY())),MONTH(TODAY()-30)&amp;"-"&amp;YEAR(TODAY()),"Borrar")),"No aplica")</f>
        <v>No Aplica</v>
      </c>
      <c r="AD3416" t="str">
        <f>+IFERROR(IF(Tabla2[[#This Row],[FECHA INICIO DE LABORES EN OBRA]]="","No Aplica",IF(AND(MONTH(Tabla2[[#This Row],[FECHA INICIO DE LABORES EN OBRA]])=MONTH(TODAY()-30),YEAR(Tabla2[[#This Row],[FECHA INICIO DE LABORES EN OBRA]])=YEAR(TODAY())),MONTH(TODAY()-30)&amp;"-"&amp;YEAR(TODAY()),"No Aplica")),"No Aplica")</f>
        <v>No Aplica</v>
      </c>
    </row>
    <row r="3417" spans="1:30" x14ac:dyDescent="0.25">
      <c r="A3417" s="13" t="s">
        <v>11509</v>
      </c>
      <c r="B3417" s="15" t="s">
        <v>11510</v>
      </c>
      <c r="C3417" s="15" t="s">
        <v>11510</v>
      </c>
      <c r="D3417" s="15" t="s">
        <v>1260</v>
      </c>
      <c r="E3417" s="15" t="s">
        <v>1261</v>
      </c>
      <c r="F3417" s="39">
        <v>33796</v>
      </c>
      <c r="G3417" s="15">
        <v>1</v>
      </c>
      <c r="H3417" s="15" t="s">
        <v>4502</v>
      </c>
      <c r="I3417" s="15" t="s">
        <v>11511</v>
      </c>
      <c r="J3417" s="15" t="s">
        <v>11590</v>
      </c>
      <c r="K3417" s="15" t="s">
        <v>2083</v>
      </c>
      <c r="L3417" s="40" t="s">
        <v>6</v>
      </c>
      <c r="M3417" s="39"/>
      <c r="N3417" s="41" t="s">
        <v>2063</v>
      </c>
      <c r="O3417" s="39">
        <v>45101</v>
      </c>
      <c r="P3417" s="40">
        <v>1</v>
      </c>
      <c r="Q3417" s="40">
        <v>1</v>
      </c>
      <c r="R3417" s="40" t="str">
        <f>IFERROR(VLOOKUP(Tabla2[[#This Row],[CONTRATISTA PRNCIPAL]],Hoja1!$L$5:$M$9,2,FALSE),"CJV")</f>
        <v>CJV</v>
      </c>
      <c r="S3417" s="40" t="str">
        <f>IF(Tabla2[[#This Row],[EMPRESA]]=Tabla2[[#This Row],[CONTRATISTA PRNCIPAL]],"Principal","Secundaria")</f>
        <v>Principal</v>
      </c>
      <c r="T3417" s="42">
        <f>IFERROR(1/COUNTIF(Tabla2[CONTRATISTA PRNCIPAL],Tabla2[[#This Row],[CONTRATISTA PRNCIPAL]]),0)</f>
        <v>0.014925373134328358</v>
      </c>
      <c r="U3417" s="43">
        <f>IF(((TODAY()-Tabla2[[#This Row],[FECHA NACIMIENTO]])/365)&lt;18,"Corregir", IF(((TODAY()-Tabla2[[#This Row],[FECHA NACIMIENTO]])/365)&gt;80, "Corregir",ROUNDDOWN(((TODAY()-Tabla2[[#This Row],[FECHA NACIMIENTO]])/365),0)))</f>
        <v>31</v>
      </c>
      <c r="V34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17" s="44" t="str">
        <f>+IF(Tabla2[[#This Row],[Edad]]="Corregir","Corregir","Ok")</f>
        <v>Ok</v>
      </c>
      <c r="X3417" s="42" t="str">
        <f>+IFERROR(VLOOKUP(Tabla2[[#This Row],[DISTRITO SEGÚN DNI]],Hoja1!$A$2:$B$32,2,FALSE),"No")</f>
        <v>ATE</v>
      </c>
      <c r="Y3417" s="42" t="str">
        <f>IF(OR(LOWER(Tabla2[[#This Row],[GENERO]])="masculino", LOWER(Tabla2[[#This Row],[GENERO]])="femenino"),"OK","Corregir")</f>
        <v>OK</v>
      </c>
      <c r="Z3417" s="42" t="str">
        <f>+IF(Tabla2[[#This Row],[Nro. DNI / CE]]="","Corregir",IF(LEN(Tabla2[[#This Row],[Nro. DNI / CE]])&gt;=8,"OK","Corregir"))</f>
        <v>OK</v>
      </c>
      <c r="AA3417" s="42">
        <f>COUNTIF(Tabla2[APELLIDOS Y NOMBRES],Tabla2[[#This Row],[APELLIDOS Y NOMBRES]])</f>
        <v>1</v>
      </c>
      <c r="AB3417" s="42">
        <f>IF(Tabla2[[#This Row],[Trabajador]]&gt;1,1/Tabla2[[#This Row],[Trabajador]],Tabla2[[#This Row],[Trabajador]])</f>
        <v>1</v>
      </c>
      <c r="AC3417" t="str">
        <f>+IFERROR(IF(Tabla2[[#This Row],[FECHA CESE/BAJA]]="","No Aplica",IF(AND(MONTH(Tabla2[[#This Row],[FECHA CESE/BAJA]])=MONTH(TODAY()-30),YEAR(Tabla2[[#This Row],[FECHA CESE/BAJA]])=YEAR(TODAY())),MONTH(TODAY()-30)&amp;"-"&amp;YEAR(TODAY()),"Borrar")),"No aplica")</f>
        <v>No Aplica</v>
      </c>
      <c r="AD3417" t="str">
        <f>+IFERROR(IF(Tabla2[[#This Row],[FECHA INICIO DE LABORES EN OBRA]]="","No Aplica",IF(AND(MONTH(Tabla2[[#This Row],[FECHA INICIO DE LABORES EN OBRA]])=MONTH(TODAY()-30),YEAR(Tabla2[[#This Row],[FECHA INICIO DE LABORES EN OBRA]])=YEAR(TODAY())),MONTH(TODAY()-30)&amp;"-"&amp;YEAR(TODAY()),"No Aplica")),"No Aplica")</f>
        <v>No Aplica</v>
      </c>
    </row>
    <row r="3418" spans="1:30" x14ac:dyDescent="0.25">
      <c r="A3418" s="13" t="s">
        <v>11509</v>
      </c>
      <c r="B3418" s="15" t="s">
        <v>11510</v>
      </c>
      <c r="C3418" s="15" t="s">
        <v>11510</v>
      </c>
      <c r="D3418" s="15" t="s">
        <v>11591</v>
      </c>
      <c r="E3418" s="15" t="s">
        <v>11592</v>
      </c>
      <c r="F3418" s="39">
        <v>33728</v>
      </c>
      <c r="G3418" s="15">
        <v>1</v>
      </c>
      <c r="H3418" s="15" t="s">
        <v>3566</v>
      </c>
      <c r="I3418" s="15" t="s">
        <v>11511</v>
      </c>
      <c r="J3418" s="15" t="s">
        <v>11593</v>
      </c>
      <c r="K3418" s="15" t="s">
        <v>2808</v>
      </c>
      <c r="L3418" s="40" t="s">
        <v>5</v>
      </c>
      <c r="M3418" s="39"/>
      <c r="N3418" s="41" t="s">
        <v>2098</v>
      </c>
      <c r="O3418" s="39">
        <v>45078</v>
      </c>
      <c r="P3418" s="40">
        <v>1</v>
      </c>
      <c r="Q3418" s="40">
        <v>4</v>
      </c>
      <c r="R3418" s="40" t="str">
        <f>IFERROR(VLOOKUP(Tabla2[[#This Row],[CONTRATISTA PRNCIPAL]],Hoja1!$L$5:$M$9,2,FALSE),"CJV")</f>
        <v>CJV</v>
      </c>
      <c r="S3418" s="40" t="str">
        <f>IF(Tabla2[[#This Row],[EMPRESA]]=Tabla2[[#This Row],[CONTRATISTA PRNCIPAL]],"Principal","Secundaria")</f>
        <v>Principal</v>
      </c>
      <c r="T3418" s="42">
        <f>IFERROR(1/COUNTIF(Tabla2[CONTRATISTA PRNCIPAL],Tabla2[[#This Row],[CONTRATISTA PRNCIPAL]]),0)</f>
        <v>0.014925373134328358</v>
      </c>
      <c r="U3418" s="43">
        <f>IF(((TODAY()-Tabla2[[#This Row],[FECHA NACIMIENTO]])/365)&lt;18,"Corregir", IF(((TODAY()-Tabla2[[#This Row],[FECHA NACIMIENTO]])/365)&gt;80, "Corregir",ROUNDDOWN(((TODAY()-Tabla2[[#This Row],[FECHA NACIMIENTO]])/365),0)))</f>
        <v>31</v>
      </c>
      <c r="V34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18" s="44" t="str">
        <f>+IF(Tabla2[[#This Row],[Edad]]="Corregir","Corregir","Ok")</f>
        <v>Ok</v>
      </c>
      <c r="X3418" s="42" t="str">
        <f>+IFERROR(VLOOKUP(Tabla2[[#This Row],[DISTRITO SEGÚN DNI]],Hoja1!$A$2:$B$32,2,FALSE),"No")</f>
        <v>No</v>
      </c>
      <c r="Y3418" s="42" t="str">
        <f>IF(OR(LOWER(Tabla2[[#This Row],[GENERO]])="masculino", LOWER(Tabla2[[#This Row],[GENERO]])="femenino"),"OK","Corregir")</f>
        <v>OK</v>
      </c>
      <c r="Z3418" s="42" t="str">
        <f>+IF(Tabla2[[#This Row],[Nro. DNI / CE]]="","Corregir",IF(LEN(Tabla2[[#This Row],[Nro. DNI / CE]])&gt;=8,"OK","Corregir"))</f>
        <v>OK</v>
      </c>
      <c r="AA3418" s="42">
        <f>COUNTIF(Tabla2[APELLIDOS Y NOMBRES],Tabla2[[#This Row],[APELLIDOS Y NOMBRES]])</f>
        <v>1</v>
      </c>
      <c r="AB3418" s="42">
        <f>IF(Tabla2[[#This Row],[Trabajador]]&gt;1,1/Tabla2[[#This Row],[Trabajador]],Tabla2[[#This Row],[Trabajador]])</f>
        <v>1</v>
      </c>
      <c r="AC3418" t="str">
        <f>+IFERROR(IF(Tabla2[[#This Row],[FECHA CESE/BAJA]]="","No Aplica",IF(AND(MONTH(Tabla2[[#This Row],[FECHA CESE/BAJA]])=MONTH(TODAY()-30),YEAR(Tabla2[[#This Row],[FECHA CESE/BAJA]])=YEAR(TODAY())),MONTH(TODAY()-30)&amp;"-"&amp;YEAR(TODAY()),"Borrar")),"No aplica")</f>
        <v>No Aplica</v>
      </c>
      <c r="AD3418" t="str">
        <f>+IFERROR(IF(Tabla2[[#This Row],[FECHA INICIO DE LABORES EN OBRA]]="","No Aplica",IF(AND(MONTH(Tabla2[[#This Row],[FECHA INICIO DE LABORES EN OBRA]])=MONTH(TODAY()-30),YEAR(Tabla2[[#This Row],[FECHA INICIO DE LABORES EN OBRA]])=YEAR(TODAY())),MONTH(TODAY()-30)&amp;"-"&amp;YEAR(TODAY()),"No Aplica")),"No Aplica")</f>
        <v>No Aplica</v>
      </c>
    </row>
    <row r="3419" spans="1:30" x14ac:dyDescent="0.25">
      <c r="A3419" s="13" t="s">
        <v>11509</v>
      </c>
      <c r="B3419" s="15" t="s">
        <v>11510</v>
      </c>
      <c r="C3419" s="15" t="s">
        <v>11510</v>
      </c>
      <c r="D3419" s="15" t="s">
        <v>11594</v>
      </c>
      <c r="E3419" s="15" t="s">
        <v>11595</v>
      </c>
      <c r="F3419" s="39">
        <v>35297</v>
      </c>
      <c r="G3419" s="15">
        <v>2</v>
      </c>
      <c r="H3419" s="15" t="s">
        <v>2192</v>
      </c>
      <c r="I3419" s="15" t="s">
        <v>11511</v>
      </c>
      <c r="J3419" s="15" t="s">
        <v>11596</v>
      </c>
      <c r="K3419" s="15" t="s">
        <v>2843</v>
      </c>
      <c r="L3419" s="40" t="s">
        <v>6</v>
      </c>
      <c r="M3419" s="39"/>
      <c r="N3419" s="41" t="s">
        <v>2063</v>
      </c>
      <c r="O3419" s="39">
        <v>45099</v>
      </c>
      <c r="P3419" s="40">
        <v>1</v>
      </c>
      <c r="Q3419" s="40">
        <v>4</v>
      </c>
      <c r="R3419" s="40" t="str">
        <f>IFERROR(VLOOKUP(Tabla2[[#This Row],[CONTRATISTA PRNCIPAL]],Hoja1!$L$5:$M$9,2,FALSE),"CJV")</f>
        <v>CJV</v>
      </c>
      <c r="S3419" s="40" t="str">
        <f>IF(Tabla2[[#This Row],[EMPRESA]]=Tabla2[[#This Row],[CONTRATISTA PRNCIPAL]],"Principal","Secundaria")</f>
        <v>Principal</v>
      </c>
      <c r="T3419" s="42">
        <f>IFERROR(1/COUNTIF(Tabla2[CONTRATISTA PRNCIPAL],Tabla2[[#This Row],[CONTRATISTA PRNCIPAL]]),0)</f>
        <v>0.014925373134328358</v>
      </c>
      <c r="U3419" s="43">
        <f>IF(((TODAY()-Tabla2[[#This Row],[FECHA NACIMIENTO]])/365)&lt;18,"Corregir", IF(((TODAY()-Tabla2[[#This Row],[FECHA NACIMIENTO]])/365)&gt;80, "Corregir",ROUNDDOWN(((TODAY()-Tabla2[[#This Row],[FECHA NACIMIENTO]])/365),0)))</f>
        <v>27</v>
      </c>
      <c r="V34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19" s="44" t="str">
        <f>+IF(Tabla2[[#This Row],[Edad]]="Corregir","Corregir","Ok")</f>
        <v>Ok</v>
      </c>
      <c r="X3419" s="42" t="str">
        <f>+IFERROR(VLOOKUP(Tabla2[[#This Row],[DISTRITO SEGÚN DNI]],Hoja1!$A$2:$B$32,2,FALSE),"No")</f>
        <v>No</v>
      </c>
      <c r="Y3419" s="42" t="str">
        <f>IF(OR(LOWER(Tabla2[[#This Row],[GENERO]])="masculino", LOWER(Tabla2[[#This Row],[GENERO]])="femenino"),"OK","Corregir")</f>
        <v>OK</v>
      </c>
      <c r="Z3419" s="42" t="str">
        <f>+IF(Tabla2[[#This Row],[Nro. DNI / CE]]="","Corregir",IF(LEN(Tabla2[[#This Row],[Nro. DNI / CE]])&gt;=8,"OK","Corregir"))</f>
        <v>OK</v>
      </c>
      <c r="AA3419" s="42">
        <f>COUNTIF(Tabla2[APELLIDOS Y NOMBRES],Tabla2[[#This Row],[APELLIDOS Y NOMBRES]])</f>
        <v>1</v>
      </c>
      <c r="AB3419" s="42">
        <f>IF(Tabla2[[#This Row],[Trabajador]]&gt;1,1/Tabla2[[#This Row],[Trabajador]],Tabla2[[#This Row],[Trabajador]])</f>
        <v>1</v>
      </c>
      <c r="AC3419" t="str">
        <f>+IFERROR(IF(Tabla2[[#This Row],[FECHA CESE/BAJA]]="","No Aplica",IF(AND(MONTH(Tabla2[[#This Row],[FECHA CESE/BAJA]])=MONTH(TODAY()-30),YEAR(Tabla2[[#This Row],[FECHA CESE/BAJA]])=YEAR(TODAY())),MONTH(TODAY()-30)&amp;"-"&amp;YEAR(TODAY()),"Borrar")),"No aplica")</f>
        <v>No Aplica</v>
      </c>
      <c r="AD3419" t="str">
        <f>+IFERROR(IF(Tabla2[[#This Row],[FECHA INICIO DE LABORES EN OBRA]]="","No Aplica",IF(AND(MONTH(Tabla2[[#This Row],[FECHA INICIO DE LABORES EN OBRA]])=MONTH(TODAY()-30),YEAR(Tabla2[[#This Row],[FECHA INICIO DE LABORES EN OBRA]])=YEAR(TODAY())),MONTH(TODAY()-30)&amp;"-"&amp;YEAR(TODAY()),"No Aplica")),"No Aplica")</f>
        <v>No Aplica</v>
      </c>
    </row>
    <row r="3420" spans="1:30" x14ac:dyDescent="0.25">
      <c r="A3420" s="13" t="s">
        <v>11509</v>
      </c>
      <c r="B3420" s="15" t="s">
        <v>11510</v>
      </c>
      <c r="C3420" s="15" t="s">
        <v>11510</v>
      </c>
      <c r="D3420" s="15" t="s">
        <v>11597</v>
      </c>
      <c r="E3420" s="15" t="s">
        <v>11598</v>
      </c>
      <c r="F3420" s="39">
        <v>22260</v>
      </c>
      <c r="G3420" s="15">
        <v>2</v>
      </c>
      <c r="H3420" s="15" t="s">
        <v>2746</v>
      </c>
      <c r="I3420" s="15" t="s">
        <v>11511</v>
      </c>
      <c r="J3420" s="15" t="s">
        <v>11599</v>
      </c>
      <c r="K3420" s="15" t="s">
        <v>2075</v>
      </c>
      <c r="L3420" s="40" t="s">
        <v>6</v>
      </c>
      <c r="M3420" s="39"/>
      <c r="N3420" s="41" t="s">
        <v>2063</v>
      </c>
      <c r="O3420" s="39">
        <v>45099</v>
      </c>
      <c r="P3420" s="40">
        <v>1</v>
      </c>
      <c r="Q3420" s="40">
        <v>4</v>
      </c>
      <c r="R3420" s="40" t="str">
        <f>IFERROR(VLOOKUP(Tabla2[[#This Row],[CONTRATISTA PRNCIPAL]],Hoja1!$L$5:$M$9,2,FALSE),"CJV")</f>
        <v>CJV</v>
      </c>
      <c r="S3420" s="40" t="str">
        <f>IF(Tabla2[[#This Row],[EMPRESA]]=Tabla2[[#This Row],[CONTRATISTA PRNCIPAL]],"Principal","Secundaria")</f>
        <v>Principal</v>
      </c>
      <c r="T3420" s="42">
        <f>IFERROR(1/COUNTIF(Tabla2[CONTRATISTA PRNCIPAL],Tabla2[[#This Row],[CONTRATISTA PRNCIPAL]]),0)</f>
        <v>0.014925373134328358</v>
      </c>
      <c r="U3420" s="43">
        <f>IF(((TODAY()-Tabla2[[#This Row],[FECHA NACIMIENTO]])/365)&lt;18,"Corregir", IF(((TODAY()-Tabla2[[#This Row],[FECHA NACIMIENTO]])/365)&gt;80, "Corregir",ROUNDDOWN(((TODAY()-Tabla2[[#This Row],[FECHA NACIMIENTO]])/365),0)))</f>
        <v>62</v>
      </c>
      <c r="V34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420" s="44" t="str">
        <f>+IF(Tabla2[[#This Row],[Edad]]="Corregir","Corregir","Ok")</f>
        <v>Ok</v>
      </c>
      <c r="X3420" s="42" t="str">
        <f>+IFERROR(VLOOKUP(Tabla2[[#This Row],[DISTRITO SEGÚN DNI]],Hoja1!$A$2:$B$32,2,FALSE),"No")</f>
        <v>No</v>
      </c>
      <c r="Y3420" s="42" t="str">
        <f>IF(OR(LOWER(Tabla2[[#This Row],[GENERO]])="masculino", LOWER(Tabla2[[#This Row],[GENERO]])="femenino"),"OK","Corregir")</f>
        <v>OK</v>
      </c>
      <c r="Z3420" s="42" t="str">
        <f>+IF(Tabla2[[#This Row],[Nro. DNI / CE]]="","Corregir",IF(LEN(Tabla2[[#This Row],[Nro. DNI / CE]])&gt;=8,"OK","Corregir"))</f>
        <v>OK</v>
      </c>
      <c r="AA3420" s="42">
        <f>COUNTIF(Tabla2[APELLIDOS Y NOMBRES],Tabla2[[#This Row],[APELLIDOS Y NOMBRES]])</f>
        <v>1</v>
      </c>
      <c r="AB3420" s="42">
        <f>IF(Tabla2[[#This Row],[Trabajador]]&gt;1,1/Tabla2[[#This Row],[Trabajador]],Tabla2[[#This Row],[Trabajador]])</f>
        <v>1</v>
      </c>
      <c r="AC3420" t="str">
        <f>+IFERROR(IF(Tabla2[[#This Row],[FECHA CESE/BAJA]]="","No Aplica",IF(AND(MONTH(Tabla2[[#This Row],[FECHA CESE/BAJA]])=MONTH(TODAY()-30),YEAR(Tabla2[[#This Row],[FECHA CESE/BAJA]])=YEAR(TODAY())),MONTH(TODAY()-30)&amp;"-"&amp;YEAR(TODAY()),"Borrar")),"No aplica")</f>
        <v>No Aplica</v>
      </c>
      <c r="AD3420" t="str">
        <f>+IFERROR(IF(Tabla2[[#This Row],[FECHA INICIO DE LABORES EN OBRA]]="","No Aplica",IF(AND(MONTH(Tabla2[[#This Row],[FECHA INICIO DE LABORES EN OBRA]])=MONTH(TODAY()-30),YEAR(Tabla2[[#This Row],[FECHA INICIO DE LABORES EN OBRA]])=YEAR(TODAY())),MONTH(TODAY()-30)&amp;"-"&amp;YEAR(TODAY()),"No Aplica")),"No Aplica")</f>
        <v>No Aplica</v>
      </c>
    </row>
    <row r="3421" spans="1:30" x14ac:dyDescent="0.25">
      <c r="A3421" s="13" t="s">
        <v>11509</v>
      </c>
      <c r="B3421" s="15" t="s">
        <v>11510</v>
      </c>
      <c r="C3421" s="15" t="s">
        <v>11510</v>
      </c>
      <c r="D3421" s="15" t="s">
        <v>11600</v>
      </c>
      <c r="E3421" s="15" t="s">
        <v>11601</v>
      </c>
      <c r="F3421" s="39">
        <v>29464</v>
      </c>
      <c r="G3421" s="15">
        <v>2</v>
      </c>
      <c r="H3421" s="15" t="s">
        <v>2746</v>
      </c>
      <c r="I3421" s="15" t="s">
        <v>11511</v>
      </c>
      <c r="J3421" s="15" t="s">
        <v>11602</v>
      </c>
      <c r="K3421" s="15" t="s">
        <v>2071</v>
      </c>
      <c r="L3421" s="40" t="s">
        <v>6</v>
      </c>
      <c r="M3421" s="39"/>
      <c r="N3421" s="41" t="s">
        <v>2063</v>
      </c>
      <c r="O3421" s="39">
        <v>45099</v>
      </c>
      <c r="P3421" s="40">
        <v>1</v>
      </c>
      <c r="Q3421" s="40">
        <v>4</v>
      </c>
      <c r="R3421" s="40" t="str">
        <f>IFERROR(VLOOKUP(Tabla2[[#This Row],[CONTRATISTA PRNCIPAL]],Hoja1!$L$5:$M$9,2,FALSE),"CJV")</f>
        <v>CJV</v>
      </c>
      <c r="S3421" s="40" t="str">
        <f>IF(Tabla2[[#This Row],[EMPRESA]]=Tabla2[[#This Row],[CONTRATISTA PRNCIPAL]],"Principal","Secundaria")</f>
        <v>Principal</v>
      </c>
      <c r="T3421" s="42">
        <f>IFERROR(1/COUNTIF(Tabla2[CONTRATISTA PRNCIPAL],Tabla2[[#This Row],[CONTRATISTA PRNCIPAL]]),0)</f>
        <v>0.014925373134328358</v>
      </c>
      <c r="U3421" s="43">
        <f>IF(((TODAY()-Tabla2[[#This Row],[FECHA NACIMIENTO]])/365)&lt;18,"Corregir", IF(((TODAY()-Tabla2[[#This Row],[FECHA NACIMIENTO]])/365)&gt;80, "Corregir",ROUNDDOWN(((TODAY()-Tabla2[[#This Row],[FECHA NACIMIENTO]])/365),0)))</f>
        <v>43</v>
      </c>
      <c r="V34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21" s="44" t="str">
        <f>+IF(Tabla2[[#This Row],[Edad]]="Corregir","Corregir","Ok")</f>
        <v>Ok</v>
      </c>
      <c r="X3421" s="42" t="str">
        <f>+IFERROR(VLOOKUP(Tabla2[[#This Row],[DISTRITO SEGÚN DNI]],Hoja1!$A$2:$B$32,2,FALSE),"No")</f>
        <v>No</v>
      </c>
      <c r="Y3421" s="42" t="str">
        <f>IF(OR(LOWER(Tabla2[[#This Row],[GENERO]])="masculino", LOWER(Tabla2[[#This Row],[GENERO]])="femenino"),"OK","Corregir")</f>
        <v>OK</v>
      </c>
      <c r="Z3421" s="42" t="str">
        <f>+IF(Tabla2[[#This Row],[Nro. DNI / CE]]="","Corregir",IF(LEN(Tabla2[[#This Row],[Nro. DNI / CE]])&gt;=8,"OK","Corregir"))</f>
        <v>OK</v>
      </c>
      <c r="AA3421" s="42">
        <f>COUNTIF(Tabla2[APELLIDOS Y NOMBRES],Tabla2[[#This Row],[APELLIDOS Y NOMBRES]])</f>
        <v>1</v>
      </c>
      <c r="AB3421" s="42">
        <f>IF(Tabla2[[#This Row],[Trabajador]]&gt;1,1/Tabla2[[#This Row],[Trabajador]],Tabla2[[#This Row],[Trabajador]])</f>
        <v>1</v>
      </c>
      <c r="AC3421" t="str">
        <f>+IFERROR(IF(Tabla2[[#This Row],[FECHA CESE/BAJA]]="","No Aplica",IF(AND(MONTH(Tabla2[[#This Row],[FECHA CESE/BAJA]])=MONTH(TODAY()-30),YEAR(Tabla2[[#This Row],[FECHA CESE/BAJA]])=YEAR(TODAY())),MONTH(TODAY()-30)&amp;"-"&amp;YEAR(TODAY()),"Borrar")),"No aplica")</f>
        <v>No Aplica</v>
      </c>
      <c r="AD3421" t="str">
        <f>+IFERROR(IF(Tabla2[[#This Row],[FECHA INICIO DE LABORES EN OBRA]]="","No Aplica",IF(AND(MONTH(Tabla2[[#This Row],[FECHA INICIO DE LABORES EN OBRA]])=MONTH(TODAY()-30),YEAR(Tabla2[[#This Row],[FECHA INICIO DE LABORES EN OBRA]])=YEAR(TODAY())),MONTH(TODAY()-30)&amp;"-"&amp;YEAR(TODAY()),"No Aplica")),"No Aplica")</f>
        <v>No Aplica</v>
      </c>
    </row>
    <row r="3422" spans="1:30" x14ac:dyDescent="0.25">
      <c r="A3422" s="13" t="s">
        <v>11509</v>
      </c>
      <c r="B3422" s="15" t="s">
        <v>11510</v>
      </c>
      <c r="C3422" s="15" t="s">
        <v>11510</v>
      </c>
      <c r="D3422" s="15" t="s">
        <v>11603</v>
      </c>
      <c r="E3422" s="15" t="s">
        <v>11604</v>
      </c>
      <c r="F3422" s="39">
        <v>30316</v>
      </c>
      <c r="G3422" s="15">
        <v>2</v>
      </c>
      <c r="H3422" s="15" t="s">
        <v>2751</v>
      </c>
      <c r="I3422" s="15" t="s">
        <v>11511</v>
      </c>
      <c r="J3422" s="15" t="s">
        <v>11605</v>
      </c>
      <c r="K3422" s="15" t="s">
        <v>2697</v>
      </c>
      <c r="L3422" s="40" t="s">
        <v>6</v>
      </c>
      <c r="M3422" s="39"/>
      <c r="N3422" s="41" t="s">
        <v>2063</v>
      </c>
      <c r="O3422" s="39">
        <v>45107</v>
      </c>
      <c r="P3422" s="40">
        <v>1</v>
      </c>
      <c r="Q3422" s="40">
        <v>4</v>
      </c>
      <c r="R3422" s="40" t="str">
        <f>IFERROR(VLOOKUP(Tabla2[[#This Row],[CONTRATISTA PRNCIPAL]],Hoja1!$L$5:$M$9,2,FALSE),"CJV")</f>
        <v>CJV</v>
      </c>
      <c r="S3422" s="40" t="str">
        <f>IF(Tabla2[[#This Row],[EMPRESA]]=Tabla2[[#This Row],[CONTRATISTA PRNCIPAL]],"Principal","Secundaria")</f>
        <v>Principal</v>
      </c>
      <c r="T3422" s="42">
        <f>IFERROR(1/COUNTIF(Tabla2[CONTRATISTA PRNCIPAL],Tabla2[[#This Row],[CONTRATISTA PRNCIPAL]]),0)</f>
        <v>0.014925373134328358</v>
      </c>
      <c r="U3422" s="43">
        <f>IF(((TODAY()-Tabla2[[#This Row],[FECHA NACIMIENTO]])/365)&lt;18,"Corregir", IF(((TODAY()-Tabla2[[#This Row],[FECHA NACIMIENTO]])/365)&gt;80, "Corregir",ROUNDDOWN(((TODAY()-Tabla2[[#This Row],[FECHA NACIMIENTO]])/365),0)))</f>
        <v>40</v>
      </c>
      <c r="V34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22" s="44" t="str">
        <f>+IF(Tabla2[[#This Row],[Edad]]="Corregir","Corregir","Ok")</f>
        <v>Ok</v>
      </c>
      <c r="X3422" s="42" t="str">
        <f>+IFERROR(VLOOKUP(Tabla2[[#This Row],[DISTRITO SEGÚN DNI]],Hoja1!$A$2:$B$32,2,FALSE),"No")</f>
        <v>No</v>
      </c>
      <c r="Y3422" s="42" t="str">
        <f>IF(OR(LOWER(Tabla2[[#This Row],[GENERO]])="masculino", LOWER(Tabla2[[#This Row],[GENERO]])="femenino"),"OK","Corregir")</f>
        <v>OK</v>
      </c>
      <c r="Z3422" s="42" t="str">
        <f>+IF(Tabla2[[#This Row],[Nro. DNI / CE]]="","Corregir",IF(LEN(Tabla2[[#This Row],[Nro. DNI / CE]])&gt;=8,"OK","Corregir"))</f>
        <v>OK</v>
      </c>
      <c r="AA3422" s="42">
        <f>COUNTIF(Tabla2[APELLIDOS Y NOMBRES],Tabla2[[#This Row],[APELLIDOS Y NOMBRES]])</f>
        <v>1</v>
      </c>
      <c r="AB3422" s="42">
        <f>IF(Tabla2[[#This Row],[Trabajador]]&gt;1,1/Tabla2[[#This Row],[Trabajador]],Tabla2[[#This Row],[Trabajador]])</f>
        <v>1</v>
      </c>
      <c r="AC3422" t="str">
        <f>+IFERROR(IF(Tabla2[[#This Row],[FECHA CESE/BAJA]]="","No Aplica",IF(AND(MONTH(Tabla2[[#This Row],[FECHA CESE/BAJA]])=MONTH(TODAY()-30),YEAR(Tabla2[[#This Row],[FECHA CESE/BAJA]])=YEAR(TODAY())),MONTH(TODAY()-30)&amp;"-"&amp;YEAR(TODAY()),"Borrar")),"No aplica")</f>
        <v>No Aplica</v>
      </c>
      <c r="AD3422" t="str">
        <f>+IFERROR(IF(Tabla2[[#This Row],[FECHA INICIO DE LABORES EN OBRA]]="","No Aplica",IF(AND(MONTH(Tabla2[[#This Row],[FECHA INICIO DE LABORES EN OBRA]])=MONTH(TODAY()-30),YEAR(Tabla2[[#This Row],[FECHA INICIO DE LABORES EN OBRA]])=YEAR(TODAY())),MONTH(TODAY()-30)&amp;"-"&amp;YEAR(TODAY()),"No Aplica")),"No Aplica")</f>
        <v>No Aplica</v>
      </c>
    </row>
    <row r="3423" spans="1:30" x14ac:dyDescent="0.25">
      <c r="A3423" s="13" t="s">
        <v>11509</v>
      </c>
      <c r="B3423" s="15" t="s">
        <v>11510</v>
      </c>
      <c r="C3423" s="15" t="s">
        <v>11510</v>
      </c>
      <c r="D3423" s="15" t="s">
        <v>11606</v>
      </c>
      <c r="E3423" s="15" t="s">
        <v>11607</v>
      </c>
      <c r="F3423" s="39">
        <v>28862</v>
      </c>
      <c r="G3423" s="15">
        <v>1</v>
      </c>
      <c r="H3423" s="15" t="s">
        <v>2981</v>
      </c>
      <c r="I3423" s="15" t="s">
        <v>11515</v>
      </c>
      <c r="J3423" s="15" t="s">
        <v>11608</v>
      </c>
      <c r="K3423" s="15" t="s">
        <v>2075</v>
      </c>
      <c r="L3423" s="40" t="s">
        <v>6</v>
      </c>
      <c r="M3423" s="39"/>
      <c r="N3423" s="41" t="s">
        <v>2063</v>
      </c>
      <c r="O3423" s="39">
        <v>45078</v>
      </c>
      <c r="P3423" s="40">
        <v>1</v>
      </c>
      <c r="Q3423" s="40">
        <v>1</v>
      </c>
      <c r="R3423" s="40" t="str">
        <f>IFERROR(VLOOKUP(Tabla2[[#This Row],[CONTRATISTA PRNCIPAL]],Hoja1!$L$5:$M$9,2,FALSE),"CJV")</f>
        <v>CJV</v>
      </c>
      <c r="S3423" s="40" t="str">
        <f>IF(Tabla2[[#This Row],[EMPRESA]]=Tabla2[[#This Row],[CONTRATISTA PRNCIPAL]],"Principal","Secundaria")</f>
        <v>Principal</v>
      </c>
      <c r="T3423" s="42">
        <f>IFERROR(1/COUNTIF(Tabla2[CONTRATISTA PRNCIPAL],Tabla2[[#This Row],[CONTRATISTA PRNCIPAL]]),0)</f>
        <v>0.014925373134328358</v>
      </c>
      <c r="U3423" s="43">
        <f>IF(((TODAY()-Tabla2[[#This Row],[FECHA NACIMIENTO]])/365)&lt;18,"Corregir", IF(((TODAY()-Tabla2[[#This Row],[FECHA NACIMIENTO]])/365)&gt;80, "Corregir",ROUNDDOWN(((TODAY()-Tabla2[[#This Row],[FECHA NACIMIENTO]])/365),0)))</f>
        <v>44</v>
      </c>
      <c r="V34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23" s="44" t="str">
        <f>+IF(Tabla2[[#This Row],[Edad]]="Corregir","Corregir","Ok")</f>
        <v>Ok</v>
      </c>
      <c r="X3423" s="42" t="str">
        <f>+IFERROR(VLOOKUP(Tabla2[[#This Row],[DISTRITO SEGÚN DNI]],Hoja1!$A$2:$B$32,2,FALSE),"No")</f>
        <v>No</v>
      </c>
      <c r="Y3423" s="42" t="str">
        <f>IF(OR(LOWER(Tabla2[[#This Row],[GENERO]])="masculino", LOWER(Tabla2[[#This Row],[GENERO]])="femenino"),"OK","Corregir")</f>
        <v>OK</v>
      </c>
      <c r="Z3423" s="42" t="str">
        <f>+IF(Tabla2[[#This Row],[Nro. DNI / CE]]="","Corregir",IF(LEN(Tabla2[[#This Row],[Nro. DNI / CE]])&gt;=8,"OK","Corregir"))</f>
        <v>OK</v>
      </c>
      <c r="AA3423" s="42">
        <f>COUNTIF(Tabla2[APELLIDOS Y NOMBRES],Tabla2[[#This Row],[APELLIDOS Y NOMBRES]])</f>
        <v>1</v>
      </c>
      <c r="AB3423" s="42">
        <f>IF(Tabla2[[#This Row],[Trabajador]]&gt;1,1/Tabla2[[#This Row],[Trabajador]],Tabla2[[#This Row],[Trabajador]])</f>
        <v>1</v>
      </c>
      <c r="AC3423" t="str">
        <f>+IFERROR(IF(Tabla2[[#This Row],[FECHA CESE/BAJA]]="","No Aplica",IF(AND(MONTH(Tabla2[[#This Row],[FECHA CESE/BAJA]])=MONTH(TODAY()-30),YEAR(Tabla2[[#This Row],[FECHA CESE/BAJA]])=YEAR(TODAY())),MONTH(TODAY()-30)&amp;"-"&amp;YEAR(TODAY()),"Borrar")),"No aplica")</f>
        <v>No Aplica</v>
      </c>
      <c r="AD3423" t="str">
        <f>+IFERROR(IF(Tabla2[[#This Row],[FECHA INICIO DE LABORES EN OBRA]]="","No Aplica",IF(AND(MONTH(Tabla2[[#This Row],[FECHA INICIO DE LABORES EN OBRA]])=MONTH(TODAY()-30),YEAR(Tabla2[[#This Row],[FECHA INICIO DE LABORES EN OBRA]])=YEAR(TODAY())),MONTH(TODAY()-30)&amp;"-"&amp;YEAR(TODAY()),"No Aplica")),"No Aplica")</f>
        <v>No Aplica</v>
      </c>
    </row>
    <row r="3424" spans="1:30" x14ac:dyDescent="0.25">
      <c r="A3424" s="13" t="s">
        <v>11509</v>
      </c>
      <c r="B3424" s="15" t="s">
        <v>11510</v>
      </c>
      <c r="C3424" s="15" t="s">
        <v>11510</v>
      </c>
      <c r="D3424" s="15" t="s">
        <v>11609</v>
      </c>
      <c r="E3424" s="15" t="s">
        <v>11610</v>
      </c>
      <c r="F3424" s="39">
        <v>30730</v>
      </c>
      <c r="G3424" s="15">
        <v>2</v>
      </c>
      <c r="H3424" s="15" t="s">
        <v>6699</v>
      </c>
      <c r="I3424" s="15" t="s">
        <v>11515</v>
      </c>
      <c r="J3424" s="15" t="s">
        <v>11611</v>
      </c>
      <c r="K3424" s="15" t="s">
        <v>5615</v>
      </c>
      <c r="L3424" s="40" t="s">
        <v>6</v>
      </c>
      <c r="M3424" s="39"/>
      <c r="N3424" s="41" t="s">
        <v>2063</v>
      </c>
      <c r="O3424" s="39">
        <v>45097</v>
      </c>
      <c r="P3424" s="40">
        <v>1</v>
      </c>
      <c r="Q3424" s="40">
        <v>4</v>
      </c>
      <c r="R3424" s="40" t="str">
        <f>IFERROR(VLOOKUP(Tabla2[[#This Row],[CONTRATISTA PRNCIPAL]],Hoja1!$L$5:$M$9,2,FALSE),"CJV")</f>
        <v>CJV</v>
      </c>
      <c r="S3424" s="40" t="str">
        <f>IF(Tabla2[[#This Row],[EMPRESA]]=Tabla2[[#This Row],[CONTRATISTA PRNCIPAL]],"Principal","Secundaria")</f>
        <v>Principal</v>
      </c>
      <c r="T3424" s="42">
        <f>IFERROR(1/COUNTIF(Tabla2[CONTRATISTA PRNCIPAL],Tabla2[[#This Row],[CONTRATISTA PRNCIPAL]]),0)</f>
        <v>0.014925373134328358</v>
      </c>
      <c r="U3424" s="43">
        <f>IF(((TODAY()-Tabla2[[#This Row],[FECHA NACIMIENTO]])/365)&lt;18,"Corregir", IF(((TODAY()-Tabla2[[#This Row],[FECHA NACIMIENTO]])/365)&gt;80, "Corregir",ROUNDDOWN(((TODAY()-Tabla2[[#This Row],[FECHA NACIMIENTO]])/365),0)))</f>
        <v>39</v>
      </c>
      <c r="V34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24" s="44" t="str">
        <f>+IF(Tabla2[[#This Row],[Edad]]="Corregir","Corregir","Ok")</f>
        <v>Ok</v>
      </c>
      <c r="X3424" s="42" t="str">
        <f>+IFERROR(VLOOKUP(Tabla2[[#This Row],[DISTRITO SEGÚN DNI]],Hoja1!$A$2:$B$32,2,FALSE),"No")</f>
        <v>No</v>
      </c>
      <c r="Y3424" s="42" t="str">
        <f>IF(OR(LOWER(Tabla2[[#This Row],[GENERO]])="masculino", LOWER(Tabla2[[#This Row],[GENERO]])="femenino"),"OK","Corregir")</f>
        <v>OK</v>
      </c>
      <c r="Z3424" s="42" t="str">
        <f>+IF(Tabla2[[#This Row],[Nro. DNI / CE]]="","Corregir",IF(LEN(Tabla2[[#This Row],[Nro. DNI / CE]])&gt;=8,"OK","Corregir"))</f>
        <v>OK</v>
      </c>
      <c r="AA3424" s="42">
        <f>COUNTIF(Tabla2[APELLIDOS Y NOMBRES],Tabla2[[#This Row],[APELLIDOS Y NOMBRES]])</f>
        <v>1</v>
      </c>
      <c r="AB3424" s="42">
        <f>IF(Tabla2[[#This Row],[Trabajador]]&gt;1,1/Tabla2[[#This Row],[Trabajador]],Tabla2[[#This Row],[Trabajador]])</f>
        <v>1</v>
      </c>
      <c r="AC3424" t="str">
        <f>+IFERROR(IF(Tabla2[[#This Row],[FECHA CESE/BAJA]]="","No Aplica",IF(AND(MONTH(Tabla2[[#This Row],[FECHA CESE/BAJA]])=MONTH(TODAY()-30),YEAR(Tabla2[[#This Row],[FECHA CESE/BAJA]])=YEAR(TODAY())),MONTH(TODAY()-30)&amp;"-"&amp;YEAR(TODAY()),"Borrar")),"No aplica")</f>
        <v>No Aplica</v>
      </c>
      <c r="AD3424" t="str">
        <f>+IFERROR(IF(Tabla2[[#This Row],[FECHA INICIO DE LABORES EN OBRA]]="","No Aplica",IF(AND(MONTH(Tabla2[[#This Row],[FECHA INICIO DE LABORES EN OBRA]])=MONTH(TODAY()-30),YEAR(Tabla2[[#This Row],[FECHA INICIO DE LABORES EN OBRA]])=YEAR(TODAY())),MONTH(TODAY()-30)&amp;"-"&amp;YEAR(TODAY()),"No Aplica")),"No Aplica")</f>
        <v>No Aplica</v>
      </c>
    </row>
    <row r="3425" spans="1:30" x14ac:dyDescent="0.25">
      <c r="A3425" s="13" t="s">
        <v>11509</v>
      </c>
      <c r="B3425" s="15" t="s">
        <v>11510</v>
      </c>
      <c r="C3425" s="15" t="s">
        <v>11510</v>
      </c>
      <c r="D3425" s="15" t="s">
        <v>1264</v>
      </c>
      <c r="E3425" s="15" t="s">
        <v>1265</v>
      </c>
      <c r="F3425" s="39">
        <v>22477</v>
      </c>
      <c r="G3425" s="15">
        <v>1</v>
      </c>
      <c r="H3425" s="15" t="s">
        <v>7215</v>
      </c>
      <c r="I3425" s="15" t="s">
        <v>11519</v>
      </c>
      <c r="J3425" s="15" t="s">
        <v>11612</v>
      </c>
      <c r="K3425" s="15" t="s">
        <v>2083</v>
      </c>
      <c r="L3425" s="40" t="s">
        <v>6</v>
      </c>
      <c r="M3425" s="39"/>
      <c r="N3425" s="41" t="s">
        <v>2063</v>
      </c>
      <c r="O3425" s="39">
        <v>45089</v>
      </c>
      <c r="P3425" s="40">
        <v>1</v>
      </c>
      <c r="Q3425" s="40">
        <v>1</v>
      </c>
      <c r="R3425" s="40" t="str">
        <f>IFERROR(VLOOKUP(Tabla2[[#This Row],[CONTRATISTA PRNCIPAL]],Hoja1!$L$5:$M$9,2,FALSE),"CJV")</f>
        <v>CJV</v>
      </c>
      <c r="S3425" s="40" t="str">
        <f>IF(Tabla2[[#This Row],[EMPRESA]]=Tabla2[[#This Row],[CONTRATISTA PRNCIPAL]],"Principal","Secundaria")</f>
        <v>Principal</v>
      </c>
      <c r="T3425" s="42">
        <f>IFERROR(1/COUNTIF(Tabla2[CONTRATISTA PRNCIPAL],Tabla2[[#This Row],[CONTRATISTA PRNCIPAL]]),0)</f>
        <v>0.014925373134328358</v>
      </c>
      <c r="U3425" s="43">
        <f>IF(((TODAY()-Tabla2[[#This Row],[FECHA NACIMIENTO]])/365)&lt;18,"Corregir", IF(((TODAY()-Tabla2[[#This Row],[FECHA NACIMIENTO]])/365)&gt;80, "Corregir",ROUNDDOWN(((TODAY()-Tabla2[[#This Row],[FECHA NACIMIENTO]])/365),0)))</f>
        <v>62</v>
      </c>
      <c r="V34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425" s="44" t="str">
        <f>+IF(Tabla2[[#This Row],[Edad]]="Corregir","Corregir","Ok")</f>
        <v>Ok</v>
      </c>
      <c r="X3425" s="42" t="str">
        <f>+IFERROR(VLOOKUP(Tabla2[[#This Row],[DISTRITO SEGÚN DNI]],Hoja1!$A$2:$B$32,2,FALSE),"No")</f>
        <v>ATE</v>
      </c>
      <c r="Y3425" s="42" t="str">
        <f>IF(OR(LOWER(Tabla2[[#This Row],[GENERO]])="masculino", LOWER(Tabla2[[#This Row],[GENERO]])="femenino"),"OK","Corregir")</f>
        <v>OK</v>
      </c>
      <c r="Z3425" s="42" t="str">
        <f>+IF(Tabla2[[#This Row],[Nro. DNI / CE]]="","Corregir",IF(LEN(Tabla2[[#This Row],[Nro. DNI / CE]])&gt;=8,"OK","Corregir"))</f>
        <v>OK</v>
      </c>
      <c r="AA3425" s="42">
        <f>COUNTIF(Tabla2[APELLIDOS Y NOMBRES],Tabla2[[#This Row],[APELLIDOS Y NOMBRES]])</f>
        <v>1</v>
      </c>
      <c r="AB3425" s="42">
        <f>IF(Tabla2[[#This Row],[Trabajador]]&gt;1,1/Tabla2[[#This Row],[Trabajador]],Tabla2[[#This Row],[Trabajador]])</f>
        <v>1</v>
      </c>
      <c r="AC3425" t="str">
        <f>+IFERROR(IF(Tabla2[[#This Row],[FECHA CESE/BAJA]]="","No Aplica",IF(AND(MONTH(Tabla2[[#This Row],[FECHA CESE/BAJA]])=MONTH(TODAY()-30),YEAR(Tabla2[[#This Row],[FECHA CESE/BAJA]])=YEAR(TODAY())),MONTH(TODAY()-30)&amp;"-"&amp;YEAR(TODAY()),"Borrar")),"No aplica")</f>
        <v>No Aplica</v>
      </c>
      <c r="AD3425" t="str">
        <f>+IFERROR(IF(Tabla2[[#This Row],[FECHA INICIO DE LABORES EN OBRA]]="","No Aplica",IF(AND(MONTH(Tabla2[[#This Row],[FECHA INICIO DE LABORES EN OBRA]])=MONTH(TODAY()-30),YEAR(Tabla2[[#This Row],[FECHA INICIO DE LABORES EN OBRA]])=YEAR(TODAY())),MONTH(TODAY()-30)&amp;"-"&amp;YEAR(TODAY()),"No Aplica")),"No Aplica")</f>
        <v>No Aplica</v>
      </c>
    </row>
    <row r="3426" spans="1:30" x14ac:dyDescent="0.25">
      <c r="A3426" s="13" t="s">
        <v>11509</v>
      </c>
      <c r="B3426" s="15" t="s">
        <v>11510</v>
      </c>
      <c r="C3426" s="15" t="s">
        <v>11510</v>
      </c>
      <c r="D3426" s="15" t="s">
        <v>11613</v>
      </c>
      <c r="E3426" s="15" t="s">
        <v>11614</v>
      </c>
      <c r="F3426" s="39">
        <v>31768</v>
      </c>
      <c r="G3426" s="15">
        <v>2</v>
      </c>
      <c r="H3426" s="15" t="s">
        <v>8031</v>
      </c>
      <c r="I3426" s="15" t="s">
        <v>11519</v>
      </c>
      <c r="J3426" s="15" t="s">
        <v>11615</v>
      </c>
      <c r="K3426" s="15" t="s">
        <v>2062</v>
      </c>
      <c r="L3426" s="40" t="s">
        <v>6</v>
      </c>
      <c r="M3426" s="39"/>
      <c r="N3426" s="41" t="s">
        <v>2063</v>
      </c>
      <c r="O3426" s="39">
        <v>45090</v>
      </c>
      <c r="P3426" s="40">
        <v>1</v>
      </c>
      <c r="Q3426" s="40">
        <v>4</v>
      </c>
      <c r="R3426" s="40" t="str">
        <f>IFERROR(VLOOKUP(Tabla2[[#This Row],[CONTRATISTA PRNCIPAL]],Hoja1!$L$5:$M$9,2,FALSE),"CJV")</f>
        <v>CJV</v>
      </c>
      <c r="S3426" s="40" t="str">
        <f>IF(Tabla2[[#This Row],[EMPRESA]]=Tabla2[[#This Row],[CONTRATISTA PRNCIPAL]],"Principal","Secundaria")</f>
        <v>Principal</v>
      </c>
      <c r="T3426" s="42">
        <f>IFERROR(1/COUNTIF(Tabla2[CONTRATISTA PRNCIPAL],Tabla2[[#This Row],[CONTRATISTA PRNCIPAL]]),0)</f>
        <v>0.014925373134328358</v>
      </c>
      <c r="U3426" s="43">
        <f>IF(((TODAY()-Tabla2[[#This Row],[FECHA NACIMIENTO]])/365)&lt;18,"Corregir", IF(((TODAY()-Tabla2[[#This Row],[FECHA NACIMIENTO]])/365)&gt;80, "Corregir",ROUNDDOWN(((TODAY()-Tabla2[[#This Row],[FECHA NACIMIENTO]])/365),0)))</f>
        <v>36</v>
      </c>
      <c r="V34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26" s="44" t="str">
        <f>+IF(Tabla2[[#This Row],[Edad]]="Corregir","Corregir","Ok")</f>
        <v>Ok</v>
      </c>
      <c r="X3426" s="42" t="str">
        <f>+IFERROR(VLOOKUP(Tabla2[[#This Row],[DISTRITO SEGÚN DNI]],Hoja1!$A$2:$B$32,2,FALSE),"No")</f>
        <v>No</v>
      </c>
      <c r="Y3426" s="42" t="str">
        <f>IF(OR(LOWER(Tabla2[[#This Row],[GENERO]])="masculino", LOWER(Tabla2[[#This Row],[GENERO]])="femenino"),"OK","Corregir")</f>
        <v>OK</v>
      </c>
      <c r="Z3426" s="42" t="str">
        <f>+IF(Tabla2[[#This Row],[Nro. DNI / CE]]="","Corregir",IF(LEN(Tabla2[[#This Row],[Nro. DNI / CE]])&gt;=8,"OK","Corregir"))</f>
        <v>OK</v>
      </c>
      <c r="AA3426" s="42">
        <f>COUNTIF(Tabla2[APELLIDOS Y NOMBRES],Tabla2[[#This Row],[APELLIDOS Y NOMBRES]])</f>
        <v>1</v>
      </c>
      <c r="AB3426" s="42">
        <f>IF(Tabla2[[#This Row],[Trabajador]]&gt;1,1/Tabla2[[#This Row],[Trabajador]],Tabla2[[#This Row],[Trabajador]])</f>
        <v>1</v>
      </c>
      <c r="AC3426" t="str">
        <f>+IFERROR(IF(Tabla2[[#This Row],[FECHA CESE/BAJA]]="","No Aplica",IF(AND(MONTH(Tabla2[[#This Row],[FECHA CESE/BAJA]])=MONTH(TODAY()-30),YEAR(Tabla2[[#This Row],[FECHA CESE/BAJA]])=YEAR(TODAY())),MONTH(TODAY()-30)&amp;"-"&amp;YEAR(TODAY()),"Borrar")),"No aplica")</f>
        <v>No Aplica</v>
      </c>
      <c r="AD3426" t="str">
        <f>+IFERROR(IF(Tabla2[[#This Row],[FECHA INICIO DE LABORES EN OBRA]]="","No Aplica",IF(AND(MONTH(Tabla2[[#This Row],[FECHA INICIO DE LABORES EN OBRA]])=MONTH(TODAY()-30),YEAR(Tabla2[[#This Row],[FECHA INICIO DE LABORES EN OBRA]])=YEAR(TODAY())),MONTH(TODAY()-30)&amp;"-"&amp;YEAR(TODAY()),"No Aplica")),"No Aplica")</f>
        <v>No Aplica</v>
      </c>
    </row>
    <row r="3427" spans="1:30" x14ac:dyDescent="0.25">
      <c r="A3427" s="13" t="s">
        <v>11509</v>
      </c>
      <c r="B3427" s="15" t="s">
        <v>11510</v>
      </c>
      <c r="C3427" s="15" t="s">
        <v>11510</v>
      </c>
      <c r="D3427" s="15" t="s">
        <v>11616</v>
      </c>
      <c r="E3427" s="15" t="s">
        <v>11617</v>
      </c>
      <c r="F3427" s="39">
        <v>36311</v>
      </c>
      <c r="G3427" s="15">
        <v>2</v>
      </c>
      <c r="H3427" s="15" t="s">
        <v>8031</v>
      </c>
      <c r="I3427" s="15" t="s">
        <v>11519</v>
      </c>
      <c r="J3427" s="15" t="s">
        <v>11618</v>
      </c>
      <c r="K3427" s="15" t="s">
        <v>2908</v>
      </c>
      <c r="L3427" s="40" t="s">
        <v>6</v>
      </c>
      <c r="M3427" s="39"/>
      <c r="N3427" s="41" t="s">
        <v>2063</v>
      </c>
      <c r="O3427" s="39">
        <v>45090</v>
      </c>
      <c r="P3427" s="40">
        <v>1</v>
      </c>
      <c r="Q3427" s="40">
        <v>4</v>
      </c>
      <c r="R3427" s="40" t="str">
        <f>IFERROR(VLOOKUP(Tabla2[[#This Row],[CONTRATISTA PRNCIPAL]],Hoja1!$L$5:$M$9,2,FALSE),"CJV")</f>
        <v>CJV</v>
      </c>
      <c r="S3427" s="40" t="str">
        <f>IF(Tabla2[[#This Row],[EMPRESA]]=Tabla2[[#This Row],[CONTRATISTA PRNCIPAL]],"Principal","Secundaria")</f>
        <v>Principal</v>
      </c>
      <c r="T3427" s="42">
        <f>IFERROR(1/COUNTIF(Tabla2[CONTRATISTA PRNCIPAL],Tabla2[[#This Row],[CONTRATISTA PRNCIPAL]]),0)</f>
        <v>0.014925373134328358</v>
      </c>
      <c r="U3427" s="43">
        <f>IF(((TODAY()-Tabla2[[#This Row],[FECHA NACIMIENTO]])/365)&lt;18,"Corregir", IF(((TODAY()-Tabla2[[#This Row],[FECHA NACIMIENTO]])/365)&gt;80, "Corregir",ROUNDDOWN(((TODAY()-Tabla2[[#This Row],[FECHA NACIMIENTO]])/365),0)))</f>
        <v>24</v>
      </c>
      <c r="V34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27" s="44" t="str">
        <f>+IF(Tabla2[[#This Row],[Edad]]="Corregir","Corregir","Ok")</f>
        <v>Ok</v>
      </c>
      <c r="X3427" s="42" t="str">
        <f>+IFERROR(VLOOKUP(Tabla2[[#This Row],[DISTRITO SEGÚN DNI]],Hoja1!$A$2:$B$32,2,FALSE),"No")</f>
        <v>No</v>
      </c>
      <c r="Y3427" s="42" t="str">
        <f>IF(OR(LOWER(Tabla2[[#This Row],[GENERO]])="masculino", LOWER(Tabla2[[#This Row],[GENERO]])="femenino"),"OK","Corregir")</f>
        <v>OK</v>
      </c>
      <c r="Z3427" s="42" t="str">
        <f>+IF(Tabla2[[#This Row],[Nro. DNI / CE]]="","Corregir",IF(LEN(Tabla2[[#This Row],[Nro. DNI / CE]])&gt;=8,"OK","Corregir"))</f>
        <v>OK</v>
      </c>
      <c r="AA3427" s="42">
        <f>COUNTIF(Tabla2[APELLIDOS Y NOMBRES],Tabla2[[#This Row],[APELLIDOS Y NOMBRES]])</f>
        <v>1</v>
      </c>
      <c r="AB3427" s="42">
        <f>IF(Tabla2[[#This Row],[Trabajador]]&gt;1,1/Tabla2[[#This Row],[Trabajador]],Tabla2[[#This Row],[Trabajador]])</f>
        <v>1</v>
      </c>
      <c r="AC3427" t="str">
        <f>+IFERROR(IF(Tabla2[[#This Row],[FECHA CESE/BAJA]]="","No Aplica",IF(AND(MONTH(Tabla2[[#This Row],[FECHA CESE/BAJA]])=MONTH(TODAY()-30),YEAR(Tabla2[[#This Row],[FECHA CESE/BAJA]])=YEAR(TODAY())),MONTH(TODAY()-30)&amp;"-"&amp;YEAR(TODAY()),"Borrar")),"No aplica")</f>
        <v>No Aplica</v>
      </c>
      <c r="AD3427" t="str">
        <f>+IFERROR(IF(Tabla2[[#This Row],[FECHA INICIO DE LABORES EN OBRA]]="","No Aplica",IF(AND(MONTH(Tabla2[[#This Row],[FECHA INICIO DE LABORES EN OBRA]])=MONTH(TODAY()-30),YEAR(Tabla2[[#This Row],[FECHA INICIO DE LABORES EN OBRA]])=YEAR(TODAY())),MONTH(TODAY()-30)&amp;"-"&amp;YEAR(TODAY()),"No Aplica")),"No Aplica")</f>
        <v>No Aplica</v>
      </c>
    </row>
    <row r="3428" spans="1:30" x14ac:dyDescent="0.25">
      <c r="A3428" s="13" t="s">
        <v>11509</v>
      </c>
      <c r="B3428" s="15" t="s">
        <v>11510</v>
      </c>
      <c r="C3428" s="15" t="s">
        <v>11510</v>
      </c>
      <c r="D3428" s="15" t="s">
        <v>11619</v>
      </c>
      <c r="E3428" s="15" t="s">
        <v>11620</v>
      </c>
      <c r="F3428" s="39">
        <v>33531</v>
      </c>
      <c r="G3428" s="15">
        <v>2</v>
      </c>
      <c r="H3428" s="15" t="s">
        <v>8031</v>
      </c>
      <c r="I3428" s="15" t="s">
        <v>11519</v>
      </c>
      <c r="J3428" s="15" t="s">
        <v>11621</v>
      </c>
      <c r="K3428" s="15" t="s">
        <v>2062</v>
      </c>
      <c r="L3428" s="40" t="s">
        <v>6</v>
      </c>
      <c r="M3428" s="39"/>
      <c r="N3428" s="41" t="s">
        <v>2063</v>
      </c>
      <c r="O3428" s="39">
        <v>45091</v>
      </c>
      <c r="P3428" s="40">
        <v>1</v>
      </c>
      <c r="Q3428" s="40">
        <v>4</v>
      </c>
      <c r="R3428" s="40" t="str">
        <f>IFERROR(VLOOKUP(Tabla2[[#This Row],[CONTRATISTA PRNCIPAL]],Hoja1!$L$5:$M$9,2,FALSE),"CJV")</f>
        <v>CJV</v>
      </c>
      <c r="S3428" s="40" t="str">
        <f>IF(Tabla2[[#This Row],[EMPRESA]]=Tabla2[[#This Row],[CONTRATISTA PRNCIPAL]],"Principal","Secundaria")</f>
        <v>Principal</v>
      </c>
      <c r="T3428" s="42">
        <f>IFERROR(1/COUNTIF(Tabla2[CONTRATISTA PRNCIPAL],Tabla2[[#This Row],[CONTRATISTA PRNCIPAL]]),0)</f>
        <v>0.014925373134328358</v>
      </c>
      <c r="U3428" s="43">
        <f>IF(((TODAY()-Tabla2[[#This Row],[FECHA NACIMIENTO]])/365)&lt;18,"Corregir", IF(((TODAY()-Tabla2[[#This Row],[FECHA NACIMIENTO]])/365)&gt;80, "Corregir",ROUNDDOWN(((TODAY()-Tabla2[[#This Row],[FECHA NACIMIENTO]])/365),0)))</f>
        <v>31</v>
      </c>
      <c r="V34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28" s="44" t="str">
        <f>+IF(Tabla2[[#This Row],[Edad]]="Corregir","Corregir","Ok")</f>
        <v>Ok</v>
      </c>
      <c r="X3428" s="42" t="str">
        <f>+IFERROR(VLOOKUP(Tabla2[[#This Row],[DISTRITO SEGÚN DNI]],Hoja1!$A$2:$B$32,2,FALSE),"No")</f>
        <v>No</v>
      </c>
      <c r="Y3428" s="42" t="str">
        <f>IF(OR(LOWER(Tabla2[[#This Row],[GENERO]])="masculino", LOWER(Tabla2[[#This Row],[GENERO]])="femenino"),"OK","Corregir")</f>
        <v>OK</v>
      </c>
      <c r="Z3428" s="42" t="str">
        <f>+IF(Tabla2[[#This Row],[Nro. DNI / CE]]="","Corregir",IF(LEN(Tabla2[[#This Row],[Nro. DNI / CE]])&gt;=8,"OK","Corregir"))</f>
        <v>OK</v>
      </c>
      <c r="AA3428" s="42">
        <f>COUNTIF(Tabla2[APELLIDOS Y NOMBRES],Tabla2[[#This Row],[APELLIDOS Y NOMBRES]])</f>
        <v>1</v>
      </c>
      <c r="AB3428" s="42">
        <f>IF(Tabla2[[#This Row],[Trabajador]]&gt;1,1/Tabla2[[#This Row],[Trabajador]],Tabla2[[#This Row],[Trabajador]])</f>
        <v>1</v>
      </c>
      <c r="AC3428" t="str">
        <f>+IFERROR(IF(Tabla2[[#This Row],[FECHA CESE/BAJA]]="","No Aplica",IF(AND(MONTH(Tabla2[[#This Row],[FECHA CESE/BAJA]])=MONTH(TODAY()-30),YEAR(Tabla2[[#This Row],[FECHA CESE/BAJA]])=YEAR(TODAY())),MONTH(TODAY()-30)&amp;"-"&amp;YEAR(TODAY()),"Borrar")),"No aplica")</f>
        <v>No Aplica</v>
      </c>
      <c r="AD3428" t="str">
        <f>+IFERROR(IF(Tabla2[[#This Row],[FECHA INICIO DE LABORES EN OBRA]]="","No Aplica",IF(AND(MONTH(Tabla2[[#This Row],[FECHA INICIO DE LABORES EN OBRA]])=MONTH(TODAY()-30),YEAR(Tabla2[[#This Row],[FECHA INICIO DE LABORES EN OBRA]])=YEAR(TODAY())),MONTH(TODAY()-30)&amp;"-"&amp;YEAR(TODAY()),"No Aplica")),"No Aplica")</f>
        <v>No Aplica</v>
      </c>
    </row>
    <row r="3429" spans="1:30" x14ac:dyDescent="0.25">
      <c r="A3429" s="13" t="s">
        <v>11509</v>
      </c>
      <c r="B3429" s="15" t="s">
        <v>11510</v>
      </c>
      <c r="C3429" s="15" t="s">
        <v>11510</v>
      </c>
      <c r="D3429" s="15" t="s">
        <v>11622</v>
      </c>
      <c r="E3429" s="15" t="s">
        <v>11623</v>
      </c>
      <c r="F3429" s="39">
        <v>29831</v>
      </c>
      <c r="G3429" s="15">
        <v>2</v>
      </c>
      <c r="H3429" s="15" t="s">
        <v>8031</v>
      </c>
      <c r="I3429" s="15" t="s">
        <v>11519</v>
      </c>
      <c r="J3429" s="15" t="s">
        <v>11624</v>
      </c>
      <c r="K3429" s="15" t="s">
        <v>3142</v>
      </c>
      <c r="L3429" s="40" t="s">
        <v>6</v>
      </c>
      <c r="M3429" s="39"/>
      <c r="N3429" s="41" t="s">
        <v>2063</v>
      </c>
      <c r="O3429" s="39">
        <v>45096</v>
      </c>
      <c r="P3429" s="40">
        <v>1</v>
      </c>
      <c r="Q3429" s="40">
        <v>4</v>
      </c>
      <c r="R3429" s="40" t="str">
        <f>IFERROR(VLOOKUP(Tabla2[[#This Row],[CONTRATISTA PRNCIPAL]],Hoja1!$L$5:$M$9,2,FALSE),"CJV")</f>
        <v>CJV</v>
      </c>
      <c r="S3429" s="40" t="str">
        <f>IF(Tabla2[[#This Row],[EMPRESA]]=Tabla2[[#This Row],[CONTRATISTA PRNCIPAL]],"Principal","Secundaria")</f>
        <v>Principal</v>
      </c>
      <c r="T3429" s="42">
        <f>IFERROR(1/COUNTIF(Tabla2[CONTRATISTA PRNCIPAL],Tabla2[[#This Row],[CONTRATISTA PRNCIPAL]]),0)</f>
        <v>0.014925373134328358</v>
      </c>
      <c r="U3429" s="43">
        <f>IF(((TODAY()-Tabla2[[#This Row],[FECHA NACIMIENTO]])/365)&lt;18,"Corregir", IF(((TODAY()-Tabla2[[#This Row],[FECHA NACIMIENTO]])/365)&gt;80, "Corregir",ROUNDDOWN(((TODAY()-Tabla2[[#This Row],[FECHA NACIMIENTO]])/365),0)))</f>
        <v>42</v>
      </c>
      <c r="V34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29" s="44" t="str">
        <f>+IF(Tabla2[[#This Row],[Edad]]="Corregir","Corregir","Ok")</f>
        <v>Ok</v>
      </c>
      <c r="X3429" s="42" t="str">
        <f>+IFERROR(VLOOKUP(Tabla2[[#This Row],[DISTRITO SEGÚN DNI]],Hoja1!$A$2:$B$32,2,FALSE),"No")</f>
        <v>No</v>
      </c>
      <c r="Y3429" s="42" t="str">
        <f>IF(OR(LOWER(Tabla2[[#This Row],[GENERO]])="masculino", LOWER(Tabla2[[#This Row],[GENERO]])="femenino"),"OK","Corregir")</f>
        <v>OK</v>
      </c>
      <c r="Z3429" s="42" t="str">
        <f>+IF(Tabla2[[#This Row],[Nro. DNI / CE]]="","Corregir",IF(LEN(Tabla2[[#This Row],[Nro. DNI / CE]])&gt;=8,"OK","Corregir"))</f>
        <v>OK</v>
      </c>
      <c r="AA3429" s="42">
        <f>COUNTIF(Tabla2[APELLIDOS Y NOMBRES],Tabla2[[#This Row],[APELLIDOS Y NOMBRES]])</f>
        <v>1</v>
      </c>
      <c r="AB3429" s="42">
        <f>IF(Tabla2[[#This Row],[Trabajador]]&gt;1,1/Tabla2[[#This Row],[Trabajador]],Tabla2[[#This Row],[Trabajador]])</f>
        <v>1</v>
      </c>
      <c r="AC3429" t="str">
        <f>+IFERROR(IF(Tabla2[[#This Row],[FECHA CESE/BAJA]]="","No Aplica",IF(AND(MONTH(Tabla2[[#This Row],[FECHA CESE/BAJA]])=MONTH(TODAY()-30),YEAR(Tabla2[[#This Row],[FECHA CESE/BAJA]])=YEAR(TODAY())),MONTH(TODAY()-30)&amp;"-"&amp;YEAR(TODAY()),"Borrar")),"No aplica")</f>
        <v>No Aplica</v>
      </c>
      <c r="AD3429" t="str">
        <f>+IFERROR(IF(Tabla2[[#This Row],[FECHA INICIO DE LABORES EN OBRA]]="","No Aplica",IF(AND(MONTH(Tabla2[[#This Row],[FECHA INICIO DE LABORES EN OBRA]])=MONTH(TODAY()-30),YEAR(Tabla2[[#This Row],[FECHA INICIO DE LABORES EN OBRA]])=YEAR(TODAY())),MONTH(TODAY()-30)&amp;"-"&amp;YEAR(TODAY()),"No Aplica")),"No Aplica")</f>
        <v>No Aplica</v>
      </c>
    </row>
    <row r="3430" spans="1:30" x14ac:dyDescent="0.25">
      <c r="A3430" s="13" t="s">
        <v>11509</v>
      </c>
      <c r="B3430" s="15" t="s">
        <v>11510</v>
      </c>
      <c r="C3430" s="15" t="s">
        <v>11510</v>
      </c>
      <c r="D3430" s="15" t="s">
        <v>11625</v>
      </c>
      <c r="E3430" s="15" t="s">
        <v>11626</v>
      </c>
      <c r="F3430" s="39">
        <v>32020</v>
      </c>
      <c r="G3430" s="15">
        <v>2</v>
      </c>
      <c r="H3430" s="15" t="s">
        <v>8031</v>
      </c>
      <c r="I3430" s="15" t="s">
        <v>11519</v>
      </c>
      <c r="J3430" s="15" t="s">
        <v>11627</v>
      </c>
      <c r="K3430" s="15" t="s">
        <v>3142</v>
      </c>
      <c r="L3430" s="40" t="s">
        <v>6</v>
      </c>
      <c r="M3430" s="39"/>
      <c r="N3430" s="41" t="s">
        <v>2063</v>
      </c>
      <c r="O3430" s="39">
        <v>45096</v>
      </c>
      <c r="P3430" s="40">
        <v>1</v>
      </c>
      <c r="Q3430" s="40">
        <v>4</v>
      </c>
      <c r="R3430" s="40" t="str">
        <f>IFERROR(VLOOKUP(Tabla2[[#This Row],[CONTRATISTA PRNCIPAL]],Hoja1!$L$5:$M$9,2,FALSE),"CJV")</f>
        <v>CJV</v>
      </c>
      <c r="S3430" s="40" t="str">
        <f>IF(Tabla2[[#This Row],[EMPRESA]]=Tabla2[[#This Row],[CONTRATISTA PRNCIPAL]],"Principal","Secundaria")</f>
        <v>Principal</v>
      </c>
      <c r="T3430" s="42">
        <f>IFERROR(1/COUNTIF(Tabla2[CONTRATISTA PRNCIPAL],Tabla2[[#This Row],[CONTRATISTA PRNCIPAL]]),0)</f>
        <v>0.014925373134328358</v>
      </c>
      <c r="U3430" s="43">
        <f>IF(((TODAY()-Tabla2[[#This Row],[FECHA NACIMIENTO]])/365)&lt;18,"Corregir", IF(((TODAY()-Tabla2[[#This Row],[FECHA NACIMIENTO]])/365)&gt;80, "Corregir",ROUNDDOWN(((TODAY()-Tabla2[[#This Row],[FECHA NACIMIENTO]])/365),0)))</f>
        <v>36</v>
      </c>
      <c r="V34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30" s="44" t="str">
        <f>+IF(Tabla2[[#This Row],[Edad]]="Corregir","Corregir","Ok")</f>
        <v>Ok</v>
      </c>
      <c r="X3430" s="42" t="str">
        <f>+IFERROR(VLOOKUP(Tabla2[[#This Row],[DISTRITO SEGÚN DNI]],Hoja1!$A$2:$B$32,2,FALSE),"No")</f>
        <v>No</v>
      </c>
      <c r="Y3430" s="42" t="str">
        <f>IF(OR(LOWER(Tabla2[[#This Row],[GENERO]])="masculino", LOWER(Tabla2[[#This Row],[GENERO]])="femenino"),"OK","Corregir")</f>
        <v>OK</v>
      </c>
      <c r="Z3430" s="42" t="str">
        <f>+IF(Tabla2[[#This Row],[Nro. DNI / CE]]="","Corregir",IF(LEN(Tabla2[[#This Row],[Nro. DNI / CE]])&gt;=8,"OK","Corregir"))</f>
        <v>OK</v>
      </c>
      <c r="AA3430" s="42">
        <f>COUNTIF(Tabla2[APELLIDOS Y NOMBRES],Tabla2[[#This Row],[APELLIDOS Y NOMBRES]])</f>
        <v>1</v>
      </c>
      <c r="AB3430" s="42">
        <f>IF(Tabla2[[#This Row],[Trabajador]]&gt;1,1/Tabla2[[#This Row],[Trabajador]],Tabla2[[#This Row],[Trabajador]])</f>
        <v>1</v>
      </c>
      <c r="AC3430" t="str">
        <f>+IFERROR(IF(Tabla2[[#This Row],[FECHA CESE/BAJA]]="","No Aplica",IF(AND(MONTH(Tabla2[[#This Row],[FECHA CESE/BAJA]])=MONTH(TODAY()-30),YEAR(Tabla2[[#This Row],[FECHA CESE/BAJA]])=YEAR(TODAY())),MONTH(TODAY()-30)&amp;"-"&amp;YEAR(TODAY()),"Borrar")),"No aplica")</f>
        <v>No Aplica</v>
      </c>
      <c r="AD3430" t="str">
        <f>+IFERROR(IF(Tabla2[[#This Row],[FECHA INICIO DE LABORES EN OBRA]]="","No Aplica",IF(AND(MONTH(Tabla2[[#This Row],[FECHA INICIO DE LABORES EN OBRA]])=MONTH(TODAY()-30),YEAR(Tabla2[[#This Row],[FECHA INICIO DE LABORES EN OBRA]])=YEAR(TODAY())),MONTH(TODAY()-30)&amp;"-"&amp;YEAR(TODAY()),"No Aplica")),"No Aplica")</f>
        <v>No Aplica</v>
      </c>
    </row>
    <row r="3431" spans="1:30" x14ac:dyDescent="0.25">
      <c r="A3431" s="13" t="s">
        <v>11509</v>
      </c>
      <c r="B3431" s="15" t="s">
        <v>11510</v>
      </c>
      <c r="C3431" s="15" t="s">
        <v>11510</v>
      </c>
      <c r="D3431" s="15" t="s">
        <v>11591</v>
      </c>
      <c r="E3431" s="15" t="s">
        <v>11628</v>
      </c>
      <c r="F3431" s="39">
        <v>33728</v>
      </c>
      <c r="G3431" s="15">
        <v>1</v>
      </c>
      <c r="H3431" s="15" t="s">
        <v>3566</v>
      </c>
      <c r="I3431" s="15" t="s">
        <v>11511</v>
      </c>
      <c r="J3431" s="15" t="s">
        <v>11593</v>
      </c>
      <c r="K3431" s="15" t="s">
        <v>2237</v>
      </c>
      <c r="L3431" s="40" t="s">
        <v>5</v>
      </c>
      <c r="M3431" s="39"/>
      <c r="N3431" s="41" t="s">
        <v>2063</v>
      </c>
      <c r="O3431" s="39">
        <v>45108</v>
      </c>
      <c r="P3431" s="40">
        <v>1</v>
      </c>
      <c r="Q3431" s="40">
        <v>1</v>
      </c>
      <c r="R3431" s="40" t="str">
        <f>IFERROR(VLOOKUP(Tabla2[[#This Row],[CONTRATISTA PRNCIPAL]],Hoja1!$L$5:$M$9,2,FALSE),"CJV")</f>
        <v>CJV</v>
      </c>
      <c r="S3431" s="40" t="str">
        <f>IF(Tabla2[[#This Row],[EMPRESA]]=Tabla2[[#This Row],[CONTRATISTA PRNCIPAL]],"Principal","Secundaria")</f>
        <v>Principal</v>
      </c>
      <c r="T3431" s="42">
        <f>IFERROR(1/COUNTIF(Tabla2[CONTRATISTA PRNCIPAL],Tabla2[[#This Row],[CONTRATISTA PRNCIPAL]]),0)</f>
        <v>0.014925373134328358</v>
      </c>
      <c r="U3431" s="43">
        <f>IF(((TODAY()-Tabla2[[#This Row],[FECHA NACIMIENTO]])/365)&lt;18,"Corregir", IF(((TODAY()-Tabla2[[#This Row],[FECHA NACIMIENTO]])/365)&gt;80, "Corregir",ROUNDDOWN(((TODAY()-Tabla2[[#This Row],[FECHA NACIMIENTO]])/365),0)))</f>
        <v>31</v>
      </c>
      <c r="V34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31" s="44" t="str">
        <f>+IF(Tabla2[[#This Row],[Edad]]="Corregir","Corregir","Ok")</f>
        <v>Ok</v>
      </c>
      <c r="X3431" s="42" t="str">
        <f>+IFERROR(VLOOKUP(Tabla2[[#This Row],[DISTRITO SEGÚN DNI]],Hoja1!$A$2:$B$32,2,FALSE),"No")</f>
        <v>No</v>
      </c>
      <c r="Y3431" s="42" t="str">
        <f>IF(OR(LOWER(Tabla2[[#This Row],[GENERO]])="masculino", LOWER(Tabla2[[#This Row],[GENERO]])="femenino"),"OK","Corregir")</f>
        <v>OK</v>
      </c>
      <c r="Z3431" s="42" t="str">
        <f>+IF(Tabla2[[#This Row],[Nro. DNI / CE]]="","Corregir",IF(LEN(Tabla2[[#This Row],[Nro. DNI / CE]])&gt;=8,"OK","Corregir"))</f>
        <v>OK</v>
      </c>
      <c r="AA3431" s="42">
        <f>COUNTIF(Tabla2[APELLIDOS Y NOMBRES],Tabla2[[#This Row],[APELLIDOS Y NOMBRES]])</f>
        <v>1</v>
      </c>
      <c r="AB3431" s="42">
        <f>IF(Tabla2[[#This Row],[Trabajador]]&gt;1,1/Tabla2[[#This Row],[Trabajador]],Tabla2[[#This Row],[Trabajador]])</f>
        <v>1</v>
      </c>
      <c r="AC3431" t="str">
        <f>+IFERROR(IF(Tabla2[[#This Row],[FECHA CESE/BAJA]]="","No Aplica",IF(AND(MONTH(Tabla2[[#This Row],[FECHA CESE/BAJA]])=MONTH(TODAY()-30),YEAR(Tabla2[[#This Row],[FECHA CESE/BAJA]])=YEAR(TODAY())),MONTH(TODAY()-30)&amp;"-"&amp;YEAR(TODAY()),"Borrar")),"No aplica")</f>
        <v>No Aplica</v>
      </c>
      <c r="AD3431" t="str">
        <f>+IFERROR(IF(Tabla2[[#This Row],[FECHA INICIO DE LABORES EN OBRA]]="","No Aplica",IF(AND(MONTH(Tabla2[[#This Row],[FECHA INICIO DE LABORES EN OBRA]])=MONTH(TODAY()-30),YEAR(Tabla2[[#This Row],[FECHA INICIO DE LABORES EN OBRA]])=YEAR(TODAY())),MONTH(TODAY()-30)&amp;"-"&amp;YEAR(TODAY()),"No Aplica")),"No Aplica")</f>
        <v>No Aplica</v>
      </c>
    </row>
    <row r="3432" spans="1:30" x14ac:dyDescent="0.25">
      <c r="A3432" s="13" t="s">
        <v>11509</v>
      </c>
      <c r="B3432" s="15" t="s">
        <v>11510</v>
      </c>
      <c r="C3432" s="15" t="s">
        <v>11510</v>
      </c>
      <c r="D3432" s="15" t="s">
        <v>1588</v>
      </c>
      <c r="E3432" s="15" t="s">
        <v>1589</v>
      </c>
      <c r="F3432" s="39">
        <v>33177</v>
      </c>
      <c r="G3432" s="15">
        <v>2</v>
      </c>
      <c r="H3432" s="15" t="s">
        <v>3123</v>
      </c>
      <c r="I3432" s="15" t="s">
        <v>11511</v>
      </c>
      <c r="J3432" s="15" t="s">
        <v>11629</v>
      </c>
      <c r="K3432" s="15" t="s">
        <v>2022</v>
      </c>
      <c r="L3432" s="40" t="s">
        <v>6</v>
      </c>
      <c r="M3432" s="39"/>
      <c r="N3432" s="41" t="s">
        <v>2063</v>
      </c>
      <c r="O3432" s="39">
        <v>45120</v>
      </c>
      <c r="P3432" s="40">
        <v>1</v>
      </c>
      <c r="Q3432" s="40">
        <v>4</v>
      </c>
      <c r="R3432" s="40" t="str">
        <f>IFERROR(VLOOKUP(Tabla2[[#This Row],[CONTRATISTA PRNCIPAL]],Hoja1!$L$5:$M$9,2,FALSE),"CJV")</f>
        <v>CJV</v>
      </c>
      <c r="S3432" s="40" t="str">
        <f>IF(Tabla2[[#This Row],[EMPRESA]]=Tabla2[[#This Row],[CONTRATISTA PRNCIPAL]],"Principal","Secundaria")</f>
        <v>Principal</v>
      </c>
      <c r="T3432" s="42">
        <f>IFERROR(1/COUNTIF(Tabla2[CONTRATISTA PRNCIPAL],Tabla2[[#This Row],[CONTRATISTA PRNCIPAL]]),0)</f>
        <v>0.014925373134328358</v>
      </c>
      <c r="U3432" s="43">
        <f>IF(((TODAY()-Tabla2[[#This Row],[FECHA NACIMIENTO]])/365)&lt;18,"Corregir", IF(((TODAY()-Tabla2[[#This Row],[FECHA NACIMIENTO]])/365)&gt;80, "Corregir",ROUNDDOWN(((TODAY()-Tabla2[[#This Row],[FECHA NACIMIENTO]])/365),0)))</f>
        <v>32</v>
      </c>
      <c r="V34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32" s="44" t="str">
        <f>+IF(Tabla2[[#This Row],[Edad]]="Corregir","Corregir","Ok")</f>
        <v>Ok</v>
      </c>
      <c r="X3432" s="42" t="str">
        <f>+IFERROR(VLOOKUP(Tabla2[[#This Row],[DISTRITO SEGÚN DNI]],Hoja1!$A$2:$B$32,2,FALSE),"No")</f>
        <v>CALLAO</v>
      </c>
      <c r="Y3432" s="42" t="str">
        <f>IF(OR(LOWER(Tabla2[[#This Row],[GENERO]])="masculino", LOWER(Tabla2[[#This Row],[GENERO]])="femenino"),"OK","Corregir")</f>
        <v>OK</v>
      </c>
      <c r="Z3432" s="42" t="str">
        <f>+IF(Tabla2[[#This Row],[Nro. DNI / CE]]="","Corregir",IF(LEN(Tabla2[[#This Row],[Nro. DNI / CE]])&gt;=8,"OK","Corregir"))</f>
        <v>OK</v>
      </c>
      <c r="AA3432" s="42">
        <f>COUNTIF(Tabla2[APELLIDOS Y NOMBRES],Tabla2[[#This Row],[APELLIDOS Y NOMBRES]])</f>
        <v>1</v>
      </c>
      <c r="AB3432" s="42">
        <f>IF(Tabla2[[#This Row],[Trabajador]]&gt;1,1/Tabla2[[#This Row],[Trabajador]],Tabla2[[#This Row],[Trabajador]])</f>
        <v>1</v>
      </c>
      <c r="AC3432" t="str">
        <f>+IFERROR(IF(Tabla2[[#This Row],[FECHA CESE/BAJA]]="","No Aplica",IF(AND(MONTH(Tabla2[[#This Row],[FECHA CESE/BAJA]])=MONTH(TODAY()-30),YEAR(Tabla2[[#This Row],[FECHA CESE/BAJA]])=YEAR(TODAY())),MONTH(TODAY()-30)&amp;"-"&amp;YEAR(TODAY()),"Borrar")),"No aplica")</f>
        <v>No Aplica</v>
      </c>
      <c r="AD3432" t="str">
        <f>+IFERROR(IF(Tabla2[[#This Row],[FECHA INICIO DE LABORES EN OBRA]]="","No Aplica",IF(AND(MONTH(Tabla2[[#This Row],[FECHA INICIO DE LABORES EN OBRA]])=MONTH(TODAY()-30),YEAR(Tabla2[[#This Row],[FECHA INICIO DE LABORES EN OBRA]])=YEAR(TODAY())),MONTH(TODAY()-30)&amp;"-"&amp;YEAR(TODAY()),"No Aplica")),"No Aplica")</f>
        <v>No Aplica</v>
      </c>
    </row>
    <row r="3433" spans="1:30" x14ac:dyDescent="0.25">
      <c r="A3433" s="13" t="s">
        <v>11509</v>
      </c>
      <c r="B3433" s="15" t="s">
        <v>11510</v>
      </c>
      <c r="C3433" s="15" t="s">
        <v>11510</v>
      </c>
      <c r="D3433" s="15" t="s">
        <v>1592</v>
      </c>
      <c r="E3433" s="15" t="s">
        <v>1593</v>
      </c>
      <c r="F3433" s="39">
        <v>34257</v>
      </c>
      <c r="G3433" s="15">
        <v>2</v>
      </c>
      <c r="H3433" s="15" t="s">
        <v>2749</v>
      </c>
      <c r="I3433" s="15" t="s">
        <v>11511</v>
      </c>
      <c r="J3433" s="15" t="s">
        <v>11630</v>
      </c>
      <c r="K3433" s="15" t="s">
        <v>2022</v>
      </c>
      <c r="L3433" s="40" t="s">
        <v>6</v>
      </c>
      <c r="M3433" s="39"/>
      <c r="N3433" s="41" t="s">
        <v>2063</v>
      </c>
      <c r="O3433" s="39">
        <v>45122</v>
      </c>
      <c r="P3433" s="40">
        <v>1</v>
      </c>
      <c r="Q3433" s="40">
        <v>4</v>
      </c>
      <c r="R3433" s="40" t="str">
        <f>IFERROR(VLOOKUP(Tabla2[[#This Row],[CONTRATISTA PRNCIPAL]],Hoja1!$L$5:$M$9,2,FALSE),"CJV")</f>
        <v>CJV</v>
      </c>
      <c r="S3433" s="40" t="str">
        <f>IF(Tabla2[[#This Row],[EMPRESA]]=Tabla2[[#This Row],[CONTRATISTA PRNCIPAL]],"Principal","Secundaria")</f>
        <v>Principal</v>
      </c>
      <c r="T3433" s="42">
        <f>IFERROR(1/COUNTIF(Tabla2[CONTRATISTA PRNCIPAL],Tabla2[[#This Row],[CONTRATISTA PRNCIPAL]]),0)</f>
        <v>0.014925373134328358</v>
      </c>
      <c r="U3433" s="43">
        <f>IF(((TODAY()-Tabla2[[#This Row],[FECHA NACIMIENTO]])/365)&lt;18,"Corregir", IF(((TODAY()-Tabla2[[#This Row],[FECHA NACIMIENTO]])/365)&gt;80, "Corregir",ROUNDDOWN(((TODAY()-Tabla2[[#This Row],[FECHA NACIMIENTO]])/365),0)))</f>
        <v>29</v>
      </c>
      <c r="V34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33" s="44" t="str">
        <f>+IF(Tabla2[[#This Row],[Edad]]="Corregir","Corregir","Ok")</f>
        <v>Ok</v>
      </c>
      <c r="X3433" s="42" t="str">
        <f>+IFERROR(VLOOKUP(Tabla2[[#This Row],[DISTRITO SEGÚN DNI]],Hoja1!$A$2:$B$32,2,FALSE),"No")</f>
        <v>CALLAO</v>
      </c>
      <c r="Y3433" s="42" t="str">
        <f>IF(OR(LOWER(Tabla2[[#This Row],[GENERO]])="masculino", LOWER(Tabla2[[#This Row],[GENERO]])="femenino"),"OK","Corregir")</f>
        <v>OK</v>
      </c>
      <c r="Z3433" s="42" t="str">
        <f>+IF(Tabla2[[#This Row],[Nro. DNI / CE]]="","Corregir",IF(LEN(Tabla2[[#This Row],[Nro. DNI / CE]])&gt;=8,"OK","Corregir"))</f>
        <v>OK</v>
      </c>
      <c r="AA3433" s="42">
        <f>COUNTIF(Tabla2[APELLIDOS Y NOMBRES],Tabla2[[#This Row],[APELLIDOS Y NOMBRES]])</f>
        <v>1</v>
      </c>
      <c r="AB3433" s="42">
        <f>IF(Tabla2[[#This Row],[Trabajador]]&gt;1,1/Tabla2[[#This Row],[Trabajador]],Tabla2[[#This Row],[Trabajador]])</f>
        <v>1</v>
      </c>
      <c r="AC3433" t="str">
        <f>+IFERROR(IF(Tabla2[[#This Row],[FECHA CESE/BAJA]]="","No Aplica",IF(AND(MONTH(Tabla2[[#This Row],[FECHA CESE/BAJA]])=MONTH(TODAY()-30),YEAR(Tabla2[[#This Row],[FECHA CESE/BAJA]])=YEAR(TODAY())),MONTH(TODAY()-30)&amp;"-"&amp;YEAR(TODAY()),"Borrar")),"No aplica")</f>
        <v>No Aplica</v>
      </c>
      <c r="AD3433" t="str">
        <f>+IFERROR(IF(Tabla2[[#This Row],[FECHA INICIO DE LABORES EN OBRA]]="","No Aplica",IF(AND(MONTH(Tabla2[[#This Row],[FECHA INICIO DE LABORES EN OBRA]])=MONTH(TODAY()-30),YEAR(Tabla2[[#This Row],[FECHA INICIO DE LABORES EN OBRA]])=YEAR(TODAY())),MONTH(TODAY()-30)&amp;"-"&amp;YEAR(TODAY()),"No Aplica")),"No Aplica")</f>
        <v>No Aplica</v>
      </c>
    </row>
    <row r="3434" spans="1:30" x14ac:dyDescent="0.25">
      <c r="A3434" s="13" t="s">
        <v>11509</v>
      </c>
      <c r="B3434" s="15" t="s">
        <v>11510</v>
      </c>
      <c r="C3434" s="15" t="s">
        <v>11510</v>
      </c>
      <c r="D3434" s="15" t="s">
        <v>11631</v>
      </c>
      <c r="E3434" s="15" t="s">
        <v>11632</v>
      </c>
      <c r="F3434" s="39">
        <v>35165</v>
      </c>
      <c r="G3434" s="15">
        <v>2</v>
      </c>
      <c r="H3434" s="15" t="s">
        <v>3526</v>
      </c>
      <c r="I3434" s="15" t="s">
        <v>11511</v>
      </c>
      <c r="J3434" s="15" t="s">
        <v>11633</v>
      </c>
      <c r="K3434" s="15" t="s">
        <v>2242</v>
      </c>
      <c r="L3434" s="40" t="s">
        <v>6</v>
      </c>
      <c r="M3434" s="39"/>
      <c r="N3434" s="41" t="s">
        <v>2063</v>
      </c>
      <c r="O3434" s="39">
        <v>45124</v>
      </c>
      <c r="P3434" s="40">
        <v>1</v>
      </c>
      <c r="Q3434" s="40">
        <v>4</v>
      </c>
      <c r="R3434" s="40" t="str">
        <f>IFERROR(VLOOKUP(Tabla2[[#This Row],[CONTRATISTA PRNCIPAL]],Hoja1!$L$5:$M$9,2,FALSE),"CJV")</f>
        <v>CJV</v>
      </c>
      <c r="S3434" s="40" t="str">
        <f>IF(Tabla2[[#This Row],[EMPRESA]]=Tabla2[[#This Row],[CONTRATISTA PRNCIPAL]],"Principal","Secundaria")</f>
        <v>Principal</v>
      </c>
      <c r="T3434" s="42">
        <f>IFERROR(1/COUNTIF(Tabla2[CONTRATISTA PRNCIPAL],Tabla2[[#This Row],[CONTRATISTA PRNCIPAL]]),0)</f>
        <v>0.014925373134328358</v>
      </c>
      <c r="U3434" s="43">
        <f>IF(((TODAY()-Tabla2[[#This Row],[FECHA NACIMIENTO]])/365)&lt;18,"Corregir", IF(((TODAY()-Tabla2[[#This Row],[FECHA NACIMIENTO]])/365)&gt;80, "Corregir",ROUNDDOWN(((TODAY()-Tabla2[[#This Row],[FECHA NACIMIENTO]])/365),0)))</f>
        <v>27</v>
      </c>
      <c r="V34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34" s="44" t="str">
        <f>+IF(Tabla2[[#This Row],[Edad]]="Corregir","Corregir","Ok")</f>
        <v>Ok</v>
      </c>
      <c r="X3434" s="42" t="str">
        <f>+IFERROR(VLOOKUP(Tabla2[[#This Row],[DISTRITO SEGÚN DNI]],Hoja1!$A$2:$B$32,2,FALSE),"No")</f>
        <v>No</v>
      </c>
      <c r="Y3434" s="42" t="str">
        <f>IF(OR(LOWER(Tabla2[[#This Row],[GENERO]])="masculino", LOWER(Tabla2[[#This Row],[GENERO]])="femenino"),"OK","Corregir")</f>
        <v>OK</v>
      </c>
      <c r="Z3434" s="42" t="str">
        <f>+IF(Tabla2[[#This Row],[Nro. DNI / CE]]="","Corregir",IF(LEN(Tabla2[[#This Row],[Nro. DNI / CE]])&gt;=8,"OK","Corregir"))</f>
        <v>OK</v>
      </c>
      <c r="AA3434" s="42">
        <f>COUNTIF(Tabla2[APELLIDOS Y NOMBRES],Tabla2[[#This Row],[APELLIDOS Y NOMBRES]])</f>
        <v>1</v>
      </c>
      <c r="AB3434" s="42">
        <f>IF(Tabla2[[#This Row],[Trabajador]]&gt;1,1/Tabla2[[#This Row],[Trabajador]],Tabla2[[#This Row],[Trabajador]])</f>
        <v>1</v>
      </c>
      <c r="AC3434" t="str">
        <f>+IFERROR(IF(Tabla2[[#This Row],[FECHA CESE/BAJA]]="","No Aplica",IF(AND(MONTH(Tabla2[[#This Row],[FECHA CESE/BAJA]])=MONTH(TODAY()-30),YEAR(Tabla2[[#This Row],[FECHA CESE/BAJA]])=YEAR(TODAY())),MONTH(TODAY()-30)&amp;"-"&amp;YEAR(TODAY()),"Borrar")),"No aplica")</f>
        <v>No Aplica</v>
      </c>
      <c r="AD3434" t="str">
        <f>+IFERROR(IF(Tabla2[[#This Row],[FECHA INICIO DE LABORES EN OBRA]]="","No Aplica",IF(AND(MONTH(Tabla2[[#This Row],[FECHA INICIO DE LABORES EN OBRA]])=MONTH(TODAY()-30),YEAR(Tabla2[[#This Row],[FECHA INICIO DE LABORES EN OBRA]])=YEAR(TODAY())),MONTH(TODAY()-30)&amp;"-"&amp;YEAR(TODAY()),"No Aplica")),"No Aplica")</f>
        <v>No Aplica</v>
      </c>
    </row>
    <row r="3435" spans="1:30" x14ac:dyDescent="0.25">
      <c r="A3435" s="13" t="s">
        <v>11509</v>
      </c>
      <c r="B3435" s="15" t="s">
        <v>11510</v>
      </c>
      <c r="C3435" s="15" t="s">
        <v>11510</v>
      </c>
      <c r="D3435" s="15">
        <v>15438121</v>
      </c>
      <c r="E3435" s="15" t="s">
        <v>11634</v>
      </c>
      <c r="F3435" s="39">
        <v>27259</v>
      </c>
      <c r="G3435" s="15">
        <v>2</v>
      </c>
      <c r="H3435" s="15" t="s">
        <v>3129</v>
      </c>
      <c r="I3435" s="15" t="s">
        <v>11511</v>
      </c>
      <c r="J3435" s="15" t="s">
        <v>11635</v>
      </c>
      <c r="K3435" s="15" t="s">
        <v>11636</v>
      </c>
      <c r="L3435" s="40" t="s">
        <v>6</v>
      </c>
      <c r="M3435" s="39"/>
      <c r="N3435" s="41" t="s">
        <v>2063</v>
      </c>
      <c r="O3435" s="39">
        <v>45121</v>
      </c>
      <c r="P3435" s="40">
        <v>1</v>
      </c>
      <c r="Q3435" s="40">
        <v>4</v>
      </c>
      <c r="R3435" s="40" t="str">
        <f>IFERROR(VLOOKUP(Tabla2[[#This Row],[CONTRATISTA PRNCIPAL]],Hoja1!$L$5:$M$9,2,FALSE),"CJV")</f>
        <v>CJV</v>
      </c>
      <c r="S3435" s="40" t="str">
        <f>IF(Tabla2[[#This Row],[EMPRESA]]=Tabla2[[#This Row],[CONTRATISTA PRNCIPAL]],"Principal","Secundaria")</f>
        <v>Principal</v>
      </c>
      <c r="T3435" s="42">
        <f>IFERROR(1/COUNTIF(Tabla2[CONTRATISTA PRNCIPAL],Tabla2[[#This Row],[CONTRATISTA PRNCIPAL]]),0)</f>
        <v>0.014925373134328358</v>
      </c>
      <c r="U3435" s="43">
        <f>IF(((TODAY()-Tabla2[[#This Row],[FECHA NACIMIENTO]])/365)&lt;18,"Corregir", IF(((TODAY()-Tabla2[[#This Row],[FECHA NACIMIENTO]])/365)&gt;80, "Corregir",ROUNDDOWN(((TODAY()-Tabla2[[#This Row],[FECHA NACIMIENTO]])/365),0)))</f>
        <v>49</v>
      </c>
      <c r="V34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35" s="44" t="str">
        <f>+IF(Tabla2[[#This Row],[Edad]]="Corregir","Corregir","Ok")</f>
        <v>Ok</v>
      </c>
      <c r="X3435" s="42" t="str">
        <f>+IFERROR(VLOOKUP(Tabla2[[#This Row],[DISTRITO SEGÚN DNI]],Hoja1!$A$2:$B$32,2,FALSE),"No")</f>
        <v>No</v>
      </c>
      <c r="Y3435" s="42" t="str">
        <f>IF(OR(LOWER(Tabla2[[#This Row],[GENERO]])="masculino", LOWER(Tabla2[[#This Row],[GENERO]])="femenino"),"OK","Corregir")</f>
        <v>OK</v>
      </c>
      <c r="Z3435" s="42" t="str">
        <f>+IF(Tabla2[[#This Row],[Nro. DNI / CE]]="","Corregir",IF(LEN(Tabla2[[#This Row],[Nro. DNI / CE]])&gt;=8,"OK","Corregir"))</f>
        <v>OK</v>
      </c>
      <c r="AA3435" s="42">
        <f>COUNTIF(Tabla2[APELLIDOS Y NOMBRES],Tabla2[[#This Row],[APELLIDOS Y NOMBRES]])</f>
        <v>1</v>
      </c>
      <c r="AB3435" s="42">
        <f>IF(Tabla2[[#This Row],[Trabajador]]&gt;1,1/Tabla2[[#This Row],[Trabajador]],Tabla2[[#This Row],[Trabajador]])</f>
        <v>1</v>
      </c>
      <c r="AC3435" t="str">
        <f>+IFERROR(IF(Tabla2[[#This Row],[FECHA CESE/BAJA]]="","No Aplica",IF(AND(MONTH(Tabla2[[#This Row],[FECHA CESE/BAJA]])=MONTH(TODAY()-30),YEAR(Tabla2[[#This Row],[FECHA CESE/BAJA]])=YEAR(TODAY())),MONTH(TODAY()-30)&amp;"-"&amp;YEAR(TODAY()),"Borrar")),"No aplica")</f>
        <v>No Aplica</v>
      </c>
      <c r="AD3435" t="str">
        <f>+IFERROR(IF(Tabla2[[#This Row],[FECHA INICIO DE LABORES EN OBRA]]="","No Aplica",IF(AND(MONTH(Tabla2[[#This Row],[FECHA INICIO DE LABORES EN OBRA]])=MONTH(TODAY()-30),YEAR(Tabla2[[#This Row],[FECHA INICIO DE LABORES EN OBRA]])=YEAR(TODAY())),MONTH(TODAY()-30)&amp;"-"&amp;YEAR(TODAY()),"No Aplica")),"No Aplica")</f>
        <v>No Aplica</v>
      </c>
    </row>
    <row r="3436" spans="1:30" x14ac:dyDescent="0.25">
      <c r="A3436" s="13" t="s">
        <v>11509</v>
      </c>
      <c r="B3436" s="15" t="s">
        <v>11510</v>
      </c>
      <c r="C3436" s="15" t="s">
        <v>11510</v>
      </c>
      <c r="D3436" s="15" t="s">
        <v>1919</v>
      </c>
      <c r="E3436" s="15" t="s">
        <v>1920</v>
      </c>
      <c r="F3436" s="39">
        <v>34965</v>
      </c>
      <c r="G3436" s="15">
        <v>2</v>
      </c>
      <c r="H3436" s="15" t="s">
        <v>3129</v>
      </c>
      <c r="I3436" s="15" t="s">
        <v>11511</v>
      </c>
      <c r="J3436" s="15" t="s">
        <v>11637</v>
      </c>
      <c r="K3436" s="15" t="s">
        <v>2022</v>
      </c>
      <c r="L3436" s="40" t="s">
        <v>6</v>
      </c>
      <c r="M3436" s="39"/>
      <c r="N3436" s="41" t="s">
        <v>2063</v>
      </c>
      <c r="O3436" s="39">
        <v>45121</v>
      </c>
      <c r="P3436" s="40">
        <v>1</v>
      </c>
      <c r="Q3436" s="40">
        <v>4</v>
      </c>
      <c r="R3436" s="40" t="str">
        <f>IFERROR(VLOOKUP(Tabla2[[#This Row],[CONTRATISTA PRNCIPAL]],Hoja1!$L$5:$M$9,2,FALSE),"CJV")</f>
        <v>CJV</v>
      </c>
      <c r="S3436" s="40" t="str">
        <f>IF(Tabla2[[#This Row],[EMPRESA]]=Tabla2[[#This Row],[CONTRATISTA PRNCIPAL]],"Principal","Secundaria")</f>
        <v>Principal</v>
      </c>
      <c r="T3436" s="42">
        <f>IFERROR(1/COUNTIF(Tabla2[CONTRATISTA PRNCIPAL],Tabla2[[#This Row],[CONTRATISTA PRNCIPAL]]),0)</f>
        <v>0.014925373134328358</v>
      </c>
      <c r="U3436" s="43">
        <f>IF(((TODAY()-Tabla2[[#This Row],[FECHA NACIMIENTO]])/365)&lt;18,"Corregir", IF(((TODAY()-Tabla2[[#This Row],[FECHA NACIMIENTO]])/365)&gt;80, "Corregir",ROUNDDOWN(((TODAY()-Tabla2[[#This Row],[FECHA NACIMIENTO]])/365),0)))</f>
        <v>28</v>
      </c>
      <c r="V34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36" s="44" t="str">
        <f>+IF(Tabla2[[#This Row],[Edad]]="Corregir","Corregir","Ok")</f>
        <v>Ok</v>
      </c>
      <c r="X3436" s="42" t="str">
        <f>+IFERROR(VLOOKUP(Tabla2[[#This Row],[DISTRITO SEGÚN DNI]],Hoja1!$A$2:$B$32,2,FALSE),"No")</f>
        <v>CALLAO</v>
      </c>
      <c r="Y3436" s="42" t="str">
        <f>IF(OR(LOWER(Tabla2[[#This Row],[GENERO]])="masculino", LOWER(Tabla2[[#This Row],[GENERO]])="femenino"),"OK","Corregir")</f>
        <v>OK</v>
      </c>
      <c r="Z3436" s="42" t="str">
        <f>+IF(Tabla2[[#This Row],[Nro. DNI / CE]]="","Corregir",IF(LEN(Tabla2[[#This Row],[Nro. DNI / CE]])&gt;=8,"OK","Corregir"))</f>
        <v>OK</v>
      </c>
      <c r="AA3436" s="42">
        <f>COUNTIF(Tabla2[APELLIDOS Y NOMBRES],Tabla2[[#This Row],[APELLIDOS Y NOMBRES]])</f>
        <v>1</v>
      </c>
      <c r="AB3436" s="42">
        <f>IF(Tabla2[[#This Row],[Trabajador]]&gt;1,1/Tabla2[[#This Row],[Trabajador]],Tabla2[[#This Row],[Trabajador]])</f>
        <v>1</v>
      </c>
      <c r="AC3436" t="str">
        <f>+IFERROR(IF(Tabla2[[#This Row],[FECHA CESE/BAJA]]="","No Aplica",IF(AND(MONTH(Tabla2[[#This Row],[FECHA CESE/BAJA]])=MONTH(TODAY()-30),YEAR(Tabla2[[#This Row],[FECHA CESE/BAJA]])=YEAR(TODAY())),MONTH(TODAY()-30)&amp;"-"&amp;YEAR(TODAY()),"Borrar")),"No aplica")</f>
        <v>No Aplica</v>
      </c>
      <c r="AD3436" t="str">
        <f>+IFERROR(IF(Tabla2[[#This Row],[FECHA INICIO DE LABORES EN OBRA]]="","No Aplica",IF(AND(MONTH(Tabla2[[#This Row],[FECHA INICIO DE LABORES EN OBRA]])=MONTH(TODAY()-30),YEAR(Tabla2[[#This Row],[FECHA INICIO DE LABORES EN OBRA]])=YEAR(TODAY())),MONTH(TODAY()-30)&amp;"-"&amp;YEAR(TODAY()),"No Aplica")),"No Aplica")</f>
        <v>No Aplica</v>
      </c>
    </row>
    <row r="3437" spans="1:30" x14ac:dyDescent="0.25">
      <c r="A3437" s="13" t="s">
        <v>11509</v>
      </c>
      <c r="B3437" s="15" t="s">
        <v>11510</v>
      </c>
      <c r="C3437" s="15" t="s">
        <v>11510</v>
      </c>
      <c r="D3437" s="15" t="s">
        <v>11638</v>
      </c>
      <c r="E3437" s="15" t="s">
        <v>11639</v>
      </c>
      <c r="F3437" s="39">
        <v>34819</v>
      </c>
      <c r="G3437" s="15">
        <v>2</v>
      </c>
      <c r="H3437" s="15" t="s">
        <v>3123</v>
      </c>
      <c r="I3437" s="15" t="s">
        <v>11519</v>
      </c>
      <c r="J3437" s="15" t="s">
        <v>11640</v>
      </c>
      <c r="K3437" s="15" t="s">
        <v>2182</v>
      </c>
      <c r="L3437" s="40" t="s">
        <v>6</v>
      </c>
      <c r="M3437" s="39"/>
      <c r="N3437" s="41" t="s">
        <v>2063</v>
      </c>
      <c r="O3437" s="39">
        <v>45138</v>
      </c>
      <c r="P3437" s="40">
        <v>1</v>
      </c>
      <c r="Q3437" s="40">
        <v>4</v>
      </c>
      <c r="R3437" s="40" t="str">
        <f>IFERROR(VLOOKUP(Tabla2[[#This Row],[CONTRATISTA PRNCIPAL]],Hoja1!$L$5:$M$9,2,FALSE),"CJV")</f>
        <v>CJV</v>
      </c>
      <c r="S3437" s="40" t="str">
        <f>IF(Tabla2[[#This Row],[EMPRESA]]=Tabla2[[#This Row],[CONTRATISTA PRNCIPAL]],"Principal","Secundaria")</f>
        <v>Principal</v>
      </c>
      <c r="T3437" s="42">
        <f>IFERROR(1/COUNTIF(Tabla2[CONTRATISTA PRNCIPAL],Tabla2[[#This Row],[CONTRATISTA PRNCIPAL]]),0)</f>
        <v>0.014925373134328358</v>
      </c>
      <c r="U3437" s="43">
        <f>IF(((TODAY()-Tabla2[[#This Row],[FECHA NACIMIENTO]])/365)&lt;18,"Corregir", IF(((TODAY()-Tabla2[[#This Row],[FECHA NACIMIENTO]])/365)&gt;80, "Corregir",ROUNDDOWN(((TODAY()-Tabla2[[#This Row],[FECHA NACIMIENTO]])/365),0)))</f>
        <v>28</v>
      </c>
      <c r="V34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37" s="44" t="str">
        <f>+IF(Tabla2[[#This Row],[Edad]]="Corregir","Corregir","Ok")</f>
        <v>Ok</v>
      </c>
      <c r="X3437" s="42" t="str">
        <f>+IFERROR(VLOOKUP(Tabla2[[#This Row],[DISTRITO SEGÚN DNI]],Hoja1!$A$2:$B$32,2,FALSE),"No")</f>
        <v>No</v>
      </c>
      <c r="Y3437" s="42" t="str">
        <f>IF(OR(LOWER(Tabla2[[#This Row],[GENERO]])="masculino", LOWER(Tabla2[[#This Row],[GENERO]])="femenino"),"OK","Corregir")</f>
        <v>OK</v>
      </c>
      <c r="Z3437" s="42" t="str">
        <f>+IF(Tabla2[[#This Row],[Nro. DNI / CE]]="","Corregir",IF(LEN(Tabla2[[#This Row],[Nro. DNI / CE]])&gt;=8,"OK","Corregir"))</f>
        <v>OK</v>
      </c>
      <c r="AA3437" s="42">
        <f>COUNTIF(Tabla2[APELLIDOS Y NOMBRES],Tabla2[[#This Row],[APELLIDOS Y NOMBRES]])</f>
        <v>1</v>
      </c>
      <c r="AB3437" s="42">
        <f>IF(Tabla2[[#This Row],[Trabajador]]&gt;1,1/Tabla2[[#This Row],[Trabajador]],Tabla2[[#This Row],[Trabajador]])</f>
        <v>1</v>
      </c>
      <c r="AC3437" t="str">
        <f>+IFERROR(IF(Tabla2[[#This Row],[FECHA CESE/BAJA]]="","No Aplica",IF(AND(MONTH(Tabla2[[#This Row],[FECHA CESE/BAJA]])=MONTH(TODAY()-30),YEAR(Tabla2[[#This Row],[FECHA CESE/BAJA]])=YEAR(TODAY())),MONTH(TODAY()-30)&amp;"-"&amp;YEAR(TODAY()),"Borrar")),"No aplica")</f>
        <v>No Aplica</v>
      </c>
      <c r="AD3437" t="str">
        <f>+IFERROR(IF(Tabla2[[#This Row],[FECHA INICIO DE LABORES EN OBRA]]="","No Aplica",IF(AND(MONTH(Tabla2[[#This Row],[FECHA INICIO DE LABORES EN OBRA]])=MONTH(TODAY()-30),YEAR(Tabla2[[#This Row],[FECHA INICIO DE LABORES EN OBRA]])=YEAR(TODAY())),MONTH(TODAY()-30)&amp;"-"&amp;YEAR(TODAY()),"No Aplica")),"No Aplica")</f>
        <v>No Aplica</v>
      </c>
    </row>
    <row r="3438" spans="1:30" x14ac:dyDescent="0.25">
      <c r="A3438" s="13" t="s">
        <v>11509</v>
      </c>
      <c r="B3438" s="15" t="s">
        <v>11510</v>
      </c>
      <c r="C3438" s="15" t="s">
        <v>11510</v>
      </c>
      <c r="D3438" s="15" t="s">
        <v>1921</v>
      </c>
      <c r="E3438" s="15" t="s">
        <v>1922</v>
      </c>
      <c r="F3438" s="39">
        <v>33523</v>
      </c>
      <c r="G3438" s="15">
        <v>2</v>
      </c>
      <c r="H3438" s="15" t="s">
        <v>2751</v>
      </c>
      <c r="I3438" s="15" t="s">
        <v>11519</v>
      </c>
      <c r="J3438" s="15" t="s">
        <v>11641</v>
      </c>
      <c r="K3438" s="15" t="s">
        <v>17</v>
      </c>
      <c r="L3438" s="40" t="s">
        <v>6</v>
      </c>
      <c r="M3438" s="39"/>
      <c r="N3438" s="41" t="s">
        <v>2063</v>
      </c>
      <c r="O3438" s="39">
        <v>45143</v>
      </c>
      <c r="P3438" s="40">
        <v>1</v>
      </c>
      <c r="Q3438" s="40">
        <v>4</v>
      </c>
      <c r="R3438" s="40" t="str">
        <f>IFERROR(VLOOKUP(Tabla2[[#This Row],[CONTRATISTA PRNCIPAL]],Hoja1!$L$5:$M$9,2,FALSE),"CJV")</f>
        <v>CJV</v>
      </c>
      <c r="S3438" s="40" t="str">
        <f>IF(Tabla2[[#This Row],[EMPRESA]]=Tabla2[[#This Row],[CONTRATISTA PRNCIPAL]],"Principal","Secundaria")</f>
        <v>Principal</v>
      </c>
      <c r="T3438" s="42">
        <f>IFERROR(1/COUNTIF(Tabla2[CONTRATISTA PRNCIPAL],Tabla2[[#This Row],[CONTRATISTA PRNCIPAL]]),0)</f>
        <v>0.014925373134328358</v>
      </c>
      <c r="U3438" s="43">
        <f>IF(((TODAY()-Tabla2[[#This Row],[FECHA NACIMIENTO]])/365)&lt;18,"Corregir", IF(((TODAY()-Tabla2[[#This Row],[FECHA NACIMIENTO]])/365)&gt;80, "Corregir",ROUNDDOWN(((TODAY()-Tabla2[[#This Row],[FECHA NACIMIENTO]])/365),0)))</f>
        <v>31</v>
      </c>
      <c r="V34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38" s="44" t="str">
        <f>+IF(Tabla2[[#This Row],[Edad]]="Corregir","Corregir","Ok")</f>
        <v>Ok</v>
      </c>
      <c r="X3438" s="42" t="str">
        <f>+IFERROR(VLOOKUP(Tabla2[[#This Row],[DISTRITO SEGÚN DNI]],Hoja1!$A$2:$B$32,2,FALSE),"No")</f>
        <v>ATE</v>
      </c>
      <c r="Y3438" s="42" t="str">
        <f>IF(OR(LOWER(Tabla2[[#This Row],[GENERO]])="masculino", LOWER(Tabla2[[#This Row],[GENERO]])="femenino"),"OK","Corregir")</f>
        <v>OK</v>
      </c>
      <c r="Z3438" s="42" t="str">
        <f>+IF(Tabla2[[#This Row],[Nro. DNI / CE]]="","Corregir",IF(LEN(Tabla2[[#This Row],[Nro. DNI / CE]])&gt;=8,"OK","Corregir"))</f>
        <v>OK</v>
      </c>
      <c r="AA3438" s="42">
        <f>COUNTIF(Tabla2[APELLIDOS Y NOMBRES],Tabla2[[#This Row],[APELLIDOS Y NOMBRES]])</f>
        <v>1</v>
      </c>
      <c r="AB3438" s="42">
        <f>IF(Tabla2[[#This Row],[Trabajador]]&gt;1,1/Tabla2[[#This Row],[Trabajador]],Tabla2[[#This Row],[Trabajador]])</f>
        <v>1</v>
      </c>
      <c r="AC3438" t="str">
        <f>+IFERROR(IF(Tabla2[[#This Row],[FECHA CESE/BAJA]]="","No Aplica",IF(AND(MONTH(Tabla2[[#This Row],[FECHA CESE/BAJA]])=MONTH(TODAY()-30),YEAR(Tabla2[[#This Row],[FECHA CESE/BAJA]])=YEAR(TODAY())),MONTH(TODAY()-30)&amp;"-"&amp;YEAR(TODAY()),"Borrar")),"No aplica")</f>
        <v>No Aplica</v>
      </c>
      <c r="AD3438" t="str">
        <f>+IFERROR(IF(Tabla2[[#This Row],[FECHA INICIO DE LABORES EN OBRA]]="","No Aplica",IF(AND(MONTH(Tabla2[[#This Row],[FECHA INICIO DE LABORES EN OBRA]])=MONTH(TODAY()-30),YEAR(Tabla2[[#This Row],[FECHA INICIO DE LABORES EN OBRA]])=YEAR(TODAY())),MONTH(TODAY()-30)&amp;"-"&amp;YEAR(TODAY()),"No Aplica")),"No Aplica")</f>
        <v>8-2023</v>
      </c>
    </row>
    <row r="3439" spans="1:30" x14ac:dyDescent="0.25">
      <c r="A3439" s="13" t="s">
        <v>11509</v>
      </c>
      <c r="B3439" s="15" t="s">
        <v>11510</v>
      </c>
      <c r="C3439" s="15" t="s">
        <v>11510</v>
      </c>
      <c r="D3439" s="15" t="s">
        <v>11642</v>
      </c>
      <c r="E3439" s="15" t="s">
        <v>11643</v>
      </c>
      <c r="F3439" s="39">
        <v>33675</v>
      </c>
      <c r="G3439" s="15">
        <v>2</v>
      </c>
      <c r="H3439" s="15" t="s">
        <v>11644</v>
      </c>
      <c r="I3439" s="15" t="s">
        <v>11519</v>
      </c>
      <c r="J3439" s="15" t="s">
        <v>11645</v>
      </c>
      <c r="K3439" s="15" t="s">
        <v>3441</v>
      </c>
      <c r="L3439" s="40" t="s">
        <v>6</v>
      </c>
      <c r="M3439" s="39"/>
      <c r="N3439" s="41" t="s">
        <v>2063</v>
      </c>
      <c r="O3439" s="39">
        <v>45163</v>
      </c>
      <c r="P3439" s="40">
        <v>1</v>
      </c>
      <c r="Q3439" s="40">
        <v>4</v>
      </c>
      <c r="R3439" s="40" t="str">
        <f>IFERROR(VLOOKUP(Tabla2[[#This Row],[CONTRATISTA PRNCIPAL]],Hoja1!$L$5:$M$9,2,FALSE),"CJV")</f>
        <v>CJV</v>
      </c>
      <c r="S3439" s="40" t="str">
        <f>IF(Tabla2[[#This Row],[EMPRESA]]=Tabla2[[#This Row],[CONTRATISTA PRNCIPAL]],"Principal","Secundaria")</f>
        <v>Principal</v>
      </c>
      <c r="T3439" s="42">
        <f>IFERROR(1/COUNTIF(Tabla2[CONTRATISTA PRNCIPAL],Tabla2[[#This Row],[CONTRATISTA PRNCIPAL]]),0)</f>
        <v>0.014925373134328358</v>
      </c>
      <c r="U3439" s="43">
        <f>IF(((TODAY()-Tabla2[[#This Row],[FECHA NACIMIENTO]])/365)&lt;18,"Corregir", IF(((TODAY()-Tabla2[[#This Row],[FECHA NACIMIENTO]])/365)&gt;80, "Corregir",ROUNDDOWN(((TODAY()-Tabla2[[#This Row],[FECHA NACIMIENTO]])/365),0)))</f>
        <v>31</v>
      </c>
      <c r="V34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39" s="44" t="str">
        <f>+IF(Tabla2[[#This Row],[Edad]]="Corregir","Corregir","Ok")</f>
        <v>Ok</v>
      </c>
      <c r="X3439" s="42" t="str">
        <f>+IFERROR(VLOOKUP(Tabla2[[#This Row],[DISTRITO SEGÚN DNI]],Hoja1!$A$2:$B$32,2,FALSE),"No")</f>
        <v>No</v>
      </c>
      <c r="Y3439" s="42" t="str">
        <f>IF(OR(LOWER(Tabla2[[#This Row],[GENERO]])="masculino", LOWER(Tabla2[[#This Row],[GENERO]])="femenino"),"OK","Corregir")</f>
        <v>OK</v>
      </c>
      <c r="Z3439" s="42" t="str">
        <f>+IF(Tabla2[[#This Row],[Nro. DNI / CE]]="","Corregir",IF(LEN(Tabla2[[#This Row],[Nro. DNI / CE]])&gt;=8,"OK","Corregir"))</f>
        <v>OK</v>
      </c>
      <c r="AA3439" s="42">
        <f>COUNTIF(Tabla2[APELLIDOS Y NOMBRES],Tabla2[[#This Row],[APELLIDOS Y NOMBRES]])</f>
        <v>1</v>
      </c>
      <c r="AB3439" s="42">
        <f>IF(Tabla2[[#This Row],[Trabajador]]&gt;1,1/Tabla2[[#This Row],[Trabajador]],Tabla2[[#This Row],[Trabajador]])</f>
        <v>1</v>
      </c>
      <c r="AC3439" t="str">
        <f>+IFERROR(IF(Tabla2[[#This Row],[FECHA CESE/BAJA]]="","No Aplica",IF(AND(MONTH(Tabla2[[#This Row],[FECHA CESE/BAJA]])=MONTH(TODAY()-30),YEAR(Tabla2[[#This Row],[FECHA CESE/BAJA]])=YEAR(TODAY())),MONTH(TODAY()-30)&amp;"-"&amp;YEAR(TODAY()),"Borrar")),"No aplica")</f>
        <v>No Aplica</v>
      </c>
      <c r="AD3439" t="str">
        <f>+IFERROR(IF(Tabla2[[#This Row],[FECHA INICIO DE LABORES EN OBRA]]="","No Aplica",IF(AND(MONTH(Tabla2[[#This Row],[FECHA INICIO DE LABORES EN OBRA]])=MONTH(TODAY()-30),YEAR(Tabla2[[#This Row],[FECHA INICIO DE LABORES EN OBRA]])=YEAR(TODAY())),MONTH(TODAY()-30)&amp;"-"&amp;YEAR(TODAY()),"No Aplica")),"No Aplica")</f>
        <v>8-2023</v>
      </c>
    </row>
    <row r="3440" spans="1:30" x14ac:dyDescent="0.25">
      <c r="A3440" s="13" t="s">
        <v>11509</v>
      </c>
      <c r="B3440" s="15" t="s">
        <v>11510</v>
      </c>
      <c r="C3440" s="15" t="s">
        <v>11510</v>
      </c>
      <c r="D3440" s="15" t="s">
        <v>11646</v>
      </c>
      <c r="E3440" s="15" t="s">
        <v>11647</v>
      </c>
      <c r="F3440" s="39">
        <v>33479</v>
      </c>
      <c r="G3440" s="15">
        <v>2</v>
      </c>
      <c r="H3440" s="15" t="s">
        <v>11644</v>
      </c>
      <c r="I3440" s="15" t="s">
        <v>11519</v>
      </c>
      <c r="J3440" s="15" t="s">
        <v>11648</v>
      </c>
      <c r="K3440" s="15" t="s">
        <v>3441</v>
      </c>
      <c r="L3440" s="40" t="s">
        <v>6</v>
      </c>
      <c r="M3440" s="39"/>
      <c r="N3440" s="41" t="s">
        <v>2063</v>
      </c>
      <c r="O3440" s="39">
        <v>45163</v>
      </c>
      <c r="P3440" s="40">
        <v>1</v>
      </c>
      <c r="Q3440" s="40">
        <v>4</v>
      </c>
      <c r="R3440" s="40" t="str">
        <f>IFERROR(VLOOKUP(Tabla2[[#This Row],[CONTRATISTA PRNCIPAL]],Hoja1!$L$5:$M$9,2,FALSE),"CJV")</f>
        <v>CJV</v>
      </c>
      <c r="S3440" s="40" t="str">
        <f>IF(Tabla2[[#This Row],[EMPRESA]]=Tabla2[[#This Row],[CONTRATISTA PRNCIPAL]],"Principal","Secundaria")</f>
        <v>Principal</v>
      </c>
      <c r="T3440" s="42">
        <f>IFERROR(1/COUNTIF(Tabla2[CONTRATISTA PRNCIPAL],Tabla2[[#This Row],[CONTRATISTA PRNCIPAL]]),0)</f>
        <v>0.014925373134328358</v>
      </c>
      <c r="U3440" s="43">
        <f>IF(((TODAY()-Tabla2[[#This Row],[FECHA NACIMIENTO]])/365)&lt;18,"Corregir", IF(((TODAY()-Tabla2[[#This Row],[FECHA NACIMIENTO]])/365)&gt;80, "Corregir",ROUNDDOWN(((TODAY()-Tabla2[[#This Row],[FECHA NACIMIENTO]])/365),0)))</f>
        <v>32</v>
      </c>
      <c r="V34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40" s="44" t="str">
        <f>+IF(Tabla2[[#This Row],[Edad]]="Corregir","Corregir","Ok")</f>
        <v>Ok</v>
      </c>
      <c r="X3440" s="42" t="str">
        <f>+IFERROR(VLOOKUP(Tabla2[[#This Row],[DISTRITO SEGÚN DNI]],Hoja1!$A$2:$B$32,2,FALSE),"No")</f>
        <v>No</v>
      </c>
      <c r="Y3440" s="42" t="str">
        <f>IF(OR(LOWER(Tabla2[[#This Row],[GENERO]])="masculino", LOWER(Tabla2[[#This Row],[GENERO]])="femenino"),"OK","Corregir")</f>
        <v>OK</v>
      </c>
      <c r="Z3440" s="42" t="str">
        <f>+IF(Tabla2[[#This Row],[Nro. DNI / CE]]="","Corregir",IF(LEN(Tabla2[[#This Row],[Nro. DNI / CE]])&gt;=8,"OK","Corregir"))</f>
        <v>OK</v>
      </c>
      <c r="AA3440" s="42">
        <f>COUNTIF(Tabla2[APELLIDOS Y NOMBRES],Tabla2[[#This Row],[APELLIDOS Y NOMBRES]])</f>
        <v>1</v>
      </c>
      <c r="AB3440" s="42">
        <f>IF(Tabla2[[#This Row],[Trabajador]]&gt;1,1/Tabla2[[#This Row],[Trabajador]],Tabla2[[#This Row],[Trabajador]])</f>
        <v>1</v>
      </c>
      <c r="AC3440" t="str">
        <f>+IFERROR(IF(Tabla2[[#This Row],[FECHA CESE/BAJA]]="","No Aplica",IF(AND(MONTH(Tabla2[[#This Row],[FECHA CESE/BAJA]])=MONTH(TODAY()-30),YEAR(Tabla2[[#This Row],[FECHA CESE/BAJA]])=YEAR(TODAY())),MONTH(TODAY()-30)&amp;"-"&amp;YEAR(TODAY()),"Borrar")),"No aplica")</f>
        <v>No Aplica</v>
      </c>
      <c r="AD3440" t="str">
        <f>+IFERROR(IF(Tabla2[[#This Row],[FECHA INICIO DE LABORES EN OBRA]]="","No Aplica",IF(AND(MONTH(Tabla2[[#This Row],[FECHA INICIO DE LABORES EN OBRA]])=MONTH(TODAY()-30),YEAR(Tabla2[[#This Row],[FECHA INICIO DE LABORES EN OBRA]])=YEAR(TODAY())),MONTH(TODAY()-30)&amp;"-"&amp;YEAR(TODAY()),"No Aplica")),"No Aplica")</f>
        <v>8-2023</v>
      </c>
    </row>
    <row r="3441" spans="1:30" x14ac:dyDescent="0.25">
      <c r="A3441" s="13" t="s">
        <v>11509</v>
      </c>
      <c r="B3441" s="15" t="s">
        <v>11510</v>
      </c>
      <c r="C3441" s="15" t="s">
        <v>11510</v>
      </c>
      <c r="D3441" s="15" t="s">
        <v>11649</v>
      </c>
      <c r="E3441" s="15" t="s">
        <v>11650</v>
      </c>
      <c r="F3441" s="39">
        <v>33081</v>
      </c>
      <c r="G3441" s="15">
        <v>2</v>
      </c>
      <c r="H3441" s="15" t="s">
        <v>11644</v>
      </c>
      <c r="I3441" s="15" t="s">
        <v>11519</v>
      </c>
      <c r="J3441" s="15" t="s">
        <v>11651</v>
      </c>
      <c r="K3441" s="15" t="s">
        <v>3441</v>
      </c>
      <c r="L3441" s="40" t="s">
        <v>6</v>
      </c>
      <c r="M3441" s="39"/>
      <c r="N3441" s="41" t="s">
        <v>2063</v>
      </c>
      <c r="O3441" s="39">
        <v>45166</v>
      </c>
      <c r="P3441" s="40">
        <v>1</v>
      </c>
      <c r="Q3441" s="40">
        <v>4</v>
      </c>
      <c r="R3441" s="40" t="str">
        <f>IFERROR(VLOOKUP(Tabla2[[#This Row],[CONTRATISTA PRNCIPAL]],Hoja1!$L$5:$M$9,2,FALSE),"CJV")</f>
        <v>CJV</v>
      </c>
      <c r="S3441" s="40" t="str">
        <f>IF(Tabla2[[#This Row],[EMPRESA]]=Tabla2[[#This Row],[CONTRATISTA PRNCIPAL]],"Principal","Secundaria")</f>
        <v>Principal</v>
      </c>
      <c r="T3441" s="42">
        <f>IFERROR(1/COUNTIF(Tabla2[CONTRATISTA PRNCIPAL],Tabla2[[#This Row],[CONTRATISTA PRNCIPAL]]),0)</f>
        <v>0.014925373134328358</v>
      </c>
      <c r="U3441" s="43">
        <f>IF(((TODAY()-Tabla2[[#This Row],[FECHA NACIMIENTO]])/365)&lt;18,"Corregir", IF(((TODAY()-Tabla2[[#This Row],[FECHA NACIMIENTO]])/365)&gt;80, "Corregir",ROUNDDOWN(((TODAY()-Tabla2[[#This Row],[FECHA NACIMIENTO]])/365),0)))</f>
        <v>33</v>
      </c>
      <c r="V34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41" s="44" t="str">
        <f>+IF(Tabla2[[#This Row],[Edad]]="Corregir","Corregir","Ok")</f>
        <v>Ok</v>
      </c>
      <c r="X3441" s="42" t="str">
        <f>+IFERROR(VLOOKUP(Tabla2[[#This Row],[DISTRITO SEGÚN DNI]],Hoja1!$A$2:$B$32,2,FALSE),"No")</f>
        <v>No</v>
      </c>
      <c r="Y3441" s="42" t="str">
        <f>IF(OR(LOWER(Tabla2[[#This Row],[GENERO]])="masculino", LOWER(Tabla2[[#This Row],[GENERO]])="femenino"),"OK","Corregir")</f>
        <v>OK</v>
      </c>
      <c r="Z3441" s="42" t="str">
        <f>+IF(Tabla2[[#This Row],[Nro. DNI / CE]]="","Corregir",IF(LEN(Tabla2[[#This Row],[Nro. DNI / CE]])&gt;=8,"OK","Corregir"))</f>
        <v>OK</v>
      </c>
      <c r="AA3441" s="42">
        <f>COUNTIF(Tabla2[APELLIDOS Y NOMBRES],Tabla2[[#This Row],[APELLIDOS Y NOMBRES]])</f>
        <v>1</v>
      </c>
      <c r="AB3441" s="42">
        <f>IF(Tabla2[[#This Row],[Trabajador]]&gt;1,1/Tabla2[[#This Row],[Trabajador]],Tabla2[[#This Row],[Trabajador]])</f>
        <v>1</v>
      </c>
      <c r="AC3441" t="str">
        <f>+IFERROR(IF(Tabla2[[#This Row],[FECHA CESE/BAJA]]="","No Aplica",IF(AND(MONTH(Tabla2[[#This Row],[FECHA CESE/BAJA]])=MONTH(TODAY()-30),YEAR(Tabla2[[#This Row],[FECHA CESE/BAJA]])=YEAR(TODAY())),MONTH(TODAY()-30)&amp;"-"&amp;YEAR(TODAY()),"Borrar")),"No aplica")</f>
        <v>No Aplica</v>
      </c>
      <c r="AD3441" t="str">
        <f>+IFERROR(IF(Tabla2[[#This Row],[FECHA INICIO DE LABORES EN OBRA]]="","No Aplica",IF(AND(MONTH(Tabla2[[#This Row],[FECHA INICIO DE LABORES EN OBRA]])=MONTH(TODAY()-30),YEAR(Tabla2[[#This Row],[FECHA INICIO DE LABORES EN OBRA]])=YEAR(TODAY())),MONTH(TODAY()-30)&amp;"-"&amp;YEAR(TODAY()),"No Aplica")),"No Aplica")</f>
        <v>8-2023</v>
      </c>
    </row>
    <row r="3442" spans="1:30" x14ac:dyDescent="0.25">
      <c r="A3442" s="13" t="s">
        <v>11509</v>
      </c>
      <c r="B3442" s="15" t="s">
        <v>11510</v>
      </c>
      <c r="C3442" s="15" t="s">
        <v>11510</v>
      </c>
      <c r="D3442" s="15">
        <v>18039228</v>
      </c>
      <c r="E3442" s="15" t="s">
        <v>11652</v>
      </c>
      <c r="F3442" s="39">
        <v>24215</v>
      </c>
      <c r="G3442" s="15">
        <v>2</v>
      </c>
      <c r="H3442" s="15" t="s">
        <v>11644</v>
      </c>
      <c r="I3442" s="15" t="s">
        <v>11519</v>
      </c>
      <c r="J3442" s="15" t="s">
        <v>11653</v>
      </c>
      <c r="K3442" s="15" t="s">
        <v>11654</v>
      </c>
      <c r="L3442" s="40" t="s">
        <v>6</v>
      </c>
      <c r="M3442" s="39"/>
      <c r="N3442" s="41" t="s">
        <v>2063</v>
      </c>
      <c r="O3442" s="39">
        <v>45139</v>
      </c>
      <c r="P3442" s="40">
        <v>1</v>
      </c>
      <c r="Q3442" s="40">
        <v>4</v>
      </c>
      <c r="R3442" s="40" t="str">
        <f>IFERROR(VLOOKUP(Tabla2[[#This Row],[CONTRATISTA PRNCIPAL]],Hoja1!$L$5:$M$9,2,FALSE),"CJV")</f>
        <v>CJV</v>
      </c>
      <c r="S3442" s="40" t="str">
        <f>IF(Tabla2[[#This Row],[EMPRESA]]=Tabla2[[#This Row],[CONTRATISTA PRNCIPAL]],"Principal","Secundaria")</f>
        <v>Principal</v>
      </c>
      <c r="T3442" s="42">
        <f>IFERROR(1/COUNTIF(Tabla2[CONTRATISTA PRNCIPAL],Tabla2[[#This Row],[CONTRATISTA PRNCIPAL]]),0)</f>
        <v>0.014925373134328358</v>
      </c>
      <c r="U3442" s="43">
        <f>IF(((TODAY()-Tabla2[[#This Row],[FECHA NACIMIENTO]])/365)&lt;18,"Corregir", IF(((TODAY()-Tabla2[[#This Row],[FECHA NACIMIENTO]])/365)&gt;80, "Corregir",ROUNDDOWN(((TODAY()-Tabla2[[#This Row],[FECHA NACIMIENTO]])/365),0)))</f>
        <v>57</v>
      </c>
      <c r="V34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442" s="44" t="str">
        <f>+IF(Tabla2[[#This Row],[Edad]]="Corregir","Corregir","Ok")</f>
        <v>Ok</v>
      </c>
      <c r="X3442" s="42" t="str">
        <f>+IFERROR(VLOOKUP(Tabla2[[#This Row],[DISTRITO SEGÚN DNI]],Hoja1!$A$2:$B$32,2,FALSE),"No")</f>
        <v>No</v>
      </c>
      <c r="Y3442" s="42" t="str">
        <f>IF(OR(LOWER(Tabla2[[#This Row],[GENERO]])="masculino", LOWER(Tabla2[[#This Row],[GENERO]])="femenino"),"OK","Corregir")</f>
        <v>OK</v>
      </c>
      <c r="Z3442" s="42" t="str">
        <f>+IF(Tabla2[[#This Row],[Nro. DNI / CE]]="","Corregir",IF(LEN(Tabla2[[#This Row],[Nro. DNI / CE]])&gt;=8,"OK","Corregir"))</f>
        <v>OK</v>
      </c>
      <c r="AA3442" s="42">
        <f>COUNTIF(Tabla2[APELLIDOS Y NOMBRES],Tabla2[[#This Row],[APELLIDOS Y NOMBRES]])</f>
        <v>1</v>
      </c>
      <c r="AB3442" s="42">
        <f>IF(Tabla2[[#This Row],[Trabajador]]&gt;1,1/Tabla2[[#This Row],[Trabajador]],Tabla2[[#This Row],[Trabajador]])</f>
        <v>1</v>
      </c>
      <c r="AC3442" t="str">
        <f>+IFERROR(IF(Tabla2[[#This Row],[FECHA CESE/BAJA]]="","No Aplica",IF(AND(MONTH(Tabla2[[#This Row],[FECHA CESE/BAJA]])=MONTH(TODAY()-30),YEAR(Tabla2[[#This Row],[FECHA CESE/BAJA]])=YEAR(TODAY())),MONTH(TODAY()-30)&amp;"-"&amp;YEAR(TODAY()),"Borrar")),"No aplica")</f>
        <v>No Aplica</v>
      </c>
      <c r="AD3442" t="str">
        <f>+IFERROR(IF(Tabla2[[#This Row],[FECHA INICIO DE LABORES EN OBRA]]="","No Aplica",IF(AND(MONTH(Tabla2[[#This Row],[FECHA INICIO DE LABORES EN OBRA]])=MONTH(TODAY()-30),YEAR(Tabla2[[#This Row],[FECHA INICIO DE LABORES EN OBRA]])=YEAR(TODAY())),MONTH(TODAY()-30)&amp;"-"&amp;YEAR(TODAY()),"No Aplica")),"No Aplica")</f>
        <v>8-2023</v>
      </c>
    </row>
    <row r="3443" spans="1:30" x14ac:dyDescent="0.25">
      <c r="A3443" s="13" t="s">
        <v>11655</v>
      </c>
      <c r="B3443" s="15" t="s">
        <v>11656</v>
      </c>
      <c r="C3443" s="15" t="s">
        <v>11657</v>
      </c>
      <c r="D3443" s="15">
        <v>10078411</v>
      </c>
      <c r="E3443" s="15" t="s">
        <v>11658</v>
      </c>
      <c r="F3443" s="39">
        <v>26992</v>
      </c>
      <c r="G3443" s="15">
        <v>3</v>
      </c>
      <c r="H3443" s="15" t="s">
        <v>11659</v>
      </c>
      <c r="I3443" s="15" t="s">
        <v>8797</v>
      </c>
      <c r="J3443" s="15" t="s">
        <v>11660</v>
      </c>
      <c r="K3443" s="15" t="s">
        <v>2190</v>
      </c>
      <c r="L3443" s="40" t="s">
        <v>6</v>
      </c>
      <c r="M3443" s="39">
        <v>45145</v>
      </c>
      <c r="N3443" s="41" t="s">
        <v>6598</v>
      </c>
      <c r="O3443" s="39">
        <v>45005</v>
      </c>
      <c r="P3443" s="40">
        <v>2</v>
      </c>
      <c r="Q3443" s="40">
        <v>1</v>
      </c>
      <c r="R3443" s="40" t="str">
        <f>IFERROR(VLOOKUP(Tabla2[[#This Row],[CONTRATISTA PRNCIPAL]],Hoja1!$L$5:$M$9,2,FALSE),"CJV")</f>
        <v>CJV</v>
      </c>
      <c r="S3443" s="40" t="str">
        <f>IF(Tabla2[[#This Row],[EMPRESA]]=Tabla2[[#This Row],[CONTRATISTA PRNCIPAL]],"Principal","Secundaria")</f>
        <v>Secundaria</v>
      </c>
      <c r="T3443" s="42">
        <f>IFERROR(1/COUNTIF(Tabla2[CONTRATISTA PRNCIPAL],Tabla2[[#This Row],[CONTRATISTA PRNCIPAL]]),0)</f>
        <v>0.0125</v>
      </c>
      <c r="U3443" s="43">
        <f>IF(((TODAY()-Tabla2[[#This Row],[FECHA NACIMIENTO]])/365)&lt;18,"Corregir", IF(((TODAY()-Tabla2[[#This Row],[FECHA NACIMIENTO]])/365)&gt;80, "Corregir",ROUNDDOWN(((TODAY()-Tabla2[[#This Row],[FECHA NACIMIENTO]])/365),0)))</f>
        <v>49</v>
      </c>
      <c r="V34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43" s="44" t="str">
        <f>+IF(Tabla2[[#This Row],[Edad]]="Corregir","Corregir","Ok")</f>
        <v>Ok</v>
      </c>
      <c r="X3443" s="42" t="str">
        <f>+IFERROR(VLOOKUP(Tabla2[[#This Row],[DISTRITO SEGÚN DNI]],Hoja1!$A$2:$B$32,2,FALSE),"No")</f>
        <v>No</v>
      </c>
      <c r="Y3443" s="42" t="str">
        <f>IF(OR(LOWER(Tabla2[[#This Row],[GENERO]])="masculino", LOWER(Tabla2[[#This Row],[GENERO]])="femenino"),"OK","Corregir")</f>
        <v>OK</v>
      </c>
      <c r="Z3443" s="42" t="str">
        <f>+IF(Tabla2[[#This Row],[Nro. DNI / CE]]="","Corregir",IF(LEN(Tabla2[[#This Row],[Nro. DNI / CE]])&gt;=8,"OK","Corregir"))</f>
        <v>OK</v>
      </c>
      <c r="AA3443" s="42">
        <f>COUNTIF(Tabla2[APELLIDOS Y NOMBRES],Tabla2[[#This Row],[APELLIDOS Y NOMBRES]])</f>
        <v>1</v>
      </c>
      <c r="AB3443" s="42">
        <f>IF(Tabla2[[#This Row],[Trabajador]]&gt;1,1/Tabla2[[#This Row],[Trabajador]],Tabla2[[#This Row],[Trabajador]])</f>
        <v>1</v>
      </c>
      <c r="AC3443" t="str">
        <f>+IFERROR(IF(Tabla2[[#This Row],[FECHA CESE/BAJA]]="","No Aplica",IF(AND(MONTH(Tabla2[[#This Row],[FECHA CESE/BAJA]])=MONTH(TODAY()-30),YEAR(Tabla2[[#This Row],[FECHA CESE/BAJA]])=YEAR(TODAY())),MONTH(TODAY()-30)&amp;"-"&amp;YEAR(TODAY()),"Borrar")),"No aplica")</f>
        <v>8-2023</v>
      </c>
      <c r="AD3443" t="str">
        <f>+IFERROR(IF(Tabla2[[#This Row],[FECHA INICIO DE LABORES EN OBRA]]="","No Aplica",IF(AND(MONTH(Tabla2[[#This Row],[FECHA INICIO DE LABORES EN OBRA]])=MONTH(TODAY()-30),YEAR(Tabla2[[#This Row],[FECHA INICIO DE LABORES EN OBRA]])=YEAR(TODAY())),MONTH(TODAY()-30)&amp;"-"&amp;YEAR(TODAY()),"No Aplica")),"No Aplica")</f>
        <v>No Aplica</v>
      </c>
    </row>
    <row r="3444" spans="1:30" x14ac:dyDescent="0.25">
      <c r="A3444" s="13" t="s">
        <v>11661</v>
      </c>
      <c r="B3444" s="15" t="s">
        <v>11662</v>
      </c>
      <c r="C3444" s="15" t="s">
        <v>11657</v>
      </c>
      <c r="D3444" s="15" t="s">
        <v>900</v>
      </c>
      <c r="E3444" s="15" t="s">
        <v>901</v>
      </c>
      <c r="F3444" s="39">
        <v>31140</v>
      </c>
      <c r="G3444" s="15">
        <v>2</v>
      </c>
      <c r="H3444" s="15" t="s">
        <v>2751</v>
      </c>
      <c r="I3444" s="15" t="s">
        <v>11663</v>
      </c>
      <c r="J3444" s="15" t="s">
        <v>11664</v>
      </c>
      <c r="K3444" s="15" t="s">
        <v>17</v>
      </c>
      <c r="L3444" s="40" t="s">
        <v>6</v>
      </c>
      <c r="M3444" s="39">
        <v>45145</v>
      </c>
      <c r="N3444" s="41" t="s">
        <v>2098</v>
      </c>
      <c r="O3444" s="39">
        <v>44890</v>
      </c>
      <c r="P3444" s="40">
        <v>2</v>
      </c>
      <c r="Q3444" s="40">
        <v>4</v>
      </c>
      <c r="R3444" s="40" t="str">
        <f>IFERROR(VLOOKUP(Tabla2[[#This Row],[CONTRATISTA PRNCIPAL]],Hoja1!$L$5:$M$9,2,FALSE),"CJV")</f>
        <v>CJV</v>
      </c>
      <c r="S3444" s="40" t="str">
        <f>IF(Tabla2[[#This Row],[EMPRESA]]=Tabla2[[#This Row],[CONTRATISTA PRNCIPAL]],"Principal","Secundaria")</f>
        <v>Secundaria</v>
      </c>
      <c r="T3444" s="42">
        <f>IFERROR(1/COUNTIF(Tabla2[CONTRATISTA PRNCIPAL],Tabla2[[#This Row],[CONTRATISTA PRNCIPAL]]),0)</f>
        <v>0.0125</v>
      </c>
      <c r="U3444" s="43">
        <f>IF(((TODAY()-Tabla2[[#This Row],[FECHA NACIMIENTO]])/365)&lt;18,"Corregir", IF(((TODAY()-Tabla2[[#This Row],[FECHA NACIMIENTO]])/365)&gt;80, "Corregir",ROUNDDOWN(((TODAY()-Tabla2[[#This Row],[FECHA NACIMIENTO]])/365),0)))</f>
        <v>38</v>
      </c>
      <c r="V34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44" s="44" t="str">
        <f>+IF(Tabla2[[#This Row],[Edad]]="Corregir","Corregir","Ok")</f>
        <v>Ok</v>
      </c>
      <c r="X3444" s="42" t="str">
        <f>+IFERROR(VLOOKUP(Tabla2[[#This Row],[DISTRITO SEGÚN DNI]],Hoja1!$A$2:$B$32,2,FALSE),"No")</f>
        <v>ATE</v>
      </c>
      <c r="Y3444" s="42" t="str">
        <f>IF(OR(LOWER(Tabla2[[#This Row],[GENERO]])="masculino", LOWER(Tabla2[[#This Row],[GENERO]])="femenino"),"OK","Corregir")</f>
        <v>OK</v>
      </c>
      <c r="Z3444" s="42" t="str">
        <f>+IF(Tabla2[[#This Row],[Nro. DNI / CE]]="","Corregir",IF(LEN(Tabla2[[#This Row],[Nro. DNI / CE]])&gt;=8,"OK","Corregir"))</f>
        <v>OK</v>
      </c>
      <c r="AA3444" s="42">
        <f>COUNTIF(Tabla2[APELLIDOS Y NOMBRES],Tabla2[[#This Row],[APELLIDOS Y NOMBRES]])</f>
        <v>1</v>
      </c>
      <c r="AB3444" s="42">
        <f>IF(Tabla2[[#This Row],[Trabajador]]&gt;1,1/Tabla2[[#This Row],[Trabajador]],Tabla2[[#This Row],[Trabajador]])</f>
        <v>1</v>
      </c>
      <c r="AC3444" t="str">
        <f>+IFERROR(IF(Tabla2[[#This Row],[FECHA CESE/BAJA]]="","No Aplica",IF(AND(MONTH(Tabla2[[#This Row],[FECHA CESE/BAJA]])=MONTH(TODAY()-30),YEAR(Tabla2[[#This Row],[FECHA CESE/BAJA]])=YEAR(TODAY())),MONTH(TODAY()-30)&amp;"-"&amp;YEAR(TODAY()),"Borrar")),"No aplica")</f>
        <v>8-2023</v>
      </c>
      <c r="AD3444" t="str">
        <f>+IFERROR(IF(Tabla2[[#This Row],[FECHA INICIO DE LABORES EN OBRA]]="","No Aplica",IF(AND(MONTH(Tabla2[[#This Row],[FECHA INICIO DE LABORES EN OBRA]])=MONTH(TODAY()-30),YEAR(Tabla2[[#This Row],[FECHA INICIO DE LABORES EN OBRA]])=YEAR(TODAY())),MONTH(TODAY()-30)&amp;"-"&amp;YEAR(TODAY()),"No Aplica")),"No Aplica")</f>
        <v>No Aplica</v>
      </c>
    </row>
    <row r="3445" spans="1:30" x14ac:dyDescent="0.25">
      <c r="A3445" s="13" t="s">
        <v>11661</v>
      </c>
      <c r="B3445" s="15" t="s">
        <v>11662</v>
      </c>
      <c r="C3445" s="15" t="s">
        <v>11657</v>
      </c>
      <c r="D3445" s="15">
        <v>73272851</v>
      </c>
      <c r="E3445" s="15" t="s">
        <v>207</v>
      </c>
      <c r="F3445" s="39">
        <v>33785</v>
      </c>
      <c r="G3445" s="15">
        <v>2</v>
      </c>
      <c r="H3445" s="15" t="s">
        <v>2751</v>
      </c>
      <c r="I3445" s="15" t="s">
        <v>8797</v>
      </c>
      <c r="J3445" s="15" t="s">
        <v>11665</v>
      </c>
      <c r="K3445" s="15" t="s">
        <v>17</v>
      </c>
      <c r="L3445" s="40" t="s">
        <v>6</v>
      </c>
      <c r="M3445" s="39">
        <v>45145</v>
      </c>
      <c r="N3445" s="41" t="s">
        <v>2098</v>
      </c>
      <c r="O3445" s="39">
        <v>44943</v>
      </c>
      <c r="P3445" s="40">
        <v>2</v>
      </c>
      <c r="Q3445" s="40">
        <v>4</v>
      </c>
      <c r="R3445" s="40" t="str">
        <f>IFERROR(VLOOKUP(Tabla2[[#This Row],[CONTRATISTA PRNCIPAL]],Hoja1!$L$5:$M$9,2,FALSE),"CJV")</f>
        <v>CJV</v>
      </c>
      <c r="S3445" s="40" t="str">
        <f>IF(Tabla2[[#This Row],[EMPRESA]]=Tabla2[[#This Row],[CONTRATISTA PRNCIPAL]],"Principal","Secundaria")</f>
        <v>Secundaria</v>
      </c>
      <c r="T3445" s="42">
        <f>IFERROR(1/COUNTIF(Tabla2[CONTRATISTA PRNCIPAL],Tabla2[[#This Row],[CONTRATISTA PRNCIPAL]]),0)</f>
        <v>0.0125</v>
      </c>
      <c r="U3445" s="43">
        <f>IF(((TODAY()-Tabla2[[#This Row],[FECHA NACIMIENTO]])/365)&lt;18,"Corregir", IF(((TODAY()-Tabla2[[#This Row],[FECHA NACIMIENTO]])/365)&gt;80, "Corregir",ROUNDDOWN(((TODAY()-Tabla2[[#This Row],[FECHA NACIMIENTO]])/365),0)))</f>
        <v>31</v>
      </c>
      <c r="V34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45" s="44" t="str">
        <f>+IF(Tabla2[[#This Row],[Edad]]="Corregir","Corregir","Ok")</f>
        <v>Ok</v>
      </c>
      <c r="X3445" s="42" t="str">
        <f>+IFERROR(VLOOKUP(Tabla2[[#This Row],[DISTRITO SEGÚN DNI]],Hoja1!$A$2:$B$32,2,FALSE),"No")</f>
        <v>ATE</v>
      </c>
      <c r="Y3445" s="42" t="str">
        <f>IF(OR(LOWER(Tabla2[[#This Row],[GENERO]])="masculino", LOWER(Tabla2[[#This Row],[GENERO]])="femenino"),"OK","Corregir")</f>
        <v>OK</v>
      </c>
      <c r="Z3445" s="42" t="str">
        <f>+IF(Tabla2[[#This Row],[Nro. DNI / CE]]="","Corregir",IF(LEN(Tabla2[[#This Row],[Nro. DNI / CE]])&gt;=8,"OK","Corregir"))</f>
        <v>OK</v>
      </c>
      <c r="AA3445" s="42">
        <f>COUNTIF(Tabla2[APELLIDOS Y NOMBRES],Tabla2[[#This Row],[APELLIDOS Y NOMBRES]])</f>
        <v>1</v>
      </c>
      <c r="AB3445" s="42">
        <f>IF(Tabla2[[#This Row],[Trabajador]]&gt;1,1/Tabla2[[#This Row],[Trabajador]],Tabla2[[#This Row],[Trabajador]])</f>
        <v>1</v>
      </c>
      <c r="AC3445" t="str">
        <f>+IFERROR(IF(Tabla2[[#This Row],[FECHA CESE/BAJA]]="","No Aplica",IF(AND(MONTH(Tabla2[[#This Row],[FECHA CESE/BAJA]])=MONTH(TODAY()-30),YEAR(Tabla2[[#This Row],[FECHA CESE/BAJA]])=YEAR(TODAY())),MONTH(TODAY()-30)&amp;"-"&amp;YEAR(TODAY()),"Borrar")),"No aplica")</f>
        <v>8-2023</v>
      </c>
      <c r="AD3445" t="str">
        <f>+IFERROR(IF(Tabla2[[#This Row],[FECHA INICIO DE LABORES EN OBRA]]="","No Aplica",IF(AND(MONTH(Tabla2[[#This Row],[FECHA INICIO DE LABORES EN OBRA]])=MONTH(TODAY()-30),YEAR(Tabla2[[#This Row],[FECHA INICIO DE LABORES EN OBRA]])=YEAR(TODAY())),MONTH(TODAY()-30)&amp;"-"&amp;YEAR(TODAY()),"No Aplica")),"No Aplica")</f>
        <v>No Aplica</v>
      </c>
    </row>
    <row r="3446" spans="1:30" x14ac:dyDescent="0.25">
      <c r="A3446" s="13" t="s">
        <v>11661</v>
      </c>
      <c r="B3446" s="15" t="s">
        <v>11662</v>
      </c>
      <c r="C3446" s="15" t="s">
        <v>11657</v>
      </c>
      <c r="D3446" s="15">
        <v>7897985</v>
      </c>
      <c r="E3446" s="15" t="s">
        <v>11666</v>
      </c>
      <c r="F3446" s="39">
        <v>25575</v>
      </c>
      <c r="G3446" s="15">
        <v>2</v>
      </c>
      <c r="H3446" s="15" t="s">
        <v>2751</v>
      </c>
      <c r="I3446" s="15" t="s">
        <v>11663</v>
      </c>
      <c r="J3446" s="15" t="s">
        <v>11667</v>
      </c>
      <c r="K3446" s="15" t="s">
        <v>5910</v>
      </c>
      <c r="L3446" s="40" t="s">
        <v>6</v>
      </c>
      <c r="M3446" s="39">
        <v>45145</v>
      </c>
      <c r="N3446" s="41" t="s">
        <v>2098</v>
      </c>
      <c r="O3446" s="39">
        <v>44921</v>
      </c>
      <c r="P3446" s="40">
        <v>2</v>
      </c>
      <c r="Q3446" s="40">
        <v>4</v>
      </c>
      <c r="R3446" s="40" t="str">
        <f>IFERROR(VLOOKUP(Tabla2[[#This Row],[CONTRATISTA PRNCIPAL]],Hoja1!$L$5:$M$9,2,FALSE),"CJV")</f>
        <v>CJV</v>
      </c>
      <c r="S3446" s="40" t="str">
        <f>IF(Tabla2[[#This Row],[EMPRESA]]=Tabla2[[#This Row],[CONTRATISTA PRNCIPAL]],"Principal","Secundaria")</f>
        <v>Secundaria</v>
      </c>
      <c r="T3446" s="42">
        <f>IFERROR(1/COUNTIF(Tabla2[CONTRATISTA PRNCIPAL],Tabla2[[#This Row],[CONTRATISTA PRNCIPAL]]),0)</f>
        <v>0.0125</v>
      </c>
      <c r="U3446" s="43">
        <f>IF(((TODAY()-Tabla2[[#This Row],[FECHA NACIMIENTO]])/365)&lt;18,"Corregir", IF(((TODAY()-Tabla2[[#This Row],[FECHA NACIMIENTO]])/365)&gt;80, "Corregir",ROUNDDOWN(((TODAY()-Tabla2[[#This Row],[FECHA NACIMIENTO]])/365),0)))</f>
        <v>53</v>
      </c>
      <c r="V34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446" s="44" t="str">
        <f>+IF(Tabla2[[#This Row],[Edad]]="Corregir","Corregir","Ok")</f>
        <v>Ok</v>
      </c>
      <c r="X3446" s="42" t="str">
        <f>+IFERROR(VLOOKUP(Tabla2[[#This Row],[DISTRITO SEGÚN DNI]],Hoja1!$A$2:$B$32,2,FALSE),"No")</f>
        <v>No</v>
      </c>
      <c r="Y3446" s="42" t="str">
        <f>IF(OR(LOWER(Tabla2[[#This Row],[GENERO]])="masculino", LOWER(Tabla2[[#This Row],[GENERO]])="femenino"),"OK","Corregir")</f>
        <v>OK</v>
      </c>
      <c r="Z3446" s="42" t="str">
        <f>+IF(Tabla2[[#This Row],[Nro. DNI / CE]]="","Corregir",IF(LEN(Tabla2[[#This Row],[Nro. DNI / CE]])&gt;=8,"OK","Corregir"))</f>
        <v>Corregir</v>
      </c>
      <c r="AA3446" s="42">
        <f>COUNTIF(Tabla2[APELLIDOS Y NOMBRES],Tabla2[[#This Row],[APELLIDOS Y NOMBRES]])</f>
        <v>1</v>
      </c>
      <c r="AB3446" s="42">
        <f>IF(Tabla2[[#This Row],[Trabajador]]&gt;1,1/Tabla2[[#This Row],[Trabajador]],Tabla2[[#This Row],[Trabajador]])</f>
        <v>1</v>
      </c>
      <c r="AC3446" t="str">
        <f>+IFERROR(IF(Tabla2[[#This Row],[FECHA CESE/BAJA]]="","No Aplica",IF(AND(MONTH(Tabla2[[#This Row],[FECHA CESE/BAJA]])=MONTH(TODAY()-30),YEAR(Tabla2[[#This Row],[FECHA CESE/BAJA]])=YEAR(TODAY())),MONTH(TODAY()-30)&amp;"-"&amp;YEAR(TODAY()),"Borrar")),"No aplica")</f>
        <v>8-2023</v>
      </c>
      <c r="AD3446" t="str">
        <f>+IFERROR(IF(Tabla2[[#This Row],[FECHA INICIO DE LABORES EN OBRA]]="","No Aplica",IF(AND(MONTH(Tabla2[[#This Row],[FECHA INICIO DE LABORES EN OBRA]])=MONTH(TODAY()-30),YEAR(Tabla2[[#This Row],[FECHA INICIO DE LABORES EN OBRA]])=YEAR(TODAY())),MONTH(TODAY()-30)&amp;"-"&amp;YEAR(TODAY()),"No Aplica")),"No Aplica")</f>
        <v>No Aplica</v>
      </c>
    </row>
    <row r="3447" spans="1:30" x14ac:dyDescent="0.25">
      <c r="A3447" s="13" t="s">
        <v>11668</v>
      </c>
      <c r="B3447" s="15" t="s">
        <v>11669</v>
      </c>
      <c r="C3447" s="15" t="s">
        <v>11657</v>
      </c>
      <c r="D3447" s="15">
        <v>47123989</v>
      </c>
      <c r="E3447" s="15" t="s">
        <v>11670</v>
      </c>
      <c r="F3447" s="39">
        <v>33747</v>
      </c>
      <c r="G3447" s="15">
        <v>3</v>
      </c>
      <c r="H3447" s="15" t="s">
        <v>11671</v>
      </c>
      <c r="I3447" s="15" t="s">
        <v>11663</v>
      </c>
      <c r="J3447" s="15" t="s">
        <v>11672</v>
      </c>
      <c r="K3447" s="15" t="s">
        <v>2182</v>
      </c>
      <c r="L3447" s="40" t="s">
        <v>6</v>
      </c>
      <c r="M3447" s="39">
        <v>45147</v>
      </c>
      <c r="N3447" s="41" t="s">
        <v>2063</v>
      </c>
      <c r="O3447" s="39">
        <v>44966</v>
      </c>
      <c r="P3447" s="40">
        <v>2</v>
      </c>
      <c r="Q3447" s="40">
        <v>1</v>
      </c>
      <c r="R3447" s="40" t="str">
        <f>IFERROR(VLOOKUP(Tabla2[[#This Row],[CONTRATISTA PRNCIPAL]],Hoja1!$L$5:$M$9,2,FALSE),"CJV")</f>
        <v>CJV</v>
      </c>
      <c r="S3447" s="40" t="str">
        <f>IF(Tabla2[[#This Row],[EMPRESA]]=Tabla2[[#This Row],[CONTRATISTA PRNCIPAL]],"Principal","Secundaria")</f>
        <v>Secundaria</v>
      </c>
      <c r="T3447" s="42">
        <f>IFERROR(1/COUNTIF(Tabla2[CONTRATISTA PRNCIPAL],Tabla2[[#This Row],[CONTRATISTA PRNCIPAL]]),0)</f>
        <v>0.0125</v>
      </c>
      <c r="U3447" s="43">
        <f>IF(((TODAY()-Tabla2[[#This Row],[FECHA NACIMIENTO]])/365)&lt;18,"Corregir", IF(((TODAY()-Tabla2[[#This Row],[FECHA NACIMIENTO]])/365)&gt;80, "Corregir",ROUNDDOWN(((TODAY()-Tabla2[[#This Row],[FECHA NACIMIENTO]])/365),0)))</f>
        <v>31</v>
      </c>
      <c r="V34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47" s="44" t="str">
        <f>+IF(Tabla2[[#This Row],[Edad]]="Corregir","Corregir","Ok")</f>
        <v>Ok</v>
      </c>
      <c r="X3447" s="42" t="str">
        <f>+IFERROR(VLOOKUP(Tabla2[[#This Row],[DISTRITO SEGÚN DNI]],Hoja1!$A$2:$B$32,2,FALSE),"No")</f>
        <v>No</v>
      </c>
      <c r="Y3447" s="42" t="str">
        <f>IF(OR(LOWER(Tabla2[[#This Row],[GENERO]])="masculino", LOWER(Tabla2[[#This Row],[GENERO]])="femenino"),"OK","Corregir")</f>
        <v>OK</v>
      </c>
      <c r="Z3447" s="42" t="str">
        <f>+IF(Tabla2[[#This Row],[Nro. DNI / CE]]="","Corregir",IF(LEN(Tabla2[[#This Row],[Nro. DNI / CE]])&gt;=8,"OK","Corregir"))</f>
        <v>OK</v>
      </c>
      <c r="AA3447" s="42">
        <f>COUNTIF(Tabla2[APELLIDOS Y NOMBRES],Tabla2[[#This Row],[APELLIDOS Y NOMBRES]])</f>
        <v>1</v>
      </c>
      <c r="AB3447" s="42">
        <f>IF(Tabla2[[#This Row],[Trabajador]]&gt;1,1/Tabla2[[#This Row],[Trabajador]],Tabla2[[#This Row],[Trabajador]])</f>
        <v>1</v>
      </c>
      <c r="AC3447" t="str">
        <f>+IFERROR(IF(Tabla2[[#This Row],[FECHA CESE/BAJA]]="","No Aplica",IF(AND(MONTH(Tabla2[[#This Row],[FECHA CESE/BAJA]])=MONTH(TODAY()-30),YEAR(Tabla2[[#This Row],[FECHA CESE/BAJA]])=YEAR(TODAY())),MONTH(TODAY()-30)&amp;"-"&amp;YEAR(TODAY()),"Borrar")),"No aplica")</f>
        <v>8-2023</v>
      </c>
      <c r="AD3447" t="str">
        <f>+IFERROR(IF(Tabla2[[#This Row],[FECHA INICIO DE LABORES EN OBRA]]="","No Aplica",IF(AND(MONTH(Tabla2[[#This Row],[FECHA INICIO DE LABORES EN OBRA]])=MONTH(TODAY()-30),YEAR(Tabla2[[#This Row],[FECHA INICIO DE LABORES EN OBRA]])=YEAR(TODAY())),MONTH(TODAY()-30)&amp;"-"&amp;YEAR(TODAY()),"No Aplica")),"No Aplica")</f>
        <v>No Aplica</v>
      </c>
    </row>
    <row r="3448" spans="1:30" x14ac:dyDescent="0.25">
      <c r="A3448" s="13" t="s">
        <v>11668</v>
      </c>
      <c r="B3448" s="15" t="s">
        <v>11669</v>
      </c>
      <c r="C3448" s="15" t="s">
        <v>11657</v>
      </c>
      <c r="D3448" s="15">
        <v>48716086</v>
      </c>
      <c r="E3448" s="15" t="s">
        <v>11673</v>
      </c>
      <c r="F3448" s="39">
        <v>34421</v>
      </c>
      <c r="G3448" s="15">
        <v>3</v>
      </c>
      <c r="H3448" s="15" t="s">
        <v>11671</v>
      </c>
      <c r="I3448" s="15" t="s">
        <v>11663</v>
      </c>
      <c r="J3448" s="15" t="s">
        <v>11674</v>
      </c>
      <c r="K3448" s="15" t="s">
        <v>4274</v>
      </c>
      <c r="L3448" s="40" t="s">
        <v>6</v>
      </c>
      <c r="M3448" s="39">
        <v>45147</v>
      </c>
      <c r="N3448" s="41" t="s">
        <v>2063</v>
      </c>
      <c r="O3448" s="39">
        <v>45002</v>
      </c>
      <c r="P3448" s="40">
        <v>2</v>
      </c>
      <c r="Q3448" s="40">
        <v>1</v>
      </c>
      <c r="R3448" s="40" t="str">
        <f>IFERROR(VLOOKUP(Tabla2[[#This Row],[CONTRATISTA PRNCIPAL]],Hoja1!$L$5:$M$9,2,FALSE),"CJV")</f>
        <v>CJV</v>
      </c>
      <c r="S3448" s="40" t="str">
        <f>IF(Tabla2[[#This Row],[EMPRESA]]=Tabla2[[#This Row],[CONTRATISTA PRNCIPAL]],"Principal","Secundaria")</f>
        <v>Secundaria</v>
      </c>
      <c r="T3448" s="42">
        <f>IFERROR(1/COUNTIF(Tabla2[CONTRATISTA PRNCIPAL],Tabla2[[#This Row],[CONTRATISTA PRNCIPAL]]),0)</f>
        <v>0.0125</v>
      </c>
      <c r="U3448" s="43">
        <f>IF(((TODAY()-Tabla2[[#This Row],[FECHA NACIMIENTO]])/365)&lt;18,"Corregir", IF(((TODAY()-Tabla2[[#This Row],[FECHA NACIMIENTO]])/365)&gt;80, "Corregir",ROUNDDOWN(((TODAY()-Tabla2[[#This Row],[FECHA NACIMIENTO]])/365),0)))</f>
        <v>29</v>
      </c>
      <c r="V34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48" s="44" t="str">
        <f>+IF(Tabla2[[#This Row],[Edad]]="Corregir","Corregir","Ok")</f>
        <v>Ok</v>
      </c>
      <c r="X3448" s="42" t="str">
        <f>+IFERROR(VLOOKUP(Tabla2[[#This Row],[DISTRITO SEGÚN DNI]],Hoja1!$A$2:$B$32,2,FALSE),"No")</f>
        <v>No</v>
      </c>
      <c r="Y3448" s="42" t="str">
        <f>IF(OR(LOWER(Tabla2[[#This Row],[GENERO]])="masculino", LOWER(Tabla2[[#This Row],[GENERO]])="femenino"),"OK","Corregir")</f>
        <v>OK</v>
      </c>
      <c r="Z3448" s="42" t="str">
        <f>+IF(Tabla2[[#This Row],[Nro. DNI / CE]]="","Corregir",IF(LEN(Tabla2[[#This Row],[Nro. DNI / CE]])&gt;=8,"OK","Corregir"))</f>
        <v>OK</v>
      </c>
      <c r="AA3448" s="42">
        <f>COUNTIF(Tabla2[APELLIDOS Y NOMBRES],Tabla2[[#This Row],[APELLIDOS Y NOMBRES]])</f>
        <v>1</v>
      </c>
      <c r="AB3448" s="42">
        <f>IF(Tabla2[[#This Row],[Trabajador]]&gt;1,1/Tabla2[[#This Row],[Trabajador]],Tabla2[[#This Row],[Trabajador]])</f>
        <v>1</v>
      </c>
      <c r="AC3448" t="str">
        <f>+IFERROR(IF(Tabla2[[#This Row],[FECHA CESE/BAJA]]="","No Aplica",IF(AND(MONTH(Tabla2[[#This Row],[FECHA CESE/BAJA]])=MONTH(TODAY()-30),YEAR(Tabla2[[#This Row],[FECHA CESE/BAJA]])=YEAR(TODAY())),MONTH(TODAY()-30)&amp;"-"&amp;YEAR(TODAY()),"Borrar")),"No aplica")</f>
        <v>8-2023</v>
      </c>
      <c r="AD3448" t="str">
        <f>+IFERROR(IF(Tabla2[[#This Row],[FECHA INICIO DE LABORES EN OBRA]]="","No Aplica",IF(AND(MONTH(Tabla2[[#This Row],[FECHA INICIO DE LABORES EN OBRA]])=MONTH(TODAY()-30),YEAR(Tabla2[[#This Row],[FECHA INICIO DE LABORES EN OBRA]])=YEAR(TODAY())),MONTH(TODAY()-30)&amp;"-"&amp;YEAR(TODAY()),"No Aplica")),"No Aplica")</f>
        <v>No Aplica</v>
      </c>
    </row>
    <row r="3449" spans="1:30" x14ac:dyDescent="0.25">
      <c r="A3449" s="13" t="s">
        <v>11668</v>
      </c>
      <c r="B3449" s="15" t="s">
        <v>11669</v>
      </c>
      <c r="C3449" s="15" t="s">
        <v>11657</v>
      </c>
      <c r="D3449" s="15" t="s">
        <v>741</v>
      </c>
      <c r="E3449" s="15" t="s">
        <v>742</v>
      </c>
      <c r="F3449" s="39">
        <v>33357</v>
      </c>
      <c r="G3449" s="15">
        <v>3</v>
      </c>
      <c r="H3449" s="15" t="s">
        <v>11671</v>
      </c>
      <c r="I3449" s="15" t="s">
        <v>11663</v>
      </c>
      <c r="J3449" s="15" t="s">
        <v>11675</v>
      </c>
      <c r="K3449" s="15" t="s">
        <v>17</v>
      </c>
      <c r="L3449" s="40" t="s">
        <v>6</v>
      </c>
      <c r="M3449" s="39">
        <v>45147</v>
      </c>
      <c r="N3449" s="41" t="s">
        <v>2098</v>
      </c>
      <c r="O3449" s="39">
        <v>44933</v>
      </c>
      <c r="P3449" s="40">
        <v>2</v>
      </c>
      <c r="Q3449" s="40">
        <v>1</v>
      </c>
      <c r="R3449" s="40" t="str">
        <f>IFERROR(VLOOKUP(Tabla2[[#This Row],[CONTRATISTA PRNCIPAL]],Hoja1!$L$5:$M$9,2,FALSE),"CJV")</f>
        <v>CJV</v>
      </c>
      <c r="S3449" s="40" t="str">
        <f>IF(Tabla2[[#This Row],[EMPRESA]]=Tabla2[[#This Row],[CONTRATISTA PRNCIPAL]],"Principal","Secundaria")</f>
        <v>Secundaria</v>
      </c>
      <c r="T3449" s="42">
        <f>IFERROR(1/COUNTIF(Tabla2[CONTRATISTA PRNCIPAL],Tabla2[[#This Row],[CONTRATISTA PRNCIPAL]]),0)</f>
        <v>0.0125</v>
      </c>
      <c r="U3449" s="43">
        <f>IF(((TODAY()-Tabla2[[#This Row],[FECHA NACIMIENTO]])/365)&lt;18,"Corregir", IF(((TODAY()-Tabla2[[#This Row],[FECHA NACIMIENTO]])/365)&gt;80, "Corregir",ROUNDDOWN(((TODAY()-Tabla2[[#This Row],[FECHA NACIMIENTO]])/365),0)))</f>
        <v>32</v>
      </c>
      <c r="V34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49" s="44" t="str">
        <f>+IF(Tabla2[[#This Row],[Edad]]="Corregir","Corregir","Ok")</f>
        <v>Ok</v>
      </c>
      <c r="X3449" s="42" t="str">
        <f>+IFERROR(VLOOKUP(Tabla2[[#This Row],[DISTRITO SEGÚN DNI]],Hoja1!$A$2:$B$32,2,FALSE),"No")</f>
        <v>ATE</v>
      </c>
      <c r="Y3449" s="42" t="str">
        <f>IF(OR(LOWER(Tabla2[[#This Row],[GENERO]])="masculino", LOWER(Tabla2[[#This Row],[GENERO]])="femenino"),"OK","Corregir")</f>
        <v>OK</v>
      </c>
      <c r="Z3449" s="42" t="str">
        <f>+IF(Tabla2[[#This Row],[Nro. DNI / CE]]="","Corregir",IF(LEN(Tabla2[[#This Row],[Nro. DNI / CE]])&gt;=8,"OK","Corregir"))</f>
        <v>OK</v>
      </c>
      <c r="AA3449" s="42">
        <f>COUNTIF(Tabla2[APELLIDOS Y NOMBRES],Tabla2[[#This Row],[APELLIDOS Y NOMBRES]])</f>
        <v>1</v>
      </c>
      <c r="AB3449" s="42">
        <f>IF(Tabla2[[#This Row],[Trabajador]]&gt;1,1/Tabla2[[#This Row],[Trabajador]],Tabla2[[#This Row],[Trabajador]])</f>
        <v>1</v>
      </c>
      <c r="AC3449" t="str">
        <f>+IFERROR(IF(Tabla2[[#This Row],[FECHA CESE/BAJA]]="","No Aplica",IF(AND(MONTH(Tabla2[[#This Row],[FECHA CESE/BAJA]])=MONTH(TODAY()-30),YEAR(Tabla2[[#This Row],[FECHA CESE/BAJA]])=YEAR(TODAY())),MONTH(TODAY()-30)&amp;"-"&amp;YEAR(TODAY()),"Borrar")),"No aplica")</f>
        <v>8-2023</v>
      </c>
      <c r="AD3449" t="str">
        <f>+IFERROR(IF(Tabla2[[#This Row],[FECHA INICIO DE LABORES EN OBRA]]="","No Aplica",IF(AND(MONTH(Tabla2[[#This Row],[FECHA INICIO DE LABORES EN OBRA]])=MONTH(TODAY()-30),YEAR(Tabla2[[#This Row],[FECHA INICIO DE LABORES EN OBRA]])=YEAR(TODAY())),MONTH(TODAY()-30)&amp;"-"&amp;YEAR(TODAY()),"No Aplica")),"No Aplica")</f>
        <v>No Aplica</v>
      </c>
    </row>
    <row r="3450" spans="1:30" x14ac:dyDescent="0.25">
      <c r="A3450" s="13" t="s">
        <v>11668</v>
      </c>
      <c r="B3450" s="15" t="s">
        <v>11669</v>
      </c>
      <c r="C3450" s="15" t="s">
        <v>11657</v>
      </c>
      <c r="D3450" s="15" t="s">
        <v>741</v>
      </c>
      <c r="E3450" s="15" t="s">
        <v>743</v>
      </c>
      <c r="F3450" s="39">
        <v>35851</v>
      </c>
      <c r="G3450" s="15">
        <v>3</v>
      </c>
      <c r="H3450" s="15" t="s">
        <v>11671</v>
      </c>
      <c r="I3450" s="15" t="s">
        <v>11663</v>
      </c>
      <c r="J3450" s="15" t="s">
        <v>11676</v>
      </c>
      <c r="K3450" s="15" t="s">
        <v>17</v>
      </c>
      <c r="L3450" s="40" t="s">
        <v>6</v>
      </c>
      <c r="M3450" s="39">
        <v>45147</v>
      </c>
      <c r="N3450" s="41" t="s">
        <v>2098</v>
      </c>
      <c r="O3450" s="39">
        <v>44935</v>
      </c>
      <c r="P3450" s="40">
        <v>2</v>
      </c>
      <c r="Q3450" s="40">
        <v>1</v>
      </c>
      <c r="R3450" s="40" t="str">
        <f>IFERROR(VLOOKUP(Tabla2[[#This Row],[CONTRATISTA PRNCIPAL]],Hoja1!$L$5:$M$9,2,FALSE),"CJV")</f>
        <v>CJV</v>
      </c>
      <c r="S3450" s="40" t="str">
        <f>IF(Tabla2[[#This Row],[EMPRESA]]=Tabla2[[#This Row],[CONTRATISTA PRNCIPAL]],"Principal","Secundaria")</f>
        <v>Secundaria</v>
      </c>
      <c r="T3450" s="42">
        <f>IFERROR(1/COUNTIF(Tabla2[CONTRATISTA PRNCIPAL],Tabla2[[#This Row],[CONTRATISTA PRNCIPAL]]),0)</f>
        <v>0.0125</v>
      </c>
      <c r="U3450" s="43">
        <f>IF(((TODAY()-Tabla2[[#This Row],[FECHA NACIMIENTO]])/365)&lt;18,"Corregir", IF(((TODAY()-Tabla2[[#This Row],[FECHA NACIMIENTO]])/365)&gt;80, "Corregir",ROUNDDOWN(((TODAY()-Tabla2[[#This Row],[FECHA NACIMIENTO]])/365),0)))</f>
        <v>25</v>
      </c>
      <c r="V34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50" s="44" t="str">
        <f>+IF(Tabla2[[#This Row],[Edad]]="Corregir","Corregir","Ok")</f>
        <v>Ok</v>
      </c>
      <c r="X3450" s="42" t="str">
        <f>+IFERROR(VLOOKUP(Tabla2[[#This Row],[DISTRITO SEGÚN DNI]],Hoja1!$A$2:$B$32,2,FALSE),"No")</f>
        <v>ATE</v>
      </c>
      <c r="Y3450" s="42" t="str">
        <f>IF(OR(LOWER(Tabla2[[#This Row],[GENERO]])="masculino", LOWER(Tabla2[[#This Row],[GENERO]])="femenino"),"OK","Corregir")</f>
        <v>OK</v>
      </c>
      <c r="Z3450" s="42" t="str">
        <f>+IF(Tabla2[[#This Row],[Nro. DNI / CE]]="","Corregir",IF(LEN(Tabla2[[#This Row],[Nro. DNI / CE]])&gt;=8,"OK","Corregir"))</f>
        <v>OK</v>
      </c>
      <c r="AA3450" s="42">
        <f>COUNTIF(Tabla2[APELLIDOS Y NOMBRES],Tabla2[[#This Row],[APELLIDOS Y NOMBRES]])</f>
        <v>1</v>
      </c>
      <c r="AB3450" s="42">
        <f>IF(Tabla2[[#This Row],[Trabajador]]&gt;1,1/Tabla2[[#This Row],[Trabajador]],Tabla2[[#This Row],[Trabajador]])</f>
        <v>1</v>
      </c>
      <c r="AC3450" t="str">
        <f>+IFERROR(IF(Tabla2[[#This Row],[FECHA CESE/BAJA]]="","No Aplica",IF(AND(MONTH(Tabla2[[#This Row],[FECHA CESE/BAJA]])=MONTH(TODAY()-30),YEAR(Tabla2[[#This Row],[FECHA CESE/BAJA]])=YEAR(TODAY())),MONTH(TODAY()-30)&amp;"-"&amp;YEAR(TODAY()),"Borrar")),"No aplica")</f>
        <v>8-2023</v>
      </c>
      <c r="AD3450" t="str">
        <f>+IFERROR(IF(Tabla2[[#This Row],[FECHA INICIO DE LABORES EN OBRA]]="","No Aplica",IF(AND(MONTH(Tabla2[[#This Row],[FECHA INICIO DE LABORES EN OBRA]])=MONTH(TODAY()-30),YEAR(Tabla2[[#This Row],[FECHA INICIO DE LABORES EN OBRA]])=YEAR(TODAY())),MONTH(TODAY()-30)&amp;"-"&amp;YEAR(TODAY()),"No Aplica")),"No Aplica")</f>
        <v>No Aplica</v>
      </c>
    </row>
    <row r="3451" spans="1:30" x14ac:dyDescent="0.25">
      <c r="A3451" s="13" t="s">
        <v>11668</v>
      </c>
      <c r="B3451" s="15" t="s">
        <v>11669</v>
      </c>
      <c r="C3451" s="15" t="s">
        <v>11657</v>
      </c>
      <c r="D3451" s="15" t="s">
        <v>461</v>
      </c>
      <c r="E3451" s="15" t="s">
        <v>462</v>
      </c>
      <c r="F3451" s="39">
        <v>28845</v>
      </c>
      <c r="G3451" s="15">
        <v>3</v>
      </c>
      <c r="H3451" s="15" t="s">
        <v>2601</v>
      </c>
      <c r="I3451" s="15" t="s">
        <v>11663</v>
      </c>
      <c r="J3451" s="15" t="s">
        <v>11677</v>
      </c>
      <c r="K3451" s="15" t="s">
        <v>2025</v>
      </c>
      <c r="L3451" s="40" t="s">
        <v>6</v>
      </c>
      <c r="M3451" s="39">
        <v>45147</v>
      </c>
      <c r="N3451" s="41" t="s">
        <v>2098</v>
      </c>
      <c r="O3451" s="39">
        <v>44855</v>
      </c>
      <c r="P3451" s="40">
        <v>2</v>
      </c>
      <c r="Q3451" s="40">
        <v>1</v>
      </c>
      <c r="R3451" s="40" t="str">
        <f>IFERROR(VLOOKUP(Tabla2[[#This Row],[CONTRATISTA PRNCIPAL]],Hoja1!$L$5:$M$9,2,FALSE),"CJV")</f>
        <v>CJV</v>
      </c>
      <c r="S3451" s="40" t="str">
        <f>IF(Tabla2[[#This Row],[EMPRESA]]=Tabla2[[#This Row],[CONTRATISTA PRNCIPAL]],"Principal","Secundaria")</f>
        <v>Secundaria</v>
      </c>
      <c r="T3451" s="42">
        <f>IFERROR(1/COUNTIF(Tabla2[CONTRATISTA PRNCIPAL],Tabla2[[#This Row],[CONTRATISTA PRNCIPAL]]),0)</f>
        <v>0.0125</v>
      </c>
      <c r="U3451" s="43">
        <f>IF(((TODAY()-Tabla2[[#This Row],[FECHA NACIMIENTO]])/365)&lt;18,"Corregir", IF(((TODAY()-Tabla2[[#This Row],[FECHA NACIMIENTO]])/365)&gt;80, "Corregir",ROUNDDOWN(((TODAY()-Tabla2[[#This Row],[FECHA NACIMIENTO]])/365),0)))</f>
        <v>44</v>
      </c>
      <c r="V34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51" s="44" t="str">
        <f>+IF(Tabla2[[#This Row],[Edad]]="Corregir","Corregir","Ok")</f>
        <v>Ok</v>
      </c>
      <c r="X3451" s="42" t="str">
        <f>+IFERROR(VLOOKUP(Tabla2[[#This Row],[DISTRITO SEGÚN DNI]],Hoja1!$A$2:$B$32,2,FALSE),"No")</f>
        <v>BREÑA</v>
      </c>
      <c r="Y3451" s="42" t="str">
        <f>IF(OR(LOWER(Tabla2[[#This Row],[GENERO]])="masculino", LOWER(Tabla2[[#This Row],[GENERO]])="femenino"),"OK","Corregir")</f>
        <v>OK</v>
      </c>
      <c r="Z3451" s="42" t="str">
        <f>+IF(Tabla2[[#This Row],[Nro. DNI / CE]]="","Corregir",IF(LEN(Tabla2[[#This Row],[Nro. DNI / CE]])&gt;=8,"OK","Corregir"))</f>
        <v>OK</v>
      </c>
      <c r="AA3451" s="42">
        <f>COUNTIF(Tabla2[APELLIDOS Y NOMBRES],Tabla2[[#This Row],[APELLIDOS Y NOMBRES]])</f>
        <v>1</v>
      </c>
      <c r="AB3451" s="42">
        <f>IF(Tabla2[[#This Row],[Trabajador]]&gt;1,1/Tabla2[[#This Row],[Trabajador]],Tabla2[[#This Row],[Trabajador]])</f>
        <v>1</v>
      </c>
      <c r="AC3451" t="str">
        <f>+IFERROR(IF(Tabla2[[#This Row],[FECHA CESE/BAJA]]="","No Aplica",IF(AND(MONTH(Tabla2[[#This Row],[FECHA CESE/BAJA]])=MONTH(TODAY()-30),YEAR(Tabla2[[#This Row],[FECHA CESE/BAJA]])=YEAR(TODAY())),MONTH(TODAY()-30)&amp;"-"&amp;YEAR(TODAY()),"Borrar")),"No aplica")</f>
        <v>8-2023</v>
      </c>
      <c r="AD3451" t="str">
        <f>+IFERROR(IF(Tabla2[[#This Row],[FECHA INICIO DE LABORES EN OBRA]]="","No Aplica",IF(AND(MONTH(Tabla2[[#This Row],[FECHA INICIO DE LABORES EN OBRA]])=MONTH(TODAY()-30),YEAR(Tabla2[[#This Row],[FECHA INICIO DE LABORES EN OBRA]])=YEAR(TODAY())),MONTH(TODAY()-30)&amp;"-"&amp;YEAR(TODAY()),"No Aplica")),"No Aplica")</f>
        <v>No Aplica</v>
      </c>
    </row>
    <row r="3452" spans="1:30" x14ac:dyDescent="0.25">
      <c r="A3452" s="13" t="s">
        <v>11668</v>
      </c>
      <c r="B3452" s="15" t="s">
        <v>11669</v>
      </c>
      <c r="C3452" s="15" t="s">
        <v>11657</v>
      </c>
      <c r="D3452" s="15" t="s">
        <v>11678</v>
      </c>
      <c r="E3452" s="15" t="s">
        <v>11679</v>
      </c>
      <c r="F3452" s="39">
        <v>32040</v>
      </c>
      <c r="G3452" s="15">
        <v>3</v>
      </c>
      <c r="H3452" s="15" t="s">
        <v>11671</v>
      </c>
      <c r="I3452" s="15" t="s">
        <v>11663</v>
      </c>
      <c r="J3452" s="15" t="s">
        <v>11680</v>
      </c>
      <c r="K3452" s="15" t="s">
        <v>2445</v>
      </c>
      <c r="L3452" s="40" t="s">
        <v>6</v>
      </c>
      <c r="M3452" s="39">
        <v>45147</v>
      </c>
      <c r="N3452" s="41" t="s">
        <v>2098</v>
      </c>
      <c r="O3452" s="39">
        <v>44855</v>
      </c>
      <c r="P3452" s="40">
        <v>2</v>
      </c>
      <c r="Q3452" s="40">
        <v>1</v>
      </c>
      <c r="R3452" s="40" t="str">
        <f>IFERROR(VLOOKUP(Tabla2[[#This Row],[CONTRATISTA PRNCIPAL]],Hoja1!$L$5:$M$9,2,FALSE),"CJV")</f>
        <v>CJV</v>
      </c>
      <c r="S3452" s="40" t="str">
        <f>IF(Tabla2[[#This Row],[EMPRESA]]=Tabla2[[#This Row],[CONTRATISTA PRNCIPAL]],"Principal","Secundaria")</f>
        <v>Secundaria</v>
      </c>
      <c r="T3452" s="42">
        <f>IFERROR(1/COUNTIF(Tabla2[CONTRATISTA PRNCIPAL],Tabla2[[#This Row],[CONTRATISTA PRNCIPAL]]),0)</f>
        <v>0.0125</v>
      </c>
      <c r="U3452" s="43">
        <f>IF(((TODAY()-Tabla2[[#This Row],[FECHA NACIMIENTO]])/365)&lt;18,"Corregir", IF(((TODAY()-Tabla2[[#This Row],[FECHA NACIMIENTO]])/365)&gt;80, "Corregir",ROUNDDOWN(((TODAY()-Tabla2[[#This Row],[FECHA NACIMIENTO]])/365),0)))</f>
        <v>36</v>
      </c>
      <c r="V34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52" s="44" t="str">
        <f>+IF(Tabla2[[#This Row],[Edad]]="Corregir","Corregir","Ok")</f>
        <v>Ok</v>
      </c>
      <c r="X3452" s="42" t="str">
        <f>+IFERROR(VLOOKUP(Tabla2[[#This Row],[DISTRITO SEGÚN DNI]],Hoja1!$A$2:$B$32,2,FALSE),"No")</f>
        <v>No</v>
      </c>
      <c r="Y3452" s="42" t="str">
        <f>IF(OR(LOWER(Tabla2[[#This Row],[GENERO]])="masculino", LOWER(Tabla2[[#This Row],[GENERO]])="femenino"),"OK","Corregir")</f>
        <v>OK</v>
      </c>
      <c r="Z3452" s="42" t="str">
        <f>+IF(Tabla2[[#This Row],[Nro. DNI / CE]]="","Corregir",IF(LEN(Tabla2[[#This Row],[Nro. DNI / CE]])&gt;=8,"OK","Corregir"))</f>
        <v>OK</v>
      </c>
      <c r="AA3452" s="42">
        <f>COUNTIF(Tabla2[APELLIDOS Y NOMBRES],Tabla2[[#This Row],[APELLIDOS Y NOMBRES]])</f>
        <v>1</v>
      </c>
      <c r="AB3452" s="42">
        <f>IF(Tabla2[[#This Row],[Trabajador]]&gt;1,1/Tabla2[[#This Row],[Trabajador]],Tabla2[[#This Row],[Trabajador]])</f>
        <v>1</v>
      </c>
      <c r="AC3452" t="str">
        <f>+IFERROR(IF(Tabla2[[#This Row],[FECHA CESE/BAJA]]="","No Aplica",IF(AND(MONTH(Tabla2[[#This Row],[FECHA CESE/BAJA]])=MONTH(TODAY()-30),YEAR(Tabla2[[#This Row],[FECHA CESE/BAJA]])=YEAR(TODAY())),MONTH(TODAY()-30)&amp;"-"&amp;YEAR(TODAY()),"Borrar")),"No aplica")</f>
        <v>8-2023</v>
      </c>
      <c r="AD3452" t="str">
        <f>+IFERROR(IF(Tabla2[[#This Row],[FECHA INICIO DE LABORES EN OBRA]]="","No Aplica",IF(AND(MONTH(Tabla2[[#This Row],[FECHA INICIO DE LABORES EN OBRA]])=MONTH(TODAY()-30),YEAR(Tabla2[[#This Row],[FECHA INICIO DE LABORES EN OBRA]])=YEAR(TODAY())),MONTH(TODAY()-30)&amp;"-"&amp;YEAR(TODAY()),"No Aplica")),"No Aplica")</f>
        <v>No Aplica</v>
      </c>
    </row>
    <row r="3453" spans="1:30" x14ac:dyDescent="0.25">
      <c r="A3453" s="13" t="s">
        <v>11661</v>
      </c>
      <c r="B3453" s="15" t="s">
        <v>11662</v>
      </c>
      <c r="C3453" s="15" t="s">
        <v>11657</v>
      </c>
      <c r="D3453" s="15">
        <v>42012987</v>
      </c>
      <c r="E3453" s="15" t="s">
        <v>91</v>
      </c>
      <c r="F3453" s="39">
        <v>29671</v>
      </c>
      <c r="G3453" s="15">
        <v>2</v>
      </c>
      <c r="H3453" s="15" t="s">
        <v>2751</v>
      </c>
      <c r="I3453" s="15" t="s">
        <v>11681</v>
      </c>
      <c r="J3453" s="15" t="s">
        <v>11682</v>
      </c>
      <c r="K3453" s="15" t="s">
        <v>17</v>
      </c>
      <c r="L3453" s="40" t="s">
        <v>6</v>
      </c>
      <c r="M3453" s="39">
        <v>45147</v>
      </c>
      <c r="N3453" s="41" t="s">
        <v>2098</v>
      </c>
      <c r="O3453" s="39">
        <v>44866</v>
      </c>
      <c r="P3453" s="40">
        <v>2</v>
      </c>
      <c r="Q3453" s="40">
        <v>4</v>
      </c>
      <c r="R3453" s="40" t="str">
        <f>IFERROR(VLOOKUP(Tabla2[[#This Row],[CONTRATISTA PRNCIPAL]],Hoja1!$L$5:$M$9,2,FALSE),"CJV")</f>
        <v>CJV</v>
      </c>
      <c r="S3453" s="40" t="str">
        <f>IF(Tabla2[[#This Row],[EMPRESA]]=Tabla2[[#This Row],[CONTRATISTA PRNCIPAL]],"Principal","Secundaria")</f>
        <v>Secundaria</v>
      </c>
      <c r="T3453" s="42">
        <f>IFERROR(1/COUNTIF(Tabla2[CONTRATISTA PRNCIPAL],Tabla2[[#This Row],[CONTRATISTA PRNCIPAL]]),0)</f>
        <v>0.0125</v>
      </c>
      <c r="U3453" s="43">
        <f>IF(((TODAY()-Tabla2[[#This Row],[FECHA NACIMIENTO]])/365)&lt;18,"Corregir", IF(((TODAY()-Tabla2[[#This Row],[FECHA NACIMIENTO]])/365)&gt;80, "Corregir",ROUNDDOWN(((TODAY()-Tabla2[[#This Row],[FECHA NACIMIENTO]])/365),0)))</f>
        <v>42</v>
      </c>
      <c r="V34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53" s="44" t="str">
        <f>+IF(Tabla2[[#This Row],[Edad]]="Corregir","Corregir","Ok")</f>
        <v>Ok</v>
      </c>
      <c r="X3453" s="42" t="str">
        <f>+IFERROR(VLOOKUP(Tabla2[[#This Row],[DISTRITO SEGÚN DNI]],Hoja1!$A$2:$B$32,2,FALSE),"No")</f>
        <v>ATE</v>
      </c>
      <c r="Y3453" s="42" t="str">
        <f>IF(OR(LOWER(Tabla2[[#This Row],[GENERO]])="masculino", LOWER(Tabla2[[#This Row],[GENERO]])="femenino"),"OK","Corregir")</f>
        <v>OK</v>
      </c>
      <c r="Z3453" s="42" t="str">
        <f>+IF(Tabla2[[#This Row],[Nro. DNI / CE]]="","Corregir",IF(LEN(Tabla2[[#This Row],[Nro. DNI / CE]])&gt;=8,"OK","Corregir"))</f>
        <v>OK</v>
      </c>
      <c r="AA3453" s="42">
        <f>COUNTIF(Tabla2[APELLIDOS Y NOMBRES],Tabla2[[#This Row],[APELLIDOS Y NOMBRES]])</f>
        <v>1</v>
      </c>
      <c r="AB3453" s="42">
        <f>IF(Tabla2[[#This Row],[Trabajador]]&gt;1,1/Tabla2[[#This Row],[Trabajador]],Tabla2[[#This Row],[Trabajador]])</f>
        <v>1</v>
      </c>
      <c r="AC3453" t="str">
        <f>+IFERROR(IF(Tabla2[[#This Row],[FECHA CESE/BAJA]]="","No Aplica",IF(AND(MONTH(Tabla2[[#This Row],[FECHA CESE/BAJA]])=MONTH(TODAY()-30),YEAR(Tabla2[[#This Row],[FECHA CESE/BAJA]])=YEAR(TODAY())),MONTH(TODAY()-30)&amp;"-"&amp;YEAR(TODAY()),"Borrar")),"No aplica")</f>
        <v>8-2023</v>
      </c>
      <c r="AD3453" t="str">
        <f>+IFERROR(IF(Tabla2[[#This Row],[FECHA INICIO DE LABORES EN OBRA]]="","No Aplica",IF(AND(MONTH(Tabla2[[#This Row],[FECHA INICIO DE LABORES EN OBRA]])=MONTH(TODAY()-30),YEAR(Tabla2[[#This Row],[FECHA INICIO DE LABORES EN OBRA]])=YEAR(TODAY())),MONTH(TODAY()-30)&amp;"-"&amp;YEAR(TODAY()),"No Aplica")),"No Aplica")</f>
        <v>No Aplica</v>
      </c>
    </row>
    <row r="3454" spans="1:30" x14ac:dyDescent="0.25">
      <c r="A3454" s="13" t="s">
        <v>11661</v>
      </c>
      <c r="B3454" s="15" t="s">
        <v>11662</v>
      </c>
      <c r="C3454" s="15" t="s">
        <v>11657</v>
      </c>
      <c r="D3454" s="15">
        <v>70419074</v>
      </c>
      <c r="E3454" s="15" t="s">
        <v>185</v>
      </c>
      <c r="F3454" s="39">
        <v>34610</v>
      </c>
      <c r="G3454" s="15">
        <v>2</v>
      </c>
      <c r="H3454" s="15" t="s">
        <v>2751</v>
      </c>
      <c r="I3454" s="15" t="s">
        <v>11681</v>
      </c>
      <c r="J3454" s="15" t="s">
        <v>11683</v>
      </c>
      <c r="K3454" s="15" t="s">
        <v>17</v>
      </c>
      <c r="L3454" s="40" t="s">
        <v>6</v>
      </c>
      <c r="M3454" s="39">
        <v>45149</v>
      </c>
      <c r="N3454" s="41" t="s">
        <v>2098</v>
      </c>
      <c r="O3454" s="39">
        <v>44894</v>
      </c>
      <c r="P3454" s="40">
        <v>2</v>
      </c>
      <c r="Q3454" s="40">
        <v>4</v>
      </c>
      <c r="R3454" s="40" t="str">
        <f>IFERROR(VLOOKUP(Tabla2[[#This Row],[CONTRATISTA PRNCIPAL]],Hoja1!$L$5:$M$9,2,FALSE),"CJV")</f>
        <v>CJV</v>
      </c>
      <c r="S3454" s="40" t="str">
        <f>IF(Tabla2[[#This Row],[EMPRESA]]=Tabla2[[#This Row],[CONTRATISTA PRNCIPAL]],"Principal","Secundaria")</f>
        <v>Secundaria</v>
      </c>
      <c r="T3454" s="42">
        <f>IFERROR(1/COUNTIF(Tabla2[CONTRATISTA PRNCIPAL],Tabla2[[#This Row],[CONTRATISTA PRNCIPAL]]),0)</f>
        <v>0.0125</v>
      </c>
      <c r="U3454" s="43">
        <f>IF(((TODAY()-Tabla2[[#This Row],[FECHA NACIMIENTO]])/365)&lt;18,"Corregir", IF(((TODAY()-Tabla2[[#This Row],[FECHA NACIMIENTO]])/365)&gt;80, "Corregir",ROUNDDOWN(((TODAY()-Tabla2[[#This Row],[FECHA NACIMIENTO]])/365),0)))</f>
        <v>29</v>
      </c>
      <c r="V34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54" s="44" t="str">
        <f>+IF(Tabla2[[#This Row],[Edad]]="Corregir","Corregir","Ok")</f>
        <v>Ok</v>
      </c>
      <c r="X3454" s="42" t="str">
        <f>+IFERROR(VLOOKUP(Tabla2[[#This Row],[DISTRITO SEGÚN DNI]],Hoja1!$A$2:$B$32,2,FALSE),"No")</f>
        <v>ATE</v>
      </c>
      <c r="Y3454" s="42" t="str">
        <f>IF(OR(LOWER(Tabla2[[#This Row],[GENERO]])="masculino", LOWER(Tabla2[[#This Row],[GENERO]])="femenino"),"OK","Corregir")</f>
        <v>OK</v>
      </c>
      <c r="Z3454" s="42" t="str">
        <f>+IF(Tabla2[[#This Row],[Nro. DNI / CE]]="","Corregir",IF(LEN(Tabla2[[#This Row],[Nro. DNI / CE]])&gt;=8,"OK","Corregir"))</f>
        <v>OK</v>
      </c>
      <c r="AA3454" s="42">
        <f>COUNTIF(Tabla2[APELLIDOS Y NOMBRES],Tabla2[[#This Row],[APELLIDOS Y NOMBRES]])</f>
        <v>1</v>
      </c>
      <c r="AB3454" s="42">
        <f>IF(Tabla2[[#This Row],[Trabajador]]&gt;1,1/Tabla2[[#This Row],[Trabajador]],Tabla2[[#This Row],[Trabajador]])</f>
        <v>1</v>
      </c>
      <c r="AC3454" t="str">
        <f>+IFERROR(IF(Tabla2[[#This Row],[FECHA CESE/BAJA]]="","No Aplica",IF(AND(MONTH(Tabla2[[#This Row],[FECHA CESE/BAJA]])=MONTH(TODAY()-30),YEAR(Tabla2[[#This Row],[FECHA CESE/BAJA]])=YEAR(TODAY())),MONTH(TODAY()-30)&amp;"-"&amp;YEAR(TODAY()),"Borrar")),"No aplica")</f>
        <v>8-2023</v>
      </c>
      <c r="AD3454" t="str">
        <f>+IFERROR(IF(Tabla2[[#This Row],[FECHA INICIO DE LABORES EN OBRA]]="","No Aplica",IF(AND(MONTH(Tabla2[[#This Row],[FECHA INICIO DE LABORES EN OBRA]])=MONTH(TODAY()-30),YEAR(Tabla2[[#This Row],[FECHA INICIO DE LABORES EN OBRA]])=YEAR(TODAY())),MONTH(TODAY()-30)&amp;"-"&amp;YEAR(TODAY()),"No Aplica")),"No Aplica")</f>
        <v>No Aplica</v>
      </c>
    </row>
    <row r="3455" spans="1:30" x14ac:dyDescent="0.25">
      <c r="A3455" s="13" t="s">
        <v>11684</v>
      </c>
      <c r="B3455" s="15" t="s">
        <v>67</v>
      </c>
      <c r="C3455" s="15" t="s">
        <v>11657</v>
      </c>
      <c r="D3455" s="15" t="s">
        <v>11685</v>
      </c>
      <c r="E3455" s="15" t="s">
        <v>11686</v>
      </c>
      <c r="F3455" s="39">
        <v>34919</v>
      </c>
      <c r="G3455" s="15">
        <v>3</v>
      </c>
      <c r="H3455" s="15" t="s">
        <v>11671</v>
      </c>
      <c r="I3455" s="15" t="s">
        <v>8797</v>
      </c>
      <c r="J3455" s="15" t="s">
        <v>11687</v>
      </c>
      <c r="K3455" s="15" t="s">
        <v>2174</v>
      </c>
      <c r="L3455" s="40" t="s">
        <v>6</v>
      </c>
      <c r="M3455" s="39">
        <v>45149</v>
      </c>
      <c r="N3455" s="41" t="s">
        <v>2098</v>
      </c>
      <c r="O3455" s="39">
        <v>44993</v>
      </c>
      <c r="P3455" s="40">
        <v>2</v>
      </c>
      <c r="Q3455" s="40">
        <v>1</v>
      </c>
      <c r="R3455" s="40" t="str">
        <f>IFERROR(VLOOKUP(Tabla2[[#This Row],[CONTRATISTA PRNCIPAL]],Hoja1!$L$5:$M$9,2,FALSE),"CJV")</f>
        <v>CJV</v>
      </c>
      <c r="S3455" s="40" t="str">
        <f>IF(Tabla2[[#This Row],[EMPRESA]]=Tabla2[[#This Row],[CONTRATISTA PRNCIPAL]],"Principal","Secundaria")</f>
        <v>Secundaria</v>
      </c>
      <c r="T3455" s="42">
        <f>IFERROR(1/COUNTIF(Tabla2[CONTRATISTA PRNCIPAL],Tabla2[[#This Row],[CONTRATISTA PRNCIPAL]]),0)</f>
        <v>0.0125</v>
      </c>
      <c r="U3455" s="43">
        <f>IF(((TODAY()-Tabla2[[#This Row],[FECHA NACIMIENTO]])/365)&lt;18,"Corregir", IF(((TODAY()-Tabla2[[#This Row],[FECHA NACIMIENTO]])/365)&gt;80, "Corregir",ROUNDDOWN(((TODAY()-Tabla2[[#This Row],[FECHA NACIMIENTO]])/365),0)))</f>
        <v>28</v>
      </c>
      <c r="V34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55" s="44" t="str">
        <f>+IF(Tabla2[[#This Row],[Edad]]="Corregir","Corregir","Ok")</f>
        <v>Ok</v>
      </c>
      <c r="X3455" s="42" t="str">
        <f>+IFERROR(VLOOKUP(Tabla2[[#This Row],[DISTRITO SEGÚN DNI]],Hoja1!$A$2:$B$32,2,FALSE),"No")</f>
        <v>No</v>
      </c>
      <c r="Y3455" s="42" t="str">
        <f>IF(OR(LOWER(Tabla2[[#This Row],[GENERO]])="masculino", LOWER(Tabla2[[#This Row],[GENERO]])="femenino"),"OK","Corregir")</f>
        <v>OK</v>
      </c>
      <c r="Z3455" s="42" t="str">
        <f>+IF(Tabla2[[#This Row],[Nro. DNI / CE]]="","Corregir",IF(LEN(Tabla2[[#This Row],[Nro. DNI / CE]])&gt;=8,"OK","Corregir"))</f>
        <v>OK</v>
      </c>
      <c r="AA3455" s="42">
        <f>COUNTIF(Tabla2[APELLIDOS Y NOMBRES],Tabla2[[#This Row],[APELLIDOS Y NOMBRES]])</f>
        <v>1</v>
      </c>
      <c r="AB3455" s="42">
        <f>IF(Tabla2[[#This Row],[Trabajador]]&gt;1,1/Tabla2[[#This Row],[Trabajador]],Tabla2[[#This Row],[Trabajador]])</f>
        <v>1</v>
      </c>
      <c r="AC3455" t="str">
        <f>+IFERROR(IF(Tabla2[[#This Row],[FECHA CESE/BAJA]]="","No Aplica",IF(AND(MONTH(Tabla2[[#This Row],[FECHA CESE/BAJA]])=MONTH(TODAY()-30),YEAR(Tabla2[[#This Row],[FECHA CESE/BAJA]])=YEAR(TODAY())),MONTH(TODAY()-30)&amp;"-"&amp;YEAR(TODAY()),"Borrar")),"No aplica")</f>
        <v>8-2023</v>
      </c>
      <c r="AD3455" t="str">
        <f>+IFERROR(IF(Tabla2[[#This Row],[FECHA INICIO DE LABORES EN OBRA]]="","No Aplica",IF(AND(MONTH(Tabla2[[#This Row],[FECHA INICIO DE LABORES EN OBRA]])=MONTH(TODAY()-30),YEAR(Tabla2[[#This Row],[FECHA INICIO DE LABORES EN OBRA]])=YEAR(TODAY())),MONTH(TODAY()-30)&amp;"-"&amp;YEAR(TODAY()),"No Aplica")),"No Aplica")</f>
        <v>No Aplica</v>
      </c>
    </row>
    <row r="3456" spans="1:30" x14ac:dyDescent="0.25">
      <c r="A3456" s="13" t="s">
        <v>11661</v>
      </c>
      <c r="B3456" s="15" t="s">
        <v>11662</v>
      </c>
      <c r="C3456" s="15" t="s">
        <v>11657</v>
      </c>
      <c r="D3456" s="15">
        <v>43308689</v>
      </c>
      <c r="E3456" s="15" t="s">
        <v>108</v>
      </c>
      <c r="F3456" s="39">
        <v>30172</v>
      </c>
      <c r="G3456" s="15">
        <v>2</v>
      </c>
      <c r="H3456" s="15" t="s">
        <v>2751</v>
      </c>
      <c r="I3456" s="15" t="s">
        <v>11681</v>
      </c>
      <c r="J3456" s="15" t="s">
        <v>11688</v>
      </c>
      <c r="K3456" s="15" t="s">
        <v>17</v>
      </c>
      <c r="L3456" s="40" t="s">
        <v>6</v>
      </c>
      <c r="M3456" s="39">
        <v>45163</v>
      </c>
      <c r="N3456" s="41" t="s">
        <v>2098</v>
      </c>
      <c r="O3456" s="39">
        <v>44866</v>
      </c>
      <c r="P3456" s="40">
        <v>2</v>
      </c>
      <c r="Q3456" s="40">
        <v>4</v>
      </c>
      <c r="R3456" s="40" t="str">
        <f>IFERROR(VLOOKUP(Tabla2[[#This Row],[CONTRATISTA PRNCIPAL]],Hoja1!$L$5:$M$9,2,FALSE),"CJV")</f>
        <v>CJV</v>
      </c>
      <c r="S3456" s="40" t="str">
        <f>IF(Tabla2[[#This Row],[EMPRESA]]=Tabla2[[#This Row],[CONTRATISTA PRNCIPAL]],"Principal","Secundaria")</f>
        <v>Secundaria</v>
      </c>
      <c r="T3456" s="42">
        <f>IFERROR(1/COUNTIF(Tabla2[CONTRATISTA PRNCIPAL],Tabla2[[#This Row],[CONTRATISTA PRNCIPAL]]),0)</f>
        <v>0.0125</v>
      </c>
      <c r="U3456" s="43">
        <f>IF(((TODAY()-Tabla2[[#This Row],[FECHA NACIMIENTO]])/365)&lt;18,"Corregir", IF(((TODAY()-Tabla2[[#This Row],[FECHA NACIMIENTO]])/365)&gt;80, "Corregir",ROUNDDOWN(((TODAY()-Tabla2[[#This Row],[FECHA NACIMIENTO]])/365),0)))</f>
        <v>41</v>
      </c>
      <c r="V34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56" s="44" t="str">
        <f>+IF(Tabla2[[#This Row],[Edad]]="Corregir","Corregir","Ok")</f>
        <v>Ok</v>
      </c>
      <c r="X3456" s="42" t="str">
        <f>+IFERROR(VLOOKUP(Tabla2[[#This Row],[DISTRITO SEGÚN DNI]],Hoja1!$A$2:$B$32,2,FALSE),"No")</f>
        <v>ATE</v>
      </c>
      <c r="Y3456" s="42" t="str">
        <f>IF(OR(LOWER(Tabla2[[#This Row],[GENERO]])="masculino", LOWER(Tabla2[[#This Row],[GENERO]])="femenino"),"OK","Corregir")</f>
        <v>OK</v>
      </c>
      <c r="Z3456" s="42" t="str">
        <f>+IF(Tabla2[[#This Row],[Nro. DNI / CE]]="","Corregir",IF(LEN(Tabla2[[#This Row],[Nro. DNI / CE]])&gt;=8,"OK","Corregir"))</f>
        <v>OK</v>
      </c>
      <c r="AA3456" s="42">
        <f>COUNTIF(Tabla2[APELLIDOS Y NOMBRES],Tabla2[[#This Row],[APELLIDOS Y NOMBRES]])</f>
        <v>1</v>
      </c>
      <c r="AB3456" s="42">
        <f>IF(Tabla2[[#This Row],[Trabajador]]&gt;1,1/Tabla2[[#This Row],[Trabajador]],Tabla2[[#This Row],[Trabajador]])</f>
        <v>1</v>
      </c>
      <c r="AC3456" t="str">
        <f>+IFERROR(IF(Tabla2[[#This Row],[FECHA CESE/BAJA]]="","No Aplica",IF(AND(MONTH(Tabla2[[#This Row],[FECHA CESE/BAJA]])=MONTH(TODAY()-30),YEAR(Tabla2[[#This Row],[FECHA CESE/BAJA]])=YEAR(TODAY())),MONTH(TODAY()-30)&amp;"-"&amp;YEAR(TODAY()),"Borrar")),"No aplica")</f>
        <v>8-2023</v>
      </c>
      <c r="AD3456" t="str">
        <f>+IFERROR(IF(Tabla2[[#This Row],[FECHA INICIO DE LABORES EN OBRA]]="","No Aplica",IF(AND(MONTH(Tabla2[[#This Row],[FECHA INICIO DE LABORES EN OBRA]])=MONTH(TODAY()-30),YEAR(Tabla2[[#This Row],[FECHA INICIO DE LABORES EN OBRA]])=YEAR(TODAY())),MONTH(TODAY()-30)&amp;"-"&amp;YEAR(TODAY()),"No Aplica")),"No Aplica")</f>
        <v>No Aplica</v>
      </c>
    </row>
    <row r="3457" spans="1:30" x14ac:dyDescent="0.25">
      <c r="A3457" s="13" t="s">
        <v>11661</v>
      </c>
      <c r="B3457" s="15" t="s">
        <v>11662</v>
      </c>
      <c r="C3457" s="15" t="s">
        <v>11657</v>
      </c>
      <c r="D3457" s="15" t="s">
        <v>902</v>
      </c>
      <c r="E3457" s="15" t="s">
        <v>903</v>
      </c>
      <c r="F3457" s="39">
        <v>28874</v>
      </c>
      <c r="G3457" s="15">
        <v>2</v>
      </c>
      <c r="H3457" s="15" t="s">
        <v>2751</v>
      </c>
      <c r="I3457" s="15" t="s">
        <v>11663</v>
      </c>
      <c r="J3457" s="15" t="s">
        <v>11689</v>
      </c>
      <c r="K3457" s="15" t="s">
        <v>17</v>
      </c>
      <c r="L3457" s="40" t="s">
        <v>6</v>
      </c>
      <c r="M3457" s="39">
        <v>45163</v>
      </c>
      <c r="N3457" s="41" t="s">
        <v>2098</v>
      </c>
      <c r="O3457" s="39">
        <v>44890</v>
      </c>
      <c r="P3457" s="40">
        <v>2</v>
      </c>
      <c r="Q3457" s="40">
        <v>4</v>
      </c>
      <c r="R3457" s="40" t="str">
        <f>IFERROR(VLOOKUP(Tabla2[[#This Row],[CONTRATISTA PRNCIPAL]],Hoja1!$L$5:$M$9,2,FALSE),"CJV")</f>
        <v>CJV</v>
      </c>
      <c r="S3457" s="40" t="str">
        <f>IF(Tabla2[[#This Row],[EMPRESA]]=Tabla2[[#This Row],[CONTRATISTA PRNCIPAL]],"Principal","Secundaria")</f>
        <v>Secundaria</v>
      </c>
      <c r="T3457" s="42">
        <f>IFERROR(1/COUNTIF(Tabla2[CONTRATISTA PRNCIPAL],Tabla2[[#This Row],[CONTRATISTA PRNCIPAL]]),0)</f>
        <v>0.0125</v>
      </c>
      <c r="U3457" s="43">
        <f>IF(((TODAY()-Tabla2[[#This Row],[FECHA NACIMIENTO]])/365)&lt;18,"Corregir", IF(((TODAY()-Tabla2[[#This Row],[FECHA NACIMIENTO]])/365)&gt;80, "Corregir",ROUNDDOWN(((TODAY()-Tabla2[[#This Row],[FECHA NACIMIENTO]])/365),0)))</f>
        <v>44</v>
      </c>
      <c r="V34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57" s="44" t="str">
        <f>+IF(Tabla2[[#This Row],[Edad]]="Corregir","Corregir","Ok")</f>
        <v>Ok</v>
      </c>
      <c r="X3457" s="42" t="str">
        <f>+IFERROR(VLOOKUP(Tabla2[[#This Row],[DISTRITO SEGÚN DNI]],Hoja1!$A$2:$B$32,2,FALSE),"No")</f>
        <v>ATE</v>
      </c>
      <c r="Y3457" s="42" t="str">
        <f>IF(OR(LOWER(Tabla2[[#This Row],[GENERO]])="masculino", LOWER(Tabla2[[#This Row],[GENERO]])="femenino"),"OK","Corregir")</f>
        <v>OK</v>
      </c>
      <c r="Z3457" s="42" t="str">
        <f>+IF(Tabla2[[#This Row],[Nro. DNI / CE]]="","Corregir",IF(LEN(Tabla2[[#This Row],[Nro. DNI / CE]])&gt;=8,"OK","Corregir"))</f>
        <v>OK</v>
      </c>
      <c r="AA3457" s="42">
        <f>COUNTIF(Tabla2[APELLIDOS Y NOMBRES],Tabla2[[#This Row],[APELLIDOS Y NOMBRES]])</f>
        <v>1</v>
      </c>
      <c r="AB3457" s="42">
        <f>IF(Tabla2[[#This Row],[Trabajador]]&gt;1,1/Tabla2[[#This Row],[Trabajador]],Tabla2[[#This Row],[Trabajador]])</f>
        <v>1</v>
      </c>
      <c r="AC3457" t="str">
        <f>+IFERROR(IF(Tabla2[[#This Row],[FECHA CESE/BAJA]]="","No Aplica",IF(AND(MONTH(Tabla2[[#This Row],[FECHA CESE/BAJA]])=MONTH(TODAY()-30),YEAR(Tabla2[[#This Row],[FECHA CESE/BAJA]])=YEAR(TODAY())),MONTH(TODAY()-30)&amp;"-"&amp;YEAR(TODAY()),"Borrar")),"No aplica")</f>
        <v>8-2023</v>
      </c>
      <c r="AD3457" t="str">
        <f>+IFERROR(IF(Tabla2[[#This Row],[FECHA INICIO DE LABORES EN OBRA]]="","No Aplica",IF(AND(MONTH(Tabla2[[#This Row],[FECHA INICIO DE LABORES EN OBRA]])=MONTH(TODAY()-30),YEAR(Tabla2[[#This Row],[FECHA INICIO DE LABORES EN OBRA]])=YEAR(TODAY())),MONTH(TODAY()-30)&amp;"-"&amp;YEAR(TODAY()),"No Aplica")),"No Aplica")</f>
        <v>No Aplica</v>
      </c>
    </row>
    <row r="3458" spans="1:30" x14ac:dyDescent="0.25">
      <c r="A3458" s="13" t="s">
        <v>11655</v>
      </c>
      <c r="B3458" s="15" t="s">
        <v>11656</v>
      </c>
      <c r="C3458" s="15" t="s">
        <v>11657</v>
      </c>
      <c r="D3458" s="15">
        <v>72556490</v>
      </c>
      <c r="E3458" s="15" t="s">
        <v>11690</v>
      </c>
      <c r="F3458" s="39">
        <v>37183</v>
      </c>
      <c r="G3458" s="15">
        <v>3</v>
      </c>
      <c r="H3458" s="15" t="s">
        <v>11659</v>
      </c>
      <c r="I3458" s="15" t="s">
        <v>8797</v>
      </c>
      <c r="J3458" s="15" t="s">
        <v>11691</v>
      </c>
      <c r="K3458" s="15" t="s">
        <v>2272</v>
      </c>
      <c r="L3458" s="40" t="s">
        <v>6</v>
      </c>
      <c r="M3458" s="39">
        <v>45166</v>
      </c>
      <c r="N3458" s="41" t="s">
        <v>2098</v>
      </c>
      <c r="O3458" s="39">
        <v>44868</v>
      </c>
      <c r="P3458" s="40">
        <v>2</v>
      </c>
      <c r="Q3458" s="40">
        <v>1</v>
      </c>
      <c r="R3458" s="40" t="str">
        <f>IFERROR(VLOOKUP(Tabla2[[#This Row],[CONTRATISTA PRNCIPAL]],Hoja1!$L$5:$M$9,2,FALSE),"CJV")</f>
        <v>CJV</v>
      </c>
      <c r="S3458" s="40" t="str">
        <f>IF(Tabla2[[#This Row],[EMPRESA]]=Tabla2[[#This Row],[CONTRATISTA PRNCIPAL]],"Principal","Secundaria")</f>
        <v>Secundaria</v>
      </c>
      <c r="T3458" s="42">
        <f>IFERROR(1/COUNTIF(Tabla2[CONTRATISTA PRNCIPAL],Tabla2[[#This Row],[CONTRATISTA PRNCIPAL]]),0)</f>
        <v>0.0125</v>
      </c>
      <c r="U3458" s="43">
        <f>IF(((TODAY()-Tabla2[[#This Row],[FECHA NACIMIENTO]])/365)&lt;18,"Corregir", IF(((TODAY()-Tabla2[[#This Row],[FECHA NACIMIENTO]])/365)&gt;80, "Corregir",ROUNDDOWN(((TODAY()-Tabla2[[#This Row],[FECHA NACIMIENTO]])/365),0)))</f>
        <v>21</v>
      </c>
      <c r="V34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458" s="44" t="str">
        <f>+IF(Tabla2[[#This Row],[Edad]]="Corregir","Corregir","Ok")</f>
        <v>Ok</v>
      </c>
      <c r="X3458" s="42" t="str">
        <f>+IFERROR(VLOOKUP(Tabla2[[#This Row],[DISTRITO SEGÚN DNI]],Hoja1!$A$2:$B$32,2,FALSE),"No")</f>
        <v>No</v>
      </c>
      <c r="Y3458" s="42" t="str">
        <f>IF(OR(LOWER(Tabla2[[#This Row],[GENERO]])="masculino", LOWER(Tabla2[[#This Row],[GENERO]])="femenino"),"OK","Corregir")</f>
        <v>OK</v>
      </c>
      <c r="Z3458" s="42" t="str">
        <f>+IF(Tabla2[[#This Row],[Nro. DNI / CE]]="","Corregir",IF(LEN(Tabla2[[#This Row],[Nro. DNI / CE]])&gt;=8,"OK","Corregir"))</f>
        <v>OK</v>
      </c>
      <c r="AA3458" s="42">
        <f>COUNTIF(Tabla2[APELLIDOS Y NOMBRES],Tabla2[[#This Row],[APELLIDOS Y NOMBRES]])</f>
        <v>1</v>
      </c>
      <c r="AB3458" s="42">
        <f>IF(Tabla2[[#This Row],[Trabajador]]&gt;1,1/Tabla2[[#This Row],[Trabajador]],Tabla2[[#This Row],[Trabajador]])</f>
        <v>1</v>
      </c>
      <c r="AC3458" t="str">
        <f>+IFERROR(IF(Tabla2[[#This Row],[FECHA CESE/BAJA]]="","No Aplica",IF(AND(MONTH(Tabla2[[#This Row],[FECHA CESE/BAJA]])=MONTH(TODAY()-30),YEAR(Tabla2[[#This Row],[FECHA CESE/BAJA]])=YEAR(TODAY())),MONTH(TODAY()-30)&amp;"-"&amp;YEAR(TODAY()),"Borrar")),"No aplica")</f>
        <v>8-2023</v>
      </c>
      <c r="AD3458" t="str">
        <f>+IFERROR(IF(Tabla2[[#This Row],[FECHA INICIO DE LABORES EN OBRA]]="","No Aplica",IF(AND(MONTH(Tabla2[[#This Row],[FECHA INICIO DE LABORES EN OBRA]])=MONTH(TODAY()-30),YEAR(Tabla2[[#This Row],[FECHA INICIO DE LABORES EN OBRA]])=YEAR(TODAY())),MONTH(TODAY()-30)&amp;"-"&amp;YEAR(TODAY()),"No Aplica")),"No Aplica")</f>
        <v>No Aplica</v>
      </c>
    </row>
    <row r="3459" spans="1:30" x14ac:dyDescent="0.25">
      <c r="A3459" s="13" t="s">
        <v>11692</v>
      </c>
      <c r="B3459" s="15" t="s">
        <v>11693</v>
      </c>
      <c r="C3459" s="15" t="s">
        <v>11657</v>
      </c>
      <c r="D3459" s="15">
        <v>43959380</v>
      </c>
      <c r="E3459" s="15" t="s">
        <v>11694</v>
      </c>
      <c r="F3459" s="39">
        <v>31730</v>
      </c>
      <c r="G3459" s="15">
        <v>1</v>
      </c>
      <c r="H3459" s="15" t="s">
        <v>2841</v>
      </c>
      <c r="I3459" s="15" t="s">
        <v>11663</v>
      </c>
      <c r="J3459" s="15" t="s">
        <v>11695</v>
      </c>
      <c r="K3459" s="15" t="s">
        <v>2182</v>
      </c>
      <c r="L3459" s="40" t="s">
        <v>6</v>
      </c>
      <c r="M3459" s="39">
        <v>45166</v>
      </c>
      <c r="N3459" s="41" t="s">
        <v>2098</v>
      </c>
      <c r="O3459" s="39">
        <v>44915</v>
      </c>
      <c r="P3459" s="40">
        <v>2</v>
      </c>
      <c r="Q3459" s="40">
        <v>1</v>
      </c>
      <c r="R3459" s="40" t="str">
        <f>IFERROR(VLOOKUP(Tabla2[[#This Row],[CONTRATISTA PRNCIPAL]],Hoja1!$L$5:$M$9,2,FALSE),"CJV")</f>
        <v>CJV</v>
      </c>
      <c r="S3459" s="40" t="str">
        <f>IF(Tabla2[[#This Row],[EMPRESA]]=Tabla2[[#This Row],[CONTRATISTA PRNCIPAL]],"Principal","Secundaria")</f>
        <v>Secundaria</v>
      </c>
      <c r="T3459" s="42">
        <f>IFERROR(1/COUNTIF(Tabla2[CONTRATISTA PRNCIPAL],Tabla2[[#This Row],[CONTRATISTA PRNCIPAL]]),0)</f>
        <v>0.0125</v>
      </c>
      <c r="U3459" s="43">
        <f>IF(((TODAY()-Tabla2[[#This Row],[FECHA NACIMIENTO]])/365)&lt;18,"Corregir", IF(((TODAY()-Tabla2[[#This Row],[FECHA NACIMIENTO]])/365)&gt;80, "Corregir",ROUNDDOWN(((TODAY()-Tabla2[[#This Row],[FECHA NACIMIENTO]])/365),0)))</f>
        <v>36</v>
      </c>
      <c r="V34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59" s="44" t="str">
        <f>+IF(Tabla2[[#This Row],[Edad]]="Corregir","Corregir","Ok")</f>
        <v>Ok</v>
      </c>
      <c r="X3459" s="42" t="str">
        <f>+IFERROR(VLOOKUP(Tabla2[[#This Row],[DISTRITO SEGÚN DNI]],Hoja1!$A$2:$B$32,2,FALSE),"No")</f>
        <v>No</v>
      </c>
      <c r="Y3459" s="42" t="str">
        <f>IF(OR(LOWER(Tabla2[[#This Row],[GENERO]])="masculino", LOWER(Tabla2[[#This Row],[GENERO]])="femenino"),"OK","Corregir")</f>
        <v>OK</v>
      </c>
      <c r="Z3459" s="42" t="str">
        <f>+IF(Tabla2[[#This Row],[Nro. DNI / CE]]="","Corregir",IF(LEN(Tabla2[[#This Row],[Nro. DNI / CE]])&gt;=8,"OK","Corregir"))</f>
        <v>OK</v>
      </c>
      <c r="AA3459" s="42">
        <f>COUNTIF(Tabla2[APELLIDOS Y NOMBRES],Tabla2[[#This Row],[APELLIDOS Y NOMBRES]])</f>
        <v>1</v>
      </c>
      <c r="AB3459" s="42">
        <f>IF(Tabla2[[#This Row],[Trabajador]]&gt;1,1/Tabla2[[#This Row],[Trabajador]],Tabla2[[#This Row],[Trabajador]])</f>
        <v>1</v>
      </c>
      <c r="AC3459" t="str">
        <f>+IFERROR(IF(Tabla2[[#This Row],[FECHA CESE/BAJA]]="","No Aplica",IF(AND(MONTH(Tabla2[[#This Row],[FECHA CESE/BAJA]])=MONTH(TODAY()-30),YEAR(Tabla2[[#This Row],[FECHA CESE/BAJA]])=YEAR(TODAY())),MONTH(TODAY()-30)&amp;"-"&amp;YEAR(TODAY()),"Borrar")),"No aplica")</f>
        <v>8-2023</v>
      </c>
      <c r="AD3459" t="str">
        <f>+IFERROR(IF(Tabla2[[#This Row],[FECHA INICIO DE LABORES EN OBRA]]="","No Aplica",IF(AND(MONTH(Tabla2[[#This Row],[FECHA INICIO DE LABORES EN OBRA]])=MONTH(TODAY()-30),YEAR(Tabla2[[#This Row],[FECHA INICIO DE LABORES EN OBRA]])=YEAR(TODAY())),MONTH(TODAY()-30)&amp;"-"&amp;YEAR(TODAY()),"No Aplica")),"No Aplica")</f>
        <v>No Aplica</v>
      </c>
    </row>
    <row r="3460" spans="1:30" x14ac:dyDescent="0.25">
      <c r="A3460" s="13" t="s">
        <v>11692</v>
      </c>
      <c r="B3460" s="15" t="s">
        <v>11693</v>
      </c>
      <c r="C3460" s="15" t="s">
        <v>11657</v>
      </c>
      <c r="D3460" s="15" t="s">
        <v>11696</v>
      </c>
      <c r="E3460" s="15" t="s">
        <v>11697</v>
      </c>
      <c r="F3460" s="39">
        <v>32349</v>
      </c>
      <c r="G3460" s="15">
        <v>1</v>
      </c>
      <c r="H3460" s="15" t="s">
        <v>2841</v>
      </c>
      <c r="I3460" s="15" t="s">
        <v>11681</v>
      </c>
      <c r="J3460" s="15" t="s">
        <v>11698</v>
      </c>
      <c r="K3460" s="15" t="s">
        <v>2418</v>
      </c>
      <c r="L3460" s="40" t="s">
        <v>6</v>
      </c>
      <c r="M3460" s="39">
        <v>45169</v>
      </c>
      <c r="N3460" s="41" t="s">
        <v>2098</v>
      </c>
      <c r="O3460" s="39">
        <v>44844</v>
      </c>
      <c r="P3460" s="40">
        <v>1</v>
      </c>
      <c r="Q3460" s="40">
        <v>1</v>
      </c>
      <c r="R3460" s="40" t="str">
        <f>IFERROR(VLOOKUP(Tabla2[[#This Row],[CONTRATISTA PRNCIPAL]],Hoja1!$L$5:$M$9,2,FALSE),"CJV")</f>
        <v>CJV</v>
      </c>
      <c r="S3460" s="40" t="str">
        <f>IF(Tabla2[[#This Row],[EMPRESA]]=Tabla2[[#This Row],[CONTRATISTA PRNCIPAL]],"Principal","Secundaria")</f>
        <v>Secundaria</v>
      </c>
      <c r="T3460" s="42">
        <f>IFERROR(1/COUNTIF(Tabla2[CONTRATISTA PRNCIPAL],Tabla2[[#This Row],[CONTRATISTA PRNCIPAL]]),0)</f>
        <v>0.0125</v>
      </c>
      <c r="U3460" s="43">
        <f>IF(((TODAY()-Tabla2[[#This Row],[FECHA NACIMIENTO]])/365)&lt;18,"Corregir", IF(((TODAY()-Tabla2[[#This Row],[FECHA NACIMIENTO]])/365)&gt;80, "Corregir",ROUNDDOWN(((TODAY()-Tabla2[[#This Row],[FECHA NACIMIENTO]])/365),0)))</f>
        <v>35</v>
      </c>
      <c r="V34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60" s="44" t="str">
        <f>+IF(Tabla2[[#This Row],[Edad]]="Corregir","Corregir","Ok")</f>
        <v>Ok</v>
      </c>
      <c r="X3460" s="42" t="str">
        <f>+IFERROR(VLOOKUP(Tabla2[[#This Row],[DISTRITO SEGÚN DNI]],Hoja1!$A$2:$B$32,2,FALSE),"No")</f>
        <v>No</v>
      </c>
      <c r="Y3460" s="42" t="str">
        <f>IF(OR(LOWER(Tabla2[[#This Row],[GENERO]])="masculino", LOWER(Tabla2[[#This Row],[GENERO]])="femenino"),"OK","Corregir")</f>
        <v>OK</v>
      </c>
      <c r="Z3460" s="42" t="str">
        <f>+IF(Tabla2[[#This Row],[Nro. DNI / CE]]="","Corregir",IF(LEN(Tabla2[[#This Row],[Nro. DNI / CE]])&gt;=8,"OK","Corregir"))</f>
        <v>OK</v>
      </c>
      <c r="AA3460" s="42">
        <f>COUNTIF(Tabla2[APELLIDOS Y NOMBRES],Tabla2[[#This Row],[APELLIDOS Y NOMBRES]])</f>
        <v>1</v>
      </c>
      <c r="AB3460" s="42">
        <f>IF(Tabla2[[#This Row],[Trabajador]]&gt;1,1/Tabla2[[#This Row],[Trabajador]],Tabla2[[#This Row],[Trabajador]])</f>
        <v>1</v>
      </c>
      <c r="AC3460" t="str">
        <f>+IFERROR(IF(Tabla2[[#This Row],[FECHA CESE/BAJA]]="","No Aplica",IF(AND(MONTH(Tabla2[[#This Row],[FECHA CESE/BAJA]])=MONTH(TODAY()-30),YEAR(Tabla2[[#This Row],[FECHA CESE/BAJA]])=YEAR(TODAY())),MONTH(TODAY()-30)&amp;"-"&amp;YEAR(TODAY()),"Borrar")),"No aplica")</f>
        <v>8-2023</v>
      </c>
      <c r="AD3460" t="str">
        <f>+IFERROR(IF(Tabla2[[#This Row],[FECHA INICIO DE LABORES EN OBRA]]="","No Aplica",IF(AND(MONTH(Tabla2[[#This Row],[FECHA INICIO DE LABORES EN OBRA]])=MONTH(TODAY()-30),YEAR(Tabla2[[#This Row],[FECHA INICIO DE LABORES EN OBRA]])=YEAR(TODAY())),MONTH(TODAY()-30)&amp;"-"&amp;YEAR(TODAY()),"No Aplica")),"No Aplica")</f>
        <v>No Aplica</v>
      </c>
    </row>
    <row r="3461" spans="1:30" x14ac:dyDescent="0.25">
      <c r="A3461" s="13" t="s">
        <v>11692</v>
      </c>
      <c r="B3461" s="15" t="s">
        <v>11693</v>
      </c>
      <c r="C3461" s="15" t="s">
        <v>11657</v>
      </c>
      <c r="D3461" s="15" t="s">
        <v>796</v>
      </c>
      <c r="E3461" s="15" t="s">
        <v>797</v>
      </c>
      <c r="F3461" s="39">
        <v>33915</v>
      </c>
      <c r="G3461" s="15">
        <v>1</v>
      </c>
      <c r="H3461" s="15" t="s">
        <v>2358</v>
      </c>
      <c r="I3461" s="15" t="s">
        <v>11663</v>
      </c>
      <c r="J3461" s="15" t="s">
        <v>11699</v>
      </c>
      <c r="K3461" s="15" t="s">
        <v>17</v>
      </c>
      <c r="L3461" s="40" t="s">
        <v>6</v>
      </c>
      <c r="M3461" s="39">
        <v>45169</v>
      </c>
      <c r="N3461" s="41" t="s">
        <v>2098</v>
      </c>
      <c r="O3461" s="39">
        <v>44834</v>
      </c>
      <c r="P3461" s="40">
        <v>2</v>
      </c>
      <c r="Q3461" s="40">
        <v>1</v>
      </c>
      <c r="R3461" s="40" t="str">
        <f>IFERROR(VLOOKUP(Tabla2[[#This Row],[CONTRATISTA PRNCIPAL]],Hoja1!$L$5:$M$9,2,FALSE),"CJV")</f>
        <v>CJV</v>
      </c>
      <c r="S3461" s="40" t="str">
        <f>IF(Tabla2[[#This Row],[EMPRESA]]=Tabla2[[#This Row],[CONTRATISTA PRNCIPAL]],"Principal","Secundaria")</f>
        <v>Secundaria</v>
      </c>
      <c r="T3461" s="42">
        <f>IFERROR(1/COUNTIF(Tabla2[CONTRATISTA PRNCIPAL],Tabla2[[#This Row],[CONTRATISTA PRNCIPAL]]),0)</f>
        <v>0.0125</v>
      </c>
      <c r="U3461" s="43">
        <f>IF(((TODAY()-Tabla2[[#This Row],[FECHA NACIMIENTO]])/365)&lt;18,"Corregir", IF(((TODAY()-Tabla2[[#This Row],[FECHA NACIMIENTO]])/365)&gt;80, "Corregir",ROUNDDOWN(((TODAY()-Tabla2[[#This Row],[FECHA NACIMIENTO]])/365),0)))</f>
        <v>30</v>
      </c>
      <c r="V34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61" s="44" t="str">
        <f>+IF(Tabla2[[#This Row],[Edad]]="Corregir","Corregir","Ok")</f>
        <v>Ok</v>
      </c>
      <c r="X3461" s="42" t="str">
        <f>+IFERROR(VLOOKUP(Tabla2[[#This Row],[DISTRITO SEGÚN DNI]],Hoja1!$A$2:$B$32,2,FALSE),"No")</f>
        <v>ATE</v>
      </c>
      <c r="Y3461" s="42" t="str">
        <f>IF(OR(LOWER(Tabla2[[#This Row],[GENERO]])="masculino", LOWER(Tabla2[[#This Row],[GENERO]])="femenino"),"OK","Corregir")</f>
        <v>OK</v>
      </c>
      <c r="Z3461" s="42" t="str">
        <f>+IF(Tabla2[[#This Row],[Nro. DNI / CE]]="","Corregir",IF(LEN(Tabla2[[#This Row],[Nro. DNI / CE]])&gt;=8,"OK","Corregir"))</f>
        <v>OK</v>
      </c>
      <c r="AA3461" s="42">
        <f>COUNTIF(Tabla2[APELLIDOS Y NOMBRES],Tabla2[[#This Row],[APELLIDOS Y NOMBRES]])</f>
        <v>1</v>
      </c>
      <c r="AB3461" s="42">
        <f>IF(Tabla2[[#This Row],[Trabajador]]&gt;1,1/Tabla2[[#This Row],[Trabajador]],Tabla2[[#This Row],[Trabajador]])</f>
        <v>1</v>
      </c>
      <c r="AC3461" t="str">
        <f>+IFERROR(IF(Tabla2[[#This Row],[FECHA CESE/BAJA]]="","No Aplica",IF(AND(MONTH(Tabla2[[#This Row],[FECHA CESE/BAJA]])=MONTH(TODAY()-30),YEAR(Tabla2[[#This Row],[FECHA CESE/BAJA]])=YEAR(TODAY())),MONTH(TODAY()-30)&amp;"-"&amp;YEAR(TODAY()),"Borrar")),"No aplica")</f>
        <v>8-2023</v>
      </c>
      <c r="AD3461" t="str">
        <f>+IFERROR(IF(Tabla2[[#This Row],[FECHA INICIO DE LABORES EN OBRA]]="","No Aplica",IF(AND(MONTH(Tabla2[[#This Row],[FECHA INICIO DE LABORES EN OBRA]])=MONTH(TODAY()-30),YEAR(Tabla2[[#This Row],[FECHA INICIO DE LABORES EN OBRA]])=YEAR(TODAY())),MONTH(TODAY()-30)&amp;"-"&amp;YEAR(TODAY()),"No Aplica")),"No Aplica")</f>
        <v>No Aplica</v>
      </c>
    </row>
    <row r="3462" spans="1:30" x14ac:dyDescent="0.25">
      <c r="A3462" s="13">
        <v>20538306411</v>
      </c>
      <c r="B3462" s="15" t="s">
        <v>11700</v>
      </c>
      <c r="C3462" s="15" t="s">
        <v>11657</v>
      </c>
      <c r="D3462" s="15" t="s">
        <v>861</v>
      </c>
      <c r="E3462" s="15" t="s">
        <v>862</v>
      </c>
      <c r="F3462" s="39">
        <v>34402</v>
      </c>
      <c r="G3462" s="15">
        <v>3</v>
      </c>
      <c r="H3462" s="15" t="s">
        <v>11671</v>
      </c>
      <c r="I3462" s="15" t="s">
        <v>11681</v>
      </c>
      <c r="J3462" s="15" t="s">
        <v>11701</v>
      </c>
      <c r="K3462" s="15" t="s">
        <v>27</v>
      </c>
      <c r="L3462" s="40" t="s">
        <v>6</v>
      </c>
      <c r="M3462" s="39">
        <v>45169</v>
      </c>
      <c r="N3462" s="41" t="s">
        <v>2098</v>
      </c>
      <c r="O3462" s="39">
        <v>44853</v>
      </c>
      <c r="P3462" s="40">
        <v>2</v>
      </c>
      <c r="Q3462" s="40">
        <v>1</v>
      </c>
      <c r="R3462" s="40" t="str">
        <f>IFERROR(VLOOKUP(Tabla2[[#This Row],[CONTRATISTA PRNCIPAL]],Hoja1!$L$5:$M$9,2,FALSE),"CJV")</f>
        <v>CJV</v>
      </c>
      <c r="S3462" s="40" t="str">
        <f>IF(Tabla2[[#This Row],[EMPRESA]]=Tabla2[[#This Row],[CONTRATISTA PRNCIPAL]],"Principal","Secundaria")</f>
        <v>Secundaria</v>
      </c>
      <c r="T3462" s="42">
        <f>IFERROR(1/COUNTIF(Tabla2[CONTRATISTA PRNCIPAL],Tabla2[[#This Row],[CONTRATISTA PRNCIPAL]]),0)</f>
        <v>0.0125</v>
      </c>
      <c r="U3462" s="43">
        <f>IF(((TODAY()-Tabla2[[#This Row],[FECHA NACIMIENTO]])/365)&lt;18,"Corregir", IF(((TODAY()-Tabla2[[#This Row],[FECHA NACIMIENTO]])/365)&gt;80, "Corregir",ROUNDDOWN(((TODAY()-Tabla2[[#This Row],[FECHA NACIMIENTO]])/365),0)))</f>
        <v>29</v>
      </c>
      <c r="V34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62" s="44" t="str">
        <f>+IF(Tabla2[[#This Row],[Edad]]="Corregir","Corregir","Ok")</f>
        <v>Ok</v>
      </c>
      <c r="X3462" s="42" t="str">
        <f>+IFERROR(VLOOKUP(Tabla2[[#This Row],[DISTRITO SEGÚN DNI]],Hoja1!$A$2:$B$32,2,FALSE),"No")</f>
        <v>CALLAO</v>
      </c>
      <c r="Y3462" s="42" t="str">
        <f>IF(OR(LOWER(Tabla2[[#This Row],[GENERO]])="masculino", LOWER(Tabla2[[#This Row],[GENERO]])="femenino"),"OK","Corregir")</f>
        <v>OK</v>
      </c>
      <c r="Z3462" s="42" t="str">
        <f>+IF(Tabla2[[#This Row],[Nro. DNI / CE]]="","Corregir",IF(LEN(Tabla2[[#This Row],[Nro. DNI / CE]])&gt;=8,"OK","Corregir"))</f>
        <v>OK</v>
      </c>
      <c r="AA3462" s="42">
        <f>COUNTIF(Tabla2[APELLIDOS Y NOMBRES],Tabla2[[#This Row],[APELLIDOS Y NOMBRES]])</f>
        <v>1</v>
      </c>
      <c r="AB3462" s="42">
        <f>IF(Tabla2[[#This Row],[Trabajador]]&gt;1,1/Tabla2[[#This Row],[Trabajador]],Tabla2[[#This Row],[Trabajador]])</f>
        <v>1</v>
      </c>
      <c r="AC3462" t="str">
        <f>+IFERROR(IF(Tabla2[[#This Row],[FECHA CESE/BAJA]]="","No Aplica",IF(AND(MONTH(Tabla2[[#This Row],[FECHA CESE/BAJA]])=MONTH(TODAY()-30),YEAR(Tabla2[[#This Row],[FECHA CESE/BAJA]])=YEAR(TODAY())),MONTH(TODAY()-30)&amp;"-"&amp;YEAR(TODAY()),"Borrar")),"No aplica")</f>
        <v>8-2023</v>
      </c>
      <c r="AD3462" t="str">
        <f>+IFERROR(IF(Tabla2[[#This Row],[FECHA INICIO DE LABORES EN OBRA]]="","No Aplica",IF(AND(MONTH(Tabla2[[#This Row],[FECHA INICIO DE LABORES EN OBRA]])=MONTH(TODAY()-30),YEAR(Tabla2[[#This Row],[FECHA INICIO DE LABORES EN OBRA]])=YEAR(TODAY())),MONTH(TODAY()-30)&amp;"-"&amp;YEAR(TODAY()),"No Aplica")),"No Aplica")</f>
        <v>No Aplica</v>
      </c>
    </row>
    <row r="3463" spans="1:30" x14ac:dyDescent="0.25">
      <c r="A3463" s="13">
        <v>20538306411</v>
      </c>
      <c r="B3463" s="15" t="s">
        <v>11700</v>
      </c>
      <c r="C3463" s="15" t="s">
        <v>11657</v>
      </c>
      <c r="D3463" s="15">
        <v>46360518</v>
      </c>
      <c r="E3463" s="15" t="s">
        <v>144</v>
      </c>
      <c r="F3463" s="39">
        <v>32158</v>
      </c>
      <c r="G3463" s="15">
        <v>3</v>
      </c>
      <c r="H3463" s="15" t="s">
        <v>11671</v>
      </c>
      <c r="I3463" s="15" t="s">
        <v>11681</v>
      </c>
      <c r="J3463" s="15" t="s">
        <v>11702</v>
      </c>
      <c r="K3463" s="15" t="s">
        <v>17</v>
      </c>
      <c r="L3463" s="40" t="s">
        <v>6</v>
      </c>
      <c r="M3463" s="39">
        <v>45169</v>
      </c>
      <c r="N3463" s="41" t="s">
        <v>2098</v>
      </c>
      <c r="O3463" s="39">
        <v>44880</v>
      </c>
      <c r="P3463" s="40">
        <v>2</v>
      </c>
      <c r="Q3463" s="40">
        <v>1</v>
      </c>
      <c r="R3463" s="40" t="str">
        <f>IFERROR(VLOOKUP(Tabla2[[#This Row],[CONTRATISTA PRNCIPAL]],Hoja1!$L$5:$M$9,2,FALSE),"CJV")</f>
        <v>CJV</v>
      </c>
      <c r="S3463" s="40" t="str">
        <f>IF(Tabla2[[#This Row],[EMPRESA]]=Tabla2[[#This Row],[CONTRATISTA PRNCIPAL]],"Principal","Secundaria")</f>
        <v>Secundaria</v>
      </c>
      <c r="T3463" s="42">
        <f>IFERROR(1/COUNTIF(Tabla2[CONTRATISTA PRNCIPAL],Tabla2[[#This Row],[CONTRATISTA PRNCIPAL]]),0)</f>
        <v>0.0125</v>
      </c>
      <c r="U3463" s="43">
        <f>IF(((TODAY()-Tabla2[[#This Row],[FECHA NACIMIENTO]])/365)&lt;18,"Corregir", IF(((TODAY()-Tabla2[[#This Row],[FECHA NACIMIENTO]])/365)&gt;80, "Corregir",ROUNDDOWN(((TODAY()-Tabla2[[#This Row],[FECHA NACIMIENTO]])/365),0)))</f>
        <v>35</v>
      </c>
      <c r="V34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63" s="44" t="str">
        <f>+IF(Tabla2[[#This Row],[Edad]]="Corregir","Corregir","Ok")</f>
        <v>Ok</v>
      </c>
      <c r="X3463" s="42" t="str">
        <f>+IFERROR(VLOOKUP(Tabla2[[#This Row],[DISTRITO SEGÚN DNI]],Hoja1!$A$2:$B$32,2,FALSE),"No")</f>
        <v>ATE</v>
      </c>
      <c r="Y3463" s="42" t="str">
        <f>IF(OR(LOWER(Tabla2[[#This Row],[GENERO]])="masculino", LOWER(Tabla2[[#This Row],[GENERO]])="femenino"),"OK","Corregir")</f>
        <v>OK</v>
      </c>
      <c r="Z3463" s="42" t="str">
        <f>+IF(Tabla2[[#This Row],[Nro. DNI / CE]]="","Corregir",IF(LEN(Tabla2[[#This Row],[Nro. DNI / CE]])&gt;=8,"OK","Corregir"))</f>
        <v>OK</v>
      </c>
      <c r="AA3463" s="42">
        <f>COUNTIF(Tabla2[APELLIDOS Y NOMBRES],Tabla2[[#This Row],[APELLIDOS Y NOMBRES]])</f>
        <v>1</v>
      </c>
      <c r="AB3463" s="42">
        <f>IF(Tabla2[[#This Row],[Trabajador]]&gt;1,1/Tabla2[[#This Row],[Trabajador]],Tabla2[[#This Row],[Trabajador]])</f>
        <v>1</v>
      </c>
      <c r="AC3463" t="str">
        <f>+IFERROR(IF(Tabla2[[#This Row],[FECHA CESE/BAJA]]="","No Aplica",IF(AND(MONTH(Tabla2[[#This Row],[FECHA CESE/BAJA]])=MONTH(TODAY()-30),YEAR(Tabla2[[#This Row],[FECHA CESE/BAJA]])=YEAR(TODAY())),MONTH(TODAY()-30)&amp;"-"&amp;YEAR(TODAY()),"Borrar")),"No aplica")</f>
        <v>8-2023</v>
      </c>
      <c r="AD3463" t="str">
        <f>+IFERROR(IF(Tabla2[[#This Row],[FECHA INICIO DE LABORES EN OBRA]]="","No Aplica",IF(AND(MONTH(Tabla2[[#This Row],[FECHA INICIO DE LABORES EN OBRA]])=MONTH(TODAY()-30),YEAR(Tabla2[[#This Row],[FECHA INICIO DE LABORES EN OBRA]])=YEAR(TODAY())),MONTH(TODAY()-30)&amp;"-"&amp;YEAR(TODAY()),"No Aplica")),"No Aplica")</f>
        <v>No Aplica</v>
      </c>
    </row>
    <row r="3464" spans="1:30" x14ac:dyDescent="0.25">
      <c r="A3464" s="13" t="s">
        <v>11703</v>
      </c>
      <c r="B3464" s="15" t="s">
        <v>11700</v>
      </c>
      <c r="C3464" s="15" t="s">
        <v>11657</v>
      </c>
      <c r="D3464" s="15" t="s">
        <v>906</v>
      </c>
      <c r="E3464" s="15" t="s">
        <v>907</v>
      </c>
      <c r="F3464" s="39">
        <v>35849</v>
      </c>
      <c r="G3464" s="15">
        <v>3</v>
      </c>
      <c r="H3464" s="15" t="s">
        <v>11671</v>
      </c>
      <c r="I3464" s="15" t="s">
        <v>11681</v>
      </c>
      <c r="J3464" s="15" t="s">
        <v>11704</v>
      </c>
      <c r="K3464" s="15" t="s">
        <v>22</v>
      </c>
      <c r="L3464" s="40" t="s">
        <v>6</v>
      </c>
      <c r="M3464" s="39">
        <v>45169</v>
      </c>
      <c r="N3464" s="41" t="s">
        <v>2098</v>
      </c>
      <c r="O3464" s="39">
        <v>44853</v>
      </c>
      <c r="P3464" s="40">
        <v>2</v>
      </c>
      <c r="Q3464" s="40">
        <v>1</v>
      </c>
      <c r="R3464" s="40" t="str">
        <f>IFERROR(VLOOKUP(Tabla2[[#This Row],[CONTRATISTA PRNCIPAL]],Hoja1!$L$5:$M$9,2,FALSE),"CJV")</f>
        <v>CJV</v>
      </c>
      <c r="S3464" s="40" t="str">
        <f>IF(Tabla2[[#This Row],[EMPRESA]]=Tabla2[[#This Row],[CONTRATISTA PRNCIPAL]],"Principal","Secundaria")</f>
        <v>Secundaria</v>
      </c>
      <c r="T3464" s="42">
        <f>IFERROR(1/COUNTIF(Tabla2[CONTRATISTA PRNCIPAL],Tabla2[[#This Row],[CONTRATISTA PRNCIPAL]]),0)</f>
        <v>0.0125</v>
      </c>
      <c r="U3464" s="43">
        <f>IF(((TODAY()-Tabla2[[#This Row],[FECHA NACIMIENTO]])/365)&lt;18,"Corregir", IF(((TODAY()-Tabla2[[#This Row],[FECHA NACIMIENTO]])/365)&gt;80, "Corregir",ROUNDDOWN(((TODAY()-Tabla2[[#This Row],[FECHA NACIMIENTO]])/365),0)))</f>
        <v>25</v>
      </c>
      <c r="V34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64" s="44" t="str">
        <f>+IF(Tabla2[[#This Row],[Edad]]="Corregir","Corregir","Ok")</f>
        <v>Ok</v>
      </c>
      <c r="X3464" s="42" t="str">
        <f>+IFERROR(VLOOKUP(Tabla2[[#This Row],[DISTRITO SEGÚN DNI]],Hoja1!$A$2:$B$32,2,FALSE),"No")</f>
        <v>BREÑA</v>
      </c>
      <c r="Y3464" s="42" t="str">
        <f>IF(OR(LOWER(Tabla2[[#This Row],[GENERO]])="masculino", LOWER(Tabla2[[#This Row],[GENERO]])="femenino"),"OK","Corregir")</f>
        <v>OK</v>
      </c>
      <c r="Z3464" s="42" t="str">
        <f>+IF(Tabla2[[#This Row],[Nro. DNI / CE]]="","Corregir",IF(LEN(Tabla2[[#This Row],[Nro. DNI / CE]])&gt;=8,"OK","Corregir"))</f>
        <v>OK</v>
      </c>
      <c r="AA3464" s="42">
        <f>COUNTIF(Tabla2[APELLIDOS Y NOMBRES],Tabla2[[#This Row],[APELLIDOS Y NOMBRES]])</f>
        <v>1</v>
      </c>
      <c r="AB3464" s="42">
        <f>IF(Tabla2[[#This Row],[Trabajador]]&gt;1,1/Tabla2[[#This Row],[Trabajador]],Tabla2[[#This Row],[Trabajador]])</f>
        <v>1</v>
      </c>
      <c r="AC3464" t="str">
        <f>+IFERROR(IF(Tabla2[[#This Row],[FECHA CESE/BAJA]]="","No Aplica",IF(AND(MONTH(Tabla2[[#This Row],[FECHA CESE/BAJA]])=MONTH(TODAY()-30),YEAR(Tabla2[[#This Row],[FECHA CESE/BAJA]])=YEAR(TODAY())),MONTH(TODAY()-30)&amp;"-"&amp;YEAR(TODAY()),"Borrar")),"No aplica")</f>
        <v>8-2023</v>
      </c>
      <c r="AD3464" t="str">
        <f>+IFERROR(IF(Tabla2[[#This Row],[FECHA INICIO DE LABORES EN OBRA]]="","No Aplica",IF(AND(MONTH(Tabla2[[#This Row],[FECHA INICIO DE LABORES EN OBRA]])=MONTH(TODAY()-30),YEAR(Tabla2[[#This Row],[FECHA INICIO DE LABORES EN OBRA]])=YEAR(TODAY())),MONTH(TODAY()-30)&amp;"-"&amp;YEAR(TODAY()),"No Aplica")),"No Aplica")</f>
        <v>No Aplica</v>
      </c>
    </row>
    <row r="3465" spans="1:30" x14ac:dyDescent="0.25">
      <c r="A3465" s="13" t="s">
        <v>11684</v>
      </c>
      <c r="B3465" s="15" t="s">
        <v>67</v>
      </c>
      <c r="C3465" s="15" t="s">
        <v>11657</v>
      </c>
      <c r="D3465" s="15" t="s">
        <v>827</v>
      </c>
      <c r="E3465" s="15" t="s">
        <v>828</v>
      </c>
      <c r="F3465" s="39">
        <v>34458</v>
      </c>
      <c r="G3465" s="15">
        <v>3</v>
      </c>
      <c r="H3465" s="15" t="s">
        <v>11671</v>
      </c>
      <c r="I3465" s="15" t="s">
        <v>8797</v>
      </c>
      <c r="J3465" s="15" t="s">
        <v>11705</v>
      </c>
      <c r="K3465" s="15" t="s">
        <v>27</v>
      </c>
      <c r="L3465" s="40" t="s">
        <v>6</v>
      </c>
      <c r="M3465" s="39">
        <v>45169</v>
      </c>
      <c r="N3465" s="41" t="s">
        <v>2098</v>
      </c>
      <c r="O3465" s="39">
        <v>44860</v>
      </c>
      <c r="P3465" s="40">
        <v>2</v>
      </c>
      <c r="Q3465" s="40">
        <v>1</v>
      </c>
      <c r="R3465" s="40" t="str">
        <f>IFERROR(VLOOKUP(Tabla2[[#This Row],[CONTRATISTA PRNCIPAL]],Hoja1!$L$5:$M$9,2,FALSE),"CJV")</f>
        <v>CJV</v>
      </c>
      <c r="S3465" s="40" t="str">
        <f>IF(Tabla2[[#This Row],[EMPRESA]]=Tabla2[[#This Row],[CONTRATISTA PRNCIPAL]],"Principal","Secundaria")</f>
        <v>Secundaria</v>
      </c>
      <c r="T3465" s="42">
        <f>IFERROR(1/COUNTIF(Tabla2[CONTRATISTA PRNCIPAL],Tabla2[[#This Row],[CONTRATISTA PRNCIPAL]]),0)</f>
        <v>0.0125</v>
      </c>
      <c r="U3465" s="43">
        <f>IF(((TODAY()-Tabla2[[#This Row],[FECHA NACIMIENTO]])/365)&lt;18,"Corregir", IF(((TODAY()-Tabla2[[#This Row],[FECHA NACIMIENTO]])/365)&gt;80, "Corregir",ROUNDDOWN(((TODAY()-Tabla2[[#This Row],[FECHA NACIMIENTO]])/365),0)))</f>
        <v>29</v>
      </c>
      <c r="V34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65" s="44" t="str">
        <f>+IF(Tabla2[[#This Row],[Edad]]="Corregir","Corregir","Ok")</f>
        <v>Ok</v>
      </c>
      <c r="X3465" s="42" t="str">
        <f>+IFERROR(VLOOKUP(Tabla2[[#This Row],[DISTRITO SEGÚN DNI]],Hoja1!$A$2:$B$32,2,FALSE),"No")</f>
        <v>CALLAO</v>
      </c>
      <c r="Y3465" s="42" t="str">
        <f>IF(OR(LOWER(Tabla2[[#This Row],[GENERO]])="masculino", LOWER(Tabla2[[#This Row],[GENERO]])="femenino"),"OK","Corregir")</f>
        <v>OK</v>
      </c>
      <c r="Z3465" s="42" t="str">
        <f>+IF(Tabla2[[#This Row],[Nro. DNI / CE]]="","Corregir",IF(LEN(Tabla2[[#This Row],[Nro. DNI / CE]])&gt;=8,"OK","Corregir"))</f>
        <v>OK</v>
      </c>
      <c r="AA3465" s="42">
        <f>COUNTIF(Tabla2[APELLIDOS Y NOMBRES],Tabla2[[#This Row],[APELLIDOS Y NOMBRES]])</f>
        <v>1</v>
      </c>
      <c r="AB3465" s="42">
        <f>IF(Tabla2[[#This Row],[Trabajador]]&gt;1,1/Tabla2[[#This Row],[Trabajador]],Tabla2[[#This Row],[Trabajador]])</f>
        <v>1</v>
      </c>
      <c r="AC3465" t="str">
        <f>+IFERROR(IF(Tabla2[[#This Row],[FECHA CESE/BAJA]]="","No Aplica",IF(AND(MONTH(Tabla2[[#This Row],[FECHA CESE/BAJA]])=MONTH(TODAY()-30),YEAR(Tabla2[[#This Row],[FECHA CESE/BAJA]])=YEAR(TODAY())),MONTH(TODAY()-30)&amp;"-"&amp;YEAR(TODAY()),"Borrar")),"No aplica")</f>
        <v>8-2023</v>
      </c>
      <c r="AD3465" t="str">
        <f>+IFERROR(IF(Tabla2[[#This Row],[FECHA INICIO DE LABORES EN OBRA]]="","No Aplica",IF(AND(MONTH(Tabla2[[#This Row],[FECHA INICIO DE LABORES EN OBRA]])=MONTH(TODAY()-30),YEAR(Tabla2[[#This Row],[FECHA INICIO DE LABORES EN OBRA]])=YEAR(TODAY())),MONTH(TODAY()-30)&amp;"-"&amp;YEAR(TODAY()),"No Aplica")),"No Aplica")</f>
        <v>No Aplica</v>
      </c>
    </row>
    <row r="3466" spans="1:30" x14ac:dyDescent="0.25">
      <c r="A3466" s="13" t="s">
        <v>11684</v>
      </c>
      <c r="B3466" s="15" t="s">
        <v>67</v>
      </c>
      <c r="C3466" s="15" t="s">
        <v>11657</v>
      </c>
      <c r="D3466" s="15" t="s">
        <v>11706</v>
      </c>
      <c r="E3466" s="15" t="s">
        <v>11707</v>
      </c>
      <c r="F3466" s="39">
        <v>35019</v>
      </c>
      <c r="G3466" s="15">
        <v>3</v>
      </c>
      <c r="H3466" s="15" t="s">
        <v>11671</v>
      </c>
      <c r="I3466" s="15" t="s">
        <v>8797</v>
      </c>
      <c r="J3466" s="15" t="s">
        <v>11708</v>
      </c>
      <c r="K3466" s="15" t="s">
        <v>11709</v>
      </c>
      <c r="L3466" s="40" t="s">
        <v>6</v>
      </c>
      <c r="M3466" s="39">
        <v>45169</v>
      </c>
      <c r="N3466" s="41" t="s">
        <v>2098</v>
      </c>
      <c r="O3466" s="39">
        <v>44984</v>
      </c>
      <c r="P3466" s="40">
        <v>2</v>
      </c>
      <c r="Q3466" s="40">
        <v>1</v>
      </c>
      <c r="R3466" s="40" t="str">
        <f>IFERROR(VLOOKUP(Tabla2[[#This Row],[CONTRATISTA PRNCIPAL]],Hoja1!$L$5:$M$9,2,FALSE),"CJV")</f>
        <v>CJV</v>
      </c>
      <c r="S3466" s="40" t="str">
        <f>IF(Tabla2[[#This Row],[EMPRESA]]=Tabla2[[#This Row],[CONTRATISTA PRNCIPAL]],"Principal","Secundaria")</f>
        <v>Secundaria</v>
      </c>
      <c r="T3466" s="42">
        <f>IFERROR(1/COUNTIF(Tabla2[CONTRATISTA PRNCIPAL],Tabla2[[#This Row],[CONTRATISTA PRNCIPAL]]),0)</f>
        <v>0.0125</v>
      </c>
      <c r="U3466" s="43">
        <f>IF(((TODAY()-Tabla2[[#This Row],[FECHA NACIMIENTO]])/365)&lt;18,"Corregir", IF(((TODAY()-Tabla2[[#This Row],[FECHA NACIMIENTO]])/365)&gt;80, "Corregir",ROUNDDOWN(((TODAY()-Tabla2[[#This Row],[FECHA NACIMIENTO]])/365),0)))</f>
        <v>27</v>
      </c>
      <c r="V34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66" s="44" t="str">
        <f>+IF(Tabla2[[#This Row],[Edad]]="Corregir","Corregir","Ok")</f>
        <v>Ok</v>
      </c>
      <c r="X3466" s="42" t="str">
        <f>+IFERROR(VLOOKUP(Tabla2[[#This Row],[DISTRITO SEGÚN DNI]],Hoja1!$A$2:$B$32,2,FALSE),"No")</f>
        <v>No</v>
      </c>
      <c r="Y3466" s="42" t="str">
        <f>IF(OR(LOWER(Tabla2[[#This Row],[GENERO]])="masculino", LOWER(Tabla2[[#This Row],[GENERO]])="femenino"),"OK","Corregir")</f>
        <v>OK</v>
      </c>
      <c r="Z3466" s="42" t="str">
        <f>+IF(Tabla2[[#This Row],[Nro. DNI / CE]]="","Corregir",IF(LEN(Tabla2[[#This Row],[Nro. DNI / CE]])&gt;=8,"OK","Corregir"))</f>
        <v>OK</v>
      </c>
      <c r="AA3466" s="42">
        <f>COUNTIF(Tabla2[APELLIDOS Y NOMBRES],Tabla2[[#This Row],[APELLIDOS Y NOMBRES]])</f>
        <v>1</v>
      </c>
      <c r="AB3466" s="42">
        <f>IF(Tabla2[[#This Row],[Trabajador]]&gt;1,1/Tabla2[[#This Row],[Trabajador]],Tabla2[[#This Row],[Trabajador]])</f>
        <v>1</v>
      </c>
      <c r="AC3466" t="str">
        <f>+IFERROR(IF(Tabla2[[#This Row],[FECHA CESE/BAJA]]="","No Aplica",IF(AND(MONTH(Tabla2[[#This Row],[FECHA CESE/BAJA]])=MONTH(TODAY()-30),YEAR(Tabla2[[#This Row],[FECHA CESE/BAJA]])=YEAR(TODAY())),MONTH(TODAY()-30)&amp;"-"&amp;YEAR(TODAY()),"Borrar")),"No aplica")</f>
        <v>8-2023</v>
      </c>
      <c r="AD3466" t="str">
        <f>+IFERROR(IF(Tabla2[[#This Row],[FECHA INICIO DE LABORES EN OBRA]]="","No Aplica",IF(AND(MONTH(Tabla2[[#This Row],[FECHA INICIO DE LABORES EN OBRA]])=MONTH(TODAY()-30),YEAR(Tabla2[[#This Row],[FECHA INICIO DE LABORES EN OBRA]])=YEAR(TODAY())),MONTH(TODAY()-30)&amp;"-"&amp;YEAR(TODAY()),"No Aplica")),"No Aplica")</f>
        <v>No Aplica</v>
      </c>
    </row>
    <row r="3467" spans="1:30" x14ac:dyDescent="0.25">
      <c r="A3467" s="13" t="s">
        <v>11655</v>
      </c>
      <c r="B3467" s="15" t="s">
        <v>11656</v>
      </c>
      <c r="C3467" s="15" t="s">
        <v>11657</v>
      </c>
      <c r="D3467" s="15">
        <v>77083082</v>
      </c>
      <c r="E3467" s="15" t="s">
        <v>11710</v>
      </c>
      <c r="F3467" s="39">
        <v>34783</v>
      </c>
      <c r="G3467" s="15">
        <v>3</v>
      </c>
      <c r="H3467" s="15" t="s">
        <v>11659</v>
      </c>
      <c r="I3467" s="15" t="s">
        <v>8797</v>
      </c>
      <c r="J3467" s="15" t="s">
        <v>11711</v>
      </c>
      <c r="K3467" s="15" t="s">
        <v>4274</v>
      </c>
      <c r="L3467" s="40" t="s">
        <v>6</v>
      </c>
      <c r="M3467" s="39"/>
      <c r="N3467" s="41" t="s">
        <v>6598</v>
      </c>
      <c r="O3467" s="39">
        <v>44868</v>
      </c>
      <c r="P3467" s="40">
        <v>1</v>
      </c>
      <c r="Q3467" s="40">
        <v>1</v>
      </c>
      <c r="R3467" s="40" t="str">
        <f>IFERROR(VLOOKUP(Tabla2[[#This Row],[CONTRATISTA PRNCIPAL]],Hoja1!$L$5:$M$9,2,FALSE),"CJV")</f>
        <v>CJV</v>
      </c>
      <c r="S3467" s="40" t="str">
        <f>IF(Tabla2[[#This Row],[EMPRESA]]=Tabla2[[#This Row],[CONTRATISTA PRNCIPAL]],"Principal","Secundaria")</f>
        <v>Secundaria</v>
      </c>
      <c r="T3467" s="42">
        <f>IFERROR(1/COUNTIF(Tabla2[CONTRATISTA PRNCIPAL],Tabla2[[#This Row],[CONTRATISTA PRNCIPAL]]),0)</f>
        <v>0.0125</v>
      </c>
      <c r="U3467" s="43">
        <f>IF(((TODAY()-Tabla2[[#This Row],[FECHA NACIMIENTO]])/365)&lt;18,"Corregir", IF(((TODAY()-Tabla2[[#This Row],[FECHA NACIMIENTO]])/365)&gt;80, "Corregir",ROUNDDOWN(((TODAY()-Tabla2[[#This Row],[FECHA NACIMIENTO]])/365),0)))</f>
        <v>28</v>
      </c>
      <c r="V34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67" s="44" t="str">
        <f>+IF(Tabla2[[#This Row],[Edad]]="Corregir","Corregir","Ok")</f>
        <v>Ok</v>
      </c>
      <c r="X3467" s="42" t="str">
        <f>+IFERROR(VLOOKUP(Tabla2[[#This Row],[DISTRITO SEGÚN DNI]],Hoja1!$A$2:$B$32,2,FALSE),"No")</f>
        <v>No</v>
      </c>
      <c r="Y3467" s="42" t="str">
        <f>IF(OR(LOWER(Tabla2[[#This Row],[GENERO]])="masculino", LOWER(Tabla2[[#This Row],[GENERO]])="femenino"),"OK","Corregir")</f>
        <v>OK</v>
      </c>
      <c r="Z3467" s="42" t="str">
        <f>+IF(Tabla2[[#This Row],[Nro. DNI / CE]]="","Corregir",IF(LEN(Tabla2[[#This Row],[Nro. DNI / CE]])&gt;=8,"OK","Corregir"))</f>
        <v>OK</v>
      </c>
      <c r="AA3467" s="42">
        <f>COUNTIF(Tabla2[APELLIDOS Y NOMBRES],Tabla2[[#This Row],[APELLIDOS Y NOMBRES]])</f>
        <v>1</v>
      </c>
      <c r="AB3467" s="42">
        <f>IF(Tabla2[[#This Row],[Trabajador]]&gt;1,1/Tabla2[[#This Row],[Trabajador]],Tabla2[[#This Row],[Trabajador]])</f>
        <v>1</v>
      </c>
      <c r="AC3467" t="str">
        <f>+IFERROR(IF(Tabla2[[#This Row],[FECHA CESE/BAJA]]="","No Aplica",IF(AND(MONTH(Tabla2[[#This Row],[FECHA CESE/BAJA]])=MONTH(TODAY()-30),YEAR(Tabla2[[#This Row],[FECHA CESE/BAJA]])=YEAR(TODAY())),MONTH(TODAY()-30)&amp;"-"&amp;YEAR(TODAY()),"Borrar")),"No aplica")</f>
        <v>No Aplica</v>
      </c>
      <c r="AD3467" t="str">
        <f>+IFERROR(IF(Tabla2[[#This Row],[FECHA INICIO DE LABORES EN OBRA]]="","No Aplica",IF(AND(MONTH(Tabla2[[#This Row],[FECHA INICIO DE LABORES EN OBRA]])=MONTH(TODAY()-30),YEAR(Tabla2[[#This Row],[FECHA INICIO DE LABORES EN OBRA]])=YEAR(TODAY())),MONTH(TODAY()-30)&amp;"-"&amp;YEAR(TODAY()),"No Aplica")),"No Aplica")</f>
        <v>No Aplica</v>
      </c>
    </row>
    <row r="3468" spans="1:30" x14ac:dyDescent="0.25">
      <c r="A3468" s="13" t="s">
        <v>11655</v>
      </c>
      <c r="B3468" s="15" t="s">
        <v>11656</v>
      </c>
      <c r="C3468" s="15" t="s">
        <v>11657</v>
      </c>
      <c r="D3468" s="15">
        <v>48879549</v>
      </c>
      <c r="E3468" s="15" t="s">
        <v>11712</v>
      </c>
      <c r="F3468" s="39">
        <v>32975</v>
      </c>
      <c r="G3468" s="15">
        <v>3</v>
      </c>
      <c r="H3468" s="15" t="s">
        <v>11659</v>
      </c>
      <c r="I3468" s="15" t="s">
        <v>8797</v>
      </c>
      <c r="J3468" s="15" t="s">
        <v>11713</v>
      </c>
      <c r="K3468" s="15" t="s">
        <v>11714</v>
      </c>
      <c r="L3468" s="40" t="s">
        <v>6</v>
      </c>
      <c r="M3468" s="39"/>
      <c r="N3468" s="41" t="s">
        <v>6598</v>
      </c>
      <c r="O3468" s="39">
        <v>45005</v>
      </c>
      <c r="P3468" s="40">
        <v>1</v>
      </c>
      <c r="Q3468" s="40">
        <v>1</v>
      </c>
      <c r="R3468" s="40" t="str">
        <f>IFERROR(VLOOKUP(Tabla2[[#This Row],[CONTRATISTA PRNCIPAL]],Hoja1!$L$5:$M$9,2,FALSE),"CJV")</f>
        <v>CJV</v>
      </c>
      <c r="S3468" s="40" t="str">
        <f>IF(Tabla2[[#This Row],[EMPRESA]]=Tabla2[[#This Row],[CONTRATISTA PRNCIPAL]],"Principal","Secundaria")</f>
        <v>Secundaria</v>
      </c>
      <c r="T3468" s="42">
        <f>IFERROR(1/COUNTIF(Tabla2[CONTRATISTA PRNCIPAL],Tabla2[[#This Row],[CONTRATISTA PRNCIPAL]]),0)</f>
        <v>0.0125</v>
      </c>
      <c r="U3468" s="43">
        <f>IF(((TODAY()-Tabla2[[#This Row],[FECHA NACIMIENTO]])/365)&lt;18,"Corregir", IF(((TODAY()-Tabla2[[#This Row],[FECHA NACIMIENTO]])/365)&gt;80, "Corregir",ROUNDDOWN(((TODAY()-Tabla2[[#This Row],[FECHA NACIMIENTO]])/365),0)))</f>
        <v>33</v>
      </c>
      <c r="V34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68" s="44" t="str">
        <f>+IF(Tabla2[[#This Row],[Edad]]="Corregir","Corregir","Ok")</f>
        <v>Ok</v>
      </c>
      <c r="X3468" s="42" t="str">
        <f>+IFERROR(VLOOKUP(Tabla2[[#This Row],[DISTRITO SEGÚN DNI]],Hoja1!$A$2:$B$32,2,FALSE),"No")</f>
        <v>No</v>
      </c>
      <c r="Y3468" s="42" t="str">
        <f>IF(OR(LOWER(Tabla2[[#This Row],[GENERO]])="masculino", LOWER(Tabla2[[#This Row],[GENERO]])="femenino"),"OK","Corregir")</f>
        <v>OK</v>
      </c>
      <c r="Z3468" s="42" t="str">
        <f>+IF(Tabla2[[#This Row],[Nro. DNI / CE]]="","Corregir",IF(LEN(Tabla2[[#This Row],[Nro. DNI / CE]])&gt;=8,"OK","Corregir"))</f>
        <v>OK</v>
      </c>
      <c r="AA3468" s="42">
        <f>COUNTIF(Tabla2[APELLIDOS Y NOMBRES],Tabla2[[#This Row],[APELLIDOS Y NOMBRES]])</f>
        <v>1</v>
      </c>
      <c r="AB3468" s="42">
        <f>IF(Tabla2[[#This Row],[Trabajador]]&gt;1,1/Tabla2[[#This Row],[Trabajador]],Tabla2[[#This Row],[Trabajador]])</f>
        <v>1</v>
      </c>
      <c r="AC3468" t="str">
        <f>+IFERROR(IF(Tabla2[[#This Row],[FECHA CESE/BAJA]]="","No Aplica",IF(AND(MONTH(Tabla2[[#This Row],[FECHA CESE/BAJA]])=MONTH(TODAY()-30),YEAR(Tabla2[[#This Row],[FECHA CESE/BAJA]])=YEAR(TODAY())),MONTH(TODAY()-30)&amp;"-"&amp;YEAR(TODAY()),"Borrar")),"No aplica")</f>
        <v>No Aplica</v>
      </c>
      <c r="AD3468" t="str">
        <f>+IFERROR(IF(Tabla2[[#This Row],[FECHA INICIO DE LABORES EN OBRA]]="","No Aplica",IF(AND(MONTH(Tabla2[[#This Row],[FECHA INICIO DE LABORES EN OBRA]])=MONTH(TODAY()-30),YEAR(Tabla2[[#This Row],[FECHA INICIO DE LABORES EN OBRA]])=YEAR(TODAY())),MONTH(TODAY()-30)&amp;"-"&amp;YEAR(TODAY()),"No Aplica")),"No Aplica")</f>
        <v>No Aplica</v>
      </c>
    </row>
    <row r="3469" spans="1:30" x14ac:dyDescent="0.25">
      <c r="A3469" s="13" t="s">
        <v>11655</v>
      </c>
      <c r="B3469" s="15" t="s">
        <v>11656</v>
      </c>
      <c r="C3469" s="15" t="s">
        <v>11657</v>
      </c>
      <c r="D3469" s="15">
        <v>76612225</v>
      </c>
      <c r="E3469" s="15" t="s">
        <v>11715</v>
      </c>
      <c r="F3469" s="39">
        <v>36501</v>
      </c>
      <c r="G3469" s="15">
        <v>3</v>
      </c>
      <c r="H3469" s="15" t="s">
        <v>11659</v>
      </c>
      <c r="I3469" s="15" t="s">
        <v>8797</v>
      </c>
      <c r="J3469" s="15" t="s">
        <v>11716</v>
      </c>
      <c r="K3469" s="15" t="s">
        <v>2182</v>
      </c>
      <c r="L3469" s="40" t="s">
        <v>6</v>
      </c>
      <c r="M3469" s="39"/>
      <c r="N3469" s="41" t="s">
        <v>6598</v>
      </c>
      <c r="O3469" s="39" t="s">
        <v>11717</v>
      </c>
      <c r="P3469" s="40">
        <v>1</v>
      </c>
      <c r="Q3469" s="40">
        <v>1</v>
      </c>
      <c r="R3469" s="40" t="str">
        <f>IFERROR(VLOOKUP(Tabla2[[#This Row],[CONTRATISTA PRNCIPAL]],Hoja1!$L$5:$M$9,2,FALSE),"CJV")</f>
        <v>CJV</v>
      </c>
      <c r="S3469" s="40" t="str">
        <f>IF(Tabla2[[#This Row],[EMPRESA]]=Tabla2[[#This Row],[CONTRATISTA PRNCIPAL]],"Principal","Secundaria")</f>
        <v>Secundaria</v>
      </c>
      <c r="T3469" s="42">
        <f>IFERROR(1/COUNTIF(Tabla2[CONTRATISTA PRNCIPAL],Tabla2[[#This Row],[CONTRATISTA PRNCIPAL]]),0)</f>
        <v>0.0125</v>
      </c>
      <c r="U3469" s="43">
        <f>IF(((TODAY()-Tabla2[[#This Row],[FECHA NACIMIENTO]])/365)&lt;18,"Corregir", IF(((TODAY()-Tabla2[[#This Row],[FECHA NACIMIENTO]])/365)&gt;80, "Corregir",ROUNDDOWN(((TODAY()-Tabla2[[#This Row],[FECHA NACIMIENTO]])/365),0)))</f>
        <v>23</v>
      </c>
      <c r="V34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469" s="44" t="str">
        <f>+IF(Tabla2[[#This Row],[Edad]]="Corregir","Corregir","Ok")</f>
        <v>Ok</v>
      </c>
      <c r="X3469" s="42" t="str">
        <f>+IFERROR(VLOOKUP(Tabla2[[#This Row],[DISTRITO SEGÚN DNI]],Hoja1!$A$2:$B$32,2,FALSE),"No")</f>
        <v>No</v>
      </c>
      <c r="Y3469" s="42" t="str">
        <f>IF(OR(LOWER(Tabla2[[#This Row],[GENERO]])="masculino", LOWER(Tabla2[[#This Row],[GENERO]])="femenino"),"OK","Corregir")</f>
        <v>OK</v>
      </c>
      <c r="Z3469" s="42" t="str">
        <f>+IF(Tabla2[[#This Row],[Nro. DNI / CE]]="","Corregir",IF(LEN(Tabla2[[#This Row],[Nro. DNI / CE]])&gt;=8,"OK","Corregir"))</f>
        <v>OK</v>
      </c>
      <c r="AA3469" s="42">
        <f>COUNTIF(Tabla2[APELLIDOS Y NOMBRES],Tabla2[[#This Row],[APELLIDOS Y NOMBRES]])</f>
        <v>1</v>
      </c>
      <c r="AB3469" s="42">
        <f>IF(Tabla2[[#This Row],[Trabajador]]&gt;1,1/Tabla2[[#This Row],[Trabajador]],Tabla2[[#This Row],[Trabajador]])</f>
        <v>1</v>
      </c>
      <c r="AC3469" t="str">
        <f>+IFERROR(IF(Tabla2[[#This Row],[FECHA CESE/BAJA]]="","No Aplica",IF(AND(MONTH(Tabla2[[#This Row],[FECHA CESE/BAJA]])=MONTH(TODAY()-30),YEAR(Tabla2[[#This Row],[FECHA CESE/BAJA]])=YEAR(TODAY())),MONTH(TODAY()-30)&amp;"-"&amp;YEAR(TODAY()),"Borrar")),"No aplica")</f>
        <v>No Aplica</v>
      </c>
      <c r="AD3469" t="str">
        <f>+IFERROR(IF(Tabla2[[#This Row],[FECHA INICIO DE LABORES EN OBRA]]="","No Aplica",IF(AND(MONTH(Tabla2[[#This Row],[FECHA INICIO DE LABORES EN OBRA]])=MONTH(TODAY()-30),YEAR(Tabla2[[#This Row],[FECHA INICIO DE LABORES EN OBRA]])=YEAR(TODAY())),MONTH(TODAY()-30)&amp;"-"&amp;YEAR(TODAY()),"No Aplica")),"No Aplica")</f>
        <v>No Aplica</v>
      </c>
    </row>
    <row r="3470" spans="1:30" x14ac:dyDescent="0.25">
      <c r="A3470" s="13" t="s">
        <v>11655</v>
      </c>
      <c r="B3470" s="15" t="s">
        <v>11656</v>
      </c>
      <c r="C3470" s="15" t="s">
        <v>11657</v>
      </c>
      <c r="D3470" s="15">
        <v>43369023</v>
      </c>
      <c r="E3470" s="15" t="s">
        <v>11718</v>
      </c>
      <c r="F3470" s="39">
        <v>31437</v>
      </c>
      <c r="G3470" s="15">
        <v>3</v>
      </c>
      <c r="H3470" s="15" t="s">
        <v>11719</v>
      </c>
      <c r="I3470" s="15" t="s">
        <v>8797</v>
      </c>
      <c r="J3470" s="15" t="s">
        <v>11720</v>
      </c>
      <c r="K3470" s="15" t="s">
        <v>2182</v>
      </c>
      <c r="L3470" s="40" t="s">
        <v>6</v>
      </c>
      <c r="M3470" s="39"/>
      <c r="N3470" s="41" t="s">
        <v>6598</v>
      </c>
      <c r="O3470" s="39">
        <v>45028</v>
      </c>
      <c r="P3470" s="40">
        <v>1</v>
      </c>
      <c r="Q3470" s="40">
        <v>1</v>
      </c>
      <c r="R3470" s="40" t="str">
        <f>IFERROR(VLOOKUP(Tabla2[[#This Row],[CONTRATISTA PRNCIPAL]],Hoja1!$L$5:$M$9,2,FALSE),"CJV")</f>
        <v>CJV</v>
      </c>
      <c r="S3470" s="40" t="str">
        <f>IF(Tabla2[[#This Row],[EMPRESA]]=Tabla2[[#This Row],[CONTRATISTA PRNCIPAL]],"Principal","Secundaria")</f>
        <v>Secundaria</v>
      </c>
      <c r="T3470" s="42">
        <f>IFERROR(1/COUNTIF(Tabla2[CONTRATISTA PRNCIPAL],Tabla2[[#This Row],[CONTRATISTA PRNCIPAL]]),0)</f>
        <v>0.0125</v>
      </c>
      <c r="U3470" s="43">
        <f>IF(((TODAY()-Tabla2[[#This Row],[FECHA NACIMIENTO]])/365)&lt;18,"Corregir", IF(((TODAY()-Tabla2[[#This Row],[FECHA NACIMIENTO]])/365)&gt;80, "Corregir",ROUNDDOWN(((TODAY()-Tabla2[[#This Row],[FECHA NACIMIENTO]])/365),0)))</f>
        <v>37</v>
      </c>
      <c r="V34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70" s="44" t="str">
        <f>+IF(Tabla2[[#This Row],[Edad]]="Corregir","Corregir","Ok")</f>
        <v>Ok</v>
      </c>
      <c r="X3470" s="42" t="str">
        <f>+IFERROR(VLOOKUP(Tabla2[[#This Row],[DISTRITO SEGÚN DNI]],Hoja1!$A$2:$B$32,2,FALSE),"No")</f>
        <v>No</v>
      </c>
      <c r="Y3470" s="42" t="str">
        <f>IF(OR(LOWER(Tabla2[[#This Row],[GENERO]])="masculino", LOWER(Tabla2[[#This Row],[GENERO]])="femenino"),"OK","Corregir")</f>
        <v>OK</v>
      </c>
      <c r="Z3470" s="42" t="str">
        <f>+IF(Tabla2[[#This Row],[Nro. DNI / CE]]="","Corregir",IF(LEN(Tabla2[[#This Row],[Nro. DNI / CE]])&gt;=8,"OK","Corregir"))</f>
        <v>OK</v>
      </c>
      <c r="AA3470" s="42">
        <f>COUNTIF(Tabla2[APELLIDOS Y NOMBRES],Tabla2[[#This Row],[APELLIDOS Y NOMBRES]])</f>
        <v>1</v>
      </c>
      <c r="AB3470" s="42">
        <f>IF(Tabla2[[#This Row],[Trabajador]]&gt;1,1/Tabla2[[#This Row],[Trabajador]],Tabla2[[#This Row],[Trabajador]])</f>
        <v>1</v>
      </c>
      <c r="AC3470" t="str">
        <f>+IFERROR(IF(Tabla2[[#This Row],[FECHA CESE/BAJA]]="","No Aplica",IF(AND(MONTH(Tabla2[[#This Row],[FECHA CESE/BAJA]])=MONTH(TODAY()-30),YEAR(Tabla2[[#This Row],[FECHA CESE/BAJA]])=YEAR(TODAY())),MONTH(TODAY()-30)&amp;"-"&amp;YEAR(TODAY()),"Borrar")),"No aplica")</f>
        <v>No Aplica</v>
      </c>
      <c r="AD3470" t="str">
        <f>+IFERROR(IF(Tabla2[[#This Row],[FECHA INICIO DE LABORES EN OBRA]]="","No Aplica",IF(AND(MONTH(Tabla2[[#This Row],[FECHA INICIO DE LABORES EN OBRA]])=MONTH(TODAY()-30),YEAR(Tabla2[[#This Row],[FECHA INICIO DE LABORES EN OBRA]])=YEAR(TODAY())),MONTH(TODAY()-30)&amp;"-"&amp;YEAR(TODAY()),"No Aplica")),"No Aplica")</f>
        <v>No Aplica</v>
      </c>
    </row>
    <row r="3471" spans="1:30" x14ac:dyDescent="0.25">
      <c r="A3471" s="13" t="s">
        <v>11692</v>
      </c>
      <c r="B3471" s="15" t="s">
        <v>11693</v>
      </c>
      <c r="C3471" s="15" t="s">
        <v>11657</v>
      </c>
      <c r="D3471" s="15">
        <v>47343199</v>
      </c>
      <c r="E3471" s="15" t="s">
        <v>11721</v>
      </c>
      <c r="F3471" s="39">
        <v>33794</v>
      </c>
      <c r="G3471" s="15">
        <v>1</v>
      </c>
      <c r="H3471" s="15" t="s">
        <v>2601</v>
      </c>
      <c r="I3471" s="15" t="s">
        <v>11663</v>
      </c>
      <c r="J3471" s="15" t="s">
        <v>11722</v>
      </c>
      <c r="K3471" s="15" t="s">
        <v>2641</v>
      </c>
      <c r="L3471" s="40" t="s">
        <v>6</v>
      </c>
      <c r="M3471" s="39"/>
      <c r="N3471" s="41" t="s">
        <v>2098</v>
      </c>
      <c r="O3471" s="39">
        <v>44833</v>
      </c>
      <c r="P3471" s="40">
        <v>1</v>
      </c>
      <c r="Q3471" s="40">
        <v>1</v>
      </c>
      <c r="R3471" s="40" t="str">
        <f>IFERROR(VLOOKUP(Tabla2[[#This Row],[CONTRATISTA PRNCIPAL]],Hoja1!$L$5:$M$9,2,FALSE),"CJV")</f>
        <v>CJV</v>
      </c>
      <c r="S3471" s="40" t="str">
        <f>IF(Tabla2[[#This Row],[EMPRESA]]=Tabla2[[#This Row],[CONTRATISTA PRNCIPAL]],"Principal","Secundaria")</f>
        <v>Secundaria</v>
      </c>
      <c r="T3471" s="42">
        <f>IFERROR(1/COUNTIF(Tabla2[CONTRATISTA PRNCIPAL],Tabla2[[#This Row],[CONTRATISTA PRNCIPAL]]),0)</f>
        <v>0.0125</v>
      </c>
      <c r="U3471" s="43">
        <f>IF(((TODAY()-Tabla2[[#This Row],[FECHA NACIMIENTO]])/365)&lt;18,"Corregir", IF(((TODAY()-Tabla2[[#This Row],[FECHA NACIMIENTO]])/365)&gt;80, "Corregir",ROUNDDOWN(((TODAY()-Tabla2[[#This Row],[FECHA NACIMIENTO]])/365),0)))</f>
        <v>31</v>
      </c>
      <c r="V34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71" s="44" t="str">
        <f>+IF(Tabla2[[#This Row],[Edad]]="Corregir","Corregir","Ok")</f>
        <v>Ok</v>
      </c>
      <c r="X3471" s="42" t="str">
        <f>+IFERROR(VLOOKUP(Tabla2[[#This Row],[DISTRITO SEGÚN DNI]],Hoja1!$A$2:$B$32,2,FALSE),"No")</f>
        <v>No</v>
      </c>
      <c r="Y3471" s="42" t="str">
        <f>IF(OR(LOWER(Tabla2[[#This Row],[GENERO]])="masculino", LOWER(Tabla2[[#This Row],[GENERO]])="femenino"),"OK","Corregir")</f>
        <v>OK</v>
      </c>
      <c r="Z3471" s="42" t="str">
        <f>+IF(Tabla2[[#This Row],[Nro. DNI / CE]]="","Corregir",IF(LEN(Tabla2[[#This Row],[Nro. DNI / CE]])&gt;=8,"OK","Corregir"))</f>
        <v>OK</v>
      </c>
      <c r="AA3471" s="42">
        <f>COUNTIF(Tabla2[APELLIDOS Y NOMBRES],Tabla2[[#This Row],[APELLIDOS Y NOMBRES]])</f>
        <v>1</v>
      </c>
      <c r="AB3471" s="42">
        <f>IF(Tabla2[[#This Row],[Trabajador]]&gt;1,1/Tabla2[[#This Row],[Trabajador]],Tabla2[[#This Row],[Trabajador]])</f>
        <v>1</v>
      </c>
      <c r="AC3471" t="str">
        <f>+IFERROR(IF(Tabla2[[#This Row],[FECHA CESE/BAJA]]="","No Aplica",IF(AND(MONTH(Tabla2[[#This Row],[FECHA CESE/BAJA]])=MONTH(TODAY()-30),YEAR(Tabla2[[#This Row],[FECHA CESE/BAJA]])=YEAR(TODAY())),MONTH(TODAY()-30)&amp;"-"&amp;YEAR(TODAY()),"Borrar")),"No aplica")</f>
        <v>No Aplica</v>
      </c>
      <c r="AD3471" t="str">
        <f>+IFERROR(IF(Tabla2[[#This Row],[FECHA INICIO DE LABORES EN OBRA]]="","No Aplica",IF(AND(MONTH(Tabla2[[#This Row],[FECHA INICIO DE LABORES EN OBRA]])=MONTH(TODAY()-30),YEAR(Tabla2[[#This Row],[FECHA INICIO DE LABORES EN OBRA]])=YEAR(TODAY())),MONTH(TODAY()-30)&amp;"-"&amp;YEAR(TODAY()),"No Aplica")),"No Aplica")</f>
        <v>No Aplica</v>
      </c>
    </row>
    <row r="3472" spans="1:30" x14ac:dyDescent="0.25">
      <c r="A3472" s="13" t="s">
        <v>11692</v>
      </c>
      <c r="B3472" s="15" t="s">
        <v>11693</v>
      </c>
      <c r="C3472" s="15" t="s">
        <v>11657</v>
      </c>
      <c r="D3472" s="15">
        <v>40137651</v>
      </c>
      <c r="E3472" s="15" t="s">
        <v>11723</v>
      </c>
      <c r="F3472" s="39">
        <v>28912</v>
      </c>
      <c r="G3472" s="15">
        <v>1</v>
      </c>
      <c r="H3472" s="15" t="s">
        <v>2776</v>
      </c>
      <c r="I3472" s="15" t="s">
        <v>11663</v>
      </c>
      <c r="J3472" s="15" t="s">
        <v>11724</v>
      </c>
      <c r="K3472" s="15" t="s">
        <v>2294</v>
      </c>
      <c r="L3472" s="40" t="s">
        <v>6</v>
      </c>
      <c r="M3472" s="39"/>
      <c r="N3472" s="41" t="s">
        <v>2098</v>
      </c>
      <c r="O3472" s="39">
        <v>44872</v>
      </c>
      <c r="P3472" s="40">
        <v>1</v>
      </c>
      <c r="Q3472" s="40">
        <v>1</v>
      </c>
      <c r="R3472" s="40" t="str">
        <f>IFERROR(VLOOKUP(Tabla2[[#This Row],[CONTRATISTA PRNCIPAL]],Hoja1!$L$5:$M$9,2,FALSE),"CJV")</f>
        <v>CJV</v>
      </c>
      <c r="S3472" s="40" t="str">
        <f>IF(Tabla2[[#This Row],[EMPRESA]]=Tabla2[[#This Row],[CONTRATISTA PRNCIPAL]],"Principal","Secundaria")</f>
        <v>Secundaria</v>
      </c>
      <c r="T3472" s="42">
        <f>IFERROR(1/COUNTIF(Tabla2[CONTRATISTA PRNCIPAL],Tabla2[[#This Row],[CONTRATISTA PRNCIPAL]]),0)</f>
        <v>0.0125</v>
      </c>
      <c r="U3472" s="43">
        <f>IF(((TODAY()-Tabla2[[#This Row],[FECHA NACIMIENTO]])/365)&lt;18,"Corregir", IF(((TODAY()-Tabla2[[#This Row],[FECHA NACIMIENTO]])/365)&gt;80, "Corregir",ROUNDDOWN(((TODAY()-Tabla2[[#This Row],[FECHA NACIMIENTO]])/365),0)))</f>
        <v>44</v>
      </c>
      <c r="V34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72" s="44" t="str">
        <f>+IF(Tabla2[[#This Row],[Edad]]="Corregir","Corregir","Ok")</f>
        <v>Ok</v>
      </c>
      <c r="X3472" s="42" t="str">
        <f>+IFERROR(VLOOKUP(Tabla2[[#This Row],[DISTRITO SEGÚN DNI]],Hoja1!$A$2:$B$32,2,FALSE),"No")</f>
        <v>No</v>
      </c>
      <c r="Y3472" s="42" t="str">
        <f>IF(OR(LOWER(Tabla2[[#This Row],[GENERO]])="masculino", LOWER(Tabla2[[#This Row],[GENERO]])="femenino"),"OK","Corregir")</f>
        <v>OK</v>
      </c>
      <c r="Z3472" s="42" t="str">
        <f>+IF(Tabla2[[#This Row],[Nro. DNI / CE]]="","Corregir",IF(LEN(Tabla2[[#This Row],[Nro. DNI / CE]])&gt;=8,"OK","Corregir"))</f>
        <v>OK</v>
      </c>
      <c r="AA3472" s="42">
        <f>COUNTIF(Tabla2[APELLIDOS Y NOMBRES],Tabla2[[#This Row],[APELLIDOS Y NOMBRES]])</f>
        <v>1</v>
      </c>
      <c r="AB3472" s="42">
        <f>IF(Tabla2[[#This Row],[Trabajador]]&gt;1,1/Tabla2[[#This Row],[Trabajador]],Tabla2[[#This Row],[Trabajador]])</f>
        <v>1</v>
      </c>
      <c r="AC3472" t="str">
        <f>+IFERROR(IF(Tabla2[[#This Row],[FECHA CESE/BAJA]]="","No Aplica",IF(AND(MONTH(Tabla2[[#This Row],[FECHA CESE/BAJA]])=MONTH(TODAY()-30),YEAR(Tabla2[[#This Row],[FECHA CESE/BAJA]])=YEAR(TODAY())),MONTH(TODAY()-30)&amp;"-"&amp;YEAR(TODAY()),"Borrar")),"No aplica")</f>
        <v>No Aplica</v>
      </c>
      <c r="AD3472" t="str">
        <f>+IFERROR(IF(Tabla2[[#This Row],[FECHA INICIO DE LABORES EN OBRA]]="","No Aplica",IF(AND(MONTH(Tabla2[[#This Row],[FECHA INICIO DE LABORES EN OBRA]])=MONTH(TODAY()-30),YEAR(Tabla2[[#This Row],[FECHA INICIO DE LABORES EN OBRA]])=YEAR(TODAY())),MONTH(TODAY()-30)&amp;"-"&amp;YEAR(TODAY()),"No Aplica")),"No Aplica")</f>
        <v>No Aplica</v>
      </c>
    </row>
    <row r="3473" spans="1:30" x14ac:dyDescent="0.25">
      <c r="A3473" s="13" t="s">
        <v>11692</v>
      </c>
      <c r="B3473" s="15" t="s">
        <v>11693</v>
      </c>
      <c r="C3473" s="15" t="s">
        <v>11657</v>
      </c>
      <c r="D3473" s="15">
        <v>40275710</v>
      </c>
      <c r="E3473" s="15" t="s">
        <v>11725</v>
      </c>
      <c r="F3473" s="39">
        <v>29070</v>
      </c>
      <c r="G3473" s="15">
        <v>1</v>
      </c>
      <c r="H3473" s="15" t="s">
        <v>11726</v>
      </c>
      <c r="I3473" s="15" t="s">
        <v>8797</v>
      </c>
      <c r="J3473" s="15" t="s">
        <v>11727</v>
      </c>
      <c r="K3473" s="15" t="s">
        <v>2182</v>
      </c>
      <c r="L3473" s="40" t="s">
        <v>6</v>
      </c>
      <c r="M3473" s="39"/>
      <c r="N3473" s="41" t="s">
        <v>2098</v>
      </c>
      <c r="O3473" s="39">
        <v>44799</v>
      </c>
      <c r="P3473" s="40">
        <v>1</v>
      </c>
      <c r="Q3473" s="40">
        <v>1</v>
      </c>
      <c r="R3473" s="40" t="str">
        <f>IFERROR(VLOOKUP(Tabla2[[#This Row],[CONTRATISTA PRNCIPAL]],Hoja1!$L$5:$M$9,2,FALSE),"CJV")</f>
        <v>CJV</v>
      </c>
      <c r="S3473" s="40" t="str">
        <f>IF(Tabla2[[#This Row],[EMPRESA]]=Tabla2[[#This Row],[CONTRATISTA PRNCIPAL]],"Principal","Secundaria")</f>
        <v>Secundaria</v>
      </c>
      <c r="T3473" s="42">
        <f>IFERROR(1/COUNTIF(Tabla2[CONTRATISTA PRNCIPAL],Tabla2[[#This Row],[CONTRATISTA PRNCIPAL]]),0)</f>
        <v>0.0125</v>
      </c>
      <c r="U3473" s="43">
        <f>IF(((TODAY()-Tabla2[[#This Row],[FECHA NACIMIENTO]])/365)&lt;18,"Corregir", IF(((TODAY()-Tabla2[[#This Row],[FECHA NACIMIENTO]])/365)&gt;80, "Corregir",ROUNDDOWN(((TODAY()-Tabla2[[#This Row],[FECHA NACIMIENTO]])/365),0)))</f>
        <v>44</v>
      </c>
      <c r="V34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73" s="44" t="str">
        <f>+IF(Tabla2[[#This Row],[Edad]]="Corregir","Corregir","Ok")</f>
        <v>Ok</v>
      </c>
      <c r="X3473" s="42" t="str">
        <f>+IFERROR(VLOOKUP(Tabla2[[#This Row],[DISTRITO SEGÚN DNI]],Hoja1!$A$2:$B$32,2,FALSE),"No")</f>
        <v>No</v>
      </c>
      <c r="Y3473" s="42" t="str">
        <f>IF(OR(LOWER(Tabla2[[#This Row],[GENERO]])="masculino", LOWER(Tabla2[[#This Row],[GENERO]])="femenino"),"OK","Corregir")</f>
        <v>OK</v>
      </c>
      <c r="Z3473" s="42" t="str">
        <f>+IF(Tabla2[[#This Row],[Nro. DNI / CE]]="","Corregir",IF(LEN(Tabla2[[#This Row],[Nro. DNI / CE]])&gt;=8,"OK","Corregir"))</f>
        <v>OK</v>
      </c>
      <c r="AA3473" s="42">
        <f>COUNTIF(Tabla2[APELLIDOS Y NOMBRES],Tabla2[[#This Row],[APELLIDOS Y NOMBRES]])</f>
        <v>1</v>
      </c>
      <c r="AB3473" s="42">
        <f>IF(Tabla2[[#This Row],[Trabajador]]&gt;1,1/Tabla2[[#This Row],[Trabajador]],Tabla2[[#This Row],[Trabajador]])</f>
        <v>1</v>
      </c>
      <c r="AC3473" t="str">
        <f>+IFERROR(IF(Tabla2[[#This Row],[FECHA CESE/BAJA]]="","No Aplica",IF(AND(MONTH(Tabla2[[#This Row],[FECHA CESE/BAJA]])=MONTH(TODAY()-30),YEAR(Tabla2[[#This Row],[FECHA CESE/BAJA]])=YEAR(TODAY())),MONTH(TODAY()-30)&amp;"-"&amp;YEAR(TODAY()),"Borrar")),"No aplica")</f>
        <v>No Aplica</v>
      </c>
      <c r="AD3473" t="str">
        <f>+IFERROR(IF(Tabla2[[#This Row],[FECHA INICIO DE LABORES EN OBRA]]="","No Aplica",IF(AND(MONTH(Tabla2[[#This Row],[FECHA INICIO DE LABORES EN OBRA]])=MONTH(TODAY()-30),YEAR(Tabla2[[#This Row],[FECHA INICIO DE LABORES EN OBRA]])=YEAR(TODAY())),MONTH(TODAY()-30)&amp;"-"&amp;YEAR(TODAY()),"No Aplica")),"No Aplica")</f>
        <v>No Aplica</v>
      </c>
    </row>
    <row r="3474" spans="1:30" x14ac:dyDescent="0.25">
      <c r="A3474" s="13" t="s">
        <v>11692</v>
      </c>
      <c r="B3474" s="15" t="s">
        <v>11693</v>
      </c>
      <c r="C3474" s="15" t="s">
        <v>11657</v>
      </c>
      <c r="D3474" s="15">
        <v>47146515</v>
      </c>
      <c r="E3474" s="15" t="s">
        <v>11728</v>
      </c>
      <c r="F3474" s="39">
        <v>33594</v>
      </c>
      <c r="G3474" s="15">
        <v>1</v>
      </c>
      <c r="H3474" s="15" t="s">
        <v>2841</v>
      </c>
      <c r="I3474" s="15" t="s">
        <v>11681</v>
      </c>
      <c r="J3474" s="15" t="s">
        <v>11729</v>
      </c>
      <c r="K3474" s="15" t="s">
        <v>2272</v>
      </c>
      <c r="L3474" s="40" t="s">
        <v>6</v>
      </c>
      <c r="M3474" s="39"/>
      <c r="N3474" s="41" t="s">
        <v>2098</v>
      </c>
      <c r="O3474" s="39">
        <v>44935</v>
      </c>
      <c r="P3474" s="40">
        <v>1</v>
      </c>
      <c r="Q3474" s="40">
        <v>1</v>
      </c>
      <c r="R3474" s="40" t="str">
        <f>IFERROR(VLOOKUP(Tabla2[[#This Row],[CONTRATISTA PRNCIPAL]],Hoja1!$L$5:$M$9,2,FALSE),"CJV")</f>
        <v>CJV</v>
      </c>
      <c r="S3474" s="40" t="str">
        <f>IF(Tabla2[[#This Row],[EMPRESA]]=Tabla2[[#This Row],[CONTRATISTA PRNCIPAL]],"Principal","Secundaria")</f>
        <v>Secundaria</v>
      </c>
      <c r="T3474" s="42">
        <f>IFERROR(1/COUNTIF(Tabla2[CONTRATISTA PRNCIPAL],Tabla2[[#This Row],[CONTRATISTA PRNCIPAL]]),0)</f>
        <v>0.0125</v>
      </c>
      <c r="U3474" s="43">
        <f>IF(((TODAY()-Tabla2[[#This Row],[FECHA NACIMIENTO]])/365)&lt;18,"Corregir", IF(((TODAY()-Tabla2[[#This Row],[FECHA NACIMIENTO]])/365)&gt;80, "Corregir",ROUNDDOWN(((TODAY()-Tabla2[[#This Row],[FECHA NACIMIENTO]])/365),0)))</f>
        <v>31</v>
      </c>
      <c r="V34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74" s="44" t="str">
        <f>+IF(Tabla2[[#This Row],[Edad]]="Corregir","Corregir","Ok")</f>
        <v>Ok</v>
      </c>
      <c r="X3474" s="42" t="str">
        <f>+IFERROR(VLOOKUP(Tabla2[[#This Row],[DISTRITO SEGÚN DNI]],Hoja1!$A$2:$B$32,2,FALSE),"No")</f>
        <v>No</v>
      </c>
      <c r="Y3474" s="42" t="str">
        <f>IF(OR(LOWER(Tabla2[[#This Row],[GENERO]])="masculino", LOWER(Tabla2[[#This Row],[GENERO]])="femenino"),"OK","Corregir")</f>
        <v>OK</v>
      </c>
      <c r="Z3474" s="42" t="str">
        <f>+IF(Tabla2[[#This Row],[Nro. DNI / CE]]="","Corregir",IF(LEN(Tabla2[[#This Row],[Nro. DNI / CE]])&gt;=8,"OK","Corregir"))</f>
        <v>OK</v>
      </c>
      <c r="AA3474" s="42">
        <f>COUNTIF(Tabla2[APELLIDOS Y NOMBRES],Tabla2[[#This Row],[APELLIDOS Y NOMBRES]])</f>
        <v>1</v>
      </c>
      <c r="AB3474" s="42">
        <f>IF(Tabla2[[#This Row],[Trabajador]]&gt;1,1/Tabla2[[#This Row],[Trabajador]],Tabla2[[#This Row],[Trabajador]])</f>
        <v>1</v>
      </c>
      <c r="AC3474" t="str">
        <f>+IFERROR(IF(Tabla2[[#This Row],[FECHA CESE/BAJA]]="","No Aplica",IF(AND(MONTH(Tabla2[[#This Row],[FECHA CESE/BAJA]])=MONTH(TODAY()-30),YEAR(Tabla2[[#This Row],[FECHA CESE/BAJA]])=YEAR(TODAY())),MONTH(TODAY()-30)&amp;"-"&amp;YEAR(TODAY()),"Borrar")),"No aplica")</f>
        <v>No Aplica</v>
      </c>
      <c r="AD3474" t="str">
        <f>+IFERROR(IF(Tabla2[[#This Row],[FECHA INICIO DE LABORES EN OBRA]]="","No Aplica",IF(AND(MONTH(Tabla2[[#This Row],[FECHA INICIO DE LABORES EN OBRA]])=MONTH(TODAY()-30),YEAR(Tabla2[[#This Row],[FECHA INICIO DE LABORES EN OBRA]])=YEAR(TODAY())),MONTH(TODAY()-30)&amp;"-"&amp;YEAR(TODAY()),"No Aplica")),"No Aplica")</f>
        <v>No Aplica</v>
      </c>
    </row>
    <row r="3475" spans="1:30" x14ac:dyDescent="0.25">
      <c r="A3475" s="13" t="s">
        <v>11692</v>
      </c>
      <c r="B3475" s="15" t="s">
        <v>11693</v>
      </c>
      <c r="C3475" s="15" t="s">
        <v>11657</v>
      </c>
      <c r="D3475" s="15">
        <v>45359478</v>
      </c>
      <c r="E3475" s="15" t="s">
        <v>11730</v>
      </c>
      <c r="F3475" s="39">
        <v>32025</v>
      </c>
      <c r="G3475" s="15">
        <v>1</v>
      </c>
      <c r="H3475" s="15" t="s">
        <v>2601</v>
      </c>
      <c r="I3475" s="15" t="s">
        <v>8797</v>
      </c>
      <c r="J3475" s="15" t="s">
        <v>11731</v>
      </c>
      <c r="K3475" s="15" t="s">
        <v>2418</v>
      </c>
      <c r="L3475" s="40" t="s">
        <v>6</v>
      </c>
      <c r="M3475" s="39"/>
      <c r="N3475" s="41" t="s">
        <v>2098</v>
      </c>
      <c r="O3475" s="39">
        <v>44908</v>
      </c>
      <c r="P3475" s="40">
        <v>1</v>
      </c>
      <c r="Q3475" s="40">
        <v>1</v>
      </c>
      <c r="R3475" s="40" t="str">
        <f>IFERROR(VLOOKUP(Tabla2[[#This Row],[CONTRATISTA PRNCIPAL]],Hoja1!$L$5:$M$9,2,FALSE),"CJV")</f>
        <v>CJV</v>
      </c>
      <c r="S3475" s="40" t="str">
        <f>IF(Tabla2[[#This Row],[EMPRESA]]=Tabla2[[#This Row],[CONTRATISTA PRNCIPAL]],"Principal","Secundaria")</f>
        <v>Secundaria</v>
      </c>
      <c r="T3475" s="42">
        <f>IFERROR(1/COUNTIF(Tabla2[CONTRATISTA PRNCIPAL],Tabla2[[#This Row],[CONTRATISTA PRNCIPAL]]),0)</f>
        <v>0.0125</v>
      </c>
      <c r="U3475" s="43">
        <f>IF(((TODAY()-Tabla2[[#This Row],[FECHA NACIMIENTO]])/365)&lt;18,"Corregir", IF(((TODAY()-Tabla2[[#This Row],[FECHA NACIMIENTO]])/365)&gt;80, "Corregir",ROUNDDOWN(((TODAY()-Tabla2[[#This Row],[FECHA NACIMIENTO]])/365),0)))</f>
        <v>36</v>
      </c>
      <c r="V34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75" s="44" t="str">
        <f>+IF(Tabla2[[#This Row],[Edad]]="Corregir","Corregir","Ok")</f>
        <v>Ok</v>
      </c>
      <c r="X3475" s="42" t="str">
        <f>+IFERROR(VLOOKUP(Tabla2[[#This Row],[DISTRITO SEGÚN DNI]],Hoja1!$A$2:$B$32,2,FALSE),"No")</f>
        <v>No</v>
      </c>
      <c r="Y3475" s="42" t="str">
        <f>IF(OR(LOWER(Tabla2[[#This Row],[GENERO]])="masculino", LOWER(Tabla2[[#This Row],[GENERO]])="femenino"),"OK","Corregir")</f>
        <v>OK</v>
      </c>
      <c r="Z3475" s="42" t="str">
        <f>+IF(Tabla2[[#This Row],[Nro. DNI / CE]]="","Corregir",IF(LEN(Tabla2[[#This Row],[Nro. DNI / CE]])&gt;=8,"OK","Corregir"))</f>
        <v>OK</v>
      </c>
      <c r="AA3475" s="42">
        <f>COUNTIF(Tabla2[APELLIDOS Y NOMBRES],Tabla2[[#This Row],[APELLIDOS Y NOMBRES]])</f>
        <v>1</v>
      </c>
      <c r="AB3475" s="42">
        <f>IF(Tabla2[[#This Row],[Trabajador]]&gt;1,1/Tabla2[[#This Row],[Trabajador]],Tabla2[[#This Row],[Trabajador]])</f>
        <v>1</v>
      </c>
      <c r="AC3475" t="str">
        <f>+IFERROR(IF(Tabla2[[#This Row],[FECHA CESE/BAJA]]="","No Aplica",IF(AND(MONTH(Tabla2[[#This Row],[FECHA CESE/BAJA]])=MONTH(TODAY()-30),YEAR(Tabla2[[#This Row],[FECHA CESE/BAJA]])=YEAR(TODAY())),MONTH(TODAY()-30)&amp;"-"&amp;YEAR(TODAY()),"Borrar")),"No aplica")</f>
        <v>No Aplica</v>
      </c>
      <c r="AD3475" t="str">
        <f>+IFERROR(IF(Tabla2[[#This Row],[FECHA INICIO DE LABORES EN OBRA]]="","No Aplica",IF(AND(MONTH(Tabla2[[#This Row],[FECHA INICIO DE LABORES EN OBRA]])=MONTH(TODAY()-30),YEAR(Tabla2[[#This Row],[FECHA INICIO DE LABORES EN OBRA]])=YEAR(TODAY())),MONTH(TODAY()-30)&amp;"-"&amp;YEAR(TODAY()),"No Aplica")),"No Aplica")</f>
        <v>No Aplica</v>
      </c>
    </row>
    <row r="3476" spans="1:30" x14ac:dyDescent="0.25">
      <c r="A3476" s="13" t="s">
        <v>11692</v>
      </c>
      <c r="B3476" s="15" t="s">
        <v>11693</v>
      </c>
      <c r="C3476" s="15" t="s">
        <v>11657</v>
      </c>
      <c r="D3476" s="15">
        <v>46557750</v>
      </c>
      <c r="E3476" s="15" t="s">
        <v>11732</v>
      </c>
      <c r="F3476" s="39">
        <v>32595</v>
      </c>
      <c r="G3476" s="15">
        <v>1</v>
      </c>
      <c r="H3476" s="15" t="s">
        <v>11671</v>
      </c>
      <c r="I3476" s="15" t="s">
        <v>11663</v>
      </c>
      <c r="J3476" s="15" t="s">
        <v>11733</v>
      </c>
      <c r="K3476" s="15" t="s">
        <v>2645</v>
      </c>
      <c r="L3476" s="40" t="s">
        <v>6</v>
      </c>
      <c r="M3476" s="39"/>
      <c r="N3476" s="41" t="s">
        <v>2098</v>
      </c>
      <c r="O3476" s="39">
        <v>44959</v>
      </c>
      <c r="P3476" s="40">
        <v>1</v>
      </c>
      <c r="Q3476" s="40">
        <v>1</v>
      </c>
      <c r="R3476" s="40" t="str">
        <f>IFERROR(VLOOKUP(Tabla2[[#This Row],[CONTRATISTA PRNCIPAL]],Hoja1!$L$5:$M$9,2,FALSE),"CJV")</f>
        <v>CJV</v>
      </c>
      <c r="S3476" s="40" t="str">
        <f>IF(Tabla2[[#This Row],[EMPRESA]]=Tabla2[[#This Row],[CONTRATISTA PRNCIPAL]],"Principal","Secundaria")</f>
        <v>Secundaria</v>
      </c>
      <c r="T3476" s="42">
        <f>IFERROR(1/COUNTIF(Tabla2[CONTRATISTA PRNCIPAL],Tabla2[[#This Row],[CONTRATISTA PRNCIPAL]]),0)</f>
        <v>0.0125</v>
      </c>
      <c r="U3476" s="43">
        <f>IF(((TODAY()-Tabla2[[#This Row],[FECHA NACIMIENTO]])/365)&lt;18,"Corregir", IF(((TODAY()-Tabla2[[#This Row],[FECHA NACIMIENTO]])/365)&gt;80, "Corregir",ROUNDDOWN(((TODAY()-Tabla2[[#This Row],[FECHA NACIMIENTO]])/365),0)))</f>
        <v>34</v>
      </c>
      <c r="V34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76" s="44" t="str">
        <f>+IF(Tabla2[[#This Row],[Edad]]="Corregir","Corregir","Ok")</f>
        <v>Ok</v>
      </c>
      <c r="X3476" s="42" t="str">
        <f>+IFERROR(VLOOKUP(Tabla2[[#This Row],[DISTRITO SEGÚN DNI]],Hoja1!$A$2:$B$32,2,FALSE),"No")</f>
        <v>No</v>
      </c>
      <c r="Y3476" s="42" t="str">
        <f>IF(OR(LOWER(Tabla2[[#This Row],[GENERO]])="masculino", LOWER(Tabla2[[#This Row],[GENERO]])="femenino"),"OK","Corregir")</f>
        <v>OK</v>
      </c>
      <c r="Z3476" s="42" t="str">
        <f>+IF(Tabla2[[#This Row],[Nro. DNI / CE]]="","Corregir",IF(LEN(Tabla2[[#This Row],[Nro. DNI / CE]])&gt;=8,"OK","Corregir"))</f>
        <v>OK</v>
      </c>
      <c r="AA3476" s="42">
        <f>COUNTIF(Tabla2[APELLIDOS Y NOMBRES],Tabla2[[#This Row],[APELLIDOS Y NOMBRES]])</f>
        <v>1</v>
      </c>
      <c r="AB3476" s="42">
        <f>IF(Tabla2[[#This Row],[Trabajador]]&gt;1,1/Tabla2[[#This Row],[Trabajador]],Tabla2[[#This Row],[Trabajador]])</f>
        <v>1</v>
      </c>
      <c r="AC3476" t="str">
        <f>+IFERROR(IF(Tabla2[[#This Row],[FECHA CESE/BAJA]]="","No Aplica",IF(AND(MONTH(Tabla2[[#This Row],[FECHA CESE/BAJA]])=MONTH(TODAY()-30),YEAR(Tabla2[[#This Row],[FECHA CESE/BAJA]])=YEAR(TODAY())),MONTH(TODAY()-30)&amp;"-"&amp;YEAR(TODAY()),"Borrar")),"No aplica")</f>
        <v>No Aplica</v>
      </c>
      <c r="AD3476" t="str">
        <f>+IFERROR(IF(Tabla2[[#This Row],[FECHA INICIO DE LABORES EN OBRA]]="","No Aplica",IF(AND(MONTH(Tabla2[[#This Row],[FECHA INICIO DE LABORES EN OBRA]])=MONTH(TODAY()-30),YEAR(Tabla2[[#This Row],[FECHA INICIO DE LABORES EN OBRA]])=YEAR(TODAY())),MONTH(TODAY()-30)&amp;"-"&amp;YEAR(TODAY()),"No Aplica")),"No Aplica")</f>
        <v>No Aplica</v>
      </c>
    </row>
    <row r="3477" spans="1:30" x14ac:dyDescent="0.25">
      <c r="A3477" s="13" t="s">
        <v>11692</v>
      </c>
      <c r="B3477" s="15" t="s">
        <v>11693</v>
      </c>
      <c r="C3477" s="15" t="s">
        <v>11657</v>
      </c>
      <c r="D3477" s="15">
        <v>42057214</v>
      </c>
      <c r="E3477" s="15" t="s">
        <v>11734</v>
      </c>
      <c r="F3477" s="39">
        <v>30597</v>
      </c>
      <c r="G3477" s="15">
        <v>1</v>
      </c>
      <c r="H3477" s="15" t="s">
        <v>2069</v>
      </c>
      <c r="I3477" s="15" t="s">
        <v>11663</v>
      </c>
      <c r="J3477" s="15" t="s">
        <v>11735</v>
      </c>
      <c r="K3477" s="15" t="s">
        <v>2190</v>
      </c>
      <c r="L3477" s="40" t="s">
        <v>6</v>
      </c>
      <c r="M3477" s="39"/>
      <c r="N3477" s="41" t="s">
        <v>2098</v>
      </c>
      <c r="O3477" s="39">
        <v>44916</v>
      </c>
      <c r="P3477" s="40">
        <v>1</v>
      </c>
      <c r="Q3477" s="40">
        <v>1</v>
      </c>
      <c r="R3477" s="40" t="str">
        <f>IFERROR(VLOOKUP(Tabla2[[#This Row],[CONTRATISTA PRNCIPAL]],Hoja1!$L$5:$M$9,2,FALSE),"CJV")</f>
        <v>CJV</v>
      </c>
      <c r="S3477" s="40" t="str">
        <f>IF(Tabla2[[#This Row],[EMPRESA]]=Tabla2[[#This Row],[CONTRATISTA PRNCIPAL]],"Principal","Secundaria")</f>
        <v>Secundaria</v>
      </c>
      <c r="T3477" s="42">
        <f>IFERROR(1/COUNTIF(Tabla2[CONTRATISTA PRNCIPAL],Tabla2[[#This Row],[CONTRATISTA PRNCIPAL]]),0)</f>
        <v>0.0125</v>
      </c>
      <c r="U3477" s="43">
        <f>IF(((TODAY()-Tabla2[[#This Row],[FECHA NACIMIENTO]])/365)&lt;18,"Corregir", IF(((TODAY()-Tabla2[[#This Row],[FECHA NACIMIENTO]])/365)&gt;80, "Corregir",ROUNDDOWN(((TODAY()-Tabla2[[#This Row],[FECHA NACIMIENTO]])/365),0)))</f>
        <v>40</v>
      </c>
      <c r="V34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77" s="44" t="str">
        <f>+IF(Tabla2[[#This Row],[Edad]]="Corregir","Corregir","Ok")</f>
        <v>Ok</v>
      </c>
      <c r="X3477" s="42" t="str">
        <f>+IFERROR(VLOOKUP(Tabla2[[#This Row],[DISTRITO SEGÚN DNI]],Hoja1!$A$2:$B$32,2,FALSE),"No")</f>
        <v>No</v>
      </c>
      <c r="Y3477" s="42" t="str">
        <f>IF(OR(LOWER(Tabla2[[#This Row],[GENERO]])="masculino", LOWER(Tabla2[[#This Row],[GENERO]])="femenino"),"OK","Corregir")</f>
        <v>OK</v>
      </c>
      <c r="Z3477" s="42" t="str">
        <f>+IF(Tabla2[[#This Row],[Nro. DNI / CE]]="","Corregir",IF(LEN(Tabla2[[#This Row],[Nro. DNI / CE]])&gt;=8,"OK","Corregir"))</f>
        <v>OK</v>
      </c>
      <c r="AA3477" s="42">
        <f>COUNTIF(Tabla2[APELLIDOS Y NOMBRES],Tabla2[[#This Row],[APELLIDOS Y NOMBRES]])</f>
        <v>1</v>
      </c>
      <c r="AB3477" s="42">
        <f>IF(Tabla2[[#This Row],[Trabajador]]&gt;1,1/Tabla2[[#This Row],[Trabajador]],Tabla2[[#This Row],[Trabajador]])</f>
        <v>1</v>
      </c>
      <c r="AC3477" t="str">
        <f>+IFERROR(IF(Tabla2[[#This Row],[FECHA CESE/BAJA]]="","No Aplica",IF(AND(MONTH(Tabla2[[#This Row],[FECHA CESE/BAJA]])=MONTH(TODAY()-30),YEAR(Tabla2[[#This Row],[FECHA CESE/BAJA]])=YEAR(TODAY())),MONTH(TODAY()-30)&amp;"-"&amp;YEAR(TODAY()),"Borrar")),"No aplica")</f>
        <v>No Aplica</v>
      </c>
      <c r="AD3477" t="str">
        <f>+IFERROR(IF(Tabla2[[#This Row],[FECHA INICIO DE LABORES EN OBRA]]="","No Aplica",IF(AND(MONTH(Tabla2[[#This Row],[FECHA INICIO DE LABORES EN OBRA]])=MONTH(TODAY()-30),YEAR(Tabla2[[#This Row],[FECHA INICIO DE LABORES EN OBRA]])=YEAR(TODAY())),MONTH(TODAY()-30)&amp;"-"&amp;YEAR(TODAY()),"No Aplica")),"No Aplica")</f>
        <v>No Aplica</v>
      </c>
    </row>
    <row r="3478" spans="1:30" x14ac:dyDescent="0.25">
      <c r="A3478" s="13" t="s">
        <v>11692</v>
      </c>
      <c r="B3478" s="15" t="s">
        <v>11693</v>
      </c>
      <c r="C3478" s="15" t="s">
        <v>11657</v>
      </c>
      <c r="D3478" s="15">
        <v>15659856</v>
      </c>
      <c r="E3478" s="15" t="s">
        <v>11736</v>
      </c>
      <c r="F3478" s="39">
        <v>23546</v>
      </c>
      <c r="G3478" s="15">
        <v>1</v>
      </c>
      <c r="H3478" s="15" t="s">
        <v>2841</v>
      </c>
      <c r="I3478" s="15" t="s">
        <v>11663</v>
      </c>
      <c r="J3478" s="15" t="s">
        <v>11737</v>
      </c>
      <c r="K3478" s="15" t="s">
        <v>2182</v>
      </c>
      <c r="L3478" s="40" t="s">
        <v>6</v>
      </c>
      <c r="M3478" s="39"/>
      <c r="N3478" s="41" t="s">
        <v>2098</v>
      </c>
      <c r="O3478" s="39">
        <v>44918</v>
      </c>
      <c r="P3478" s="40">
        <v>1</v>
      </c>
      <c r="Q3478" s="40">
        <v>1</v>
      </c>
      <c r="R3478" s="40" t="str">
        <f>IFERROR(VLOOKUP(Tabla2[[#This Row],[CONTRATISTA PRNCIPAL]],Hoja1!$L$5:$M$9,2,FALSE),"CJV")</f>
        <v>CJV</v>
      </c>
      <c r="S3478" s="40" t="str">
        <f>IF(Tabla2[[#This Row],[EMPRESA]]=Tabla2[[#This Row],[CONTRATISTA PRNCIPAL]],"Principal","Secundaria")</f>
        <v>Secundaria</v>
      </c>
      <c r="T3478" s="42">
        <f>IFERROR(1/COUNTIF(Tabla2[CONTRATISTA PRNCIPAL],Tabla2[[#This Row],[CONTRATISTA PRNCIPAL]]),0)</f>
        <v>0.0125</v>
      </c>
      <c r="U3478" s="43">
        <f>IF(((TODAY()-Tabla2[[#This Row],[FECHA NACIMIENTO]])/365)&lt;18,"Corregir", IF(((TODAY()-Tabla2[[#This Row],[FECHA NACIMIENTO]])/365)&gt;80, "Corregir",ROUNDDOWN(((TODAY()-Tabla2[[#This Row],[FECHA NACIMIENTO]])/365),0)))</f>
        <v>59</v>
      </c>
      <c r="V34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478" s="44" t="str">
        <f>+IF(Tabla2[[#This Row],[Edad]]="Corregir","Corregir","Ok")</f>
        <v>Ok</v>
      </c>
      <c r="X3478" s="42" t="str">
        <f>+IFERROR(VLOOKUP(Tabla2[[#This Row],[DISTRITO SEGÚN DNI]],Hoja1!$A$2:$B$32,2,FALSE),"No")</f>
        <v>No</v>
      </c>
      <c r="Y3478" s="42" t="str">
        <f>IF(OR(LOWER(Tabla2[[#This Row],[GENERO]])="masculino", LOWER(Tabla2[[#This Row],[GENERO]])="femenino"),"OK","Corregir")</f>
        <v>OK</v>
      </c>
      <c r="Z3478" s="42" t="str">
        <f>+IF(Tabla2[[#This Row],[Nro. DNI / CE]]="","Corregir",IF(LEN(Tabla2[[#This Row],[Nro. DNI / CE]])&gt;=8,"OK","Corregir"))</f>
        <v>OK</v>
      </c>
      <c r="AA3478" s="42">
        <f>COUNTIF(Tabla2[APELLIDOS Y NOMBRES],Tabla2[[#This Row],[APELLIDOS Y NOMBRES]])</f>
        <v>1</v>
      </c>
      <c r="AB3478" s="42">
        <f>IF(Tabla2[[#This Row],[Trabajador]]&gt;1,1/Tabla2[[#This Row],[Trabajador]],Tabla2[[#This Row],[Trabajador]])</f>
        <v>1</v>
      </c>
      <c r="AC3478" t="str">
        <f>+IFERROR(IF(Tabla2[[#This Row],[FECHA CESE/BAJA]]="","No Aplica",IF(AND(MONTH(Tabla2[[#This Row],[FECHA CESE/BAJA]])=MONTH(TODAY()-30),YEAR(Tabla2[[#This Row],[FECHA CESE/BAJA]])=YEAR(TODAY())),MONTH(TODAY()-30)&amp;"-"&amp;YEAR(TODAY()),"Borrar")),"No aplica")</f>
        <v>No Aplica</v>
      </c>
      <c r="AD3478" t="str">
        <f>+IFERROR(IF(Tabla2[[#This Row],[FECHA INICIO DE LABORES EN OBRA]]="","No Aplica",IF(AND(MONTH(Tabla2[[#This Row],[FECHA INICIO DE LABORES EN OBRA]])=MONTH(TODAY()-30),YEAR(Tabla2[[#This Row],[FECHA INICIO DE LABORES EN OBRA]])=YEAR(TODAY())),MONTH(TODAY()-30)&amp;"-"&amp;YEAR(TODAY()),"No Aplica")),"No Aplica")</f>
        <v>No Aplica</v>
      </c>
    </row>
    <row r="3479" spans="1:30" x14ac:dyDescent="0.25">
      <c r="A3479" s="13" t="s">
        <v>11692</v>
      </c>
      <c r="B3479" s="15" t="s">
        <v>11693</v>
      </c>
      <c r="C3479" s="15" t="s">
        <v>11657</v>
      </c>
      <c r="D3479" s="15">
        <v>46717960</v>
      </c>
      <c r="E3479" s="15" t="s">
        <v>150</v>
      </c>
      <c r="F3479" s="39">
        <v>33264</v>
      </c>
      <c r="G3479" s="15">
        <v>1</v>
      </c>
      <c r="H3479" s="15" t="s">
        <v>2841</v>
      </c>
      <c r="I3479" s="15" t="s">
        <v>8797</v>
      </c>
      <c r="J3479" s="15" t="s">
        <v>11738</v>
      </c>
      <c r="K3479" s="15" t="s">
        <v>17</v>
      </c>
      <c r="L3479" s="40" t="s">
        <v>6</v>
      </c>
      <c r="M3479" s="39"/>
      <c r="N3479" s="41" t="s">
        <v>2098</v>
      </c>
      <c r="O3479" s="39" t="s">
        <v>151</v>
      </c>
      <c r="P3479" s="40">
        <v>1</v>
      </c>
      <c r="Q3479" s="40">
        <v>1</v>
      </c>
      <c r="R3479" s="40" t="str">
        <f>IFERROR(VLOOKUP(Tabla2[[#This Row],[CONTRATISTA PRNCIPAL]],Hoja1!$L$5:$M$9,2,FALSE),"CJV")</f>
        <v>CJV</v>
      </c>
      <c r="S3479" s="40" t="str">
        <f>IF(Tabla2[[#This Row],[EMPRESA]]=Tabla2[[#This Row],[CONTRATISTA PRNCIPAL]],"Principal","Secundaria")</f>
        <v>Secundaria</v>
      </c>
      <c r="T3479" s="42">
        <f>IFERROR(1/COUNTIF(Tabla2[CONTRATISTA PRNCIPAL],Tabla2[[#This Row],[CONTRATISTA PRNCIPAL]]),0)</f>
        <v>0.0125</v>
      </c>
      <c r="U3479" s="43">
        <f>IF(((TODAY()-Tabla2[[#This Row],[FECHA NACIMIENTO]])/365)&lt;18,"Corregir", IF(((TODAY()-Tabla2[[#This Row],[FECHA NACIMIENTO]])/365)&gt;80, "Corregir",ROUNDDOWN(((TODAY()-Tabla2[[#This Row],[FECHA NACIMIENTO]])/365),0)))</f>
        <v>32</v>
      </c>
      <c r="V34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79" s="44" t="str">
        <f>+IF(Tabla2[[#This Row],[Edad]]="Corregir","Corregir","Ok")</f>
        <v>Ok</v>
      </c>
      <c r="X3479" s="42" t="str">
        <f>+IFERROR(VLOOKUP(Tabla2[[#This Row],[DISTRITO SEGÚN DNI]],Hoja1!$A$2:$B$32,2,FALSE),"No")</f>
        <v>ATE</v>
      </c>
      <c r="Y3479" s="42" t="str">
        <f>IF(OR(LOWER(Tabla2[[#This Row],[GENERO]])="masculino", LOWER(Tabla2[[#This Row],[GENERO]])="femenino"),"OK","Corregir")</f>
        <v>OK</v>
      </c>
      <c r="Z3479" s="42" t="str">
        <f>+IF(Tabla2[[#This Row],[Nro. DNI / CE]]="","Corregir",IF(LEN(Tabla2[[#This Row],[Nro. DNI / CE]])&gt;=8,"OK","Corregir"))</f>
        <v>OK</v>
      </c>
      <c r="AA3479" s="42">
        <f>COUNTIF(Tabla2[APELLIDOS Y NOMBRES],Tabla2[[#This Row],[APELLIDOS Y NOMBRES]])</f>
        <v>1</v>
      </c>
      <c r="AB3479" s="42">
        <f>IF(Tabla2[[#This Row],[Trabajador]]&gt;1,1/Tabla2[[#This Row],[Trabajador]],Tabla2[[#This Row],[Trabajador]])</f>
        <v>1</v>
      </c>
      <c r="AC3479" t="str">
        <f>+IFERROR(IF(Tabla2[[#This Row],[FECHA CESE/BAJA]]="","No Aplica",IF(AND(MONTH(Tabla2[[#This Row],[FECHA CESE/BAJA]])=MONTH(TODAY()-30),YEAR(Tabla2[[#This Row],[FECHA CESE/BAJA]])=YEAR(TODAY())),MONTH(TODAY()-30)&amp;"-"&amp;YEAR(TODAY()),"Borrar")),"No aplica")</f>
        <v>No Aplica</v>
      </c>
      <c r="AD3479" t="str">
        <f>+IFERROR(IF(Tabla2[[#This Row],[FECHA INICIO DE LABORES EN OBRA]]="","No Aplica",IF(AND(MONTH(Tabla2[[#This Row],[FECHA INICIO DE LABORES EN OBRA]])=MONTH(TODAY()-30),YEAR(Tabla2[[#This Row],[FECHA INICIO DE LABORES EN OBRA]])=YEAR(TODAY())),MONTH(TODAY()-30)&amp;"-"&amp;YEAR(TODAY()),"No Aplica")),"No Aplica")</f>
        <v>No Aplica</v>
      </c>
    </row>
    <row r="3480" spans="1:30" x14ac:dyDescent="0.25">
      <c r="A3480" s="13" t="s">
        <v>11692</v>
      </c>
      <c r="B3480" s="15" t="s">
        <v>11693</v>
      </c>
      <c r="C3480" s="15" t="s">
        <v>11657</v>
      </c>
      <c r="D3480" s="15">
        <v>41855614</v>
      </c>
      <c r="E3480" s="15" t="s">
        <v>89</v>
      </c>
      <c r="F3480" s="39">
        <v>29667</v>
      </c>
      <c r="G3480" s="15">
        <v>1</v>
      </c>
      <c r="H3480" s="15" t="s">
        <v>2841</v>
      </c>
      <c r="I3480" s="15" t="s">
        <v>11681</v>
      </c>
      <c r="J3480" s="15" t="s">
        <v>11739</v>
      </c>
      <c r="K3480" s="15" t="s">
        <v>34</v>
      </c>
      <c r="L3480" s="40" t="s">
        <v>6</v>
      </c>
      <c r="M3480" s="39"/>
      <c r="N3480" s="41" t="s">
        <v>2098</v>
      </c>
      <c r="O3480" s="39">
        <v>44918</v>
      </c>
      <c r="P3480" s="40">
        <v>1</v>
      </c>
      <c r="Q3480" s="40">
        <v>1</v>
      </c>
      <c r="R3480" s="40" t="str">
        <f>IFERROR(VLOOKUP(Tabla2[[#This Row],[CONTRATISTA PRNCIPAL]],Hoja1!$L$5:$M$9,2,FALSE),"CJV")</f>
        <v>CJV</v>
      </c>
      <c r="S3480" s="40" t="str">
        <f>IF(Tabla2[[#This Row],[EMPRESA]]=Tabla2[[#This Row],[CONTRATISTA PRNCIPAL]],"Principal","Secundaria")</f>
        <v>Secundaria</v>
      </c>
      <c r="T3480" s="42">
        <f>IFERROR(1/COUNTIF(Tabla2[CONTRATISTA PRNCIPAL],Tabla2[[#This Row],[CONTRATISTA PRNCIPAL]]),0)</f>
        <v>0.0125</v>
      </c>
      <c r="U3480" s="43">
        <f>IF(((TODAY()-Tabla2[[#This Row],[FECHA NACIMIENTO]])/365)&lt;18,"Corregir", IF(((TODAY()-Tabla2[[#This Row],[FECHA NACIMIENTO]])/365)&gt;80, "Corregir",ROUNDDOWN(((TODAY()-Tabla2[[#This Row],[FECHA NACIMIENTO]])/365),0)))</f>
        <v>42</v>
      </c>
      <c r="V34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80" s="44" t="str">
        <f>+IF(Tabla2[[#This Row],[Edad]]="Corregir","Corregir","Ok")</f>
        <v>Ok</v>
      </c>
      <c r="X3480" s="42" t="str">
        <f>+IFERROR(VLOOKUP(Tabla2[[#This Row],[DISTRITO SEGÚN DNI]],Hoja1!$A$2:$B$32,2,FALSE),"No")</f>
        <v>SANTA ANITA</v>
      </c>
      <c r="Y3480" s="42" t="str">
        <f>IF(OR(LOWER(Tabla2[[#This Row],[GENERO]])="masculino", LOWER(Tabla2[[#This Row],[GENERO]])="femenino"),"OK","Corregir")</f>
        <v>OK</v>
      </c>
      <c r="Z3480" s="42" t="str">
        <f>+IF(Tabla2[[#This Row],[Nro. DNI / CE]]="","Corregir",IF(LEN(Tabla2[[#This Row],[Nro. DNI / CE]])&gt;=8,"OK","Corregir"))</f>
        <v>OK</v>
      </c>
      <c r="AA3480" s="42">
        <f>COUNTIF(Tabla2[APELLIDOS Y NOMBRES],Tabla2[[#This Row],[APELLIDOS Y NOMBRES]])</f>
        <v>1</v>
      </c>
      <c r="AB3480" s="42">
        <f>IF(Tabla2[[#This Row],[Trabajador]]&gt;1,1/Tabla2[[#This Row],[Trabajador]],Tabla2[[#This Row],[Trabajador]])</f>
        <v>1</v>
      </c>
      <c r="AC3480" t="str">
        <f>+IFERROR(IF(Tabla2[[#This Row],[FECHA CESE/BAJA]]="","No Aplica",IF(AND(MONTH(Tabla2[[#This Row],[FECHA CESE/BAJA]])=MONTH(TODAY()-30),YEAR(Tabla2[[#This Row],[FECHA CESE/BAJA]])=YEAR(TODAY())),MONTH(TODAY()-30)&amp;"-"&amp;YEAR(TODAY()),"Borrar")),"No aplica")</f>
        <v>No Aplica</v>
      </c>
      <c r="AD3480" t="str">
        <f>+IFERROR(IF(Tabla2[[#This Row],[FECHA INICIO DE LABORES EN OBRA]]="","No Aplica",IF(AND(MONTH(Tabla2[[#This Row],[FECHA INICIO DE LABORES EN OBRA]])=MONTH(TODAY()-30),YEAR(Tabla2[[#This Row],[FECHA INICIO DE LABORES EN OBRA]])=YEAR(TODAY())),MONTH(TODAY()-30)&amp;"-"&amp;YEAR(TODAY()),"No Aplica")),"No Aplica")</f>
        <v>No Aplica</v>
      </c>
    </row>
    <row r="3481" spans="1:30" x14ac:dyDescent="0.25">
      <c r="A3481" s="13" t="s">
        <v>11692</v>
      </c>
      <c r="B3481" s="15" t="s">
        <v>11693</v>
      </c>
      <c r="C3481" s="15" t="s">
        <v>11657</v>
      </c>
      <c r="D3481" s="15">
        <v>74825183</v>
      </c>
      <c r="E3481" s="15" t="s">
        <v>11740</v>
      </c>
      <c r="F3481" s="39">
        <v>36510</v>
      </c>
      <c r="G3481" s="15">
        <v>1</v>
      </c>
      <c r="H3481" s="15" t="s">
        <v>11741</v>
      </c>
      <c r="I3481" s="15" t="s">
        <v>8797</v>
      </c>
      <c r="J3481" s="15" t="s">
        <v>11742</v>
      </c>
      <c r="K3481" s="15" t="s">
        <v>2272</v>
      </c>
      <c r="L3481" s="40" t="s">
        <v>6</v>
      </c>
      <c r="M3481" s="39"/>
      <c r="N3481" s="41" t="s">
        <v>2098</v>
      </c>
      <c r="O3481" s="39">
        <v>45049</v>
      </c>
      <c r="P3481" s="40">
        <v>1</v>
      </c>
      <c r="Q3481" s="40">
        <v>1</v>
      </c>
      <c r="R3481" s="40" t="str">
        <f>IFERROR(VLOOKUP(Tabla2[[#This Row],[CONTRATISTA PRNCIPAL]],Hoja1!$L$5:$M$9,2,FALSE),"CJV")</f>
        <v>CJV</v>
      </c>
      <c r="S3481" s="40" t="str">
        <f>IF(Tabla2[[#This Row],[EMPRESA]]=Tabla2[[#This Row],[CONTRATISTA PRNCIPAL]],"Principal","Secundaria")</f>
        <v>Secundaria</v>
      </c>
      <c r="T3481" s="42">
        <f>IFERROR(1/COUNTIF(Tabla2[CONTRATISTA PRNCIPAL],Tabla2[[#This Row],[CONTRATISTA PRNCIPAL]]),0)</f>
        <v>0.0125</v>
      </c>
      <c r="U3481" s="43">
        <f>IF(((TODAY()-Tabla2[[#This Row],[FECHA NACIMIENTO]])/365)&lt;18,"Corregir", IF(((TODAY()-Tabla2[[#This Row],[FECHA NACIMIENTO]])/365)&gt;80, "Corregir",ROUNDDOWN(((TODAY()-Tabla2[[#This Row],[FECHA NACIMIENTO]])/365),0)))</f>
        <v>23</v>
      </c>
      <c r="V34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481" s="44" t="str">
        <f>+IF(Tabla2[[#This Row],[Edad]]="Corregir","Corregir","Ok")</f>
        <v>Ok</v>
      </c>
      <c r="X3481" s="42" t="str">
        <f>+IFERROR(VLOOKUP(Tabla2[[#This Row],[DISTRITO SEGÚN DNI]],Hoja1!$A$2:$B$32,2,FALSE),"No")</f>
        <v>No</v>
      </c>
      <c r="Y3481" s="42" t="str">
        <f>IF(OR(LOWER(Tabla2[[#This Row],[GENERO]])="masculino", LOWER(Tabla2[[#This Row],[GENERO]])="femenino"),"OK","Corregir")</f>
        <v>OK</v>
      </c>
      <c r="Z3481" s="42" t="str">
        <f>+IF(Tabla2[[#This Row],[Nro. DNI / CE]]="","Corregir",IF(LEN(Tabla2[[#This Row],[Nro. DNI / CE]])&gt;=8,"OK","Corregir"))</f>
        <v>OK</v>
      </c>
      <c r="AA3481" s="42">
        <f>COUNTIF(Tabla2[APELLIDOS Y NOMBRES],Tabla2[[#This Row],[APELLIDOS Y NOMBRES]])</f>
        <v>1</v>
      </c>
      <c r="AB3481" s="42">
        <f>IF(Tabla2[[#This Row],[Trabajador]]&gt;1,1/Tabla2[[#This Row],[Trabajador]],Tabla2[[#This Row],[Trabajador]])</f>
        <v>1</v>
      </c>
      <c r="AC3481" t="str">
        <f>+IFERROR(IF(Tabla2[[#This Row],[FECHA CESE/BAJA]]="","No Aplica",IF(AND(MONTH(Tabla2[[#This Row],[FECHA CESE/BAJA]])=MONTH(TODAY()-30),YEAR(Tabla2[[#This Row],[FECHA CESE/BAJA]])=YEAR(TODAY())),MONTH(TODAY()-30)&amp;"-"&amp;YEAR(TODAY()),"Borrar")),"No aplica")</f>
        <v>No Aplica</v>
      </c>
      <c r="AD3481" t="str">
        <f>+IFERROR(IF(Tabla2[[#This Row],[FECHA INICIO DE LABORES EN OBRA]]="","No Aplica",IF(AND(MONTH(Tabla2[[#This Row],[FECHA INICIO DE LABORES EN OBRA]])=MONTH(TODAY()-30),YEAR(Tabla2[[#This Row],[FECHA INICIO DE LABORES EN OBRA]])=YEAR(TODAY())),MONTH(TODAY()-30)&amp;"-"&amp;YEAR(TODAY()),"No Aplica")),"No Aplica")</f>
        <v>No Aplica</v>
      </c>
    </row>
    <row r="3482" spans="1:30" x14ac:dyDescent="0.25">
      <c r="A3482" s="13" t="s">
        <v>11692</v>
      </c>
      <c r="B3482" s="15" t="s">
        <v>11693</v>
      </c>
      <c r="C3482" s="15" t="s">
        <v>11657</v>
      </c>
      <c r="D3482" s="15">
        <v>72437056</v>
      </c>
      <c r="E3482" s="15" t="s">
        <v>11743</v>
      </c>
      <c r="F3482" s="39">
        <v>35845</v>
      </c>
      <c r="G3482" s="15">
        <v>1</v>
      </c>
      <c r="H3482" s="15" t="s">
        <v>2841</v>
      </c>
      <c r="I3482" s="15" t="s">
        <v>11663</v>
      </c>
      <c r="J3482" s="15" t="s">
        <v>11744</v>
      </c>
      <c r="K3482" s="15" t="s">
        <v>2237</v>
      </c>
      <c r="L3482" s="40" t="s">
        <v>6</v>
      </c>
      <c r="M3482" s="39"/>
      <c r="N3482" s="41" t="s">
        <v>2098</v>
      </c>
      <c r="O3482" s="39">
        <v>44897</v>
      </c>
      <c r="P3482" s="40">
        <v>1</v>
      </c>
      <c r="Q3482" s="40">
        <v>1</v>
      </c>
      <c r="R3482" s="40" t="str">
        <f>IFERROR(VLOOKUP(Tabla2[[#This Row],[CONTRATISTA PRNCIPAL]],Hoja1!$L$5:$M$9,2,FALSE),"CJV")</f>
        <v>CJV</v>
      </c>
      <c r="S3482" s="40" t="str">
        <f>IF(Tabla2[[#This Row],[EMPRESA]]=Tabla2[[#This Row],[CONTRATISTA PRNCIPAL]],"Principal","Secundaria")</f>
        <v>Secundaria</v>
      </c>
      <c r="T3482" s="42">
        <f>IFERROR(1/COUNTIF(Tabla2[CONTRATISTA PRNCIPAL],Tabla2[[#This Row],[CONTRATISTA PRNCIPAL]]),0)</f>
        <v>0.0125</v>
      </c>
      <c r="U3482" s="43">
        <f>IF(((TODAY()-Tabla2[[#This Row],[FECHA NACIMIENTO]])/365)&lt;18,"Corregir", IF(((TODAY()-Tabla2[[#This Row],[FECHA NACIMIENTO]])/365)&gt;80, "Corregir",ROUNDDOWN(((TODAY()-Tabla2[[#This Row],[FECHA NACIMIENTO]])/365),0)))</f>
        <v>25</v>
      </c>
      <c r="V34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82" s="44" t="str">
        <f>+IF(Tabla2[[#This Row],[Edad]]="Corregir","Corregir","Ok")</f>
        <v>Ok</v>
      </c>
      <c r="X3482" s="42" t="str">
        <f>+IFERROR(VLOOKUP(Tabla2[[#This Row],[DISTRITO SEGÚN DNI]],Hoja1!$A$2:$B$32,2,FALSE),"No")</f>
        <v>No</v>
      </c>
      <c r="Y3482" s="42" t="str">
        <f>IF(OR(LOWER(Tabla2[[#This Row],[GENERO]])="masculino", LOWER(Tabla2[[#This Row],[GENERO]])="femenino"),"OK","Corregir")</f>
        <v>OK</v>
      </c>
      <c r="Z3482" s="42" t="str">
        <f>+IF(Tabla2[[#This Row],[Nro. DNI / CE]]="","Corregir",IF(LEN(Tabla2[[#This Row],[Nro. DNI / CE]])&gt;=8,"OK","Corregir"))</f>
        <v>OK</v>
      </c>
      <c r="AA3482" s="42">
        <f>COUNTIF(Tabla2[APELLIDOS Y NOMBRES],Tabla2[[#This Row],[APELLIDOS Y NOMBRES]])</f>
        <v>1</v>
      </c>
      <c r="AB3482" s="42">
        <f>IF(Tabla2[[#This Row],[Trabajador]]&gt;1,1/Tabla2[[#This Row],[Trabajador]],Tabla2[[#This Row],[Trabajador]])</f>
        <v>1</v>
      </c>
      <c r="AC3482" t="str">
        <f>+IFERROR(IF(Tabla2[[#This Row],[FECHA CESE/BAJA]]="","No Aplica",IF(AND(MONTH(Tabla2[[#This Row],[FECHA CESE/BAJA]])=MONTH(TODAY()-30),YEAR(Tabla2[[#This Row],[FECHA CESE/BAJA]])=YEAR(TODAY())),MONTH(TODAY()-30)&amp;"-"&amp;YEAR(TODAY()),"Borrar")),"No aplica")</f>
        <v>No Aplica</v>
      </c>
      <c r="AD3482" t="str">
        <f>+IFERROR(IF(Tabla2[[#This Row],[FECHA INICIO DE LABORES EN OBRA]]="","No Aplica",IF(AND(MONTH(Tabla2[[#This Row],[FECHA INICIO DE LABORES EN OBRA]])=MONTH(TODAY()-30),YEAR(Tabla2[[#This Row],[FECHA INICIO DE LABORES EN OBRA]])=YEAR(TODAY())),MONTH(TODAY()-30)&amp;"-"&amp;YEAR(TODAY()),"No Aplica")),"No Aplica")</f>
        <v>No Aplica</v>
      </c>
    </row>
    <row r="3483" spans="1:30" x14ac:dyDescent="0.25">
      <c r="A3483" s="13" t="s">
        <v>11692</v>
      </c>
      <c r="B3483" s="15" t="s">
        <v>11693</v>
      </c>
      <c r="C3483" s="15" t="s">
        <v>11657</v>
      </c>
      <c r="D3483" s="15">
        <v>70133739</v>
      </c>
      <c r="E3483" s="15" t="s">
        <v>11745</v>
      </c>
      <c r="F3483" s="39">
        <v>36624</v>
      </c>
      <c r="G3483" s="15">
        <v>1</v>
      </c>
      <c r="H3483" s="15" t="s">
        <v>2841</v>
      </c>
      <c r="I3483" s="15" t="s">
        <v>11681</v>
      </c>
      <c r="J3483" s="15" t="s">
        <v>11746</v>
      </c>
      <c r="K3483" s="15" t="s">
        <v>11747</v>
      </c>
      <c r="L3483" s="40" t="s">
        <v>6</v>
      </c>
      <c r="M3483" s="39"/>
      <c r="N3483" s="41" t="s">
        <v>2098</v>
      </c>
      <c r="O3483" s="39">
        <v>44890</v>
      </c>
      <c r="P3483" s="40">
        <v>1</v>
      </c>
      <c r="Q3483" s="40">
        <v>1</v>
      </c>
      <c r="R3483" s="40" t="str">
        <f>IFERROR(VLOOKUP(Tabla2[[#This Row],[CONTRATISTA PRNCIPAL]],Hoja1!$L$5:$M$9,2,FALSE),"CJV")</f>
        <v>CJV</v>
      </c>
      <c r="S3483" s="40" t="str">
        <f>IF(Tabla2[[#This Row],[EMPRESA]]=Tabla2[[#This Row],[CONTRATISTA PRNCIPAL]],"Principal","Secundaria")</f>
        <v>Secundaria</v>
      </c>
      <c r="T3483" s="42">
        <f>IFERROR(1/COUNTIF(Tabla2[CONTRATISTA PRNCIPAL],Tabla2[[#This Row],[CONTRATISTA PRNCIPAL]]),0)</f>
        <v>0.0125</v>
      </c>
      <c r="U3483" s="43">
        <f>IF(((TODAY()-Tabla2[[#This Row],[FECHA NACIMIENTO]])/365)&lt;18,"Corregir", IF(((TODAY()-Tabla2[[#This Row],[FECHA NACIMIENTO]])/365)&gt;80, "Corregir",ROUNDDOWN(((TODAY()-Tabla2[[#This Row],[FECHA NACIMIENTO]])/365),0)))</f>
        <v>23</v>
      </c>
      <c r="V34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483" s="44" t="str">
        <f>+IF(Tabla2[[#This Row],[Edad]]="Corregir","Corregir","Ok")</f>
        <v>Ok</v>
      </c>
      <c r="X3483" s="42" t="str">
        <f>+IFERROR(VLOOKUP(Tabla2[[#This Row],[DISTRITO SEGÚN DNI]],Hoja1!$A$2:$B$32,2,FALSE),"No")</f>
        <v>No</v>
      </c>
      <c r="Y3483" s="42" t="str">
        <f>IF(OR(LOWER(Tabla2[[#This Row],[GENERO]])="masculino", LOWER(Tabla2[[#This Row],[GENERO]])="femenino"),"OK","Corregir")</f>
        <v>OK</v>
      </c>
      <c r="Z3483" s="42" t="str">
        <f>+IF(Tabla2[[#This Row],[Nro. DNI / CE]]="","Corregir",IF(LEN(Tabla2[[#This Row],[Nro. DNI / CE]])&gt;=8,"OK","Corregir"))</f>
        <v>OK</v>
      </c>
      <c r="AA3483" s="42">
        <f>COUNTIF(Tabla2[APELLIDOS Y NOMBRES],Tabla2[[#This Row],[APELLIDOS Y NOMBRES]])</f>
        <v>1</v>
      </c>
      <c r="AB3483" s="42">
        <f>IF(Tabla2[[#This Row],[Trabajador]]&gt;1,1/Tabla2[[#This Row],[Trabajador]],Tabla2[[#This Row],[Trabajador]])</f>
        <v>1</v>
      </c>
      <c r="AC3483" t="str">
        <f>+IFERROR(IF(Tabla2[[#This Row],[FECHA CESE/BAJA]]="","No Aplica",IF(AND(MONTH(Tabla2[[#This Row],[FECHA CESE/BAJA]])=MONTH(TODAY()-30),YEAR(Tabla2[[#This Row],[FECHA CESE/BAJA]])=YEAR(TODAY())),MONTH(TODAY()-30)&amp;"-"&amp;YEAR(TODAY()),"Borrar")),"No aplica")</f>
        <v>No Aplica</v>
      </c>
      <c r="AD3483" t="str">
        <f>+IFERROR(IF(Tabla2[[#This Row],[FECHA INICIO DE LABORES EN OBRA]]="","No Aplica",IF(AND(MONTH(Tabla2[[#This Row],[FECHA INICIO DE LABORES EN OBRA]])=MONTH(TODAY()-30),YEAR(Tabla2[[#This Row],[FECHA INICIO DE LABORES EN OBRA]])=YEAR(TODAY())),MONTH(TODAY()-30)&amp;"-"&amp;YEAR(TODAY()),"No Aplica")),"No Aplica")</f>
        <v>No Aplica</v>
      </c>
    </row>
    <row r="3484" spans="1:30" x14ac:dyDescent="0.25">
      <c r="A3484" s="13" t="s">
        <v>11692</v>
      </c>
      <c r="B3484" s="15" t="s">
        <v>11693</v>
      </c>
      <c r="C3484" s="15" t="s">
        <v>11657</v>
      </c>
      <c r="D3484" s="15">
        <v>80539206</v>
      </c>
      <c r="E3484" s="15" t="s">
        <v>234</v>
      </c>
      <c r="F3484" s="39">
        <v>29774</v>
      </c>
      <c r="G3484" s="15">
        <v>1</v>
      </c>
      <c r="H3484" s="15" t="s">
        <v>2841</v>
      </c>
      <c r="I3484" s="15" t="s">
        <v>11681</v>
      </c>
      <c r="J3484" s="15" t="s">
        <v>11748</v>
      </c>
      <c r="K3484" s="15" t="s">
        <v>26</v>
      </c>
      <c r="L3484" s="40" t="s">
        <v>6</v>
      </c>
      <c r="M3484" s="39"/>
      <c r="N3484" s="41" t="s">
        <v>2098</v>
      </c>
      <c r="O3484" s="39">
        <v>45054</v>
      </c>
      <c r="P3484" s="40">
        <v>1</v>
      </c>
      <c r="Q3484" s="40">
        <v>1</v>
      </c>
      <c r="R3484" s="40" t="str">
        <f>IFERROR(VLOOKUP(Tabla2[[#This Row],[CONTRATISTA PRNCIPAL]],Hoja1!$L$5:$M$9,2,FALSE),"CJV")</f>
        <v>CJV</v>
      </c>
      <c r="S3484" s="40" t="str">
        <f>IF(Tabla2[[#This Row],[EMPRESA]]=Tabla2[[#This Row],[CONTRATISTA PRNCIPAL]],"Principal","Secundaria")</f>
        <v>Secundaria</v>
      </c>
      <c r="T3484" s="42">
        <f>IFERROR(1/COUNTIF(Tabla2[CONTRATISTA PRNCIPAL],Tabla2[[#This Row],[CONTRATISTA PRNCIPAL]]),0)</f>
        <v>0.0125</v>
      </c>
      <c r="U3484" s="43">
        <f>IF(((TODAY()-Tabla2[[#This Row],[FECHA NACIMIENTO]])/365)&lt;18,"Corregir", IF(((TODAY()-Tabla2[[#This Row],[FECHA NACIMIENTO]])/365)&gt;80, "Corregir",ROUNDDOWN(((TODAY()-Tabla2[[#This Row],[FECHA NACIMIENTO]])/365),0)))</f>
        <v>42</v>
      </c>
      <c r="V34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84" s="44" t="str">
        <f>+IF(Tabla2[[#This Row],[Edad]]="Corregir","Corregir","Ok")</f>
        <v>Ok</v>
      </c>
      <c r="X3484" s="42" t="str">
        <f>+IFERROR(VLOOKUP(Tabla2[[#This Row],[DISTRITO SEGÚN DNI]],Hoja1!$A$2:$B$32,2,FALSE),"No")</f>
        <v>EL AGUSTINO</v>
      </c>
      <c r="Y3484" s="42" t="str">
        <f>IF(OR(LOWER(Tabla2[[#This Row],[GENERO]])="masculino", LOWER(Tabla2[[#This Row],[GENERO]])="femenino"),"OK","Corregir")</f>
        <v>OK</v>
      </c>
      <c r="Z3484" s="42" t="str">
        <f>+IF(Tabla2[[#This Row],[Nro. DNI / CE]]="","Corregir",IF(LEN(Tabla2[[#This Row],[Nro. DNI / CE]])&gt;=8,"OK","Corregir"))</f>
        <v>OK</v>
      </c>
      <c r="AA3484" s="42">
        <f>COUNTIF(Tabla2[APELLIDOS Y NOMBRES],Tabla2[[#This Row],[APELLIDOS Y NOMBRES]])</f>
        <v>1</v>
      </c>
      <c r="AB3484" s="42">
        <f>IF(Tabla2[[#This Row],[Trabajador]]&gt;1,1/Tabla2[[#This Row],[Trabajador]],Tabla2[[#This Row],[Trabajador]])</f>
        <v>1</v>
      </c>
      <c r="AC3484" t="str">
        <f>+IFERROR(IF(Tabla2[[#This Row],[FECHA CESE/BAJA]]="","No Aplica",IF(AND(MONTH(Tabla2[[#This Row],[FECHA CESE/BAJA]])=MONTH(TODAY()-30),YEAR(Tabla2[[#This Row],[FECHA CESE/BAJA]])=YEAR(TODAY())),MONTH(TODAY()-30)&amp;"-"&amp;YEAR(TODAY()),"Borrar")),"No aplica")</f>
        <v>No Aplica</v>
      </c>
      <c r="AD3484" t="str">
        <f>+IFERROR(IF(Tabla2[[#This Row],[FECHA INICIO DE LABORES EN OBRA]]="","No Aplica",IF(AND(MONTH(Tabla2[[#This Row],[FECHA INICIO DE LABORES EN OBRA]])=MONTH(TODAY()-30),YEAR(Tabla2[[#This Row],[FECHA INICIO DE LABORES EN OBRA]])=YEAR(TODAY())),MONTH(TODAY()-30)&amp;"-"&amp;YEAR(TODAY()),"No Aplica")),"No Aplica")</f>
        <v>No Aplica</v>
      </c>
    </row>
    <row r="3485" spans="1:30" x14ac:dyDescent="0.25">
      <c r="A3485" s="13" t="s">
        <v>11692</v>
      </c>
      <c r="B3485" s="15" t="s">
        <v>11693</v>
      </c>
      <c r="C3485" s="15" t="s">
        <v>11657</v>
      </c>
      <c r="D3485" s="15">
        <v>42712425</v>
      </c>
      <c r="E3485" s="15" t="s">
        <v>11749</v>
      </c>
      <c r="F3485" s="39">
        <v>30952</v>
      </c>
      <c r="G3485" s="15">
        <v>1</v>
      </c>
      <c r="H3485" s="15" t="s">
        <v>2776</v>
      </c>
      <c r="I3485" s="15" t="s">
        <v>11663</v>
      </c>
      <c r="J3485" s="15" t="s">
        <v>11750</v>
      </c>
      <c r="K3485" s="15" t="s">
        <v>2418</v>
      </c>
      <c r="L3485" s="40" t="s">
        <v>6</v>
      </c>
      <c r="M3485" s="39"/>
      <c r="N3485" s="41" t="s">
        <v>2098</v>
      </c>
      <c r="O3485" s="39">
        <v>44930</v>
      </c>
      <c r="P3485" s="40">
        <v>1</v>
      </c>
      <c r="Q3485" s="40">
        <v>1</v>
      </c>
      <c r="R3485" s="40" t="str">
        <f>IFERROR(VLOOKUP(Tabla2[[#This Row],[CONTRATISTA PRNCIPAL]],Hoja1!$L$5:$M$9,2,FALSE),"CJV")</f>
        <v>CJV</v>
      </c>
      <c r="S3485" s="40" t="str">
        <f>IF(Tabla2[[#This Row],[EMPRESA]]=Tabla2[[#This Row],[CONTRATISTA PRNCIPAL]],"Principal","Secundaria")</f>
        <v>Secundaria</v>
      </c>
      <c r="T3485" s="42">
        <f>IFERROR(1/COUNTIF(Tabla2[CONTRATISTA PRNCIPAL],Tabla2[[#This Row],[CONTRATISTA PRNCIPAL]]),0)</f>
        <v>0.0125</v>
      </c>
      <c r="U3485" s="43">
        <f>IF(((TODAY()-Tabla2[[#This Row],[FECHA NACIMIENTO]])/365)&lt;18,"Corregir", IF(((TODAY()-Tabla2[[#This Row],[FECHA NACIMIENTO]])/365)&gt;80, "Corregir",ROUNDDOWN(((TODAY()-Tabla2[[#This Row],[FECHA NACIMIENTO]])/365),0)))</f>
        <v>39</v>
      </c>
      <c r="V34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85" s="44" t="str">
        <f>+IF(Tabla2[[#This Row],[Edad]]="Corregir","Corregir","Ok")</f>
        <v>Ok</v>
      </c>
      <c r="X3485" s="42" t="str">
        <f>+IFERROR(VLOOKUP(Tabla2[[#This Row],[DISTRITO SEGÚN DNI]],Hoja1!$A$2:$B$32,2,FALSE),"No")</f>
        <v>No</v>
      </c>
      <c r="Y3485" s="42" t="str">
        <f>IF(OR(LOWER(Tabla2[[#This Row],[GENERO]])="masculino", LOWER(Tabla2[[#This Row],[GENERO]])="femenino"),"OK","Corregir")</f>
        <v>OK</v>
      </c>
      <c r="Z3485" s="42" t="str">
        <f>+IF(Tabla2[[#This Row],[Nro. DNI / CE]]="","Corregir",IF(LEN(Tabla2[[#This Row],[Nro. DNI / CE]])&gt;=8,"OK","Corregir"))</f>
        <v>OK</v>
      </c>
      <c r="AA3485" s="42">
        <f>COUNTIF(Tabla2[APELLIDOS Y NOMBRES],Tabla2[[#This Row],[APELLIDOS Y NOMBRES]])</f>
        <v>1</v>
      </c>
      <c r="AB3485" s="42">
        <f>IF(Tabla2[[#This Row],[Trabajador]]&gt;1,1/Tabla2[[#This Row],[Trabajador]],Tabla2[[#This Row],[Trabajador]])</f>
        <v>1</v>
      </c>
      <c r="AC3485" t="str">
        <f>+IFERROR(IF(Tabla2[[#This Row],[FECHA CESE/BAJA]]="","No Aplica",IF(AND(MONTH(Tabla2[[#This Row],[FECHA CESE/BAJA]])=MONTH(TODAY()-30),YEAR(Tabla2[[#This Row],[FECHA CESE/BAJA]])=YEAR(TODAY())),MONTH(TODAY()-30)&amp;"-"&amp;YEAR(TODAY()),"Borrar")),"No aplica")</f>
        <v>No Aplica</v>
      </c>
      <c r="AD3485" t="str">
        <f>+IFERROR(IF(Tabla2[[#This Row],[FECHA INICIO DE LABORES EN OBRA]]="","No Aplica",IF(AND(MONTH(Tabla2[[#This Row],[FECHA INICIO DE LABORES EN OBRA]])=MONTH(TODAY()-30),YEAR(Tabla2[[#This Row],[FECHA INICIO DE LABORES EN OBRA]])=YEAR(TODAY())),MONTH(TODAY()-30)&amp;"-"&amp;YEAR(TODAY()),"No Aplica")),"No Aplica")</f>
        <v>No Aplica</v>
      </c>
    </row>
    <row r="3486" spans="1:30" x14ac:dyDescent="0.25">
      <c r="A3486" s="13" t="s">
        <v>11692</v>
      </c>
      <c r="B3486" s="15" t="s">
        <v>11693</v>
      </c>
      <c r="C3486" s="15" t="s">
        <v>11657</v>
      </c>
      <c r="D3486" s="15">
        <v>46037527</v>
      </c>
      <c r="E3486" s="15" t="s">
        <v>11751</v>
      </c>
      <c r="F3486" s="39">
        <v>32818</v>
      </c>
      <c r="G3486" s="15">
        <v>1</v>
      </c>
      <c r="H3486" s="15" t="s">
        <v>2776</v>
      </c>
      <c r="I3486" s="15" t="s">
        <v>11681</v>
      </c>
      <c r="J3486" s="15" t="s">
        <v>11752</v>
      </c>
      <c r="K3486" s="15" t="s">
        <v>2242</v>
      </c>
      <c r="L3486" s="40" t="s">
        <v>6</v>
      </c>
      <c r="M3486" s="39"/>
      <c r="N3486" s="41" t="s">
        <v>2098</v>
      </c>
      <c r="O3486" s="39">
        <v>44924</v>
      </c>
      <c r="P3486" s="40">
        <v>1</v>
      </c>
      <c r="Q3486" s="40">
        <v>1</v>
      </c>
      <c r="R3486" s="40" t="str">
        <f>IFERROR(VLOOKUP(Tabla2[[#This Row],[CONTRATISTA PRNCIPAL]],Hoja1!$L$5:$M$9,2,FALSE),"CJV")</f>
        <v>CJV</v>
      </c>
      <c r="S3486" s="40" t="str">
        <f>IF(Tabla2[[#This Row],[EMPRESA]]=Tabla2[[#This Row],[CONTRATISTA PRNCIPAL]],"Principal","Secundaria")</f>
        <v>Secundaria</v>
      </c>
      <c r="T3486" s="42">
        <f>IFERROR(1/COUNTIF(Tabla2[CONTRATISTA PRNCIPAL],Tabla2[[#This Row],[CONTRATISTA PRNCIPAL]]),0)</f>
        <v>0.0125</v>
      </c>
      <c r="U3486" s="43">
        <f>IF(((TODAY()-Tabla2[[#This Row],[FECHA NACIMIENTO]])/365)&lt;18,"Corregir", IF(((TODAY()-Tabla2[[#This Row],[FECHA NACIMIENTO]])/365)&gt;80, "Corregir",ROUNDDOWN(((TODAY()-Tabla2[[#This Row],[FECHA NACIMIENTO]])/365),0)))</f>
        <v>33</v>
      </c>
      <c r="V34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86" s="44" t="str">
        <f>+IF(Tabla2[[#This Row],[Edad]]="Corregir","Corregir","Ok")</f>
        <v>Ok</v>
      </c>
      <c r="X3486" s="42" t="str">
        <f>+IFERROR(VLOOKUP(Tabla2[[#This Row],[DISTRITO SEGÚN DNI]],Hoja1!$A$2:$B$32,2,FALSE),"No")</f>
        <v>No</v>
      </c>
      <c r="Y3486" s="42" t="str">
        <f>IF(OR(LOWER(Tabla2[[#This Row],[GENERO]])="masculino", LOWER(Tabla2[[#This Row],[GENERO]])="femenino"),"OK","Corregir")</f>
        <v>OK</v>
      </c>
      <c r="Z3486" s="42" t="str">
        <f>+IF(Tabla2[[#This Row],[Nro. DNI / CE]]="","Corregir",IF(LEN(Tabla2[[#This Row],[Nro. DNI / CE]])&gt;=8,"OK","Corregir"))</f>
        <v>OK</v>
      </c>
      <c r="AA3486" s="42">
        <f>COUNTIF(Tabla2[APELLIDOS Y NOMBRES],Tabla2[[#This Row],[APELLIDOS Y NOMBRES]])</f>
        <v>1</v>
      </c>
      <c r="AB3486" s="42">
        <f>IF(Tabla2[[#This Row],[Trabajador]]&gt;1,1/Tabla2[[#This Row],[Trabajador]],Tabla2[[#This Row],[Trabajador]])</f>
        <v>1</v>
      </c>
      <c r="AC3486" t="str">
        <f>+IFERROR(IF(Tabla2[[#This Row],[FECHA CESE/BAJA]]="","No Aplica",IF(AND(MONTH(Tabla2[[#This Row],[FECHA CESE/BAJA]])=MONTH(TODAY()-30),YEAR(Tabla2[[#This Row],[FECHA CESE/BAJA]])=YEAR(TODAY())),MONTH(TODAY()-30)&amp;"-"&amp;YEAR(TODAY()),"Borrar")),"No aplica")</f>
        <v>No Aplica</v>
      </c>
      <c r="AD3486" t="str">
        <f>+IFERROR(IF(Tabla2[[#This Row],[FECHA INICIO DE LABORES EN OBRA]]="","No Aplica",IF(AND(MONTH(Tabla2[[#This Row],[FECHA INICIO DE LABORES EN OBRA]])=MONTH(TODAY()-30),YEAR(Tabla2[[#This Row],[FECHA INICIO DE LABORES EN OBRA]])=YEAR(TODAY())),MONTH(TODAY()-30)&amp;"-"&amp;YEAR(TODAY()),"No Aplica")),"No Aplica")</f>
        <v>No Aplica</v>
      </c>
    </row>
    <row r="3487" spans="1:30" x14ac:dyDescent="0.25">
      <c r="A3487" s="13" t="s">
        <v>11692</v>
      </c>
      <c r="B3487" s="15" t="s">
        <v>11693</v>
      </c>
      <c r="C3487" s="15" t="s">
        <v>11657</v>
      </c>
      <c r="D3487" s="15">
        <v>61836367</v>
      </c>
      <c r="E3487" s="15" t="s">
        <v>11753</v>
      </c>
      <c r="F3487" s="39">
        <v>34670</v>
      </c>
      <c r="G3487" s="15">
        <v>1</v>
      </c>
      <c r="H3487" s="15" t="s">
        <v>3274</v>
      </c>
      <c r="I3487" s="15" t="s">
        <v>11681</v>
      </c>
      <c r="J3487" s="15" t="s">
        <v>11754</v>
      </c>
      <c r="K3487" s="15" t="s">
        <v>2445</v>
      </c>
      <c r="L3487" s="40" t="s">
        <v>6</v>
      </c>
      <c r="M3487" s="39"/>
      <c r="N3487" s="41" t="s">
        <v>2098</v>
      </c>
      <c r="O3487" s="39">
        <v>44888</v>
      </c>
      <c r="P3487" s="40">
        <v>1</v>
      </c>
      <c r="Q3487" s="40">
        <v>1</v>
      </c>
      <c r="R3487" s="40" t="str">
        <f>IFERROR(VLOOKUP(Tabla2[[#This Row],[CONTRATISTA PRNCIPAL]],Hoja1!$L$5:$M$9,2,FALSE),"CJV")</f>
        <v>CJV</v>
      </c>
      <c r="S3487" s="40" t="str">
        <f>IF(Tabla2[[#This Row],[EMPRESA]]=Tabla2[[#This Row],[CONTRATISTA PRNCIPAL]],"Principal","Secundaria")</f>
        <v>Secundaria</v>
      </c>
      <c r="T3487" s="42">
        <f>IFERROR(1/COUNTIF(Tabla2[CONTRATISTA PRNCIPAL],Tabla2[[#This Row],[CONTRATISTA PRNCIPAL]]),0)</f>
        <v>0.0125</v>
      </c>
      <c r="U3487" s="43">
        <f>IF(((TODAY()-Tabla2[[#This Row],[FECHA NACIMIENTO]])/365)&lt;18,"Corregir", IF(((TODAY()-Tabla2[[#This Row],[FECHA NACIMIENTO]])/365)&gt;80, "Corregir",ROUNDDOWN(((TODAY()-Tabla2[[#This Row],[FECHA NACIMIENTO]])/365),0)))</f>
        <v>28</v>
      </c>
      <c r="V34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87" s="44" t="str">
        <f>+IF(Tabla2[[#This Row],[Edad]]="Corregir","Corregir","Ok")</f>
        <v>Ok</v>
      </c>
      <c r="X3487" s="42" t="str">
        <f>+IFERROR(VLOOKUP(Tabla2[[#This Row],[DISTRITO SEGÚN DNI]],Hoja1!$A$2:$B$32,2,FALSE),"No")</f>
        <v>No</v>
      </c>
      <c r="Y3487" s="42" t="str">
        <f>IF(OR(LOWER(Tabla2[[#This Row],[GENERO]])="masculino", LOWER(Tabla2[[#This Row],[GENERO]])="femenino"),"OK","Corregir")</f>
        <v>OK</v>
      </c>
      <c r="Z3487" s="42" t="str">
        <f>+IF(Tabla2[[#This Row],[Nro. DNI / CE]]="","Corregir",IF(LEN(Tabla2[[#This Row],[Nro. DNI / CE]])&gt;=8,"OK","Corregir"))</f>
        <v>OK</v>
      </c>
      <c r="AA3487" s="42">
        <f>COUNTIF(Tabla2[APELLIDOS Y NOMBRES],Tabla2[[#This Row],[APELLIDOS Y NOMBRES]])</f>
        <v>1</v>
      </c>
      <c r="AB3487" s="42">
        <f>IF(Tabla2[[#This Row],[Trabajador]]&gt;1,1/Tabla2[[#This Row],[Trabajador]],Tabla2[[#This Row],[Trabajador]])</f>
        <v>1</v>
      </c>
      <c r="AC3487" t="str">
        <f>+IFERROR(IF(Tabla2[[#This Row],[FECHA CESE/BAJA]]="","No Aplica",IF(AND(MONTH(Tabla2[[#This Row],[FECHA CESE/BAJA]])=MONTH(TODAY()-30),YEAR(Tabla2[[#This Row],[FECHA CESE/BAJA]])=YEAR(TODAY())),MONTH(TODAY()-30)&amp;"-"&amp;YEAR(TODAY()),"Borrar")),"No aplica")</f>
        <v>No Aplica</v>
      </c>
      <c r="AD3487" t="str">
        <f>+IFERROR(IF(Tabla2[[#This Row],[FECHA INICIO DE LABORES EN OBRA]]="","No Aplica",IF(AND(MONTH(Tabla2[[#This Row],[FECHA INICIO DE LABORES EN OBRA]])=MONTH(TODAY()-30),YEAR(Tabla2[[#This Row],[FECHA INICIO DE LABORES EN OBRA]])=YEAR(TODAY())),MONTH(TODAY()-30)&amp;"-"&amp;YEAR(TODAY()),"No Aplica")),"No Aplica")</f>
        <v>No Aplica</v>
      </c>
    </row>
    <row r="3488" spans="1:30" x14ac:dyDescent="0.25">
      <c r="A3488" s="13" t="s">
        <v>11692</v>
      </c>
      <c r="B3488" s="15" t="s">
        <v>11693</v>
      </c>
      <c r="C3488" s="15" t="s">
        <v>11657</v>
      </c>
      <c r="D3488" s="15">
        <v>47767957</v>
      </c>
      <c r="E3488" s="15" t="s">
        <v>168</v>
      </c>
      <c r="F3488" s="39">
        <v>34054</v>
      </c>
      <c r="G3488" s="15">
        <v>1</v>
      </c>
      <c r="H3488" s="15" t="s">
        <v>2841</v>
      </c>
      <c r="I3488" s="15" t="s">
        <v>11663</v>
      </c>
      <c r="J3488" s="15" t="s">
        <v>11755</v>
      </c>
      <c r="K3488" s="15" t="s">
        <v>17</v>
      </c>
      <c r="L3488" s="40" t="s">
        <v>6</v>
      </c>
      <c r="M3488" s="39"/>
      <c r="N3488" s="41" t="s">
        <v>2098</v>
      </c>
      <c r="O3488" s="39">
        <v>44946</v>
      </c>
      <c r="P3488" s="40">
        <v>1</v>
      </c>
      <c r="Q3488" s="40">
        <v>1</v>
      </c>
      <c r="R3488" s="40" t="str">
        <f>IFERROR(VLOOKUP(Tabla2[[#This Row],[CONTRATISTA PRNCIPAL]],Hoja1!$L$5:$M$9,2,FALSE),"CJV")</f>
        <v>CJV</v>
      </c>
      <c r="S3488" s="40" t="str">
        <f>IF(Tabla2[[#This Row],[EMPRESA]]=Tabla2[[#This Row],[CONTRATISTA PRNCIPAL]],"Principal","Secundaria")</f>
        <v>Secundaria</v>
      </c>
      <c r="T3488" s="42">
        <f>IFERROR(1/COUNTIF(Tabla2[CONTRATISTA PRNCIPAL],Tabla2[[#This Row],[CONTRATISTA PRNCIPAL]]),0)</f>
        <v>0.0125</v>
      </c>
      <c r="U3488" s="43">
        <f>IF(((TODAY()-Tabla2[[#This Row],[FECHA NACIMIENTO]])/365)&lt;18,"Corregir", IF(((TODAY()-Tabla2[[#This Row],[FECHA NACIMIENTO]])/365)&gt;80, "Corregir",ROUNDDOWN(((TODAY()-Tabla2[[#This Row],[FECHA NACIMIENTO]])/365),0)))</f>
        <v>30</v>
      </c>
      <c r="V34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88" s="44" t="str">
        <f>+IF(Tabla2[[#This Row],[Edad]]="Corregir","Corregir","Ok")</f>
        <v>Ok</v>
      </c>
      <c r="X3488" s="42" t="str">
        <f>+IFERROR(VLOOKUP(Tabla2[[#This Row],[DISTRITO SEGÚN DNI]],Hoja1!$A$2:$B$32,2,FALSE),"No")</f>
        <v>ATE</v>
      </c>
      <c r="Y3488" s="42" t="str">
        <f>IF(OR(LOWER(Tabla2[[#This Row],[GENERO]])="masculino", LOWER(Tabla2[[#This Row],[GENERO]])="femenino"),"OK","Corregir")</f>
        <v>OK</v>
      </c>
      <c r="Z3488" s="42" t="str">
        <f>+IF(Tabla2[[#This Row],[Nro. DNI / CE]]="","Corregir",IF(LEN(Tabla2[[#This Row],[Nro. DNI / CE]])&gt;=8,"OK","Corregir"))</f>
        <v>OK</v>
      </c>
      <c r="AA3488" s="42">
        <f>COUNTIF(Tabla2[APELLIDOS Y NOMBRES],Tabla2[[#This Row],[APELLIDOS Y NOMBRES]])</f>
        <v>1</v>
      </c>
      <c r="AB3488" s="42">
        <f>IF(Tabla2[[#This Row],[Trabajador]]&gt;1,1/Tabla2[[#This Row],[Trabajador]],Tabla2[[#This Row],[Trabajador]])</f>
        <v>1</v>
      </c>
      <c r="AC3488" t="str">
        <f>+IFERROR(IF(Tabla2[[#This Row],[FECHA CESE/BAJA]]="","No Aplica",IF(AND(MONTH(Tabla2[[#This Row],[FECHA CESE/BAJA]])=MONTH(TODAY()-30),YEAR(Tabla2[[#This Row],[FECHA CESE/BAJA]])=YEAR(TODAY())),MONTH(TODAY()-30)&amp;"-"&amp;YEAR(TODAY()),"Borrar")),"No aplica")</f>
        <v>No Aplica</v>
      </c>
      <c r="AD3488" t="str">
        <f>+IFERROR(IF(Tabla2[[#This Row],[FECHA INICIO DE LABORES EN OBRA]]="","No Aplica",IF(AND(MONTH(Tabla2[[#This Row],[FECHA INICIO DE LABORES EN OBRA]])=MONTH(TODAY()-30),YEAR(Tabla2[[#This Row],[FECHA INICIO DE LABORES EN OBRA]])=YEAR(TODAY())),MONTH(TODAY()-30)&amp;"-"&amp;YEAR(TODAY()),"No Aplica")),"No Aplica")</f>
        <v>No Aplica</v>
      </c>
    </row>
    <row r="3489" spans="1:30" x14ac:dyDescent="0.25">
      <c r="A3489" s="13" t="s">
        <v>11692</v>
      </c>
      <c r="B3489" s="15" t="s">
        <v>11693</v>
      </c>
      <c r="C3489" s="15" t="s">
        <v>11657</v>
      </c>
      <c r="D3489" s="15">
        <v>47796462</v>
      </c>
      <c r="E3489" s="15" t="s">
        <v>169</v>
      </c>
      <c r="F3489" s="39">
        <v>33230</v>
      </c>
      <c r="G3489" s="15">
        <v>1</v>
      </c>
      <c r="H3489" s="15" t="s">
        <v>2841</v>
      </c>
      <c r="I3489" s="15" t="s">
        <v>11663</v>
      </c>
      <c r="J3489" s="15" t="s">
        <v>11756</v>
      </c>
      <c r="K3489" s="15" t="s">
        <v>17</v>
      </c>
      <c r="L3489" s="40" t="s">
        <v>6</v>
      </c>
      <c r="M3489" s="39"/>
      <c r="N3489" s="41" t="s">
        <v>2098</v>
      </c>
      <c r="O3489" s="39">
        <v>44946</v>
      </c>
      <c r="P3489" s="40">
        <v>1</v>
      </c>
      <c r="Q3489" s="40">
        <v>1</v>
      </c>
      <c r="R3489" s="40" t="str">
        <f>IFERROR(VLOOKUP(Tabla2[[#This Row],[CONTRATISTA PRNCIPAL]],Hoja1!$L$5:$M$9,2,FALSE),"CJV")</f>
        <v>CJV</v>
      </c>
      <c r="S3489" s="40" t="str">
        <f>IF(Tabla2[[#This Row],[EMPRESA]]=Tabla2[[#This Row],[CONTRATISTA PRNCIPAL]],"Principal","Secundaria")</f>
        <v>Secundaria</v>
      </c>
      <c r="T3489" s="42">
        <f>IFERROR(1/COUNTIF(Tabla2[CONTRATISTA PRNCIPAL],Tabla2[[#This Row],[CONTRATISTA PRNCIPAL]]),0)</f>
        <v>0.0125</v>
      </c>
      <c r="U3489" s="43">
        <f>IF(((TODAY()-Tabla2[[#This Row],[FECHA NACIMIENTO]])/365)&lt;18,"Corregir", IF(((TODAY()-Tabla2[[#This Row],[FECHA NACIMIENTO]])/365)&gt;80, "Corregir",ROUNDDOWN(((TODAY()-Tabla2[[#This Row],[FECHA NACIMIENTO]])/365),0)))</f>
        <v>32</v>
      </c>
      <c r="V34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89" s="44" t="str">
        <f>+IF(Tabla2[[#This Row],[Edad]]="Corregir","Corregir","Ok")</f>
        <v>Ok</v>
      </c>
      <c r="X3489" s="42" t="str">
        <f>+IFERROR(VLOOKUP(Tabla2[[#This Row],[DISTRITO SEGÚN DNI]],Hoja1!$A$2:$B$32,2,FALSE),"No")</f>
        <v>ATE</v>
      </c>
      <c r="Y3489" s="42" t="str">
        <f>IF(OR(LOWER(Tabla2[[#This Row],[GENERO]])="masculino", LOWER(Tabla2[[#This Row],[GENERO]])="femenino"),"OK","Corregir")</f>
        <v>OK</v>
      </c>
      <c r="Z3489" s="42" t="str">
        <f>+IF(Tabla2[[#This Row],[Nro. DNI / CE]]="","Corregir",IF(LEN(Tabla2[[#This Row],[Nro. DNI / CE]])&gt;=8,"OK","Corregir"))</f>
        <v>OK</v>
      </c>
      <c r="AA3489" s="42">
        <f>COUNTIF(Tabla2[APELLIDOS Y NOMBRES],Tabla2[[#This Row],[APELLIDOS Y NOMBRES]])</f>
        <v>1</v>
      </c>
      <c r="AB3489" s="42">
        <f>IF(Tabla2[[#This Row],[Trabajador]]&gt;1,1/Tabla2[[#This Row],[Trabajador]],Tabla2[[#This Row],[Trabajador]])</f>
        <v>1</v>
      </c>
      <c r="AC3489" t="str">
        <f>+IFERROR(IF(Tabla2[[#This Row],[FECHA CESE/BAJA]]="","No Aplica",IF(AND(MONTH(Tabla2[[#This Row],[FECHA CESE/BAJA]])=MONTH(TODAY()-30),YEAR(Tabla2[[#This Row],[FECHA CESE/BAJA]])=YEAR(TODAY())),MONTH(TODAY()-30)&amp;"-"&amp;YEAR(TODAY()),"Borrar")),"No aplica")</f>
        <v>No Aplica</v>
      </c>
      <c r="AD3489" t="str">
        <f>+IFERROR(IF(Tabla2[[#This Row],[FECHA INICIO DE LABORES EN OBRA]]="","No Aplica",IF(AND(MONTH(Tabla2[[#This Row],[FECHA INICIO DE LABORES EN OBRA]])=MONTH(TODAY()-30),YEAR(Tabla2[[#This Row],[FECHA INICIO DE LABORES EN OBRA]])=YEAR(TODAY())),MONTH(TODAY()-30)&amp;"-"&amp;YEAR(TODAY()),"No Aplica")),"No Aplica")</f>
        <v>No Aplica</v>
      </c>
    </row>
    <row r="3490" spans="1:30" x14ac:dyDescent="0.25">
      <c r="A3490" s="13" t="s">
        <v>11692</v>
      </c>
      <c r="B3490" s="15" t="s">
        <v>11693</v>
      </c>
      <c r="C3490" s="15" t="s">
        <v>11657</v>
      </c>
      <c r="D3490" s="15">
        <v>47507019</v>
      </c>
      <c r="E3490" s="15" t="s">
        <v>11757</v>
      </c>
      <c r="F3490" s="39">
        <v>33964</v>
      </c>
      <c r="G3490" s="15">
        <v>1</v>
      </c>
      <c r="H3490" s="15" t="s">
        <v>11758</v>
      </c>
      <c r="I3490" s="15" t="s">
        <v>11663</v>
      </c>
      <c r="J3490" s="15" t="s">
        <v>11759</v>
      </c>
      <c r="K3490" s="15" t="s">
        <v>2182</v>
      </c>
      <c r="L3490" s="40" t="s">
        <v>6</v>
      </c>
      <c r="M3490" s="39"/>
      <c r="N3490" s="41" t="s">
        <v>2098</v>
      </c>
      <c r="O3490" s="39">
        <v>44807</v>
      </c>
      <c r="P3490" s="40">
        <v>1</v>
      </c>
      <c r="Q3490" s="40">
        <v>1</v>
      </c>
      <c r="R3490" s="40" t="str">
        <f>IFERROR(VLOOKUP(Tabla2[[#This Row],[CONTRATISTA PRNCIPAL]],Hoja1!$L$5:$M$9,2,FALSE),"CJV")</f>
        <v>CJV</v>
      </c>
      <c r="S3490" s="40" t="str">
        <f>IF(Tabla2[[#This Row],[EMPRESA]]=Tabla2[[#This Row],[CONTRATISTA PRNCIPAL]],"Principal","Secundaria")</f>
        <v>Secundaria</v>
      </c>
      <c r="T3490" s="42">
        <f>IFERROR(1/COUNTIF(Tabla2[CONTRATISTA PRNCIPAL],Tabla2[[#This Row],[CONTRATISTA PRNCIPAL]]),0)</f>
        <v>0.0125</v>
      </c>
      <c r="U3490" s="43">
        <f>IF(((TODAY()-Tabla2[[#This Row],[FECHA NACIMIENTO]])/365)&lt;18,"Corregir", IF(((TODAY()-Tabla2[[#This Row],[FECHA NACIMIENTO]])/365)&gt;80, "Corregir",ROUNDDOWN(((TODAY()-Tabla2[[#This Row],[FECHA NACIMIENTO]])/365),0)))</f>
        <v>30</v>
      </c>
      <c r="V34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90" s="44" t="str">
        <f>+IF(Tabla2[[#This Row],[Edad]]="Corregir","Corregir","Ok")</f>
        <v>Ok</v>
      </c>
      <c r="X3490" s="42" t="str">
        <f>+IFERROR(VLOOKUP(Tabla2[[#This Row],[DISTRITO SEGÚN DNI]],Hoja1!$A$2:$B$32,2,FALSE),"No")</f>
        <v>No</v>
      </c>
      <c r="Y3490" s="42" t="str">
        <f>IF(OR(LOWER(Tabla2[[#This Row],[GENERO]])="masculino", LOWER(Tabla2[[#This Row],[GENERO]])="femenino"),"OK","Corregir")</f>
        <v>OK</v>
      </c>
      <c r="Z3490" s="42" t="str">
        <f>+IF(Tabla2[[#This Row],[Nro. DNI / CE]]="","Corregir",IF(LEN(Tabla2[[#This Row],[Nro. DNI / CE]])&gt;=8,"OK","Corregir"))</f>
        <v>OK</v>
      </c>
      <c r="AA3490" s="42">
        <f>COUNTIF(Tabla2[APELLIDOS Y NOMBRES],Tabla2[[#This Row],[APELLIDOS Y NOMBRES]])</f>
        <v>1</v>
      </c>
      <c r="AB3490" s="42">
        <f>IF(Tabla2[[#This Row],[Trabajador]]&gt;1,1/Tabla2[[#This Row],[Trabajador]],Tabla2[[#This Row],[Trabajador]])</f>
        <v>1</v>
      </c>
      <c r="AC3490" t="str">
        <f>+IFERROR(IF(Tabla2[[#This Row],[FECHA CESE/BAJA]]="","No Aplica",IF(AND(MONTH(Tabla2[[#This Row],[FECHA CESE/BAJA]])=MONTH(TODAY()-30),YEAR(Tabla2[[#This Row],[FECHA CESE/BAJA]])=YEAR(TODAY())),MONTH(TODAY()-30)&amp;"-"&amp;YEAR(TODAY()),"Borrar")),"No aplica")</f>
        <v>No Aplica</v>
      </c>
      <c r="AD3490" t="str">
        <f>+IFERROR(IF(Tabla2[[#This Row],[FECHA INICIO DE LABORES EN OBRA]]="","No Aplica",IF(AND(MONTH(Tabla2[[#This Row],[FECHA INICIO DE LABORES EN OBRA]])=MONTH(TODAY()-30),YEAR(Tabla2[[#This Row],[FECHA INICIO DE LABORES EN OBRA]])=YEAR(TODAY())),MONTH(TODAY()-30)&amp;"-"&amp;YEAR(TODAY()),"No Aplica")),"No Aplica")</f>
        <v>No Aplica</v>
      </c>
    </row>
    <row r="3491" spans="1:30" x14ac:dyDescent="0.25">
      <c r="A3491" s="13" t="s">
        <v>11692</v>
      </c>
      <c r="B3491" s="15" t="s">
        <v>11693</v>
      </c>
      <c r="C3491" s="15" t="s">
        <v>11657</v>
      </c>
      <c r="D3491" s="15">
        <v>74538384</v>
      </c>
      <c r="E3491" s="15" t="s">
        <v>11760</v>
      </c>
      <c r="F3491" s="39">
        <v>35649</v>
      </c>
      <c r="G3491" s="15">
        <v>1</v>
      </c>
      <c r="H3491" s="15" t="s">
        <v>3274</v>
      </c>
      <c r="I3491" s="15" t="s">
        <v>8797</v>
      </c>
      <c r="J3491" s="15" t="s">
        <v>11761</v>
      </c>
      <c r="K3491" s="15" t="s">
        <v>7393</v>
      </c>
      <c r="L3491" s="40" t="s">
        <v>6</v>
      </c>
      <c r="M3491" s="39"/>
      <c r="N3491" s="41" t="s">
        <v>2098</v>
      </c>
      <c r="O3491" s="39">
        <v>44814</v>
      </c>
      <c r="P3491" s="40">
        <v>1</v>
      </c>
      <c r="Q3491" s="40">
        <v>1</v>
      </c>
      <c r="R3491" s="40" t="str">
        <f>IFERROR(VLOOKUP(Tabla2[[#This Row],[CONTRATISTA PRNCIPAL]],Hoja1!$L$5:$M$9,2,FALSE),"CJV")</f>
        <v>CJV</v>
      </c>
      <c r="S3491" s="40" t="str">
        <f>IF(Tabla2[[#This Row],[EMPRESA]]=Tabla2[[#This Row],[CONTRATISTA PRNCIPAL]],"Principal","Secundaria")</f>
        <v>Secundaria</v>
      </c>
      <c r="T3491" s="42">
        <f>IFERROR(1/COUNTIF(Tabla2[CONTRATISTA PRNCIPAL],Tabla2[[#This Row],[CONTRATISTA PRNCIPAL]]),0)</f>
        <v>0.0125</v>
      </c>
      <c r="U3491" s="43">
        <f>IF(((TODAY()-Tabla2[[#This Row],[FECHA NACIMIENTO]])/365)&lt;18,"Corregir", IF(((TODAY()-Tabla2[[#This Row],[FECHA NACIMIENTO]])/365)&gt;80, "Corregir",ROUNDDOWN(((TODAY()-Tabla2[[#This Row],[FECHA NACIMIENTO]])/365),0)))</f>
        <v>26</v>
      </c>
      <c r="V34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91" s="44" t="str">
        <f>+IF(Tabla2[[#This Row],[Edad]]="Corregir","Corregir","Ok")</f>
        <v>Ok</v>
      </c>
      <c r="X3491" s="42" t="str">
        <f>+IFERROR(VLOOKUP(Tabla2[[#This Row],[DISTRITO SEGÚN DNI]],Hoja1!$A$2:$B$32,2,FALSE),"No")</f>
        <v>No</v>
      </c>
      <c r="Y3491" s="42" t="str">
        <f>IF(OR(LOWER(Tabla2[[#This Row],[GENERO]])="masculino", LOWER(Tabla2[[#This Row],[GENERO]])="femenino"),"OK","Corregir")</f>
        <v>OK</v>
      </c>
      <c r="Z3491" s="42" t="str">
        <f>+IF(Tabla2[[#This Row],[Nro. DNI / CE]]="","Corregir",IF(LEN(Tabla2[[#This Row],[Nro. DNI / CE]])&gt;=8,"OK","Corregir"))</f>
        <v>OK</v>
      </c>
      <c r="AA3491" s="42">
        <f>COUNTIF(Tabla2[APELLIDOS Y NOMBRES],Tabla2[[#This Row],[APELLIDOS Y NOMBRES]])</f>
        <v>1</v>
      </c>
      <c r="AB3491" s="42">
        <f>IF(Tabla2[[#This Row],[Trabajador]]&gt;1,1/Tabla2[[#This Row],[Trabajador]],Tabla2[[#This Row],[Trabajador]])</f>
        <v>1</v>
      </c>
      <c r="AC3491" t="str">
        <f>+IFERROR(IF(Tabla2[[#This Row],[FECHA CESE/BAJA]]="","No Aplica",IF(AND(MONTH(Tabla2[[#This Row],[FECHA CESE/BAJA]])=MONTH(TODAY()-30),YEAR(Tabla2[[#This Row],[FECHA CESE/BAJA]])=YEAR(TODAY())),MONTH(TODAY()-30)&amp;"-"&amp;YEAR(TODAY()),"Borrar")),"No aplica")</f>
        <v>No Aplica</v>
      </c>
      <c r="AD3491" t="str">
        <f>+IFERROR(IF(Tabla2[[#This Row],[FECHA INICIO DE LABORES EN OBRA]]="","No Aplica",IF(AND(MONTH(Tabla2[[#This Row],[FECHA INICIO DE LABORES EN OBRA]])=MONTH(TODAY()-30),YEAR(Tabla2[[#This Row],[FECHA INICIO DE LABORES EN OBRA]])=YEAR(TODAY())),MONTH(TODAY()-30)&amp;"-"&amp;YEAR(TODAY()),"No Aplica")),"No Aplica")</f>
        <v>No Aplica</v>
      </c>
    </row>
    <row r="3492" spans="1:30" x14ac:dyDescent="0.25">
      <c r="A3492" s="13" t="s">
        <v>11692</v>
      </c>
      <c r="B3492" s="15" t="s">
        <v>11693</v>
      </c>
      <c r="C3492" s="15" t="s">
        <v>11657</v>
      </c>
      <c r="D3492" s="15" t="s">
        <v>11762</v>
      </c>
      <c r="E3492" s="15" t="s">
        <v>11763</v>
      </c>
      <c r="F3492" s="39">
        <v>34639</v>
      </c>
      <c r="G3492" s="15">
        <v>1</v>
      </c>
      <c r="H3492" s="15" t="s">
        <v>2601</v>
      </c>
      <c r="I3492" s="15" t="s">
        <v>11681</v>
      </c>
      <c r="J3492" s="15" t="s">
        <v>11764</v>
      </c>
      <c r="K3492" s="15" t="s">
        <v>11765</v>
      </c>
      <c r="L3492" s="40" t="s">
        <v>6</v>
      </c>
      <c r="M3492" s="39"/>
      <c r="N3492" s="41" t="s">
        <v>2098</v>
      </c>
      <c r="O3492" s="39" t="s">
        <v>11766</v>
      </c>
      <c r="P3492" s="40">
        <v>1</v>
      </c>
      <c r="Q3492" s="40">
        <v>1</v>
      </c>
      <c r="R3492" s="40" t="str">
        <f>IFERROR(VLOOKUP(Tabla2[[#This Row],[CONTRATISTA PRNCIPAL]],Hoja1!$L$5:$M$9,2,FALSE),"CJV")</f>
        <v>CJV</v>
      </c>
      <c r="S3492" s="40" t="str">
        <f>IF(Tabla2[[#This Row],[EMPRESA]]=Tabla2[[#This Row],[CONTRATISTA PRNCIPAL]],"Principal","Secundaria")</f>
        <v>Secundaria</v>
      </c>
      <c r="T3492" s="42">
        <f>IFERROR(1/COUNTIF(Tabla2[CONTRATISTA PRNCIPAL],Tabla2[[#This Row],[CONTRATISTA PRNCIPAL]]),0)</f>
        <v>0.0125</v>
      </c>
      <c r="U3492" s="43">
        <f>IF(((TODAY()-Tabla2[[#This Row],[FECHA NACIMIENTO]])/365)&lt;18,"Corregir", IF(((TODAY()-Tabla2[[#This Row],[FECHA NACIMIENTO]])/365)&gt;80, "Corregir",ROUNDDOWN(((TODAY()-Tabla2[[#This Row],[FECHA NACIMIENTO]])/365),0)))</f>
        <v>28</v>
      </c>
      <c r="V34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92" s="44" t="str">
        <f>+IF(Tabla2[[#This Row],[Edad]]="Corregir","Corregir","Ok")</f>
        <v>Ok</v>
      </c>
      <c r="X3492" s="42" t="str">
        <f>+IFERROR(VLOOKUP(Tabla2[[#This Row],[DISTRITO SEGÚN DNI]],Hoja1!$A$2:$B$32,2,FALSE),"No")</f>
        <v>No</v>
      </c>
      <c r="Y3492" s="42" t="str">
        <f>IF(OR(LOWER(Tabla2[[#This Row],[GENERO]])="masculino", LOWER(Tabla2[[#This Row],[GENERO]])="femenino"),"OK","Corregir")</f>
        <v>OK</v>
      </c>
      <c r="Z3492" s="42" t="str">
        <f>+IF(Tabla2[[#This Row],[Nro. DNI / CE]]="","Corregir",IF(LEN(Tabla2[[#This Row],[Nro. DNI / CE]])&gt;=8,"OK","Corregir"))</f>
        <v>OK</v>
      </c>
      <c r="AA3492" s="42">
        <f>COUNTIF(Tabla2[APELLIDOS Y NOMBRES],Tabla2[[#This Row],[APELLIDOS Y NOMBRES]])</f>
        <v>1</v>
      </c>
      <c r="AB3492" s="42">
        <f>IF(Tabla2[[#This Row],[Trabajador]]&gt;1,1/Tabla2[[#This Row],[Trabajador]],Tabla2[[#This Row],[Trabajador]])</f>
        <v>1</v>
      </c>
      <c r="AC3492" t="str">
        <f>+IFERROR(IF(Tabla2[[#This Row],[FECHA CESE/BAJA]]="","No Aplica",IF(AND(MONTH(Tabla2[[#This Row],[FECHA CESE/BAJA]])=MONTH(TODAY()-30),YEAR(Tabla2[[#This Row],[FECHA CESE/BAJA]])=YEAR(TODAY())),MONTH(TODAY()-30)&amp;"-"&amp;YEAR(TODAY()),"Borrar")),"No aplica")</f>
        <v>No Aplica</v>
      </c>
      <c r="AD3492" t="str">
        <f>+IFERROR(IF(Tabla2[[#This Row],[FECHA INICIO DE LABORES EN OBRA]]="","No Aplica",IF(AND(MONTH(Tabla2[[#This Row],[FECHA INICIO DE LABORES EN OBRA]])=MONTH(TODAY()-30),YEAR(Tabla2[[#This Row],[FECHA INICIO DE LABORES EN OBRA]])=YEAR(TODAY())),MONTH(TODAY()-30)&amp;"-"&amp;YEAR(TODAY()),"No Aplica")),"No Aplica")</f>
        <v>No Aplica</v>
      </c>
    </row>
    <row r="3493" spans="1:30" x14ac:dyDescent="0.25">
      <c r="A3493" s="13" t="s">
        <v>11692</v>
      </c>
      <c r="B3493" s="15" t="s">
        <v>11693</v>
      </c>
      <c r="C3493" s="15" t="s">
        <v>11657</v>
      </c>
      <c r="D3493" s="15" t="s">
        <v>870</v>
      </c>
      <c r="E3493" s="15" t="s">
        <v>871</v>
      </c>
      <c r="F3493" s="39">
        <v>33662</v>
      </c>
      <c r="G3493" s="15">
        <v>1</v>
      </c>
      <c r="H3493" s="15" t="s">
        <v>4178</v>
      </c>
      <c r="I3493" s="15" t="s">
        <v>8797</v>
      </c>
      <c r="J3493" s="15" t="s">
        <v>11767</v>
      </c>
      <c r="K3493" s="15" t="s">
        <v>27</v>
      </c>
      <c r="L3493" s="40" t="s">
        <v>6</v>
      </c>
      <c r="M3493" s="39"/>
      <c r="N3493" s="41" t="s">
        <v>2098</v>
      </c>
      <c r="O3493" s="39">
        <v>44844</v>
      </c>
      <c r="P3493" s="40">
        <v>1</v>
      </c>
      <c r="Q3493" s="40">
        <v>1</v>
      </c>
      <c r="R3493" s="40" t="str">
        <f>IFERROR(VLOOKUP(Tabla2[[#This Row],[CONTRATISTA PRNCIPAL]],Hoja1!$L$5:$M$9,2,FALSE),"CJV")</f>
        <v>CJV</v>
      </c>
      <c r="S3493" s="40" t="str">
        <f>IF(Tabla2[[#This Row],[EMPRESA]]=Tabla2[[#This Row],[CONTRATISTA PRNCIPAL]],"Principal","Secundaria")</f>
        <v>Secundaria</v>
      </c>
      <c r="T3493" s="42">
        <f>IFERROR(1/COUNTIF(Tabla2[CONTRATISTA PRNCIPAL],Tabla2[[#This Row],[CONTRATISTA PRNCIPAL]]),0)</f>
        <v>0.0125</v>
      </c>
      <c r="U3493" s="43">
        <f>IF(((TODAY()-Tabla2[[#This Row],[FECHA NACIMIENTO]])/365)&lt;18,"Corregir", IF(((TODAY()-Tabla2[[#This Row],[FECHA NACIMIENTO]])/365)&gt;80, "Corregir",ROUNDDOWN(((TODAY()-Tabla2[[#This Row],[FECHA NACIMIENTO]])/365),0)))</f>
        <v>31</v>
      </c>
      <c r="V34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93" s="44" t="str">
        <f>+IF(Tabla2[[#This Row],[Edad]]="Corregir","Corregir","Ok")</f>
        <v>Ok</v>
      </c>
      <c r="X3493" s="42" t="str">
        <f>+IFERROR(VLOOKUP(Tabla2[[#This Row],[DISTRITO SEGÚN DNI]],Hoja1!$A$2:$B$32,2,FALSE),"No")</f>
        <v>CALLAO</v>
      </c>
      <c r="Y3493" s="42" t="str">
        <f>IF(OR(LOWER(Tabla2[[#This Row],[GENERO]])="masculino", LOWER(Tabla2[[#This Row],[GENERO]])="femenino"),"OK","Corregir")</f>
        <v>OK</v>
      </c>
      <c r="Z3493" s="42" t="str">
        <f>+IF(Tabla2[[#This Row],[Nro. DNI / CE]]="","Corregir",IF(LEN(Tabla2[[#This Row],[Nro. DNI / CE]])&gt;=8,"OK","Corregir"))</f>
        <v>OK</v>
      </c>
      <c r="AA3493" s="42">
        <f>COUNTIF(Tabla2[APELLIDOS Y NOMBRES],Tabla2[[#This Row],[APELLIDOS Y NOMBRES]])</f>
        <v>1</v>
      </c>
      <c r="AB3493" s="42">
        <f>IF(Tabla2[[#This Row],[Trabajador]]&gt;1,1/Tabla2[[#This Row],[Trabajador]],Tabla2[[#This Row],[Trabajador]])</f>
        <v>1</v>
      </c>
      <c r="AC3493" t="str">
        <f>+IFERROR(IF(Tabla2[[#This Row],[FECHA CESE/BAJA]]="","No Aplica",IF(AND(MONTH(Tabla2[[#This Row],[FECHA CESE/BAJA]])=MONTH(TODAY()-30),YEAR(Tabla2[[#This Row],[FECHA CESE/BAJA]])=YEAR(TODAY())),MONTH(TODAY()-30)&amp;"-"&amp;YEAR(TODAY()),"Borrar")),"No aplica")</f>
        <v>No Aplica</v>
      </c>
      <c r="AD3493" t="str">
        <f>+IFERROR(IF(Tabla2[[#This Row],[FECHA INICIO DE LABORES EN OBRA]]="","No Aplica",IF(AND(MONTH(Tabla2[[#This Row],[FECHA INICIO DE LABORES EN OBRA]])=MONTH(TODAY()-30),YEAR(Tabla2[[#This Row],[FECHA INICIO DE LABORES EN OBRA]])=YEAR(TODAY())),MONTH(TODAY()-30)&amp;"-"&amp;YEAR(TODAY()),"No Aplica")),"No Aplica")</f>
        <v>No Aplica</v>
      </c>
    </row>
    <row r="3494" spans="1:30" x14ac:dyDescent="0.25">
      <c r="A3494" s="13">
        <v>20538306411</v>
      </c>
      <c r="B3494" s="15" t="s">
        <v>11700</v>
      </c>
      <c r="C3494" s="15" t="s">
        <v>11657</v>
      </c>
      <c r="D3494" s="15">
        <v>47439887</v>
      </c>
      <c r="E3494" s="15" t="s">
        <v>162</v>
      </c>
      <c r="F3494" s="39">
        <v>33359</v>
      </c>
      <c r="G3494" s="15">
        <v>3</v>
      </c>
      <c r="H3494" s="15" t="s">
        <v>11671</v>
      </c>
      <c r="I3494" s="15" t="s">
        <v>11681</v>
      </c>
      <c r="J3494" s="15" t="s">
        <v>11768</v>
      </c>
      <c r="K3494" s="15" t="s">
        <v>26</v>
      </c>
      <c r="L3494" s="40" t="s">
        <v>6</v>
      </c>
      <c r="M3494" s="39"/>
      <c r="N3494" s="41" t="s">
        <v>2098</v>
      </c>
      <c r="O3494" s="39">
        <v>44880</v>
      </c>
      <c r="P3494" s="40">
        <v>1</v>
      </c>
      <c r="Q3494" s="40">
        <v>1</v>
      </c>
      <c r="R3494" s="40" t="str">
        <f>IFERROR(VLOOKUP(Tabla2[[#This Row],[CONTRATISTA PRNCIPAL]],Hoja1!$L$5:$M$9,2,FALSE),"CJV")</f>
        <v>CJV</v>
      </c>
      <c r="S3494" s="40" t="str">
        <f>IF(Tabla2[[#This Row],[EMPRESA]]=Tabla2[[#This Row],[CONTRATISTA PRNCIPAL]],"Principal","Secundaria")</f>
        <v>Secundaria</v>
      </c>
      <c r="T3494" s="42">
        <f>IFERROR(1/COUNTIF(Tabla2[CONTRATISTA PRNCIPAL],Tabla2[[#This Row],[CONTRATISTA PRNCIPAL]]),0)</f>
        <v>0.0125</v>
      </c>
      <c r="U3494" s="43">
        <f>IF(((TODAY()-Tabla2[[#This Row],[FECHA NACIMIENTO]])/365)&lt;18,"Corregir", IF(((TODAY()-Tabla2[[#This Row],[FECHA NACIMIENTO]])/365)&gt;80, "Corregir",ROUNDDOWN(((TODAY()-Tabla2[[#This Row],[FECHA NACIMIENTO]])/365),0)))</f>
        <v>32</v>
      </c>
      <c r="V34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94" s="44" t="str">
        <f>+IF(Tabla2[[#This Row],[Edad]]="Corregir","Corregir","Ok")</f>
        <v>Ok</v>
      </c>
      <c r="X3494" s="42" t="str">
        <f>+IFERROR(VLOOKUP(Tabla2[[#This Row],[DISTRITO SEGÚN DNI]],Hoja1!$A$2:$B$32,2,FALSE),"No")</f>
        <v>EL AGUSTINO</v>
      </c>
      <c r="Y3494" s="42" t="str">
        <f>IF(OR(LOWER(Tabla2[[#This Row],[GENERO]])="masculino", LOWER(Tabla2[[#This Row],[GENERO]])="femenino"),"OK","Corregir")</f>
        <v>OK</v>
      </c>
      <c r="Z3494" s="42" t="str">
        <f>+IF(Tabla2[[#This Row],[Nro. DNI / CE]]="","Corregir",IF(LEN(Tabla2[[#This Row],[Nro. DNI / CE]])&gt;=8,"OK","Corregir"))</f>
        <v>OK</v>
      </c>
      <c r="AA3494" s="42">
        <f>COUNTIF(Tabla2[APELLIDOS Y NOMBRES],Tabla2[[#This Row],[APELLIDOS Y NOMBRES]])</f>
        <v>1</v>
      </c>
      <c r="AB3494" s="42">
        <f>IF(Tabla2[[#This Row],[Trabajador]]&gt;1,1/Tabla2[[#This Row],[Trabajador]],Tabla2[[#This Row],[Trabajador]])</f>
        <v>1</v>
      </c>
      <c r="AC3494" t="str">
        <f>+IFERROR(IF(Tabla2[[#This Row],[FECHA CESE/BAJA]]="","No Aplica",IF(AND(MONTH(Tabla2[[#This Row],[FECHA CESE/BAJA]])=MONTH(TODAY()-30),YEAR(Tabla2[[#This Row],[FECHA CESE/BAJA]])=YEAR(TODAY())),MONTH(TODAY()-30)&amp;"-"&amp;YEAR(TODAY()),"Borrar")),"No aplica")</f>
        <v>No Aplica</v>
      </c>
      <c r="AD3494" t="str">
        <f>+IFERROR(IF(Tabla2[[#This Row],[FECHA INICIO DE LABORES EN OBRA]]="","No Aplica",IF(AND(MONTH(Tabla2[[#This Row],[FECHA INICIO DE LABORES EN OBRA]])=MONTH(TODAY()-30),YEAR(Tabla2[[#This Row],[FECHA INICIO DE LABORES EN OBRA]])=YEAR(TODAY())),MONTH(TODAY()-30)&amp;"-"&amp;YEAR(TODAY()),"No Aplica")),"No Aplica")</f>
        <v>No Aplica</v>
      </c>
    </row>
    <row r="3495" spans="1:30" x14ac:dyDescent="0.25">
      <c r="A3495" s="13" t="s">
        <v>11703</v>
      </c>
      <c r="B3495" s="15" t="s">
        <v>11700</v>
      </c>
      <c r="C3495" s="15" t="s">
        <v>11657</v>
      </c>
      <c r="D3495" s="15" t="s">
        <v>11769</v>
      </c>
      <c r="E3495" s="15" t="s">
        <v>11770</v>
      </c>
      <c r="F3495" s="39">
        <v>30297</v>
      </c>
      <c r="G3495" s="15">
        <v>3</v>
      </c>
      <c r="H3495" s="15" t="s">
        <v>11671</v>
      </c>
      <c r="I3495" s="15" t="s">
        <v>11681</v>
      </c>
      <c r="J3495" s="15" t="s">
        <v>11771</v>
      </c>
      <c r="K3495" s="15" t="s">
        <v>2641</v>
      </c>
      <c r="L3495" s="40" t="s">
        <v>6</v>
      </c>
      <c r="M3495" s="39"/>
      <c r="N3495" s="41" t="s">
        <v>2098</v>
      </c>
      <c r="O3495" s="39">
        <v>44853</v>
      </c>
      <c r="P3495" s="40">
        <v>1</v>
      </c>
      <c r="Q3495" s="40">
        <v>1</v>
      </c>
      <c r="R3495" s="40" t="str">
        <f>IFERROR(VLOOKUP(Tabla2[[#This Row],[CONTRATISTA PRNCIPAL]],Hoja1!$L$5:$M$9,2,FALSE),"CJV")</f>
        <v>CJV</v>
      </c>
      <c r="S3495" s="40" t="str">
        <f>IF(Tabla2[[#This Row],[EMPRESA]]=Tabla2[[#This Row],[CONTRATISTA PRNCIPAL]],"Principal","Secundaria")</f>
        <v>Secundaria</v>
      </c>
      <c r="T3495" s="42">
        <f>IFERROR(1/COUNTIF(Tabla2[CONTRATISTA PRNCIPAL],Tabla2[[#This Row],[CONTRATISTA PRNCIPAL]]),0)</f>
        <v>0.0125</v>
      </c>
      <c r="U3495" s="43">
        <f>IF(((TODAY()-Tabla2[[#This Row],[FECHA NACIMIENTO]])/365)&lt;18,"Corregir", IF(((TODAY()-Tabla2[[#This Row],[FECHA NACIMIENTO]])/365)&gt;80, "Corregir",ROUNDDOWN(((TODAY()-Tabla2[[#This Row],[FECHA NACIMIENTO]])/365),0)))</f>
        <v>40</v>
      </c>
      <c r="V34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95" s="44" t="str">
        <f>+IF(Tabla2[[#This Row],[Edad]]="Corregir","Corregir","Ok")</f>
        <v>Ok</v>
      </c>
      <c r="X3495" s="42" t="str">
        <f>+IFERROR(VLOOKUP(Tabla2[[#This Row],[DISTRITO SEGÚN DNI]],Hoja1!$A$2:$B$32,2,FALSE),"No")</f>
        <v>No</v>
      </c>
      <c r="Y3495" s="42" t="str">
        <f>IF(OR(LOWER(Tabla2[[#This Row],[GENERO]])="masculino", LOWER(Tabla2[[#This Row],[GENERO]])="femenino"),"OK","Corregir")</f>
        <v>OK</v>
      </c>
      <c r="Z3495" s="42" t="str">
        <f>+IF(Tabla2[[#This Row],[Nro. DNI / CE]]="","Corregir",IF(LEN(Tabla2[[#This Row],[Nro. DNI / CE]])&gt;=8,"OK","Corregir"))</f>
        <v>OK</v>
      </c>
      <c r="AA3495" s="42">
        <f>COUNTIF(Tabla2[APELLIDOS Y NOMBRES],Tabla2[[#This Row],[APELLIDOS Y NOMBRES]])</f>
        <v>1</v>
      </c>
      <c r="AB3495" s="42">
        <f>IF(Tabla2[[#This Row],[Trabajador]]&gt;1,1/Tabla2[[#This Row],[Trabajador]],Tabla2[[#This Row],[Trabajador]])</f>
        <v>1</v>
      </c>
      <c r="AC3495" t="str">
        <f>+IFERROR(IF(Tabla2[[#This Row],[FECHA CESE/BAJA]]="","No Aplica",IF(AND(MONTH(Tabla2[[#This Row],[FECHA CESE/BAJA]])=MONTH(TODAY()-30),YEAR(Tabla2[[#This Row],[FECHA CESE/BAJA]])=YEAR(TODAY())),MONTH(TODAY()-30)&amp;"-"&amp;YEAR(TODAY()),"Borrar")),"No aplica")</f>
        <v>No Aplica</v>
      </c>
      <c r="AD3495" t="str">
        <f>+IFERROR(IF(Tabla2[[#This Row],[FECHA INICIO DE LABORES EN OBRA]]="","No Aplica",IF(AND(MONTH(Tabla2[[#This Row],[FECHA INICIO DE LABORES EN OBRA]])=MONTH(TODAY()-30),YEAR(Tabla2[[#This Row],[FECHA INICIO DE LABORES EN OBRA]])=YEAR(TODAY())),MONTH(TODAY()-30)&amp;"-"&amp;YEAR(TODAY()),"No Aplica")),"No Aplica")</f>
        <v>No Aplica</v>
      </c>
    </row>
    <row r="3496" spans="1:30" x14ac:dyDescent="0.25">
      <c r="A3496" s="13" t="s">
        <v>11703</v>
      </c>
      <c r="B3496" s="15" t="s">
        <v>11700</v>
      </c>
      <c r="C3496" s="15" t="s">
        <v>11657</v>
      </c>
      <c r="D3496" s="15" t="s">
        <v>11772</v>
      </c>
      <c r="E3496" s="15" t="s">
        <v>11773</v>
      </c>
      <c r="F3496" s="39">
        <v>27448</v>
      </c>
      <c r="G3496" s="15">
        <v>3</v>
      </c>
      <c r="H3496" s="15" t="s">
        <v>2601</v>
      </c>
      <c r="I3496" s="15" t="s">
        <v>11681</v>
      </c>
      <c r="J3496" s="15" t="s">
        <v>11774</v>
      </c>
      <c r="K3496" s="15" t="s">
        <v>2182</v>
      </c>
      <c r="L3496" s="40" t="s">
        <v>6</v>
      </c>
      <c r="M3496" s="39"/>
      <c r="N3496" s="41" t="s">
        <v>2098</v>
      </c>
      <c r="O3496" s="39">
        <v>44867</v>
      </c>
      <c r="P3496" s="40">
        <v>1</v>
      </c>
      <c r="Q3496" s="40">
        <v>1</v>
      </c>
      <c r="R3496" s="40" t="str">
        <f>IFERROR(VLOOKUP(Tabla2[[#This Row],[CONTRATISTA PRNCIPAL]],Hoja1!$L$5:$M$9,2,FALSE),"CJV")</f>
        <v>CJV</v>
      </c>
      <c r="S3496" s="40" t="str">
        <f>IF(Tabla2[[#This Row],[EMPRESA]]=Tabla2[[#This Row],[CONTRATISTA PRNCIPAL]],"Principal","Secundaria")</f>
        <v>Secundaria</v>
      </c>
      <c r="T3496" s="42">
        <f>IFERROR(1/COUNTIF(Tabla2[CONTRATISTA PRNCIPAL],Tabla2[[#This Row],[CONTRATISTA PRNCIPAL]]),0)</f>
        <v>0.0125</v>
      </c>
      <c r="U3496" s="43">
        <f>IF(((TODAY()-Tabla2[[#This Row],[FECHA NACIMIENTO]])/365)&lt;18,"Corregir", IF(((TODAY()-Tabla2[[#This Row],[FECHA NACIMIENTO]])/365)&gt;80, "Corregir",ROUNDDOWN(((TODAY()-Tabla2[[#This Row],[FECHA NACIMIENTO]])/365),0)))</f>
        <v>48</v>
      </c>
      <c r="V34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496" s="44" t="str">
        <f>+IF(Tabla2[[#This Row],[Edad]]="Corregir","Corregir","Ok")</f>
        <v>Ok</v>
      </c>
      <c r="X3496" s="42" t="str">
        <f>+IFERROR(VLOOKUP(Tabla2[[#This Row],[DISTRITO SEGÚN DNI]],Hoja1!$A$2:$B$32,2,FALSE),"No")</f>
        <v>No</v>
      </c>
      <c r="Y3496" s="42" t="str">
        <f>IF(OR(LOWER(Tabla2[[#This Row],[GENERO]])="masculino", LOWER(Tabla2[[#This Row],[GENERO]])="femenino"),"OK","Corregir")</f>
        <v>OK</v>
      </c>
      <c r="Z3496" s="42" t="str">
        <f>+IF(Tabla2[[#This Row],[Nro. DNI / CE]]="","Corregir",IF(LEN(Tabla2[[#This Row],[Nro. DNI / CE]])&gt;=8,"OK","Corregir"))</f>
        <v>OK</v>
      </c>
      <c r="AA3496" s="42">
        <f>COUNTIF(Tabla2[APELLIDOS Y NOMBRES],Tabla2[[#This Row],[APELLIDOS Y NOMBRES]])</f>
        <v>1</v>
      </c>
      <c r="AB3496" s="42">
        <f>IF(Tabla2[[#This Row],[Trabajador]]&gt;1,1/Tabla2[[#This Row],[Trabajador]],Tabla2[[#This Row],[Trabajador]])</f>
        <v>1</v>
      </c>
      <c r="AC3496" t="str">
        <f>+IFERROR(IF(Tabla2[[#This Row],[FECHA CESE/BAJA]]="","No Aplica",IF(AND(MONTH(Tabla2[[#This Row],[FECHA CESE/BAJA]])=MONTH(TODAY()-30),YEAR(Tabla2[[#This Row],[FECHA CESE/BAJA]])=YEAR(TODAY())),MONTH(TODAY()-30)&amp;"-"&amp;YEAR(TODAY()),"Borrar")),"No aplica")</f>
        <v>No Aplica</v>
      </c>
      <c r="AD3496" t="str">
        <f>+IFERROR(IF(Tabla2[[#This Row],[FECHA INICIO DE LABORES EN OBRA]]="","No Aplica",IF(AND(MONTH(Tabla2[[#This Row],[FECHA INICIO DE LABORES EN OBRA]])=MONTH(TODAY()-30),YEAR(Tabla2[[#This Row],[FECHA INICIO DE LABORES EN OBRA]])=YEAR(TODAY())),MONTH(TODAY()-30)&amp;"-"&amp;YEAR(TODAY()),"No Aplica")),"No Aplica")</f>
        <v>No Aplica</v>
      </c>
    </row>
    <row r="3497" spans="1:30" x14ac:dyDescent="0.25">
      <c r="A3497" s="13" t="s">
        <v>11668</v>
      </c>
      <c r="B3497" s="15" t="s">
        <v>11669</v>
      </c>
      <c r="C3497" s="15" t="s">
        <v>11657</v>
      </c>
      <c r="D3497" s="15" t="s">
        <v>679</v>
      </c>
      <c r="E3497" s="15" t="s">
        <v>680</v>
      </c>
      <c r="F3497" s="39">
        <v>23049</v>
      </c>
      <c r="G3497" s="15">
        <v>3</v>
      </c>
      <c r="H3497" s="15" t="s">
        <v>11671</v>
      </c>
      <c r="I3497" s="15" t="s">
        <v>11663</v>
      </c>
      <c r="J3497" s="15" t="s">
        <v>11775</v>
      </c>
      <c r="K3497" s="15" t="s">
        <v>17</v>
      </c>
      <c r="L3497" s="40" t="s">
        <v>6</v>
      </c>
      <c r="M3497" s="39"/>
      <c r="N3497" s="41" t="s">
        <v>2098</v>
      </c>
      <c r="O3497" s="39">
        <v>44853</v>
      </c>
      <c r="P3497" s="40">
        <v>1</v>
      </c>
      <c r="Q3497" s="40">
        <v>1</v>
      </c>
      <c r="R3497" s="40" t="str">
        <f>IFERROR(VLOOKUP(Tabla2[[#This Row],[CONTRATISTA PRNCIPAL]],Hoja1!$L$5:$M$9,2,FALSE),"CJV")</f>
        <v>CJV</v>
      </c>
      <c r="S3497" s="40" t="str">
        <f>IF(Tabla2[[#This Row],[EMPRESA]]=Tabla2[[#This Row],[CONTRATISTA PRNCIPAL]],"Principal","Secundaria")</f>
        <v>Secundaria</v>
      </c>
      <c r="T3497" s="42">
        <f>IFERROR(1/COUNTIF(Tabla2[CONTRATISTA PRNCIPAL],Tabla2[[#This Row],[CONTRATISTA PRNCIPAL]]),0)</f>
        <v>0.0125</v>
      </c>
      <c r="U3497" s="43">
        <f>IF(((TODAY()-Tabla2[[#This Row],[FECHA NACIMIENTO]])/365)&lt;18,"Corregir", IF(((TODAY()-Tabla2[[#This Row],[FECHA NACIMIENTO]])/365)&gt;80, "Corregir",ROUNDDOWN(((TODAY()-Tabla2[[#This Row],[FECHA NACIMIENTO]])/365),0)))</f>
        <v>60</v>
      </c>
      <c r="V34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497" s="44" t="str">
        <f>+IF(Tabla2[[#This Row],[Edad]]="Corregir","Corregir","Ok")</f>
        <v>Ok</v>
      </c>
      <c r="X3497" s="42" t="str">
        <f>+IFERROR(VLOOKUP(Tabla2[[#This Row],[DISTRITO SEGÚN DNI]],Hoja1!$A$2:$B$32,2,FALSE),"No")</f>
        <v>ATE</v>
      </c>
      <c r="Y3497" s="42" t="str">
        <f>IF(OR(LOWER(Tabla2[[#This Row],[GENERO]])="masculino", LOWER(Tabla2[[#This Row],[GENERO]])="femenino"),"OK","Corregir")</f>
        <v>OK</v>
      </c>
      <c r="Z3497" s="42" t="str">
        <f>+IF(Tabla2[[#This Row],[Nro. DNI / CE]]="","Corregir",IF(LEN(Tabla2[[#This Row],[Nro. DNI / CE]])&gt;=8,"OK","Corregir"))</f>
        <v>OK</v>
      </c>
      <c r="AA3497" s="42">
        <f>COUNTIF(Tabla2[APELLIDOS Y NOMBRES],Tabla2[[#This Row],[APELLIDOS Y NOMBRES]])</f>
        <v>1</v>
      </c>
      <c r="AB3497" s="42">
        <f>IF(Tabla2[[#This Row],[Trabajador]]&gt;1,1/Tabla2[[#This Row],[Trabajador]],Tabla2[[#This Row],[Trabajador]])</f>
        <v>1</v>
      </c>
      <c r="AC3497" t="str">
        <f>+IFERROR(IF(Tabla2[[#This Row],[FECHA CESE/BAJA]]="","No Aplica",IF(AND(MONTH(Tabla2[[#This Row],[FECHA CESE/BAJA]])=MONTH(TODAY()-30),YEAR(Tabla2[[#This Row],[FECHA CESE/BAJA]])=YEAR(TODAY())),MONTH(TODAY()-30)&amp;"-"&amp;YEAR(TODAY()),"Borrar")),"No aplica")</f>
        <v>No Aplica</v>
      </c>
      <c r="AD3497" t="str">
        <f>+IFERROR(IF(Tabla2[[#This Row],[FECHA INICIO DE LABORES EN OBRA]]="","No Aplica",IF(AND(MONTH(Tabla2[[#This Row],[FECHA INICIO DE LABORES EN OBRA]])=MONTH(TODAY()-30),YEAR(Tabla2[[#This Row],[FECHA INICIO DE LABORES EN OBRA]])=YEAR(TODAY())),MONTH(TODAY()-30)&amp;"-"&amp;YEAR(TODAY()),"No Aplica")),"No Aplica")</f>
        <v>No Aplica</v>
      </c>
    </row>
    <row r="3498" spans="1:30" x14ac:dyDescent="0.25">
      <c r="A3498" s="13" t="s">
        <v>11668</v>
      </c>
      <c r="B3498" s="15" t="s">
        <v>11669</v>
      </c>
      <c r="C3498" s="15" t="s">
        <v>11657</v>
      </c>
      <c r="D3498" s="15">
        <v>45813683</v>
      </c>
      <c r="E3498" s="15" t="s">
        <v>11776</v>
      </c>
      <c r="F3498" s="39">
        <v>32465</v>
      </c>
      <c r="G3498" s="15">
        <v>3</v>
      </c>
      <c r="H3498" s="15" t="s">
        <v>11671</v>
      </c>
      <c r="I3498" s="15" t="s">
        <v>11663</v>
      </c>
      <c r="J3498" s="15" t="s">
        <v>11777</v>
      </c>
      <c r="K3498" s="15" t="s">
        <v>2182</v>
      </c>
      <c r="L3498" s="40" t="s">
        <v>6</v>
      </c>
      <c r="M3498" s="39"/>
      <c r="N3498" s="41" t="s">
        <v>2063</v>
      </c>
      <c r="O3498" s="39">
        <v>45007</v>
      </c>
      <c r="P3498" s="40">
        <v>1</v>
      </c>
      <c r="Q3498" s="40">
        <v>1</v>
      </c>
      <c r="R3498" s="40" t="str">
        <f>IFERROR(VLOOKUP(Tabla2[[#This Row],[CONTRATISTA PRNCIPAL]],Hoja1!$L$5:$M$9,2,FALSE),"CJV")</f>
        <v>CJV</v>
      </c>
      <c r="S3498" s="40" t="str">
        <f>IF(Tabla2[[#This Row],[EMPRESA]]=Tabla2[[#This Row],[CONTRATISTA PRNCIPAL]],"Principal","Secundaria")</f>
        <v>Secundaria</v>
      </c>
      <c r="T3498" s="42">
        <f>IFERROR(1/COUNTIF(Tabla2[CONTRATISTA PRNCIPAL],Tabla2[[#This Row],[CONTRATISTA PRNCIPAL]]),0)</f>
        <v>0.0125</v>
      </c>
      <c r="U3498" s="43">
        <f>IF(((TODAY()-Tabla2[[#This Row],[FECHA NACIMIENTO]])/365)&lt;18,"Corregir", IF(((TODAY()-Tabla2[[#This Row],[FECHA NACIMIENTO]])/365)&gt;80, "Corregir",ROUNDDOWN(((TODAY()-Tabla2[[#This Row],[FECHA NACIMIENTO]])/365),0)))</f>
        <v>34</v>
      </c>
      <c r="V34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498" s="44" t="str">
        <f>+IF(Tabla2[[#This Row],[Edad]]="Corregir","Corregir","Ok")</f>
        <v>Ok</v>
      </c>
      <c r="X3498" s="42" t="str">
        <f>+IFERROR(VLOOKUP(Tabla2[[#This Row],[DISTRITO SEGÚN DNI]],Hoja1!$A$2:$B$32,2,FALSE),"No")</f>
        <v>No</v>
      </c>
      <c r="Y3498" s="42" t="str">
        <f>IF(OR(LOWER(Tabla2[[#This Row],[GENERO]])="masculino", LOWER(Tabla2[[#This Row],[GENERO]])="femenino"),"OK","Corregir")</f>
        <v>OK</v>
      </c>
      <c r="Z3498" s="42" t="str">
        <f>+IF(Tabla2[[#This Row],[Nro. DNI / CE]]="","Corregir",IF(LEN(Tabla2[[#This Row],[Nro. DNI / CE]])&gt;=8,"OK","Corregir"))</f>
        <v>OK</v>
      </c>
      <c r="AA3498" s="42">
        <f>COUNTIF(Tabla2[APELLIDOS Y NOMBRES],Tabla2[[#This Row],[APELLIDOS Y NOMBRES]])</f>
        <v>1</v>
      </c>
      <c r="AB3498" s="42">
        <f>IF(Tabla2[[#This Row],[Trabajador]]&gt;1,1/Tabla2[[#This Row],[Trabajador]],Tabla2[[#This Row],[Trabajador]])</f>
        <v>1</v>
      </c>
      <c r="AC3498" t="str">
        <f>+IFERROR(IF(Tabla2[[#This Row],[FECHA CESE/BAJA]]="","No Aplica",IF(AND(MONTH(Tabla2[[#This Row],[FECHA CESE/BAJA]])=MONTH(TODAY()-30),YEAR(Tabla2[[#This Row],[FECHA CESE/BAJA]])=YEAR(TODAY())),MONTH(TODAY()-30)&amp;"-"&amp;YEAR(TODAY()),"Borrar")),"No aplica")</f>
        <v>No Aplica</v>
      </c>
      <c r="AD3498" t="str">
        <f>+IFERROR(IF(Tabla2[[#This Row],[FECHA INICIO DE LABORES EN OBRA]]="","No Aplica",IF(AND(MONTH(Tabla2[[#This Row],[FECHA INICIO DE LABORES EN OBRA]])=MONTH(TODAY()-30),YEAR(Tabla2[[#This Row],[FECHA INICIO DE LABORES EN OBRA]])=YEAR(TODAY())),MONTH(TODAY()-30)&amp;"-"&amp;YEAR(TODAY()),"No Aplica")),"No Aplica")</f>
        <v>No Aplica</v>
      </c>
    </row>
    <row r="3499" spans="1:30" x14ac:dyDescent="0.25">
      <c r="A3499" s="13" t="s">
        <v>11668</v>
      </c>
      <c r="B3499" s="15" t="s">
        <v>11669</v>
      </c>
      <c r="C3499" s="15" t="s">
        <v>11657</v>
      </c>
      <c r="D3499" s="15">
        <v>71465243</v>
      </c>
      <c r="E3499" s="15" t="s">
        <v>11778</v>
      </c>
      <c r="F3499" s="39">
        <v>34665</v>
      </c>
      <c r="G3499" s="15">
        <v>3</v>
      </c>
      <c r="H3499" s="15" t="s">
        <v>11671</v>
      </c>
      <c r="I3499" s="15" t="s">
        <v>11663</v>
      </c>
      <c r="J3499" s="15" t="s">
        <v>11779</v>
      </c>
      <c r="K3499" s="15" t="s">
        <v>2182</v>
      </c>
      <c r="L3499" s="40" t="s">
        <v>6</v>
      </c>
      <c r="M3499" s="39"/>
      <c r="N3499" s="41" t="s">
        <v>2098</v>
      </c>
      <c r="O3499" s="39">
        <v>44897</v>
      </c>
      <c r="P3499" s="40">
        <v>1</v>
      </c>
      <c r="Q3499" s="40">
        <v>1</v>
      </c>
      <c r="R3499" s="40" t="str">
        <f>IFERROR(VLOOKUP(Tabla2[[#This Row],[CONTRATISTA PRNCIPAL]],Hoja1!$L$5:$M$9,2,FALSE),"CJV")</f>
        <v>CJV</v>
      </c>
      <c r="S3499" s="40" t="str">
        <f>IF(Tabla2[[#This Row],[EMPRESA]]=Tabla2[[#This Row],[CONTRATISTA PRNCIPAL]],"Principal","Secundaria")</f>
        <v>Secundaria</v>
      </c>
      <c r="T3499" s="42">
        <f>IFERROR(1/COUNTIF(Tabla2[CONTRATISTA PRNCIPAL],Tabla2[[#This Row],[CONTRATISTA PRNCIPAL]]),0)</f>
        <v>0.0125</v>
      </c>
      <c r="U3499" s="43">
        <f>IF(((TODAY()-Tabla2[[#This Row],[FECHA NACIMIENTO]])/365)&lt;18,"Corregir", IF(((TODAY()-Tabla2[[#This Row],[FECHA NACIMIENTO]])/365)&gt;80, "Corregir",ROUNDDOWN(((TODAY()-Tabla2[[#This Row],[FECHA NACIMIENTO]])/365),0)))</f>
        <v>28</v>
      </c>
      <c r="V34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499" s="44" t="str">
        <f>+IF(Tabla2[[#This Row],[Edad]]="Corregir","Corregir","Ok")</f>
        <v>Ok</v>
      </c>
      <c r="X3499" s="42" t="str">
        <f>+IFERROR(VLOOKUP(Tabla2[[#This Row],[DISTRITO SEGÚN DNI]],Hoja1!$A$2:$B$32,2,FALSE),"No")</f>
        <v>No</v>
      </c>
      <c r="Y3499" s="42" t="str">
        <f>IF(OR(LOWER(Tabla2[[#This Row],[GENERO]])="masculino", LOWER(Tabla2[[#This Row],[GENERO]])="femenino"),"OK","Corregir")</f>
        <v>OK</v>
      </c>
      <c r="Z3499" s="42" t="str">
        <f>+IF(Tabla2[[#This Row],[Nro. DNI / CE]]="","Corregir",IF(LEN(Tabla2[[#This Row],[Nro. DNI / CE]])&gt;=8,"OK","Corregir"))</f>
        <v>OK</v>
      </c>
      <c r="AA3499" s="42">
        <f>COUNTIF(Tabla2[APELLIDOS Y NOMBRES],Tabla2[[#This Row],[APELLIDOS Y NOMBRES]])</f>
        <v>1</v>
      </c>
      <c r="AB3499" s="42">
        <f>IF(Tabla2[[#This Row],[Trabajador]]&gt;1,1/Tabla2[[#This Row],[Trabajador]],Tabla2[[#This Row],[Trabajador]])</f>
        <v>1</v>
      </c>
      <c r="AC3499" t="str">
        <f>+IFERROR(IF(Tabla2[[#This Row],[FECHA CESE/BAJA]]="","No Aplica",IF(AND(MONTH(Tabla2[[#This Row],[FECHA CESE/BAJA]])=MONTH(TODAY()-30),YEAR(Tabla2[[#This Row],[FECHA CESE/BAJA]])=YEAR(TODAY())),MONTH(TODAY()-30)&amp;"-"&amp;YEAR(TODAY()),"Borrar")),"No aplica")</f>
        <v>No Aplica</v>
      </c>
      <c r="AD3499" t="str">
        <f>+IFERROR(IF(Tabla2[[#This Row],[FECHA INICIO DE LABORES EN OBRA]]="","No Aplica",IF(AND(MONTH(Tabla2[[#This Row],[FECHA INICIO DE LABORES EN OBRA]])=MONTH(TODAY()-30),YEAR(Tabla2[[#This Row],[FECHA INICIO DE LABORES EN OBRA]])=YEAR(TODAY())),MONTH(TODAY()-30)&amp;"-"&amp;YEAR(TODAY()),"No Aplica")),"No Aplica")</f>
        <v>No Aplica</v>
      </c>
    </row>
    <row r="3500" spans="1:30" x14ac:dyDescent="0.25">
      <c r="A3500" s="13" t="s">
        <v>11668</v>
      </c>
      <c r="B3500" s="15" t="s">
        <v>11669</v>
      </c>
      <c r="C3500" s="15" t="s">
        <v>11657</v>
      </c>
      <c r="D3500" s="15" t="s">
        <v>11780</v>
      </c>
      <c r="E3500" s="15" t="s">
        <v>11781</v>
      </c>
      <c r="F3500" s="39">
        <v>27401</v>
      </c>
      <c r="G3500" s="15">
        <v>3</v>
      </c>
      <c r="H3500" s="15" t="s">
        <v>11671</v>
      </c>
      <c r="I3500" s="15" t="s">
        <v>11663</v>
      </c>
      <c r="J3500" s="15" t="s">
        <v>11782</v>
      </c>
      <c r="K3500" s="15" t="s">
        <v>2182</v>
      </c>
      <c r="L3500" s="40" t="s">
        <v>6</v>
      </c>
      <c r="M3500" s="39"/>
      <c r="N3500" s="41" t="s">
        <v>2098</v>
      </c>
      <c r="O3500" s="39">
        <v>44868</v>
      </c>
      <c r="P3500" s="40">
        <v>1</v>
      </c>
      <c r="Q3500" s="40">
        <v>1</v>
      </c>
      <c r="R3500" s="40" t="str">
        <f>IFERROR(VLOOKUP(Tabla2[[#This Row],[CONTRATISTA PRNCIPAL]],Hoja1!$L$5:$M$9,2,FALSE),"CJV")</f>
        <v>CJV</v>
      </c>
      <c r="S3500" s="40" t="str">
        <f>IF(Tabla2[[#This Row],[EMPRESA]]=Tabla2[[#This Row],[CONTRATISTA PRNCIPAL]],"Principal","Secundaria")</f>
        <v>Secundaria</v>
      </c>
      <c r="T3500" s="42">
        <f>IFERROR(1/COUNTIF(Tabla2[CONTRATISTA PRNCIPAL],Tabla2[[#This Row],[CONTRATISTA PRNCIPAL]]),0)</f>
        <v>0.0125</v>
      </c>
      <c r="U3500" s="43">
        <f>IF(((TODAY()-Tabla2[[#This Row],[FECHA NACIMIENTO]])/365)&lt;18,"Corregir", IF(((TODAY()-Tabla2[[#This Row],[FECHA NACIMIENTO]])/365)&gt;80, "Corregir",ROUNDDOWN(((TODAY()-Tabla2[[#This Row],[FECHA NACIMIENTO]])/365),0)))</f>
        <v>48</v>
      </c>
      <c r="V35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00" s="44" t="str">
        <f>+IF(Tabla2[[#This Row],[Edad]]="Corregir","Corregir","Ok")</f>
        <v>Ok</v>
      </c>
      <c r="X3500" s="42" t="str">
        <f>+IFERROR(VLOOKUP(Tabla2[[#This Row],[DISTRITO SEGÚN DNI]],Hoja1!$A$2:$B$32,2,FALSE),"No")</f>
        <v>No</v>
      </c>
      <c r="Y3500" s="42" t="str">
        <f>IF(OR(LOWER(Tabla2[[#This Row],[GENERO]])="masculino", LOWER(Tabla2[[#This Row],[GENERO]])="femenino"),"OK","Corregir")</f>
        <v>OK</v>
      </c>
      <c r="Z3500" s="42" t="str">
        <f>+IF(Tabla2[[#This Row],[Nro. DNI / CE]]="","Corregir",IF(LEN(Tabla2[[#This Row],[Nro. DNI / CE]])&gt;=8,"OK","Corregir"))</f>
        <v>OK</v>
      </c>
      <c r="AA3500" s="42">
        <f>COUNTIF(Tabla2[APELLIDOS Y NOMBRES],Tabla2[[#This Row],[APELLIDOS Y NOMBRES]])</f>
        <v>1</v>
      </c>
      <c r="AB3500" s="42">
        <f>IF(Tabla2[[#This Row],[Trabajador]]&gt;1,1/Tabla2[[#This Row],[Trabajador]],Tabla2[[#This Row],[Trabajador]])</f>
        <v>1</v>
      </c>
      <c r="AC3500" t="str">
        <f>+IFERROR(IF(Tabla2[[#This Row],[FECHA CESE/BAJA]]="","No Aplica",IF(AND(MONTH(Tabla2[[#This Row],[FECHA CESE/BAJA]])=MONTH(TODAY()-30),YEAR(Tabla2[[#This Row],[FECHA CESE/BAJA]])=YEAR(TODAY())),MONTH(TODAY()-30)&amp;"-"&amp;YEAR(TODAY()),"Borrar")),"No aplica")</f>
        <v>No Aplica</v>
      </c>
      <c r="AD3500" t="str">
        <f>+IFERROR(IF(Tabla2[[#This Row],[FECHA INICIO DE LABORES EN OBRA]]="","No Aplica",IF(AND(MONTH(Tabla2[[#This Row],[FECHA INICIO DE LABORES EN OBRA]])=MONTH(TODAY()-30),YEAR(Tabla2[[#This Row],[FECHA INICIO DE LABORES EN OBRA]])=YEAR(TODAY())),MONTH(TODAY()-30)&amp;"-"&amp;YEAR(TODAY()),"No Aplica")),"No Aplica")</f>
        <v>No Aplica</v>
      </c>
    </row>
    <row r="3501" spans="1:30" x14ac:dyDescent="0.25">
      <c r="A3501" s="13" t="s">
        <v>11668</v>
      </c>
      <c r="B3501" s="15" t="s">
        <v>11669</v>
      </c>
      <c r="C3501" s="15" t="s">
        <v>11657</v>
      </c>
      <c r="D3501" s="15">
        <v>48327303</v>
      </c>
      <c r="E3501" s="15" t="s">
        <v>11783</v>
      </c>
      <c r="F3501" s="39">
        <v>30510</v>
      </c>
      <c r="G3501" s="15">
        <v>3</v>
      </c>
      <c r="H3501" s="15" t="s">
        <v>11671</v>
      </c>
      <c r="I3501" s="15" t="s">
        <v>11663</v>
      </c>
      <c r="J3501" s="15" t="s">
        <v>11784</v>
      </c>
      <c r="K3501" s="15" t="s">
        <v>2182</v>
      </c>
      <c r="L3501" s="40" t="s">
        <v>6</v>
      </c>
      <c r="M3501" s="39"/>
      <c r="N3501" s="41" t="s">
        <v>2098</v>
      </c>
      <c r="O3501" s="39">
        <v>44882</v>
      </c>
      <c r="P3501" s="40">
        <v>1</v>
      </c>
      <c r="Q3501" s="40">
        <v>1</v>
      </c>
      <c r="R3501" s="40" t="str">
        <f>IFERROR(VLOOKUP(Tabla2[[#This Row],[CONTRATISTA PRNCIPAL]],Hoja1!$L$5:$M$9,2,FALSE),"CJV")</f>
        <v>CJV</v>
      </c>
      <c r="S3501" s="40" t="str">
        <f>IF(Tabla2[[#This Row],[EMPRESA]]=Tabla2[[#This Row],[CONTRATISTA PRNCIPAL]],"Principal","Secundaria")</f>
        <v>Secundaria</v>
      </c>
      <c r="T3501" s="42">
        <f>IFERROR(1/COUNTIF(Tabla2[CONTRATISTA PRNCIPAL],Tabla2[[#This Row],[CONTRATISTA PRNCIPAL]]),0)</f>
        <v>0.0125</v>
      </c>
      <c r="U3501" s="43">
        <f>IF(((TODAY()-Tabla2[[#This Row],[FECHA NACIMIENTO]])/365)&lt;18,"Corregir", IF(((TODAY()-Tabla2[[#This Row],[FECHA NACIMIENTO]])/365)&gt;80, "Corregir",ROUNDDOWN(((TODAY()-Tabla2[[#This Row],[FECHA NACIMIENTO]])/365),0)))</f>
        <v>40</v>
      </c>
      <c r="V35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01" s="44" t="str">
        <f>+IF(Tabla2[[#This Row],[Edad]]="Corregir","Corregir","Ok")</f>
        <v>Ok</v>
      </c>
      <c r="X3501" s="42" t="str">
        <f>+IFERROR(VLOOKUP(Tabla2[[#This Row],[DISTRITO SEGÚN DNI]],Hoja1!$A$2:$B$32,2,FALSE),"No")</f>
        <v>No</v>
      </c>
      <c r="Y3501" s="42" t="str">
        <f>IF(OR(LOWER(Tabla2[[#This Row],[GENERO]])="masculino", LOWER(Tabla2[[#This Row],[GENERO]])="femenino"),"OK","Corregir")</f>
        <v>OK</v>
      </c>
      <c r="Z3501" s="42" t="str">
        <f>+IF(Tabla2[[#This Row],[Nro. DNI / CE]]="","Corregir",IF(LEN(Tabla2[[#This Row],[Nro. DNI / CE]])&gt;=8,"OK","Corregir"))</f>
        <v>OK</v>
      </c>
      <c r="AA3501" s="42">
        <f>COUNTIF(Tabla2[APELLIDOS Y NOMBRES],Tabla2[[#This Row],[APELLIDOS Y NOMBRES]])</f>
        <v>1</v>
      </c>
      <c r="AB3501" s="42">
        <f>IF(Tabla2[[#This Row],[Trabajador]]&gt;1,1/Tabla2[[#This Row],[Trabajador]],Tabla2[[#This Row],[Trabajador]])</f>
        <v>1</v>
      </c>
      <c r="AC3501" t="str">
        <f>+IFERROR(IF(Tabla2[[#This Row],[FECHA CESE/BAJA]]="","No Aplica",IF(AND(MONTH(Tabla2[[#This Row],[FECHA CESE/BAJA]])=MONTH(TODAY()-30),YEAR(Tabla2[[#This Row],[FECHA CESE/BAJA]])=YEAR(TODAY())),MONTH(TODAY()-30)&amp;"-"&amp;YEAR(TODAY()),"Borrar")),"No aplica")</f>
        <v>No Aplica</v>
      </c>
      <c r="AD3501" t="str">
        <f>+IFERROR(IF(Tabla2[[#This Row],[FECHA INICIO DE LABORES EN OBRA]]="","No Aplica",IF(AND(MONTH(Tabla2[[#This Row],[FECHA INICIO DE LABORES EN OBRA]])=MONTH(TODAY()-30),YEAR(Tabla2[[#This Row],[FECHA INICIO DE LABORES EN OBRA]])=YEAR(TODAY())),MONTH(TODAY()-30)&amp;"-"&amp;YEAR(TODAY()),"No Aplica")),"No Aplica")</f>
        <v>No Aplica</v>
      </c>
    </row>
    <row r="3502" spans="1:30" x14ac:dyDescent="0.25">
      <c r="A3502" s="13" t="s">
        <v>11668</v>
      </c>
      <c r="B3502" s="15" t="s">
        <v>11669</v>
      </c>
      <c r="C3502" s="15" t="s">
        <v>11657</v>
      </c>
      <c r="D3502" s="15" t="s">
        <v>11785</v>
      </c>
      <c r="E3502" s="15" t="s">
        <v>11786</v>
      </c>
      <c r="F3502" s="39">
        <v>27652</v>
      </c>
      <c r="G3502" s="15">
        <v>3</v>
      </c>
      <c r="H3502" s="15" t="s">
        <v>11671</v>
      </c>
      <c r="I3502" s="15" t="s">
        <v>11663</v>
      </c>
      <c r="J3502" s="15" t="s">
        <v>11787</v>
      </c>
      <c r="K3502" s="15" t="s">
        <v>2272</v>
      </c>
      <c r="L3502" s="40" t="s">
        <v>6</v>
      </c>
      <c r="M3502" s="39"/>
      <c r="N3502" s="41" t="s">
        <v>2098</v>
      </c>
      <c r="O3502" s="39">
        <v>44853</v>
      </c>
      <c r="P3502" s="40">
        <v>1</v>
      </c>
      <c r="Q3502" s="40">
        <v>1</v>
      </c>
      <c r="R3502" s="40" t="str">
        <f>IFERROR(VLOOKUP(Tabla2[[#This Row],[CONTRATISTA PRNCIPAL]],Hoja1!$L$5:$M$9,2,FALSE),"CJV")</f>
        <v>CJV</v>
      </c>
      <c r="S3502" s="40" t="str">
        <f>IF(Tabla2[[#This Row],[EMPRESA]]=Tabla2[[#This Row],[CONTRATISTA PRNCIPAL]],"Principal","Secundaria")</f>
        <v>Secundaria</v>
      </c>
      <c r="T3502" s="42">
        <f>IFERROR(1/COUNTIF(Tabla2[CONTRATISTA PRNCIPAL],Tabla2[[#This Row],[CONTRATISTA PRNCIPAL]]),0)</f>
        <v>0.0125</v>
      </c>
      <c r="U3502" s="43">
        <f>IF(((TODAY()-Tabla2[[#This Row],[FECHA NACIMIENTO]])/365)&lt;18,"Corregir", IF(((TODAY()-Tabla2[[#This Row],[FECHA NACIMIENTO]])/365)&gt;80, "Corregir",ROUNDDOWN(((TODAY()-Tabla2[[#This Row],[FECHA NACIMIENTO]])/365),0)))</f>
        <v>48</v>
      </c>
      <c r="V35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02" s="44" t="str">
        <f>+IF(Tabla2[[#This Row],[Edad]]="Corregir","Corregir","Ok")</f>
        <v>Ok</v>
      </c>
      <c r="X3502" s="42" t="str">
        <f>+IFERROR(VLOOKUP(Tabla2[[#This Row],[DISTRITO SEGÚN DNI]],Hoja1!$A$2:$B$32,2,FALSE),"No")</f>
        <v>No</v>
      </c>
      <c r="Y3502" s="42" t="str">
        <f>IF(OR(LOWER(Tabla2[[#This Row],[GENERO]])="masculino", LOWER(Tabla2[[#This Row],[GENERO]])="femenino"),"OK","Corregir")</f>
        <v>OK</v>
      </c>
      <c r="Z3502" s="42" t="str">
        <f>+IF(Tabla2[[#This Row],[Nro. DNI / CE]]="","Corregir",IF(LEN(Tabla2[[#This Row],[Nro. DNI / CE]])&gt;=8,"OK","Corregir"))</f>
        <v>OK</v>
      </c>
      <c r="AA3502" s="42">
        <f>COUNTIF(Tabla2[APELLIDOS Y NOMBRES],Tabla2[[#This Row],[APELLIDOS Y NOMBRES]])</f>
        <v>1</v>
      </c>
      <c r="AB3502" s="42">
        <f>IF(Tabla2[[#This Row],[Trabajador]]&gt;1,1/Tabla2[[#This Row],[Trabajador]],Tabla2[[#This Row],[Trabajador]])</f>
        <v>1</v>
      </c>
      <c r="AC3502" t="str">
        <f>+IFERROR(IF(Tabla2[[#This Row],[FECHA CESE/BAJA]]="","No Aplica",IF(AND(MONTH(Tabla2[[#This Row],[FECHA CESE/BAJA]])=MONTH(TODAY()-30),YEAR(Tabla2[[#This Row],[FECHA CESE/BAJA]])=YEAR(TODAY())),MONTH(TODAY()-30)&amp;"-"&amp;YEAR(TODAY()),"Borrar")),"No aplica")</f>
        <v>No Aplica</v>
      </c>
      <c r="AD3502" t="str">
        <f>+IFERROR(IF(Tabla2[[#This Row],[FECHA INICIO DE LABORES EN OBRA]]="","No Aplica",IF(AND(MONTH(Tabla2[[#This Row],[FECHA INICIO DE LABORES EN OBRA]])=MONTH(TODAY()-30),YEAR(Tabla2[[#This Row],[FECHA INICIO DE LABORES EN OBRA]])=YEAR(TODAY())),MONTH(TODAY()-30)&amp;"-"&amp;YEAR(TODAY()),"No Aplica")),"No Aplica")</f>
        <v>No Aplica</v>
      </c>
    </row>
    <row r="3503" spans="1:30" x14ac:dyDescent="0.25">
      <c r="A3503" s="13" t="s">
        <v>11668</v>
      </c>
      <c r="B3503" s="15" t="s">
        <v>11669</v>
      </c>
      <c r="C3503" s="15" t="s">
        <v>11657</v>
      </c>
      <c r="D3503" s="15" t="s">
        <v>289</v>
      </c>
      <c r="E3503" s="15" t="s">
        <v>290</v>
      </c>
      <c r="F3503" s="39">
        <v>24180</v>
      </c>
      <c r="G3503" s="15">
        <v>3</v>
      </c>
      <c r="H3503" s="15" t="s">
        <v>11671</v>
      </c>
      <c r="I3503" s="15" t="s">
        <v>11663</v>
      </c>
      <c r="J3503" s="15" t="s">
        <v>11788</v>
      </c>
      <c r="K3503" s="15" t="s">
        <v>26</v>
      </c>
      <c r="L3503" s="40" t="s">
        <v>6</v>
      </c>
      <c r="M3503" s="39"/>
      <c r="N3503" s="41" t="s">
        <v>2114</v>
      </c>
      <c r="O3503" s="39">
        <v>44861</v>
      </c>
      <c r="P3503" s="40">
        <v>1</v>
      </c>
      <c r="Q3503" s="40">
        <v>1</v>
      </c>
      <c r="R3503" s="40" t="str">
        <f>IFERROR(VLOOKUP(Tabla2[[#This Row],[CONTRATISTA PRNCIPAL]],Hoja1!$L$5:$M$9,2,FALSE),"CJV")</f>
        <v>CJV</v>
      </c>
      <c r="S3503" s="40" t="str">
        <f>IF(Tabla2[[#This Row],[EMPRESA]]=Tabla2[[#This Row],[CONTRATISTA PRNCIPAL]],"Principal","Secundaria")</f>
        <v>Secundaria</v>
      </c>
      <c r="T3503" s="42">
        <f>IFERROR(1/COUNTIF(Tabla2[CONTRATISTA PRNCIPAL],Tabla2[[#This Row],[CONTRATISTA PRNCIPAL]]),0)</f>
        <v>0.0125</v>
      </c>
      <c r="U3503" s="43">
        <f>IF(((TODAY()-Tabla2[[#This Row],[FECHA NACIMIENTO]])/365)&lt;18,"Corregir", IF(((TODAY()-Tabla2[[#This Row],[FECHA NACIMIENTO]])/365)&gt;80, "Corregir",ROUNDDOWN(((TODAY()-Tabla2[[#This Row],[FECHA NACIMIENTO]])/365),0)))</f>
        <v>57</v>
      </c>
      <c r="V35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503" s="44" t="str">
        <f>+IF(Tabla2[[#This Row],[Edad]]="Corregir","Corregir","Ok")</f>
        <v>Ok</v>
      </c>
      <c r="X3503" s="42" t="str">
        <f>+IFERROR(VLOOKUP(Tabla2[[#This Row],[DISTRITO SEGÚN DNI]],Hoja1!$A$2:$B$32,2,FALSE),"No")</f>
        <v>EL AGUSTINO</v>
      </c>
      <c r="Y3503" s="42" t="str">
        <f>IF(OR(LOWER(Tabla2[[#This Row],[GENERO]])="masculino", LOWER(Tabla2[[#This Row],[GENERO]])="femenino"),"OK","Corregir")</f>
        <v>OK</v>
      </c>
      <c r="Z3503" s="42" t="str">
        <f>+IF(Tabla2[[#This Row],[Nro. DNI / CE]]="","Corregir",IF(LEN(Tabla2[[#This Row],[Nro. DNI / CE]])&gt;=8,"OK","Corregir"))</f>
        <v>OK</v>
      </c>
      <c r="AA3503" s="42">
        <f>COUNTIF(Tabla2[APELLIDOS Y NOMBRES],Tabla2[[#This Row],[APELLIDOS Y NOMBRES]])</f>
        <v>1</v>
      </c>
      <c r="AB3503" s="42">
        <f>IF(Tabla2[[#This Row],[Trabajador]]&gt;1,1/Tabla2[[#This Row],[Trabajador]],Tabla2[[#This Row],[Trabajador]])</f>
        <v>1</v>
      </c>
      <c r="AC3503" t="str">
        <f>+IFERROR(IF(Tabla2[[#This Row],[FECHA CESE/BAJA]]="","No Aplica",IF(AND(MONTH(Tabla2[[#This Row],[FECHA CESE/BAJA]])=MONTH(TODAY()-30),YEAR(Tabla2[[#This Row],[FECHA CESE/BAJA]])=YEAR(TODAY())),MONTH(TODAY()-30)&amp;"-"&amp;YEAR(TODAY()),"Borrar")),"No aplica")</f>
        <v>No Aplica</v>
      </c>
      <c r="AD3503" t="str">
        <f>+IFERROR(IF(Tabla2[[#This Row],[FECHA INICIO DE LABORES EN OBRA]]="","No Aplica",IF(AND(MONTH(Tabla2[[#This Row],[FECHA INICIO DE LABORES EN OBRA]])=MONTH(TODAY()-30),YEAR(Tabla2[[#This Row],[FECHA INICIO DE LABORES EN OBRA]])=YEAR(TODAY())),MONTH(TODAY()-30)&amp;"-"&amp;YEAR(TODAY()),"No Aplica")),"No Aplica")</f>
        <v>No Aplica</v>
      </c>
    </row>
    <row r="3504" spans="1:30" x14ac:dyDescent="0.25">
      <c r="A3504" s="13" t="s">
        <v>11661</v>
      </c>
      <c r="B3504" s="15" t="s">
        <v>11662</v>
      </c>
      <c r="C3504" s="15" t="s">
        <v>11657</v>
      </c>
      <c r="D3504" s="15">
        <v>9368544</v>
      </c>
      <c r="E3504" s="15" t="s">
        <v>18</v>
      </c>
      <c r="F3504" s="39">
        <v>24754</v>
      </c>
      <c r="G3504" s="15">
        <v>2</v>
      </c>
      <c r="H3504" s="15" t="s">
        <v>2751</v>
      </c>
      <c r="I3504" s="15" t="s">
        <v>8797</v>
      </c>
      <c r="J3504" s="15" t="s">
        <v>11789</v>
      </c>
      <c r="K3504" s="15" t="s">
        <v>17</v>
      </c>
      <c r="L3504" s="40" t="s">
        <v>6</v>
      </c>
      <c r="M3504" s="39"/>
      <c r="N3504" s="41" t="s">
        <v>2098</v>
      </c>
      <c r="O3504" s="39">
        <v>44959</v>
      </c>
      <c r="P3504" s="40">
        <v>1</v>
      </c>
      <c r="Q3504" s="40">
        <v>4</v>
      </c>
      <c r="R3504" s="40" t="str">
        <f>IFERROR(VLOOKUP(Tabla2[[#This Row],[CONTRATISTA PRNCIPAL]],Hoja1!$L$5:$M$9,2,FALSE),"CJV")</f>
        <v>CJV</v>
      </c>
      <c r="S3504" s="40" t="str">
        <f>IF(Tabla2[[#This Row],[EMPRESA]]=Tabla2[[#This Row],[CONTRATISTA PRNCIPAL]],"Principal","Secundaria")</f>
        <v>Secundaria</v>
      </c>
      <c r="T3504" s="42">
        <f>IFERROR(1/COUNTIF(Tabla2[CONTRATISTA PRNCIPAL],Tabla2[[#This Row],[CONTRATISTA PRNCIPAL]]),0)</f>
        <v>0.0125</v>
      </c>
      <c r="U3504" s="43">
        <f>IF(((TODAY()-Tabla2[[#This Row],[FECHA NACIMIENTO]])/365)&lt;18,"Corregir", IF(((TODAY()-Tabla2[[#This Row],[FECHA NACIMIENTO]])/365)&gt;80, "Corregir",ROUNDDOWN(((TODAY()-Tabla2[[#This Row],[FECHA NACIMIENTO]])/365),0)))</f>
        <v>56</v>
      </c>
      <c r="V35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504" s="44" t="str">
        <f>+IF(Tabla2[[#This Row],[Edad]]="Corregir","Corregir","Ok")</f>
        <v>Ok</v>
      </c>
      <c r="X3504" s="42" t="str">
        <f>+IFERROR(VLOOKUP(Tabla2[[#This Row],[DISTRITO SEGÚN DNI]],Hoja1!$A$2:$B$32,2,FALSE),"No")</f>
        <v>ATE</v>
      </c>
      <c r="Y3504" s="42" t="str">
        <f>IF(OR(LOWER(Tabla2[[#This Row],[GENERO]])="masculino", LOWER(Tabla2[[#This Row],[GENERO]])="femenino"),"OK","Corregir")</f>
        <v>OK</v>
      </c>
      <c r="Z3504" s="42" t="str">
        <f>+IF(Tabla2[[#This Row],[Nro. DNI / CE]]="","Corregir",IF(LEN(Tabla2[[#This Row],[Nro. DNI / CE]])&gt;=8,"OK","Corregir"))</f>
        <v>Corregir</v>
      </c>
      <c r="AA3504" s="42">
        <f>COUNTIF(Tabla2[APELLIDOS Y NOMBRES],Tabla2[[#This Row],[APELLIDOS Y NOMBRES]])</f>
        <v>1</v>
      </c>
      <c r="AB3504" s="42">
        <f>IF(Tabla2[[#This Row],[Trabajador]]&gt;1,1/Tabla2[[#This Row],[Trabajador]],Tabla2[[#This Row],[Trabajador]])</f>
        <v>1</v>
      </c>
      <c r="AC3504" t="str">
        <f>+IFERROR(IF(Tabla2[[#This Row],[FECHA CESE/BAJA]]="","No Aplica",IF(AND(MONTH(Tabla2[[#This Row],[FECHA CESE/BAJA]])=MONTH(TODAY()-30),YEAR(Tabla2[[#This Row],[FECHA CESE/BAJA]])=YEAR(TODAY())),MONTH(TODAY()-30)&amp;"-"&amp;YEAR(TODAY()),"Borrar")),"No aplica")</f>
        <v>No Aplica</v>
      </c>
      <c r="AD3504" t="str">
        <f>+IFERROR(IF(Tabla2[[#This Row],[FECHA INICIO DE LABORES EN OBRA]]="","No Aplica",IF(AND(MONTH(Tabla2[[#This Row],[FECHA INICIO DE LABORES EN OBRA]])=MONTH(TODAY()-30),YEAR(Tabla2[[#This Row],[FECHA INICIO DE LABORES EN OBRA]])=YEAR(TODAY())),MONTH(TODAY()-30)&amp;"-"&amp;YEAR(TODAY()),"No Aplica")),"No Aplica")</f>
        <v>No Aplica</v>
      </c>
    </row>
    <row r="3505" spans="1:30" x14ac:dyDescent="0.25">
      <c r="A3505" s="13" t="s">
        <v>11661</v>
      </c>
      <c r="B3505" s="15" t="s">
        <v>11662</v>
      </c>
      <c r="C3505" s="15" t="s">
        <v>11657</v>
      </c>
      <c r="D3505" s="15">
        <v>10880926</v>
      </c>
      <c r="E3505" s="15" t="s">
        <v>46</v>
      </c>
      <c r="F3505" s="39">
        <v>28710</v>
      </c>
      <c r="G3505" s="15">
        <v>2</v>
      </c>
      <c r="H3505" s="15" t="s">
        <v>2751</v>
      </c>
      <c r="I3505" s="15" t="s">
        <v>8797</v>
      </c>
      <c r="J3505" s="15" t="s">
        <v>11790</v>
      </c>
      <c r="K3505" s="15" t="s">
        <v>17</v>
      </c>
      <c r="L3505" s="40" t="s">
        <v>6</v>
      </c>
      <c r="M3505" s="39"/>
      <c r="N3505" s="41" t="s">
        <v>2098</v>
      </c>
      <c r="O3505" s="39">
        <v>44900</v>
      </c>
      <c r="P3505" s="40">
        <v>1</v>
      </c>
      <c r="Q3505" s="40">
        <v>4</v>
      </c>
      <c r="R3505" s="40" t="str">
        <f>IFERROR(VLOOKUP(Tabla2[[#This Row],[CONTRATISTA PRNCIPAL]],Hoja1!$L$5:$M$9,2,FALSE),"CJV")</f>
        <v>CJV</v>
      </c>
      <c r="S3505" s="40" t="str">
        <f>IF(Tabla2[[#This Row],[EMPRESA]]=Tabla2[[#This Row],[CONTRATISTA PRNCIPAL]],"Principal","Secundaria")</f>
        <v>Secundaria</v>
      </c>
      <c r="T3505" s="42">
        <f>IFERROR(1/COUNTIF(Tabla2[CONTRATISTA PRNCIPAL],Tabla2[[#This Row],[CONTRATISTA PRNCIPAL]]),0)</f>
        <v>0.0125</v>
      </c>
      <c r="U3505" s="43">
        <f>IF(((TODAY()-Tabla2[[#This Row],[FECHA NACIMIENTO]])/365)&lt;18,"Corregir", IF(((TODAY()-Tabla2[[#This Row],[FECHA NACIMIENTO]])/365)&gt;80, "Corregir",ROUNDDOWN(((TODAY()-Tabla2[[#This Row],[FECHA NACIMIENTO]])/365),0)))</f>
        <v>45</v>
      </c>
      <c r="V35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05" s="44" t="str">
        <f>+IF(Tabla2[[#This Row],[Edad]]="Corregir","Corregir","Ok")</f>
        <v>Ok</v>
      </c>
      <c r="X3505" s="42" t="str">
        <f>+IFERROR(VLOOKUP(Tabla2[[#This Row],[DISTRITO SEGÚN DNI]],Hoja1!$A$2:$B$32,2,FALSE),"No")</f>
        <v>ATE</v>
      </c>
      <c r="Y3505" s="42" t="str">
        <f>IF(OR(LOWER(Tabla2[[#This Row],[GENERO]])="masculino", LOWER(Tabla2[[#This Row],[GENERO]])="femenino"),"OK","Corregir")</f>
        <v>OK</v>
      </c>
      <c r="Z3505" s="42" t="str">
        <f>+IF(Tabla2[[#This Row],[Nro. DNI / CE]]="","Corregir",IF(LEN(Tabla2[[#This Row],[Nro. DNI / CE]])&gt;=8,"OK","Corregir"))</f>
        <v>OK</v>
      </c>
      <c r="AA3505" s="42">
        <f>COUNTIF(Tabla2[APELLIDOS Y NOMBRES],Tabla2[[#This Row],[APELLIDOS Y NOMBRES]])</f>
        <v>1</v>
      </c>
      <c r="AB3505" s="42">
        <f>IF(Tabla2[[#This Row],[Trabajador]]&gt;1,1/Tabla2[[#This Row],[Trabajador]],Tabla2[[#This Row],[Trabajador]])</f>
        <v>1</v>
      </c>
      <c r="AC3505" t="str">
        <f>+IFERROR(IF(Tabla2[[#This Row],[FECHA CESE/BAJA]]="","No Aplica",IF(AND(MONTH(Tabla2[[#This Row],[FECHA CESE/BAJA]])=MONTH(TODAY()-30),YEAR(Tabla2[[#This Row],[FECHA CESE/BAJA]])=YEAR(TODAY())),MONTH(TODAY()-30)&amp;"-"&amp;YEAR(TODAY()),"Borrar")),"No aplica")</f>
        <v>No Aplica</v>
      </c>
      <c r="AD3505" t="str">
        <f>+IFERROR(IF(Tabla2[[#This Row],[FECHA INICIO DE LABORES EN OBRA]]="","No Aplica",IF(AND(MONTH(Tabla2[[#This Row],[FECHA INICIO DE LABORES EN OBRA]])=MONTH(TODAY()-30),YEAR(Tabla2[[#This Row],[FECHA INICIO DE LABORES EN OBRA]])=YEAR(TODAY())),MONTH(TODAY()-30)&amp;"-"&amp;YEAR(TODAY()),"No Aplica")),"No Aplica")</f>
        <v>No Aplica</v>
      </c>
    </row>
    <row r="3506" spans="1:30" x14ac:dyDescent="0.25">
      <c r="A3506" s="13">
        <v>20602052193</v>
      </c>
      <c r="B3506" s="15" t="s">
        <v>11662</v>
      </c>
      <c r="C3506" s="15" t="s">
        <v>11657</v>
      </c>
      <c r="D3506" s="15">
        <v>10596795</v>
      </c>
      <c r="E3506" s="15" t="s">
        <v>40</v>
      </c>
      <c r="F3506" s="39">
        <v>27852</v>
      </c>
      <c r="G3506" s="15">
        <v>2</v>
      </c>
      <c r="H3506" s="15" t="s">
        <v>2751</v>
      </c>
      <c r="I3506" s="15" t="s">
        <v>8797</v>
      </c>
      <c r="J3506" s="15" t="s">
        <v>11791</v>
      </c>
      <c r="K3506" s="15" t="s">
        <v>17</v>
      </c>
      <c r="L3506" s="40" t="s">
        <v>6</v>
      </c>
      <c r="M3506" s="39"/>
      <c r="N3506" s="41" t="s">
        <v>2098</v>
      </c>
      <c r="O3506" s="39">
        <v>44914</v>
      </c>
      <c r="P3506" s="40">
        <v>1</v>
      </c>
      <c r="Q3506" s="40">
        <v>4</v>
      </c>
      <c r="R3506" s="40" t="str">
        <f>IFERROR(VLOOKUP(Tabla2[[#This Row],[CONTRATISTA PRNCIPAL]],Hoja1!$L$5:$M$9,2,FALSE),"CJV")</f>
        <v>CJV</v>
      </c>
      <c r="S3506" s="40" t="str">
        <f>IF(Tabla2[[#This Row],[EMPRESA]]=Tabla2[[#This Row],[CONTRATISTA PRNCIPAL]],"Principal","Secundaria")</f>
        <v>Secundaria</v>
      </c>
      <c r="T3506" s="42">
        <f>IFERROR(1/COUNTIF(Tabla2[CONTRATISTA PRNCIPAL],Tabla2[[#This Row],[CONTRATISTA PRNCIPAL]]),0)</f>
        <v>0.0125</v>
      </c>
      <c r="U3506" s="43">
        <f>IF(((TODAY()-Tabla2[[#This Row],[FECHA NACIMIENTO]])/365)&lt;18,"Corregir", IF(((TODAY()-Tabla2[[#This Row],[FECHA NACIMIENTO]])/365)&gt;80, "Corregir",ROUNDDOWN(((TODAY()-Tabla2[[#This Row],[FECHA NACIMIENTO]])/365),0)))</f>
        <v>47</v>
      </c>
      <c r="V35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06" s="44" t="str">
        <f>+IF(Tabla2[[#This Row],[Edad]]="Corregir","Corregir","Ok")</f>
        <v>Ok</v>
      </c>
      <c r="X3506" s="42" t="str">
        <f>+IFERROR(VLOOKUP(Tabla2[[#This Row],[DISTRITO SEGÚN DNI]],Hoja1!$A$2:$B$32,2,FALSE),"No")</f>
        <v>ATE</v>
      </c>
      <c r="Y3506" s="42" t="str">
        <f>IF(OR(LOWER(Tabla2[[#This Row],[GENERO]])="masculino", LOWER(Tabla2[[#This Row],[GENERO]])="femenino"),"OK","Corregir")</f>
        <v>OK</v>
      </c>
      <c r="Z3506" s="42" t="str">
        <f>+IF(Tabla2[[#This Row],[Nro. DNI / CE]]="","Corregir",IF(LEN(Tabla2[[#This Row],[Nro. DNI / CE]])&gt;=8,"OK","Corregir"))</f>
        <v>OK</v>
      </c>
      <c r="AA3506" s="42">
        <f>COUNTIF(Tabla2[APELLIDOS Y NOMBRES],Tabla2[[#This Row],[APELLIDOS Y NOMBRES]])</f>
        <v>1</v>
      </c>
      <c r="AB3506" s="42">
        <f>IF(Tabla2[[#This Row],[Trabajador]]&gt;1,1/Tabla2[[#This Row],[Trabajador]],Tabla2[[#This Row],[Trabajador]])</f>
        <v>1</v>
      </c>
      <c r="AC3506" t="str">
        <f>+IFERROR(IF(Tabla2[[#This Row],[FECHA CESE/BAJA]]="","No Aplica",IF(AND(MONTH(Tabla2[[#This Row],[FECHA CESE/BAJA]])=MONTH(TODAY()-30),YEAR(Tabla2[[#This Row],[FECHA CESE/BAJA]])=YEAR(TODAY())),MONTH(TODAY()-30)&amp;"-"&amp;YEAR(TODAY()),"Borrar")),"No aplica")</f>
        <v>No Aplica</v>
      </c>
      <c r="AD3506" t="str">
        <f>+IFERROR(IF(Tabla2[[#This Row],[FECHA INICIO DE LABORES EN OBRA]]="","No Aplica",IF(AND(MONTH(Tabla2[[#This Row],[FECHA INICIO DE LABORES EN OBRA]])=MONTH(TODAY()-30),YEAR(Tabla2[[#This Row],[FECHA INICIO DE LABORES EN OBRA]])=YEAR(TODAY())),MONTH(TODAY()-30)&amp;"-"&amp;YEAR(TODAY()),"No Aplica")),"No Aplica")</f>
        <v>No Aplica</v>
      </c>
    </row>
    <row r="3507" spans="1:30" x14ac:dyDescent="0.25">
      <c r="A3507" s="13" t="s">
        <v>11661</v>
      </c>
      <c r="B3507" s="15" t="s">
        <v>11662</v>
      </c>
      <c r="C3507" s="15" t="s">
        <v>11657</v>
      </c>
      <c r="D3507" s="15">
        <v>71848319</v>
      </c>
      <c r="E3507" s="15" t="s">
        <v>11792</v>
      </c>
      <c r="F3507" s="39">
        <v>34475</v>
      </c>
      <c r="G3507" s="15">
        <v>2</v>
      </c>
      <c r="H3507" s="15" t="s">
        <v>2751</v>
      </c>
      <c r="I3507" s="15" t="s">
        <v>8797</v>
      </c>
      <c r="J3507" s="15" t="s">
        <v>11793</v>
      </c>
      <c r="K3507" s="15" t="s">
        <v>11794</v>
      </c>
      <c r="L3507" s="40" t="s">
        <v>6</v>
      </c>
      <c r="M3507" s="39"/>
      <c r="N3507" s="41" t="s">
        <v>2098</v>
      </c>
      <c r="O3507" s="39" t="s">
        <v>11795</v>
      </c>
      <c r="P3507" s="40">
        <v>1</v>
      </c>
      <c r="Q3507" s="40">
        <v>4</v>
      </c>
      <c r="R3507" s="40" t="str">
        <f>IFERROR(VLOOKUP(Tabla2[[#This Row],[CONTRATISTA PRNCIPAL]],Hoja1!$L$5:$M$9,2,FALSE),"CJV")</f>
        <v>CJV</v>
      </c>
      <c r="S3507" s="40" t="str">
        <f>IF(Tabla2[[#This Row],[EMPRESA]]=Tabla2[[#This Row],[CONTRATISTA PRNCIPAL]],"Principal","Secundaria")</f>
        <v>Secundaria</v>
      </c>
      <c r="T3507" s="42">
        <f>IFERROR(1/COUNTIF(Tabla2[CONTRATISTA PRNCIPAL],Tabla2[[#This Row],[CONTRATISTA PRNCIPAL]]),0)</f>
        <v>0.0125</v>
      </c>
      <c r="U3507" s="43">
        <f>IF(((TODAY()-Tabla2[[#This Row],[FECHA NACIMIENTO]])/365)&lt;18,"Corregir", IF(((TODAY()-Tabla2[[#This Row],[FECHA NACIMIENTO]])/365)&gt;80, "Corregir",ROUNDDOWN(((TODAY()-Tabla2[[#This Row],[FECHA NACIMIENTO]])/365),0)))</f>
        <v>29</v>
      </c>
      <c r="V35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07" s="44" t="str">
        <f>+IF(Tabla2[[#This Row],[Edad]]="Corregir","Corregir","Ok")</f>
        <v>Ok</v>
      </c>
      <c r="X3507" s="42" t="str">
        <f>+IFERROR(VLOOKUP(Tabla2[[#This Row],[DISTRITO SEGÚN DNI]],Hoja1!$A$2:$B$32,2,FALSE),"No")</f>
        <v>No</v>
      </c>
      <c r="Y3507" s="42" t="str">
        <f>IF(OR(LOWER(Tabla2[[#This Row],[GENERO]])="masculino", LOWER(Tabla2[[#This Row],[GENERO]])="femenino"),"OK","Corregir")</f>
        <v>OK</v>
      </c>
      <c r="Z3507" s="42" t="str">
        <f>+IF(Tabla2[[#This Row],[Nro. DNI / CE]]="","Corregir",IF(LEN(Tabla2[[#This Row],[Nro. DNI / CE]])&gt;=8,"OK","Corregir"))</f>
        <v>OK</v>
      </c>
      <c r="AA3507" s="42">
        <f>COUNTIF(Tabla2[APELLIDOS Y NOMBRES],Tabla2[[#This Row],[APELLIDOS Y NOMBRES]])</f>
        <v>1</v>
      </c>
      <c r="AB3507" s="42">
        <f>IF(Tabla2[[#This Row],[Trabajador]]&gt;1,1/Tabla2[[#This Row],[Trabajador]],Tabla2[[#This Row],[Trabajador]])</f>
        <v>1</v>
      </c>
      <c r="AC3507" t="str">
        <f>+IFERROR(IF(Tabla2[[#This Row],[FECHA CESE/BAJA]]="","No Aplica",IF(AND(MONTH(Tabla2[[#This Row],[FECHA CESE/BAJA]])=MONTH(TODAY()-30),YEAR(Tabla2[[#This Row],[FECHA CESE/BAJA]])=YEAR(TODAY())),MONTH(TODAY()-30)&amp;"-"&amp;YEAR(TODAY()),"Borrar")),"No aplica")</f>
        <v>No Aplica</v>
      </c>
      <c r="AD3507" t="str">
        <f>+IFERROR(IF(Tabla2[[#This Row],[FECHA INICIO DE LABORES EN OBRA]]="","No Aplica",IF(AND(MONTH(Tabla2[[#This Row],[FECHA INICIO DE LABORES EN OBRA]])=MONTH(TODAY()-30),YEAR(Tabla2[[#This Row],[FECHA INICIO DE LABORES EN OBRA]])=YEAR(TODAY())),MONTH(TODAY()-30)&amp;"-"&amp;YEAR(TODAY()),"No Aplica")),"No Aplica")</f>
        <v>No Aplica</v>
      </c>
    </row>
    <row r="3508" spans="1:30" x14ac:dyDescent="0.25">
      <c r="A3508" s="13" t="s">
        <v>11661</v>
      </c>
      <c r="B3508" s="15" t="s">
        <v>11662</v>
      </c>
      <c r="C3508" s="15" t="s">
        <v>11657</v>
      </c>
      <c r="D3508" s="15">
        <v>40346553</v>
      </c>
      <c r="E3508" s="15" t="s">
        <v>73</v>
      </c>
      <c r="F3508" s="39">
        <v>25045</v>
      </c>
      <c r="G3508" s="15">
        <v>2</v>
      </c>
      <c r="H3508" s="15" t="s">
        <v>2751</v>
      </c>
      <c r="I3508" s="15" t="s">
        <v>11663</v>
      </c>
      <c r="J3508" s="15" t="s">
        <v>11796</v>
      </c>
      <c r="K3508" s="15" t="s">
        <v>17</v>
      </c>
      <c r="L3508" s="40" t="s">
        <v>6</v>
      </c>
      <c r="M3508" s="39"/>
      <c r="N3508" s="41" t="s">
        <v>2098</v>
      </c>
      <c r="O3508" s="39">
        <v>44890</v>
      </c>
      <c r="P3508" s="40">
        <v>1</v>
      </c>
      <c r="Q3508" s="40">
        <v>4</v>
      </c>
      <c r="R3508" s="40" t="str">
        <f>IFERROR(VLOOKUP(Tabla2[[#This Row],[CONTRATISTA PRNCIPAL]],Hoja1!$L$5:$M$9,2,FALSE),"CJV")</f>
        <v>CJV</v>
      </c>
      <c r="S3508" s="40" t="str">
        <f>IF(Tabla2[[#This Row],[EMPRESA]]=Tabla2[[#This Row],[CONTRATISTA PRNCIPAL]],"Principal","Secundaria")</f>
        <v>Secundaria</v>
      </c>
      <c r="T3508" s="42">
        <f>IFERROR(1/COUNTIF(Tabla2[CONTRATISTA PRNCIPAL],Tabla2[[#This Row],[CONTRATISTA PRNCIPAL]]),0)</f>
        <v>0.0125</v>
      </c>
      <c r="U3508" s="43">
        <f>IF(((TODAY()-Tabla2[[#This Row],[FECHA NACIMIENTO]])/365)&lt;18,"Corregir", IF(((TODAY()-Tabla2[[#This Row],[FECHA NACIMIENTO]])/365)&gt;80, "Corregir",ROUNDDOWN(((TODAY()-Tabla2[[#This Row],[FECHA NACIMIENTO]])/365),0)))</f>
        <v>55</v>
      </c>
      <c r="V35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508" s="44" t="str">
        <f>+IF(Tabla2[[#This Row],[Edad]]="Corregir","Corregir","Ok")</f>
        <v>Ok</v>
      </c>
      <c r="X3508" s="42" t="str">
        <f>+IFERROR(VLOOKUP(Tabla2[[#This Row],[DISTRITO SEGÚN DNI]],Hoja1!$A$2:$B$32,2,FALSE),"No")</f>
        <v>ATE</v>
      </c>
      <c r="Y3508" s="42" t="str">
        <f>IF(OR(LOWER(Tabla2[[#This Row],[GENERO]])="masculino", LOWER(Tabla2[[#This Row],[GENERO]])="femenino"),"OK","Corregir")</f>
        <v>OK</v>
      </c>
      <c r="Z3508" s="42" t="str">
        <f>+IF(Tabla2[[#This Row],[Nro. DNI / CE]]="","Corregir",IF(LEN(Tabla2[[#This Row],[Nro. DNI / CE]])&gt;=8,"OK","Corregir"))</f>
        <v>OK</v>
      </c>
      <c r="AA3508" s="42">
        <f>COUNTIF(Tabla2[APELLIDOS Y NOMBRES],Tabla2[[#This Row],[APELLIDOS Y NOMBRES]])</f>
        <v>1</v>
      </c>
      <c r="AB3508" s="42">
        <f>IF(Tabla2[[#This Row],[Trabajador]]&gt;1,1/Tabla2[[#This Row],[Trabajador]],Tabla2[[#This Row],[Trabajador]])</f>
        <v>1</v>
      </c>
      <c r="AC3508" t="str">
        <f>+IFERROR(IF(Tabla2[[#This Row],[FECHA CESE/BAJA]]="","No Aplica",IF(AND(MONTH(Tabla2[[#This Row],[FECHA CESE/BAJA]])=MONTH(TODAY()-30),YEAR(Tabla2[[#This Row],[FECHA CESE/BAJA]])=YEAR(TODAY())),MONTH(TODAY()-30)&amp;"-"&amp;YEAR(TODAY()),"Borrar")),"No aplica")</f>
        <v>No Aplica</v>
      </c>
      <c r="AD3508" t="str">
        <f>+IFERROR(IF(Tabla2[[#This Row],[FECHA INICIO DE LABORES EN OBRA]]="","No Aplica",IF(AND(MONTH(Tabla2[[#This Row],[FECHA INICIO DE LABORES EN OBRA]])=MONTH(TODAY()-30),YEAR(Tabla2[[#This Row],[FECHA INICIO DE LABORES EN OBRA]])=YEAR(TODAY())),MONTH(TODAY()-30)&amp;"-"&amp;YEAR(TODAY()),"No Aplica")),"No Aplica")</f>
        <v>No Aplica</v>
      </c>
    </row>
    <row r="3509" spans="1:30" x14ac:dyDescent="0.25">
      <c r="A3509" s="13" t="s">
        <v>11661</v>
      </c>
      <c r="B3509" s="15" t="s">
        <v>11662</v>
      </c>
      <c r="C3509" s="15" t="s">
        <v>11657</v>
      </c>
      <c r="D3509" s="15">
        <v>79452114</v>
      </c>
      <c r="E3509" s="15" t="s">
        <v>228</v>
      </c>
      <c r="F3509" s="39">
        <v>37978</v>
      </c>
      <c r="G3509" s="15">
        <v>2</v>
      </c>
      <c r="H3509" s="15" t="s">
        <v>2751</v>
      </c>
      <c r="I3509" s="15" t="s">
        <v>8797</v>
      </c>
      <c r="J3509" s="15" t="s">
        <v>11797</v>
      </c>
      <c r="K3509" s="15" t="s">
        <v>17</v>
      </c>
      <c r="L3509" s="40" t="s">
        <v>6</v>
      </c>
      <c r="M3509" s="39"/>
      <c r="N3509" s="41" t="s">
        <v>2098</v>
      </c>
      <c r="O3509" s="39">
        <v>45075</v>
      </c>
      <c r="P3509" s="40">
        <v>1</v>
      </c>
      <c r="Q3509" s="40">
        <v>4</v>
      </c>
      <c r="R3509" s="40" t="str">
        <f>IFERROR(VLOOKUP(Tabla2[[#This Row],[CONTRATISTA PRNCIPAL]],Hoja1!$L$5:$M$9,2,FALSE),"CJV")</f>
        <v>CJV</v>
      </c>
      <c r="S3509" s="40" t="str">
        <f>IF(Tabla2[[#This Row],[EMPRESA]]=Tabla2[[#This Row],[CONTRATISTA PRNCIPAL]],"Principal","Secundaria")</f>
        <v>Secundaria</v>
      </c>
      <c r="T3509" s="42">
        <f>IFERROR(1/COUNTIF(Tabla2[CONTRATISTA PRNCIPAL],Tabla2[[#This Row],[CONTRATISTA PRNCIPAL]]),0)</f>
        <v>0.0125</v>
      </c>
      <c r="U3509" s="43">
        <f>IF(((TODAY()-Tabla2[[#This Row],[FECHA NACIMIENTO]])/365)&lt;18,"Corregir", IF(((TODAY()-Tabla2[[#This Row],[FECHA NACIMIENTO]])/365)&gt;80, "Corregir",ROUNDDOWN(((TODAY()-Tabla2[[#This Row],[FECHA NACIMIENTO]])/365),0)))</f>
        <v>19</v>
      </c>
      <c r="V35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09" s="44" t="str">
        <f>+IF(Tabla2[[#This Row],[Edad]]="Corregir","Corregir","Ok")</f>
        <v>Ok</v>
      </c>
      <c r="X3509" s="42" t="str">
        <f>+IFERROR(VLOOKUP(Tabla2[[#This Row],[DISTRITO SEGÚN DNI]],Hoja1!$A$2:$B$32,2,FALSE),"No")</f>
        <v>ATE</v>
      </c>
      <c r="Y3509" s="42" t="str">
        <f>IF(OR(LOWER(Tabla2[[#This Row],[GENERO]])="masculino", LOWER(Tabla2[[#This Row],[GENERO]])="femenino"),"OK","Corregir")</f>
        <v>OK</v>
      </c>
      <c r="Z3509" s="42" t="str">
        <f>+IF(Tabla2[[#This Row],[Nro. DNI / CE]]="","Corregir",IF(LEN(Tabla2[[#This Row],[Nro. DNI / CE]])&gt;=8,"OK","Corregir"))</f>
        <v>OK</v>
      </c>
      <c r="AA3509" s="42">
        <f>COUNTIF(Tabla2[APELLIDOS Y NOMBRES],Tabla2[[#This Row],[APELLIDOS Y NOMBRES]])</f>
        <v>1</v>
      </c>
      <c r="AB3509" s="42">
        <f>IF(Tabla2[[#This Row],[Trabajador]]&gt;1,1/Tabla2[[#This Row],[Trabajador]],Tabla2[[#This Row],[Trabajador]])</f>
        <v>1</v>
      </c>
      <c r="AC3509" t="str">
        <f>+IFERROR(IF(Tabla2[[#This Row],[FECHA CESE/BAJA]]="","No Aplica",IF(AND(MONTH(Tabla2[[#This Row],[FECHA CESE/BAJA]])=MONTH(TODAY()-30),YEAR(Tabla2[[#This Row],[FECHA CESE/BAJA]])=YEAR(TODAY())),MONTH(TODAY()-30)&amp;"-"&amp;YEAR(TODAY()),"Borrar")),"No aplica")</f>
        <v>No Aplica</v>
      </c>
      <c r="AD3509" t="str">
        <f>+IFERROR(IF(Tabla2[[#This Row],[FECHA INICIO DE LABORES EN OBRA]]="","No Aplica",IF(AND(MONTH(Tabla2[[#This Row],[FECHA INICIO DE LABORES EN OBRA]])=MONTH(TODAY()-30),YEAR(Tabla2[[#This Row],[FECHA INICIO DE LABORES EN OBRA]])=YEAR(TODAY())),MONTH(TODAY()-30)&amp;"-"&amp;YEAR(TODAY()),"No Aplica")),"No Aplica")</f>
        <v>No Aplica</v>
      </c>
    </row>
    <row r="3510" spans="1:30" x14ac:dyDescent="0.25">
      <c r="A3510" s="13" t="s">
        <v>11684</v>
      </c>
      <c r="B3510" s="15" t="s">
        <v>67</v>
      </c>
      <c r="C3510" s="15" t="s">
        <v>11657</v>
      </c>
      <c r="D3510" s="15">
        <v>25866135</v>
      </c>
      <c r="E3510" s="15" t="s">
        <v>67</v>
      </c>
      <c r="F3510" s="39">
        <v>28666</v>
      </c>
      <c r="G3510" s="15">
        <v>3</v>
      </c>
      <c r="H3510" s="15" t="s">
        <v>2601</v>
      </c>
      <c r="I3510" s="15" t="s">
        <v>8797</v>
      </c>
      <c r="J3510" s="15" t="s">
        <v>11798</v>
      </c>
      <c r="K3510" s="15" t="s">
        <v>2022</v>
      </c>
      <c r="L3510" s="40" t="s">
        <v>6</v>
      </c>
      <c r="M3510" s="39"/>
      <c r="N3510" s="41" t="s">
        <v>2098</v>
      </c>
      <c r="O3510" s="39">
        <v>44837</v>
      </c>
      <c r="P3510" s="40">
        <v>1</v>
      </c>
      <c r="Q3510" s="40">
        <v>1</v>
      </c>
      <c r="R3510" s="40" t="str">
        <f>IFERROR(VLOOKUP(Tabla2[[#This Row],[CONTRATISTA PRNCIPAL]],Hoja1!$L$5:$M$9,2,FALSE),"CJV")</f>
        <v>CJV</v>
      </c>
      <c r="S3510" s="40" t="str">
        <f>IF(Tabla2[[#This Row],[EMPRESA]]=Tabla2[[#This Row],[CONTRATISTA PRNCIPAL]],"Principal","Secundaria")</f>
        <v>Secundaria</v>
      </c>
      <c r="T3510" s="42">
        <f>IFERROR(1/COUNTIF(Tabla2[CONTRATISTA PRNCIPAL],Tabla2[[#This Row],[CONTRATISTA PRNCIPAL]]),0)</f>
        <v>0.0125</v>
      </c>
      <c r="U3510" s="43">
        <f>IF(((TODAY()-Tabla2[[#This Row],[FECHA NACIMIENTO]])/365)&lt;18,"Corregir", IF(((TODAY()-Tabla2[[#This Row],[FECHA NACIMIENTO]])/365)&gt;80, "Corregir",ROUNDDOWN(((TODAY()-Tabla2[[#This Row],[FECHA NACIMIENTO]])/365),0)))</f>
        <v>45</v>
      </c>
      <c r="V35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10" s="44" t="str">
        <f>+IF(Tabla2[[#This Row],[Edad]]="Corregir","Corregir","Ok")</f>
        <v>Ok</v>
      </c>
      <c r="X3510" s="42" t="str">
        <f>+IFERROR(VLOOKUP(Tabla2[[#This Row],[DISTRITO SEGÚN DNI]],Hoja1!$A$2:$B$32,2,FALSE),"No")</f>
        <v>CALLAO</v>
      </c>
      <c r="Y3510" s="42" t="str">
        <f>IF(OR(LOWER(Tabla2[[#This Row],[GENERO]])="masculino", LOWER(Tabla2[[#This Row],[GENERO]])="femenino"),"OK","Corregir")</f>
        <v>OK</v>
      </c>
      <c r="Z3510" s="42" t="str">
        <f>+IF(Tabla2[[#This Row],[Nro. DNI / CE]]="","Corregir",IF(LEN(Tabla2[[#This Row],[Nro. DNI / CE]])&gt;=8,"OK","Corregir"))</f>
        <v>OK</v>
      </c>
      <c r="AA3510" s="42">
        <f>COUNTIF(Tabla2[APELLIDOS Y NOMBRES],Tabla2[[#This Row],[APELLIDOS Y NOMBRES]])</f>
        <v>1</v>
      </c>
      <c r="AB3510" s="42">
        <f>IF(Tabla2[[#This Row],[Trabajador]]&gt;1,1/Tabla2[[#This Row],[Trabajador]],Tabla2[[#This Row],[Trabajador]])</f>
        <v>1</v>
      </c>
      <c r="AC3510" t="str">
        <f>+IFERROR(IF(Tabla2[[#This Row],[FECHA CESE/BAJA]]="","No Aplica",IF(AND(MONTH(Tabla2[[#This Row],[FECHA CESE/BAJA]])=MONTH(TODAY()-30),YEAR(Tabla2[[#This Row],[FECHA CESE/BAJA]])=YEAR(TODAY())),MONTH(TODAY()-30)&amp;"-"&amp;YEAR(TODAY()),"Borrar")),"No aplica")</f>
        <v>No Aplica</v>
      </c>
      <c r="AD3510" t="str">
        <f>+IFERROR(IF(Tabla2[[#This Row],[FECHA INICIO DE LABORES EN OBRA]]="","No Aplica",IF(AND(MONTH(Tabla2[[#This Row],[FECHA INICIO DE LABORES EN OBRA]])=MONTH(TODAY()-30),YEAR(Tabla2[[#This Row],[FECHA INICIO DE LABORES EN OBRA]])=YEAR(TODAY())),MONTH(TODAY()-30)&amp;"-"&amp;YEAR(TODAY()),"No Aplica")),"No Aplica")</f>
        <v>No Aplica</v>
      </c>
    </row>
    <row r="3511" spans="1:30" x14ac:dyDescent="0.25">
      <c r="A3511" s="13" t="s">
        <v>11684</v>
      </c>
      <c r="B3511" s="15" t="s">
        <v>67</v>
      </c>
      <c r="C3511" s="15" t="s">
        <v>11657</v>
      </c>
      <c r="D3511" s="15" t="s">
        <v>11799</v>
      </c>
      <c r="E3511" s="15" t="s">
        <v>11800</v>
      </c>
      <c r="F3511" s="39">
        <v>33667</v>
      </c>
      <c r="G3511" s="15">
        <v>3</v>
      </c>
      <c r="H3511" s="15" t="s">
        <v>11671</v>
      </c>
      <c r="I3511" s="15" t="s">
        <v>8797</v>
      </c>
      <c r="J3511" s="15" t="s">
        <v>11801</v>
      </c>
      <c r="K3511" s="15" t="s">
        <v>11802</v>
      </c>
      <c r="L3511" s="40" t="s">
        <v>6</v>
      </c>
      <c r="M3511" s="39"/>
      <c r="N3511" s="41" t="s">
        <v>2098</v>
      </c>
      <c r="O3511" s="39">
        <v>44837</v>
      </c>
      <c r="P3511" s="40">
        <v>1</v>
      </c>
      <c r="Q3511" s="40">
        <v>1</v>
      </c>
      <c r="R3511" s="40" t="str">
        <f>IFERROR(VLOOKUP(Tabla2[[#This Row],[CONTRATISTA PRNCIPAL]],Hoja1!$L$5:$M$9,2,FALSE),"CJV")</f>
        <v>CJV</v>
      </c>
      <c r="S3511" s="40" t="str">
        <f>IF(Tabla2[[#This Row],[EMPRESA]]=Tabla2[[#This Row],[CONTRATISTA PRNCIPAL]],"Principal","Secundaria")</f>
        <v>Secundaria</v>
      </c>
      <c r="T3511" s="42">
        <f>IFERROR(1/COUNTIF(Tabla2[CONTRATISTA PRNCIPAL],Tabla2[[#This Row],[CONTRATISTA PRNCIPAL]]),0)</f>
        <v>0.0125</v>
      </c>
      <c r="U3511" s="43">
        <f>IF(((TODAY()-Tabla2[[#This Row],[FECHA NACIMIENTO]])/365)&lt;18,"Corregir", IF(((TODAY()-Tabla2[[#This Row],[FECHA NACIMIENTO]])/365)&gt;80, "Corregir",ROUNDDOWN(((TODAY()-Tabla2[[#This Row],[FECHA NACIMIENTO]])/365),0)))</f>
        <v>31</v>
      </c>
      <c r="V35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11" s="44" t="str">
        <f>+IF(Tabla2[[#This Row],[Edad]]="Corregir","Corregir","Ok")</f>
        <v>Ok</v>
      </c>
      <c r="X3511" s="42" t="str">
        <f>+IFERROR(VLOOKUP(Tabla2[[#This Row],[DISTRITO SEGÚN DNI]],Hoja1!$A$2:$B$32,2,FALSE),"No")</f>
        <v>No</v>
      </c>
      <c r="Y3511" s="42" t="str">
        <f>IF(OR(LOWER(Tabla2[[#This Row],[GENERO]])="masculino", LOWER(Tabla2[[#This Row],[GENERO]])="femenino"),"OK","Corregir")</f>
        <v>OK</v>
      </c>
      <c r="Z3511" s="42" t="str">
        <f>+IF(Tabla2[[#This Row],[Nro. DNI / CE]]="","Corregir",IF(LEN(Tabla2[[#This Row],[Nro. DNI / CE]])&gt;=8,"OK","Corregir"))</f>
        <v>OK</v>
      </c>
      <c r="AA3511" s="42">
        <f>COUNTIF(Tabla2[APELLIDOS Y NOMBRES],Tabla2[[#This Row],[APELLIDOS Y NOMBRES]])</f>
        <v>1</v>
      </c>
      <c r="AB3511" s="42">
        <f>IF(Tabla2[[#This Row],[Trabajador]]&gt;1,1/Tabla2[[#This Row],[Trabajador]],Tabla2[[#This Row],[Trabajador]])</f>
        <v>1</v>
      </c>
      <c r="AC3511" t="str">
        <f>+IFERROR(IF(Tabla2[[#This Row],[FECHA CESE/BAJA]]="","No Aplica",IF(AND(MONTH(Tabla2[[#This Row],[FECHA CESE/BAJA]])=MONTH(TODAY()-30),YEAR(Tabla2[[#This Row],[FECHA CESE/BAJA]])=YEAR(TODAY())),MONTH(TODAY()-30)&amp;"-"&amp;YEAR(TODAY()),"Borrar")),"No aplica")</f>
        <v>No Aplica</v>
      </c>
      <c r="AD3511" t="str">
        <f>+IFERROR(IF(Tabla2[[#This Row],[FECHA INICIO DE LABORES EN OBRA]]="","No Aplica",IF(AND(MONTH(Tabla2[[#This Row],[FECHA INICIO DE LABORES EN OBRA]])=MONTH(TODAY()-30),YEAR(Tabla2[[#This Row],[FECHA INICIO DE LABORES EN OBRA]])=YEAR(TODAY())),MONTH(TODAY()-30)&amp;"-"&amp;YEAR(TODAY()),"No Aplica")),"No Aplica")</f>
        <v>No Aplica</v>
      </c>
    </row>
    <row r="3512" spans="1:30" x14ac:dyDescent="0.25">
      <c r="A3512" s="13" t="s">
        <v>11684</v>
      </c>
      <c r="B3512" s="15" t="s">
        <v>67</v>
      </c>
      <c r="C3512" s="15" t="s">
        <v>11657</v>
      </c>
      <c r="D3512" s="15">
        <v>47074083</v>
      </c>
      <c r="E3512" s="15" t="s">
        <v>11803</v>
      </c>
      <c r="F3512" s="39">
        <v>33170</v>
      </c>
      <c r="G3512" s="15">
        <v>3</v>
      </c>
      <c r="H3512" s="15" t="s">
        <v>11671</v>
      </c>
      <c r="I3512" s="15" t="s">
        <v>8797</v>
      </c>
      <c r="J3512" s="15" t="s">
        <v>11804</v>
      </c>
      <c r="K3512" s="15" t="s">
        <v>2272</v>
      </c>
      <c r="L3512" s="40" t="s">
        <v>6</v>
      </c>
      <c r="M3512" s="39"/>
      <c r="N3512" s="41" t="s">
        <v>2098</v>
      </c>
      <c r="O3512" s="39">
        <v>45051</v>
      </c>
      <c r="P3512" s="40">
        <v>1</v>
      </c>
      <c r="Q3512" s="40">
        <v>1</v>
      </c>
      <c r="R3512" s="40" t="str">
        <f>IFERROR(VLOOKUP(Tabla2[[#This Row],[CONTRATISTA PRNCIPAL]],Hoja1!$L$5:$M$9,2,FALSE),"CJV")</f>
        <v>CJV</v>
      </c>
      <c r="S3512" s="40" t="str">
        <f>IF(Tabla2[[#This Row],[EMPRESA]]=Tabla2[[#This Row],[CONTRATISTA PRNCIPAL]],"Principal","Secundaria")</f>
        <v>Secundaria</v>
      </c>
      <c r="T3512" s="42">
        <f>IFERROR(1/COUNTIF(Tabla2[CONTRATISTA PRNCIPAL],Tabla2[[#This Row],[CONTRATISTA PRNCIPAL]]),0)</f>
        <v>0.0125</v>
      </c>
      <c r="U3512" s="43">
        <f>IF(((TODAY()-Tabla2[[#This Row],[FECHA NACIMIENTO]])/365)&lt;18,"Corregir", IF(((TODAY()-Tabla2[[#This Row],[FECHA NACIMIENTO]])/365)&gt;80, "Corregir",ROUNDDOWN(((TODAY()-Tabla2[[#This Row],[FECHA NACIMIENTO]])/365),0)))</f>
        <v>32</v>
      </c>
      <c r="V35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12" s="44" t="str">
        <f>+IF(Tabla2[[#This Row],[Edad]]="Corregir","Corregir","Ok")</f>
        <v>Ok</v>
      </c>
      <c r="X3512" s="42" t="str">
        <f>+IFERROR(VLOOKUP(Tabla2[[#This Row],[DISTRITO SEGÚN DNI]],Hoja1!$A$2:$B$32,2,FALSE),"No")</f>
        <v>No</v>
      </c>
      <c r="Y3512" s="42" t="str">
        <f>IF(OR(LOWER(Tabla2[[#This Row],[GENERO]])="masculino", LOWER(Tabla2[[#This Row],[GENERO]])="femenino"),"OK","Corregir")</f>
        <v>OK</v>
      </c>
      <c r="Z3512" s="42" t="str">
        <f>+IF(Tabla2[[#This Row],[Nro. DNI / CE]]="","Corregir",IF(LEN(Tabla2[[#This Row],[Nro. DNI / CE]])&gt;=8,"OK","Corregir"))</f>
        <v>OK</v>
      </c>
      <c r="AA3512" s="42">
        <f>COUNTIF(Tabla2[APELLIDOS Y NOMBRES],Tabla2[[#This Row],[APELLIDOS Y NOMBRES]])</f>
        <v>1</v>
      </c>
      <c r="AB3512" s="42">
        <f>IF(Tabla2[[#This Row],[Trabajador]]&gt;1,1/Tabla2[[#This Row],[Trabajador]],Tabla2[[#This Row],[Trabajador]])</f>
        <v>1</v>
      </c>
      <c r="AC3512" t="str">
        <f>+IFERROR(IF(Tabla2[[#This Row],[FECHA CESE/BAJA]]="","No Aplica",IF(AND(MONTH(Tabla2[[#This Row],[FECHA CESE/BAJA]])=MONTH(TODAY()-30),YEAR(Tabla2[[#This Row],[FECHA CESE/BAJA]])=YEAR(TODAY())),MONTH(TODAY()-30)&amp;"-"&amp;YEAR(TODAY()),"Borrar")),"No aplica")</f>
        <v>No Aplica</v>
      </c>
      <c r="AD3512" t="str">
        <f>+IFERROR(IF(Tabla2[[#This Row],[FECHA INICIO DE LABORES EN OBRA]]="","No Aplica",IF(AND(MONTH(Tabla2[[#This Row],[FECHA INICIO DE LABORES EN OBRA]])=MONTH(TODAY()-30),YEAR(Tabla2[[#This Row],[FECHA INICIO DE LABORES EN OBRA]])=YEAR(TODAY())),MONTH(TODAY()-30)&amp;"-"&amp;YEAR(TODAY()),"No Aplica")),"No Aplica")</f>
        <v>No Aplica</v>
      </c>
    </row>
    <row r="3513" spans="1:30" x14ac:dyDescent="0.25">
      <c r="A3513" s="13" t="s">
        <v>11684</v>
      </c>
      <c r="B3513" s="15" t="s">
        <v>67</v>
      </c>
      <c r="C3513" s="15" t="s">
        <v>11657</v>
      </c>
      <c r="D3513" s="15">
        <v>76701912</v>
      </c>
      <c r="E3513" s="15" t="s">
        <v>11805</v>
      </c>
      <c r="F3513" s="39">
        <v>36972</v>
      </c>
      <c r="G3513" s="15">
        <v>3</v>
      </c>
      <c r="H3513" s="15" t="s">
        <v>11671</v>
      </c>
      <c r="I3513" s="15" t="s">
        <v>8797</v>
      </c>
      <c r="J3513" s="15" t="s">
        <v>11806</v>
      </c>
      <c r="K3513" s="15" t="s">
        <v>2237</v>
      </c>
      <c r="L3513" s="40" t="s">
        <v>6</v>
      </c>
      <c r="M3513" s="39"/>
      <c r="N3513" s="41" t="s">
        <v>2098</v>
      </c>
      <c r="O3513" s="39">
        <v>45051</v>
      </c>
      <c r="P3513" s="40">
        <v>1</v>
      </c>
      <c r="Q3513" s="40">
        <v>1</v>
      </c>
      <c r="R3513" s="40" t="str">
        <f>IFERROR(VLOOKUP(Tabla2[[#This Row],[CONTRATISTA PRNCIPAL]],Hoja1!$L$5:$M$9,2,FALSE),"CJV")</f>
        <v>CJV</v>
      </c>
      <c r="S3513" s="40" t="str">
        <f>IF(Tabla2[[#This Row],[EMPRESA]]=Tabla2[[#This Row],[CONTRATISTA PRNCIPAL]],"Principal","Secundaria")</f>
        <v>Secundaria</v>
      </c>
      <c r="T3513" s="42">
        <f>IFERROR(1/COUNTIF(Tabla2[CONTRATISTA PRNCIPAL],Tabla2[[#This Row],[CONTRATISTA PRNCIPAL]]),0)</f>
        <v>0.0125</v>
      </c>
      <c r="U3513" s="43">
        <f>IF(((TODAY()-Tabla2[[#This Row],[FECHA NACIMIENTO]])/365)&lt;18,"Corregir", IF(((TODAY()-Tabla2[[#This Row],[FECHA NACIMIENTO]])/365)&gt;80, "Corregir",ROUNDDOWN(((TODAY()-Tabla2[[#This Row],[FECHA NACIMIENTO]])/365),0)))</f>
        <v>22</v>
      </c>
      <c r="V35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13" s="44" t="str">
        <f>+IF(Tabla2[[#This Row],[Edad]]="Corregir","Corregir","Ok")</f>
        <v>Ok</v>
      </c>
      <c r="X3513" s="42" t="str">
        <f>+IFERROR(VLOOKUP(Tabla2[[#This Row],[DISTRITO SEGÚN DNI]],Hoja1!$A$2:$B$32,2,FALSE),"No")</f>
        <v>No</v>
      </c>
      <c r="Y3513" s="42" t="str">
        <f>IF(OR(LOWER(Tabla2[[#This Row],[GENERO]])="masculino", LOWER(Tabla2[[#This Row],[GENERO]])="femenino"),"OK","Corregir")</f>
        <v>OK</v>
      </c>
      <c r="Z3513" s="42" t="str">
        <f>+IF(Tabla2[[#This Row],[Nro. DNI / CE]]="","Corregir",IF(LEN(Tabla2[[#This Row],[Nro. DNI / CE]])&gt;=8,"OK","Corregir"))</f>
        <v>OK</v>
      </c>
      <c r="AA3513" s="42">
        <f>COUNTIF(Tabla2[APELLIDOS Y NOMBRES],Tabla2[[#This Row],[APELLIDOS Y NOMBRES]])</f>
        <v>1</v>
      </c>
      <c r="AB3513" s="42">
        <f>IF(Tabla2[[#This Row],[Trabajador]]&gt;1,1/Tabla2[[#This Row],[Trabajador]],Tabla2[[#This Row],[Trabajador]])</f>
        <v>1</v>
      </c>
      <c r="AC3513" t="str">
        <f>+IFERROR(IF(Tabla2[[#This Row],[FECHA CESE/BAJA]]="","No Aplica",IF(AND(MONTH(Tabla2[[#This Row],[FECHA CESE/BAJA]])=MONTH(TODAY()-30),YEAR(Tabla2[[#This Row],[FECHA CESE/BAJA]])=YEAR(TODAY())),MONTH(TODAY()-30)&amp;"-"&amp;YEAR(TODAY()),"Borrar")),"No aplica")</f>
        <v>No Aplica</v>
      </c>
      <c r="AD3513" t="str">
        <f>+IFERROR(IF(Tabla2[[#This Row],[FECHA INICIO DE LABORES EN OBRA]]="","No Aplica",IF(AND(MONTH(Tabla2[[#This Row],[FECHA INICIO DE LABORES EN OBRA]])=MONTH(TODAY()-30),YEAR(Tabla2[[#This Row],[FECHA INICIO DE LABORES EN OBRA]])=YEAR(TODAY())),MONTH(TODAY()-30)&amp;"-"&amp;YEAR(TODAY()),"No Aplica")),"No Aplica")</f>
        <v>No Aplica</v>
      </c>
    </row>
    <row r="3514" spans="1:30" x14ac:dyDescent="0.25">
      <c r="A3514" s="13" t="s">
        <v>11684</v>
      </c>
      <c r="B3514" s="15" t="s">
        <v>67</v>
      </c>
      <c r="C3514" s="15" t="s">
        <v>11657</v>
      </c>
      <c r="D3514" s="15">
        <v>47156716</v>
      </c>
      <c r="E3514" s="15" t="s">
        <v>11807</v>
      </c>
      <c r="F3514" s="39">
        <v>33191</v>
      </c>
      <c r="G3514" s="15">
        <v>3</v>
      </c>
      <c r="H3514" s="15" t="s">
        <v>11671</v>
      </c>
      <c r="I3514" s="15" t="s">
        <v>11681</v>
      </c>
      <c r="J3514" s="15" t="s">
        <v>11808</v>
      </c>
      <c r="K3514" s="15" t="s">
        <v>2237</v>
      </c>
      <c r="L3514" s="40" t="s">
        <v>6</v>
      </c>
      <c r="M3514" s="39"/>
      <c r="N3514" s="41" t="s">
        <v>2098</v>
      </c>
      <c r="O3514" s="39">
        <v>44938</v>
      </c>
      <c r="P3514" s="40">
        <v>1</v>
      </c>
      <c r="Q3514" s="40">
        <v>1</v>
      </c>
      <c r="R3514" s="40" t="str">
        <f>IFERROR(VLOOKUP(Tabla2[[#This Row],[CONTRATISTA PRNCIPAL]],Hoja1!$L$5:$M$9,2,FALSE),"CJV")</f>
        <v>CJV</v>
      </c>
      <c r="S3514" s="40" t="str">
        <f>IF(Tabla2[[#This Row],[EMPRESA]]=Tabla2[[#This Row],[CONTRATISTA PRNCIPAL]],"Principal","Secundaria")</f>
        <v>Secundaria</v>
      </c>
      <c r="T3514" s="42">
        <f>IFERROR(1/COUNTIF(Tabla2[CONTRATISTA PRNCIPAL],Tabla2[[#This Row],[CONTRATISTA PRNCIPAL]]),0)</f>
        <v>0.0125</v>
      </c>
      <c r="U3514" s="43">
        <f>IF(((TODAY()-Tabla2[[#This Row],[FECHA NACIMIENTO]])/365)&lt;18,"Corregir", IF(((TODAY()-Tabla2[[#This Row],[FECHA NACIMIENTO]])/365)&gt;80, "Corregir",ROUNDDOWN(((TODAY()-Tabla2[[#This Row],[FECHA NACIMIENTO]])/365),0)))</f>
        <v>32</v>
      </c>
      <c r="V35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14" s="44" t="str">
        <f>+IF(Tabla2[[#This Row],[Edad]]="Corregir","Corregir","Ok")</f>
        <v>Ok</v>
      </c>
      <c r="X3514" s="42" t="str">
        <f>+IFERROR(VLOOKUP(Tabla2[[#This Row],[DISTRITO SEGÚN DNI]],Hoja1!$A$2:$B$32,2,FALSE),"No")</f>
        <v>No</v>
      </c>
      <c r="Y3514" s="42" t="str">
        <f>IF(OR(LOWER(Tabla2[[#This Row],[GENERO]])="masculino", LOWER(Tabla2[[#This Row],[GENERO]])="femenino"),"OK","Corregir")</f>
        <v>OK</v>
      </c>
      <c r="Z3514" s="42" t="str">
        <f>+IF(Tabla2[[#This Row],[Nro. DNI / CE]]="","Corregir",IF(LEN(Tabla2[[#This Row],[Nro. DNI / CE]])&gt;=8,"OK","Corregir"))</f>
        <v>OK</v>
      </c>
      <c r="AA3514" s="42">
        <f>COUNTIF(Tabla2[APELLIDOS Y NOMBRES],Tabla2[[#This Row],[APELLIDOS Y NOMBRES]])</f>
        <v>1</v>
      </c>
      <c r="AB3514" s="42">
        <f>IF(Tabla2[[#This Row],[Trabajador]]&gt;1,1/Tabla2[[#This Row],[Trabajador]],Tabla2[[#This Row],[Trabajador]])</f>
        <v>1</v>
      </c>
      <c r="AC3514" t="str">
        <f>+IFERROR(IF(Tabla2[[#This Row],[FECHA CESE/BAJA]]="","No Aplica",IF(AND(MONTH(Tabla2[[#This Row],[FECHA CESE/BAJA]])=MONTH(TODAY()-30),YEAR(Tabla2[[#This Row],[FECHA CESE/BAJA]])=YEAR(TODAY())),MONTH(TODAY()-30)&amp;"-"&amp;YEAR(TODAY()),"Borrar")),"No aplica")</f>
        <v>No Aplica</v>
      </c>
      <c r="AD3514" t="str">
        <f>+IFERROR(IF(Tabla2[[#This Row],[FECHA INICIO DE LABORES EN OBRA]]="","No Aplica",IF(AND(MONTH(Tabla2[[#This Row],[FECHA INICIO DE LABORES EN OBRA]])=MONTH(TODAY()-30),YEAR(Tabla2[[#This Row],[FECHA INICIO DE LABORES EN OBRA]])=YEAR(TODAY())),MONTH(TODAY()-30)&amp;"-"&amp;YEAR(TODAY()),"No Aplica")),"No Aplica")</f>
        <v>No Aplica</v>
      </c>
    </row>
    <row r="3515" spans="1:30" x14ac:dyDescent="0.25">
      <c r="A3515" s="13" t="s">
        <v>11684</v>
      </c>
      <c r="B3515" s="15" t="s">
        <v>67</v>
      </c>
      <c r="C3515" s="15" t="s">
        <v>11657</v>
      </c>
      <c r="D3515" s="15" t="s">
        <v>11809</v>
      </c>
      <c r="E3515" s="15" t="s">
        <v>11810</v>
      </c>
      <c r="F3515" s="39">
        <v>22560</v>
      </c>
      <c r="G3515" s="15">
        <v>3</v>
      </c>
      <c r="H3515" s="15" t="s">
        <v>11811</v>
      </c>
      <c r="I3515" s="15" t="s">
        <v>11681</v>
      </c>
      <c r="J3515" s="15" t="s">
        <v>11812</v>
      </c>
      <c r="K3515" s="15" t="s">
        <v>2284</v>
      </c>
      <c r="L3515" s="40" t="s">
        <v>6</v>
      </c>
      <c r="M3515" s="39"/>
      <c r="N3515" s="41" t="s">
        <v>2098</v>
      </c>
      <c r="O3515" s="39">
        <v>45147</v>
      </c>
      <c r="P3515" s="40">
        <v>1</v>
      </c>
      <c r="Q3515" s="40">
        <v>1</v>
      </c>
      <c r="R3515" s="40" t="str">
        <f>IFERROR(VLOOKUP(Tabla2[[#This Row],[CONTRATISTA PRNCIPAL]],Hoja1!$L$5:$M$9,2,FALSE),"CJV")</f>
        <v>CJV</v>
      </c>
      <c r="S3515" s="40" t="str">
        <f>IF(Tabla2[[#This Row],[EMPRESA]]=Tabla2[[#This Row],[CONTRATISTA PRNCIPAL]],"Principal","Secundaria")</f>
        <v>Secundaria</v>
      </c>
      <c r="T3515" s="42">
        <f>IFERROR(1/COUNTIF(Tabla2[CONTRATISTA PRNCIPAL],Tabla2[[#This Row],[CONTRATISTA PRNCIPAL]]),0)</f>
        <v>0.0125</v>
      </c>
      <c r="U3515" s="43">
        <f>IF(((TODAY()-Tabla2[[#This Row],[FECHA NACIMIENTO]])/365)&lt;18,"Corregir", IF(((TODAY()-Tabla2[[#This Row],[FECHA NACIMIENTO]])/365)&gt;80, "Corregir",ROUNDDOWN(((TODAY()-Tabla2[[#This Row],[FECHA NACIMIENTO]])/365),0)))</f>
        <v>62</v>
      </c>
      <c r="V35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515" s="44" t="str">
        <f>+IF(Tabla2[[#This Row],[Edad]]="Corregir","Corregir","Ok")</f>
        <v>Ok</v>
      </c>
      <c r="X3515" s="42" t="str">
        <f>+IFERROR(VLOOKUP(Tabla2[[#This Row],[DISTRITO SEGÚN DNI]],Hoja1!$A$2:$B$32,2,FALSE),"No")</f>
        <v>No</v>
      </c>
      <c r="Y3515" s="42" t="str">
        <f>IF(OR(LOWER(Tabla2[[#This Row],[GENERO]])="masculino", LOWER(Tabla2[[#This Row],[GENERO]])="femenino"),"OK","Corregir")</f>
        <v>OK</v>
      </c>
      <c r="Z3515" s="42" t="str">
        <f>+IF(Tabla2[[#This Row],[Nro. DNI / CE]]="","Corregir",IF(LEN(Tabla2[[#This Row],[Nro. DNI / CE]])&gt;=8,"OK","Corregir"))</f>
        <v>OK</v>
      </c>
      <c r="AA3515" s="42">
        <f>COUNTIF(Tabla2[APELLIDOS Y NOMBRES],Tabla2[[#This Row],[APELLIDOS Y NOMBRES]])</f>
        <v>1</v>
      </c>
      <c r="AB3515" s="42">
        <f>IF(Tabla2[[#This Row],[Trabajador]]&gt;1,1/Tabla2[[#This Row],[Trabajador]],Tabla2[[#This Row],[Trabajador]])</f>
        <v>1</v>
      </c>
      <c r="AC3515" t="str">
        <f>+IFERROR(IF(Tabla2[[#This Row],[FECHA CESE/BAJA]]="","No Aplica",IF(AND(MONTH(Tabla2[[#This Row],[FECHA CESE/BAJA]])=MONTH(TODAY()-30),YEAR(Tabla2[[#This Row],[FECHA CESE/BAJA]])=YEAR(TODAY())),MONTH(TODAY()-30)&amp;"-"&amp;YEAR(TODAY()),"Borrar")),"No aplica")</f>
        <v>No Aplica</v>
      </c>
      <c r="AD3515" t="str">
        <f>+IFERROR(IF(Tabla2[[#This Row],[FECHA INICIO DE LABORES EN OBRA]]="","No Aplica",IF(AND(MONTH(Tabla2[[#This Row],[FECHA INICIO DE LABORES EN OBRA]])=MONTH(TODAY()-30),YEAR(Tabla2[[#This Row],[FECHA INICIO DE LABORES EN OBRA]])=YEAR(TODAY())),MONTH(TODAY()-30)&amp;"-"&amp;YEAR(TODAY()),"No Aplica")),"No Aplica")</f>
        <v>8-2023</v>
      </c>
    </row>
    <row r="3516" spans="1:30" x14ac:dyDescent="0.25">
      <c r="A3516" s="13" t="s">
        <v>11684</v>
      </c>
      <c r="B3516" s="15" t="s">
        <v>67</v>
      </c>
      <c r="C3516" s="15" t="s">
        <v>11657</v>
      </c>
      <c r="D3516" s="15" t="s">
        <v>11813</v>
      </c>
      <c r="E3516" s="15" t="s">
        <v>11814</v>
      </c>
      <c r="F3516" s="39">
        <v>35858</v>
      </c>
      <c r="G3516" s="15">
        <v>3</v>
      </c>
      <c r="H3516" s="15" t="s">
        <v>11811</v>
      </c>
      <c r="I3516" s="15" t="s">
        <v>11681</v>
      </c>
      <c r="J3516" s="15" t="s">
        <v>11815</v>
      </c>
      <c r="K3516" s="15" t="s">
        <v>2645</v>
      </c>
      <c r="L3516" s="40" t="s">
        <v>6</v>
      </c>
      <c r="M3516" s="39"/>
      <c r="N3516" s="41" t="s">
        <v>2098</v>
      </c>
      <c r="O3516" s="39">
        <v>45147</v>
      </c>
      <c r="P3516" s="40">
        <v>1</v>
      </c>
      <c r="Q3516" s="40">
        <v>1</v>
      </c>
      <c r="R3516" s="40" t="str">
        <f>IFERROR(VLOOKUP(Tabla2[[#This Row],[CONTRATISTA PRNCIPAL]],Hoja1!$L$5:$M$9,2,FALSE),"CJV")</f>
        <v>CJV</v>
      </c>
      <c r="S3516" s="40" t="str">
        <f>IF(Tabla2[[#This Row],[EMPRESA]]=Tabla2[[#This Row],[CONTRATISTA PRNCIPAL]],"Principal","Secundaria")</f>
        <v>Secundaria</v>
      </c>
      <c r="T3516" s="42">
        <f>IFERROR(1/COUNTIF(Tabla2[CONTRATISTA PRNCIPAL],Tabla2[[#This Row],[CONTRATISTA PRNCIPAL]]),0)</f>
        <v>0.0125</v>
      </c>
      <c r="U3516" s="43">
        <f>IF(((TODAY()-Tabla2[[#This Row],[FECHA NACIMIENTO]])/365)&lt;18,"Corregir", IF(((TODAY()-Tabla2[[#This Row],[FECHA NACIMIENTO]])/365)&gt;80, "Corregir",ROUNDDOWN(((TODAY()-Tabla2[[#This Row],[FECHA NACIMIENTO]])/365),0)))</f>
        <v>25</v>
      </c>
      <c r="V35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16" s="44" t="str">
        <f>+IF(Tabla2[[#This Row],[Edad]]="Corregir","Corregir","Ok")</f>
        <v>Ok</v>
      </c>
      <c r="X3516" s="42" t="str">
        <f>+IFERROR(VLOOKUP(Tabla2[[#This Row],[DISTRITO SEGÚN DNI]],Hoja1!$A$2:$B$32,2,FALSE),"No")</f>
        <v>No</v>
      </c>
      <c r="Y3516" s="42" t="str">
        <f>IF(OR(LOWER(Tabla2[[#This Row],[GENERO]])="masculino", LOWER(Tabla2[[#This Row],[GENERO]])="femenino"),"OK","Corregir")</f>
        <v>OK</v>
      </c>
      <c r="Z3516" s="42" t="str">
        <f>+IF(Tabla2[[#This Row],[Nro. DNI / CE]]="","Corregir",IF(LEN(Tabla2[[#This Row],[Nro. DNI / CE]])&gt;=8,"OK","Corregir"))</f>
        <v>OK</v>
      </c>
      <c r="AA3516" s="42">
        <f>COUNTIF(Tabla2[APELLIDOS Y NOMBRES],Tabla2[[#This Row],[APELLIDOS Y NOMBRES]])</f>
        <v>1</v>
      </c>
      <c r="AB3516" s="42">
        <f>IF(Tabla2[[#This Row],[Trabajador]]&gt;1,1/Tabla2[[#This Row],[Trabajador]],Tabla2[[#This Row],[Trabajador]])</f>
        <v>1</v>
      </c>
      <c r="AC3516" t="str">
        <f>+IFERROR(IF(Tabla2[[#This Row],[FECHA CESE/BAJA]]="","No Aplica",IF(AND(MONTH(Tabla2[[#This Row],[FECHA CESE/BAJA]])=MONTH(TODAY()-30),YEAR(Tabla2[[#This Row],[FECHA CESE/BAJA]])=YEAR(TODAY())),MONTH(TODAY()-30)&amp;"-"&amp;YEAR(TODAY()),"Borrar")),"No aplica")</f>
        <v>No Aplica</v>
      </c>
      <c r="AD3516" t="str">
        <f>+IFERROR(IF(Tabla2[[#This Row],[FECHA INICIO DE LABORES EN OBRA]]="","No Aplica",IF(AND(MONTH(Tabla2[[#This Row],[FECHA INICIO DE LABORES EN OBRA]])=MONTH(TODAY()-30),YEAR(Tabla2[[#This Row],[FECHA INICIO DE LABORES EN OBRA]])=YEAR(TODAY())),MONTH(TODAY()-30)&amp;"-"&amp;YEAR(TODAY()),"No Aplica")),"No Aplica")</f>
        <v>8-2023</v>
      </c>
    </row>
    <row r="3517" spans="1:30" x14ac:dyDescent="0.25">
      <c r="A3517" s="13" t="s">
        <v>11684</v>
      </c>
      <c r="B3517" s="15" t="s">
        <v>67</v>
      </c>
      <c r="C3517" s="15" t="s">
        <v>11657</v>
      </c>
      <c r="D3517" s="15" t="s">
        <v>11816</v>
      </c>
      <c r="E3517" s="15" t="s">
        <v>11817</v>
      </c>
      <c r="F3517" s="39">
        <v>37757</v>
      </c>
      <c r="G3517" s="15">
        <v>3</v>
      </c>
      <c r="H3517" s="15" t="s">
        <v>11811</v>
      </c>
      <c r="I3517" s="15" t="s">
        <v>11681</v>
      </c>
      <c r="J3517" s="15" t="s">
        <v>11818</v>
      </c>
      <c r="K3517" s="15" t="s">
        <v>2272</v>
      </c>
      <c r="L3517" s="40" t="s">
        <v>6</v>
      </c>
      <c r="M3517" s="39"/>
      <c r="N3517" s="41" t="s">
        <v>2114</v>
      </c>
      <c r="O3517" s="39">
        <v>45147</v>
      </c>
      <c r="P3517" s="40">
        <v>1</v>
      </c>
      <c r="Q3517" s="40">
        <v>1</v>
      </c>
      <c r="R3517" s="40" t="str">
        <f>IFERROR(VLOOKUP(Tabla2[[#This Row],[CONTRATISTA PRNCIPAL]],Hoja1!$L$5:$M$9,2,FALSE),"CJV")</f>
        <v>CJV</v>
      </c>
      <c r="S3517" s="40" t="str">
        <f>IF(Tabla2[[#This Row],[EMPRESA]]=Tabla2[[#This Row],[CONTRATISTA PRNCIPAL]],"Principal","Secundaria")</f>
        <v>Secundaria</v>
      </c>
      <c r="T3517" s="42">
        <f>IFERROR(1/COUNTIF(Tabla2[CONTRATISTA PRNCIPAL],Tabla2[[#This Row],[CONTRATISTA PRNCIPAL]]),0)</f>
        <v>0.0125</v>
      </c>
      <c r="U3517" s="43">
        <f>IF(((TODAY()-Tabla2[[#This Row],[FECHA NACIMIENTO]])/365)&lt;18,"Corregir", IF(((TODAY()-Tabla2[[#This Row],[FECHA NACIMIENTO]])/365)&gt;80, "Corregir",ROUNDDOWN(((TODAY()-Tabla2[[#This Row],[FECHA NACIMIENTO]])/365),0)))</f>
        <v>20</v>
      </c>
      <c r="V35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17" s="44" t="str">
        <f>+IF(Tabla2[[#This Row],[Edad]]="Corregir","Corregir","Ok")</f>
        <v>Ok</v>
      </c>
      <c r="X3517" s="42" t="str">
        <f>+IFERROR(VLOOKUP(Tabla2[[#This Row],[DISTRITO SEGÚN DNI]],Hoja1!$A$2:$B$32,2,FALSE),"No")</f>
        <v>No</v>
      </c>
      <c r="Y3517" s="42" t="str">
        <f>IF(OR(LOWER(Tabla2[[#This Row],[GENERO]])="masculino", LOWER(Tabla2[[#This Row],[GENERO]])="femenino"),"OK","Corregir")</f>
        <v>OK</v>
      </c>
      <c r="Z3517" s="42" t="str">
        <f>+IF(Tabla2[[#This Row],[Nro. DNI / CE]]="","Corregir",IF(LEN(Tabla2[[#This Row],[Nro. DNI / CE]])&gt;=8,"OK","Corregir"))</f>
        <v>OK</v>
      </c>
      <c r="AA3517" s="42">
        <f>COUNTIF(Tabla2[APELLIDOS Y NOMBRES],Tabla2[[#This Row],[APELLIDOS Y NOMBRES]])</f>
        <v>1</v>
      </c>
      <c r="AB3517" s="42">
        <f>IF(Tabla2[[#This Row],[Trabajador]]&gt;1,1/Tabla2[[#This Row],[Trabajador]],Tabla2[[#This Row],[Trabajador]])</f>
        <v>1</v>
      </c>
      <c r="AC3517" t="str">
        <f>+IFERROR(IF(Tabla2[[#This Row],[FECHA CESE/BAJA]]="","No Aplica",IF(AND(MONTH(Tabla2[[#This Row],[FECHA CESE/BAJA]])=MONTH(TODAY()-30),YEAR(Tabla2[[#This Row],[FECHA CESE/BAJA]])=YEAR(TODAY())),MONTH(TODAY()-30)&amp;"-"&amp;YEAR(TODAY()),"Borrar")),"No aplica")</f>
        <v>No Aplica</v>
      </c>
      <c r="AD3517" t="str">
        <f>+IFERROR(IF(Tabla2[[#This Row],[FECHA INICIO DE LABORES EN OBRA]]="","No Aplica",IF(AND(MONTH(Tabla2[[#This Row],[FECHA INICIO DE LABORES EN OBRA]])=MONTH(TODAY()-30),YEAR(Tabla2[[#This Row],[FECHA INICIO DE LABORES EN OBRA]])=YEAR(TODAY())),MONTH(TODAY()-30)&amp;"-"&amp;YEAR(TODAY()),"No Aplica")),"No Aplica")</f>
        <v>8-2023</v>
      </c>
    </row>
    <row r="3518" spans="1:30" x14ac:dyDescent="0.25">
      <c r="A3518" s="13" t="s">
        <v>11684</v>
      </c>
      <c r="B3518" s="15" t="s">
        <v>67</v>
      </c>
      <c r="C3518" s="15" t="s">
        <v>11657</v>
      </c>
      <c r="D3518" s="15" t="s">
        <v>11819</v>
      </c>
      <c r="E3518" s="15" t="s">
        <v>11820</v>
      </c>
      <c r="F3518" s="39">
        <v>36391</v>
      </c>
      <c r="G3518" s="15">
        <v>3</v>
      </c>
      <c r="H3518" s="15" t="s">
        <v>11811</v>
      </c>
      <c r="I3518" s="15" t="s">
        <v>11681</v>
      </c>
      <c r="J3518" s="15" t="s">
        <v>11818</v>
      </c>
      <c r="K3518" s="15" t="s">
        <v>2272</v>
      </c>
      <c r="L3518" s="40" t="s">
        <v>6</v>
      </c>
      <c r="M3518" s="39"/>
      <c r="N3518" s="41" t="s">
        <v>2114</v>
      </c>
      <c r="O3518" s="39">
        <v>45150</v>
      </c>
      <c r="P3518" s="40">
        <v>1</v>
      </c>
      <c r="Q3518" s="40">
        <v>1</v>
      </c>
      <c r="R3518" s="40" t="str">
        <f>IFERROR(VLOOKUP(Tabla2[[#This Row],[CONTRATISTA PRNCIPAL]],Hoja1!$L$5:$M$9,2,FALSE),"CJV")</f>
        <v>CJV</v>
      </c>
      <c r="S3518" s="40" t="str">
        <f>IF(Tabla2[[#This Row],[EMPRESA]]=Tabla2[[#This Row],[CONTRATISTA PRNCIPAL]],"Principal","Secundaria")</f>
        <v>Secundaria</v>
      </c>
      <c r="T3518" s="42">
        <f>IFERROR(1/COUNTIF(Tabla2[CONTRATISTA PRNCIPAL],Tabla2[[#This Row],[CONTRATISTA PRNCIPAL]]),0)</f>
        <v>0.0125</v>
      </c>
      <c r="U3518" s="43">
        <f>IF(((TODAY()-Tabla2[[#This Row],[FECHA NACIMIENTO]])/365)&lt;18,"Corregir", IF(((TODAY()-Tabla2[[#This Row],[FECHA NACIMIENTO]])/365)&gt;80, "Corregir",ROUNDDOWN(((TODAY()-Tabla2[[#This Row],[FECHA NACIMIENTO]])/365),0)))</f>
        <v>24</v>
      </c>
      <c r="V35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18" s="44" t="str">
        <f>+IF(Tabla2[[#This Row],[Edad]]="Corregir","Corregir","Ok")</f>
        <v>Ok</v>
      </c>
      <c r="X3518" s="42" t="str">
        <f>+IFERROR(VLOOKUP(Tabla2[[#This Row],[DISTRITO SEGÚN DNI]],Hoja1!$A$2:$B$32,2,FALSE),"No")</f>
        <v>No</v>
      </c>
      <c r="Y3518" s="42" t="str">
        <f>IF(OR(LOWER(Tabla2[[#This Row],[GENERO]])="masculino", LOWER(Tabla2[[#This Row],[GENERO]])="femenino"),"OK","Corregir")</f>
        <v>OK</v>
      </c>
      <c r="Z3518" s="42" t="str">
        <f>+IF(Tabla2[[#This Row],[Nro. DNI / CE]]="","Corregir",IF(LEN(Tabla2[[#This Row],[Nro. DNI / CE]])&gt;=8,"OK","Corregir"))</f>
        <v>OK</v>
      </c>
      <c r="AA3518" s="42">
        <f>COUNTIF(Tabla2[APELLIDOS Y NOMBRES],Tabla2[[#This Row],[APELLIDOS Y NOMBRES]])</f>
        <v>1</v>
      </c>
      <c r="AB3518" s="42">
        <f>IF(Tabla2[[#This Row],[Trabajador]]&gt;1,1/Tabla2[[#This Row],[Trabajador]],Tabla2[[#This Row],[Trabajador]])</f>
        <v>1</v>
      </c>
      <c r="AC3518" t="str">
        <f>+IFERROR(IF(Tabla2[[#This Row],[FECHA CESE/BAJA]]="","No Aplica",IF(AND(MONTH(Tabla2[[#This Row],[FECHA CESE/BAJA]])=MONTH(TODAY()-30),YEAR(Tabla2[[#This Row],[FECHA CESE/BAJA]])=YEAR(TODAY())),MONTH(TODAY()-30)&amp;"-"&amp;YEAR(TODAY()),"Borrar")),"No aplica")</f>
        <v>No Aplica</v>
      </c>
      <c r="AD3518" t="str">
        <f>+IFERROR(IF(Tabla2[[#This Row],[FECHA INICIO DE LABORES EN OBRA]]="","No Aplica",IF(AND(MONTH(Tabla2[[#This Row],[FECHA INICIO DE LABORES EN OBRA]])=MONTH(TODAY()-30),YEAR(Tabla2[[#This Row],[FECHA INICIO DE LABORES EN OBRA]])=YEAR(TODAY())),MONTH(TODAY()-30)&amp;"-"&amp;YEAR(TODAY()),"No Aplica")),"No Aplica")</f>
        <v>8-2023</v>
      </c>
    </row>
    <row r="3519" spans="1:30" x14ac:dyDescent="0.25">
      <c r="A3519" s="13" t="s">
        <v>11684</v>
      </c>
      <c r="B3519" s="15" t="s">
        <v>67</v>
      </c>
      <c r="C3519" s="15" t="s">
        <v>11657</v>
      </c>
      <c r="D3519" s="15" t="s">
        <v>11821</v>
      </c>
      <c r="E3519" s="15" t="s">
        <v>11822</v>
      </c>
      <c r="F3519" s="39">
        <v>31820</v>
      </c>
      <c r="G3519" s="15">
        <v>3</v>
      </c>
      <c r="H3519" s="15" t="s">
        <v>11811</v>
      </c>
      <c r="I3519" s="15" t="s">
        <v>11681</v>
      </c>
      <c r="J3519" s="15" t="s">
        <v>11823</v>
      </c>
      <c r="K3519" s="15" t="s">
        <v>2237</v>
      </c>
      <c r="L3519" s="40" t="s">
        <v>6</v>
      </c>
      <c r="M3519" s="39"/>
      <c r="N3519" s="41" t="s">
        <v>2098</v>
      </c>
      <c r="O3519" s="39">
        <v>45147</v>
      </c>
      <c r="P3519" s="40">
        <v>1</v>
      </c>
      <c r="Q3519" s="40">
        <v>1</v>
      </c>
      <c r="R3519" s="40" t="str">
        <f>IFERROR(VLOOKUP(Tabla2[[#This Row],[CONTRATISTA PRNCIPAL]],Hoja1!$L$5:$M$9,2,FALSE),"CJV")</f>
        <v>CJV</v>
      </c>
      <c r="S3519" s="40" t="str">
        <f>IF(Tabla2[[#This Row],[EMPRESA]]=Tabla2[[#This Row],[CONTRATISTA PRNCIPAL]],"Principal","Secundaria")</f>
        <v>Secundaria</v>
      </c>
      <c r="T3519" s="42">
        <f>IFERROR(1/COUNTIF(Tabla2[CONTRATISTA PRNCIPAL],Tabla2[[#This Row],[CONTRATISTA PRNCIPAL]]),0)</f>
        <v>0.0125</v>
      </c>
      <c r="U3519" s="43">
        <f>IF(((TODAY()-Tabla2[[#This Row],[FECHA NACIMIENTO]])/365)&lt;18,"Corregir", IF(((TODAY()-Tabla2[[#This Row],[FECHA NACIMIENTO]])/365)&gt;80, "Corregir",ROUNDDOWN(((TODAY()-Tabla2[[#This Row],[FECHA NACIMIENTO]])/365),0)))</f>
        <v>36</v>
      </c>
      <c r="V35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19" s="44" t="str">
        <f>+IF(Tabla2[[#This Row],[Edad]]="Corregir","Corregir","Ok")</f>
        <v>Ok</v>
      </c>
      <c r="X3519" s="42" t="str">
        <f>+IFERROR(VLOOKUP(Tabla2[[#This Row],[DISTRITO SEGÚN DNI]],Hoja1!$A$2:$B$32,2,FALSE),"No")</f>
        <v>No</v>
      </c>
      <c r="Y3519" s="42" t="str">
        <f>IF(OR(LOWER(Tabla2[[#This Row],[GENERO]])="masculino", LOWER(Tabla2[[#This Row],[GENERO]])="femenino"),"OK","Corregir")</f>
        <v>OK</v>
      </c>
      <c r="Z3519" s="42" t="str">
        <f>+IF(Tabla2[[#This Row],[Nro. DNI / CE]]="","Corregir",IF(LEN(Tabla2[[#This Row],[Nro. DNI / CE]])&gt;=8,"OK","Corregir"))</f>
        <v>OK</v>
      </c>
      <c r="AA3519" s="42">
        <f>COUNTIF(Tabla2[APELLIDOS Y NOMBRES],Tabla2[[#This Row],[APELLIDOS Y NOMBRES]])</f>
        <v>1</v>
      </c>
      <c r="AB3519" s="42">
        <f>IF(Tabla2[[#This Row],[Trabajador]]&gt;1,1/Tabla2[[#This Row],[Trabajador]],Tabla2[[#This Row],[Trabajador]])</f>
        <v>1</v>
      </c>
      <c r="AC3519" t="str">
        <f>+IFERROR(IF(Tabla2[[#This Row],[FECHA CESE/BAJA]]="","No Aplica",IF(AND(MONTH(Tabla2[[#This Row],[FECHA CESE/BAJA]])=MONTH(TODAY()-30),YEAR(Tabla2[[#This Row],[FECHA CESE/BAJA]])=YEAR(TODAY())),MONTH(TODAY()-30)&amp;"-"&amp;YEAR(TODAY()),"Borrar")),"No aplica")</f>
        <v>No Aplica</v>
      </c>
      <c r="AD3519" t="str">
        <f>+IFERROR(IF(Tabla2[[#This Row],[FECHA INICIO DE LABORES EN OBRA]]="","No Aplica",IF(AND(MONTH(Tabla2[[#This Row],[FECHA INICIO DE LABORES EN OBRA]])=MONTH(TODAY()-30),YEAR(Tabla2[[#This Row],[FECHA INICIO DE LABORES EN OBRA]])=YEAR(TODAY())),MONTH(TODAY()-30)&amp;"-"&amp;YEAR(TODAY()),"No Aplica")),"No Aplica")</f>
        <v>8-2023</v>
      </c>
    </row>
    <row r="3520" spans="1:30" x14ac:dyDescent="0.25">
      <c r="A3520" s="13" t="s">
        <v>11684</v>
      </c>
      <c r="B3520" s="15" t="s">
        <v>67</v>
      </c>
      <c r="C3520" s="15" t="s">
        <v>11657</v>
      </c>
      <c r="D3520" s="15" t="s">
        <v>11824</v>
      </c>
      <c r="E3520" s="15" t="s">
        <v>11825</v>
      </c>
      <c r="F3520" s="39">
        <v>30436</v>
      </c>
      <c r="G3520" s="15">
        <v>3</v>
      </c>
      <c r="H3520" s="15" t="s">
        <v>11671</v>
      </c>
      <c r="I3520" s="15" t="s">
        <v>8797</v>
      </c>
      <c r="J3520" s="15" t="s">
        <v>11826</v>
      </c>
      <c r="K3520" s="15" t="s">
        <v>2237</v>
      </c>
      <c r="L3520" s="40" t="s">
        <v>6</v>
      </c>
      <c r="M3520" s="39"/>
      <c r="N3520" s="41" t="s">
        <v>2098</v>
      </c>
      <c r="O3520" s="39">
        <v>44837</v>
      </c>
      <c r="P3520" s="40">
        <v>1</v>
      </c>
      <c r="Q3520" s="40">
        <v>1</v>
      </c>
      <c r="R3520" s="40" t="str">
        <f>IFERROR(VLOOKUP(Tabla2[[#This Row],[CONTRATISTA PRNCIPAL]],Hoja1!$L$5:$M$9,2,FALSE),"CJV")</f>
        <v>CJV</v>
      </c>
      <c r="S3520" s="40" t="str">
        <f>IF(Tabla2[[#This Row],[EMPRESA]]=Tabla2[[#This Row],[CONTRATISTA PRNCIPAL]],"Principal","Secundaria")</f>
        <v>Secundaria</v>
      </c>
      <c r="T3520" s="42">
        <f>IFERROR(1/COUNTIF(Tabla2[CONTRATISTA PRNCIPAL],Tabla2[[#This Row],[CONTRATISTA PRNCIPAL]]),0)</f>
        <v>0.0125</v>
      </c>
      <c r="U3520" s="43">
        <f>IF(((TODAY()-Tabla2[[#This Row],[FECHA NACIMIENTO]])/365)&lt;18,"Corregir", IF(((TODAY()-Tabla2[[#This Row],[FECHA NACIMIENTO]])/365)&gt;80, "Corregir",ROUNDDOWN(((TODAY()-Tabla2[[#This Row],[FECHA NACIMIENTO]])/365),0)))</f>
        <v>40</v>
      </c>
      <c r="V35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20" s="44" t="str">
        <f>+IF(Tabla2[[#This Row],[Edad]]="Corregir","Corregir","Ok")</f>
        <v>Ok</v>
      </c>
      <c r="X3520" s="42" t="str">
        <f>+IFERROR(VLOOKUP(Tabla2[[#This Row],[DISTRITO SEGÚN DNI]],Hoja1!$A$2:$B$32,2,FALSE),"No")</f>
        <v>No</v>
      </c>
      <c r="Y3520" s="42" t="str">
        <f>IF(OR(LOWER(Tabla2[[#This Row],[GENERO]])="masculino", LOWER(Tabla2[[#This Row],[GENERO]])="femenino"),"OK","Corregir")</f>
        <v>OK</v>
      </c>
      <c r="Z3520" s="42" t="str">
        <f>+IF(Tabla2[[#This Row],[Nro. DNI / CE]]="","Corregir",IF(LEN(Tabla2[[#This Row],[Nro. DNI / CE]])&gt;=8,"OK","Corregir"))</f>
        <v>OK</v>
      </c>
      <c r="AA3520" s="42">
        <f>COUNTIF(Tabla2[APELLIDOS Y NOMBRES],Tabla2[[#This Row],[APELLIDOS Y NOMBRES]])</f>
        <v>1</v>
      </c>
      <c r="AB3520" s="42">
        <f>IF(Tabla2[[#This Row],[Trabajador]]&gt;1,1/Tabla2[[#This Row],[Trabajador]],Tabla2[[#This Row],[Trabajador]])</f>
        <v>1</v>
      </c>
      <c r="AC3520" t="str">
        <f>+IFERROR(IF(Tabla2[[#This Row],[FECHA CESE/BAJA]]="","No Aplica",IF(AND(MONTH(Tabla2[[#This Row],[FECHA CESE/BAJA]])=MONTH(TODAY()-30),YEAR(Tabla2[[#This Row],[FECHA CESE/BAJA]])=YEAR(TODAY())),MONTH(TODAY()-30)&amp;"-"&amp;YEAR(TODAY()),"Borrar")),"No aplica")</f>
        <v>No Aplica</v>
      </c>
      <c r="AD3520" t="str">
        <f>+IFERROR(IF(Tabla2[[#This Row],[FECHA INICIO DE LABORES EN OBRA]]="","No Aplica",IF(AND(MONTH(Tabla2[[#This Row],[FECHA INICIO DE LABORES EN OBRA]])=MONTH(TODAY()-30),YEAR(Tabla2[[#This Row],[FECHA INICIO DE LABORES EN OBRA]])=YEAR(TODAY())),MONTH(TODAY()-30)&amp;"-"&amp;YEAR(TODAY()),"No Aplica")),"No Aplica")</f>
        <v>No Aplica</v>
      </c>
    </row>
    <row r="3521" spans="1:30" x14ac:dyDescent="0.25">
      <c r="A3521" s="13" t="s">
        <v>11684</v>
      </c>
      <c r="B3521" s="15" t="s">
        <v>67</v>
      </c>
      <c r="C3521" s="15" t="s">
        <v>11657</v>
      </c>
      <c r="D3521" s="15" t="s">
        <v>11827</v>
      </c>
      <c r="E3521" s="15" t="s">
        <v>11828</v>
      </c>
      <c r="F3521" s="39">
        <v>26619</v>
      </c>
      <c r="G3521" s="15">
        <v>3</v>
      </c>
      <c r="H3521" s="15" t="s">
        <v>11671</v>
      </c>
      <c r="I3521" s="15" t="s">
        <v>8797</v>
      </c>
      <c r="J3521" s="15" t="s">
        <v>11829</v>
      </c>
      <c r="K3521" s="15" t="s">
        <v>2641</v>
      </c>
      <c r="L3521" s="40" t="s">
        <v>6</v>
      </c>
      <c r="M3521" s="39"/>
      <c r="N3521" s="41" t="s">
        <v>2098</v>
      </c>
      <c r="O3521" s="39">
        <v>44851</v>
      </c>
      <c r="P3521" s="40">
        <v>1</v>
      </c>
      <c r="Q3521" s="40">
        <v>1</v>
      </c>
      <c r="R3521" s="40" t="str">
        <f>IFERROR(VLOOKUP(Tabla2[[#This Row],[CONTRATISTA PRNCIPAL]],Hoja1!$L$5:$M$9,2,FALSE),"CJV")</f>
        <v>CJV</v>
      </c>
      <c r="S3521" s="40" t="str">
        <f>IF(Tabla2[[#This Row],[EMPRESA]]=Tabla2[[#This Row],[CONTRATISTA PRNCIPAL]],"Principal","Secundaria")</f>
        <v>Secundaria</v>
      </c>
      <c r="T3521" s="42">
        <f>IFERROR(1/COUNTIF(Tabla2[CONTRATISTA PRNCIPAL],Tabla2[[#This Row],[CONTRATISTA PRNCIPAL]]),0)</f>
        <v>0.0125</v>
      </c>
      <c r="U3521" s="43">
        <f>IF(((TODAY()-Tabla2[[#This Row],[FECHA NACIMIENTO]])/365)&lt;18,"Corregir", IF(((TODAY()-Tabla2[[#This Row],[FECHA NACIMIENTO]])/365)&gt;80, "Corregir",ROUNDDOWN(((TODAY()-Tabla2[[#This Row],[FECHA NACIMIENTO]])/365),0)))</f>
        <v>50</v>
      </c>
      <c r="V35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521" s="44" t="str">
        <f>+IF(Tabla2[[#This Row],[Edad]]="Corregir","Corregir","Ok")</f>
        <v>Ok</v>
      </c>
      <c r="X3521" s="42" t="str">
        <f>+IFERROR(VLOOKUP(Tabla2[[#This Row],[DISTRITO SEGÚN DNI]],Hoja1!$A$2:$B$32,2,FALSE),"No")</f>
        <v>No</v>
      </c>
      <c r="Y3521" s="42" t="str">
        <f>IF(OR(LOWER(Tabla2[[#This Row],[GENERO]])="masculino", LOWER(Tabla2[[#This Row],[GENERO]])="femenino"),"OK","Corregir")</f>
        <v>OK</v>
      </c>
      <c r="Z3521" s="42" t="str">
        <f>+IF(Tabla2[[#This Row],[Nro. DNI / CE]]="","Corregir",IF(LEN(Tabla2[[#This Row],[Nro. DNI / CE]])&gt;=8,"OK","Corregir"))</f>
        <v>OK</v>
      </c>
      <c r="AA3521" s="42">
        <f>COUNTIF(Tabla2[APELLIDOS Y NOMBRES],Tabla2[[#This Row],[APELLIDOS Y NOMBRES]])</f>
        <v>1</v>
      </c>
      <c r="AB3521" s="42">
        <f>IF(Tabla2[[#This Row],[Trabajador]]&gt;1,1/Tabla2[[#This Row],[Trabajador]],Tabla2[[#This Row],[Trabajador]])</f>
        <v>1</v>
      </c>
      <c r="AC3521" t="str">
        <f>+IFERROR(IF(Tabla2[[#This Row],[FECHA CESE/BAJA]]="","No Aplica",IF(AND(MONTH(Tabla2[[#This Row],[FECHA CESE/BAJA]])=MONTH(TODAY()-30),YEAR(Tabla2[[#This Row],[FECHA CESE/BAJA]])=YEAR(TODAY())),MONTH(TODAY()-30)&amp;"-"&amp;YEAR(TODAY()),"Borrar")),"No aplica")</f>
        <v>No Aplica</v>
      </c>
      <c r="AD3521" t="str">
        <f>+IFERROR(IF(Tabla2[[#This Row],[FECHA INICIO DE LABORES EN OBRA]]="","No Aplica",IF(AND(MONTH(Tabla2[[#This Row],[FECHA INICIO DE LABORES EN OBRA]])=MONTH(TODAY()-30),YEAR(Tabla2[[#This Row],[FECHA INICIO DE LABORES EN OBRA]])=YEAR(TODAY())),MONTH(TODAY()-30)&amp;"-"&amp;YEAR(TODAY()),"No Aplica")),"No Aplica")</f>
        <v>No Aplica</v>
      </c>
    </row>
    <row r="3522" spans="1:30" x14ac:dyDescent="0.25">
      <c r="A3522" s="13" t="s">
        <v>11684</v>
      </c>
      <c r="B3522" s="15" t="s">
        <v>67</v>
      </c>
      <c r="C3522" s="15" t="s">
        <v>11657</v>
      </c>
      <c r="D3522" s="15">
        <v>73249625</v>
      </c>
      <c r="E3522" s="15" t="s">
        <v>11830</v>
      </c>
      <c r="F3522" s="39">
        <v>33901</v>
      </c>
      <c r="G3522" s="15">
        <v>3</v>
      </c>
      <c r="H3522" s="15" t="s">
        <v>11831</v>
      </c>
      <c r="I3522" s="15" t="s">
        <v>8797</v>
      </c>
      <c r="J3522" s="15" t="s">
        <v>11832</v>
      </c>
      <c r="K3522" s="15" t="s">
        <v>2174</v>
      </c>
      <c r="L3522" s="40" t="s">
        <v>5</v>
      </c>
      <c r="M3522" s="39"/>
      <c r="N3522" s="41" t="s">
        <v>2098</v>
      </c>
      <c r="O3522" s="39">
        <v>44879</v>
      </c>
      <c r="P3522" s="40">
        <v>1</v>
      </c>
      <c r="Q3522" s="40">
        <v>1</v>
      </c>
      <c r="R3522" s="40" t="str">
        <f>IFERROR(VLOOKUP(Tabla2[[#This Row],[CONTRATISTA PRNCIPAL]],Hoja1!$L$5:$M$9,2,FALSE),"CJV")</f>
        <v>CJV</v>
      </c>
      <c r="S3522" s="40" t="str">
        <f>IF(Tabla2[[#This Row],[EMPRESA]]=Tabla2[[#This Row],[CONTRATISTA PRNCIPAL]],"Principal","Secundaria")</f>
        <v>Secundaria</v>
      </c>
      <c r="T3522" s="42">
        <f>IFERROR(1/COUNTIF(Tabla2[CONTRATISTA PRNCIPAL],Tabla2[[#This Row],[CONTRATISTA PRNCIPAL]]),0)</f>
        <v>0.0125</v>
      </c>
      <c r="U3522" s="43">
        <f>IF(((TODAY()-Tabla2[[#This Row],[FECHA NACIMIENTO]])/365)&lt;18,"Corregir", IF(((TODAY()-Tabla2[[#This Row],[FECHA NACIMIENTO]])/365)&gt;80, "Corregir",ROUNDDOWN(((TODAY()-Tabla2[[#This Row],[FECHA NACIMIENTO]])/365),0)))</f>
        <v>30</v>
      </c>
      <c r="V35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22" s="44" t="str">
        <f>+IF(Tabla2[[#This Row],[Edad]]="Corregir","Corregir","Ok")</f>
        <v>Ok</v>
      </c>
      <c r="X3522" s="42" t="str">
        <f>+IFERROR(VLOOKUP(Tabla2[[#This Row],[DISTRITO SEGÚN DNI]],Hoja1!$A$2:$B$32,2,FALSE),"No")</f>
        <v>No</v>
      </c>
      <c r="Y3522" s="42" t="str">
        <f>IF(OR(LOWER(Tabla2[[#This Row],[GENERO]])="masculino", LOWER(Tabla2[[#This Row],[GENERO]])="femenino"),"OK","Corregir")</f>
        <v>OK</v>
      </c>
      <c r="Z3522" s="42" t="str">
        <f>+IF(Tabla2[[#This Row],[Nro. DNI / CE]]="","Corregir",IF(LEN(Tabla2[[#This Row],[Nro. DNI / CE]])&gt;=8,"OK","Corregir"))</f>
        <v>OK</v>
      </c>
      <c r="AA3522" s="42">
        <f>COUNTIF(Tabla2[APELLIDOS Y NOMBRES],Tabla2[[#This Row],[APELLIDOS Y NOMBRES]])</f>
        <v>1</v>
      </c>
      <c r="AB3522" s="42">
        <f>IF(Tabla2[[#This Row],[Trabajador]]&gt;1,1/Tabla2[[#This Row],[Trabajador]],Tabla2[[#This Row],[Trabajador]])</f>
        <v>1</v>
      </c>
      <c r="AC3522" t="str">
        <f>+IFERROR(IF(Tabla2[[#This Row],[FECHA CESE/BAJA]]="","No Aplica",IF(AND(MONTH(Tabla2[[#This Row],[FECHA CESE/BAJA]])=MONTH(TODAY()-30),YEAR(Tabla2[[#This Row],[FECHA CESE/BAJA]])=YEAR(TODAY())),MONTH(TODAY()-30)&amp;"-"&amp;YEAR(TODAY()),"Borrar")),"No aplica")</f>
        <v>No Aplica</v>
      </c>
      <c r="AD3522" t="str">
        <f>+IFERROR(IF(Tabla2[[#This Row],[FECHA INICIO DE LABORES EN OBRA]]="","No Aplica",IF(AND(MONTH(Tabla2[[#This Row],[FECHA INICIO DE LABORES EN OBRA]])=MONTH(TODAY()-30),YEAR(Tabla2[[#This Row],[FECHA INICIO DE LABORES EN OBRA]])=YEAR(TODAY())),MONTH(TODAY()-30)&amp;"-"&amp;YEAR(TODAY()),"No Aplica")),"No Aplica")</f>
        <v>No Aplica</v>
      </c>
    </row>
    <row r="3523" spans="1:30" x14ac:dyDescent="0.25">
      <c r="A3523" s="13" t="s">
        <v>11833</v>
      </c>
      <c r="B3523" s="15" t="s">
        <v>11834</v>
      </c>
      <c r="C3523" s="15" t="s">
        <v>11834</v>
      </c>
      <c r="D3523" s="15" t="s">
        <v>11835</v>
      </c>
      <c r="E3523" s="15" t="s">
        <v>11836</v>
      </c>
      <c r="F3523" s="39">
        <v>23592</v>
      </c>
      <c r="G3523" s="15">
        <v>1</v>
      </c>
      <c r="H3523" s="15" t="s">
        <v>2954</v>
      </c>
      <c r="I3523" s="15" t="s">
        <v>11837</v>
      </c>
      <c r="J3523" s="15" t="s">
        <v>11838</v>
      </c>
      <c r="K3523" s="15" t="s">
        <v>2697</v>
      </c>
      <c r="L3523" s="40" t="s">
        <v>6</v>
      </c>
      <c r="M3523" s="39"/>
      <c r="N3523" s="41" t="s">
        <v>2098</v>
      </c>
      <c r="O3523" s="39">
        <v>43435</v>
      </c>
      <c r="P3523" s="40">
        <v>1</v>
      </c>
      <c r="Q3523" s="40">
        <v>2</v>
      </c>
      <c r="R3523" s="40" t="str">
        <f>IFERROR(VLOOKUP(Tabla2[[#This Row],[CONTRATISTA PRNCIPAL]],Hoja1!$L$5:$M$9,2,FALSE),"CJV")</f>
        <v>CJV</v>
      </c>
      <c r="S3523" s="40" t="str">
        <f>IF(Tabla2[[#This Row],[EMPRESA]]=Tabla2[[#This Row],[CONTRATISTA PRNCIPAL]],"Principal","Secundaria")</f>
        <v>Principal</v>
      </c>
      <c r="T3523" s="42">
        <f>IFERROR(1/COUNTIF(Tabla2[CONTRATISTA PRNCIPAL],Tabla2[[#This Row],[CONTRATISTA PRNCIPAL]]),0)</f>
        <v>0.019230769230769232</v>
      </c>
      <c r="U3523" s="43">
        <f>IF(((TODAY()-Tabla2[[#This Row],[FECHA NACIMIENTO]])/365)&lt;18,"Corregir", IF(((TODAY()-Tabla2[[#This Row],[FECHA NACIMIENTO]])/365)&gt;80, "Corregir",ROUNDDOWN(((TODAY()-Tabla2[[#This Row],[FECHA NACIMIENTO]])/365),0)))</f>
        <v>59</v>
      </c>
      <c r="V35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523" s="44" t="str">
        <f>+IF(Tabla2[[#This Row],[Edad]]="Corregir","Corregir","Ok")</f>
        <v>Ok</v>
      </c>
      <c r="X3523" s="42" t="str">
        <f>+IFERROR(VLOOKUP(Tabla2[[#This Row],[DISTRITO SEGÚN DNI]],Hoja1!$A$2:$B$32,2,FALSE),"No")</f>
        <v>No</v>
      </c>
      <c r="Y3523" s="42" t="str">
        <f>IF(OR(LOWER(Tabla2[[#This Row],[GENERO]])="masculino", LOWER(Tabla2[[#This Row],[GENERO]])="femenino"),"OK","Corregir")</f>
        <v>OK</v>
      </c>
      <c r="Z3523" s="42" t="str">
        <f>+IF(Tabla2[[#This Row],[Nro. DNI / CE]]="","Corregir",IF(LEN(Tabla2[[#This Row],[Nro. DNI / CE]])&gt;=8,"OK","Corregir"))</f>
        <v>OK</v>
      </c>
      <c r="AA3523" s="42">
        <f>COUNTIF(Tabla2[APELLIDOS Y NOMBRES],Tabla2[[#This Row],[APELLIDOS Y NOMBRES]])</f>
        <v>1</v>
      </c>
      <c r="AB3523" s="42">
        <f>IF(Tabla2[[#This Row],[Trabajador]]&gt;1,1/Tabla2[[#This Row],[Trabajador]],Tabla2[[#This Row],[Trabajador]])</f>
        <v>1</v>
      </c>
      <c r="AC3523" t="str">
        <f>+IFERROR(IF(Tabla2[[#This Row],[FECHA CESE/BAJA]]="","No Aplica",IF(AND(MONTH(Tabla2[[#This Row],[FECHA CESE/BAJA]])=MONTH(TODAY()-30),YEAR(Tabla2[[#This Row],[FECHA CESE/BAJA]])=YEAR(TODAY())),MONTH(TODAY()-30)&amp;"-"&amp;YEAR(TODAY()),"Borrar")),"No aplica")</f>
        <v>No Aplica</v>
      </c>
      <c r="AD3523" t="str">
        <f>+IFERROR(IF(Tabla2[[#This Row],[FECHA INICIO DE LABORES EN OBRA]]="","No Aplica",IF(AND(MONTH(Tabla2[[#This Row],[FECHA INICIO DE LABORES EN OBRA]])=MONTH(TODAY()-30),YEAR(Tabla2[[#This Row],[FECHA INICIO DE LABORES EN OBRA]])=YEAR(TODAY())),MONTH(TODAY()-30)&amp;"-"&amp;YEAR(TODAY()),"No Aplica")),"No Aplica")</f>
        <v>No Aplica</v>
      </c>
    </row>
    <row r="3524" spans="1:30" x14ac:dyDescent="0.25">
      <c r="A3524" s="13" t="s">
        <v>11833</v>
      </c>
      <c r="B3524" s="15" t="s">
        <v>11834</v>
      </c>
      <c r="C3524" s="15" t="s">
        <v>11834</v>
      </c>
      <c r="D3524" s="15">
        <v>41963059</v>
      </c>
      <c r="E3524" s="15" t="s">
        <v>11839</v>
      </c>
      <c r="F3524" s="39">
        <v>29719</v>
      </c>
      <c r="G3524" s="15">
        <v>1</v>
      </c>
      <c r="H3524" s="15" t="s">
        <v>11840</v>
      </c>
      <c r="I3524" s="15" t="s">
        <v>11837</v>
      </c>
      <c r="J3524" s="15" t="s">
        <v>11841</v>
      </c>
      <c r="K3524" s="15" t="s">
        <v>2697</v>
      </c>
      <c r="L3524" s="40" t="s">
        <v>6</v>
      </c>
      <c r="M3524" s="39"/>
      <c r="N3524" s="41" t="s">
        <v>2098</v>
      </c>
      <c r="O3524" s="39">
        <v>43480</v>
      </c>
      <c r="P3524" s="40">
        <v>1</v>
      </c>
      <c r="Q3524" s="40">
        <v>2</v>
      </c>
      <c r="R3524" s="40" t="str">
        <f>IFERROR(VLOOKUP(Tabla2[[#This Row],[CONTRATISTA PRNCIPAL]],Hoja1!$L$5:$M$9,2,FALSE),"CJV")</f>
        <v>CJV</v>
      </c>
      <c r="S3524" s="40" t="str">
        <f>IF(Tabla2[[#This Row],[EMPRESA]]=Tabla2[[#This Row],[CONTRATISTA PRNCIPAL]],"Principal","Secundaria")</f>
        <v>Principal</v>
      </c>
      <c r="T3524" s="42">
        <f>IFERROR(1/COUNTIF(Tabla2[CONTRATISTA PRNCIPAL],Tabla2[[#This Row],[CONTRATISTA PRNCIPAL]]),0)</f>
        <v>0.019230769230769232</v>
      </c>
      <c r="U3524" s="43">
        <f>IF(((TODAY()-Tabla2[[#This Row],[FECHA NACIMIENTO]])/365)&lt;18,"Corregir", IF(((TODAY()-Tabla2[[#This Row],[FECHA NACIMIENTO]])/365)&gt;80, "Corregir",ROUNDDOWN(((TODAY()-Tabla2[[#This Row],[FECHA NACIMIENTO]])/365),0)))</f>
        <v>42</v>
      </c>
      <c r="V35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24" s="44" t="str">
        <f>+IF(Tabla2[[#This Row],[Edad]]="Corregir","Corregir","Ok")</f>
        <v>Ok</v>
      </c>
      <c r="X3524" s="42" t="str">
        <f>+IFERROR(VLOOKUP(Tabla2[[#This Row],[DISTRITO SEGÚN DNI]],Hoja1!$A$2:$B$32,2,FALSE),"No")</f>
        <v>No</v>
      </c>
      <c r="Y3524" s="42" t="str">
        <f>IF(OR(LOWER(Tabla2[[#This Row],[GENERO]])="masculino", LOWER(Tabla2[[#This Row],[GENERO]])="femenino"),"OK","Corregir")</f>
        <v>OK</v>
      </c>
      <c r="Z3524" s="42" t="str">
        <f>+IF(Tabla2[[#This Row],[Nro. DNI / CE]]="","Corregir",IF(LEN(Tabla2[[#This Row],[Nro. DNI / CE]])&gt;=8,"OK","Corregir"))</f>
        <v>OK</v>
      </c>
      <c r="AA3524" s="42">
        <f>COUNTIF(Tabla2[APELLIDOS Y NOMBRES],Tabla2[[#This Row],[APELLIDOS Y NOMBRES]])</f>
        <v>1</v>
      </c>
      <c r="AB3524" s="42">
        <f>IF(Tabla2[[#This Row],[Trabajador]]&gt;1,1/Tabla2[[#This Row],[Trabajador]],Tabla2[[#This Row],[Trabajador]])</f>
        <v>1</v>
      </c>
      <c r="AC3524" t="str">
        <f>+IFERROR(IF(Tabla2[[#This Row],[FECHA CESE/BAJA]]="","No Aplica",IF(AND(MONTH(Tabla2[[#This Row],[FECHA CESE/BAJA]])=MONTH(TODAY()-30),YEAR(Tabla2[[#This Row],[FECHA CESE/BAJA]])=YEAR(TODAY())),MONTH(TODAY()-30)&amp;"-"&amp;YEAR(TODAY()),"Borrar")),"No aplica")</f>
        <v>No Aplica</v>
      </c>
      <c r="AD3524" t="str">
        <f>+IFERROR(IF(Tabla2[[#This Row],[FECHA INICIO DE LABORES EN OBRA]]="","No Aplica",IF(AND(MONTH(Tabla2[[#This Row],[FECHA INICIO DE LABORES EN OBRA]])=MONTH(TODAY()-30),YEAR(Tabla2[[#This Row],[FECHA INICIO DE LABORES EN OBRA]])=YEAR(TODAY())),MONTH(TODAY()-30)&amp;"-"&amp;YEAR(TODAY()),"No Aplica")),"No Aplica")</f>
        <v>No Aplica</v>
      </c>
    </row>
    <row r="3525" spans="1:30" x14ac:dyDescent="0.25">
      <c r="A3525" s="13" t="s">
        <v>11833</v>
      </c>
      <c r="B3525" s="15" t="s">
        <v>11834</v>
      </c>
      <c r="C3525" s="15" t="s">
        <v>11834</v>
      </c>
      <c r="D3525" s="15" t="s">
        <v>11842</v>
      </c>
      <c r="E3525" s="15" t="s">
        <v>11843</v>
      </c>
      <c r="F3525" s="39">
        <v>30649</v>
      </c>
      <c r="G3525" s="15">
        <v>1</v>
      </c>
      <c r="H3525" s="15" t="s">
        <v>11844</v>
      </c>
      <c r="I3525" s="15" t="s">
        <v>11837</v>
      </c>
      <c r="J3525" s="15" t="s">
        <v>11845</v>
      </c>
      <c r="K3525" s="15" t="s">
        <v>2697</v>
      </c>
      <c r="L3525" s="40" t="s">
        <v>5</v>
      </c>
      <c r="M3525" s="39"/>
      <c r="N3525" s="41" t="s">
        <v>2098</v>
      </c>
      <c r="O3525" s="39">
        <v>43622</v>
      </c>
      <c r="P3525" s="40">
        <v>1</v>
      </c>
      <c r="Q3525" s="40">
        <v>2</v>
      </c>
      <c r="R3525" s="40" t="str">
        <f>IFERROR(VLOOKUP(Tabla2[[#This Row],[CONTRATISTA PRNCIPAL]],Hoja1!$L$5:$M$9,2,FALSE),"CJV")</f>
        <v>CJV</v>
      </c>
      <c r="S3525" s="40" t="str">
        <f>IF(Tabla2[[#This Row],[EMPRESA]]=Tabla2[[#This Row],[CONTRATISTA PRNCIPAL]],"Principal","Secundaria")</f>
        <v>Principal</v>
      </c>
      <c r="T3525" s="42">
        <f>IFERROR(1/COUNTIF(Tabla2[CONTRATISTA PRNCIPAL],Tabla2[[#This Row],[CONTRATISTA PRNCIPAL]]),0)</f>
        <v>0.019230769230769232</v>
      </c>
      <c r="U3525" s="43">
        <f>IF(((TODAY()-Tabla2[[#This Row],[FECHA NACIMIENTO]])/365)&lt;18,"Corregir", IF(((TODAY()-Tabla2[[#This Row],[FECHA NACIMIENTO]])/365)&gt;80, "Corregir",ROUNDDOWN(((TODAY()-Tabla2[[#This Row],[FECHA NACIMIENTO]])/365),0)))</f>
        <v>39</v>
      </c>
      <c r="V35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25" s="44" t="str">
        <f>+IF(Tabla2[[#This Row],[Edad]]="Corregir","Corregir","Ok")</f>
        <v>Ok</v>
      </c>
      <c r="X3525" s="42" t="str">
        <f>+IFERROR(VLOOKUP(Tabla2[[#This Row],[DISTRITO SEGÚN DNI]],Hoja1!$A$2:$B$32,2,FALSE),"No")</f>
        <v>No</v>
      </c>
      <c r="Y3525" s="42" t="str">
        <f>IF(OR(LOWER(Tabla2[[#This Row],[GENERO]])="masculino", LOWER(Tabla2[[#This Row],[GENERO]])="femenino"),"OK","Corregir")</f>
        <v>OK</v>
      </c>
      <c r="Z3525" s="42" t="str">
        <f>+IF(Tabla2[[#This Row],[Nro. DNI / CE]]="","Corregir",IF(LEN(Tabla2[[#This Row],[Nro. DNI / CE]])&gt;=8,"OK","Corregir"))</f>
        <v>OK</v>
      </c>
      <c r="AA3525" s="42">
        <f>COUNTIF(Tabla2[APELLIDOS Y NOMBRES],Tabla2[[#This Row],[APELLIDOS Y NOMBRES]])</f>
        <v>1</v>
      </c>
      <c r="AB3525" s="42">
        <f>IF(Tabla2[[#This Row],[Trabajador]]&gt;1,1/Tabla2[[#This Row],[Trabajador]],Tabla2[[#This Row],[Trabajador]])</f>
        <v>1</v>
      </c>
      <c r="AC3525" t="str">
        <f>+IFERROR(IF(Tabla2[[#This Row],[FECHA CESE/BAJA]]="","No Aplica",IF(AND(MONTH(Tabla2[[#This Row],[FECHA CESE/BAJA]])=MONTH(TODAY()-30),YEAR(Tabla2[[#This Row],[FECHA CESE/BAJA]])=YEAR(TODAY())),MONTH(TODAY()-30)&amp;"-"&amp;YEAR(TODAY()),"Borrar")),"No aplica")</f>
        <v>No Aplica</v>
      </c>
      <c r="AD3525" t="str">
        <f>+IFERROR(IF(Tabla2[[#This Row],[FECHA INICIO DE LABORES EN OBRA]]="","No Aplica",IF(AND(MONTH(Tabla2[[#This Row],[FECHA INICIO DE LABORES EN OBRA]])=MONTH(TODAY()-30),YEAR(Tabla2[[#This Row],[FECHA INICIO DE LABORES EN OBRA]])=YEAR(TODAY())),MONTH(TODAY()-30)&amp;"-"&amp;YEAR(TODAY()),"No Aplica")),"No Aplica")</f>
        <v>No Aplica</v>
      </c>
    </row>
    <row r="3526" spans="1:30" x14ac:dyDescent="0.25">
      <c r="A3526" s="13" t="s">
        <v>11833</v>
      </c>
      <c r="B3526" s="15" t="s">
        <v>11834</v>
      </c>
      <c r="C3526" s="15" t="s">
        <v>11834</v>
      </c>
      <c r="D3526" s="15">
        <v>45880338</v>
      </c>
      <c r="E3526" s="15" t="s">
        <v>11846</v>
      </c>
      <c r="F3526" s="39">
        <v>32725</v>
      </c>
      <c r="G3526" s="15">
        <v>1</v>
      </c>
      <c r="H3526" s="15" t="s">
        <v>2358</v>
      </c>
      <c r="I3526" s="15" t="s">
        <v>11837</v>
      </c>
      <c r="J3526" s="15" t="s">
        <v>11847</v>
      </c>
      <c r="K3526" s="15" t="s">
        <v>2097</v>
      </c>
      <c r="L3526" s="40" t="s">
        <v>6</v>
      </c>
      <c r="M3526" s="39"/>
      <c r="N3526" s="41" t="s">
        <v>2098</v>
      </c>
      <c r="O3526" s="39">
        <v>43714</v>
      </c>
      <c r="P3526" s="40">
        <v>1</v>
      </c>
      <c r="Q3526" s="40">
        <v>2</v>
      </c>
      <c r="R3526" s="40" t="str">
        <f>IFERROR(VLOOKUP(Tabla2[[#This Row],[CONTRATISTA PRNCIPAL]],Hoja1!$L$5:$M$9,2,FALSE),"CJV")</f>
        <v>CJV</v>
      </c>
      <c r="S3526" s="40" t="str">
        <f>IF(Tabla2[[#This Row],[EMPRESA]]=Tabla2[[#This Row],[CONTRATISTA PRNCIPAL]],"Principal","Secundaria")</f>
        <v>Principal</v>
      </c>
      <c r="T3526" s="42">
        <f>IFERROR(1/COUNTIF(Tabla2[CONTRATISTA PRNCIPAL],Tabla2[[#This Row],[CONTRATISTA PRNCIPAL]]),0)</f>
        <v>0.019230769230769232</v>
      </c>
      <c r="U3526" s="43">
        <f>IF(((TODAY()-Tabla2[[#This Row],[FECHA NACIMIENTO]])/365)&lt;18,"Corregir", IF(((TODAY()-Tabla2[[#This Row],[FECHA NACIMIENTO]])/365)&gt;80, "Corregir",ROUNDDOWN(((TODAY()-Tabla2[[#This Row],[FECHA NACIMIENTO]])/365),0)))</f>
        <v>34</v>
      </c>
      <c r="V35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26" s="44" t="str">
        <f>+IF(Tabla2[[#This Row],[Edad]]="Corregir","Corregir","Ok")</f>
        <v>Ok</v>
      </c>
      <c r="X3526" s="42" t="str">
        <f>+IFERROR(VLOOKUP(Tabla2[[#This Row],[DISTRITO SEGÚN DNI]],Hoja1!$A$2:$B$32,2,FALSE),"No")</f>
        <v>No</v>
      </c>
      <c r="Y3526" s="42" t="str">
        <f>IF(OR(LOWER(Tabla2[[#This Row],[GENERO]])="masculino", LOWER(Tabla2[[#This Row],[GENERO]])="femenino"),"OK","Corregir")</f>
        <v>OK</v>
      </c>
      <c r="Z3526" s="42" t="str">
        <f>+IF(Tabla2[[#This Row],[Nro. DNI / CE]]="","Corregir",IF(LEN(Tabla2[[#This Row],[Nro. DNI / CE]])&gt;=8,"OK","Corregir"))</f>
        <v>OK</v>
      </c>
      <c r="AA3526" s="42">
        <f>COUNTIF(Tabla2[APELLIDOS Y NOMBRES],Tabla2[[#This Row],[APELLIDOS Y NOMBRES]])</f>
        <v>1</v>
      </c>
      <c r="AB3526" s="42">
        <f>IF(Tabla2[[#This Row],[Trabajador]]&gt;1,1/Tabla2[[#This Row],[Trabajador]],Tabla2[[#This Row],[Trabajador]])</f>
        <v>1</v>
      </c>
      <c r="AC3526" t="str">
        <f>+IFERROR(IF(Tabla2[[#This Row],[FECHA CESE/BAJA]]="","No Aplica",IF(AND(MONTH(Tabla2[[#This Row],[FECHA CESE/BAJA]])=MONTH(TODAY()-30),YEAR(Tabla2[[#This Row],[FECHA CESE/BAJA]])=YEAR(TODAY())),MONTH(TODAY()-30)&amp;"-"&amp;YEAR(TODAY()),"Borrar")),"No aplica")</f>
        <v>No Aplica</v>
      </c>
      <c r="AD3526" t="str">
        <f>+IFERROR(IF(Tabla2[[#This Row],[FECHA INICIO DE LABORES EN OBRA]]="","No Aplica",IF(AND(MONTH(Tabla2[[#This Row],[FECHA INICIO DE LABORES EN OBRA]])=MONTH(TODAY()-30),YEAR(Tabla2[[#This Row],[FECHA INICIO DE LABORES EN OBRA]])=YEAR(TODAY())),MONTH(TODAY()-30)&amp;"-"&amp;YEAR(TODAY()),"No Aplica")),"No Aplica")</f>
        <v>No Aplica</v>
      </c>
    </row>
    <row r="3527" spans="1:30" x14ac:dyDescent="0.25">
      <c r="A3527" s="13" t="s">
        <v>11833</v>
      </c>
      <c r="B3527" s="15" t="s">
        <v>11834</v>
      </c>
      <c r="C3527" s="15" t="s">
        <v>11834</v>
      </c>
      <c r="D3527" s="15">
        <v>74840377</v>
      </c>
      <c r="E3527" s="15" t="s">
        <v>216</v>
      </c>
      <c r="F3527" s="39">
        <v>35457</v>
      </c>
      <c r="G3527" s="15">
        <v>1</v>
      </c>
      <c r="H3527" s="15" t="s">
        <v>11848</v>
      </c>
      <c r="I3527" s="15" t="s">
        <v>11837</v>
      </c>
      <c r="J3527" s="15" t="s">
        <v>11849</v>
      </c>
      <c r="K3527" s="15" t="s">
        <v>2802</v>
      </c>
      <c r="L3527" s="40" t="s">
        <v>6</v>
      </c>
      <c r="M3527" s="39"/>
      <c r="N3527" s="41" t="s">
        <v>2098</v>
      </c>
      <c r="O3527" s="39">
        <v>44267</v>
      </c>
      <c r="P3527" s="40">
        <v>1</v>
      </c>
      <c r="Q3527" s="40">
        <v>2</v>
      </c>
      <c r="R3527" s="40" t="str">
        <f>IFERROR(VLOOKUP(Tabla2[[#This Row],[CONTRATISTA PRNCIPAL]],Hoja1!$L$5:$M$9,2,FALSE),"CJV")</f>
        <v>CJV</v>
      </c>
      <c r="S3527" s="40" t="str">
        <f>IF(Tabla2[[#This Row],[EMPRESA]]=Tabla2[[#This Row],[CONTRATISTA PRNCIPAL]],"Principal","Secundaria")</f>
        <v>Principal</v>
      </c>
      <c r="T3527" s="42">
        <f>IFERROR(1/COUNTIF(Tabla2[CONTRATISTA PRNCIPAL],Tabla2[[#This Row],[CONTRATISTA PRNCIPAL]]),0)</f>
        <v>0.019230769230769232</v>
      </c>
      <c r="U3527" s="43">
        <f>IF(((TODAY()-Tabla2[[#This Row],[FECHA NACIMIENTO]])/365)&lt;18,"Corregir", IF(((TODAY()-Tabla2[[#This Row],[FECHA NACIMIENTO]])/365)&gt;80, "Corregir",ROUNDDOWN(((TODAY()-Tabla2[[#This Row],[FECHA NACIMIENTO]])/365),0)))</f>
        <v>26</v>
      </c>
      <c r="V35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27" s="44" t="str">
        <f>+IF(Tabla2[[#This Row],[Edad]]="Corregir","Corregir","Ok")</f>
        <v>Ok</v>
      </c>
      <c r="X3527" s="42" t="str">
        <f>+IFERROR(VLOOKUP(Tabla2[[#This Row],[DISTRITO SEGÚN DNI]],Hoja1!$A$2:$B$32,2,FALSE),"No")</f>
        <v>CALLAO</v>
      </c>
      <c r="Y3527" s="42" t="str">
        <f>IF(OR(LOWER(Tabla2[[#This Row],[GENERO]])="masculino", LOWER(Tabla2[[#This Row],[GENERO]])="femenino"),"OK","Corregir")</f>
        <v>OK</v>
      </c>
      <c r="Z3527" s="42" t="str">
        <f>+IF(Tabla2[[#This Row],[Nro. DNI / CE]]="","Corregir",IF(LEN(Tabla2[[#This Row],[Nro. DNI / CE]])&gt;=8,"OK","Corregir"))</f>
        <v>OK</v>
      </c>
      <c r="AA3527" s="42">
        <f>COUNTIF(Tabla2[APELLIDOS Y NOMBRES],Tabla2[[#This Row],[APELLIDOS Y NOMBRES]])</f>
        <v>1</v>
      </c>
      <c r="AB3527" s="42">
        <f>IF(Tabla2[[#This Row],[Trabajador]]&gt;1,1/Tabla2[[#This Row],[Trabajador]],Tabla2[[#This Row],[Trabajador]])</f>
        <v>1</v>
      </c>
      <c r="AC3527" t="str">
        <f>+IFERROR(IF(Tabla2[[#This Row],[FECHA CESE/BAJA]]="","No Aplica",IF(AND(MONTH(Tabla2[[#This Row],[FECHA CESE/BAJA]])=MONTH(TODAY()-30),YEAR(Tabla2[[#This Row],[FECHA CESE/BAJA]])=YEAR(TODAY())),MONTH(TODAY()-30)&amp;"-"&amp;YEAR(TODAY()),"Borrar")),"No aplica")</f>
        <v>No Aplica</v>
      </c>
      <c r="AD3527" t="str">
        <f>+IFERROR(IF(Tabla2[[#This Row],[FECHA INICIO DE LABORES EN OBRA]]="","No Aplica",IF(AND(MONTH(Tabla2[[#This Row],[FECHA INICIO DE LABORES EN OBRA]])=MONTH(TODAY()-30),YEAR(Tabla2[[#This Row],[FECHA INICIO DE LABORES EN OBRA]])=YEAR(TODAY())),MONTH(TODAY()-30)&amp;"-"&amp;YEAR(TODAY()),"No Aplica")),"No Aplica")</f>
        <v>No Aplica</v>
      </c>
    </row>
    <row r="3528" spans="1:30" x14ac:dyDescent="0.25">
      <c r="A3528" s="13" t="s">
        <v>11833</v>
      </c>
      <c r="B3528" s="15" t="s">
        <v>11834</v>
      </c>
      <c r="C3528" s="15" t="s">
        <v>11834</v>
      </c>
      <c r="D3528" s="15">
        <v>25831073</v>
      </c>
      <c r="E3528" s="15" t="s">
        <v>11850</v>
      </c>
      <c r="F3528" s="39">
        <v>28131</v>
      </c>
      <c r="G3528" s="15">
        <v>1</v>
      </c>
      <c r="H3528" s="15" t="s">
        <v>2779</v>
      </c>
      <c r="I3528" s="15" t="s">
        <v>11837</v>
      </c>
      <c r="J3528" s="15" t="s">
        <v>11851</v>
      </c>
      <c r="K3528" s="15" t="s">
        <v>2113</v>
      </c>
      <c r="L3528" s="40" t="s">
        <v>6</v>
      </c>
      <c r="M3528" s="39"/>
      <c r="N3528" s="41" t="s">
        <v>2098</v>
      </c>
      <c r="O3528" s="39">
        <v>43460</v>
      </c>
      <c r="P3528" s="40">
        <v>1</v>
      </c>
      <c r="Q3528" s="40">
        <v>2</v>
      </c>
      <c r="R3528" s="40" t="str">
        <f>IFERROR(VLOOKUP(Tabla2[[#This Row],[CONTRATISTA PRNCIPAL]],Hoja1!$L$5:$M$9,2,FALSE),"CJV")</f>
        <v>CJV</v>
      </c>
      <c r="S3528" s="40" t="str">
        <f>IF(Tabla2[[#This Row],[EMPRESA]]=Tabla2[[#This Row],[CONTRATISTA PRNCIPAL]],"Principal","Secundaria")</f>
        <v>Principal</v>
      </c>
      <c r="T3528" s="42">
        <f>IFERROR(1/COUNTIF(Tabla2[CONTRATISTA PRNCIPAL],Tabla2[[#This Row],[CONTRATISTA PRNCIPAL]]),0)</f>
        <v>0.019230769230769232</v>
      </c>
      <c r="U3528" s="43">
        <f>IF(((TODAY()-Tabla2[[#This Row],[FECHA NACIMIENTO]])/365)&lt;18,"Corregir", IF(((TODAY()-Tabla2[[#This Row],[FECHA NACIMIENTO]])/365)&gt;80, "Corregir",ROUNDDOWN(((TODAY()-Tabla2[[#This Row],[FECHA NACIMIENTO]])/365),0)))</f>
        <v>46</v>
      </c>
      <c r="V35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28" s="44" t="str">
        <f>+IF(Tabla2[[#This Row],[Edad]]="Corregir","Corregir","Ok")</f>
        <v>Ok</v>
      </c>
      <c r="X3528" s="42" t="str">
        <f>+IFERROR(VLOOKUP(Tabla2[[#This Row],[DISTRITO SEGÚN DNI]],Hoja1!$A$2:$B$32,2,FALSE),"No")</f>
        <v>No</v>
      </c>
      <c r="Y3528" s="42" t="str">
        <f>IF(OR(LOWER(Tabla2[[#This Row],[GENERO]])="masculino", LOWER(Tabla2[[#This Row],[GENERO]])="femenino"),"OK","Corregir")</f>
        <v>OK</v>
      </c>
      <c r="Z3528" s="42" t="str">
        <f>+IF(Tabla2[[#This Row],[Nro. DNI / CE]]="","Corregir",IF(LEN(Tabla2[[#This Row],[Nro. DNI / CE]])&gt;=8,"OK","Corregir"))</f>
        <v>OK</v>
      </c>
      <c r="AA3528" s="42">
        <f>COUNTIF(Tabla2[APELLIDOS Y NOMBRES],Tabla2[[#This Row],[APELLIDOS Y NOMBRES]])</f>
        <v>1</v>
      </c>
      <c r="AB3528" s="42">
        <f>IF(Tabla2[[#This Row],[Trabajador]]&gt;1,1/Tabla2[[#This Row],[Trabajador]],Tabla2[[#This Row],[Trabajador]])</f>
        <v>1</v>
      </c>
      <c r="AC3528" t="str">
        <f>+IFERROR(IF(Tabla2[[#This Row],[FECHA CESE/BAJA]]="","No Aplica",IF(AND(MONTH(Tabla2[[#This Row],[FECHA CESE/BAJA]])=MONTH(TODAY()-30),YEAR(Tabla2[[#This Row],[FECHA CESE/BAJA]])=YEAR(TODAY())),MONTH(TODAY()-30)&amp;"-"&amp;YEAR(TODAY()),"Borrar")),"No aplica")</f>
        <v>No Aplica</v>
      </c>
      <c r="AD3528" t="str">
        <f>+IFERROR(IF(Tabla2[[#This Row],[FECHA INICIO DE LABORES EN OBRA]]="","No Aplica",IF(AND(MONTH(Tabla2[[#This Row],[FECHA INICIO DE LABORES EN OBRA]])=MONTH(TODAY()-30),YEAR(Tabla2[[#This Row],[FECHA INICIO DE LABORES EN OBRA]])=YEAR(TODAY())),MONTH(TODAY()-30)&amp;"-"&amp;YEAR(TODAY()),"No Aplica")),"No Aplica")</f>
        <v>No Aplica</v>
      </c>
    </row>
    <row r="3529" spans="1:30" x14ac:dyDescent="0.25">
      <c r="A3529" s="13" t="s">
        <v>11833</v>
      </c>
      <c r="B3529" s="15" t="s">
        <v>11834</v>
      </c>
      <c r="C3529" s="15" t="s">
        <v>11834</v>
      </c>
      <c r="D3529" s="15" t="s">
        <v>11852</v>
      </c>
      <c r="E3529" s="15" t="s">
        <v>11853</v>
      </c>
      <c r="F3529" s="39">
        <v>30298</v>
      </c>
      <c r="G3529" s="15">
        <v>1</v>
      </c>
      <c r="H3529" s="15" t="s">
        <v>11854</v>
      </c>
      <c r="I3529" s="15" t="s">
        <v>11855</v>
      </c>
      <c r="J3529" s="15" t="s">
        <v>11856</v>
      </c>
      <c r="K3529" s="15" t="s">
        <v>2113</v>
      </c>
      <c r="L3529" s="40" t="s">
        <v>6</v>
      </c>
      <c r="M3529" s="39"/>
      <c r="N3529" s="41" t="s">
        <v>2098</v>
      </c>
      <c r="O3529" s="39">
        <v>44636</v>
      </c>
      <c r="P3529" s="40">
        <v>1</v>
      </c>
      <c r="Q3529" s="40">
        <v>2</v>
      </c>
      <c r="R3529" s="40" t="str">
        <f>IFERROR(VLOOKUP(Tabla2[[#This Row],[CONTRATISTA PRNCIPAL]],Hoja1!$L$5:$M$9,2,FALSE),"CJV")</f>
        <v>CJV</v>
      </c>
      <c r="S3529" s="40" t="str">
        <f>IF(Tabla2[[#This Row],[EMPRESA]]=Tabla2[[#This Row],[CONTRATISTA PRNCIPAL]],"Principal","Secundaria")</f>
        <v>Principal</v>
      </c>
      <c r="T3529" s="42">
        <f>IFERROR(1/COUNTIF(Tabla2[CONTRATISTA PRNCIPAL],Tabla2[[#This Row],[CONTRATISTA PRNCIPAL]]),0)</f>
        <v>0.019230769230769232</v>
      </c>
      <c r="U3529" s="43">
        <f>IF(((TODAY()-Tabla2[[#This Row],[FECHA NACIMIENTO]])/365)&lt;18,"Corregir", IF(((TODAY()-Tabla2[[#This Row],[FECHA NACIMIENTO]])/365)&gt;80, "Corregir",ROUNDDOWN(((TODAY()-Tabla2[[#This Row],[FECHA NACIMIENTO]])/365),0)))</f>
        <v>40</v>
      </c>
      <c r="V35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29" s="44" t="str">
        <f>+IF(Tabla2[[#This Row],[Edad]]="Corregir","Corregir","Ok")</f>
        <v>Ok</v>
      </c>
      <c r="X3529" s="42" t="str">
        <f>+IFERROR(VLOOKUP(Tabla2[[#This Row],[DISTRITO SEGÚN DNI]],Hoja1!$A$2:$B$32,2,FALSE),"No")</f>
        <v>No</v>
      </c>
      <c r="Y3529" s="42" t="str">
        <f>IF(OR(LOWER(Tabla2[[#This Row],[GENERO]])="masculino", LOWER(Tabla2[[#This Row],[GENERO]])="femenino"),"OK","Corregir")</f>
        <v>OK</v>
      </c>
      <c r="Z3529" s="42" t="str">
        <f>+IF(Tabla2[[#This Row],[Nro. DNI / CE]]="","Corregir",IF(LEN(Tabla2[[#This Row],[Nro. DNI / CE]])&gt;=8,"OK","Corregir"))</f>
        <v>OK</v>
      </c>
      <c r="AA3529" s="42">
        <f>COUNTIF(Tabla2[APELLIDOS Y NOMBRES],Tabla2[[#This Row],[APELLIDOS Y NOMBRES]])</f>
        <v>1</v>
      </c>
      <c r="AB3529" s="42">
        <f>IF(Tabla2[[#This Row],[Trabajador]]&gt;1,1/Tabla2[[#This Row],[Trabajador]],Tabla2[[#This Row],[Trabajador]])</f>
        <v>1</v>
      </c>
      <c r="AC3529" t="str">
        <f>+IFERROR(IF(Tabla2[[#This Row],[FECHA CESE/BAJA]]="","No Aplica",IF(AND(MONTH(Tabla2[[#This Row],[FECHA CESE/BAJA]])=MONTH(TODAY()-30),YEAR(Tabla2[[#This Row],[FECHA CESE/BAJA]])=YEAR(TODAY())),MONTH(TODAY()-30)&amp;"-"&amp;YEAR(TODAY()),"Borrar")),"No aplica")</f>
        <v>No Aplica</v>
      </c>
      <c r="AD3529" t="str">
        <f>+IFERROR(IF(Tabla2[[#This Row],[FECHA INICIO DE LABORES EN OBRA]]="","No Aplica",IF(AND(MONTH(Tabla2[[#This Row],[FECHA INICIO DE LABORES EN OBRA]])=MONTH(TODAY()-30),YEAR(Tabla2[[#This Row],[FECHA INICIO DE LABORES EN OBRA]])=YEAR(TODAY())),MONTH(TODAY()-30)&amp;"-"&amp;YEAR(TODAY()),"No Aplica")),"No Aplica")</f>
        <v>No Aplica</v>
      </c>
    </row>
    <row r="3530" spans="1:30" x14ac:dyDescent="0.25">
      <c r="A3530" s="13" t="s">
        <v>11833</v>
      </c>
      <c r="B3530" s="15" t="s">
        <v>11834</v>
      </c>
      <c r="C3530" s="15" t="s">
        <v>11834</v>
      </c>
      <c r="D3530" s="15" t="s">
        <v>253</v>
      </c>
      <c r="E3530" s="15" t="s">
        <v>254</v>
      </c>
      <c r="F3530" s="39">
        <v>30461</v>
      </c>
      <c r="G3530" s="15">
        <v>1</v>
      </c>
      <c r="H3530" s="15" t="s">
        <v>11854</v>
      </c>
      <c r="I3530" s="15" t="s">
        <v>11855</v>
      </c>
      <c r="J3530" s="15" t="s">
        <v>11857</v>
      </c>
      <c r="K3530" s="15" t="s">
        <v>2083</v>
      </c>
      <c r="L3530" s="40" t="s">
        <v>6</v>
      </c>
      <c r="M3530" s="39"/>
      <c r="N3530" s="41" t="s">
        <v>2114</v>
      </c>
      <c r="O3530" s="39">
        <v>44670</v>
      </c>
      <c r="P3530" s="40">
        <v>1</v>
      </c>
      <c r="Q3530" s="40">
        <v>2</v>
      </c>
      <c r="R3530" s="40" t="str">
        <f>IFERROR(VLOOKUP(Tabla2[[#This Row],[CONTRATISTA PRNCIPAL]],Hoja1!$L$5:$M$9,2,FALSE),"CJV")</f>
        <v>CJV</v>
      </c>
      <c r="S3530" s="40" t="str">
        <f>IF(Tabla2[[#This Row],[EMPRESA]]=Tabla2[[#This Row],[CONTRATISTA PRNCIPAL]],"Principal","Secundaria")</f>
        <v>Principal</v>
      </c>
      <c r="T3530" s="42">
        <f>IFERROR(1/COUNTIF(Tabla2[CONTRATISTA PRNCIPAL],Tabla2[[#This Row],[CONTRATISTA PRNCIPAL]]),0)</f>
        <v>0.019230769230769232</v>
      </c>
      <c r="U3530" s="43">
        <f>IF(((TODAY()-Tabla2[[#This Row],[FECHA NACIMIENTO]])/365)&lt;18,"Corregir", IF(((TODAY()-Tabla2[[#This Row],[FECHA NACIMIENTO]])/365)&gt;80, "Corregir",ROUNDDOWN(((TODAY()-Tabla2[[#This Row],[FECHA NACIMIENTO]])/365),0)))</f>
        <v>40</v>
      </c>
      <c r="V35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30" s="44" t="str">
        <f>+IF(Tabla2[[#This Row],[Edad]]="Corregir","Corregir","Ok")</f>
        <v>Ok</v>
      </c>
      <c r="X3530" s="42" t="str">
        <f>+IFERROR(VLOOKUP(Tabla2[[#This Row],[DISTRITO SEGÚN DNI]],Hoja1!$A$2:$B$32,2,FALSE),"No")</f>
        <v>ATE</v>
      </c>
      <c r="Y3530" s="42" t="str">
        <f>IF(OR(LOWER(Tabla2[[#This Row],[GENERO]])="masculino", LOWER(Tabla2[[#This Row],[GENERO]])="femenino"),"OK","Corregir")</f>
        <v>OK</v>
      </c>
      <c r="Z3530" s="42" t="str">
        <f>+IF(Tabla2[[#This Row],[Nro. DNI / CE]]="","Corregir",IF(LEN(Tabla2[[#This Row],[Nro. DNI / CE]])&gt;=8,"OK","Corregir"))</f>
        <v>OK</v>
      </c>
      <c r="AA3530" s="42">
        <f>COUNTIF(Tabla2[APELLIDOS Y NOMBRES],Tabla2[[#This Row],[APELLIDOS Y NOMBRES]])</f>
        <v>1</v>
      </c>
      <c r="AB3530" s="42">
        <f>IF(Tabla2[[#This Row],[Trabajador]]&gt;1,1/Tabla2[[#This Row],[Trabajador]],Tabla2[[#This Row],[Trabajador]])</f>
        <v>1</v>
      </c>
      <c r="AC3530" t="str">
        <f>+IFERROR(IF(Tabla2[[#This Row],[FECHA CESE/BAJA]]="","No Aplica",IF(AND(MONTH(Tabla2[[#This Row],[FECHA CESE/BAJA]])=MONTH(TODAY()-30),YEAR(Tabla2[[#This Row],[FECHA CESE/BAJA]])=YEAR(TODAY())),MONTH(TODAY()-30)&amp;"-"&amp;YEAR(TODAY()),"Borrar")),"No aplica")</f>
        <v>No Aplica</v>
      </c>
      <c r="AD3530" t="str">
        <f>+IFERROR(IF(Tabla2[[#This Row],[FECHA INICIO DE LABORES EN OBRA]]="","No Aplica",IF(AND(MONTH(Tabla2[[#This Row],[FECHA INICIO DE LABORES EN OBRA]])=MONTH(TODAY()-30),YEAR(Tabla2[[#This Row],[FECHA INICIO DE LABORES EN OBRA]])=YEAR(TODAY())),MONTH(TODAY()-30)&amp;"-"&amp;YEAR(TODAY()),"No Aplica")),"No Aplica")</f>
        <v>No Aplica</v>
      </c>
    </row>
    <row r="3531" spans="1:30" x14ac:dyDescent="0.25">
      <c r="A3531" s="13" t="s">
        <v>11833</v>
      </c>
      <c r="B3531" s="15" t="s">
        <v>11834</v>
      </c>
      <c r="C3531" s="15" t="s">
        <v>11834</v>
      </c>
      <c r="D3531" s="15" t="s">
        <v>11858</v>
      </c>
      <c r="E3531" s="15" t="s">
        <v>11859</v>
      </c>
      <c r="F3531" s="39">
        <v>31663</v>
      </c>
      <c r="G3531" s="15">
        <v>1</v>
      </c>
      <c r="H3531" s="15" t="s">
        <v>11860</v>
      </c>
      <c r="I3531" s="15" t="s">
        <v>11861</v>
      </c>
      <c r="J3531" s="15" t="s">
        <v>11862</v>
      </c>
      <c r="K3531" s="15" t="s">
        <v>2062</v>
      </c>
      <c r="L3531" s="40" t="s">
        <v>6</v>
      </c>
      <c r="M3531" s="39"/>
      <c r="N3531" s="41" t="s">
        <v>2114</v>
      </c>
      <c r="O3531" s="39">
        <v>44760</v>
      </c>
      <c r="P3531" s="40">
        <v>1</v>
      </c>
      <c r="Q3531" s="40">
        <v>2</v>
      </c>
      <c r="R3531" s="40" t="str">
        <f>IFERROR(VLOOKUP(Tabla2[[#This Row],[CONTRATISTA PRNCIPAL]],Hoja1!$L$5:$M$9,2,FALSE),"CJV")</f>
        <v>CJV</v>
      </c>
      <c r="S3531" s="40" t="str">
        <f>IF(Tabla2[[#This Row],[EMPRESA]]=Tabla2[[#This Row],[CONTRATISTA PRNCIPAL]],"Principal","Secundaria")</f>
        <v>Principal</v>
      </c>
      <c r="T3531" s="42">
        <f>IFERROR(1/COUNTIF(Tabla2[CONTRATISTA PRNCIPAL],Tabla2[[#This Row],[CONTRATISTA PRNCIPAL]]),0)</f>
        <v>0.019230769230769232</v>
      </c>
      <c r="U3531" s="43">
        <f>IF(((TODAY()-Tabla2[[#This Row],[FECHA NACIMIENTO]])/365)&lt;18,"Corregir", IF(((TODAY()-Tabla2[[#This Row],[FECHA NACIMIENTO]])/365)&gt;80, "Corregir",ROUNDDOWN(((TODAY()-Tabla2[[#This Row],[FECHA NACIMIENTO]])/365),0)))</f>
        <v>37</v>
      </c>
      <c r="V35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31" s="44" t="str">
        <f>+IF(Tabla2[[#This Row],[Edad]]="Corregir","Corregir","Ok")</f>
        <v>Ok</v>
      </c>
      <c r="X3531" s="42" t="str">
        <f>+IFERROR(VLOOKUP(Tabla2[[#This Row],[DISTRITO SEGÚN DNI]],Hoja1!$A$2:$B$32,2,FALSE),"No")</f>
        <v>No</v>
      </c>
      <c r="Y3531" s="42" t="str">
        <f>IF(OR(LOWER(Tabla2[[#This Row],[GENERO]])="masculino", LOWER(Tabla2[[#This Row],[GENERO]])="femenino"),"OK","Corregir")</f>
        <v>OK</v>
      </c>
      <c r="Z3531" s="42" t="str">
        <f>+IF(Tabla2[[#This Row],[Nro. DNI / CE]]="","Corregir",IF(LEN(Tabla2[[#This Row],[Nro. DNI / CE]])&gt;=8,"OK","Corregir"))</f>
        <v>OK</v>
      </c>
      <c r="AA3531" s="42">
        <f>COUNTIF(Tabla2[APELLIDOS Y NOMBRES],Tabla2[[#This Row],[APELLIDOS Y NOMBRES]])</f>
        <v>1</v>
      </c>
      <c r="AB3531" s="42">
        <f>IF(Tabla2[[#This Row],[Trabajador]]&gt;1,1/Tabla2[[#This Row],[Trabajador]],Tabla2[[#This Row],[Trabajador]])</f>
        <v>1</v>
      </c>
      <c r="AC3531" t="str">
        <f>+IFERROR(IF(Tabla2[[#This Row],[FECHA CESE/BAJA]]="","No Aplica",IF(AND(MONTH(Tabla2[[#This Row],[FECHA CESE/BAJA]])=MONTH(TODAY()-30),YEAR(Tabla2[[#This Row],[FECHA CESE/BAJA]])=YEAR(TODAY())),MONTH(TODAY()-30)&amp;"-"&amp;YEAR(TODAY()),"Borrar")),"No aplica")</f>
        <v>No Aplica</v>
      </c>
      <c r="AD3531" t="str">
        <f>+IFERROR(IF(Tabla2[[#This Row],[FECHA INICIO DE LABORES EN OBRA]]="","No Aplica",IF(AND(MONTH(Tabla2[[#This Row],[FECHA INICIO DE LABORES EN OBRA]])=MONTH(TODAY()-30),YEAR(Tabla2[[#This Row],[FECHA INICIO DE LABORES EN OBRA]])=YEAR(TODAY())),MONTH(TODAY()-30)&amp;"-"&amp;YEAR(TODAY()),"No Aplica")),"No Aplica")</f>
        <v>No Aplica</v>
      </c>
    </row>
    <row r="3532" spans="1:30" x14ac:dyDescent="0.25">
      <c r="A3532" s="13" t="s">
        <v>11833</v>
      </c>
      <c r="B3532" s="15" t="s">
        <v>11834</v>
      </c>
      <c r="C3532" s="15" t="s">
        <v>11834</v>
      </c>
      <c r="D3532" s="15" t="s">
        <v>524</v>
      </c>
      <c r="E3532" s="15" t="s">
        <v>525</v>
      </c>
      <c r="F3532" s="39">
        <v>29946</v>
      </c>
      <c r="G3532" s="15">
        <v>1</v>
      </c>
      <c r="H3532" s="15" t="s">
        <v>11863</v>
      </c>
      <c r="I3532" s="15" t="s">
        <v>11861</v>
      </c>
      <c r="J3532" s="15" t="s">
        <v>11864</v>
      </c>
      <c r="K3532" s="15" t="s">
        <v>2136</v>
      </c>
      <c r="L3532" s="40" t="s">
        <v>6</v>
      </c>
      <c r="M3532" s="39"/>
      <c r="N3532" s="41" t="s">
        <v>2098</v>
      </c>
      <c r="O3532" s="39">
        <v>44713</v>
      </c>
      <c r="P3532" s="40">
        <v>1</v>
      </c>
      <c r="Q3532" s="40">
        <v>2</v>
      </c>
      <c r="R3532" s="40" t="str">
        <f>IFERROR(VLOOKUP(Tabla2[[#This Row],[CONTRATISTA PRNCIPAL]],Hoja1!$L$5:$M$9,2,FALSE),"CJV")</f>
        <v>CJV</v>
      </c>
      <c r="S3532" s="40" t="str">
        <f>IF(Tabla2[[#This Row],[EMPRESA]]=Tabla2[[#This Row],[CONTRATISTA PRNCIPAL]],"Principal","Secundaria")</f>
        <v>Principal</v>
      </c>
      <c r="T3532" s="42">
        <f>IFERROR(1/COUNTIF(Tabla2[CONTRATISTA PRNCIPAL],Tabla2[[#This Row],[CONTRATISTA PRNCIPAL]]),0)</f>
        <v>0.019230769230769232</v>
      </c>
      <c r="U3532" s="43">
        <f>IF(((TODAY()-Tabla2[[#This Row],[FECHA NACIMIENTO]])/365)&lt;18,"Corregir", IF(((TODAY()-Tabla2[[#This Row],[FECHA NACIMIENTO]])/365)&gt;80, "Corregir",ROUNDDOWN(((TODAY()-Tabla2[[#This Row],[FECHA NACIMIENTO]])/365),0)))</f>
        <v>41</v>
      </c>
      <c r="V35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32" s="44" t="str">
        <f>+IF(Tabla2[[#This Row],[Edad]]="Corregir","Corregir","Ok")</f>
        <v>Ok</v>
      </c>
      <c r="X3532" s="42" t="str">
        <f>+IFERROR(VLOOKUP(Tabla2[[#This Row],[DISTRITO SEGÚN DNI]],Hoja1!$A$2:$B$32,2,FALSE),"No")</f>
        <v>SANTA ANITA</v>
      </c>
      <c r="Y3532" s="42" t="str">
        <f>IF(OR(LOWER(Tabla2[[#This Row],[GENERO]])="masculino", LOWER(Tabla2[[#This Row],[GENERO]])="femenino"),"OK","Corregir")</f>
        <v>OK</v>
      </c>
      <c r="Z3532" s="42" t="str">
        <f>+IF(Tabla2[[#This Row],[Nro. DNI / CE]]="","Corregir",IF(LEN(Tabla2[[#This Row],[Nro. DNI / CE]])&gt;=8,"OK","Corregir"))</f>
        <v>OK</v>
      </c>
      <c r="AA3532" s="42">
        <f>COUNTIF(Tabla2[APELLIDOS Y NOMBRES],Tabla2[[#This Row],[APELLIDOS Y NOMBRES]])</f>
        <v>1</v>
      </c>
      <c r="AB3532" s="42">
        <f>IF(Tabla2[[#This Row],[Trabajador]]&gt;1,1/Tabla2[[#This Row],[Trabajador]],Tabla2[[#This Row],[Trabajador]])</f>
        <v>1</v>
      </c>
      <c r="AC3532" t="str">
        <f>+IFERROR(IF(Tabla2[[#This Row],[FECHA CESE/BAJA]]="","No Aplica",IF(AND(MONTH(Tabla2[[#This Row],[FECHA CESE/BAJA]])=MONTH(TODAY()-30),YEAR(Tabla2[[#This Row],[FECHA CESE/BAJA]])=YEAR(TODAY())),MONTH(TODAY()-30)&amp;"-"&amp;YEAR(TODAY()),"Borrar")),"No aplica")</f>
        <v>No Aplica</v>
      </c>
      <c r="AD3532" t="str">
        <f>+IFERROR(IF(Tabla2[[#This Row],[FECHA INICIO DE LABORES EN OBRA]]="","No Aplica",IF(AND(MONTH(Tabla2[[#This Row],[FECHA INICIO DE LABORES EN OBRA]])=MONTH(TODAY()-30),YEAR(Tabla2[[#This Row],[FECHA INICIO DE LABORES EN OBRA]])=YEAR(TODAY())),MONTH(TODAY()-30)&amp;"-"&amp;YEAR(TODAY()),"No Aplica")),"No Aplica")</f>
        <v>No Aplica</v>
      </c>
    </row>
    <row r="3533" spans="1:30" x14ac:dyDescent="0.25">
      <c r="A3533" s="13" t="s">
        <v>11833</v>
      </c>
      <c r="B3533" s="15" t="s">
        <v>11834</v>
      </c>
      <c r="C3533" s="15" t="s">
        <v>11834</v>
      </c>
      <c r="D3533" s="15" t="s">
        <v>11865</v>
      </c>
      <c r="E3533" s="15" t="s">
        <v>11866</v>
      </c>
      <c r="F3533" s="39">
        <v>32643</v>
      </c>
      <c r="G3533" s="15">
        <v>1</v>
      </c>
      <c r="H3533" s="15" t="s">
        <v>11863</v>
      </c>
      <c r="I3533" s="15" t="s">
        <v>11861</v>
      </c>
      <c r="J3533" s="15" t="s">
        <v>11867</v>
      </c>
      <c r="K3533" s="15" t="s">
        <v>2843</v>
      </c>
      <c r="L3533" s="40" t="s">
        <v>6</v>
      </c>
      <c r="M3533" s="39"/>
      <c r="N3533" s="41" t="s">
        <v>2098</v>
      </c>
      <c r="O3533" s="39">
        <v>44943</v>
      </c>
      <c r="P3533" s="40">
        <v>1</v>
      </c>
      <c r="Q3533" s="40">
        <v>2</v>
      </c>
      <c r="R3533" s="40" t="str">
        <f>IFERROR(VLOOKUP(Tabla2[[#This Row],[CONTRATISTA PRNCIPAL]],Hoja1!$L$5:$M$9,2,FALSE),"CJV")</f>
        <v>CJV</v>
      </c>
      <c r="S3533" s="40" t="str">
        <f>IF(Tabla2[[#This Row],[EMPRESA]]=Tabla2[[#This Row],[CONTRATISTA PRNCIPAL]],"Principal","Secundaria")</f>
        <v>Principal</v>
      </c>
      <c r="T3533" s="42">
        <f>IFERROR(1/COUNTIF(Tabla2[CONTRATISTA PRNCIPAL],Tabla2[[#This Row],[CONTRATISTA PRNCIPAL]]),0)</f>
        <v>0.019230769230769232</v>
      </c>
      <c r="U3533" s="43">
        <f>IF(((TODAY()-Tabla2[[#This Row],[FECHA NACIMIENTO]])/365)&lt;18,"Corregir", IF(((TODAY()-Tabla2[[#This Row],[FECHA NACIMIENTO]])/365)&gt;80, "Corregir",ROUNDDOWN(((TODAY()-Tabla2[[#This Row],[FECHA NACIMIENTO]])/365),0)))</f>
        <v>34</v>
      </c>
      <c r="V35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33" s="44" t="str">
        <f>+IF(Tabla2[[#This Row],[Edad]]="Corregir","Corregir","Ok")</f>
        <v>Ok</v>
      </c>
      <c r="X3533" s="42" t="str">
        <f>+IFERROR(VLOOKUP(Tabla2[[#This Row],[DISTRITO SEGÚN DNI]],Hoja1!$A$2:$B$32,2,FALSE),"No")</f>
        <v>No</v>
      </c>
      <c r="Y3533" s="42" t="str">
        <f>IF(OR(LOWER(Tabla2[[#This Row],[GENERO]])="masculino", LOWER(Tabla2[[#This Row],[GENERO]])="femenino"),"OK","Corregir")</f>
        <v>OK</v>
      </c>
      <c r="Z3533" s="42" t="str">
        <f>+IF(Tabla2[[#This Row],[Nro. DNI / CE]]="","Corregir",IF(LEN(Tabla2[[#This Row],[Nro. DNI / CE]])&gt;=8,"OK","Corregir"))</f>
        <v>OK</v>
      </c>
      <c r="AA3533" s="42">
        <f>COUNTIF(Tabla2[APELLIDOS Y NOMBRES],Tabla2[[#This Row],[APELLIDOS Y NOMBRES]])</f>
        <v>1</v>
      </c>
      <c r="AB3533" s="42">
        <f>IF(Tabla2[[#This Row],[Trabajador]]&gt;1,1/Tabla2[[#This Row],[Trabajador]],Tabla2[[#This Row],[Trabajador]])</f>
        <v>1</v>
      </c>
      <c r="AC3533" t="str">
        <f>+IFERROR(IF(Tabla2[[#This Row],[FECHA CESE/BAJA]]="","No Aplica",IF(AND(MONTH(Tabla2[[#This Row],[FECHA CESE/BAJA]])=MONTH(TODAY()-30),YEAR(Tabla2[[#This Row],[FECHA CESE/BAJA]])=YEAR(TODAY())),MONTH(TODAY()-30)&amp;"-"&amp;YEAR(TODAY()),"Borrar")),"No aplica")</f>
        <v>No Aplica</v>
      </c>
      <c r="AD3533" t="str">
        <f>+IFERROR(IF(Tabla2[[#This Row],[FECHA INICIO DE LABORES EN OBRA]]="","No Aplica",IF(AND(MONTH(Tabla2[[#This Row],[FECHA INICIO DE LABORES EN OBRA]])=MONTH(TODAY()-30),YEAR(Tabla2[[#This Row],[FECHA INICIO DE LABORES EN OBRA]])=YEAR(TODAY())),MONTH(TODAY()-30)&amp;"-"&amp;YEAR(TODAY()),"No Aplica")),"No Aplica")</f>
        <v>No Aplica</v>
      </c>
    </row>
    <row r="3534" spans="1:30" x14ac:dyDescent="0.25">
      <c r="A3534" s="13" t="s">
        <v>11833</v>
      </c>
      <c r="B3534" s="15" t="s">
        <v>11834</v>
      </c>
      <c r="C3534" s="15" t="s">
        <v>11834</v>
      </c>
      <c r="D3534" s="15" t="s">
        <v>612</v>
      </c>
      <c r="E3534" s="15" t="s">
        <v>613</v>
      </c>
      <c r="F3534" s="39">
        <v>30612</v>
      </c>
      <c r="G3534" s="15">
        <v>1</v>
      </c>
      <c r="H3534" s="15" t="s">
        <v>11863</v>
      </c>
      <c r="I3534" s="15" t="s">
        <v>11861</v>
      </c>
      <c r="J3534" s="15" t="s">
        <v>11868</v>
      </c>
      <c r="K3534" s="15" t="s">
        <v>2933</v>
      </c>
      <c r="L3534" s="40" t="s">
        <v>6</v>
      </c>
      <c r="M3534" s="39"/>
      <c r="N3534" s="41" t="s">
        <v>2098</v>
      </c>
      <c r="O3534" s="39">
        <v>44944</v>
      </c>
      <c r="P3534" s="40">
        <v>1</v>
      </c>
      <c r="Q3534" s="40">
        <v>2</v>
      </c>
      <c r="R3534" s="40" t="str">
        <f>IFERROR(VLOOKUP(Tabla2[[#This Row],[CONTRATISTA PRNCIPAL]],Hoja1!$L$5:$M$9,2,FALSE),"CJV")</f>
        <v>CJV</v>
      </c>
      <c r="S3534" s="40" t="str">
        <f>IF(Tabla2[[#This Row],[EMPRESA]]=Tabla2[[#This Row],[CONTRATISTA PRNCIPAL]],"Principal","Secundaria")</f>
        <v>Principal</v>
      </c>
      <c r="T3534" s="42">
        <f>IFERROR(1/COUNTIF(Tabla2[CONTRATISTA PRNCIPAL],Tabla2[[#This Row],[CONTRATISTA PRNCIPAL]]),0)</f>
        <v>0.019230769230769232</v>
      </c>
      <c r="U3534" s="43">
        <f>IF(((TODAY()-Tabla2[[#This Row],[FECHA NACIMIENTO]])/365)&lt;18,"Corregir", IF(((TODAY()-Tabla2[[#This Row],[FECHA NACIMIENTO]])/365)&gt;80, "Corregir",ROUNDDOWN(((TODAY()-Tabla2[[#This Row],[FECHA NACIMIENTO]])/365),0)))</f>
        <v>39</v>
      </c>
      <c r="V35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34" s="44" t="str">
        <f>+IF(Tabla2[[#This Row],[Edad]]="Corregir","Corregir","Ok")</f>
        <v>Ok</v>
      </c>
      <c r="X3534" s="42" t="str">
        <f>+IFERROR(VLOOKUP(Tabla2[[#This Row],[DISTRITO SEGÚN DNI]],Hoja1!$A$2:$B$32,2,FALSE),"No")</f>
        <v>CALLAO</v>
      </c>
      <c r="Y3534" s="42" t="str">
        <f>IF(OR(LOWER(Tabla2[[#This Row],[GENERO]])="masculino", LOWER(Tabla2[[#This Row],[GENERO]])="femenino"),"OK","Corregir")</f>
        <v>OK</v>
      </c>
      <c r="Z3534" s="42" t="str">
        <f>+IF(Tabla2[[#This Row],[Nro. DNI / CE]]="","Corregir",IF(LEN(Tabla2[[#This Row],[Nro. DNI / CE]])&gt;=8,"OK","Corregir"))</f>
        <v>OK</v>
      </c>
      <c r="AA3534" s="42">
        <f>COUNTIF(Tabla2[APELLIDOS Y NOMBRES],Tabla2[[#This Row],[APELLIDOS Y NOMBRES]])</f>
        <v>1</v>
      </c>
      <c r="AB3534" s="42">
        <f>IF(Tabla2[[#This Row],[Trabajador]]&gt;1,1/Tabla2[[#This Row],[Trabajador]],Tabla2[[#This Row],[Trabajador]])</f>
        <v>1</v>
      </c>
      <c r="AC3534" t="str">
        <f>+IFERROR(IF(Tabla2[[#This Row],[FECHA CESE/BAJA]]="","No Aplica",IF(AND(MONTH(Tabla2[[#This Row],[FECHA CESE/BAJA]])=MONTH(TODAY()-30),YEAR(Tabla2[[#This Row],[FECHA CESE/BAJA]])=YEAR(TODAY())),MONTH(TODAY()-30)&amp;"-"&amp;YEAR(TODAY()),"Borrar")),"No aplica")</f>
        <v>No Aplica</v>
      </c>
      <c r="AD3534" t="str">
        <f>+IFERROR(IF(Tabla2[[#This Row],[FECHA INICIO DE LABORES EN OBRA]]="","No Aplica",IF(AND(MONTH(Tabla2[[#This Row],[FECHA INICIO DE LABORES EN OBRA]])=MONTH(TODAY()-30),YEAR(Tabla2[[#This Row],[FECHA INICIO DE LABORES EN OBRA]])=YEAR(TODAY())),MONTH(TODAY()-30)&amp;"-"&amp;YEAR(TODAY()),"No Aplica")),"No Aplica")</f>
        <v>No Aplica</v>
      </c>
    </row>
    <row r="3535" spans="1:30" x14ac:dyDescent="0.25">
      <c r="A3535" s="13" t="s">
        <v>11833</v>
      </c>
      <c r="B3535" s="15" t="s">
        <v>11834</v>
      </c>
      <c r="C3535" s="15" t="s">
        <v>11834</v>
      </c>
      <c r="D3535" s="15" t="s">
        <v>11869</v>
      </c>
      <c r="E3535" s="15" t="s">
        <v>11870</v>
      </c>
      <c r="F3535" s="39">
        <v>34629</v>
      </c>
      <c r="G3535" s="15">
        <v>1</v>
      </c>
      <c r="H3535" s="15" t="s">
        <v>11863</v>
      </c>
      <c r="I3535" s="15" t="s">
        <v>11861</v>
      </c>
      <c r="J3535" s="15" t="s">
        <v>11871</v>
      </c>
      <c r="K3535" s="15" t="s">
        <v>2701</v>
      </c>
      <c r="L3535" s="40" t="s">
        <v>6</v>
      </c>
      <c r="M3535" s="39"/>
      <c r="N3535" s="41" t="s">
        <v>2098</v>
      </c>
      <c r="O3535" s="39">
        <v>44943</v>
      </c>
      <c r="P3535" s="40">
        <v>1</v>
      </c>
      <c r="Q3535" s="40">
        <v>2</v>
      </c>
      <c r="R3535" s="40" t="str">
        <f>IFERROR(VLOOKUP(Tabla2[[#This Row],[CONTRATISTA PRNCIPAL]],Hoja1!$L$5:$M$9,2,FALSE),"CJV")</f>
        <v>CJV</v>
      </c>
      <c r="S3535" s="40" t="str">
        <f>IF(Tabla2[[#This Row],[EMPRESA]]=Tabla2[[#This Row],[CONTRATISTA PRNCIPAL]],"Principal","Secundaria")</f>
        <v>Principal</v>
      </c>
      <c r="T3535" s="42">
        <f>IFERROR(1/COUNTIF(Tabla2[CONTRATISTA PRNCIPAL],Tabla2[[#This Row],[CONTRATISTA PRNCIPAL]]),0)</f>
        <v>0.019230769230769232</v>
      </c>
      <c r="U3535" s="43">
        <f>IF(((TODAY()-Tabla2[[#This Row],[FECHA NACIMIENTO]])/365)&lt;18,"Corregir", IF(((TODAY()-Tabla2[[#This Row],[FECHA NACIMIENTO]])/365)&gt;80, "Corregir",ROUNDDOWN(((TODAY()-Tabla2[[#This Row],[FECHA NACIMIENTO]])/365),0)))</f>
        <v>28</v>
      </c>
      <c r="V35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35" s="44" t="str">
        <f>+IF(Tabla2[[#This Row],[Edad]]="Corregir","Corregir","Ok")</f>
        <v>Ok</v>
      </c>
      <c r="X3535" s="42" t="str">
        <f>+IFERROR(VLOOKUP(Tabla2[[#This Row],[DISTRITO SEGÚN DNI]],Hoja1!$A$2:$B$32,2,FALSE),"No")</f>
        <v>No</v>
      </c>
      <c r="Y3535" s="42" t="str">
        <f>IF(OR(LOWER(Tabla2[[#This Row],[GENERO]])="masculino", LOWER(Tabla2[[#This Row],[GENERO]])="femenino"),"OK","Corregir")</f>
        <v>OK</v>
      </c>
      <c r="Z3535" s="42" t="str">
        <f>+IF(Tabla2[[#This Row],[Nro. DNI / CE]]="","Corregir",IF(LEN(Tabla2[[#This Row],[Nro. DNI / CE]])&gt;=8,"OK","Corregir"))</f>
        <v>OK</v>
      </c>
      <c r="AA3535" s="42">
        <f>COUNTIF(Tabla2[APELLIDOS Y NOMBRES],Tabla2[[#This Row],[APELLIDOS Y NOMBRES]])</f>
        <v>1</v>
      </c>
      <c r="AB3535" s="42">
        <f>IF(Tabla2[[#This Row],[Trabajador]]&gt;1,1/Tabla2[[#This Row],[Trabajador]],Tabla2[[#This Row],[Trabajador]])</f>
        <v>1</v>
      </c>
      <c r="AC3535" t="str">
        <f>+IFERROR(IF(Tabla2[[#This Row],[FECHA CESE/BAJA]]="","No Aplica",IF(AND(MONTH(Tabla2[[#This Row],[FECHA CESE/BAJA]])=MONTH(TODAY()-30),YEAR(Tabla2[[#This Row],[FECHA CESE/BAJA]])=YEAR(TODAY())),MONTH(TODAY()-30)&amp;"-"&amp;YEAR(TODAY()),"Borrar")),"No aplica")</f>
        <v>No Aplica</v>
      </c>
      <c r="AD3535" t="str">
        <f>+IFERROR(IF(Tabla2[[#This Row],[FECHA INICIO DE LABORES EN OBRA]]="","No Aplica",IF(AND(MONTH(Tabla2[[#This Row],[FECHA INICIO DE LABORES EN OBRA]])=MONTH(TODAY()-30),YEAR(Tabla2[[#This Row],[FECHA INICIO DE LABORES EN OBRA]])=YEAR(TODAY())),MONTH(TODAY()-30)&amp;"-"&amp;YEAR(TODAY()),"No Aplica")),"No Aplica")</f>
        <v>No Aplica</v>
      </c>
    </row>
    <row r="3536" spans="1:30" x14ac:dyDescent="0.25">
      <c r="A3536" s="13" t="s">
        <v>11833</v>
      </c>
      <c r="B3536" s="15" t="s">
        <v>11834</v>
      </c>
      <c r="C3536" s="15" t="s">
        <v>11834</v>
      </c>
      <c r="D3536" s="15" t="s">
        <v>11872</v>
      </c>
      <c r="E3536" s="15" t="s">
        <v>11873</v>
      </c>
      <c r="F3536" s="39">
        <v>29186</v>
      </c>
      <c r="G3536" s="15">
        <v>1</v>
      </c>
      <c r="H3536" s="15" t="s">
        <v>11863</v>
      </c>
      <c r="I3536" s="15" t="s">
        <v>11861</v>
      </c>
      <c r="J3536" s="15" t="s">
        <v>11874</v>
      </c>
      <c r="K3536" s="15" t="s">
        <v>2697</v>
      </c>
      <c r="L3536" s="40" t="s">
        <v>6</v>
      </c>
      <c r="M3536" s="39"/>
      <c r="N3536" s="41" t="s">
        <v>2098</v>
      </c>
      <c r="O3536" s="39">
        <v>44971</v>
      </c>
      <c r="P3536" s="40">
        <v>1</v>
      </c>
      <c r="Q3536" s="40">
        <v>2</v>
      </c>
      <c r="R3536" s="40" t="str">
        <f>IFERROR(VLOOKUP(Tabla2[[#This Row],[CONTRATISTA PRNCIPAL]],Hoja1!$L$5:$M$9,2,FALSE),"CJV")</f>
        <v>CJV</v>
      </c>
      <c r="S3536" s="40" t="str">
        <f>IF(Tabla2[[#This Row],[EMPRESA]]=Tabla2[[#This Row],[CONTRATISTA PRNCIPAL]],"Principal","Secundaria")</f>
        <v>Principal</v>
      </c>
      <c r="T3536" s="42">
        <f>IFERROR(1/COUNTIF(Tabla2[CONTRATISTA PRNCIPAL],Tabla2[[#This Row],[CONTRATISTA PRNCIPAL]]),0)</f>
        <v>0.019230769230769232</v>
      </c>
      <c r="U3536" s="43">
        <f>IF(((TODAY()-Tabla2[[#This Row],[FECHA NACIMIENTO]])/365)&lt;18,"Corregir", IF(((TODAY()-Tabla2[[#This Row],[FECHA NACIMIENTO]])/365)&gt;80, "Corregir",ROUNDDOWN(((TODAY()-Tabla2[[#This Row],[FECHA NACIMIENTO]])/365),0)))</f>
        <v>43</v>
      </c>
      <c r="V35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36" s="44" t="str">
        <f>+IF(Tabla2[[#This Row],[Edad]]="Corregir","Corregir","Ok")</f>
        <v>Ok</v>
      </c>
      <c r="X3536" s="42" t="str">
        <f>+IFERROR(VLOOKUP(Tabla2[[#This Row],[DISTRITO SEGÚN DNI]],Hoja1!$A$2:$B$32,2,FALSE),"No")</f>
        <v>No</v>
      </c>
      <c r="Y3536" s="42" t="str">
        <f>IF(OR(LOWER(Tabla2[[#This Row],[GENERO]])="masculino", LOWER(Tabla2[[#This Row],[GENERO]])="femenino"),"OK","Corregir")</f>
        <v>OK</v>
      </c>
      <c r="Z3536" s="42" t="str">
        <f>+IF(Tabla2[[#This Row],[Nro. DNI / CE]]="","Corregir",IF(LEN(Tabla2[[#This Row],[Nro. DNI / CE]])&gt;=8,"OK","Corregir"))</f>
        <v>OK</v>
      </c>
      <c r="AA3536" s="42">
        <f>COUNTIF(Tabla2[APELLIDOS Y NOMBRES],Tabla2[[#This Row],[APELLIDOS Y NOMBRES]])</f>
        <v>1</v>
      </c>
      <c r="AB3536" s="42">
        <f>IF(Tabla2[[#This Row],[Trabajador]]&gt;1,1/Tabla2[[#This Row],[Trabajador]],Tabla2[[#This Row],[Trabajador]])</f>
        <v>1</v>
      </c>
      <c r="AC3536" t="str">
        <f>+IFERROR(IF(Tabla2[[#This Row],[FECHA CESE/BAJA]]="","No Aplica",IF(AND(MONTH(Tabla2[[#This Row],[FECHA CESE/BAJA]])=MONTH(TODAY()-30),YEAR(Tabla2[[#This Row],[FECHA CESE/BAJA]])=YEAR(TODAY())),MONTH(TODAY()-30)&amp;"-"&amp;YEAR(TODAY()),"Borrar")),"No aplica")</f>
        <v>No Aplica</v>
      </c>
      <c r="AD3536" t="str">
        <f>+IFERROR(IF(Tabla2[[#This Row],[FECHA INICIO DE LABORES EN OBRA]]="","No Aplica",IF(AND(MONTH(Tabla2[[#This Row],[FECHA INICIO DE LABORES EN OBRA]])=MONTH(TODAY()-30),YEAR(Tabla2[[#This Row],[FECHA INICIO DE LABORES EN OBRA]])=YEAR(TODAY())),MONTH(TODAY()-30)&amp;"-"&amp;YEAR(TODAY()),"No Aplica")),"No Aplica")</f>
        <v>No Aplica</v>
      </c>
    </row>
    <row r="3537" spans="1:30" x14ac:dyDescent="0.25">
      <c r="A3537" s="13" t="s">
        <v>11833</v>
      </c>
      <c r="B3537" s="15" t="s">
        <v>11834</v>
      </c>
      <c r="C3537" s="15" t="s">
        <v>11834</v>
      </c>
      <c r="D3537" s="15" t="s">
        <v>389</v>
      </c>
      <c r="E3537" s="15" t="s">
        <v>390</v>
      </c>
      <c r="F3537" s="39">
        <v>27272</v>
      </c>
      <c r="G3537" s="15">
        <v>1</v>
      </c>
      <c r="H3537" s="15" t="s">
        <v>11863</v>
      </c>
      <c r="I3537" s="15" t="s">
        <v>11861</v>
      </c>
      <c r="J3537" s="15" t="s">
        <v>11875</v>
      </c>
      <c r="K3537" s="15" t="s">
        <v>2083</v>
      </c>
      <c r="L3537" s="40" t="s">
        <v>6</v>
      </c>
      <c r="M3537" s="39"/>
      <c r="N3537" s="41" t="s">
        <v>2098</v>
      </c>
      <c r="O3537" s="39">
        <v>45065</v>
      </c>
      <c r="P3537" s="40">
        <v>1</v>
      </c>
      <c r="Q3537" s="40">
        <v>2</v>
      </c>
      <c r="R3537" s="40" t="str">
        <f>IFERROR(VLOOKUP(Tabla2[[#This Row],[CONTRATISTA PRNCIPAL]],Hoja1!$L$5:$M$9,2,FALSE),"CJV")</f>
        <v>CJV</v>
      </c>
      <c r="S3537" s="40" t="str">
        <f>IF(Tabla2[[#This Row],[EMPRESA]]=Tabla2[[#This Row],[CONTRATISTA PRNCIPAL]],"Principal","Secundaria")</f>
        <v>Principal</v>
      </c>
      <c r="T3537" s="42">
        <f>IFERROR(1/COUNTIF(Tabla2[CONTRATISTA PRNCIPAL],Tabla2[[#This Row],[CONTRATISTA PRNCIPAL]]),0)</f>
        <v>0.019230769230769232</v>
      </c>
      <c r="U3537" s="43">
        <f>IF(((TODAY()-Tabla2[[#This Row],[FECHA NACIMIENTO]])/365)&lt;18,"Corregir", IF(((TODAY()-Tabla2[[#This Row],[FECHA NACIMIENTO]])/365)&gt;80, "Corregir",ROUNDDOWN(((TODAY()-Tabla2[[#This Row],[FECHA NACIMIENTO]])/365),0)))</f>
        <v>49</v>
      </c>
      <c r="V35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37" s="44" t="str">
        <f>+IF(Tabla2[[#This Row],[Edad]]="Corregir","Corregir","Ok")</f>
        <v>Ok</v>
      </c>
      <c r="X3537" s="42" t="str">
        <f>+IFERROR(VLOOKUP(Tabla2[[#This Row],[DISTRITO SEGÚN DNI]],Hoja1!$A$2:$B$32,2,FALSE),"No")</f>
        <v>ATE</v>
      </c>
      <c r="Y3537" s="42" t="str">
        <f>IF(OR(LOWER(Tabla2[[#This Row],[GENERO]])="masculino", LOWER(Tabla2[[#This Row],[GENERO]])="femenino"),"OK","Corregir")</f>
        <v>OK</v>
      </c>
      <c r="Z3537" s="42" t="str">
        <f>+IF(Tabla2[[#This Row],[Nro. DNI / CE]]="","Corregir",IF(LEN(Tabla2[[#This Row],[Nro. DNI / CE]])&gt;=8,"OK","Corregir"))</f>
        <v>OK</v>
      </c>
      <c r="AA3537" s="42">
        <f>COUNTIF(Tabla2[APELLIDOS Y NOMBRES],Tabla2[[#This Row],[APELLIDOS Y NOMBRES]])</f>
        <v>1</v>
      </c>
      <c r="AB3537" s="42">
        <f>IF(Tabla2[[#This Row],[Trabajador]]&gt;1,1/Tabla2[[#This Row],[Trabajador]],Tabla2[[#This Row],[Trabajador]])</f>
        <v>1</v>
      </c>
      <c r="AC3537" t="str">
        <f>+IFERROR(IF(Tabla2[[#This Row],[FECHA CESE/BAJA]]="","No Aplica",IF(AND(MONTH(Tabla2[[#This Row],[FECHA CESE/BAJA]])=MONTH(TODAY()-30),YEAR(Tabla2[[#This Row],[FECHA CESE/BAJA]])=YEAR(TODAY())),MONTH(TODAY()-30)&amp;"-"&amp;YEAR(TODAY()),"Borrar")),"No aplica")</f>
        <v>No Aplica</v>
      </c>
      <c r="AD3537" t="str">
        <f>+IFERROR(IF(Tabla2[[#This Row],[FECHA INICIO DE LABORES EN OBRA]]="","No Aplica",IF(AND(MONTH(Tabla2[[#This Row],[FECHA INICIO DE LABORES EN OBRA]])=MONTH(TODAY()-30),YEAR(Tabla2[[#This Row],[FECHA INICIO DE LABORES EN OBRA]])=YEAR(TODAY())),MONTH(TODAY()-30)&amp;"-"&amp;YEAR(TODAY()),"No Aplica")),"No Aplica")</f>
        <v>No Aplica</v>
      </c>
    </row>
    <row r="3538" spans="1:30" x14ac:dyDescent="0.25">
      <c r="A3538" s="13" t="s">
        <v>11833</v>
      </c>
      <c r="B3538" s="15" t="s">
        <v>11834</v>
      </c>
      <c r="C3538" s="15" t="s">
        <v>11834</v>
      </c>
      <c r="D3538" s="15" t="s">
        <v>321</v>
      </c>
      <c r="E3538" s="15" t="s">
        <v>322</v>
      </c>
      <c r="F3538" s="39">
        <v>28679</v>
      </c>
      <c r="G3538" s="15">
        <v>1</v>
      </c>
      <c r="H3538" s="15" t="s">
        <v>7215</v>
      </c>
      <c r="I3538" s="15" t="s">
        <v>11861</v>
      </c>
      <c r="J3538" s="15" t="s">
        <v>11876</v>
      </c>
      <c r="K3538" s="15" t="s">
        <v>32</v>
      </c>
      <c r="L3538" s="40" t="s">
        <v>6</v>
      </c>
      <c r="M3538" s="39"/>
      <c r="N3538" s="41" t="s">
        <v>2098</v>
      </c>
      <c r="O3538" s="39">
        <v>44987</v>
      </c>
      <c r="P3538" s="40">
        <v>1</v>
      </c>
      <c r="Q3538" s="40">
        <v>2</v>
      </c>
      <c r="R3538" s="40" t="str">
        <f>IFERROR(VLOOKUP(Tabla2[[#This Row],[CONTRATISTA PRNCIPAL]],Hoja1!$L$5:$M$9,2,FALSE),"CJV")</f>
        <v>CJV</v>
      </c>
      <c r="S3538" s="40" t="str">
        <f>IF(Tabla2[[#This Row],[EMPRESA]]=Tabla2[[#This Row],[CONTRATISTA PRNCIPAL]],"Principal","Secundaria")</f>
        <v>Principal</v>
      </c>
      <c r="T3538" s="42">
        <f>IFERROR(1/COUNTIF(Tabla2[CONTRATISTA PRNCIPAL],Tabla2[[#This Row],[CONTRATISTA PRNCIPAL]]),0)</f>
        <v>0.019230769230769232</v>
      </c>
      <c r="U3538" s="43">
        <f>IF(((TODAY()-Tabla2[[#This Row],[FECHA NACIMIENTO]])/365)&lt;18,"Corregir", IF(((TODAY()-Tabla2[[#This Row],[FECHA NACIMIENTO]])/365)&gt;80, "Corregir",ROUNDDOWN(((TODAY()-Tabla2[[#This Row],[FECHA NACIMIENTO]])/365),0)))</f>
        <v>45</v>
      </c>
      <c r="V35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38" s="44" t="str">
        <f>+IF(Tabla2[[#This Row],[Edad]]="Corregir","Corregir","Ok")</f>
        <v>Ok</v>
      </c>
      <c r="X3538" s="42" t="str">
        <f>+IFERROR(VLOOKUP(Tabla2[[#This Row],[DISTRITO SEGÚN DNI]],Hoja1!$A$2:$B$32,2,FALSE),"No")</f>
        <v>LA VICTORIA</v>
      </c>
      <c r="Y3538" s="42" t="str">
        <f>IF(OR(LOWER(Tabla2[[#This Row],[GENERO]])="masculino", LOWER(Tabla2[[#This Row],[GENERO]])="femenino"),"OK","Corregir")</f>
        <v>OK</v>
      </c>
      <c r="Z3538" s="42" t="str">
        <f>+IF(Tabla2[[#This Row],[Nro. DNI / CE]]="","Corregir",IF(LEN(Tabla2[[#This Row],[Nro. DNI / CE]])&gt;=8,"OK","Corregir"))</f>
        <v>OK</v>
      </c>
      <c r="AA3538" s="42">
        <f>COUNTIF(Tabla2[APELLIDOS Y NOMBRES],Tabla2[[#This Row],[APELLIDOS Y NOMBRES]])</f>
        <v>1</v>
      </c>
      <c r="AB3538" s="42">
        <f>IF(Tabla2[[#This Row],[Trabajador]]&gt;1,1/Tabla2[[#This Row],[Trabajador]],Tabla2[[#This Row],[Trabajador]])</f>
        <v>1</v>
      </c>
      <c r="AC3538" t="str">
        <f>+IFERROR(IF(Tabla2[[#This Row],[FECHA CESE/BAJA]]="","No Aplica",IF(AND(MONTH(Tabla2[[#This Row],[FECHA CESE/BAJA]])=MONTH(TODAY()-30),YEAR(Tabla2[[#This Row],[FECHA CESE/BAJA]])=YEAR(TODAY())),MONTH(TODAY()-30)&amp;"-"&amp;YEAR(TODAY()),"Borrar")),"No aplica")</f>
        <v>No Aplica</v>
      </c>
      <c r="AD3538" t="str">
        <f>+IFERROR(IF(Tabla2[[#This Row],[FECHA INICIO DE LABORES EN OBRA]]="","No Aplica",IF(AND(MONTH(Tabla2[[#This Row],[FECHA INICIO DE LABORES EN OBRA]])=MONTH(TODAY()-30),YEAR(Tabla2[[#This Row],[FECHA INICIO DE LABORES EN OBRA]])=YEAR(TODAY())),MONTH(TODAY()-30)&amp;"-"&amp;YEAR(TODAY()),"No Aplica")),"No Aplica")</f>
        <v>No Aplica</v>
      </c>
    </row>
    <row r="3539" spans="1:30" x14ac:dyDescent="0.25">
      <c r="A3539" s="13" t="s">
        <v>11833</v>
      </c>
      <c r="B3539" s="15" t="s">
        <v>11834</v>
      </c>
      <c r="C3539" s="15" t="s">
        <v>11834</v>
      </c>
      <c r="D3539" s="15" t="s">
        <v>1976</v>
      </c>
      <c r="E3539" s="15" t="s">
        <v>1977</v>
      </c>
      <c r="F3539" s="39">
        <v>29440</v>
      </c>
      <c r="G3539" s="15">
        <v>1</v>
      </c>
      <c r="H3539" s="15" t="s">
        <v>2292</v>
      </c>
      <c r="I3539" s="15" t="s">
        <v>11861</v>
      </c>
      <c r="J3539" s="15" t="s">
        <v>11877</v>
      </c>
      <c r="K3539" s="15" t="s">
        <v>32</v>
      </c>
      <c r="L3539" s="40" t="s">
        <v>5</v>
      </c>
      <c r="M3539" s="39"/>
      <c r="N3539" s="41" t="s">
        <v>2098</v>
      </c>
      <c r="O3539" s="39">
        <v>45100</v>
      </c>
      <c r="P3539" s="40">
        <v>1</v>
      </c>
      <c r="Q3539" s="40">
        <v>2</v>
      </c>
      <c r="R3539" s="40" t="str">
        <f>IFERROR(VLOOKUP(Tabla2[[#This Row],[CONTRATISTA PRNCIPAL]],Hoja1!$L$5:$M$9,2,FALSE),"CJV")</f>
        <v>CJV</v>
      </c>
      <c r="S3539" s="40" t="str">
        <f>IF(Tabla2[[#This Row],[EMPRESA]]=Tabla2[[#This Row],[CONTRATISTA PRNCIPAL]],"Principal","Secundaria")</f>
        <v>Principal</v>
      </c>
      <c r="T3539" s="42">
        <f>IFERROR(1/COUNTIF(Tabla2[CONTRATISTA PRNCIPAL],Tabla2[[#This Row],[CONTRATISTA PRNCIPAL]]),0)</f>
        <v>0.019230769230769232</v>
      </c>
      <c r="U3539" s="43">
        <f>IF(((TODAY()-Tabla2[[#This Row],[FECHA NACIMIENTO]])/365)&lt;18,"Corregir", IF(((TODAY()-Tabla2[[#This Row],[FECHA NACIMIENTO]])/365)&gt;80, "Corregir",ROUNDDOWN(((TODAY()-Tabla2[[#This Row],[FECHA NACIMIENTO]])/365),0)))</f>
        <v>43</v>
      </c>
      <c r="V35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39" s="44" t="str">
        <f>+IF(Tabla2[[#This Row],[Edad]]="Corregir","Corregir","Ok")</f>
        <v>Ok</v>
      </c>
      <c r="X3539" s="42" t="str">
        <f>+IFERROR(VLOOKUP(Tabla2[[#This Row],[DISTRITO SEGÚN DNI]],Hoja1!$A$2:$B$32,2,FALSE),"No")</f>
        <v>LA VICTORIA</v>
      </c>
      <c r="Y3539" s="42" t="str">
        <f>IF(OR(LOWER(Tabla2[[#This Row],[GENERO]])="masculino", LOWER(Tabla2[[#This Row],[GENERO]])="femenino"),"OK","Corregir")</f>
        <v>OK</v>
      </c>
      <c r="Z3539" s="42" t="str">
        <f>+IF(Tabla2[[#This Row],[Nro. DNI / CE]]="","Corregir",IF(LEN(Tabla2[[#This Row],[Nro. DNI / CE]])&gt;=8,"OK","Corregir"))</f>
        <v>OK</v>
      </c>
      <c r="AA3539" s="42">
        <f>COUNTIF(Tabla2[APELLIDOS Y NOMBRES],Tabla2[[#This Row],[APELLIDOS Y NOMBRES]])</f>
        <v>1</v>
      </c>
      <c r="AB3539" s="42">
        <f>IF(Tabla2[[#This Row],[Trabajador]]&gt;1,1/Tabla2[[#This Row],[Trabajador]],Tabla2[[#This Row],[Trabajador]])</f>
        <v>1</v>
      </c>
      <c r="AC3539" t="str">
        <f>+IFERROR(IF(Tabla2[[#This Row],[FECHA CESE/BAJA]]="","No Aplica",IF(AND(MONTH(Tabla2[[#This Row],[FECHA CESE/BAJA]])=MONTH(TODAY()-30),YEAR(Tabla2[[#This Row],[FECHA CESE/BAJA]])=YEAR(TODAY())),MONTH(TODAY()-30)&amp;"-"&amp;YEAR(TODAY()),"Borrar")),"No aplica")</f>
        <v>No Aplica</v>
      </c>
      <c r="AD3539" t="str">
        <f>+IFERROR(IF(Tabla2[[#This Row],[FECHA INICIO DE LABORES EN OBRA]]="","No Aplica",IF(AND(MONTH(Tabla2[[#This Row],[FECHA INICIO DE LABORES EN OBRA]])=MONTH(TODAY()-30),YEAR(Tabla2[[#This Row],[FECHA INICIO DE LABORES EN OBRA]])=YEAR(TODAY())),MONTH(TODAY()-30)&amp;"-"&amp;YEAR(TODAY()),"No Aplica")),"No Aplica")</f>
        <v>No Aplica</v>
      </c>
    </row>
    <row r="3540" spans="1:30" x14ac:dyDescent="0.25">
      <c r="A3540" s="13" t="s">
        <v>11833</v>
      </c>
      <c r="B3540" s="15" t="s">
        <v>11834</v>
      </c>
      <c r="C3540" s="15" t="s">
        <v>11834</v>
      </c>
      <c r="D3540" s="15" t="s">
        <v>11878</v>
      </c>
      <c r="E3540" s="15" t="s">
        <v>11879</v>
      </c>
      <c r="F3540" s="39">
        <v>34013</v>
      </c>
      <c r="G3540" s="15">
        <v>1</v>
      </c>
      <c r="H3540" s="15" t="s">
        <v>2779</v>
      </c>
      <c r="I3540" s="15" t="s">
        <v>11861</v>
      </c>
      <c r="J3540" s="15" t="s">
        <v>11880</v>
      </c>
      <c r="K3540" s="15" t="s">
        <v>11881</v>
      </c>
      <c r="L3540" s="40" t="s">
        <v>5</v>
      </c>
      <c r="M3540" s="39"/>
      <c r="N3540" s="41" t="s">
        <v>2098</v>
      </c>
      <c r="O3540" s="39">
        <v>45146</v>
      </c>
      <c r="P3540" s="40">
        <v>1</v>
      </c>
      <c r="Q3540" s="40">
        <v>2</v>
      </c>
      <c r="R3540" s="40" t="str">
        <f>IFERROR(VLOOKUP(Tabla2[[#This Row],[CONTRATISTA PRNCIPAL]],Hoja1!$L$5:$M$9,2,FALSE),"CJV")</f>
        <v>CJV</v>
      </c>
      <c r="S3540" s="40" t="str">
        <f>IF(Tabla2[[#This Row],[EMPRESA]]=Tabla2[[#This Row],[CONTRATISTA PRNCIPAL]],"Principal","Secundaria")</f>
        <v>Principal</v>
      </c>
      <c r="T3540" s="42">
        <f>IFERROR(1/COUNTIF(Tabla2[CONTRATISTA PRNCIPAL],Tabla2[[#This Row],[CONTRATISTA PRNCIPAL]]),0)</f>
        <v>0.019230769230769232</v>
      </c>
      <c r="U3540" s="43">
        <f>IF(((TODAY()-Tabla2[[#This Row],[FECHA NACIMIENTO]])/365)&lt;18,"Corregir", IF(((TODAY()-Tabla2[[#This Row],[FECHA NACIMIENTO]])/365)&gt;80, "Corregir",ROUNDDOWN(((TODAY()-Tabla2[[#This Row],[FECHA NACIMIENTO]])/365),0)))</f>
        <v>30</v>
      </c>
      <c r="V35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40" s="44" t="str">
        <f>+IF(Tabla2[[#This Row],[Edad]]="Corregir","Corregir","Ok")</f>
        <v>Ok</v>
      </c>
      <c r="X3540" s="42" t="str">
        <f>+IFERROR(VLOOKUP(Tabla2[[#This Row],[DISTRITO SEGÚN DNI]],Hoja1!$A$2:$B$32,2,FALSE),"No")</f>
        <v>No</v>
      </c>
      <c r="Y3540" s="42" t="str">
        <f>IF(OR(LOWER(Tabla2[[#This Row],[GENERO]])="masculino", LOWER(Tabla2[[#This Row],[GENERO]])="femenino"),"OK","Corregir")</f>
        <v>OK</v>
      </c>
      <c r="Z3540" s="42" t="str">
        <f>+IF(Tabla2[[#This Row],[Nro. DNI / CE]]="","Corregir",IF(LEN(Tabla2[[#This Row],[Nro. DNI / CE]])&gt;=8,"OK","Corregir"))</f>
        <v>OK</v>
      </c>
      <c r="AA3540" s="42">
        <f>COUNTIF(Tabla2[APELLIDOS Y NOMBRES],Tabla2[[#This Row],[APELLIDOS Y NOMBRES]])</f>
        <v>1</v>
      </c>
      <c r="AB3540" s="42">
        <f>IF(Tabla2[[#This Row],[Trabajador]]&gt;1,1/Tabla2[[#This Row],[Trabajador]],Tabla2[[#This Row],[Trabajador]])</f>
        <v>1</v>
      </c>
      <c r="AC3540" t="str">
        <f>+IFERROR(IF(Tabla2[[#This Row],[FECHA CESE/BAJA]]="","No Aplica",IF(AND(MONTH(Tabla2[[#This Row],[FECHA CESE/BAJA]])=MONTH(TODAY()-30),YEAR(Tabla2[[#This Row],[FECHA CESE/BAJA]])=YEAR(TODAY())),MONTH(TODAY()-30)&amp;"-"&amp;YEAR(TODAY()),"Borrar")),"No aplica")</f>
        <v>No Aplica</v>
      </c>
      <c r="AD3540" t="str">
        <f>+IFERROR(IF(Tabla2[[#This Row],[FECHA INICIO DE LABORES EN OBRA]]="","No Aplica",IF(AND(MONTH(Tabla2[[#This Row],[FECHA INICIO DE LABORES EN OBRA]])=MONTH(TODAY()-30),YEAR(Tabla2[[#This Row],[FECHA INICIO DE LABORES EN OBRA]])=YEAR(TODAY())),MONTH(TODAY()-30)&amp;"-"&amp;YEAR(TODAY()),"No Aplica")),"No Aplica")</f>
        <v>8-2023</v>
      </c>
    </row>
    <row r="3541" spans="1:30" x14ac:dyDescent="0.25">
      <c r="A3541" s="13" t="s">
        <v>11882</v>
      </c>
      <c r="B3541" s="15" t="s">
        <v>11883</v>
      </c>
      <c r="C3541" s="15" t="s">
        <v>11834</v>
      </c>
      <c r="D3541" s="15" t="s">
        <v>441</v>
      </c>
      <c r="E3541" s="15" t="s">
        <v>442</v>
      </c>
      <c r="F3541" s="39">
        <v>24716</v>
      </c>
      <c r="G3541" s="15">
        <v>1</v>
      </c>
      <c r="H3541" s="15" t="s">
        <v>11884</v>
      </c>
      <c r="I3541" s="15" t="s">
        <v>11861</v>
      </c>
      <c r="J3541" s="15" t="s">
        <v>11885</v>
      </c>
      <c r="K3541" s="15" t="s">
        <v>2802</v>
      </c>
      <c r="L3541" s="40" t="s">
        <v>6</v>
      </c>
      <c r="M3541" s="39"/>
      <c r="N3541" s="41" t="s">
        <v>2098</v>
      </c>
      <c r="O3541" s="39">
        <v>43671</v>
      </c>
      <c r="P3541" s="40">
        <v>1</v>
      </c>
      <c r="Q3541" s="40">
        <v>1</v>
      </c>
      <c r="R3541" s="40" t="str">
        <f>IFERROR(VLOOKUP(Tabla2[[#This Row],[CONTRATISTA PRNCIPAL]],Hoja1!$L$5:$M$9,2,FALSE),"CJV")</f>
        <v>CJV</v>
      </c>
      <c r="S3541" s="40" t="str">
        <f>IF(Tabla2[[#This Row],[EMPRESA]]=Tabla2[[#This Row],[CONTRATISTA PRNCIPAL]],"Principal","Secundaria")</f>
        <v>Secundaria</v>
      </c>
      <c r="T3541" s="42">
        <f>IFERROR(1/COUNTIF(Tabla2[CONTRATISTA PRNCIPAL],Tabla2[[#This Row],[CONTRATISTA PRNCIPAL]]),0)</f>
        <v>0.019230769230769232</v>
      </c>
      <c r="U3541" s="43">
        <f>IF(((TODAY()-Tabla2[[#This Row],[FECHA NACIMIENTO]])/365)&lt;18,"Corregir", IF(((TODAY()-Tabla2[[#This Row],[FECHA NACIMIENTO]])/365)&gt;80, "Corregir",ROUNDDOWN(((TODAY()-Tabla2[[#This Row],[FECHA NACIMIENTO]])/365),0)))</f>
        <v>56</v>
      </c>
      <c r="V35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541" s="44" t="str">
        <f>+IF(Tabla2[[#This Row],[Edad]]="Corregir","Corregir","Ok")</f>
        <v>Ok</v>
      </c>
      <c r="X3541" s="42" t="str">
        <f>+IFERROR(VLOOKUP(Tabla2[[#This Row],[DISTRITO SEGÚN DNI]],Hoja1!$A$2:$B$32,2,FALSE),"No")</f>
        <v>CALLAO</v>
      </c>
      <c r="Y3541" s="42" t="str">
        <f>IF(OR(LOWER(Tabla2[[#This Row],[GENERO]])="masculino", LOWER(Tabla2[[#This Row],[GENERO]])="femenino"),"OK","Corregir")</f>
        <v>OK</v>
      </c>
      <c r="Z3541" s="42" t="str">
        <f>+IF(Tabla2[[#This Row],[Nro. DNI / CE]]="","Corregir",IF(LEN(Tabla2[[#This Row],[Nro. DNI / CE]])&gt;=8,"OK","Corregir"))</f>
        <v>OK</v>
      </c>
      <c r="AA3541" s="42">
        <f>COUNTIF(Tabla2[APELLIDOS Y NOMBRES],Tabla2[[#This Row],[APELLIDOS Y NOMBRES]])</f>
        <v>1</v>
      </c>
      <c r="AB3541" s="42">
        <f>IF(Tabla2[[#This Row],[Trabajador]]&gt;1,1/Tabla2[[#This Row],[Trabajador]],Tabla2[[#This Row],[Trabajador]])</f>
        <v>1</v>
      </c>
      <c r="AC3541" t="str">
        <f>+IFERROR(IF(Tabla2[[#This Row],[FECHA CESE/BAJA]]="","No Aplica",IF(AND(MONTH(Tabla2[[#This Row],[FECHA CESE/BAJA]])=MONTH(TODAY()-30),YEAR(Tabla2[[#This Row],[FECHA CESE/BAJA]])=YEAR(TODAY())),MONTH(TODAY()-30)&amp;"-"&amp;YEAR(TODAY()),"Borrar")),"No aplica")</f>
        <v>No Aplica</v>
      </c>
      <c r="AD3541" t="str">
        <f>+IFERROR(IF(Tabla2[[#This Row],[FECHA INICIO DE LABORES EN OBRA]]="","No Aplica",IF(AND(MONTH(Tabla2[[#This Row],[FECHA INICIO DE LABORES EN OBRA]])=MONTH(TODAY()-30),YEAR(Tabla2[[#This Row],[FECHA INICIO DE LABORES EN OBRA]])=YEAR(TODAY())),MONTH(TODAY()-30)&amp;"-"&amp;YEAR(TODAY()),"No Aplica")),"No Aplica")</f>
        <v>No Aplica</v>
      </c>
    </row>
    <row r="3542" spans="1:30" x14ac:dyDescent="0.25">
      <c r="A3542" s="13" t="s">
        <v>11882</v>
      </c>
      <c r="B3542" s="15" t="s">
        <v>11883</v>
      </c>
      <c r="C3542" s="15" t="s">
        <v>11834</v>
      </c>
      <c r="D3542" s="15" t="s">
        <v>11886</v>
      </c>
      <c r="E3542" s="15" t="s">
        <v>11887</v>
      </c>
      <c r="F3542" s="39">
        <v>30147</v>
      </c>
      <c r="G3542" s="15">
        <v>2</v>
      </c>
      <c r="H3542" s="15" t="s">
        <v>2165</v>
      </c>
      <c r="I3542" s="15" t="s">
        <v>11861</v>
      </c>
      <c r="J3542" s="15" t="s">
        <v>11888</v>
      </c>
      <c r="K3542" s="15" t="s">
        <v>2693</v>
      </c>
      <c r="L3542" s="40" t="s">
        <v>6</v>
      </c>
      <c r="M3542" s="39"/>
      <c r="N3542" s="41" t="s">
        <v>11889</v>
      </c>
      <c r="O3542" s="39">
        <v>44761</v>
      </c>
      <c r="P3542" s="40">
        <v>1</v>
      </c>
      <c r="Q3542" s="40">
        <v>1</v>
      </c>
      <c r="R3542" s="40" t="str">
        <f>IFERROR(VLOOKUP(Tabla2[[#This Row],[CONTRATISTA PRNCIPAL]],Hoja1!$L$5:$M$9,2,FALSE),"CJV")</f>
        <v>CJV</v>
      </c>
      <c r="S3542" s="40" t="str">
        <f>IF(Tabla2[[#This Row],[EMPRESA]]=Tabla2[[#This Row],[CONTRATISTA PRNCIPAL]],"Principal","Secundaria")</f>
        <v>Secundaria</v>
      </c>
      <c r="T3542" s="42">
        <f>IFERROR(1/COUNTIF(Tabla2[CONTRATISTA PRNCIPAL],Tabla2[[#This Row],[CONTRATISTA PRNCIPAL]]),0)</f>
        <v>0.019230769230769232</v>
      </c>
      <c r="U3542" s="43">
        <f>IF(((TODAY()-Tabla2[[#This Row],[FECHA NACIMIENTO]])/365)&lt;18,"Corregir", IF(((TODAY()-Tabla2[[#This Row],[FECHA NACIMIENTO]])/365)&gt;80, "Corregir",ROUNDDOWN(((TODAY()-Tabla2[[#This Row],[FECHA NACIMIENTO]])/365),0)))</f>
        <v>41</v>
      </c>
      <c r="V35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42" s="44" t="str">
        <f>+IF(Tabla2[[#This Row],[Edad]]="Corregir","Corregir","Ok")</f>
        <v>Ok</v>
      </c>
      <c r="X3542" s="42" t="str">
        <f>+IFERROR(VLOOKUP(Tabla2[[#This Row],[DISTRITO SEGÚN DNI]],Hoja1!$A$2:$B$32,2,FALSE),"No")</f>
        <v>No</v>
      </c>
      <c r="Y3542" s="42" t="str">
        <f>IF(OR(LOWER(Tabla2[[#This Row],[GENERO]])="masculino", LOWER(Tabla2[[#This Row],[GENERO]])="femenino"),"OK","Corregir")</f>
        <v>OK</v>
      </c>
      <c r="Z3542" s="42" t="str">
        <f>+IF(Tabla2[[#This Row],[Nro. DNI / CE]]="","Corregir",IF(LEN(Tabla2[[#This Row],[Nro. DNI / CE]])&gt;=8,"OK","Corregir"))</f>
        <v>OK</v>
      </c>
      <c r="AA3542" s="42">
        <f>COUNTIF(Tabla2[APELLIDOS Y NOMBRES],Tabla2[[#This Row],[APELLIDOS Y NOMBRES]])</f>
        <v>1</v>
      </c>
      <c r="AB3542" s="42">
        <f>IF(Tabla2[[#This Row],[Trabajador]]&gt;1,1/Tabla2[[#This Row],[Trabajador]],Tabla2[[#This Row],[Trabajador]])</f>
        <v>1</v>
      </c>
      <c r="AC3542" t="str">
        <f>+IFERROR(IF(Tabla2[[#This Row],[FECHA CESE/BAJA]]="","No Aplica",IF(AND(MONTH(Tabla2[[#This Row],[FECHA CESE/BAJA]])=MONTH(TODAY()-30),YEAR(Tabla2[[#This Row],[FECHA CESE/BAJA]])=YEAR(TODAY())),MONTH(TODAY()-30)&amp;"-"&amp;YEAR(TODAY()),"Borrar")),"No aplica")</f>
        <v>No Aplica</v>
      </c>
      <c r="AD3542" t="str">
        <f>+IFERROR(IF(Tabla2[[#This Row],[FECHA INICIO DE LABORES EN OBRA]]="","No Aplica",IF(AND(MONTH(Tabla2[[#This Row],[FECHA INICIO DE LABORES EN OBRA]])=MONTH(TODAY()-30),YEAR(Tabla2[[#This Row],[FECHA INICIO DE LABORES EN OBRA]])=YEAR(TODAY())),MONTH(TODAY()-30)&amp;"-"&amp;YEAR(TODAY()),"No Aplica")),"No Aplica")</f>
        <v>No Aplica</v>
      </c>
    </row>
    <row r="3543" spans="1:30" x14ac:dyDescent="0.25">
      <c r="A3543" s="13" t="s">
        <v>11882</v>
      </c>
      <c r="B3543" s="15" t="s">
        <v>11883</v>
      </c>
      <c r="C3543" s="15" t="s">
        <v>11834</v>
      </c>
      <c r="D3543" s="15" t="s">
        <v>11890</v>
      </c>
      <c r="E3543" s="15" t="s">
        <v>11891</v>
      </c>
      <c r="F3543" s="39">
        <v>32442</v>
      </c>
      <c r="G3543" s="15">
        <v>2</v>
      </c>
      <c r="H3543" s="15" t="s">
        <v>11892</v>
      </c>
      <c r="I3543" s="15" t="s">
        <v>11837</v>
      </c>
      <c r="J3543" s="15" t="s">
        <v>11893</v>
      </c>
      <c r="K3543" s="15" t="s">
        <v>2693</v>
      </c>
      <c r="L3543" s="40" t="s">
        <v>6</v>
      </c>
      <c r="M3543" s="39"/>
      <c r="N3543" s="41" t="s">
        <v>2098</v>
      </c>
      <c r="O3543" s="39">
        <v>43671</v>
      </c>
      <c r="P3543" s="40">
        <v>1</v>
      </c>
      <c r="Q3543" s="40">
        <v>1</v>
      </c>
      <c r="R3543" s="40" t="str">
        <f>IFERROR(VLOOKUP(Tabla2[[#This Row],[CONTRATISTA PRNCIPAL]],Hoja1!$L$5:$M$9,2,FALSE),"CJV")</f>
        <v>CJV</v>
      </c>
      <c r="S3543" s="40" t="str">
        <f>IF(Tabla2[[#This Row],[EMPRESA]]=Tabla2[[#This Row],[CONTRATISTA PRNCIPAL]],"Principal","Secundaria")</f>
        <v>Secundaria</v>
      </c>
      <c r="T3543" s="42">
        <f>IFERROR(1/COUNTIF(Tabla2[CONTRATISTA PRNCIPAL],Tabla2[[#This Row],[CONTRATISTA PRNCIPAL]]),0)</f>
        <v>0.019230769230769232</v>
      </c>
      <c r="U3543" s="43">
        <f>IF(((TODAY()-Tabla2[[#This Row],[FECHA NACIMIENTO]])/365)&lt;18,"Corregir", IF(((TODAY()-Tabla2[[#This Row],[FECHA NACIMIENTO]])/365)&gt;80, "Corregir",ROUNDDOWN(((TODAY()-Tabla2[[#This Row],[FECHA NACIMIENTO]])/365),0)))</f>
        <v>34</v>
      </c>
      <c r="V35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43" s="44" t="str">
        <f>+IF(Tabla2[[#This Row],[Edad]]="Corregir","Corregir","Ok")</f>
        <v>Ok</v>
      </c>
      <c r="X3543" s="42" t="str">
        <f>+IFERROR(VLOOKUP(Tabla2[[#This Row],[DISTRITO SEGÚN DNI]],Hoja1!$A$2:$B$32,2,FALSE),"No")</f>
        <v>No</v>
      </c>
      <c r="Y3543" s="42" t="str">
        <f>IF(OR(LOWER(Tabla2[[#This Row],[GENERO]])="masculino", LOWER(Tabla2[[#This Row],[GENERO]])="femenino"),"OK","Corregir")</f>
        <v>OK</v>
      </c>
      <c r="Z3543" s="42" t="str">
        <f>+IF(Tabla2[[#This Row],[Nro. DNI / CE]]="","Corregir",IF(LEN(Tabla2[[#This Row],[Nro. DNI / CE]])&gt;=8,"OK","Corregir"))</f>
        <v>OK</v>
      </c>
      <c r="AA3543" s="42">
        <f>COUNTIF(Tabla2[APELLIDOS Y NOMBRES],Tabla2[[#This Row],[APELLIDOS Y NOMBRES]])</f>
        <v>1</v>
      </c>
      <c r="AB3543" s="42">
        <f>IF(Tabla2[[#This Row],[Trabajador]]&gt;1,1/Tabla2[[#This Row],[Trabajador]],Tabla2[[#This Row],[Trabajador]])</f>
        <v>1</v>
      </c>
      <c r="AC3543" t="str">
        <f>+IFERROR(IF(Tabla2[[#This Row],[FECHA CESE/BAJA]]="","No Aplica",IF(AND(MONTH(Tabla2[[#This Row],[FECHA CESE/BAJA]])=MONTH(TODAY()-30),YEAR(Tabla2[[#This Row],[FECHA CESE/BAJA]])=YEAR(TODAY())),MONTH(TODAY()-30)&amp;"-"&amp;YEAR(TODAY()),"Borrar")),"No aplica")</f>
        <v>No Aplica</v>
      </c>
      <c r="AD3543" t="str">
        <f>+IFERROR(IF(Tabla2[[#This Row],[FECHA INICIO DE LABORES EN OBRA]]="","No Aplica",IF(AND(MONTH(Tabla2[[#This Row],[FECHA INICIO DE LABORES EN OBRA]])=MONTH(TODAY()-30),YEAR(Tabla2[[#This Row],[FECHA INICIO DE LABORES EN OBRA]])=YEAR(TODAY())),MONTH(TODAY()-30)&amp;"-"&amp;YEAR(TODAY()),"No Aplica")),"No Aplica")</f>
        <v>No Aplica</v>
      </c>
    </row>
    <row r="3544" spans="1:30" x14ac:dyDescent="0.25">
      <c r="A3544" s="13" t="s">
        <v>11882</v>
      </c>
      <c r="B3544" s="15" t="s">
        <v>11883</v>
      </c>
      <c r="C3544" s="15" t="s">
        <v>11834</v>
      </c>
      <c r="D3544" s="15" t="s">
        <v>11894</v>
      </c>
      <c r="E3544" s="15" t="s">
        <v>11895</v>
      </c>
      <c r="F3544" s="39">
        <v>28336</v>
      </c>
      <c r="G3544" s="15">
        <v>1</v>
      </c>
      <c r="H3544" s="15" t="s">
        <v>11896</v>
      </c>
      <c r="I3544" s="15" t="s">
        <v>11861</v>
      </c>
      <c r="J3544" s="15" t="s">
        <v>11897</v>
      </c>
      <c r="K3544" s="15" t="s">
        <v>2693</v>
      </c>
      <c r="L3544" s="40" t="s">
        <v>6</v>
      </c>
      <c r="M3544" s="39"/>
      <c r="N3544" s="41" t="s">
        <v>11889</v>
      </c>
      <c r="O3544" s="39">
        <v>43692</v>
      </c>
      <c r="P3544" s="40">
        <v>1</v>
      </c>
      <c r="Q3544" s="40">
        <v>2</v>
      </c>
      <c r="R3544" s="40" t="str">
        <f>IFERROR(VLOOKUP(Tabla2[[#This Row],[CONTRATISTA PRNCIPAL]],Hoja1!$L$5:$M$9,2,FALSE),"CJV")</f>
        <v>CJV</v>
      </c>
      <c r="S3544" s="40" t="str">
        <f>IF(Tabla2[[#This Row],[EMPRESA]]=Tabla2[[#This Row],[CONTRATISTA PRNCIPAL]],"Principal","Secundaria")</f>
        <v>Secundaria</v>
      </c>
      <c r="T3544" s="42">
        <f>IFERROR(1/COUNTIF(Tabla2[CONTRATISTA PRNCIPAL],Tabla2[[#This Row],[CONTRATISTA PRNCIPAL]]),0)</f>
        <v>0.019230769230769232</v>
      </c>
      <c r="U3544" s="43">
        <f>IF(((TODAY()-Tabla2[[#This Row],[FECHA NACIMIENTO]])/365)&lt;18,"Corregir", IF(((TODAY()-Tabla2[[#This Row],[FECHA NACIMIENTO]])/365)&gt;80, "Corregir",ROUNDDOWN(((TODAY()-Tabla2[[#This Row],[FECHA NACIMIENTO]])/365),0)))</f>
        <v>46</v>
      </c>
      <c r="V35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44" s="44" t="str">
        <f>+IF(Tabla2[[#This Row],[Edad]]="Corregir","Corregir","Ok")</f>
        <v>Ok</v>
      </c>
      <c r="X3544" s="42" t="str">
        <f>+IFERROR(VLOOKUP(Tabla2[[#This Row],[DISTRITO SEGÚN DNI]],Hoja1!$A$2:$B$32,2,FALSE),"No")</f>
        <v>No</v>
      </c>
      <c r="Y3544" s="42" t="str">
        <f>IF(OR(LOWER(Tabla2[[#This Row],[GENERO]])="masculino", LOWER(Tabla2[[#This Row],[GENERO]])="femenino"),"OK","Corregir")</f>
        <v>OK</v>
      </c>
      <c r="Z3544" s="42" t="str">
        <f>+IF(Tabla2[[#This Row],[Nro. DNI / CE]]="","Corregir",IF(LEN(Tabla2[[#This Row],[Nro. DNI / CE]])&gt;=8,"OK","Corregir"))</f>
        <v>OK</v>
      </c>
      <c r="AA3544" s="42">
        <f>COUNTIF(Tabla2[APELLIDOS Y NOMBRES],Tabla2[[#This Row],[APELLIDOS Y NOMBRES]])</f>
        <v>1</v>
      </c>
      <c r="AB3544" s="42">
        <f>IF(Tabla2[[#This Row],[Trabajador]]&gt;1,1/Tabla2[[#This Row],[Trabajador]],Tabla2[[#This Row],[Trabajador]])</f>
        <v>1</v>
      </c>
      <c r="AC3544" t="str">
        <f>+IFERROR(IF(Tabla2[[#This Row],[FECHA CESE/BAJA]]="","No Aplica",IF(AND(MONTH(Tabla2[[#This Row],[FECHA CESE/BAJA]])=MONTH(TODAY()-30),YEAR(Tabla2[[#This Row],[FECHA CESE/BAJA]])=YEAR(TODAY())),MONTH(TODAY()-30)&amp;"-"&amp;YEAR(TODAY()),"Borrar")),"No aplica")</f>
        <v>No Aplica</v>
      </c>
      <c r="AD3544" t="str">
        <f>+IFERROR(IF(Tabla2[[#This Row],[FECHA INICIO DE LABORES EN OBRA]]="","No Aplica",IF(AND(MONTH(Tabla2[[#This Row],[FECHA INICIO DE LABORES EN OBRA]])=MONTH(TODAY()-30),YEAR(Tabla2[[#This Row],[FECHA INICIO DE LABORES EN OBRA]])=YEAR(TODAY())),MONTH(TODAY()-30)&amp;"-"&amp;YEAR(TODAY()),"No Aplica")),"No Aplica")</f>
        <v>No Aplica</v>
      </c>
    </row>
    <row r="3545" spans="1:30" x14ac:dyDescent="0.25">
      <c r="A3545" s="13" t="s">
        <v>11882</v>
      </c>
      <c r="B3545" s="15" t="s">
        <v>11883</v>
      </c>
      <c r="C3545" s="15" t="s">
        <v>11834</v>
      </c>
      <c r="D3545" s="15" t="s">
        <v>11898</v>
      </c>
      <c r="E3545" s="15" t="s">
        <v>11899</v>
      </c>
      <c r="F3545" s="39">
        <v>31463</v>
      </c>
      <c r="G3545" s="15">
        <v>1</v>
      </c>
      <c r="H3545" s="15" t="s">
        <v>2981</v>
      </c>
      <c r="I3545" s="15" t="s">
        <v>11861</v>
      </c>
      <c r="J3545" s="15" t="s">
        <v>11900</v>
      </c>
      <c r="K3545" s="15" t="s">
        <v>2908</v>
      </c>
      <c r="L3545" s="40" t="s">
        <v>6</v>
      </c>
      <c r="M3545" s="39"/>
      <c r="N3545" s="41" t="s">
        <v>2098</v>
      </c>
      <c r="O3545" s="39" t="s">
        <v>11901</v>
      </c>
      <c r="P3545" s="40">
        <v>1</v>
      </c>
      <c r="Q3545" s="40">
        <v>1</v>
      </c>
      <c r="R3545" s="40" t="str">
        <f>IFERROR(VLOOKUP(Tabla2[[#This Row],[CONTRATISTA PRNCIPAL]],Hoja1!$L$5:$M$9,2,FALSE),"CJV")</f>
        <v>CJV</v>
      </c>
      <c r="S3545" s="40" t="str">
        <f>IF(Tabla2[[#This Row],[EMPRESA]]=Tabla2[[#This Row],[CONTRATISTA PRNCIPAL]],"Principal","Secundaria")</f>
        <v>Secundaria</v>
      </c>
      <c r="T3545" s="42">
        <f>IFERROR(1/COUNTIF(Tabla2[CONTRATISTA PRNCIPAL],Tabla2[[#This Row],[CONTRATISTA PRNCIPAL]]),0)</f>
        <v>0.019230769230769232</v>
      </c>
      <c r="U3545" s="43">
        <f>IF(((TODAY()-Tabla2[[#This Row],[FECHA NACIMIENTO]])/365)&lt;18,"Corregir", IF(((TODAY()-Tabla2[[#This Row],[FECHA NACIMIENTO]])/365)&gt;80, "Corregir",ROUNDDOWN(((TODAY()-Tabla2[[#This Row],[FECHA NACIMIENTO]])/365),0)))</f>
        <v>37</v>
      </c>
      <c r="V35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45" s="44" t="str">
        <f>+IF(Tabla2[[#This Row],[Edad]]="Corregir","Corregir","Ok")</f>
        <v>Ok</v>
      </c>
      <c r="X3545" s="42" t="str">
        <f>+IFERROR(VLOOKUP(Tabla2[[#This Row],[DISTRITO SEGÚN DNI]],Hoja1!$A$2:$B$32,2,FALSE),"No")</f>
        <v>No</v>
      </c>
      <c r="Y3545" s="42" t="str">
        <f>IF(OR(LOWER(Tabla2[[#This Row],[GENERO]])="masculino", LOWER(Tabla2[[#This Row],[GENERO]])="femenino"),"OK","Corregir")</f>
        <v>OK</v>
      </c>
      <c r="Z3545" s="42" t="str">
        <f>+IF(Tabla2[[#This Row],[Nro. DNI / CE]]="","Corregir",IF(LEN(Tabla2[[#This Row],[Nro. DNI / CE]])&gt;=8,"OK","Corregir"))</f>
        <v>OK</v>
      </c>
      <c r="AA3545" s="42">
        <f>COUNTIF(Tabla2[APELLIDOS Y NOMBRES],Tabla2[[#This Row],[APELLIDOS Y NOMBRES]])</f>
        <v>1</v>
      </c>
      <c r="AB3545" s="42">
        <f>IF(Tabla2[[#This Row],[Trabajador]]&gt;1,1/Tabla2[[#This Row],[Trabajador]],Tabla2[[#This Row],[Trabajador]])</f>
        <v>1</v>
      </c>
      <c r="AC3545" t="str">
        <f>+IFERROR(IF(Tabla2[[#This Row],[FECHA CESE/BAJA]]="","No Aplica",IF(AND(MONTH(Tabla2[[#This Row],[FECHA CESE/BAJA]])=MONTH(TODAY()-30),YEAR(Tabla2[[#This Row],[FECHA CESE/BAJA]])=YEAR(TODAY())),MONTH(TODAY()-30)&amp;"-"&amp;YEAR(TODAY()),"Borrar")),"No aplica")</f>
        <v>No Aplica</v>
      </c>
      <c r="AD3545" t="str">
        <f>+IFERROR(IF(Tabla2[[#This Row],[FECHA INICIO DE LABORES EN OBRA]]="","No Aplica",IF(AND(MONTH(Tabla2[[#This Row],[FECHA INICIO DE LABORES EN OBRA]])=MONTH(TODAY()-30),YEAR(Tabla2[[#This Row],[FECHA INICIO DE LABORES EN OBRA]])=YEAR(TODAY())),MONTH(TODAY()-30)&amp;"-"&amp;YEAR(TODAY()),"No Aplica")),"No Aplica")</f>
        <v>No Aplica</v>
      </c>
    </row>
    <row r="3546" spans="1:30" x14ac:dyDescent="0.25">
      <c r="A3546" s="13" t="s">
        <v>11882</v>
      </c>
      <c r="B3546" s="15" t="s">
        <v>11883</v>
      </c>
      <c r="C3546" s="15" t="s">
        <v>11834</v>
      </c>
      <c r="D3546" s="15" t="s">
        <v>491</v>
      </c>
      <c r="E3546" s="15" t="s">
        <v>492</v>
      </c>
      <c r="F3546" s="39">
        <v>29786</v>
      </c>
      <c r="G3546" s="15">
        <v>2</v>
      </c>
      <c r="H3546" s="15" t="s">
        <v>11902</v>
      </c>
      <c r="I3546" s="15" t="s">
        <v>11861</v>
      </c>
      <c r="J3546" s="15" t="s">
        <v>11903</v>
      </c>
      <c r="K3546" s="15" t="s">
        <v>2036</v>
      </c>
      <c r="L3546" s="40" t="s">
        <v>6</v>
      </c>
      <c r="M3546" s="39"/>
      <c r="N3546" s="41" t="s">
        <v>2098</v>
      </c>
      <c r="O3546" s="39">
        <v>45104</v>
      </c>
      <c r="P3546" s="40">
        <v>1</v>
      </c>
      <c r="Q3546" s="40">
        <v>1</v>
      </c>
      <c r="R3546" s="40" t="str">
        <f>IFERROR(VLOOKUP(Tabla2[[#This Row],[CONTRATISTA PRNCIPAL]],Hoja1!$L$5:$M$9,2,FALSE),"CJV")</f>
        <v>CJV</v>
      </c>
      <c r="S3546" s="40" t="str">
        <f>IF(Tabla2[[#This Row],[EMPRESA]]=Tabla2[[#This Row],[CONTRATISTA PRNCIPAL]],"Principal","Secundaria")</f>
        <v>Secundaria</v>
      </c>
      <c r="T3546" s="42">
        <f>IFERROR(1/COUNTIF(Tabla2[CONTRATISTA PRNCIPAL],Tabla2[[#This Row],[CONTRATISTA PRNCIPAL]]),0)</f>
        <v>0.019230769230769232</v>
      </c>
      <c r="U3546" s="43">
        <f>IF(((TODAY()-Tabla2[[#This Row],[FECHA NACIMIENTO]])/365)&lt;18,"Corregir", IF(((TODAY()-Tabla2[[#This Row],[FECHA NACIMIENTO]])/365)&gt;80, "Corregir",ROUNDDOWN(((TODAY()-Tabla2[[#This Row],[FECHA NACIMIENTO]])/365),0)))</f>
        <v>42</v>
      </c>
      <c r="V35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46" s="44" t="str">
        <f>+IF(Tabla2[[#This Row],[Edad]]="Corregir","Corregir","Ok")</f>
        <v>Ok</v>
      </c>
      <c r="X3546" s="42" t="str">
        <f>+IFERROR(VLOOKUP(Tabla2[[#This Row],[DISTRITO SEGÚN DNI]],Hoja1!$A$2:$B$32,2,FALSE),"No")</f>
        <v>CALLAO</v>
      </c>
      <c r="Y3546" s="42" t="str">
        <f>IF(OR(LOWER(Tabla2[[#This Row],[GENERO]])="masculino", LOWER(Tabla2[[#This Row],[GENERO]])="femenino"),"OK","Corregir")</f>
        <v>OK</v>
      </c>
      <c r="Z3546" s="42" t="str">
        <f>+IF(Tabla2[[#This Row],[Nro. DNI / CE]]="","Corregir",IF(LEN(Tabla2[[#This Row],[Nro. DNI / CE]])&gt;=8,"OK","Corregir"))</f>
        <v>OK</v>
      </c>
      <c r="AA3546" s="42">
        <f>COUNTIF(Tabla2[APELLIDOS Y NOMBRES],Tabla2[[#This Row],[APELLIDOS Y NOMBRES]])</f>
        <v>1</v>
      </c>
      <c r="AB3546" s="42">
        <f>IF(Tabla2[[#This Row],[Trabajador]]&gt;1,1/Tabla2[[#This Row],[Trabajador]],Tabla2[[#This Row],[Trabajador]])</f>
        <v>1</v>
      </c>
      <c r="AC3546" t="str">
        <f>+IFERROR(IF(Tabla2[[#This Row],[FECHA CESE/BAJA]]="","No Aplica",IF(AND(MONTH(Tabla2[[#This Row],[FECHA CESE/BAJA]])=MONTH(TODAY()-30),YEAR(Tabla2[[#This Row],[FECHA CESE/BAJA]])=YEAR(TODAY())),MONTH(TODAY()-30)&amp;"-"&amp;YEAR(TODAY()),"Borrar")),"No aplica")</f>
        <v>No Aplica</v>
      </c>
      <c r="AD3546" t="str">
        <f>+IFERROR(IF(Tabla2[[#This Row],[FECHA INICIO DE LABORES EN OBRA]]="","No Aplica",IF(AND(MONTH(Tabla2[[#This Row],[FECHA INICIO DE LABORES EN OBRA]])=MONTH(TODAY()-30),YEAR(Tabla2[[#This Row],[FECHA INICIO DE LABORES EN OBRA]])=YEAR(TODAY())),MONTH(TODAY()-30)&amp;"-"&amp;YEAR(TODAY()),"No Aplica")),"No Aplica")</f>
        <v>No Aplica</v>
      </c>
    </row>
    <row r="3547" spans="1:30" x14ac:dyDescent="0.25">
      <c r="A3547" s="13" t="s">
        <v>11882</v>
      </c>
      <c r="B3547" s="15" t="s">
        <v>11883</v>
      </c>
      <c r="C3547" s="15" t="s">
        <v>11834</v>
      </c>
      <c r="D3547" s="15" t="s">
        <v>11904</v>
      </c>
      <c r="E3547" s="15" t="s">
        <v>11905</v>
      </c>
      <c r="F3547" s="39">
        <v>31140</v>
      </c>
      <c r="G3547" s="15">
        <v>2</v>
      </c>
      <c r="H3547" s="15" t="s">
        <v>11906</v>
      </c>
      <c r="I3547" s="15" t="s">
        <v>11861</v>
      </c>
      <c r="J3547" s="15" t="s">
        <v>11907</v>
      </c>
      <c r="K3547" s="15" t="s">
        <v>3200</v>
      </c>
      <c r="L3547" s="40" t="s">
        <v>6</v>
      </c>
      <c r="M3547" s="39"/>
      <c r="N3547" s="41" t="s">
        <v>2098</v>
      </c>
      <c r="O3547" s="39">
        <v>44761</v>
      </c>
      <c r="P3547" s="40">
        <v>1</v>
      </c>
      <c r="Q3547" s="40">
        <v>1</v>
      </c>
      <c r="R3547" s="40" t="str">
        <f>IFERROR(VLOOKUP(Tabla2[[#This Row],[CONTRATISTA PRNCIPAL]],Hoja1!$L$5:$M$9,2,FALSE),"CJV")</f>
        <v>CJV</v>
      </c>
      <c r="S3547" s="40" t="str">
        <f>IF(Tabla2[[#This Row],[EMPRESA]]=Tabla2[[#This Row],[CONTRATISTA PRNCIPAL]],"Principal","Secundaria")</f>
        <v>Secundaria</v>
      </c>
      <c r="T3547" s="42">
        <f>IFERROR(1/COUNTIF(Tabla2[CONTRATISTA PRNCIPAL],Tabla2[[#This Row],[CONTRATISTA PRNCIPAL]]),0)</f>
        <v>0.019230769230769232</v>
      </c>
      <c r="U3547" s="43">
        <f>IF(((TODAY()-Tabla2[[#This Row],[FECHA NACIMIENTO]])/365)&lt;18,"Corregir", IF(((TODAY()-Tabla2[[#This Row],[FECHA NACIMIENTO]])/365)&gt;80, "Corregir",ROUNDDOWN(((TODAY()-Tabla2[[#This Row],[FECHA NACIMIENTO]])/365),0)))</f>
        <v>38</v>
      </c>
      <c r="V35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47" s="44" t="str">
        <f>+IF(Tabla2[[#This Row],[Edad]]="Corregir","Corregir","Ok")</f>
        <v>Ok</v>
      </c>
      <c r="X3547" s="42" t="str">
        <f>+IFERROR(VLOOKUP(Tabla2[[#This Row],[DISTRITO SEGÚN DNI]],Hoja1!$A$2:$B$32,2,FALSE),"No")</f>
        <v>No</v>
      </c>
      <c r="Y3547" s="42" t="str">
        <f>IF(OR(LOWER(Tabla2[[#This Row],[GENERO]])="masculino", LOWER(Tabla2[[#This Row],[GENERO]])="femenino"),"OK","Corregir")</f>
        <v>OK</v>
      </c>
      <c r="Z3547" s="42" t="str">
        <f>+IF(Tabla2[[#This Row],[Nro. DNI / CE]]="","Corregir",IF(LEN(Tabla2[[#This Row],[Nro. DNI / CE]])&gt;=8,"OK","Corregir"))</f>
        <v>OK</v>
      </c>
      <c r="AA3547" s="42">
        <f>COUNTIF(Tabla2[APELLIDOS Y NOMBRES],Tabla2[[#This Row],[APELLIDOS Y NOMBRES]])</f>
        <v>1</v>
      </c>
      <c r="AB3547" s="42">
        <f>IF(Tabla2[[#This Row],[Trabajador]]&gt;1,1/Tabla2[[#This Row],[Trabajador]],Tabla2[[#This Row],[Trabajador]])</f>
        <v>1</v>
      </c>
      <c r="AC3547" t="str">
        <f>+IFERROR(IF(Tabla2[[#This Row],[FECHA CESE/BAJA]]="","No Aplica",IF(AND(MONTH(Tabla2[[#This Row],[FECHA CESE/BAJA]])=MONTH(TODAY()-30),YEAR(Tabla2[[#This Row],[FECHA CESE/BAJA]])=YEAR(TODAY())),MONTH(TODAY()-30)&amp;"-"&amp;YEAR(TODAY()),"Borrar")),"No aplica")</f>
        <v>No Aplica</v>
      </c>
      <c r="AD3547" t="str">
        <f>+IFERROR(IF(Tabla2[[#This Row],[FECHA INICIO DE LABORES EN OBRA]]="","No Aplica",IF(AND(MONTH(Tabla2[[#This Row],[FECHA INICIO DE LABORES EN OBRA]])=MONTH(TODAY()-30),YEAR(Tabla2[[#This Row],[FECHA INICIO DE LABORES EN OBRA]])=YEAR(TODAY())),MONTH(TODAY()-30)&amp;"-"&amp;YEAR(TODAY()),"No Aplica")),"No Aplica")</f>
        <v>No Aplica</v>
      </c>
    </row>
    <row r="3548" spans="1:30" x14ac:dyDescent="0.25">
      <c r="A3548" s="13" t="s">
        <v>11833</v>
      </c>
      <c r="B3548" s="15" t="s">
        <v>11883</v>
      </c>
      <c r="C3548" s="15" t="s">
        <v>11834</v>
      </c>
      <c r="D3548" s="15" t="s">
        <v>11908</v>
      </c>
      <c r="E3548" s="15" t="s">
        <v>11909</v>
      </c>
      <c r="F3548" s="39">
        <v>32252</v>
      </c>
      <c r="G3548" s="15">
        <v>2</v>
      </c>
      <c r="H3548" s="15" t="s">
        <v>11910</v>
      </c>
      <c r="I3548" s="15" t="s">
        <v>11861</v>
      </c>
      <c r="J3548" s="15" t="s">
        <v>11911</v>
      </c>
      <c r="K3548" s="15" t="s">
        <v>2242</v>
      </c>
      <c r="L3548" s="40" t="s">
        <v>6</v>
      </c>
      <c r="M3548" s="39"/>
      <c r="N3548" s="41" t="s">
        <v>2098</v>
      </c>
      <c r="O3548" s="39">
        <v>44778</v>
      </c>
      <c r="P3548" s="40">
        <v>1</v>
      </c>
      <c r="Q3548" s="40">
        <v>1</v>
      </c>
      <c r="R3548" s="40" t="str">
        <f>IFERROR(VLOOKUP(Tabla2[[#This Row],[CONTRATISTA PRNCIPAL]],Hoja1!$L$5:$M$9,2,FALSE),"CJV")</f>
        <v>CJV</v>
      </c>
      <c r="S3548" s="40" t="str">
        <f>IF(Tabla2[[#This Row],[EMPRESA]]=Tabla2[[#This Row],[CONTRATISTA PRNCIPAL]],"Principal","Secundaria")</f>
        <v>Secundaria</v>
      </c>
      <c r="T3548" s="42">
        <f>IFERROR(1/COUNTIF(Tabla2[CONTRATISTA PRNCIPAL],Tabla2[[#This Row],[CONTRATISTA PRNCIPAL]]),0)</f>
        <v>0.019230769230769232</v>
      </c>
      <c r="U3548" s="43">
        <f>IF(((TODAY()-Tabla2[[#This Row],[FECHA NACIMIENTO]])/365)&lt;18,"Corregir", IF(((TODAY()-Tabla2[[#This Row],[FECHA NACIMIENTO]])/365)&gt;80, "Corregir",ROUNDDOWN(((TODAY()-Tabla2[[#This Row],[FECHA NACIMIENTO]])/365),0)))</f>
        <v>35</v>
      </c>
      <c r="V35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48" s="44" t="str">
        <f>+IF(Tabla2[[#This Row],[Edad]]="Corregir","Corregir","Ok")</f>
        <v>Ok</v>
      </c>
      <c r="X3548" s="42" t="str">
        <f>+IFERROR(VLOOKUP(Tabla2[[#This Row],[DISTRITO SEGÚN DNI]],Hoja1!$A$2:$B$32,2,FALSE),"No")</f>
        <v>No</v>
      </c>
      <c r="Y3548" s="42" t="str">
        <f>IF(OR(LOWER(Tabla2[[#This Row],[GENERO]])="masculino", LOWER(Tabla2[[#This Row],[GENERO]])="femenino"),"OK","Corregir")</f>
        <v>OK</v>
      </c>
      <c r="Z3548" s="42" t="str">
        <f>+IF(Tabla2[[#This Row],[Nro. DNI / CE]]="","Corregir",IF(LEN(Tabla2[[#This Row],[Nro. DNI / CE]])&gt;=8,"OK","Corregir"))</f>
        <v>OK</v>
      </c>
      <c r="AA3548" s="42">
        <f>COUNTIF(Tabla2[APELLIDOS Y NOMBRES],Tabla2[[#This Row],[APELLIDOS Y NOMBRES]])</f>
        <v>1</v>
      </c>
      <c r="AB3548" s="42">
        <f>IF(Tabla2[[#This Row],[Trabajador]]&gt;1,1/Tabla2[[#This Row],[Trabajador]],Tabla2[[#This Row],[Trabajador]])</f>
        <v>1</v>
      </c>
      <c r="AC3548" t="str">
        <f>+IFERROR(IF(Tabla2[[#This Row],[FECHA CESE/BAJA]]="","No Aplica",IF(AND(MONTH(Tabla2[[#This Row],[FECHA CESE/BAJA]])=MONTH(TODAY()-30),YEAR(Tabla2[[#This Row],[FECHA CESE/BAJA]])=YEAR(TODAY())),MONTH(TODAY()-30)&amp;"-"&amp;YEAR(TODAY()),"Borrar")),"No aplica")</f>
        <v>No Aplica</v>
      </c>
      <c r="AD3548" t="str">
        <f>+IFERROR(IF(Tabla2[[#This Row],[FECHA INICIO DE LABORES EN OBRA]]="","No Aplica",IF(AND(MONTH(Tabla2[[#This Row],[FECHA INICIO DE LABORES EN OBRA]])=MONTH(TODAY()-30),YEAR(Tabla2[[#This Row],[FECHA INICIO DE LABORES EN OBRA]])=YEAR(TODAY())),MONTH(TODAY()-30)&amp;"-"&amp;YEAR(TODAY()),"No Aplica")),"No Aplica")</f>
        <v>No Aplica</v>
      </c>
    </row>
    <row r="3549" spans="1:30" x14ac:dyDescent="0.25">
      <c r="A3549" s="13" t="s">
        <v>11833</v>
      </c>
      <c r="B3549" s="15" t="s">
        <v>11883</v>
      </c>
      <c r="C3549" s="15" t="s">
        <v>11834</v>
      </c>
      <c r="D3549" s="15">
        <v>46373731</v>
      </c>
      <c r="E3549" s="15" t="s">
        <v>11912</v>
      </c>
      <c r="F3549" s="39">
        <v>32600</v>
      </c>
      <c r="G3549" s="15">
        <v>2</v>
      </c>
      <c r="H3549" s="15" t="s">
        <v>11910</v>
      </c>
      <c r="I3549" s="15" t="s">
        <v>11861</v>
      </c>
      <c r="J3549" s="15" t="s">
        <v>11913</v>
      </c>
      <c r="K3549" s="15" t="s">
        <v>2272</v>
      </c>
      <c r="L3549" s="40" t="s">
        <v>6</v>
      </c>
      <c r="M3549" s="39"/>
      <c r="N3549" s="41" t="s">
        <v>2098</v>
      </c>
      <c r="O3549" s="39">
        <v>45104</v>
      </c>
      <c r="P3549" s="40">
        <v>1</v>
      </c>
      <c r="Q3549" s="40">
        <v>1</v>
      </c>
      <c r="R3549" s="40" t="str">
        <f>IFERROR(VLOOKUP(Tabla2[[#This Row],[CONTRATISTA PRNCIPAL]],Hoja1!$L$5:$M$9,2,FALSE),"CJV")</f>
        <v>CJV</v>
      </c>
      <c r="S3549" s="40" t="str">
        <f>IF(Tabla2[[#This Row],[EMPRESA]]=Tabla2[[#This Row],[CONTRATISTA PRNCIPAL]],"Principal","Secundaria")</f>
        <v>Secundaria</v>
      </c>
      <c r="T3549" s="42">
        <f>IFERROR(1/COUNTIF(Tabla2[CONTRATISTA PRNCIPAL],Tabla2[[#This Row],[CONTRATISTA PRNCIPAL]]),0)</f>
        <v>0.019230769230769232</v>
      </c>
      <c r="U3549" s="43">
        <f>IF(((TODAY()-Tabla2[[#This Row],[FECHA NACIMIENTO]])/365)&lt;18,"Corregir", IF(((TODAY()-Tabla2[[#This Row],[FECHA NACIMIENTO]])/365)&gt;80, "Corregir",ROUNDDOWN(((TODAY()-Tabla2[[#This Row],[FECHA NACIMIENTO]])/365),0)))</f>
        <v>34</v>
      </c>
      <c r="V35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49" s="44" t="str">
        <f>+IF(Tabla2[[#This Row],[Edad]]="Corregir","Corregir","Ok")</f>
        <v>Ok</v>
      </c>
      <c r="X3549" s="42" t="str">
        <f>+IFERROR(VLOOKUP(Tabla2[[#This Row],[DISTRITO SEGÚN DNI]],Hoja1!$A$2:$B$32,2,FALSE),"No")</f>
        <v>No</v>
      </c>
      <c r="Y3549" s="42" t="str">
        <f>IF(OR(LOWER(Tabla2[[#This Row],[GENERO]])="masculino", LOWER(Tabla2[[#This Row],[GENERO]])="femenino"),"OK","Corregir")</f>
        <v>OK</v>
      </c>
      <c r="Z3549" s="42" t="str">
        <f>+IF(Tabla2[[#This Row],[Nro. DNI / CE]]="","Corregir",IF(LEN(Tabla2[[#This Row],[Nro. DNI / CE]])&gt;=8,"OK","Corregir"))</f>
        <v>OK</v>
      </c>
      <c r="AA3549" s="42">
        <f>COUNTIF(Tabla2[APELLIDOS Y NOMBRES],Tabla2[[#This Row],[APELLIDOS Y NOMBRES]])</f>
        <v>1</v>
      </c>
      <c r="AB3549" s="42">
        <f>IF(Tabla2[[#This Row],[Trabajador]]&gt;1,1/Tabla2[[#This Row],[Trabajador]],Tabla2[[#This Row],[Trabajador]])</f>
        <v>1</v>
      </c>
      <c r="AC3549" t="str">
        <f>+IFERROR(IF(Tabla2[[#This Row],[FECHA CESE/BAJA]]="","No Aplica",IF(AND(MONTH(Tabla2[[#This Row],[FECHA CESE/BAJA]])=MONTH(TODAY()-30),YEAR(Tabla2[[#This Row],[FECHA CESE/BAJA]])=YEAR(TODAY())),MONTH(TODAY()-30)&amp;"-"&amp;YEAR(TODAY()),"Borrar")),"No aplica")</f>
        <v>No Aplica</v>
      </c>
      <c r="AD3549" t="str">
        <f>+IFERROR(IF(Tabla2[[#This Row],[FECHA INICIO DE LABORES EN OBRA]]="","No Aplica",IF(AND(MONTH(Tabla2[[#This Row],[FECHA INICIO DE LABORES EN OBRA]])=MONTH(TODAY()-30),YEAR(Tabla2[[#This Row],[FECHA INICIO DE LABORES EN OBRA]])=YEAR(TODAY())),MONTH(TODAY()-30)&amp;"-"&amp;YEAR(TODAY()),"No Aplica")),"No Aplica")</f>
        <v>No Aplica</v>
      </c>
    </row>
    <row r="3550" spans="1:30" x14ac:dyDescent="0.25">
      <c r="A3550" s="13" t="s">
        <v>11833</v>
      </c>
      <c r="B3550" s="15" t="s">
        <v>11883</v>
      </c>
      <c r="C3550" s="15" t="s">
        <v>11834</v>
      </c>
      <c r="D3550" s="15" t="s">
        <v>1978</v>
      </c>
      <c r="E3550" s="15" t="s">
        <v>1979</v>
      </c>
      <c r="F3550" s="39">
        <v>34656</v>
      </c>
      <c r="G3550" s="15">
        <v>2</v>
      </c>
      <c r="H3550" s="15" t="s">
        <v>2751</v>
      </c>
      <c r="I3550" s="15" t="s">
        <v>11914</v>
      </c>
      <c r="J3550" s="15" t="s">
        <v>11915</v>
      </c>
      <c r="K3550" s="15" t="s">
        <v>17</v>
      </c>
      <c r="L3550" s="40" t="s">
        <v>6</v>
      </c>
      <c r="M3550" s="39"/>
      <c r="N3550" s="41" t="s">
        <v>2098</v>
      </c>
      <c r="O3550" s="39">
        <v>45128</v>
      </c>
      <c r="P3550" s="40">
        <v>1</v>
      </c>
      <c r="Q3550" s="40">
        <v>1</v>
      </c>
      <c r="R3550" s="40" t="str">
        <f>IFERROR(VLOOKUP(Tabla2[[#This Row],[CONTRATISTA PRNCIPAL]],Hoja1!$L$5:$M$9,2,FALSE),"CJV")</f>
        <v>CJV</v>
      </c>
      <c r="S3550" s="40" t="str">
        <f>IF(Tabla2[[#This Row],[EMPRESA]]=Tabla2[[#This Row],[CONTRATISTA PRNCIPAL]],"Principal","Secundaria")</f>
        <v>Secundaria</v>
      </c>
      <c r="T3550" s="42">
        <f>IFERROR(1/COUNTIF(Tabla2[CONTRATISTA PRNCIPAL],Tabla2[[#This Row],[CONTRATISTA PRNCIPAL]]),0)</f>
        <v>0.019230769230769232</v>
      </c>
      <c r="U3550" s="43">
        <f>IF(((TODAY()-Tabla2[[#This Row],[FECHA NACIMIENTO]])/365)&lt;18,"Corregir", IF(((TODAY()-Tabla2[[#This Row],[FECHA NACIMIENTO]])/365)&gt;80, "Corregir",ROUNDDOWN(((TODAY()-Tabla2[[#This Row],[FECHA NACIMIENTO]])/365),0)))</f>
        <v>28</v>
      </c>
      <c r="V35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50" s="44" t="str">
        <f>+IF(Tabla2[[#This Row],[Edad]]="Corregir","Corregir","Ok")</f>
        <v>Ok</v>
      </c>
      <c r="X3550" s="42" t="str">
        <f>+IFERROR(VLOOKUP(Tabla2[[#This Row],[DISTRITO SEGÚN DNI]],Hoja1!$A$2:$B$32,2,FALSE),"No")</f>
        <v>ATE</v>
      </c>
      <c r="Y3550" s="42" t="str">
        <f>IF(OR(LOWER(Tabla2[[#This Row],[GENERO]])="masculino", LOWER(Tabla2[[#This Row],[GENERO]])="femenino"),"OK","Corregir")</f>
        <v>OK</v>
      </c>
      <c r="Z3550" s="42" t="str">
        <f>+IF(Tabla2[[#This Row],[Nro. DNI / CE]]="","Corregir",IF(LEN(Tabla2[[#This Row],[Nro. DNI / CE]])&gt;=8,"OK","Corregir"))</f>
        <v>OK</v>
      </c>
      <c r="AA3550" s="42">
        <f>COUNTIF(Tabla2[APELLIDOS Y NOMBRES],Tabla2[[#This Row],[APELLIDOS Y NOMBRES]])</f>
        <v>1</v>
      </c>
      <c r="AB3550" s="42">
        <f>IF(Tabla2[[#This Row],[Trabajador]]&gt;1,1/Tabla2[[#This Row],[Trabajador]],Tabla2[[#This Row],[Trabajador]])</f>
        <v>1</v>
      </c>
      <c r="AC3550" t="str">
        <f>+IFERROR(IF(Tabla2[[#This Row],[FECHA CESE/BAJA]]="","No Aplica",IF(AND(MONTH(Tabla2[[#This Row],[FECHA CESE/BAJA]])=MONTH(TODAY()-30),YEAR(Tabla2[[#This Row],[FECHA CESE/BAJA]])=YEAR(TODAY())),MONTH(TODAY()-30)&amp;"-"&amp;YEAR(TODAY()),"Borrar")),"No aplica")</f>
        <v>No Aplica</v>
      </c>
      <c r="AD3550" t="str">
        <f>+IFERROR(IF(Tabla2[[#This Row],[FECHA INICIO DE LABORES EN OBRA]]="","No Aplica",IF(AND(MONTH(Tabla2[[#This Row],[FECHA INICIO DE LABORES EN OBRA]])=MONTH(TODAY()-30),YEAR(Tabla2[[#This Row],[FECHA INICIO DE LABORES EN OBRA]])=YEAR(TODAY())),MONTH(TODAY()-30)&amp;"-"&amp;YEAR(TODAY()),"No Aplica")),"No Aplica")</f>
        <v>No Aplica</v>
      </c>
    </row>
    <row r="3551" spans="1:30" x14ac:dyDescent="0.25">
      <c r="A3551" s="13" t="s">
        <v>11916</v>
      </c>
      <c r="B3551" s="15" t="s">
        <v>11917</v>
      </c>
      <c r="C3551" s="15" t="s">
        <v>11834</v>
      </c>
      <c r="D3551" s="15" t="s">
        <v>11918</v>
      </c>
      <c r="E3551" s="15" t="s">
        <v>11919</v>
      </c>
      <c r="F3551" s="39">
        <v>28360</v>
      </c>
      <c r="G3551" s="15">
        <v>2</v>
      </c>
      <c r="H3551" s="15" t="s">
        <v>11920</v>
      </c>
      <c r="I3551" s="15" t="s">
        <v>11914</v>
      </c>
      <c r="J3551" s="15" t="s">
        <v>11921</v>
      </c>
      <c r="K3551" s="15" t="s">
        <v>3569</v>
      </c>
      <c r="L3551" s="40" t="s">
        <v>6</v>
      </c>
      <c r="M3551" s="39"/>
      <c r="N3551" s="41" t="s">
        <v>2098</v>
      </c>
      <c r="O3551" s="39">
        <v>45041</v>
      </c>
      <c r="P3551" s="40">
        <v>1</v>
      </c>
      <c r="Q3551" s="40">
        <v>1</v>
      </c>
      <c r="R3551" s="40" t="str">
        <f>IFERROR(VLOOKUP(Tabla2[[#This Row],[CONTRATISTA PRNCIPAL]],Hoja1!$L$5:$M$9,2,FALSE),"CJV")</f>
        <v>CJV</v>
      </c>
      <c r="S3551" s="40" t="str">
        <f>IF(Tabla2[[#This Row],[EMPRESA]]=Tabla2[[#This Row],[CONTRATISTA PRNCIPAL]],"Principal","Secundaria")</f>
        <v>Secundaria</v>
      </c>
      <c r="T3551" s="42">
        <f>IFERROR(1/COUNTIF(Tabla2[CONTRATISTA PRNCIPAL],Tabla2[[#This Row],[CONTRATISTA PRNCIPAL]]),0)</f>
        <v>0.019230769230769232</v>
      </c>
      <c r="U3551" s="43">
        <f>IF(((TODAY()-Tabla2[[#This Row],[FECHA NACIMIENTO]])/365)&lt;18,"Corregir", IF(((TODAY()-Tabla2[[#This Row],[FECHA NACIMIENTO]])/365)&gt;80, "Corregir",ROUNDDOWN(((TODAY()-Tabla2[[#This Row],[FECHA NACIMIENTO]])/365),0)))</f>
        <v>46</v>
      </c>
      <c r="V35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51" s="44" t="str">
        <f>+IF(Tabla2[[#This Row],[Edad]]="Corregir","Corregir","Ok")</f>
        <v>Ok</v>
      </c>
      <c r="X3551" s="42" t="str">
        <f>+IFERROR(VLOOKUP(Tabla2[[#This Row],[DISTRITO SEGÚN DNI]],Hoja1!$A$2:$B$32,2,FALSE),"No")</f>
        <v>No</v>
      </c>
      <c r="Y3551" s="42" t="str">
        <f>IF(OR(LOWER(Tabla2[[#This Row],[GENERO]])="masculino", LOWER(Tabla2[[#This Row],[GENERO]])="femenino"),"OK","Corregir")</f>
        <v>OK</v>
      </c>
      <c r="Z3551" s="42" t="str">
        <f>+IF(Tabla2[[#This Row],[Nro. DNI / CE]]="","Corregir",IF(LEN(Tabla2[[#This Row],[Nro. DNI / CE]])&gt;=8,"OK","Corregir"))</f>
        <v>OK</v>
      </c>
      <c r="AA3551" s="42">
        <f>COUNTIF(Tabla2[APELLIDOS Y NOMBRES],Tabla2[[#This Row],[APELLIDOS Y NOMBRES]])</f>
        <v>1</v>
      </c>
      <c r="AB3551" s="42">
        <f>IF(Tabla2[[#This Row],[Trabajador]]&gt;1,1/Tabla2[[#This Row],[Trabajador]],Tabla2[[#This Row],[Trabajador]])</f>
        <v>1</v>
      </c>
      <c r="AC3551" t="str">
        <f>+IFERROR(IF(Tabla2[[#This Row],[FECHA CESE/BAJA]]="","No Aplica",IF(AND(MONTH(Tabla2[[#This Row],[FECHA CESE/BAJA]])=MONTH(TODAY()-30),YEAR(Tabla2[[#This Row],[FECHA CESE/BAJA]])=YEAR(TODAY())),MONTH(TODAY()-30)&amp;"-"&amp;YEAR(TODAY()),"Borrar")),"No aplica")</f>
        <v>No Aplica</v>
      </c>
      <c r="AD3551" t="str">
        <f>+IFERROR(IF(Tabla2[[#This Row],[FECHA INICIO DE LABORES EN OBRA]]="","No Aplica",IF(AND(MONTH(Tabla2[[#This Row],[FECHA INICIO DE LABORES EN OBRA]])=MONTH(TODAY()-30),YEAR(Tabla2[[#This Row],[FECHA INICIO DE LABORES EN OBRA]])=YEAR(TODAY())),MONTH(TODAY()-30)&amp;"-"&amp;YEAR(TODAY()),"No Aplica")),"No Aplica")</f>
        <v>No Aplica</v>
      </c>
    </row>
    <row r="3552" spans="1:30" x14ac:dyDescent="0.25">
      <c r="A3552" s="13" t="s">
        <v>11916</v>
      </c>
      <c r="B3552" s="15" t="s">
        <v>11917</v>
      </c>
      <c r="C3552" s="15" t="s">
        <v>11834</v>
      </c>
      <c r="D3552" s="15" t="s">
        <v>11922</v>
      </c>
      <c r="E3552" s="15" t="s">
        <v>11923</v>
      </c>
      <c r="F3552" s="39">
        <v>37530</v>
      </c>
      <c r="G3552" s="15">
        <v>2</v>
      </c>
      <c r="H3552" s="15" t="s">
        <v>11920</v>
      </c>
      <c r="I3552" s="15" t="s">
        <v>11914</v>
      </c>
      <c r="J3552" s="15" t="s">
        <v>11924</v>
      </c>
      <c r="K3552" s="15" t="s">
        <v>2237</v>
      </c>
      <c r="L3552" s="40" t="s">
        <v>6</v>
      </c>
      <c r="M3552" s="39"/>
      <c r="N3552" s="41" t="s">
        <v>2098</v>
      </c>
      <c r="O3552" s="39">
        <v>45041</v>
      </c>
      <c r="P3552" s="40">
        <v>1</v>
      </c>
      <c r="Q3552" s="40">
        <v>1</v>
      </c>
      <c r="R3552" s="40" t="str">
        <f>IFERROR(VLOOKUP(Tabla2[[#This Row],[CONTRATISTA PRNCIPAL]],Hoja1!$L$5:$M$9,2,FALSE),"CJV")</f>
        <v>CJV</v>
      </c>
      <c r="S3552" s="40" t="str">
        <f>IF(Tabla2[[#This Row],[EMPRESA]]=Tabla2[[#This Row],[CONTRATISTA PRNCIPAL]],"Principal","Secundaria")</f>
        <v>Secundaria</v>
      </c>
      <c r="T3552" s="42">
        <f>IFERROR(1/COUNTIF(Tabla2[CONTRATISTA PRNCIPAL],Tabla2[[#This Row],[CONTRATISTA PRNCIPAL]]),0)</f>
        <v>0.019230769230769232</v>
      </c>
      <c r="U3552" s="43">
        <f>IF(((TODAY()-Tabla2[[#This Row],[FECHA NACIMIENTO]])/365)&lt;18,"Corregir", IF(((TODAY()-Tabla2[[#This Row],[FECHA NACIMIENTO]])/365)&gt;80, "Corregir",ROUNDDOWN(((TODAY()-Tabla2[[#This Row],[FECHA NACIMIENTO]])/365),0)))</f>
        <v>21</v>
      </c>
      <c r="V35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52" s="44" t="str">
        <f>+IF(Tabla2[[#This Row],[Edad]]="Corregir","Corregir","Ok")</f>
        <v>Ok</v>
      </c>
      <c r="X3552" s="42" t="str">
        <f>+IFERROR(VLOOKUP(Tabla2[[#This Row],[DISTRITO SEGÚN DNI]],Hoja1!$A$2:$B$32,2,FALSE),"No")</f>
        <v>No</v>
      </c>
      <c r="Y3552" s="42" t="str">
        <f>IF(OR(LOWER(Tabla2[[#This Row],[GENERO]])="masculino", LOWER(Tabla2[[#This Row],[GENERO]])="femenino"),"OK","Corregir")</f>
        <v>OK</v>
      </c>
      <c r="Z3552" s="42" t="str">
        <f>+IF(Tabla2[[#This Row],[Nro. DNI / CE]]="","Corregir",IF(LEN(Tabla2[[#This Row],[Nro. DNI / CE]])&gt;=8,"OK","Corregir"))</f>
        <v>OK</v>
      </c>
      <c r="AA3552" s="42">
        <f>COUNTIF(Tabla2[APELLIDOS Y NOMBRES],Tabla2[[#This Row],[APELLIDOS Y NOMBRES]])</f>
        <v>1</v>
      </c>
      <c r="AB3552" s="42">
        <f>IF(Tabla2[[#This Row],[Trabajador]]&gt;1,1/Tabla2[[#This Row],[Trabajador]],Tabla2[[#This Row],[Trabajador]])</f>
        <v>1</v>
      </c>
      <c r="AC3552" t="str">
        <f>+IFERROR(IF(Tabla2[[#This Row],[FECHA CESE/BAJA]]="","No Aplica",IF(AND(MONTH(Tabla2[[#This Row],[FECHA CESE/BAJA]])=MONTH(TODAY()-30),YEAR(Tabla2[[#This Row],[FECHA CESE/BAJA]])=YEAR(TODAY())),MONTH(TODAY()-30)&amp;"-"&amp;YEAR(TODAY()),"Borrar")),"No aplica")</f>
        <v>No Aplica</v>
      </c>
      <c r="AD3552" t="str">
        <f>+IFERROR(IF(Tabla2[[#This Row],[FECHA INICIO DE LABORES EN OBRA]]="","No Aplica",IF(AND(MONTH(Tabla2[[#This Row],[FECHA INICIO DE LABORES EN OBRA]])=MONTH(TODAY()-30),YEAR(Tabla2[[#This Row],[FECHA INICIO DE LABORES EN OBRA]])=YEAR(TODAY())),MONTH(TODAY()-30)&amp;"-"&amp;YEAR(TODAY()),"No Aplica")),"No Aplica")</f>
        <v>No Aplica</v>
      </c>
    </row>
    <row r="3553" spans="1:30" x14ac:dyDescent="0.25">
      <c r="A3553" s="13" t="s">
        <v>11916</v>
      </c>
      <c r="B3553" s="15" t="s">
        <v>11917</v>
      </c>
      <c r="C3553" s="15" t="s">
        <v>11834</v>
      </c>
      <c r="D3553" s="15" t="s">
        <v>11925</v>
      </c>
      <c r="E3553" s="15" t="s">
        <v>11926</v>
      </c>
      <c r="F3553" s="39">
        <v>29695</v>
      </c>
      <c r="G3553" s="15">
        <v>2</v>
      </c>
      <c r="H3553" s="15" t="s">
        <v>11920</v>
      </c>
      <c r="I3553" s="15" t="s">
        <v>11914</v>
      </c>
      <c r="J3553" s="15" t="s">
        <v>11927</v>
      </c>
      <c r="K3553" s="15" t="s">
        <v>2272</v>
      </c>
      <c r="L3553" s="40" t="s">
        <v>6</v>
      </c>
      <c r="M3553" s="39"/>
      <c r="N3553" s="41" t="s">
        <v>2098</v>
      </c>
      <c r="O3553" s="39">
        <v>45041</v>
      </c>
      <c r="P3553" s="40">
        <v>1</v>
      </c>
      <c r="Q3553" s="40">
        <v>1</v>
      </c>
      <c r="R3553" s="40" t="str">
        <f>IFERROR(VLOOKUP(Tabla2[[#This Row],[CONTRATISTA PRNCIPAL]],Hoja1!$L$5:$M$9,2,FALSE),"CJV")</f>
        <v>CJV</v>
      </c>
      <c r="S3553" s="40" t="str">
        <f>IF(Tabla2[[#This Row],[EMPRESA]]=Tabla2[[#This Row],[CONTRATISTA PRNCIPAL]],"Principal","Secundaria")</f>
        <v>Secundaria</v>
      </c>
      <c r="T3553" s="42">
        <f>IFERROR(1/COUNTIF(Tabla2[CONTRATISTA PRNCIPAL],Tabla2[[#This Row],[CONTRATISTA PRNCIPAL]]),0)</f>
        <v>0.019230769230769232</v>
      </c>
      <c r="U3553" s="43">
        <f>IF(((TODAY()-Tabla2[[#This Row],[FECHA NACIMIENTO]])/365)&lt;18,"Corregir", IF(((TODAY()-Tabla2[[#This Row],[FECHA NACIMIENTO]])/365)&gt;80, "Corregir",ROUNDDOWN(((TODAY()-Tabla2[[#This Row],[FECHA NACIMIENTO]])/365),0)))</f>
        <v>42</v>
      </c>
      <c r="V35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53" s="44" t="str">
        <f>+IF(Tabla2[[#This Row],[Edad]]="Corregir","Corregir","Ok")</f>
        <v>Ok</v>
      </c>
      <c r="X3553" s="42" t="str">
        <f>+IFERROR(VLOOKUP(Tabla2[[#This Row],[DISTRITO SEGÚN DNI]],Hoja1!$A$2:$B$32,2,FALSE),"No")</f>
        <v>No</v>
      </c>
      <c r="Y3553" s="42" t="str">
        <f>IF(OR(LOWER(Tabla2[[#This Row],[GENERO]])="masculino", LOWER(Tabla2[[#This Row],[GENERO]])="femenino"),"OK","Corregir")</f>
        <v>OK</v>
      </c>
      <c r="Z3553" s="42" t="str">
        <f>+IF(Tabla2[[#This Row],[Nro. DNI / CE]]="","Corregir",IF(LEN(Tabla2[[#This Row],[Nro. DNI / CE]])&gt;=8,"OK","Corregir"))</f>
        <v>OK</v>
      </c>
      <c r="AA3553" s="42">
        <f>COUNTIF(Tabla2[APELLIDOS Y NOMBRES],Tabla2[[#This Row],[APELLIDOS Y NOMBRES]])</f>
        <v>1</v>
      </c>
      <c r="AB3553" s="42">
        <f>IF(Tabla2[[#This Row],[Trabajador]]&gt;1,1/Tabla2[[#This Row],[Trabajador]],Tabla2[[#This Row],[Trabajador]])</f>
        <v>1</v>
      </c>
      <c r="AC3553" t="str">
        <f>+IFERROR(IF(Tabla2[[#This Row],[FECHA CESE/BAJA]]="","No Aplica",IF(AND(MONTH(Tabla2[[#This Row],[FECHA CESE/BAJA]])=MONTH(TODAY()-30),YEAR(Tabla2[[#This Row],[FECHA CESE/BAJA]])=YEAR(TODAY())),MONTH(TODAY()-30)&amp;"-"&amp;YEAR(TODAY()),"Borrar")),"No aplica")</f>
        <v>No Aplica</v>
      </c>
      <c r="AD3553" t="str">
        <f>+IFERROR(IF(Tabla2[[#This Row],[FECHA INICIO DE LABORES EN OBRA]]="","No Aplica",IF(AND(MONTH(Tabla2[[#This Row],[FECHA INICIO DE LABORES EN OBRA]])=MONTH(TODAY()-30),YEAR(Tabla2[[#This Row],[FECHA INICIO DE LABORES EN OBRA]])=YEAR(TODAY())),MONTH(TODAY()-30)&amp;"-"&amp;YEAR(TODAY()),"No Aplica")),"No Aplica")</f>
        <v>No Aplica</v>
      </c>
    </row>
    <row r="3554" spans="1:30" x14ac:dyDescent="0.25">
      <c r="A3554" s="13" t="s">
        <v>11916</v>
      </c>
      <c r="B3554" s="15" t="s">
        <v>11917</v>
      </c>
      <c r="C3554" s="15" t="s">
        <v>11834</v>
      </c>
      <c r="D3554" s="15" t="s">
        <v>11928</v>
      </c>
      <c r="E3554" s="15" t="s">
        <v>11929</v>
      </c>
      <c r="F3554" s="39">
        <v>32130</v>
      </c>
      <c r="G3554" s="15">
        <v>2</v>
      </c>
      <c r="H3554" s="15" t="s">
        <v>2981</v>
      </c>
      <c r="I3554" s="15" t="s">
        <v>11914</v>
      </c>
      <c r="J3554" s="15" t="s">
        <v>11930</v>
      </c>
      <c r="K3554" s="15" t="s">
        <v>2200</v>
      </c>
      <c r="L3554" s="40" t="s">
        <v>6</v>
      </c>
      <c r="M3554" s="39"/>
      <c r="N3554" s="41" t="s">
        <v>2098</v>
      </c>
      <c r="O3554" s="39">
        <v>45041</v>
      </c>
      <c r="P3554" s="40">
        <v>1</v>
      </c>
      <c r="Q3554" s="40">
        <v>1</v>
      </c>
      <c r="R3554" s="40" t="str">
        <f>IFERROR(VLOOKUP(Tabla2[[#This Row],[CONTRATISTA PRNCIPAL]],Hoja1!$L$5:$M$9,2,FALSE),"CJV")</f>
        <v>CJV</v>
      </c>
      <c r="S3554" s="40" t="str">
        <f>IF(Tabla2[[#This Row],[EMPRESA]]=Tabla2[[#This Row],[CONTRATISTA PRNCIPAL]],"Principal","Secundaria")</f>
        <v>Secundaria</v>
      </c>
      <c r="T3554" s="42">
        <f>IFERROR(1/COUNTIF(Tabla2[CONTRATISTA PRNCIPAL],Tabla2[[#This Row],[CONTRATISTA PRNCIPAL]]),0)</f>
        <v>0.019230769230769232</v>
      </c>
      <c r="U3554" s="43">
        <f>IF(((TODAY()-Tabla2[[#This Row],[FECHA NACIMIENTO]])/365)&lt;18,"Corregir", IF(((TODAY()-Tabla2[[#This Row],[FECHA NACIMIENTO]])/365)&gt;80, "Corregir",ROUNDDOWN(((TODAY()-Tabla2[[#This Row],[FECHA NACIMIENTO]])/365),0)))</f>
        <v>35</v>
      </c>
      <c r="V35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54" s="44" t="str">
        <f>+IF(Tabla2[[#This Row],[Edad]]="Corregir","Corregir","Ok")</f>
        <v>Ok</v>
      </c>
      <c r="X3554" s="42" t="str">
        <f>+IFERROR(VLOOKUP(Tabla2[[#This Row],[DISTRITO SEGÚN DNI]],Hoja1!$A$2:$B$32,2,FALSE),"No")</f>
        <v>No</v>
      </c>
      <c r="Y3554" s="42" t="str">
        <f>IF(OR(LOWER(Tabla2[[#This Row],[GENERO]])="masculino", LOWER(Tabla2[[#This Row],[GENERO]])="femenino"),"OK","Corregir")</f>
        <v>OK</v>
      </c>
      <c r="Z3554" s="42" t="str">
        <f>+IF(Tabla2[[#This Row],[Nro. DNI / CE]]="","Corregir",IF(LEN(Tabla2[[#This Row],[Nro. DNI / CE]])&gt;=8,"OK","Corregir"))</f>
        <v>OK</v>
      </c>
      <c r="AA3554" s="42">
        <f>COUNTIF(Tabla2[APELLIDOS Y NOMBRES],Tabla2[[#This Row],[APELLIDOS Y NOMBRES]])</f>
        <v>1</v>
      </c>
      <c r="AB3554" s="42">
        <f>IF(Tabla2[[#This Row],[Trabajador]]&gt;1,1/Tabla2[[#This Row],[Trabajador]],Tabla2[[#This Row],[Trabajador]])</f>
        <v>1</v>
      </c>
      <c r="AC3554" t="str">
        <f>+IFERROR(IF(Tabla2[[#This Row],[FECHA CESE/BAJA]]="","No Aplica",IF(AND(MONTH(Tabla2[[#This Row],[FECHA CESE/BAJA]])=MONTH(TODAY()-30),YEAR(Tabla2[[#This Row],[FECHA CESE/BAJA]])=YEAR(TODAY())),MONTH(TODAY()-30)&amp;"-"&amp;YEAR(TODAY()),"Borrar")),"No aplica")</f>
        <v>No Aplica</v>
      </c>
      <c r="AD3554" t="str">
        <f>+IFERROR(IF(Tabla2[[#This Row],[FECHA INICIO DE LABORES EN OBRA]]="","No Aplica",IF(AND(MONTH(Tabla2[[#This Row],[FECHA INICIO DE LABORES EN OBRA]])=MONTH(TODAY()-30),YEAR(Tabla2[[#This Row],[FECHA INICIO DE LABORES EN OBRA]])=YEAR(TODAY())),MONTH(TODAY()-30)&amp;"-"&amp;YEAR(TODAY()),"No Aplica")),"No Aplica")</f>
        <v>No Aplica</v>
      </c>
    </row>
    <row r="3555" spans="1:30" x14ac:dyDescent="0.25">
      <c r="A3555" s="13" t="s">
        <v>11916</v>
      </c>
      <c r="B3555" s="15" t="s">
        <v>11917</v>
      </c>
      <c r="C3555" s="15" t="s">
        <v>11834</v>
      </c>
      <c r="D3555" s="15" t="s">
        <v>11931</v>
      </c>
      <c r="E3555" s="15" t="s">
        <v>11932</v>
      </c>
      <c r="F3555" s="39">
        <v>34570</v>
      </c>
      <c r="G3555" s="15">
        <v>2</v>
      </c>
      <c r="H3555" s="15" t="s">
        <v>11920</v>
      </c>
      <c r="I3555" s="15" t="s">
        <v>11914</v>
      </c>
      <c r="J3555" s="15" t="s">
        <v>11933</v>
      </c>
      <c r="K3555" s="15" t="s">
        <v>2272</v>
      </c>
      <c r="L3555" s="40" t="s">
        <v>6</v>
      </c>
      <c r="M3555" s="39"/>
      <c r="N3555" s="41" t="s">
        <v>2098</v>
      </c>
      <c r="O3555" s="39">
        <v>45041</v>
      </c>
      <c r="P3555" s="40">
        <v>1</v>
      </c>
      <c r="Q3555" s="40">
        <v>1</v>
      </c>
      <c r="R3555" s="40" t="str">
        <f>IFERROR(VLOOKUP(Tabla2[[#This Row],[CONTRATISTA PRNCIPAL]],Hoja1!$L$5:$M$9,2,FALSE),"CJV")</f>
        <v>CJV</v>
      </c>
      <c r="S3555" s="40" t="str">
        <f>IF(Tabla2[[#This Row],[EMPRESA]]=Tabla2[[#This Row],[CONTRATISTA PRNCIPAL]],"Principal","Secundaria")</f>
        <v>Secundaria</v>
      </c>
      <c r="T3555" s="42">
        <f>IFERROR(1/COUNTIF(Tabla2[CONTRATISTA PRNCIPAL],Tabla2[[#This Row],[CONTRATISTA PRNCIPAL]]),0)</f>
        <v>0.019230769230769232</v>
      </c>
      <c r="U3555" s="43">
        <f>IF(((TODAY()-Tabla2[[#This Row],[FECHA NACIMIENTO]])/365)&lt;18,"Corregir", IF(((TODAY()-Tabla2[[#This Row],[FECHA NACIMIENTO]])/365)&gt;80, "Corregir",ROUNDDOWN(((TODAY()-Tabla2[[#This Row],[FECHA NACIMIENTO]])/365),0)))</f>
        <v>29</v>
      </c>
      <c r="V35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55" s="44" t="str">
        <f>+IF(Tabla2[[#This Row],[Edad]]="Corregir","Corregir","Ok")</f>
        <v>Ok</v>
      </c>
      <c r="X3555" s="42" t="str">
        <f>+IFERROR(VLOOKUP(Tabla2[[#This Row],[DISTRITO SEGÚN DNI]],Hoja1!$A$2:$B$32,2,FALSE),"No")</f>
        <v>No</v>
      </c>
      <c r="Y3555" s="42" t="str">
        <f>IF(OR(LOWER(Tabla2[[#This Row],[GENERO]])="masculino", LOWER(Tabla2[[#This Row],[GENERO]])="femenino"),"OK","Corregir")</f>
        <v>OK</v>
      </c>
      <c r="Z3555" s="42" t="str">
        <f>+IF(Tabla2[[#This Row],[Nro. DNI / CE]]="","Corregir",IF(LEN(Tabla2[[#This Row],[Nro. DNI / CE]])&gt;=8,"OK","Corregir"))</f>
        <v>OK</v>
      </c>
      <c r="AA3555" s="42">
        <f>COUNTIF(Tabla2[APELLIDOS Y NOMBRES],Tabla2[[#This Row],[APELLIDOS Y NOMBRES]])</f>
        <v>1</v>
      </c>
      <c r="AB3555" s="42">
        <f>IF(Tabla2[[#This Row],[Trabajador]]&gt;1,1/Tabla2[[#This Row],[Trabajador]],Tabla2[[#This Row],[Trabajador]])</f>
        <v>1</v>
      </c>
      <c r="AC3555" t="str">
        <f>+IFERROR(IF(Tabla2[[#This Row],[FECHA CESE/BAJA]]="","No Aplica",IF(AND(MONTH(Tabla2[[#This Row],[FECHA CESE/BAJA]])=MONTH(TODAY()-30),YEAR(Tabla2[[#This Row],[FECHA CESE/BAJA]])=YEAR(TODAY())),MONTH(TODAY()-30)&amp;"-"&amp;YEAR(TODAY()),"Borrar")),"No aplica")</f>
        <v>No Aplica</v>
      </c>
      <c r="AD3555" t="str">
        <f>+IFERROR(IF(Tabla2[[#This Row],[FECHA INICIO DE LABORES EN OBRA]]="","No Aplica",IF(AND(MONTH(Tabla2[[#This Row],[FECHA INICIO DE LABORES EN OBRA]])=MONTH(TODAY()-30),YEAR(Tabla2[[#This Row],[FECHA INICIO DE LABORES EN OBRA]])=YEAR(TODAY())),MONTH(TODAY()-30)&amp;"-"&amp;YEAR(TODAY()),"No Aplica")),"No Aplica")</f>
        <v>No Aplica</v>
      </c>
    </row>
    <row r="3556" spans="1:30" x14ac:dyDescent="0.25">
      <c r="A3556" s="13" t="s">
        <v>11916</v>
      </c>
      <c r="B3556" s="15" t="s">
        <v>11917</v>
      </c>
      <c r="C3556" s="15" t="s">
        <v>11834</v>
      </c>
      <c r="D3556" s="15" t="s">
        <v>11934</v>
      </c>
      <c r="E3556" s="15" t="s">
        <v>11935</v>
      </c>
      <c r="F3556" s="39">
        <v>31835</v>
      </c>
      <c r="G3556" s="15">
        <v>2</v>
      </c>
      <c r="H3556" s="15" t="s">
        <v>11920</v>
      </c>
      <c r="I3556" s="15" t="s">
        <v>11914</v>
      </c>
      <c r="J3556" s="15" t="s">
        <v>11936</v>
      </c>
      <c r="K3556" s="15" t="s">
        <v>2237</v>
      </c>
      <c r="L3556" s="40" t="s">
        <v>6</v>
      </c>
      <c r="M3556" s="39"/>
      <c r="N3556" s="41" t="s">
        <v>2098</v>
      </c>
      <c r="O3556" s="39">
        <v>45041</v>
      </c>
      <c r="P3556" s="40">
        <v>1</v>
      </c>
      <c r="Q3556" s="40">
        <v>1</v>
      </c>
      <c r="R3556" s="40" t="str">
        <f>IFERROR(VLOOKUP(Tabla2[[#This Row],[CONTRATISTA PRNCIPAL]],Hoja1!$L$5:$M$9,2,FALSE),"CJV")</f>
        <v>CJV</v>
      </c>
      <c r="S3556" s="40" t="str">
        <f>IF(Tabla2[[#This Row],[EMPRESA]]=Tabla2[[#This Row],[CONTRATISTA PRNCIPAL]],"Principal","Secundaria")</f>
        <v>Secundaria</v>
      </c>
      <c r="T3556" s="42">
        <f>IFERROR(1/COUNTIF(Tabla2[CONTRATISTA PRNCIPAL],Tabla2[[#This Row],[CONTRATISTA PRNCIPAL]]),0)</f>
        <v>0.019230769230769232</v>
      </c>
      <c r="U3556" s="43">
        <f>IF(((TODAY()-Tabla2[[#This Row],[FECHA NACIMIENTO]])/365)&lt;18,"Corregir", IF(((TODAY()-Tabla2[[#This Row],[FECHA NACIMIENTO]])/365)&gt;80, "Corregir",ROUNDDOWN(((TODAY()-Tabla2[[#This Row],[FECHA NACIMIENTO]])/365),0)))</f>
        <v>36</v>
      </c>
      <c r="V35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56" s="44" t="str">
        <f>+IF(Tabla2[[#This Row],[Edad]]="Corregir","Corregir","Ok")</f>
        <v>Ok</v>
      </c>
      <c r="X3556" s="42" t="str">
        <f>+IFERROR(VLOOKUP(Tabla2[[#This Row],[DISTRITO SEGÚN DNI]],Hoja1!$A$2:$B$32,2,FALSE),"No")</f>
        <v>No</v>
      </c>
      <c r="Y3556" s="42" t="str">
        <f>IF(OR(LOWER(Tabla2[[#This Row],[GENERO]])="masculino", LOWER(Tabla2[[#This Row],[GENERO]])="femenino"),"OK","Corregir")</f>
        <v>OK</v>
      </c>
      <c r="Z3556" s="42" t="str">
        <f>+IF(Tabla2[[#This Row],[Nro. DNI / CE]]="","Corregir",IF(LEN(Tabla2[[#This Row],[Nro. DNI / CE]])&gt;=8,"OK","Corregir"))</f>
        <v>OK</v>
      </c>
      <c r="AA3556" s="42">
        <f>COUNTIF(Tabla2[APELLIDOS Y NOMBRES],Tabla2[[#This Row],[APELLIDOS Y NOMBRES]])</f>
        <v>1</v>
      </c>
      <c r="AB3556" s="42">
        <f>IF(Tabla2[[#This Row],[Trabajador]]&gt;1,1/Tabla2[[#This Row],[Trabajador]],Tabla2[[#This Row],[Trabajador]])</f>
        <v>1</v>
      </c>
      <c r="AC3556" t="str">
        <f>+IFERROR(IF(Tabla2[[#This Row],[FECHA CESE/BAJA]]="","No Aplica",IF(AND(MONTH(Tabla2[[#This Row],[FECHA CESE/BAJA]])=MONTH(TODAY()-30),YEAR(Tabla2[[#This Row],[FECHA CESE/BAJA]])=YEAR(TODAY())),MONTH(TODAY()-30)&amp;"-"&amp;YEAR(TODAY()),"Borrar")),"No aplica")</f>
        <v>No Aplica</v>
      </c>
      <c r="AD3556" t="str">
        <f>+IFERROR(IF(Tabla2[[#This Row],[FECHA INICIO DE LABORES EN OBRA]]="","No Aplica",IF(AND(MONTH(Tabla2[[#This Row],[FECHA INICIO DE LABORES EN OBRA]])=MONTH(TODAY()-30),YEAR(Tabla2[[#This Row],[FECHA INICIO DE LABORES EN OBRA]])=YEAR(TODAY())),MONTH(TODAY()-30)&amp;"-"&amp;YEAR(TODAY()),"No Aplica")),"No Aplica")</f>
        <v>No Aplica</v>
      </c>
    </row>
    <row r="3557" spans="1:30" x14ac:dyDescent="0.25">
      <c r="A3557" s="13" t="s">
        <v>11916</v>
      </c>
      <c r="B3557" s="15" t="s">
        <v>11917</v>
      </c>
      <c r="C3557" s="15" t="s">
        <v>11834</v>
      </c>
      <c r="D3557" s="15" t="s">
        <v>1014</v>
      </c>
      <c r="E3557" s="15" t="s">
        <v>1015</v>
      </c>
      <c r="F3557" s="39">
        <v>37331</v>
      </c>
      <c r="G3557" s="15">
        <v>2</v>
      </c>
      <c r="H3557" s="15" t="s">
        <v>11920</v>
      </c>
      <c r="I3557" s="15" t="s">
        <v>11914</v>
      </c>
      <c r="J3557" s="15" t="s">
        <v>11937</v>
      </c>
      <c r="K3557" s="15" t="s">
        <v>34</v>
      </c>
      <c r="L3557" s="40" t="s">
        <v>6</v>
      </c>
      <c r="M3557" s="39"/>
      <c r="N3557" s="41" t="s">
        <v>2098</v>
      </c>
      <c r="O3557" s="39">
        <v>45041</v>
      </c>
      <c r="P3557" s="40">
        <v>1</v>
      </c>
      <c r="Q3557" s="40">
        <v>1</v>
      </c>
      <c r="R3557" s="40" t="str">
        <f>IFERROR(VLOOKUP(Tabla2[[#This Row],[CONTRATISTA PRNCIPAL]],Hoja1!$L$5:$M$9,2,FALSE),"CJV")</f>
        <v>CJV</v>
      </c>
      <c r="S3557" s="40" t="str">
        <f>IF(Tabla2[[#This Row],[EMPRESA]]=Tabla2[[#This Row],[CONTRATISTA PRNCIPAL]],"Principal","Secundaria")</f>
        <v>Secundaria</v>
      </c>
      <c r="T3557" s="42">
        <f>IFERROR(1/COUNTIF(Tabla2[CONTRATISTA PRNCIPAL],Tabla2[[#This Row],[CONTRATISTA PRNCIPAL]]),0)</f>
        <v>0.019230769230769232</v>
      </c>
      <c r="U3557" s="43">
        <f>IF(((TODAY()-Tabla2[[#This Row],[FECHA NACIMIENTO]])/365)&lt;18,"Corregir", IF(((TODAY()-Tabla2[[#This Row],[FECHA NACIMIENTO]])/365)&gt;80, "Corregir",ROUNDDOWN(((TODAY()-Tabla2[[#This Row],[FECHA NACIMIENTO]])/365),0)))</f>
        <v>21</v>
      </c>
      <c r="V35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57" s="44" t="str">
        <f>+IF(Tabla2[[#This Row],[Edad]]="Corregir","Corregir","Ok")</f>
        <v>Ok</v>
      </c>
      <c r="X3557" s="42" t="str">
        <f>+IFERROR(VLOOKUP(Tabla2[[#This Row],[DISTRITO SEGÚN DNI]],Hoja1!$A$2:$B$32,2,FALSE),"No")</f>
        <v>SANTA ANITA</v>
      </c>
      <c r="Y3557" s="42" t="str">
        <f>IF(OR(LOWER(Tabla2[[#This Row],[GENERO]])="masculino", LOWER(Tabla2[[#This Row],[GENERO]])="femenino"),"OK","Corregir")</f>
        <v>OK</v>
      </c>
      <c r="Z3557" s="42" t="str">
        <f>+IF(Tabla2[[#This Row],[Nro. DNI / CE]]="","Corregir",IF(LEN(Tabla2[[#This Row],[Nro. DNI / CE]])&gt;=8,"OK","Corregir"))</f>
        <v>OK</v>
      </c>
      <c r="AA3557" s="42">
        <f>COUNTIF(Tabla2[APELLIDOS Y NOMBRES],Tabla2[[#This Row],[APELLIDOS Y NOMBRES]])</f>
        <v>1</v>
      </c>
      <c r="AB3557" s="42">
        <f>IF(Tabla2[[#This Row],[Trabajador]]&gt;1,1/Tabla2[[#This Row],[Trabajador]],Tabla2[[#This Row],[Trabajador]])</f>
        <v>1</v>
      </c>
      <c r="AC3557" t="str">
        <f>+IFERROR(IF(Tabla2[[#This Row],[FECHA CESE/BAJA]]="","No Aplica",IF(AND(MONTH(Tabla2[[#This Row],[FECHA CESE/BAJA]])=MONTH(TODAY()-30),YEAR(Tabla2[[#This Row],[FECHA CESE/BAJA]])=YEAR(TODAY())),MONTH(TODAY()-30)&amp;"-"&amp;YEAR(TODAY()),"Borrar")),"No aplica")</f>
        <v>No Aplica</v>
      </c>
      <c r="AD3557" t="str">
        <f>+IFERROR(IF(Tabla2[[#This Row],[FECHA INICIO DE LABORES EN OBRA]]="","No Aplica",IF(AND(MONTH(Tabla2[[#This Row],[FECHA INICIO DE LABORES EN OBRA]])=MONTH(TODAY()-30),YEAR(Tabla2[[#This Row],[FECHA INICIO DE LABORES EN OBRA]])=YEAR(TODAY())),MONTH(TODAY()-30)&amp;"-"&amp;YEAR(TODAY()),"No Aplica")),"No Aplica")</f>
        <v>No Aplica</v>
      </c>
    </row>
    <row r="3558" spans="1:30" x14ac:dyDescent="0.25">
      <c r="A3558" s="13" t="s">
        <v>11916</v>
      </c>
      <c r="B3558" s="15" t="s">
        <v>11917</v>
      </c>
      <c r="C3558" s="15" t="s">
        <v>11834</v>
      </c>
      <c r="D3558" s="15" t="s">
        <v>11938</v>
      </c>
      <c r="E3558" s="15" t="s">
        <v>11939</v>
      </c>
      <c r="F3558" s="39">
        <v>29503</v>
      </c>
      <c r="G3558" s="15">
        <v>2</v>
      </c>
      <c r="H3558" s="15" t="s">
        <v>11920</v>
      </c>
      <c r="I3558" s="15" t="s">
        <v>11914</v>
      </c>
      <c r="J3558" s="15" t="s">
        <v>11940</v>
      </c>
      <c r="K3558" s="15" t="s">
        <v>4274</v>
      </c>
      <c r="L3558" s="40" t="s">
        <v>6</v>
      </c>
      <c r="M3558" s="39"/>
      <c r="N3558" s="41" t="s">
        <v>2098</v>
      </c>
      <c r="O3558" s="39">
        <v>45041</v>
      </c>
      <c r="P3558" s="40">
        <v>1</v>
      </c>
      <c r="Q3558" s="40">
        <v>1</v>
      </c>
      <c r="R3558" s="40" t="str">
        <f>IFERROR(VLOOKUP(Tabla2[[#This Row],[CONTRATISTA PRNCIPAL]],Hoja1!$L$5:$M$9,2,FALSE),"CJV")</f>
        <v>CJV</v>
      </c>
      <c r="S3558" s="40" t="str">
        <f>IF(Tabla2[[#This Row],[EMPRESA]]=Tabla2[[#This Row],[CONTRATISTA PRNCIPAL]],"Principal","Secundaria")</f>
        <v>Secundaria</v>
      </c>
      <c r="T3558" s="42">
        <f>IFERROR(1/COUNTIF(Tabla2[CONTRATISTA PRNCIPAL],Tabla2[[#This Row],[CONTRATISTA PRNCIPAL]]),0)</f>
        <v>0.019230769230769232</v>
      </c>
      <c r="U3558" s="43">
        <f>IF(((TODAY()-Tabla2[[#This Row],[FECHA NACIMIENTO]])/365)&lt;18,"Corregir", IF(((TODAY()-Tabla2[[#This Row],[FECHA NACIMIENTO]])/365)&gt;80, "Corregir",ROUNDDOWN(((TODAY()-Tabla2[[#This Row],[FECHA NACIMIENTO]])/365),0)))</f>
        <v>43</v>
      </c>
      <c r="V35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58" s="44" t="str">
        <f>+IF(Tabla2[[#This Row],[Edad]]="Corregir","Corregir","Ok")</f>
        <v>Ok</v>
      </c>
      <c r="X3558" s="42" t="str">
        <f>+IFERROR(VLOOKUP(Tabla2[[#This Row],[DISTRITO SEGÚN DNI]],Hoja1!$A$2:$B$32,2,FALSE),"No")</f>
        <v>No</v>
      </c>
      <c r="Y3558" s="42" t="str">
        <f>IF(OR(LOWER(Tabla2[[#This Row],[GENERO]])="masculino", LOWER(Tabla2[[#This Row],[GENERO]])="femenino"),"OK","Corregir")</f>
        <v>OK</v>
      </c>
      <c r="Z3558" s="42" t="str">
        <f>+IF(Tabla2[[#This Row],[Nro. DNI / CE]]="","Corregir",IF(LEN(Tabla2[[#This Row],[Nro. DNI / CE]])&gt;=8,"OK","Corregir"))</f>
        <v>OK</v>
      </c>
      <c r="AA3558" s="42">
        <f>COUNTIF(Tabla2[APELLIDOS Y NOMBRES],Tabla2[[#This Row],[APELLIDOS Y NOMBRES]])</f>
        <v>1</v>
      </c>
      <c r="AB3558" s="42">
        <f>IF(Tabla2[[#This Row],[Trabajador]]&gt;1,1/Tabla2[[#This Row],[Trabajador]],Tabla2[[#This Row],[Trabajador]])</f>
        <v>1</v>
      </c>
      <c r="AC3558" t="str">
        <f>+IFERROR(IF(Tabla2[[#This Row],[FECHA CESE/BAJA]]="","No Aplica",IF(AND(MONTH(Tabla2[[#This Row],[FECHA CESE/BAJA]])=MONTH(TODAY()-30),YEAR(Tabla2[[#This Row],[FECHA CESE/BAJA]])=YEAR(TODAY())),MONTH(TODAY()-30)&amp;"-"&amp;YEAR(TODAY()),"Borrar")),"No aplica")</f>
        <v>No Aplica</v>
      </c>
      <c r="AD3558" t="str">
        <f>+IFERROR(IF(Tabla2[[#This Row],[FECHA INICIO DE LABORES EN OBRA]]="","No Aplica",IF(AND(MONTH(Tabla2[[#This Row],[FECHA INICIO DE LABORES EN OBRA]])=MONTH(TODAY()-30),YEAR(Tabla2[[#This Row],[FECHA INICIO DE LABORES EN OBRA]])=YEAR(TODAY())),MONTH(TODAY()-30)&amp;"-"&amp;YEAR(TODAY()),"No Aplica")),"No Aplica")</f>
        <v>No Aplica</v>
      </c>
    </row>
    <row r="3559" spans="1:30" x14ac:dyDescent="0.25">
      <c r="A3559" s="13" t="s">
        <v>11916</v>
      </c>
      <c r="B3559" s="15" t="s">
        <v>11917</v>
      </c>
      <c r="C3559" s="15" t="s">
        <v>11834</v>
      </c>
      <c r="D3559" s="15" t="s">
        <v>11941</v>
      </c>
      <c r="E3559" s="15" t="s">
        <v>11942</v>
      </c>
      <c r="F3559" s="39">
        <v>32875</v>
      </c>
      <c r="G3559" s="15">
        <v>2</v>
      </c>
      <c r="H3559" s="15" t="s">
        <v>2192</v>
      </c>
      <c r="I3559" s="15" t="s">
        <v>11914</v>
      </c>
      <c r="J3559" s="15" t="s">
        <v>11943</v>
      </c>
      <c r="K3559" s="15" t="s">
        <v>2645</v>
      </c>
      <c r="L3559" s="40" t="s">
        <v>6</v>
      </c>
      <c r="M3559" s="39"/>
      <c r="N3559" s="41" t="s">
        <v>2098</v>
      </c>
      <c r="O3559" s="39">
        <v>45041</v>
      </c>
      <c r="P3559" s="40">
        <v>1</v>
      </c>
      <c r="Q3559" s="40">
        <v>1</v>
      </c>
      <c r="R3559" s="40" t="str">
        <f>IFERROR(VLOOKUP(Tabla2[[#This Row],[CONTRATISTA PRNCIPAL]],Hoja1!$L$5:$M$9,2,FALSE),"CJV")</f>
        <v>CJV</v>
      </c>
      <c r="S3559" s="40" t="str">
        <f>IF(Tabla2[[#This Row],[EMPRESA]]=Tabla2[[#This Row],[CONTRATISTA PRNCIPAL]],"Principal","Secundaria")</f>
        <v>Secundaria</v>
      </c>
      <c r="T3559" s="42">
        <f>IFERROR(1/COUNTIF(Tabla2[CONTRATISTA PRNCIPAL],Tabla2[[#This Row],[CONTRATISTA PRNCIPAL]]),0)</f>
        <v>0.019230769230769232</v>
      </c>
      <c r="U3559" s="43">
        <f>IF(((TODAY()-Tabla2[[#This Row],[FECHA NACIMIENTO]])/365)&lt;18,"Corregir", IF(((TODAY()-Tabla2[[#This Row],[FECHA NACIMIENTO]])/365)&gt;80, "Corregir",ROUNDDOWN(((TODAY()-Tabla2[[#This Row],[FECHA NACIMIENTO]])/365),0)))</f>
        <v>33</v>
      </c>
      <c r="V35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59" s="44" t="str">
        <f>+IF(Tabla2[[#This Row],[Edad]]="Corregir","Corregir","Ok")</f>
        <v>Ok</v>
      </c>
      <c r="X3559" s="42" t="str">
        <f>+IFERROR(VLOOKUP(Tabla2[[#This Row],[DISTRITO SEGÚN DNI]],Hoja1!$A$2:$B$32,2,FALSE),"No")</f>
        <v>No</v>
      </c>
      <c r="Y3559" s="42" t="str">
        <f>IF(OR(LOWER(Tabla2[[#This Row],[GENERO]])="masculino", LOWER(Tabla2[[#This Row],[GENERO]])="femenino"),"OK","Corregir")</f>
        <v>OK</v>
      </c>
      <c r="Z3559" s="42" t="str">
        <f>+IF(Tabla2[[#This Row],[Nro. DNI / CE]]="","Corregir",IF(LEN(Tabla2[[#This Row],[Nro. DNI / CE]])&gt;=8,"OK","Corregir"))</f>
        <v>OK</v>
      </c>
      <c r="AA3559" s="42">
        <f>COUNTIF(Tabla2[APELLIDOS Y NOMBRES],Tabla2[[#This Row],[APELLIDOS Y NOMBRES]])</f>
        <v>1</v>
      </c>
      <c r="AB3559" s="42">
        <f>IF(Tabla2[[#This Row],[Trabajador]]&gt;1,1/Tabla2[[#This Row],[Trabajador]],Tabla2[[#This Row],[Trabajador]])</f>
        <v>1</v>
      </c>
      <c r="AC3559" t="str">
        <f>+IFERROR(IF(Tabla2[[#This Row],[FECHA CESE/BAJA]]="","No Aplica",IF(AND(MONTH(Tabla2[[#This Row],[FECHA CESE/BAJA]])=MONTH(TODAY()-30),YEAR(Tabla2[[#This Row],[FECHA CESE/BAJA]])=YEAR(TODAY())),MONTH(TODAY()-30)&amp;"-"&amp;YEAR(TODAY()),"Borrar")),"No aplica")</f>
        <v>No Aplica</v>
      </c>
      <c r="AD3559" t="str">
        <f>+IFERROR(IF(Tabla2[[#This Row],[FECHA INICIO DE LABORES EN OBRA]]="","No Aplica",IF(AND(MONTH(Tabla2[[#This Row],[FECHA INICIO DE LABORES EN OBRA]])=MONTH(TODAY()-30),YEAR(Tabla2[[#This Row],[FECHA INICIO DE LABORES EN OBRA]])=YEAR(TODAY())),MONTH(TODAY()-30)&amp;"-"&amp;YEAR(TODAY()),"No Aplica")),"No Aplica")</f>
        <v>No Aplica</v>
      </c>
    </row>
    <row r="3560" spans="1:30" x14ac:dyDescent="0.25">
      <c r="A3560" s="13" t="s">
        <v>11916</v>
      </c>
      <c r="B3560" s="15" t="s">
        <v>11917</v>
      </c>
      <c r="C3560" s="15" t="s">
        <v>11834</v>
      </c>
      <c r="D3560" s="15" t="s">
        <v>11944</v>
      </c>
      <c r="E3560" s="15" t="s">
        <v>11945</v>
      </c>
      <c r="F3560" s="39">
        <v>34590</v>
      </c>
      <c r="G3560" s="15">
        <v>2</v>
      </c>
      <c r="H3560" s="15" t="s">
        <v>11946</v>
      </c>
      <c r="I3560" s="15" t="s">
        <v>11914</v>
      </c>
      <c r="J3560" s="15" t="s">
        <v>11947</v>
      </c>
      <c r="K3560" s="15" t="s">
        <v>2641</v>
      </c>
      <c r="L3560" s="40" t="s">
        <v>6</v>
      </c>
      <c r="M3560" s="39"/>
      <c r="N3560" s="41" t="s">
        <v>2098</v>
      </c>
      <c r="O3560" s="39">
        <v>45051</v>
      </c>
      <c r="P3560" s="40">
        <v>1</v>
      </c>
      <c r="Q3560" s="40">
        <v>1</v>
      </c>
      <c r="R3560" s="40" t="str">
        <f>IFERROR(VLOOKUP(Tabla2[[#This Row],[CONTRATISTA PRNCIPAL]],Hoja1!$L$5:$M$9,2,FALSE),"CJV")</f>
        <v>CJV</v>
      </c>
      <c r="S3560" s="40" t="str">
        <f>IF(Tabla2[[#This Row],[EMPRESA]]=Tabla2[[#This Row],[CONTRATISTA PRNCIPAL]],"Principal","Secundaria")</f>
        <v>Secundaria</v>
      </c>
      <c r="T3560" s="42">
        <f>IFERROR(1/COUNTIF(Tabla2[CONTRATISTA PRNCIPAL],Tabla2[[#This Row],[CONTRATISTA PRNCIPAL]]),0)</f>
        <v>0.019230769230769232</v>
      </c>
      <c r="U3560" s="43">
        <f>IF(((TODAY()-Tabla2[[#This Row],[FECHA NACIMIENTO]])/365)&lt;18,"Corregir", IF(((TODAY()-Tabla2[[#This Row],[FECHA NACIMIENTO]])/365)&gt;80, "Corregir",ROUNDDOWN(((TODAY()-Tabla2[[#This Row],[FECHA NACIMIENTO]])/365),0)))</f>
        <v>29</v>
      </c>
      <c r="V35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60" s="44" t="str">
        <f>+IF(Tabla2[[#This Row],[Edad]]="Corregir","Corregir","Ok")</f>
        <v>Ok</v>
      </c>
      <c r="X3560" s="42" t="str">
        <f>+IFERROR(VLOOKUP(Tabla2[[#This Row],[DISTRITO SEGÚN DNI]],Hoja1!$A$2:$B$32,2,FALSE),"No")</f>
        <v>No</v>
      </c>
      <c r="Y3560" s="42" t="str">
        <f>IF(OR(LOWER(Tabla2[[#This Row],[GENERO]])="masculino", LOWER(Tabla2[[#This Row],[GENERO]])="femenino"),"OK","Corregir")</f>
        <v>OK</v>
      </c>
      <c r="Z3560" s="42" t="str">
        <f>+IF(Tabla2[[#This Row],[Nro. DNI / CE]]="","Corregir",IF(LEN(Tabla2[[#This Row],[Nro. DNI / CE]])&gt;=8,"OK","Corregir"))</f>
        <v>OK</v>
      </c>
      <c r="AA3560" s="42">
        <f>COUNTIF(Tabla2[APELLIDOS Y NOMBRES],Tabla2[[#This Row],[APELLIDOS Y NOMBRES]])</f>
        <v>1</v>
      </c>
      <c r="AB3560" s="42">
        <f>IF(Tabla2[[#This Row],[Trabajador]]&gt;1,1/Tabla2[[#This Row],[Trabajador]],Tabla2[[#This Row],[Trabajador]])</f>
        <v>1</v>
      </c>
      <c r="AC3560" t="str">
        <f>+IFERROR(IF(Tabla2[[#This Row],[FECHA CESE/BAJA]]="","No Aplica",IF(AND(MONTH(Tabla2[[#This Row],[FECHA CESE/BAJA]])=MONTH(TODAY()-30),YEAR(Tabla2[[#This Row],[FECHA CESE/BAJA]])=YEAR(TODAY())),MONTH(TODAY()-30)&amp;"-"&amp;YEAR(TODAY()),"Borrar")),"No aplica")</f>
        <v>No Aplica</v>
      </c>
      <c r="AD3560" t="str">
        <f>+IFERROR(IF(Tabla2[[#This Row],[FECHA INICIO DE LABORES EN OBRA]]="","No Aplica",IF(AND(MONTH(Tabla2[[#This Row],[FECHA INICIO DE LABORES EN OBRA]])=MONTH(TODAY()-30),YEAR(Tabla2[[#This Row],[FECHA INICIO DE LABORES EN OBRA]])=YEAR(TODAY())),MONTH(TODAY()-30)&amp;"-"&amp;YEAR(TODAY()),"No Aplica")),"No Aplica")</f>
        <v>No Aplica</v>
      </c>
    </row>
    <row r="3561" spans="1:30" x14ac:dyDescent="0.25">
      <c r="A3561" s="13" t="s">
        <v>11916</v>
      </c>
      <c r="B3561" s="15" t="s">
        <v>11917</v>
      </c>
      <c r="C3561" s="15" t="s">
        <v>11834</v>
      </c>
      <c r="D3561" s="15" t="s">
        <v>11948</v>
      </c>
      <c r="E3561" s="15" t="s">
        <v>11949</v>
      </c>
      <c r="F3561" s="39">
        <v>33839</v>
      </c>
      <c r="G3561" s="15">
        <v>2</v>
      </c>
      <c r="H3561" s="15" t="s">
        <v>11946</v>
      </c>
      <c r="I3561" s="15" t="s">
        <v>11914</v>
      </c>
      <c r="J3561" s="15" t="s">
        <v>11950</v>
      </c>
      <c r="K3561" s="15" t="s">
        <v>11951</v>
      </c>
      <c r="L3561" s="40" t="s">
        <v>6</v>
      </c>
      <c r="M3561" s="39"/>
      <c r="N3561" s="41" t="s">
        <v>2098</v>
      </c>
      <c r="O3561" s="39">
        <v>45051</v>
      </c>
      <c r="P3561" s="40">
        <v>1</v>
      </c>
      <c r="Q3561" s="40">
        <v>1</v>
      </c>
      <c r="R3561" s="40" t="str">
        <f>IFERROR(VLOOKUP(Tabla2[[#This Row],[CONTRATISTA PRNCIPAL]],Hoja1!$L$5:$M$9,2,FALSE),"CJV")</f>
        <v>CJV</v>
      </c>
      <c r="S3561" s="40" t="str">
        <f>IF(Tabla2[[#This Row],[EMPRESA]]=Tabla2[[#This Row],[CONTRATISTA PRNCIPAL]],"Principal","Secundaria")</f>
        <v>Secundaria</v>
      </c>
      <c r="T3561" s="42">
        <f>IFERROR(1/COUNTIF(Tabla2[CONTRATISTA PRNCIPAL],Tabla2[[#This Row],[CONTRATISTA PRNCIPAL]]),0)</f>
        <v>0.019230769230769232</v>
      </c>
      <c r="U3561" s="43">
        <f>IF(((TODAY()-Tabla2[[#This Row],[FECHA NACIMIENTO]])/365)&lt;18,"Corregir", IF(((TODAY()-Tabla2[[#This Row],[FECHA NACIMIENTO]])/365)&gt;80, "Corregir",ROUNDDOWN(((TODAY()-Tabla2[[#This Row],[FECHA NACIMIENTO]])/365),0)))</f>
        <v>31</v>
      </c>
      <c r="V35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61" s="44" t="str">
        <f>+IF(Tabla2[[#This Row],[Edad]]="Corregir","Corregir","Ok")</f>
        <v>Ok</v>
      </c>
      <c r="X3561" s="42" t="str">
        <f>+IFERROR(VLOOKUP(Tabla2[[#This Row],[DISTRITO SEGÚN DNI]],Hoja1!$A$2:$B$32,2,FALSE),"No")</f>
        <v>No</v>
      </c>
      <c r="Y3561" s="42" t="str">
        <f>IF(OR(LOWER(Tabla2[[#This Row],[GENERO]])="masculino", LOWER(Tabla2[[#This Row],[GENERO]])="femenino"),"OK","Corregir")</f>
        <v>OK</v>
      </c>
      <c r="Z3561" s="42" t="str">
        <f>+IF(Tabla2[[#This Row],[Nro. DNI / CE]]="","Corregir",IF(LEN(Tabla2[[#This Row],[Nro. DNI / CE]])&gt;=8,"OK","Corregir"))</f>
        <v>OK</v>
      </c>
      <c r="AA3561" s="42">
        <f>COUNTIF(Tabla2[APELLIDOS Y NOMBRES],Tabla2[[#This Row],[APELLIDOS Y NOMBRES]])</f>
        <v>1</v>
      </c>
      <c r="AB3561" s="42">
        <f>IF(Tabla2[[#This Row],[Trabajador]]&gt;1,1/Tabla2[[#This Row],[Trabajador]],Tabla2[[#This Row],[Trabajador]])</f>
        <v>1</v>
      </c>
      <c r="AC3561" t="str">
        <f>+IFERROR(IF(Tabla2[[#This Row],[FECHA CESE/BAJA]]="","No Aplica",IF(AND(MONTH(Tabla2[[#This Row],[FECHA CESE/BAJA]])=MONTH(TODAY()-30),YEAR(Tabla2[[#This Row],[FECHA CESE/BAJA]])=YEAR(TODAY())),MONTH(TODAY()-30)&amp;"-"&amp;YEAR(TODAY()),"Borrar")),"No aplica")</f>
        <v>No Aplica</v>
      </c>
      <c r="AD3561" t="str">
        <f>+IFERROR(IF(Tabla2[[#This Row],[FECHA INICIO DE LABORES EN OBRA]]="","No Aplica",IF(AND(MONTH(Tabla2[[#This Row],[FECHA INICIO DE LABORES EN OBRA]])=MONTH(TODAY()-30),YEAR(Tabla2[[#This Row],[FECHA INICIO DE LABORES EN OBRA]])=YEAR(TODAY())),MONTH(TODAY()-30)&amp;"-"&amp;YEAR(TODAY()),"No Aplica")),"No Aplica")</f>
        <v>No Aplica</v>
      </c>
    </row>
    <row r="3562" spans="1:30" x14ac:dyDescent="0.25">
      <c r="A3562" s="13" t="s">
        <v>11916</v>
      </c>
      <c r="B3562" s="15" t="s">
        <v>11917</v>
      </c>
      <c r="C3562" s="15" t="s">
        <v>11834</v>
      </c>
      <c r="D3562" s="15" t="s">
        <v>11952</v>
      </c>
      <c r="E3562" s="15" t="s">
        <v>11953</v>
      </c>
      <c r="F3562" s="39">
        <v>31018</v>
      </c>
      <c r="G3562" s="15">
        <v>2</v>
      </c>
      <c r="H3562" s="15" t="s">
        <v>11920</v>
      </c>
      <c r="I3562" s="15" t="s">
        <v>11914</v>
      </c>
      <c r="J3562" s="15" t="s">
        <v>11924</v>
      </c>
      <c r="K3562" s="15" t="s">
        <v>2237</v>
      </c>
      <c r="L3562" s="40" t="s">
        <v>6</v>
      </c>
      <c r="M3562" s="39"/>
      <c r="N3562" s="41" t="s">
        <v>2098</v>
      </c>
      <c r="O3562" s="39">
        <v>45051</v>
      </c>
      <c r="P3562" s="40">
        <v>1</v>
      </c>
      <c r="Q3562" s="40">
        <v>1</v>
      </c>
      <c r="R3562" s="40" t="str">
        <f>IFERROR(VLOOKUP(Tabla2[[#This Row],[CONTRATISTA PRNCIPAL]],Hoja1!$L$5:$M$9,2,FALSE),"CJV")</f>
        <v>CJV</v>
      </c>
      <c r="S3562" s="40" t="str">
        <f>IF(Tabla2[[#This Row],[EMPRESA]]=Tabla2[[#This Row],[CONTRATISTA PRNCIPAL]],"Principal","Secundaria")</f>
        <v>Secundaria</v>
      </c>
      <c r="T3562" s="42">
        <f>IFERROR(1/COUNTIF(Tabla2[CONTRATISTA PRNCIPAL],Tabla2[[#This Row],[CONTRATISTA PRNCIPAL]]),0)</f>
        <v>0.019230769230769232</v>
      </c>
      <c r="U3562" s="43">
        <f>IF(((TODAY()-Tabla2[[#This Row],[FECHA NACIMIENTO]])/365)&lt;18,"Corregir", IF(((TODAY()-Tabla2[[#This Row],[FECHA NACIMIENTO]])/365)&gt;80, "Corregir",ROUNDDOWN(((TODAY()-Tabla2[[#This Row],[FECHA NACIMIENTO]])/365),0)))</f>
        <v>38</v>
      </c>
      <c r="V35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62" s="44" t="str">
        <f>+IF(Tabla2[[#This Row],[Edad]]="Corregir","Corregir","Ok")</f>
        <v>Ok</v>
      </c>
      <c r="X3562" s="42" t="str">
        <f>+IFERROR(VLOOKUP(Tabla2[[#This Row],[DISTRITO SEGÚN DNI]],Hoja1!$A$2:$B$32,2,FALSE),"No")</f>
        <v>No</v>
      </c>
      <c r="Y3562" s="42" t="str">
        <f>IF(OR(LOWER(Tabla2[[#This Row],[GENERO]])="masculino", LOWER(Tabla2[[#This Row],[GENERO]])="femenino"),"OK","Corregir")</f>
        <v>OK</v>
      </c>
      <c r="Z3562" s="42" t="str">
        <f>+IF(Tabla2[[#This Row],[Nro. DNI / CE]]="","Corregir",IF(LEN(Tabla2[[#This Row],[Nro. DNI / CE]])&gt;=8,"OK","Corregir"))</f>
        <v>OK</v>
      </c>
      <c r="AA3562" s="42">
        <f>COUNTIF(Tabla2[APELLIDOS Y NOMBRES],Tabla2[[#This Row],[APELLIDOS Y NOMBRES]])</f>
        <v>1</v>
      </c>
      <c r="AB3562" s="42">
        <f>IF(Tabla2[[#This Row],[Trabajador]]&gt;1,1/Tabla2[[#This Row],[Trabajador]],Tabla2[[#This Row],[Trabajador]])</f>
        <v>1</v>
      </c>
      <c r="AC3562" t="str">
        <f>+IFERROR(IF(Tabla2[[#This Row],[FECHA CESE/BAJA]]="","No Aplica",IF(AND(MONTH(Tabla2[[#This Row],[FECHA CESE/BAJA]])=MONTH(TODAY()-30),YEAR(Tabla2[[#This Row],[FECHA CESE/BAJA]])=YEAR(TODAY())),MONTH(TODAY()-30)&amp;"-"&amp;YEAR(TODAY()),"Borrar")),"No aplica")</f>
        <v>No Aplica</v>
      </c>
      <c r="AD3562" t="str">
        <f>+IFERROR(IF(Tabla2[[#This Row],[FECHA INICIO DE LABORES EN OBRA]]="","No Aplica",IF(AND(MONTH(Tabla2[[#This Row],[FECHA INICIO DE LABORES EN OBRA]])=MONTH(TODAY()-30),YEAR(Tabla2[[#This Row],[FECHA INICIO DE LABORES EN OBRA]])=YEAR(TODAY())),MONTH(TODAY()-30)&amp;"-"&amp;YEAR(TODAY()),"No Aplica")),"No Aplica")</f>
        <v>No Aplica</v>
      </c>
    </row>
    <row r="3563" spans="1:30" x14ac:dyDescent="0.25">
      <c r="A3563" s="13" t="s">
        <v>11916</v>
      </c>
      <c r="B3563" s="15" t="s">
        <v>11917</v>
      </c>
      <c r="C3563" s="15" t="s">
        <v>11834</v>
      </c>
      <c r="D3563" s="15" t="s">
        <v>11954</v>
      </c>
      <c r="E3563" s="15" t="s">
        <v>11955</v>
      </c>
      <c r="F3563" s="39">
        <v>37560</v>
      </c>
      <c r="G3563" s="15">
        <v>2</v>
      </c>
      <c r="H3563" s="15" t="s">
        <v>11920</v>
      </c>
      <c r="I3563" s="15" t="s">
        <v>11914</v>
      </c>
      <c r="J3563" s="15" t="s">
        <v>11924</v>
      </c>
      <c r="K3563" s="15" t="s">
        <v>2237</v>
      </c>
      <c r="L3563" s="40" t="s">
        <v>6</v>
      </c>
      <c r="M3563" s="39"/>
      <c r="N3563" s="41" t="s">
        <v>2098</v>
      </c>
      <c r="O3563" s="39">
        <v>45051</v>
      </c>
      <c r="P3563" s="40">
        <v>1</v>
      </c>
      <c r="Q3563" s="40">
        <v>1</v>
      </c>
      <c r="R3563" s="40" t="str">
        <f>IFERROR(VLOOKUP(Tabla2[[#This Row],[CONTRATISTA PRNCIPAL]],Hoja1!$L$5:$M$9,2,FALSE),"CJV")</f>
        <v>CJV</v>
      </c>
      <c r="S3563" s="40" t="str">
        <f>IF(Tabla2[[#This Row],[EMPRESA]]=Tabla2[[#This Row],[CONTRATISTA PRNCIPAL]],"Principal","Secundaria")</f>
        <v>Secundaria</v>
      </c>
      <c r="T3563" s="42">
        <f>IFERROR(1/COUNTIF(Tabla2[CONTRATISTA PRNCIPAL],Tabla2[[#This Row],[CONTRATISTA PRNCIPAL]]),0)</f>
        <v>0.019230769230769232</v>
      </c>
      <c r="U3563" s="43">
        <f>IF(((TODAY()-Tabla2[[#This Row],[FECHA NACIMIENTO]])/365)&lt;18,"Corregir", IF(((TODAY()-Tabla2[[#This Row],[FECHA NACIMIENTO]])/365)&gt;80, "Corregir",ROUNDDOWN(((TODAY()-Tabla2[[#This Row],[FECHA NACIMIENTO]])/365),0)))</f>
        <v>20</v>
      </c>
      <c r="V35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63" s="44" t="str">
        <f>+IF(Tabla2[[#This Row],[Edad]]="Corregir","Corregir","Ok")</f>
        <v>Ok</v>
      </c>
      <c r="X3563" s="42" t="str">
        <f>+IFERROR(VLOOKUP(Tabla2[[#This Row],[DISTRITO SEGÚN DNI]],Hoja1!$A$2:$B$32,2,FALSE),"No")</f>
        <v>No</v>
      </c>
      <c r="Y3563" s="42" t="str">
        <f>IF(OR(LOWER(Tabla2[[#This Row],[GENERO]])="masculino", LOWER(Tabla2[[#This Row],[GENERO]])="femenino"),"OK","Corregir")</f>
        <v>OK</v>
      </c>
      <c r="Z3563" s="42" t="str">
        <f>+IF(Tabla2[[#This Row],[Nro. DNI / CE]]="","Corregir",IF(LEN(Tabla2[[#This Row],[Nro. DNI / CE]])&gt;=8,"OK","Corregir"))</f>
        <v>OK</v>
      </c>
      <c r="AA3563" s="42">
        <f>COUNTIF(Tabla2[APELLIDOS Y NOMBRES],Tabla2[[#This Row],[APELLIDOS Y NOMBRES]])</f>
        <v>1</v>
      </c>
      <c r="AB3563" s="42">
        <f>IF(Tabla2[[#This Row],[Trabajador]]&gt;1,1/Tabla2[[#This Row],[Trabajador]],Tabla2[[#This Row],[Trabajador]])</f>
        <v>1</v>
      </c>
      <c r="AC3563" t="str">
        <f>+IFERROR(IF(Tabla2[[#This Row],[FECHA CESE/BAJA]]="","No Aplica",IF(AND(MONTH(Tabla2[[#This Row],[FECHA CESE/BAJA]])=MONTH(TODAY()-30),YEAR(Tabla2[[#This Row],[FECHA CESE/BAJA]])=YEAR(TODAY())),MONTH(TODAY()-30)&amp;"-"&amp;YEAR(TODAY()),"Borrar")),"No aplica")</f>
        <v>No Aplica</v>
      </c>
      <c r="AD3563" t="str">
        <f>+IFERROR(IF(Tabla2[[#This Row],[FECHA INICIO DE LABORES EN OBRA]]="","No Aplica",IF(AND(MONTH(Tabla2[[#This Row],[FECHA INICIO DE LABORES EN OBRA]])=MONTH(TODAY()-30),YEAR(Tabla2[[#This Row],[FECHA INICIO DE LABORES EN OBRA]])=YEAR(TODAY())),MONTH(TODAY()-30)&amp;"-"&amp;YEAR(TODAY()),"No Aplica")),"No Aplica")</f>
        <v>No Aplica</v>
      </c>
    </row>
    <row r="3564" spans="1:30" x14ac:dyDescent="0.25">
      <c r="A3564" s="13" t="s">
        <v>11956</v>
      </c>
      <c r="B3564" s="15" t="s">
        <v>11957</v>
      </c>
      <c r="C3564" s="15" t="s">
        <v>11834</v>
      </c>
      <c r="D3564" s="15" t="s">
        <v>1109</v>
      </c>
      <c r="E3564" s="15" t="s">
        <v>1110</v>
      </c>
      <c r="F3564" s="39">
        <v>38263</v>
      </c>
      <c r="G3564" s="15">
        <v>2</v>
      </c>
      <c r="H3564" s="15" t="s">
        <v>11958</v>
      </c>
      <c r="I3564" s="15" t="s">
        <v>11914</v>
      </c>
      <c r="J3564" s="15" t="s">
        <v>11959</v>
      </c>
      <c r="K3564" s="15" t="s">
        <v>27</v>
      </c>
      <c r="L3564" s="40" t="s">
        <v>6</v>
      </c>
      <c r="M3564" s="39"/>
      <c r="N3564" s="41" t="s">
        <v>2098</v>
      </c>
      <c r="O3564" s="39">
        <v>45083</v>
      </c>
      <c r="P3564" s="40">
        <v>1</v>
      </c>
      <c r="Q3564" s="40">
        <v>1</v>
      </c>
      <c r="R3564" s="40" t="str">
        <f>IFERROR(VLOOKUP(Tabla2[[#This Row],[CONTRATISTA PRNCIPAL]],Hoja1!$L$5:$M$9,2,FALSE),"CJV")</f>
        <v>CJV</v>
      </c>
      <c r="S3564" s="40" t="str">
        <f>IF(Tabla2[[#This Row],[EMPRESA]]=Tabla2[[#This Row],[CONTRATISTA PRNCIPAL]],"Principal","Secundaria")</f>
        <v>Secundaria</v>
      </c>
      <c r="T3564" s="42">
        <f>IFERROR(1/COUNTIF(Tabla2[CONTRATISTA PRNCIPAL],Tabla2[[#This Row],[CONTRATISTA PRNCIPAL]]),0)</f>
        <v>0.019230769230769232</v>
      </c>
      <c r="U3564" s="43">
        <f>IF(((TODAY()-Tabla2[[#This Row],[FECHA NACIMIENTO]])/365)&lt;18,"Corregir", IF(((TODAY()-Tabla2[[#This Row],[FECHA NACIMIENTO]])/365)&gt;80, "Corregir",ROUNDDOWN(((TODAY()-Tabla2[[#This Row],[FECHA NACIMIENTO]])/365),0)))</f>
        <v>19</v>
      </c>
      <c r="V35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64" s="44" t="str">
        <f>+IF(Tabla2[[#This Row],[Edad]]="Corregir","Corregir","Ok")</f>
        <v>Ok</v>
      </c>
      <c r="X3564" s="42" t="str">
        <f>+IFERROR(VLOOKUP(Tabla2[[#This Row],[DISTRITO SEGÚN DNI]],Hoja1!$A$2:$B$32,2,FALSE),"No")</f>
        <v>CALLAO</v>
      </c>
      <c r="Y3564" s="42" t="str">
        <f>IF(OR(LOWER(Tabla2[[#This Row],[GENERO]])="masculino", LOWER(Tabla2[[#This Row],[GENERO]])="femenino"),"OK","Corregir")</f>
        <v>OK</v>
      </c>
      <c r="Z3564" s="42" t="str">
        <f>+IF(Tabla2[[#This Row],[Nro. DNI / CE]]="","Corregir",IF(LEN(Tabla2[[#This Row],[Nro. DNI / CE]])&gt;=8,"OK","Corregir"))</f>
        <v>OK</v>
      </c>
      <c r="AA3564" s="42">
        <f>COUNTIF(Tabla2[APELLIDOS Y NOMBRES],Tabla2[[#This Row],[APELLIDOS Y NOMBRES]])</f>
        <v>1</v>
      </c>
      <c r="AB3564" s="42">
        <f>IF(Tabla2[[#This Row],[Trabajador]]&gt;1,1/Tabla2[[#This Row],[Trabajador]],Tabla2[[#This Row],[Trabajador]])</f>
        <v>1</v>
      </c>
      <c r="AC3564" t="str">
        <f>+IFERROR(IF(Tabla2[[#This Row],[FECHA CESE/BAJA]]="","No Aplica",IF(AND(MONTH(Tabla2[[#This Row],[FECHA CESE/BAJA]])=MONTH(TODAY()-30),YEAR(Tabla2[[#This Row],[FECHA CESE/BAJA]])=YEAR(TODAY())),MONTH(TODAY()-30)&amp;"-"&amp;YEAR(TODAY()),"Borrar")),"No aplica")</f>
        <v>No Aplica</v>
      </c>
      <c r="AD3564" t="str">
        <f>+IFERROR(IF(Tabla2[[#This Row],[FECHA INICIO DE LABORES EN OBRA]]="","No Aplica",IF(AND(MONTH(Tabla2[[#This Row],[FECHA INICIO DE LABORES EN OBRA]])=MONTH(TODAY()-30),YEAR(Tabla2[[#This Row],[FECHA INICIO DE LABORES EN OBRA]])=YEAR(TODAY())),MONTH(TODAY()-30)&amp;"-"&amp;YEAR(TODAY()),"No Aplica")),"No Aplica")</f>
        <v>No Aplica</v>
      </c>
    </row>
    <row r="3565" spans="1:30" x14ac:dyDescent="0.25">
      <c r="A3565" s="13" t="s">
        <v>11956</v>
      </c>
      <c r="B3565" s="15" t="s">
        <v>11957</v>
      </c>
      <c r="C3565" s="15" t="s">
        <v>11834</v>
      </c>
      <c r="D3565" s="15" t="s">
        <v>1111</v>
      </c>
      <c r="E3565" s="15" t="s">
        <v>1112</v>
      </c>
      <c r="F3565" s="39">
        <v>35962</v>
      </c>
      <c r="G3565" s="15">
        <v>2</v>
      </c>
      <c r="H3565" s="15" t="s">
        <v>3485</v>
      </c>
      <c r="I3565" s="15" t="s">
        <v>11914</v>
      </c>
      <c r="J3565" s="15" t="s">
        <v>11959</v>
      </c>
      <c r="K3565" s="15" t="s">
        <v>27</v>
      </c>
      <c r="L3565" s="40" t="s">
        <v>6</v>
      </c>
      <c r="M3565" s="39"/>
      <c r="N3565" s="41" t="s">
        <v>2098</v>
      </c>
      <c r="O3565" s="39">
        <v>45083</v>
      </c>
      <c r="P3565" s="40">
        <v>1</v>
      </c>
      <c r="Q3565" s="40">
        <v>1</v>
      </c>
      <c r="R3565" s="40" t="str">
        <f>IFERROR(VLOOKUP(Tabla2[[#This Row],[CONTRATISTA PRNCIPAL]],Hoja1!$L$5:$M$9,2,FALSE),"CJV")</f>
        <v>CJV</v>
      </c>
      <c r="S3565" s="40" t="str">
        <f>IF(Tabla2[[#This Row],[EMPRESA]]=Tabla2[[#This Row],[CONTRATISTA PRNCIPAL]],"Principal","Secundaria")</f>
        <v>Secundaria</v>
      </c>
      <c r="T3565" s="42">
        <f>IFERROR(1/COUNTIF(Tabla2[CONTRATISTA PRNCIPAL],Tabla2[[#This Row],[CONTRATISTA PRNCIPAL]]),0)</f>
        <v>0.019230769230769232</v>
      </c>
      <c r="U3565" s="43">
        <f>IF(((TODAY()-Tabla2[[#This Row],[FECHA NACIMIENTO]])/365)&lt;18,"Corregir", IF(((TODAY()-Tabla2[[#This Row],[FECHA NACIMIENTO]])/365)&gt;80, "Corregir",ROUNDDOWN(((TODAY()-Tabla2[[#This Row],[FECHA NACIMIENTO]])/365),0)))</f>
        <v>25</v>
      </c>
      <c r="V35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65" s="44" t="str">
        <f>+IF(Tabla2[[#This Row],[Edad]]="Corregir","Corregir","Ok")</f>
        <v>Ok</v>
      </c>
      <c r="X3565" s="42" t="str">
        <f>+IFERROR(VLOOKUP(Tabla2[[#This Row],[DISTRITO SEGÚN DNI]],Hoja1!$A$2:$B$32,2,FALSE),"No")</f>
        <v>CALLAO</v>
      </c>
      <c r="Y3565" s="42" t="str">
        <f>IF(OR(LOWER(Tabla2[[#This Row],[GENERO]])="masculino", LOWER(Tabla2[[#This Row],[GENERO]])="femenino"),"OK","Corregir")</f>
        <v>OK</v>
      </c>
      <c r="Z3565" s="42" t="str">
        <f>+IF(Tabla2[[#This Row],[Nro. DNI / CE]]="","Corregir",IF(LEN(Tabla2[[#This Row],[Nro. DNI / CE]])&gt;=8,"OK","Corregir"))</f>
        <v>OK</v>
      </c>
      <c r="AA3565" s="42">
        <f>COUNTIF(Tabla2[APELLIDOS Y NOMBRES],Tabla2[[#This Row],[APELLIDOS Y NOMBRES]])</f>
        <v>1</v>
      </c>
      <c r="AB3565" s="42">
        <f>IF(Tabla2[[#This Row],[Trabajador]]&gt;1,1/Tabla2[[#This Row],[Trabajador]],Tabla2[[#This Row],[Trabajador]])</f>
        <v>1</v>
      </c>
      <c r="AC3565" t="str">
        <f>+IFERROR(IF(Tabla2[[#This Row],[FECHA CESE/BAJA]]="","No Aplica",IF(AND(MONTH(Tabla2[[#This Row],[FECHA CESE/BAJA]])=MONTH(TODAY()-30),YEAR(Tabla2[[#This Row],[FECHA CESE/BAJA]])=YEAR(TODAY())),MONTH(TODAY()-30)&amp;"-"&amp;YEAR(TODAY()),"Borrar")),"No aplica")</f>
        <v>No Aplica</v>
      </c>
      <c r="AD3565" t="str">
        <f>+IFERROR(IF(Tabla2[[#This Row],[FECHA INICIO DE LABORES EN OBRA]]="","No Aplica",IF(AND(MONTH(Tabla2[[#This Row],[FECHA INICIO DE LABORES EN OBRA]])=MONTH(TODAY()-30),YEAR(Tabla2[[#This Row],[FECHA INICIO DE LABORES EN OBRA]])=YEAR(TODAY())),MONTH(TODAY()-30)&amp;"-"&amp;YEAR(TODAY()),"No Aplica")),"No Aplica")</f>
        <v>No Aplica</v>
      </c>
    </row>
    <row r="3566" spans="1:30" x14ac:dyDescent="0.25">
      <c r="A3566" s="13" t="s">
        <v>11956</v>
      </c>
      <c r="B3566" s="15" t="s">
        <v>11957</v>
      </c>
      <c r="C3566" s="15" t="s">
        <v>11834</v>
      </c>
      <c r="D3566" s="15" t="s">
        <v>1113</v>
      </c>
      <c r="E3566" s="15" t="s">
        <v>1114</v>
      </c>
      <c r="F3566" s="39">
        <v>36976</v>
      </c>
      <c r="G3566" s="15">
        <v>2</v>
      </c>
      <c r="H3566" s="15" t="s">
        <v>11960</v>
      </c>
      <c r="I3566" s="15" t="s">
        <v>11914</v>
      </c>
      <c r="J3566" s="15" t="s">
        <v>11959</v>
      </c>
      <c r="K3566" s="15" t="s">
        <v>27</v>
      </c>
      <c r="L3566" s="40" t="s">
        <v>6</v>
      </c>
      <c r="M3566" s="39"/>
      <c r="N3566" s="41" t="s">
        <v>2098</v>
      </c>
      <c r="O3566" s="39">
        <v>45083</v>
      </c>
      <c r="P3566" s="40">
        <v>1</v>
      </c>
      <c r="Q3566" s="40">
        <v>1</v>
      </c>
      <c r="R3566" s="40" t="str">
        <f>IFERROR(VLOOKUP(Tabla2[[#This Row],[CONTRATISTA PRNCIPAL]],Hoja1!$L$5:$M$9,2,FALSE),"CJV")</f>
        <v>CJV</v>
      </c>
      <c r="S3566" s="40" t="str">
        <f>IF(Tabla2[[#This Row],[EMPRESA]]=Tabla2[[#This Row],[CONTRATISTA PRNCIPAL]],"Principal","Secundaria")</f>
        <v>Secundaria</v>
      </c>
      <c r="T3566" s="42">
        <f>IFERROR(1/COUNTIF(Tabla2[CONTRATISTA PRNCIPAL],Tabla2[[#This Row],[CONTRATISTA PRNCIPAL]]),0)</f>
        <v>0.019230769230769232</v>
      </c>
      <c r="U3566" s="43">
        <f>IF(((TODAY()-Tabla2[[#This Row],[FECHA NACIMIENTO]])/365)&lt;18,"Corregir", IF(((TODAY()-Tabla2[[#This Row],[FECHA NACIMIENTO]])/365)&gt;80, "Corregir",ROUNDDOWN(((TODAY()-Tabla2[[#This Row],[FECHA NACIMIENTO]])/365),0)))</f>
        <v>22</v>
      </c>
      <c r="V35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66" s="44" t="str">
        <f>+IF(Tabla2[[#This Row],[Edad]]="Corregir","Corregir","Ok")</f>
        <v>Ok</v>
      </c>
      <c r="X3566" s="42" t="str">
        <f>+IFERROR(VLOOKUP(Tabla2[[#This Row],[DISTRITO SEGÚN DNI]],Hoja1!$A$2:$B$32,2,FALSE),"No")</f>
        <v>CALLAO</v>
      </c>
      <c r="Y3566" s="42" t="str">
        <f>IF(OR(LOWER(Tabla2[[#This Row],[GENERO]])="masculino", LOWER(Tabla2[[#This Row],[GENERO]])="femenino"),"OK","Corregir")</f>
        <v>OK</v>
      </c>
      <c r="Z3566" s="42" t="str">
        <f>+IF(Tabla2[[#This Row],[Nro. DNI / CE]]="","Corregir",IF(LEN(Tabla2[[#This Row],[Nro. DNI / CE]])&gt;=8,"OK","Corregir"))</f>
        <v>OK</v>
      </c>
      <c r="AA3566" s="42">
        <f>COUNTIF(Tabla2[APELLIDOS Y NOMBRES],Tabla2[[#This Row],[APELLIDOS Y NOMBRES]])</f>
        <v>1</v>
      </c>
      <c r="AB3566" s="42">
        <f>IF(Tabla2[[#This Row],[Trabajador]]&gt;1,1/Tabla2[[#This Row],[Trabajador]],Tabla2[[#This Row],[Trabajador]])</f>
        <v>1</v>
      </c>
      <c r="AC3566" t="str">
        <f>+IFERROR(IF(Tabla2[[#This Row],[FECHA CESE/BAJA]]="","No Aplica",IF(AND(MONTH(Tabla2[[#This Row],[FECHA CESE/BAJA]])=MONTH(TODAY()-30),YEAR(Tabla2[[#This Row],[FECHA CESE/BAJA]])=YEAR(TODAY())),MONTH(TODAY()-30)&amp;"-"&amp;YEAR(TODAY()),"Borrar")),"No aplica")</f>
        <v>No Aplica</v>
      </c>
      <c r="AD3566" t="str">
        <f>+IFERROR(IF(Tabla2[[#This Row],[FECHA INICIO DE LABORES EN OBRA]]="","No Aplica",IF(AND(MONTH(Tabla2[[#This Row],[FECHA INICIO DE LABORES EN OBRA]])=MONTH(TODAY()-30),YEAR(Tabla2[[#This Row],[FECHA INICIO DE LABORES EN OBRA]])=YEAR(TODAY())),MONTH(TODAY()-30)&amp;"-"&amp;YEAR(TODAY()),"No Aplica")),"No Aplica")</f>
        <v>No Aplica</v>
      </c>
    </row>
    <row r="3567" spans="1:30" x14ac:dyDescent="0.25">
      <c r="A3567" s="13" t="s">
        <v>11956</v>
      </c>
      <c r="B3567" s="15" t="s">
        <v>11957</v>
      </c>
      <c r="C3567" s="15" t="s">
        <v>11834</v>
      </c>
      <c r="D3567" s="15" t="s">
        <v>1115</v>
      </c>
      <c r="E3567" s="15" t="s">
        <v>1116</v>
      </c>
      <c r="F3567" s="39">
        <v>37791</v>
      </c>
      <c r="G3567" s="15">
        <v>2</v>
      </c>
      <c r="H3567" s="15" t="s">
        <v>11960</v>
      </c>
      <c r="I3567" s="15" t="s">
        <v>11914</v>
      </c>
      <c r="J3567" s="15" t="s">
        <v>11961</v>
      </c>
      <c r="K3567" s="15" t="s">
        <v>27</v>
      </c>
      <c r="L3567" s="40" t="s">
        <v>6</v>
      </c>
      <c r="M3567" s="39"/>
      <c r="N3567" s="41" t="s">
        <v>2098</v>
      </c>
      <c r="O3567" s="39">
        <v>45083</v>
      </c>
      <c r="P3567" s="40">
        <v>1</v>
      </c>
      <c r="Q3567" s="40">
        <v>1</v>
      </c>
      <c r="R3567" s="40" t="str">
        <f>IFERROR(VLOOKUP(Tabla2[[#This Row],[CONTRATISTA PRNCIPAL]],Hoja1!$L$5:$M$9,2,FALSE),"CJV")</f>
        <v>CJV</v>
      </c>
      <c r="S3567" s="40" t="str">
        <f>IF(Tabla2[[#This Row],[EMPRESA]]=Tabla2[[#This Row],[CONTRATISTA PRNCIPAL]],"Principal","Secundaria")</f>
        <v>Secundaria</v>
      </c>
      <c r="T3567" s="42">
        <f>IFERROR(1/COUNTIF(Tabla2[CONTRATISTA PRNCIPAL],Tabla2[[#This Row],[CONTRATISTA PRNCIPAL]]),0)</f>
        <v>0.019230769230769232</v>
      </c>
      <c r="U3567" s="43">
        <f>IF(((TODAY()-Tabla2[[#This Row],[FECHA NACIMIENTO]])/365)&lt;18,"Corregir", IF(((TODAY()-Tabla2[[#This Row],[FECHA NACIMIENTO]])/365)&gt;80, "Corregir",ROUNDDOWN(((TODAY()-Tabla2[[#This Row],[FECHA NACIMIENTO]])/365),0)))</f>
        <v>20</v>
      </c>
      <c r="V35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67" s="44" t="str">
        <f>+IF(Tabla2[[#This Row],[Edad]]="Corregir","Corregir","Ok")</f>
        <v>Ok</v>
      </c>
      <c r="X3567" s="42" t="str">
        <f>+IFERROR(VLOOKUP(Tabla2[[#This Row],[DISTRITO SEGÚN DNI]],Hoja1!$A$2:$B$32,2,FALSE),"No")</f>
        <v>CALLAO</v>
      </c>
      <c r="Y3567" s="42" t="str">
        <f>IF(OR(LOWER(Tabla2[[#This Row],[GENERO]])="masculino", LOWER(Tabla2[[#This Row],[GENERO]])="femenino"),"OK","Corregir")</f>
        <v>OK</v>
      </c>
      <c r="Z3567" s="42" t="str">
        <f>+IF(Tabla2[[#This Row],[Nro. DNI / CE]]="","Corregir",IF(LEN(Tabla2[[#This Row],[Nro. DNI / CE]])&gt;=8,"OK","Corregir"))</f>
        <v>OK</v>
      </c>
      <c r="AA3567" s="42">
        <f>COUNTIF(Tabla2[APELLIDOS Y NOMBRES],Tabla2[[#This Row],[APELLIDOS Y NOMBRES]])</f>
        <v>1</v>
      </c>
      <c r="AB3567" s="42">
        <f>IF(Tabla2[[#This Row],[Trabajador]]&gt;1,1/Tabla2[[#This Row],[Trabajador]],Tabla2[[#This Row],[Trabajador]])</f>
        <v>1</v>
      </c>
      <c r="AC3567" t="str">
        <f>+IFERROR(IF(Tabla2[[#This Row],[FECHA CESE/BAJA]]="","No Aplica",IF(AND(MONTH(Tabla2[[#This Row],[FECHA CESE/BAJA]])=MONTH(TODAY()-30),YEAR(Tabla2[[#This Row],[FECHA CESE/BAJA]])=YEAR(TODAY())),MONTH(TODAY()-30)&amp;"-"&amp;YEAR(TODAY()),"Borrar")),"No aplica")</f>
        <v>No Aplica</v>
      </c>
      <c r="AD3567" t="str">
        <f>+IFERROR(IF(Tabla2[[#This Row],[FECHA INICIO DE LABORES EN OBRA]]="","No Aplica",IF(AND(MONTH(Tabla2[[#This Row],[FECHA INICIO DE LABORES EN OBRA]])=MONTH(TODAY()-30),YEAR(Tabla2[[#This Row],[FECHA INICIO DE LABORES EN OBRA]])=YEAR(TODAY())),MONTH(TODAY()-30)&amp;"-"&amp;YEAR(TODAY()),"No Aplica")),"No Aplica")</f>
        <v>No Aplica</v>
      </c>
    </row>
    <row r="3568" spans="1:30" x14ac:dyDescent="0.25">
      <c r="A3568" s="13" t="s">
        <v>11956</v>
      </c>
      <c r="B3568" s="15" t="s">
        <v>11957</v>
      </c>
      <c r="C3568" s="15" t="s">
        <v>11834</v>
      </c>
      <c r="D3568" s="15" t="s">
        <v>11962</v>
      </c>
      <c r="E3568" s="15" t="s">
        <v>11963</v>
      </c>
      <c r="F3568" s="39">
        <v>34149</v>
      </c>
      <c r="G3568" s="15">
        <v>2</v>
      </c>
      <c r="H3568" s="15" t="s">
        <v>11964</v>
      </c>
      <c r="I3568" s="15" t="s">
        <v>11914</v>
      </c>
      <c r="J3568" s="15" t="s">
        <v>11965</v>
      </c>
      <c r="K3568" s="15" t="s">
        <v>2190</v>
      </c>
      <c r="L3568" s="40" t="s">
        <v>6</v>
      </c>
      <c r="M3568" s="39"/>
      <c r="N3568" s="41" t="s">
        <v>2098</v>
      </c>
      <c r="O3568" s="39">
        <v>45084</v>
      </c>
      <c r="P3568" s="40">
        <v>1</v>
      </c>
      <c r="Q3568" s="40">
        <v>1</v>
      </c>
      <c r="R3568" s="40" t="str">
        <f>IFERROR(VLOOKUP(Tabla2[[#This Row],[CONTRATISTA PRNCIPAL]],Hoja1!$L$5:$M$9,2,FALSE),"CJV")</f>
        <v>CJV</v>
      </c>
      <c r="S3568" s="40" t="str">
        <f>IF(Tabla2[[#This Row],[EMPRESA]]=Tabla2[[#This Row],[CONTRATISTA PRNCIPAL]],"Principal","Secundaria")</f>
        <v>Secundaria</v>
      </c>
      <c r="T3568" s="42">
        <f>IFERROR(1/COUNTIF(Tabla2[CONTRATISTA PRNCIPAL],Tabla2[[#This Row],[CONTRATISTA PRNCIPAL]]),0)</f>
        <v>0.019230769230769232</v>
      </c>
      <c r="U3568" s="43">
        <f>IF(((TODAY()-Tabla2[[#This Row],[FECHA NACIMIENTO]])/365)&lt;18,"Corregir", IF(((TODAY()-Tabla2[[#This Row],[FECHA NACIMIENTO]])/365)&gt;80, "Corregir",ROUNDDOWN(((TODAY()-Tabla2[[#This Row],[FECHA NACIMIENTO]])/365),0)))</f>
        <v>30</v>
      </c>
      <c r="V35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68" s="44" t="str">
        <f>+IF(Tabla2[[#This Row],[Edad]]="Corregir","Corregir","Ok")</f>
        <v>Ok</v>
      </c>
      <c r="X3568" s="42" t="str">
        <f>+IFERROR(VLOOKUP(Tabla2[[#This Row],[DISTRITO SEGÚN DNI]],Hoja1!$A$2:$B$32,2,FALSE),"No")</f>
        <v>No</v>
      </c>
      <c r="Y3568" s="42" t="str">
        <f>IF(OR(LOWER(Tabla2[[#This Row],[GENERO]])="masculino", LOWER(Tabla2[[#This Row],[GENERO]])="femenino"),"OK","Corregir")</f>
        <v>OK</v>
      </c>
      <c r="Z3568" s="42" t="str">
        <f>+IF(Tabla2[[#This Row],[Nro. DNI / CE]]="","Corregir",IF(LEN(Tabla2[[#This Row],[Nro. DNI / CE]])&gt;=8,"OK","Corregir"))</f>
        <v>OK</v>
      </c>
      <c r="AA3568" s="42">
        <f>COUNTIF(Tabla2[APELLIDOS Y NOMBRES],Tabla2[[#This Row],[APELLIDOS Y NOMBRES]])</f>
        <v>1</v>
      </c>
      <c r="AB3568" s="42">
        <f>IF(Tabla2[[#This Row],[Trabajador]]&gt;1,1/Tabla2[[#This Row],[Trabajador]],Tabla2[[#This Row],[Trabajador]])</f>
        <v>1</v>
      </c>
      <c r="AC3568" t="str">
        <f>+IFERROR(IF(Tabla2[[#This Row],[FECHA CESE/BAJA]]="","No Aplica",IF(AND(MONTH(Tabla2[[#This Row],[FECHA CESE/BAJA]])=MONTH(TODAY()-30),YEAR(Tabla2[[#This Row],[FECHA CESE/BAJA]])=YEAR(TODAY())),MONTH(TODAY()-30)&amp;"-"&amp;YEAR(TODAY()),"Borrar")),"No aplica")</f>
        <v>No Aplica</v>
      </c>
      <c r="AD3568" t="str">
        <f>+IFERROR(IF(Tabla2[[#This Row],[FECHA INICIO DE LABORES EN OBRA]]="","No Aplica",IF(AND(MONTH(Tabla2[[#This Row],[FECHA INICIO DE LABORES EN OBRA]])=MONTH(TODAY()-30),YEAR(Tabla2[[#This Row],[FECHA INICIO DE LABORES EN OBRA]])=YEAR(TODAY())),MONTH(TODAY()-30)&amp;"-"&amp;YEAR(TODAY()),"No Aplica")),"No Aplica")</f>
        <v>No Aplica</v>
      </c>
    </row>
    <row r="3569" spans="1:30" x14ac:dyDescent="0.25">
      <c r="A3569" s="13">
        <v>20601401330</v>
      </c>
      <c r="B3569" s="15" t="s">
        <v>11966</v>
      </c>
      <c r="C3569" s="15" t="s">
        <v>11834</v>
      </c>
      <c r="D3569" s="15" t="s">
        <v>11967</v>
      </c>
      <c r="E3569" s="15" t="s">
        <v>11968</v>
      </c>
      <c r="F3569" s="39">
        <v>35525</v>
      </c>
      <c r="G3569" s="15">
        <v>2</v>
      </c>
      <c r="H3569" s="15" t="s">
        <v>11958</v>
      </c>
      <c r="I3569" s="15" t="s">
        <v>11969</v>
      </c>
      <c r="J3569" s="15" t="s">
        <v>11970</v>
      </c>
      <c r="K3569" s="15" t="s">
        <v>2237</v>
      </c>
      <c r="L3569" s="40" t="s">
        <v>6</v>
      </c>
      <c r="M3569" s="39"/>
      <c r="N3569" s="41" t="s">
        <v>2098</v>
      </c>
      <c r="O3569" s="39">
        <v>45148</v>
      </c>
      <c r="P3569" s="40">
        <v>1</v>
      </c>
      <c r="Q3569" s="40">
        <v>1</v>
      </c>
      <c r="R3569" s="40" t="str">
        <f>IFERROR(VLOOKUP(Tabla2[[#This Row],[CONTRATISTA PRNCIPAL]],Hoja1!$L$5:$M$9,2,FALSE),"CJV")</f>
        <v>CJV</v>
      </c>
      <c r="S3569" s="40" t="str">
        <f>IF(Tabla2[[#This Row],[EMPRESA]]=Tabla2[[#This Row],[CONTRATISTA PRNCIPAL]],"Principal","Secundaria")</f>
        <v>Secundaria</v>
      </c>
      <c r="T3569" s="42">
        <f>IFERROR(1/COUNTIF(Tabla2[CONTRATISTA PRNCIPAL],Tabla2[[#This Row],[CONTRATISTA PRNCIPAL]]),0)</f>
        <v>0.019230769230769232</v>
      </c>
      <c r="U3569" s="43">
        <f>IF(((TODAY()-Tabla2[[#This Row],[FECHA NACIMIENTO]])/365)&lt;18,"Corregir", IF(((TODAY()-Tabla2[[#This Row],[FECHA NACIMIENTO]])/365)&gt;80, "Corregir",ROUNDDOWN(((TODAY()-Tabla2[[#This Row],[FECHA NACIMIENTO]])/365),0)))</f>
        <v>26</v>
      </c>
      <c r="V35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69" s="44" t="str">
        <f>+IF(Tabla2[[#This Row],[Edad]]="Corregir","Corregir","Ok")</f>
        <v>Ok</v>
      </c>
      <c r="X3569" s="42" t="str">
        <f>+IFERROR(VLOOKUP(Tabla2[[#This Row],[DISTRITO SEGÚN DNI]],Hoja1!$A$2:$B$32,2,FALSE),"No")</f>
        <v>No</v>
      </c>
      <c r="Y3569" s="42" t="str">
        <f>IF(OR(LOWER(Tabla2[[#This Row],[GENERO]])="masculino", LOWER(Tabla2[[#This Row],[GENERO]])="femenino"),"OK","Corregir")</f>
        <v>OK</v>
      </c>
      <c r="Z3569" s="42" t="str">
        <f>+IF(Tabla2[[#This Row],[Nro. DNI / CE]]="","Corregir",IF(LEN(Tabla2[[#This Row],[Nro. DNI / CE]])&gt;=8,"OK","Corregir"))</f>
        <v>OK</v>
      </c>
      <c r="AA3569" s="42">
        <f>COUNTIF(Tabla2[APELLIDOS Y NOMBRES],Tabla2[[#This Row],[APELLIDOS Y NOMBRES]])</f>
        <v>1</v>
      </c>
      <c r="AB3569" s="42">
        <f>IF(Tabla2[[#This Row],[Trabajador]]&gt;1,1/Tabla2[[#This Row],[Trabajador]],Tabla2[[#This Row],[Trabajador]])</f>
        <v>1</v>
      </c>
      <c r="AC3569" t="str">
        <f>+IFERROR(IF(Tabla2[[#This Row],[FECHA CESE/BAJA]]="","No Aplica",IF(AND(MONTH(Tabla2[[#This Row],[FECHA CESE/BAJA]])=MONTH(TODAY()-30),YEAR(Tabla2[[#This Row],[FECHA CESE/BAJA]])=YEAR(TODAY())),MONTH(TODAY()-30)&amp;"-"&amp;YEAR(TODAY()),"Borrar")),"No aplica")</f>
        <v>No Aplica</v>
      </c>
      <c r="AD3569" t="str">
        <f>+IFERROR(IF(Tabla2[[#This Row],[FECHA INICIO DE LABORES EN OBRA]]="","No Aplica",IF(AND(MONTH(Tabla2[[#This Row],[FECHA INICIO DE LABORES EN OBRA]])=MONTH(TODAY()-30),YEAR(Tabla2[[#This Row],[FECHA INICIO DE LABORES EN OBRA]])=YEAR(TODAY())),MONTH(TODAY()-30)&amp;"-"&amp;YEAR(TODAY()),"No Aplica")),"No Aplica")</f>
        <v>8-2023</v>
      </c>
    </row>
    <row r="3570" spans="1:30" x14ac:dyDescent="0.25">
      <c r="A3570" s="13">
        <v>20601401330</v>
      </c>
      <c r="B3570" s="15" t="s">
        <v>11966</v>
      </c>
      <c r="C3570" s="15" t="s">
        <v>11834</v>
      </c>
      <c r="D3570" s="15" t="s">
        <v>11971</v>
      </c>
      <c r="E3570" s="15" t="s">
        <v>11972</v>
      </c>
      <c r="F3570" s="39">
        <v>36116</v>
      </c>
      <c r="G3570" s="15">
        <v>2</v>
      </c>
      <c r="H3570" s="15" t="s">
        <v>11960</v>
      </c>
      <c r="I3570" s="15" t="s">
        <v>11969</v>
      </c>
      <c r="J3570" s="15" t="s">
        <v>11973</v>
      </c>
      <c r="K3570" s="15" t="s">
        <v>2237</v>
      </c>
      <c r="L3570" s="40" t="s">
        <v>6</v>
      </c>
      <c r="M3570" s="39"/>
      <c r="N3570" s="41" t="s">
        <v>2098</v>
      </c>
      <c r="O3570" s="39">
        <v>45148</v>
      </c>
      <c r="P3570" s="40">
        <v>1</v>
      </c>
      <c r="Q3570" s="40">
        <v>1</v>
      </c>
      <c r="R3570" s="40" t="str">
        <f>IFERROR(VLOOKUP(Tabla2[[#This Row],[CONTRATISTA PRNCIPAL]],Hoja1!$L$5:$M$9,2,FALSE),"CJV")</f>
        <v>CJV</v>
      </c>
      <c r="S3570" s="40" t="str">
        <f>IF(Tabla2[[#This Row],[EMPRESA]]=Tabla2[[#This Row],[CONTRATISTA PRNCIPAL]],"Principal","Secundaria")</f>
        <v>Secundaria</v>
      </c>
      <c r="T3570" s="42">
        <f>IFERROR(1/COUNTIF(Tabla2[CONTRATISTA PRNCIPAL],Tabla2[[#This Row],[CONTRATISTA PRNCIPAL]]),0)</f>
        <v>0.019230769230769232</v>
      </c>
      <c r="U3570" s="43">
        <f>IF(((TODAY()-Tabla2[[#This Row],[FECHA NACIMIENTO]])/365)&lt;18,"Corregir", IF(((TODAY()-Tabla2[[#This Row],[FECHA NACIMIENTO]])/365)&gt;80, "Corregir",ROUNDDOWN(((TODAY()-Tabla2[[#This Row],[FECHA NACIMIENTO]])/365),0)))</f>
        <v>24</v>
      </c>
      <c r="V35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70" s="44" t="str">
        <f>+IF(Tabla2[[#This Row],[Edad]]="Corregir","Corregir","Ok")</f>
        <v>Ok</v>
      </c>
      <c r="X3570" s="42" t="str">
        <f>+IFERROR(VLOOKUP(Tabla2[[#This Row],[DISTRITO SEGÚN DNI]],Hoja1!$A$2:$B$32,2,FALSE),"No")</f>
        <v>No</v>
      </c>
      <c r="Y3570" s="42" t="str">
        <f>IF(OR(LOWER(Tabla2[[#This Row],[GENERO]])="masculino", LOWER(Tabla2[[#This Row],[GENERO]])="femenino"),"OK","Corregir")</f>
        <v>OK</v>
      </c>
      <c r="Z3570" s="42" t="str">
        <f>+IF(Tabla2[[#This Row],[Nro. DNI / CE]]="","Corregir",IF(LEN(Tabla2[[#This Row],[Nro. DNI / CE]])&gt;=8,"OK","Corregir"))</f>
        <v>OK</v>
      </c>
      <c r="AA3570" s="42">
        <f>COUNTIF(Tabla2[APELLIDOS Y NOMBRES],Tabla2[[#This Row],[APELLIDOS Y NOMBRES]])</f>
        <v>1</v>
      </c>
      <c r="AB3570" s="42">
        <f>IF(Tabla2[[#This Row],[Trabajador]]&gt;1,1/Tabla2[[#This Row],[Trabajador]],Tabla2[[#This Row],[Trabajador]])</f>
        <v>1</v>
      </c>
      <c r="AC3570" t="str">
        <f>+IFERROR(IF(Tabla2[[#This Row],[FECHA CESE/BAJA]]="","No Aplica",IF(AND(MONTH(Tabla2[[#This Row],[FECHA CESE/BAJA]])=MONTH(TODAY()-30),YEAR(Tabla2[[#This Row],[FECHA CESE/BAJA]])=YEAR(TODAY())),MONTH(TODAY()-30)&amp;"-"&amp;YEAR(TODAY()),"Borrar")),"No aplica")</f>
        <v>No Aplica</v>
      </c>
      <c r="AD3570" t="str">
        <f>+IFERROR(IF(Tabla2[[#This Row],[FECHA INICIO DE LABORES EN OBRA]]="","No Aplica",IF(AND(MONTH(Tabla2[[#This Row],[FECHA INICIO DE LABORES EN OBRA]])=MONTH(TODAY()-30),YEAR(Tabla2[[#This Row],[FECHA INICIO DE LABORES EN OBRA]])=YEAR(TODAY())),MONTH(TODAY()-30)&amp;"-"&amp;YEAR(TODAY()),"No Aplica")),"No Aplica")</f>
        <v>8-2023</v>
      </c>
    </row>
    <row r="3571" spans="1:30" x14ac:dyDescent="0.25">
      <c r="A3571" s="13">
        <v>20601401330</v>
      </c>
      <c r="B3571" s="15" t="s">
        <v>11966</v>
      </c>
      <c r="C3571" s="15" t="s">
        <v>11834</v>
      </c>
      <c r="D3571" s="15" t="s">
        <v>11974</v>
      </c>
      <c r="E3571" s="15" t="s">
        <v>11975</v>
      </c>
      <c r="F3571" s="39">
        <v>32666</v>
      </c>
      <c r="G3571" s="15">
        <v>2</v>
      </c>
      <c r="H3571" s="15" t="s">
        <v>11958</v>
      </c>
      <c r="I3571" s="15" t="s">
        <v>11969</v>
      </c>
      <c r="J3571" s="15" t="s">
        <v>11976</v>
      </c>
      <c r="K3571" s="15" t="s">
        <v>2190</v>
      </c>
      <c r="L3571" s="40" t="s">
        <v>6</v>
      </c>
      <c r="M3571" s="39"/>
      <c r="N3571" s="41" t="s">
        <v>2098</v>
      </c>
      <c r="O3571" s="39">
        <v>45148</v>
      </c>
      <c r="P3571" s="40">
        <v>1</v>
      </c>
      <c r="Q3571" s="40">
        <v>1</v>
      </c>
      <c r="R3571" s="40" t="str">
        <f>IFERROR(VLOOKUP(Tabla2[[#This Row],[CONTRATISTA PRNCIPAL]],Hoja1!$L$5:$M$9,2,FALSE),"CJV")</f>
        <v>CJV</v>
      </c>
      <c r="S3571" s="40" t="str">
        <f>IF(Tabla2[[#This Row],[EMPRESA]]=Tabla2[[#This Row],[CONTRATISTA PRNCIPAL]],"Principal","Secundaria")</f>
        <v>Secundaria</v>
      </c>
      <c r="T3571" s="42">
        <f>IFERROR(1/COUNTIF(Tabla2[CONTRATISTA PRNCIPAL],Tabla2[[#This Row],[CONTRATISTA PRNCIPAL]]),0)</f>
        <v>0.019230769230769232</v>
      </c>
      <c r="U3571" s="43">
        <f>IF(((TODAY()-Tabla2[[#This Row],[FECHA NACIMIENTO]])/365)&lt;18,"Corregir", IF(((TODAY()-Tabla2[[#This Row],[FECHA NACIMIENTO]])/365)&gt;80, "Corregir",ROUNDDOWN(((TODAY()-Tabla2[[#This Row],[FECHA NACIMIENTO]])/365),0)))</f>
        <v>34</v>
      </c>
      <c r="V35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71" s="44" t="str">
        <f>+IF(Tabla2[[#This Row],[Edad]]="Corregir","Corregir","Ok")</f>
        <v>Ok</v>
      </c>
      <c r="X3571" s="42" t="str">
        <f>+IFERROR(VLOOKUP(Tabla2[[#This Row],[DISTRITO SEGÚN DNI]],Hoja1!$A$2:$B$32,2,FALSE),"No")</f>
        <v>No</v>
      </c>
      <c r="Y3571" s="42" t="str">
        <f>IF(OR(LOWER(Tabla2[[#This Row],[GENERO]])="masculino", LOWER(Tabla2[[#This Row],[GENERO]])="femenino"),"OK","Corregir")</f>
        <v>OK</v>
      </c>
      <c r="Z3571" s="42" t="str">
        <f>+IF(Tabla2[[#This Row],[Nro. DNI / CE]]="","Corregir",IF(LEN(Tabla2[[#This Row],[Nro. DNI / CE]])&gt;=8,"OK","Corregir"))</f>
        <v>OK</v>
      </c>
      <c r="AA3571" s="42">
        <f>COUNTIF(Tabla2[APELLIDOS Y NOMBRES],Tabla2[[#This Row],[APELLIDOS Y NOMBRES]])</f>
        <v>1</v>
      </c>
      <c r="AB3571" s="42">
        <f>IF(Tabla2[[#This Row],[Trabajador]]&gt;1,1/Tabla2[[#This Row],[Trabajador]],Tabla2[[#This Row],[Trabajador]])</f>
        <v>1</v>
      </c>
      <c r="AC3571" t="str">
        <f>+IFERROR(IF(Tabla2[[#This Row],[FECHA CESE/BAJA]]="","No Aplica",IF(AND(MONTH(Tabla2[[#This Row],[FECHA CESE/BAJA]])=MONTH(TODAY()-30),YEAR(Tabla2[[#This Row],[FECHA CESE/BAJA]])=YEAR(TODAY())),MONTH(TODAY()-30)&amp;"-"&amp;YEAR(TODAY()),"Borrar")),"No aplica")</f>
        <v>No Aplica</v>
      </c>
      <c r="AD3571" t="str">
        <f>+IFERROR(IF(Tabla2[[#This Row],[FECHA INICIO DE LABORES EN OBRA]]="","No Aplica",IF(AND(MONTH(Tabla2[[#This Row],[FECHA INICIO DE LABORES EN OBRA]])=MONTH(TODAY()-30),YEAR(Tabla2[[#This Row],[FECHA INICIO DE LABORES EN OBRA]])=YEAR(TODAY())),MONTH(TODAY()-30)&amp;"-"&amp;YEAR(TODAY()),"No Aplica")),"No Aplica")</f>
        <v>8-2023</v>
      </c>
    </row>
    <row r="3572" spans="1:30" x14ac:dyDescent="0.25">
      <c r="A3572" s="13">
        <v>20601401330</v>
      </c>
      <c r="B3572" s="15" t="s">
        <v>11966</v>
      </c>
      <c r="C3572" s="15" t="s">
        <v>11834</v>
      </c>
      <c r="D3572" s="15" t="s">
        <v>11977</v>
      </c>
      <c r="E3572" s="15" t="s">
        <v>11978</v>
      </c>
      <c r="F3572" s="39">
        <v>27945</v>
      </c>
      <c r="G3572" s="15">
        <v>2</v>
      </c>
      <c r="H3572" s="15" t="s">
        <v>11958</v>
      </c>
      <c r="I3572" s="15" t="s">
        <v>11969</v>
      </c>
      <c r="J3572" s="15" t="s">
        <v>11979</v>
      </c>
      <c r="K3572" s="15" t="s">
        <v>3569</v>
      </c>
      <c r="L3572" s="40" t="s">
        <v>6</v>
      </c>
      <c r="M3572" s="39"/>
      <c r="N3572" s="41" t="s">
        <v>2098</v>
      </c>
      <c r="O3572" s="39">
        <v>45148</v>
      </c>
      <c r="P3572" s="40">
        <v>1</v>
      </c>
      <c r="Q3572" s="40">
        <v>1</v>
      </c>
      <c r="R3572" s="40" t="str">
        <f>IFERROR(VLOOKUP(Tabla2[[#This Row],[CONTRATISTA PRNCIPAL]],Hoja1!$L$5:$M$9,2,FALSE),"CJV")</f>
        <v>CJV</v>
      </c>
      <c r="S3572" s="40" t="str">
        <f>IF(Tabla2[[#This Row],[EMPRESA]]=Tabla2[[#This Row],[CONTRATISTA PRNCIPAL]],"Principal","Secundaria")</f>
        <v>Secundaria</v>
      </c>
      <c r="T3572" s="42">
        <f>IFERROR(1/COUNTIF(Tabla2[CONTRATISTA PRNCIPAL],Tabla2[[#This Row],[CONTRATISTA PRNCIPAL]]),0)</f>
        <v>0.019230769230769232</v>
      </c>
      <c r="U3572" s="43">
        <f>IF(((TODAY()-Tabla2[[#This Row],[FECHA NACIMIENTO]])/365)&lt;18,"Corregir", IF(((TODAY()-Tabla2[[#This Row],[FECHA NACIMIENTO]])/365)&gt;80, "Corregir",ROUNDDOWN(((TODAY()-Tabla2[[#This Row],[FECHA NACIMIENTO]])/365),0)))</f>
        <v>47</v>
      </c>
      <c r="V35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72" s="44" t="str">
        <f>+IF(Tabla2[[#This Row],[Edad]]="Corregir","Corregir","Ok")</f>
        <v>Ok</v>
      </c>
      <c r="X3572" s="42" t="str">
        <f>+IFERROR(VLOOKUP(Tabla2[[#This Row],[DISTRITO SEGÚN DNI]],Hoja1!$A$2:$B$32,2,FALSE),"No")</f>
        <v>No</v>
      </c>
      <c r="Y3572" s="42" t="str">
        <f>IF(OR(LOWER(Tabla2[[#This Row],[GENERO]])="masculino", LOWER(Tabla2[[#This Row],[GENERO]])="femenino"),"OK","Corregir")</f>
        <v>OK</v>
      </c>
      <c r="Z3572" s="42" t="str">
        <f>+IF(Tabla2[[#This Row],[Nro. DNI / CE]]="","Corregir",IF(LEN(Tabla2[[#This Row],[Nro. DNI / CE]])&gt;=8,"OK","Corregir"))</f>
        <v>OK</v>
      </c>
      <c r="AA3572" s="42">
        <f>COUNTIF(Tabla2[APELLIDOS Y NOMBRES],Tabla2[[#This Row],[APELLIDOS Y NOMBRES]])</f>
        <v>1</v>
      </c>
      <c r="AB3572" s="42">
        <f>IF(Tabla2[[#This Row],[Trabajador]]&gt;1,1/Tabla2[[#This Row],[Trabajador]],Tabla2[[#This Row],[Trabajador]])</f>
        <v>1</v>
      </c>
      <c r="AC3572" t="str">
        <f>+IFERROR(IF(Tabla2[[#This Row],[FECHA CESE/BAJA]]="","No Aplica",IF(AND(MONTH(Tabla2[[#This Row],[FECHA CESE/BAJA]])=MONTH(TODAY()-30),YEAR(Tabla2[[#This Row],[FECHA CESE/BAJA]])=YEAR(TODAY())),MONTH(TODAY()-30)&amp;"-"&amp;YEAR(TODAY()),"Borrar")),"No aplica")</f>
        <v>No Aplica</v>
      </c>
      <c r="AD3572" t="str">
        <f>+IFERROR(IF(Tabla2[[#This Row],[FECHA INICIO DE LABORES EN OBRA]]="","No Aplica",IF(AND(MONTH(Tabla2[[#This Row],[FECHA INICIO DE LABORES EN OBRA]])=MONTH(TODAY()-30),YEAR(Tabla2[[#This Row],[FECHA INICIO DE LABORES EN OBRA]])=YEAR(TODAY())),MONTH(TODAY()-30)&amp;"-"&amp;YEAR(TODAY()),"No Aplica")),"No Aplica")</f>
        <v>8-2023</v>
      </c>
    </row>
    <row r="3573" spans="1:30" x14ac:dyDescent="0.25">
      <c r="A3573" s="13">
        <v>20601401330</v>
      </c>
      <c r="B3573" s="15" t="s">
        <v>11966</v>
      </c>
      <c r="C3573" s="15" t="s">
        <v>11834</v>
      </c>
      <c r="D3573" s="15" t="s">
        <v>11980</v>
      </c>
      <c r="E3573" s="15" t="s">
        <v>11981</v>
      </c>
      <c r="F3573" s="39">
        <v>33718</v>
      </c>
      <c r="G3573" s="15">
        <v>2</v>
      </c>
      <c r="H3573" s="15" t="s">
        <v>11960</v>
      </c>
      <c r="I3573" s="15" t="s">
        <v>11969</v>
      </c>
      <c r="J3573" s="15" t="s">
        <v>11982</v>
      </c>
      <c r="K3573" s="15" t="s">
        <v>2237</v>
      </c>
      <c r="L3573" s="40" t="s">
        <v>6</v>
      </c>
      <c r="M3573" s="39"/>
      <c r="N3573" s="41" t="s">
        <v>2098</v>
      </c>
      <c r="O3573" s="39">
        <v>45148</v>
      </c>
      <c r="P3573" s="40">
        <v>1</v>
      </c>
      <c r="Q3573" s="40">
        <v>1</v>
      </c>
      <c r="R3573" s="40" t="str">
        <f>IFERROR(VLOOKUP(Tabla2[[#This Row],[CONTRATISTA PRNCIPAL]],Hoja1!$L$5:$M$9,2,FALSE),"CJV")</f>
        <v>CJV</v>
      </c>
      <c r="S3573" s="40" t="str">
        <f>IF(Tabla2[[#This Row],[EMPRESA]]=Tabla2[[#This Row],[CONTRATISTA PRNCIPAL]],"Principal","Secundaria")</f>
        <v>Secundaria</v>
      </c>
      <c r="T3573" s="42">
        <f>IFERROR(1/COUNTIF(Tabla2[CONTRATISTA PRNCIPAL],Tabla2[[#This Row],[CONTRATISTA PRNCIPAL]]),0)</f>
        <v>0.019230769230769232</v>
      </c>
      <c r="U3573" s="43">
        <f>IF(((TODAY()-Tabla2[[#This Row],[FECHA NACIMIENTO]])/365)&lt;18,"Corregir", IF(((TODAY()-Tabla2[[#This Row],[FECHA NACIMIENTO]])/365)&gt;80, "Corregir",ROUNDDOWN(((TODAY()-Tabla2[[#This Row],[FECHA NACIMIENTO]])/365),0)))</f>
        <v>31</v>
      </c>
      <c r="V35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73" s="44" t="str">
        <f>+IF(Tabla2[[#This Row],[Edad]]="Corregir","Corregir","Ok")</f>
        <v>Ok</v>
      </c>
      <c r="X3573" s="42" t="str">
        <f>+IFERROR(VLOOKUP(Tabla2[[#This Row],[DISTRITO SEGÚN DNI]],Hoja1!$A$2:$B$32,2,FALSE),"No")</f>
        <v>No</v>
      </c>
      <c r="Y3573" s="42" t="str">
        <f>IF(OR(LOWER(Tabla2[[#This Row],[GENERO]])="masculino", LOWER(Tabla2[[#This Row],[GENERO]])="femenino"),"OK","Corregir")</f>
        <v>OK</v>
      </c>
      <c r="Z3573" s="42" t="str">
        <f>+IF(Tabla2[[#This Row],[Nro. DNI / CE]]="","Corregir",IF(LEN(Tabla2[[#This Row],[Nro. DNI / CE]])&gt;=8,"OK","Corregir"))</f>
        <v>OK</v>
      </c>
      <c r="AA3573" s="42">
        <f>COUNTIF(Tabla2[APELLIDOS Y NOMBRES],Tabla2[[#This Row],[APELLIDOS Y NOMBRES]])</f>
        <v>1</v>
      </c>
      <c r="AB3573" s="42">
        <f>IF(Tabla2[[#This Row],[Trabajador]]&gt;1,1/Tabla2[[#This Row],[Trabajador]],Tabla2[[#This Row],[Trabajador]])</f>
        <v>1</v>
      </c>
      <c r="AC3573" t="str">
        <f>+IFERROR(IF(Tabla2[[#This Row],[FECHA CESE/BAJA]]="","No Aplica",IF(AND(MONTH(Tabla2[[#This Row],[FECHA CESE/BAJA]])=MONTH(TODAY()-30),YEAR(Tabla2[[#This Row],[FECHA CESE/BAJA]])=YEAR(TODAY())),MONTH(TODAY()-30)&amp;"-"&amp;YEAR(TODAY()),"Borrar")),"No aplica")</f>
        <v>No Aplica</v>
      </c>
      <c r="AD3573" t="str">
        <f>+IFERROR(IF(Tabla2[[#This Row],[FECHA INICIO DE LABORES EN OBRA]]="","No Aplica",IF(AND(MONTH(Tabla2[[#This Row],[FECHA INICIO DE LABORES EN OBRA]])=MONTH(TODAY()-30),YEAR(Tabla2[[#This Row],[FECHA INICIO DE LABORES EN OBRA]])=YEAR(TODAY())),MONTH(TODAY()-30)&amp;"-"&amp;YEAR(TODAY()),"No Aplica")),"No Aplica")</f>
        <v>8-2023</v>
      </c>
    </row>
    <row r="3574" spans="1:30" x14ac:dyDescent="0.25">
      <c r="A3574" s="13">
        <v>20601401330</v>
      </c>
      <c r="B3574" s="15" t="s">
        <v>11966</v>
      </c>
      <c r="C3574" s="15" t="s">
        <v>11834</v>
      </c>
      <c r="D3574" s="15" t="s">
        <v>11983</v>
      </c>
      <c r="E3574" s="15" t="s">
        <v>11984</v>
      </c>
      <c r="F3574" s="39">
        <v>37877</v>
      </c>
      <c r="G3574" s="15">
        <v>2</v>
      </c>
      <c r="H3574" s="15" t="s">
        <v>11960</v>
      </c>
      <c r="I3574" s="15" t="s">
        <v>11969</v>
      </c>
      <c r="J3574" s="15" t="s">
        <v>11985</v>
      </c>
      <c r="K3574" s="15" t="s">
        <v>2237</v>
      </c>
      <c r="L3574" s="40" t="s">
        <v>6</v>
      </c>
      <c r="M3574" s="39"/>
      <c r="N3574" s="41" t="s">
        <v>2098</v>
      </c>
      <c r="O3574" s="39">
        <v>45148</v>
      </c>
      <c r="P3574" s="40">
        <v>1</v>
      </c>
      <c r="Q3574" s="40">
        <v>1</v>
      </c>
      <c r="R3574" s="40" t="str">
        <f>IFERROR(VLOOKUP(Tabla2[[#This Row],[CONTRATISTA PRNCIPAL]],Hoja1!$L$5:$M$9,2,FALSE),"CJV")</f>
        <v>CJV</v>
      </c>
      <c r="S3574" s="40" t="str">
        <f>IF(Tabla2[[#This Row],[EMPRESA]]=Tabla2[[#This Row],[CONTRATISTA PRNCIPAL]],"Principal","Secundaria")</f>
        <v>Secundaria</v>
      </c>
      <c r="T3574" s="42">
        <f>IFERROR(1/COUNTIF(Tabla2[CONTRATISTA PRNCIPAL],Tabla2[[#This Row],[CONTRATISTA PRNCIPAL]]),0)</f>
        <v>0.019230769230769232</v>
      </c>
      <c r="U3574" s="43">
        <f>IF(((TODAY()-Tabla2[[#This Row],[FECHA NACIMIENTO]])/365)&lt;18,"Corregir", IF(((TODAY()-Tabla2[[#This Row],[FECHA NACIMIENTO]])/365)&gt;80, "Corregir",ROUNDDOWN(((TODAY()-Tabla2[[#This Row],[FECHA NACIMIENTO]])/365),0)))</f>
        <v>20</v>
      </c>
      <c r="V35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74" s="44" t="str">
        <f>+IF(Tabla2[[#This Row],[Edad]]="Corregir","Corregir","Ok")</f>
        <v>Ok</v>
      </c>
      <c r="X3574" s="42" t="str">
        <f>+IFERROR(VLOOKUP(Tabla2[[#This Row],[DISTRITO SEGÚN DNI]],Hoja1!$A$2:$B$32,2,FALSE),"No")</f>
        <v>No</v>
      </c>
      <c r="Y3574" s="42" t="str">
        <f>IF(OR(LOWER(Tabla2[[#This Row],[GENERO]])="masculino", LOWER(Tabla2[[#This Row],[GENERO]])="femenino"),"OK","Corregir")</f>
        <v>OK</v>
      </c>
      <c r="Z3574" s="42" t="str">
        <f>+IF(Tabla2[[#This Row],[Nro. DNI / CE]]="","Corregir",IF(LEN(Tabla2[[#This Row],[Nro. DNI / CE]])&gt;=8,"OK","Corregir"))</f>
        <v>OK</v>
      </c>
      <c r="AA3574" s="42">
        <f>COUNTIF(Tabla2[APELLIDOS Y NOMBRES],Tabla2[[#This Row],[APELLIDOS Y NOMBRES]])</f>
        <v>1</v>
      </c>
      <c r="AB3574" s="42">
        <f>IF(Tabla2[[#This Row],[Trabajador]]&gt;1,1/Tabla2[[#This Row],[Trabajador]],Tabla2[[#This Row],[Trabajador]])</f>
        <v>1</v>
      </c>
      <c r="AC3574" t="str">
        <f>+IFERROR(IF(Tabla2[[#This Row],[FECHA CESE/BAJA]]="","No Aplica",IF(AND(MONTH(Tabla2[[#This Row],[FECHA CESE/BAJA]])=MONTH(TODAY()-30),YEAR(Tabla2[[#This Row],[FECHA CESE/BAJA]])=YEAR(TODAY())),MONTH(TODAY()-30)&amp;"-"&amp;YEAR(TODAY()),"Borrar")),"No aplica")</f>
        <v>No Aplica</v>
      </c>
      <c r="AD3574" t="str">
        <f>+IFERROR(IF(Tabla2[[#This Row],[FECHA INICIO DE LABORES EN OBRA]]="","No Aplica",IF(AND(MONTH(Tabla2[[#This Row],[FECHA INICIO DE LABORES EN OBRA]])=MONTH(TODAY()-30),YEAR(Tabla2[[#This Row],[FECHA INICIO DE LABORES EN OBRA]])=YEAR(TODAY())),MONTH(TODAY()-30)&amp;"-"&amp;YEAR(TODAY()),"No Aplica")),"No Aplica")</f>
        <v>8-2023</v>
      </c>
    </row>
    <row r="3575" spans="1:30" x14ac:dyDescent="0.25">
      <c r="A3575" s="13">
        <v>20605578293</v>
      </c>
      <c r="B3575" s="15" t="s">
        <v>11986</v>
      </c>
      <c r="C3575" s="15" t="s">
        <v>11986</v>
      </c>
      <c r="D3575" s="15">
        <v>72394121</v>
      </c>
      <c r="E3575" s="15" t="s">
        <v>11987</v>
      </c>
      <c r="F3575" s="39">
        <v>34765</v>
      </c>
      <c r="G3575" s="15">
        <v>1</v>
      </c>
      <c r="H3575" s="15" t="s">
        <v>2691</v>
      </c>
      <c r="I3575" s="15" t="s">
        <v>11988</v>
      </c>
      <c r="J3575" s="15" t="s">
        <v>11989</v>
      </c>
      <c r="K3575" s="15" t="s">
        <v>2908</v>
      </c>
      <c r="L3575" s="40" t="s">
        <v>6</v>
      </c>
      <c r="M3575" s="39">
        <v>45146</v>
      </c>
      <c r="N3575" s="41" t="s">
        <v>2687</v>
      </c>
      <c r="O3575" s="39">
        <v>44965</v>
      </c>
      <c r="P3575" s="40">
        <v>1</v>
      </c>
      <c r="Q3575" s="40">
        <v>1</v>
      </c>
      <c r="R3575" s="40" t="str">
        <f>IFERROR(VLOOKUP(Tabla2[[#This Row],[CONTRATISTA PRNCIPAL]],Hoja1!$L$5:$M$9,2,FALSE),"CJV")</f>
        <v>CJV</v>
      </c>
      <c r="S3575" s="40" t="str">
        <f>IF(Tabla2[[#This Row],[EMPRESA]]=Tabla2[[#This Row],[CONTRATISTA PRNCIPAL]],"Principal","Secundaria")</f>
        <v>Principal</v>
      </c>
      <c r="T3575" s="42">
        <f>IFERROR(1/COUNTIF(Tabla2[CONTRATISTA PRNCIPAL],Tabla2[[#This Row],[CONTRATISTA PRNCIPAL]]),0)</f>
        <v>0.14285714285714285</v>
      </c>
      <c r="U3575" s="43">
        <f>IF(((TODAY()-Tabla2[[#This Row],[FECHA NACIMIENTO]])/365)&lt;18,"Corregir", IF(((TODAY()-Tabla2[[#This Row],[FECHA NACIMIENTO]])/365)&gt;80, "Corregir",ROUNDDOWN(((TODAY()-Tabla2[[#This Row],[FECHA NACIMIENTO]])/365),0)))</f>
        <v>28</v>
      </c>
      <c r="V35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75" s="44" t="str">
        <f>+IF(Tabla2[[#This Row],[Edad]]="Corregir","Corregir","Ok")</f>
        <v>Ok</v>
      </c>
      <c r="X3575" s="42" t="str">
        <f>+IFERROR(VLOOKUP(Tabla2[[#This Row],[DISTRITO SEGÚN DNI]],Hoja1!$A$2:$B$32,2,FALSE),"No")</f>
        <v>No</v>
      </c>
      <c r="Y3575" s="42" t="str">
        <f>IF(OR(LOWER(Tabla2[[#This Row],[GENERO]])="masculino", LOWER(Tabla2[[#This Row],[GENERO]])="femenino"),"OK","Corregir")</f>
        <v>OK</v>
      </c>
      <c r="Z3575" s="42" t="str">
        <f>+IF(Tabla2[[#This Row],[Nro. DNI / CE]]="","Corregir",IF(LEN(Tabla2[[#This Row],[Nro. DNI / CE]])&gt;=8,"OK","Corregir"))</f>
        <v>OK</v>
      </c>
      <c r="AA3575" s="42">
        <f>COUNTIF(Tabla2[APELLIDOS Y NOMBRES],Tabla2[[#This Row],[APELLIDOS Y NOMBRES]])</f>
        <v>1</v>
      </c>
      <c r="AB3575" s="42">
        <f>IF(Tabla2[[#This Row],[Trabajador]]&gt;1,1/Tabla2[[#This Row],[Trabajador]],Tabla2[[#This Row],[Trabajador]])</f>
        <v>1</v>
      </c>
      <c r="AC3575" t="str">
        <f>+IFERROR(IF(Tabla2[[#This Row],[FECHA CESE/BAJA]]="","No Aplica",IF(AND(MONTH(Tabla2[[#This Row],[FECHA CESE/BAJA]])=MONTH(TODAY()-30),YEAR(Tabla2[[#This Row],[FECHA CESE/BAJA]])=YEAR(TODAY())),MONTH(TODAY()-30)&amp;"-"&amp;YEAR(TODAY()),"Borrar")),"No aplica")</f>
        <v>8-2023</v>
      </c>
      <c r="AD3575" t="str">
        <f>+IFERROR(IF(Tabla2[[#This Row],[FECHA INICIO DE LABORES EN OBRA]]="","No Aplica",IF(AND(MONTH(Tabla2[[#This Row],[FECHA INICIO DE LABORES EN OBRA]])=MONTH(TODAY()-30),YEAR(Tabla2[[#This Row],[FECHA INICIO DE LABORES EN OBRA]])=YEAR(TODAY())),MONTH(TODAY()-30)&amp;"-"&amp;YEAR(TODAY()),"No Aplica")),"No Aplica")</f>
        <v>No Aplica</v>
      </c>
    </row>
    <row r="3576" spans="1:30" x14ac:dyDescent="0.25">
      <c r="A3576" s="13">
        <v>20605578293</v>
      </c>
      <c r="B3576" s="15" t="s">
        <v>11986</v>
      </c>
      <c r="C3576" s="15" t="s">
        <v>11986</v>
      </c>
      <c r="D3576" s="15" t="s">
        <v>11990</v>
      </c>
      <c r="E3576" s="15" t="s">
        <v>11991</v>
      </c>
      <c r="F3576" s="39">
        <v>33425</v>
      </c>
      <c r="G3576" s="15">
        <v>3</v>
      </c>
      <c r="H3576" s="15" t="s">
        <v>11992</v>
      </c>
      <c r="I3576" s="15" t="s">
        <v>11988</v>
      </c>
      <c r="J3576" s="15" t="s">
        <v>11993</v>
      </c>
      <c r="K3576" s="15" t="s">
        <v>11994</v>
      </c>
      <c r="L3576" s="40" t="s">
        <v>6</v>
      </c>
      <c r="M3576" s="39">
        <v>45147</v>
      </c>
      <c r="N3576" s="41" t="s">
        <v>3881</v>
      </c>
      <c r="O3576" s="39">
        <v>44965</v>
      </c>
      <c r="P3576" s="40">
        <v>1</v>
      </c>
      <c r="Q3576" s="40">
        <v>2</v>
      </c>
      <c r="R3576" s="40" t="str">
        <f>IFERROR(VLOOKUP(Tabla2[[#This Row],[CONTRATISTA PRNCIPAL]],Hoja1!$L$5:$M$9,2,FALSE),"CJV")</f>
        <v>CJV</v>
      </c>
      <c r="S3576" s="40" t="str">
        <f>IF(Tabla2[[#This Row],[EMPRESA]]=Tabla2[[#This Row],[CONTRATISTA PRNCIPAL]],"Principal","Secundaria")</f>
        <v>Principal</v>
      </c>
      <c r="T3576" s="42">
        <f>IFERROR(1/COUNTIF(Tabla2[CONTRATISTA PRNCIPAL],Tabla2[[#This Row],[CONTRATISTA PRNCIPAL]]),0)</f>
        <v>0.14285714285714285</v>
      </c>
      <c r="U3576" s="43">
        <f>IF(((TODAY()-Tabla2[[#This Row],[FECHA NACIMIENTO]])/365)&lt;18,"Corregir", IF(((TODAY()-Tabla2[[#This Row],[FECHA NACIMIENTO]])/365)&gt;80, "Corregir",ROUNDDOWN(((TODAY()-Tabla2[[#This Row],[FECHA NACIMIENTO]])/365),0)))</f>
        <v>32</v>
      </c>
      <c r="V35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76" s="44" t="str">
        <f>+IF(Tabla2[[#This Row],[Edad]]="Corregir","Corregir","Ok")</f>
        <v>Ok</v>
      </c>
      <c r="X3576" s="42" t="str">
        <f>+IFERROR(VLOOKUP(Tabla2[[#This Row],[DISTRITO SEGÚN DNI]],Hoja1!$A$2:$B$32,2,FALSE),"No")</f>
        <v>No</v>
      </c>
      <c r="Y3576" s="42" t="str">
        <f>IF(OR(LOWER(Tabla2[[#This Row],[GENERO]])="masculino", LOWER(Tabla2[[#This Row],[GENERO]])="femenino"),"OK","Corregir")</f>
        <v>OK</v>
      </c>
      <c r="Z3576" s="42" t="str">
        <f>+IF(Tabla2[[#This Row],[Nro. DNI / CE]]="","Corregir",IF(LEN(Tabla2[[#This Row],[Nro. DNI / CE]])&gt;=8,"OK","Corregir"))</f>
        <v>OK</v>
      </c>
      <c r="AA3576" s="42">
        <f>COUNTIF(Tabla2[APELLIDOS Y NOMBRES],Tabla2[[#This Row],[APELLIDOS Y NOMBRES]])</f>
        <v>1</v>
      </c>
      <c r="AB3576" s="42">
        <f>IF(Tabla2[[#This Row],[Trabajador]]&gt;1,1/Tabla2[[#This Row],[Trabajador]],Tabla2[[#This Row],[Trabajador]])</f>
        <v>1</v>
      </c>
      <c r="AC3576" t="str">
        <f>+IFERROR(IF(Tabla2[[#This Row],[FECHA CESE/BAJA]]="","No Aplica",IF(AND(MONTH(Tabla2[[#This Row],[FECHA CESE/BAJA]])=MONTH(TODAY()-30),YEAR(Tabla2[[#This Row],[FECHA CESE/BAJA]])=YEAR(TODAY())),MONTH(TODAY()-30)&amp;"-"&amp;YEAR(TODAY()),"Borrar")),"No aplica")</f>
        <v>8-2023</v>
      </c>
      <c r="AD3576" t="str">
        <f>+IFERROR(IF(Tabla2[[#This Row],[FECHA INICIO DE LABORES EN OBRA]]="","No Aplica",IF(AND(MONTH(Tabla2[[#This Row],[FECHA INICIO DE LABORES EN OBRA]])=MONTH(TODAY()-30),YEAR(Tabla2[[#This Row],[FECHA INICIO DE LABORES EN OBRA]])=YEAR(TODAY())),MONTH(TODAY()-30)&amp;"-"&amp;YEAR(TODAY()),"No Aplica")),"No Aplica")</f>
        <v>No Aplica</v>
      </c>
    </row>
    <row r="3577" spans="1:30" x14ac:dyDescent="0.25">
      <c r="A3577" s="13">
        <v>20605578293</v>
      </c>
      <c r="B3577" s="15" t="s">
        <v>11986</v>
      </c>
      <c r="C3577" s="15" t="s">
        <v>11986</v>
      </c>
      <c r="D3577" s="15" t="s">
        <v>11995</v>
      </c>
      <c r="E3577" s="15" t="s">
        <v>11996</v>
      </c>
      <c r="F3577" s="39">
        <v>32331</v>
      </c>
      <c r="G3577" s="15">
        <v>3</v>
      </c>
      <c r="H3577" s="15" t="s">
        <v>11997</v>
      </c>
      <c r="I3577" s="15" t="s">
        <v>11988</v>
      </c>
      <c r="J3577" s="15" t="s">
        <v>11998</v>
      </c>
      <c r="K3577" s="15" t="s">
        <v>2113</v>
      </c>
      <c r="L3577" s="40" t="s">
        <v>6</v>
      </c>
      <c r="M3577" s="39">
        <v>45147</v>
      </c>
      <c r="N3577" s="41" t="s">
        <v>3881</v>
      </c>
      <c r="O3577" s="39">
        <v>44965</v>
      </c>
      <c r="P3577" s="40">
        <v>2</v>
      </c>
      <c r="Q3577" s="40">
        <v>1</v>
      </c>
      <c r="R3577" s="40" t="str">
        <f>IFERROR(VLOOKUP(Tabla2[[#This Row],[CONTRATISTA PRNCIPAL]],Hoja1!$L$5:$M$9,2,FALSE),"CJV")</f>
        <v>CJV</v>
      </c>
      <c r="S3577" s="40" t="str">
        <f>IF(Tabla2[[#This Row],[EMPRESA]]=Tabla2[[#This Row],[CONTRATISTA PRNCIPAL]],"Principal","Secundaria")</f>
        <v>Principal</v>
      </c>
      <c r="T3577" s="42">
        <f>IFERROR(1/COUNTIF(Tabla2[CONTRATISTA PRNCIPAL],Tabla2[[#This Row],[CONTRATISTA PRNCIPAL]]),0)</f>
        <v>0.14285714285714285</v>
      </c>
      <c r="U3577" s="43">
        <f>IF(((TODAY()-Tabla2[[#This Row],[FECHA NACIMIENTO]])/365)&lt;18,"Corregir", IF(((TODAY()-Tabla2[[#This Row],[FECHA NACIMIENTO]])/365)&gt;80, "Corregir",ROUNDDOWN(((TODAY()-Tabla2[[#This Row],[FECHA NACIMIENTO]])/365),0)))</f>
        <v>35</v>
      </c>
      <c r="V35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77" s="44" t="str">
        <f>+IF(Tabla2[[#This Row],[Edad]]="Corregir","Corregir","Ok")</f>
        <v>Ok</v>
      </c>
      <c r="X3577" s="42" t="str">
        <f>+IFERROR(VLOOKUP(Tabla2[[#This Row],[DISTRITO SEGÚN DNI]],Hoja1!$A$2:$B$32,2,FALSE),"No")</f>
        <v>No</v>
      </c>
      <c r="Y3577" s="42" t="str">
        <f>IF(OR(LOWER(Tabla2[[#This Row],[GENERO]])="masculino", LOWER(Tabla2[[#This Row],[GENERO]])="femenino"),"OK","Corregir")</f>
        <v>OK</v>
      </c>
      <c r="Z3577" s="42" t="str">
        <f>+IF(Tabla2[[#This Row],[Nro. DNI / CE]]="","Corregir",IF(LEN(Tabla2[[#This Row],[Nro. DNI / CE]])&gt;=8,"OK","Corregir"))</f>
        <v>OK</v>
      </c>
      <c r="AA3577" s="42">
        <f>COUNTIF(Tabla2[APELLIDOS Y NOMBRES],Tabla2[[#This Row],[APELLIDOS Y NOMBRES]])</f>
        <v>1</v>
      </c>
      <c r="AB3577" s="42">
        <f>IF(Tabla2[[#This Row],[Trabajador]]&gt;1,1/Tabla2[[#This Row],[Trabajador]],Tabla2[[#This Row],[Trabajador]])</f>
        <v>1</v>
      </c>
      <c r="AC3577" t="str">
        <f>+IFERROR(IF(Tabla2[[#This Row],[FECHA CESE/BAJA]]="","No Aplica",IF(AND(MONTH(Tabla2[[#This Row],[FECHA CESE/BAJA]])=MONTH(TODAY()-30),YEAR(Tabla2[[#This Row],[FECHA CESE/BAJA]])=YEAR(TODAY())),MONTH(TODAY()-30)&amp;"-"&amp;YEAR(TODAY()),"Borrar")),"No aplica")</f>
        <v>8-2023</v>
      </c>
      <c r="AD3577" t="str">
        <f>+IFERROR(IF(Tabla2[[#This Row],[FECHA INICIO DE LABORES EN OBRA]]="","No Aplica",IF(AND(MONTH(Tabla2[[#This Row],[FECHA INICIO DE LABORES EN OBRA]])=MONTH(TODAY()-30),YEAR(Tabla2[[#This Row],[FECHA INICIO DE LABORES EN OBRA]])=YEAR(TODAY())),MONTH(TODAY()-30)&amp;"-"&amp;YEAR(TODAY()),"No Aplica")),"No Aplica")</f>
        <v>No Aplica</v>
      </c>
    </row>
    <row r="3578" spans="1:30" x14ac:dyDescent="0.25">
      <c r="A3578" s="13">
        <v>20605578293</v>
      </c>
      <c r="B3578" s="15" t="s">
        <v>11986</v>
      </c>
      <c r="C3578" s="15" t="s">
        <v>11986</v>
      </c>
      <c r="D3578" s="15" t="s">
        <v>1945</v>
      </c>
      <c r="E3578" s="15" t="s">
        <v>1946</v>
      </c>
      <c r="F3578" s="39">
        <v>30533</v>
      </c>
      <c r="G3578" s="15">
        <v>1</v>
      </c>
      <c r="H3578" s="15" t="s">
        <v>3653</v>
      </c>
      <c r="I3578" s="15" t="s">
        <v>11988</v>
      </c>
      <c r="J3578" s="15" t="s">
        <v>11999</v>
      </c>
      <c r="K3578" s="15" t="s">
        <v>2802</v>
      </c>
      <c r="L3578" s="40" t="s">
        <v>6</v>
      </c>
      <c r="M3578" s="39">
        <v>45147</v>
      </c>
      <c r="N3578" s="41" t="s">
        <v>3881</v>
      </c>
      <c r="O3578" s="39">
        <v>44965</v>
      </c>
      <c r="P3578" s="40">
        <v>2</v>
      </c>
      <c r="Q3578" s="40">
        <v>1</v>
      </c>
      <c r="R3578" s="40" t="str">
        <f>IFERROR(VLOOKUP(Tabla2[[#This Row],[CONTRATISTA PRNCIPAL]],Hoja1!$L$5:$M$9,2,FALSE),"CJV")</f>
        <v>CJV</v>
      </c>
      <c r="S3578" s="40" t="str">
        <f>IF(Tabla2[[#This Row],[EMPRESA]]=Tabla2[[#This Row],[CONTRATISTA PRNCIPAL]],"Principal","Secundaria")</f>
        <v>Principal</v>
      </c>
      <c r="T3578" s="42">
        <f>IFERROR(1/COUNTIF(Tabla2[CONTRATISTA PRNCIPAL],Tabla2[[#This Row],[CONTRATISTA PRNCIPAL]]),0)</f>
        <v>0.14285714285714285</v>
      </c>
      <c r="U3578" s="43">
        <f>IF(((TODAY()-Tabla2[[#This Row],[FECHA NACIMIENTO]])/365)&lt;18,"Corregir", IF(((TODAY()-Tabla2[[#This Row],[FECHA NACIMIENTO]])/365)&gt;80, "Corregir",ROUNDDOWN(((TODAY()-Tabla2[[#This Row],[FECHA NACIMIENTO]])/365),0)))</f>
        <v>40</v>
      </c>
      <c r="V35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78" s="44" t="str">
        <f>+IF(Tabla2[[#This Row],[Edad]]="Corregir","Corregir","Ok")</f>
        <v>Ok</v>
      </c>
      <c r="X3578" s="42" t="str">
        <f>+IFERROR(VLOOKUP(Tabla2[[#This Row],[DISTRITO SEGÚN DNI]],Hoja1!$A$2:$B$32,2,FALSE),"No")</f>
        <v>CALLAO</v>
      </c>
      <c r="Y3578" s="42" t="str">
        <f>IF(OR(LOWER(Tabla2[[#This Row],[GENERO]])="masculino", LOWER(Tabla2[[#This Row],[GENERO]])="femenino"),"OK","Corregir")</f>
        <v>OK</v>
      </c>
      <c r="Z3578" s="42" t="str">
        <f>+IF(Tabla2[[#This Row],[Nro. DNI / CE]]="","Corregir",IF(LEN(Tabla2[[#This Row],[Nro. DNI / CE]])&gt;=8,"OK","Corregir"))</f>
        <v>OK</v>
      </c>
      <c r="AA3578" s="42">
        <f>COUNTIF(Tabla2[APELLIDOS Y NOMBRES],Tabla2[[#This Row],[APELLIDOS Y NOMBRES]])</f>
        <v>1</v>
      </c>
      <c r="AB3578" s="42">
        <f>IF(Tabla2[[#This Row],[Trabajador]]&gt;1,1/Tabla2[[#This Row],[Trabajador]],Tabla2[[#This Row],[Trabajador]])</f>
        <v>1</v>
      </c>
      <c r="AC3578" t="str">
        <f>+IFERROR(IF(Tabla2[[#This Row],[FECHA CESE/BAJA]]="","No Aplica",IF(AND(MONTH(Tabla2[[#This Row],[FECHA CESE/BAJA]])=MONTH(TODAY()-30),YEAR(Tabla2[[#This Row],[FECHA CESE/BAJA]])=YEAR(TODAY())),MONTH(TODAY()-30)&amp;"-"&amp;YEAR(TODAY()),"Borrar")),"No aplica")</f>
        <v>8-2023</v>
      </c>
      <c r="AD3578" t="str">
        <f>+IFERROR(IF(Tabla2[[#This Row],[FECHA INICIO DE LABORES EN OBRA]]="","No Aplica",IF(AND(MONTH(Tabla2[[#This Row],[FECHA INICIO DE LABORES EN OBRA]])=MONTH(TODAY()-30),YEAR(Tabla2[[#This Row],[FECHA INICIO DE LABORES EN OBRA]])=YEAR(TODAY())),MONTH(TODAY()-30)&amp;"-"&amp;YEAR(TODAY()),"No Aplica")),"No Aplica")</f>
        <v>No Aplica</v>
      </c>
    </row>
    <row r="3579" spans="1:30" x14ac:dyDescent="0.25">
      <c r="A3579" s="13">
        <v>20605578293</v>
      </c>
      <c r="B3579" s="15" t="s">
        <v>11986</v>
      </c>
      <c r="C3579" s="15" t="s">
        <v>11986</v>
      </c>
      <c r="D3579" s="15" t="s">
        <v>12000</v>
      </c>
      <c r="E3579" s="15" t="s">
        <v>12001</v>
      </c>
      <c r="F3579" s="39">
        <v>33154</v>
      </c>
      <c r="G3579" s="15">
        <v>3</v>
      </c>
      <c r="H3579" s="15" t="s">
        <v>3245</v>
      </c>
      <c r="I3579" s="15" t="s">
        <v>11988</v>
      </c>
      <c r="J3579" s="15" t="s">
        <v>12002</v>
      </c>
      <c r="K3579" s="15" t="s">
        <v>2908</v>
      </c>
      <c r="L3579" s="40" t="s">
        <v>6</v>
      </c>
      <c r="M3579" s="39">
        <v>45147</v>
      </c>
      <c r="N3579" s="41" t="s">
        <v>3881</v>
      </c>
      <c r="O3579" s="39">
        <v>44965</v>
      </c>
      <c r="P3579" s="40">
        <v>2</v>
      </c>
      <c r="Q3579" s="40">
        <v>1</v>
      </c>
      <c r="R3579" s="40" t="str">
        <f>IFERROR(VLOOKUP(Tabla2[[#This Row],[CONTRATISTA PRNCIPAL]],Hoja1!$L$5:$M$9,2,FALSE),"CJV")</f>
        <v>CJV</v>
      </c>
      <c r="S3579" s="40" t="str">
        <f>IF(Tabla2[[#This Row],[EMPRESA]]=Tabla2[[#This Row],[CONTRATISTA PRNCIPAL]],"Principal","Secundaria")</f>
        <v>Principal</v>
      </c>
      <c r="T3579" s="42">
        <f>IFERROR(1/COUNTIF(Tabla2[CONTRATISTA PRNCIPAL],Tabla2[[#This Row],[CONTRATISTA PRNCIPAL]]),0)</f>
        <v>0.14285714285714285</v>
      </c>
      <c r="U3579" s="43">
        <f>IF(((TODAY()-Tabla2[[#This Row],[FECHA NACIMIENTO]])/365)&lt;18,"Corregir", IF(((TODAY()-Tabla2[[#This Row],[FECHA NACIMIENTO]])/365)&gt;80, "Corregir",ROUNDDOWN(((TODAY()-Tabla2[[#This Row],[FECHA NACIMIENTO]])/365),0)))</f>
        <v>33</v>
      </c>
      <c r="V35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79" s="44" t="str">
        <f>+IF(Tabla2[[#This Row],[Edad]]="Corregir","Corregir","Ok")</f>
        <v>Ok</v>
      </c>
      <c r="X3579" s="42" t="str">
        <f>+IFERROR(VLOOKUP(Tabla2[[#This Row],[DISTRITO SEGÚN DNI]],Hoja1!$A$2:$B$32,2,FALSE),"No")</f>
        <v>No</v>
      </c>
      <c r="Y3579" s="42" t="str">
        <f>IF(OR(LOWER(Tabla2[[#This Row],[GENERO]])="masculino", LOWER(Tabla2[[#This Row],[GENERO]])="femenino"),"OK","Corregir")</f>
        <v>OK</v>
      </c>
      <c r="Z3579" s="42" t="str">
        <f>+IF(Tabla2[[#This Row],[Nro. DNI / CE]]="","Corregir",IF(LEN(Tabla2[[#This Row],[Nro. DNI / CE]])&gt;=8,"OK","Corregir"))</f>
        <v>OK</v>
      </c>
      <c r="AA3579" s="42">
        <f>COUNTIF(Tabla2[APELLIDOS Y NOMBRES],Tabla2[[#This Row],[APELLIDOS Y NOMBRES]])</f>
        <v>1</v>
      </c>
      <c r="AB3579" s="42">
        <f>IF(Tabla2[[#This Row],[Trabajador]]&gt;1,1/Tabla2[[#This Row],[Trabajador]],Tabla2[[#This Row],[Trabajador]])</f>
        <v>1</v>
      </c>
      <c r="AC3579" t="str">
        <f>+IFERROR(IF(Tabla2[[#This Row],[FECHA CESE/BAJA]]="","No Aplica",IF(AND(MONTH(Tabla2[[#This Row],[FECHA CESE/BAJA]])=MONTH(TODAY()-30),YEAR(Tabla2[[#This Row],[FECHA CESE/BAJA]])=YEAR(TODAY())),MONTH(TODAY()-30)&amp;"-"&amp;YEAR(TODAY()),"Borrar")),"No aplica")</f>
        <v>8-2023</v>
      </c>
      <c r="AD3579" t="str">
        <f>+IFERROR(IF(Tabla2[[#This Row],[FECHA INICIO DE LABORES EN OBRA]]="","No Aplica",IF(AND(MONTH(Tabla2[[#This Row],[FECHA INICIO DE LABORES EN OBRA]])=MONTH(TODAY()-30),YEAR(Tabla2[[#This Row],[FECHA INICIO DE LABORES EN OBRA]])=YEAR(TODAY())),MONTH(TODAY()-30)&amp;"-"&amp;YEAR(TODAY()),"No Aplica")),"No Aplica")</f>
        <v>No Aplica</v>
      </c>
    </row>
    <row r="3580" spans="1:30" x14ac:dyDescent="0.25">
      <c r="A3580" s="13">
        <v>20605578293</v>
      </c>
      <c r="B3580" s="15" t="s">
        <v>11986</v>
      </c>
      <c r="C3580" s="15" t="s">
        <v>11986</v>
      </c>
      <c r="D3580" s="15" t="s">
        <v>1947</v>
      </c>
      <c r="E3580" s="15" t="s">
        <v>1948</v>
      </c>
      <c r="F3580" s="39">
        <v>32940</v>
      </c>
      <c r="G3580" s="15">
        <v>2</v>
      </c>
      <c r="H3580" s="15" t="s">
        <v>11997</v>
      </c>
      <c r="I3580" s="15" t="s">
        <v>11988</v>
      </c>
      <c r="J3580" s="15" t="s">
        <v>12003</v>
      </c>
      <c r="K3580" s="15" t="s">
        <v>2802</v>
      </c>
      <c r="L3580" s="40" t="s">
        <v>6</v>
      </c>
      <c r="M3580" s="39">
        <v>45147</v>
      </c>
      <c r="N3580" s="41" t="s">
        <v>3881</v>
      </c>
      <c r="O3580" s="39">
        <v>44965</v>
      </c>
      <c r="P3580" s="40">
        <v>2</v>
      </c>
      <c r="Q3580" s="40">
        <v>4</v>
      </c>
      <c r="R3580" s="40" t="str">
        <f>IFERROR(VLOOKUP(Tabla2[[#This Row],[CONTRATISTA PRNCIPAL]],Hoja1!$L$5:$M$9,2,FALSE),"CJV")</f>
        <v>CJV</v>
      </c>
      <c r="S3580" s="40" t="str">
        <f>IF(Tabla2[[#This Row],[EMPRESA]]=Tabla2[[#This Row],[CONTRATISTA PRNCIPAL]],"Principal","Secundaria")</f>
        <v>Principal</v>
      </c>
      <c r="T3580" s="42">
        <f>IFERROR(1/COUNTIF(Tabla2[CONTRATISTA PRNCIPAL],Tabla2[[#This Row],[CONTRATISTA PRNCIPAL]]),0)</f>
        <v>0.14285714285714285</v>
      </c>
      <c r="U3580" s="43">
        <f>IF(((TODAY()-Tabla2[[#This Row],[FECHA NACIMIENTO]])/365)&lt;18,"Corregir", IF(((TODAY()-Tabla2[[#This Row],[FECHA NACIMIENTO]])/365)&gt;80, "Corregir",ROUNDDOWN(((TODAY()-Tabla2[[#This Row],[FECHA NACIMIENTO]])/365),0)))</f>
        <v>33</v>
      </c>
      <c r="V35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80" s="44" t="str">
        <f>+IF(Tabla2[[#This Row],[Edad]]="Corregir","Corregir","Ok")</f>
        <v>Ok</v>
      </c>
      <c r="X3580" s="42" t="str">
        <f>+IFERROR(VLOOKUP(Tabla2[[#This Row],[DISTRITO SEGÚN DNI]],Hoja1!$A$2:$B$32,2,FALSE),"No")</f>
        <v>CALLAO</v>
      </c>
      <c r="Y3580" s="42" t="str">
        <f>IF(OR(LOWER(Tabla2[[#This Row],[GENERO]])="masculino", LOWER(Tabla2[[#This Row],[GENERO]])="femenino"),"OK","Corregir")</f>
        <v>OK</v>
      </c>
      <c r="Z3580" s="42" t="str">
        <f>+IF(Tabla2[[#This Row],[Nro. DNI / CE]]="","Corregir",IF(LEN(Tabla2[[#This Row],[Nro. DNI / CE]])&gt;=8,"OK","Corregir"))</f>
        <v>OK</v>
      </c>
      <c r="AA3580" s="42">
        <f>COUNTIF(Tabla2[APELLIDOS Y NOMBRES],Tabla2[[#This Row],[APELLIDOS Y NOMBRES]])</f>
        <v>1</v>
      </c>
      <c r="AB3580" s="42">
        <f>IF(Tabla2[[#This Row],[Trabajador]]&gt;1,1/Tabla2[[#This Row],[Trabajador]],Tabla2[[#This Row],[Trabajador]])</f>
        <v>1</v>
      </c>
      <c r="AC3580" t="str">
        <f>+IFERROR(IF(Tabla2[[#This Row],[FECHA CESE/BAJA]]="","No Aplica",IF(AND(MONTH(Tabla2[[#This Row],[FECHA CESE/BAJA]])=MONTH(TODAY()-30),YEAR(Tabla2[[#This Row],[FECHA CESE/BAJA]])=YEAR(TODAY())),MONTH(TODAY()-30)&amp;"-"&amp;YEAR(TODAY()),"Borrar")),"No aplica")</f>
        <v>8-2023</v>
      </c>
      <c r="AD3580" t="str">
        <f>+IFERROR(IF(Tabla2[[#This Row],[FECHA INICIO DE LABORES EN OBRA]]="","No Aplica",IF(AND(MONTH(Tabla2[[#This Row],[FECHA INICIO DE LABORES EN OBRA]])=MONTH(TODAY()-30),YEAR(Tabla2[[#This Row],[FECHA INICIO DE LABORES EN OBRA]])=YEAR(TODAY())),MONTH(TODAY()-30)&amp;"-"&amp;YEAR(TODAY()),"No Aplica")),"No Aplica")</f>
        <v>No Aplica</v>
      </c>
    </row>
    <row r="3581" spans="1:30" x14ac:dyDescent="0.25">
      <c r="A3581" s="13">
        <v>20605578293</v>
      </c>
      <c r="B3581" s="15" t="s">
        <v>11986</v>
      </c>
      <c r="C3581" s="15" t="s">
        <v>11986</v>
      </c>
      <c r="D3581" s="15" t="s">
        <v>1949</v>
      </c>
      <c r="E3581" s="15" t="s">
        <v>1950</v>
      </c>
      <c r="F3581" s="39">
        <v>37569</v>
      </c>
      <c r="G3581" s="15">
        <v>2</v>
      </c>
      <c r="H3581" s="15" t="s">
        <v>11997</v>
      </c>
      <c r="I3581" s="15" t="s">
        <v>11988</v>
      </c>
      <c r="J3581" s="15" t="s">
        <v>12004</v>
      </c>
      <c r="K3581" s="15" t="s">
        <v>2802</v>
      </c>
      <c r="L3581" s="40" t="s">
        <v>6</v>
      </c>
      <c r="M3581" s="39">
        <v>45147</v>
      </c>
      <c r="N3581" s="41" t="s">
        <v>3881</v>
      </c>
      <c r="O3581" s="39">
        <v>44965</v>
      </c>
      <c r="P3581" s="40">
        <v>2</v>
      </c>
      <c r="Q3581" s="40">
        <v>4</v>
      </c>
      <c r="R3581" s="40" t="str">
        <f>IFERROR(VLOOKUP(Tabla2[[#This Row],[CONTRATISTA PRNCIPAL]],Hoja1!$L$5:$M$9,2,FALSE),"CJV")</f>
        <v>CJV</v>
      </c>
      <c r="S3581" s="40" t="str">
        <f>IF(Tabla2[[#This Row],[EMPRESA]]=Tabla2[[#This Row],[CONTRATISTA PRNCIPAL]],"Principal","Secundaria")</f>
        <v>Principal</v>
      </c>
      <c r="T3581" s="42">
        <f>IFERROR(1/COUNTIF(Tabla2[CONTRATISTA PRNCIPAL],Tabla2[[#This Row],[CONTRATISTA PRNCIPAL]]),0)</f>
        <v>0.14285714285714285</v>
      </c>
      <c r="U3581" s="43">
        <f>IF(((TODAY()-Tabla2[[#This Row],[FECHA NACIMIENTO]])/365)&lt;18,"Corregir", IF(((TODAY()-Tabla2[[#This Row],[FECHA NACIMIENTO]])/365)&gt;80, "Corregir",ROUNDDOWN(((TODAY()-Tabla2[[#This Row],[FECHA NACIMIENTO]])/365),0)))</f>
        <v>20</v>
      </c>
      <c r="V35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581" s="44" t="str">
        <f>+IF(Tabla2[[#This Row],[Edad]]="Corregir","Corregir","Ok")</f>
        <v>Ok</v>
      </c>
      <c r="X3581" s="42" t="str">
        <f>+IFERROR(VLOOKUP(Tabla2[[#This Row],[DISTRITO SEGÚN DNI]],Hoja1!$A$2:$B$32,2,FALSE),"No")</f>
        <v>CALLAO</v>
      </c>
      <c r="Y3581" s="42" t="str">
        <f>IF(OR(LOWER(Tabla2[[#This Row],[GENERO]])="masculino", LOWER(Tabla2[[#This Row],[GENERO]])="femenino"),"OK","Corregir")</f>
        <v>OK</v>
      </c>
      <c r="Z3581" s="42" t="str">
        <f>+IF(Tabla2[[#This Row],[Nro. DNI / CE]]="","Corregir",IF(LEN(Tabla2[[#This Row],[Nro. DNI / CE]])&gt;=8,"OK","Corregir"))</f>
        <v>OK</v>
      </c>
      <c r="AA3581" s="42">
        <f>COUNTIF(Tabla2[APELLIDOS Y NOMBRES],Tabla2[[#This Row],[APELLIDOS Y NOMBRES]])</f>
        <v>1</v>
      </c>
      <c r="AB3581" s="42">
        <f>IF(Tabla2[[#This Row],[Trabajador]]&gt;1,1/Tabla2[[#This Row],[Trabajador]],Tabla2[[#This Row],[Trabajador]])</f>
        <v>1</v>
      </c>
      <c r="AC3581" t="str">
        <f>+IFERROR(IF(Tabla2[[#This Row],[FECHA CESE/BAJA]]="","No Aplica",IF(AND(MONTH(Tabla2[[#This Row],[FECHA CESE/BAJA]])=MONTH(TODAY()-30),YEAR(Tabla2[[#This Row],[FECHA CESE/BAJA]])=YEAR(TODAY())),MONTH(TODAY()-30)&amp;"-"&amp;YEAR(TODAY()),"Borrar")),"No aplica")</f>
        <v>8-2023</v>
      </c>
      <c r="AD3581" t="str">
        <f>+IFERROR(IF(Tabla2[[#This Row],[FECHA INICIO DE LABORES EN OBRA]]="","No Aplica",IF(AND(MONTH(Tabla2[[#This Row],[FECHA INICIO DE LABORES EN OBRA]])=MONTH(TODAY()-30),YEAR(Tabla2[[#This Row],[FECHA INICIO DE LABORES EN OBRA]])=YEAR(TODAY())),MONTH(TODAY()-30)&amp;"-"&amp;YEAR(TODAY()),"No Aplica")),"No Aplica")</f>
        <v>No Aplica</v>
      </c>
    </row>
    <row r="3582" spans="1:30" x14ac:dyDescent="0.25">
      <c r="A3582" s="13">
        <v>20100568617</v>
      </c>
      <c r="B3582" s="15" t="s">
        <v>12005</v>
      </c>
      <c r="C3582" s="15" t="s">
        <v>12005</v>
      </c>
      <c r="D3582" s="15" t="s">
        <v>12006</v>
      </c>
      <c r="E3582" s="15" t="s">
        <v>12007</v>
      </c>
      <c r="F3582" s="39">
        <v>27845</v>
      </c>
      <c r="G3582" s="15">
        <v>1</v>
      </c>
      <c r="H3582" s="15" t="s">
        <v>2668</v>
      </c>
      <c r="I3582" s="15" t="s">
        <v>12008</v>
      </c>
      <c r="J3582" s="15" t="s">
        <v>12009</v>
      </c>
      <c r="K3582" s="15" t="s">
        <v>2190</v>
      </c>
      <c r="L3582" s="40" t="s">
        <v>6</v>
      </c>
      <c r="M3582" s="39"/>
      <c r="N3582" s="41" t="s">
        <v>2098</v>
      </c>
      <c r="O3582" s="39">
        <v>44317</v>
      </c>
      <c r="P3582" s="40">
        <v>1</v>
      </c>
      <c r="Q3582" s="40">
        <v>1</v>
      </c>
      <c r="R3582" s="40" t="str">
        <f>IFERROR(VLOOKUP(Tabla2[[#This Row],[CONTRATISTA PRNCIPAL]],Hoja1!$L$5:$M$9,2,FALSE),"CJV")</f>
        <v>CJV</v>
      </c>
      <c r="S3582" s="40" t="str">
        <f>IF(Tabla2[[#This Row],[EMPRESA]]=Tabla2[[#This Row],[CONTRATISTA PRNCIPAL]],"Principal","Secundaria")</f>
        <v>Principal</v>
      </c>
      <c r="T3582" s="42">
        <f>IFERROR(1/COUNTIF(Tabla2[CONTRATISTA PRNCIPAL],Tabla2[[#This Row],[CONTRATISTA PRNCIPAL]]),0)</f>
        <v>0.16666666666666666</v>
      </c>
      <c r="U3582" s="43">
        <f>IF(((TODAY()-Tabla2[[#This Row],[FECHA NACIMIENTO]])/365)&lt;18,"Corregir", IF(((TODAY()-Tabla2[[#This Row],[FECHA NACIMIENTO]])/365)&gt;80, "Corregir",ROUNDDOWN(((TODAY()-Tabla2[[#This Row],[FECHA NACIMIENTO]])/365),0)))</f>
        <v>47</v>
      </c>
      <c r="V35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82" s="44" t="str">
        <f>+IF(Tabla2[[#This Row],[Edad]]="Corregir","Corregir","Ok")</f>
        <v>Ok</v>
      </c>
      <c r="X3582" s="42" t="str">
        <f>+IFERROR(VLOOKUP(Tabla2[[#This Row],[DISTRITO SEGÚN DNI]],Hoja1!$A$2:$B$32,2,FALSE),"No")</f>
        <v>No</v>
      </c>
      <c r="Y3582" s="42" t="str">
        <f>IF(OR(LOWER(Tabla2[[#This Row],[GENERO]])="masculino", LOWER(Tabla2[[#This Row],[GENERO]])="femenino"),"OK","Corregir")</f>
        <v>OK</v>
      </c>
      <c r="Z3582" s="42" t="str">
        <f>+IF(Tabla2[[#This Row],[Nro. DNI / CE]]="","Corregir",IF(LEN(Tabla2[[#This Row],[Nro. DNI / CE]])&gt;=8,"OK","Corregir"))</f>
        <v>OK</v>
      </c>
      <c r="AA3582" s="42">
        <f>COUNTIF(Tabla2[APELLIDOS Y NOMBRES],Tabla2[[#This Row],[APELLIDOS Y NOMBRES]])</f>
        <v>1</v>
      </c>
      <c r="AB3582" s="42">
        <f>IF(Tabla2[[#This Row],[Trabajador]]&gt;1,1/Tabla2[[#This Row],[Trabajador]],Tabla2[[#This Row],[Trabajador]])</f>
        <v>1</v>
      </c>
      <c r="AC3582" t="str">
        <f>+IFERROR(IF(Tabla2[[#This Row],[FECHA CESE/BAJA]]="","No Aplica",IF(AND(MONTH(Tabla2[[#This Row],[FECHA CESE/BAJA]])=MONTH(TODAY()-30),YEAR(Tabla2[[#This Row],[FECHA CESE/BAJA]])=YEAR(TODAY())),MONTH(TODAY()-30)&amp;"-"&amp;YEAR(TODAY()),"Borrar")),"No aplica")</f>
        <v>No Aplica</v>
      </c>
      <c r="AD3582" t="str">
        <f>+IFERROR(IF(Tabla2[[#This Row],[FECHA INICIO DE LABORES EN OBRA]]="","No Aplica",IF(AND(MONTH(Tabla2[[#This Row],[FECHA INICIO DE LABORES EN OBRA]])=MONTH(TODAY()-30),YEAR(Tabla2[[#This Row],[FECHA INICIO DE LABORES EN OBRA]])=YEAR(TODAY())),MONTH(TODAY()-30)&amp;"-"&amp;YEAR(TODAY()),"No Aplica")),"No Aplica")</f>
        <v>No Aplica</v>
      </c>
    </row>
    <row r="3583" spans="1:30" x14ac:dyDescent="0.25">
      <c r="A3583" s="13">
        <v>20100568617</v>
      </c>
      <c r="B3583" s="15" t="s">
        <v>12005</v>
      </c>
      <c r="C3583" s="15" t="s">
        <v>12005</v>
      </c>
      <c r="D3583" s="15" t="s">
        <v>12010</v>
      </c>
      <c r="E3583" s="15" t="s">
        <v>12011</v>
      </c>
      <c r="F3583" s="39">
        <v>29595</v>
      </c>
      <c r="G3583" s="15">
        <v>1</v>
      </c>
      <c r="H3583" s="15" t="s">
        <v>2165</v>
      </c>
      <c r="I3583" s="15" t="s">
        <v>12008</v>
      </c>
      <c r="J3583" s="15" t="s">
        <v>12012</v>
      </c>
      <c r="K3583" s="15" t="s">
        <v>2272</v>
      </c>
      <c r="L3583" s="40" t="s">
        <v>6</v>
      </c>
      <c r="M3583" s="39"/>
      <c r="N3583" s="41" t="s">
        <v>2098</v>
      </c>
      <c r="O3583" s="39">
        <v>43201</v>
      </c>
      <c r="P3583" s="40">
        <v>1</v>
      </c>
      <c r="Q3583" s="40">
        <v>2</v>
      </c>
      <c r="R3583" s="40" t="str">
        <f>IFERROR(VLOOKUP(Tabla2[[#This Row],[CONTRATISTA PRNCIPAL]],Hoja1!$L$5:$M$9,2,FALSE),"CJV")</f>
        <v>CJV</v>
      </c>
      <c r="S3583" s="40" t="str">
        <f>IF(Tabla2[[#This Row],[EMPRESA]]=Tabla2[[#This Row],[CONTRATISTA PRNCIPAL]],"Principal","Secundaria")</f>
        <v>Principal</v>
      </c>
      <c r="T3583" s="42">
        <f>IFERROR(1/COUNTIF(Tabla2[CONTRATISTA PRNCIPAL],Tabla2[[#This Row],[CONTRATISTA PRNCIPAL]]),0)</f>
        <v>0.16666666666666666</v>
      </c>
      <c r="U3583" s="43">
        <f>IF(((TODAY()-Tabla2[[#This Row],[FECHA NACIMIENTO]])/365)&lt;18,"Corregir", IF(((TODAY()-Tabla2[[#This Row],[FECHA NACIMIENTO]])/365)&gt;80, "Corregir",ROUNDDOWN(((TODAY()-Tabla2[[#This Row],[FECHA NACIMIENTO]])/365),0)))</f>
        <v>42</v>
      </c>
      <c r="V35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83" s="44" t="str">
        <f>+IF(Tabla2[[#This Row],[Edad]]="Corregir","Corregir","Ok")</f>
        <v>Ok</v>
      </c>
      <c r="X3583" s="42" t="str">
        <f>+IFERROR(VLOOKUP(Tabla2[[#This Row],[DISTRITO SEGÚN DNI]],Hoja1!$A$2:$B$32,2,FALSE),"No")</f>
        <v>No</v>
      </c>
      <c r="Y3583" s="42" t="str">
        <f>IF(OR(LOWER(Tabla2[[#This Row],[GENERO]])="masculino", LOWER(Tabla2[[#This Row],[GENERO]])="femenino"),"OK","Corregir")</f>
        <v>OK</v>
      </c>
      <c r="Z3583" s="42" t="str">
        <f>+IF(Tabla2[[#This Row],[Nro. DNI / CE]]="","Corregir",IF(LEN(Tabla2[[#This Row],[Nro. DNI / CE]])&gt;=8,"OK","Corregir"))</f>
        <v>OK</v>
      </c>
      <c r="AA3583" s="42">
        <f>COUNTIF(Tabla2[APELLIDOS Y NOMBRES],Tabla2[[#This Row],[APELLIDOS Y NOMBRES]])</f>
        <v>1</v>
      </c>
      <c r="AB3583" s="42">
        <f>IF(Tabla2[[#This Row],[Trabajador]]&gt;1,1/Tabla2[[#This Row],[Trabajador]],Tabla2[[#This Row],[Trabajador]])</f>
        <v>1</v>
      </c>
      <c r="AC3583" t="str">
        <f>+IFERROR(IF(Tabla2[[#This Row],[FECHA CESE/BAJA]]="","No Aplica",IF(AND(MONTH(Tabla2[[#This Row],[FECHA CESE/BAJA]])=MONTH(TODAY()-30),YEAR(Tabla2[[#This Row],[FECHA CESE/BAJA]])=YEAR(TODAY())),MONTH(TODAY()-30)&amp;"-"&amp;YEAR(TODAY()),"Borrar")),"No aplica")</f>
        <v>No Aplica</v>
      </c>
      <c r="AD3583" t="str">
        <f>+IFERROR(IF(Tabla2[[#This Row],[FECHA INICIO DE LABORES EN OBRA]]="","No Aplica",IF(AND(MONTH(Tabla2[[#This Row],[FECHA INICIO DE LABORES EN OBRA]])=MONTH(TODAY()-30),YEAR(Tabla2[[#This Row],[FECHA INICIO DE LABORES EN OBRA]])=YEAR(TODAY())),MONTH(TODAY()-30)&amp;"-"&amp;YEAR(TODAY()),"No Aplica")),"No Aplica")</f>
        <v>No Aplica</v>
      </c>
    </row>
    <row r="3584" spans="1:30" x14ac:dyDescent="0.25">
      <c r="A3584" s="13">
        <v>20100568617</v>
      </c>
      <c r="B3584" s="15" t="s">
        <v>12005</v>
      </c>
      <c r="C3584" s="15" t="s">
        <v>12005</v>
      </c>
      <c r="D3584" s="15" t="s">
        <v>12013</v>
      </c>
      <c r="E3584" s="15" t="s">
        <v>12014</v>
      </c>
      <c r="F3584" s="39">
        <v>29308</v>
      </c>
      <c r="G3584" s="15">
        <v>1</v>
      </c>
      <c r="H3584" s="15" t="s">
        <v>2668</v>
      </c>
      <c r="I3584" s="15" t="s">
        <v>12008</v>
      </c>
      <c r="J3584" s="15" t="s">
        <v>12015</v>
      </c>
      <c r="K3584" s="15" t="s">
        <v>2267</v>
      </c>
      <c r="L3584" s="40" t="s">
        <v>6</v>
      </c>
      <c r="M3584" s="39"/>
      <c r="N3584" s="41" t="s">
        <v>2098</v>
      </c>
      <c r="O3584" s="39">
        <v>45103</v>
      </c>
      <c r="P3584" s="40">
        <v>1</v>
      </c>
      <c r="Q3584" s="40">
        <v>1</v>
      </c>
      <c r="R3584" s="40" t="str">
        <f>IFERROR(VLOOKUP(Tabla2[[#This Row],[CONTRATISTA PRNCIPAL]],Hoja1!$L$5:$M$9,2,FALSE),"CJV")</f>
        <v>CJV</v>
      </c>
      <c r="S3584" s="40" t="str">
        <f>IF(Tabla2[[#This Row],[EMPRESA]]=Tabla2[[#This Row],[CONTRATISTA PRNCIPAL]],"Principal","Secundaria")</f>
        <v>Principal</v>
      </c>
      <c r="T3584" s="42">
        <f>IFERROR(1/COUNTIF(Tabla2[CONTRATISTA PRNCIPAL],Tabla2[[#This Row],[CONTRATISTA PRNCIPAL]]),0)</f>
        <v>0.16666666666666666</v>
      </c>
      <c r="U3584" s="43">
        <f>IF(((TODAY()-Tabla2[[#This Row],[FECHA NACIMIENTO]])/365)&lt;18,"Corregir", IF(((TODAY()-Tabla2[[#This Row],[FECHA NACIMIENTO]])/365)&gt;80, "Corregir",ROUNDDOWN(((TODAY()-Tabla2[[#This Row],[FECHA NACIMIENTO]])/365),0)))</f>
        <v>43</v>
      </c>
      <c r="V35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84" s="44" t="str">
        <f>+IF(Tabla2[[#This Row],[Edad]]="Corregir","Corregir","Ok")</f>
        <v>Ok</v>
      </c>
      <c r="X3584" s="42" t="str">
        <f>+IFERROR(VLOOKUP(Tabla2[[#This Row],[DISTRITO SEGÚN DNI]],Hoja1!$A$2:$B$32,2,FALSE),"No")</f>
        <v>No</v>
      </c>
      <c r="Y3584" s="42" t="str">
        <f>IF(OR(LOWER(Tabla2[[#This Row],[GENERO]])="masculino", LOWER(Tabla2[[#This Row],[GENERO]])="femenino"),"OK","Corregir")</f>
        <v>OK</v>
      </c>
      <c r="Z3584" s="42" t="str">
        <f>+IF(Tabla2[[#This Row],[Nro. DNI / CE]]="","Corregir",IF(LEN(Tabla2[[#This Row],[Nro. DNI / CE]])&gt;=8,"OK","Corregir"))</f>
        <v>OK</v>
      </c>
      <c r="AA3584" s="42">
        <f>COUNTIF(Tabla2[APELLIDOS Y NOMBRES],Tabla2[[#This Row],[APELLIDOS Y NOMBRES]])</f>
        <v>1</v>
      </c>
      <c r="AB3584" s="42">
        <f>IF(Tabla2[[#This Row],[Trabajador]]&gt;1,1/Tabla2[[#This Row],[Trabajador]],Tabla2[[#This Row],[Trabajador]])</f>
        <v>1</v>
      </c>
      <c r="AC3584" t="str">
        <f>+IFERROR(IF(Tabla2[[#This Row],[FECHA CESE/BAJA]]="","No Aplica",IF(AND(MONTH(Tabla2[[#This Row],[FECHA CESE/BAJA]])=MONTH(TODAY()-30),YEAR(Tabla2[[#This Row],[FECHA CESE/BAJA]])=YEAR(TODAY())),MONTH(TODAY()-30)&amp;"-"&amp;YEAR(TODAY()),"Borrar")),"No aplica")</f>
        <v>No Aplica</v>
      </c>
      <c r="AD3584" t="str">
        <f>+IFERROR(IF(Tabla2[[#This Row],[FECHA INICIO DE LABORES EN OBRA]]="","No Aplica",IF(AND(MONTH(Tabla2[[#This Row],[FECHA INICIO DE LABORES EN OBRA]])=MONTH(TODAY()-30),YEAR(Tabla2[[#This Row],[FECHA INICIO DE LABORES EN OBRA]])=YEAR(TODAY())),MONTH(TODAY()-30)&amp;"-"&amp;YEAR(TODAY()),"No Aplica")),"No Aplica")</f>
        <v>No Aplica</v>
      </c>
    </row>
    <row r="3585" spans="1:30" x14ac:dyDescent="0.25">
      <c r="A3585" s="13">
        <v>20100568617</v>
      </c>
      <c r="B3585" s="15" t="s">
        <v>12005</v>
      </c>
      <c r="C3585" s="15" t="s">
        <v>12005</v>
      </c>
      <c r="D3585" s="15" t="s">
        <v>851</v>
      </c>
      <c r="E3585" s="15" t="s">
        <v>852</v>
      </c>
      <c r="F3585" s="39">
        <v>35164</v>
      </c>
      <c r="G3585" s="15">
        <v>1</v>
      </c>
      <c r="H3585" s="15" t="s">
        <v>2678</v>
      </c>
      <c r="I3585" s="15" t="s">
        <v>12008</v>
      </c>
      <c r="J3585" s="15" t="s">
        <v>12016</v>
      </c>
      <c r="K3585" s="15" t="s">
        <v>2018</v>
      </c>
      <c r="L3585" s="40" t="s">
        <v>6</v>
      </c>
      <c r="M3585" s="39"/>
      <c r="N3585" s="41" t="s">
        <v>2098</v>
      </c>
      <c r="O3585" s="39">
        <v>44879</v>
      </c>
      <c r="P3585" s="40">
        <v>1</v>
      </c>
      <c r="Q3585" s="40">
        <v>1</v>
      </c>
      <c r="R3585" s="40" t="str">
        <f>IFERROR(VLOOKUP(Tabla2[[#This Row],[CONTRATISTA PRNCIPAL]],Hoja1!$L$5:$M$9,2,FALSE),"CJV")</f>
        <v>CJV</v>
      </c>
      <c r="S3585" s="40" t="str">
        <f>IF(Tabla2[[#This Row],[EMPRESA]]=Tabla2[[#This Row],[CONTRATISTA PRNCIPAL]],"Principal","Secundaria")</f>
        <v>Principal</v>
      </c>
      <c r="T3585" s="42">
        <f>IFERROR(1/COUNTIF(Tabla2[CONTRATISTA PRNCIPAL],Tabla2[[#This Row],[CONTRATISTA PRNCIPAL]]),0)</f>
        <v>0.16666666666666666</v>
      </c>
      <c r="U3585" s="43">
        <f>IF(((TODAY()-Tabla2[[#This Row],[FECHA NACIMIENTO]])/365)&lt;18,"Corregir", IF(((TODAY()-Tabla2[[#This Row],[FECHA NACIMIENTO]])/365)&gt;80, "Corregir",ROUNDDOWN(((TODAY()-Tabla2[[#This Row],[FECHA NACIMIENTO]])/365),0)))</f>
        <v>27</v>
      </c>
      <c r="V35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85" s="44" t="str">
        <f>+IF(Tabla2[[#This Row],[Edad]]="Corregir","Corregir","Ok")</f>
        <v>Ok</v>
      </c>
      <c r="X3585" s="42" t="str">
        <f>+IFERROR(VLOOKUP(Tabla2[[#This Row],[DISTRITO SEGÚN DNI]],Hoja1!$A$2:$B$32,2,FALSE),"No")</f>
        <v>CALLAO</v>
      </c>
      <c r="Y3585" s="42" t="str">
        <f>IF(OR(LOWER(Tabla2[[#This Row],[GENERO]])="masculino", LOWER(Tabla2[[#This Row],[GENERO]])="femenino"),"OK","Corregir")</f>
        <v>OK</v>
      </c>
      <c r="Z3585" s="42" t="str">
        <f>+IF(Tabla2[[#This Row],[Nro. DNI / CE]]="","Corregir",IF(LEN(Tabla2[[#This Row],[Nro. DNI / CE]])&gt;=8,"OK","Corregir"))</f>
        <v>OK</v>
      </c>
      <c r="AA3585" s="42">
        <f>COUNTIF(Tabla2[APELLIDOS Y NOMBRES],Tabla2[[#This Row],[APELLIDOS Y NOMBRES]])</f>
        <v>1</v>
      </c>
      <c r="AB3585" s="42">
        <f>IF(Tabla2[[#This Row],[Trabajador]]&gt;1,1/Tabla2[[#This Row],[Trabajador]],Tabla2[[#This Row],[Trabajador]])</f>
        <v>1</v>
      </c>
      <c r="AC3585" t="str">
        <f>+IFERROR(IF(Tabla2[[#This Row],[FECHA CESE/BAJA]]="","No Aplica",IF(AND(MONTH(Tabla2[[#This Row],[FECHA CESE/BAJA]])=MONTH(TODAY()-30),YEAR(Tabla2[[#This Row],[FECHA CESE/BAJA]])=YEAR(TODAY())),MONTH(TODAY()-30)&amp;"-"&amp;YEAR(TODAY()),"Borrar")),"No aplica")</f>
        <v>No Aplica</v>
      </c>
      <c r="AD3585" t="str">
        <f>+IFERROR(IF(Tabla2[[#This Row],[FECHA INICIO DE LABORES EN OBRA]]="","No Aplica",IF(AND(MONTH(Tabla2[[#This Row],[FECHA INICIO DE LABORES EN OBRA]])=MONTH(TODAY()-30),YEAR(Tabla2[[#This Row],[FECHA INICIO DE LABORES EN OBRA]])=YEAR(TODAY())),MONTH(TODAY()-30)&amp;"-"&amp;YEAR(TODAY()),"No Aplica")),"No Aplica")</f>
        <v>No Aplica</v>
      </c>
    </row>
    <row r="3586" spans="1:30" x14ac:dyDescent="0.25">
      <c r="A3586" s="13">
        <v>20100568617</v>
      </c>
      <c r="B3586" s="15" t="s">
        <v>12005</v>
      </c>
      <c r="C3586" s="15" t="s">
        <v>12005</v>
      </c>
      <c r="D3586" s="15" t="s">
        <v>12017</v>
      </c>
      <c r="E3586" s="15" t="s">
        <v>12018</v>
      </c>
      <c r="F3586" s="39">
        <v>30285</v>
      </c>
      <c r="G3586" s="15">
        <v>1</v>
      </c>
      <c r="H3586" s="15" t="s">
        <v>2678</v>
      </c>
      <c r="I3586" s="15" t="s">
        <v>12008</v>
      </c>
      <c r="J3586" s="15" t="s">
        <v>12019</v>
      </c>
      <c r="K3586" s="15" t="s">
        <v>2645</v>
      </c>
      <c r="L3586" s="40" t="s">
        <v>6</v>
      </c>
      <c r="M3586" s="39"/>
      <c r="N3586" s="41" t="s">
        <v>2098</v>
      </c>
      <c r="O3586" s="39">
        <v>45034</v>
      </c>
      <c r="P3586" s="40">
        <v>1</v>
      </c>
      <c r="Q3586" s="40">
        <v>1</v>
      </c>
      <c r="R3586" s="40" t="str">
        <f>IFERROR(VLOOKUP(Tabla2[[#This Row],[CONTRATISTA PRNCIPAL]],Hoja1!$L$5:$M$9,2,FALSE),"CJV")</f>
        <v>CJV</v>
      </c>
      <c r="S3586" s="40" t="str">
        <f>IF(Tabla2[[#This Row],[EMPRESA]]=Tabla2[[#This Row],[CONTRATISTA PRNCIPAL]],"Principal","Secundaria")</f>
        <v>Principal</v>
      </c>
      <c r="T3586" s="42">
        <f>IFERROR(1/COUNTIF(Tabla2[CONTRATISTA PRNCIPAL],Tabla2[[#This Row],[CONTRATISTA PRNCIPAL]]),0)</f>
        <v>0.16666666666666666</v>
      </c>
      <c r="U3586" s="43">
        <f>IF(((TODAY()-Tabla2[[#This Row],[FECHA NACIMIENTO]])/365)&lt;18,"Corregir", IF(((TODAY()-Tabla2[[#This Row],[FECHA NACIMIENTO]])/365)&gt;80, "Corregir",ROUNDDOWN(((TODAY()-Tabla2[[#This Row],[FECHA NACIMIENTO]])/365),0)))</f>
        <v>40</v>
      </c>
      <c r="V35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86" s="44" t="str">
        <f>+IF(Tabla2[[#This Row],[Edad]]="Corregir","Corregir","Ok")</f>
        <v>Ok</v>
      </c>
      <c r="X3586" s="42" t="str">
        <f>+IFERROR(VLOOKUP(Tabla2[[#This Row],[DISTRITO SEGÚN DNI]],Hoja1!$A$2:$B$32,2,FALSE),"No")</f>
        <v>No</v>
      </c>
      <c r="Y3586" s="42" t="str">
        <f>IF(OR(LOWER(Tabla2[[#This Row],[GENERO]])="masculino", LOWER(Tabla2[[#This Row],[GENERO]])="femenino"),"OK","Corregir")</f>
        <v>OK</v>
      </c>
      <c r="Z3586" s="42" t="str">
        <f>+IF(Tabla2[[#This Row],[Nro. DNI / CE]]="","Corregir",IF(LEN(Tabla2[[#This Row],[Nro. DNI / CE]])&gt;=8,"OK","Corregir"))</f>
        <v>OK</v>
      </c>
      <c r="AA3586" s="42">
        <f>COUNTIF(Tabla2[APELLIDOS Y NOMBRES],Tabla2[[#This Row],[APELLIDOS Y NOMBRES]])</f>
        <v>1</v>
      </c>
      <c r="AB3586" s="42">
        <f>IF(Tabla2[[#This Row],[Trabajador]]&gt;1,1/Tabla2[[#This Row],[Trabajador]],Tabla2[[#This Row],[Trabajador]])</f>
        <v>1</v>
      </c>
      <c r="AC3586" t="str">
        <f>+IFERROR(IF(Tabla2[[#This Row],[FECHA CESE/BAJA]]="","No Aplica",IF(AND(MONTH(Tabla2[[#This Row],[FECHA CESE/BAJA]])=MONTH(TODAY()-30),YEAR(Tabla2[[#This Row],[FECHA CESE/BAJA]])=YEAR(TODAY())),MONTH(TODAY()-30)&amp;"-"&amp;YEAR(TODAY()),"Borrar")),"No aplica")</f>
        <v>No Aplica</v>
      </c>
      <c r="AD3586" t="str">
        <f>+IFERROR(IF(Tabla2[[#This Row],[FECHA INICIO DE LABORES EN OBRA]]="","No Aplica",IF(AND(MONTH(Tabla2[[#This Row],[FECHA INICIO DE LABORES EN OBRA]])=MONTH(TODAY()-30),YEAR(Tabla2[[#This Row],[FECHA INICIO DE LABORES EN OBRA]])=YEAR(TODAY())),MONTH(TODAY()-30)&amp;"-"&amp;YEAR(TODAY()),"No Aplica")),"No Aplica")</f>
        <v>No Aplica</v>
      </c>
    </row>
    <row r="3587" spans="1:30" x14ac:dyDescent="0.25">
      <c r="A3587" s="13">
        <v>20100568617</v>
      </c>
      <c r="B3587" s="15" t="s">
        <v>12005</v>
      </c>
      <c r="C3587" s="15" t="s">
        <v>12005</v>
      </c>
      <c r="D3587" s="15" t="s">
        <v>1596</v>
      </c>
      <c r="E3587" s="15" t="s">
        <v>1597</v>
      </c>
      <c r="F3587" s="39">
        <v>34140</v>
      </c>
      <c r="G3587" s="15">
        <v>1</v>
      </c>
      <c r="H3587" s="15" t="s">
        <v>2678</v>
      </c>
      <c r="I3587" s="15" t="s">
        <v>12008</v>
      </c>
      <c r="J3587" s="15" t="s">
        <v>12020</v>
      </c>
      <c r="K3587" s="15" t="s">
        <v>27</v>
      </c>
      <c r="L3587" s="40" t="s">
        <v>6</v>
      </c>
      <c r="M3587" s="39"/>
      <c r="N3587" s="41" t="s">
        <v>2098</v>
      </c>
      <c r="O3587" s="39">
        <v>44830</v>
      </c>
      <c r="P3587" s="40">
        <v>1</v>
      </c>
      <c r="Q3587" s="40">
        <v>1</v>
      </c>
      <c r="R3587" s="40" t="str">
        <f>IFERROR(VLOOKUP(Tabla2[[#This Row],[CONTRATISTA PRNCIPAL]],Hoja1!$L$5:$M$9,2,FALSE),"CJV")</f>
        <v>CJV</v>
      </c>
      <c r="S3587" s="40" t="str">
        <f>IF(Tabla2[[#This Row],[EMPRESA]]=Tabla2[[#This Row],[CONTRATISTA PRNCIPAL]],"Principal","Secundaria")</f>
        <v>Principal</v>
      </c>
      <c r="T3587" s="42">
        <f>IFERROR(1/COUNTIF(Tabla2[CONTRATISTA PRNCIPAL],Tabla2[[#This Row],[CONTRATISTA PRNCIPAL]]),0)</f>
        <v>0.16666666666666666</v>
      </c>
      <c r="U3587" s="43">
        <f>IF(((TODAY()-Tabla2[[#This Row],[FECHA NACIMIENTO]])/365)&lt;18,"Corregir", IF(((TODAY()-Tabla2[[#This Row],[FECHA NACIMIENTO]])/365)&gt;80, "Corregir",ROUNDDOWN(((TODAY()-Tabla2[[#This Row],[FECHA NACIMIENTO]])/365),0)))</f>
        <v>30</v>
      </c>
      <c r="V35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87" s="44" t="str">
        <f>+IF(Tabla2[[#This Row],[Edad]]="Corregir","Corregir","Ok")</f>
        <v>Ok</v>
      </c>
      <c r="X3587" s="42" t="str">
        <f>+IFERROR(VLOOKUP(Tabla2[[#This Row],[DISTRITO SEGÚN DNI]],Hoja1!$A$2:$B$32,2,FALSE),"No")</f>
        <v>CALLAO</v>
      </c>
      <c r="Y3587" s="42" t="str">
        <f>IF(OR(LOWER(Tabla2[[#This Row],[GENERO]])="masculino", LOWER(Tabla2[[#This Row],[GENERO]])="femenino"),"OK","Corregir")</f>
        <v>OK</v>
      </c>
      <c r="Z3587" s="42" t="str">
        <f>+IF(Tabla2[[#This Row],[Nro. DNI / CE]]="","Corregir",IF(LEN(Tabla2[[#This Row],[Nro. DNI / CE]])&gt;=8,"OK","Corregir"))</f>
        <v>OK</v>
      </c>
      <c r="AA3587" s="42">
        <f>COUNTIF(Tabla2[APELLIDOS Y NOMBRES],Tabla2[[#This Row],[APELLIDOS Y NOMBRES]])</f>
        <v>1</v>
      </c>
      <c r="AB3587" s="42">
        <f>IF(Tabla2[[#This Row],[Trabajador]]&gt;1,1/Tabla2[[#This Row],[Trabajador]],Tabla2[[#This Row],[Trabajador]])</f>
        <v>1</v>
      </c>
      <c r="AC3587" t="str">
        <f>+IFERROR(IF(Tabla2[[#This Row],[FECHA CESE/BAJA]]="","No Aplica",IF(AND(MONTH(Tabla2[[#This Row],[FECHA CESE/BAJA]])=MONTH(TODAY()-30),YEAR(Tabla2[[#This Row],[FECHA CESE/BAJA]])=YEAR(TODAY())),MONTH(TODAY()-30)&amp;"-"&amp;YEAR(TODAY()),"Borrar")),"No aplica")</f>
        <v>No Aplica</v>
      </c>
      <c r="AD3587" t="str">
        <f>+IFERROR(IF(Tabla2[[#This Row],[FECHA INICIO DE LABORES EN OBRA]]="","No Aplica",IF(AND(MONTH(Tabla2[[#This Row],[FECHA INICIO DE LABORES EN OBRA]])=MONTH(TODAY()-30),YEAR(Tabla2[[#This Row],[FECHA INICIO DE LABORES EN OBRA]])=YEAR(TODAY())),MONTH(TODAY()-30)&amp;"-"&amp;YEAR(TODAY()),"No Aplica")),"No Aplica")</f>
        <v>No Aplica</v>
      </c>
    </row>
    <row r="3588" spans="1:30" x14ac:dyDescent="0.25">
      <c r="A3588" s="13">
        <v>20557447181</v>
      </c>
      <c r="B3588" s="15" t="s">
        <v>12021</v>
      </c>
      <c r="C3588" s="15" t="s">
        <v>12021</v>
      </c>
      <c r="D3588" s="15" t="s">
        <v>12022</v>
      </c>
      <c r="E3588" s="15" t="s">
        <v>12023</v>
      </c>
      <c r="F3588" s="39">
        <v>31189</v>
      </c>
      <c r="G3588" s="15">
        <v>1</v>
      </c>
      <c r="H3588" s="15" t="s">
        <v>6501</v>
      </c>
      <c r="I3588" s="15" t="s">
        <v>12024</v>
      </c>
      <c r="J3588" s="15" t="s">
        <v>12025</v>
      </c>
      <c r="K3588" s="15" t="s">
        <v>12026</v>
      </c>
      <c r="L3588" s="40" t="s">
        <v>6</v>
      </c>
      <c r="M3588" s="39" t="s">
        <v>29</v>
      </c>
      <c r="N3588" s="41" t="s">
        <v>5158</v>
      </c>
      <c r="O3588" s="39">
        <v>44805</v>
      </c>
      <c r="P3588" s="40">
        <v>1</v>
      </c>
      <c r="Q3588" s="40">
        <v>1</v>
      </c>
      <c r="R3588" s="40" t="str">
        <f>IFERROR(VLOOKUP(Tabla2[[#This Row],[CONTRATISTA PRNCIPAL]],Hoja1!$L$5:$M$9,2,FALSE),"CJV")</f>
        <v>CJV</v>
      </c>
      <c r="S3588" s="40" t="str">
        <f>IF(Tabla2[[#This Row],[EMPRESA]]=Tabla2[[#This Row],[CONTRATISTA PRNCIPAL]],"Principal","Secundaria")</f>
        <v>Principal</v>
      </c>
      <c r="T3588" s="42">
        <f>IFERROR(1/COUNTIF(Tabla2[CONTRATISTA PRNCIPAL],Tabla2[[#This Row],[CONTRATISTA PRNCIPAL]]),0)</f>
        <v>0.14285714285714285</v>
      </c>
      <c r="U3588" s="43">
        <f>IF(((TODAY()-Tabla2[[#This Row],[FECHA NACIMIENTO]])/365)&lt;18,"Corregir", IF(((TODAY()-Tabla2[[#This Row],[FECHA NACIMIENTO]])/365)&gt;80, "Corregir",ROUNDDOWN(((TODAY()-Tabla2[[#This Row],[FECHA NACIMIENTO]])/365),0)))</f>
        <v>38</v>
      </c>
      <c r="V35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88" s="44" t="str">
        <f>+IF(Tabla2[[#This Row],[Edad]]="Corregir","Corregir","Ok")</f>
        <v>Ok</v>
      </c>
      <c r="X3588" s="42" t="str">
        <f>+IFERROR(VLOOKUP(Tabla2[[#This Row],[DISTRITO SEGÚN DNI]],Hoja1!$A$2:$B$32,2,FALSE),"No")</f>
        <v>No</v>
      </c>
      <c r="Y3588" s="42" t="str">
        <f>IF(OR(LOWER(Tabla2[[#This Row],[GENERO]])="masculino", LOWER(Tabla2[[#This Row],[GENERO]])="femenino"),"OK","Corregir")</f>
        <v>OK</v>
      </c>
      <c r="Z3588" s="42" t="str">
        <f>+IF(Tabla2[[#This Row],[Nro. DNI / CE]]="","Corregir",IF(LEN(Tabla2[[#This Row],[Nro. DNI / CE]])&gt;=8,"OK","Corregir"))</f>
        <v>OK</v>
      </c>
      <c r="AA3588" s="42">
        <f>COUNTIF(Tabla2[APELLIDOS Y NOMBRES],Tabla2[[#This Row],[APELLIDOS Y NOMBRES]])</f>
        <v>1</v>
      </c>
      <c r="AB3588" s="42">
        <f>IF(Tabla2[[#This Row],[Trabajador]]&gt;1,1/Tabla2[[#This Row],[Trabajador]],Tabla2[[#This Row],[Trabajador]])</f>
        <v>1</v>
      </c>
      <c r="AC3588" t="str">
        <f>+IFERROR(IF(Tabla2[[#This Row],[FECHA CESE/BAJA]]="","No Aplica",IF(AND(MONTH(Tabla2[[#This Row],[FECHA CESE/BAJA]])=MONTH(TODAY()-30),YEAR(Tabla2[[#This Row],[FECHA CESE/BAJA]])=YEAR(TODAY())),MONTH(TODAY()-30)&amp;"-"&amp;YEAR(TODAY()),"Borrar")),"No aplica")</f>
        <v>No aplica</v>
      </c>
      <c r="AD3588" t="str">
        <f>+IFERROR(IF(Tabla2[[#This Row],[FECHA INICIO DE LABORES EN OBRA]]="","No Aplica",IF(AND(MONTH(Tabla2[[#This Row],[FECHA INICIO DE LABORES EN OBRA]])=MONTH(TODAY()-30),YEAR(Tabla2[[#This Row],[FECHA INICIO DE LABORES EN OBRA]])=YEAR(TODAY())),MONTH(TODAY()-30)&amp;"-"&amp;YEAR(TODAY()),"No Aplica")),"No Aplica")</f>
        <v>No Aplica</v>
      </c>
    </row>
    <row r="3589" spans="1:30" x14ac:dyDescent="0.25">
      <c r="A3589" s="13">
        <v>20557447181</v>
      </c>
      <c r="B3589" s="15" t="s">
        <v>12021</v>
      </c>
      <c r="C3589" s="15" t="s">
        <v>12021</v>
      </c>
      <c r="D3589" s="15" t="s">
        <v>12027</v>
      </c>
      <c r="E3589" s="15" t="s">
        <v>12028</v>
      </c>
      <c r="F3589" s="39">
        <v>32269</v>
      </c>
      <c r="G3589" s="15">
        <v>1</v>
      </c>
      <c r="H3589" s="15" t="s">
        <v>6501</v>
      </c>
      <c r="I3589" s="15" t="s">
        <v>12024</v>
      </c>
      <c r="J3589" s="15" t="s">
        <v>12029</v>
      </c>
      <c r="K3589" s="15" t="s">
        <v>12030</v>
      </c>
      <c r="L3589" s="40" t="s">
        <v>6</v>
      </c>
      <c r="M3589" s="39" t="s">
        <v>29</v>
      </c>
      <c r="N3589" s="41" t="s">
        <v>5158</v>
      </c>
      <c r="O3589" s="39">
        <v>44805</v>
      </c>
      <c r="P3589" s="40">
        <v>1</v>
      </c>
      <c r="Q3589" s="40">
        <v>1</v>
      </c>
      <c r="R3589" s="40" t="str">
        <f>IFERROR(VLOOKUP(Tabla2[[#This Row],[CONTRATISTA PRNCIPAL]],Hoja1!$L$5:$M$9,2,FALSE),"CJV")</f>
        <v>CJV</v>
      </c>
      <c r="S3589" s="40" t="str">
        <f>IF(Tabla2[[#This Row],[EMPRESA]]=Tabla2[[#This Row],[CONTRATISTA PRNCIPAL]],"Principal","Secundaria")</f>
        <v>Principal</v>
      </c>
      <c r="T3589" s="42">
        <f>IFERROR(1/COUNTIF(Tabla2[CONTRATISTA PRNCIPAL],Tabla2[[#This Row],[CONTRATISTA PRNCIPAL]]),0)</f>
        <v>0.14285714285714285</v>
      </c>
      <c r="U3589" s="43">
        <f>IF(((TODAY()-Tabla2[[#This Row],[FECHA NACIMIENTO]])/365)&lt;18,"Corregir", IF(((TODAY()-Tabla2[[#This Row],[FECHA NACIMIENTO]])/365)&gt;80, "Corregir",ROUNDDOWN(((TODAY()-Tabla2[[#This Row],[FECHA NACIMIENTO]])/365),0)))</f>
        <v>35</v>
      </c>
      <c r="V35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89" s="44" t="str">
        <f>+IF(Tabla2[[#This Row],[Edad]]="Corregir","Corregir","Ok")</f>
        <v>Ok</v>
      </c>
      <c r="X3589" s="42" t="str">
        <f>+IFERROR(VLOOKUP(Tabla2[[#This Row],[DISTRITO SEGÚN DNI]],Hoja1!$A$2:$B$32,2,FALSE),"No")</f>
        <v>No</v>
      </c>
      <c r="Y3589" s="42" t="str">
        <f>IF(OR(LOWER(Tabla2[[#This Row],[GENERO]])="masculino", LOWER(Tabla2[[#This Row],[GENERO]])="femenino"),"OK","Corregir")</f>
        <v>OK</v>
      </c>
      <c r="Z3589" s="42" t="str">
        <f>+IF(Tabla2[[#This Row],[Nro. DNI / CE]]="","Corregir",IF(LEN(Tabla2[[#This Row],[Nro. DNI / CE]])&gt;=8,"OK","Corregir"))</f>
        <v>OK</v>
      </c>
      <c r="AA3589" s="42">
        <f>COUNTIF(Tabla2[APELLIDOS Y NOMBRES],Tabla2[[#This Row],[APELLIDOS Y NOMBRES]])</f>
        <v>1</v>
      </c>
      <c r="AB3589" s="42">
        <f>IF(Tabla2[[#This Row],[Trabajador]]&gt;1,1/Tabla2[[#This Row],[Trabajador]],Tabla2[[#This Row],[Trabajador]])</f>
        <v>1</v>
      </c>
      <c r="AC3589" t="str">
        <f>+IFERROR(IF(Tabla2[[#This Row],[FECHA CESE/BAJA]]="","No Aplica",IF(AND(MONTH(Tabla2[[#This Row],[FECHA CESE/BAJA]])=MONTH(TODAY()-30),YEAR(Tabla2[[#This Row],[FECHA CESE/BAJA]])=YEAR(TODAY())),MONTH(TODAY()-30)&amp;"-"&amp;YEAR(TODAY()),"Borrar")),"No aplica")</f>
        <v>No aplica</v>
      </c>
      <c r="AD3589" t="str">
        <f>+IFERROR(IF(Tabla2[[#This Row],[FECHA INICIO DE LABORES EN OBRA]]="","No Aplica",IF(AND(MONTH(Tabla2[[#This Row],[FECHA INICIO DE LABORES EN OBRA]])=MONTH(TODAY()-30),YEAR(Tabla2[[#This Row],[FECHA INICIO DE LABORES EN OBRA]])=YEAR(TODAY())),MONTH(TODAY()-30)&amp;"-"&amp;YEAR(TODAY()),"No Aplica")),"No Aplica")</f>
        <v>No Aplica</v>
      </c>
    </row>
    <row r="3590" spans="1:30" x14ac:dyDescent="0.25">
      <c r="A3590" s="13">
        <v>20557447181</v>
      </c>
      <c r="B3590" s="15" t="s">
        <v>12021</v>
      </c>
      <c r="C3590" s="15" t="s">
        <v>12021</v>
      </c>
      <c r="D3590" s="15" t="s">
        <v>12031</v>
      </c>
      <c r="E3590" s="15" t="s">
        <v>12032</v>
      </c>
      <c r="F3590" s="39">
        <v>35428</v>
      </c>
      <c r="G3590" s="15">
        <v>1</v>
      </c>
      <c r="H3590" s="15" t="s">
        <v>6501</v>
      </c>
      <c r="I3590" s="15" t="s">
        <v>12033</v>
      </c>
      <c r="J3590" s="15" t="s">
        <v>12034</v>
      </c>
      <c r="K3590" s="15" t="s">
        <v>12030</v>
      </c>
      <c r="L3590" s="40" t="s">
        <v>6</v>
      </c>
      <c r="M3590" s="39" t="s">
        <v>29</v>
      </c>
      <c r="N3590" s="41" t="s">
        <v>5158</v>
      </c>
      <c r="O3590" s="39">
        <v>44863</v>
      </c>
      <c r="P3590" s="40">
        <v>1</v>
      </c>
      <c r="Q3590" s="40">
        <v>1</v>
      </c>
      <c r="R3590" s="40" t="str">
        <f>IFERROR(VLOOKUP(Tabla2[[#This Row],[CONTRATISTA PRNCIPAL]],Hoja1!$L$5:$M$9,2,FALSE),"CJV")</f>
        <v>CJV</v>
      </c>
      <c r="S3590" s="40" t="str">
        <f>IF(Tabla2[[#This Row],[EMPRESA]]=Tabla2[[#This Row],[CONTRATISTA PRNCIPAL]],"Principal","Secundaria")</f>
        <v>Principal</v>
      </c>
      <c r="T3590" s="42">
        <f>IFERROR(1/COUNTIF(Tabla2[CONTRATISTA PRNCIPAL],Tabla2[[#This Row],[CONTRATISTA PRNCIPAL]]),0)</f>
        <v>0.14285714285714285</v>
      </c>
      <c r="U3590" s="43">
        <f>IF(((TODAY()-Tabla2[[#This Row],[FECHA NACIMIENTO]])/365)&lt;18,"Corregir", IF(((TODAY()-Tabla2[[#This Row],[FECHA NACIMIENTO]])/365)&gt;80, "Corregir",ROUNDDOWN(((TODAY()-Tabla2[[#This Row],[FECHA NACIMIENTO]])/365),0)))</f>
        <v>26</v>
      </c>
      <c r="V35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90" s="44" t="str">
        <f>+IF(Tabla2[[#This Row],[Edad]]="Corregir","Corregir","Ok")</f>
        <v>Ok</v>
      </c>
      <c r="X3590" s="42" t="str">
        <f>+IFERROR(VLOOKUP(Tabla2[[#This Row],[DISTRITO SEGÚN DNI]],Hoja1!$A$2:$B$32,2,FALSE),"No")</f>
        <v>No</v>
      </c>
      <c r="Y3590" s="42" t="str">
        <f>IF(OR(LOWER(Tabla2[[#This Row],[GENERO]])="masculino", LOWER(Tabla2[[#This Row],[GENERO]])="femenino"),"OK","Corregir")</f>
        <v>OK</v>
      </c>
      <c r="Z3590" s="42" t="str">
        <f>+IF(Tabla2[[#This Row],[Nro. DNI / CE]]="","Corregir",IF(LEN(Tabla2[[#This Row],[Nro. DNI / CE]])&gt;=8,"OK","Corregir"))</f>
        <v>OK</v>
      </c>
      <c r="AA3590" s="42">
        <f>COUNTIF(Tabla2[APELLIDOS Y NOMBRES],Tabla2[[#This Row],[APELLIDOS Y NOMBRES]])</f>
        <v>1</v>
      </c>
      <c r="AB3590" s="42">
        <f>IF(Tabla2[[#This Row],[Trabajador]]&gt;1,1/Tabla2[[#This Row],[Trabajador]],Tabla2[[#This Row],[Trabajador]])</f>
        <v>1</v>
      </c>
      <c r="AC3590" t="str">
        <f>+IFERROR(IF(Tabla2[[#This Row],[FECHA CESE/BAJA]]="","No Aplica",IF(AND(MONTH(Tabla2[[#This Row],[FECHA CESE/BAJA]])=MONTH(TODAY()-30),YEAR(Tabla2[[#This Row],[FECHA CESE/BAJA]])=YEAR(TODAY())),MONTH(TODAY()-30)&amp;"-"&amp;YEAR(TODAY()),"Borrar")),"No aplica")</f>
        <v>No aplica</v>
      </c>
      <c r="AD3590" t="str">
        <f>+IFERROR(IF(Tabla2[[#This Row],[FECHA INICIO DE LABORES EN OBRA]]="","No Aplica",IF(AND(MONTH(Tabla2[[#This Row],[FECHA INICIO DE LABORES EN OBRA]])=MONTH(TODAY()-30),YEAR(Tabla2[[#This Row],[FECHA INICIO DE LABORES EN OBRA]])=YEAR(TODAY())),MONTH(TODAY()-30)&amp;"-"&amp;YEAR(TODAY()),"No Aplica")),"No Aplica")</f>
        <v>No Aplica</v>
      </c>
    </row>
    <row r="3591" spans="1:30" x14ac:dyDescent="0.25">
      <c r="A3591" s="13">
        <v>20557447181</v>
      </c>
      <c r="B3591" s="15" t="s">
        <v>12021</v>
      </c>
      <c r="C3591" s="15" t="s">
        <v>12021</v>
      </c>
      <c r="D3591" s="15" t="s">
        <v>365</v>
      </c>
      <c r="E3591" s="15" t="s">
        <v>366</v>
      </c>
      <c r="F3591" s="39">
        <v>26955</v>
      </c>
      <c r="G3591" s="15">
        <v>1</v>
      </c>
      <c r="H3591" s="15" t="s">
        <v>6501</v>
      </c>
      <c r="I3591" s="15" t="s">
        <v>12033</v>
      </c>
      <c r="J3591" s="15" t="s">
        <v>12035</v>
      </c>
      <c r="K3591" s="15" t="s">
        <v>17</v>
      </c>
      <c r="L3591" s="40" t="s">
        <v>6</v>
      </c>
      <c r="M3591" s="39" t="s">
        <v>29</v>
      </c>
      <c r="N3591" s="41" t="s">
        <v>5158</v>
      </c>
      <c r="O3591" s="39">
        <v>44958</v>
      </c>
      <c r="P3591" s="40">
        <v>1</v>
      </c>
      <c r="Q3591" s="40">
        <v>1</v>
      </c>
      <c r="R3591" s="40" t="str">
        <f>IFERROR(VLOOKUP(Tabla2[[#This Row],[CONTRATISTA PRNCIPAL]],Hoja1!$L$5:$M$9,2,FALSE),"CJV")</f>
        <v>CJV</v>
      </c>
      <c r="S3591" s="40" t="str">
        <f>IF(Tabla2[[#This Row],[EMPRESA]]=Tabla2[[#This Row],[CONTRATISTA PRNCIPAL]],"Principal","Secundaria")</f>
        <v>Principal</v>
      </c>
      <c r="T3591" s="42">
        <f>IFERROR(1/COUNTIF(Tabla2[CONTRATISTA PRNCIPAL],Tabla2[[#This Row],[CONTRATISTA PRNCIPAL]]),0)</f>
        <v>0.14285714285714285</v>
      </c>
      <c r="U3591" s="43">
        <f>IF(((TODAY()-Tabla2[[#This Row],[FECHA NACIMIENTO]])/365)&lt;18,"Corregir", IF(((TODAY()-Tabla2[[#This Row],[FECHA NACIMIENTO]])/365)&gt;80, "Corregir",ROUNDDOWN(((TODAY()-Tabla2[[#This Row],[FECHA NACIMIENTO]])/365),0)))</f>
        <v>49</v>
      </c>
      <c r="V35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91" s="44" t="str">
        <f>+IF(Tabla2[[#This Row],[Edad]]="Corregir","Corregir","Ok")</f>
        <v>Ok</v>
      </c>
      <c r="X3591" s="42" t="str">
        <f>+IFERROR(VLOOKUP(Tabla2[[#This Row],[DISTRITO SEGÚN DNI]],Hoja1!$A$2:$B$32,2,FALSE),"No")</f>
        <v>ATE</v>
      </c>
      <c r="Y3591" s="42" t="str">
        <f>IF(OR(LOWER(Tabla2[[#This Row],[GENERO]])="masculino", LOWER(Tabla2[[#This Row],[GENERO]])="femenino"),"OK","Corregir")</f>
        <v>OK</v>
      </c>
      <c r="Z3591" s="42" t="str">
        <f>+IF(Tabla2[[#This Row],[Nro. DNI / CE]]="","Corregir",IF(LEN(Tabla2[[#This Row],[Nro. DNI / CE]])&gt;=8,"OK","Corregir"))</f>
        <v>OK</v>
      </c>
      <c r="AA3591" s="42">
        <f>COUNTIF(Tabla2[APELLIDOS Y NOMBRES],Tabla2[[#This Row],[APELLIDOS Y NOMBRES]])</f>
        <v>1</v>
      </c>
      <c r="AB3591" s="42">
        <f>IF(Tabla2[[#This Row],[Trabajador]]&gt;1,1/Tabla2[[#This Row],[Trabajador]],Tabla2[[#This Row],[Trabajador]])</f>
        <v>1</v>
      </c>
      <c r="AC3591" t="str">
        <f>+IFERROR(IF(Tabla2[[#This Row],[FECHA CESE/BAJA]]="","No Aplica",IF(AND(MONTH(Tabla2[[#This Row],[FECHA CESE/BAJA]])=MONTH(TODAY()-30),YEAR(Tabla2[[#This Row],[FECHA CESE/BAJA]])=YEAR(TODAY())),MONTH(TODAY()-30)&amp;"-"&amp;YEAR(TODAY()),"Borrar")),"No aplica")</f>
        <v>No aplica</v>
      </c>
      <c r="AD3591" t="str">
        <f>+IFERROR(IF(Tabla2[[#This Row],[FECHA INICIO DE LABORES EN OBRA]]="","No Aplica",IF(AND(MONTH(Tabla2[[#This Row],[FECHA INICIO DE LABORES EN OBRA]])=MONTH(TODAY()-30),YEAR(Tabla2[[#This Row],[FECHA INICIO DE LABORES EN OBRA]])=YEAR(TODAY())),MONTH(TODAY()-30)&amp;"-"&amp;YEAR(TODAY()),"No Aplica")),"No Aplica")</f>
        <v>No Aplica</v>
      </c>
    </row>
    <row r="3592" spans="1:30" x14ac:dyDescent="0.25">
      <c r="A3592" s="13">
        <v>20557447181</v>
      </c>
      <c r="B3592" s="15" t="s">
        <v>12021</v>
      </c>
      <c r="C3592" s="15" t="s">
        <v>12021</v>
      </c>
      <c r="D3592" s="15">
        <v>46987230</v>
      </c>
      <c r="E3592" s="15" t="s">
        <v>12036</v>
      </c>
      <c r="F3592" s="39">
        <v>33567</v>
      </c>
      <c r="G3592" s="15">
        <v>1</v>
      </c>
      <c r="H3592" s="15" t="s">
        <v>6501</v>
      </c>
      <c r="I3592" s="15" t="s">
        <v>12037</v>
      </c>
      <c r="J3592" s="15" t="s">
        <v>12038</v>
      </c>
      <c r="K3592" s="15" t="s">
        <v>12030</v>
      </c>
      <c r="L3592" s="40" t="s">
        <v>6</v>
      </c>
      <c r="M3592" s="39" t="s">
        <v>29</v>
      </c>
      <c r="N3592" s="41" t="s">
        <v>5158</v>
      </c>
      <c r="O3592" s="39">
        <v>45108</v>
      </c>
      <c r="P3592" s="40">
        <v>1</v>
      </c>
      <c r="Q3592" s="40">
        <v>1</v>
      </c>
      <c r="R3592" s="40" t="str">
        <f>IFERROR(VLOOKUP(Tabla2[[#This Row],[CONTRATISTA PRNCIPAL]],Hoja1!$L$5:$M$9,2,FALSE),"CJV")</f>
        <v>CJV</v>
      </c>
      <c r="S3592" s="40" t="str">
        <f>IF(Tabla2[[#This Row],[EMPRESA]]=Tabla2[[#This Row],[CONTRATISTA PRNCIPAL]],"Principal","Secundaria")</f>
        <v>Principal</v>
      </c>
      <c r="T3592" s="42">
        <f>IFERROR(1/COUNTIF(Tabla2[CONTRATISTA PRNCIPAL],Tabla2[[#This Row],[CONTRATISTA PRNCIPAL]]),0)</f>
        <v>0.14285714285714285</v>
      </c>
      <c r="U3592" s="43">
        <f>IF(((TODAY()-Tabla2[[#This Row],[FECHA NACIMIENTO]])/365)&lt;18,"Corregir", IF(((TODAY()-Tabla2[[#This Row],[FECHA NACIMIENTO]])/365)&gt;80, "Corregir",ROUNDDOWN(((TODAY()-Tabla2[[#This Row],[FECHA NACIMIENTO]])/365),0)))</f>
        <v>31</v>
      </c>
      <c r="V35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92" s="44" t="str">
        <f>+IF(Tabla2[[#This Row],[Edad]]="Corregir","Corregir","Ok")</f>
        <v>Ok</v>
      </c>
      <c r="X3592" s="42" t="str">
        <f>+IFERROR(VLOOKUP(Tabla2[[#This Row],[DISTRITO SEGÚN DNI]],Hoja1!$A$2:$B$32,2,FALSE),"No")</f>
        <v>No</v>
      </c>
      <c r="Y3592" s="42" t="str">
        <f>IF(OR(LOWER(Tabla2[[#This Row],[GENERO]])="masculino", LOWER(Tabla2[[#This Row],[GENERO]])="femenino"),"OK","Corregir")</f>
        <v>OK</v>
      </c>
      <c r="Z3592" s="42" t="str">
        <f>+IF(Tabla2[[#This Row],[Nro. DNI / CE]]="","Corregir",IF(LEN(Tabla2[[#This Row],[Nro. DNI / CE]])&gt;=8,"OK","Corregir"))</f>
        <v>OK</v>
      </c>
      <c r="AA3592" s="42">
        <f>COUNTIF(Tabla2[APELLIDOS Y NOMBRES],Tabla2[[#This Row],[APELLIDOS Y NOMBRES]])</f>
        <v>1</v>
      </c>
      <c r="AB3592" s="42">
        <f>IF(Tabla2[[#This Row],[Trabajador]]&gt;1,1/Tabla2[[#This Row],[Trabajador]],Tabla2[[#This Row],[Trabajador]])</f>
        <v>1</v>
      </c>
      <c r="AC3592" t="str">
        <f>+IFERROR(IF(Tabla2[[#This Row],[FECHA CESE/BAJA]]="","No Aplica",IF(AND(MONTH(Tabla2[[#This Row],[FECHA CESE/BAJA]])=MONTH(TODAY()-30),YEAR(Tabla2[[#This Row],[FECHA CESE/BAJA]])=YEAR(TODAY())),MONTH(TODAY()-30)&amp;"-"&amp;YEAR(TODAY()),"Borrar")),"No aplica")</f>
        <v>No aplica</v>
      </c>
      <c r="AD3592" t="str">
        <f>+IFERROR(IF(Tabla2[[#This Row],[FECHA INICIO DE LABORES EN OBRA]]="","No Aplica",IF(AND(MONTH(Tabla2[[#This Row],[FECHA INICIO DE LABORES EN OBRA]])=MONTH(TODAY()-30),YEAR(Tabla2[[#This Row],[FECHA INICIO DE LABORES EN OBRA]])=YEAR(TODAY())),MONTH(TODAY()-30)&amp;"-"&amp;YEAR(TODAY()),"No Aplica")),"No Aplica")</f>
        <v>No Aplica</v>
      </c>
    </row>
    <row r="3593" spans="1:30" x14ac:dyDescent="0.25">
      <c r="A3593" s="13">
        <v>20557447181</v>
      </c>
      <c r="B3593" s="15" t="s">
        <v>12021</v>
      </c>
      <c r="C3593" s="15" t="s">
        <v>12021</v>
      </c>
      <c r="D3593" s="15">
        <v>76608041</v>
      </c>
      <c r="E3593" s="15" t="s">
        <v>12039</v>
      </c>
      <c r="F3593" s="39">
        <v>35806</v>
      </c>
      <c r="G3593" s="15">
        <v>1</v>
      </c>
      <c r="H3593" s="15" t="s">
        <v>6501</v>
      </c>
      <c r="I3593" s="15" t="s">
        <v>12040</v>
      </c>
      <c r="J3593" s="15" t="s">
        <v>12041</v>
      </c>
      <c r="K3593" s="15" t="s">
        <v>2418</v>
      </c>
      <c r="L3593" s="40" t="s">
        <v>6</v>
      </c>
      <c r="M3593" s="39" t="s">
        <v>29</v>
      </c>
      <c r="N3593" s="41" t="s">
        <v>5158</v>
      </c>
      <c r="O3593" s="39">
        <v>45139</v>
      </c>
      <c r="P3593" s="40">
        <v>1</v>
      </c>
      <c r="Q3593" s="40">
        <v>1</v>
      </c>
      <c r="R3593" s="40" t="str">
        <f>IFERROR(VLOOKUP(Tabla2[[#This Row],[CONTRATISTA PRNCIPAL]],Hoja1!$L$5:$M$9,2,FALSE),"CJV")</f>
        <v>CJV</v>
      </c>
      <c r="S3593" s="40" t="str">
        <f>IF(Tabla2[[#This Row],[EMPRESA]]=Tabla2[[#This Row],[CONTRATISTA PRNCIPAL]],"Principal","Secundaria")</f>
        <v>Principal</v>
      </c>
      <c r="T3593" s="42">
        <f>IFERROR(1/COUNTIF(Tabla2[CONTRATISTA PRNCIPAL],Tabla2[[#This Row],[CONTRATISTA PRNCIPAL]]),0)</f>
        <v>0.14285714285714285</v>
      </c>
      <c r="U3593" s="43">
        <f>IF(((TODAY()-Tabla2[[#This Row],[FECHA NACIMIENTO]])/365)&lt;18,"Corregir", IF(((TODAY()-Tabla2[[#This Row],[FECHA NACIMIENTO]])/365)&gt;80, "Corregir",ROUNDDOWN(((TODAY()-Tabla2[[#This Row],[FECHA NACIMIENTO]])/365),0)))</f>
        <v>25</v>
      </c>
      <c r="V35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93" s="44" t="str">
        <f>+IF(Tabla2[[#This Row],[Edad]]="Corregir","Corregir","Ok")</f>
        <v>Ok</v>
      </c>
      <c r="X3593" s="42" t="str">
        <f>+IFERROR(VLOOKUP(Tabla2[[#This Row],[DISTRITO SEGÚN DNI]],Hoja1!$A$2:$B$32,2,FALSE),"No")</f>
        <v>No</v>
      </c>
      <c r="Y3593" s="42" t="str">
        <f>IF(OR(LOWER(Tabla2[[#This Row],[GENERO]])="masculino", LOWER(Tabla2[[#This Row],[GENERO]])="femenino"),"OK","Corregir")</f>
        <v>OK</v>
      </c>
      <c r="Z3593" s="42" t="str">
        <f>+IF(Tabla2[[#This Row],[Nro. DNI / CE]]="","Corregir",IF(LEN(Tabla2[[#This Row],[Nro. DNI / CE]])&gt;=8,"OK","Corregir"))</f>
        <v>OK</v>
      </c>
      <c r="AA3593" s="42">
        <f>COUNTIF(Tabla2[APELLIDOS Y NOMBRES],Tabla2[[#This Row],[APELLIDOS Y NOMBRES]])</f>
        <v>1</v>
      </c>
      <c r="AB3593" s="42">
        <f>IF(Tabla2[[#This Row],[Trabajador]]&gt;1,1/Tabla2[[#This Row],[Trabajador]],Tabla2[[#This Row],[Trabajador]])</f>
        <v>1</v>
      </c>
      <c r="AC3593" t="str">
        <f>+IFERROR(IF(Tabla2[[#This Row],[FECHA CESE/BAJA]]="","No Aplica",IF(AND(MONTH(Tabla2[[#This Row],[FECHA CESE/BAJA]])=MONTH(TODAY()-30),YEAR(Tabla2[[#This Row],[FECHA CESE/BAJA]])=YEAR(TODAY())),MONTH(TODAY()-30)&amp;"-"&amp;YEAR(TODAY()),"Borrar")),"No aplica")</f>
        <v>No aplica</v>
      </c>
      <c r="AD3593" t="str">
        <f>+IFERROR(IF(Tabla2[[#This Row],[FECHA INICIO DE LABORES EN OBRA]]="","No Aplica",IF(AND(MONTH(Tabla2[[#This Row],[FECHA INICIO DE LABORES EN OBRA]])=MONTH(TODAY()-30),YEAR(Tabla2[[#This Row],[FECHA INICIO DE LABORES EN OBRA]])=YEAR(TODAY())),MONTH(TODAY()-30)&amp;"-"&amp;YEAR(TODAY()),"No Aplica")),"No Aplica")</f>
        <v>8-2023</v>
      </c>
    </row>
    <row r="3594" spans="1:30" x14ac:dyDescent="0.25">
      <c r="A3594" s="13">
        <v>20557447181</v>
      </c>
      <c r="B3594" s="15" t="s">
        <v>12021</v>
      </c>
      <c r="C3594" s="15" t="s">
        <v>12021</v>
      </c>
      <c r="D3594" s="15">
        <v>40049199</v>
      </c>
      <c r="E3594" s="15" t="s">
        <v>12042</v>
      </c>
      <c r="F3594" s="39">
        <v>27527</v>
      </c>
      <c r="G3594" s="15">
        <v>1</v>
      </c>
      <c r="H3594" s="15" t="s">
        <v>6501</v>
      </c>
      <c r="I3594" s="15" t="s">
        <v>12033</v>
      </c>
      <c r="J3594" s="15" t="s">
        <v>12043</v>
      </c>
      <c r="K3594" s="15" t="s">
        <v>12044</v>
      </c>
      <c r="L3594" s="40" t="s">
        <v>6</v>
      </c>
      <c r="M3594" s="39" t="s">
        <v>29</v>
      </c>
      <c r="N3594" s="41" t="s">
        <v>5158</v>
      </c>
      <c r="O3594" s="39">
        <v>45140</v>
      </c>
      <c r="P3594" s="40">
        <v>1</v>
      </c>
      <c r="Q3594" s="40">
        <v>1</v>
      </c>
      <c r="R3594" s="40" t="str">
        <f>IFERROR(VLOOKUP(Tabla2[[#This Row],[CONTRATISTA PRNCIPAL]],Hoja1!$L$5:$M$9,2,FALSE),"CJV")</f>
        <v>CJV</v>
      </c>
      <c r="S3594" s="40" t="str">
        <f>IF(Tabla2[[#This Row],[EMPRESA]]=Tabla2[[#This Row],[CONTRATISTA PRNCIPAL]],"Principal","Secundaria")</f>
        <v>Principal</v>
      </c>
      <c r="T3594" s="42">
        <f>IFERROR(1/COUNTIF(Tabla2[CONTRATISTA PRNCIPAL],Tabla2[[#This Row],[CONTRATISTA PRNCIPAL]]),0)</f>
        <v>0.14285714285714285</v>
      </c>
      <c r="U3594" s="43">
        <f>IF(((TODAY()-Tabla2[[#This Row],[FECHA NACIMIENTO]])/365)&lt;18,"Corregir", IF(((TODAY()-Tabla2[[#This Row],[FECHA NACIMIENTO]])/365)&gt;80, "Corregir",ROUNDDOWN(((TODAY()-Tabla2[[#This Row],[FECHA NACIMIENTO]])/365),0)))</f>
        <v>48</v>
      </c>
      <c r="V35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94" s="44" t="str">
        <f>+IF(Tabla2[[#This Row],[Edad]]="Corregir","Corregir","Ok")</f>
        <v>Ok</v>
      </c>
      <c r="X3594" s="42" t="str">
        <f>+IFERROR(VLOOKUP(Tabla2[[#This Row],[DISTRITO SEGÚN DNI]],Hoja1!$A$2:$B$32,2,FALSE),"No")</f>
        <v>No</v>
      </c>
      <c r="Y3594" s="42" t="str">
        <f>IF(OR(LOWER(Tabla2[[#This Row],[GENERO]])="masculino", LOWER(Tabla2[[#This Row],[GENERO]])="femenino"),"OK","Corregir")</f>
        <v>OK</v>
      </c>
      <c r="Z3594" s="42" t="str">
        <f>+IF(Tabla2[[#This Row],[Nro. DNI / CE]]="","Corregir",IF(LEN(Tabla2[[#This Row],[Nro. DNI / CE]])&gt;=8,"OK","Corregir"))</f>
        <v>OK</v>
      </c>
      <c r="AA3594" s="42">
        <f>COUNTIF(Tabla2[APELLIDOS Y NOMBRES],Tabla2[[#This Row],[APELLIDOS Y NOMBRES]])</f>
        <v>1</v>
      </c>
      <c r="AB3594" s="42">
        <f>IF(Tabla2[[#This Row],[Trabajador]]&gt;1,1/Tabla2[[#This Row],[Trabajador]],Tabla2[[#This Row],[Trabajador]])</f>
        <v>1</v>
      </c>
      <c r="AC3594" t="str">
        <f>+IFERROR(IF(Tabla2[[#This Row],[FECHA CESE/BAJA]]="","No Aplica",IF(AND(MONTH(Tabla2[[#This Row],[FECHA CESE/BAJA]])=MONTH(TODAY()-30),YEAR(Tabla2[[#This Row],[FECHA CESE/BAJA]])=YEAR(TODAY())),MONTH(TODAY()-30)&amp;"-"&amp;YEAR(TODAY()),"Borrar")),"No aplica")</f>
        <v>No aplica</v>
      </c>
      <c r="AD3594" t="str">
        <f>+IFERROR(IF(Tabla2[[#This Row],[FECHA INICIO DE LABORES EN OBRA]]="","No Aplica",IF(AND(MONTH(Tabla2[[#This Row],[FECHA INICIO DE LABORES EN OBRA]])=MONTH(TODAY()-30),YEAR(Tabla2[[#This Row],[FECHA INICIO DE LABORES EN OBRA]])=YEAR(TODAY())),MONTH(TODAY()-30)&amp;"-"&amp;YEAR(TODAY()),"No Aplica")),"No Aplica")</f>
        <v>8-2023</v>
      </c>
    </row>
    <row r="3595" spans="1:30" x14ac:dyDescent="0.25">
      <c r="A3595" s="13" t="s">
        <v>12045</v>
      </c>
      <c r="B3595" s="15" t="s">
        <v>12046</v>
      </c>
      <c r="C3595" s="15" t="s">
        <v>12046</v>
      </c>
      <c r="D3595" s="15" t="s">
        <v>1990</v>
      </c>
      <c r="E3595" s="15" t="s">
        <v>1991</v>
      </c>
      <c r="F3595" s="39">
        <v>33797</v>
      </c>
      <c r="G3595" s="15">
        <v>2</v>
      </c>
      <c r="H3595" s="15" t="s">
        <v>12047</v>
      </c>
      <c r="I3595" s="15" t="s">
        <v>2209</v>
      </c>
      <c r="J3595" s="15" t="s">
        <v>12048</v>
      </c>
      <c r="K3595" s="15" t="s">
        <v>27</v>
      </c>
      <c r="L3595" s="40" t="s">
        <v>3650</v>
      </c>
      <c r="M3595" s="39"/>
      <c r="N3595" s="41" t="s">
        <v>2687</v>
      </c>
      <c r="O3595" s="39">
        <v>44027</v>
      </c>
      <c r="P3595" s="40">
        <v>1</v>
      </c>
      <c r="Q3595" s="40">
        <v>4</v>
      </c>
      <c r="R3595" s="40" t="str">
        <f>IFERROR(VLOOKUP(Tabla2[[#This Row],[CONTRATISTA PRNCIPAL]],Hoja1!$L$5:$M$9,2,FALSE),"CJV")</f>
        <v>CJV</v>
      </c>
      <c r="S3595" s="40" t="str">
        <f>IF(Tabla2[[#This Row],[EMPRESA]]=Tabla2[[#This Row],[CONTRATISTA PRNCIPAL]],"Principal","Secundaria")</f>
        <v>Principal</v>
      </c>
      <c r="T3595" s="42">
        <f>IFERROR(1/COUNTIF(Tabla2[CONTRATISTA PRNCIPAL],Tabla2[[#This Row],[CONTRATISTA PRNCIPAL]]),0)</f>
        <v>0.14285714285714285</v>
      </c>
      <c r="U3595" s="43">
        <f>IF(((TODAY()-Tabla2[[#This Row],[FECHA NACIMIENTO]])/365)&lt;18,"Corregir", IF(((TODAY()-Tabla2[[#This Row],[FECHA NACIMIENTO]])/365)&gt;80, "Corregir",ROUNDDOWN(((TODAY()-Tabla2[[#This Row],[FECHA NACIMIENTO]])/365),0)))</f>
        <v>31</v>
      </c>
      <c r="V35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595" s="44" t="str">
        <f>+IF(Tabla2[[#This Row],[Edad]]="Corregir","Corregir","Ok")</f>
        <v>Ok</v>
      </c>
      <c r="X3595" s="42" t="str">
        <f>+IFERROR(VLOOKUP(Tabla2[[#This Row],[DISTRITO SEGÚN DNI]],Hoja1!$A$2:$B$32,2,FALSE),"No")</f>
        <v>CALLAO</v>
      </c>
      <c r="Y3595" s="42" t="str">
        <f>IF(OR(LOWER(Tabla2[[#This Row],[GENERO]])="masculino", LOWER(Tabla2[[#This Row],[GENERO]])="femenino"),"OK","Corregir")</f>
        <v>OK</v>
      </c>
      <c r="Z3595" s="42" t="str">
        <f>+IF(Tabla2[[#This Row],[Nro. DNI / CE]]="","Corregir",IF(LEN(Tabla2[[#This Row],[Nro. DNI / CE]])&gt;=8,"OK","Corregir"))</f>
        <v>OK</v>
      </c>
      <c r="AA3595" s="42">
        <f>COUNTIF(Tabla2[APELLIDOS Y NOMBRES],Tabla2[[#This Row],[APELLIDOS Y NOMBRES]])</f>
        <v>1</v>
      </c>
      <c r="AB3595" s="42">
        <f>IF(Tabla2[[#This Row],[Trabajador]]&gt;1,1/Tabla2[[#This Row],[Trabajador]],Tabla2[[#This Row],[Trabajador]])</f>
        <v>1</v>
      </c>
      <c r="AC3595" t="str">
        <f>+IFERROR(IF(Tabla2[[#This Row],[FECHA CESE/BAJA]]="","No Aplica",IF(AND(MONTH(Tabla2[[#This Row],[FECHA CESE/BAJA]])=MONTH(TODAY()-30),YEAR(Tabla2[[#This Row],[FECHA CESE/BAJA]])=YEAR(TODAY())),MONTH(TODAY()-30)&amp;"-"&amp;YEAR(TODAY()),"Borrar")),"No aplica")</f>
        <v>No Aplica</v>
      </c>
      <c r="AD3595" t="str">
        <f>+IFERROR(IF(Tabla2[[#This Row],[FECHA INICIO DE LABORES EN OBRA]]="","No Aplica",IF(AND(MONTH(Tabla2[[#This Row],[FECHA INICIO DE LABORES EN OBRA]])=MONTH(TODAY()-30),YEAR(Tabla2[[#This Row],[FECHA INICIO DE LABORES EN OBRA]])=YEAR(TODAY())),MONTH(TODAY()-30)&amp;"-"&amp;YEAR(TODAY()),"No Aplica")),"No Aplica")</f>
        <v>No Aplica</v>
      </c>
    </row>
    <row r="3596" spans="1:30" x14ac:dyDescent="0.25">
      <c r="A3596" s="13" t="s">
        <v>12045</v>
      </c>
      <c r="B3596" s="15" t="s">
        <v>12046</v>
      </c>
      <c r="C3596" s="15" t="s">
        <v>12046</v>
      </c>
      <c r="D3596" s="15" t="s">
        <v>1992</v>
      </c>
      <c r="E3596" s="15" t="s">
        <v>1993</v>
      </c>
      <c r="F3596" s="39">
        <v>27841</v>
      </c>
      <c r="G3596" s="15">
        <v>2</v>
      </c>
      <c r="H3596" s="15" t="s">
        <v>12049</v>
      </c>
      <c r="I3596" s="15" t="s">
        <v>2209</v>
      </c>
      <c r="J3596" s="15" t="s">
        <v>12050</v>
      </c>
      <c r="K3596" s="15" t="s">
        <v>27</v>
      </c>
      <c r="L3596" s="40" t="s">
        <v>3650</v>
      </c>
      <c r="M3596" s="39"/>
      <c r="N3596" s="41" t="s">
        <v>2687</v>
      </c>
      <c r="O3596" s="39">
        <v>44141</v>
      </c>
      <c r="P3596" s="40">
        <v>1</v>
      </c>
      <c r="Q3596" s="40">
        <v>4</v>
      </c>
      <c r="R3596" s="40" t="str">
        <f>IFERROR(VLOOKUP(Tabla2[[#This Row],[CONTRATISTA PRNCIPAL]],Hoja1!$L$5:$M$9,2,FALSE),"CJV")</f>
        <v>CJV</v>
      </c>
      <c r="S3596" s="40" t="str">
        <f>IF(Tabla2[[#This Row],[EMPRESA]]=Tabla2[[#This Row],[CONTRATISTA PRNCIPAL]],"Principal","Secundaria")</f>
        <v>Principal</v>
      </c>
      <c r="T3596" s="42">
        <f>IFERROR(1/COUNTIF(Tabla2[CONTRATISTA PRNCIPAL],Tabla2[[#This Row],[CONTRATISTA PRNCIPAL]]),0)</f>
        <v>0.14285714285714285</v>
      </c>
      <c r="U3596" s="43">
        <f>IF(((TODAY()-Tabla2[[#This Row],[FECHA NACIMIENTO]])/365)&lt;18,"Corregir", IF(((TODAY()-Tabla2[[#This Row],[FECHA NACIMIENTO]])/365)&gt;80, "Corregir",ROUNDDOWN(((TODAY()-Tabla2[[#This Row],[FECHA NACIMIENTO]])/365),0)))</f>
        <v>47</v>
      </c>
      <c r="V35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596" s="44" t="str">
        <f>+IF(Tabla2[[#This Row],[Edad]]="Corregir","Corregir","Ok")</f>
        <v>Ok</v>
      </c>
      <c r="X3596" s="42" t="str">
        <f>+IFERROR(VLOOKUP(Tabla2[[#This Row],[DISTRITO SEGÚN DNI]],Hoja1!$A$2:$B$32,2,FALSE),"No")</f>
        <v>CALLAO</v>
      </c>
      <c r="Y3596" s="42" t="str">
        <f>IF(OR(LOWER(Tabla2[[#This Row],[GENERO]])="masculino", LOWER(Tabla2[[#This Row],[GENERO]])="femenino"),"OK","Corregir")</f>
        <v>OK</v>
      </c>
      <c r="Z3596" s="42" t="str">
        <f>+IF(Tabla2[[#This Row],[Nro. DNI / CE]]="","Corregir",IF(LEN(Tabla2[[#This Row],[Nro. DNI / CE]])&gt;=8,"OK","Corregir"))</f>
        <v>OK</v>
      </c>
      <c r="AA3596" s="42">
        <f>COUNTIF(Tabla2[APELLIDOS Y NOMBRES],Tabla2[[#This Row],[APELLIDOS Y NOMBRES]])</f>
        <v>1</v>
      </c>
      <c r="AB3596" s="42">
        <f>IF(Tabla2[[#This Row],[Trabajador]]&gt;1,1/Tabla2[[#This Row],[Trabajador]],Tabla2[[#This Row],[Trabajador]])</f>
        <v>1</v>
      </c>
      <c r="AC3596" t="str">
        <f>+IFERROR(IF(Tabla2[[#This Row],[FECHA CESE/BAJA]]="","No Aplica",IF(AND(MONTH(Tabla2[[#This Row],[FECHA CESE/BAJA]])=MONTH(TODAY()-30),YEAR(Tabla2[[#This Row],[FECHA CESE/BAJA]])=YEAR(TODAY())),MONTH(TODAY()-30)&amp;"-"&amp;YEAR(TODAY()),"Borrar")),"No aplica")</f>
        <v>No Aplica</v>
      </c>
      <c r="AD3596" t="str">
        <f>+IFERROR(IF(Tabla2[[#This Row],[FECHA INICIO DE LABORES EN OBRA]]="","No Aplica",IF(AND(MONTH(Tabla2[[#This Row],[FECHA INICIO DE LABORES EN OBRA]])=MONTH(TODAY()-30),YEAR(Tabla2[[#This Row],[FECHA INICIO DE LABORES EN OBRA]])=YEAR(TODAY())),MONTH(TODAY()-30)&amp;"-"&amp;YEAR(TODAY()),"No Aplica")),"No Aplica")</f>
        <v>No Aplica</v>
      </c>
    </row>
    <row r="3597" spans="1:30" x14ac:dyDescent="0.25">
      <c r="A3597" s="13" t="s">
        <v>12045</v>
      </c>
      <c r="B3597" s="15" t="s">
        <v>12046</v>
      </c>
      <c r="C3597" s="15" t="s">
        <v>12046</v>
      </c>
      <c r="D3597" s="15" t="s">
        <v>1994</v>
      </c>
      <c r="E3597" s="15" t="s">
        <v>1995</v>
      </c>
      <c r="F3597" s="39">
        <v>31920</v>
      </c>
      <c r="G3597" s="15">
        <v>2</v>
      </c>
      <c r="H3597" s="15" t="s">
        <v>12049</v>
      </c>
      <c r="I3597" s="15" t="s">
        <v>12051</v>
      </c>
      <c r="J3597" s="15" t="s">
        <v>12052</v>
      </c>
      <c r="K3597" s="15" t="s">
        <v>27</v>
      </c>
      <c r="L3597" s="40" t="s">
        <v>3650</v>
      </c>
      <c r="M3597" s="39"/>
      <c r="N3597" s="41" t="s">
        <v>2687</v>
      </c>
      <c r="O3597" s="39">
        <v>44083</v>
      </c>
      <c r="P3597" s="40">
        <v>1</v>
      </c>
      <c r="Q3597" s="40">
        <v>4</v>
      </c>
      <c r="R3597" s="40" t="str">
        <f>IFERROR(VLOOKUP(Tabla2[[#This Row],[CONTRATISTA PRNCIPAL]],Hoja1!$L$5:$M$9,2,FALSE),"CJV")</f>
        <v>CJV</v>
      </c>
      <c r="S3597" s="40" t="str">
        <f>IF(Tabla2[[#This Row],[EMPRESA]]=Tabla2[[#This Row],[CONTRATISTA PRNCIPAL]],"Principal","Secundaria")</f>
        <v>Principal</v>
      </c>
      <c r="T3597" s="42">
        <f>IFERROR(1/COUNTIF(Tabla2[CONTRATISTA PRNCIPAL],Tabla2[[#This Row],[CONTRATISTA PRNCIPAL]]),0)</f>
        <v>0.14285714285714285</v>
      </c>
      <c r="U3597" s="43">
        <f>IF(((TODAY()-Tabla2[[#This Row],[FECHA NACIMIENTO]])/365)&lt;18,"Corregir", IF(((TODAY()-Tabla2[[#This Row],[FECHA NACIMIENTO]])/365)&gt;80, "Corregir",ROUNDDOWN(((TODAY()-Tabla2[[#This Row],[FECHA NACIMIENTO]])/365),0)))</f>
        <v>36</v>
      </c>
      <c r="V35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597" s="44" t="str">
        <f>+IF(Tabla2[[#This Row],[Edad]]="Corregir","Corregir","Ok")</f>
        <v>Ok</v>
      </c>
      <c r="X3597" s="42" t="str">
        <f>+IFERROR(VLOOKUP(Tabla2[[#This Row],[DISTRITO SEGÚN DNI]],Hoja1!$A$2:$B$32,2,FALSE),"No")</f>
        <v>CALLAO</v>
      </c>
      <c r="Y3597" s="42" t="str">
        <f>IF(OR(LOWER(Tabla2[[#This Row],[GENERO]])="masculino", LOWER(Tabla2[[#This Row],[GENERO]])="femenino"),"OK","Corregir")</f>
        <v>OK</v>
      </c>
      <c r="Z3597" s="42" t="str">
        <f>+IF(Tabla2[[#This Row],[Nro. DNI / CE]]="","Corregir",IF(LEN(Tabla2[[#This Row],[Nro. DNI / CE]])&gt;=8,"OK","Corregir"))</f>
        <v>OK</v>
      </c>
      <c r="AA3597" s="42">
        <f>COUNTIF(Tabla2[APELLIDOS Y NOMBRES],Tabla2[[#This Row],[APELLIDOS Y NOMBRES]])</f>
        <v>1</v>
      </c>
      <c r="AB3597" s="42">
        <f>IF(Tabla2[[#This Row],[Trabajador]]&gt;1,1/Tabla2[[#This Row],[Trabajador]],Tabla2[[#This Row],[Trabajador]])</f>
        <v>1</v>
      </c>
      <c r="AC3597" t="str">
        <f>+IFERROR(IF(Tabla2[[#This Row],[FECHA CESE/BAJA]]="","No Aplica",IF(AND(MONTH(Tabla2[[#This Row],[FECHA CESE/BAJA]])=MONTH(TODAY()-30),YEAR(Tabla2[[#This Row],[FECHA CESE/BAJA]])=YEAR(TODAY())),MONTH(TODAY()-30)&amp;"-"&amp;YEAR(TODAY()),"Borrar")),"No aplica")</f>
        <v>No Aplica</v>
      </c>
      <c r="AD3597" t="str">
        <f>+IFERROR(IF(Tabla2[[#This Row],[FECHA INICIO DE LABORES EN OBRA]]="","No Aplica",IF(AND(MONTH(Tabla2[[#This Row],[FECHA INICIO DE LABORES EN OBRA]])=MONTH(TODAY()-30),YEAR(Tabla2[[#This Row],[FECHA INICIO DE LABORES EN OBRA]])=YEAR(TODAY())),MONTH(TODAY()-30)&amp;"-"&amp;YEAR(TODAY()),"No Aplica")),"No Aplica")</f>
        <v>No Aplica</v>
      </c>
    </row>
    <row r="3598" spans="1:30" x14ac:dyDescent="0.25">
      <c r="A3598" s="13" t="s">
        <v>12045</v>
      </c>
      <c r="B3598" s="15" t="s">
        <v>12046</v>
      </c>
      <c r="C3598" s="15" t="s">
        <v>12046</v>
      </c>
      <c r="D3598" s="15" t="s">
        <v>1996</v>
      </c>
      <c r="E3598" s="15" t="s">
        <v>1997</v>
      </c>
      <c r="F3598" s="39">
        <v>23963</v>
      </c>
      <c r="G3598" s="15">
        <v>2</v>
      </c>
      <c r="H3598" s="15" t="s">
        <v>12049</v>
      </c>
      <c r="I3598" s="15" t="s">
        <v>12051</v>
      </c>
      <c r="J3598" s="15" t="s">
        <v>12053</v>
      </c>
      <c r="K3598" s="15" t="s">
        <v>27</v>
      </c>
      <c r="L3598" s="40" t="s">
        <v>3650</v>
      </c>
      <c r="M3598" s="39"/>
      <c r="N3598" s="41" t="s">
        <v>2687</v>
      </c>
      <c r="O3598" s="39">
        <v>44206</v>
      </c>
      <c r="P3598" s="40">
        <v>1</v>
      </c>
      <c r="Q3598" s="40">
        <v>4</v>
      </c>
      <c r="R3598" s="40" t="str">
        <f>IFERROR(VLOOKUP(Tabla2[[#This Row],[CONTRATISTA PRNCIPAL]],Hoja1!$L$5:$M$9,2,FALSE),"CJV")</f>
        <v>CJV</v>
      </c>
      <c r="S3598" s="40" t="str">
        <f>IF(Tabla2[[#This Row],[EMPRESA]]=Tabla2[[#This Row],[CONTRATISTA PRNCIPAL]],"Principal","Secundaria")</f>
        <v>Principal</v>
      </c>
      <c r="T3598" s="42">
        <f>IFERROR(1/COUNTIF(Tabla2[CONTRATISTA PRNCIPAL],Tabla2[[#This Row],[CONTRATISTA PRNCIPAL]]),0)</f>
        <v>0.14285714285714285</v>
      </c>
      <c r="U3598" s="43">
        <f>IF(((TODAY()-Tabla2[[#This Row],[FECHA NACIMIENTO]])/365)&lt;18,"Corregir", IF(((TODAY()-Tabla2[[#This Row],[FECHA NACIMIENTO]])/365)&gt;80, "Corregir",ROUNDDOWN(((TODAY()-Tabla2[[#This Row],[FECHA NACIMIENTO]])/365),0)))</f>
        <v>58</v>
      </c>
      <c r="V35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598" s="44" t="str">
        <f>+IF(Tabla2[[#This Row],[Edad]]="Corregir","Corregir","Ok")</f>
        <v>Ok</v>
      </c>
      <c r="X3598" s="42" t="str">
        <f>+IFERROR(VLOOKUP(Tabla2[[#This Row],[DISTRITO SEGÚN DNI]],Hoja1!$A$2:$B$32,2,FALSE),"No")</f>
        <v>CALLAO</v>
      </c>
      <c r="Y3598" s="42" t="str">
        <f>IF(OR(LOWER(Tabla2[[#This Row],[GENERO]])="masculino", LOWER(Tabla2[[#This Row],[GENERO]])="femenino"),"OK","Corregir")</f>
        <v>OK</v>
      </c>
      <c r="Z3598" s="42" t="str">
        <f>+IF(Tabla2[[#This Row],[Nro. DNI / CE]]="","Corregir",IF(LEN(Tabla2[[#This Row],[Nro. DNI / CE]])&gt;=8,"OK","Corregir"))</f>
        <v>OK</v>
      </c>
      <c r="AA3598" s="42">
        <f>COUNTIF(Tabla2[APELLIDOS Y NOMBRES],Tabla2[[#This Row],[APELLIDOS Y NOMBRES]])</f>
        <v>1</v>
      </c>
      <c r="AB3598" s="42">
        <f>IF(Tabla2[[#This Row],[Trabajador]]&gt;1,1/Tabla2[[#This Row],[Trabajador]],Tabla2[[#This Row],[Trabajador]])</f>
        <v>1</v>
      </c>
      <c r="AC3598" t="str">
        <f>+IFERROR(IF(Tabla2[[#This Row],[FECHA CESE/BAJA]]="","No Aplica",IF(AND(MONTH(Tabla2[[#This Row],[FECHA CESE/BAJA]])=MONTH(TODAY()-30),YEAR(Tabla2[[#This Row],[FECHA CESE/BAJA]])=YEAR(TODAY())),MONTH(TODAY()-30)&amp;"-"&amp;YEAR(TODAY()),"Borrar")),"No aplica")</f>
        <v>No Aplica</v>
      </c>
      <c r="AD3598" t="str">
        <f>+IFERROR(IF(Tabla2[[#This Row],[FECHA INICIO DE LABORES EN OBRA]]="","No Aplica",IF(AND(MONTH(Tabla2[[#This Row],[FECHA INICIO DE LABORES EN OBRA]])=MONTH(TODAY()-30),YEAR(Tabla2[[#This Row],[FECHA INICIO DE LABORES EN OBRA]])=YEAR(TODAY())),MONTH(TODAY()-30)&amp;"-"&amp;YEAR(TODAY()),"No Aplica")),"No Aplica")</f>
        <v>No Aplica</v>
      </c>
    </row>
    <row r="3599" spans="1:30" x14ac:dyDescent="0.25">
      <c r="A3599" s="13" t="s">
        <v>12045</v>
      </c>
      <c r="B3599" s="15" t="s">
        <v>12046</v>
      </c>
      <c r="C3599" s="15" t="s">
        <v>12046</v>
      </c>
      <c r="D3599" s="15" t="s">
        <v>1998</v>
      </c>
      <c r="E3599" s="15" t="s">
        <v>1999</v>
      </c>
      <c r="F3599" s="39">
        <v>21217</v>
      </c>
      <c r="G3599" s="15">
        <v>2</v>
      </c>
      <c r="H3599" s="15" t="s">
        <v>12049</v>
      </c>
      <c r="I3599" s="15" t="s">
        <v>12051</v>
      </c>
      <c r="J3599" s="15" t="s">
        <v>12054</v>
      </c>
      <c r="K3599" s="15" t="s">
        <v>27</v>
      </c>
      <c r="L3599" s="40" t="s">
        <v>3650</v>
      </c>
      <c r="M3599" s="39"/>
      <c r="N3599" s="41" t="s">
        <v>2687</v>
      </c>
      <c r="O3599" s="39">
        <v>44198</v>
      </c>
      <c r="P3599" s="40">
        <v>1</v>
      </c>
      <c r="Q3599" s="40">
        <v>4</v>
      </c>
      <c r="R3599" s="40" t="str">
        <f>IFERROR(VLOOKUP(Tabla2[[#This Row],[CONTRATISTA PRNCIPAL]],Hoja1!$L$5:$M$9,2,FALSE),"CJV")</f>
        <v>CJV</v>
      </c>
      <c r="S3599" s="40" t="str">
        <f>IF(Tabla2[[#This Row],[EMPRESA]]=Tabla2[[#This Row],[CONTRATISTA PRNCIPAL]],"Principal","Secundaria")</f>
        <v>Principal</v>
      </c>
      <c r="T3599" s="42">
        <f>IFERROR(1/COUNTIF(Tabla2[CONTRATISTA PRNCIPAL],Tabla2[[#This Row],[CONTRATISTA PRNCIPAL]]),0)</f>
        <v>0.14285714285714285</v>
      </c>
      <c r="U3599" s="43">
        <f>IF(((TODAY()-Tabla2[[#This Row],[FECHA NACIMIENTO]])/365)&lt;18,"Corregir", IF(((TODAY()-Tabla2[[#This Row],[FECHA NACIMIENTO]])/365)&gt;80, "Corregir",ROUNDDOWN(((TODAY()-Tabla2[[#This Row],[FECHA NACIMIENTO]])/365),0)))</f>
        <v>65</v>
      </c>
      <c r="V35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599" s="44" t="str">
        <f>+IF(Tabla2[[#This Row],[Edad]]="Corregir","Corregir","Ok")</f>
        <v>Ok</v>
      </c>
      <c r="X3599" s="42" t="str">
        <f>+IFERROR(VLOOKUP(Tabla2[[#This Row],[DISTRITO SEGÚN DNI]],Hoja1!$A$2:$B$32,2,FALSE),"No")</f>
        <v>CALLAO</v>
      </c>
      <c r="Y3599" s="42" t="str">
        <f>IF(OR(LOWER(Tabla2[[#This Row],[GENERO]])="masculino", LOWER(Tabla2[[#This Row],[GENERO]])="femenino"),"OK","Corregir")</f>
        <v>OK</v>
      </c>
      <c r="Z3599" s="42" t="str">
        <f>+IF(Tabla2[[#This Row],[Nro. DNI / CE]]="","Corregir",IF(LEN(Tabla2[[#This Row],[Nro. DNI / CE]])&gt;=8,"OK","Corregir"))</f>
        <v>OK</v>
      </c>
      <c r="AA3599" s="42">
        <f>COUNTIF(Tabla2[APELLIDOS Y NOMBRES],Tabla2[[#This Row],[APELLIDOS Y NOMBRES]])</f>
        <v>1</v>
      </c>
      <c r="AB3599" s="42">
        <f>IF(Tabla2[[#This Row],[Trabajador]]&gt;1,1/Tabla2[[#This Row],[Trabajador]],Tabla2[[#This Row],[Trabajador]])</f>
        <v>1</v>
      </c>
      <c r="AC3599" t="str">
        <f>+IFERROR(IF(Tabla2[[#This Row],[FECHA CESE/BAJA]]="","No Aplica",IF(AND(MONTH(Tabla2[[#This Row],[FECHA CESE/BAJA]])=MONTH(TODAY()-30),YEAR(Tabla2[[#This Row],[FECHA CESE/BAJA]])=YEAR(TODAY())),MONTH(TODAY()-30)&amp;"-"&amp;YEAR(TODAY()),"Borrar")),"No aplica")</f>
        <v>No Aplica</v>
      </c>
      <c r="AD3599" t="str">
        <f>+IFERROR(IF(Tabla2[[#This Row],[FECHA INICIO DE LABORES EN OBRA]]="","No Aplica",IF(AND(MONTH(Tabla2[[#This Row],[FECHA INICIO DE LABORES EN OBRA]])=MONTH(TODAY()-30),YEAR(Tabla2[[#This Row],[FECHA INICIO DE LABORES EN OBRA]])=YEAR(TODAY())),MONTH(TODAY()-30)&amp;"-"&amp;YEAR(TODAY()),"No Aplica")),"No Aplica")</f>
        <v>No Aplica</v>
      </c>
    </row>
    <row r="3600" spans="1:30" x14ac:dyDescent="0.25">
      <c r="A3600" s="13" t="s">
        <v>12045</v>
      </c>
      <c r="B3600" s="15" t="s">
        <v>12046</v>
      </c>
      <c r="C3600" s="15" t="s">
        <v>12046</v>
      </c>
      <c r="D3600" s="15" t="s">
        <v>12055</v>
      </c>
      <c r="E3600" s="15" t="s">
        <v>12056</v>
      </c>
      <c r="F3600" s="39">
        <v>33177</v>
      </c>
      <c r="G3600" s="15">
        <v>2</v>
      </c>
      <c r="H3600" s="15" t="s">
        <v>12049</v>
      </c>
      <c r="I3600" s="15" t="s">
        <v>12051</v>
      </c>
      <c r="J3600" s="15" t="s">
        <v>12057</v>
      </c>
      <c r="K3600" s="15" t="s">
        <v>2697</v>
      </c>
      <c r="L3600" s="40" t="s">
        <v>3650</v>
      </c>
      <c r="M3600" s="39"/>
      <c r="N3600" s="41" t="s">
        <v>2687</v>
      </c>
      <c r="O3600" s="39">
        <v>44301</v>
      </c>
      <c r="P3600" s="40">
        <v>1</v>
      </c>
      <c r="Q3600" s="40">
        <v>4</v>
      </c>
      <c r="R3600" s="40" t="str">
        <f>IFERROR(VLOOKUP(Tabla2[[#This Row],[CONTRATISTA PRNCIPAL]],Hoja1!$L$5:$M$9,2,FALSE),"CJV")</f>
        <v>CJV</v>
      </c>
      <c r="S3600" s="40" t="str">
        <f>IF(Tabla2[[#This Row],[EMPRESA]]=Tabla2[[#This Row],[CONTRATISTA PRNCIPAL]],"Principal","Secundaria")</f>
        <v>Principal</v>
      </c>
      <c r="T3600" s="42">
        <f>IFERROR(1/COUNTIF(Tabla2[CONTRATISTA PRNCIPAL],Tabla2[[#This Row],[CONTRATISTA PRNCIPAL]]),0)</f>
        <v>0.14285714285714285</v>
      </c>
      <c r="U3600" s="43">
        <f>IF(((TODAY()-Tabla2[[#This Row],[FECHA NACIMIENTO]])/365)&lt;18,"Corregir", IF(((TODAY()-Tabla2[[#This Row],[FECHA NACIMIENTO]])/365)&gt;80, "Corregir",ROUNDDOWN(((TODAY()-Tabla2[[#This Row],[FECHA NACIMIENTO]])/365),0)))</f>
        <v>32</v>
      </c>
      <c r="V36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00" s="44" t="str">
        <f>+IF(Tabla2[[#This Row],[Edad]]="Corregir","Corregir","Ok")</f>
        <v>Ok</v>
      </c>
      <c r="X3600" s="42" t="str">
        <f>+IFERROR(VLOOKUP(Tabla2[[#This Row],[DISTRITO SEGÚN DNI]],Hoja1!$A$2:$B$32,2,FALSE),"No")</f>
        <v>No</v>
      </c>
      <c r="Y3600" s="42" t="str">
        <f>IF(OR(LOWER(Tabla2[[#This Row],[GENERO]])="masculino", LOWER(Tabla2[[#This Row],[GENERO]])="femenino"),"OK","Corregir")</f>
        <v>OK</v>
      </c>
      <c r="Z3600" s="42" t="str">
        <f>+IF(Tabla2[[#This Row],[Nro. DNI / CE]]="","Corregir",IF(LEN(Tabla2[[#This Row],[Nro. DNI / CE]])&gt;=8,"OK","Corregir"))</f>
        <v>OK</v>
      </c>
      <c r="AA3600" s="42">
        <f>COUNTIF(Tabla2[APELLIDOS Y NOMBRES],Tabla2[[#This Row],[APELLIDOS Y NOMBRES]])</f>
        <v>1</v>
      </c>
      <c r="AB3600" s="42">
        <f>IF(Tabla2[[#This Row],[Trabajador]]&gt;1,1/Tabla2[[#This Row],[Trabajador]],Tabla2[[#This Row],[Trabajador]])</f>
        <v>1</v>
      </c>
      <c r="AC3600" t="str">
        <f>+IFERROR(IF(Tabla2[[#This Row],[FECHA CESE/BAJA]]="","No Aplica",IF(AND(MONTH(Tabla2[[#This Row],[FECHA CESE/BAJA]])=MONTH(TODAY()-30),YEAR(Tabla2[[#This Row],[FECHA CESE/BAJA]])=YEAR(TODAY())),MONTH(TODAY()-30)&amp;"-"&amp;YEAR(TODAY()),"Borrar")),"No aplica")</f>
        <v>No Aplica</v>
      </c>
      <c r="AD3600" t="str">
        <f>+IFERROR(IF(Tabla2[[#This Row],[FECHA INICIO DE LABORES EN OBRA]]="","No Aplica",IF(AND(MONTH(Tabla2[[#This Row],[FECHA INICIO DE LABORES EN OBRA]])=MONTH(TODAY()-30),YEAR(Tabla2[[#This Row],[FECHA INICIO DE LABORES EN OBRA]])=YEAR(TODAY())),MONTH(TODAY()-30)&amp;"-"&amp;YEAR(TODAY()),"No Aplica")),"No Aplica")</f>
        <v>No Aplica</v>
      </c>
    </row>
    <row r="3601" spans="1:30" x14ac:dyDescent="0.25">
      <c r="A3601" s="13" t="s">
        <v>12045</v>
      </c>
      <c r="B3601" s="15" t="s">
        <v>12046</v>
      </c>
      <c r="C3601" s="15" t="s">
        <v>12046</v>
      </c>
      <c r="D3601" s="15" t="s">
        <v>2000</v>
      </c>
      <c r="E3601" s="15" t="s">
        <v>2001</v>
      </c>
      <c r="F3601" s="39">
        <v>35113</v>
      </c>
      <c r="G3601" s="15">
        <v>2</v>
      </c>
      <c r="H3601" s="15" t="s">
        <v>12058</v>
      </c>
      <c r="I3601" s="15" t="s">
        <v>12051</v>
      </c>
      <c r="J3601" s="15"/>
      <c r="K3601" s="15" t="s">
        <v>2083</v>
      </c>
      <c r="L3601" s="40" t="s">
        <v>3650</v>
      </c>
      <c r="M3601" s="39"/>
      <c r="N3601" s="41" t="s">
        <v>2687</v>
      </c>
      <c r="O3601" s="39">
        <v>44166</v>
      </c>
      <c r="P3601" s="40">
        <v>1</v>
      </c>
      <c r="Q3601" s="40">
        <v>4</v>
      </c>
      <c r="R3601" s="40" t="str">
        <f>IFERROR(VLOOKUP(Tabla2[[#This Row],[CONTRATISTA PRNCIPAL]],Hoja1!$L$5:$M$9,2,FALSE),"CJV")</f>
        <v>CJV</v>
      </c>
      <c r="S3601" s="40" t="str">
        <f>IF(Tabla2[[#This Row],[EMPRESA]]=Tabla2[[#This Row],[CONTRATISTA PRNCIPAL]],"Principal","Secundaria")</f>
        <v>Principal</v>
      </c>
      <c r="T3601" s="42">
        <f>IFERROR(1/COUNTIF(Tabla2[CONTRATISTA PRNCIPAL],Tabla2[[#This Row],[CONTRATISTA PRNCIPAL]]),0)</f>
        <v>0.14285714285714285</v>
      </c>
      <c r="U3601" s="43">
        <f>IF(((TODAY()-Tabla2[[#This Row],[FECHA NACIMIENTO]])/365)&lt;18,"Corregir", IF(((TODAY()-Tabla2[[#This Row],[FECHA NACIMIENTO]])/365)&gt;80, "Corregir",ROUNDDOWN(((TODAY()-Tabla2[[#This Row],[FECHA NACIMIENTO]])/365),0)))</f>
        <v>27</v>
      </c>
      <c r="V36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01" s="44" t="str">
        <f>+IF(Tabla2[[#This Row],[Edad]]="Corregir","Corregir","Ok")</f>
        <v>Ok</v>
      </c>
      <c r="X3601" s="42" t="str">
        <f>+IFERROR(VLOOKUP(Tabla2[[#This Row],[DISTRITO SEGÚN DNI]],Hoja1!$A$2:$B$32,2,FALSE),"No")</f>
        <v>ATE</v>
      </c>
      <c r="Y3601" s="42" t="str">
        <f>IF(OR(LOWER(Tabla2[[#This Row],[GENERO]])="masculino", LOWER(Tabla2[[#This Row],[GENERO]])="femenino"),"OK","Corregir")</f>
        <v>OK</v>
      </c>
      <c r="Z3601" s="42" t="str">
        <f>+IF(Tabla2[[#This Row],[Nro. DNI / CE]]="","Corregir",IF(LEN(Tabla2[[#This Row],[Nro. DNI / CE]])&gt;=8,"OK","Corregir"))</f>
        <v>OK</v>
      </c>
      <c r="AA3601" s="42">
        <f>COUNTIF(Tabla2[APELLIDOS Y NOMBRES],Tabla2[[#This Row],[APELLIDOS Y NOMBRES]])</f>
        <v>1</v>
      </c>
      <c r="AB3601" s="42">
        <f>IF(Tabla2[[#This Row],[Trabajador]]&gt;1,1/Tabla2[[#This Row],[Trabajador]],Tabla2[[#This Row],[Trabajador]])</f>
        <v>1</v>
      </c>
      <c r="AC3601" t="str">
        <f>+IFERROR(IF(Tabla2[[#This Row],[FECHA CESE/BAJA]]="","No Aplica",IF(AND(MONTH(Tabla2[[#This Row],[FECHA CESE/BAJA]])=MONTH(TODAY()-30),YEAR(Tabla2[[#This Row],[FECHA CESE/BAJA]])=YEAR(TODAY())),MONTH(TODAY()-30)&amp;"-"&amp;YEAR(TODAY()),"Borrar")),"No aplica")</f>
        <v>No Aplica</v>
      </c>
      <c r="AD3601" t="str">
        <f>+IFERROR(IF(Tabla2[[#This Row],[FECHA INICIO DE LABORES EN OBRA]]="","No Aplica",IF(AND(MONTH(Tabla2[[#This Row],[FECHA INICIO DE LABORES EN OBRA]])=MONTH(TODAY()-30),YEAR(Tabla2[[#This Row],[FECHA INICIO DE LABORES EN OBRA]])=YEAR(TODAY())),MONTH(TODAY()-30)&amp;"-"&amp;YEAR(TODAY()),"No Aplica")),"No Aplica")</f>
        <v>No Aplica</v>
      </c>
    </row>
    <row r="3602" spans="1:30" x14ac:dyDescent="0.25">
      <c r="A3602" s="13" t="s">
        <v>12059</v>
      </c>
      <c r="B3602" s="15" t="s">
        <v>12060</v>
      </c>
      <c r="C3602" s="15" t="s">
        <v>12060</v>
      </c>
      <c r="D3602" s="15" t="s">
        <v>12061</v>
      </c>
      <c r="E3602" s="15" t="s">
        <v>12062</v>
      </c>
      <c r="F3602" s="39">
        <v>35938</v>
      </c>
      <c r="G3602" s="15">
        <v>2</v>
      </c>
      <c r="H3602" s="15" t="s">
        <v>12063</v>
      </c>
      <c r="I3602" s="15" t="s">
        <v>12064</v>
      </c>
      <c r="J3602" s="15" t="s">
        <v>12065</v>
      </c>
      <c r="K3602" s="15" t="s">
        <v>2108</v>
      </c>
      <c r="L3602" s="40" t="s">
        <v>6</v>
      </c>
      <c r="M3602" s="39">
        <v>45143</v>
      </c>
      <c r="N3602" s="41" t="s">
        <v>2687</v>
      </c>
      <c r="O3602" s="39">
        <v>44986</v>
      </c>
      <c r="P3602" s="40">
        <v>1</v>
      </c>
      <c r="Q3602" s="40">
        <v>4</v>
      </c>
      <c r="R3602" s="40" t="str">
        <f>IFERROR(VLOOKUP(Tabla2[[#This Row],[CONTRATISTA PRNCIPAL]],Hoja1!$L$5:$M$9,2,FALSE),"CJV")</f>
        <v>CJV</v>
      </c>
      <c r="S3602" s="40" t="str">
        <f>IF(Tabla2[[#This Row],[EMPRESA]]=Tabla2[[#This Row],[CONTRATISTA PRNCIPAL]],"Principal","Secundaria")</f>
        <v>Principal</v>
      </c>
      <c r="T3602" s="42">
        <f>IFERROR(1/COUNTIF(Tabla2[CONTRATISTA PRNCIPAL],Tabla2[[#This Row],[CONTRATISTA PRNCIPAL]]),0)</f>
        <v>0.00392156862745098</v>
      </c>
      <c r="U3602" s="43">
        <f>IF(((TODAY()-Tabla2[[#This Row],[FECHA NACIMIENTO]])/365)&lt;18,"Corregir", IF(((TODAY()-Tabla2[[#This Row],[FECHA NACIMIENTO]])/365)&gt;80, "Corregir",ROUNDDOWN(((TODAY()-Tabla2[[#This Row],[FECHA NACIMIENTO]])/365),0)))</f>
        <v>25</v>
      </c>
      <c r="V36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02" s="44" t="str">
        <f>+IF(Tabla2[[#This Row],[Edad]]="Corregir","Corregir","Ok")</f>
        <v>Ok</v>
      </c>
      <c r="X3602" s="42" t="str">
        <f>+IFERROR(VLOOKUP(Tabla2[[#This Row],[DISTRITO SEGÚN DNI]],Hoja1!$A$2:$B$32,2,FALSE),"No")</f>
        <v>No</v>
      </c>
      <c r="Y3602" s="42" t="str">
        <f>IF(OR(LOWER(Tabla2[[#This Row],[GENERO]])="masculino", LOWER(Tabla2[[#This Row],[GENERO]])="femenino"),"OK","Corregir")</f>
        <v>OK</v>
      </c>
      <c r="Z3602" s="42" t="str">
        <f>+IF(Tabla2[[#This Row],[Nro. DNI / CE]]="","Corregir",IF(LEN(Tabla2[[#This Row],[Nro. DNI / CE]])&gt;=8,"OK","Corregir"))</f>
        <v>OK</v>
      </c>
      <c r="AA3602" s="42">
        <f>COUNTIF(Tabla2[APELLIDOS Y NOMBRES],Tabla2[[#This Row],[APELLIDOS Y NOMBRES]])</f>
        <v>1</v>
      </c>
      <c r="AB3602" s="42">
        <f>IF(Tabla2[[#This Row],[Trabajador]]&gt;1,1/Tabla2[[#This Row],[Trabajador]],Tabla2[[#This Row],[Trabajador]])</f>
        <v>1</v>
      </c>
      <c r="AC3602" t="str">
        <f>+IFERROR(IF(Tabla2[[#This Row],[FECHA CESE/BAJA]]="","No Aplica",IF(AND(MONTH(Tabla2[[#This Row],[FECHA CESE/BAJA]])=MONTH(TODAY()-30),YEAR(Tabla2[[#This Row],[FECHA CESE/BAJA]])=YEAR(TODAY())),MONTH(TODAY()-30)&amp;"-"&amp;YEAR(TODAY()),"Borrar")),"No aplica")</f>
        <v>8-2023</v>
      </c>
      <c r="AD3602" t="str">
        <f>+IFERROR(IF(Tabla2[[#This Row],[FECHA INICIO DE LABORES EN OBRA]]="","No Aplica",IF(AND(MONTH(Tabla2[[#This Row],[FECHA INICIO DE LABORES EN OBRA]])=MONTH(TODAY()-30),YEAR(Tabla2[[#This Row],[FECHA INICIO DE LABORES EN OBRA]])=YEAR(TODAY())),MONTH(TODAY()-30)&amp;"-"&amp;YEAR(TODAY()),"No Aplica")),"No Aplica")</f>
        <v>No Aplica</v>
      </c>
    </row>
    <row r="3603" spans="1:30" x14ac:dyDescent="0.25">
      <c r="A3603" s="13" t="s">
        <v>12059</v>
      </c>
      <c r="B3603" s="15" t="s">
        <v>12060</v>
      </c>
      <c r="C3603" s="15" t="s">
        <v>12060</v>
      </c>
      <c r="D3603" s="15" t="s">
        <v>1295</v>
      </c>
      <c r="E3603" s="15" t="s">
        <v>12066</v>
      </c>
      <c r="F3603" s="39">
        <v>23646</v>
      </c>
      <c r="G3603" s="15">
        <v>1</v>
      </c>
      <c r="H3603" s="15" t="s">
        <v>12067</v>
      </c>
      <c r="I3603" s="15" t="s">
        <v>12064</v>
      </c>
      <c r="J3603" s="15" t="s">
        <v>12068</v>
      </c>
      <c r="K3603" s="15" t="s">
        <v>2808</v>
      </c>
      <c r="L3603" s="40" t="s">
        <v>6</v>
      </c>
      <c r="M3603" s="39">
        <v>45144</v>
      </c>
      <c r="N3603" s="41" t="s">
        <v>2687</v>
      </c>
      <c r="O3603" s="39">
        <v>45003</v>
      </c>
      <c r="P3603" s="40">
        <v>1</v>
      </c>
      <c r="Q3603" s="40">
        <v>4</v>
      </c>
      <c r="R3603" s="40" t="str">
        <f>IFERROR(VLOOKUP(Tabla2[[#This Row],[CONTRATISTA PRNCIPAL]],Hoja1!$L$5:$M$9,2,FALSE),"CJV")</f>
        <v>CJV</v>
      </c>
      <c r="S3603" s="40" t="str">
        <f>IF(Tabla2[[#This Row],[EMPRESA]]=Tabla2[[#This Row],[CONTRATISTA PRNCIPAL]],"Principal","Secundaria")</f>
        <v>Principal</v>
      </c>
      <c r="T3603" s="42">
        <f>IFERROR(1/COUNTIF(Tabla2[CONTRATISTA PRNCIPAL],Tabla2[[#This Row],[CONTRATISTA PRNCIPAL]]),0)</f>
        <v>0.00392156862745098</v>
      </c>
      <c r="U3603" s="43">
        <f>IF(((TODAY()-Tabla2[[#This Row],[FECHA NACIMIENTO]])/365)&lt;18,"Corregir", IF(((TODAY()-Tabla2[[#This Row],[FECHA NACIMIENTO]])/365)&gt;80, "Corregir",ROUNDDOWN(((TODAY()-Tabla2[[#This Row],[FECHA NACIMIENTO]])/365),0)))</f>
        <v>59</v>
      </c>
      <c r="V36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603" s="44" t="str">
        <f>+IF(Tabla2[[#This Row],[Edad]]="Corregir","Corregir","Ok")</f>
        <v>Ok</v>
      </c>
      <c r="X3603" s="42" t="str">
        <f>+IFERROR(VLOOKUP(Tabla2[[#This Row],[DISTRITO SEGÚN DNI]],Hoja1!$A$2:$B$32,2,FALSE),"No")</f>
        <v>No</v>
      </c>
      <c r="Y3603" s="42" t="str">
        <f>IF(OR(LOWER(Tabla2[[#This Row],[GENERO]])="masculino", LOWER(Tabla2[[#This Row],[GENERO]])="femenino"),"OK","Corregir")</f>
        <v>OK</v>
      </c>
      <c r="Z3603" s="42" t="str">
        <f>+IF(Tabla2[[#This Row],[Nro. DNI / CE]]="","Corregir",IF(LEN(Tabla2[[#This Row],[Nro. DNI / CE]])&gt;=8,"OK","Corregir"))</f>
        <v>OK</v>
      </c>
      <c r="AA3603" s="42">
        <f>COUNTIF(Tabla2[APELLIDOS Y NOMBRES],Tabla2[[#This Row],[APELLIDOS Y NOMBRES]])</f>
        <v>1</v>
      </c>
      <c r="AB3603" s="42">
        <f>IF(Tabla2[[#This Row],[Trabajador]]&gt;1,1/Tabla2[[#This Row],[Trabajador]],Tabla2[[#This Row],[Trabajador]])</f>
        <v>1</v>
      </c>
      <c r="AC3603" t="str">
        <f>+IFERROR(IF(Tabla2[[#This Row],[FECHA CESE/BAJA]]="","No Aplica",IF(AND(MONTH(Tabla2[[#This Row],[FECHA CESE/BAJA]])=MONTH(TODAY()-30),YEAR(Tabla2[[#This Row],[FECHA CESE/BAJA]])=YEAR(TODAY())),MONTH(TODAY()-30)&amp;"-"&amp;YEAR(TODAY()),"Borrar")),"No aplica")</f>
        <v>8-2023</v>
      </c>
      <c r="AD3603" t="str">
        <f>+IFERROR(IF(Tabla2[[#This Row],[FECHA INICIO DE LABORES EN OBRA]]="","No Aplica",IF(AND(MONTH(Tabla2[[#This Row],[FECHA INICIO DE LABORES EN OBRA]])=MONTH(TODAY()-30),YEAR(Tabla2[[#This Row],[FECHA INICIO DE LABORES EN OBRA]])=YEAR(TODAY())),MONTH(TODAY()-30)&amp;"-"&amp;YEAR(TODAY()),"No Aplica")),"No Aplica")</f>
        <v>No Aplica</v>
      </c>
    </row>
    <row r="3604" spans="1:30" x14ac:dyDescent="0.25">
      <c r="A3604" s="13" t="s">
        <v>12059</v>
      </c>
      <c r="B3604" s="15" t="s">
        <v>12060</v>
      </c>
      <c r="C3604" s="15" t="s">
        <v>12060</v>
      </c>
      <c r="D3604" s="15" t="s">
        <v>1338</v>
      </c>
      <c r="E3604" s="15" t="s">
        <v>1339</v>
      </c>
      <c r="F3604" s="39">
        <v>33297</v>
      </c>
      <c r="G3604" s="15">
        <v>2</v>
      </c>
      <c r="H3604" s="15" t="s">
        <v>12069</v>
      </c>
      <c r="I3604" s="15" t="s">
        <v>12064</v>
      </c>
      <c r="J3604" s="15" t="s">
        <v>12070</v>
      </c>
      <c r="K3604" s="15" t="s">
        <v>2083</v>
      </c>
      <c r="L3604" s="40" t="s">
        <v>6</v>
      </c>
      <c r="M3604" s="39">
        <v>45150</v>
      </c>
      <c r="N3604" s="41" t="s">
        <v>2687</v>
      </c>
      <c r="O3604" s="39" t="s">
        <v>1340</v>
      </c>
      <c r="P3604" s="40">
        <v>1</v>
      </c>
      <c r="Q3604" s="40">
        <v>4</v>
      </c>
      <c r="R3604" s="40" t="str">
        <f>IFERROR(VLOOKUP(Tabla2[[#This Row],[CONTRATISTA PRNCIPAL]],Hoja1!$L$5:$M$9,2,FALSE),"CJV")</f>
        <v>CJV</v>
      </c>
      <c r="S3604" s="40" t="str">
        <f>IF(Tabla2[[#This Row],[EMPRESA]]=Tabla2[[#This Row],[CONTRATISTA PRNCIPAL]],"Principal","Secundaria")</f>
        <v>Principal</v>
      </c>
      <c r="T3604" s="42">
        <f>IFERROR(1/COUNTIF(Tabla2[CONTRATISTA PRNCIPAL],Tabla2[[#This Row],[CONTRATISTA PRNCIPAL]]),0)</f>
        <v>0.00392156862745098</v>
      </c>
      <c r="U3604" s="43">
        <f>IF(((TODAY()-Tabla2[[#This Row],[FECHA NACIMIENTO]])/365)&lt;18,"Corregir", IF(((TODAY()-Tabla2[[#This Row],[FECHA NACIMIENTO]])/365)&gt;80, "Corregir",ROUNDDOWN(((TODAY()-Tabla2[[#This Row],[FECHA NACIMIENTO]])/365),0)))</f>
        <v>32</v>
      </c>
      <c r="V36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04" s="44" t="str">
        <f>+IF(Tabla2[[#This Row],[Edad]]="Corregir","Corregir","Ok")</f>
        <v>Ok</v>
      </c>
      <c r="X3604" s="42" t="str">
        <f>+IFERROR(VLOOKUP(Tabla2[[#This Row],[DISTRITO SEGÚN DNI]],Hoja1!$A$2:$B$32,2,FALSE),"No")</f>
        <v>ATE</v>
      </c>
      <c r="Y3604" s="42" t="str">
        <f>IF(OR(LOWER(Tabla2[[#This Row],[GENERO]])="masculino", LOWER(Tabla2[[#This Row],[GENERO]])="femenino"),"OK","Corregir")</f>
        <v>OK</v>
      </c>
      <c r="Z3604" s="42" t="str">
        <f>+IF(Tabla2[[#This Row],[Nro. DNI / CE]]="","Corregir",IF(LEN(Tabla2[[#This Row],[Nro. DNI / CE]])&gt;=8,"OK","Corregir"))</f>
        <v>OK</v>
      </c>
      <c r="AA3604" s="42">
        <f>COUNTIF(Tabla2[APELLIDOS Y NOMBRES],Tabla2[[#This Row],[APELLIDOS Y NOMBRES]])</f>
        <v>1</v>
      </c>
      <c r="AB3604" s="42">
        <f>IF(Tabla2[[#This Row],[Trabajador]]&gt;1,1/Tabla2[[#This Row],[Trabajador]],Tabla2[[#This Row],[Trabajador]])</f>
        <v>1</v>
      </c>
      <c r="AC3604" t="str">
        <f>+IFERROR(IF(Tabla2[[#This Row],[FECHA CESE/BAJA]]="","No Aplica",IF(AND(MONTH(Tabla2[[#This Row],[FECHA CESE/BAJA]])=MONTH(TODAY()-30),YEAR(Tabla2[[#This Row],[FECHA CESE/BAJA]])=YEAR(TODAY())),MONTH(TODAY()-30)&amp;"-"&amp;YEAR(TODAY()),"Borrar")),"No aplica")</f>
        <v>8-2023</v>
      </c>
      <c r="AD3604" t="str">
        <f>+IFERROR(IF(Tabla2[[#This Row],[FECHA INICIO DE LABORES EN OBRA]]="","No Aplica",IF(AND(MONTH(Tabla2[[#This Row],[FECHA INICIO DE LABORES EN OBRA]])=MONTH(TODAY()-30),YEAR(Tabla2[[#This Row],[FECHA INICIO DE LABORES EN OBRA]])=YEAR(TODAY())),MONTH(TODAY()-30)&amp;"-"&amp;YEAR(TODAY()),"No Aplica")),"No Aplica")</f>
        <v>No Aplica</v>
      </c>
    </row>
    <row r="3605" spans="1:30" x14ac:dyDescent="0.25">
      <c r="A3605" s="13" t="s">
        <v>12059</v>
      </c>
      <c r="B3605" s="15" t="s">
        <v>12060</v>
      </c>
      <c r="C3605" s="15" t="s">
        <v>12060</v>
      </c>
      <c r="D3605" s="15" t="s">
        <v>1335</v>
      </c>
      <c r="E3605" s="15" t="s">
        <v>1336</v>
      </c>
      <c r="F3605" s="39">
        <v>30704</v>
      </c>
      <c r="G3605" s="15">
        <v>2</v>
      </c>
      <c r="H3605" s="15" t="s">
        <v>12063</v>
      </c>
      <c r="I3605" s="15" t="s">
        <v>12071</v>
      </c>
      <c r="J3605" s="15" t="s">
        <v>12072</v>
      </c>
      <c r="K3605" s="15" t="s">
        <v>2933</v>
      </c>
      <c r="L3605" s="40" t="s">
        <v>6</v>
      </c>
      <c r="M3605" s="39">
        <v>45157</v>
      </c>
      <c r="N3605" s="41" t="s">
        <v>2687</v>
      </c>
      <c r="O3605" s="39" t="s">
        <v>1337</v>
      </c>
      <c r="P3605" s="40">
        <v>1</v>
      </c>
      <c r="Q3605" s="40">
        <v>4</v>
      </c>
      <c r="R3605" s="40" t="str">
        <f>IFERROR(VLOOKUP(Tabla2[[#This Row],[CONTRATISTA PRNCIPAL]],Hoja1!$L$5:$M$9,2,FALSE),"CJV")</f>
        <v>CJV</v>
      </c>
      <c r="S3605" s="40" t="str">
        <f>IF(Tabla2[[#This Row],[EMPRESA]]=Tabla2[[#This Row],[CONTRATISTA PRNCIPAL]],"Principal","Secundaria")</f>
        <v>Principal</v>
      </c>
      <c r="T3605" s="42">
        <f>IFERROR(1/COUNTIF(Tabla2[CONTRATISTA PRNCIPAL],Tabla2[[#This Row],[CONTRATISTA PRNCIPAL]]),0)</f>
        <v>0.00392156862745098</v>
      </c>
      <c r="U3605" s="43">
        <f>IF(((TODAY()-Tabla2[[#This Row],[FECHA NACIMIENTO]])/365)&lt;18,"Corregir", IF(((TODAY()-Tabla2[[#This Row],[FECHA NACIMIENTO]])/365)&gt;80, "Corregir",ROUNDDOWN(((TODAY()-Tabla2[[#This Row],[FECHA NACIMIENTO]])/365),0)))</f>
        <v>39</v>
      </c>
      <c r="V36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05" s="44" t="str">
        <f>+IF(Tabla2[[#This Row],[Edad]]="Corregir","Corregir","Ok")</f>
        <v>Ok</v>
      </c>
      <c r="X3605" s="42" t="str">
        <f>+IFERROR(VLOOKUP(Tabla2[[#This Row],[DISTRITO SEGÚN DNI]],Hoja1!$A$2:$B$32,2,FALSE),"No")</f>
        <v>CALLAO</v>
      </c>
      <c r="Y3605" s="42" t="str">
        <f>IF(OR(LOWER(Tabla2[[#This Row],[GENERO]])="masculino", LOWER(Tabla2[[#This Row],[GENERO]])="femenino"),"OK","Corregir")</f>
        <v>OK</v>
      </c>
      <c r="Z3605" s="42" t="str">
        <f>+IF(Tabla2[[#This Row],[Nro. DNI / CE]]="","Corregir",IF(LEN(Tabla2[[#This Row],[Nro. DNI / CE]])&gt;=8,"OK","Corregir"))</f>
        <v>OK</v>
      </c>
      <c r="AA3605" s="42">
        <f>COUNTIF(Tabla2[APELLIDOS Y NOMBRES],Tabla2[[#This Row],[APELLIDOS Y NOMBRES]])</f>
        <v>1</v>
      </c>
      <c r="AB3605" s="42">
        <f>IF(Tabla2[[#This Row],[Trabajador]]&gt;1,1/Tabla2[[#This Row],[Trabajador]],Tabla2[[#This Row],[Trabajador]])</f>
        <v>1</v>
      </c>
      <c r="AC3605" t="str">
        <f>+IFERROR(IF(Tabla2[[#This Row],[FECHA CESE/BAJA]]="","No Aplica",IF(AND(MONTH(Tabla2[[#This Row],[FECHA CESE/BAJA]])=MONTH(TODAY()-30),YEAR(Tabla2[[#This Row],[FECHA CESE/BAJA]])=YEAR(TODAY())),MONTH(TODAY()-30)&amp;"-"&amp;YEAR(TODAY()),"Borrar")),"No aplica")</f>
        <v>8-2023</v>
      </c>
      <c r="AD3605" t="str">
        <f>+IFERROR(IF(Tabla2[[#This Row],[FECHA INICIO DE LABORES EN OBRA]]="","No Aplica",IF(AND(MONTH(Tabla2[[#This Row],[FECHA INICIO DE LABORES EN OBRA]])=MONTH(TODAY()-30),YEAR(Tabla2[[#This Row],[FECHA INICIO DE LABORES EN OBRA]])=YEAR(TODAY())),MONTH(TODAY()-30)&amp;"-"&amp;YEAR(TODAY()),"No Aplica")),"No Aplica")</f>
        <v>No Aplica</v>
      </c>
    </row>
    <row r="3606" spans="1:30" x14ac:dyDescent="0.25">
      <c r="A3606" s="13" t="s">
        <v>12059</v>
      </c>
      <c r="B3606" s="15" t="s">
        <v>12060</v>
      </c>
      <c r="C3606" s="15" t="s">
        <v>12060</v>
      </c>
      <c r="D3606" s="15" t="s">
        <v>1600</v>
      </c>
      <c r="E3606" s="15" t="s">
        <v>1601</v>
      </c>
      <c r="F3606" s="39">
        <v>28644</v>
      </c>
      <c r="G3606" s="15">
        <v>2</v>
      </c>
      <c r="H3606" s="15" t="s">
        <v>12073</v>
      </c>
      <c r="I3606" s="15" t="s">
        <v>12074</v>
      </c>
      <c r="J3606" s="15" t="s">
        <v>12075</v>
      </c>
      <c r="K3606" s="15" t="s">
        <v>3072</v>
      </c>
      <c r="L3606" s="40" t="s">
        <v>6</v>
      </c>
      <c r="M3606" s="39">
        <v>45161</v>
      </c>
      <c r="N3606" s="41" t="s">
        <v>2687</v>
      </c>
      <c r="O3606" s="39">
        <v>45120</v>
      </c>
      <c r="P3606" s="40">
        <v>1</v>
      </c>
      <c r="Q3606" s="40">
        <v>4</v>
      </c>
      <c r="R3606" s="40" t="str">
        <f>IFERROR(VLOOKUP(Tabla2[[#This Row],[CONTRATISTA PRNCIPAL]],Hoja1!$L$5:$M$9,2,FALSE),"CJV")</f>
        <v>CJV</v>
      </c>
      <c r="S3606" s="40" t="str">
        <f>IF(Tabla2[[#This Row],[EMPRESA]]=Tabla2[[#This Row],[CONTRATISTA PRNCIPAL]],"Principal","Secundaria")</f>
        <v>Principal</v>
      </c>
      <c r="T3606" s="42">
        <f>IFERROR(1/COUNTIF(Tabla2[CONTRATISTA PRNCIPAL],Tabla2[[#This Row],[CONTRATISTA PRNCIPAL]]),0)</f>
        <v>0.00392156862745098</v>
      </c>
      <c r="U3606" s="43">
        <f>IF(((TODAY()-Tabla2[[#This Row],[FECHA NACIMIENTO]])/365)&lt;18,"Corregir", IF(((TODAY()-Tabla2[[#This Row],[FECHA NACIMIENTO]])/365)&gt;80, "Corregir",ROUNDDOWN(((TODAY()-Tabla2[[#This Row],[FECHA NACIMIENTO]])/365),0)))</f>
        <v>45</v>
      </c>
      <c r="V36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06" s="44" t="str">
        <f>+IF(Tabla2[[#This Row],[Edad]]="Corregir","Corregir","Ok")</f>
        <v>Ok</v>
      </c>
      <c r="X3606" s="42" t="str">
        <f>+IFERROR(VLOOKUP(Tabla2[[#This Row],[DISTRITO SEGÚN DNI]],Hoja1!$A$2:$B$32,2,FALSE),"No")</f>
        <v>SAN LUIS </v>
      </c>
      <c r="Y3606" s="42" t="str">
        <f>IF(OR(LOWER(Tabla2[[#This Row],[GENERO]])="masculino", LOWER(Tabla2[[#This Row],[GENERO]])="femenino"),"OK","Corregir")</f>
        <v>OK</v>
      </c>
      <c r="Z3606" s="42" t="str">
        <f>+IF(Tabla2[[#This Row],[Nro. DNI / CE]]="","Corregir",IF(LEN(Tabla2[[#This Row],[Nro. DNI / CE]])&gt;=8,"OK","Corregir"))</f>
        <v>OK</v>
      </c>
      <c r="AA3606" s="42">
        <f>COUNTIF(Tabla2[APELLIDOS Y NOMBRES],Tabla2[[#This Row],[APELLIDOS Y NOMBRES]])</f>
        <v>1</v>
      </c>
      <c r="AB3606" s="42">
        <f>IF(Tabla2[[#This Row],[Trabajador]]&gt;1,1/Tabla2[[#This Row],[Trabajador]],Tabla2[[#This Row],[Trabajador]])</f>
        <v>1</v>
      </c>
      <c r="AC3606" t="str">
        <f>+IFERROR(IF(Tabla2[[#This Row],[FECHA CESE/BAJA]]="","No Aplica",IF(AND(MONTH(Tabla2[[#This Row],[FECHA CESE/BAJA]])=MONTH(TODAY()-30),YEAR(Tabla2[[#This Row],[FECHA CESE/BAJA]])=YEAR(TODAY())),MONTH(TODAY()-30)&amp;"-"&amp;YEAR(TODAY()),"Borrar")),"No aplica")</f>
        <v>8-2023</v>
      </c>
      <c r="AD3606" t="str">
        <f>+IFERROR(IF(Tabla2[[#This Row],[FECHA INICIO DE LABORES EN OBRA]]="","No Aplica",IF(AND(MONTH(Tabla2[[#This Row],[FECHA INICIO DE LABORES EN OBRA]])=MONTH(TODAY()-30),YEAR(Tabla2[[#This Row],[FECHA INICIO DE LABORES EN OBRA]])=YEAR(TODAY())),MONTH(TODAY()-30)&amp;"-"&amp;YEAR(TODAY()),"No Aplica")),"No Aplica")</f>
        <v>No Aplica</v>
      </c>
    </row>
    <row r="3607" spans="1:30" x14ac:dyDescent="0.25">
      <c r="A3607" s="13" t="s">
        <v>12059</v>
      </c>
      <c r="B3607" s="15" t="s">
        <v>12060</v>
      </c>
      <c r="C3607" s="15" t="s">
        <v>12060</v>
      </c>
      <c r="D3607" s="15" t="s">
        <v>12076</v>
      </c>
      <c r="E3607" s="15" t="s">
        <v>12077</v>
      </c>
      <c r="F3607" s="39">
        <v>31668</v>
      </c>
      <c r="G3607" s="15">
        <v>2</v>
      </c>
      <c r="H3607" s="15" t="s">
        <v>12078</v>
      </c>
      <c r="I3607" s="15" t="s">
        <v>12079</v>
      </c>
      <c r="J3607" s="15" t="s">
        <v>12080</v>
      </c>
      <c r="K3607" s="15" t="s">
        <v>2075</v>
      </c>
      <c r="L3607" s="40" t="s">
        <v>6</v>
      </c>
      <c r="M3607" s="39">
        <v>45164</v>
      </c>
      <c r="N3607" s="41" t="s">
        <v>2687</v>
      </c>
      <c r="O3607" s="39">
        <v>44958</v>
      </c>
      <c r="P3607" s="40">
        <v>1</v>
      </c>
      <c r="Q3607" s="40">
        <v>4</v>
      </c>
      <c r="R3607" s="40" t="str">
        <f>IFERROR(VLOOKUP(Tabla2[[#This Row],[CONTRATISTA PRNCIPAL]],Hoja1!$L$5:$M$9,2,FALSE),"CJV")</f>
        <v>CJV</v>
      </c>
      <c r="S3607" s="40" t="str">
        <f>IF(Tabla2[[#This Row],[EMPRESA]]=Tabla2[[#This Row],[CONTRATISTA PRNCIPAL]],"Principal","Secundaria")</f>
        <v>Principal</v>
      </c>
      <c r="T3607" s="42">
        <f>IFERROR(1/COUNTIF(Tabla2[CONTRATISTA PRNCIPAL],Tabla2[[#This Row],[CONTRATISTA PRNCIPAL]]),0)</f>
        <v>0.00392156862745098</v>
      </c>
      <c r="U3607" s="43">
        <f>IF(((TODAY()-Tabla2[[#This Row],[FECHA NACIMIENTO]])/365)&lt;18,"Corregir", IF(((TODAY()-Tabla2[[#This Row],[FECHA NACIMIENTO]])/365)&gt;80, "Corregir",ROUNDDOWN(((TODAY()-Tabla2[[#This Row],[FECHA NACIMIENTO]])/365),0)))</f>
        <v>37</v>
      </c>
      <c r="V36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07" s="44" t="str">
        <f>+IF(Tabla2[[#This Row],[Edad]]="Corregir","Corregir","Ok")</f>
        <v>Ok</v>
      </c>
      <c r="X3607" s="42" t="str">
        <f>+IFERROR(VLOOKUP(Tabla2[[#This Row],[DISTRITO SEGÚN DNI]],Hoja1!$A$2:$B$32,2,FALSE),"No")</f>
        <v>No</v>
      </c>
      <c r="Y3607" s="42" t="str">
        <f>IF(OR(LOWER(Tabla2[[#This Row],[GENERO]])="masculino", LOWER(Tabla2[[#This Row],[GENERO]])="femenino"),"OK","Corregir")</f>
        <v>OK</v>
      </c>
      <c r="Z3607" s="42" t="str">
        <f>+IF(Tabla2[[#This Row],[Nro. DNI / CE]]="","Corregir",IF(LEN(Tabla2[[#This Row],[Nro. DNI / CE]])&gt;=8,"OK","Corregir"))</f>
        <v>OK</v>
      </c>
      <c r="AA3607" s="42">
        <f>COUNTIF(Tabla2[APELLIDOS Y NOMBRES],Tabla2[[#This Row],[APELLIDOS Y NOMBRES]])</f>
        <v>1</v>
      </c>
      <c r="AB3607" s="42">
        <f>IF(Tabla2[[#This Row],[Trabajador]]&gt;1,1/Tabla2[[#This Row],[Trabajador]],Tabla2[[#This Row],[Trabajador]])</f>
        <v>1</v>
      </c>
      <c r="AC3607" t="str">
        <f>+IFERROR(IF(Tabla2[[#This Row],[FECHA CESE/BAJA]]="","No Aplica",IF(AND(MONTH(Tabla2[[#This Row],[FECHA CESE/BAJA]])=MONTH(TODAY()-30),YEAR(Tabla2[[#This Row],[FECHA CESE/BAJA]])=YEAR(TODAY())),MONTH(TODAY()-30)&amp;"-"&amp;YEAR(TODAY()),"Borrar")),"No aplica")</f>
        <v>8-2023</v>
      </c>
      <c r="AD3607" t="str">
        <f>+IFERROR(IF(Tabla2[[#This Row],[FECHA INICIO DE LABORES EN OBRA]]="","No Aplica",IF(AND(MONTH(Tabla2[[#This Row],[FECHA INICIO DE LABORES EN OBRA]])=MONTH(TODAY()-30),YEAR(Tabla2[[#This Row],[FECHA INICIO DE LABORES EN OBRA]])=YEAR(TODAY())),MONTH(TODAY()-30)&amp;"-"&amp;YEAR(TODAY()),"No Aplica")),"No Aplica")</f>
        <v>No Aplica</v>
      </c>
    </row>
    <row r="3608" spans="1:30" x14ac:dyDescent="0.25">
      <c r="A3608" s="13" t="s">
        <v>12059</v>
      </c>
      <c r="B3608" s="15" t="s">
        <v>12060</v>
      </c>
      <c r="C3608" s="15" t="s">
        <v>12060</v>
      </c>
      <c r="D3608" s="15" t="s">
        <v>12081</v>
      </c>
      <c r="E3608" s="15" t="s">
        <v>12082</v>
      </c>
      <c r="F3608" s="39">
        <v>27128</v>
      </c>
      <c r="G3608" s="15">
        <v>2</v>
      </c>
      <c r="H3608" s="15" t="s">
        <v>12063</v>
      </c>
      <c r="I3608" s="15" t="s">
        <v>12064</v>
      </c>
      <c r="J3608" s="15" t="s">
        <v>12083</v>
      </c>
      <c r="K3608" s="15" t="s">
        <v>2808</v>
      </c>
      <c r="L3608" s="40" t="s">
        <v>6</v>
      </c>
      <c r="M3608" s="39">
        <v>45167</v>
      </c>
      <c r="N3608" s="41" t="s">
        <v>2687</v>
      </c>
      <c r="O3608" s="39" t="s">
        <v>12084</v>
      </c>
      <c r="P3608" s="40">
        <v>1</v>
      </c>
      <c r="Q3608" s="40">
        <v>4</v>
      </c>
      <c r="R3608" s="40" t="str">
        <f>IFERROR(VLOOKUP(Tabla2[[#This Row],[CONTRATISTA PRNCIPAL]],Hoja1!$L$5:$M$9,2,FALSE),"CJV")</f>
        <v>CJV</v>
      </c>
      <c r="S3608" s="40" t="str">
        <f>IF(Tabla2[[#This Row],[EMPRESA]]=Tabla2[[#This Row],[CONTRATISTA PRNCIPAL]],"Principal","Secundaria")</f>
        <v>Principal</v>
      </c>
      <c r="T3608" s="42">
        <f>IFERROR(1/COUNTIF(Tabla2[CONTRATISTA PRNCIPAL],Tabla2[[#This Row],[CONTRATISTA PRNCIPAL]]),0)</f>
        <v>0.00392156862745098</v>
      </c>
      <c r="U3608" s="43">
        <f>IF(((TODAY()-Tabla2[[#This Row],[FECHA NACIMIENTO]])/365)&lt;18,"Corregir", IF(((TODAY()-Tabla2[[#This Row],[FECHA NACIMIENTO]])/365)&gt;80, "Corregir",ROUNDDOWN(((TODAY()-Tabla2[[#This Row],[FECHA NACIMIENTO]])/365),0)))</f>
        <v>49</v>
      </c>
      <c r="V36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08" s="44" t="str">
        <f>+IF(Tabla2[[#This Row],[Edad]]="Corregir","Corregir","Ok")</f>
        <v>Ok</v>
      </c>
      <c r="X3608" s="42" t="str">
        <f>+IFERROR(VLOOKUP(Tabla2[[#This Row],[DISTRITO SEGÚN DNI]],Hoja1!$A$2:$B$32,2,FALSE),"No")</f>
        <v>No</v>
      </c>
      <c r="Y3608" s="42" t="str">
        <f>IF(OR(LOWER(Tabla2[[#This Row],[GENERO]])="masculino", LOWER(Tabla2[[#This Row],[GENERO]])="femenino"),"OK","Corregir")</f>
        <v>OK</v>
      </c>
      <c r="Z3608" s="42" t="str">
        <f>+IF(Tabla2[[#This Row],[Nro. DNI / CE]]="","Corregir",IF(LEN(Tabla2[[#This Row],[Nro. DNI / CE]])&gt;=8,"OK","Corregir"))</f>
        <v>OK</v>
      </c>
      <c r="AA3608" s="42">
        <f>COUNTIF(Tabla2[APELLIDOS Y NOMBRES],Tabla2[[#This Row],[APELLIDOS Y NOMBRES]])</f>
        <v>1</v>
      </c>
      <c r="AB3608" s="42">
        <f>IF(Tabla2[[#This Row],[Trabajador]]&gt;1,1/Tabla2[[#This Row],[Trabajador]],Tabla2[[#This Row],[Trabajador]])</f>
        <v>1</v>
      </c>
      <c r="AC3608" t="str">
        <f>+IFERROR(IF(Tabla2[[#This Row],[FECHA CESE/BAJA]]="","No Aplica",IF(AND(MONTH(Tabla2[[#This Row],[FECHA CESE/BAJA]])=MONTH(TODAY()-30),YEAR(Tabla2[[#This Row],[FECHA CESE/BAJA]])=YEAR(TODAY())),MONTH(TODAY()-30)&amp;"-"&amp;YEAR(TODAY()),"Borrar")),"No aplica")</f>
        <v>8-2023</v>
      </c>
      <c r="AD3608" t="str">
        <f>+IFERROR(IF(Tabla2[[#This Row],[FECHA INICIO DE LABORES EN OBRA]]="","No Aplica",IF(AND(MONTH(Tabla2[[#This Row],[FECHA INICIO DE LABORES EN OBRA]])=MONTH(TODAY()-30),YEAR(Tabla2[[#This Row],[FECHA INICIO DE LABORES EN OBRA]])=YEAR(TODAY())),MONTH(TODAY()-30)&amp;"-"&amp;YEAR(TODAY()),"No Aplica")),"No Aplica")</f>
        <v>No Aplica</v>
      </c>
    </row>
    <row r="3609" spans="1:30" x14ac:dyDescent="0.25">
      <c r="A3609" s="13" t="s">
        <v>12059</v>
      </c>
      <c r="B3609" s="15" t="s">
        <v>12060</v>
      </c>
      <c r="C3609" s="15" t="s">
        <v>12060</v>
      </c>
      <c r="D3609" s="15" t="s">
        <v>12085</v>
      </c>
      <c r="E3609" s="15" t="s">
        <v>12086</v>
      </c>
      <c r="F3609" s="39">
        <v>29382</v>
      </c>
      <c r="G3609" s="15">
        <v>2</v>
      </c>
      <c r="H3609" s="15" t="s">
        <v>12063</v>
      </c>
      <c r="I3609" s="15" t="s">
        <v>12064</v>
      </c>
      <c r="J3609" s="15" t="s">
        <v>12087</v>
      </c>
      <c r="K3609" s="15" t="s">
        <v>2113</v>
      </c>
      <c r="L3609" s="40" t="s">
        <v>6</v>
      </c>
      <c r="M3609" s="39">
        <v>45167</v>
      </c>
      <c r="N3609" s="41" t="s">
        <v>2687</v>
      </c>
      <c r="O3609" s="39">
        <v>44986</v>
      </c>
      <c r="P3609" s="40">
        <v>1</v>
      </c>
      <c r="Q3609" s="40">
        <v>4</v>
      </c>
      <c r="R3609" s="40" t="str">
        <f>IFERROR(VLOOKUP(Tabla2[[#This Row],[CONTRATISTA PRNCIPAL]],Hoja1!$L$5:$M$9,2,FALSE),"CJV")</f>
        <v>CJV</v>
      </c>
      <c r="S3609" s="40" t="str">
        <f>IF(Tabla2[[#This Row],[EMPRESA]]=Tabla2[[#This Row],[CONTRATISTA PRNCIPAL]],"Principal","Secundaria")</f>
        <v>Principal</v>
      </c>
      <c r="T3609" s="42">
        <f>IFERROR(1/COUNTIF(Tabla2[CONTRATISTA PRNCIPAL],Tabla2[[#This Row],[CONTRATISTA PRNCIPAL]]),0)</f>
        <v>0.00392156862745098</v>
      </c>
      <c r="U3609" s="43">
        <f>IF(((TODAY()-Tabla2[[#This Row],[FECHA NACIMIENTO]])/365)&lt;18,"Corregir", IF(((TODAY()-Tabla2[[#This Row],[FECHA NACIMIENTO]])/365)&gt;80, "Corregir",ROUNDDOWN(((TODAY()-Tabla2[[#This Row],[FECHA NACIMIENTO]])/365),0)))</f>
        <v>43</v>
      </c>
      <c r="V36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09" s="44" t="str">
        <f>+IF(Tabla2[[#This Row],[Edad]]="Corregir","Corregir","Ok")</f>
        <v>Ok</v>
      </c>
      <c r="X3609" s="42" t="str">
        <f>+IFERROR(VLOOKUP(Tabla2[[#This Row],[DISTRITO SEGÚN DNI]],Hoja1!$A$2:$B$32,2,FALSE),"No")</f>
        <v>No</v>
      </c>
      <c r="Y3609" s="42" t="str">
        <f>IF(OR(LOWER(Tabla2[[#This Row],[GENERO]])="masculino", LOWER(Tabla2[[#This Row],[GENERO]])="femenino"),"OK","Corregir")</f>
        <v>OK</v>
      </c>
      <c r="Z3609" s="42" t="str">
        <f>+IF(Tabla2[[#This Row],[Nro. DNI / CE]]="","Corregir",IF(LEN(Tabla2[[#This Row],[Nro. DNI / CE]])&gt;=8,"OK","Corregir"))</f>
        <v>OK</v>
      </c>
      <c r="AA3609" s="42">
        <f>COUNTIF(Tabla2[APELLIDOS Y NOMBRES],Tabla2[[#This Row],[APELLIDOS Y NOMBRES]])</f>
        <v>1</v>
      </c>
      <c r="AB3609" s="42">
        <f>IF(Tabla2[[#This Row],[Trabajador]]&gt;1,1/Tabla2[[#This Row],[Trabajador]],Tabla2[[#This Row],[Trabajador]])</f>
        <v>1</v>
      </c>
      <c r="AC3609" t="str">
        <f>+IFERROR(IF(Tabla2[[#This Row],[FECHA CESE/BAJA]]="","No Aplica",IF(AND(MONTH(Tabla2[[#This Row],[FECHA CESE/BAJA]])=MONTH(TODAY()-30),YEAR(Tabla2[[#This Row],[FECHA CESE/BAJA]])=YEAR(TODAY())),MONTH(TODAY()-30)&amp;"-"&amp;YEAR(TODAY()),"Borrar")),"No aplica")</f>
        <v>8-2023</v>
      </c>
      <c r="AD3609" t="str">
        <f>+IFERROR(IF(Tabla2[[#This Row],[FECHA INICIO DE LABORES EN OBRA]]="","No Aplica",IF(AND(MONTH(Tabla2[[#This Row],[FECHA INICIO DE LABORES EN OBRA]])=MONTH(TODAY()-30),YEAR(Tabla2[[#This Row],[FECHA INICIO DE LABORES EN OBRA]])=YEAR(TODAY())),MONTH(TODAY()-30)&amp;"-"&amp;YEAR(TODAY()),"No Aplica")),"No Aplica")</f>
        <v>No Aplica</v>
      </c>
    </row>
    <row r="3610" spans="1:30" x14ac:dyDescent="0.25">
      <c r="A3610" s="13" t="s">
        <v>12059</v>
      </c>
      <c r="B3610" s="15" t="s">
        <v>12060</v>
      </c>
      <c r="C3610" s="15" t="s">
        <v>12060</v>
      </c>
      <c r="D3610" s="15" t="s">
        <v>12088</v>
      </c>
      <c r="E3610" s="15" t="s">
        <v>12089</v>
      </c>
      <c r="F3610" s="39">
        <v>30168</v>
      </c>
      <c r="G3610" s="15">
        <v>2</v>
      </c>
      <c r="H3610" s="15" t="s">
        <v>12063</v>
      </c>
      <c r="I3610" s="15" t="s">
        <v>12064</v>
      </c>
      <c r="J3610" s="15" t="s">
        <v>12090</v>
      </c>
      <c r="K3610" s="15" t="s">
        <v>2113</v>
      </c>
      <c r="L3610" s="40" t="s">
        <v>6</v>
      </c>
      <c r="M3610" s="39">
        <v>45167</v>
      </c>
      <c r="N3610" s="41" t="s">
        <v>2687</v>
      </c>
      <c r="O3610" s="39">
        <v>44986</v>
      </c>
      <c r="P3610" s="40">
        <v>1</v>
      </c>
      <c r="Q3610" s="40">
        <v>4</v>
      </c>
      <c r="R3610" s="40" t="str">
        <f>IFERROR(VLOOKUP(Tabla2[[#This Row],[CONTRATISTA PRNCIPAL]],Hoja1!$L$5:$M$9,2,FALSE),"CJV")</f>
        <v>CJV</v>
      </c>
      <c r="S3610" s="40" t="str">
        <f>IF(Tabla2[[#This Row],[EMPRESA]]=Tabla2[[#This Row],[CONTRATISTA PRNCIPAL]],"Principal","Secundaria")</f>
        <v>Principal</v>
      </c>
      <c r="T3610" s="42">
        <f>IFERROR(1/COUNTIF(Tabla2[CONTRATISTA PRNCIPAL],Tabla2[[#This Row],[CONTRATISTA PRNCIPAL]]),0)</f>
        <v>0.00392156862745098</v>
      </c>
      <c r="U3610" s="43">
        <f>IF(((TODAY()-Tabla2[[#This Row],[FECHA NACIMIENTO]])/365)&lt;18,"Corregir", IF(((TODAY()-Tabla2[[#This Row],[FECHA NACIMIENTO]])/365)&gt;80, "Corregir",ROUNDDOWN(((TODAY()-Tabla2[[#This Row],[FECHA NACIMIENTO]])/365),0)))</f>
        <v>41</v>
      </c>
      <c r="V36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10" s="44" t="str">
        <f>+IF(Tabla2[[#This Row],[Edad]]="Corregir","Corregir","Ok")</f>
        <v>Ok</v>
      </c>
      <c r="X3610" s="42" t="str">
        <f>+IFERROR(VLOOKUP(Tabla2[[#This Row],[DISTRITO SEGÚN DNI]],Hoja1!$A$2:$B$32,2,FALSE),"No")</f>
        <v>No</v>
      </c>
      <c r="Y3610" s="42" t="str">
        <f>IF(OR(LOWER(Tabla2[[#This Row],[GENERO]])="masculino", LOWER(Tabla2[[#This Row],[GENERO]])="femenino"),"OK","Corregir")</f>
        <v>OK</v>
      </c>
      <c r="Z3610" s="42" t="str">
        <f>+IF(Tabla2[[#This Row],[Nro. DNI / CE]]="","Corregir",IF(LEN(Tabla2[[#This Row],[Nro. DNI / CE]])&gt;=8,"OK","Corregir"))</f>
        <v>OK</v>
      </c>
      <c r="AA3610" s="42">
        <f>COUNTIF(Tabla2[APELLIDOS Y NOMBRES],Tabla2[[#This Row],[APELLIDOS Y NOMBRES]])</f>
        <v>1</v>
      </c>
      <c r="AB3610" s="42">
        <f>IF(Tabla2[[#This Row],[Trabajador]]&gt;1,1/Tabla2[[#This Row],[Trabajador]],Tabla2[[#This Row],[Trabajador]])</f>
        <v>1</v>
      </c>
      <c r="AC3610" t="str">
        <f>+IFERROR(IF(Tabla2[[#This Row],[FECHA CESE/BAJA]]="","No Aplica",IF(AND(MONTH(Tabla2[[#This Row],[FECHA CESE/BAJA]])=MONTH(TODAY()-30),YEAR(Tabla2[[#This Row],[FECHA CESE/BAJA]])=YEAR(TODAY())),MONTH(TODAY()-30)&amp;"-"&amp;YEAR(TODAY()),"Borrar")),"No aplica")</f>
        <v>8-2023</v>
      </c>
      <c r="AD3610" t="str">
        <f>+IFERROR(IF(Tabla2[[#This Row],[FECHA INICIO DE LABORES EN OBRA]]="","No Aplica",IF(AND(MONTH(Tabla2[[#This Row],[FECHA INICIO DE LABORES EN OBRA]])=MONTH(TODAY()-30),YEAR(Tabla2[[#This Row],[FECHA INICIO DE LABORES EN OBRA]])=YEAR(TODAY())),MONTH(TODAY()-30)&amp;"-"&amp;YEAR(TODAY()),"No Aplica")),"No Aplica")</f>
        <v>No Aplica</v>
      </c>
    </row>
    <row r="3611" spans="1:30" x14ac:dyDescent="0.25">
      <c r="A3611" s="13" t="s">
        <v>12059</v>
      </c>
      <c r="B3611" s="15" t="s">
        <v>12060</v>
      </c>
      <c r="C3611" s="15" t="s">
        <v>12060</v>
      </c>
      <c r="D3611" s="15" t="s">
        <v>12091</v>
      </c>
      <c r="E3611" s="15" t="s">
        <v>12092</v>
      </c>
      <c r="F3611" s="39">
        <v>31090</v>
      </c>
      <c r="G3611" s="15">
        <v>2</v>
      </c>
      <c r="H3611" s="15" t="s">
        <v>12093</v>
      </c>
      <c r="I3611" s="15" t="s">
        <v>12064</v>
      </c>
      <c r="J3611" s="15" t="s">
        <v>12094</v>
      </c>
      <c r="K3611" s="15" t="s">
        <v>2701</v>
      </c>
      <c r="L3611" s="40" t="s">
        <v>6</v>
      </c>
      <c r="M3611" s="39"/>
      <c r="N3611" s="41" t="s">
        <v>2687</v>
      </c>
      <c r="O3611" s="39" t="s">
        <v>865</v>
      </c>
      <c r="P3611" s="40">
        <v>1</v>
      </c>
      <c r="Q3611" s="40">
        <v>4</v>
      </c>
      <c r="R3611" s="40" t="str">
        <f>IFERROR(VLOOKUP(Tabla2[[#This Row],[CONTRATISTA PRNCIPAL]],Hoja1!$L$5:$M$9,2,FALSE),"CJV")</f>
        <v>CJV</v>
      </c>
      <c r="S3611" s="40" t="str">
        <f>IF(Tabla2[[#This Row],[EMPRESA]]=Tabla2[[#This Row],[CONTRATISTA PRNCIPAL]],"Principal","Secundaria")</f>
        <v>Principal</v>
      </c>
      <c r="T3611" s="42">
        <f>IFERROR(1/COUNTIF(Tabla2[CONTRATISTA PRNCIPAL],Tabla2[[#This Row],[CONTRATISTA PRNCIPAL]]),0)</f>
        <v>0.00392156862745098</v>
      </c>
      <c r="U3611" s="43">
        <f>IF(((TODAY()-Tabla2[[#This Row],[FECHA NACIMIENTO]])/365)&lt;18,"Corregir", IF(((TODAY()-Tabla2[[#This Row],[FECHA NACIMIENTO]])/365)&gt;80, "Corregir",ROUNDDOWN(((TODAY()-Tabla2[[#This Row],[FECHA NACIMIENTO]])/365),0)))</f>
        <v>38</v>
      </c>
      <c r="V36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11" s="44" t="str">
        <f>+IF(Tabla2[[#This Row],[Edad]]="Corregir","Corregir","Ok")</f>
        <v>Ok</v>
      </c>
      <c r="X3611" s="42" t="str">
        <f>+IFERROR(VLOOKUP(Tabla2[[#This Row],[DISTRITO SEGÚN DNI]],Hoja1!$A$2:$B$32,2,FALSE),"No")</f>
        <v>No</v>
      </c>
      <c r="Y3611" s="42" t="str">
        <f>IF(OR(LOWER(Tabla2[[#This Row],[GENERO]])="masculino", LOWER(Tabla2[[#This Row],[GENERO]])="femenino"),"OK","Corregir")</f>
        <v>OK</v>
      </c>
      <c r="Z3611" s="42" t="str">
        <f>+IF(Tabla2[[#This Row],[Nro. DNI / CE]]="","Corregir",IF(LEN(Tabla2[[#This Row],[Nro. DNI / CE]])&gt;=8,"OK","Corregir"))</f>
        <v>OK</v>
      </c>
      <c r="AA3611" s="42">
        <f>COUNTIF(Tabla2[APELLIDOS Y NOMBRES],Tabla2[[#This Row],[APELLIDOS Y NOMBRES]])</f>
        <v>1</v>
      </c>
      <c r="AB3611" s="42">
        <f>IF(Tabla2[[#This Row],[Trabajador]]&gt;1,1/Tabla2[[#This Row],[Trabajador]],Tabla2[[#This Row],[Trabajador]])</f>
        <v>1</v>
      </c>
      <c r="AC3611" t="str">
        <f>+IFERROR(IF(Tabla2[[#This Row],[FECHA CESE/BAJA]]="","No Aplica",IF(AND(MONTH(Tabla2[[#This Row],[FECHA CESE/BAJA]])=MONTH(TODAY()-30),YEAR(Tabla2[[#This Row],[FECHA CESE/BAJA]])=YEAR(TODAY())),MONTH(TODAY()-30)&amp;"-"&amp;YEAR(TODAY()),"Borrar")),"No aplica")</f>
        <v>No Aplica</v>
      </c>
      <c r="AD3611" t="str">
        <f>+IFERROR(IF(Tabla2[[#This Row],[FECHA INICIO DE LABORES EN OBRA]]="","No Aplica",IF(AND(MONTH(Tabla2[[#This Row],[FECHA INICIO DE LABORES EN OBRA]])=MONTH(TODAY()-30),YEAR(Tabla2[[#This Row],[FECHA INICIO DE LABORES EN OBRA]])=YEAR(TODAY())),MONTH(TODAY()-30)&amp;"-"&amp;YEAR(TODAY()),"No Aplica")),"No Aplica")</f>
        <v>No Aplica</v>
      </c>
    </row>
    <row r="3612" spans="1:30" x14ac:dyDescent="0.25">
      <c r="A3612" s="13" t="s">
        <v>12059</v>
      </c>
      <c r="B3612" s="15" t="s">
        <v>12060</v>
      </c>
      <c r="C3612" s="15" t="s">
        <v>12060</v>
      </c>
      <c r="D3612" s="15" t="s">
        <v>5897</v>
      </c>
      <c r="E3612" s="15" t="s">
        <v>12095</v>
      </c>
      <c r="F3612" s="39">
        <v>29902</v>
      </c>
      <c r="G3612" s="15">
        <v>2</v>
      </c>
      <c r="H3612" s="15" t="s">
        <v>12096</v>
      </c>
      <c r="I3612" s="15" t="s">
        <v>12064</v>
      </c>
      <c r="J3612" s="15" t="s">
        <v>12097</v>
      </c>
      <c r="K3612" s="15" t="s">
        <v>10573</v>
      </c>
      <c r="L3612" s="40" t="s">
        <v>6</v>
      </c>
      <c r="M3612" s="39"/>
      <c r="N3612" s="41" t="s">
        <v>2687</v>
      </c>
      <c r="O3612" s="39">
        <v>44918</v>
      </c>
      <c r="P3612" s="40">
        <v>1</v>
      </c>
      <c r="Q3612" s="40">
        <v>4</v>
      </c>
      <c r="R3612" s="40" t="str">
        <f>IFERROR(VLOOKUP(Tabla2[[#This Row],[CONTRATISTA PRNCIPAL]],Hoja1!$L$5:$M$9,2,FALSE),"CJV")</f>
        <v>CJV</v>
      </c>
      <c r="S3612" s="40" t="str">
        <f>IF(Tabla2[[#This Row],[EMPRESA]]=Tabla2[[#This Row],[CONTRATISTA PRNCIPAL]],"Principal","Secundaria")</f>
        <v>Principal</v>
      </c>
      <c r="T3612" s="42">
        <f>IFERROR(1/COUNTIF(Tabla2[CONTRATISTA PRNCIPAL],Tabla2[[#This Row],[CONTRATISTA PRNCIPAL]]),0)</f>
        <v>0.00392156862745098</v>
      </c>
      <c r="U3612" s="43">
        <f>IF(((TODAY()-Tabla2[[#This Row],[FECHA NACIMIENTO]])/365)&lt;18,"Corregir", IF(((TODAY()-Tabla2[[#This Row],[FECHA NACIMIENTO]])/365)&gt;80, "Corregir",ROUNDDOWN(((TODAY()-Tabla2[[#This Row],[FECHA NACIMIENTO]])/365),0)))</f>
        <v>41</v>
      </c>
      <c r="V36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12" s="44" t="str">
        <f>+IF(Tabla2[[#This Row],[Edad]]="Corregir","Corregir","Ok")</f>
        <v>Ok</v>
      </c>
      <c r="X3612" s="42" t="str">
        <f>+IFERROR(VLOOKUP(Tabla2[[#This Row],[DISTRITO SEGÚN DNI]],Hoja1!$A$2:$B$32,2,FALSE),"No")</f>
        <v>No</v>
      </c>
      <c r="Y3612" s="42" t="str">
        <f>IF(OR(LOWER(Tabla2[[#This Row],[GENERO]])="masculino", LOWER(Tabla2[[#This Row],[GENERO]])="femenino"),"OK","Corregir")</f>
        <v>OK</v>
      </c>
      <c r="Z3612" s="42" t="str">
        <f>+IF(Tabla2[[#This Row],[Nro. DNI / CE]]="","Corregir",IF(LEN(Tabla2[[#This Row],[Nro. DNI / CE]])&gt;=8,"OK","Corregir"))</f>
        <v>OK</v>
      </c>
      <c r="AA3612" s="42">
        <f>COUNTIF(Tabla2[APELLIDOS Y NOMBRES],Tabla2[[#This Row],[APELLIDOS Y NOMBRES]])</f>
        <v>2</v>
      </c>
      <c r="AB3612" s="42">
        <f>IF(Tabla2[[#This Row],[Trabajador]]&gt;1,1/Tabla2[[#This Row],[Trabajador]],Tabla2[[#This Row],[Trabajador]])</f>
        <v>0.5</v>
      </c>
      <c r="AC3612" t="str">
        <f>+IFERROR(IF(Tabla2[[#This Row],[FECHA CESE/BAJA]]="","No Aplica",IF(AND(MONTH(Tabla2[[#This Row],[FECHA CESE/BAJA]])=MONTH(TODAY()-30),YEAR(Tabla2[[#This Row],[FECHA CESE/BAJA]])=YEAR(TODAY())),MONTH(TODAY()-30)&amp;"-"&amp;YEAR(TODAY()),"Borrar")),"No aplica")</f>
        <v>No Aplica</v>
      </c>
      <c r="AD3612" t="str">
        <f>+IFERROR(IF(Tabla2[[#This Row],[FECHA INICIO DE LABORES EN OBRA]]="","No Aplica",IF(AND(MONTH(Tabla2[[#This Row],[FECHA INICIO DE LABORES EN OBRA]])=MONTH(TODAY()-30),YEAR(Tabla2[[#This Row],[FECHA INICIO DE LABORES EN OBRA]])=YEAR(TODAY())),MONTH(TODAY()-30)&amp;"-"&amp;YEAR(TODAY()),"No Aplica")),"No Aplica")</f>
        <v>No Aplica</v>
      </c>
    </row>
    <row r="3613" spans="1:30" x14ac:dyDescent="0.25">
      <c r="A3613" s="13" t="s">
        <v>12059</v>
      </c>
      <c r="B3613" s="15" t="s">
        <v>12060</v>
      </c>
      <c r="C3613" s="15" t="s">
        <v>12060</v>
      </c>
      <c r="D3613" s="15" t="s">
        <v>12098</v>
      </c>
      <c r="E3613" s="15" t="s">
        <v>12099</v>
      </c>
      <c r="F3613" s="39">
        <v>33052</v>
      </c>
      <c r="G3613" s="15">
        <v>2</v>
      </c>
      <c r="H3613" s="15" t="s">
        <v>12100</v>
      </c>
      <c r="I3613" s="15" t="s">
        <v>12064</v>
      </c>
      <c r="J3613" s="15" t="s">
        <v>12101</v>
      </c>
      <c r="K3613" s="15" t="s">
        <v>2113</v>
      </c>
      <c r="L3613" s="40" t="s">
        <v>6</v>
      </c>
      <c r="M3613" s="39"/>
      <c r="N3613" s="41" t="s">
        <v>2687</v>
      </c>
      <c r="O3613" s="39">
        <v>45052</v>
      </c>
      <c r="P3613" s="40">
        <v>1</v>
      </c>
      <c r="Q3613" s="40">
        <v>4</v>
      </c>
      <c r="R3613" s="40" t="str">
        <f>IFERROR(VLOOKUP(Tabla2[[#This Row],[CONTRATISTA PRNCIPAL]],Hoja1!$L$5:$M$9,2,FALSE),"CJV")</f>
        <v>CJV</v>
      </c>
      <c r="S3613" s="40" t="str">
        <f>IF(Tabla2[[#This Row],[EMPRESA]]=Tabla2[[#This Row],[CONTRATISTA PRNCIPAL]],"Principal","Secundaria")</f>
        <v>Principal</v>
      </c>
      <c r="T3613" s="42">
        <f>IFERROR(1/COUNTIF(Tabla2[CONTRATISTA PRNCIPAL],Tabla2[[#This Row],[CONTRATISTA PRNCIPAL]]),0)</f>
        <v>0.00392156862745098</v>
      </c>
      <c r="U3613" s="43">
        <f>IF(((TODAY()-Tabla2[[#This Row],[FECHA NACIMIENTO]])/365)&lt;18,"Corregir", IF(((TODAY()-Tabla2[[#This Row],[FECHA NACIMIENTO]])/365)&gt;80, "Corregir",ROUNDDOWN(((TODAY()-Tabla2[[#This Row],[FECHA NACIMIENTO]])/365),0)))</f>
        <v>33</v>
      </c>
      <c r="V36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13" s="44" t="str">
        <f>+IF(Tabla2[[#This Row],[Edad]]="Corregir","Corregir","Ok")</f>
        <v>Ok</v>
      </c>
      <c r="X3613" s="42" t="str">
        <f>+IFERROR(VLOOKUP(Tabla2[[#This Row],[DISTRITO SEGÚN DNI]],Hoja1!$A$2:$B$32,2,FALSE),"No")</f>
        <v>No</v>
      </c>
      <c r="Y3613" s="42" t="str">
        <f>IF(OR(LOWER(Tabla2[[#This Row],[GENERO]])="masculino", LOWER(Tabla2[[#This Row],[GENERO]])="femenino"),"OK","Corregir")</f>
        <v>OK</v>
      </c>
      <c r="Z3613" s="42" t="str">
        <f>+IF(Tabla2[[#This Row],[Nro. DNI / CE]]="","Corregir",IF(LEN(Tabla2[[#This Row],[Nro. DNI / CE]])&gt;=8,"OK","Corregir"))</f>
        <v>OK</v>
      </c>
      <c r="AA3613" s="42">
        <f>COUNTIF(Tabla2[APELLIDOS Y NOMBRES],Tabla2[[#This Row],[APELLIDOS Y NOMBRES]])</f>
        <v>1</v>
      </c>
      <c r="AB3613" s="42">
        <f>IF(Tabla2[[#This Row],[Trabajador]]&gt;1,1/Tabla2[[#This Row],[Trabajador]],Tabla2[[#This Row],[Trabajador]])</f>
        <v>1</v>
      </c>
      <c r="AC3613" t="str">
        <f>+IFERROR(IF(Tabla2[[#This Row],[FECHA CESE/BAJA]]="","No Aplica",IF(AND(MONTH(Tabla2[[#This Row],[FECHA CESE/BAJA]])=MONTH(TODAY()-30),YEAR(Tabla2[[#This Row],[FECHA CESE/BAJA]])=YEAR(TODAY())),MONTH(TODAY()-30)&amp;"-"&amp;YEAR(TODAY()),"Borrar")),"No aplica")</f>
        <v>No Aplica</v>
      </c>
      <c r="AD3613" t="str">
        <f>+IFERROR(IF(Tabla2[[#This Row],[FECHA INICIO DE LABORES EN OBRA]]="","No Aplica",IF(AND(MONTH(Tabla2[[#This Row],[FECHA INICIO DE LABORES EN OBRA]])=MONTH(TODAY()-30),YEAR(Tabla2[[#This Row],[FECHA INICIO DE LABORES EN OBRA]])=YEAR(TODAY())),MONTH(TODAY()-30)&amp;"-"&amp;YEAR(TODAY()),"No Aplica")),"No Aplica")</f>
        <v>No Aplica</v>
      </c>
    </row>
    <row r="3614" spans="1:30" x14ac:dyDescent="0.25">
      <c r="A3614" s="13" t="s">
        <v>12059</v>
      </c>
      <c r="B3614" s="15" t="s">
        <v>12060</v>
      </c>
      <c r="C3614" s="15" t="s">
        <v>12060</v>
      </c>
      <c r="D3614" s="15" t="s">
        <v>1266</v>
      </c>
      <c r="E3614" s="15" t="s">
        <v>1267</v>
      </c>
      <c r="F3614" s="39">
        <v>35554</v>
      </c>
      <c r="G3614" s="15">
        <v>2</v>
      </c>
      <c r="H3614" s="15" t="s">
        <v>5470</v>
      </c>
      <c r="I3614" s="15" t="s">
        <v>12102</v>
      </c>
      <c r="J3614" s="15" t="s">
        <v>12103</v>
      </c>
      <c r="K3614" s="15" t="s">
        <v>2802</v>
      </c>
      <c r="L3614" s="40" t="s">
        <v>6</v>
      </c>
      <c r="M3614" s="39"/>
      <c r="N3614" s="41" t="s">
        <v>2687</v>
      </c>
      <c r="O3614" s="39">
        <v>44875</v>
      </c>
      <c r="P3614" s="40">
        <v>1</v>
      </c>
      <c r="Q3614" s="40">
        <v>4</v>
      </c>
      <c r="R3614" s="40" t="str">
        <f>IFERROR(VLOOKUP(Tabla2[[#This Row],[CONTRATISTA PRNCIPAL]],Hoja1!$L$5:$M$9,2,FALSE),"CJV")</f>
        <v>CJV</v>
      </c>
      <c r="S3614" s="40" t="str">
        <f>IF(Tabla2[[#This Row],[EMPRESA]]=Tabla2[[#This Row],[CONTRATISTA PRNCIPAL]],"Principal","Secundaria")</f>
        <v>Principal</v>
      </c>
      <c r="T3614" s="42">
        <f>IFERROR(1/COUNTIF(Tabla2[CONTRATISTA PRNCIPAL],Tabla2[[#This Row],[CONTRATISTA PRNCIPAL]]),0)</f>
        <v>0.00392156862745098</v>
      </c>
      <c r="U3614" s="43">
        <f>IF(((TODAY()-Tabla2[[#This Row],[FECHA NACIMIENTO]])/365)&lt;18,"Corregir", IF(((TODAY()-Tabla2[[#This Row],[FECHA NACIMIENTO]])/365)&gt;80, "Corregir",ROUNDDOWN(((TODAY()-Tabla2[[#This Row],[FECHA NACIMIENTO]])/365),0)))</f>
        <v>26</v>
      </c>
      <c r="V36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14" s="44" t="str">
        <f>+IF(Tabla2[[#This Row],[Edad]]="Corregir","Corregir","Ok")</f>
        <v>Ok</v>
      </c>
      <c r="X3614" s="42" t="str">
        <f>+IFERROR(VLOOKUP(Tabla2[[#This Row],[DISTRITO SEGÚN DNI]],Hoja1!$A$2:$B$32,2,FALSE),"No")</f>
        <v>CALLAO</v>
      </c>
      <c r="Y3614" s="42" t="str">
        <f>IF(OR(LOWER(Tabla2[[#This Row],[GENERO]])="masculino", LOWER(Tabla2[[#This Row],[GENERO]])="femenino"),"OK","Corregir")</f>
        <v>OK</v>
      </c>
      <c r="Z3614" s="42" t="str">
        <f>+IF(Tabla2[[#This Row],[Nro. DNI / CE]]="","Corregir",IF(LEN(Tabla2[[#This Row],[Nro. DNI / CE]])&gt;=8,"OK","Corregir"))</f>
        <v>OK</v>
      </c>
      <c r="AA3614" s="42">
        <f>COUNTIF(Tabla2[APELLIDOS Y NOMBRES],Tabla2[[#This Row],[APELLIDOS Y NOMBRES]])</f>
        <v>1</v>
      </c>
      <c r="AB3614" s="42">
        <f>IF(Tabla2[[#This Row],[Trabajador]]&gt;1,1/Tabla2[[#This Row],[Trabajador]],Tabla2[[#This Row],[Trabajador]])</f>
        <v>1</v>
      </c>
      <c r="AC3614" t="str">
        <f>+IFERROR(IF(Tabla2[[#This Row],[FECHA CESE/BAJA]]="","No Aplica",IF(AND(MONTH(Tabla2[[#This Row],[FECHA CESE/BAJA]])=MONTH(TODAY()-30),YEAR(Tabla2[[#This Row],[FECHA CESE/BAJA]])=YEAR(TODAY())),MONTH(TODAY()-30)&amp;"-"&amp;YEAR(TODAY()),"Borrar")),"No aplica")</f>
        <v>No Aplica</v>
      </c>
      <c r="AD3614" t="str">
        <f>+IFERROR(IF(Tabla2[[#This Row],[FECHA INICIO DE LABORES EN OBRA]]="","No Aplica",IF(AND(MONTH(Tabla2[[#This Row],[FECHA INICIO DE LABORES EN OBRA]])=MONTH(TODAY()-30),YEAR(Tabla2[[#This Row],[FECHA INICIO DE LABORES EN OBRA]])=YEAR(TODAY())),MONTH(TODAY()-30)&amp;"-"&amp;YEAR(TODAY()),"No Aplica")),"No Aplica")</f>
        <v>No Aplica</v>
      </c>
    </row>
    <row r="3615" spans="1:30" x14ac:dyDescent="0.25">
      <c r="A3615" s="13" t="s">
        <v>12059</v>
      </c>
      <c r="B3615" s="15" t="s">
        <v>12060</v>
      </c>
      <c r="C3615" s="15" t="s">
        <v>12060</v>
      </c>
      <c r="D3615" s="15" t="s">
        <v>1268</v>
      </c>
      <c r="E3615" s="15" t="s">
        <v>1269</v>
      </c>
      <c r="F3615" s="39">
        <v>32990</v>
      </c>
      <c r="G3615" s="15">
        <v>2</v>
      </c>
      <c r="H3615" s="15" t="s">
        <v>12104</v>
      </c>
      <c r="I3615" s="15" t="s">
        <v>12071</v>
      </c>
      <c r="J3615" s="15" t="s">
        <v>12105</v>
      </c>
      <c r="K3615" s="15" t="s">
        <v>2802</v>
      </c>
      <c r="L3615" s="40" t="s">
        <v>6</v>
      </c>
      <c r="M3615" s="39"/>
      <c r="N3615" s="41" t="s">
        <v>2687</v>
      </c>
      <c r="O3615" s="39">
        <v>45082</v>
      </c>
      <c r="P3615" s="40">
        <v>1</v>
      </c>
      <c r="Q3615" s="40">
        <v>4</v>
      </c>
      <c r="R3615" s="40" t="str">
        <f>IFERROR(VLOOKUP(Tabla2[[#This Row],[CONTRATISTA PRNCIPAL]],Hoja1!$L$5:$M$9,2,FALSE),"CJV")</f>
        <v>CJV</v>
      </c>
      <c r="S3615" s="40" t="str">
        <f>IF(Tabla2[[#This Row],[EMPRESA]]=Tabla2[[#This Row],[CONTRATISTA PRNCIPAL]],"Principal","Secundaria")</f>
        <v>Principal</v>
      </c>
      <c r="T3615" s="42">
        <f>IFERROR(1/COUNTIF(Tabla2[CONTRATISTA PRNCIPAL],Tabla2[[#This Row],[CONTRATISTA PRNCIPAL]]),0)</f>
        <v>0.00392156862745098</v>
      </c>
      <c r="U3615" s="43">
        <f>IF(((TODAY()-Tabla2[[#This Row],[FECHA NACIMIENTO]])/365)&lt;18,"Corregir", IF(((TODAY()-Tabla2[[#This Row],[FECHA NACIMIENTO]])/365)&gt;80, "Corregir",ROUNDDOWN(((TODAY()-Tabla2[[#This Row],[FECHA NACIMIENTO]])/365),0)))</f>
        <v>33</v>
      </c>
      <c r="V36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15" s="44" t="str">
        <f>+IF(Tabla2[[#This Row],[Edad]]="Corregir","Corregir","Ok")</f>
        <v>Ok</v>
      </c>
      <c r="X3615" s="42" t="str">
        <f>+IFERROR(VLOOKUP(Tabla2[[#This Row],[DISTRITO SEGÚN DNI]],Hoja1!$A$2:$B$32,2,FALSE),"No")</f>
        <v>CALLAO</v>
      </c>
      <c r="Y3615" s="42" t="str">
        <f>IF(OR(LOWER(Tabla2[[#This Row],[GENERO]])="masculino", LOWER(Tabla2[[#This Row],[GENERO]])="femenino"),"OK","Corregir")</f>
        <v>OK</v>
      </c>
      <c r="Z3615" s="42" t="str">
        <f>+IF(Tabla2[[#This Row],[Nro. DNI / CE]]="","Corregir",IF(LEN(Tabla2[[#This Row],[Nro. DNI / CE]])&gt;=8,"OK","Corregir"))</f>
        <v>OK</v>
      </c>
      <c r="AA3615" s="42">
        <f>COUNTIF(Tabla2[APELLIDOS Y NOMBRES],Tabla2[[#This Row],[APELLIDOS Y NOMBRES]])</f>
        <v>1</v>
      </c>
      <c r="AB3615" s="42">
        <f>IF(Tabla2[[#This Row],[Trabajador]]&gt;1,1/Tabla2[[#This Row],[Trabajador]],Tabla2[[#This Row],[Trabajador]])</f>
        <v>1</v>
      </c>
      <c r="AC3615" t="str">
        <f>+IFERROR(IF(Tabla2[[#This Row],[FECHA CESE/BAJA]]="","No Aplica",IF(AND(MONTH(Tabla2[[#This Row],[FECHA CESE/BAJA]])=MONTH(TODAY()-30),YEAR(Tabla2[[#This Row],[FECHA CESE/BAJA]])=YEAR(TODAY())),MONTH(TODAY()-30)&amp;"-"&amp;YEAR(TODAY()),"Borrar")),"No aplica")</f>
        <v>No Aplica</v>
      </c>
      <c r="AD3615" t="str">
        <f>+IFERROR(IF(Tabla2[[#This Row],[FECHA INICIO DE LABORES EN OBRA]]="","No Aplica",IF(AND(MONTH(Tabla2[[#This Row],[FECHA INICIO DE LABORES EN OBRA]])=MONTH(TODAY()-30),YEAR(Tabla2[[#This Row],[FECHA INICIO DE LABORES EN OBRA]])=YEAR(TODAY())),MONTH(TODAY()-30)&amp;"-"&amp;YEAR(TODAY()),"No Aplica")),"No Aplica")</f>
        <v>No Aplica</v>
      </c>
    </row>
    <row r="3616" spans="1:30" x14ac:dyDescent="0.25">
      <c r="A3616" s="13" t="s">
        <v>12059</v>
      </c>
      <c r="B3616" s="15" t="s">
        <v>12060</v>
      </c>
      <c r="C3616" s="15" t="s">
        <v>12060</v>
      </c>
      <c r="D3616" s="15" t="s">
        <v>12106</v>
      </c>
      <c r="E3616" s="15" t="s">
        <v>12107</v>
      </c>
      <c r="F3616" s="39">
        <v>31052</v>
      </c>
      <c r="G3616" s="15">
        <v>2</v>
      </c>
      <c r="H3616" s="15" t="s">
        <v>12063</v>
      </c>
      <c r="I3616" s="15" t="s">
        <v>12079</v>
      </c>
      <c r="J3616" s="15" t="s">
        <v>12108</v>
      </c>
      <c r="K3616" s="15" t="s">
        <v>2126</v>
      </c>
      <c r="L3616" s="40" t="s">
        <v>6</v>
      </c>
      <c r="M3616" s="39"/>
      <c r="N3616" s="41" t="s">
        <v>2687</v>
      </c>
      <c r="O3616" s="39">
        <v>44879</v>
      </c>
      <c r="P3616" s="40">
        <v>1</v>
      </c>
      <c r="Q3616" s="40">
        <v>4</v>
      </c>
      <c r="R3616" s="40" t="str">
        <f>IFERROR(VLOOKUP(Tabla2[[#This Row],[CONTRATISTA PRNCIPAL]],Hoja1!$L$5:$M$9,2,FALSE),"CJV")</f>
        <v>CJV</v>
      </c>
      <c r="S3616" s="40" t="str">
        <f>IF(Tabla2[[#This Row],[EMPRESA]]=Tabla2[[#This Row],[CONTRATISTA PRNCIPAL]],"Principal","Secundaria")</f>
        <v>Principal</v>
      </c>
      <c r="T3616" s="42">
        <f>IFERROR(1/COUNTIF(Tabla2[CONTRATISTA PRNCIPAL],Tabla2[[#This Row],[CONTRATISTA PRNCIPAL]]),0)</f>
        <v>0.00392156862745098</v>
      </c>
      <c r="U3616" s="43">
        <f>IF(((TODAY()-Tabla2[[#This Row],[FECHA NACIMIENTO]])/365)&lt;18,"Corregir", IF(((TODAY()-Tabla2[[#This Row],[FECHA NACIMIENTO]])/365)&gt;80, "Corregir",ROUNDDOWN(((TODAY()-Tabla2[[#This Row],[FECHA NACIMIENTO]])/365),0)))</f>
        <v>38</v>
      </c>
      <c r="V36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16" s="44" t="str">
        <f>+IF(Tabla2[[#This Row],[Edad]]="Corregir","Corregir","Ok")</f>
        <v>Ok</v>
      </c>
      <c r="X3616" s="42" t="str">
        <f>+IFERROR(VLOOKUP(Tabla2[[#This Row],[DISTRITO SEGÚN DNI]],Hoja1!$A$2:$B$32,2,FALSE),"No")</f>
        <v>No</v>
      </c>
      <c r="Y3616" s="42" t="str">
        <f>IF(OR(LOWER(Tabla2[[#This Row],[GENERO]])="masculino", LOWER(Tabla2[[#This Row],[GENERO]])="femenino"),"OK","Corregir")</f>
        <v>OK</v>
      </c>
      <c r="Z3616" s="42" t="str">
        <f>+IF(Tabla2[[#This Row],[Nro. DNI / CE]]="","Corregir",IF(LEN(Tabla2[[#This Row],[Nro. DNI / CE]])&gt;=8,"OK","Corregir"))</f>
        <v>OK</v>
      </c>
      <c r="AA3616" s="42">
        <f>COUNTIF(Tabla2[APELLIDOS Y NOMBRES],Tabla2[[#This Row],[APELLIDOS Y NOMBRES]])</f>
        <v>1</v>
      </c>
      <c r="AB3616" s="42">
        <f>IF(Tabla2[[#This Row],[Trabajador]]&gt;1,1/Tabla2[[#This Row],[Trabajador]],Tabla2[[#This Row],[Trabajador]])</f>
        <v>1</v>
      </c>
      <c r="AC3616" t="str">
        <f>+IFERROR(IF(Tabla2[[#This Row],[FECHA CESE/BAJA]]="","No Aplica",IF(AND(MONTH(Tabla2[[#This Row],[FECHA CESE/BAJA]])=MONTH(TODAY()-30),YEAR(Tabla2[[#This Row],[FECHA CESE/BAJA]])=YEAR(TODAY())),MONTH(TODAY()-30)&amp;"-"&amp;YEAR(TODAY()),"Borrar")),"No aplica")</f>
        <v>No Aplica</v>
      </c>
      <c r="AD3616" t="str">
        <f>+IFERROR(IF(Tabla2[[#This Row],[FECHA INICIO DE LABORES EN OBRA]]="","No Aplica",IF(AND(MONTH(Tabla2[[#This Row],[FECHA INICIO DE LABORES EN OBRA]])=MONTH(TODAY()-30),YEAR(Tabla2[[#This Row],[FECHA INICIO DE LABORES EN OBRA]])=YEAR(TODAY())),MONTH(TODAY()-30)&amp;"-"&amp;YEAR(TODAY()),"No Aplica")),"No Aplica")</f>
        <v>No Aplica</v>
      </c>
    </row>
    <row r="3617" spans="1:30" x14ac:dyDescent="0.25">
      <c r="A3617" s="13" t="s">
        <v>12059</v>
      </c>
      <c r="B3617" s="15" t="s">
        <v>12060</v>
      </c>
      <c r="C3617" s="15" t="s">
        <v>12060</v>
      </c>
      <c r="D3617" s="15" t="s">
        <v>12109</v>
      </c>
      <c r="E3617" s="15" t="s">
        <v>12110</v>
      </c>
      <c r="F3617" s="39">
        <v>31013</v>
      </c>
      <c r="G3617" s="15">
        <v>2</v>
      </c>
      <c r="H3617" s="15" t="s">
        <v>12111</v>
      </c>
      <c r="I3617" s="15" t="s">
        <v>12102</v>
      </c>
      <c r="J3617" s="15" t="s">
        <v>12112</v>
      </c>
      <c r="K3617" s="15" t="s">
        <v>2126</v>
      </c>
      <c r="L3617" s="40" t="s">
        <v>6</v>
      </c>
      <c r="M3617" s="39"/>
      <c r="N3617" s="41" t="s">
        <v>2687</v>
      </c>
      <c r="O3617" s="39" t="s">
        <v>12113</v>
      </c>
      <c r="P3617" s="40">
        <v>1</v>
      </c>
      <c r="Q3617" s="40">
        <v>4</v>
      </c>
      <c r="R3617" s="40" t="str">
        <f>IFERROR(VLOOKUP(Tabla2[[#This Row],[CONTRATISTA PRNCIPAL]],Hoja1!$L$5:$M$9,2,FALSE),"CJV")</f>
        <v>CJV</v>
      </c>
      <c r="S3617" s="40" t="str">
        <f>IF(Tabla2[[#This Row],[EMPRESA]]=Tabla2[[#This Row],[CONTRATISTA PRNCIPAL]],"Principal","Secundaria")</f>
        <v>Principal</v>
      </c>
      <c r="T3617" s="42">
        <f>IFERROR(1/COUNTIF(Tabla2[CONTRATISTA PRNCIPAL],Tabla2[[#This Row],[CONTRATISTA PRNCIPAL]]),0)</f>
        <v>0.00392156862745098</v>
      </c>
      <c r="U3617" s="43">
        <f>IF(((TODAY()-Tabla2[[#This Row],[FECHA NACIMIENTO]])/365)&lt;18,"Corregir", IF(((TODAY()-Tabla2[[#This Row],[FECHA NACIMIENTO]])/365)&gt;80, "Corregir",ROUNDDOWN(((TODAY()-Tabla2[[#This Row],[FECHA NACIMIENTO]])/365),0)))</f>
        <v>38</v>
      </c>
      <c r="V36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17" s="44" t="str">
        <f>+IF(Tabla2[[#This Row],[Edad]]="Corregir","Corregir","Ok")</f>
        <v>Ok</v>
      </c>
      <c r="X3617" s="42" t="str">
        <f>+IFERROR(VLOOKUP(Tabla2[[#This Row],[DISTRITO SEGÚN DNI]],Hoja1!$A$2:$B$32,2,FALSE),"No")</f>
        <v>No</v>
      </c>
      <c r="Y3617" s="42" t="str">
        <f>IF(OR(LOWER(Tabla2[[#This Row],[GENERO]])="masculino", LOWER(Tabla2[[#This Row],[GENERO]])="femenino"),"OK","Corregir")</f>
        <v>OK</v>
      </c>
      <c r="Z3617" s="42" t="str">
        <f>+IF(Tabla2[[#This Row],[Nro. DNI / CE]]="","Corregir",IF(LEN(Tabla2[[#This Row],[Nro. DNI / CE]])&gt;=8,"OK","Corregir"))</f>
        <v>OK</v>
      </c>
      <c r="AA3617" s="42">
        <f>COUNTIF(Tabla2[APELLIDOS Y NOMBRES],Tabla2[[#This Row],[APELLIDOS Y NOMBRES]])</f>
        <v>1</v>
      </c>
      <c r="AB3617" s="42">
        <f>IF(Tabla2[[#This Row],[Trabajador]]&gt;1,1/Tabla2[[#This Row],[Trabajador]],Tabla2[[#This Row],[Trabajador]])</f>
        <v>1</v>
      </c>
      <c r="AC3617" t="str">
        <f>+IFERROR(IF(Tabla2[[#This Row],[FECHA CESE/BAJA]]="","No Aplica",IF(AND(MONTH(Tabla2[[#This Row],[FECHA CESE/BAJA]])=MONTH(TODAY()-30),YEAR(Tabla2[[#This Row],[FECHA CESE/BAJA]])=YEAR(TODAY())),MONTH(TODAY()-30)&amp;"-"&amp;YEAR(TODAY()),"Borrar")),"No aplica")</f>
        <v>No Aplica</v>
      </c>
      <c r="AD3617" t="str">
        <f>+IFERROR(IF(Tabla2[[#This Row],[FECHA INICIO DE LABORES EN OBRA]]="","No Aplica",IF(AND(MONTH(Tabla2[[#This Row],[FECHA INICIO DE LABORES EN OBRA]])=MONTH(TODAY()-30),YEAR(Tabla2[[#This Row],[FECHA INICIO DE LABORES EN OBRA]])=YEAR(TODAY())),MONTH(TODAY()-30)&amp;"-"&amp;YEAR(TODAY()),"No Aplica")),"No Aplica")</f>
        <v>No Aplica</v>
      </c>
    </row>
    <row r="3618" spans="1:30" x14ac:dyDescent="0.25">
      <c r="A3618" s="13" t="s">
        <v>12059</v>
      </c>
      <c r="B3618" s="15" t="s">
        <v>12060</v>
      </c>
      <c r="C3618" s="15" t="s">
        <v>12060</v>
      </c>
      <c r="D3618" s="15" t="s">
        <v>12114</v>
      </c>
      <c r="E3618" s="15" t="s">
        <v>12115</v>
      </c>
      <c r="F3618" s="39">
        <v>30679</v>
      </c>
      <c r="G3618" s="15">
        <v>2</v>
      </c>
      <c r="H3618" s="15" t="s">
        <v>12116</v>
      </c>
      <c r="I3618" s="15" t="s">
        <v>12102</v>
      </c>
      <c r="J3618" s="15" t="s">
        <v>12117</v>
      </c>
      <c r="K3618" s="15" t="s">
        <v>10256</v>
      </c>
      <c r="L3618" s="40" t="s">
        <v>6</v>
      </c>
      <c r="M3618" s="39"/>
      <c r="N3618" s="41" t="s">
        <v>2687</v>
      </c>
      <c r="O3618" s="39">
        <v>43997</v>
      </c>
      <c r="P3618" s="40">
        <v>1</v>
      </c>
      <c r="Q3618" s="40">
        <v>4</v>
      </c>
      <c r="R3618" s="40" t="str">
        <f>IFERROR(VLOOKUP(Tabla2[[#This Row],[CONTRATISTA PRNCIPAL]],Hoja1!$L$5:$M$9,2,FALSE),"CJV")</f>
        <v>CJV</v>
      </c>
      <c r="S3618" s="40" t="str">
        <f>IF(Tabla2[[#This Row],[EMPRESA]]=Tabla2[[#This Row],[CONTRATISTA PRNCIPAL]],"Principal","Secundaria")</f>
        <v>Principal</v>
      </c>
      <c r="T3618" s="42">
        <f>IFERROR(1/COUNTIF(Tabla2[CONTRATISTA PRNCIPAL],Tabla2[[#This Row],[CONTRATISTA PRNCIPAL]]),0)</f>
        <v>0.00392156862745098</v>
      </c>
      <c r="U3618" s="43">
        <f>IF(((TODAY()-Tabla2[[#This Row],[FECHA NACIMIENTO]])/365)&lt;18,"Corregir", IF(((TODAY()-Tabla2[[#This Row],[FECHA NACIMIENTO]])/365)&gt;80, "Corregir",ROUNDDOWN(((TODAY()-Tabla2[[#This Row],[FECHA NACIMIENTO]])/365),0)))</f>
        <v>39</v>
      </c>
      <c r="V36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18" s="44" t="str">
        <f>+IF(Tabla2[[#This Row],[Edad]]="Corregir","Corregir","Ok")</f>
        <v>Ok</v>
      </c>
      <c r="X3618" s="42" t="str">
        <f>+IFERROR(VLOOKUP(Tabla2[[#This Row],[DISTRITO SEGÚN DNI]],Hoja1!$A$2:$B$32,2,FALSE),"No")</f>
        <v>No</v>
      </c>
      <c r="Y3618" s="42" t="str">
        <f>IF(OR(LOWER(Tabla2[[#This Row],[GENERO]])="masculino", LOWER(Tabla2[[#This Row],[GENERO]])="femenino"),"OK","Corregir")</f>
        <v>OK</v>
      </c>
      <c r="Z3618" s="42" t="str">
        <f>+IF(Tabla2[[#This Row],[Nro. DNI / CE]]="","Corregir",IF(LEN(Tabla2[[#This Row],[Nro. DNI / CE]])&gt;=8,"OK","Corregir"))</f>
        <v>OK</v>
      </c>
      <c r="AA3618" s="42">
        <f>COUNTIF(Tabla2[APELLIDOS Y NOMBRES],Tabla2[[#This Row],[APELLIDOS Y NOMBRES]])</f>
        <v>1</v>
      </c>
      <c r="AB3618" s="42">
        <f>IF(Tabla2[[#This Row],[Trabajador]]&gt;1,1/Tabla2[[#This Row],[Trabajador]],Tabla2[[#This Row],[Trabajador]])</f>
        <v>1</v>
      </c>
      <c r="AC3618" t="str">
        <f>+IFERROR(IF(Tabla2[[#This Row],[FECHA CESE/BAJA]]="","No Aplica",IF(AND(MONTH(Tabla2[[#This Row],[FECHA CESE/BAJA]])=MONTH(TODAY()-30),YEAR(Tabla2[[#This Row],[FECHA CESE/BAJA]])=YEAR(TODAY())),MONTH(TODAY()-30)&amp;"-"&amp;YEAR(TODAY()),"Borrar")),"No aplica")</f>
        <v>No Aplica</v>
      </c>
      <c r="AD3618" t="str">
        <f>+IFERROR(IF(Tabla2[[#This Row],[FECHA INICIO DE LABORES EN OBRA]]="","No Aplica",IF(AND(MONTH(Tabla2[[#This Row],[FECHA INICIO DE LABORES EN OBRA]])=MONTH(TODAY()-30),YEAR(Tabla2[[#This Row],[FECHA INICIO DE LABORES EN OBRA]])=YEAR(TODAY())),MONTH(TODAY()-30)&amp;"-"&amp;YEAR(TODAY()),"No Aplica")),"No Aplica")</f>
        <v>No Aplica</v>
      </c>
    </row>
    <row r="3619" spans="1:30" x14ac:dyDescent="0.25">
      <c r="A3619" s="13" t="s">
        <v>12059</v>
      </c>
      <c r="B3619" s="15" t="s">
        <v>12060</v>
      </c>
      <c r="C3619" s="15" t="s">
        <v>12060</v>
      </c>
      <c r="D3619" s="15" t="s">
        <v>12118</v>
      </c>
      <c r="E3619" s="15" t="s">
        <v>12119</v>
      </c>
      <c r="F3619" s="39">
        <v>25079</v>
      </c>
      <c r="G3619" s="15">
        <v>2</v>
      </c>
      <c r="H3619" s="15" t="s">
        <v>12063</v>
      </c>
      <c r="I3619" s="15" t="s">
        <v>12071</v>
      </c>
      <c r="J3619" s="15" t="s">
        <v>12120</v>
      </c>
      <c r="K3619" s="15" t="s">
        <v>2701</v>
      </c>
      <c r="L3619" s="40" t="s">
        <v>6</v>
      </c>
      <c r="M3619" s="39"/>
      <c r="N3619" s="41" t="s">
        <v>2687</v>
      </c>
      <c r="O3619" s="39">
        <v>45089</v>
      </c>
      <c r="P3619" s="40">
        <v>1</v>
      </c>
      <c r="Q3619" s="40">
        <v>4</v>
      </c>
      <c r="R3619" s="40" t="str">
        <f>IFERROR(VLOOKUP(Tabla2[[#This Row],[CONTRATISTA PRNCIPAL]],Hoja1!$L$5:$M$9,2,FALSE),"CJV")</f>
        <v>CJV</v>
      </c>
      <c r="S3619" s="40" t="str">
        <f>IF(Tabla2[[#This Row],[EMPRESA]]=Tabla2[[#This Row],[CONTRATISTA PRNCIPAL]],"Principal","Secundaria")</f>
        <v>Principal</v>
      </c>
      <c r="T3619" s="42">
        <f>IFERROR(1/COUNTIF(Tabla2[CONTRATISTA PRNCIPAL],Tabla2[[#This Row],[CONTRATISTA PRNCIPAL]]),0)</f>
        <v>0.00392156862745098</v>
      </c>
      <c r="U3619" s="43">
        <f>IF(((TODAY()-Tabla2[[#This Row],[FECHA NACIMIENTO]])/365)&lt;18,"Corregir", IF(((TODAY()-Tabla2[[#This Row],[FECHA NACIMIENTO]])/365)&gt;80, "Corregir",ROUNDDOWN(((TODAY()-Tabla2[[#This Row],[FECHA NACIMIENTO]])/365),0)))</f>
        <v>55</v>
      </c>
      <c r="V36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19" s="44" t="str">
        <f>+IF(Tabla2[[#This Row],[Edad]]="Corregir","Corregir","Ok")</f>
        <v>Ok</v>
      </c>
      <c r="X3619" s="42" t="str">
        <f>+IFERROR(VLOOKUP(Tabla2[[#This Row],[DISTRITO SEGÚN DNI]],Hoja1!$A$2:$B$32,2,FALSE),"No")</f>
        <v>No</v>
      </c>
      <c r="Y3619" s="42" t="str">
        <f>IF(OR(LOWER(Tabla2[[#This Row],[GENERO]])="masculino", LOWER(Tabla2[[#This Row],[GENERO]])="femenino"),"OK","Corregir")</f>
        <v>OK</v>
      </c>
      <c r="Z3619" s="42" t="str">
        <f>+IF(Tabla2[[#This Row],[Nro. DNI / CE]]="","Corregir",IF(LEN(Tabla2[[#This Row],[Nro. DNI / CE]])&gt;=8,"OK","Corregir"))</f>
        <v>OK</v>
      </c>
      <c r="AA3619" s="42">
        <f>COUNTIF(Tabla2[APELLIDOS Y NOMBRES],Tabla2[[#This Row],[APELLIDOS Y NOMBRES]])</f>
        <v>1</v>
      </c>
      <c r="AB3619" s="42">
        <f>IF(Tabla2[[#This Row],[Trabajador]]&gt;1,1/Tabla2[[#This Row],[Trabajador]],Tabla2[[#This Row],[Trabajador]])</f>
        <v>1</v>
      </c>
      <c r="AC3619" t="str">
        <f>+IFERROR(IF(Tabla2[[#This Row],[FECHA CESE/BAJA]]="","No Aplica",IF(AND(MONTH(Tabla2[[#This Row],[FECHA CESE/BAJA]])=MONTH(TODAY()-30),YEAR(Tabla2[[#This Row],[FECHA CESE/BAJA]])=YEAR(TODAY())),MONTH(TODAY()-30)&amp;"-"&amp;YEAR(TODAY()),"Borrar")),"No aplica")</f>
        <v>No Aplica</v>
      </c>
      <c r="AD3619" t="str">
        <f>+IFERROR(IF(Tabla2[[#This Row],[FECHA INICIO DE LABORES EN OBRA]]="","No Aplica",IF(AND(MONTH(Tabla2[[#This Row],[FECHA INICIO DE LABORES EN OBRA]])=MONTH(TODAY()-30),YEAR(Tabla2[[#This Row],[FECHA INICIO DE LABORES EN OBRA]])=YEAR(TODAY())),MONTH(TODAY()-30)&amp;"-"&amp;YEAR(TODAY()),"No Aplica")),"No Aplica")</f>
        <v>No Aplica</v>
      </c>
    </row>
    <row r="3620" spans="1:30" x14ac:dyDescent="0.25">
      <c r="A3620" s="13" t="s">
        <v>12059</v>
      </c>
      <c r="B3620" s="15" t="s">
        <v>12060</v>
      </c>
      <c r="C3620" s="15" t="s">
        <v>12060</v>
      </c>
      <c r="D3620" s="15" t="s">
        <v>12121</v>
      </c>
      <c r="E3620" s="15" t="s">
        <v>12122</v>
      </c>
      <c r="F3620" s="39">
        <v>28715</v>
      </c>
      <c r="G3620" s="15">
        <v>2</v>
      </c>
      <c r="H3620" s="15" t="s">
        <v>12069</v>
      </c>
      <c r="I3620" s="15" t="s">
        <v>12079</v>
      </c>
      <c r="J3620" s="15" t="s">
        <v>12123</v>
      </c>
      <c r="K3620" s="15" t="s">
        <v>5595</v>
      </c>
      <c r="L3620" s="40" t="s">
        <v>6</v>
      </c>
      <c r="M3620" s="39"/>
      <c r="N3620" s="41" t="s">
        <v>2687</v>
      </c>
      <c r="O3620" s="39">
        <v>43997</v>
      </c>
      <c r="P3620" s="40">
        <v>1</v>
      </c>
      <c r="Q3620" s="40">
        <v>4</v>
      </c>
      <c r="R3620" s="40" t="str">
        <f>IFERROR(VLOOKUP(Tabla2[[#This Row],[CONTRATISTA PRNCIPAL]],Hoja1!$L$5:$M$9,2,FALSE),"CJV")</f>
        <v>CJV</v>
      </c>
      <c r="S3620" s="40" t="str">
        <f>IF(Tabla2[[#This Row],[EMPRESA]]=Tabla2[[#This Row],[CONTRATISTA PRNCIPAL]],"Principal","Secundaria")</f>
        <v>Principal</v>
      </c>
      <c r="T3620" s="42">
        <f>IFERROR(1/COUNTIF(Tabla2[CONTRATISTA PRNCIPAL],Tabla2[[#This Row],[CONTRATISTA PRNCIPAL]]),0)</f>
        <v>0.00392156862745098</v>
      </c>
      <c r="U3620" s="43">
        <f>IF(((TODAY()-Tabla2[[#This Row],[FECHA NACIMIENTO]])/365)&lt;18,"Corregir", IF(((TODAY()-Tabla2[[#This Row],[FECHA NACIMIENTO]])/365)&gt;80, "Corregir",ROUNDDOWN(((TODAY()-Tabla2[[#This Row],[FECHA NACIMIENTO]])/365),0)))</f>
        <v>45</v>
      </c>
      <c r="V36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20" s="44" t="str">
        <f>+IF(Tabla2[[#This Row],[Edad]]="Corregir","Corregir","Ok")</f>
        <v>Ok</v>
      </c>
      <c r="X3620" s="42" t="str">
        <f>+IFERROR(VLOOKUP(Tabla2[[#This Row],[DISTRITO SEGÚN DNI]],Hoja1!$A$2:$B$32,2,FALSE),"No")</f>
        <v>No</v>
      </c>
      <c r="Y3620" s="42" t="str">
        <f>IF(OR(LOWER(Tabla2[[#This Row],[GENERO]])="masculino", LOWER(Tabla2[[#This Row],[GENERO]])="femenino"),"OK","Corregir")</f>
        <v>OK</v>
      </c>
      <c r="Z3620" s="42" t="str">
        <f>+IF(Tabla2[[#This Row],[Nro. DNI / CE]]="","Corregir",IF(LEN(Tabla2[[#This Row],[Nro. DNI / CE]])&gt;=8,"OK","Corregir"))</f>
        <v>OK</v>
      </c>
      <c r="AA3620" s="42">
        <f>COUNTIF(Tabla2[APELLIDOS Y NOMBRES],Tabla2[[#This Row],[APELLIDOS Y NOMBRES]])</f>
        <v>1</v>
      </c>
      <c r="AB3620" s="42">
        <f>IF(Tabla2[[#This Row],[Trabajador]]&gt;1,1/Tabla2[[#This Row],[Trabajador]],Tabla2[[#This Row],[Trabajador]])</f>
        <v>1</v>
      </c>
      <c r="AC3620" t="str">
        <f>+IFERROR(IF(Tabla2[[#This Row],[FECHA CESE/BAJA]]="","No Aplica",IF(AND(MONTH(Tabla2[[#This Row],[FECHA CESE/BAJA]])=MONTH(TODAY()-30),YEAR(Tabla2[[#This Row],[FECHA CESE/BAJA]])=YEAR(TODAY())),MONTH(TODAY()-30)&amp;"-"&amp;YEAR(TODAY()),"Borrar")),"No aplica")</f>
        <v>No Aplica</v>
      </c>
      <c r="AD3620" t="str">
        <f>+IFERROR(IF(Tabla2[[#This Row],[FECHA INICIO DE LABORES EN OBRA]]="","No Aplica",IF(AND(MONTH(Tabla2[[#This Row],[FECHA INICIO DE LABORES EN OBRA]])=MONTH(TODAY()-30),YEAR(Tabla2[[#This Row],[FECHA INICIO DE LABORES EN OBRA]])=YEAR(TODAY())),MONTH(TODAY()-30)&amp;"-"&amp;YEAR(TODAY()),"No Aplica")),"No Aplica")</f>
        <v>No Aplica</v>
      </c>
    </row>
    <row r="3621" spans="1:30" x14ac:dyDescent="0.25">
      <c r="A3621" s="13" t="s">
        <v>12059</v>
      </c>
      <c r="B3621" s="15" t="s">
        <v>12060</v>
      </c>
      <c r="C3621" s="15" t="s">
        <v>12060</v>
      </c>
      <c r="D3621" s="15" t="s">
        <v>12124</v>
      </c>
      <c r="E3621" s="15" t="s">
        <v>12125</v>
      </c>
      <c r="F3621" s="39">
        <v>30946</v>
      </c>
      <c r="G3621" s="15">
        <v>2</v>
      </c>
      <c r="H3621" s="15" t="s">
        <v>12126</v>
      </c>
      <c r="I3621" s="15" t="s">
        <v>12079</v>
      </c>
      <c r="J3621" s="15" t="s">
        <v>12127</v>
      </c>
      <c r="K3621" s="15" t="s">
        <v>2126</v>
      </c>
      <c r="L3621" s="40" t="s">
        <v>6</v>
      </c>
      <c r="M3621" s="39"/>
      <c r="N3621" s="41" t="s">
        <v>2687</v>
      </c>
      <c r="O3621" s="39">
        <v>44991</v>
      </c>
      <c r="P3621" s="40">
        <v>1</v>
      </c>
      <c r="Q3621" s="40"/>
      <c r="R3621" s="40" t="str">
        <f>IFERROR(VLOOKUP(Tabla2[[#This Row],[CONTRATISTA PRNCIPAL]],Hoja1!$L$5:$M$9,2,FALSE),"CJV")</f>
        <v>CJV</v>
      </c>
      <c r="S3621" s="40" t="str">
        <f>IF(Tabla2[[#This Row],[EMPRESA]]=Tabla2[[#This Row],[CONTRATISTA PRNCIPAL]],"Principal","Secundaria")</f>
        <v>Principal</v>
      </c>
      <c r="T3621" s="42">
        <f>IFERROR(1/COUNTIF(Tabla2[CONTRATISTA PRNCIPAL],Tabla2[[#This Row],[CONTRATISTA PRNCIPAL]]),0)</f>
        <v>0.00392156862745098</v>
      </c>
      <c r="U3621" s="43">
        <f>IF(((TODAY()-Tabla2[[#This Row],[FECHA NACIMIENTO]])/365)&lt;18,"Corregir", IF(((TODAY()-Tabla2[[#This Row],[FECHA NACIMIENTO]])/365)&gt;80, "Corregir",ROUNDDOWN(((TODAY()-Tabla2[[#This Row],[FECHA NACIMIENTO]])/365),0)))</f>
        <v>39</v>
      </c>
      <c r="V36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21" s="44" t="str">
        <f>+IF(Tabla2[[#This Row],[Edad]]="Corregir","Corregir","Ok")</f>
        <v>Ok</v>
      </c>
      <c r="X3621" s="42" t="str">
        <f>+IFERROR(VLOOKUP(Tabla2[[#This Row],[DISTRITO SEGÚN DNI]],Hoja1!$A$2:$B$32,2,FALSE),"No")</f>
        <v>No</v>
      </c>
      <c r="Y3621" s="42" t="str">
        <f>IF(OR(LOWER(Tabla2[[#This Row],[GENERO]])="masculino", LOWER(Tabla2[[#This Row],[GENERO]])="femenino"),"OK","Corregir")</f>
        <v>OK</v>
      </c>
      <c r="Z3621" s="42" t="str">
        <f>+IF(Tabla2[[#This Row],[Nro. DNI / CE]]="","Corregir",IF(LEN(Tabla2[[#This Row],[Nro. DNI / CE]])&gt;=8,"OK","Corregir"))</f>
        <v>OK</v>
      </c>
      <c r="AA3621" s="42">
        <f>COUNTIF(Tabla2[APELLIDOS Y NOMBRES],Tabla2[[#This Row],[APELLIDOS Y NOMBRES]])</f>
        <v>1</v>
      </c>
      <c r="AB3621" s="42">
        <f>IF(Tabla2[[#This Row],[Trabajador]]&gt;1,1/Tabla2[[#This Row],[Trabajador]],Tabla2[[#This Row],[Trabajador]])</f>
        <v>1</v>
      </c>
      <c r="AC3621" t="str">
        <f>+IFERROR(IF(Tabla2[[#This Row],[FECHA CESE/BAJA]]="","No Aplica",IF(AND(MONTH(Tabla2[[#This Row],[FECHA CESE/BAJA]])=MONTH(TODAY()-30),YEAR(Tabla2[[#This Row],[FECHA CESE/BAJA]])=YEAR(TODAY())),MONTH(TODAY()-30)&amp;"-"&amp;YEAR(TODAY()),"Borrar")),"No aplica")</f>
        <v>No Aplica</v>
      </c>
      <c r="AD3621" t="str">
        <f>+IFERROR(IF(Tabla2[[#This Row],[FECHA INICIO DE LABORES EN OBRA]]="","No Aplica",IF(AND(MONTH(Tabla2[[#This Row],[FECHA INICIO DE LABORES EN OBRA]])=MONTH(TODAY()-30),YEAR(Tabla2[[#This Row],[FECHA INICIO DE LABORES EN OBRA]])=YEAR(TODAY())),MONTH(TODAY()-30)&amp;"-"&amp;YEAR(TODAY()),"No Aplica")),"No Aplica")</f>
        <v>No Aplica</v>
      </c>
    </row>
    <row r="3622" spans="1:30" x14ac:dyDescent="0.25">
      <c r="A3622" s="13" t="s">
        <v>12059</v>
      </c>
      <c r="B3622" s="15" t="s">
        <v>12060</v>
      </c>
      <c r="C3622" s="15" t="s">
        <v>12060</v>
      </c>
      <c r="D3622" s="15" t="s">
        <v>12128</v>
      </c>
      <c r="E3622" s="15" t="s">
        <v>12129</v>
      </c>
      <c r="F3622" s="39">
        <v>27584</v>
      </c>
      <c r="G3622" s="15">
        <v>2</v>
      </c>
      <c r="H3622" s="15" t="s">
        <v>12130</v>
      </c>
      <c r="I3622" s="15" t="s">
        <v>12064</v>
      </c>
      <c r="J3622" s="15" t="s">
        <v>12131</v>
      </c>
      <c r="K3622" s="15" t="s">
        <v>2701</v>
      </c>
      <c r="L3622" s="40" t="s">
        <v>6</v>
      </c>
      <c r="M3622" s="39"/>
      <c r="N3622" s="41" t="s">
        <v>2687</v>
      </c>
      <c r="O3622" s="39" t="s">
        <v>865</v>
      </c>
      <c r="P3622" s="40">
        <v>1</v>
      </c>
      <c r="Q3622" s="40">
        <v>4</v>
      </c>
      <c r="R3622" s="40" t="str">
        <f>IFERROR(VLOOKUP(Tabla2[[#This Row],[CONTRATISTA PRNCIPAL]],Hoja1!$L$5:$M$9,2,FALSE),"CJV")</f>
        <v>CJV</v>
      </c>
      <c r="S3622" s="40" t="str">
        <f>IF(Tabla2[[#This Row],[EMPRESA]]=Tabla2[[#This Row],[CONTRATISTA PRNCIPAL]],"Principal","Secundaria")</f>
        <v>Principal</v>
      </c>
      <c r="T3622" s="42">
        <f>IFERROR(1/COUNTIF(Tabla2[CONTRATISTA PRNCIPAL],Tabla2[[#This Row],[CONTRATISTA PRNCIPAL]]),0)</f>
        <v>0.00392156862745098</v>
      </c>
      <c r="U3622" s="43">
        <f>IF(((TODAY()-Tabla2[[#This Row],[FECHA NACIMIENTO]])/365)&lt;18,"Corregir", IF(((TODAY()-Tabla2[[#This Row],[FECHA NACIMIENTO]])/365)&gt;80, "Corregir",ROUNDDOWN(((TODAY()-Tabla2[[#This Row],[FECHA NACIMIENTO]])/365),0)))</f>
        <v>48</v>
      </c>
      <c r="V36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22" s="44" t="str">
        <f>+IF(Tabla2[[#This Row],[Edad]]="Corregir","Corregir","Ok")</f>
        <v>Ok</v>
      </c>
      <c r="X3622" s="42" t="str">
        <f>+IFERROR(VLOOKUP(Tabla2[[#This Row],[DISTRITO SEGÚN DNI]],Hoja1!$A$2:$B$32,2,FALSE),"No")</f>
        <v>No</v>
      </c>
      <c r="Y3622" s="42" t="str">
        <f>IF(OR(LOWER(Tabla2[[#This Row],[GENERO]])="masculino", LOWER(Tabla2[[#This Row],[GENERO]])="femenino"),"OK","Corregir")</f>
        <v>OK</v>
      </c>
      <c r="Z3622" s="42" t="str">
        <f>+IF(Tabla2[[#This Row],[Nro. DNI / CE]]="","Corregir",IF(LEN(Tabla2[[#This Row],[Nro. DNI / CE]])&gt;=8,"OK","Corregir"))</f>
        <v>OK</v>
      </c>
      <c r="AA3622" s="42">
        <f>COUNTIF(Tabla2[APELLIDOS Y NOMBRES],Tabla2[[#This Row],[APELLIDOS Y NOMBRES]])</f>
        <v>1</v>
      </c>
      <c r="AB3622" s="42">
        <f>IF(Tabla2[[#This Row],[Trabajador]]&gt;1,1/Tabla2[[#This Row],[Trabajador]],Tabla2[[#This Row],[Trabajador]])</f>
        <v>1</v>
      </c>
      <c r="AC3622" t="str">
        <f>+IFERROR(IF(Tabla2[[#This Row],[FECHA CESE/BAJA]]="","No Aplica",IF(AND(MONTH(Tabla2[[#This Row],[FECHA CESE/BAJA]])=MONTH(TODAY()-30),YEAR(Tabla2[[#This Row],[FECHA CESE/BAJA]])=YEAR(TODAY())),MONTH(TODAY()-30)&amp;"-"&amp;YEAR(TODAY()),"Borrar")),"No aplica")</f>
        <v>No Aplica</v>
      </c>
      <c r="AD3622" t="str">
        <f>+IFERROR(IF(Tabla2[[#This Row],[FECHA INICIO DE LABORES EN OBRA]]="","No Aplica",IF(AND(MONTH(Tabla2[[#This Row],[FECHA INICIO DE LABORES EN OBRA]])=MONTH(TODAY()-30),YEAR(Tabla2[[#This Row],[FECHA INICIO DE LABORES EN OBRA]])=YEAR(TODAY())),MONTH(TODAY()-30)&amp;"-"&amp;YEAR(TODAY()),"No Aplica")),"No Aplica")</f>
        <v>No Aplica</v>
      </c>
    </row>
    <row r="3623" spans="1:30" x14ac:dyDescent="0.25">
      <c r="A3623" s="13" t="s">
        <v>12059</v>
      </c>
      <c r="B3623" s="15" t="s">
        <v>12060</v>
      </c>
      <c r="C3623" s="15" t="s">
        <v>12060</v>
      </c>
      <c r="D3623" s="15" t="s">
        <v>12132</v>
      </c>
      <c r="E3623" s="15" t="s">
        <v>12133</v>
      </c>
      <c r="F3623" s="39">
        <v>28250</v>
      </c>
      <c r="G3623" s="15">
        <v>2</v>
      </c>
      <c r="H3623" s="15" t="s">
        <v>12069</v>
      </c>
      <c r="I3623" s="15" t="s">
        <v>12102</v>
      </c>
      <c r="J3623" s="15" t="s">
        <v>12134</v>
      </c>
      <c r="K3623" s="15" t="s">
        <v>2113</v>
      </c>
      <c r="L3623" s="40" t="s">
        <v>6</v>
      </c>
      <c r="M3623" s="39"/>
      <c r="N3623" s="41" t="s">
        <v>2687</v>
      </c>
      <c r="O3623" s="39">
        <v>44319</v>
      </c>
      <c r="P3623" s="40">
        <v>1</v>
      </c>
      <c r="Q3623" s="40">
        <v>4</v>
      </c>
      <c r="R3623" s="40" t="str">
        <f>IFERROR(VLOOKUP(Tabla2[[#This Row],[CONTRATISTA PRNCIPAL]],Hoja1!$L$5:$M$9,2,FALSE),"CJV")</f>
        <v>CJV</v>
      </c>
      <c r="S3623" s="40" t="str">
        <f>IF(Tabla2[[#This Row],[EMPRESA]]=Tabla2[[#This Row],[CONTRATISTA PRNCIPAL]],"Principal","Secundaria")</f>
        <v>Principal</v>
      </c>
      <c r="T3623" s="42">
        <f>IFERROR(1/COUNTIF(Tabla2[CONTRATISTA PRNCIPAL],Tabla2[[#This Row],[CONTRATISTA PRNCIPAL]]),0)</f>
        <v>0.00392156862745098</v>
      </c>
      <c r="U3623" s="43">
        <f>IF(((TODAY()-Tabla2[[#This Row],[FECHA NACIMIENTO]])/365)&lt;18,"Corregir", IF(((TODAY()-Tabla2[[#This Row],[FECHA NACIMIENTO]])/365)&gt;80, "Corregir",ROUNDDOWN(((TODAY()-Tabla2[[#This Row],[FECHA NACIMIENTO]])/365),0)))</f>
        <v>46</v>
      </c>
      <c r="V36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23" s="44" t="str">
        <f>+IF(Tabla2[[#This Row],[Edad]]="Corregir","Corregir","Ok")</f>
        <v>Ok</v>
      </c>
      <c r="X3623" s="42" t="str">
        <f>+IFERROR(VLOOKUP(Tabla2[[#This Row],[DISTRITO SEGÚN DNI]],Hoja1!$A$2:$B$32,2,FALSE),"No")</f>
        <v>No</v>
      </c>
      <c r="Y3623" s="42" t="str">
        <f>IF(OR(LOWER(Tabla2[[#This Row],[GENERO]])="masculino", LOWER(Tabla2[[#This Row],[GENERO]])="femenino"),"OK","Corregir")</f>
        <v>OK</v>
      </c>
      <c r="Z3623" s="42" t="str">
        <f>+IF(Tabla2[[#This Row],[Nro. DNI / CE]]="","Corregir",IF(LEN(Tabla2[[#This Row],[Nro. DNI / CE]])&gt;=8,"OK","Corregir"))</f>
        <v>OK</v>
      </c>
      <c r="AA3623" s="42">
        <f>COUNTIF(Tabla2[APELLIDOS Y NOMBRES],Tabla2[[#This Row],[APELLIDOS Y NOMBRES]])</f>
        <v>1</v>
      </c>
      <c r="AB3623" s="42">
        <f>IF(Tabla2[[#This Row],[Trabajador]]&gt;1,1/Tabla2[[#This Row],[Trabajador]],Tabla2[[#This Row],[Trabajador]])</f>
        <v>1</v>
      </c>
      <c r="AC3623" t="str">
        <f>+IFERROR(IF(Tabla2[[#This Row],[FECHA CESE/BAJA]]="","No Aplica",IF(AND(MONTH(Tabla2[[#This Row],[FECHA CESE/BAJA]])=MONTH(TODAY()-30),YEAR(Tabla2[[#This Row],[FECHA CESE/BAJA]])=YEAR(TODAY())),MONTH(TODAY()-30)&amp;"-"&amp;YEAR(TODAY()),"Borrar")),"No aplica")</f>
        <v>No Aplica</v>
      </c>
      <c r="AD3623" t="str">
        <f>+IFERROR(IF(Tabla2[[#This Row],[FECHA INICIO DE LABORES EN OBRA]]="","No Aplica",IF(AND(MONTH(Tabla2[[#This Row],[FECHA INICIO DE LABORES EN OBRA]])=MONTH(TODAY()-30),YEAR(Tabla2[[#This Row],[FECHA INICIO DE LABORES EN OBRA]])=YEAR(TODAY())),MONTH(TODAY()-30)&amp;"-"&amp;YEAR(TODAY()),"No Aplica")),"No Aplica")</f>
        <v>No Aplica</v>
      </c>
    </row>
    <row r="3624" spans="1:30" x14ac:dyDescent="0.25">
      <c r="A3624" s="13" t="s">
        <v>12059</v>
      </c>
      <c r="B3624" s="15" t="s">
        <v>12060</v>
      </c>
      <c r="C3624" s="15" t="s">
        <v>12060</v>
      </c>
      <c r="D3624" s="15" t="s">
        <v>12135</v>
      </c>
      <c r="E3624" s="15" t="s">
        <v>12136</v>
      </c>
      <c r="F3624" s="39">
        <v>30904</v>
      </c>
      <c r="G3624" s="15">
        <v>2</v>
      </c>
      <c r="H3624" s="15" t="s">
        <v>12063</v>
      </c>
      <c r="I3624" s="15" t="s">
        <v>12102</v>
      </c>
      <c r="J3624" s="15" t="s">
        <v>12137</v>
      </c>
      <c r="K3624" s="15" t="s">
        <v>2799</v>
      </c>
      <c r="L3624" s="40" t="s">
        <v>6</v>
      </c>
      <c r="M3624" s="39"/>
      <c r="N3624" s="41" t="s">
        <v>2687</v>
      </c>
      <c r="O3624" s="39" t="s">
        <v>12138</v>
      </c>
      <c r="P3624" s="40">
        <v>1</v>
      </c>
      <c r="Q3624" s="40">
        <v>4</v>
      </c>
      <c r="R3624" s="40" t="str">
        <f>IFERROR(VLOOKUP(Tabla2[[#This Row],[CONTRATISTA PRNCIPAL]],Hoja1!$L$5:$M$9,2,FALSE),"CJV")</f>
        <v>CJV</v>
      </c>
      <c r="S3624" s="40" t="str">
        <f>IF(Tabla2[[#This Row],[EMPRESA]]=Tabla2[[#This Row],[CONTRATISTA PRNCIPAL]],"Principal","Secundaria")</f>
        <v>Principal</v>
      </c>
      <c r="T3624" s="42">
        <f>IFERROR(1/COUNTIF(Tabla2[CONTRATISTA PRNCIPAL],Tabla2[[#This Row],[CONTRATISTA PRNCIPAL]]),0)</f>
        <v>0.00392156862745098</v>
      </c>
      <c r="U3624" s="43">
        <f>IF(((TODAY()-Tabla2[[#This Row],[FECHA NACIMIENTO]])/365)&lt;18,"Corregir", IF(((TODAY()-Tabla2[[#This Row],[FECHA NACIMIENTO]])/365)&gt;80, "Corregir",ROUNDDOWN(((TODAY()-Tabla2[[#This Row],[FECHA NACIMIENTO]])/365),0)))</f>
        <v>39</v>
      </c>
      <c r="V36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24" s="44" t="str">
        <f>+IF(Tabla2[[#This Row],[Edad]]="Corregir","Corregir","Ok")</f>
        <v>Ok</v>
      </c>
      <c r="X3624" s="42" t="str">
        <f>+IFERROR(VLOOKUP(Tabla2[[#This Row],[DISTRITO SEGÚN DNI]],Hoja1!$A$2:$B$32,2,FALSE),"No")</f>
        <v>No</v>
      </c>
      <c r="Y3624" s="42" t="str">
        <f>IF(OR(LOWER(Tabla2[[#This Row],[GENERO]])="masculino", LOWER(Tabla2[[#This Row],[GENERO]])="femenino"),"OK","Corregir")</f>
        <v>OK</v>
      </c>
      <c r="Z3624" s="42" t="str">
        <f>+IF(Tabla2[[#This Row],[Nro. DNI / CE]]="","Corregir",IF(LEN(Tabla2[[#This Row],[Nro. DNI / CE]])&gt;=8,"OK","Corregir"))</f>
        <v>OK</v>
      </c>
      <c r="AA3624" s="42">
        <f>COUNTIF(Tabla2[APELLIDOS Y NOMBRES],Tabla2[[#This Row],[APELLIDOS Y NOMBRES]])</f>
        <v>1</v>
      </c>
      <c r="AB3624" s="42">
        <f>IF(Tabla2[[#This Row],[Trabajador]]&gt;1,1/Tabla2[[#This Row],[Trabajador]],Tabla2[[#This Row],[Trabajador]])</f>
        <v>1</v>
      </c>
      <c r="AC3624" t="str">
        <f>+IFERROR(IF(Tabla2[[#This Row],[FECHA CESE/BAJA]]="","No Aplica",IF(AND(MONTH(Tabla2[[#This Row],[FECHA CESE/BAJA]])=MONTH(TODAY()-30),YEAR(Tabla2[[#This Row],[FECHA CESE/BAJA]])=YEAR(TODAY())),MONTH(TODAY()-30)&amp;"-"&amp;YEAR(TODAY()),"Borrar")),"No aplica")</f>
        <v>No Aplica</v>
      </c>
      <c r="AD3624" t="str">
        <f>+IFERROR(IF(Tabla2[[#This Row],[FECHA INICIO DE LABORES EN OBRA]]="","No Aplica",IF(AND(MONTH(Tabla2[[#This Row],[FECHA INICIO DE LABORES EN OBRA]])=MONTH(TODAY()-30),YEAR(Tabla2[[#This Row],[FECHA INICIO DE LABORES EN OBRA]])=YEAR(TODAY())),MONTH(TODAY()-30)&amp;"-"&amp;YEAR(TODAY()),"No Aplica")),"No Aplica")</f>
        <v>No Aplica</v>
      </c>
    </row>
    <row r="3625" spans="1:30" x14ac:dyDescent="0.25">
      <c r="A3625" s="13" t="s">
        <v>12059</v>
      </c>
      <c r="B3625" s="15" t="s">
        <v>12060</v>
      </c>
      <c r="C3625" s="15" t="s">
        <v>12060</v>
      </c>
      <c r="D3625" s="15" t="s">
        <v>12139</v>
      </c>
      <c r="E3625" s="15" t="s">
        <v>12140</v>
      </c>
      <c r="F3625" s="39">
        <v>29796</v>
      </c>
      <c r="G3625" s="15">
        <v>1</v>
      </c>
      <c r="H3625" s="15" t="s">
        <v>12141</v>
      </c>
      <c r="I3625" s="15" t="s">
        <v>12102</v>
      </c>
      <c r="J3625" s="15" t="s">
        <v>12142</v>
      </c>
      <c r="K3625" s="15" t="s">
        <v>2722</v>
      </c>
      <c r="L3625" s="40" t="s">
        <v>6</v>
      </c>
      <c r="M3625" s="39"/>
      <c r="N3625" s="41" t="s">
        <v>12143</v>
      </c>
      <c r="O3625" s="39">
        <v>43770</v>
      </c>
      <c r="P3625" s="40">
        <v>1</v>
      </c>
      <c r="Q3625" s="40">
        <v>3</v>
      </c>
      <c r="R3625" s="40" t="str">
        <f>IFERROR(VLOOKUP(Tabla2[[#This Row],[CONTRATISTA PRNCIPAL]],Hoja1!$L$5:$M$9,2,FALSE),"CJV")</f>
        <v>CJV</v>
      </c>
      <c r="S3625" s="40" t="str">
        <f>IF(Tabla2[[#This Row],[EMPRESA]]=Tabla2[[#This Row],[CONTRATISTA PRNCIPAL]],"Principal","Secundaria")</f>
        <v>Principal</v>
      </c>
      <c r="T3625" s="42">
        <f>IFERROR(1/COUNTIF(Tabla2[CONTRATISTA PRNCIPAL],Tabla2[[#This Row],[CONTRATISTA PRNCIPAL]]),0)</f>
        <v>0.00392156862745098</v>
      </c>
      <c r="U3625" s="43">
        <f>IF(((TODAY()-Tabla2[[#This Row],[FECHA NACIMIENTO]])/365)&lt;18,"Corregir", IF(((TODAY()-Tabla2[[#This Row],[FECHA NACIMIENTO]])/365)&gt;80, "Corregir",ROUNDDOWN(((TODAY()-Tabla2[[#This Row],[FECHA NACIMIENTO]])/365),0)))</f>
        <v>42</v>
      </c>
      <c r="V36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25" s="44" t="str">
        <f>+IF(Tabla2[[#This Row],[Edad]]="Corregir","Corregir","Ok")</f>
        <v>Ok</v>
      </c>
      <c r="X3625" s="42" t="str">
        <f>+IFERROR(VLOOKUP(Tabla2[[#This Row],[DISTRITO SEGÚN DNI]],Hoja1!$A$2:$B$32,2,FALSE),"No")</f>
        <v>No</v>
      </c>
      <c r="Y3625" s="42" t="str">
        <f>IF(OR(LOWER(Tabla2[[#This Row],[GENERO]])="masculino", LOWER(Tabla2[[#This Row],[GENERO]])="femenino"),"OK","Corregir")</f>
        <v>OK</v>
      </c>
      <c r="Z3625" s="42" t="str">
        <f>+IF(Tabla2[[#This Row],[Nro. DNI / CE]]="","Corregir",IF(LEN(Tabla2[[#This Row],[Nro. DNI / CE]])&gt;=8,"OK","Corregir"))</f>
        <v>OK</v>
      </c>
      <c r="AA3625" s="42">
        <f>COUNTIF(Tabla2[APELLIDOS Y NOMBRES],Tabla2[[#This Row],[APELLIDOS Y NOMBRES]])</f>
        <v>1</v>
      </c>
      <c r="AB3625" s="42">
        <f>IF(Tabla2[[#This Row],[Trabajador]]&gt;1,1/Tabla2[[#This Row],[Trabajador]],Tabla2[[#This Row],[Trabajador]])</f>
        <v>1</v>
      </c>
      <c r="AC3625" t="str">
        <f>+IFERROR(IF(Tabla2[[#This Row],[FECHA CESE/BAJA]]="","No Aplica",IF(AND(MONTH(Tabla2[[#This Row],[FECHA CESE/BAJA]])=MONTH(TODAY()-30),YEAR(Tabla2[[#This Row],[FECHA CESE/BAJA]])=YEAR(TODAY())),MONTH(TODAY()-30)&amp;"-"&amp;YEAR(TODAY()),"Borrar")),"No aplica")</f>
        <v>No Aplica</v>
      </c>
      <c r="AD3625" t="str">
        <f>+IFERROR(IF(Tabla2[[#This Row],[FECHA INICIO DE LABORES EN OBRA]]="","No Aplica",IF(AND(MONTH(Tabla2[[#This Row],[FECHA INICIO DE LABORES EN OBRA]])=MONTH(TODAY()-30),YEAR(Tabla2[[#This Row],[FECHA INICIO DE LABORES EN OBRA]])=YEAR(TODAY())),MONTH(TODAY()-30)&amp;"-"&amp;YEAR(TODAY()),"No Aplica")),"No Aplica")</f>
        <v>No Aplica</v>
      </c>
    </row>
    <row r="3626" spans="1:30" x14ac:dyDescent="0.25">
      <c r="A3626" s="13" t="s">
        <v>12059</v>
      </c>
      <c r="B3626" s="15" t="s">
        <v>12060</v>
      </c>
      <c r="C3626" s="15" t="s">
        <v>12060</v>
      </c>
      <c r="D3626" s="15" t="s">
        <v>12144</v>
      </c>
      <c r="E3626" s="15" t="s">
        <v>12145</v>
      </c>
      <c r="F3626" s="39">
        <v>34403</v>
      </c>
      <c r="G3626" s="15">
        <v>1</v>
      </c>
      <c r="H3626" s="15" t="s">
        <v>12146</v>
      </c>
      <c r="I3626" s="15" t="s">
        <v>12064</v>
      </c>
      <c r="J3626" s="15" t="s">
        <v>12147</v>
      </c>
      <c r="K3626" s="15" t="s">
        <v>12148</v>
      </c>
      <c r="L3626" s="40" t="s">
        <v>6</v>
      </c>
      <c r="M3626" s="39"/>
      <c r="N3626" s="41" t="s">
        <v>2687</v>
      </c>
      <c r="O3626" s="39">
        <v>44927</v>
      </c>
      <c r="P3626" s="40">
        <v>1</v>
      </c>
      <c r="Q3626" s="40">
        <v>1</v>
      </c>
      <c r="R3626" s="40" t="str">
        <f>IFERROR(VLOOKUP(Tabla2[[#This Row],[CONTRATISTA PRNCIPAL]],Hoja1!$L$5:$M$9,2,FALSE),"CJV")</f>
        <v>CJV</v>
      </c>
      <c r="S3626" s="40" t="str">
        <f>IF(Tabla2[[#This Row],[EMPRESA]]=Tabla2[[#This Row],[CONTRATISTA PRNCIPAL]],"Principal","Secundaria")</f>
        <v>Principal</v>
      </c>
      <c r="T3626" s="42">
        <f>IFERROR(1/COUNTIF(Tabla2[CONTRATISTA PRNCIPAL],Tabla2[[#This Row],[CONTRATISTA PRNCIPAL]]),0)</f>
        <v>0.00392156862745098</v>
      </c>
      <c r="U3626" s="43">
        <f>IF(((TODAY()-Tabla2[[#This Row],[FECHA NACIMIENTO]])/365)&lt;18,"Corregir", IF(((TODAY()-Tabla2[[#This Row],[FECHA NACIMIENTO]])/365)&gt;80, "Corregir",ROUNDDOWN(((TODAY()-Tabla2[[#This Row],[FECHA NACIMIENTO]])/365),0)))</f>
        <v>29</v>
      </c>
      <c r="V36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26" s="44" t="str">
        <f>+IF(Tabla2[[#This Row],[Edad]]="Corregir","Corregir","Ok")</f>
        <v>Ok</v>
      </c>
      <c r="X3626" s="42" t="str">
        <f>+IFERROR(VLOOKUP(Tabla2[[#This Row],[DISTRITO SEGÚN DNI]],Hoja1!$A$2:$B$32,2,FALSE),"No")</f>
        <v>No</v>
      </c>
      <c r="Y3626" s="42" t="str">
        <f>IF(OR(LOWER(Tabla2[[#This Row],[GENERO]])="masculino", LOWER(Tabla2[[#This Row],[GENERO]])="femenino"),"OK","Corregir")</f>
        <v>OK</v>
      </c>
      <c r="Z3626" s="42" t="str">
        <f>+IF(Tabla2[[#This Row],[Nro. DNI / CE]]="","Corregir",IF(LEN(Tabla2[[#This Row],[Nro. DNI / CE]])&gt;=8,"OK","Corregir"))</f>
        <v>OK</v>
      </c>
      <c r="AA3626" s="42">
        <f>COUNTIF(Tabla2[APELLIDOS Y NOMBRES],Tabla2[[#This Row],[APELLIDOS Y NOMBRES]])</f>
        <v>1</v>
      </c>
      <c r="AB3626" s="42">
        <f>IF(Tabla2[[#This Row],[Trabajador]]&gt;1,1/Tabla2[[#This Row],[Trabajador]],Tabla2[[#This Row],[Trabajador]])</f>
        <v>1</v>
      </c>
      <c r="AC3626" t="str">
        <f>+IFERROR(IF(Tabla2[[#This Row],[FECHA CESE/BAJA]]="","No Aplica",IF(AND(MONTH(Tabla2[[#This Row],[FECHA CESE/BAJA]])=MONTH(TODAY()-30),YEAR(Tabla2[[#This Row],[FECHA CESE/BAJA]])=YEAR(TODAY())),MONTH(TODAY()-30)&amp;"-"&amp;YEAR(TODAY()),"Borrar")),"No aplica")</f>
        <v>No Aplica</v>
      </c>
      <c r="AD3626" t="str">
        <f>+IFERROR(IF(Tabla2[[#This Row],[FECHA INICIO DE LABORES EN OBRA]]="","No Aplica",IF(AND(MONTH(Tabla2[[#This Row],[FECHA INICIO DE LABORES EN OBRA]])=MONTH(TODAY()-30),YEAR(Tabla2[[#This Row],[FECHA INICIO DE LABORES EN OBRA]])=YEAR(TODAY())),MONTH(TODAY()-30)&amp;"-"&amp;YEAR(TODAY()),"No Aplica")),"No Aplica")</f>
        <v>No Aplica</v>
      </c>
    </row>
    <row r="3627" spans="1:30" x14ac:dyDescent="0.25">
      <c r="A3627" s="13" t="s">
        <v>12059</v>
      </c>
      <c r="B3627" s="15" t="s">
        <v>12060</v>
      </c>
      <c r="C3627" s="15" t="s">
        <v>12060</v>
      </c>
      <c r="D3627" s="15" t="s">
        <v>12149</v>
      </c>
      <c r="E3627" s="15" t="s">
        <v>12150</v>
      </c>
      <c r="F3627" s="39">
        <v>25746</v>
      </c>
      <c r="G3627" s="15">
        <v>2</v>
      </c>
      <c r="H3627" s="15" t="s">
        <v>12069</v>
      </c>
      <c r="I3627" s="15" t="s">
        <v>12102</v>
      </c>
      <c r="J3627" s="15" t="s">
        <v>12151</v>
      </c>
      <c r="K3627" s="15" t="s">
        <v>10256</v>
      </c>
      <c r="L3627" s="40" t="s">
        <v>6</v>
      </c>
      <c r="M3627" s="39"/>
      <c r="N3627" s="41" t="s">
        <v>2687</v>
      </c>
      <c r="O3627" s="39">
        <v>44104</v>
      </c>
      <c r="P3627" s="40">
        <v>1</v>
      </c>
      <c r="Q3627" s="40">
        <v>4</v>
      </c>
      <c r="R3627" s="40" t="str">
        <f>IFERROR(VLOOKUP(Tabla2[[#This Row],[CONTRATISTA PRNCIPAL]],Hoja1!$L$5:$M$9,2,FALSE),"CJV")</f>
        <v>CJV</v>
      </c>
      <c r="S3627" s="40" t="str">
        <f>IF(Tabla2[[#This Row],[EMPRESA]]=Tabla2[[#This Row],[CONTRATISTA PRNCIPAL]],"Principal","Secundaria")</f>
        <v>Principal</v>
      </c>
      <c r="T3627" s="42">
        <f>IFERROR(1/COUNTIF(Tabla2[CONTRATISTA PRNCIPAL],Tabla2[[#This Row],[CONTRATISTA PRNCIPAL]]),0)</f>
        <v>0.00392156862745098</v>
      </c>
      <c r="U3627" s="43">
        <f>IF(((TODAY()-Tabla2[[#This Row],[FECHA NACIMIENTO]])/365)&lt;18,"Corregir", IF(((TODAY()-Tabla2[[#This Row],[FECHA NACIMIENTO]])/365)&gt;80, "Corregir",ROUNDDOWN(((TODAY()-Tabla2[[#This Row],[FECHA NACIMIENTO]])/365),0)))</f>
        <v>53</v>
      </c>
      <c r="V36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27" s="44" t="str">
        <f>+IF(Tabla2[[#This Row],[Edad]]="Corregir","Corregir","Ok")</f>
        <v>Ok</v>
      </c>
      <c r="X3627" s="42" t="str">
        <f>+IFERROR(VLOOKUP(Tabla2[[#This Row],[DISTRITO SEGÚN DNI]],Hoja1!$A$2:$B$32,2,FALSE),"No")</f>
        <v>No</v>
      </c>
      <c r="Y3627" s="42" t="str">
        <f>IF(OR(LOWER(Tabla2[[#This Row],[GENERO]])="masculino", LOWER(Tabla2[[#This Row],[GENERO]])="femenino"),"OK","Corregir")</f>
        <v>OK</v>
      </c>
      <c r="Z3627" s="42" t="str">
        <f>+IF(Tabla2[[#This Row],[Nro. DNI / CE]]="","Corregir",IF(LEN(Tabla2[[#This Row],[Nro. DNI / CE]])&gt;=8,"OK","Corregir"))</f>
        <v>OK</v>
      </c>
      <c r="AA3627" s="42">
        <f>COUNTIF(Tabla2[APELLIDOS Y NOMBRES],Tabla2[[#This Row],[APELLIDOS Y NOMBRES]])</f>
        <v>1</v>
      </c>
      <c r="AB3627" s="42">
        <f>IF(Tabla2[[#This Row],[Trabajador]]&gt;1,1/Tabla2[[#This Row],[Trabajador]],Tabla2[[#This Row],[Trabajador]])</f>
        <v>1</v>
      </c>
      <c r="AC3627" t="str">
        <f>+IFERROR(IF(Tabla2[[#This Row],[FECHA CESE/BAJA]]="","No Aplica",IF(AND(MONTH(Tabla2[[#This Row],[FECHA CESE/BAJA]])=MONTH(TODAY()-30),YEAR(Tabla2[[#This Row],[FECHA CESE/BAJA]])=YEAR(TODAY())),MONTH(TODAY()-30)&amp;"-"&amp;YEAR(TODAY()),"Borrar")),"No aplica")</f>
        <v>No Aplica</v>
      </c>
      <c r="AD3627" t="str">
        <f>+IFERROR(IF(Tabla2[[#This Row],[FECHA INICIO DE LABORES EN OBRA]]="","No Aplica",IF(AND(MONTH(Tabla2[[#This Row],[FECHA INICIO DE LABORES EN OBRA]])=MONTH(TODAY()-30),YEAR(Tabla2[[#This Row],[FECHA INICIO DE LABORES EN OBRA]])=YEAR(TODAY())),MONTH(TODAY()-30)&amp;"-"&amp;YEAR(TODAY()),"No Aplica")),"No Aplica")</f>
        <v>No Aplica</v>
      </c>
    </row>
    <row r="3628" spans="1:30" x14ac:dyDescent="0.25">
      <c r="A3628" s="13" t="s">
        <v>12059</v>
      </c>
      <c r="B3628" s="15" t="s">
        <v>12060</v>
      </c>
      <c r="C3628" s="15" t="s">
        <v>12060</v>
      </c>
      <c r="D3628" s="15" t="s">
        <v>12152</v>
      </c>
      <c r="E3628" s="15" t="s">
        <v>12153</v>
      </c>
      <c r="F3628" s="39">
        <v>24854</v>
      </c>
      <c r="G3628" s="15">
        <v>2</v>
      </c>
      <c r="H3628" s="15" t="s">
        <v>12063</v>
      </c>
      <c r="I3628" s="15" t="s">
        <v>12102</v>
      </c>
      <c r="J3628" s="15" t="s">
        <v>12154</v>
      </c>
      <c r="K3628" s="15" t="s">
        <v>2126</v>
      </c>
      <c r="L3628" s="40" t="s">
        <v>6</v>
      </c>
      <c r="M3628" s="39"/>
      <c r="N3628" s="41" t="s">
        <v>2687</v>
      </c>
      <c r="O3628" s="39" t="s">
        <v>12113</v>
      </c>
      <c r="P3628" s="40">
        <v>1</v>
      </c>
      <c r="Q3628" s="40">
        <v>4</v>
      </c>
      <c r="R3628" s="40" t="str">
        <f>IFERROR(VLOOKUP(Tabla2[[#This Row],[CONTRATISTA PRNCIPAL]],Hoja1!$L$5:$M$9,2,FALSE),"CJV")</f>
        <v>CJV</v>
      </c>
      <c r="S3628" s="40" t="str">
        <f>IF(Tabla2[[#This Row],[EMPRESA]]=Tabla2[[#This Row],[CONTRATISTA PRNCIPAL]],"Principal","Secundaria")</f>
        <v>Principal</v>
      </c>
      <c r="T3628" s="42">
        <f>IFERROR(1/COUNTIF(Tabla2[CONTRATISTA PRNCIPAL],Tabla2[[#This Row],[CONTRATISTA PRNCIPAL]]),0)</f>
        <v>0.00392156862745098</v>
      </c>
      <c r="U3628" s="43">
        <f>IF(((TODAY()-Tabla2[[#This Row],[FECHA NACIMIENTO]])/365)&lt;18,"Corregir", IF(((TODAY()-Tabla2[[#This Row],[FECHA NACIMIENTO]])/365)&gt;80, "Corregir",ROUNDDOWN(((TODAY()-Tabla2[[#This Row],[FECHA NACIMIENTO]])/365),0)))</f>
        <v>55</v>
      </c>
      <c r="V36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28" s="44" t="str">
        <f>+IF(Tabla2[[#This Row],[Edad]]="Corregir","Corregir","Ok")</f>
        <v>Ok</v>
      </c>
      <c r="X3628" s="42" t="str">
        <f>+IFERROR(VLOOKUP(Tabla2[[#This Row],[DISTRITO SEGÚN DNI]],Hoja1!$A$2:$B$32,2,FALSE),"No")</f>
        <v>No</v>
      </c>
      <c r="Y3628" s="42" t="str">
        <f>IF(OR(LOWER(Tabla2[[#This Row],[GENERO]])="masculino", LOWER(Tabla2[[#This Row],[GENERO]])="femenino"),"OK","Corregir")</f>
        <v>OK</v>
      </c>
      <c r="Z3628" s="42" t="str">
        <f>+IF(Tabla2[[#This Row],[Nro. DNI / CE]]="","Corregir",IF(LEN(Tabla2[[#This Row],[Nro. DNI / CE]])&gt;=8,"OK","Corregir"))</f>
        <v>OK</v>
      </c>
      <c r="AA3628" s="42">
        <f>COUNTIF(Tabla2[APELLIDOS Y NOMBRES],Tabla2[[#This Row],[APELLIDOS Y NOMBRES]])</f>
        <v>1</v>
      </c>
      <c r="AB3628" s="42">
        <f>IF(Tabla2[[#This Row],[Trabajador]]&gt;1,1/Tabla2[[#This Row],[Trabajador]],Tabla2[[#This Row],[Trabajador]])</f>
        <v>1</v>
      </c>
      <c r="AC3628" t="str">
        <f>+IFERROR(IF(Tabla2[[#This Row],[FECHA CESE/BAJA]]="","No Aplica",IF(AND(MONTH(Tabla2[[#This Row],[FECHA CESE/BAJA]])=MONTH(TODAY()-30),YEAR(Tabla2[[#This Row],[FECHA CESE/BAJA]])=YEAR(TODAY())),MONTH(TODAY()-30)&amp;"-"&amp;YEAR(TODAY()),"Borrar")),"No aplica")</f>
        <v>No Aplica</v>
      </c>
      <c r="AD3628" t="str">
        <f>+IFERROR(IF(Tabla2[[#This Row],[FECHA INICIO DE LABORES EN OBRA]]="","No Aplica",IF(AND(MONTH(Tabla2[[#This Row],[FECHA INICIO DE LABORES EN OBRA]])=MONTH(TODAY()-30),YEAR(Tabla2[[#This Row],[FECHA INICIO DE LABORES EN OBRA]])=YEAR(TODAY())),MONTH(TODAY()-30)&amp;"-"&amp;YEAR(TODAY()),"No Aplica")),"No Aplica")</f>
        <v>No Aplica</v>
      </c>
    </row>
    <row r="3629" spans="1:30" x14ac:dyDescent="0.25">
      <c r="A3629" s="13" t="s">
        <v>12059</v>
      </c>
      <c r="B3629" s="15" t="s">
        <v>12060</v>
      </c>
      <c r="C3629" s="15" t="s">
        <v>12060</v>
      </c>
      <c r="D3629" s="15" t="s">
        <v>12155</v>
      </c>
      <c r="E3629" s="15" t="s">
        <v>12156</v>
      </c>
      <c r="F3629" s="39">
        <v>29281</v>
      </c>
      <c r="G3629" s="15">
        <v>2</v>
      </c>
      <c r="H3629" s="15" t="s">
        <v>12096</v>
      </c>
      <c r="I3629" s="15" t="s">
        <v>12102</v>
      </c>
      <c r="J3629" s="15" t="s">
        <v>12157</v>
      </c>
      <c r="K3629" s="15" t="s">
        <v>12158</v>
      </c>
      <c r="L3629" s="40" t="s">
        <v>6</v>
      </c>
      <c r="M3629" s="39"/>
      <c r="N3629" s="41" t="s">
        <v>2687</v>
      </c>
      <c r="O3629" s="39">
        <v>44552</v>
      </c>
      <c r="P3629" s="40">
        <v>1</v>
      </c>
      <c r="Q3629" s="40">
        <v>4</v>
      </c>
      <c r="R3629" s="40" t="str">
        <f>IFERROR(VLOOKUP(Tabla2[[#This Row],[CONTRATISTA PRNCIPAL]],Hoja1!$L$5:$M$9,2,FALSE),"CJV")</f>
        <v>CJV</v>
      </c>
      <c r="S3629" s="40" t="str">
        <f>IF(Tabla2[[#This Row],[EMPRESA]]=Tabla2[[#This Row],[CONTRATISTA PRNCIPAL]],"Principal","Secundaria")</f>
        <v>Principal</v>
      </c>
      <c r="T3629" s="42">
        <f>IFERROR(1/COUNTIF(Tabla2[CONTRATISTA PRNCIPAL],Tabla2[[#This Row],[CONTRATISTA PRNCIPAL]]),0)</f>
        <v>0.00392156862745098</v>
      </c>
      <c r="U3629" s="43">
        <f>IF(((TODAY()-Tabla2[[#This Row],[FECHA NACIMIENTO]])/365)&lt;18,"Corregir", IF(((TODAY()-Tabla2[[#This Row],[FECHA NACIMIENTO]])/365)&gt;80, "Corregir",ROUNDDOWN(((TODAY()-Tabla2[[#This Row],[FECHA NACIMIENTO]])/365),0)))</f>
        <v>43</v>
      </c>
      <c r="V36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29" s="44" t="str">
        <f>+IF(Tabla2[[#This Row],[Edad]]="Corregir","Corregir","Ok")</f>
        <v>Ok</v>
      </c>
      <c r="X3629" s="42" t="str">
        <f>+IFERROR(VLOOKUP(Tabla2[[#This Row],[DISTRITO SEGÚN DNI]],Hoja1!$A$2:$B$32,2,FALSE),"No")</f>
        <v>No</v>
      </c>
      <c r="Y3629" s="42" t="str">
        <f>IF(OR(LOWER(Tabla2[[#This Row],[GENERO]])="masculino", LOWER(Tabla2[[#This Row],[GENERO]])="femenino"),"OK","Corregir")</f>
        <v>OK</v>
      </c>
      <c r="Z3629" s="42" t="str">
        <f>+IF(Tabla2[[#This Row],[Nro. DNI / CE]]="","Corregir",IF(LEN(Tabla2[[#This Row],[Nro. DNI / CE]])&gt;=8,"OK","Corregir"))</f>
        <v>OK</v>
      </c>
      <c r="AA3629" s="42">
        <f>COUNTIF(Tabla2[APELLIDOS Y NOMBRES],Tabla2[[#This Row],[APELLIDOS Y NOMBRES]])</f>
        <v>1</v>
      </c>
      <c r="AB3629" s="42">
        <f>IF(Tabla2[[#This Row],[Trabajador]]&gt;1,1/Tabla2[[#This Row],[Trabajador]],Tabla2[[#This Row],[Trabajador]])</f>
        <v>1</v>
      </c>
      <c r="AC3629" t="str">
        <f>+IFERROR(IF(Tabla2[[#This Row],[FECHA CESE/BAJA]]="","No Aplica",IF(AND(MONTH(Tabla2[[#This Row],[FECHA CESE/BAJA]])=MONTH(TODAY()-30),YEAR(Tabla2[[#This Row],[FECHA CESE/BAJA]])=YEAR(TODAY())),MONTH(TODAY()-30)&amp;"-"&amp;YEAR(TODAY()),"Borrar")),"No aplica")</f>
        <v>No Aplica</v>
      </c>
      <c r="AD3629" t="str">
        <f>+IFERROR(IF(Tabla2[[#This Row],[FECHA INICIO DE LABORES EN OBRA]]="","No Aplica",IF(AND(MONTH(Tabla2[[#This Row],[FECHA INICIO DE LABORES EN OBRA]])=MONTH(TODAY()-30),YEAR(Tabla2[[#This Row],[FECHA INICIO DE LABORES EN OBRA]])=YEAR(TODAY())),MONTH(TODAY()-30)&amp;"-"&amp;YEAR(TODAY()),"No Aplica")),"No Aplica")</f>
        <v>No Aplica</v>
      </c>
    </row>
    <row r="3630" spans="1:30" x14ac:dyDescent="0.25">
      <c r="A3630" s="13" t="s">
        <v>12059</v>
      </c>
      <c r="B3630" s="15" t="s">
        <v>12060</v>
      </c>
      <c r="C3630" s="15" t="s">
        <v>12060</v>
      </c>
      <c r="D3630" s="15" t="s">
        <v>12159</v>
      </c>
      <c r="E3630" s="15" t="s">
        <v>12160</v>
      </c>
      <c r="F3630" s="39">
        <v>36014</v>
      </c>
      <c r="G3630" s="15">
        <v>1</v>
      </c>
      <c r="H3630" s="15" t="s">
        <v>12161</v>
      </c>
      <c r="I3630" s="15" t="s">
        <v>12079</v>
      </c>
      <c r="J3630" s="15" t="s">
        <v>12162</v>
      </c>
      <c r="K3630" s="15" t="s">
        <v>2722</v>
      </c>
      <c r="L3630" s="40" t="s">
        <v>5</v>
      </c>
      <c r="M3630" s="39"/>
      <c r="N3630" s="41" t="s">
        <v>12143</v>
      </c>
      <c r="O3630" s="39">
        <v>43891</v>
      </c>
      <c r="P3630" s="40">
        <v>1</v>
      </c>
      <c r="Q3630" s="40">
        <v>3</v>
      </c>
      <c r="R3630" s="40" t="str">
        <f>IFERROR(VLOOKUP(Tabla2[[#This Row],[CONTRATISTA PRNCIPAL]],Hoja1!$L$5:$M$9,2,FALSE),"CJV")</f>
        <v>CJV</v>
      </c>
      <c r="S3630" s="40" t="str">
        <f>IF(Tabla2[[#This Row],[EMPRESA]]=Tabla2[[#This Row],[CONTRATISTA PRNCIPAL]],"Principal","Secundaria")</f>
        <v>Principal</v>
      </c>
      <c r="T3630" s="42">
        <f>IFERROR(1/COUNTIF(Tabla2[CONTRATISTA PRNCIPAL],Tabla2[[#This Row],[CONTRATISTA PRNCIPAL]]),0)</f>
        <v>0.00392156862745098</v>
      </c>
      <c r="U3630" s="43">
        <f>IF(((TODAY()-Tabla2[[#This Row],[FECHA NACIMIENTO]])/365)&lt;18,"Corregir", IF(((TODAY()-Tabla2[[#This Row],[FECHA NACIMIENTO]])/365)&gt;80, "Corregir",ROUNDDOWN(((TODAY()-Tabla2[[#This Row],[FECHA NACIMIENTO]])/365),0)))</f>
        <v>25</v>
      </c>
      <c r="V36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30" s="44" t="str">
        <f>+IF(Tabla2[[#This Row],[Edad]]="Corregir","Corregir","Ok")</f>
        <v>Ok</v>
      </c>
      <c r="X3630" s="42" t="str">
        <f>+IFERROR(VLOOKUP(Tabla2[[#This Row],[DISTRITO SEGÚN DNI]],Hoja1!$A$2:$B$32,2,FALSE),"No")</f>
        <v>No</v>
      </c>
      <c r="Y3630" s="42" t="str">
        <f>IF(OR(LOWER(Tabla2[[#This Row],[GENERO]])="masculino", LOWER(Tabla2[[#This Row],[GENERO]])="femenino"),"OK","Corregir")</f>
        <v>OK</v>
      </c>
      <c r="Z3630" s="42" t="str">
        <f>+IF(Tabla2[[#This Row],[Nro. DNI / CE]]="","Corregir",IF(LEN(Tabla2[[#This Row],[Nro. DNI / CE]])&gt;=8,"OK","Corregir"))</f>
        <v>OK</v>
      </c>
      <c r="AA3630" s="42">
        <f>COUNTIF(Tabla2[APELLIDOS Y NOMBRES],Tabla2[[#This Row],[APELLIDOS Y NOMBRES]])</f>
        <v>1</v>
      </c>
      <c r="AB3630" s="42">
        <f>IF(Tabla2[[#This Row],[Trabajador]]&gt;1,1/Tabla2[[#This Row],[Trabajador]],Tabla2[[#This Row],[Trabajador]])</f>
        <v>1</v>
      </c>
      <c r="AC3630" t="str">
        <f>+IFERROR(IF(Tabla2[[#This Row],[FECHA CESE/BAJA]]="","No Aplica",IF(AND(MONTH(Tabla2[[#This Row],[FECHA CESE/BAJA]])=MONTH(TODAY()-30),YEAR(Tabla2[[#This Row],[FECHA CESE/BAJA]])=YEAR(TODAY())),MONTH(TODAY()-30)&amp;"-"&amp;YEAR(TODAY()),"Borrar")),"No aplica")</f>
        <v>No Aplica</v>
      </c>
      <c r="AD3630" t="str">
        <f>+IFERROR(IF(Tabla2[[#This Row],[FECHA INICIO DE LABORES EN OBRA]]="","No Aplica",IF(AND(MONTH(Tabla2[[#This Row],[FECHA INICIO DE LABORES EN OBRA]])=MONTH(TODAY()-30),YEAR(Tabla2[[#This Row],[FECHA INICIO DE LABORES EN OBRA]])=YEAR(TODAY())),MONTH(TODAY()-30)&amp;"-"&amp;YEAR(TODAY()),"No Aplica")),"No Aplica")</f>
        <v>No Aplica</v>
      </c>
    </row>
    <row r="3631" spans="1:30" x14ac:dyDescent="0.25">
      <c r="A3631" s="13" t="s">
        <v>12059</v>
      </c>
      <c r="B3631" s="15" t="s">
        <v>12060</v>
      </c>
      <c r="C3631" s="15" t="s">
        <v>12060</v>
      </c>
      <c r="D3631" s="15" t="s">
        <v>12163</v>
      </c>
      <c r="E3631" s="15" t="s">
        <v>12164</v>
      </c>
      <c r="F3631" s="39">
        <v>36141</v>
      </c>
      <c r="G3631" s="15">
        <v>2</v>
      </c>
      <c r="H3631" s="15" t="s">
        <v>12069</v>
      </c>
      <c r="I3631" s="15" t="s">
        <v>12079</v>
      </c>
      <c r="J3631" s="15" t="s">
        <v>12165</v>
      </c>
      <c r="K3631" s="15" t="s">
        <v>2126</v>
      </c>
      <c r="L3631" s="40" t="s">
        <v>6</v>
      </c>
      <c r="M3631" s="39"/>
      <c r="N3631" s="41" t="s">
        <v>2687</v>
      </c>
      <c r="O3631" s="39">
        <v>44790</v>
      </c>
      <c r="P3631" s="40">
        <v>1</v>
      </c>
      <c r="Q3631" s="40">
        <v>4</v>
      </c>
      <c r="R3631" s="40" t="str">
        <f>IFERROR(VLOOKUP(Tabla2[[#This Row],[CONTRATISTA PRNCIPAL]],Hoja1!$L$5:$M$9,2,FALSE),"CJV")</f>
        <v>CJV</v>
      </c>
      <c r="S3631" s="40" t="str">
        <f>IF(Tabla2[[#This Row],[EMPRESA]]=Tabla2[[#This Row],[CONTRATISTA PRNCIPAL]],"Principal","Secundaria")</f>
        <v>Principal</v>
      </c>
      <c r="T3631" s="42">
        <f>IFERROR(1/COUNTIF(Tabla2[CONTRATISTA PRNCIPAL],Tabla2[[#This Row],[CONTRATISTA PRNCIPAL]]),0)</f>
        <v>0.00392156862745098</v>
      </c>
      <c r="U3631" s="43">
        <f>IF(((TODAY()-Tabla2[[#This Row],[FECHA NACIMIENTO]])/365)&lt;18,"Corregir", IF(((TODAY()-Tabla2[[#This Row],[FECHA NACIMIENTO]])/365)&gt;80, "Corregir",ROUNDDOWN(((TODAY()-Tabla2[[#This Row],[FECHA NACIMIENTO]])/365),0)))</f>
        <v>24</v>
      </c>
      <c r="V36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31" s="44" t="str">
        <f>+IF(Tabla2[[#This Row],[Edad]]="Corregir","Corregir","Ok")</f>
        <v>Ok</v>
      </c>
      <c r="X3631" s="42" t="str">
        <f>+IFERROR(VLOOKUP(Tabla2[[#This Row],[DISTRITO SEGÚN DNI]],Hoja1!$A$2:$B$32,2,FALSE),"No")</f>
        <v>No</v>
      </c>
      <c r="Y3631" s="42" t="str">
        <f>IF(OR(LOWER(Tabla2[[#This Row],[GENERO]])="masculino", LOWER(Tabla2[[#This Row],[GENERO]])="femenino"),"OK","Corregir")</f>
        <v>OK</v>
      </c>
      <c r="Z3631" s="42" t="str">
        <f>+IF(Tabla2[[#This Row],[Nro. DNI / CE]]="","Corregir",IF(LEN(Tabla2[[#This Row],[Nro. DNI / CE]])&gt;=8,"OK","Corregir"))</f>
        <v>OK</v>
      </c>
      <c r="AA3631" s="42">
        <f>COUNTIF(Tabla2[APELLIDOS Y NOMBRES],Tabla2[[#This Row],[APELLIDOS Y NOMBRES]])</f>
        <v>1</v>
      </c>
      <c r="AB3631" s="42">
        <f>IF(Tabla2[[#This Row],[Trabajador]]&gt;1,1/Tabla2[[#This Row],[Trabajador]],Tabla2[[#This Row],[Trabajador]])</f>
        <v>1</v>
      </c>
      <c r="AC3631" t="str">
        <f>+IFERROR(IF(Tabla2[[#This Row],[FECHA CESE/BAJA]]="","No Aplica",IF(AND(MONTH(Tabla2[[#This Row],[FECHA CESE/BAJA]])=MONTH(TODAY()-30),YEAR(Tabla2[[#This Row],[FECHA CESE/BAJA]])=YEAR(TODAY())),MONTH(TODAY()-30)&amp;"-"&amp;YEAR(TODAY()),"Borrar")),"No aplica")</f>
        <v>No Aplica</v>
      </c>
      <c r="AD3631" t="str">
        <f>+IFERROR(IF(Tabla2[[#This Row],[FECHA INICIO DE LABORES EN OBRA]]="","No Aplica",IF(AND(MONTH(Tabla2[[#This Row],[FECHA INICIO DE LABORES EN OBRA]])=MONTH(TODAY()-30),YEAR(Tabla2[[#This Row],[FECHA INICIO DE LABORES EN OBRA]])=YEAR(TODAY())),MONTH(TODAY()-30)&amp;"-"&amp;YEAR(TODAY()),"No Aplica")),"No Aplica")</f>
        <v>No Aplica</v>
      </c>
    </row>
    <row r="3632" spans="1:30" x14ac:dyDescent="0.25">
      <c r="A3632" s="13" t="s">
        <v>12059</v>
      </c>
      <c r="B3632" s="15" t="s">
        <v>12060</v>
      </c>
      <c r="C3632" s="15" t="s">
        <v>12060</v>
      </c>
      <c r="D3632" s="15" t="s">
        <v>12166</v>
      </c>
      <c r="E3632" s="15" t="s">
        <v>12167</v>
      </c>
      <c r="F3632" s="39">
        <v>30545</v>
      </c>
      <c r="G3632" s="15">
        <v>2</v>
      </c>
      <c r="H3632" s="15" t="s">
        <v>12063</v>
      </c>
      <c r="I3632" s="15" t="s">
        <v>12074</v>
      </c>
      <c r="J3632" s="15" t="s">
        <v>12168</v>
      </c>
      <c r="K3632" s="15" t="s">
        <v>2126</v>
      </c>
      <c r="L3632" s="40" t="s">
        <v>6</v>
      </c>
      <c r="M3632" s="39"/>
      <c r="N3632" s="41" t="s">
        <v>2687</v>
      </c>
      <c r="O3632" s="39">
        <v>45082</v>
      </c>
      <c r="P3632" s="40">
        <v>1</v>
      </c>
      <c r="Q3632" s="40">
        <v>4</v>
      </c>
      <c r="R3632" s="40" t="str">
        <f>IFERROR(VLOOKUP(Tabla2[[#This Row],[CONTRATISTA PRNCIPAL]],Hoja1!$L$5:$M$9,2,FALSE),"CJV")</f>
        <v>CJV</v>
      </c>
      <c r="S3632" s="40" t="str">
        <f>IF(Tabla2[[#This Row],[EMPRESA]]=Tabla2[[#This Row],[CONTRATISTA PRNCIPAL]],"Principal","Secundaria")</f>
        <v>Principal</v>
      </c>
      <c r="T3632" s="42">
        <f>IFERROR(1/COUNTIF(Tabla2[CONTRATISTA PRNCIPAL],Tabla2[[#This Row],[CONTRATISTA PRNCIPAL]]),0)</f>
        <v>0.00392156862745098</v>
      </c>
      <c r="U3632" s="43">
        <f>IF(((TODAY()-Tabla2[[#This Row],[FECHA NACIMIENTO]])/365)&lt;18,"Corregir", IF(((TODAY()-Tabla2[[#This Row],[FECHA NACIMIENTO]])/365)&gt;80, "Corregir",ROUNDDOWN(((TODAY()-Tabla2[[#This Row],[FECHA NACIMIENTO]])/365),0)))</f>
        <v>40</v>
      </c>
      <c r="V36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32" s="44" t="str">
        <f>+IF(Tabla2[[#This Row],[Edad]]="Corregir","Corregir","Ok")</f>
        <v>Ok</v>
      </c>
      <c r="X3632" s="42" t="str">
        <f>+IFERROR(VLOOKUP(Tabla2[[#This Row],[DISTRITO SEGÚN DNI]],Hoja1!$A$2:$B$32,2,FALSE),"No")</f>
        <v>No</v>
      </c>
      <c r="Y3632" s="42" t="str">
        <f>IF(OR(LOWER(Tabla2[[#This Row],[GENERO]])="masculino", LOWER(Tabla2[[#This Row],[GENERO]])="femenino"),"OK","Corregir")</f>
        <v>OK</v>
      </c>
      <c r="Z3632" s="42" t="str">
        <f>+IF(Tabla2[[#This Row],[Nro. DNI / CE]]="","Corregir",IF(LEN(Tabla2[[#This Row],[Nro. DNI / CE]])&gt;=8,"OK","Corregir"))</f>
        <v>OK</v>
      </c>
      <c r="AA3632" s="42">
        <f>COUNTIF(Tabla2[APELLIDOS Y NOMBRES],Tabla2[[#This Row],[APELLIDOS Y NOMBRES]])</f>
        <v>1</v>
      </c>
      <c r="AB3632" s="42">
        <f>IF(Tabla2[[#This Row],[Trabajador]]&gt;1,1/Tabla2[[#This Row],[Trabajador]],Tabla2[[#This Row],[Trabajador]])</f>
        <v>1</v>
      </c>
      <c r="AC3632" t="str">
        <f>+IFERROR(IF(Tabla2[[#This Row],[FECHA CESE/BAJA]]="","No Aplica",IF(AND(MONTH(Tabla2[[#This Row],[FECHA CESE/BAJA]])=MONTH(TODAY()-30),YEAR(Tabla2[[#This Row],[FECHA CESE/BAJA]])=YEAR(TODAY())),MONTH(TODAY()-30)&amp;"-"&amp;YEAR(TODAY()),"Borrar")),"No aplica")</f>
        <v>No Aplica</v>
      </c>
      <c r="AD3632" t="str">
        <f>+IFERROR(IF(Tabla2[[#This Row],[FECHA INICIO DE LABORES EN OBRA]]="","No Aplica",IF(AND(MONTH(Tabla2[[#This Row],[FECHA INICIO DE LABORES EN OBRA]])=MONTH(TODAY()-30),YEAR(Tabla2[[#This Row],[FECHA INICIO DE LABORES EN OBRA]])=YEAR(TODAY())),MONTH(TODAY()-30)&amp;"-"&amp;YEAR(TODAY()),"No Aplica")),"No Aplica")</f>
        <v>No Aplica</v>
      </c>
    </row>
    <row r="3633" spans="1:30" x14ac:dyDescent="0.25">
      <c r="A3633" s="13" t="s">
        <v>12059</v>
      </c>
      <c r="B3633" s="15" t="s">
        <v>12060</v>
      </c>
      <c r="C3633" s="15" t="s">
        <v>12060</v>
      </c>
      <c r="D3633" s="15" t="s">
        <v>12169</v>
      </c>
      <c r="E3633" s="15" t="s">
        <v>12170</v>
      </c>
      <c r="F3633" s="39">
        <v>26651</v>
      </c>
      <c r="G3633" s="15">
        <v>2</v>
      </c>
      <c r="H3633" s="15" t="s">
        <v>12069</v>
      </c>
      <c r="I3633" s="15" t="s">
        <v>12064</v>
      </c>
      <c r="J3633" s="15" t="s">
        <v>12171</v>
      </c>
      <c r="K3633" s="15" t="s">
        <v>2126</v>
      </c>
      <c r="L3633" s="40" t="s">
        <v>6</v>
      </c>
      <c r="M3633" s="39"/>
      <c r="N3633" s="41" t="s">
        <v>2687</v>
      </c>
      <c r="O3633" s="39">
        <v>45012</v>
      </c>
      <c r="P3633" s="40">
        <v>1</v>
      </c>
      <c r="Q3633" s="40">
        <v>4</v>
      </c>
      <c r="R3633" s="40" t="str">
        <f>IFERROR(VLOOKUP(Tabla2[[#This Row],[CONTRATISTA PRNCIPAL]],Hoja1!$L$5:$M$9,2,FALSE),"CJV")</f>
        <v>CJV</v>
      </c>
      <c r="S3633" s="40" t="str">
        <f>IF(Tabla2[[#This Row],[EMPRESA]]=Tabla2[[#This Row],[CONTRATISTA PRNCIPAL]],"Principal","Secundaria")</f>
        <v>Principal</v>
      </c>
      <c r="T3633" s="42">
        <f>IFERROR(1/COUNTIF(Tabla2[CONTRATISTA PRNCIPAL],Tabla2[[#This Row],[CONTRATISTA PRNCIPAL]]),0)</f>
        <v>0.00392156862745098</v>
      </c>
      <c r="U3633" s="43">
        <f>IF(((TODAY()-Tabla2[[#This Row],[FECHA NACIMIENTO]])/365)&lt;18,"Corregir", IF(((TODAY()-Tabla2[[#This Row],[FECHA NACIMIENTO]])/365)&gt;80, "Corregir",ROUNDDOWN(((TODAY()-Tabla2[[#This Row],[FECHA NACIMIENTO]])/365),0)))</f>
        <v>50</v>
      </c>
      <c r="V36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33" s="44" t="str">
        <f>+IF(Tabla2[[#This Row],[Edad]]="Corregir","Corregir","Ok")</f>
        <v>Ok</v>
      </c>
      <c r="X3633" s="42" t="str">
        <f>+IFERROR(VLOOKUP(Tabla2[[#This Row],[DISTRITO SEGÚN DNI]],Hoja1!$A$2:$B$32,2,FALSE),"No")</f>
        <v>No</v>
      </c>
      <c r="Y3633" s="42" t="str">
        <f>IF(OR(LOWER(Tabla2[[#This Row],[GENERO]])="masculino", LOWER(Tabla2[[#This Row],[GENERO]])="femenino"),"OK","Corregir")</f>
        <v>OK</v>
      </c>
      <c r="Z3633" s="42" t="str">
        <f>+IF(Tabla2[[#This Row],[Nro. DNI / CE]]="","Corregir",IF(LEN(Tabla2[[#This Row],[Nro. DNI / CE]])&gt;=8,"OK","Corregir"))</f>
        <v>OK</v>
      </c>
      <c r="AA3633" s="42">
        <f>COUNTIF(Tabla2[APELLIDOS Y NOMBRES],Tabla2[[#This Row],[APELLIDOS Y NOMBRES]])</f>
        <v>1</v>
      </c>
      <c r="AB3633" s="42">
        <f>IF(Tabla2[[#This Row],[Trabajador]]&gt;1,1/Tabla2[[#This Row],[Trabajador]],Tabla2[[#This Row],[Trabajador]])</f>
        <v>1</v>
      </c>
      <c r="AC3633" t="str">
        <f>+IFERROR(IF(Tabla2[[#This Row],[FECHA CESE/BAJA]]="","No Aplica",IF(AND(MONTH(Tabla2[[#This Row],[FECHA CESE/BAJA]])=MONTH(TODAY()-30),YEAR(Tabla2[[#This Row],[FECHA CESE/BAJA]])=YEAR(TODAY())),MONTH(TODAY()-30)&amp;"-"&amp;YEAR(TODAY()),"Borrar")),"No aplica")</f>
        <v>No Aplica</v>
      </c>
      <c r="AD3633" t="str">
        <f>+IFERROR(IF(Tabla2[[#This Row],[FECHA INICIO DE LABORES EN OBRA]]="","No Aplica",IF(AND(MONTH(Tabla2[[#This Row],[FECHA INICIO DE LABORES EN OBRA]])=MONTH(TODAY()-30),YEAR(Tabla2[[#This Row],[FECHA INICIO DE LABORES EN OBRA]])=YEAR(TODAY())),MONTH(TODAY()-30)&amp;"-"&amp;YEAR(TODAY()),"No Aplica")),"No Aplica")</f>
        <v>No Aplica</v>
      </c>
    </row>
    <row r="3634" spans="1:30" x14ac:dyDescent="0.25">
      <c r="A3634" s="13" t="s">
        <v>12059</v>
      </c>
      <c r="B3634" s="15" t="s">
        <v>12060</v>
      </c>
      <c r="C3634" s="15" t="s">
        <v>12060</v>
      </c>
      <c r="D3634" s="15" t="s">
        <v>12172</v>
      </c>
      <c r="E3634" s="15" t="s">
        <v>12173</v>
      </c>
      <c r="F3634" s="39">
        <v>31472</v>
      </c>
      <c r="G3634" s="15">
        <v>2</v>
      </c>
      <c r="H3634" s="15" t="s">
        <v>12096</v>
      </c>
      <c r="I3634" s="15" t="s">
        <v>12064</v>
      </c>
      <c r="J3634" s="15" t="s">
        <v>12174</v>
      </c>
      <c r="K3634" s="15" t="s">
        <v>2808</v>
      </c>
      <c r="L3634" s="40" t="s">
        <v>6</v>
      </c>
      <c r="M3634" s="39"/>
      <c r="N3634" s="41" t="s">
        <v>2687</v>
      </c>
      <c r="O3634" s="39">
        <v>44958</v>
      </c>
      <c r="P3634" s="40">
        <v>1</v>
      </c>
      <c r="Q3634" s="40">
        <v>4</v>
      </c>
      <c r="R3634" s="40" t="str">
        <f>IFERROR(VLOOKUP(Tabla2[[#This Row],[CONTRATISTA PRNCIPAL]],Hoja1!$L$5:$M$9,2,FALSE),"CJV")</f>
        <v>CJV</v>
      </c>
      <c r="S3634" s="40" t="str">
        <f>IF(Tabla2[[#This Row],[EMPRESA]]=Tabla2[[#This Row],[CONTRATISTA PRNCIPAL]],"Principal","Secundaria")</f>
        <v>Principal</v>
      </c>
      <c r="T3634" s="42">
        <f>IFERROR(1/COUNTIF(Tabla2[CONTRATISTA PRNCIPAL],Tabla2[[#This Row],[CONTRATISTA PRNCIPAL]]),0)</f>
        <v>0.00392156862745098</v>
      </c>
      <c r="U3634" s="43">
        <f>IF(((TODAY()-Tabla2[[#This Row],[FECHA NACIMIENTO]])/365)&lt;18,"Corregir", IF(((TODAY()-Tabla2[[#This Row],[FECHA NACIMIENTO]])/365)&gt;80, "Corregir",ROUNDDOWN(((TODAY()-Tabla2[[#This Row],[FECHA NACIMIENTO]])/365),0)))</f>
        <v>37</v>
      </c>
      <c r="V36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34" s="44" t="str">
        <f>+IF(Tabla2[[#This Row],[Edad]]="Corregir","Corregir","Ok")</f>
        <v>Ok</v>
      </c>
      <c r="X3634" s="42" t="str">
        <f>+IFERROR(VLOOKUP(Tabla2[[#This Row],[DISTRITO SEGÚN DNI]],Hoja1!$A$2:$B$32,2,FALSE),"No")</f>
        <v>No</v>
      </c>
      <c r="Y3634" s="42" t="str">
        <f>IF(OR(LOWER(Tabla2[[#This Row],[GENERO]])="masculino", LOWER(Tabla2[[#This Row],[GENERO]])="femenino"),"OK","Corregir")</f>
        <v>OK</v>
      </c>
      <c r="Z3634" s="42" t="str">
        <f>+IF(Tabla2[[#This Row],[Nro. DNI / CE]]="","Corregir",IF(LEN(Tabla2[[#This Row],[Nro. DNI / CE]])&gt;=8,"OK","Corregir"))</f>
        <v>OK</v>
      </c>
      <c r="AA3634" s="42">
        <f>COUNTIF(Tabla2[APELLIDOS Y NOMBRES],Tabla2[[#This Row],[APELLIDOS Y NOMBRES]])</f>
        <v>1</v>
      </c>
      <c r="AB3634" s="42">
        <f>IF(Tabla2[[#This Row],[Trabajador]]&gt;1,1/Tabla2[[#This Row],[Trabajador]],Tabla2[[#This Row],[Trabajador]])</f>
        <v>1</v>
      </c>
      <c r="AC3634" t="str">
        <f>+IFERROR(IF(Tabla2[[#This Row],[FECHA CESE/BAJA]]="","No Aplica",IF(AND(MONTH(Tabla2[[#This Row],[FECHA CESE/BAJA]])=MONTH(TODAY()-30),YEAR(Tabla2[[#This Row],[FECHA CESE/BAJA]])=YEAR(TODAY())),MONTH(TODAY()-30)&amp;"-"&amp;YEAR(TODAY()),"Borrar")),"No aplica")</f>
        <v>No Aplica</v>
      </c>
      <c r="AD3634" t="str">
        <f>+IFERROR(IF(Tabla2[[#This Row],[FECHA INICIO DE LABORES EN OBRA]]="","No Aplica",IF(AND(MONTH(Tabla2[[#This Row],[FECHA INICIO DE LABORES EN OBRA]])=MONTH(TODAY()-30),YEAR(Tabla2[[#This Row],[FECHA INICIO DE LABORES EN OBRA]])=YEAR(TODAY())),MONTH(TODAY()-30)&amp;"-"&amp;YEAR(TODAY()),"No Aplica")),"No Aplica")</f>
        <v>No Aplica</v>
      </c>
    </row>
    <row r="3635" spans="1:30" x14ac:dyDescent="0.25">
      <c r="A3635" s="13" t="s">
        <v>12059</v>
      </c>
      <c r="B3635" s="15" t="s">
        <v>12060</v>
      </c>
      <c r="C3635" s="15" t="s">
        <v>12060</v>
      </c>
      <c r="D3635" s="15" t="s">
        <v>12175</v>
      </c>
      <c r="E3635" s="15" t="s">
        <v>12176</v>
      </c>
      <c r="F3635" s="39">
        <v>32032</v>
      </c>
      <c r="G3635" s="15">
        <v>2</v>
      </c>
      <c r="H3635" s="15" t="s">
        <v>12104</v>
      </c>
      <c r="I3635" s="15" t="s">
        <v>12102</v>
      </c>
      <c r="J3635" s="15" t="s">
        <v>12177</v>
      </c>
      <c r="K3635" s="15" t="s">
        <v>2799</v>
      </c>
      <c r="L3635" s="40" t="s">
        <v>6</v>
      </c>
      <c r="M3635" s="39"/>
      <c r="N3635" s="41" t="s">
        <v>2687</v>
      </c>
      <c r="O3635" s="39">
        <v>44529</v>
      </c>
      <c r="P3635" s="40">
        <v>1</v>
      </c>
      <c r="Q3635" s="40">
        <v>4</v>
      </c>
      <c r="R3635" s="40" t="str">
        <f>IFERROR(VLOOKUP(Tabla2[[#This Row],[CONTRATISTA PRNCIPAL]],Hoja1!$L$5:$M$9,2,FALSE),"CJV")</f>
        <v>CJV</v>
      </c>
      <c r="S3635" s="40" t="str">
        <f>IF(Tabla2[[#This Row],[EMPRESA]]=Tabla2[[#This Row],[CONTRATISTA PRNCIPAL]],"Principal","Secundaria")</f>
        <v>Principal</v>
      </c>
      <c r="T3635" s="42">
        <f>IFERROR(1/COUNTIF(Tabla2[CONTRATISTA PRNCIPAL],Tabla2[[#This Row],[CONTRATISTA PRNCIPAL]]),0)</f>
        <v>0.00392156862745098</v>
      </c>
      <c r="U3635" s="43">
        <f>IF(((TODAY()-Tabla2[[#This Row],[FECHA NACIMIENTO]])/365)&lt;18,"Corregir", IF(((TODAY()-Tabla2[[#This Row],[FECHA NACIMIENTO]])/365)&gt;80, "Corregir",ROUNDDOWN(((TODAY()-Tabla2[[#This Row],[FECHA NACIMIENTO]])/365),0)))</f>
        <v>36</v>
      </c>
      <c r="V36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35" s="44" t="str">
        <f>+IF(Tabla2[[#This Row],[Edad]]="Corregir","Corregir","Ok")</f>
        <v>Ok</v>
      </c>
      <c r="X3635" s="42" t="str">
        <f>+IFERROR(VLOOKUP(Tabla2[[#This Row],[DISTRITO SEGÚN DNI]],Hoja1!$A$2:$B$32,2,FALSE),"No")</f>
        <v>No</v>
      </c>
      <c r="Y3635" s="42" t="str">
        <f>IF(OR(LOWER(Tabla2[[#This Row],[GENERO]])="masculino", LOWER(Tabla2[[#This Row],[GENERO]])="femenino"),"OK","Corregir")</f>
        <v>OK</v>
      </c>
      <c r="Z3635" s="42" t="str">
        <f>+IF(Tabla2[[#This Row],[Nro. DNI / CE]]="","Corregir",IF(LEN(Tabla2[[#This Row],[Nro. DNI / CE]])&gt;=8,"OK","Corregir"))</f>
        <v>OK</v>
      </c>
      <c r="AA3635" s="42">
        <f>COUNTIF(Tabla2[APELLIDOS Y NOMBRES],Tabla2[[#This Row],[APELLIDOS Y NOMBRES]])</f>
        <v>1</v>
      </c>
      <c r="AB3635" s="42">
        <f>IF(Tabla2[[#This Row],[Trabajador]]&gt;1,1/Tabla2[[#This Row],[Trabajador]],Tabla2[[#This Row],[Trabajador]])</f>
        <v>1</v>
      </c>
      <c r="AC3635" t="str">
        <f>+IFERROR(IF(Tabla2[[#This Row],[FECHA CESE/BAJA]]="","No Aplica",IF(AND(MONTH(Tabla2[[#This Row],[FECHA CESE/BAJA]])=MONTH(TODAY()-30),YEAR(Tabla2[[#This Row],[FECHA CESE/BAJA]])=YEAR(TODAY())),MONTH(TODAY()-30)&amp;"-"&amp;YEAR(TODAY()),"Borrar")),"No aplica")</f>
        <v>No Aplica</v>
      </c>
      <c r="AD3635" t="str">
        <f>+IFERROR(IF(Tabla2[[#This Row],[FECHA INICIO DE LABORES EN OBRA]]="","No Aplica",IF(AND(MONTH(Tabla2[[#This Row],[FECHA INICIO DE LABORES EN OBRA]])=MONTH(TODAY()-30),YEAR(Tabla2[[#This Row],[FECHA INICIO DE LABORES EN OBRA]])=YEAR(TODAY())),MONTH(TODAY()-30)&amp;"-"&amp;YEAR(TODAY()),"No Aplica")),"No Aplica")</f>
        <v>No Aplica</v>
      </c>
    </row>
    <row r="3636" spans="1:30" x14ac:dyDescent="0.25">
      <c r="A3636" s="13" t="s">
        <v>12059</v>
      </c>
      <c r="B3636" s="15" t="s">
        <v>12060</v>
      </c>
      <c r="C3636" s="15" t="s">
        <v>12060</v>
      </c>
      <c r="D3636" s="15" t="s">
        <v>12178</v>
      </c>
      <c r="E3636" s="15" t="s">
        <v>12179</v>
      </c>
      <c r="F3636" s="39">
        <v>31534</v>
      </c>
      <c r="G3636" s="15">
        <v>2</v>
      </c>
      <c r="H3636" s="15" t="s">
        <v>12096</v>
      </c>
      <c r="I3636" s="15" t="s">
        <v>12064</v>
      </c>
      <c r="J3636" s="15" t="s">
        <v>12180</v>
      </c>
      <c r="K3636" s="15" t="s">
        <v>12181</v>
      </c>
      <c r="L3636" s="40" t="s">
        <v>6</v>
      </c>
      <c r="M3636" s="39"/>
      <c r="N3636" s="41" t="s">
        <v>2687</v>
      </c>
      <c r="O3636" s="39" t="s">
        <v>865</v>
      </c>
      <c r="P3636" s="40">
        <v>1</v>
      </c>
      <c r="Q3636" s="40">
        <v>4</v>
      </c>
      <c r="R3636" s="40" t="str">
        <f>IFERROR(VLOOKUP(Tabla2[[#This Row],[CONTRATISTA PRNCIPAL]],Hoja1!$L$5:$M$9,2,FALSE),"CJV")</f>
        <v>CJV</v>
      </c>
      <c r="S3636" s="40" t="str">
        <f>IF(Tabla2[[#This Row],[EMPRESA]]=Tabla2[[#This Row],[CONTRATISTA PRNCIPAL]],"Principal","Secundaria")</f>
        <v>Principal</v>
      </c>
      <c r="T3636" s="42">
        <f>IFERROR(1/COUNTIF(Tabla2[CONTRATISTA PRNCIPAL],Tabla2[[#This Row],[CONTRATISTA PRNCIPAL]]),0)</f>
        <v>0.00392156862745098</v>
      </c>
      <c r="U3636" s="43">
        <f>IF(((TODAY()-Tabla2[[#This Row],[FECHA NACIMIENTO]])/365)&lt;18,"Corregir", IF(((TODAY()-Tabla2[[#This Row],[FECHA NACIMIENTO]])/365)&gt;80, "Corregir",ROUNDDOWN(((TODAY()-Tabla2[[#This Row],[FECHA NACIMIENTO]])/365),0)))</f>
        <v>37</v>
      </c>
      <c r="V36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36" s="44" t="str">
        <f>+IF(Tabla2[[#This Row],[Edad]]="Corregir","Corregir","Ok")</f>
        <v>Ok</v>
      </c>
      <c r="X3636" s="42" t="str">
        <f>+IFERROR(VLOOKUP(Tabla2[[#This Row],[DISTRITO SEGÚN DNI]],Hoja1!$A$2:$B$32,2,FALSE),"No")</f>
        <v>No</v>
      </c>
      <c r="Y3636" s="42" t="str">
        <f>IF(OR(LOWER(Tabla2[[#This Row],[GENERO]])="masculino", LOWER(Tabla2[[#This Row],[GENERO]])="femenino"),"OK","Corregir")</f>
        <v>OK</v>
      </c>
      <c r="Z3636" s="42" t="str">
        <f>+IF(Tabla2[[#This Row],[Nro. DNI / CE]]="","Corregir",IF(LEN(Tabla2[[#This Row],[Nro. DNI / CE]])&gt;=8,"OK","Corregir"))</f>
        <v>OK</v>
      </c>
      <c r="AA3636" s="42">
        <f>COUNTIF(Tabla2[APELLIDOS Y NOMBRES],Tabla2[[#This Row],[APELLIDOS Y NOMBRES]])</f>
        <v>1</v>
      </c>
      <c r="AB3636" s="42">
        <f>IF(Tabla2[[#This Row],[Trabajador]]&gt;1,1/Tabla2[[#This Row],[Trabajador]],Tabla2[[#This Row],[Trabajador]])</f>
        <v>1</v>
      </c>
      <c r="AC3636" t="str">
        <f>+IFERROR(IF(Tabla2[[#This Row],[FECHA CESE/BAJA]]="","No Aplica",IF(AND(MONTH(Tabla2[[#This Row],[FECHA CESE/BAJA]])=MONTH(TODAY()-30),YEAR(Tabla2[[#This Row],[FECHA CESE/BAJA]])=YEAR(TODAY())),MONTH(TODAY()-30)&amp;"-"&amp;YEAR(TODAY()),"Borrar")),"No aplica")</f>
        <v>No Aplica</v>
      </c>
      <c r="AD3636" t="str">
        <f>+IFERROR(IF(Tabla2[[#This Row],[FECHA INICIO DE LABORES EN OBRA]]="","No Aplica",IF(AND(MONTH(Tabla2[[#This Row],[FECHA INICIO DE LABORES EN OBRA]])=MONTH(TODAY()-30),YEAR(Tabla2[[#This Row],[FECHA INICIO DE LABORES EN OBRA]])=YEAR(TODAY())),MONTH(TODAY()-30)&amp;"-"&amp;YEAR(TODAY()),"No Aplica")),"No Aplica")</f>
        <v>No Aplica</v>
      </c>
    </row>
    <row r="3637" spans="1:30" x14ac:dyDescent="0.25">
      <c r="A3637" s="13" t="s">
        <v>12059</v>
      </c>
      <c r="B3637" s="15" t="s">
        <v>12060</v>
      </c>
      <c r="C3637" s="15" t="s">
        <v>12060</v>
      </c>
      <c r="D3637" s="15" t="s">
        <v>12182</v>
      </c>
      <c r="E3637" s="15" t="s">
        <v>12183</v>
      </c>
      <c r="F3637" s="39">
        <v>28471</v>
      </c>
      <c r="G3637" s="15">
        <v>2</v>
      </c>
      <c r="H3637" s="15" t="s">
        <v>12069</v>
      </c>
      <c r="I3637" s="15" t="s">
        <v>12102</v>
      </c>
      <c r="J3637" s="15" t="s">
        <v>12184</v>
      </c>
      <c r="K3637" s="15" t="s">
        <v>12185</v>
      </c>
      <c r="L3637" s="40" t="s">
        <v>6</v>
      </c>
      <c r="M3637" s="39"/>
      <c r="N3637" s="41" t="s">
        <v>2687</v>
      </c>
      <c r="O3637" s="39" t="s">
        <v>12186</v>
      </c>
      <c r="P3637" s="40">
        <v>1</v>
      </c>
      <c r="Q3637" s="40">
        <v>4</v>
      </c>
      <c r="R3637" s="40" t="str">
        <f>IFERROR(VLOOKUP(Tabla2[[#This Row],[CONTRATISTA PRNCIPAL]],Hoja1!$L$5:$M$9,2,FALSE),"CJV")</f>
        <v>CJV</v>
      </c>
      <c r="S3637" s="40" t="str">
        <f>IF(Tabla2[[#This Row],[EMPRESA]]=Tabla2[[#This Row],[CONTRATISTA PRNCIPAL]],"Principal","Secundaria")</f>
        <v>Principal</v>
      </c>
      <c r="T3637" s="42">
        <f>IFERROR(1/COUNTIF(Tabla2[CONTRATISTA PRNCIPAL],Tabla2[[#This Row],[CONTRATISTA PRNCIPAL]]),0)</f>
        <v>0.00392156862745098</v>
      </c>
      <c r="U3637" s="43">
        <f>IF(((TODAY()-Tabla2[[#This Row],[FECHA NACIMIENTO]])/365)&lt;18,"Corregir", IF(((TODAY()-Tabla2[[#This Row],[FECHA NACIMIENTO]])/365)&gt;80, "Corregir",ROUNDDOWN(((TODAY()-Tabla2[[#This Row],[FECHA NACIMIENTO]])/365),0)))</f>
        <v>45</v>
      </c>
      <c r="V36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37" s="44" t="str">
        <f>+IF(Tabla2[[#This Row],[Edad]]="Corregir","Corregir","Ok")</f>
        <v>Ok</v>
      </c>
      <c r="X3637" s="42" t="str">
        <f>+IFERROR(VLOOKUP(Tabla2[[#This Row],[DISTRITO SEGÚN DNI]],Hoja1!$A$2:$B$32,2,FALSE),"No")</f>
        <v>No</v>
      </c>
      <c r="Y3637" s="42" t="str">
        <f>IF(OR(LOWER(Tabla2[[#This Row],[GENERO]])="masculino", LOWER(Tabla2[[#This Row],[GENERO]])="femenino"),"OK","Corregir")</f>
        <v>OK</v>
      </c>
      <c r="Z3637" s="42" t="str">
        <f>+IF(Tabla2[[#This Row],[Nro. DNI / CE]]="","Corregir",IF(LEN(Tabla2[[#This Row],[Nro. DNI / CE]])&gt;=8,"OK","Corregir"))</f>
        <v>OK</v>
      </c>
      <c r="AA3637" s="42">
        <f>COUNTIF(Tabla2[APELLIDOS Y NOMBRES],Tabla2[[#This Row],[APELLIDOS Y NOMBRES]])</f>
        <v>1</v>
      </c>
      <c r="AB3637" s="42">
        <f>IF(Tabla2[[#This Row],[Trabajador]]&gt;1,1/Tabla2[[#This Row],[Trabajador]],Tabla2[[#This Row],[Trabajador]])</f>
        <v>1</v>
      </c>
      <c r="AC3637" t="str">
        <f>+IFERROR(IF(Tabla2[[#This Row],[FECHA CESE/BAJA]]="","No Aplica",IF(AND(MONTH(Tabla2[[#This Row],[FECHA CESE/BAJA]])=MONTH(TODAY()-30),YEAR(Tabla2[[#This Row],[FECHA CESE/BAJA]])=YEAR(TODAY())),MONTH(TODAY()-30)&amp;"-"&amp;YEAR(TODAY()),"Borrar")),"No aplica")</f>
        <v>No Aplica</v>
      </c>
      <c r="AD3637" t="str">
        <f>+IFERROR(IF(Tabla2[[#This Row],[FECHA INICIO DE LABORES EN OBRA]]="","No Aplica",IF(AND(MONTH(Tabla2[[#This Row],[FECHA INICIO DE LABORES EN OBRA]])=MONTH(TODAY()-30),YEAR(Tabla2[[#This Row],[FECHA INICIO DE LABORES EN OBRA]])=YEAR(TODAY())),MONTH(TODAY()-30)&amp;"-"&amp;YEAR(TODAY()),"No Aplica")),"No Aplica")</f>
        <v>No Aplica</v>
      </c>
    </row>
    <row r="3638" spans="1:30" x14ac:dyDescent="0.25">
      <c r="A3638" s="13" t="s">
        <v>12059</v>
      </c>
      <c r="B3638" s="15" t="s">
        <v>12060</v>
      </c>
      <c r="C3638" s="15" t="s">
        <v>12060</v>
      </c>
      <c r="D3638" s="15" t="s">
        <v>12187</v>
      </c>
      <c r="E3638" s="15" t="s">
        <v>12188</v>
      </c>
      <c r="F3638" s="39">
        <v>31853</v>
      </c>
      <c r="G3638" s="15">
        <v>2</v>
      </c>
      <c r="H3638" s="15" t="s">
        <v>12078</v>
      </c>
      <c r="I3638" s="15" t="s">
        <v>12064</v>
      </c>
      <c r="J3638" s="15" t="s">
        <v>12189</v>
      </c>
      <c r="K3638" s="15" t="s">
        <v>2701</v>
      </c>
      <c r="L3638" s="40" t="s">
        <v>6</v>
      </c>
      <c r="M3638" s="39"/>
      <c r="N3638" s="41" t="s">
        <v>2687</v>
      </c>
      <c r="O3638" s="39" t="s">
        <v>12190</v>
      </c>
      <c r="P3638" s="40">
        <v>1</v>
      </c>
      <c r="Q3638" s="40">
        <v>4</v>
      </c>
      <c r="R3638" s="40" t="str">
        <f>IFERROR(VLOOKUP(Tabla2[[#This Row],[CONTRATISTA PRNCIPAL]],Hoja1!$L$5:$M$9,2,FALSE),"CJV")</f>
        <v>CJV</v>
      </c>
      <c r="S3638" s="40" t="str">
        <f>IF(Tabla2[[#This Row],[EMPRESA]]=Tabla2[[#This Row],[CONTRATISTA PRNCIPAL]],"Principal","Secundaria")</f>
        <v>Principal</v>
      </c>
      <c r="T3638" s="42">
        <f>IFERROR(1/COUNTIF(Tabla2[CONTRATISTA PRNCIPAL],Tabla2[[#This Row],[CONTRATISTA PRNCIPAL]]),0)</f>
        <v>0.00392156862745098</v>
      </c>
      <c r="U3638" s="43">
        <f>IF(((TODAY()-Tabla2[[#This Row],[FECHA NACIMIENTO]])/365)&lt;18,"Corregir", IF(((TODAY()-Tabla2[[#This Row],[FECHA NACIMIENTO]])/365)&gt;80, "Corregir",ROUNDDOWN(((TODAY()-Tabla2[[#This Row],[FECHA NACIMIENTO]])/365),0)))</f>
        <v>36</v>
      </c>
      <c r="V36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38" s="44" t="str">
        <f>+IF(Tabla2[[#This Row],[Edad]]="Corregir","Corregir","Ok")</f>
        <v>Ok</v>
      </c>
      <c r="X3638" s="42" t="str">
        <f>+IFERROR(VLOOKUP(Tabla2[[#This Row],[DISTRITO SEGÚN DNI]],Hoja1!$A$2:$B$32,2,FALSE),"No")</f>
        <v>No</v>
      </c>
      <c r="Y3638" s="42" t="str">
        <f>IF(OR(LOWER(Tabla2[[#This Row],[GENERO]])="masculino", LOWER(Tabla2[[#This Row],[GENERO]])="femenino"),"OK","Corregir")</f>
        <v>OK</v>
      </c>
      <c r="Z3638" s="42" t="str">
        <f>+IF(Tabla2[[#This Row],[Nro. DNI / CE]]="","Corregir",IF(LEN(Tabla2[[#This Row],[Nro. DNI / CE]])&gt;=8,"OK","Corregir"))</f>
        <v>OK</v>
      </c>
      <c r="AA3638" s="42">
        <f>COUNTIF(Tabla2[APELLIDOS Y NOMBRES],Tabla2[[#This Row],[APELLIDOS Y NOMBRES]])</f>
        <v>1</v>
      </c>
      <c r="AB3638" s="42">
        <f>IF(Tabla2[[#This Row],[Trabajador]]&gt;1,1/Tabla2[[#This Row],[Trabajador]],Tabla2[[#This Row],[Trabajador]])</f>
        <v>1</v>
      </c>
      <c r="AC3638" t="str">
        <f>+IFERROR(IF(Tabla2[[#This Row],[FECHA CESE/BAJA]]="","No Aplica",IF(AND(MONTH(Tabla2[[#This Row],[FECHA CESE/BAJA]])=MONTH(TODAY()-30),YEAR(Tabla2[[#This Row],[FECHA CESE/BAJA]])=YEAR(TODAY())),MONTH(TODAY()-30)&amp;"-"&amp;YEAR(TODAY()),"Borrar")),"No aplica")</f>
        <v>No Aplica</v>
      </c>
      <c r="AD3638" t="str">
        <f>+IFERROR(IF(Tabla2[[#This Row],[FECHA INICIO DE LABORES EN OBRA]]="","No Aplica",IF(AND(MONTH(Tabla2[[#This Row],[FECHA INICIO DE LABORES EN OBRA]])=MONTH(TODAY()-30),YEAR(Tabla2[[#This Row],[FECHA INICIO DE LABORES EN OBRA]])=YEAR(TODAY())),MONTH(TODAY()-30)&amp;"-"&amp;YEAR(TODAY()),"No Aplica")),"No Aplica")</f>
        <v>No Aplica</v>
      </c>
    </row>
    <row r="3639" spans="1:30" x14ac:dyDescent="0.25">
      <c r="A3639" s="13" t="s">
        <v>12059</v>
      </c>
      <c r="B3639" s="15" t="s">
        <v>12060</v>
      </c>
      <c r="C3639" s="15" t="s">
        <v>12060</v>
      </c>
      <c r="D3639" s="15" t="s">
        <v>12191</v>
      </c>
      <c r="E3639" s="15" t="s">
        <v>12192</v>
      </c>
      <c r="F3639" s="39">
        <v>32267</v>
      </c>
      <c r="G3639" s="15">
        <v>2</v>
      </c>
      <c r="H3639" s="15" t="s">
        <v>12193</v>
      </c>
      <c r="I3639" s="15" t="s">
        <v>12079</v>
      </c>
      <c r="J3639" s="15" t="s">
        <v>12194</v>
      </c>
      <c r="K3639" s="15" t="s">
        <v>2126</v>
      </c>
      <c r="L3639" s="40" t="s">
        <v>6</v>
      </c>
      <c r="M3639" s="39"/>
      <c r="N3639" s="41" t="s">
        <v>2687</v>
      </c>
      <c r="O3639" s="39">
        <v>44810</v>
      </c>
      <c r="P3639" s="40">
        <v>1</v>
      </c>
      <c r="Q3639" s="40">
        <v>4</v>
      </c>
      <c r="R3639" s="40" t="str">
        <f>IFERROR(VLOOKUP(Tabla2[[#This Row],[CONTRATISTA PRNCIPAL]],Hoja1!$L$5:$M$9,2,FALSE),"CJV")</f>
        <v>CJV</v>
      </c>
      <c r="S3639" s="40" t="str">
        <f>IF(Tabla2[[#This Row],[EMPRESA]]=Tabla2[[#This Row],[CONTRATISTA PRNCIPAL]],"Principal","Secundaria")</f>
        <v>Principal</v>
      </c>
      <c r="T3639" s="42">
        <f>IFERROR(1/COUNTIF(Tabla2[CONTRATISTA PRNCIPAL],Tabla2[[#This Row],[CONTRATISTA PRNCIPAL]]),0)</f>
        <v>0.00392156862745098</v>
      </c>
      <c r="U3639" s="43">
        <f>IF(((TODAY()-Tabla2[[#This Row],[FECHA NACIMIENTO]])/365)&lt;18,"Corregir", IF(((TODAY()-Tabla2[[#This Row],[FECHA NACIMIENTO]])/365)&gt;80, "Corregir",ROUNDDOWN(((TODAY()-Tabla2[[#This Row],[FECHA NACIMIENTO]])/365),0)))</f>
        <v>35</v>
      </c>
      <c r="V36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39" s="44" t="str">
        <f>+IF(Tabla2[[#This Row],[Edad]]="Corregir","Corregir","Ok")</f>
        <v>Ok</v>
      </c>
      <c r="X3639" s="42" t="str">
        <f>+IFERROR(VLOOKUP(Tabla2[[#This Row],[DISTRITO SEGÚN DNI]],Hoja1!$A$2:$B$32,2,FALSE),"No")</f>
        <v>No</v>
      </c>
      <c r="Y3639" s="42" t="str">
        <f>IF(OR(LOWER(Tabla2[[#This Row],[GENERO]])="masculino", LOWER(Tabla2[[#This Row],[GENERO]])="femenino"),"OK","Corregir")</f>
        <v>OK</v>
      </c>
      <c r="Z3639" s="42" t="str">
        <f>+IF(Tabla2[[#This Row],[Nro. DNI / CE]]="","Corregir",IF(LEN(Tabla2[[#This Row],[Nro. DNI / CE]])&gt;=8,"OK","Corregir"))</f>
        <v>OK</v>
      </c>
      <c r="AA3639" s="42">
        <f>COUNTIF(Tabla2[APELLIDOS Y NOMBRES],Tabla2[[#This Row],[APELLIDOS Y NOMBRES]])</f>
        <v>1</v>
      </c>
      <c r="AB3639" s="42">
        <f>IF(Tabla2[[#This Row],[Trabajador]]&gt;1,1/Tabla2[[#This Row],[Trabajador]],Tabla2[[#This Row],[Trabajador]])</f>
        <v>1</v>
      </c>
      <c r="AC3639" t="str">
        <f>+IFERROR(IF(Tabla2[[#This Row],[FECHA CESE/BAJA]]="","No Aplica",IF(AND(MONTH(Tabla2[[#This Row],[FECHA CESE/BAJA]])=MONTH(TODAY()-30),YEAR(Tabla2[[#This Row],[FECHA CESE/BAJA]])=YEAR(TODAY())),MONTH(TODAY()-30)&amp;"-"&amp;YEAR(TODAY()),"Borrar")),"No aplica")</f>
        <v>No Aplica</v>
      </c>
      <c r="AD3639" t="str">
        <f>+IFERROR(IF(Tabla2[[#This Row],[FECHA INICIO DE LABORES EN OBRA]]="","No Aplica",IF(AND(MONTH(Tabla2[[#This Row],[FECHA INICIO DE LABORES EN OBRA]])=MONTH(TODAY()-30),YEAR(Tabla2[[#This Row],[FECHA INICIO DE LABORES EN OBRA]])=YEAR(TODAY())),MONTH(TODAY()-30)&amp;"-"&amp;YEAR(TODAY()),"No Aplica")),"No Aplica")</f>
        <v>No Aplica</v>
      </c>
    </row>
    <row r="3640" spans="1:30" x14ac:dyDescent="0.25">
      <c r="A3640" s="13" t="s">
        <v>12059</v>
      </c>
      <c r="B3640" s="15" t="s">
        <v>12060</v>
      </c>
      <c r="C3640" s="15" t="s">
        <v>12060</v>
      </c>
      <c r="D3640" s="15" t="s">
        <v>863</v>
      </c>
      <c r="E3640" s="15" t="s">
        <v>864</v>
      </c>
      <c r="F3640" s="39">
        <v>34369</v>
      </c>
      <c r="G3640" s="15">
        <v>1</v>
      </c>
      <c r="H3640" s="15" t="s">
        <v>12195</v>
      </c>
      <c r="I3640" s="15" t="s">
        <v>12064</v>
      </c>
      <c r="J3640" s="15" t="s">
        <v>12196</v>
      </c>
      <c r="K3640" s="15" t="s">
        <v>2802</v>
      </c>
      <c r="L3640" s="40" t="s">
        <v>6</v>
      </c>
      <c r="M3640" s="39"/>
      <c r="N3640" s="41" t="s">
        <v>2687</v>
      </c>
      <c r="O3640" s="39" t="s">
        <v>865</v>
      </c>
      <c r="P3640" s="40">
        <v>1</v>
      </c>
      <c r="Q3640" s="40">
        <v>1</v>
      </c>
      <c r="R3640" s="40" t="str">
        <f>IFERROR(VLOOKUP(Tabla2[[#This Row],[CONTRATISTA PRNCIPAL]],Hoja1!$L$5:$M$9,2,FALSE),"CJV")</f>
        <v>CJV</v>
      </c>
      <c r="S3640" s="40" t="str">
        <f>IF(Tabla2[[#This Row],[EMPRESA]]=Tabla2[[#This Row],[CONTRATISTA PRNCIPAL]],"Principal","Secundaria")</f>
        <v>Principal</v>
      </c>
      <c r="T3640" s="42">
        <f>IFERROR(1/COUNTIF(Tabla2[CONTRATISTA PRNCIPAL],Tabla2[[#This Row],[CONTRATISTA PRNCIPAL]]),0)</f>
        <v>0.00392156862745098</v>
      </c>
      <c r="U3640" s="43">
        <f>IF(((TODAY()-Tabla2[[#This Row],[FECHA NACIMIENTO]])/365)&lt;18,"Corregir", IF(((TODAY()-Tabla2[[#This Row],[FECHA NACIMIENTO]])/365)&gt;80, "Corregir",ROUNDDOWN(((TODAY()-Tabla2[[#This Row],[FECHA NACIMIENTO]])/365),0)))</f>
        <v>29</v>
      </c>
      <c r="V36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40" s="44" t="str">
        <f>+IF(Tabla2[[#This Row],[Edad]]="Corregir","Corregir","Ok")</f>
        <v>Ok</v>
      </c>
      <c r="X3640" s="42" t="str">
        <f>+IFERROR(VLOOKUP(Tabla2[[#This Row],[DISTRITO SEGÚN DNI]],Hoja1!$A$2:$B$32,2,FALSE),"No")</f>
        <v>CALLAO</v>
      </c>
      <c r="Y3640" s="42" t="str">
        <f>IF(OR(LOWER(Tabla2[[#This Row],[GENERO]])="masculino", LOWER(Tabla2[[#This Row],[GENERO]])="femenino"),"OK","Corregir")</f>
        <v>OK</v>
      </c>
      <c r="Z3640" s="42" t="str">
        <f>+IF(Tabla2[[#This Row],[Nro. DNI / CE]]="","Corregir",IF(LEN(Tabla2[[#This Row],[Nro. DNI / CE]])&gt;=8,"OK","Corregir"))</f>
        <v>OK</v>
      </c>
      <c r="AA3640" s="42">
        <f>COUNTIF(Tabla2[APELLIDOS Y NOMBRES],Tabla2[[#This Row],[APELLIDOS Y NOMBRES]])</f>
        <v>1</v>
      </c>
      <c r="AB3640" s="42">
        <f>IF(Tabla2[[#This Row],[Trabajador]]&gt;1,1/Tabla2[[#This Row],[Trabajador]],Tabla2[[#This Row],[Trabajador]])</f>
        <v>1</v>
      </c>
      <c r="AC3640" t="str">
        <f>+IFERROR(IF(Tabla2[[#This Row],[FECHA CESE/BAJA]]="","No Aplica",IF(AND(MONTH(Tabla2[[#This Row],[FECHA CESE/BAJA]])=MONTH(TODAY()-30),YEAR(Tabla2[[#This Row],[FECHA CESE/BAJA]])=YEAR(TODAY())),MONTH(TODAY()-30)&amp;"-"&amp;YEAR(TODAY()),"Borrar")),"No aplica")</f>
        <v>No Aplica</v>
      </c>
      <c r="AD3640" t="str">
        <f>+IFERROR(IF(Tabla2[[#This Row],[FECHA INICIO DE LABORES EN OBRA]]="","No Aplica",IF(AND(MONTH(Tabla2[[#This Row],[FECHA INICIO DE LABORES EN OBRA]])=MONTH(TODAY()-30),YEAR(Tabla2[[#This Row],[FECHA INICIO DE LABORES EN OBRA]])=YEAR(TODAY())),MONTH(TODAY()-30)&amp;"-"&amp;YEAR(TODAY()),"No Aplica")),"No Aplica")</f>
        <v>No Aplica</v>
      </c>
    </row>
    <row r="3641" spans="1:30" x14ac:dyDescent="0.25">
      <c r="A3641" s="13" t="s">
        <v>12059</v>
      </c>
      <c r="B3641" s="15" t="s">
        <v>12060</v>
      </c>
      <c r="C3641" s="15" t="s">
        <v>12060</v>
      </c>
      <c r="D3641" s="15" t="s">
        <v>12197</v>
      </c>
      <c r="E3641" s="15" t="s">
        <v>12198</v>
      </c>
      <c r="F3641" s="39">
        <v>25615</v>
      </c>
      <c r="G3641" s="15">
        <v>2</v>
      </c>
      <c r="H3641" s="15" t="s">
        <v>12096</v>
      </c>
      <c r="I3641" s="15" t="s">
        <v>12071</v>
      </c>
      <c r="J3641" s="15" t="s">
        <v>12199</v>
      </c>
      <c r="K3641" s="15" t="s">
        <v>12200</v>
      </c>
      <c r="L3641" s="40" t="s">
        <v>6</v>
      </c>
      <c r="M3641" s="39"/>
      <c r="N3641" s="41" t="s">
        <v>2687</v>
      </c>
      <c r="O3641" s="39" t="s">
        <v>1359</v>
      </c>
      <c r="P3641" s="40">
        <v>1</v>
      </c>
      <c r="Q3641" s="40">
        <v>4</v>
      </c>
      <c r="R3641" s="40" t="str">
        <f>IFERROR(VLOOKUP(Tabla2[[#This Row],[CONTRATISTA PRNCIPAL]],Hoja1!$L$5:$M$9,2,FALSE),"CJV")</f>
        <v>CJV</v>
      </c>
      <c r="S3641" s="40" t="str">
        <f>IF(Tabla2[[#This Row],[EMPRESA]]=Tabla2[[#This Row],[CONTRATISTA PRNCIPAL]],"Principal","Secundaria")</f>
        <v>Principal</v>
      </c>
      <c r="T3641" s="42">
        <f>IFERROR(1/COUNTIF(Tabla2[CONTRATISTA PRNCIPAL],Tabla2[[#This Row],[CONTRATISTA PRNCIPAL]]),0)</f>
        <v>0.00392156862745098</v>
      </c>
      <c r="U3641" s="43">
        <f>IF(((TODAY()-Tabla2[[#This Row],[FECHA NACIMIENTO]])/365)&lt;18,"Corregir", IF(((TODAY()-Tabla2[[#This Row],[FECHA NACIMIENTO]])/365)&gt;80, "Corregir",ROUNDDOWN(((TODAY()-Tabla2[[#This Row],[FECHA NACIMIENTO]])/365),0)))</f>
        <v>53</v>
      </c>
      <c r="V36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41" s="44" t="str">
        <f>+IF(Tabla2[[#This Row],[Edad]]="Corregir","Corregir","Ok")</f>
        <v>Ok</v>
      </c>
      <c r="X3641" s="42" t="str">
        <f>+IFERROR(VLOOKUP(Tabla2[[#This Row],[DISTRITO SEGÚN DNI]],Hoja1!$A$2:$B$32,2,FALSE),"No")</f>
        <v>No</v>
      </c>
      <c r="Y3641" s="42" t="str">
        <f>IF(OR(LOWER(Tabla2[[#This Row],[GENERO]])="masculino", LOWER(Tabla2[[#This Row],[GENERO]])="femenino"),"OK","Corregir")</f>
        <v>OK</v>
      </c>
      <c r="Z3641" s="42" t="str">
        <f>+IF(Tabla2[[#This Row],[Nro. DNI / CE]]="","Corregir",IF(LEN(Tabla2[[#This Row],[Nro. DNI / CE]])&gt;=8,"OK","Corregir"))</f>
        <v>OK</v>
      </c>
      <c r="AA3641" s="42">
        <f>COUNTIF(Tabla2[APELLIDOS Y NOMBRES],Tabla2[[#This Row],[APELLIDOS Y NOMBRES]])</f>
        <v>1</v>
      </c>
      <c r="AB3641" s="42">
        <f>IF(Tabla2[[#This Row],[Trabajador]]&gt;1,1/Tabla2[[#This Row],[Trabajador]],Tabla2[[#This Row],[Trabajador]])</f>
        <v>1</v>
      </c>
      <c r="AC3641" t="str">
        <f>+IFERROR(IF(Tabla2[[#This Row],[FECHA CESE/BAJA]]="","No Aplica",IF(AND(MONTH(Tabla2[[#This Row],[FECHA CESE/BAJA]])=MONTH(TODAY()-30),YEAR(Tabla2[[#This Row],[FECHA CESE/BAJA]])=YEAR(TODAY())),MONTH(TODAY()-30)&amp;"-"&amp;YEAR(TODAY()),"Borrar")),"No aplica")</f>
        <v>No Aplica</v>
      </c>
      <c r="AD3641" t="str">
        <f>+IFERROR(IF(Tabla2[[#This Row],[FECHA INICIO DE LABORES EN OBRA]]="","No Aplica",IF(AND(MONTH(Tabla2[[#This Row],[FECHA INICIO DE LABORES EN OBRA]])=MONTH(TODAY()-30),YEAR(Tabla2[[#This Row],[FECHA INICIO DE LABORES EN OBRA]])=YEAR(TODAY())),MONTH(TODAY()-30)&amp;"-"&amp;YEAR(TODAY()),"No Aplica")),"No Aplica")</f>
        <v>No Aplica</v>
      </c>
    </row>
    <row r="3642" spans="1:30" x14ac:dyDescent="0.25">
      <c r="A3642" s="13" t="s">
        <v>12059</v>
      </c>
      <c r="B3642" s="15" t="s">
        <v>12060</v>
      </c>
      <c r="C3642" s="15" t="s">
        <v>12060</v>
      </c>
      <c r="D3642" s="15" t="s">
        <v>12201</v>
      </c>
      <c r="E3642" s="15" t="s">
        <v>12202</v>
      </c>
      <c r="F3642" s="39">
        <v>29863</v>
      </c>
      <c r="G3642" s="15">
        <v>2</v>
      </c>
      <c r="H3642" s="15" t="s">
        <v>12203</v>
      </c>
      <c r="I3642" s="15" t="s">
        <v>12079</v>
      </c>
      <c r="J3642" s="15" t="s">
        <v>12204</v>
      </c>
      <c r="K3642" s="15" t="s">
        <v>2843</v>
      </c>
      <c r="L3642" s="40" t="s">
        <v>6</v>
      </c>
      <c r="M3642" s="39"/>
      <c r="N3642" s="41" t="s">
        <v>2687</v>
      </c>
      <c r="O3642" s="39" t="s">
        <v>12113</v>
      </c>
      <c r="P3642" s="40">
        <v>1</v>
      </c>
      <c r="Q3642" s="40">
        <v>4</v>
      </c>
      <c r="R3642" s="40" t="str">
        <f>IFERROR(VLOOKUP(Tabla2[[#This Row],[CONTRATISTA PRNCIPAL]],Hoja1!$L$5:$M$9,2,FALSE),"CJV")</f>
        <v>CJV</v>
      </c>
      <c r="S3642" s="40" t="str">
        <f>IF(Tabla2[[#This Row],[EMPRESA]]=Tabla2[[#This Row],[CONTRATISTA PRNCIPAL]],"Principal","Secundaria")</f>
        <v>Principal</v>
      </c>
      <c r="T3642" s="42">
        <f>IFERROR(1/COUNTIF(Tabla2[CONTRATISTA PRNCIPAL],Tabla2[[#This Row],[CONTRATISTA PRNCIPAL]]),0)</f>
        <v>0.00392156862745098</v>
      </c>
      <c r="U3642" s="43">
        <f>IF(((TODAY()-Tabla2[[#This Row],[FECHA NACIMIENTO]])/365)&lt;18,"Corregir", IF(((TODAY()-Tabla2[[#This Row],[FECHA NACIMIENTO]])/365)&gt;80, "Corregir",ROUNDDOWN(((TODAY()-Tabla2[[#This Row],[FECHA NACIMIENTO]])/365),0)))</f>
        <v>42</v>
      </c>
      <c r="V36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42" s="44" t="str">
        <f>+IF(Tabla2[[#This Row],[Edad]]="Corregir","Corregir","Ok")</f>
        <v>Ok</v>
      </c>
      <c r="X3642" s="42" t="str">
        <f>+IFERROR(VLOOKUP(Tabla2[[#This Row],[DISTRITO SEGÚN DNI]],Hoja1!$A$2:$B$32,2,FALSE),"No")</f>
        <v>No</v>
      </c>
      <c r="Y3642" s="42" t="str">
        <f>IF(OR(LOWER(Tabla2[[#This Row],[GENERO]])="masculino", LOWER(Tabla2[[#This Row],[GENERO]])="femenino"),"OK","Corregir")</f>
        <v>OK</v>
      </c>
      <c r="Z3642" s="42" t="str">
        <f>+IF(Tabla2[[#This Row],[Nro. DNI / CE]]="","Corregir",IF(LEN(Tabla2[[#This Row],[Nro. DNI / CE]])&gt;=8,"OK","Corregir"))</f>
        <v>OK</v>
      </c>
      <c r="AA3642" s="42">
        <f>COUNTIF(Tabla2[APELLIDOS Y NOMBRES],Tabla2[[#This Row],[APELLIDOS Y NOMBRES]])</f>
        <v>1</v>
      </c>
      <c r="AB3642" s="42">
        <f>IF(Tabla2[[#This Row],[Trabajador]]&gt;1,1/Tabla2[[#This Row],[Trabajador]],Tabla2[[#This Row],[Trabajador]])</f>
        <v>1</v>
      </c>
      <c r="AC3642" t="str">
        <f>+IFERROR(IF(Tabla2[[#This Row],[FECHA CESE/BAJA]]="","No Aplica",IF(AND(MONTH(Tabla2[[#This Row],[FECHA CESE/BAJA]])=MONTH(TODAY()-30),YEAR(Tabla2[[#This Row],[FECHA CESE/BAJA]])=YEAR(TODAY())),MONTH(TODAY()-30)&amp;"-"&amp;YEAR(TODAY()),"Borrar")),"No aplica")</f>
        <v>No Aplica</v>
      </c>
      <c r="AD3642" t="str">
        <f>+IFERROR(IF(Tabla2[[#This Row],[FECHA INICIO DE LABORES EN OBRA]]="","No Aplica",IF(AND(MONTH(Tabla2[[#This Row],[FECHA INICIO DE LABORES EN OBRA]])=MONTH(TODAY()-30),YEAR(Tabla2[[#This Row],[FECHA INICIO DE LABORES EN OBRA]])=YEAR(TODAY())),MONTH(TODAY()-30)&amp;"-"&amp;YEAR(TODAY()),"No Aplica")),"No Aplica")</f>
        <v>No Aplica</v>
      </c>
    </row>
    <row r="3643" spans="1:30" x14ac:dyDescent="0.25">
      <c r="A3643" s="13" t="s">
        <v>12059</v>
      </c>
      <c r="B3643" s="15" t="s">
        <v>12060</v>
      </c>
      <c r="C3643" s="15" t="s">
        <v>12060</v>
      </c>
      <c r="D3643" s="15" t="s">
        <v>1598</v>
      </c>
      <c r="E3643" s="15" t="s">
        <v>1599</v>
      </c>
      <c r="F3643" s="39">
        <v>34769</v>
      </c>
      <c r="G3643" s="15">
        <v>1</v>
      </c>
      <c r="H3643" s="15" t="s">
        <v>3432</v>
      </c>
      <c r="I3643" s="15" t="s">
        <v>12079</v>
      </c>
      <c r="J3643" s="15" t="s">
        <v>12205</v>
      </c>
      <c r="K3643" s="15" t="s">
        <v>2802</v>
      </c>
      <c r="L3643" s="40" t="s">
        <v>5</v>
      </c>
      <c r="M3643" s="39"/>
      <c r="N3643" s="41" t="s">
        <v>2687</v>
      </c>
      <c r="O3643" s="39">
        <v>45117</v>
      </c>
      <c r="P3643" s="40">
        <v>1</v>
      </c>
      <c r="Q3643" s="40">
        <v>4</v>
      </c>
      <c r="R3643" s="40" t="str">
        <f>IFERROR(VLOOKUP(Tabla2[[#This Row],[CONTRATISTA PRNCIPAL]],Hoja1!$L$5:$M$9,2,FALSE),"CJV")</f>
        <v>CJV</v>
      </c>
      <c r="S3643" s="40" t="str">
        <f>IF(Tabla2[[#This Row],[EMPRESA]]=Tabla2[[#This Row],[CONTRATISTA PRNCIPAL]],"Principal","Secundaria")</f>
        <v>Principal</v>
      </c>
      <c r="T3643" s="42">
        <f>IFERROR(1/COUNTIF(Tabla2[CONTRATISTA PRNCIPAL],Tabla2[[#This Row],[CONTRATISTA PRNCIPAL]]),0)</f>
        <v>0.00392156862745098</v>
      </c>
      <c r="U3643" s="43">
        <f>IF(((TODAY()-Tabla2[[#This Row],[FECHA NACIMIENTO]])/365)&lt;18,"Corregir", IF(((TODAY()-Tabla2[[#This Row],[FECHA NACIMIENTO]])/365)&gt;80, "Corregir",ROUNDDOWN(((TODAY()-Tabla2[[#This Row],[FECHA NACIMIENTO]])/365),0)))</f>
        <v>28</v>
      </c>
      <c r="V36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43" s="44" t="str">
        <f>+IF(Tabla2[[#This Row],[Edad]]="Corregir","Corregir","Ok")</f>
        <v>Ok</v>
      </c>
      <c r="X3643" s="42" t="str">
        <f>+IFERROR(VLOOKUP(Tabla2[[#This Row],[DISTRITO SEGÚN DNI]],Hoja1!$A$2:$B$32,2,FALSE),"No")</f>
        <v>CALLAO</v>
      </c>
      <c r="Y3643" s="42" t="str">
        <f>IF(OR(LOWER(Tabla2[[#This Row],[GENERO]])="masculino", LOWER(Tabla2[[#This Row],[GENERO]])="femenino"),"OK","Corregir")</f>
        <v>OK</v>
      </c>
      <c r="Z3643" s="42" t="str">
        <f>+IF(Tabla2[[#This Row],[Nro. DNI / CE]]="","Corregir",IF(LEN(Tabla2[[#This Row],[Nro. DNI / CE]])&gt;=8,"OK","Corregir"))</f>
        <v>OK</v>
      </c>
      <c r="AA3643" s="42">
        <f>COUNTIF(Tabla2[APELLIDOS Y NOMBRES],Tabla2[[#This Row],[APELLIDOS Y NOMBRES]])</f>
        <v>1</v>
      </c>
      <c r="AB3643" s="42">
        <f>IF(Tabla2[[#This Row],[Trabajador]]&gt;1,1/Tabla2[[#This Row],[Trabajador]],Tabla2[[#This Row],[Trabajador]])</f>
        <v>1</v>
      </c>
      <c r="AC3643" t="str">
        <f>+IFERROR(IF(Tabla2[[#This Row],[FECHA CESE/BAJA]]="","No Aplica",IF(AND(MONTH(Tabla2[[#This Row],[FECHA CESE/BAJA]])=MONTH(TODAY()-30),YEAR(Tabla2[[#This Row],[FECHA CESE/BAJA]])=YEAR(TODAY())),MONTH(TODAY()-30)&amp;"-"&amp;YEAR(TODAY()),"Borrar")),"No aplica")</f>
        <v>No Aplica</v>
      </c>
      <c r="AD3643" t="str">
        <f>+IFERROR(IF(Tabla2[[#This Row],[FECHA INICIO DE LABORES EN OBRA]]="","No Aplica",IF(AND(MONTH(Tabla2[[#This Row],[FECHA INICIO DE LABORES EN OBRA]])=MONTH(TODAY()-30),YEAR(Tabla2[[#This Row],[FECHA INICIO DE LABORES EN OBRA]])=YEAR(TODAY())),MONTH(TODAY()-30)&amp;"-"&amp;YEAR(TODAY()),"No Aplica")),"No Aplica")</f>
        <v>No Aplica</v>
      </c>
    </row>
    <row r="3644" spans="1:30" x14ac:dyDescent="0.25">
      <c r="A3644" s="13" t="s">
        <v>12059</v>
      </c>
      <c r="B3644" s="15" t="s">
        <v>12060</v>
      </c>
      <c r="C3644" s="15" t="s">
        <v>12060</v>
      </c>
      <c r="D3644" s="15" t="s">
        <v>1270</v>
      </c>
      <c r="E3644" s="15" t="s">
        <v>1271</v>
      </c>
      <c r="F3644" s="39">
        <v>34134</v>
      </c>
      <c r="G3644" s="15">
        <v>2</v>
      </c>
      <c r="H3644" s="15" t="s">
        <v>5155</v>
      </c>
      <c r="I3644" s="15" t="s">
        <v>12064</v>
      </c>
      <c r="J3644" s="15" t="s">
        <v>12206</v>
      </c>
      <c r="K3644" s="15" t="s">
        <v>2802</v>
      </c>
      <c r="L3644" s="40" t="s">
        <v>6</v>
      </c>
      <c r="M3644" s="39"/>
      <c r="N3644" s="41" t="s">
        <v>2687</v>
      </c>
      <c r="O3644" s="39" t="s">
        <v>1272</v>
      </c>
      <c r="P3644" s="40">
        <v>1</v>
      </c>
      <c r="Q3644" s="40">
        <v>4</v>
      </c>
      <c r="R3644" s="40" t="str">
        <f>IFERROR(VLOOKUP(Tabla2[[#This Row],[CONTRATISTA PRNCIPAL]],Hoja1!$L$5:$M$9,2,FALSE),"CJV")</f>
        <v>CJV</v>
      </c>
      <c r="S3644" s="40" t="str">
        <f>IF(Tabla2[[#This Row],[EMPRESA]]=Tabla2[[#This Row],[CONTRATISTA PRNCIPAL]],"Principal","Secundaria")</f>
        <v>Principal</v>
      </c>
      <c r="T3644" s="42">
        <f>IFERROR(1/COUNTIF(Tabla2[CONTRATISTA PRNCIPAL],Tabla2[[#This Row],[CONTRATISTA PRNCIPAL]]),0)</f>
        <v>0.00392156862745098</v>
      </c>
      <c r="U3644" s="43">
        <f>IF(((TODAY()-Tabla2[[#This Row],[FECHA NACIMIENTO]])/365)&lt;18,"Corregir", IF(((TODAY()-Tabla2[[#This Row],[FECHA NACIMIENTO]])/365)&gt;80, "Corregir",ROUNDDOWN(((TODAY()-Tabla2[[#This Row],[FECHA NACIMIENTO]])/365),0)))</f>
        <v>30</v>
      </c>
      <c r="V36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44" s="44" t="str">
        <f>+IF(Tabla2[[#This Row],[Edad]]="Corregir","Corregir","Ok")</f>
        <v>Ok</v>
      </c>
      <c r="X3644" s="42" t="str">
        <f>+IFERROR(VLOOKUP(Tabla2[[#This Row],[DISTRITO SEGÚN DNI]],Hoja1!$A$2:$B$32,2,FALSE),"No")</f>
        <v>CALLAO</v>
      </c>
      <c r="Y3644" s="42" t="str">
        <f>IF(OR(LOWER(Tabla2[[#This Row],[GENERO]])="masculino", LOWER(Tabla2[[#This Row],[GENERO]])="femenino"),"OK","Corregir")</f>
        <v>OK</v>
      </c>
      <c r="Z3644" s="42" t="str">
        <f>+IF(Tabla2[[#This Row],[Nro. DNI / CE]]="","Corregir",IF(LEN(Tabla2[[#This Row],[Nro. DNI / CE]])&gt;=8,"OK","Corregir"))</f>
        <v>OK</v>
      </c>
      <c r="AA3644" s="42">
        <f>COUNTIF(Tabla2[APELLIDOS Y NOMBRES],Tabla2[[#This Row],[APELLIDOS Y NOMBRES]])</f>
        <v>1</v>
      </c>
      <c r="AB3644" s="42">
        <f>IF(Tabla2[[#This Row],[Trabajador]]&gt;1,1/Tabla2[[#This Row],[Trabajador]],Tabla2[[#This Row],[Trabajador]])</f>
        <v>1</v>
      </c>
      <c r="AC3644" t="str">
        <f>+IFERROR(IF(Tabla2[[#This Row],[FECHA CESE/BAJA]]="","No Aplica",IF(AND(MONTH(Tabla2[[#This Row],[FECHA CESE/BAJA]])=MONTH(TODAY()-30),YEAR(Tabla2[[#This Row],[FECHA CESE/BAJA]])=YEAR(TODAY())),MONTH(TODAY()-30)&amp;"-"&amp;YEAR(TODAY()),"Borrar")),"No aplica")</f>
        <v>No Aplica</v>
      </c>
      <c r="AD3644" t="str">
        <f>+IFERROR(IF(Tabla2[[#This Row],[FECHA INICIO DE LABORES EN OBRA]]="","No Aplica",IF(AND(MONTH(Tabla2[[#This Row],[FECHA INICIO DE LABORES EN OBRA]])=MONTH(TODAY()-30),YEAR(Tabla2[[#This Row],[FECHA INICIO DE LABORES EN OBRA]])=YEAR(TODAY())),MONTH(TODAY()-30)&amp;"-"&amp;YEAR(TODAY()),"No Aplica")),"No Aplica")</f>
        <v>No Aplica</v>
      </c>
    </row>
    <row r="3645" spans="1:30" x14ac:dyDescent="0.25">
      <c r="A3645" s="13" t="s">
        <v>12059</v>
      </c>
      <c r="B3645" s="15" t="s">
        <v>12060</v>
      </c>
      <c r="C3645" s="15" t="s">
        <v>12060</v>
      </c>
      <c r="D3645" s="15" t="s">
        <v>12207</v>
      </c>
      <c r="E3645" s="15" t="s">
        <v>12208</v>
      </c>
      <c r="F3645" s="39">
        <v>29533</v>
      </c>
      <c r="G3645" s="15">
        <v>1</v>
      </c>
      <c r="H3645" s="15" t="s">
        <v>12209</v>
      </c>
      <c r="I3645" s="15" t="s">
        <v>12071</v>
      </c>
      <c r="J3645" s="15" t="s">
        <v>12210</v>
      </c>
      <c r="K3645" s="15" t="s">
        <v>12211</v>
      </c>
      <c r="L3645" s="40" t="s">
        <v>6</v>
      </c>
      <c r="M3645" s="39"/>
      <c r="N3645" s="41" t="s">
        <v>2687</v>
      </c>
      <c r="O3645" s="39">
        <v>44918</v>
      </c>
      <c r="P3645" s="40">
        <v>1</v>
      </c>
      <c r="Q3645" s="40">
        <v>4</v>
      </c>
      <c r="R3645" s="40" t="str">
        <f>IFERROR(VLOOKUP(Tabla2[[#This Row],[CONTRATISTA PRNCIPAL]],Hoja1!$L$5:$M$9,2,FALSE),"CJV")</f>
        <v>CJV</v>
      </c>
      <c r="S3645" s="40" t="str">
        <f>IF(Tabla2[[#This Row],[EMPRESA]]=Tabla2[[#This Row],[CONTRATISTA PRNCIPAL]],"Principal","Secundaria")</f>
        <v>Principal</v>
      </c>
      <c r="T3645" s="42">
        <f>IFERROR(1/COUNTIF(Tabla2[CONTRATISTA PRNCIPAL],Tabla2[[#This Row],[CONTRATISTA PRNCIPAL]]),0)</f>
        <v>0.00392156862745098</v>
      </c>
      <c r="U3645" s="43">
        <f>IF(((TODAY()-Tabla2[[#This Row],[FECHA NACIMIENTO]])/365)&lt;18,"Corregir", IF(((TODAY()-Tabla2[[#This Row],[FECHA NACIMIENTO]])/365)&gt;80, "Corregir",ROUNDDOWN(((TODAY()-Tabla2[[#This Row],[FECHA NACIMIENTO]])/365),0)))</f>
        <v>42</v>
      </c>
      <c r="V36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45" s="44" t="str">
        <f>+IF(Tabla2[[#This Row],[Edad]]="Corregir","Corregir","Ok")</f>
        <v>Ok</v>
      </c>
      <c r="X3645" s="42" t="str">
        <f>+IFERROR(VLOOKUP(Tabla2[[#This Row],[DISTRITO SEGÚN DNI]],Hoja1!$A$2:$B$32,2,FALSE),"No")</f>
        <v>No</v>
      </c>
      <c r="Y3645" s="42" t="str">
        <f>IF(OR(LOWER(Tabla2[[#This Row],[GENERO]])="masculino", LOWER(Tabla2[[#This Row],[GENERO]])="femenino"),"OK","Corregir")</f>
        <v>OK</v>
      </c>
      <c r="Z3645" s="42" t="str">
        <f>+IF(Tabla2[[#This Row],[Nro. DNI / CE]]="","Corregir",IF(LEN(Tabla2[[#This Row],[Nro. DNI / CE]])&gt;=8,"OK","Corregir"))</f>
        <v>OK</v>
      </c>
      <c r="AA3645" s="42">
        <f>COUNTIF(Tabla2[APELLIDOS Y NOMBRES],Tabla2[[#This Row],[APELLIDOS Y NOMBRES]])</f>
        <v>1</v>
      </c>
      <c r="AB3645" s="42">
        <f>IF(Tabla2[[#This Row],[Trabajador]]&gt;1,1/Tabla2[[#This Row],[Trabajador]],Tabla2[[#This Row],[Trabajador]])</f>
        <v>1</v>
      </c>
      <c r="AC3645" t="str">
        <f>+IFERROR(IF(Tabla2[[#This Row],[FECHA CESE/BAJA]]="","No Aplica",IF(AND(MONTH(Tabla2[[#This Row],[FECHA CESE/BAJA]])=MONTH(TODAY()-30),YEAR(Tabla2[[#This Row],[FECHA CESE/BAJA]])=YEAR(TODAY())),MONTH(TODAY()-30)&amp;"-"&amp;YEAR(TODAY()),"Borrar")),"No aplica")</f>
        <v>No Aplica</v>
      </c>
      <c r="AD3645" t="str">
        <f>+IFERROR(IF(Tabla2[[#This Row],[FECHA INICIO DE LABORES EN OBRA]]="","No Aplica",IF(AND(MONTH(Tabla2[[#This Row],[FECHA INICIO DE LABORES EN OBRA]])=MONTH(TODAY()-30),YEAR(Tabla2[[#This Row],[FECHA INICIO DE LABORES EN OBRA]])=YEAR(TODAY())),MONTH(TODAY()-30)&amp;"-"&amp;YEAR(TODAY()),"No Aplica")),"No Aplica")</f>
        <v>No Aplica</v>
      </c>
    </row>
    <row r="3646" spans="1:30" x14ac:dyDescent="0.25">
      <c r="A3646" s="13" t="s">
        <v>12059</v>
      </c>
      <c r="B3646" s="15" t="s">
        <v>12060</v>
      </c>
      <c r="C3646" s="15" t="s">
        <v>12060</v>
      </c>
      <c r="D3646" s="15" t="s">
        <v>12212</v>
      </c>
      <c r="E3646" s="15" t="s">
        <v>12213</v>
      </c>
      <c r="F3646" s="39">
        <v>32277</v>
      </c>
      <c r="G3646" s="15">
        <v>1</v>
      </c>
      <c r="H3646" s="15" t="s">
        <v>12209</v>
      </c>
      <c r="I3646" s="15" t="s">
        <v>12214</v>
      </c>
      <c r="J3646" s="15" t="s">
        <v>12215</v>
      </c>
      <c r="K3646" s="15" t="s">
        <v>12211</v>
      </c>
      <c r="L3646" s="40" t="s">
        <v>6</v>
      </c>
      <c r="M3646" s="39"/>
      <c r="N3646" s="41" t="s">
        <v>2687</v>
      </c>
      <c r="O3646" s="39">
        <v>44523</v>
      </c>
      <c r="P3646" s="40">
        <v>1</v>
      </c>
      <c r="Q3646" s="40">
        <v>4</v>
      </c>
      <c r="R3646" s="40" t="str">
        <f>IFERROR(VLOOKUP(Tabla2[[#This Row],[CONTRATISTA PRNCIPAL]],Hoja1!$L$5:$M$9,2,FALSE),"CJV")</f>
        <v>CJV</v>
      </c>
      <c r="S3646" s="40" t="str">
        <f>IF(Tabla2[[#This Row],[EMPRESA]]=Tabla2[[#This Row],[CONTRATISTA PRNCIPAL]],"Principal","Secundaria")</f>
        <v>Principal</v>
      </c>
      <c r="T3646" s="42">
        <f>IFERROR(1/COUNTIF(Tabla2[CONTRATISTA PRNCIPAL],Tabla2[[#This Row],[CONTRATISTA PRNCIPAL]]),0)</f>
        <v>0.00392156862745098</v>
      </c>
      <c r="U3646" s="43">
        <f>IF(((TODAY()-Tabla2[[#This Row],[FECHA NACIMIENTO]])/365)&lt;18,"Corregir", IF(((TODAY()-Tabla2[[#This Row],[FECHA NACIMIENTO]])/365)&gt;80, "Corregir",ROUNDDOWN(((TODAY()-Tabla2[[#This Row],[FECHA NACIMIENTO]])/365),0)))</f>
        <v>35</v>
      </c>
      <c r="V36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46" s="44" t="str">
        <f>+IF(Tabla2[[#This Row],[Edad]]="Corregir","Corregir","Ok")</f>
        <v>Ok</v>
      </c>
      <c r="X3646" s="42" t="str">
        <f>+IFERROR(VLOOKUP(Tabla2[[#This Row],[DISTRITO SEGÚN DNI]],Hoja1!$A$2:$B$32,2,FALSE),"No")</f>
        <v>No</v>
      </c>
      <c r="Y3646" s="42" t="str">
        <f>IF(OR(LOWER(Tabla2[[#This Row],[GENERO]])="masculino", LOWER(Tabla2[[#This Row],[GENERO]])="femenino"),"OK","Corregir")</f>
        <v>OK</v>
      </c>
      <c r="Z3646" s="42" t="str">
        <f>+IF(Tabla2[[#This Row],[Nro. DNI / CE]]="","Corregir",IF(LEN(Tabla2[[#This Row],[Nro. DNI / CE]])&gt;=8,"OK","Corregir"))</f>
        <v>OK</v>
      </c>
      <c r="AA3646" s="42">
        <f>COUNTIF(Tabla2[APELLIDOS Y NOMBRES],Tabla2[[#This Row],[APELLIDOS Y NOMBRES]])</f>
        <v>1</v>
      </c>
      <c r="AB3646" s="42">
        <f>IF(Tabla2[[#This Row],[Trabajador]]&gt;1,1/Tabla2[[#This Row],[Trabajador]],Tabla2[[#This Row],[Trabajador]])</f>
        <v>1</v>
      </c>
      <c r="AC3646" t="str">
        <f>+IFERROR(IF(Tabla2[[#This Row],[FECHA CESE/BAJA]]="","No Aplica",IF(AND(MONTH(Tabla2[[#This Row],[FECHA CESE/BAJA]])=MONTH(TODAY()-30),YEAR(Tabla2[[#This Row],[FECHA CESE/BAJA]])=YEAR(TODAY())),MONTH(TODAY()-30)&amp;"-"&amp;YEAR(TODAY()),"Borrar")),"No aplica")</f>
        <v>No Aplica</v>
      </c>
      <c r="AD3646" t="str">
        <f>+IFERROR(IF(Tabla2[[#This Row],[FECHA INICIO DE LABORES EN OBRA]]="","No Aplica",IF(AND(MONTH(Tabla2[[#This Row],[FECHA INICIO DE LABORES EN OBRA]])=MONTH(TODAY()-30),YEAR(Tabla2[[#This Row],[FECHA INICIO DE LABORES EN OBRA]])=YEAR(TODAY())),MONTH(TODAY()-30)&amp;"-"&amp;YEAR(TODAY()),"No Aplica")),"No Aplica")</f>
        <v>No Aplica</v>
      </c>
    </row>
    <row r="3647" spans="1:30" x14ac:dyDescent="0.25">
      <c r="A3647" s="13" t="s">
        <v>12059</v>
      </c>
      <c r="B3647" s="15" t="s">
        <v>12060</v>
      </c>
      <c r="C3647" s="15" t="s">
        <v>12060</v>
      </c>
      <c r="D3647" s="15" t="s">
        <v>12216</v>
      </c>
      <c r="E3647" s="15" t="s">
        <v>12217</v>
      </c>
      <c r="F3647" s="39">
        <v>29082</v>
      </c>
      <c r="G3647" s="15">
        <v>2</v>
      </c>
      <c r="H3647" s="15" t="s">
        <v>12218</v>
      </c>
      <c r="I3647" s="15" t="s">
        <v>12071</v>
      </c>
      <c r="J3647" s="15" t="s">
        <v>12219</v>
      </c>
      <c r="K3647" s="15" t="s">
        <v>4859</v>
      </c>
      <c r="L3647" s="40" t="s">
        <v>6</v>
      </c>
      <c r="M3647" s="39"/>
      <c r="N3647" s="41" t="s">
        <v>2687</v>
      </c>
      <c r="O3647" s="39">
        <v>45079</v>
      </c>
      <c r="P3647" s="40">
        <v>1</v>
      </c>
      <c r="Q3647" s="40">
        <v>4</v>
      </c>
      <c r="R3647" s="40" t="str">
        <f>IFERROR(VLOOKUP(Tabla2[[#This Row],[CONTRATISTA PRNCIPAL]],Hoja1!$L$5:$M$9,2,FALSE),"CJV")</f>
        <v>CJV</v>
      </c>
      <c r="S3647" s="40" t="str">
        <f>IF(Tabla2[[#This Row],[EMPRESA]]=Tabla2[[#This Row],[CONTRATISTA PRNCIPAL]],"Principal","Secundaria")</f>
        <v>Principal</v>
      </c>
      <c r="T3647" s="42">
        <f>IFERROR(1/COUNTIF(Tabla2[CONTRATISTA PRNCIPAL],Tabla2[[#This Row],[CONTRATISTA PRNCIPAL]]),0)</f>
        <v>0.00392156862745098</v>
      </c>
      <c r="U3647" s="43">
        <f>IF(((TODAY()-Tabla2[[#This Row],[FECHA NACIMIENTO]])/365)&lt;18,"Corregir", IF(((TODAY()-Tabla2[[#This Row],[FECHA NACIMIENTO]])/365)&gt;80, "Corregir",ROUNDDOWN(((TODAY()-Tabla2[[#This Row],[FECHA NACIMIENTO]])/365),0)))</f>
        <v>44</v>
      </c>
      <c r="V36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47" s="44" t="str">
        <f>+IF(Tabla2[[#This Row],[Edad]]="Corregir","Corregir","Ok")</f>
        <v>Ok</v>
      </c>
      <c r="X3647" s="42" t="str">
        <f>+IFERROR(VLOOKUP(Tabla2[[#This Row],[DISTRITO SEGÚN DNI]],Hoja1!$A$2:$B$32,2,FALSE),"No")</f>
        <v>No</v>
      </c>
      <c r="Y3647" s="42" t="str">
        <f>IF(OR(LOWER(Tabla2[[#This Row],[GENERO]])="masculino", LOWER(Tabla2[[#This Row],[GENERO]])="femenino"),"OK","Corregir")</f>
        <v>OK</v>
      </c>
      <c r="Z3647" s="42" t="str">
        <f>+IF(Tabla2[[#This Row],[Nro. DNI / CE]]="","Corregir",IF(LEN(Tabla2[[#This Row],[Nro. DNI / CE]])&gt;=8,"OK","Corregir"))</f>
        <v>OK</v>
      </c>
      <c r="AA3647" s="42">
        <f>COUNTIF(Tabla2[APELLIDOS Y NOMBRES],Tabla2[[#This Row],[APELLIDOS Y NOMBRES]])</f>
        <v>1</v>
      </c>
      <c r="AB3647" s="42">
        <f>IF(Tabla2[[#This Row],[Trabajador]]&gt;1,1/Tabla2[[#This Row],[Trabajador]],Tabla2[[#This Row],[Trabajador]])</f>
        <v>1</v>
      </c>
      <c r="AC3647" t="str">
        <f>+IFERROR(IF(Tabla2[[#This Row],[FECHA CESE/BAJA]]="","No Aplica",IF(AND(MONTH(Tabla2[[#This Row],[FECHA CESE/BAJA]])=MONTH(TODAY()-30),YEAR(Tabla2[[#This Row],[FECHA CESE/BAJA]])=YEAR(TODAY())),MONTH(TODAY()-30)&amp;"-"&amp;YEAR(TODAY()),"Borrar")),"No aplica")</f>
        <v>No Aplica</v>
      </c>
      <c r="AD3647" t="str">
        <f>+IFERROR(IF(Tabla2[[#This Row],[FECHA INICIO DE LABORES EN OBRA]]="","No Aplica",IF(AND(MONTH(Tabla2[[#This Row],[FECHA INICIO DE LABORES EN OBRA]])=MONTH(TODAY()-30),YEAR(Tabla2[[#This Row],[FECHA INICIO DE LABORES EN OBRA]])=YEAR(TODAY())),MONTH(TODAY()-30)&amp;"-"&amp;YEAR(TODAY()),"No Aplica")),"No Aplica")</f>
        <v>No Aplica</v>
      </c>
    </row>
    <row r="3648" spans="1:30" x14ac:dyDescent="0.25">
      <c r="A3648" s="13" t="s">
        <v>12059</v>
      </c>
      <c r="B3648" s="15" t="s">
        <v>12060</v>
      </c>
      <c r="C3648" s="15" t="s">
        <v>12060</v>
      </c>
      <c r="D3648" s="15" t="s">
        <v>1273</v>
      </c>
      <c r="E3648" s="15" t="s">
        <v>1274</v>
      </c>
      <c r="F3648" s="39">
        <v>30403</v>
      </c>
      <c r="G3648" s="15">
        <v>2</v>
      </c>
      <c r="H3648" s="15" t="s">
        <v>12063</v>
      </c>
      <c r="I3648" s="15" t="s">
        <v>12074</v>
      </c>
      <c r="J3648" s="15" t="s">
        <v>12220</v>
      </c>
      <c r="K3648" s="15" t="s">
        <v>2933</v>
      </c>
      <c r="L3648" s="40" t="s">
        <v>6</v>
      </c>
      <c r="M3648" s="39"/>
      <c r="N3648" s="41" t="s">
        <v>2687</v>
      </c>
      <c r="O3648" s="39">
        <v>45082</v>
      </c>
      <c r="P3648" s="40">
        <v>1</v>
      </c>
      <c r="Q3648" s="40">
        <v>4</v>
      </c>
      <c r="R3648" s="40" t="str">
        <f>IFERROR(VLOOKUP(Tabla2[[#This Row],[CONTRATISTA PRNCIPAL]],Hoja1!$L$5:$M$9,2,FALSE),"CJV")</f>
        <v>CJV</v>
      </c>
      <c r="S3648" s="40" t="str">
        <f>IF(Tabla2[[#This Row],[EMPRESA]]=Tabla2[[#This Row],[CONTRATISTA PRNCIPAL]],"Principal","Secundaria")</f>
        <v>Principal</v>
      </c>
      <c r="T3648" s="42">
        <f>IFERROR(1/COUNTIF(Tabla2[CONTRATISTA PRNCIPAL],Tabla2[[#This Row],[CONTRATISTA PRNCIPAL]]),0)</f>
        <v>0.00392156862745098</v>
      </c>
      <c r="U3648" s="43">
        <f>IF(((TODAY()-Tabla2[[#This Row],[FECHA NACIMIENTO]])/365)&lt;18,"Corregir", IF(((TODAY()-Tabla2[[#This Row],[FECHA NACIMIENTO]])/365)&gt;80, "Corregir",ROUNDDOWN(((TODAY()-Tabla2[[#This Row],[FECHA NACIMIENTO]])/365),0)))</f>
        <v>40</v>
      </c>
      <c r="V36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48" s="44" t="str">
        <f>+IF(Tabla2[[#This Row],[Edad]]="Corregir","Corregir","Ok")</f>
        <v>Ok</v>
      </c>
      <c r="X3648" s="42" t="str">
        <f>+IFERROR(VLOOKUP(Tabla2[[#This Row],[DISTRITO SEGÚN DNI]],Hoja1!$A$2:$B$32,2,FALSE),"No")</f>
        <v>CALLAO</v>
      </c>
      <c r="Y3648" s="42" t="str">
        <f>IF(OR(LOWER(Tabla2[[#This Row],[GENERO]])="masculino", LOWER(Tabla2[[#This Row],[GENERO]])="femenino"),"OK","Corregir")</f>
        <v>OK</v>
      </c>
      <c r="Z3648" s="42" t="str">
        <f>+IF(Tabla2[[#This Row],[Nro. DNI / CE]]="","Corregir",IF(LEN(Tabla2[[#This Row],[Nro. DNI / CE]])&gt;=8,"OK","Corregir"))</f>
        <v>OK</v>
      </c>
      <c r="AA3648" s="42">
        <f>COUNTIF(Tabla2[APELLIDOS Y NOMBRES],Tabla2[[#This Row],[APELLIDOS Y NOMBRES]])</f>
        <v>1</v>
      </c>
      <c r="AB3648" s="42">
        <f>IF(Tabla2[[#This Row],[Trabajador]]&gt;1,1/Tabla2[[#This Row],[Trabajador]],Tabla2[[#This Row],[Trabajador]])</f>
        <v>1</v>
      </c>
      <c r="AC3648" t="str">
        <f>+IFERROR(IF(Tabla2[[#This Row],[FECHA CESE/BAJA]]="","No Aplica",IF(AND(MONTH(Tabla2[[#This Row],[FECHA CESE/BAJA]])=MONTH(TODAY()-30),YEAR(Tabla2[[#This Row],[FECHA CESE/BAJA]])=YEAR(TODAY())),MONTH(TODAY()-30)&amp;"-"&amp;YEAR(TODAY()),"Borrar")),"No aplica")</f>
        <v>No Aplica</v>
      </c>
      <c r="AD3648" t="str">
        <f>+IFERROR(IF(Tabla2[[#This Row],[FECHA INICIO DE LABORES EN OBRA]]="","No Aplica",IF(AND(MONTH(Tabla2[[#This Row],[FECHA INICIO DE LABORES EN OBRA]])=MONTH(TODAY()-30),YEAR(Tabla2[[#This Row],[FECHA INICIO DE LABORES EN OBRA]])=YEAR(TODAY())),MONTH(TODAY()-30)&amp;"-"&amp;YEAR(TODAY()),"No Aplica")),"No Aplica")</f>
        <v>No Aplica</v>
      </c>
    </row>
    <row r="3649" spans="1:30" x14ac:dyDescent="0.25">
      <c r="A3649" s="13" t="s">
        <v>12059</v>
      </c>
      <c r="B3649" s="15" t="s">
        <v>12060</v>
      </c>
      <c r="C3649" s="15" t="s">
        <v>12060</v>
      </c>
      <c r="D3649" s="15" t="s">
        <v>12221</v>
      </c>
      <c r="E3649" s="15" t="s">
        <v>12222</v>
      </c>
      <c r="F3649" s="39">
        <v>26687</v>
      </c>
      <c r="G3649" s="15">
        <v>1</v>
      </c>
      <c r="H3649" s="15" t="s">
        <v>2691</v>
      </c>
      <c r="I3649" s="15" t="s">
        <v>12214</v>
      </c>
      <c r="J3649" s="15" t="s">
        <v>12223</v>
      </c>
      <c r="K3649" s="15" t="s">
        <v>12224</v>
      </c>
      <c r="L3649" s="40" t="s">
        <v>6</v>
      </c>
      <c r="M3649" s="39"/>
      <c r="N3649" s="41" t="s">
        <v>2687</v>
      </c>
      <c r="O3649" s="39">
        <v>44881</v>
      </c>
      <c r="P3649" s="40">
        <v>1</v>
      </c>
      <c r="Q3649" s="40">
        <v>4</v>
      </c>
      <c r="R3649" s="40" t="str">
        <f>IFERROR(VLOOKUP(Tabla2[[#This Row],[CONTRATISTA PRNCIPAL]],Hoja1!$L$5:$M$9,2,FALSE),"CJV")</f>
        <v>CJV</v>
      </c>
      <c r="S3649" s="40" t="str">
        <f>IF(Tabla2[[#This Row],[EMPRESA]]=Tabla2[[#This Row],[CONTRATISTA PRNCIPAL]],"Principal","Secundaria")</f>
        <v>Principal</v>
      </c>
      <c r="T3649" s="42">
        <f>IFERROR(1/COUNTIF(Tabla2[CONTRATISTA PRNCIPAL],Tabla2[[#This Row],[CONTRATISTA PRNCIPAL]]),0)</f>
        <v>0.00392156862745098</v>
      </c>
      <c r="U3649" s="43">
        <f>IF(((TODAY()-Tabla2[[#This Row],[FECHA NACIMIENTO]])/365)&lt;18,"Corregir", IF(((TODAY()-Tabla2[[#This Row],[FECHA NACIMIENTO]])/365)&gt;80, "Corregir",ROUNDDOWN(((TODAY()-Tabla2[[#This Row],[FECHA NACIMIENTO]])/365),0)))</f>
        <v>50</v>
      </c>
      <c r="V36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49" s="44" t="str">
        <f>+IF(Tabla2[[#This Row],[Edad]]="Corregir","Corregir","Ok")</f>
        <v>Ok</v>
      </c>
      <c r="X3649" s="42" t="str">
        <f>+IFERROR(VLOOKUP(Tabla2[[#This Row],[DISTRITO SEGÚN DNI]],Hoja1!$A$2:$B$32,2,FALSE),"No")</f>
        <v>No</v>
      </c>
      <c r="Y3649" s="42" t="str">
        <f>IF(OR(LOWER(Tabla2[[#This Row],[GENERO]])="masculino", LOWER(Tabla2[[#This Row],[GENERO]])="femenino"),"OK","Corregir")</f>
        <v>OK</v>
      </c>
      <c r="Z3649" s="42" t="str">
        <f>+IF(Tabla2[[#This Row],[Nro. DNI / CE]]="","Corregir",IF(LEN(Tabla2[[#This Row],[Nro. DNI / CE]])&gt;=8,"OK","Corregir"))</f>
        <v>OK</v>
      </c>
      <c r="AA3649" s="42">
        <f>COUNTIF(Tabla2[APELLIDOS Y NOMBRES],Tabla2[[#This Row],[APELLIDOS Y NOMBRES]])</f>
        <v>1</v>
      </c>
      <c r="AB3649" s="42">
        <f>IF(Tabla2[[#This Row],[Trabajador]]&gt;1,1/Tabla2[[#This Row],[Trabajador]],Tabla2[[#This Row],[Trabajador]])</f>
        <v>1</v>
      </c>
      <c r="AC3649" t="str">
        <f>+IFERROR(IF(Tabla2[[#This Row],[FECHA CESE/BAJA]]="","No Aplica",IF(AND(MONTH(Tabla2[[#This Row],[FECHA CESE/BAJA]])=MONTH(TODAY()-30),YEAR(Tabla2[[#This Row],[FECHA CESE/BAJA]])=YEAR(TODAY())),MONTH(TODAY()-30)&amp;"-"&amp;YEAR(TODAY()),"Borrar")),"No aplica")</f>
        <v>No Aplica</v>
      </c>
      <c r="AD3649" t="str">
        <f>+IFERROR(IF(Tabla2[[#This Row],[FECHA INICIO DE LABORES EN OBRA]]="","No Aplica",IF(AND(MONTH(Tabla2[[#This Row],[FECHA INICIO DE LABORES EN OBRA]])=MONTH(TODAY()-30),YEAR(Tabla2[[#This Row],[FECHA INICIO DE LABORES EN OBRA]])=YEAR(TODAY())),MONTH(TODAY()-30)&amp;"-"&amp;YEAR(TODAY()),"No Aplica")),"No Aplica")</f>
        <v>No Aplica</v>
      </c>
    </row>
    <row r="3650" spans="1:30" x14ac:dyDescent="0.25">
      <c r="A3650" s="13" t="s">
        <v>12059</v>
      </c>
      <c r="B3650" s="15" t="s">
        <v>12060</v>
      </c>
      <c r="C3650" s="15" t="s">
        <v>12060</v>
      </c>
      <c r="D3650" s="15" t="s">
        <v>12225</v>
      </c>
      <c r="E3650" s="15" t="s">
        <v>12226</v>
      </c>
      <c r="F3650" s="39">
        <v>29760</v>
      </c>
      <c r="G3650" s="15">
        <v>2</v>
      </c>
      <c r="H3650" s="15" t="s">
        <v>12073</v>
      </c>
      <c r="I3650" s="15" t="s">
        <v>12079</v>
      </c>
      <c r="J3650" s="15" t="s">
        <v>12227</v>
      </c>
      <c r="K3650" s="15" t="s">
        <v>5284</v>
      </c>
      <c r="L3650" s="40" t="s">
        <v>6</v>
      </c>
      <c r="M3650" s="39"/>
      <c r="N3650" s="41" t="s">
        <v>2687</v>
      </c>
      <c r="O3650" s="39">
        <v>44998</v>
      </c>
      <c r="P3650" s="40">
        <v>1</v>
      </c>
      <c r="Q3650" s="40">
        <v>4</v>
      </c>
      <c r="R3650" s="40" t="str">
        <f>IFERROR(VLOOKUP(Tabla2[[#This Row],[CONTRATISTA PRNCIPAL]],Hoja1!$L$5:$M$9,2,FALSE),"CJV")</f>
        <v>CJV</v>
      </c>
      <c r="S3650" s="40" t="str">
        <f>IF(Tabla2[[#This Row],[EMPRESA]]=Tabla2[[#This Row],[CONTRATISTA PRNCIPAL]],"Principal","Secundaria")</f>
        <v>Principal</v>
      </c>
      <c r="T3650" s="42">
        <f>IFERROR(1/COUNTIF(Tabla2[CONTRATISTA PRNCIPAL],Tabla2[[#This Row],[CONTRATISTA PRNCIPAL]]),0)</f>
        <v>0.00392156862745098</v>
      </c>
      <c r="U3650" s="43">
        <f>IF(((TODAY()-Tabla2[[#This Row],[FECHA NACIMIENTO]])/365)&lt;18,"Corregir", IF(((TODAY()-Tabla2[[#This Row],[FECHA NACIMIENTO]])/365)&gt;80, "Corregir",ROUNDDOWN(((TODAY()-Tabla2[[#This Row],[FECHA NACIMIENTO]])/365),0)))</f>
        <v>42</v>
      </c>
      <c r="V36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50" s="44" t="str">
        <f>+IF(Tabla2[[#This Row],[Edad]]="Corregir","Corregir","Ok")</f>
        <v>Ok</v>
      </c>
      <c r="X3650" s="42" t="str">
        <f>+IFERROR(VLOOKUP(Tabla2[[#This Row],[DISTRITO SEGÚN DNI]],Hoja1!$A$2:$B$32,2,FALSE),"No")</f>
        <v>No</v>
      </c>
      <c r="Y3650" s="42" t="str">
        <f>IF(OR(LOWER(Tabla2[[#This Row],[GENERO]])="masculino", LOWER(Tabla2[[#This Row],[GENERO]])="femenino"),"OK","Corregir")</f>
        <v>OK</v>
      </c>
      <c r="Z3650" s="42" t="str">
        <f>+IF(Tabla2[[#This Row],[Nro. DNI / CE]]="","Corregir",IF(LEN(Tabla2[[#This Row],[Nro. DNI / CE]])&gt;=8,"OK","Corregir"))</f>
        <v>OK</v>
      </c>
      <c r="AA3650" s="42">
        <f>COUNTIF(Tabla2[APELLIDOS Y NOMBRES],Tabla2[[#This Row],[APELLIDOS Y NOMBRES]])</f>
        <v>1</v>
      </c>
      <c r="AB3650" s="42">
        <f>IF(Tabla2[[#This Row],[Trabajador]]&gt;1,1/Tabla2[[#This Row],[Trabajador]],Tabla2[[#This Row],[Trabajador]])</f>
        <v>1</v>
      </c>
      <c r="AC3650" t="str">
        <f>+IFERROR(IF(Tabla2[[#This Row],[FECHA CESE/BAJA]]="","No Aplica",IF(AND(MONTH(Tabla2[[#This Row],[FECHA CESE/BAJA]])=MONTH(TODAY()-30),YEAR(Tabla2[[#This Row],[FECHA CESE/BAJA]])=YEAR(TODAY())),MONTH(TODAY()-30)&amp;"-"&amp;YEAR(TODAY()),"Borrar")),"No aplica")</f>
        <v>No Aplica</v>
      </c>
      <c r="AD3650" t="str">
        <f>+IFERROR(IF(Tabla2[[#This Row],[FECHA INICIO DE LABORES EN OBRA]]="","No Aplica",IF(AND(MONTH(Tabla2[[#This Row],[FECHA INICIO DE LABORES EN OBRA]])=MONTH(TODAY()-30),YEAR(Tabla2[[#This Row],[FECHA INICIO DE LABORES EN OBRA]])=YEAR(TODAY())),MONTH(TODAY()-30)&amp;"-"&amp;YEAR(TODAY()),"No Aplica")),"No Aplica")</f>
        <v>No Aplica</v>
      </c>
    </row>
    <row r="3651" spans="1:30" x14ac:dyDescent="0.25">
      <c r="A3651" s="13" t="s">
        <v>12059</v>
      </c>
      <c r="B3651" s="15" t="s">
        <v>12060</v>
      </c>
      <c r="C3651" s="15" t="s">
        <v>12060</v>
      </c>
      <c r="D3651" s="15" t="s">
        <v>1010</v>
      </c>
      <c r="E3651" s="15" t="s">
        <v>12228</v>
      </c>
      <c r="F3651" s="39">
        <v>34941</v>
      </c>
      <c r="G3651" s="15">
        <v>2</v>
      </c>
      <c r="H3651" s="15" t="s">
        <v>12096</v>
      </c>
      <c r="I3651" s="15" t="s">
        <v>12064</v>
      </c>
      <c r="J3651" s="15" t="s">
        <v>12229</v>
      </c>
      <c r="K3651" s="15" t="s">
        <v>12230</v>
      </c>
      <c r="L3651" s="40" t="s">
        <v>6</v>
      </c>
      <c r="M3651" s="39"/>
      <c r="N3651" s="41" t="s">
        <v>2687</v>
      </c>
      <c r="O3651" s="39">
        <v>44931</v>
      </c>
      <c r="P3651" s="40">
        <v>1</v>
      </c>
      <c r="Q3651" s="40">
        <v>4</v>
      </c>
      <c r="R3651" s="40" t="str">
        <f>IFERROR(VLOOKUP(Tabla2[[#This Row],[CONTRATISTA PRNCIPAL]],Hoja1!$L$5:$M$9,2,FALSE),"CJV")</f>
        <v>CJV</v>
      </c>
      <c r="S3651" s="40" t="str">
        <f>IF(Tabla2[[#This Row],[EMPRESA]]=Tabla2[[#This Row],[CONTRATISTA PRNCIPAL]],"Principal","Secundaria")</f>
        <v>Principal</v>
      </c>
      <c r="T3651" s="42">
        <f>IFERROR(1/COUNTIF(Tabla2[CONTRATISTA PRNCIPAL],Tabla2[[#This Row],[CONTRATISTA PRNCIPAL]]),0)</f>
        <v>0.00392156862745098</v>
      </c>
      <c r="U3651" s="43">
        <f>IF(((TODAY()-Tabla2[[#This Row],[FECHA NACIMIENTO]])/365)&lt;18,"Corregir", IF(((TODAY()-Tabla2[[#This Row],[FECHA NACIMIENTO]])/365)&gt;80, "Corregir",ROUNDDOWN(((TODAY()-Tabla2[[#This Row],[FECHA NACIMIENTO]])/365),0)))</f>
        <v>28</v>
      </c>
      <c r="V36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51" s="44" t="str">
        <f>+IF(Tabla2[[#This Row],[Edad]]="Corregir","Corregir","Ok")</f>
        <v>Ok</v>
      </c>
      <c r="X3651" s="42" t="str">
        <f>+IFERROR(VLOOKUP(Tabla2[[#This Row],[DISTRITO SEGÚN DNI]],Hoja1!$A$2:$B$32,2,FALSE),"No")</f>
        <v>No</v>
      </c>
      <c r="Y3651" s="42" t="str">
        <f>IF(OR(LOWER(Tabla2[[#This Row],[GENERO]])="masculino", LOWER(Tabla2[[#This Row],[GENERO]])="femenino"),"OK","Corregir")</f>
        <v>OK</v>
      </c>
      <c r="Z3651" s="42" t="str">
        <f>+IF(Tabla2[[#This Row],[Nro. DNI / CE]]="","Corregir",IF(LEN(Tabla2[[#This Row],[Nro. DNI / CE]])&gt;=8,"OK","Corregir"))</f>
        <v>OK</v>
      </c>
      <c r="AA3651" s="42">
        <f>COUNTIF(Tabla2[APELLIDOS Y NOMBRES],Tabla2[[#This Row],[APELLIDOS Y NOMBRES]])</f>
        <v>2</v>
      </c>
      <c r="AB3651" s="42">
        <f>IF(Tabla2[[#This Row],[Trabajador]]&gt;1,1/Tabla2[[#This Row],[Trabajador]],Tabla2[[#This Row],[Trabajador]])</f>
        <v>0.5</v>
      </c>
      <c r="AC3651" t="str">
        <f>+IFERROR(IF(Tabla2[[#This Row],[FECHA CESE/BAJA]]="","No Aplica",IF(AND(MONTH(Tabla2[[#This Row],[FECHA CESE/BAJA]])=MONTH(TODAY()-30),YEAR(Tabla2[[#This Row],[FECHA CESE/BAJA]])=YEAR(TODAY())),MONTH(TODAY()-30)&amp;"-"&amp;YEAR(TODAY()),"Borrar")),"No aplica")</f>
        <v>No Aplica</v>
      </c>
      <c r="AD3651" t="str">
        <f>+IFERROR(IF(Tabla2[[#This Row],[FECHA INICIO DE LABORES EN OBRA]]="","No Aplica",IF(AND(MONTH(Tabla2[[#This Row],[FECHA INICIO DE LABORES EN OBRA]])=MONTH(TODAY()-30),YEAR(Tabla2[[#This Row],[FECHA INICIO DE LABORES EN OBRA]])=YEAR(TODAY())),MONTH(TODAY()-30)&amp;"-"&amp;YEAR(TODAY()),"No Aplica")),"No Aplica")</f>
        <v>No Aplica</v>
      </c>
    </row>
    <row r="3652" spans="1:30" x14ac:dyDescent="0.25">
      <c r="A3652" s="13" t="s">
        <v>12059</v>
      </c>
      <c r="B3652" s="15" t="s">
        <v>12060</v>
      </c>
      <c r="C3652" s="15" t="s">
        <v>12060</v>
      </c>
      <c r="D3652" s="15" t="s">
        <v>12231</v>
      </c>
      <c r="E3652" s="15" t="s">
        <v>12232</v>
      </c>
      <c r="F3652" s="39">
        <v>31259</v>
      </c>
      <c r="G3652" s="15">
        <v>2</v>
      </c>
      <c r="H3652" s="15" t="s">
        <v>12104</v>
      </c>
      <c r="I3652" s="15" t="s">
        <v>12064</v>
      </c>
      <c r="J3652" s="15" t="s">
        <v>12233</v>
      </c>
      <c r="K3652" s="15" t="s">
        <v>2843</v>
      </c>
      <c r="L3652" s="40" t="s">
        <v>6</v>
      </c>
      <c r="M3652" s="39"/>
      <c r="N3652" s="41" t="s">
        <v>2687</v>
      </c>
      <c r="O3652" s="39" t="s">
        <v>12234</v>
      </c>
      <c r="P3652" s="40">
        <v>1</v>
      </c>
      <c r="Q3652" s="40">
        <v>4</v>
      </c>
      <c r="R3652" s="40" t="str">
        <f>IFERROR(VLOOKUP(Tabla2[[#This Row],[CONTRATISTA PRNCIPAL]],Hoja1!$L$5:$M$9,2,FALSE),"CJV")</f>
        <v>CJV</v>
      </c>
      <c r="S3652" s="40" t="str">
        <f>IF(Tabla2[[#This Row],[EMPRESA]]=Tabla2[[#This Row],[CONTRATISTA PRNCIPAL]],"Principal","Secundaria")</f>
        <v>Principal</v>
      </c>
      <c r="T3652" s="42">
        <f>IFERROR(1/COUNTIF(Tabla2[CONTRATISTA PRNCIPAL],Tabla2[[#This Row],[CONTRATISTA PRNCIPAL]]),0)</f>
        <v>0.00392156862745098</v>
      </c>
      <c r="U3652" s="43">
        <f>IF(((TODAY()-Tabla2[[#This Row],[FECHA NACIMIENTO]])/365)&lt;18,"Corregir", IF(((TODAY()-Tabla2[[#This Row],[FECHA NACIMIENTO]])/365)&gt;80, "Corregir",ROUNDDOWN(((TODAY()-Tabla2[[#This Row],[FECHA NACIMIENTO]])/365),0)))</f>
        <v>38</v>
      </c>
      <c r="V36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52" s="44" t="str">
        <f>+IF(Tabla2[[#This Row],[Edad]]="Corregir","Corregir","Ok")</f>
        <v>Ok</v>
      </c>
      <c r="X3652" s="42" t="str">
        <f>+IFERROR(VLOOKUP(Tabla2[[#This Row],[DISTRITO SEGÚN DNI]],Hoja1!$A$2:$B$32,2,FALSE),"No")</f>
        <v>No</v>
      </c>
      <c r="Y3652" s="42" t="str">
        <f>IF(OR(LOWER(Tabla2[[#This Row],[GENERO]])="masculino", LOWER(Tabla2[[#This Row],[GENERO]])="femenino"),"OK","Corregir")</f>
        <v>OK</v>
      </c>
      <c r="Z3652" s="42" t="str">
        <f>+IF(Tabla2[[#This Row],[Nro. DNI / CE]]="","Corregir",IF(LEN(Tabla2[[#This Row],[Nro. DNI / CE]])&gt;=8,"OK","Corregir"))</f>
        <v>OK</v>
      </c>
      <c r="AA3652" s="42">
        <f>COUNTIF(Tabla2[APELLIDOS Y NOMBRES],Tabla2[[#This Row],[APELLIDOS Y NOMBRES]])</f>
        <v>1</v>
      </c>
      <c r="AB3652" s="42">
        <f>IF(Tabla2[[#This Row],[Trabajador]]&gt;1,1/Tabla2[[#This Row],[Trabajador]],Tabla2[[#This Row],[Trabajador]])</f>
        <v>1</v>
      </c>
      <c r="AC3652" t="str">
        <f>+IFERROR(IF(Tabla2[[#This Row],[FECHA CESE/BAJA]]="","No Aplica",IF(AND(MONTH(Tabla2[[#This Row],[FECHA CESE/BAJA]])=MONTH(TODAY()-30),YEAR(Tabla2[[#This Row],[FECHA CESE/BAJA]])=YEAR(TODAY())),MONTH(TODAY()-30)&amp;"-"&amp;YEAR(TODAY()),"Borrar")),"No aplica")</f>
        <v>No Aplica</v>
      </c>
      <c r="AD3652" t="str">
        <f>+IFERROR(IF(Tabla2[[#This Row],[FECHA INICIO DE LABORES EN OBRA]]="","No Aplica",IF(AND(MONTH(Tabla2[[#This Row],[FECHA INICIO DE LABORES EN OBRA]])=MONTH(TODAY()-30),YEAR(Tabla2[[#This Row],[FECHA INICIO DE LABORES EN OBRA]])=YEAR(TODAY())),MONTH(TODAY()-30)&amp;"-"&amp;YEAR(TODAY()),"No Aplica")),"No Aplica")</f>
        <v>No Aplica</v>
      </c>
    </row>
    <row r="3653" spans="1:30" x14ac:dyDescent="0.25">
      <c r="A3653" s="13" t="s">
        <v>12059</v>
      </c>
      <c r="B3653" s="15" t="s">
        <v>12060</v>
      </c>
      <c r="C3653" s="15" t="s">
        <v>12060</v>
      </c>
      <c r="D3653" s="15" t="s">
        <v>12235</v>
      </c>
      <c r="E3653" s="15" t="s">
        <v>12236</v>
      </c>
      <c r="F3653" s="39">
        <v>33061</v>
      </c>
      <c r="G3653" s="15">
        <v>2</v>
      </c>
      <c r="H3653" s="15" t="s">
        <v>12073</v>
      </c>
      <c r="I3653" s="15" t="s">
        <v>12079</v>
      </c>
      <c r="J3653" s="15" t="s">
        <v>12237</v>
      </c>
      <c r="K3653" s="15" t="s">
        <v>12238</v>
      </c>
      <c r="L3653" s="40" t="s">
        <v>6</v>
      </c>
      <c r="M3653" s="39"/>
      <c r="N3653" s="41" t="s">
        <v>2687</v>
      </c>
      <c r="O3653" s="39">
        <v>44692</v>
      </c>
      <c r="P3653" s="40">
        <v>1</v>
      </c>
      <c r="Q3653" s="40">
        <v>4</v>
      </c>
      <c r="R3653" s="40" t="str">
        <f>IFERROR(VLOOKUP(Tabla2[[#This Row],[CONTRATISTA PRNCIPAL]],Hoja1!$L$5:$M$9,2,FALSE),"CJV")</f>
        <v>CJV</v>
      </c>
      <c r="S3653" s="40" t="str">
        <f>IF(Tabla2[[#This Row],[EMPRESA]]=Tabla2[[#This Row],[CONTRATISTA PRNCIPAL]],"Principal","Secundaria")</f>
        <v>Principal</v>
      </c>
      <c r="T3653" s="42">
        <f>IFERROR(1/COUNTIF(Tabla2[CONTRATISTA PRNCIPAL],Tabla2[[#This Row],[CONTRATISTA PRNCIPAL]]),0)</f>
        <v>0.00392156862745098</v>
      </c>
      <c r="U3653" s="43">
        <f>IF(((TODAY()-Tabla2[[#This Row],[FECHA NACIMIENTO]])/365)&lt;18,"Corregir", IF(((TODAY()-Tabla2[[#This Row],[FECHA NACIMIENTO]])/365)&gt;80, "Corregir",ROUNDDOWN(((TODAY()-Tabla2[[#This Row],[FECHA NACIMIENTO]])/365),0)))</f>
        <v>33</v>
      </c>
      <c r="V36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53" s="44" t="str">
        <f>+IF(Tabla2[[#This Row],[Edad]]="Corregir","Corregir","Ok")</f>
        <v>Ok</v>
      </c>
      <c r="X3653" s="42" t="str">
        <f>+IFERROR(VLOOKUP(Tabla2[[#This Row],[DISTRITO SEGÚN DNI]],Hoja1!$A$2:$B$32,2,FALSE),"No")</f>
        <v>No</v>
      </c>
      <c r="Y3653" s="42" t="str">
        <f>IF(OR(LOWER(Tabla2[[#This Row],[GENERO]])="masculino", LOWER(Tabla2[[#This Row],[GENERO]])="femenino"),"OK","Corregir")</f>
        <v>OK</v>
      </c>
      <c r="Z3653" s="42" t="str">
        <f>+IF(Tabla2[[#This Row],[Nro. DNI / CE]]="","Corregir",IF(LEN(Tabla2[[#This Row],[Nro. DNI / CE]])&gt;=8,"OK","Corregir"))</f>
        <v>OK</v>
      </c>
      <c r="AA3653" s="42">
        <f>COUNTIF(Tabla2[APELLIDOS Y NOMBRES],Tabla2[[#This Row],[APELLIDOS Y NOMBRES]])</f>
        <v>1</v>
      </c>
      <c r="AB3653" s="42">
        <f>IF(Tabla2[[#This Row],[Trabajador]]&gt;1,1/Tabla2[[#This Row],[Trabajador]],Tabla2[[#This Row],[Trabajador]])</f>
        <v>1</v>
      </c>
      <c r="AC3653" t="str">
        <f>+IFERROR(IF(Tabla2[[#This Row],[FECHA CESE/BAJA]]="","No Aplica",IF(AND(MONTH(Tabla2[[#This Row],[FECHA CESE/BAJA]])=MONTH(TODAY()-30),YEAR(Tabla2[[#This Row],[FECHA CESE/BAJA]])=YEAR(TODAY())),MONTH(TODAY()-30)&amp;"-"&amp;YEAR(TODAY()),"Borrar")),"No aplica")</f>
        <v>No Aplica</v>
      </c>
      <c r="AD3653" t="str">
        <f>+IFERROR(IF(Tabla2[[#This Row],[FECHA INICIO DE LABORES EN OBRA]]="","No Aplica",IF(AND(MONTH(Tabla2[[#This Row],[FECHA INICIO DE LABORES EN OBRA]])=MONTH(TODAY()-30),YEAR(Tabla2[[#This Row],[FECHA INICIO DE LABORES EN OBRA]])=YEAR(TODAY())),MONTH(TODAY()-30)&amp;"-"&amp;YEAR(TODAY()),"No Aplica")),"No Aplica")</f>
        <v>No Aplica</v>
      </c>
    </row>
    <row r="3654" spans="1:30" x14ac:dyDescent="0.25">
      <c r="A3654" s="13" t="s">
        <v>12059</v>
      </c>
      <c r="B3654" s="15" t="s">
        <v>12060</v>
      </c>
      <c r="C3654" s="15" t="s">
        <v>12060</v>
      </c>
      <c r="D3654" s="15" t="s">
        <v>1275</v>
      </c>
      <c r="E3654" s="15" t="s">
        <v>1276</v>
      </c>
      <c r="F3654" s="39">
        <v>27113</v>
      </c>
      <c r="G3654" s="15">
        <v>2</v>
      </c>
      <c r="H3654" s="15" t="s">
        <v>10382</v>
      </c>
      <c r="I3654" s="15" t="s">
        <v>12102</v>
      </c>
      <c r="J3654" s="15" t="s">
        <v>12239</v>
      </c>
      <c r="K3654" s="15" t="s">
        <v>2802</v>
      </c>
      <c r="L3654" s="40" t="s">
        <v>6</v>
      </c>
      <c r="M3654" s="39"/>
      <c r="N3654" s="41" t="s">
        <v>2687</v>
      </c>
      <c r="O3654" s="39">
        <v>44683</v>
      </c>
      <c r="P3654" s="40">
        <v>1</v>
      </c>
      <c r="Q3654" s="40">
        <v>4</v>
      </c>
      <c r="R3654" s="40" t="str">
        <f>IFERROR(VLOOKUP(Tabla2[[#This Row],[CONTRATISTA PRNCIPAL]],Hoja1!$L$5:$M$9,2,FALSE),"CJV")</f>
        <v>CJV</v>
      </c>
      <c r="S3654" s="40" t="str">
        <f>IF(Tabla2[[#This Row],[EMPRESA]]=Tabla2[[#This Row],[CONTRATISTA PRNCIPAL]],"Principal","Secundaria")</f>
        <v>Principal</v>
      </c>
      <c r="T3654" s="42">
        <f>IFERROR(1/COUNTIF(Tabla2[CONTRATISTA PRNCIPAL],Tabla2[[#This Row],[CONTRATISTA PRNCIPAL]]),0)</f>
        <v>0.00392156862745098</v>
      </c>
      <c r="U3654" s="43">
        <f>IF(((TODAY()-Tabla2[[#This Row],[FECHA NACIMIENTO]])/365)&lt;18,"Corregir", IF(((TODAY()-Tabla2[[#This Row],[FECHA NACIMIENTO]])/365)&gt;80, "Corregir",ROUNDDOWN(((TODAY()-Tabla2[[#This Row],[FECHA NACIMIENTO]])/365),0)))</f>
        <v>49</v>
      </c>
      <c r="V36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54" s="44" t="str">
        <f>+IF(Tabla2[[#This Row],[Edad]]="Corregir","Corregir","Ok")</f>
        <v>Ok</v>
      </c>
      <c r="X3654" s="42" t="str">
        <f>+IFERROR(VLOOKUP(Tabla2[[#This Row],[DISTRITO SEGÚN DNI]],Hoja1!$A$2:$B$32,2,FALSE),"No")</f>
        <v>CALLAO</v>
      </c>
      <c r="Y3654" s="42" t="str">
        <f>IF(OR(LOWER(Tabla2[[#This Row],[GENERO]])="masculino", LOWER(Tabla2[[#This Row],[GENERO]])="femenino"),"OK","Corregir")</f>
        <v>OK</v>
      </c>
      <c r="Z3654" s="42" t="str">
        <f>+IF(Tabla2[[#This Row],[Nro. DNI / CE]]="","Corregir",IF(LEN(Tabla2[[#This Row],[Nro. DNI / CE]])&gt;=8,"OK","Corregir"))</f>
        <v>OK</v>
      </c>
      <c r="AA3654" s="42">
        <f>COUNTIF(Tabla2[APELLIDOS Y NOMBRES],Tabla2[[#This Row],[APELLIDOS Y NOMBRES]])</f>
        <v>1</v>
      </c>
      <c r="AB3654" s="42">
        <f>IF(Tabla2[[#This Row],[Trabajador]]&gt;1,1/Tabla2[[#This Row],[Trabajador]],Tabla2[[#This Row],[Trabajador]])</f>
        <v>1</v>
      </c>
      <c r="AC3654" t="str">
        <f>+IFERROR(IF(Tabla2[[#This Row],[FECHA CESE/BAJA]]="","No Aplica",IF(AND(MONTH(Tabla2[[#This Row],[FECHA CESE/BAJA]])=MONTH(TODAY()-30),YEAR(Tabla2[[#This Row],[FECHA CESE/BAJA]])=YEAR(TODAY())),MONTH(TODAY()-30)&amp;"-"&amp;YEAR(TODAY()),"Borrar")),"No aplica")</f>
        <v>No Aplica</v>
      </c>
      <c r="AD3654" t="str">
        <f>+IFERROR(IF(Tabla2[[#This Row],[FECHA INICIO DE LABORES EN OBRA]]="","No Aplica",IF(AND(MONTH(Tabla2[[#This Row],[FECHA INICIO DE LABORES EN OBRA]])=MONTH(TODAY()-30),YEAR(Tabla2[[#This Row],[FECHA INICIO DE LABORES EN OBRA]])=YEAR(TODAY())),MONTH(TODAY()-30)&amp;"-"&amp;YEAR(TODAY()),"No Aplica")),"No Aplica")</f>
        <v>No Aplica</v>
      </c>
    </row>
    <row r="3655" spans="1:30" x14ac:dyDescent="0.25">
      <c r="A3655" s="13" t="s">
        <v>12059</v>
      </c>
      <c r="B3655" s="15" t="s">
        <v>12060</v>
      </c>
      <c r="C3655" s="15" t="s">
        <v>12060</v>
      </c>
      <c r="D3655" s="15" t="s">
        <v>12240</v>
      </c>
      <c r="E3655" s="15" t="s">
        <v>12241</v>
      </c>
      <c r="F3655" s="39">
        <v>28724</v>
      </c>
      <c r="G3655" s="15">
        <v>2</v>
      </c>
      <c r="H3655" s="15" t="s">
        <v>12069</v>
      </c>
      <c r="I3655" s="15" t="s">
        <v>12079</v>
      </c>
      <c r="J3655" s="15" t="s">
        <v>12242</v>
      </c>
      <c r="K3655" s="15" t="s">
        <v>12243</v>
      </c>
      <c r="L3655" s="40" t="s">
        <v>6</v>
      </c>
      <c r="M3655" s="39"/>
      <c r="N3655" s="41" t="s">
        <v>2687</v>
      </c>
      <c r="O3655" s="39">
        <v>44704</v>
      </c>
      <c r="P3655" s="40">
        <v>1</v>
      </c>
      <c r="Q3655" s="40">
        <v>4</v>
      </c>
      <c r="R3655" s="40" t="str">
        <f>IFERROR(VLOOKUP(Tabla2[[#This Row],[CONTRATISTA PRNCIPAL]],Hoja1!$L$5:$M$9,2,FALSE),"CJV")</f>
        <v>CJV</v>
      </c>
      <c r="S3655" s="40" t="str">
        <f>IF(Tabla2[[#This Row],[EMPRESA]]=Tabla2[[#This Row],[CONTRATISTA PRNCIPAL]],"Principal","Secundaria")</f>
        <v>Principal</v>
      </c>
      <c r="T3655" s="42">
        <f>IFERROR(1/COUNTIF(Tabla2[CONTRATISTA PRNCIPAL],Tabla2[[#This Row],[CONTRATISTA PRNCIPAL]]),0)</f>
        <v>0.00392156862745098</v>
      </c>
      <c r="U3655" s="43">
        <f>IF(((TODAY()-Tabla2[[#This Row],[FECHA NACIMIENTO]])/365)&lt;18,"Corregir", IF(((TODAY()-Tabla2[[#This Row],[FECHA NACIMIENTO]])/365)&gt;80, "Corregir",ROUNDDOWN(((TODAY()-Tabla2[[#This Row],[FECHA NACIMIENTO]])/365),0)))</f>
        <v>45</v>
      </c>
      <c r="V36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55" s="44" t="str">
        <f>+IF(Tabla2[[#This Row],[Edad]]="Corregir","Corregir","Ok")</f>
        <v>Ok</v>
      </c>
      <c r="X3655" s="42" t="str">
        <f>+IFERROR(VLOOKUP(Tabla2[[#This Row],[DISTRITO SEGÚN DNI]],Hoja1!$A$2:$B$32,2,FALSE),"No")</f>
        <v>No</v>
      </c>
      <c r="Y3655" s="42" t="str">
        <f>IF(OR(LOWER(Tabla2[[#This Row],[GENERO]])="masculino", LOWER(Tabla2[[#This Row],[GENERO]])="femenino"),"OK","Corregir")</f>
        <v>OK</v>
      </c>
      <c r="Z3655" s="42" t="str">
        <f>+IF(Tabla2[[#This Row],[Nro. DNI / CE]]="","Corregir",IF(LEN(Tabla2[[#This Row],[Nro. DNI / CE]])&gt;=8,"OK","Corregir"))</f>
        <v>OK</v>
      </c>
      <c r="AA3655" s="42">
        <f>COUNTIF(Tabla2[APELLIDOS Y NOMBRES],Tabla2[[#This Row],[APELLIDOS Y NOMBRES]])</f>
        <v>1</v>
      </c>
      <c r="AB3655" s="42">
        <f>IF(Tabla2[[#This Row],[Trabajador]]&gt;1,1/Tabla2[[#This Row],[Trabajador]],Tabla2[[#This Row],[Trabajador]])</f>
        <v>1</v>
      </c>
      <c r="AC3655" t="str">
        <f>+IFERROR(IF(Tabla2[[#This Row],[FECHA CESE/BAJA]]="","No Aplica",IF(AND(MONTH(Tabla2[[#This Row],[FECHA CESE/BAJA]])=MONTH(TODAY()-30),YEAR(Tabla2[[#This Row],[FECHA CESE/BAJA]])=YEAR(TODAY())),MONTH(TODAY()-30)&amp;"-"&amp;YEAR(TODAY()),"Borrar")),"No aplica")</f>
        <v>No Aplica</v>
      </c>
      <c r="AD3655" t="str">
        <f>+IFERROR(IF(Tabla2[[#This Row],[FECHA INICIO DE LABORES EN OBRA]]="","No Aplica",IF(AND(MONTH(Tabla2[[#This Row],[FECHA INICIO DE LABORES EN OBRA]])=MONTH(TODAY()-30),YEAR(Tabla2[[#This Row],[FECHA INICIO DE LABORES EN OBRA]])=YEAR(TODAY())),MONTH(TODAY()-30)&amp;"-"&amp;YEAR(TODAY()),"No Aplica")),"No Aplica")</f>
        <v>No Aplica</v>
      </c>
    </row>
    <row r="3656" spans="1:30" x14ac:dyDescent="0.25">
      <c r="A3656" s="13" t="s">
        <v>12059</v>
      </c>
      <c r="B3656" s="15" t="s">
        <v>12060</v>
      </c>
      <c r="C3656" s="15" t="s">
        <v>12060</v>
      </c>
      <c r="D3656" s="15" t="s">
        <v>12244</v>
      </c>
      <c r="E3656" s="15" t="s">
        <v>12245</v>
      </c>
      <c r="F3656" s="39">
        <v>31197</v>
      </c>
      <c r="G3656" s="15">
        <v>1</v>
      </c>
      <c r="H3656" s="15" t="s">
        <v>2691</v>
      </c>
      <c r="I3656" s="15" t="s">
        <v>12064</v>
      </c>
      <c r="J3656" s="15" t="s">
        <v>12246</v>
      </c>
      <c r="K3656" s="15" t="s">
        <v>12247</v>
      </c>
      <c r="L3656" s="40" t="s">
        <v>6</v>
      </c>
      <c r="M3656" s="39"/>
      <c r="N3656" s="41" t="s">
        <v>2687</v>
      </c>
      <c r="O3656" s="39" t="s">
        <v>865</v>
      </c>
      <c r="P3656" s="40">
        <v>1</v>
      </c>
      <c r="Q3656" s="40">
        <v>1</v>
      </c>
      <c r="R3656" s="40" t="str">
        <f>IFERROR(VLOOKUP(Tabla2[[#This Row],[CONTRATISTA PRNCIPAL]],Hoja1!$L$5:$M$9,2,FALSE),"CJV")</f>
        <v>CJV</v>
      </c>
      <c r="S3656" s="40" t="str">
        <f>IF(Tabla2[[#This Row],[EMPRESA]]=Tabla2[[#This Row],[CONTRATISTA PRNCIPAL]],"Principal","Secundaria")</f>
        <v>Principal</v>
      </c>
      <c r="T3656" s="42">
        <f>IFERROR(1/COUNTIF(Tabla2[CONTRATISTA PRNCIPAL],Tabla2[[#This Row],[CONTRATISTA PRNCIPAL]]),0)</f>
        <v>0.00392156862745098</v>
      </c>
      <c r="U3656" s="43">
        <f>IF(((TODAY()-Tabla2[[#This Row],[FECHA NACIMIENTO]])/365)&lt;18,"Corregir", IF(((TODAY()-Tabla2[[#This Row],[FECHA NACIMIENTO]])/365)&gt;80, "Corregir",ROUNDDOWN(((TODAY()-Tabla2[[#This Row],[FECHA NACIMIENTO]])/365),0)))</f>
        <v>38</v>
      </c>
      <c r="V36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56" s="44" t="str">
        <f>+IF(Tabla2[[#This Row],[Edad]]="Corregir","Corregir","Ok")</f>
        <v>Ok</v>
      </c>
      <c r="X3656" s="42" t="str">
        <f>+IFERROR(VLOOKUP(Tabla2[[#This Row],[DISTRITO SEGÚN DNI]],Hoja1!$A$2:$B$32,2,FALSE),"No")</f>
        <v>No</v>
      </c>
      <c r="Y3656" s="42" t="str">
        <f>IF(OR(LOWER(Tabla2[[#This Row],[GENERO]])="masculino", LOWER(Tabla2[[#This Row],[GENERO]])="femenino"),"OK","Corregir")</f>
        <v>OK</v>
      </c>
      <c r="Z3656" s="42" t="str">
        <f>+IF(Tabla2[[#This Row],[Nro. DNI / CE]]="","Corregir",IF(LEN(Tabla2[[#This Row],[Nro. DNI / CE]])&gt;=8,"OK","Corregir"))</f>
        <v>OK</v>
      </c>
      <c r="AA3656" s="42">
        <f>COUNTIF(Tabla2[APELLIDOS Y NOMBRES],Tabla2[[#This Row],[APELLIDOS Y NOMBRES]])</f>
        <v>1</v>
      </c>
      <c r="AB3656" s="42">
        <f>IF(Tabla2[[#This Row],[Trabajador]]&gt;1,1/Tabla2[[#This Row],[Trabajador]],Tabla2[[#This Row],[Trabajador]])</f>
        <v>1</v>
      </c>
      <c r="AC3656" t="str">
        <f>+IFERROR(IF(Tabla2[[#This Row],[FECHA CESE/BAJA]]="","No Aplica",IF(AND(MONTH(Tabla2[[#This Row],[FECHA CESE/BAJA]])=MONTH(TODAY()-30),YEAR(Tabla2[[#This Row],[FECHA CESE/BAJA]])=YEAR(TODAY())),MONTH(TODAY()-30)&amp;"-"&amp;YEAR(TODAY()),"Borrar")),"No aplica")</f>
        <v>No Aplica</v>
      </c>
      <c r="AD3656" t="str">
        <f>+IFERROR(IF(Tabla2[[#This Row],[FECHA INICIO DE LABORES EN OBRA]]="","No Aplica",IF(AND(MONTH(Tabla2[[#This Row],[FECHA INICIO DE LABORES EN OBRA]])=MONTH(TODAY()-30),YEAR(Tabla2[[#This Row],[FECHA INICIO DE LABORES EN OBRA]])=YEAR(TODAY())),MONTH(TODAY()-30)&amp;"-"&amp;YEAR(TODAY()),"No Aplica")),"No Aplica")</f>
        <v>No Aplica</v>
      </c>
    </row>
    <row r="3657" spans="1:30" x14ac:dyDescent="0.25">
      <c r="A3657" s="13" t="s">
        <v>12059</v>
      </c>
      <c r="B3657" s="15" t="s">
        <v>12060</v>
      </c>
      <c r="C3657" s="15" t="s">
        <v>12060</v>
      </c>
      <c r="D3657" s="15" t="s">
        <v>12248</v>
      </c>
      <c r="E3657" s="15" t="s">
        <v>12249</v>
      </c>
      <c r="F3657" s="39">
        <v>34932</v>
      </c>
      <c r="G3657" s="15">
        <v>2</v>
      </c>
      <c r="H3657" s="15" t="s">
        <v>12193</v>
      </c>
      <c r="I3657" s="15" t="s">
        <v>12064</v>
      </c>
      <c r="J3657" s="15" t="s">
        <v>12250</v>
      </c>
      <c r="K3657" s="15" t="s">
        <v>12247</v>
      </c>
      <c r="L3657" s="40" t="s">
        <v>6</v>
      </c>
      <c r="M3657" s="39"/>
      <c r="N3657" s="41" t="s">
        <v>2687</v>
      </c>
      <c r="O3657" s="39" t="s">
        <v>865</v>
      </c>
      <c r="P3657" s="40">
        <v>1</v>
      </c>
      <c r="Q3657" s="40">
        <v>4</v>
      </c>
      <c r="R3657" s="40" t="str">
        <f>IFERROR(VLOOKUP(Tabla2[[#This Row],[CONTRATISTA PRNCIPAL]],Hoja1!$L$5:$M$9,2,FALSE),"CJV")</f>
        <v>CJV</v>
      </c>
      <c r="S3657" s="40" t="str">
        <f>IF(Tabla2[[#This Row],[EMPRESA]]=Tabla2[[#This Row],[CONTRATISTA PRNCIPAL]],"Principal","Secundaria")</f>
        <v>Principal</v>
      </c>
      <c r="T3657" s="42">
        <f>IFERROR(1/COUNTIF(Tabla2[CONTRATISTA PRNCIPAL],Tabla2[[#This Row],[CONTRATISTA PRNCIPAL]]),0)</f>
        <v>0.00392156862745098</v>
      </c>
      <c r="U3657" s="43">
        <f>IF(((TODAY()-Tabla2[[#This Row],[FECHA NACIMIENTO]])/365)&lt;18,"Corregir", IF(((TODAY()-Tabla2[[#This Row],[FECHA NACIMIENTO]])/365)&gt;80, "Corregir",ROUNDDOWN(((TODAY()-Tabla2[[#This Row],[FECHA NACIMIENTO]])/365),0)))</f>
        <v>28</v>
      </c>
      <c r="V36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57" s="44" t="str">
        <f>+IF(Tabla2[[#This Row],[Edad]]="Corregir","Corregir","Ok")</f>
        <v>Ok</v>
      </c>
      <c r="X3657" s="42" t="str">
        <f>+IFERROR(VLOOKUP(Tabla2[[#This Row],[DISTRITO SEGÚN DNI]],Hoja1!$A$2:$B$32,2,FALSE),"No")</f>
        <v>No</v>
      </c>
      <c r="Y3657" s="42" t="str">
        <f>IF(OR(LOWER(Tabla2[[#This Row],[GENERO]])="masculino", LOWER(Tabla2[[#This Row],[GENERO]])="femenino"),"OK","Corregir")</f>
        <v>OK</v>
      </c>
      <c r="Z3657" s="42" t="str">
        <f>+IF(Tabla2[[#This Row],[Nro. DNI / CE]]="","Corregir",IF(LEN(Tabla2[[#This Row],[Nro. DNI / CE]])&gt;=8,"OK","Corregir"))</f>
        <v>OK</v>
      </c>
      <c r="AA3657" s="42">
        <f>COUNTIF(Tabla2[APELLIDOS Y NOMBRES],Tabla2[[#This Row],[APELLIDOS Y NOMBRES]])</f>
        <v>1</v>
      </c>
      <c r="AB3657" s="42">
        <f>IF(Tabla2[[#This Row],[Trabajador]]&gt;1,1/Tabla2[[#This Row],[Trabajador]],Tabla2[[#This Row],[Trabajador]])</f>
        <v>1</v>
      </c>
      <c r="AC3657" t="str">
        <f>+IFERROR(IF(Tabla2[[#This Row],[FECHA CESE/BAJA]]="","No Aplica",IF(AND(MONTH(Tabla2[[#This Row],[FECHA CESE/BAJA]])=MONTH(TODAY()-30),YEAR(Tabla2[[#This Row],[FECHA CESE/BAJA]])=YEAR(TODAY())),MONTH(TODAY()-30)&amp;"-"&amp;YEAR(TODAY()),"Borrar")),"No aplica")</f>
        <v>No Aplica</v>
      </c>
      <c r="AD3657" t="str">
        <f>+IFERROR(IF(Tabla2[[#This Row],[FECHA INICIO DE LABORES EN OBRA]]="","No Aplica",IF(AND(MONTH(Tabla2[[#This Row],[FECHA INICIO DE LABORES EN OBRA]])=MONTH(TODAY()-30),YEAR(Tabla2[[#This Row],[FECHA INICIO DE LABORES EN OBRA]])=YEAR(TODAY())),MONTH(TODAY()-30)&amp;"-"&amp;YEAR(TODAY()),"No Aplica")),"No Aplica")</f>
        <v>No Aplica</v>
      </c>
    </row>
    <row r="3658" spans="1:30" x14ac:dyDescent="0.25">
      <c r="A3658" s="13" t="s">
        <v>12059</v>
      </c>
      <c r="B3658" s="15" t="s">
        <v>12060</v>
      </c>
      <c r="C3658" s="15" t="s">
        <v>12060</v>
      </c>
      <c r="D3658" s="15" t="s">
        <v>12251</v>
      </c>
      <c r="E3658" s="15" t="s">
        <v>12252</v>
      </c>
      <c r="F3658" s="39">
        <v>27044</v>
      </c>
      <c r="G3658" s="15">
        <v>2</v>
      </c>
      <c r="H3658" s="15" t="s">
        <v>12063</v>
      </c>
      <c r="I3658" s="15" t="s">
        <v>12071</v>
      </c>
      <c r="J3658" s="15" t="s">
        <v>12253</v>
      </c>
      <c r="K3658" s="15" t="s">
        <v>2926</v>
      </c>
      <c r="L3658" s="40" t="s">
        <v>6</v>
      </c>
      <c r="M3658" s="39"/>
      <c r="N3658" s="41" t="s">
        <v>2687</v>
      </c>
      <c r="O3658" s="39" t="s">
        <v>12254</v>
      </c>
      <c r="P3658" s="40">
        <v>1</v>
      </c>
      <c r="Q3658" s="40">
        <v>4</v>
      </c>
      <c r="R3658" s="40" t="str">
        <f>IFERROR(VLOOKUP(Tabla2[[#This Row],[CONTRATISTA PRNCIPAL]],Hoja1!$L$5:$M$9,2,FALSE),"CJV")</f>
        <v>CJV</v>
      </c>
      <c r="S3658" s="40" t="str">
        <f>IF(Tabla2[[#This Row],[EMPRESA]]=Tabla2[[#This Row],[CONTRATISTA PRNCIPAL]],"Principal","Secundaria")</f>
        <v>Principal</v>
      </c>
      <c r="T3658" s="42">
        <f>IFERROR(1/COUNTIF(Tabla2[CONTRATISTA PRNCIPAL],Tabla2[[#This Row],[CONTRATISTA PRNCIPAL]]),0)</f>
        <v>0.00392156862745098</v>
      </c>
      <c r="U3658" s="43">
        <f>IF(((TODAY()-Tabla2[[#This Row],[FECHA NACIMIENTO]])/365)&lt;18,"Corregir", IF(((TODAY()-Tabla2[[#This Row],[FECHA NACIMIENTO]])/365)&gt;80, "Corregir",ROUNDDOWN(((TODAY()-Tabla2[[#This Row],[FECHA NACIMIENTO]])/365),0)))</f>
        <v>49</v>
      </c>
      <c r="V36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58" s="44" t="str">
        <f>+IF(Tabla2[[#This Row],[Edad]]="Corregir","Corregir","Ok")</f>
        <v>Ok</v>
      </c>
      <c r="X3658" s="42" t="str">
        <f>+IFERROR(VLOOKUP(Tabla2[[#This Row],[DISTRITO SEGÚN DNI]],Hoja1!$A$2:$B$32,2,FALSE),"No")</f>
        <v>No</v>
      </c>
      <c r="Y3658" s="42" t="str">
        <f>IF(OR(LOWER(Tabla2[[#This Row],[GENERO]])="masculino", LOWER(Tabla2[[#This Row],[GENERO]])="femenino"),"OK","Corregir")</f>
        <v>OK</v>
      </c>
      <c r="Z3658" s="42" t="str">
        <f>+IF(Tabla2[[#This Row],[Nro. DNI / CE]]="","Corregir",IF(LEN(Tabla2[[#This Row],[Nro. DNI / CE]])&gt;=8,"OK","Corregir"))</f>
        <v>OK</v>
      </c>
      <c r="AA3658" s="42">
        <f>COUNTIF(Tabla2[APELLIDOS Y NOMBRES],Tabla2[[#This Row],[APELLIDOS Y NOMBRES]])</f>
        <v>1</v>
      </c>
      <c r="AB3658" s="42">
        <f>IF(Tabla2[[#This Row],[Trabajador]]&gt;1,1/Tabla2[[#This Row],[Trabajador]],Tabla2[[#This Row],[Trabajador]])</f>
        <v>1</v>
      </c>
      <c r="AC3658" t="str">
        <f>+IFERROR(IF(Tabla2[[#This Row],[FECHA CESE/BAJA]]="","No Aplica",IF(AND(MONTH(Tabla2[[#This Row],[FECHA CESE/BAJA]])=MONTH(TODAY()-30),YEAR(Tabla2[[#This Row],[FECHA CESE/BAJA]])=YEAR(TODAY())),MONTH(TODAY()-30)&amp;"-"&amp;YEAR(TODAY()),"Borrar")),"No aplica")</f>
        <v>No Aplica</v>
      </c>
      <c r="AD3658" t="str">
        <f>+IFERROR(IF(Tabla2[[#This Row],[FECHA INICIO DE LABORES EN OBRA]]="","No Aplica",IF(AND(MONTH(Tabla2[[#This Row],[FECHA INICIO DE LABORES EN OBRA]])=MONTH(TODAY()-30),YEAR(Tabla2[[#This Row],[FECHA INICIO DE LABORES EN OBRA]])=YEAR(TODAY())),MONTH(TODAY()-30)&amp;"-"&amp;YEAR(TODAY()),"No Aplica")),"No Aplica")</f>
        <v>No Aplica</v>
      </c>
    </row>
    <row r="3659" spans="1:30" x14ac:dyDescent="0.25">
      <c r="A3659" s="13" t="s">
        <v>12059</v>
      </c>
      <c r="B3659" s="15" t="s">
        <v>12060</v>
      </c>
      <c r="C3659" s="15" t="s">
        <v>12060</v>
      </c>
      <c r="D3659" s="15" t="s">
        <v>1277</v>
      </c>
      <c r="E3659" s="15" t="s">
        <v>1278</v>
      </c>
      <c r="F3659" s="39">
        <v>30273</v>
      </c>
      <c r="G3659" s="15">
        <v>2</v>
      </c>
      <c r="H3659" s="15" t="s">
        <v>12096</v>
      </c>
      <c r="I3659" s="15" t="s">
        <v>12064</v>
      </c>
      <c r="J3659" s="15" t="s">
        <v>12255</v>
      </c>
      <c r="K3659" s="15" t="s">
        <v>17</v>
      </c>
      <c r="L3659" s="40" t="s">
        <v>6</v>
      </c>
      <c r="M3659" s="39"/>
      <c r="N3659" s="41" t="s">
        <v>2687</v>
      </c>
      <c r="O3659" s="39" t="s">
        <v>865</v>
      </c>
      <c r="P3659" s="40">
        <v>1</v>
      </c>
      <c r="Q3659" s="40">
        <v>4</v>
      </c>
      <c r="R3659" s="40" t="str">
        <f>IFERROR(VLOOKUP(Tabla2[[#This Row],[CONTRATISTA PRNCIPAL]],Hoja1!$L$5:$M$9,2,FALSE),"CJV")</f>
        <v>CJV</v>
      </c>
      <c r="S3659" s="40" t="str">
        <f>IF(Tabla2[[#This Row],[EMPRESA]]=Tabla2[[#This Row],[CONTRATISTA PRNCIPAL]],"Principal","Secundaria")</f>
        <v>Principal</v>
      </c>
      <c r="T3659" s="42">
        <f>IFERROR(1/COUNTIF(Tabla2[CONTRATISTA PRNCIPAL],Tabla2[[#This Row],[CONTRATISTA PRNCIPAL]]),0)</f>
        <v>0.00392156862745098</v>
      </c>
      <c r="U3659" s="43">
        <f>IF(((TODAY()-Tabla2[[#This Row],[FECHA NACIMIENTO]])/365)&lt;18,"Corregir", IF(((TODAY()-Tabla2[[#This Row],[FECHA NACIMIENTO]])/365)&gt;80, "Corregir",ROUNDDOWN(((TODAY()-Tabla2[[#This Row],[FECHA NACIMIENTO]])/365),0)))</f>
        <v>40</v>
      </c>
      <c r="V36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59" s="44" t="str">
        <f>+IF(Tabla2[[#This Row],[Edad]]="Corregir","Corregir","Ok")</f>
        <v>Ok</v>
      </c>
      <c r="X3659" s="42" t="str">
        <f>+IFERROR(VLOOKUP(Tabla2[[#This Row],[DISTRITO SEGÚN DNI]],Hoja1!$A$2:$B$32,2,FALSE),"No")</f>
        <v>ATE</v>
      </c>
      <c r="Y3659" s="42" t="str">
        <f>IF(OR(LOWER(Tabla2[[#This Row],[GENERO]])="masculino", LOWER(Tabla2[[#This Row],[GENERO]])="femenino"),"OK","Corregir")</f>
        <v>OK</v>
      </c>
      <c r="Z3659" s="42" t="str">
        <f>+IF(Tabla2[[#This Row],[Nro. DNI / CE]]="","Corregir",IF(LEN(Tabla2[[#This Row],[Nro. DNI / CE]])&gt;=8,"OK","Corregir"))</f>
        <v>OK</v>
      </c>
      <c r="AA3659" s="42">
        <f>COUNTIF(Tabla2[APELLIDOS Y NOMBRES],Tabla2[[#This Row],[APELLIDOS Y NOMBRES]])</f>
        <v>1</v>
      </c>
      <c r="AB3659" s="42">
        <f>IF(Tabla2[[#This Row],[Trabajador]]&gt;1,1/Tabla2[[#This Row],[Trabajador]],Tabla2[[#This Row],[Trabajador]])</f>
        <v>1</v>
      </c>
      <c r="AC3659" t="str">
        <f>+IFERROR(IF(Tabla2[[#This Row],[FECHA CESE/BAJA]]="","No Aplica",IF(AND(MONTH(Tabla2[[#This Row],[FECHA CESE/BAJA]])=MONTH(TODAY()-30),YEAR(Tabla2[[#This Row],[FECHA CESE/BAJA]])=YEAR(TODAY())),MONTH(TODAY()-30)&amp;"-"&amp;YEAR(TODAY()),"Borrar")),"No aplica")</f>
        <v>No Aplica</v>
      </c>
      <c r="AD3659" t="str">
        <f>+IFERROR(IF(Tabla2[[#This Row],[FECHA INICIO DE LABORES EN OBRA]]="","No Aplica",IF(AND(MONTH(Tabla2[[#This Row],[FECHA INICIO DE LABORES EN OBRA]])=MONTH(TODAY()-30),YEAR(Tabla2[[#This Row],[FECHA INICIO DE LABORES EN OBRA]])=YEAR(TODAY())),MONTH(TODAY()-30)&amp;"-"&amp;YEAR(TODAY()),"No Aplica")),"No Aplica")</f>
        <v>No Aplica</v>
      </c>
    </row>
    <row r="3660" spans="1:30" x14ac:dyDescent="0.25">
      <c r="A3660" s="13" t="s">
        <v>12059</v>
      </c>
      <c r="B3660" s="15" t="s">
        <v>12060</v>
      </c>
      <c r="C3660" s="15" t="s">
        <v>12060</v>
      </c>
      <c r="D3660" s="15" t="s">
        <v>12256</v>
      </c>
      <c r="E3660" s="15" t="s">
        <v>12257</v>
      </c>
      <c r="F3660" s="39">
        <v>34892</v>
      </c>
      <c r="G3660" s="15">
        <v>2</v>
      </c>
      <c r="H3660" s="15" t="s">
        <v>12104</v>
      </c>
      <c r="I3660" s="15" t="s">
        <v>12102</v>
      </c>
      <c r="J3660" s="15" t="s">
        <v>12258</v>
      </c>
      <c r="K3660" s="15" t="s">
        <v>2808</v>
      </c>
      <c r="L3660" s="40" t="s">
        <v>6</v>
      </c>
      <c r="M3660" s="39"/>
      <c r="N3660" s="41" t="s">
        <v>2687</v>
      </c>
      <c r="O3660" s="39" t="s">
        <v>1340</v>
      </c>
      <c r="P3660" s="40">
        <v>1</v>
      </c>
      <c r="Q3660" s="40">
        <v>4</v>
      </c>
      <c r="R3660" s="40" t="str">
        <f>IFERROR(VLOOKUP(Tabla2[[#This Row],[CONTRATISTA PRNCIPAL]],Hoja1!$L$5:$M$9,2,FALSE),"CJV")</f>
        <v>CJV</v>
      </c>
      <c r="S3660" s="40" t="str">
        <f>IF(Tabla2[[#This Row],[EMPRESA]]=Tabla2[[#This Row],[CONTRATISTA PRNCIPAL]],"Principal","Secundaria")</f>
        <v>Principal</v>
      </c>
      <c r="T3660" s="42">
        <f>IFERROR(1/COUNTIF(Tabla2[CONTRATISTA PRNCIPAL],Tabla2[[#This Row],[CONTRATISTA PRNCIPAL]]),0)</f>
        <v>0.00392156862745098</v>
      </c>
      <c r="U3660" s="43">
        <f>IF(((TODAY()-Tabla2[[#This Row],[FECHA NACIMIENTO]])/365)&lt;18,"Corregir", IF(((TODAY()-Tabla2[[#This Row],[FECHA NACIMIENTO]])/365)&gt;80, "Corregir",ROUNDDOWN(((TODAY()-Tabla2[[#This Row],[FECHA NACIMIENTO]])/365),0)))</f>
        <v>28</v>
      </c>
      <c r="V36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60" s="44" t="str">
        <f>+IF(Tabla2[[#This Row],[Edad]]="Corregir","Corregir","Ok")</f>
        <v>Ok</v>
      </c>
      <c r="X3660" s="42" t="str">
        <f>+IFERROR(VLOOKUP(Tabla2[[#This Row],[DISTRITO SEGÚN DNI]],Hoja1!$A$2:$B$32,2,FALSE),"No")</f>
        <v>No</v>
      </c>
      <c r="Y3660" s="42" t="str">
        <f>IF(OR(LOWER(Tabla2[[#This Row],[GENERO]])="masculino", LOWER(Tabla2[[#This Row],[GENERO]])="femenino"),"OK","Corregir")</f>
        <v>OK</v>
      </c>
      <c r="Z3660" s="42" t="str">
        <f>+IF(Tabla2[[#This Row],[Nro. DNI / CE]]="","Corregir",IF(LEN(Tabla2[[#This Row],[Nro. DNI / CE]])&gt;=8,"OK","Corregir"))</f>
        <v>OK</v>
      </c>
      <c r="AA3660" s="42">
        <f>COUNTIF(Tabla2[APELLIDOS Y NOMBRES],Tabla2[[#This Row],[APELLIDOS Y NOMBRES]])</f>
        <v>1</v>
      </c>
      <c r="AB3660" s="42">
        <f>IF(Tabla2[[#This Row],[Trabajador]]&gt;1,1/Tabla2[[#This Row],[Trabajador]],Tabla2[[#This Row],[Trabajador]])</f>
        <v>1</v>
      </c>
      <c r="AC3660" t="str">
        <f>+IFERROR(IF(Tabla2[[#This Row],[FECHA CESE/BAJA]]="","No Aplica",IF(AND(MONTH(Tabla2[[#This Row],[FECHA CESE/BAJA]])=MONTH(TODAY()-30),YEAR(Tabla2[[#This Row],[FECHA CESE/BAJA]])=YEAR(TODAY())),MONTH(TODAY()-30)&amp;"-"&amp;YEAR(TODAY()),"Borrar")),"No aplica")</f>
        <v>No Aplica</v>
      </c>
      <c r="AD3660" t="str">
        <f>+IFERROR(IF(Tabla2[[#This Row],[FECHA INICIO DE LABORES EN OBRA]]="","No Aplica",IF(AND(MONTH(Tabla2[[#This Row],[FECHA INICIO DE LABORES EN OBRA]])=MONTH(TODAY()-30),YEAR(Tabla2[[#This Row],[FECHA INICIO DE LABORES EN OBRA]])=YEAR(TODAY())),MONTH(TODAY()-30)&amp;"-"&amp;YEAR(TODAY()),"No Aplica")),"No Aplica")</f>
        <v>No Aplica</v>
      </c>
    </row>
    <row r="3661" spans="1:30" x14ac:dyDescent="0.25">
      <c r="A3661" s="13" t="s">
        <v>12059</v>
      </c>
      <c r="B3661" s="15" t="s">
        <v>12060</v>
      </c>
      <c r="C3661" s="15" t="s">
        <v>12060</v>
      </c>
      <c r="D3661" s="15" t="s">
        <v>1279</v>
      </c>
      <c r="E3661" s="15" t="s">
        <v>1280</v>
      </c>
      <c r="F3661" s="39">
        <v>29702</v>
      </c>
      <c r="G3661" s="15">
        <v>2</v>
      </c>
      <c r="H3661" s="15" t="s">
        <v>12259</v>
      </c>
      <c r="I3661" s="15" t="s">
        <v>12079</v>
      </c>
      <c r="J3661" s="15" t="s">
        <v>12260</v>
      </c>
      <c r="K3661" s="15" t="s">
        <v>2802</v>
      </c>
      <c r="L3661" s="40" t="s">
        <v>6</v>
      </c>
      <c r="M3661" s="39"/>
      <c r="N3661" s="41" t="s">
        <v>2687</v>
      </c>
      <c r="O3661" s="39" t="s">
        <v>1281</v>
      </c>
      <c r="P3661" s="40">
        <v>1</v>
      </c>
      <c r="Q3661" s="40">
        <v>4</v>
      </c>
      <c r="R3661" s="40" t="str">
        <f>IFERROR(VLOOKUP(Tabla2[[#This Row],[CONTRATISTA PRNCIPAL]],Hoja1!$L$5:$M$9,2,FALSE),"CJV")</f>
        <v>CJV</v>
      </c>
      <c r="S3661" s="40" t="str">
        <f>IF(Tabla2[[#This Row],[EMPRESA]]=Tabla2[[#This Row],[CONTRATISTA PRNCIPAL]],"Principal","Secundaria")</f>
        <v>Principal</v>
      </c>
      <c r="T3661" s="42">
        <f>IFERROR(1/COUNTIF(Tabla2[CONTRATISTA PRNCIPAL],Tabla2[[#This Row],[CONTRATISTA PRNCIPAL]]),0)</f>
        <v>0.00392156862745098</v>
      </c>
      <c r="U3661" s="43">
        <f>IF(((TODAY()-Tabla2[[#This Row],[FECHA NACIMIENTO]])/365)&lt;18,"Corregir", IF(((TODAY()-Tabla2[[#This Row],[FECHA NACIMIENTO]])/365)&gt;80, "Corregir",ROUNDDOWN(((TODAY()-Tabla2[[#This Row],[FECHA NACIMIENTO]])/365),0)))</f>
        <v>42</v>
      </c>
      <c r="V36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61" s="44" t="str">
        <f>+IF(Tabla2[[#This Row],[Edad]]="Corregir","Corregir","Ok")</f>
        <v>Ok</v>
      </c>
      <c r="X3661" s="42" t="str">
        <f>+IFERROR(VLOOKUP(Tabla2[[#This Row],[DISTRITO SEGÚN DNI]],Hoja1!$A$2:$B$32,2,FALSE),"No")</f>
        <v>CALLAO</v>
      </c>
      <c r="Y3661" s="42" t="str">
        <f>IF(OR(LOWER(Tabla2[[#This Row],[GENERO]])="masculino", LOWER(Tabla2[[#This Row],[GENERO]])="femenino"),"OK","Corregir")</f>
        <v>OK</v>
      </c>
      <c r="Z3661" s="42" t="str">
        <f>+IF(Tabla2[[#This Row],[Nro. DNI / CE]]="","Corregir",IF(LEN(Tabla2[[#This Row],[Nro. DNI / CE]])&gt;=8,"OK","Corregir"))</f>
        <v>OK</v>
      </c>
      <c r="AA3661" s="42">
        <f>COUNTIF(Tabla2[APELLIDOS Y NOMBRES],Tabla2[[#This Row],[APELLIDOS Y NOMBRES]])</f>
        <v>1</v>
      </c>
      <c r="AB3661" s="42">
        <f>IF(Tabla2[[#This Row],[Trabajador]]&gt;1,1/Tabla2[[#This Row],[Trabajador]],Tabla2[[#This Row],[Trabajador]])</f>
        <v>1</v>
      </c>
      <c r="AC3661" t="str">
        <f>+IFERROR(IF(Tabla2[[#This Row],[FECHA CESE/BAJA]]="","No Aplica",IF(AND(MONTH(Tabla2[[#This Row],[FECHA CESE/BAJA]])=MONTH(TODAY()-30),YEAR(Tabla2[[#This Row],[FECHA CESE/BAJA]])=YEAR(TODAY())),MONTH(TODAY()-30)&amp;"-"&amp;YEAR(TODAY()),"Borrar")),"No aplica")</f>
        <v>No Aplica</v>
      </c>
      <c r="AD3661" t="str">
        <f>+IFERROR(IF(Tabla2[[#This Row],[FECHA INICIO DE LABORES EN OBRA]]="","No Aplica",IF(AND(MONTH(Tabla2[[#This Row],[FECHA INICIO DE LABORES EN OBRA]])=MONTH(TODAY()-30),YEAR(Tabla2[[#This Row],[FECHA INICIO DE LABORES EN OBRA]])=YEAR(TODAY())),MONTH(TODAY()-30)&amp;"-"&amp;YEAR(TODAY()),"No Aplica")),"No Aplica")</f>
        <v>No Aplica</v>
      </c>
    </row>
    <row r="3662" spans="1:30" x14ac:dyDescent="0.25">
      <c r="A3662" s="13" t="s">
        <v>12059</v>
      </c>
      <c r="B3662" s="15" t="s">
        <v>12060</v>
      </c>
      <c r="C3662" s="15" t="s">
        <v>12060</v>
      </c>
      <c r="D3662" s="15" t="s">
        <v>12261</v>
      </c>
      <c r="E3662" s="15" t="s">
        <v>12262</v>
      </c>
      <c r="F3662" s="39">
        <v>32174</v>
      </c>
      <c r="G3662" s="15">
        <v>2</v>
      </c>
      <c r="H3662" s="15" t="s">
        <v>12263</v>
      </c>
      <c r="I3662" s="15" t="s">
        <v>12064</v>
      </c>
      <c r="J3662" s="15" t="s">
        <v>12264</v>
      </c>
      <c r="K3662" s="15" t="s">
        <v>12265</v>
      </c>
      <c r="L3662" s="40" t="s">
        <v>6</v>
      </c>
      <c r="M3662" s="39"/>
      <c r="N3662" s="41" t="s">
        <v>2687</v>
      </c>
      <c r="O3662" s="39" t="s">
        <v>12266</v>
      </c>
      <c r="P3662" s="40">
        <v>1</v>
      </c>
      <c r="Q3662" s="40">
        <v>4</v>
      </c>
      <c r="R3662" s="40" t="str">
        <f>IFERROR(VLOOKUP(Tabla2[[#This Row],[CONTRATISTA PRNCIPAL]],Hoja1!$L$5:$M$9,2,FALSE),"CJV")</f>
        <v>CJV</v>
      </c>
      <c r="S3662" s="40" t="str">
        <f>IF(Tabla2[[#This Row],[EMPRESA]]=Tabla2[[#This Row],[CONTRATISTA PRNCIPAL]],"Principal","Secundaria")</f>
        <v>Principal</v>
      </c>
      <c r="T3662" s="42">
        <f>IFERROR(1/COUNTIF(Tabla2[CONTRATISTA PRNCIPAL],Tabla2[[#This Row],[CONTRATISTA PRNCIPAL]]),0)</f>
        <v>0.00392156862745098</v>
      </c>
      <c r="U3662" s="43">
        <f>IF(((TODAY()-Tabla2[[#This Row],[FECHA NACIMIENTO]])/365)&lt;18,"Corregir", IF(((TODAY()-Tabla2[[#This Row],[FECHA NACIMIENTO]])/365)&gt;80, "Corregir",ROUNDDOWN(((TODAY()-Tabla2[[#This Row],[FECHA NACIMIENTO]])/365),0)))</f>
        <v>35</v>
      </c>
      <c r="V36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62" s="44" t="str">
        <f>+IF(Tabla2[[#This Row],[Edad]]="Corregir","Corregir","Ok")</f>
        <v>Ok</v>
      </c>
      <c r="X3662" s="42" t="str">
        <f>+IFERROR(VLOOKUP(Tabla2[[#This Row],[DISTRITO SEGÚN DNI]],Hoja1!$A$2:$B$32,2,FALSE),"No")</f>
        <v>No</v>
      </c>
      <c r="Y3662" s="42" t="str">
        <f>IF(OR(LOWER(Tabla2[[#This Row],[GENERO]])="masculino", LOWER(Tabla2[[#This Row],[GENERO]])="femenino"),"OK","Corregir")</f>
        <v>OK</v>
      </c>
      <c r="Z3662" s="42" t="str">
        <f>+IF(Tabla2[[#This Row],[Nro. DNI / CE]]="","Corregir",IF(LEN(Tabla2[[#This Row],[Nro. DNI / CE]])&gt;=8,"OK","Corregir"))</f>
        <v>OK</v>
      </c>
      <c r="AA3662" s="42">
        <f>COUNTIF(Tabla2[APELLIDOS Y NOMBRES],Tabla2[[#This Row],[APELLIDOS Y NOMBRES]])</f>
        <v>1</v>
      </c>
      <c r="AB3662" s="42">
        <f>IF(Tabla2[[#This Row],[Trabajador]]&gt;1,1/Tabla2[[#This Row],[Trabajador]],Tabla2[[#This Row],[Trabajador]])</f>
        <v>1</v>
      </c>
      <c r="AC3662" t="str">
        <f>+IFERROR(IF(Tabla2[[#This Row],[FECHA CESE/BAJA]]="","No Aplica",IF(AND(MONTH(Tabla2[[#This Row],[FECHA CESE/BAJA]])=MONTH(TODAY()-30),YEAR(Tabla2[[#This Row],[FECHA CESE/BAJA]])=YEAR(TODAY())),MONTH(TODAY()-30)&amp;"-"&amp;YEAR(TODAY()),"Borrar")),"No aplica")</f>
        <v>No Aplica</v>
      </c>
      <c r="AD3662" t="str">
        <f>+IFERROR(IF(Tabla2[[#This Row],[FECHA INICIO DE LABORES EN OBRA]]="","No Aplica",IF(AND(MONTH(Tabla2[[#This Row],[FECHA INICIO DE LABORES EN OBRA]])=MONTH(TODAY()-30),YEAR(Tabla2[[#This Row],[FECHA INICIO DE LABORES EN OBRA]])=YEAR(TODAY())),MONTH(TODAY()-30)&amp;"-"&amp;YEAR(TODAY()),"No Aplica")),"No Aplica")</f>
        <v>No Aplica</v>
      </c>
    </row>
    <row r="3663" spans="1:30" x14ac:dyDescent="0.25">
      <c r="A3663" s="13" t="s">
        <v>12059</v>
      </c>
      <c r="B3663" s="15" t="s">
        <v>12060</v>
      </c>
      <c r="C3663" s="15" t="s">
        <v>12060</v>
      </c>
      <c r="D3663" s="15" t="s">
        <v>1282</v>
      </c>
      <c r="E3663" s="15" t="s">
        <v>1283</v>
      </c>
      <c r="F3663" s="39">
        <v>28946</v>
      </c>
      <c r="G3663" s="15">
        <v>2</v>
      </c>
      <c r="H3663" s="15" t="s">
        <v>5155</v>
      </c>
      <c r="I3663" s="15" t="s">
        <v>12064</v>
      </c>
      <c r="J3663" s="15" t="s">
        <v>12267</v>
      </c>
      <c r="K3663" s="15" t="s">
        <v>2802</v>
      </c>
      <c r="L3663" s="40" t="s">
        <v>6</v>
      </c>
      <c r="M3663" s="39"/>
      <c r="N3663" s="41" t="s">
        <v>2687</v>
      </c>
      <c r="O3663" s="39" t="s">
        <v>1284</v>
      </c>
      <c r="P3663" s="40">
        <v>1</v>
      </c>
      <c r="Q3663" s="40">
        <v>4</v>
      </c>
      <c r="R3663" s="40" t="str">
        <f>IFERROR(VLOOKUP(Tabla2[[#This Row],[CONTRATISTA PRNCIPAL]],Hoja1!$L$5:$M$9,2,FALSE),"CJV")</f>
        <v>CJV</v>
      </c>
      <c r="S3663" s="40" t="str">
        <f>IF(Tabla2[[#This Row],[EMPRESA]]=Tabla2[[#This Row],[CONTRATISTA PRNCIPAL]],"Principal","Secundaria")</f>
        <v>Principal</v>
      </c>
      <c r="T3663" s="42">
        <f>IFERROR(1/COUNTIF(Tabla2[CONTRATISTA PRNCIPAL],Tabla2[[#This Row],[CONTRATISTA PRNCIPAL]]),0)</f>
        <v>0.00392156862745098</v>
      </c>
      <c r="U3663" s="43">
        <f>IF(((TODAY()-Tabla2[[#This Row],[FECHA NACIMIENTO]])/365)&lt;18,"Corregir", IF(((TODAY()-Tabla2[[#This Row],[FECHA NACIMIENTO]])/365)&gt;80, "Corregir",ROUNDDOWN(((TODAY()-Tabla2[[#This Row],[FECHA NACIMIENTO]])/365),0)))</f>
        <v>44</v>
      </c>
      <c r="V36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63" s="44" t="str">
        <f>+IF(Tabla2[[#This Row],[Edad]]="Corregir","Corregir","Ok")</f>
        <v>Ok</v>
      </c>
      <c r="X3663" s="42" t="str">
        <f>+IFERROR(VLOOKUP(Tabla2[[#This Row],[DISTRITO SEGÚN DNI]],Hoja1!$A$2:$B$32,2,FALSE),"No")</f>
        <v>CALLAO</v>
      </c>
      <c r="Y3663" s="42" t="str">
        <f>IF(OR(LOWER(Tabla2[[#This Row],[GENERO]])="masculino", LOWER(Tabla2[[#This Row],[GENERO]])="femenino"),"OK","Corregir")</f>
        <v>OK</v>
      </c>
      <c r="Z3663" s="42" t="str">
        <f>+IF(Tabla2[[#This Row],[Nro. DNI / CE]]="","Corregir",IF(LEN(Tabla2[[#This Row],[Nro. DNI / CE]])&gt;=8,"OK","Corregir"))</f>
        <v>OK</v>
      </c>
      <c r="AA3663" s="42">
        <f>COUNTIF(Tabla2[APELLIDOS Y NOMBRES],Tabla2[[#This Row],[APELLIDOS Y NOMBRES]])</f>
        <v>1</v>
      </c>
      <c r="AB3663" s="42">
        <f>IF(Tabla2[[#This Row],[Trabajador]]&gt;1,1/Tabla2[[#This Row],[Trabajador]],Tabla2[[#This Row],[Trabajador]])</f>
        <v>1</v>
      </c>
      <c r="AC3663" t="str">
        <f>+IFERROR(IF(Tabla2[[#This Row],[FECHA CESE/BAJA]]="","No Aplica",IF(AND(MONTH(Tabla2[[#This Row],[FECHA CESE/BAJA]])=MONTH(TODAY()-30),YEAR(Tabla2[[#This Row],[FECHA CESE/BAJA]])=YEAR(TODAY())),MONTH(TODAY()-30)&amp;"-"&amp;YEAR(TODAY()),"Borrar")),"No aplica")</f>
        <v>No Aplica</v>
      </c>
      <c r="AD3663" t="str">
        <f>+IFERROR(IF(Tabla2[[#This Row],[FECHA INICIO DE LABORES EN OBRA]]="","No Aplica",IF(AND(MONTH(Tabla2[[#This Row],[FECHA INICIO DE LABORES EN OBRA]])=MONTH(TODAY()-30),YEAR(Tabla2[[#This Row],[FECHA INICIO DE LABORES EN OBRA]])=YEAR(TODAY())),MONTH(TODAY()-30)&amp;"-"&amp;YEAR(TODAY()),"No Aplica")),"No Aplica")</f>
        <v>No Aplica</v>
      </c>
    </row>
    <row r="3664" spans="1:30" x14ac:dyDescent="0.25">
      <c r="A3664" s="13" t="s">
        <v>12059</v>
      </c>
      <c r="B3664" s="15" t="s">
        <v>12060</v>
      </c>
      <c r="C3664" s="15" t="s">
        <v>12060</v>
      </c>
      <c r="D3664" s="15" t="s">
        <v>12268</v>
      </c>
      <c r="E3664" s="15" t="s">
        <v>12269</v>
      </c>
      <c r="F3664" s="39">
        <v>34248</v>
      </c>
      <c r="G3664" s="15">
        <v>2</v>
      </c>
      <c r="H3664" s="15" t="s">
        <v>12063</v>
      </c>
      <c r="I3664" s="15" t="s">
        <v>12064</v>
      </c>
      <c r="J3664" s="15" t="s">
        <v>12270</v>
      </c>
      <c r="K3664" s="15" t="s">
        <v>12211</v>
      </c>
      <c r="L3664" s="40" t="s">
        <v>6</v>
      </c>
      <c r="M3664" s="39"/>
      <c r="N3664" s="41" t="s">
        <v>2687</v>
      </c>
      <c r="O3664" s="39" t="s">
        <v>12271</v>
      </c>
      <c r="P3664" s="40">
        <v>1</v>
      </c>
      <c r="Q3664" s="40">
        <v>4</v>
      </c>
      <c r="R3664" s="40" t="str">
        <f>IFERROR(VLOOKUP(Tabla2[[#This Row],[CONTRATISTA PRNCIPAL]],Hoja1!$L$5:$M$9,2,FALSE),"CJV")</f>
        <v>CJV</v>
      </c>
      <c r="S3664" s="40" t="str">
        <f>IF(Tabla2[[#This Row],[EMPRESA]]=Tabla2[[#This Row],[CONTRATISTA PRNCIPAL]],"Principal","Secundaria")</f>
        <v>Principal</v>
      </c>
      <c r="T3664" s="42">
        <f>IFERROR(1/COUNTIF(Tabla2[CONTRATISTA PRNCIPAL],Tabla2[[#This Row],[CONTRATISTA PRNCIPAL]]),0)</f>
        <v>0.00392156862745098</v>
      </c>
      <c r="U3664" s="43">
        <f>IF(((TODAY()-Tabla2[[#This Row],[FECHA NACIMIENTO]])/365)&lt;18,"Corregir", IF(((TODAY()-Tabla2[[#This Row],[FECHA NACIMIENTO]])/365)&gt;80, "Corregir",ROUNDDOWN(((TODAY()-Tabla2[[#This Row],[FECHA NACIMIENTO]])/365),0)))</f>
        <v>30</v>
      </c>
      <c r="V36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64" s="44" t="str">
        <f>+IF(Tabla2[[#This Row],[Edad]]="Corregir","Corregir","Ok")</f>
        <v>Ok</v>
      </c>
      <c r="X3664" s="42" t="str">
        <f>+IFERROR(VLOOKUP(Tabla2[[#This Row],[DISTRITO SEGÚN DNI]],Hoja1!$A$2:$B$32,2,FALSE),"No")</f>
        <v>No</v>
      </c>
      <c r="Y3664" s="42" t="str">
        <f>IF(OR(LOWER(Tabla2[[#This Row],[GENERO]])="masculino", LOWER(Tabla2[[#This Row],[GENERO]])="femenino"),"OK","Corregir")</f>
        <v>OK</v>
      </c>
      <c r="Z3664" s="42" t="str">
        <f>+IF(Tabla2[[#This Row],[Nro. DNI / CE]]="","Corregir",IF(LEN(Tabla2[[#This Row],[Nro. DNI / CE]])&gt;=8,"OK","Corregir"))</f>
        <v>OK</v>
      </c>
      <c r="AA3664" s="42">
        <f>COUNTIF(Tabla2[APELLIDOS Y NOMBRES],Tabla2[[#This Row],[APELLIDOS Y NOMBRES]])</f>
        <v>2</v>
      </c>
      <c r="AB3664" s="42">
        <f>IF(Tabla2[[#This Row],[Trabajador]]&gt;1,1/Tabla2[[#This Row],[Trabajador]],Tabla2[[#This Row],[Trabajador]])</f>
        <v>0.5</v>
      </c>
      <c r="AC3664" t="str">
        <f>+IFERROR(IF(Tabla2[[#This Row],[FECHA CESE/BAJA]]="","No Aplica",IF(AND(MONTH(Tabla2[[#This Row],[FECHA CESE/BAJA]])=MONTH(TODAY()-30),YEAR(Tabla2[[#This Row],[FECHA CESE/BAJA]])=YEAR(TODAY())),MONTH(TODAY()-30)&amp;"-"&amp;YEAR(TODAY()),"Borrar")),"No aplica")</f>
        <v>No Aplica</v>
      </c>
      <c r="AD3664" t="str">
        <f>+IFERROR(IF(Tabla2[[#This Row],[FECHA INICIO DE LABORES EN OBRA]]="","No Aplica",IF(AND(MONTH(Tabla2[[#This Row],[FECHA INICIO DE LABORES EN OBRA]])=MONTH(TODAY()-30),YEAR(Tabla2[[#This Row],[FECHA INICIO DE LABORES EN OBRA]])=YEAR(TODAY())),MONTH(TODAY()-30)&amp;"-"&amp;YEAR(TODAY()),"No Aplica")),"No Aplica")</f>
        <v>No Aplica</v>
      </c>
    </row>
    <row r="3665" spans="1:30" x14ac:dyDescent="0.25">
      <c r="A3665" s="13" t="s">
        <v>12059</v>
      </c>
      <c r="B3665" s="15" t="s">
        <v>12060</v>
      </c>
      <c r="C3665" s="15" t="s">
        <v>12060</v>
      </c>
      <c r="D3665" s="15" t="s">
        <v>12272</v>
      </c>
      <c r="E3665" s="15" t="s">
        <v>12273</v>
      </c>
      <c r="F3665" s="39">
        <v>32179</v>
      </c>
      <c r="G3665" s="15">
        <v>2</v>
      </c>
      <c r="H3665" s="15" t="s">
        <v>12063</v>
      </c>
      <c r="I3665" s="15" t="s">
        <v>12074</v>
      </c>
      <c r="J3665" s="15" t="s">
        <v>12274</v>
      </c>
      <c r="K3665" s="15" t="s">
        <v>2126</v>
      </c>
      <c r="L3665" s="40" t="s">
        <v>6</v>
      </c>
      <c r="M3665" s="39"/>
      <c r="N3665" s="41" t="s">
        <v>2687</v>
      </c>
      <c r="O3665" s="39" t="s">
        <v>12275</v>
      </c>
      <c r="P3665" s="40">
        <v>1</v>
      </c>
      <c r="Q3665" s="40">
        <v>4</v>
      </c>
      <c r="R3665" s="40" t="str">
        <f>IFERROR(VLOOKUP(Tabla2[[#This Row],[CONTRATISTA PRNCIPAL]],Hoja1!$L$5:$M$9,2,FALSE),"CJV")</f>
        <v>CJV</v>
      </c>
      <c r="S3665" s="40" t="str">
        <f>IF(Tabla2[[#This Row],[EMPRESA]]=Tabla2[[#This Row],[CONTRATISTA PRNCIPAL]],"Principal","Secundaria")</f>
        <v>Principal</v>
      </c>
      <c r="T3665" s="42">
        <f>IFERROR(1/COUNTIF(Tabla2[CONTRATISTA PRNCIPAL],Tabla2[[#This Row],[CONTRATISTA PRNCIPAL]]),0)</f>
        <v>0.00392156862745098</v>
      </c>
      <c r="U3665" s="43">
        <f>IF(((TODAY()-Tabla2[[#This Row],[FECHA NACIMIENTO]])/365)&lt;18,"Corregir", IF(((TODAY()-Tabla2[[#This Row],[FECHA NACIMIENTO]])/365)&gt;80, "Corregir",ROUNDDOWN(((TODAY()-Tabla2[[#This Row],[FECHA NACIMIENTO]])/365),0)))</f>
        <v>35</v>
      </c>
      <c r="V36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65" s="44" t="str">
        <f>+IF(Tabla2[[#This Row],[Edad]]="Corregir","Corregir","Ok")</f>
        <v>Ok</v>
      </c>
      <c r="X3665" s="42" t="str">
        <f>+IFERROR(VLOOKUP(Tabla2[[#This Row],[DISTRITO SEGÚN DNI]],Hoja1!$A$2:$B$32,2,FALSE),"No")</f>
        <v>No</v>
      </c>
      <c r="Y3665" s="42" t="str">
        <f>IF(OR(LOWER(Tabla2[[#This Row],[GENERO]])="masculino", LOWER(Tabla2[[#This Row],[GENERO]])="femenino"),"OK","Corregir")</f>
        <v>OK</v>
      </c>
      <c r="Z3665" s="42" t="str">
        <f>+IF(Tabla2[[#This Row],[Nro. DNI / CE]]="","Corregir",IF(LEN(Tabla2[[#This Row],[Nro. DNI / CE]])&gt;=8,"OK","Corregir"))</f>
        <v>OK</v>
      </c>
      <c r="AA3665" s="42">
        <f>COUNTIF(Tabla2[APELLIDOS Y NOMBRES],Tabla2[[#This Row],[APELLIDOS Y NOMBRES]])</f>
        <v>1</v>
      </c>
      <c r="AB3665" s="42">
        <f>IF(Tabla2[[#This Row],[Trabajador]]&gt;1,1/Tabla2[[#This Row],[Trabajador]],Tabla2[[#This Row],[Trabajador]])</f>
        <v>1</v>
      </c>
      <c r="AC3665" t="str">
        <f>+IFERROR(IF(Tabla2[[#This Row],[FECHA CESE/BAJA]]="","No Aplica",IF(AND(MONTH(Tabla2[[#This Row],[FECHA CESE/BAJA]])=MONTH(TODAY()-30),YEAR(Tabla2[[#This Row],[FECHA CESE/BAJA]])=YEAR(TODAY())),MONTH(TODAY()-30)&amp;"-"&amp;YEAR(TODAY()),"Borrar")),"No aplica")</f>
        <v>No Aplica</v>
      </c>
      <c r="AD3665" t="str">
        <f>+IFERROR(IF(Tabla2[[#This Row],[FECHA INICIO DE LABORES EN OBRA]]="","No Aplica",IF(AND(MONTH(Tabla2[[#This Row],[FECHA INICIO DE LABORES EN OBRA]])=MONTH(TODAY()-30),YEAR(Tabla2[[#This Row],[FECHA INICIO DE LABORES EN OBRA]])=YEAR(TODAY())),MONTH(TODAY()-30)&amp;"-"&amp;YEAR(TODAY()),"No Aplica")),"No Aplica")</f>
        <v>No Aplica</v>
      </c>
    </row>
    <row r="3666" spans="1:30" x14ac:dyDescent="0.25">
      <c r="A3666" s="13" t="s">
        <v>12059</v>
      </c>
      <c r="B3666" s="15" t="s">
        <v>12060</v>
      </c>
      <c r="C3666" s="15" t="s">
        <v>12060</v>
      </c>
      <c r="D3666" s="15" t="s">
        <v>12276</v>
      </c>
      <c r="E3666" s="15" t="s">
        <v>12277</v>
      </c>
      <c r="F3666" s="39">
        <v>34821</v>
      </c>
      <c r="G3666" s="15">
        <v>2</v>
      </c>
      <c r="H3666" s="15" t="s">
        <v>12116</v>
      </c>
      <c r="I3666" s="15" t="s">
        <v>12079</v>
      </c>
      <c r="J3666" s="15" t="s">
        <v>12278</v>
      </c>
      <c r="K3666" s="15" t="s">
        <v>2126</v>
      </c>
      <c r="L3666" s="40" t="s">
        <v>6</v>
      </c>
      <c r="M3666" s="39"/>
      <c r="N3666" s="41" t="s">
        <v>2687</v>
      </c>
      <c r="O3666" s="39">
        <v>44728</v>
      </c>
      <c r="P3666" s="40">
        <v>1</v>
      </c>
      <c r="Q3666" s="40">
        <v>4</v>
      </c>
      <c r="R3666" s="40" t="str">
        <f>IFERROR(VLOOKUP(Tabla2[[#This Row],[CONTRATISTA PRNCIPAL]],Hoja1!$L$5:$M$9,2,FALSE),"CJV")</f>
        <v>CJV</v>
      </c>
      <c r="S3666" s="40" t="str">
        <f>IF(Tabla2[[#This Row],[EMPRESA]]=Tabla2[[#This Row],[CONTRATISTA PRNCIPAL]],"Principal","Secundaria")</f>
        <v>Principal</v>
      </c>
      <c r="T3666" s="42">
        <f>IFERROR(1/COUNTIF(Tabla2[CONTRATISTA PRNCIPAL],Tabla2[[#This Row],[CONTRATISTA PRNCIPAL]]),0)</f>
        <v>0.00392156862745098</v>
      </c>
      <c r="U3666" s="43">
        <f>IF(((TODAY()-Tabla2[[#This Row],[FECHA NACIMIENTO]])/365)&lt;18,"Corregir", IF(((TODAY()-Tabla2[[#This Row],[FECHA NACIMIENTO]])/365)&gt;80, "Corregir",ROUNDDOWN(((TODAY()-Tabla2[[#This Row],[FECHA NACIMIENTO]])/365),0)))</f>
        <v>28</v>
      </c>
      <c r="V36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66" s="44" t="str">
        <f>+IF(Tabla2[[#This Row],[Edad]]="Corregir","Corregir","Ok")</f>
        <v>Ok</v>
      </c>
      <c r="X3666" s="42" t="str">
        <f>+IFERROR(VLOOKUP(Tabla2[[#This Row],[DISTRITO SEGÚN DNI]],Hoja1!$A$2:$B$32,2,FALSE),"No")</f>
        <v>No</v>
      </c>
      <c r="Y3666" s="42" t="str">
        <f>IF(OR(LOWER(Tabla2[[#This Row],[GENERO]])="masculino", LOWER(Tabla2[[#This Row],[GENERO]])="femenino"),"OK","Corregir")</f>
        <v>OK</v>
      </c>
      <c r="Z3666" s="42" t="str">
        <f>+IF(Tabla2[[#This Row],[Nro. DNI / CE]]="","Corregir",IF(LEN(Tabla2[[#This Row],[Nro. DNI / CE]])&gt;=8,"OK","Corregir"))</f>
        <v>OK</v>
      </c>
      <c r="AA3666" s="42">
        <f>COUNTIF(Tabla2[APELLIDOS Y NOMBRES],Tabla2[[#This Row],[APELLIDOS Y NOMBRES]])</f>
        <v>1</v>
      </c>
      <c r="AB3666" s="42">
        <f>IF(Tabla2[[#This Row],[Trabajador]]&gt;1,1/Tabla2[[#This Row],[Trabajador]],Tabla2[[#This Row],[Trabajador]])</f>
        <v>1</v>
      </c>
      <c r="AC3666" t="str">
        <f>+IFERROR(IF(Tabla2[[#This Row],[FECHA CESE/BAJA]]="","No Aplica",IF(AND(MONTH(Tabla2[[#This Row],[FECHA CESE/BAJA]])=MONTH(TODAY()-30),YEAR(Tabla2[[#This Row],[FECHA CESE/BAJA]])=YEAR(TODAY())),MONTH(TODAY()-30)&amp;"-"&amp;YEAR(TODAY()),"Borrar")),"No aplica")</f>
        <v>No Aplica</v>
      </c>
      <c r="AD3666" t="str">
        <f>+IFERROR(IF(Tabla2[[#This Row],[FECHA INICIO DE LABORES EN OBRA]]="","No Aplica",IF(AND(MONTH(Tabla2[[#This Row],[FECHA INICIO DE LABORES EN OBRA]])=MONTH(TODAY()-30),YEAR(Tabla2[[#This Row],[FECHA INICIO DE LABORES EN OBRA]])=YEAR(TODAY())),MONTH(TODAY()-30)&amp;"-"&amp;YEAR(TODAY()),"No Aplica")),"No Aplica")</f>
        <v>No Aplica</v>
      </c>
    </row>
    <row r="3667" spans="1:30" x14ac:dyDescent="0.25">
      <c r="A3667" s="13" t="s">
        <v>12059</v>
      </c>
      <c r="B3667" s="15" t="s">
        <v>12060</v>
      </c>
      <c r="C3667" s="15" t="s">
        <v>12060</v>
      </c>
      <c r="D3667" s="15" t="s">
        <v>1285</v>
      </c>
      <c r="E3667" s="15" t="s">
        <v>1286</v>
      </c>
      <c r="F3667" s="39">
        <v>24683</v>
      </c>
      <c r="G3667" s="15">
        <v>2</v>
      </c>
      <c r="H3667" s="15" t="s">
        <v>12279</v>
      </c>
      <c r="I3667" s="15" t="s">
        <v>12074</v>
      </c>
      <c r="J3667" s="15" t="s">
        <v>12280</v>
      </c>
      <c r="K3667" s="15" t="s">
        <v>2802</v>
      </c>
      <c r="L3667" s="40" t="s">
        <v>6</v>
      </c>
      <c r="M3667" s="39"/>
      <c r="N3667" s="41" t="s">
        <v>2687</v>
      </c>
      <c r="O3667" s="39">
        <v>45093</v>
      </c>
      <c r="P3667" s="40">
        <v>1</v>
      </c>
      <c r="Q3667" s="40">
        <v>4</v>
      </c>
      <c r="R3667" s="40" t="str">
        <f>IFERROR(VLOOKUP(Tabla2[[#This Row],[CONTRATISTA PRNCIPAL]],Hoja1!$L$5:$M$9,2,FALSE),"CJV")</f>
        <v>CJV</v>
      </c>
      <c r="S3667" s="40" t="str">
        <f>IF(Tabla2[[#This Row],[EMPRESA]]=Tabla2[[#This Row],[CONTRATISTA PRNCIPAL]],"Principal","Secundaria")</f>
        <v>Principal</v>
      </c>
      <c r="T3667" s="42">
        <f>IFERROR(1/COUNTIF(Tabla2[CONTRATISTA PRNCIPAL],Tabla2[[#This Row],[CONTRATISTA PRNCIPAL]]),0)</f>
        <v>0.00392156862745098</v>
      </c>
      <c r="U3667" s="43">
        <f>IF(((TODAY()-Tabla2[[#This Row],[FECHA NACIMIENTO]])/365)&lt;18,"Corregir", IF(((TODAY()-Tabla2[[#This Row],[FECHA NACIMIENTO]])/365)&gt;80, "Corregir",ROUNDDOWN(((TODAY()-Tabla2[[#This Row],[FECHA NACIMIENTO]])/365),0)))</f>
        <v>56</v>
      </c>
      <c r="V36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67" s="44" t="str">
        <f>+IF(Tabla2[[#This Row],[Edad]]="Corregir","Corregir","Ok")</f>
        <v>Ok</v>
      </c>
      <c r="X3667" s="42" t="str">
        <f>+IFERROR(VLOOKUP(Tabla2[[#This Row],[DISTRITO SEGÚN DNI]],Hoja1!$A$2:$B$32,2,FALSE),"No")</f>
        <v>CALLAO</v>
      </c>
      <c r="Y3667" s="42" t="str">
        <f>IF(OR(LOWER(Tabla2[[#This Row],[GENERO]])="masculino", LOWER(Tabla2[[#This Row],[GENERO]])="femenino"),"OK","Corregir")</f>
        <v>OK</v>
      </c>
      <c r="Z3667" s="42" t="str">
        <f>+IF(Tabla2[[#This Row],[Nro. DNI / CE]]="","Corregir",IF(LEN(Tabla2[[#This Row],[Nro. DNI / CE]])&gt;=8,"OK","Corregir"))</f>
        <v>OK</v>
      </c>
      <c r="AA3667" s="42">
        <f>COUNTIF(Tabla2[APELLIDOS Y NOMBRES],Tabla2[[#This Row],[APELLIDOS Y NOMBRES]])</f>
        <v>1</v>
      </c>
      <c r="AB3667" s="42">
        <f>IF(Tabla2[[#This Row],[Trabajador]]&gt;1,1/Tabla2[[#This Row],[Trabajador]],Tabla2[[#This Row],[Trabajador]])</f>
        <v>1</v>
      </c>
      <c r="AC3667" t="str">
        <f>+IFERROR(IF(Tabla2[[#This Row],[FECHA CESE/BAJA]]="","No Aplica",IF(AND(MONTH(Tabla2[[#This Row],[FECHA CESE/BAJA]])=MONTH(TODAY()-30),YEAR(Tabla2[[#This Row],[FECHA CESE/BAJA]])=YEAR(TODAY())),MONTH(TODAY()-30)&amp;"-"&amp;YEAR(TODAY()),"Borrar")),"No aplica")</f>
        <v>No Aplica</v>
      </c>
      <c r="AD3667" t="str">
        <f>+IFERROR(IF(Tabla2[[#This Row],[FECHA INICIO DE LABORES EN OBRA]]="","No Aplica",IF(AND(MONTH(Tabla2[[#This Row],[FECHA INICIO DE LABORES EN OBRA]])=MONTH(TODAY()-30),YEAR(Tabla2[[#This Row],[FECHA INICIO DE LABORES EN OBRA]])=YEAR(TODAY())),MONTH(TODAY()-30)&amp;"-"&amp;YEAR(TODAY()),"No Aplica")),"No Aplica")</f>
        <v>No Aplica</v>
      </c>
    </row>
    <row r="3668" spans="1:30" x14ac:dyDescent="0.25">
      <c r="A3668" s="13" t="s">
        <v>12059</v>
      </c>
      <c r="B3668" s="15" t="s">
        <v>12060</v>
      </c>
      <c r="C3668" s="15" t="s">
        <v>12060</v>
      </c>
      <c r="D3668" s="15" t="s">
        <v>12281</v>
      </c>
      <c r="E3668" s="15" t="s">
        <v>12282</v>
      </c>
      <c r="F3668" s="39">
        <v>29524</v>
      </c>
      <c r="G3668" s="15">
        <v>1</v>
      </c>
      <c r="H3668" s="15" t="s">
        <v>12283</v>
      </c>
      <c r="I3668" s="15" t="s">
        <v>12102</v>
      </c>
      <c r="J3668" s="15" t="s">
        <v>12142</v>
      </c>
      <c r="K3668" s="15" t="s">
        <v>2722</v>
      </c>
      <c r="L3668" s="40" t="s">
        <v>6</v>
      </c>
      <c r="M3668" s="39"/>
      <c r="N3668" s="41" t="s">
        <v>12143</v>
      </c>
      <c r="O3668" s="39">
        <v>43862</v>
      </c>
      <c r="P3668" s="40">
        <v>1</v>
      </c>
      <c r="Q3668" s="40">
        <v>3</v>
      </c>
      <c r="R3668" s="40" t="str">
        <f>IFERROR(VLOOKUP(Tabla2[[#This Row],[CONTRATISTA PRNCIPAL]],Hoja1!$L$5:$M$9,2,FALSE),"CJV")</f>
        <v>CJV</v>
      </c>
      <c r="S3668" s="40" t="str">
        <f>IF(Tabla2[[#This Row],[EMPRESA]]=Tabla2[[#This Row],[CONTRATISTA PRNCIPAL]],"Principal","Secundaria")</f>
        <v>Principal</v>
      </c>
      <c r="T3668" s="42">
        <f>IFERROR(1/COUNTIF(Tabla2[CONTRATISTA PRNCIPAL],Tabla2[[#This Row],[CONTRATISTA PRNCIPAL]]),0)</f>
        <v>0.00392156862745098</v>
      </c>
      <c r="U3668" s="43">
        <f>IF(((TODAY()-Tabla2[[#This Row],[FECHA NACIMIENTO]])/365)&lt;18,"Corregir", IF(((TODAY()-Tabla2[[#This Row],[FECHA NACIMIENTO]])/365)&gt;80, "Corregir",ROUNDDOWN(((TODAY()-Tabla2[[#This Row],[FECHA NACIMIENTO]])/365),0)))</f>
        <v>42</v>
      </c>
      <c r="V36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68" s="44" t="str">
        <f>+IF(Tabla2[[#This Row],[Edad]]="Corregir","Corregir","Ok")</f>
        <v>Ok</v>
      </c>
      <c r="X3668" s="42" t="str">
        <f>+IFERROR(VLOOKUP(Tabla2[[#This Row],[DISTRITO SEGÚN DNI]],Hoja1!$A$2:$B$32,2,FALSE),"No")</f>
        <v>No</v>
      </c>
      <c r="Y3668" s="42" t="str">
        <f>IF(OR(LOWER(Tabla2[[#This Row],[GENERO]])="masculino", LOWER(Tabla2[[#This Row],[GENERO]])="femenino"),"OK","Corregir")</f>
        <v>OK</v>
      </c>
      <c r="Z3668" s="42" t="str">
        <f>+IF(Tabla2[[#This Row],[Nro. DNI / CE]]="","Corregir",IF(LEN(Tabla2[[#This Row],[Nro. DNI / CE]])&gt;=8,"OK","Corregir"))</f>
        <v>OK</v>
      </c>
      <c r="AA3668" s="42">
        <f>COUNTIF(Tabla2[APELLIDOS Y NOMBRES],Tabla2[[#This Row],[APELLIDOS Y NOMBRES]])</f>
        <v>1</v>
      </c>
      <c r="AB3668" s="42">
        <f>IF(Tabla2[[#This Row],[Trabajador]]&gt;1,1/Tabla2[[#This Row],[Trabajador]],Tabla2[[#This Row],[Trabajador]])</f>
        <v>1</v>
      </c>
      <c r="AC3668" t="str">
        <f>+IFERROR(IF(Tabla2[[#This Row],[FECHA CESE/BAJA]]="","No Aplica",IF(AND(MONTH(Tabla2[[#This Row],[FECHA CESE/BAJA]])=MONTH(TODAY()-30),YEAR(Tabla2[[#This Row],[FECHA CESE/BAJA]])=YEAR(TODAY())),MONTH(TODAY()-30)&amp;"-"&amp;YEAR(TODAY()),"Borrar")),"No aplica")</f>
        <v>No Aplica</v>
      </c>
      <c r="AD3668" t="str">
        <f>+IFERROR(IF(Tabla2[[#This Row],[FECHA INICIO DE LABORES EN OBRA]]="","No Aplica",IF(AND(MONTH(Tabla2[[#This Row],[FECHA INICIO DE LABORES EN OBRA]])=MONTH(TODAY()-30),YEAR(Tabla2[[#This Row],[FECHA INICIO DE LABORES EN OBRA]])=YEAR(TODAY())),MONTH(TODAY()-30)&amp;"-"&amp;YEAR(TODAY()),"No Aplica")),"No Aplica")</f>
        <v>No Aplica</v>
      </c>
    </row>
    <row r="3669" spans="1:30" x14ac:dyDescent="0.25">
      <c r="A3669" s="13" t="s">
        <v>12059</v>
      </c>
      <c r="B3669" s="15" t="s">
        <v>12060</v>
      </c>
      <c r="C3669" s="15" t="s">
        <v>12060</v>
      </c>
      <c r="D3669" s="15" t="s">
        <v>12284</v>
      </c>
      <c r="E3669" s="15" t="s">
        <v>12285</v>
      </c>
      <c r="F3669" s="39">
        <v>23933</v>
      </c>
      <c r="G3669" s="15">
        <v>1</v>
      </c>
      <c r="H3669" s="15" t="s">
        <v>12286</v>
      </c>
      <c r="I3669" s="15" t="s">
        <v>12079</v>
      </c>
      <c r="J3669" s="15" t="s">
        <v>12162</v>
      </c>
      <c r="K3669" s="15" t="s">
        <v>2722</v>
      </c>
      <c r="L3669" s="40" t="s">
        <v>6</v>
      </c>
      <c r="M3669" s="39"/>
      <c r="N3669" s="41" t="s">
        <v>12143</v>
      </c>
      <c r="O3669" s="39">
        <v>43678</v>
      </c>
      <c r="P3669" s="40">
        <v>1</v>
      </c>
      <c r="Q3669" s="40">
        <v>3</v>
      </c>
      <c r="R3669" s="40" t="str">
        <f>IFERROR(VLOOKUP(Tabla2[[#This Row],[CONTRATISTA PRNCIPAL]],Hoja1!$L$5:$M$9,2,FALSE),"CJV")</f>
        <v>CJV</v>
      </c>
      <c r="S3669" s="40" t="str">
        <f>IF(Tabla2[[#This Row],[EMPRESA]]=Tabla2[[#This Row],[CONTRATISTA PRNCIPAL]],"Principal","Secundaria")</f>
        <v>Principal</v>
      </c>
      <c r="T3669" s="42">
        <f>IFERROR(1/COUNTIF(Tabla2[CONTRATISTA PRNCIPAL],Tabla2[[#This Row],[CONTRATISTA PRNCIPAL]]),0)</f>
        <v>0.00392156862745098</v>
      </c>
      <c r="U3669" s="43">
        <f>IF(((TODAY()-Tabla2[[#This Row],[FECHA NACIMIENTO]])/365)&lt;18,"Corregir", IF(((TODAY()-Tabla2[[#This Row],[FECHA NACIMIENTO]])/365)&gt;80, "Corregir",ROUNDDOWN(((TODAY()-Tabla2[[#This Row],[FECHA NACIMIENTO]])/365),0)))</f>
        <v>58</v>
      </c>
      <c r="V36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69" s="44" t="str">
        <f>+IF(Tabla2[[#This Row],[Edad]]="Corregir","Corregir","Ok")</f>
        <v>Ok</v>
      </c>
      <c r="X3669" s="42" t="str">
        <f>+IFERROR(VLOOKUP(Tabla2[[#This Row],[DISTRITO SEGÚN DNI]],Hoja1!$A$2:$B$32,2,FALSE),"No")</f>
        <v>No</v>
      </c>
      <c r="Y3669" s="42" t="str">
        <f>IF(OR(LOWER(Tabla2[[#This Row],[GENERO]])="masculino", LOWER(Tabla2[[#This Row],[GENERO]])="femenino"),"OK","Corregir")</f>
        <v>OK</v>
      </c>
      <c r="Z3669" s="42" t="str">
        <f>+IF(Tabla2[[#This Row],[Nro. DNI / CE]]="","Corregir",IF(LEN(Tabla2[[#This Row],[Nro. DNI / CE]])&gt;=8,"OK","Corregir"))</f>
        <v>OK</v>
      </c>
      <c r="AA3669" s="42">
        <f>COUNTIF(Tabla2[APELLIDOS Y NOMBRES],Tabla2[[#This Row],[APELLIDOS Y NOMBRES]])</f>
        <v>1</v>
      </c>
      <c r="AB3669" s="42">
        <f>IF(Tabla2[[#This Row],[Trabajador]]&gt;1,1/Tabla2[[#This Row],[Trabajador]],Tabla2[[#This Row],[Trabajador]])</f>
        <v>1</v>
      </c>
      <c r="AC3669" t="str">
        <f>+IFERROR(IF(Tabla2[[#This Row],[FECHA CESE/BAJA]]="","No Aplica",IF(AND(MONTH(Tabla2[[#This Row],[FECHA CESE/BAJA]])=MONTH(TODAY()-30),YEAR(Tabla2[[#This Row],[FECHA CESE/BAJA]])=YEAR(TODAY())),MONTH(TODAY()-30)&amp;"-"&amp;YEAR(TODAY()),"Borrar")),"No aplica")</f>
        <v>No Aplica</v>
      </c>
      <c r="AD3669" t="str">
        <f>+IFERROR(IF(Tabla2[[#This Row],[FECHA INICIO DE LABORES EN OBRA]]="","No Aplica",IF(AND(MONTH(Tabla2[[#This Row],[FECHA INICIO DE LABORES EN OBRA]])=MONTH(TODAY()-30),YEAR(Tabla2[[#This Row],[FECHA INICIO DE LABORES EN OBRA]])=YEAR(TODAY())),MONTH(TODAY()-30)&amp;"-"&amp;YEAR(TODAY()),"No Aplica")),"No Aplica")</f>
        <v>No Aplica</v>
      </c>
    </row>
    <row r="3670" spans="1:30" x14ac:dyDescent="0.25">
      <c r="A3670" s="13" t="s">
        <v>12059</v>
      </c>
      <c r="B3670" s="15" t="s">
        <v>12060</v>
      </c>
      <c r="C3670" s="15" t="s">
        <v>12060</v>
      </c>
      <c r="D3670" s="15" t="s">
        <v>12287</v>
      </c>
      <c r="E3670" s="15" t="s">
        <v>12288</v>
      </c>
      <c r="F3670" s="39">
        <v>31669</v>
      </c>
      <c r="G3670" s="15">
        <v>1</v>
      </c>
      <c r="H3670" s="15" t="s">
        <v>3661</v>
      </c>
      <c r="I3670" s="15" t="s">
        <v>12079</v>
      </c>
      <c r="J3670" s="15" t="s">
        <v>12162</v>
      </c>
      <c r="K3670" s="15" t="s">
        <v>2722</v>
      </c>
      <c r="L3670" s="40" t="s">
        <v>6</v>
      </c>
      <c r="M3670" s="39"/>
      <c r="N3670" s="41" t="s">
        <v>12143</v>
      </c>
      <c r="O3670" s="39">
        <v>43678</v>
      </c>
      <c r="P3670" s="40">
        <v>1</v>
      </c>
      <c r="Q3670" s="40">
        <v>3</v>
      </c>
      <c r="R3670" s="40" t="str">
        <f>IFERROR(VLOOKUP(Tabla2[[#This Row],[CONTRATISTA PRNCIPAL]],Hoja1!$L$5:$M$9,2,FALSE),"CJV")</f>
        <v>CJV</v>
      </c>
      <c r="S3670" s="40" t="str">
        <f>IF(Tabla2[[#This Row],[EMPRESA]]=Tabla2[[#This Row],[CONTRATISTA PRNCIPAL]],"Principal","Secundaria")</f>
        <v>Principal</v>
      </c>
      <c r="T3670" s="42">
        <f>IFERROR(1/COUNTIF(Tabla2[CONTRATISTA PRNCIPAL],Tabla2[[#This Row],[CONTRATISTA PRNCIPAL]]),0)</f>
        <v>0.00392156862745098</v>
      </c>
      <c r="U3670" s="43">
        <f>IF(((TODAY()-Tabla2[[#This Row],[FECHA NACIMIENTO]])/365)&lt;18,"Corregir", IF(((TODAY()-Tabla2[[#This Row],[FECHA NACIMIENTO]])/365)&gt;80, "Corregir",ROUNDDOWN(((TODAY()-Tabla2[[#This Row],[FECHA NACIMIENTO]])/365),0)))</f>
        <v>37</v>
      </c>
      <c r="V36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70" s="44" t="str">
        <f>+IF(Tabla2[[#This Row],[Edad]]="Corregir","Corregir","Ok")</f>
        <v>Ok</v>
      </c>
      <c r="X3670" s="42" t="str">
        <f>+IFERROR(VLOOKUP(Tabla2[[#This Row],[DISTRITO SEGÚN DNI]],Hoja1!$A$2:$B$32,2,FALSE),"No")</f>
        <v>No</v>
      </c>
      <c r="Y3670" s="42" t="str">
        <f>IF(OR(LOWER(Tabla2[[#This Row],[GENERO]])="masculino", LOWER(Tabla2[[#This Row],[GENERO]])="femenino"),"OK","Corregir")</f>
        <v>OK</v>
      </c>
      <c r="Z3670" s="42" t="str">
        <f>+IF(Tabla2[[#This Row],[Nro. DNI / CE]]="","Corregir",IF(LEN(Tabla2[[#This Row],[Nro. DNI / CE]])&gt;=8,"OK","Corregir"))</f>
        <v>OK</v>
      </c>
      <c r="AA3670" s="42">
        <f>COUNTIF(Tabla2[APELLIDOS Y NOMBRES],Tabla2[[#This Row],[APELLIDOS Y NOMBRES]])</f>
        <v>1</v>
      </c>
      <c r="AB3670" s="42">
        <f>IF(Tabla2[[#This Row],[Trabajador]]&gt;1,1/Tabla2[[#This Row],[Trabajador]],Tabla2[[#This Row],[Trabajador]])</f>
        <v>1</v>
      </c>
      <c r="AC3670" t="str">
        <f>+IFERROR(IF(Tabla2[[#This Row],[FECHA CESE/BAJA]]="","No Aplica",IF(AND(MONTH(Tabla2[[#This Row],[FECHA CESE/BAJA]])=MONTH(TODAY()-30),YEAR(Tabla2[[#This Row],[FECHA CESE/BAJA]])=YEAR(TODAY())),MONTH(TODAY()-30)&amp;"-"&amp;YEAR(TODAY()),"Borrar")),"No aplica")</f>
        <v>No Aplica</v>
      </c>
      <c r="AD3670" t="str">
        <f>+IFERROR(IF(Tabla2[[#This Row],[FECHA INICIO DE LABORES EN OBRA]]="","No Aplica",IF(AND(MONTH(Tabla2[[#This Row],[FECHA INICIO DE LABORES EN OBRA]])=MONTH(TODAY()-30),YEAR(Tabla2[[#This Row],[FECHA INICIO DE LABORES EN OBRA]])=YEAR(TODAY())),MONTH(TODAY()-30)&amp;"-"&amp;YEAR(TODAY()),"No Aplica")),"No Aplica")</f>
        <v>No Aplica</v>
      </c>
    </row>
    <row r="3671" spans="1:30" x14ac:dyDescent="0.25">
      <c r="A3671" s="13" t="s">
        <v>12059</v>
      </c>
      <c r="B3671" s="15" t="s">
        <v>12060</v>
      </c>
      <c r="C3671" s="15" t="s">
        <v>12060</v>
      </c>
      <c r="D3671" s="15" t="s">
        <v>1287</v>
      </c>
      <c r="E3671" s="15" t="s">
        <v>1288</v>
      </c>
      <c r="F3671" s="39">
        <v>28596</v>
      </c>
      <c r="G3671" s="15">
        <v>1</v>
      </c>
      <c r="H3671" s="15" t="s">
        <v>12289</v>
      </c>
      <c r="I3671" s="15" t="s">
        <v>12064</v>
      </c>
      <c r="J3671" s="15" t="s">
        <v>12290</v>
      </c>
      <c r="K3671" s="15" t="s">
        <v>3264</v>
      </c>
      <c r="L3671" s="40" t="s">
        <v>6</v>
      </c>
      <c r="M3671" s="39"/>
      <c r="N3671" s="41" t="s">
        <v>2687</v>
      </c>
      <c r="O3671" s="39" t="s">
        <v>1289</v>
      </c>
      <c r="P3671" s="40">
        <v>1</v>
      </c>
      <c r="Q3671" s="40">
        <v>1</v>
      </c>
      <c r="R3671" s="40" t="str">
        <f>IFERROR(VLOOKUP(Tabla2[[#This Row],[CONTRATISTA PRNCIPAL]],Hoja1!$L$5:$M$9,2,FALSE),"CJV")</f>
        <v>CJV</v>
      </c>
      <c r="S3671" s="40" t="str">
        <f>IF(Tabla2[[#This Row],[EMPRESA]]=Tabla2[[#This Row],[CONTRATISTA PRNCIPAL]],"Principal","Secundaria")</f>
        <v>Principal</v>
      </c>
      <c r="T3671" s="42">
        <f>IFERROR(1/COUNTIF(Tabla2[CONTRATISTA PRNCIPAL],Tabla2[[#This Row],[CONTRATISTA PRNCIPAL]]),0)</f>
        <v>0.00392156862745098</v>
      </c>
      <c r="U3671" s="43">
        <f>IF(((TODAY()-Tabla2[[#This Row],[FECHA NACIMIENTO]])/365)&lt;18,"Corregir", IF(((TODAY()-Tabla2[[#This Row],[FECHA NACIMIENTO]])/365)&gt;80, "Corregir",ROUNDDOWN(((TODAY()-Tabla2[[#This Row],[FECHA NACIMIENTO]])/365),0)))</f>
        <v>45</v>
      </c>
      <c r="V36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71" s="44" t="str">
        <f>+IF(Tabla2[[#This Row],[Edad]]="Corregir","Corregir","Ok")</f>
        <v>Ok</v>
      </c>
      <c r="X3671" s="42" t="str">
        <f>+IFERROR(VLOOKUP(Tabla2[[#This Row],[DISTRITO SEGÚN DNI]],Hoja1!$A$2:$B$32,2,FALSE),"No")</f>
        <v>EL AGUSTINO</v>
      </c>
      <c r="Y3671" s="42" t="str">
        <f>IF(OR(LOWER(Tabla2[[#This Row],[GENERO]])="masculino", LOWER(Tabla2[[#This Row],[GENERO]])="femenino"),"OK","Corregir")</f>
        <v>OK</v>
      </c>
      <c r="Z3671" s="42" t="str">
        <f>+IF(Tabla2[[#This Row],[Nro. DNI / CE]]="","Corregir",IF(LEN(Tabla2[[#This Row],[Nro. DNI / CE]])&gt;=8,"OK","Corregir"))</f>
        <v>OK</v>
      </c>
      <c r="AA3671" s="42">
        <f>COUNTIF(Tabla2[APELLIDOS Y NOMBRES],Tabla2[[#This Row],[APELLIDOS Y NOMBRES]])</f>
        <v>1</v>
      </c>
      <c r="AB3671" s="42">
        <f>IF(Tabla2[[#This Row],[Trabajador]]&gt;1,1/Tabla2[[#This Row],[Trabajador]],Tabla2[[#This Row],[Trabajador]])</f>
        <v>1</v>
      </c>
      <c r="AC3671" t="str">
        <f>+IFERROR(IF(Tabla2[[#This Row],[FECHA CESE/BAJA]]="","No Aplica",IF(AND(MONTH(Tabla2[[#This Row],[FECHA CESE/BAJA]])=MONTH(TODAY()-30),YEAR(Tabla2[[#This Row],[FECHA CESE/BAJA]])=YEAR(TODAY())),MONTH(TODAY()-30)&amp;"-"&amp;YEAR(TODAY()),"Borrar")),"No aplica")</f>
        <v>No Aplica</v>
      </c>
      <c r="AD3671" t="str">
        <f>+IFERROR(IF(Tabla2[[#This Row],[FECHA INICIO DE LABORES EN OBRA]]="","No Aplica",IF(AND(MONTH(Tabla2[[#This Row],[FECHA INICIO DE LABORES EN OBRA]])=MONTH(TODAY()-30),YEAR(Tabla2[[#This Row],[FECHA INICIO DE LABORES EN OBRA]])=YEAR(TODAY())),MONTH(TODAY()-30)&amp;"-"&amp;YEAR(TODAY()),"No Aplica")),"No Aplica")</f>
        <v>No Aplica</v>
      </c>
    </row>
    <row r="3672" spans="1:30" x14ac:dyDescent="0.25">
      <c r="A3672" s="13" t="s">
        <v>12059</v>
      </c>
      <c r="B3672" s="15" t="s">
        <v>12060</v>
      </c>
      <c r="C3672" s="15" t="s">
        <v>12060</v>
      </c>
      <c r="D3672" s="15" t="s">
        <v>12291</v>
      </c>
      <c r="E3672" s="15" t="s">
        <v>12292</v>
      </c>
      <c r="F3672" s="39">
        <v>34095</v>
      </c>
      <c r="G3672" s="15">
        <v>2</v>
      </c>
      <c r="H3672" s="15" t="s">
        <v>12218</v>
      </c>
      <c r="I3672" s="15" t="s">
        <v>12071</v>
      </c>
      <c r="J3672" s="15" t="s">
        <v>12293</v>
      </c>
      <c r="K3672" s="15" t="s">
        <v>2062</v>
      </c>
      <c r="L3672" s="40" t="s">
        <v>6</v>
      </c>
      <c r="M3672" s="39"/>
      <c r="N3672" s="41" t="s">
        <v>2687</v>
      </c>
      <c r="O3672" s="39" t="s">
        <v>1337</v>
      </c>
      <c r="P3672" s="40">
        <v>1</v>
      </c>
      <c r="Q3672" s="40">
        <v>4</v>
      </c>
      <c r="R3672" s="40" t="str">
        <f>IFERROR(VLOOKUP(Tabla2[[#This Row],[CONTRATISTA PRNCIPAL]],Hoja1!$L$5:$M$9,2,FALSE),"CJV")</f>
        <v>CJV</v>
      </c>
      <c r="S3672" s="40" t="str">
        <f>IF(Tabla2[[#This Row],[EMPRESA]]=Tabla2[[#This Row],[CONTRATISTA PRNCIPAL]],"Principal","Secundaria")</f>
        <v>Principal</v>
      </c>
      <c r="T3672" s="42">
        <f>IFERROR(1/COUNTIF(Tabla2[CONTRATISTA PRNCIPAL],Tabla2[[#This Row],[CONTRATISTA PRNCIPAL]]),0)</f>
        <v>0.00392156862745098</v>
      </c>
      <c r="U3672" s="43">
        <f>IF(((TODAY()-Tabla2[[#This Row],[FECHA NACIMIENTO]])/365)&lt;18,"Corregir", IF(((TODAY()-Tabla2[[#This Row],[FECHA NACIMIENTO]])/365)&gt;80, "Corregir",ROUNDDOWN(((TODAY()-Tabla2[[#This Row],[FECHA NACIMIENTO]])/365),0)))</f>
        <v>30</v>
      </c>
      <c r="V36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72" s="44" t="str">
        <f>+IF(Tabla2[[#This Row],[Edad]]="Corregir","Corregir","Ok")</f>
        <v>Ok</v>
      </c>
      <c r="X3672" s="42" t="str">
        <f>+IFERROR(VLOOKUP(Tabla2[[#This Row],[DISTRITO SEGÚN DNI]],Hoja1!$A$2:$B$32,2,FALSE),"No")</f>
        <v>No</v>
      </c>
      <c r="Y3672" s="42" t="str">
        <f>IF(OR(LOWER(Tabla2[[#This Row],[GENERO]])="masculino", LOWER(Tabla2[[#This Row],[GENERO]])="femenino"),"OK","Corregir")</f>
        <v>OK</v>
      </c>
      <c r="Z3672" s="42" t="str">
        <f>+IF(Tabla2[[#This Row],[Nro. DNI / CE]]="","Corregir",IF(LEN(Tabla2[[#This Row],[Nro. DNI / CE]])&gt;=8,"OK","Corregir"))</f>
        <v>OK</v>
      </c>
      <c r="AA3672" s="42">
        <f>COUNTIF(Tabla2[APELLIDOS Y NOMBRES],Tabla2[[#This Row],[APELLIDOS Y NOMBRES]])</f>
        <v>1</v>
      </c>
      <c r="AB3672" s="42">
        <f>IF(Tabla2[[#This Row],[Trabajador]]&gt;1,1/Tabla2[[#This Row],[Trabajador]],Tabla2[[#This Row],[Trabajador]])</f>
        <v>1</v>
      </c>
      <c r="AC3672" t="str">
        <f>+IFERROR(IF(Tabla2[[#This Row],[FECHA CESE/BAJA]]="","No Aplica",IF(AND(MONTH(Tabla2[[#This Row],[FECHA CESE/BAJA]])=MONTH(TODAY()-30),YEAR(Tabla2[[#This Row],[FECHA CESE/BAJA]])=YEAR(TODAY())),MONTH(TODAY()-30)&amp;"-"&amp;YEAR(TODAY()),"Borrar")),"No aplica")</f>
        <v>No Aplica</v>
      </c>
      <c r="AD3672" t="str">
        <f>+IFERROR(IF(Tabla2[[#This Row],[FECHA INICIO DE LABORES EN OBRA]]="","No Aplica",IF(AND(MONTH(Tabla2[[#This Row],[FECHA INICIO DE LABORES EN OBRA]])=MONTH(TODAY()-30),YEAR(Tabla2[[#This Row],[FECHA INICIO DE LABORES EN OBRA]])=YEAR(TODAY())),MONTH(TODAY()-30)&amp;"-"&amp;YEAR(TODAY()),"No Aplica")),"No Aplica")</f>
        <v>No Aplica</v>
      </c>
    </row>
    <row r="3673" spans="1:30" x14ac:dyDescent="0.25">
      <c r="A3673" s="13" t="s">
        <v>12059</v>
      </c>
      <c r="B3673" s="15" t="s">
        <v>12060</v>
      </c>
      <c r="C3673" s="15" t="s">
        <v>12060</v>
      </c>
      <c r="D3673" s="15" t="s">
        <v>1290</v>
      </c>
      <c r="E3673" s="15" t="s">
        <v>1291</v>
      </c>
      <c r="F3673" s="39">
        <v>33240</v>
      </c>
      <c r="G3673" s="15">
        <v>2</v>
      </c>
      <c r="H3673" s="15" t="s">
        <v>12294</v>
      </c>
      <c r="I3673" s="15" t="s">
        <v>12064</v>
      </c>
      <c r="J3673" s="15" t="s">
        <v>12295</v>
      </c>
      <c r="K3673" s="15" t="s">
        <v>2083</v>
      </c>
      <c r="L3673" s="40" t="s">
        <v>6</v>
      </c>
      <c r="M3673" s="39"/>
      <c r="N3673" s="41" t="s">
        <v>2687</v>
      </c>
      <c r="O3673" s="39" t="s">
        <v>1292</v>
      </c>
      <c r="P3673" s="40">
        <v>1</v>
      </c>
      <c r="Q3673" s="40">
        <v>4</v>
      </c>
      <c r="R3673" s="40" t="str">
        <f>IFERROR(VLOOKUP(Tabla2[[#This Row],[CONTRATISTA PRNCIPAL]],Hoja1!$L$5:$M$9,2,FALSE),"CJV")</f>
        <v>CJV</v>
      </c>
      <c r="S3673" s="40" t="str">
        <f>IF(Tabla2[[#This Row],[EMPRESA]]=Tabla2[[#This Row],[CONTRATISTA PRNCIPAL]],"Principal","Secundaria")</f>
        <v>Principal</v>
      </c>
      <c r="T3673" s="42">
        <f>IFERROR(1/COUNTIF(Tabla2[CONTRATISTA PRNCIPAL],Tabla2[[#This Row],[CONTRATISTA PRNCIPAL]]),0)</f>
        <v>0.00392156862745098</v>
      </c>
      <c r="U3673" s="43">
        <f>IF(((TODAY()-Tabla2[[#This Row],[FECHA NACIMIENTO]])/365)&lt;18,"Corregir", IF(((TODAY()-Tabla2[[#This Row],[FECHA NACIMIENTO]])/365)&gt;80, "Corregir",ROUNDDOWN(((TODAY()-Tabla2[[#This Row],[FECHA NACIMIENTO]])/365),0)))</f>
        <v>32</v>
      </c>
      <c r="V36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73" s="44" t="str">
        <f>+IF(Tabla2[[#This Row],[Edad]]="Corregir","Corregir","Ok")</f>
        <v>Ok</v>
      </c>
      <c r="X3673" s="42" t="str">
        <f>+IFERROR(VLOOKUP(Tabla2[[#This Row],[DISTRITO SEGÚN DNI]],Hoja1!$A$2:$B$32,2,FALSE),"No")</f>
        <v>ATE</v>
      </c>
      <c r="Y3673" s="42" t="str">
        <f>IF(OR(LOWER(Tabla2[[#This Row],[GENERO]])="masculino", LOWER(Tabla2[[#This Row],[GENERO]])="femenino"),"OK","Corregir")</f>
        <v>OK</v>
      </c>
      <c r="Z3673" s="42" t="str">
        <f>+IF(Tabla2[[#This Row],[Nro. DNI / CE]]="","Corregir",IF(LEN(Tabla2[[#This Row],[Nro. DNI / CE]])&gt;=8,"OK","Corregir"))</f>
        <v>OK</v>
      </c>
      <c r="AA3673" s="42">
        <f>COUNTIF(Tabla2[APELLIDOS Y NOMBRES],Tabla2[[#This Row],[APELLIDOS Y NOMBRES]])</f>
        <v>1</v>
      </c>
      <c r="AB3673" s="42">
        <f>IF(Tabla2[[#This Row],[Trabajador]]&gt;1,1/Tabla2[[#This Row],[Trabajador]],Tabla2[[#This Row],[Trabajador]])</f>
        <v>1</v>
      </c>
      <c r="AC3673" t="str">
        <f>+IFERROR(IF(Tabla2[[#This Row],[FECHA CESE/BAJA]]="","No Aplica",IF(AND(MONTH(Tabla2[[#This Row],[FECHA CESE/BAJA]])=MONTH(TODAY()-30),YEAR(Tabla2[[#This Row],[FECHA CESE/BAJA]])=YEAR(TODAY())),MONTH(TODAY()-30)&amp;"-"&amp;YEAR(TODAY()),"Borrar")),"No aplica")</f>
        <v>No Aplica</v>
      </c>
      <c r="AD3673" t="str">
        <f>+IFERROR(IF(Tabla2[[#This Row],[FECHA INICIO DE LABORES EN OBRA]]="","No Aplica",IF(AND(MONTH(Tabla2[[#This Row],[FECHA INICIO DE LABORES EN OBRA]])=MONTH(TODAY()-30),YEAR(Tabla2[[#This Row],[FECHA INICIO DE LABORES EN OBRA]])=YEAR(TODAY())),MONTH(TODAY()-30)&amp;"-"&amp;YEAR(TODAY()),"No Aplica")),"No Aplica")</f>
        <v>No Aplica</v>
      </c>
    </row>
    <row r="3674" spans="1:30" x14ac:dyDescent="0.25">
      <c r="A3674" s="13" t="s">
        <v>12059</v>
      </c>
      <c r="B3674" s="15" t="s">
        <v>12060</v>
      </c>
      <c r="C3674" s="15" t="s">
        <v>12060</v>
      </c>
      <c r="D3674" s="15" t="s">
        <v>12296</v>
      </c>
      <c r="E3674" s="15" t="s">
        <v>12297</v>
      </c>
      <c r="F3674" s="39">
        <v>28098</v>
      </c>
      <c r="G3674" s="15">
        <v>2</v>
      </c>
      <c r="H3674" s="15" t="s">
        <v>12218</v>
      </c>
      <c r="I3674" s="15" t="s">
        <v>12102</v>
      </c>
      <c r="J3674" s="15" t="s">
        <v>12298</v>
      </c>
      <c r="K3674" s="15" t="s">
        <v>2799</v>
      </c>
      <c r="L3674" s="40" t="s">
        <v>6</v>
      </c>
      <c r="M3674" s="39"/>
      <c r="N3674" s="41" t="s">
        <v>2687</v>
      </c>
      <c r="O3674" s="39" t="s">
        <v>1340</v>
      </c>
      <c r="P3674" s="40">
        <v>1</v>
      </c>
      <c r="Q3674" s="40">
        <v>4</v>
      </c>
      <c r="R3674" s="40" t="str">
        <f>IFERROR(VLOOKUP(Tabla2[[#This Row],[CONTRATISTA PRNCIPAL]],Hoja1!$L$5:$M$9,2,FALSE),"CJV")</f>
        <v>CJV</v>
      </c>
      <c r="S3674" s="40" t="str">
        <f>IF(Tabla2[[#This Row],[EMPRESA]]=Tabla2[[#This Row],[CONTRATISTA PRNCIPAL]],"Principal","Secundaria")</f>
        <v>Principal</v>
      </c>
      <c r="T3674" s="42">
        <f>IFERROR(1/COUNTIF(Tabla2[CONTRATISTA PRNCIPAL],Tabla2[[#This Row],[CONTRATISTA PRNCIPAL]]),0)</f>
        <v>0.00392156862745098</v>
      </c>
      <c r="U3674" s="43">
        <f>IF(((TODAY()-Tabla2[[#This Row],[FECHA NACIMIENTO]])/365)&lt;18,"Corregir", IF(((TODAY()-Tabla2[[#This Row],[FECHA NACIMIENTO]])/365)&gt;80, "Corregir",ROUNDDOWN(((TODAY()-Tabla2[[#This Row],[FECHA NACIMIENTO]])/365),0)))</f>
        <v>46</v>
      </c>
      <c r="V36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74" s="44" t="str">
        <f>+IF(Tabla2[[#This Row],[Edad]]="Corregir","Corregir","Ok")</f>
        <v>Ok</v>
      </c>
      <c r="X3674" s="42" t="str">
        <f>+IFERROR(VLOOKUP(Tabla2[[#This Row],[DISTRITO SEGÚN DNI]],Hoja1!$A$2:$B$32,2,FALSE),"No")</f>
        <v>No</v>
      </c>
      <c r="Y3674" s="42" t="str">
        <f>IF(OR(LOWER(Tabla2[[#This Row],[GENERO]])="masculino", LOWER(Tabla2[[#This Row],[GENERO]])="femenino"),"OK","Corregir")</f>
        <v>OK</v>
      </c>
      <c r="Z3674" s="42" t="str">
        <f>+IF(Tabla2[[#This Row],[Nro. DNI / CE]]="","Corregir",IF(LEN(Tabla2[[#This Row],[Nro. DNI / CE]])&gt;=8,"OK","Corregir"))</f>
        <v>OK</v>
      </c>
      <c r="AA3674" s="42">
        <f>COUNTIF(Tabla2[APELLIDOS Y NOMBRES],Tabla2[[#This Row],[APELLIDOS Y NOMBRES]])</f>
        <v>1</v>
      </c>
      <c r="AB3674" s="42">
        <f>IF(Tabla2[[#This Row],[Trabajador]]&gt;1,1/Tabla2[[#This Row],[Trabajador]],Tabla2[[#This Row],[Trabajador]])</f>
        <v>1</v>
      </c>
      <c r="AC3674" t="str">
        <f>+IFERROR(IF(Tabla2[[#This Row],[FECHA CESE/BAJA]]="","No Aplica",IF(AND(MONTH(Tabla2[[#This Row],[FECHA CESE/BAJA]])=MONTH(TODAY()-30),YEAR(Tabla2[[#This Row],[FECHA CESE/BAJA]])=YEAR(TODAY())),MONTH(TODAY()-30)&amp;"-"&amp;YEAR(TODAY()),"Borrar")),"No aplica")</f>
        <v>No Aplica</v>
      </c>
      <c r="AD3674" t="str">
        <f>+IFERROR(IF(Tabla2[[#This Row],[FECHA INICIO DE LABORES EN OBRA]]="","No Aplica",IF(AND(MONTH(Tabla2[[#This Row],[FECHA INICIO DE LABORES EN OBRA]])=MONTH(TODAY()-30),YEAR(Tabla2[[#This Row],[FECHA INICIO DE LABORES EN OBRA]])=YEAR(TODAY())),MONTH(TODAY()-30)&amp;"-"&amp;YEAR(TODAY()),"No Aplica")),"No Aplica")</f>
        <v>No Aplica</v>
      </c>
    </row>
    <row r="3675" spans="1:30" x14ac:dyDescent="0.25">
      <c r="A3675" s="13" t="s">
        <v>12059</v>
      </c>
      <c r="B3675" s="15" t="s">
        <v>12060</v>
      </c>
      <c r="C3675" s="15" t="s">
        <v>12060</v>
      </c>
      <c r="D3675" s="15" t="s">
        <v>12299</v>
      </c>
      <c r="E3675" s="15" t="s">
        <v>12300</v>
      </c>
      <c r="F3675" s="39">
        <v>27350</v>
      </c>
      <c r="G3675" s="15">
        <v>2</v>
      </c>
      <c r="H3675" s="15" t="s">
        <v>12073</v>
      </c>
      <c r="I3675" s="15" t="s">
        <v>12079</v>
      </c>
      <c r="J3675" s="15" t="s">
        <v>12301</v>
      </c>
      <c r="K3675" s="15" t="s">
        <v>12302</v>
      </c>
      <c r="L3675" s="40" t="s">
        <v>6</v>
      </c>
      <c r="M3675" s="39"/>
      <c r="N3675" s="41" t="s">
        <v>2687</v>
      </c>
      <c r="O3675" s="39">
        <v>44721</v>
      </c>
      <c r="P3675" s="40">
        <v>1</v>
      </c>
      <c r="Q3675" s="40">
        <v>4</v>
      </c>
      <c r="R3675" s="40" t="str">
        <f>IFERROR(VLOOKUP(Tabla2[[#This Row],[CONTRATISTA PRNCIPAL]],Hoja1!$L$5:$M$9,2,FALSE),"CJV")</f>
        <v>CJV</v>
      </c>
      <c r="S3675" s="40" t="str">
        <f>IF(Tabla2[[#This Row],[EMPRESA]]=Tabla2[[#This Row],[CONTRATISTA PRNCIPAL]],"Principal","Secundaria")</f>
        <v>Principal</v>
      </c>
      <c r="T3675" s="42">
        <f>IFERROR(1/COUNTIF(Tabla2[CONTRATISTA PRNCIPAL],Tabla2[[#This Row],[CONTRATISTA PRNCIPAL]]),0)</f>
        <v>0.00392156862745098</v>
      </c>
      <c r="U3675" s="43">
        <f>IF(((TODAY()-Tabla2[[#This Row],[FECHA NACIMIENTO]])/365)&lt;18,"Corregir", IF(((TODAY()-Tabla2[[#This Row],[FECHA NACIMIENTO]])/365)&gt;80, "Corregir",ROUNDDOWN(((TODAY()-Tabla2[[#This Row],[FECHA NACIMIENTO]])/365),0)))</f>
        <v>48</v>
      </c>
      <c r="V36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75" s="44" t="str">
        <f>+IF(Tabla2[[#This Row],[Edad]]="Corregir","Corregir","Ok")</f>
        <v>Ok</v>
      </c>
      <c r="X3675" s="42" t="str">
        <f>+IFERROR(VLOOKUP(Tabla2[[#This Row],[DISTRITO SEGÚN DNI]],Hoja1!$A$2:$B$32,2,FALSE),"No")</f>
        <v>No</v>
      </c>
      <c r="Y3675" s="42" t="str">
        <f>IF(OR(LOWER(Tabla2[[#This Row],[GENERO]])="masculino", LOWER(Tabla2[[#This Row],[GENERO]])="femenino"),"OK","Corregir")</f>
        <v>OK</v>
      </c>
      <c r="Z3675" s="42" t="str">
        <f>+IF(Tabla2[[#This Row],[Nro. DNI / CE]]="","Corregir",IF(LEN(Tabla2[[#This Row],[Nro. DNI / CE]])&gt;=8,"OK","Corregir"))</f>
        <v>OK</v>
      </c>
      <c r="AA3675" s="42">
        <f>COUNTIF(Tabla2[APELLIDOS Y NOMBRES],Tabla2[[#This Row],[APELLIDOS Y NOMBRES]])</f>
        <v>1</v>
      </c>
      <c r="AB3675" s="42">
        <f>IF(Tabla2[[#This Row],[Trabajador]]&gt;1,1/Tabla2[[#This Row],[Trabajador]],Tabla2[[#This Row],[Trabajador]])</f>
        <v>1</v>
      </c>
      <c r="AC3675" t="str">
        <f>+IFERROR(IF(Tabla2[[#This Row],[FECHA CESE/BAJA]]="","No Aplica",IF(AND(MONTH(Tabla2[[#This Row],[FECHA CESE/BAJA]])=MONTH(TODAY()-30),YEAR(Tabla2[[#This Row],[FECHA CESE/BAJA]])=YEAR(TODAY())),MONTH(TODAY()-30)&amp;"-"&amp;YEAR(TODAY()),"Borrar")),"No aplica")</f>
        <v>No Aplica</v>
      </c>
      <c r="AD3675" t="str">
        <f>+IFERROR(IF(Tabla2[[#This Row],[FECHA INICIO DE LABORES EN OBRA]]="","No Aplica",IF(AND(MONTH(Tabla2[[#This Row],[FECHA INICIO DE LABORES EN OBRA]])=MONTH(TODAY()-30),YEAR(Tabla2[[#This Row],[FECHA INICIO DE LABORES EN OBRA]])=YEAR(TODAY())),MONTH(TODAY()-30)&amp;"-"&amp;YEAR(TODAY()),"No Aplica")),"No Aplica")</f>
        <v>No Aplica</v>
      </c>
    </row>
    <row r="3676" spans="1:30" x14ac:dyDescent="0.25">
      <c r="A3676" s="13" t="s">
        <v>12059</v>
      </c>
      <c r="B3676" s="15" t="s">
        <v>12060</v>
      </c>
      <c r="C3676" s="15" t="s">
        <v>12060</v>
      </c>
      <c r="D3676" s="15" t="s">
        <v>12303</v>
      </c>
      <c r="E3676" s="15" t="s">
        <v>12304</v>
      </c>
      <c r="F3676" s="39">
        <v>30792</v>
      </c>
      <c r="G3676" s="15">
        <v>1</v>
      </c>
      <c r="H3676" s="15" t="s">
        <v>12305</v>
      </c>
      <c r="I3676" s="15" t="s">
        <v>12102</v>
      </c>
      <c r="J3676" s="15" t="s">
        <v>12142</v>
      </c>
      <c r="K3676" s="15" t="s">
        <v>2722</v>
      </c>
      <c r="L3676" s="40" t="s">
        <v>6</v>
      </c>
      <c r="M3676" s="39"/>
      <c r="N3676" s="41" t="s">
        <v>12143</v>
      </c>
      <c r="O3676" s="39">
        <v>43891</v>
      </c>
      <c r="P3676" s="40">
        <v>1</v>
      </c>
      <c r="Q3676" s="40">
        <v>3</v>
      </c>
      <c r="R3676" s="40" t="str">
        <f>IFERROR(VLOOKUP(Tabla2[[#This Row],[CONTRATISTA PRNCIPAL]],Hoja1!$L$5:$M$9,2,FALSE),"CJV")</f>
        <v>CJV</v>
      </c>
      <c r="S3676" s="40" t="str">
        <f>IF(Tabla2[[#This Row],[EMPRESA]]=Tabla2[[#This Row],[CONTRATISTA PRNCIPAL]],"Principal","Secundaria")</f>
        <v>Principal</v>
      </c>
      <c r="T3676" s="42">
        <f>IFERROR(1/COUNTIF(Tabla2[CONTRATISTA PRNCIPAL],Tabla2[[#This Row],[CONTRATISTA PRNCIPAL]]),0)</f>
        <v>0.00392156862745098</v>
      </c>
      <c r="U3676" s="43">
        <f>IF(((TODAY()-Tabla2[[#This Row],[FECHA NACIMIENTO]])/365)&lt;18,"Corregir", IF(((TODAY()-Tabla2[[#This Row],[FECHA NACIMIENTO]])/365)&gt;80, "Corregir",ROUNDDOWN(((TODAY()-Tabla2[[#This Row],[FECHA NACIMIENTO]])/365),0)))</f>
        <v>39</v>
      </c>
      <c r="V36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76" s="44" t="str">
        <f>+IF(Tabla2[[#This Row],[Edad]]="Corregir","Corregir","Ok")</f>
        <v>Ok</v>
      </c>
      <c r="X3676" s="42" t="str">
        <f>+IFERROR(VLOOKUP(Tabla2[[#This Row],[DISTRITO SEGÚN DNI]],Hoja1!$A$2:$B$32,2,FALSE),"No")</f>
        <v>No</v>
      </c>
      <c r="Y3676" s="42" t="str">
        <f>IF(OR(LOWER(Tabla2[[#This Row],[GENERO]])="masculino", LOWER(Tabla2[[#This Row],[GENERO]])="femenino"),"OK","Corregir")</f>
        <v>OK</v>
      </c>
      <c r="Z3676" s="42" t="str">
        <f>+IF(Tabla2[[#This Row],[Nro. DNI / CE]]="","Corregir",IF(LEN(Tabla2[[#This Row],[Nro. DNI / CE]])&gt;=8,"OK","Corregir"))</f>
        <v>OK</v>
      </c>
      <c r="AA3676" s="42">
        <f>COUNTIF(Tabla2[APELLIDOS Y NOMBRES],Tabla2[[#This Row],[APELLIDOS Y NOMBRES]])</f>
        <v>1</v>
      </c>
      <c r="AB3676" s="42">
        <f>IF(Tabla2[[#This Row],[Trabajador]]&gt;1,1/Tabla2[[#This Row],[Trabajador]],Tabla2[[#This Row],[Trabajador]])</f>
        <v>1</v>
      </c>
      <c r="AC3676" t="str">
        <f>+IFERROR(IF(Tabla2[[#This Row],[FECHA CESE/BAJA]]="","No Aplica",IF(AND(MONTH(Tabla2[[#This Row],[FECHA CESE/BAJA]])=MONTH(TODAY()-30),YEAR(Tabla2[[#This Row],[FECHA CESE/BAJA]])=YEAR(TODAY())),MONTH(TODAY()-30)&amp;"-"&amp;YEAR(TODAY()),"Borrar")),"No aplica")</f>
        <v>No Aplica</v>
      </c>
      <c r="AD3676" t="str">
        <f>+IFERROR(IF(Tabla2[[#This Row],[FECHA INICIO DE LABORES EN OBRA]]="","No Aplica",IF(AND(MONTH(Tabla2[[#This Row],[FECHA INICIO DE LABORES EN OBRA]])=MONTH(TODAY()-30),YEAR(Tabla2[[#This Row],[FECHA INICIO DE LABORES EN OBRA]])=YEAR(TODAY())),MONTH(TODAY()-30)&amp;"-"&amp;YEAR(TODAY()),"No Aplica")),"No Aplica")</f>
        <v>No Aplica</v>
      </c>
    </row>
    <row r="3677" spans="1:30" x14ac:dyDescent="0.25">
      <c r="A3677" s="13" t="s">
        <v>12059</v>
      </c>
      <c r="B3677" s="15" t="s">
        <v>12060</v>
      </c>
      <c r="C3677" s="15" t="s">
        <v>12060</v>
      </c>
      <c r="D3677" s="15" t="s">
        <v>12306</v>
      </c>
      <c r="E3677" s="15" t="s">
        <v>12307</v>
      </c>
      <c r="F3677" s="39">
        <v>26668</v>
      </c>
      <c r="G3677" s="15">
        <v>1</v>
      </c>
      <c r="H3677" s="15" t="s">
        <v>2691</v>
      </c>
      <c r="I3677" s="15" t="s">
        <v>12071</v>
      </c>
      <c r="J3677" s="15" t="s">
        <v>12308</v>
      </c>
      <c r="K3677" s="15" t="s">
        <v>12309</v>
      </c>
      <c r="L3677" s="40" t="s">
        <v>6</v>
      </c>
      <c r="M3677" s="39"/>
      <c r="N3677" s="41" t="s">
        <v>2687</v>
      </c>
      <c r="O3677" s="39">
        <v>45054</v>
      </c>
      <c r="P3677" s="40">
        <v>1</v>
      </c>
      <c r="Q3677" s="40">
        <v>4</v>
      </c>
      <c r="R3677" s="40" t="str">
        <f>IFERROR(VLOOKUP(Tabla2[[#This Row],[CONTRATISTA PRNCIPAL]],Hoja1!$L$5:$M$9,2,FALSE),"CJV")</f>
        <v>CJV</v>
      </c>
      <c r="S3677" s="40" t="str">
        <f>IF(Tabla2[[#This Row],[EMPRESA]]=Tabla2[[#This Row],[CONTRATISTA PRNCIPAL]],"Principal","Secundaria")</f>
        <v>Principal</v>
      </c>
      <c r="T3677" s="42">
        <f>IFERROR(1/COUNTIF(Tabla2[CONTRATISTA PRNCIPAL],Tabla2[[#This Row],[CONTRATISTA PRNCIPAL]]),0)</f>
        <v>0.00392156862745098</v>
      </c>
      <c r="U3677" s="43">
        <f>IF(((TODAY()-Tabla2[[#This Row],[FECHA NACIMIENTO]])/365)&lt;18,"Corregir", IF(((TODAY()-Tabla2[[#This Row],[FECHA NACIMIENTO]])/365)&gt;80, "Corregir",ROUNDDOWN(((TODAY()-Tabla2[[#This Row],[FECHA NACIMIENTO]])/365),0)))</f>
        <v>50</v>
      </c>
      <c r="V36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77" s="44" t="str">
        <f>+IF(Tabla2[[#This Row],[Edad]]="Corregir","Corregir","Ok")</f>
        <v>Ok</v>
      </c>
      <c r="X3677" s="42" t="str">
        <f>+IFERROR(VLOOKUP(Tabla2[[#This Row],[DISTRITO SEGÚN DNI]],Hoja1!$A$2:$B$32,2,FALSE),"No")</f>
        <v>No</v>
      </c>
      <c r="Y3677" s="42" t="str">
        <f>IF(OR(LOWER(Tabla2[[#This Row],[GENERO]])="masculino", LOWER(Tabla2[[#This Row],[GENERO]])="femenino"),"OK","Corregir")</f>
        <v>OK</v>
      </c>
      <c r="Z3677" s="42" t="str">
        <f>+IF(Tabla2[[#This Row],[Nro. DNI / CE]]="","Corregir",IF(LEN(Tabla2[[#This Row],[Nro. DNI / CE]])&gt;=8,"OK","Corregir"))</f>
        <v>OK</v>
      </c>
      <c r="AA3677" s="42">
        <f>COUNTIF(Tabla2[APELLIDOS Y NOMBRES],Tabla2[[#This Row],[APELLIDOS Y NOMBRES]])</f>
        <v>1</v>
      </c>
      <c r="AB3677" s="42">
        <f>IF(Tabla2[[#This Row],[Trabajador]]&gt;1,1/Tabla2[[#This Row],[Trabajador]],Tabla2[[#This Row],[Trabajador]])</f>
        <v>1</v>
      </c>
      <c r="AC3677" t="str">
        <f>+IFERROR(IF(Tabla2[[#This Row],[FECHA CESE/BAJA]]="","No Aplica",IF(AND(MONTH(Tabla2[[#This Row],[FECHA CESE/BAJA]])=MONTH(TODAY()-30),YEAR(Tabla2[[#This Row],[FECHA CESE/BAJA]])=YEAR(TODAY())),MONTH(TODAY()-30)&amp;"-"&amp;YEAR(TODAY()),"Borrar")),"No aplica")</f>
        <v>No Aplica</v>
      </c>
      <c r="AD3677" t="str">
        <f>+IFERROR(IF(Tabla2[[#This Row],[FECHA INICIO DE LABORES EN OBRA]]="","No Aplica",IF(AND(MONTH(Tabla2[[#This Row],[FECHA INICIO DE LABORES EN OBRA]])=MONTH(TODAY()-30),YEAR(Tabla2[[#This Row],[FECHA INICIO DE LABORES EN OBRA]])=YEAR(TODAY())),MONTH(TODAY()-30)&amp;"-"&amp;YEAR(TODAY()),"No Aplica")),"No Aplica")</f>
        <v>No Aplica</v>
      </c>
    </row>
    <row r="3678" spans="1:30" x14ac:dyDescent="0.25">
      <c r="A3678" s="13" t="s">
        <v>12059</v>
      </c>
      <c r="B3678" s="15" t="s">
        <v>12060</v>
      </c>
      <c r="C3678" s="15" t="s">
        <v>12060</v>
      </c>
      <c r="D3678" s="15" t="s">
        <v>12310</v>
      </c>
      <c r="E3678" s="15" t="s">
        <v>12311</v>
      </c>
      <c r="F3678" s="39">
        <v>29277</v>
      </c>
      <c r="G3678" s="15">
        <v>2</v>
      </c>
      <c r="H3678" s="15" t="s">
        <v>12063</v>
      </c>
      <c r="I3678" s="15" t="s">
        <v>12074</v>
      </c>
      <c r="J3678" s="15" t="s">
        <v>12312</v>
      </c>
      <c r="K3678" s="15" t="s">
        <v>2113</v>
      </c>
      <c r="L3678" s="40" t="s">
        <v>6</v>
      </c>
      <c r="M3678" s="39"/>
      <c r="N3678" s="41" t="s">
        <v>2687</v>
      </c>
      <c r="O3678" s="39">
        <v>45082</v>
      </c>
      <c r="P3678" s="40">
        <v>1</v>
      </c>
      <c r="Q3678" s="40">
        <v>4</v>
      </c>
      <c r="R3678" s="40" t="str">
        <f>IFERROR(VLOOKUP(Tabla2[[#This Row],[CONTRATISTA PRNCIPAL]],Hoja1!$L$5:$M$9,2,FALSE),"CJV")</f>
        <v>CJV</v>
      </c>
      <c r="S3678" s="40" t="str">
        <f>IF(Tabla2[[#This Row],[EMPRESA]]=Tabla2[[#This Row],[CONTRATISTA PRNCIPAL]],"Principal","Secundaria")</f>
        <v>Principal</v>
      </c>
      <c r="T3678" s="42">
        <f>IFERROR(1/COUNTIF(Tabla2[CONTRATISTA PRNCIPAL],Tabla2[[#This Row],[CONTRATISTA PRNCIPAL]]),0)</f>
        <v>0.00392156862745098</v>
      </c>
      <c r="U3678" s="43">
        <f>IF(((TODAY()-Tabla2[[#This Row],[FECHA NACIMIENTO]])/365)&lt;18,"Corregir", IF(((TODAY()-Tabla2[[#This Row],[FECHA NACIMIENTO]])/365)&gt;80, "Corregir",ROUNDDOWN(((TODAY()-Tabla2[[#This Row],[FECHA NACIMIENTO]])/365),0)))</f>
        <v>43</v>
      </c>
      <c r="V36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78" s="44" t="str">
        <f>+IF(Tabla2[[#This Row],[Edad]]="Corregir","Corregir","Ok")</f>
        <v>Ok</v>
      </c>
      <c r="X3678" s="42" t="str">
        <f>+IFERROR(VLOOKUP(Tabla2[[#This Row],[DISTRITO SEGÚN DNI]],Hoja1!$A$2:$B$32,2,FALSE),"No")</f>
        <v>No</v>
      </c>
      <c r="Y3678" s="42" t="str">
        <f>IF(OR(LOWER(Tabla2[[#This Row],[GENERO]])="masculino", LOWER(Tabla2[[#This Row],[GENERO]])="femenino"),"OK","Corregir")</f>
        <v>OK</v>
      </c>
      <c r="Z3678" s="42" t="str">
        <f>+IF(Tabla2[[#This Row],[Nro. DNI / CE]]="","Corregir",IF(LEN(Tabla2[[#This Row],[Nro. DNI / CE]])&gt;=8,"OK","Corregir"))</f>
        <v>OK</v>
      </c>
      <c r="AA3678" s="42">
        <f>COUNTIF(Tabla2[APELLIDOS Y NOMBRES],Tabla2[[#This Row],[APELLIDOS Y NOMBRES]])</f>
        <v>1</v>
      </c>
      <c r="AB3678" s="42">
        <f>IF(Tabla2[[#This Row],[Trabajador]]&gt;1,1/Tabla2[[#This Row],[Trabajador]],Tabla2[[#This Row],[Trabajador]])</f>
        <v>1</v>
      </c>
      <c r="AC3678" t="str">
        <f>+IFERROR(IF(Tabla2[[#This Row],[FECHA CESE/BAJA]]="","No Aplica",IF(AND(MONTH(Tabla2[[#This Row],[FECHA CESE/BAJA]])=MONTH(TODAY()-30),YEAR(Tabla2[[#This Row],[FECHA CESE/BAJA]])=YEAR(TODAY())),MONTH(TODAY()-30)&amp;"-"&amp;YEAR(TODAY()),"Borrar")),"No aplica")</f>
        <v>No Aplica</v>
      </c>
      <c r="AD3678" t="str">
        <f>+IFERROR(IF(Tabla2[[#This Row],[FECHA INICIO DE LABORES EN OBRA]]="","No Aplica",IF(AND(MONTH(Tabla2[[#This Row],[FECHA INICIO DE LABORES EN OBRA]])=MONTH(TODAY()-30),YEAR(Tabla2[[#This Row],[FECHA INICIO DE LABORES EN OBRA]])=YEAR(TODAY())),MONTH(TODAY()-30)&amp;"-"&amp;YEAR(TODAY()),"No Aplica")),"No Aplica")</f>
        <v>No Aplica</v>
      </c>
    </row>
    <row r="3679" spans="1:30" x14ac:dyDescent="0.25">
      <c r="A3679" s="13" t="s">
        <v>12059</v>
      </c>
      <c r="B3679" s="15" t="s">
        <v>12060</v>
      </c>
      <c r="C3679" s="15" t="s">
        <v>12060</v>
      </c>
      <c r="D3679" s="15" t="s">
        <v>12313</v>
      </c>
      <c r="E3679" s="15" t="s">
        <v>12314</v>
      </c>
      <c r="F3679" s="39">
        <v>27388</v>
      </c>
      <c r="G3679" s="15">
        <v>1</v>
      </c>
      <c r="H3679" s="15" t="s">
        <v>12315</v>
      </c>
      <c r="I3679" s="15" t="s">
        <v>12079</v>
      </c>
      <c r="J3679" s="15" t="s">
        <v>12316</v>
      </c>
      <c r="K3679" s="15" t="s">
        <v>2108</v>
      </c>
      <c r="L3679" s="40" t="s">
        <v>5</v>
      </c>
      <c r="M3679" s="39"/>
      <c r="N3679" s="41" t="s">
        <v>2687</v>
      </c>
      <c r="O3679" s="39">
        <v>44866</v>
      </c>
      <c r="P3679" s="40">
        <v>1</v>
      </c>
      <c r="Q3679" s="40">
        <v>4</v>
      </c>
      <c r="R3679" s="40" t="str">
        <f>IFERROR(VLOOKUP(Tabla2[[#This Row],[CONTRATISTA PRNCIPAL]],Hoja1!$L$5:$M$9,2,FALSE),"CJV")</f>
        <v>CJV</v>
      </c>
      <c r="S3679" s="40" t="str">
        <f>IF(Tabla2[[#This Row],[EMPRESA]]=Tabla2[[#This Row],[CONTRATISTA PRNCIPAL]],"Principal","Secundaria")</f>
        <v>Principal</v>
      </c>
      <c r="T3679" s="42">
        <f>IFERROR(1/COUNTIF(Tabla2[CONTRATISTA PRNCIPAL],Tabla2[[#This Row],[CONTRATISTA PRNCIPAL]]),0)</f>
        <v>0.00392156862745098</v>
      </c>
      <c r="U3679" s="43">
        <f>IF(((TODAY()-Tabla2[[#This Row],[FECHA NACIMIENTO]])/365)&lt;18,"Corregir", IF(((TODAY()-Tabla2[[#This Row],[FECHA NACIMIENTO]])/365)&gt;80, "Corregir",ROUNDDOWN(((TODAY()-Tabla2[[#This Row],[FECHA NACIMIENTO]])/365),0)))</f>
        <v>48</v>
      </c>
      <c r="V36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79" s="44" t="str">
        <f>+IF(Tabla2[[#This Row],[Edad]]="Corregir","Corregir","Ok")</f>
        <v>Ok</v>
      </c>
      <c r="X3679" s="42" t="str">
        <f>+IFERROR(VLOOKUP(Tabla2[[#This Row],[DISTRITO SEGÚN DNI]],Hoja1!$A$2:$B$32,2,FALSE),"No")</f>
        <v>No</v>
      </c>
      <c r="Y3679" s="42" t="str">
        <f>IF(OR(LOWER(Tabla2[[#This Row],[GENERO]])="masculino", LOWER(Tabla2[[#This Row],[GENERO]])="femenino"),"OK","Corregir")</f>
        <v>OK</v>
      </c>
      <c r="Z3679" s="42" t="str">
        <f>+IF(Tabla2[[#This Row],[Nro. DNI / CE]]="","Corregir",IF(LEN(Tabla2[[#This Row],[Nro. DNI / CE]])&gt;=8,"OK","Corregir"))</f>
        <v>OK</v>
      </c>
      <c r="AA3679" s="42">
        <f>COUNTIF(Tabla2[APELLIDOS Y NOMBRES],Tabla2[[#This Row],[APELLIDOS Y NOMBRES]])</f>
        <v>1</v>
      </c>
      <c r="AB3679" s="42">
        <f>IF(Tabla2[[#This Row],[Trabajador]]&gt;1,1/Tabla2[[#This Row],[Trabajador]],Tabla2[[#This Row],[Trabajador]])</f>
        <v>1</v>
      </c>
      <c r="AC3679" t="str">
        <f>+IFERROR(IF(Tabla2[[#This Row],[FECHA CESE/BAJA]]="","No Aplica",IF(AND(MONTH(Tabla2[[#This Row],[FECHA CESE/BAJA]])=MONTH(TODAY()-30),YEAR(Tabla2[[#This Row],[FECHA CESE/BAJA]])=YEAR(TODAY())),MONTH(TODAY()-30)&amp;"-"&amp;YEAR(TODAY()),"Borrar")),"No aplica")</f>
        <v>No Aplica</v>
      </c>
      <c r="AD3679" t="str">
        <f>+IFERROR(IF(Tabla2[[#This Row],[FECHA INICIO DE LABORES EN OBRA]]="","No Aplica",IF(AND(MONTH(Tabla2[[#This Row],[FECHA INICIO DE LABORES EN OBRA]])=MONTH(TODAY()-30),YEAR(Tabla2[[#This Row],[FECHA INICIO DE LABORES EN OBRA]])=YEAR(TODAY())),MONTH(TODAY()-30)&amp;"-"&amp;YEAR(TODAY()),"No Aplica")),"No Aplica")</f>
        <v>No Aplica</v>
      </c>
    </row>
    <row r="3680" spans="1:30" x14ac:dyDescent="0.25">
      <c r="A3680" s="13" t="s">
        <v>12059</v>
      </c>
      <c r="B3680" s="15" t="s">
        <v>12060</v>
      </c>
      <c r="C3680" s="15" t="s">
        <v>12060</v>
      </c>
      <c r="D3680" s="15" t="s">
        <v>12317</v>
      </c>
      <c r="E3680" s="15" t="s">
        <v>12318</v>
      </c>
      <c r="F3680" s="39">
        <v>32645</v>
      </c>
      <c r="G3680" s="15">
        <v>1</v>
      </c>
      <c r="H3680" s="15" t="s">
        <v>12319</v>
      </c>
      <c r="I3680" s="15" t="s">
        <v>12079</v>
      </c>
      <c r="J3680" s="15" t="s">
        <v>12320</v>
      </c>
      <c r="K3680" s="15" t="s">
        <v>12321</v>
      </c>
      <c r="L3680" s="40" t="s">
        <v>5</v>
      </c>
      <c r="M3680" s="39"/>
      <c r="N3680" s="41" t="s">
        <v>2687</v>
      </c>
      <c r="O3680" s="39">
        <v>44235</v>
      </c>
      <c r="P3680" s="40">
        <v>1</v>
      </c>
      <c r="Q3680" s="40">
        <v>1</v>
      </c>
      <c r="R3680" s="40" t="str">
        <f>IFERROR(VLOOKUP(Tabla2[[#This Row],[CONTRATISTA PRNCIPAL]],Hoja1!$L$5:$M$9,2,FALSE),"CJV")</f>
        <v>CJV</v>
      </c>
      <c r="S3680" s="40" t="str">
        <f>IF(Tabla2[[#This Row],[EMPRESA]]=Tabla2[[#This Row],[CONTRATISTA PRNCIPAL]],"Principal","Secundaria")</f>
        <v>Principal</v>
      </c>
      <c r="T3680" s="42">
        <f>IFERROR(1/COUNTIF(Tabla2[CONTRATISTA PRNCIPAL],Tabla2[[#This Row],[CONTRATISTA PRNCIPAL]]),0)</f>
        <v>0.00392156862745098</v>
      </c>
      <c r="U3680" s="43">
        <f>IF(((TODAY()-Tabla2[[#This Row],[FECHA NACIMIENTO]])/365)&lt;18,"Corregir", IF(((TODAY()-Tabla2[[#This Row],[FECHA NACIMIENTO]])/365)&gt;80, "Corregir",ROUNDDOWN(((TODAY()-Tabla2[[#This Row],[FECHA NACIMIENTO]])/365),0)))</f>
        <v>34</v>
      </c>
      <c r="V36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80" s="44" t="str">
        <f>+IF(Tabla2[[#This Row],[Edad]]="Corregir","Corregir","Ok")</f>
        <v>Ok</v>
      </c>
      <c r="X3680" s="42" t="str">
        <f>+IFERROR(VLOOKUP(Tabla2[[#This Row],[DISTRITO SEGÚN DNI]],Hoja1!$A$2:$B$32,2,FALSE),"No")</f>
        <v>No</v>
      </c>
      <c r="Y3680" s="42" t="str">
        <f>IF(OR(LOWER(Tabla2[[#This Row],[GENERO]])="masculino", LOWER(Tabla2[[#This Row],[GENERO]])="femenino"),"OK","Corregir")</f>
        <v>OK</v>
      </c>
      <c r="Z3680" s="42" t="str">
        <f>+IF(Tabla2[[#This Row],[Nro. DNI / CE]]="","Corregir",IF(LEN(Tabla2[[#This Row],[Nro. DNI / CE]])&gt;=8,"OK","Corregir"))</f>
        <v>OK</v>
      </c>
      <c r="AA3680" s="42">
        <f>COUNTIF(Tabla2[APELLIDOS Y NOMBRES],Tabla2[[#This Row],[APELLIDOS Y NOMBRES]])</f>
        <v>1</v>
      </c>
      <c r="AB3680" s="42">
        <f>IF(Tabla2[[#This Row],[Trabajador]]&gt;1,1/Tabla2[[#This Row],[Trabajador]],Tabla2[[#This Row],[Trabajador]])</f>
        <v>1</v>
      </c>
      <c r="AC3680" t="str">
        <f>+IFERROR(IF(Tabla2[[#This Row],[FECHA CESE/BAJA]]="","No Aplica",IF(AND(MONTH(Tabla2[[#This Row],[FECHA CESE/BAJA]])=MONTH(TODAY()-30),YEAR(Tabla2[[#This Row],[FECHA CESE/BAJA]])=YEAR(TODAY())),MONTH(TODAY()-30)&amp;"-"&amp;YEAR(TODAY()),"Borrar")),"No aplica")</f>
        <v>No Aplica</v>
      </c>
      <c r="AD3680" t="str">
        <f>+IFERROR(IF(Tabla2[[#This Row],[FECHA INICIO DE LABORES EN OBRA]]="","No Aplica",IF(AND(MONTH(Tabla2[[#This Row],[FECHA INICIO DE LABORES EN OBRA]])=MONTH(TODAY()-30),YEAR(Tabla2[[#This Row],[FECHA INICIO DE LABORES EN OBRA]])=YEAR(TODAY())),MONTH(TODAY()-30)&amp;"-"&amp;YEAR(TODAY()),"No Aplica")),"No Aplica")</f>
        <v>No Aplica</v>
      </c>
    </row>
    <row r="3681" spans="1:30" x14ac:dyDescent="0.25">
      <c r="A3681" s="13" t="s">
        <v>12059</v>
      </c>
      <c r="B3681" s="15" t="s">
        <v>12060</v>
      </c>
      <c r="C3681" s="15" t="s">
        <v>12060</v>
      </c>
      <c r="D3681" s="15" t="s">
        <v>12322</v>
      </c>
      <c r="E3681" s="15" t="s">
        <v>12323</v>
      </c>
      <c r="F3681" s="39">
        <v>25670</v>
      </c>
      <c r="G3681" s="15">
        <v>1</v>
      </c>
      <c r="H3681" s="15" t="s">
        <v>5589</v>
      </c>
      <c r="I3681" s="15" t="s">
        <v>12102</v>
      </c>
      <c r="J3681" s="15" t="s">
        <v>12162</v>
      </c>
      <c r="K3681" s="15" t="s">
        <v>2722</v>
      </c>
      <c r="L3681" s="40" t="s">
        <v>6</v>
      </c>
      <c r="M3681" s="39"/>
      <c r="N3681" s="41" t="s">
        <v>12324</v>
      </c>
      <c r="O3681" s="39">
        <v>43678</v>
      </c>
      <c r="P3681" s="40">
        <v>1</v>
      </c>
      <c r="Q3681" s="40">
        <v>3</v>
      </c>
      <c r="R3681" s="40" t="str">
        <f>IFERROR(VLOOKUP(Tabla2[[#This Row],[CONTRATISTA PRNCIPAL]],Hoja1!$L$5:$M$9,2,FALSE),"CJV")</f>
        <v>CJV</v>
      </c>
      <c r="S3681" s="40" t="str">
        <f>IF(Tabla2[[#This Row],[EMPRESA]]=Tabla2[[#This Row],[CONTRATISTA PRNCIPAL]],"Principal","Secundaria")</f>
        <v>Principal</v>
      </c>
      <c r="T3681" s="42">
        <f>IFERROR(1/COUNTIF(Tabla2[CONTRATISTA PRNCIPAL],Tabla2[[#This Row],[CONTRATISTA PRNCIPAL]]),0)</f>
        <v>0.00392156862745098</v>
      </c>
      <c r="U3681" s="43">
        <f>IF(((TODAY()-Tabla2[[#This Row],[FECHA NACIMIENTO]])/365)&lt;18,"Corregir", IF(((TODAY()-Tabla2[[#This Row],[FECHA NACIMIENTO]])/365)&gt;80, "Corregir",ROUNDDOWN(((TODAY()-Tabla2[[#This Row],[FECHA NACIMIENTO]])/365),0)))</f>
        <v>53</v>
      </c>
      <c r="V36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81" s="44" t="str">
        <f>+IF(Tabla2[[#This Row],[Edad]]="Corregir","Corregir","Ok")</f>
        <v>Ok</v>
      </c>
      <c r="X3681" s="42" t="str">
        <f>+IFERROR(VLOOKUP(Tabla2[[#This Row],[DISTRITO SEGÚN DNI]],Hoja1!$A$2:$B$32,2,FALSE),"No")</f>
        <v>No</v>
      </c>
      <c r="Y3681" s="42" t="str">
        <f>IF(OR(LOWER(Tabla2[[#This Row],[GENERO]])="masculino", LOWER(Tabla2[[#This Row],[GENERO]])="femenino"),"OK","Corregir")</f>
        <v>OK</v>
      </c>
      <c r="Z3681" s="42" t="str">
        <f>+IF(Tabla2[[#This Row],[Nro. DNI / CE]]="","Corregir",IF(LEN(Tabla2[[#This Row],[Nro. DNI / CE]])&gt;=8,"OK","Corregir"))</f>
        <v>OK</v>
      </c>
      <c r="AA3681" s="42">
        <f>COUNTIF(Tabla2[APELLIDOS Y NOMBRES],Tabla2[[#This Row],[APELLIDOS Y NOMBRES]])</f>
        <v>1</v>
      </c>
      <c r="AB3681" s="42">
        <f>IF(Tabla2[[#This Row],[Trabajador]]&gt;1,1/Tabla2[[#This Row],[Trabajador]],Tabla2[[#This Row],[Trabajador]])</f>
        <v>1</v>
      </c>
      <c r="AC3681" t="str">
        <f>+IFERROR(IF(Tabla2[[#This Row],[FECHA CESE/BAJA]]="","No Aplica",IF(AND(MONTH(Tabla2[[#This Row],[FECHA CESE/BAJA]])=MONTH(TODAY()-30),YEAR(Tabla2[[#This Row],[FECHA CESE/BAJA]])=YEAR(TODAY())),MONTH(TODAY()-30)&amp;"-"&amp;YEAR(TODAY()),"Borrar")),"No aplica")</f>
        <v>No Aplica</v>
      </c>
      <c r="AD3681" t="str">
        <f>+IFERROR(IF(Tabla2[[#This Row],[FECHA INICIO DE LABORES EN OBRA]]="","No Aplica",IF(AND(MONTH(Tabla2[[#This Row],[FECHA INICIO DE LABORES EN OBRA]])=MONTH(TODAY()-30),YEAR(Tabla2[[#This Row],[FECHA INICIO DE LABORES EN OBRA]])=YEAR(TODAY())),MONTH(TODAY()-30)&amp;"-"&amp;YEAR(TODAY()),"No Aplica")),"No Aplica")</f>
        <v>No Aplica</v>
      </c>
    </row>
    <row r="3682" spans="1:30" x14ac:dyDescent="0.25">
      <c r="A3682" s="13" t="s">
        <v>12059</v>
      </c>
      <c r="B3682" s="15" t="s">
        <v>12060</v>
      </c>
      <c r="C3682" s="15" t="s">
        <v>12060</v>
      </c>
      <c r="D3682" s="15" t="s">
        <v>12325</v>
      </c>
      <c r="E3682" s="15" t="s">
        <v>12326</v>
      </c>
      <c r="F3682" s="39">
        <v>36015</v>
      </c>
      <c r="G3682" s="15">
        <v>2</v>
      </c>
      <c r="H3682" s="15" t="s">
        <v>5470</v>
      </c>
      <c r="I3682" s="15" t="s">
        <v>12102</v>
      </c>
      <c r="J3682" s="15" t="s">
        <v>12327</v>
      </c>
      <c r="K3682" s="15" t="s">
        <v>9638</v>
      </c>
      <c r="L3682" s="40" t="s">
        <v>6</v>
      </c>
      <c r="M3682" s="39"/>
      <c r="N3682" s="41" t="s">
        <v>2687</v>
      </c>
      <c r="O3682" s="39" t="s">
        <v>12271</v>
      </c>
      <c r="P3682" s="40">
        <v>1</v>
      </c>
      <c r="Q3682" s="40">
        <v>4</v>
      </c>
      <c r="R3682" s="40" t="str">
        <f>IFERROR(VLOOKUP(Tabla2[[#This Row],[CONTRATISTA PRNCIPAL]],Hoja1!$L$5:$M$9,2,FALSE),"CJV")</f>
        <v>CJV</v>
      </c>
      <c r="S3682" s="40" t="str">
        <f>IF(Tabla2[[#This Row],[EMPRESA]]=Tabla2[[#This Row],[CONTRATISTA PRNCIPAL]],"Principal","Secundaria")</f>
        <v>Principal</v>
      </c>
      <c r="T3682" s="42">
        <f>IFERROR(1/COUNTIF(Tabla2[CONTRATISTA PRNCIPAL],Tabla2[[#This Row],[CONTRATISTA PRNCIPAL]]),0)</f>
        <v>0.00392156862745098</v>
      </c>
      <c r="U3682" s="43">
        <f>IF(((TODAY()-Tabla2[[#This Row],[FECHA NACIMIENTO]])/365)&lt;18,"Corregir", IF(((TODAY()-Tabla2[[#This Row],[FECHA NACIMIENTO]])/365)&gt;80, "Corregir",ROUNDDOWN(((TODAY()-Tabla2[[#This Row],[FECHA NACIMIENTO]])/365),0)))</f>
        <v>25</v>
      </c>
      <c r="V36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82" s="44" t="str">
        <f>+IF(Tabla2[[#This Row],[Edad]]="Corregir","Corregir","Ok")</f>
        <v>Ok</v>
      </c>
      <c r="X3682" s="42" t="str">
        <f>+IFERROR(VLOOKUP(Tabla2[[#This Row],[DISTRITO SEGÚN DNI]],Hoja1!$A$2:$B$32,2,FALSE),"No")</f>
        <v>No</v>
      </c>
      <c r="Y3682" s="42" t="str">
        <f>IF(OR(LOWER(Tabla2[[#This Row],[GENERO]])="masculino", LOWER(Tabla2[[#This Row],[GENERO]])="femenino"),"OK","Corregir")</f>
        <v>OK</v>
      </c>
      <c r="Z3682" s="42" t="str">
        <f>+IF(Tabla2[[#This Row],[Nro. DNI / CE]]="","Corregir",IF(LEN(Tabla2[[#This Row],[Nro. DNI / CE]])&gt;=8,"OK","Corregir"))</f>
        <v>OK</v>
      </c>
      <c r="AA3682" s="42">
        <f>COUNTIF(Tabla2[APELLIDOS Y NOMBRES],Tabla2[[#This Row],[APELLIDOS Y NOMBRES]])</f>
        <v>1</v>
      </c>
      <c r="AB3682" s="42">
        <f>IF(Tabla2[[#This Row],[Trabajador]]&gt;1,1/Tabla2[[#This Row],[Trabajador]],Tabla2[[#This Row],[Trabajador]])</f>
        <v>1</v>
      </c>
      <c r="AC3682" t="str">
        <f>+IFERROR(IF(Tabla2[[#This Row],[FECHA CESE/BAJA]]="","No Aplica",IF(AND(MONTH(Tabla2[[#This Row],[FECHA CESE/BAJA]])=MONTH(TODAY()-30),YEAR(Tabla2[[#This Row],[FECHA CESE/BAJA]])=YEAR(TODAY())),MONTH(TODAY()-30)&amp;"-"&amp;YEAR(TODAY()),"Borrar")),"No aplica")</f>
        <v>No Aplica</v>
      </c>
      <c r="AD3682" t="str">
        <f>+IFERROR(IF(Tabla2[[#This Row],[FECHA INICIO DE LABORES EN OBRA]]="","No Aplica",IF(AND(MONTH(Tabla2[[#This Row],[FECHA INICIO DE LABORES EN OBRA]])=MONTH(TODAY()-30),YEAR(Tabla2[[#This Row],[FECHA INICIO DE LABORES EN OBRA]])=YEAR(TODAY())),MONTH(TODAY()-30)&amp;"-"&amp;YEAR(TODAY()),"No Aplica")),"No Aplica")</f>
        <v>No Aplica</v>
      </c>
    </row>
    <row r="3683" spans="1:30" x14ac:dyDescent="0.25">
      <c r="A3683" s="13" t="s">
        <v>12059</v>
      </c>
      <c r="B3683" s="15" t="s">
        <v>12060</v>
      </c>
      <c r="C3683" s="15" t="s">
        <v>12060</v>
      </c>
      <c r="D3683" s="15" t="s">
        <v>12328</v>
      </c>
      <c r="E3683" s="15" t="s">
        <v>12329</v>
      </c>
      <c r="F3683" s="39">
        <v>31705</v>
      </c>
      <c r="G3683" s="15">
        <v>1</v>
      </c>
      <c r="H3683" s="15" t="s">
        <v>12126</v>
      </c>
      <c r="I3683" s="15" t="s">
        <v>12102</v>
      </c>
      <c r="J3683" s="15" t="s">
        <v>12330</v>
      </c>
      <c r="K3683" s="15" t="s">
        <v>2126</v>
      </c>
      <c r="L3683" s="40" t="s">
        <v>6</v>
      </c>
      <c r="M3683" s="39"/>
      <c r="N3683" s="41" t="s">
        <v>2687</v>
      </c>
      <c r="O3683" s="39" t="s">
        <v>12186</v>
      </c>
      <c r="P3683" s="40">
        <v>1</v>
      </c>
      <c r="Q3683" s="40">
        <v>4</v>
      </c>
      <c r="R3683" s="40" t="str">
        <f>IFERROR(VLOOKUP(Tabla2[[#This Row],[CONTRATISTA PRNCIPAL]],Hoja1!$L$5:$M$9,2,FALSE),"CJV")</f>
        <v>CJV</v>
      </c>
      <c r="S3683" s="40" t="str">
        <f>IF(Tabla2[[#This Row],[EMPRESA]]=Tabla2[[#This Row],[CONTRATISTA PRNCIPAL]],"Principal","Secundaria")</f>
        <v>Principal</v>
      </c>
      <c r="T3683" s="42">
        <f>IFERROR(1/COUNTIF(Tabla2[CONTRATISTA PRNCIPAL],Tabla2[[#This Row],[CONTRATISTA PRNCIPAL]]),0)</f>
        <v>0.00392156862745098</v>
      </c>
      <c r="U3683" s="43">
        <f>IF(((TODAY()-Tabla2[[#This Row],[FECHA NACIMIENTO]])/365)&lt;18,"Corregir", IF(((TODAY()-Tabla2[[#This Row],[FECHA NACIMIENTO]])/365)&gt;80, "Corregir",ROUNDDOWN(((TODAY()-Tabla2[[#This Row],[FECHA NACIMIENTO]])/365),0)))</f>
        <v>36</v>
      </c>
      <c r="V36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83" s="44" t="str">
        <f>+IF(Tabla2[[#This Row],[Edad]]="Corregir","Corregir","Ok")</f>
        <v>Ok</v>
      </c>
      <c r="X3683" s="42" t="str">
        <f>+IFERROR(VLOOKUP(Tabla2[[#This Row],[DISTRITO SEGÚN DNI]],Hoja1!$A$2:$B$32,2,FALSE),"No")</f>
        <v>No</v>
      </c>
      <c r="Y3683" s="42" t="str">
        <f>IF(OR(LOWER(Tabla2[[#This Row],[GENERO]])="masculino", LOWER(Tabla2[[#This Row],[GENERO]])="femenino"),"OK","Corregir")</f>
        <v>OK</v>
      </c>
      <c r="Z3683" s="42" t="str">
        <f>+IF(Tabla2[[#This Row],[Nro. DNI / CE]]="","Corregir",IF(LEN(Tabla2[[#This Row],[Nro. DNI / CE]])&gt;=8,"OK","Corregir"))</f>
        <v>OK</v>
      </c>
      <c r="AA3683" s="42">
        <f>COUNTIF(Tabla2[APELLIDOS Y NOMBRES],Tabla2[[#This Row],[APELLIDOS Y NOMBRES]])</f>
        <v>1</v>
      </c>
      <c r="AB3683" s="42">
        <f>IF(Tabla2[[#This Row],[Trabajador]]&gt;1,1/Tabla2[[#This Row],[Trabajador]],Tabla2[[#This Row],[Trabajador]])</f>
        <v>1</v>
      </c>
      <c r="AC3683" t="str">
        <f>+IFERROR(IF(Tabla2[[#This Row],[FECHA CESE/BAJA]]="","No Aplica",IF(AND(MONTH(Tabla2[[#This Row],[FECHA CESE/BAJA]])=MONTH(TODAY()-30),YEAR(Tabla2[[#This Row],[FECHA CESE/BAJA]])=YEAR(TODAY())),MONTH(TODAY()-30)&amp;"-"&amp;YEAR(TODAY()),"Borrar")),"No aplica")</f>
        <v>No Aplica</v>
      </c>
      <c r="AD3683" t="str">
        <f>+IFERROR(IF(Tabla2[[#This Row],[FECHA INICIO DE LABORES EN OBRA]]="","No Aplica",IF(AND(MONTH(Tabla2[[#This Row],[FECHA INICIO DE LABORES EN OBRA]])=MONTH(TODAY()-30),YEAR(Tabla2[[#This Row],[FECHA INICIO DE LABORES EN OBRA]])=YEAR(TODAY())),MONTH(TODAY()-30)&amp;"-"&amp;YEAR(TODAY()),"No Aplica")),"No Aplica")</f>
        <v>No Aplica</v>
      </c>
    </row>
    <row r="3684" spans="1:30" x14ac:dyDescent="0.25">
      <c r="A3684" s="13" t="s">
        <v>12059</v>
      </c>
      <c r="B3684" s="15" t="s">
        <v>12060</v>
      </c>
      <c r="C3684" s="15" t="s">
        <v>12060</v>
      </c>
      <c r="D3684" s="15" t="s">
        <v>1293</v>
      </c>
      <c r="E3684" s="15" t="s">
        <v>1294</v>
      </c>
      <c r="F3684" s="39">
        <v>27998</v>
      </c>
      <c r="G3684" s="15">
        <v>2</v>
      </c>
      <c r="H3684" s="15" t="s">
        <v>10382</v>
      </c>
      <c r="I3684" s="15" t="s">
        <v>12079</v>
      </c>
      <c r="J3684" s="15" t="s">
        <v>12331</v>
      </c>
      <c r="K3684" s="15" t="s">
        <v>2802</v>
      </c>
      <c r="L3684" s="40" t="s">
        <v>6</v>
      </c>
      <c r="M3684" s="39"/>
      <c r="N3684" s="41" t="s">
        <v>2687</v>
      </c>
      <c r="O3684" s="39">
        <v>44928</v>
      </c>
      <c r="P3684" s="40">
        <v>1</v>
      </c>
      <c r="Q3684" s="40">
        <v>4</v>
      </c>
      <c r="R3684" s="40" t="str">
        <f>IFERROR(VLOOKUP(Tabla2[[#This Row],[CONTRATISTA PRNCIPAL]],Hoja1!$L$5:$M$9,2,FALSE),"CJV")</f>
        <v>CJV</v>
      </c>
      <c r="S3684" s="40" t="str">
        <f>IF(Tabla2[[#This Row],[EMPRESA]]=Tabla2[[#This Row],[CONTRATISTA PRNCIPAL]],"Principal","Secundaria")</f>
        <v>Principal</v>
      </c>
      <c r="T3684" s="42">
        <f>IFERROR(1/COUNTIF(Tabla2[CONTRATISTA PRNCIPAL],Tabla2[[#This Row],[CONTRATISTA PRNCIPAL]]),0)</f>
        <v>0.00392156862745098</v>
      </c>
      <c r="U3684" s="43">
        <f>IF(((TODAY()-Tabla2[[#This Row],[FECHA NACIMIENTO]])/365)&lt;18,"Corregir", IF(((TODAY()-Tabla2[[#This Row],[FECHA NACIMIENTO]])/365)&gt;80, "Corregir",ROUNDDOWN(((TODAY()-Tabla2[[#This Row],[FECHA NACIMIENTO]])/365),0)))</f>
        <v>47</v>
      </c>
      <c r="V36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84" s="44" t="str">
        <f>+IF(Tabla2[[#This Row],[Edad]]="Corregir","Corregir","Ok")</f>
        <v>Ok</v>
      </c>
      <c r="X3684" s="42" t="str">
        <f>+IFERROR(VLOOKUP(Tabla2[[#This Row],[DISTRITO SEGÚN DNI]],Hoja1!$A$2:$B$32,2,FALSE),"No")</f>
        <v>CALLAO</v>
      </c>
      <c r="Y3684" s="42" t="str">
        <f>IF(OR(LOWER(Tabla2[[#This Row],[GENERO]])="masculino", LOWER(Tabla2[[#This Row],[GENERO]])="femenino"),"OK","Corregir")</f>
        <v>OK</v>
      </c>
      <c r="Z3684" s="42" t="str">
        <f>+IF(Tabla2[[#This Row],[Nro. DNI / CE]]="","Corregir",IF(LEN(Tabla2[[#This Row],[Nro. DNI / CE]])&gt;=8,"OK","Corregir"))</f>
        <v>OK</v>
      </c>
      <c r="AA3684" s="42">
        <f>COUNTIF(Tabla2[APELLIDOS Y NOMBRES],Tabla2[[#This Row],[APELLIDOS Y NOMBRES]])</f>
        <v>1</v>
      </c>
      <c r="AB3684" s="42">
        <f>IF(Tabla2[[#This Row],[Trabajador]]&gt;1,1/Tabla2[[#This Row],[Trabajador]],Tabla2[[#This Row],[Trabajador]])</f>
        <v>1</v>
      </c>
      <c r="AC3684" t="str">
        <f>+IFERROR(IF(Tabla2[[#This Row],[FECHA CESE/BAJA]]="","No Aplica",IF(AND(MONTH(Tabla2[[#This Row],[FECHA CESE/BAJA]])=MONTH(TODAY()-30),YEAR(Tabla2[[#This Row],[FECHA CESE/BAJA]])=YEAR(TODAY())),MONTH(TODAY()-30)&amp;"-"&amp;YEAR(TODAY()),"Borrar")),"No aplica")</f>
        <v>No Aplica</v>
      </c>
      <c r="AD3684" t="str">
        <f>+IFERROR(IF(Tabla2[[#This Row],[FECHA INICIO DE LABORES EN OBRA]]="","No Aplica",IF(AND(MONTH(Tabla2[[#This Row],[FECHA INICIO DE LABORES EN OBRA]])=MONTH(TODAY()-30),YEAR(Tabla2[[#This Row],[FECHA INICIO DE LABORES EN OBRA]])=YEAR(TODAY())),MONTH(TODAY()-30)&amp;"-"&amp;YEAR(TODAY()),"No Aplica")),"No Aplica")</f>
        <v>No Aplica</v>
      </c>
    </row>
    <row r="3685" spans="1:30" x14ac:dyDescent="0.25">
      <c r="A3685" s="13" t="s">
        <v>12059</v>
      </c>
      <c r="B3685" s="15" t="s">
        <v>12060</v>
      </c>
      <c r="C3685" s="15" t="s">
        <v>12060</v>
      </c>
      <c r="D3685" s="15" t="s">
        <v>12332</v>
      </c>
      <c r="E3685" s="15" t="s">
        <v>12333</v>
      </c>
      <c r="F3685" s="39">
        <v>26944</v>
      </c>
      <c r="G3685" s="15">
        <v>1</v>
      </c>
      <c r="H3685" s="15" t="s">
        <v>12078</v>
      </c>
      <c r="I3685" s="15" t="s">
        <v>12102</v>
      </c>
      <c r="J3685" s="15" t="s">
        <v>12334</v>
      </c>
      <c r="K3685" s="15" t="s">
        <v>2799</v>
      </c>
      <c r="L3685" s="40" t="s">
        <v>6</v>
      </c>
      <c r="M3685" s="39"/>
      <c r="N3685" s="41" t="s">
        <v>2687</v>
      </c>
      <c r="O3685" s="39">
        <v>44719</v>
      </c>
      <c r="P3685" s="40">
        <v>1</v>
      </c>
      <c r="Q3685" s="40">
        <v>4</v>
      </c>
      <c r="R3685" s="40" t="str">
        <f>IFERROR(VLOOKUP(Tabla2[[#This Row],[CONTRATISTA PRNCIPAL]],Hoja1!$L$5:$M$9,2,FALSE),"CJV")</f>
        <v>CJV</v>
      </c>
      <c r="S3685" s="40" t="str">
        <f>IF(Tabla2[[#This Row],[EMPRESA]]=Tabla2[[#This Row],[CONTRATISTA PRNCIPAL]],"Principal","Secundaria")</f>
        <v>Principal</v>
      </c>
      <c r="T3685" s="42">
        <f>IFERROR(1/COUNTIF(Tabla2[CONTRATISTA PRNCIPAL],Tabla2[[#This Row],[CONTRATISTA PRNCIPAL]]),0)</f>
        <v>0.00392156862745098</v>
      </c>
      <c r="U3685" s="43">
        <f>IF(((TODAY()-Tabla2[[#This Row],[FECHA NACIMIENTO]])/365)&lt;18,"Corregir", IF(((TODAY()-Tabla2[[#This Row],[FECHA NACIMIENTO]])/365)&gt;80, "Corregir",ROUNDDOWN(((TODAY()-Tabla2[[#This Row],[FECHA NACIMIENTO]])/365),0)))</f>
        <v>50</v>
      </c>
      <c r="V36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85" s="44" t="str">
        <f>+IF(Tabla2[[#This Row],[Edad]]="Corregir","Corregir","Ok")</f>
        <v>Ok</v>
      </c>
      <c r="X3685" s="42" t="str">
        <f>+IFERROR(VLOOKUP(Tabla2[[#This Row],[DISTRITO SEGÚN DNI]],Hoja1!$A$2:$B$32,2,FALSE),"No")</f>
        <v>No</v>
      </c>
      <c r="Y3685" s="42" t="str">
        <f>IF(OR(LOWER(Tabla2[[#This Row],[GENERO]])="masculino", LOWER(Tabla2[[#This Row],[GENERO]])="femenino"),"OK","Corregir")</f>
        <v>OK</v>
      </c>
      <c r="Z3685" s="42" t="str">
        <f>+IF(Tabla2[[#This Row],[Nro. DNI / CE]]="","Corregir",IF(LEN(Tabla2[[#This Row],[Nro. DNI / CE]])&gt;=8,"OK","Corregir"))</f>
        <v>OK</v>
      </c>
      <c r="AA3685" s="42">
        <f>COUNTIF(Tabla2[APELLIDOS Y NOMBRES],Tabla2[[#This Row],[APELLIDOS Y NOMBRES]])</f>
        <v>1</v>
      </c>
      <c r="AB3685" s="42">
        <f>IF(Tabla2[[#This Row],[Trabajador]]&gt;1,1/Tabla2[[#This Row],[Trabajador]],Tabla2[[#This Row],[Trabajador]])</f>
        <v>1</v>
      </c>
      <c r="AC3685" t="str">
        <f>+IFERROR(IF(Tabla2[[#This Row],[FECHA CESE/BAJA]]="","No Aplica",IF(AND(MONTH(Tabla2[[#This Row],[FECHA CESE/BAJA]])=MONTH(TODAY()-30),YEAR(Tabla2[[#This Row],[FECHA CESE/BAJA]])=YEAR(TODAY())),MONTH(TODAY()-30)&amp;"-"&amp;YEAR(TODAY()),"Borrar")),"No aplica")</f>
        <v>No Aplica</v>
      </c>
      <c r="AD3685" t="str">
        <f>+IFERROR(IF(Tabla2[[#This Row],[FECHA INICIO DE LABORES EN OBRA]]="","No Aplica",IF(AND(MONTH(Tabla2[[#This Row],[FECHA INICIO DE LABORES EN OBRA]])=MONTH(TODAY()-30),YEAR(Tabla2[[#This Row],[FECHA INICIO DE LABORES EN OBRA]])=YEAR(TODAY())),MONTH(TODAY()-30)&amp;"-"&amp;YEAR(TODAY()),"No Aplica")),"No Aplica")</f>
        <v>No Aplica</v>
      </c>
    </row>
    <row r="3686" spans="1:30" x14ac:dyDescent="0.25">
      <c r="A3686" s="13" t="s">
        <v>12059</v>
      </c>
      <c r="B3686" s="15" t="s">
        <v>12060</v>
      </c>
      <c r="C3686" s="15" t="s">
        <v>12060</v>
      </c>
      <c r="D3686" s="15" t="s">
        <v>12335</v>
      </c>
      <c r="E3686" s="15" t="s">
        <v>12336</v>
      </c>
      <c r="F3686" s="39">
        <v>33316</v>
      </c>
      <c r="G3686" s="15">
        <v>1</v>
      </c>
      <c r="H3686" s="15" t="s">
        <v>12078</v>
      </c>
      <c r="I3686" s="15" t="s">
        <v>12071</v>
      </c>
      <c r="J3686" s="15" t="s">
        <v>12337</v>
      </c>
      <c r="K3686" s="15" t="s">
        <v>12338</v>
      </c>
      <c r="L3686" s="40" t="s">
        <v>6</v>
      </c>
      <c r="M3686" s="39"/>
      <c r="N3686" s="41" t="s">
        <v>2687</v>
      </c>
      <c r="O3686" s="39">
        <v>45084</v>
      </c>
      <c r="P3686" s="40">
        <v>2</v>
      </c>
      <c r="Q3686" s="40">
        <v>4</v>
      </c>
      <c r="R3686" s="40" t="str">
        <f>IFERROR(VLOOKUP(Tabla2[[#This Row],[CONTRATISTA PRNCIPAL]],Hoja1!$L$5:$M$9,2,FALSE),"CJV")</f>
        <v>CJV</v>
      </c>
      <c r="S3686" s="40" t="str">
        <f>IF(Tabla2[[#This Row],[EMPRESA]]=Tabla2[[#This Row],[CONTRATISTA PRNCIPAL]],"Principal","Secundaria")</f>
        <v>Principal</v>
      </c>
      <c r="T3686" s="42">
        <f>IFERROR(1/COUNTIF(Tabla2[CONTRATISTA PRNCIPAL],Tabla2[[#This Row],[CONTRATISTA PRNCIPAL]]),0)</f>
        <v>0.00392156862745098</v>
      </c>
      <c r="U3686" s="43">
        <f>IF(((TODAY()-Tabla2[[#This Row],[FECHA NACIMIENTO]])/365)&lt;18,"Corregir", IF(((TODAY()-Tabla2[[#This Row],[FECHA NACIMIENTO]])/365)&gt;80, "Corregir",ROUNDDOWN(((TODAY()-Tabla2[[#This Row],[FECHA NACIMIENTO]])/365),0)))</f>
        <v>32</v>
      </c>
      <c r="V36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86" s="44" t="str">
        <f>+IF(Tabla2[[#This Row],[Edad]]="Corregir","Corregir","Ok")</f>
        <v>Ok</v>
      </c>
      <c r="X3686" s="42" t="str">
        <f>+IFERROR(VLOOKUP(Tabla2[[#This Row],[DISTRITO SEGÚN DNI]],Hoja1!$A$2:$B$32,2,FALSE),"No")</f>
        <v>No</v>
      </c>
      <c r="Y3686" s="42" t="str">
        <f>IF(OR(LOWER(Tabla2[[#This Row],[GENERO]])="masculino", LOWER(Tabla2[[#This Row],[GENERO]])="femenino"),"OK","Corregir")</f>
        <v>OK</v>
      </c>
      <c r="Z3686" s="42" t="str">
        <f>+IF(Tabla2[[#This Row],[Nro. DNI / CE]]="","Corregir",IF(LEN(Tabla2[[#This Row],[Nro. DNI / CE]])&gt;=8,"OK","Corregir"))</f>
        <v>OK</v>
      </c>
      <c r="AA3686" s="42">
        <f>COUNTIF(Tabla2[APELLIDOS Y NOMBRES],Tabla2[[#This Row],[APELLIDOS Y NOMBRES]])</f>
        <v>1</v>
      </c>
      <c r="AB3686" s="42">
        <f>IF(Tabla2[[#This Row],[Trabajador]]&gt;1,1/Tabla2[[#This Row],[Trabajador]],Tabla2[[#This Row],[Trabajador]])</f>
        <v>1</v>
      </c>
      <c r="AC3686" t="str">
        <f>+IFERROR(IF(Tabla2[[#This Row],[FECHA CESE/BAJA]]="","No Aplica",IF(AND(MONTH(Tabla2[[#This Row],[FECHA CESE/BAJA]])=MONTH(TODAY()-30),YEAR(Tabla2[[#This Row],[FECHA CESE/BAJA]])=YEAR(TODAY())),MONTH(TODAY()-30)&amp;"-"&amp;YEAR(TODAY()),"Borrar")),"No aplica")</f>
        <v>No Aplica</v>
      </c>
      <c r="AD3686" t="str">
        <f>+IFERROR(IF(Tabla2[[#This Row],[FECHA INICIO DE LABORES EN OBRA]]="","No Aplica",IF(AND(MONTH(Tabla2[[#This Row],[FECHA INICIO DE LABORES EN OBRA]])=MONTH(TODAY()-30),YEAR(Tabla2[[#This Row],[FECHA INICIO DE LABORES EN OBRA]])=YEAR(TODAY())),MONTH(TODAY()-30)&amp;"-"&amp;YEAR(TODAY()),"No Aplica")),"No Aplica")</f>
        <v>No Aplica</v>
      </c>
    </row>
    <row r="3687" spans="1:30" x14ac:dyDescent="0.25">
      <c r="A3687" s="13" t="s">
        <v>12059</v>
      </c>
      <c r="B3687" s="15" t="s">
        <v>12060</v>
      </c>
      <c r="C3687" s="15" t="s">
        <v>12060</v>
      </c>
      <c r="D3687" s="15" t="s">
        <v>12339</v>
      </c>
      <c r="E3687" s="15" t="s">
        <v>12340</v>
      </c>
      <c r="F3687" s="39">
        <v>32377</v>
      </c>
      <c r="G3687" s="15">
        <v>2</v>
      </c>
      <c r="H3687" s="15" t="s">
        <v>12141</v>
      </c>
      <c r="I3687" s="15" t="s">
        <v>12102</v>
      </c>
      <c r="J3687" s="15" t="s">
        <v>12142</v>
      </c>
      <c r="K3687" s="15" t="s">
        <v>2722</v>
      </c>
      <c r="L3687" s="40" t="s">
        <v>6</v>
      </c>
      <c r="M3687" s="39"/>
      <c r="N3687" s="41" t="s">
        <v>12143</v>
      </c>
      <c r="O3687" s="39">
        <v>43862</v>
      </c>
      <c r="P3687" s="40">
        <v>1</v>
      </c>
      <c r="Q3687" s="40">
        <v>3</v>
      </c>
      <c r="R3687" s="40" t="str">
        <f>IFERROR(VLOOKUP(Tabla2[[#This Row],[CONTRATISTA PRNCIPAL]],Hoja1!$L$5:$M$9,2,FALSE),"CJV")</f>
        <v>CJV</v>
      </c>
      <c r="S3687" s="40" t="str">
        <f>IF(Tabla2[[#This Row],[EMPRESA]]=Tabla2[[#This Row],[CONTRATISTA PRNCIPAL]],"Principal","Secundaria")</f>
        <v>Principal</v>
      </c>
      <c r="T3687" s="42">
        <f>IFERROR(1/COUNTIF(Tabla2[CONTRATISTA PRNCIPAL],Tabla2[[#This Row],[CONTRATISTA PRNCIPAL]]),0)</f>
        <v>0.00392156862745098</v>
      </c>
      <c r="U3687" s="43">
        <f>IF(((TODAY()-Tabla2[[#This Row],[FECHA NACIMIENTO]])/365)&lt;18,"Corregir", IF(((TODAY()-Tabla2[[#This Row],[FECHA NACIMIENTO]])/365)&gt;80, "Corregir",ROUNDDOWN(((TODAY()-Tabla2[[#This Row],[FECHA NACIMIENTO]])/365),0)))</f>
        <v>35</v>
      </c>
      <c r="V36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87" s="44" t="str">
        <f>+IF(Tabla2[[#This Row],[Edad]]="Corregir","Corregir","Ok")</f>
        <v>Ok</v>
      </c>
      <c r="X3687" s="42" t="str">
        <f>+IFERROR(VLOOKUP(Tabla2[[#This Row],[DISTRITO SEGÚN DNI]],Hoja1!$A$2:$B$32,2,FALSE),"No")</f>
        <v>No</v>
      </c>
      <c r="Y3687" s="42" t="str">
        <f>IF(OR(LOWER(Tabla2[[#This Row],[GENERO]])="masculino", LOWER(Tabla2[[#This Row],[GENERO]])="femenino"),"OK","Corregir")</f>
        <v>OK</v>
      </c>
      <c r="Z3687" s="42" t="str">
        <f>+IF(Tabla2[[#This Row],[Nro. DNI / CE]]="","Corregir",IF(LEN(Tabla2[[#This Row],[Nro. DNI / CE]])&gt;=8,"OK","Corregir"))</f>
        <v>OK</v>
      </c>
      <c r="AA3687" s="42">
        <f>COUNTIF(Tabla2[APELLIDOS Y NOMBRES],Tabla2[[#This Row],[APELLIDOS Y NOMBRES]])</f>
        <v>1</v>
      </c>
      <c r="AB3687" s="42">
        <f>IF(Tabla2[[#This Row],[Trabajador]]&gt;1,1/Tabla2[[#This Row],[Trabajador]],Tabla2[[#This Row],[Trabajador]])</f>
        <v>1</v>
      </c>
      <c r="AC3687" t="str">
        <f>+IFERROR(IF(Tabla2[[#This Row],[FECHA CESE/BAJA]]="","No Aplica",IF(AND(MONTH(Tabla2[[#This Row],[FECHA CESE/BAJA]])=MONTH(TODAY()-30),YEAR(Tabla2[[#This Row],[FECHA CESE/BAJA]])=YEAR(TODAY())),MONTH(TODAY()-30)&amp;"-"&amp;YEAR(TODAY()),"Borrar")),"No aplica")</f>
        <v>No Aplica</v>
      </c>
      <c r="AD3687" t="str">
        <f>+IFERROR(IF(Tabla2[[#This Row],[FECHA INICIO DE LABORES EN OBRA]]="","No Aplica",IF(AND(MONTH(Tabla2[[#This Row],[FECHA INICIO DE LABORES EN OBRA]])=MONTH(TODAY()-30),YEAR(Tabla2[[#This Row],[FECHA INICIO DE LABORES EN OBRA]])=YEAR(TODAY())),MONTH(TODAY()-30)&amp;"-"&amp;YEAR(TODAY()),"No Aplica")),"No Aplica")</f>
        <v>No Aplica</v>
      </c>
    </row>
    <row r="3688" spans="1:30" x14ac:dyDescent="0.25">
      <c r="A3688" s="13" t="s">
        <v>12059</v>
      </c>
      <c r="B3688" s="15" t="s">
        <v>12060</v>
      </c>
      <c r="C3688" s="15" t="s">
        <v>12060</v>
      </c>
      <c r="D3688" s="15" t="s">
        <v>12341</v>
      </c>
      <c r="E3688" s="15" t="s">
        <v>12342</v>
      </c>
      <c r="F3688" s="39">
        <v>31809</v>
      </c>
      <c r="G3688" s="15">
        <v>2</v>
      </c>
      <c r="H3688" s="15" t="s">
        <v>12126</v>
      </c>
      <c r="I3688" s="15" t="s">
        <v>12079</v>
      </c>
      <c r="J3688" s="15" t="s">
        <v>12343</v>
      </c>
      <c r="K3688" s="15" t="s">
        <v>12224</v>
      </c>
      <c r="L3688" s="40" t="s">
        <v>6</v>
      </c>
      <c r="M3688" s="39"/>
      <c r="N3688" s="41" t="s">
        <v>2687</v>
      </c>
      <c r="O3688" s="39" t="s">
        <v>12344</v>
      </c>
      <c r="P3688" s="40">
        <v>1</v>
      </c>
      <c r="Q3688" s="40">
        <v>4</v>
      </c>
      <c r="R3688" s="40" t="str">
        <f>IFERROR(VLOOKUP(Tabla2[[#This Row],[CONTRATISTA PRNCIPAL]],Hoja1!$L$5:$M$9,2,FALSE),"CJV")</f>
        <v>CJV</v>
      </c>
      <c r="S3688" s="40" t="str">
        <f>IF(Tabla2[[#This Row],[EMPRESA]]=Tabla2[[#This Row],[CONTRATISTA PRNCIPAL]],"Principal","Secundaria")</f>
        <v>Principal</v>
      </c>
      <c r="T3688" s="42">
        <f>IFERROR(1/COUNTIF(Tabla2[CONTRATISTA PRNCIPAL],Tabla2[[#This Row],[CONTRATISTA PRNCIPAL]]),0)</f>
        <v>0.00392156862745098</v>
      </c>
      <c r="U3688" s="43">
        <f>IF(((TODAY()-Tabla2[[#This Row],[FECHA NACIMIENTO]])/365)&lt;18,"Corregir", IF(((TODAY()-Tabla2[[#This Row],[FECHA NACIMIENTO]])/365)&gt;80, "Corregir",ROUNDDOWN(((TODAY()-Tabla2[[#This Row],[FECHA NACIMIENTO]])/365),0)))</f>
        <v>36</v>
      </c>
      <c r="V36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88" s="44" t="str">
        <f>+IF(Tabla2[[#This Row],[Edad]]="Corregir","Corregir","Ok")</f>
        <v>Ok</v>
      </c>
      <c r="X3688" s="42" t="str">
        <f>+IFERROR(VLOOKUP(Tabla2[[#This Row],[DISTRITO SEGÚN DNI]],Hoja1!$A$2:$B$32,2,FALSE),"No")</f>
        <v>No</v>
      </c>
      <c r="Y3688" s="42" t="str">
        <f>IF(OR(LOWER(Tabla2[[#This Row],[GENERO]])="masculino", LOWER(Tabla2[[#This Row],[GENERO]])="femenino"),"OK","Corregir")</f>
        <v>OK</v>
      </c>
      <c r="Z3688" s="42" t="str">
        <f>+IF(Tabla2[[#This Row],[Nro. DNI / CE]]="","Corregir",IF(LEN(Tabla2[[#This Row],[Nro. DNI / CE]])&gt;=8,"OK","Corregir"))</f>
        <v>OK</v>
      </c>
      <c r="AA3688" s="42">
        <f>COUNTIF(Tabla2[APELLIDOS Y NOMBRES],Tabla2[[#This Row],[APELLIDOS Y NOMBRES]])</f>
        <v>1</v>
      </c>
      <c r="AB3688" s="42">
        <f>IF(Tabla2[[#This Row],[Trabajador]]&gt;1,1/Tabla2[[#This Row],[Trabajador]],Tabla2[[#This Row],[Trabajador]])</f>
        <v>1</v>
      </c>
      <c r="AC3688" t="str">
        <f>+IFERROR(IF(Tabla2[[#This Row],[FECHA CESE/BAJA]]="","No Aplica",IF(AND(MONTH(Tabla2[[#This Row],[FECHA CESE/BAJA]])=MONTH(TODAY()-30),YEAR(Tabla2[[#This Row],[FECHA CESE/BAJA]])=YEAR(TODAY())),MONTH(TODAY()-30)&amp;"-"&amp;YEAR(TODAY()),"Borrar")),"No aplica")</f>
        <v>No Aplica</v>
      </c>
      <c r="AD3688" t="str">
        <f>+IFERROR(IF(Tabla2[[#This Row],[FECHA INICIO DE LABORES EN OBRA]]="","No Aplica",IF(AND(MONTH(Tabla2[[#This Row],[FECHA INICIO DE LABORES EN OBRA]])=MONTH(TODAY()-30),YEAR(Tabla2[[#This Row],[FECHA INICIO DE LABORES EN OBRA]])=YEAR(TODAY())),MONTH(TODAY()-30)&amp;"-"&amp;YEAR(TODAY()),"No Aplica")),"No Aplica")</f>
        <v>No Aplica</v>
      </c>
    </row>
    <row r="3689" spans="1:30" x14ac:dyDescent="0.25">
      <c r="A3689" s="13" t="s">
        <v>12059</v>
      </c>
      <c r="B3689" s="15" t="s">
        <v>12060</v>
      </c>
      <c r="C3689" s="15" t="s">
        <v>12060</v>
      </c>
      <c r="D3689" s="15" t="s">
        <v>12345</v>
      </c>
      <c r="E3689" s="15" t="s">
        <v>12346</v>
      </c>
      <c r="F3689" s="39">
        <v>31834</v>
      </c>
      <c r="G3689" s="15">
        <v>2</v>
      </c>
      <c r="H3689" s="15" t="s">
        <v>12063</v>
      </c>
      <c r="I3689" s="15" t="s">
        <v>12064</v>
      </c>
      <c r="J3689" s="15" t="s">
        <v>12347</v>
      </c>
      <c r="K3689" s="15" t="s">
        <v>2126</v>
      </c>
      <c r="L3689" s="40" t="s">
        <v>6</v>
      </c>
      <c r="M3689" s="39"/>
      <c r="N3689" s="41" t="s">
        <v>2687</v>
      </c>
      <c r="O3689" s="39" t="s">
        <v>626</v>
      </c>
      <c r="P3689" s="40">
        <v>1</v>
      </c>
      <c r="Q3689" s="40">
        <v>4</v>
      </c>
      <c r="R3689" s="40" t="str">
        <f>IFERROR(VLOOKUP(Tabla2[[#This Row],[CONTRATISTA PRNCIPAL]],Hoja1!$L$5:$M$9,2,FALSE),"CJV")</f>
        <v>CJV</v>
      </c>
      <c r="S3689" s="40" t="str">
        <f>IF(Tabla2[[#This Row],[EMPRESA]]=Tabla2[[#This Row],[CONTRATISTA PRNCIPAL]],"Principal","Secundaria")</f>
        <v>Principal</v>
      </c>
      <c r="T3689" s="42">
        <f>IFERROR(1/COUNTIF(Tabla2[CONTRATISTA PRNCIPAL],Tabla2[[#This Row],[CONTRATISTA PRNCIPAL]]),0)</f>
        <v>0.00392156862745098</v>
      </c>
      <c r="U3689" s="43">
        <f>IF(((TODAY()-Tabla2[[#This Row],[FECHA NACIMIENTO]])/365)&lt;18,"Corregir", IF(((TODAY()-Tabla2[[#This Row],[FECHA NACIMIENTO]])/365)&gt;80, "Corregir",ROUNDDOWN(((TODAY()-Tabla2[[#This Row],[FECHA NACIMIENTO]])/365),0)))</f>
        <v>36</v>
      </c>
      <c r="V36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89" s="44" t="str">
        <f>+IF(Tabla2[[#This Row],[Edad]]="Corregir","Corregir","Ok")</f>
        <v>Ok</v>
      </c>
      <c r="X3689" s="42" t="str">
        <f>+IFERROR(VLOOKUP(Tabla2[[#This Row],[DISTRITO SEGÚN DNI]],Hoja1!$A$2:$B$32,2,FALSE),"No")</f>
        <v>No</v>
      </c>
      <c r="Y3689" s="42" t="str">
        <f>IF(OR(LOWER(Tabla2[[#This Row],[GENERO]])="masculino", LOWER(Tabla2[[#This Row],[GENERO]])="femenino"),"OK","Corregir")</f>
        <v>OK</v>
      </c>
      <c r="Z3689" s="42" t="str">
        <f>+IF(Tabla2[[#This Row],[Nro. DNI / CE]]="","Corregir",IF(LEN(Tabla2[[#This Row],[Nro. DNI / CE]])&gt;=8,"OK","Corregir"))</f>
        <v>OK</v>
      </c>
      <c r="AA3689" s="42">
        <f>COUNTIF(Tabla2[APELLIDOS Y NOMBRES],Tabla2[[#This Row],[APELLIDOS Y NOMBRES]])</f>
        <v>1</v>
      </c>
      <c r="AB3689" s="42">
        <f>IF(Tabla2[[#This Row],[Trabajador]]&gt;1,1/Tabla2[[#This Row],[Trabajador]],Tabla2[[#This Row],[Trabajador]])</f>
        <v>1</v>
      </c>
      <c r="AC3689" t="str">
        <f>+IFERROR(IF(Tabla2[[#This Row],[FECHA CESE/BAJA]]="","No Aplica",IF(AND(MONTH(Tabla2[[#This Row],[FECHA CESE/BAJA]])=MONTH(TODAY()-30),YEAR(Tabla2[[#This Row],[FECHA CESE/BAJA]])=YEAR(TODAY())),MONTH(TODAY()-30)&amp;"-"&amp;YEAR(TODAY()),"Borrar")),"No aplica")</f>
        <v>No Aplica</v>
      </c>
      <c r="AD3689" t="str">
        <f>+IFERROR(IF(Tabla2[[#This Row],[FECHA INICIO DE LABORES EN OBRA]]="","No Aplica",IF(AND(MONTH(Tabla2[[#This Row],[FECHA INICIO DE LABORES EN OBRA]])=MONTH(TODAY()-30),YEAR(Tabla2[[#This Row],[FECHA INICIO DE LABORES EN OBRA]])=YEAR(TODAY())),MONTH(TODAY()-30)&amp;"-"&amp;YEAR(TODAY()),"No Aplica")),"No Aplica")</f>
        <v>No Aplica</v>
      </c>
    </row>
    <row r="3690" spans="1:30" x14ac:dyDescent="0.25">
      <c r="A3690" s="13" t="s">
        <v>12059</v>
      </c>
      <c r="B3690" s="15" t="s">
        <v>12060</v>
      </c>
      <c r="C3690" s="15" t="s">
        <v>12060</v>
      </c>
      <c r="D3690" s="15" t="s">
        <v>1297</v>
      </c>
      <c r="E3690" s="15" t="s">
        <v>1298</v>
      </c>
      <c r="F3690" s="39">
        <v>31617</v>
      </c>
      <c r="G3690" s="15">
        <v>2</v>
      </c>
      <c r="H3690" s="15" t="s">
        <v>10382</v>
      </c>
      <c r="I3690" s="15" t="s">
        <v>12064</v>
      </c>
      <c r="J3690" s="15" t="s">
        <v>12348</v>
      </c>
      <c r="K3690" s="15" t="s">
        <v>2802</v>
      </c>
      <c r="L3690" s="40" t="s">
        <v>6</v>
      </c>
      <c r="M3690" s="39"/>
      <c r="N3690" s="41" t="s">
        <v>2687</v>
      </c>
      <c r="O3690" s="39" t="s">
        <v>1299</v>
      </c>
      <c r="P3690" s="40">
        <v>1</v>
      </c>
      <c r="Q3690" s="40">
        <v>4</v>
      </c>
      <c r="R3690" s="40" t="str">
        <f>IFERROR(VLOOKUP(Tabla2[[#This Row],[CONTRATISTA PRNCIPAL]],Hoja1!$L$5:$M$9,2,FALSE),"CJV")</f>
        <v>CJV</v>
      </c>
      <c r="S3690" s="40" t="str">
        <f>IF(Tabla2[[#This Row],[EMPRESA]]=Tabla2[[#This Row],[CONTRATISTA PRNCIPAL]],"Principal","Secundaria")</f>
        <v>Principal</v>
      </c>
      <c r="T3690" s="42">
        <f>IFERROR(1/COUNTIF(Tabla2[CONTRATISTA PRNCIPAL],Tabla2[[#This Row],[CONTRATISTA PRNCIPAL]]),0)</f>
        <v>0.00392156862745098</v>
      </c>
      <c r="U3690" s="43">
        <f>IF(((TODAY()-Tabla2[[#This Row],[FECHA NACIMIENTO]])/365)&lt;18,"Corregir", IF(((TODAY()-Tabla2[[#This Row],[FECHA NACIMIENTO]])/365)&gt;80, "Corregir",ROUNDDOWN(((TODAY()-Tabla2[[#This Row],[FECHA NACIMIENTO]])/365),0)))</f>
        <v>37</v>
      </c>
      <c r="V36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90" s="44" t="str">
        <f>+IF(Tabla2[[#This Row],[Edad]]="Corregir","Corregir","Ok")</f>
        <v>Ok</v>
      </c>
      <c r="X3690" s="42" t="str">
        <f>+IFERROR(VLOOKUP(Tabla2[[#This Row],[DISTRITO SEGÚN DNI]],Hoja1!$A$2:$B$32,2,FALSE),"No")</f>
        <v>CALLAO</v>
      </c>
      <c r="Y3690" s="42" t="str">
        <f>IF(OR(LOWER(Tabla2[[#This Row],[GENERO]])="masculino", LOWER(Tabla2[[#This Row],[GENERO]])="femenino"),"OK","Corregir")</f>
        <v>OK</v>
      </c>
      <c r="Z3690" s="42" t="str">
        <f>+IF(Tabla2[[#This Row],[Nro. DNI / CE]]="","Corregir",IF(LEN(Tabla2[[#This Row],[Nro. DNI / CE]])&gt;=8,"OK","Corregir"))</f>
        <v>OK</v>
      </c>
      <c r="AA3690" s="42">
        <f>COUNTIF(Tabla2[APELLIDOS Y NOMBRES],Tabla2[[#This Row],[APELLIDOS Y NOMBRES]])</f>
        <v>1</v>
      </c>
      <c r="AB3690" s="42">
        <f>IF(Tabla2[[#This Row],[Trabajador]]&gt;1,1/Tabla2[[#This Row],[Trabajador]],Tabla2[[#This Row],[Trabajador]])</f>
        <v>1</v>
      </c>
      <c r="AC3690" t="str">
        <f>+IFERROR(IF(Tabla2[[#This Row],[FECHA CESE/BAJA]]="","No Aplica",IF(AND(MONTH(Tabla2[[#This Row],[FECHA CESE/BAJA]])=MONTH(TODAY()-30),YEAR(Tabla2[[#This Row],[FECHA CESE/BAJA]])=YEAR(TODAY())),MONTH(TODAY()-30)&amp;"-"&amp;YEAR(TODAY()),"Borrar")),"No aplica")</f>
        <v>No Aplica</v>
      </c>
      <c r="AD3690" t="str">
        <f>+IFERROR(IF(Tabla2[[#This Row],[FECHA INICIO DE LABORES EN OBRA]]="","No Aplica",IF(AND(MONTH(Tabla2[[#This Row],[FECHA INICIO DE LABORES EN OBRA]])=MONTH(TODAY()-30),YEAR(Tabla2[[#This Row],[FECHA INICIO DE LABORES EN OBRA]])=YEAR(TODAY())),MONTH(TODAY()-30)&amp;"-"&amp;YEAR(TODAY()),"No Aplica")),"No Aplica")</f>
        <v>No Aplica</v>
      </c>
    </row>
    <row r="3691" spans="1:30" x14ac:dyDescent="0.25">
      <c r="A3691" s="13" t="s">
        <v>12059</v>
      </c>
      <c r="B3691" s="15" t="s">
        <v>12060</v>
      </c>
      <c r="C3691" s="15" t="s">
        <v>12060</v>
      </c>
      <c r="D3691" s="15" t="s">
        <v>1300</v>
      </c>
      <c r="E3691" s="15" t="s">
        <v>1301</v>
      </c>
      <c r="F3691" s="39">
        <v>23796</v>
      </c>
      <c r="G3691" s="15">
        <v>2</v>
      </c>
      <c r="H3691" s="15" t="s">
        <v>10382</v>
      </c>
      <c r="I3691" s="15" t="s">
        <v>12079</v>
      </c>
      <c r="J3691" s="15" t="s">
        <v>12349</v>
      </c>
      <c r="K3691" s="15" t="s">
        <v>2802</v>
      </c>
      <c r="L3691" s="40" t="s">
        <v>6</v>
      </c>
      <c r="M3691" s="39"/>
      <c r="N3691" s="41" t="s">
        <v>2687</v>
      </c>
      <c r="O3691" s="39">
        <v>44883</v>
      </c>
      <c r="P3691" s="40">
        <v>1</v>
      </c>
      <c r="Q3691" s="40">
        <v>4</v>
      </c>
      <c r="R3691" s="40" t="str">
        <f>IFERROR(VLOOKUP(Tabla2[[#This Row],[CONTRATISTA PRNCIPAL]],Hoja1!$L$5:$M$9,2,FALSE),"CJV")</f>
        <v>CJV</v>
      </c>
      <c r="S3691" s="40" t="str">
        <f>IF(Tabla2[[#This Row],[EMPRESA]]=Tabla2[[#This Row],[CONTRATISTA PRNCIPAL]],"Principal","Secundaria")</f>
        <v>Principal</v>
      </c>
      <c r="T3691" s="42">
        <f>IFERROR(1/COUNTIF(Tabla2[CONTRATISTA PRNCIPAL],Tabla2[[#This Row],[CONTRATISTA PRNCIPAL]]),0)</f>
        <v>0.00392156862745098</v>
      </c>
      <c r="U3691" s="43">
        <f>IF(((TODAY()-Tabla2[[#This Row],[FECHA NACIMIENTO]])/365)&lt;18,"Corregir", IF(((TODAY()-Tabla2[[#This Row],[FECHA NACIMIENTO]])/365)&gt;80, "Corregir",ROUNDDOWN(((TODAY()-Tabla2[[#This Row],[FECHA NACIMIENTO]])/365),0)))</f>
        <v>58</v>
      </c>
      <c r="V36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91" s="44" t="str">
        <f>+IF(Tabla2[[#This Row],[Edad]]="Corregir","Corregir","Ok")</f>
        <v>Ok</v>
      </c>
      <c r="X3691" s="42" t="str">
        <f>+IFERROR(VLOOKUP(Tabla2[[#This Row],[DISTRITO SEGÚN DNI]],Hoja1!$A$2:$B$32,2,FALSE),"No")</f>
        <v>CALLAO</v>
      </c>
      <c r="Y3691" s="42" t="str">
        <f>IF(OR(LOWER(Tabla2[[#This Row],[GENERO]])="masculino", LOWER(Tabla2[[#This Row],[GENERO]])="femenino"),"OK","Corregir")</f>
        <v>OK</v>
      </c>
      <c r="Z3691" s="42" t="str">
        <f>+IF(Tabla2[[#This Row],[Nro. DNI / CE]]="","Corregir",IF(LEN(Tabla2[[#This Row],[Nro. DNI / CE]])&gt;=8,"OK","Corregir"))</f>
        <v>OK</v>
      </c>
      <c r="AA3691" s="42">
        <f>COUNTIF(Tabla2[APELLIDOS Y NOMBRES],Tabla2[[#This Row],[APELLIDOS Y NOMBRES]])</f>
        <v>1</v>
      </c>
      <c r="AB3691" s="42">
        <f>IF(Tabla2[[#This Row],[Trabajador]]&gt;1,1/Tabla2[[#This Row],[Trabajador]],Tabla2[[#This Row],[Trabajador]])</f>
        <v>1</v>
      </c>
      <c r="AC3691" t="str">
        <f>+IFERROR(IF(Tabla2[[#This Row],[FECHA CESE/BAJA]]="","No Aplica",IF(AND(MONTH(Tabla2[[#This Row],[FECHA CESE/BAJA]])=MONTH(TODAY()-30),YEAR(Tabla2[[#This Row],[FECHA CESE/BAJA]])=YEAR(TODAY())),MONTH(TODAY()-30)&amp;"-"&amp;YEAR(TODAY()),"Borrar")),"No aplica")</f>
        <v>No Aplica</v>
      </c>
      <c r="AD3691" t="str">
        <f>+IFERROR(IF(Tabla2[[#This Row],[FECHA INICIO DE LABORES EN OBRA]]="","No Aplica",IF(AND(MONTH(Tabla2[[#This Row],[FECHA INICIO DE LABORES EN OBRA]])=MONTH(TODAY()-30),YEAR(Tabla2[[#This Row],[FECHA INICIO DE LABORES EN OBRA]])=YEAR(TODAY())),MONTH(TODAY()-30)&amp;"-"&amp;YEAR(TODAY()),"No Aplica")),"No Aplica")</f>
        <v>No Aplica</v>
      </c>
    </row>
    <row r="3692" spans="1:30" x14ac:dyDescent="0.25">
      <c r="A3692" s="13" t="s">
        <v>12059</v>
      </c>
      <c r="B3692" s="15" t="s">
        <v>12060</v>
      </c>
      <c r="C3692" s="15" t="s">
        <v>12060</v>
      </c>
      <c r="D3692" s="15" t="s">
        <v>12350</v>
      </c>
      <c r="E3692" s="15" t="s">
        <v>12351</v>
      </c>
      <c r="F3692" s="39">
        <v>25048</v>
      </c>
      <c r="G3692" s="15">
        <v>2</v>
      </c>
      <c r="H3692" s="15" t="s">
        <v>12096</v>
      </c>
      <c r="I3692" s="15" t="s">
        <v>12071</v>
      </c>
      <c r="J3692" s="15" t="s">
        <v>12352</v>
      </c>
      <c r="K3692" s="15" t="s">
        <v>2697</v>
      </c>
      <c r="L3692" s="40" t="s">
        <v>6</v>
      </c>
      <c r="M3692" s="39"/>
      <c r="N3692" s="41" t="s">
        <v>2687</v>
      </c>
      <c r="O3692" s="39">
        <v>45080</v>
      </c>
      <c r="P3692" s="40">
        <v>1</v>
      </c>
      <c r="Q3692" s="40">
        <v>4</v>
      </c>
      <c r="R3692" s="40" t="str">
        <f>IFERROR(VLOOKUP(Tabla2[[#This Row],[CONTRATISTA PRNCIPAL]],Hoja1!$L$5:$M$9,2,FALSE),"CJV")</f>
        <v>CJV</v>
      </c>
      <c r="S3692" s="40" t="str">
        <f>IF(Tabla2[[#This Row],[EMPRESA]]=Tabla2[[#This Row],[CONTRATISTA PRNCIPAL]],"Principal","Secundaria")</f>
        <v>Principal</v>
      </c>
      <c r="T3692" s="42">
        <f>IFERROR(1/COUNTIF(Tabla2[CONTRATISTA PRNCIPAL],Tabla2[[#This Row],[CONTRATISTA PRNCIPAL]]),0)</f>
        <v>0.00392156862745098</v>
      </c>
      <c r="U3692" s="43">
        <f>IF(((TODAY()-Tabla2[[#This Row],[FECHA NACIMIENTO]])/365)&lt;18,"Corregir", IF(((TODAY()-Tabla2[[#This Row],[FECHA NACIMIENTO]])/365)&gt;80, "Corregir",ROUNDDOWN(((TODAY()-Tabla2[[#This Row],[FECHA NACIMIENTO]])/365),0)))</f>
        <v>55</v>
      </c>
      <c r="V36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692" s="44" t="str">
        <f>+IF(Tabla2[[#This Row],[Edad]]="Corregir","Corregir","Ok")</f>
        <v>Ok</v>
      </c>
      <c r="X3692" s="42" t="str">
        <f>+IFERROR(VLOOKUP(Tabla2[[#This Row],[DISTRITO SEGÚN DNI]],Hoja1!$A$2:$B$32,2,FALSE),"No")</f>
        <v>No</v>
      </c>
      <c r="Y3692" s="42" t="str">
        <f>IF(OR(LOWER(Tabla2[[#This Row],[GENERO]])="masculino", LOWER(Tabla2[[#This Row],[GENERO]])="femenino"),"OK","Corregir")</f>
        <v>OK</v>
      </c>
      <c r="Z3692" s="42" t="str">
        <f>+IF(Tabla2[[#This Row],[Nro. DNI / CE]]="","Corregir",IF(LEN(Tabla2[[#This Row],[Nro. DNI / CE]])&gt;=8,"OK","Corregir"))</f>
        <v>OK</v>
      </c>
      <c r="AA3692" s="42">
        <f>COUNTIF(Tabla2[APELLIDOS Y NOMBRES],Tabla2[[#This Row],[APELLIDOS Y NOMBRES]])</f>
        <v>1</v>
      </c>
      <c r="AB3692" s="42">
        <f>IF(Tabla2[[#This Row],[Trabajador]]&gt;1,1/Tabla2[[#This Row],[Trabajador]],Tabla2[[#This Row],[Trabajador]])</f>
        <v>1</v>
      </c>
      <c r="AC3692" t="str">
        <f>+IFERROR(IF(Tabla2[[#This Row],[FECHA CESE/BAJA]]="","No Aplica",IF(AND(MONTH(Tabla2[[#This Row],[FECHA CESE/BAJA]])=MONTH(TODAY()-30),YEAR(Tabla2[[#This Row],[FECHA CESE/BAJA]])=YEAR(TODAY())),MONTH(TODAY()-30)&amp;"-"&amp;YEAR(TODAY()),"Borrar")),"No aplica")</f>
        <v>No Aplica</v>
      </c>
      <c r="AD3692" t="str">
        <f>+IFERROR(IF(Tabla2[[#This Row],[FECHA INICIO DE LABORES EN OBRA]]="","No Aplica",IF(AND(MONTH(Tabla2[[#This Row],[FECHA INICIO DE LABORES EN OBRA]])=MONTH(TODAY()-30),YEAR(Tabla2[[#This Row],[FECHA INICIO DE LABORES EN OBRA]])=YEAR(TODAY())),MONTH(TODAY()-30)&amp;"-"&amp;YEAR(TODAY()),"No Aplica")),"No Aplica")</f>
        <v>No Aplica</v>
      </c>
    </row>
    <row r="3693" spans="1:30" x14ac:dyDescent="0.25">
      <c r="A3693" s="13" t="s">
        <v>12059</v>
      </c>
      <c r="B3693" s="15" t="s">
        <v>12060</v>
      </c>
      <c r="C3693" s="15" t="s">
        <v>12060</v>
      </c>
      <c r="D3693" s="15" t="s">
        <v>12353</v>
      </c>
      <c r="E3693" s="15" t="s">
        <v>12354</v>
      </c>
      <c r="F3693" s="39">
        <v>27431</v>
      </c>
      <c r="G3693" s="15">
        <v>2</v>
      </c>
      <c r="H3693" s="15" t="s">
        <v>12096</v>
      </c>
      <c r="I3693" s="15" t="s">
        <v>12064</v>
      </c>
      <c r="J3693" s="15" t="s">
        <v>12355</v>
      </c>
      <c r="K3693" s="15" t="s">
        <v>12309</v>
      </c>
      <c r="L3693" s="40" t="s">
        <v>6</v>
      </c>
      <c r="M3693" s="39"/>
      <c r="N3693" s="41" t="s">
        <v>2687</v>
      </c>
      <c r="O3693" s="39">
        <v>44958</v>
      </c>
      <c r="P3693" s="40">
        <v>1</v>
      </c>
      <c r="Q3693" s="40">
        <v>4</v>
      </c>
      <c r="R3693" s="40" t="str">
        <f>IFERROR(VLOOKUP(Tabla2[[#This Row],[CONTRATISTA PRNCIPAL]],Hoja1!$L$5:$M$9,2,FALSE),"CJV")</f>
        <v>CJV</v>
      </c>
      <c r="S3693" s="40" t="str">
        <f>IF(Tabla2[[#This Row],[EMPRESA]]=Tabla2[[#This Row],[CONTRATISTA PRNCIPAL]],"Principal","Secundaria")</f>
        <v>Principal</v>
      </c>
      <c r="T3693" s="42">
        <f>IFERROR(1/COUNTIF(Tabla2[CONTRATISTA PRNCIPAL],Tabla2[[#This Row],[CONTRATISTA PRNCIPAL]]),0)</f>
        <v>0.00392156862745098</v>
      </c>
      <c r="U3693" s="43">
        <f>IF(((TODAY()-Tabla2[[#This Row],[FECHA NACIMIENTO]])/365)&lt;18,"Corregir", IF(((TODAY()-Tabla2[[#This Row],[FECHA NACIMIENTO]])/365)&gt;80, "Corregir",ROUNDDOWN(((TODAY()-Tabla2[[#This Row],[FECHA NACIMIENTO]])/365),0)))</f>
        <v>48</v>
      </c>
      <c r="V36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93" s="44" t="str">
        <f>+IF(Tabla2[[#This Row],[Edad]]="Corregir","Corregir","Ok")</f>
        <v>Ok</v>
      </c>
      <c r="X3693" s="42" t="str">
        <f>+IFERROR(VLOOKUP(Tabla2[[#This Row],[DISTRITO SEGÚN DNI]],Hoja1!$A$2:$B$32,2,FALSE),"No")</f>
        <v>No</v>
      </c>
      <c r="Y3693" s="42" t="str">
        <f>IF(OR(LOWER(Tabla2[[#This Row],[GENERO]])="masculino", LOWER(Tabla2[[#This Row],[GENERO]])="femenino"),"OK","Corregir")</f>
        <v>OK</v>
      </c>
      <c r="Z3693" s="42" t="str">
        <f>+IF(Tabla2[[#This Row],[Nro. DNI / CE]]="","Corregir",IF(LEN(Tabla2[[#This Row],[Nro. DNI / CE]])&gt;=8,"OK","Corregir"))</f>
        <v>OK</v>
      </c>
      <c r="AA3693" s="42">
        <f>COUNTIF(Tabla2[APELLIDOS Y NOMBRES],Tabla2[[#This Row],[APELLIDOS Y NOMBRES]])</f>
        <v>1</v>
      </c>
      <c r="AB3693" s="42">
        <f>IF(Tabla2[[#This Row],[Trabajador]]&gt;1,1/Tabla2[[#This Row],[Trabajador]],Tabla2[[#This Row],[Trabajador]])</f>
        <v>1</v>
      </c>
      <c r="AC3693" t="str">
        <f>+IFERROR(IF(Tabla2[[#This Row],[FECHA CESE/BAJA]]="","No Aplica",IF(AND(MONTH(Tabla2[[#This Row],[FECHA CESE/BAJA]])=MONTH(TODAY()-30),YEAR(Tabla2[[#This Row],[FECHA CESE/BAJA]])=YEAR(TODAY())),MONTH(TODAY()-30)&amp;"-"&amp;YEAR(TODAY()),"Borrar")),"No aplica")</f>
        <v>No Aplica</v>
      </c>
      <c r="AD3693" t="str">
        <f>+IFERROR(IF(Tabla2[[#This Row],[FECHA INICIO DE LABORES EN OBRA]]="","No Aplica",IF(AND(MONTH(Tabla2[[#This Row],[FECHA INICIO DE LABORES EN OBRA]])=MONTH(TODAY()-30),YEAR(Tabla2[[#This Row],[FECHA INICIO DE LABORES EN OBRA]])=YEAR(TODAY())),MONTH(TODAY()-30)&amp;"-"&amp;YEAR(TODAY()),"No Aplica")),"No Aplica")</f>
        <v>No Aplica</v>
      </c>
    </row>
    <row r="3694" spans="1:30" x14ac:dyDescent="0.25">
      <c r="A3694" s="13" t="s">
        <v>12059</v>
      </c>
      <c r="B3694" s="15" t="s">
        <v>12060</v>
      </c>
      <c r="C3694" s="15" t="s">
        <v>12060</v>
      </c>
      <c r="D3694" s="15" t="s">
        <v>5893</v>
      </c>
      <c r="E3694" s="15" t="s">
        <v>12356</v>
      </c>
      <c r="F3694" s="39">
        <v>36892</v>
      </c>
      <c r="G3694" s="15">
        <v>2</v>
      </c>
      <c r="H3694" s="15" t="s">
        <v>12069</v>
      </c>
      <c r="I3694" s="15" t="s">
        <v>12064</v>
      </c>
      <c r="J3694" s="15" t="s">
        <v>12357</v>
      </c>
      <c r="K3694" s="15" t="s">
        <v>2735</v>
      </c>
      <c r="L3694" s="40" t="s">
        <v>6</v>
      </c>
      <c r="M3694" s="39"/>
      <c r="N3694" s="41" t="s">
        <v>2687</v>
      </c>
      <c r="O3694" s="39">
        <v>44928</v>
      </c>
      <c r="P3694" s="40">
        <v>1</v>
      </c>
      <c r="Q3694" s="40">
        <v>4</v>
      </c>
      <c r="R3694" s="40" t="str">
        <f>IFERROR(VLOOKUP(Tabla2[[#This Row],[CONTRATISTA PRNCIPAL]],Hoja1!$L$5:$M$9,2,FALSE),"CJV")</f>
        <v>CJV</v>
      </c>
      <c r="S3694" s="40" t="str">
        <f>IF(Tabla2[[#This Row],[EMPRESA]]=Tabla2[[#This Row],[CONTRATISTA PRNCIPAL]],"Principal","Secundaria")</f>
        <v>Principal</v>
      </c>
      <c r="T3694" s="42">
        <f>IFERROR(1/COUNTIF(Tabla2[CONTRATISTA PRNCIPAL],Tabla2[[#This Row],[CONTRATISTA PRNCIPAL]]),0)</f>
        <v>0.00392156862745098</v>
      </c>
      <c r="U3694" s="43">
        <f>IF(((TODAY()-Tabla2[[#This Row],[FECHA NACIMIENTO]])/365)&lt;18,"Corregir", IF(((TODAY()-Tabla2[[#This Row],[FECHA NACIMIENTO]])/365)&gt;80, "Corregir",ROUNDDOWN(((TODAY()-Tabla2[[#This Row],[FECHA NACIMIENTO]])/365),0)))</f>
        <v>22</v>
      </c>
      <c r="V36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694" s="44" t="str">
        <f>+IF(Tabla2[[#This Row],[Edad]]="Corregir","Corregir","Ok")</f>
        <v>Ok</v>
      </c>
      <c r="X3694" s="42" t="str">
        <f>+IFERROR(VLOOKUP(Tabla2[[#This Row],[DISTRITO SEGÚN DNI]],Hoja1!$A$2:$B$32,2,FALSE),"No")</f>
        <v>No</v>
      </c>
      <c r="Y3694" s="42" t="str">
        <f>IF(OR(LOWER(Tabla2[[#This Row],[GENERO]])="masculino", LOWER(Tabla2[[#This Row],[GENERO]])="femenino"),"OK","Corregir")</f>
        <v>OK</v>
      </c>
      <c r="Z3694" s="42" t="str">
        <f>+IF(Tabla2[[#This Row],[Nro. DNI / CE]]="","Corregir",IF(LEN(Tabla2[[#This Row],[Nro. DNI / CE]])&gt;=8,"OK","Corregir"))</f>
        <v>OK</v>
      </c>
      <c r="AA3694" s="42">
        <f>COUNTIF(Tabla2[APELLIDOS Y NOMBRES],Tabla2[[#This Row],[APELLIDOS Y NOMBRES]])</f>
        <v>1</v>
      </c>
      <c r="AB3694" s="42">
        <f>IF(Tabla2[[#This Row],[Trabajador]]&gt;1,1/Tabla2[[#This Row],[Trabajador]],Tabla2[[#This Row],[Trabajador]])</f>
        <v>1</v>
      </c>
      <c r="AC3694" t="str">
        <f>+IFERROR(IF(Tabla2[[#This Row],[FECHA CESE/BAJA]]="","No Aplica",IF(AND(MONTH(Tabla2[[#This Row],[FECHA CESE/BAJA]])=MONTH(TODAY()-30),YEAR(Tabla2[[#This Row],[FECHA CESE/BAJA]])=YEAR(TODAY())),MONTH(TODAY()-30)&amp;"-"&amp;YEAR(TODAY()),"Borrar")),"No aplica")</f>
        <v>No Aplica</v>
      </c>
      <c r="AD3694" t="str">
        <f>+IFERROR(IF(Tabla2[[#This Row],[FECHA INICIO DE LABORES EN OBRA]]="","No Aplica",IF(AND(MONTH(Tabla2[[#This Row],[FECHA INICIO DE LABORES EN OBRA]])=MONTH(TODAY()-30),YEAR(Tabla2[[#This Row],[FECHA INICIO DE LABORES EN OBRA]])=YEAR(TODAY())),MONTH(TODAY()-30)&amp;"-"&amp;YEAR(TODAY()),"No Aplica")),"No Aplica")</f>
        <v>No Aplica</v>
      </c>
    </row>
    <row r="3695" spans="1:30" x14ac:dyDescent="0.25">
      <c r="A3695" s="13" t="s">
        <v>12059</v>
      </c>
      <c r="B3695" s="15" t="s">
        <v>12060</v>
      </c>
      <c r="C3695" s="15" t="s">
        <v>12060</v>
      </c>
      <c r="D3695" s="15" t="s">
        <v>1302</v>
      </c>
      <c r="E3695" s="15" t="s">
        <v>1303</v>
      </c>
      <c r="F3695" s="39">
        <v>29381</v>
      </c>
      <c r="G3695" s="15">
        <v>2</v>
      </c>
      <c r="H3695" s="15" t="s">
        <v>5155</v>
      </c>
      <c r="I3695" s="15" t="s">
        <v>12079</v>
      </c>
      <c r="J3695" s="15" t="s">
        <v>12358</v>
      </c>
      <c r="K3695" s="15" t="s">
        <v>2802</v>
      </c>
      <c r="L3695" s="40" t="s">
        <v>6</v>
      </c>
      <c r="M3695" s="39"/>
      <c r="N3695" s="41" t="s">
        <v>2687</v>
      </c>
      <c r="O3695" s="39">
        <v>45000</v>
      </c>
      <c r="P3695" s="40">
        <v>1</v>
      </c>
      <c r="Q3695" s="40">
        <v>4</v>
      </c>
      <c r="R3695" s="40" t="str">
        <f>IFERROR(VLOOKUP(Tabla2[[#This Row],[CONTRATISTA PRNCIPAL]],Hoja1!$L$5:$M$9,2,FALSE),"CJV")</f>
        <v>CJV</v>
      </c>
      <c r="S3695" s="40" t="str">
        <f>IF(Tabla2[[#This Row],[EMPRESA]]=Tabla2[[#This Row],[CONTRATISTA PRNCIPAL]],"Principal","Secundaria")</f>
        <v>Principal</v>
      </c>
      <c r="T3695" s="42">
        <f>IFERROR(1/COUNTIF(Tabla2[CONTRATISTA PRNCIPAL],Tabla2[[#This Row],[CONTRATISTA PRNCIPAL]]),0)</f>
        <v>0.00392156862745098</v>
      </c>
      <c r="U3695" s="43">
        <f>IF(((TODAY()-Tabla2[[#This Row],[FECHA NACIMIENTO]])/365)&lt;18,"Corregir", IF(((TODAY()-Tabla2[[#This Row],[FECHA NACIMIENTO]])/365)&gt;80, "Corregir",ROUNDDOWN(((TODAY()-Tabla2[[#This Row],[FECHA NACIMIENTO]])/365),0)))</f>
        <v>43</v>
      </c>
      <c r="V36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95" s="44" t="str">
        <f>+IF(Tabla2[[#This Row],[Edad]]="Corregir","Corregir","Ok")</f>
        <v>Ok</v>
      </c>
      <c r="X3695" s="42" t="str">
        <f>+IFERROR(VLOOKUP(Tabla2[[#This Row],[DISTRITO SEGÚN DNI]],Hoja1!$A$2:$B$32,2,FALSE),"No")</f>
        <v>CALLAO</v>
      </c>
      <c r="Y3695" s="42" t="str">
        <f>IF(OR(LOWER(Tabla2[[#This Row],[GENERO]])="masculino", LOWER(Tabla2[[#This Row],[GENERO]])="femenino"),"OK","Corregir")</f>
        <v>OK</v>
      </c>
      <c r="Z3695" s="42" t="str">
        <f>+IF(Tabla2[[#This Row],[Nro. DNI / CE]]="","Corregir",IF(LEN(Tabla2[[#This Row],[Nro. DNI / CE]])&gt;=8,"OK","Corregir"))</f>
        <v>OK</v>
      </c>
      <c r="AA3695" s="42">
        <f>COUNTIF(Tabla2[APELLIDOS Y NOMBRES],Tabla2[[#This Row],[APELLIDOS Y NOMBRES]])</f>
        <v>1</v>
      </c>
      <c r="AB3695" s="42">
        <f>IF(Tabla2[[#This Row],[Trabajador]]&gt;1,1/Tabla2[[#This Row],[Trabajador]],Tabla2[[#This Row],[Trabajador]])</f>
        <v>1</v>
      </c>
      <c r="AC3695" t="str">
        <f>+IFERROR(IF(Tabla2[[#This Row],[FECHA CESE/BAJA]]="","No Aplica",IF(AND(MONTH(Tabla2[[#This Row],[FECHA CESE/BAJA]])=MONTH(TODAY()-30),YEAR(Tabla2[[#This Row],[FECHA CESE/BAJA]])=YEAR(TODAY())),MONTH(TODAY()-30)&amp;"-"&amp;YEAR(TODAY()),"Borrar")),"No aplica")</f>
        <v>No Aplica</v>
      </c>
      <c r="AD3695" t="str">
        <f>+IFERROR(IF(Tabla2[[#This Row],[FECHA INICIO DE LABORES EN OBRA]]="","No Aplica",IF(AND(MONTH(Tabla2[[#This Row],[FECHA INICIO DE LABORES EN OBRA]])=MONTH(TODAY()-30),YEAR(Tabla2[[#This Row],[FECHA INICIO DE LABORES EN OBRA]])=YEAR(TODAY())),MONTH(TODAY()-30)&amp;"-"&amp;YEAR(TODAY()),"No Aplica")),"No Aplica")</f>
        <v>No Aplica</v>
      </c>
    </row>
    <row r="3696" spans="1:30" x14ac:dyDescent="0.25">
      <c r="A3696" s="13" t="s">
        <v>12059</v>
      </c>
      <c r="B3696" s="15" t="s">
        <v>12060</v>
      </c>
      <c r="C3696" s="15" t="s">
        <v>12060</v>
      </c>
      <c r="D3696" s="15" t="s">
        <v>1304</v>
      </c>
      <c r="E3696" s="15" t="s">
        <v>1305</v>
      </c>
      <c r="F3696" s="39">
        <v>33812</v>
      </c>
      <c r="G3696" s="15">
        <v>2</v>
      </c>
      <c r="H3696" s="15" t="s">
        <v>12069</v>
      </c>
      <c r="I3696" s="15" t="s">
        <v>12079</v>
      </c>
      <c r="J3696" s="15" t="s">
        <v>12359</v>
      </c>
      <c r="K3696" s="15" t="s">
        <v>2802</v>
      </c>
      <c r="L3696" s="40" t="s">
        <v>6</v>
      </c>
      <c r="M3696" s="39"/>
      <c r="N3696" s="41" t="s">
        <v>2687</v>
      </c>
      <c r="O3696" s="39">
        <v>45005</v>
      </c>
      <c r="P3696" s="40">
        <v>1</v>
      </c>
      <c r="Q3696" s="40">
        <v>4</v>
      </c>
      <c r="R3696" s="40" t="str">
        <f>IFERROR(VLOOKUP(Tabla2[[#This Row],[CONTRATISTA PRNCIPAL]],Hoja1!$L$5:$M$9,2,FALSE),"CJV")</f>
        <v>CJV</v>
      </c>
      <c r="S3696" s="40" t="str">
        <f>IF(Tabla2[[#This Row],[EMPRESA]]=Tabla2[[#This Row],[CONTRATISTA PRNCIPAL]],"Principal","Secundaria")</f>
        <v>Principal</v>
      </c>
      <c r="T3696" s="42">
        <f>IFERROR(1/COUNTIF(Tabla2[CONTRATISTA PRNCIPAL],Tabla2[[#This Row],[CONTRATISTA PRNCIPAL]]),0)</f>
        <v>0.00392156862745098</v>
      </c>
      <c r="U3696" s="43">
        <f>IF(((TODAY()-Tabla2[[#This Row],[FECHA NACIMIENTO]])/365)&lt;18,"Corregir", IF(((TODAY()-Tabla2[[#This Row],[FECHA NACIMIENTO]])/365)&gt;80, "Corregir",ROUNDDOWN(((TODAY()-Tabla2[[#This Row],[FECHA NACIMIENTO]])/365),0)))</f>
        <v>31</v>
      </c>
      <c r="V36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96" s="44" t="str">
        <f>+IF(Tabla2[[#This Row],[Edad]]="Corregir","Corregir","Ok")</f>
        <v>Ok</v>
      </c>
      <c r="X3696" s="42" t="str">
        <f>+IFERROR(VLOOKUP(Tabla2[[#This Row],[DISTRITO SEGÚN DNI]],Hoja1!$A$2:$B$32,2,FALSE),"No")</f>
        <v>CALLAO</v>
      </c>
      <c r="Y3696" s="42" t="str">
        <f>IF(OR(LOWER(Tabla2[[#This Row],[GENERO]])="masculino", LOWER(Tabla2[[#This Row],[GENERO]])="femenino"),"OK","Corregir")</f>
        <v>OK</v>
      </c>
      <c r="Z3696" s="42" t="str">
        <f>+IF(Tabla2[[#This Row],[Nro. DNI / CE]]="","Corregir",IF(LEN(Tabla2[[#This Row],[Nro. DNI / CE]])&gt;=8,"OK","Corregir"))</f>
        <v>OK</v>
      </c>
      <c r="AA3696" s="42">
        <f>COUNTIF(Tabla2[APELLIDOS Y NOMBRES],Tabla2[[#This Row],[APELLIDOS Y NOMBRES]])</f>
        <v>1</v>
      </c>
      <c r="AB3696" s="42">
        <f>IF(Tabla2[[#This Row],[Trabajador]]&gt;1,1/Tabla2[[#This Row],[Trabajador]],Tabla2[[#This Row],[Trabajador]])</f>
        <v>1</v>
      </c>
      <c r="AC3696" t="str">
        <f>+IFERROR(IF(Tabla2[[#This Row],[FECHA CESE/BAJA]]="","No Aplica",IF(AND(MONTH(Tabla2[[#This Row],[FECHA CESE/BAJA]])=MONTH(TODAY()-30),YEAR(Tabla2[[#This Row],[FECHA CESE/BAJA]])=YEAR(TODAY())),MONTH(TODAY()-30)&amp;"-"&amp;YEAR(TODAY()),"Borrar")),"No aplica")</f>
        <v>No Aplica</v>
      </c>
      <c r="AD3696" t="str">
        <f>+IFERROR(IF(Tabla2[[#This Row],[FECHA INICIO DE LABORES EN OBRA]]="","No Aplica",IF(AND(MONTH(Tabla2[[#This Row],[FECHA INICIO DE LABORES EN OBRA]])=MONTH(TODAY()-30),YEAR(Tabla2[[#This Row],[FECHA INICIO DE LABORES EN OBRA]])=YEAR(TODAY())),MONTH(TODAY()-30)&amp;"-"&amp;YEAR(TODAY()),"No Aplica")),"No Aplica")</f>
        <v>No Aplica</v>
      </c>
    </row>
    <row r="3697" spans="1:30" x14ac:dyDescent="0.25">
      <c r="A3697" s="13" t="s">
        <v>12059</v>
      </c>
      <c r="B3697" s="15" t="s">
        <v>12060</v>
      </c>
      <c r="C3697" s="15" t="s">
        <v>12060</v>
      </c>
      <c r="D3697" s="15" t="s">
        <v>806</v>
      </c>
      <c r="E3697" s="15" t="s">
        <v>807</v>
      </c>
      <c r="F3697" s="39">
        <v>34281</v>
      </c>
      <c r="G3697" s="15">
        <v>2</v>
      </c>
      <c r="H3697" s="15" t="s">
        <v>12069</v>
      </c>
      <c r="I3697" s="15" t="s">
        <v>12064</v>
      </c>
      <c r="J3697" s="15" t="s">
        <v>12360</v>
      </c>
      <c r="K3697" s="15" t="s">
        <v>2802</v>
      </c>
      <c r="L3697" s="40" t="s">
        <v>6</v>
      </c>
      <c r="M3697" s="39"/>
      <c r="N3697" s="41" t="s">
        <v>2687</v>
      </c>
      <c r="O3697" s="39">
        <v>44915</v>
      </c>
      <c r="P3697" s="40">
        <v>1</v>
      </c>
      <c r="Q3697" s="40">
        <v>4</v>
      </c>
      <c r="R3697" s="40" t="str">
        <f>IFERROR(VLOOKUP(Tabla2[[#This Row],[CONTRATISTA PRNCIPAL]],Hoja1!$L$5:$M$9,2,FALSE),"CJV")</f>
        <v>CJV</v>
      </c>
      <c r="S3697" s="40" t="str">
        <f>IF(Tabla2[[#This Row],[EMPRESA]]=Tabla2[[#This Row],[CONTRATISTA PRNCIPAL]],"Principal","Secundaria")</f>
        <v>Principal</v>
      </c>
      <c r="T3697" s="42">
        <f>IFERROR(1/COUNTIF(Tabla2[CONTRATISTA PRNCIPAL],Tabla2[[#This Row],[CONTRATISTA PRNCIPAL]]),0)</f>
        <v>0.00392156862745098</v>
      </c>
      <c r="U3697" s="43">
        <f>IF(((TODAY()-Tabla2[[#This Row],[FECHA NACIMIENTO]])/365)&lt;18,"Corregir", IF(((TODAY()-Tabla2[[#This Row],[FECHA NACIMIENTO]])/365)&gt;80, "Corregir",ROUNDDOWN(((TODAY()-Tabla2[[#This Row],[FECHA NACIMIENTO]])/365),0)))</f>
        <v>29</v>
      </c>
      <c r="V36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697" s="44" t="str">
        <f>+IF(Tabla2[[#This Row],[Edad]]="Corregir","Corregir","Ok")</f>
        <v>Ok</v>
      </c>
      <c r="X3697" s="42" t="str">
        <f>+IFERROR(VLOOKUP(Tabla2[[#This Row],[DISTRITO SEGÚN DNI]],Hoja1!$A$2:$B$32,2,FALSE),"No")</f>
        <v>CALLAO</v>
      </c>
      <c r="Y3697" s="42" t="str">
        <f>IF(OR(LOWER(Tabla2[[#This Row],[GENERO]])="masculino", LOWER(Tabla2[[#This Row],[GENERO]])="femenino"),"OK","Corregir")</f>
        <v>OK</v>
      </c>
      <c r="Z3697" s="42" t="str">
        <f>+IF(Tabla2[[#This Row],[Nro. DNI / CE]]="","Corregir",IF(LEN(Tabla2[[#This Row],[Nro. DNI / CE]])&gt;=8,"OK","Corregir"))</f>
        <v>OK</v>
      </c>
      <c r="AA3697" s="42">
        <f>COUNTIF(Tabla2[APELLIDOS Y NOMBRES],Tabla2[[#This Row],[APELLIDOS Y NOMBRES]])</f>
        <v>1</v>
      </c>
      <c r="AB3697" s="42">
        <f>IF(Tabla2[[#This Row],[Trabajador]]&gt;1,1/Tabla2[[#This Row],[Trabajador]],Tabla2[[#This Row],[Trabajador]])</f>
        <v>1</v>
      </c>
      <c r="AC3697" t="str">
        <f>+IFERROR(IF(Tabla2[[#This Row],[FECHA CESE/BAJA]]="","No Aplica",IF(AND(MONTH(Tabla2[[#This Row],[FECHA CESE/BAJA]])=MONTH(TODAY()-30),YEAR(Tabla2[[#This Row],[FECHA CESE/BAJA]])=YEAR(TODAY())),MONTH(TODAY()-30)&amp;"-"&amp;YEAR(TODAY()),"Borrar")),"No aplica")</f>
        <v>No Aplica</v>
      </c>
      <c r="AD3697" t="str">
        <f>+IFERROR(IF(Tabla2[[#This Row],[FECHA INICIO DE LABORES EN OBRA]]="","No Aplica",IF(AND(MONTH(Tabla2[[#This Row],[FECHA INICIO DE LABORES EN OBRA]])=MONTH(TODAY()-30),YEAR(Tabla2[[#This Row],[FECHA INICIO DE LABORES EN OBRA]])=YEAR(TODAY())),MONTH(TODAY()-30)&amp;"-"&amp;YEAR(TODAY()),"No Aplica")),"No Aplica")</f>
        <v>No Aplica</v>
      </c>
    </row>
    <row r="3698" spans="1:30" x14ac:dyDescent="0.25">
      <c r="A3698" s="13" t="s">
        <v>12059</v>
      </c>
      <c r="B3698" s="15" t="s">
        <v>12060</v>
      </c>
      <c r="C3698" s="15" t="s">
        <v>12060</v>
      </c>
      <c r="D3698" s="15" t="s">
        <v>12361</v>
      </c>
      <c r="E3698" s="15" t="s">
        <v>12362</v>
      </c>
      <c r="F3698" s="39">
        <v>33380</v>
      </c>
      <c r="G3698" s="15">
        <v>2</v>
      </c>
      <c r="H3698" s="15" t="s">
        <v>12073</v>
      </c>
      <c r="I3698" s="15" t="s">
        <v>12079</v>
      </c>
      <c r="J3698" s="15" t="s">
        <v>12363</v>
      </c>
      <c r="K3698" s="15" t="s">
        <v>10256</v>
      </c>
      <c r="L3698" s="40" t="s">
        <v>6</v>
      </c>
      <c r="M3698" s="39"/>
      <c r="N3698" s="41" t="s">
        <v>2687</v>
      </c>
      <c r="O3698" s="39">
        <v>44991</v>
      </c>
      <c r="P3698" s="40">
        <v>1</v>
      </c>
      <c r="Q3698" s="40">
        <v>4</v>
      </c>
      <c r="R3698" s="40" t="str">
        <f>IFERROR(VLOOKUP(Tabla2[[#This Row],[CONTRATISTA PRNCIPAL]],Hoja1!$L$5:$M$9,2,FALSE),"CJV")</f>
        <v>CJV</v>
      </c>
      <c r="S3698" s="40" t="str">
        <f>IF(Tabla2[[#This Row],[EMPRESA]]=Tabla2[[#This Row],[CONTRATISTA PRNCIPAL]],"Principal","Secundaria")</f>
        <v>Principal</v>
      </c>
      <c r="T3698" s="42">
        <f>IFERROR(1/COUNTIF(Tabla2[CONTRATISTA PRNCIPAL],Tabla2[[#This Row],[CONTRATISTA PRNCIPAL]]),0)</f>
        <v>0.00392156862745098</v>
      </c>
      <c r="U3698" s="43">
        <f>IF(((TODAY()-Tabla2[[#This Row],[FECHA NACIMIENTO]])/365)&lt;18,"Corregir", IF(((TODAY()-Tabla2[[#This Row],[FECHA NACIMIENTO]])/365)&gt;80, "Corregir",ROUNDDOWN(((TODAY()-Tabla2[[#This Row],[FECHA NACIMIENTO]])/365),0)))</f>
        <v>32</v>
      </c>
      <c r="V36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698" s="44" t="str">
        <f>+IF(Tabla2[[#This Row],[Edad]]="Corregir","Corregir","Ok")</f>
        <v>Ok</v>
      </c>
      <c r="X3698" s="42" t="str">
        <f>+IFERROR(VLOOKUP(Tabla2[[#This Row],[DISTRITO SEGÚN DNI]],Hoja1!$A$2:$B$32,2,FALSE),"No")</f>
        <v>No</v>
      </c>
      <c r="Y3698" s="42" t="str">
        <f>IF(OR(LOWER(Tabla2[[#This Row],[GENERO]])="masculino", LOWER(Tabla2[[#This Row],[GENERO]])="femenino"),"OK","Corregir")</f>
        <v>OK</v>
      </c>
      <c r="Z3698" s="42" t="str">
        <f>+IF(Tabla2[[#This Row],[Nro. DNI / CE]]="","Corregir",IF(LEN(Tabla2[[#This Row],[Nro. DNI / CE]])&gt;=8,"OK","Corregir"))</f>
        <v>OK</v>
      </c>
      <c r="AA3698" s="42">
        <f>COUNTIF(Tabla2[APELLIDOS Y NOMBRES],Tabla2[[#This Row],[APELLIDOS Y NOMBRES]])</f>
        <v>1</v>
      </c>
      <c r="AB3698" s="42">
        <f>IF(Tabla2[[#This Row],[Trabajador]]&gt;1,1/Tabla2[[#This Row],[Trabajador]],Tabla2[[#This Row],[Trabajador]])</f>
        <v>1</v>
      </c>
      <c r="AC3698" t="str">
        <f>+IFERROR(IF(Tabla2[[#This Row],[FECHA CESE/BAJA]]="","No Aplica",IF(AND(MONTH(Tabla2[[#This Row],[FECHA CESE/BAJA]])=MONTH(TODAY()-30),YEAR(Tabla2[[#This Row],[FECHA CESE/BAJA]])=YEAR(TODAY())),MONTH(TODAY()-30)&amp;"-"&amp;YEAR(TODAY()),"Borrar")),"No aplica")</f>
        <v>No Aplica</v>
      </c>
      <c r="AD3698" t="str">
        <f>+IFERROR(IF(Tabla2[[#This Row],[FECHA INICIO DE LABORES EN OBRA]]="","No Aplica",IF(AND(MONTH(Tabla2[[#This Row],[FECHA INICIO DE LABORES EN OBRA]])=MONTH(TODAY()-30),YEAR(Tabla2[[#This Row],[FECHA INICIO DE LABORES EN OBRA]])=YEAR(TODAY())),MONTH(TODAY()-30)&amp;"-"&amp;YEAR(TODAY()),"No Aplica")),"No Aplica")</f>
        <v>No Aplica</v>
      </c>
    </row>
    <row r="3699" spans="1:30" x14ac:dyDescent="0.25">
      <c r="A3699" s="13" t="s">
        <v>12059</v>
      </c>
      <c r="B3699" s="15" t="s">
        <v>12060</v>
      </c>
      <c r="C3699" s="15" t="s">
        <v>12060</v>
      </c>
      <c r="D3699" s="15" t="s">
        <v>12364</v>
      </c>
      <c r="E3699" s="15" t="s">
        <v>12365</v>
      </c>
      <c r="F3699" s="39">
        <v>29308</v>
      </c>
      <c r="G3699" s="15">
        <v>2</v>
      </c>
      <c r="H3699" s="15" t="s">
        <v>12366</v>
      </c>
      <c r="I3699" s="15" t="s">
        <v>12074</v>
      </c>
      <c r="J3699" s="15" t="s">
        <v>12367</v>
      </c>
      <c r="K3699" s="15" t="s">
        <v>12368</v>
      </c>
      <c r="L3699" s="40" t="s">
        <v>6</v>
      </c>
      <c r="M3699" s="39"/>
      <c r="N3699" s="41" t="s">
        <v>2687</v>
      </c>
      <c r="O3699" s="39">
        <v>45147</v>
      </c>
      <c r="P3699" s="40">
        <v>1</v>
      </c>
      <c r="Q3699" s="40">
        <v>4</v>
      </c>
      <c r="R3699" s="40" t="str">
        <f>IFERROR(VLOOKUP(Tabla2[[#This Row],[CONTRATISTA PRNCIPAL]],Hoja1!$L$5:$M$9,2,FALSE),"CJV")</f>
        <v>CJV</v>
      </c>
      <c r="S3699" s="40" t="str">
        <f>IF(Tabla2[[#This Row],[EMPRESA]]=Tabla2[[#This Row],[CONTRATISTA PRNCIPAL]],"Principal","Secundaria")</f>
        <v>Principal</v>
      </c>
      <c r="T3699" s="42">
        <f>IFERROR(1/COUNTIF(Tabla2[CONTRATISTA PRNCIPAL],Tabla2[[#This Row],[CONTRATISTA PRNCIPAL]]),0)</f>
        <v>0.00392156862745098</v>
      </c>
      <c r="U3699" s="43">
        <f>IF(((TODAY()-Tabla2[[#This Row],[FECHA NACIMIENTO]])/365)&lt;18,"Corregir", IF(((TODAY()-Tabla2[[#This Row],[FECHA NACIMIENTO]])/365)&gt;80, "Corregir",ROUNDDOWN(((TODAY()-Tabla2[[#This Row],[FECHA NACIMIENTO]])/365),0)))</f>
        <v>43</v>
      </c>
      <c r="V36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699" s="44" t="str">
        <f>+IF(Tabla2[[#This Row],[Edad]]="Corregir","Corregir","Ok")</f>
        <v>Ok</v>
      </c>
      <c r="X3699" s="42" t="str">
        <f>+IFERROR(VLOOKUP(Tabla2[[#This Row],[DISTRITO SEGÚN DNI]],Hoja1!$A$2:$B$32,2,FALSE),"No")</f>
        <v>No</v>
      </c>
      <c r="Y3699" s="42" t="str">
        <f>IF(OR(LOWER(Tabla2[[#This Row],[GENERO]])="masculino", LOWER(Tabla2[[#This Row],[GENERO]])="femenino"),"OK","Corregir")</f>
        <v>OK</v>
      </c>
      <c r="Z3699" s="42" t="str">
        <f>+IF(Tabla2[[#This Row],[Nro. DNI / CE]]="","Corregir",IF(LEN(Tabla2[[#This Row],[Nro. DNI / CE]])&gt;=8,"OK","Corregir"))</f>
        <v>OK</v>
      </c>
      <c r="AA3699" s="42">
        <f>COUNTIF(Tabla2[APELLIDOS Y NOMBRES],Tabla2[[#This Row],[APELLIDOS Y NOMBRES]])</f>
        <v>1</v>
      </c>
      <c r="AB3699" s="42">
        <f>IF(Tabla2[[#This Row],[Trabajador]]&gt;1,1/Tabla2[[#This Row],[Trabajador]],Tabla2[[#This Row],[Trabajador]])</f>
        <v>1</v>
      </c>
      <c r="AC3699" t="str">
        <f>+IFERROR(IF(Tabla2[[#This Row],[FECHA CESE/BAJA]]="","No Aplica",IF(AND(MONTH(Tabla2[[#This Row],[FECHA CESE/BAJA]])=MONTH(TODAY()-30),YEAR(Tabla2[[#This Row],[FECHA CESE/BAJA]])=YEAR(TODAY())),MONTH(TODAY()-30)&amp;"-"&amp;YEAR(TODAY()),"Borrar")),"No aplica")</f>
        <v>No Aplica</v>
      </c>
      <c r="AD3699" t="str">
        <f>+IFERROR(IF(Tabla2[[#This Row],[FECHA INICIO DE LABORES EN OBRA]]="","No Aplica",IF(AND(MONTH(Tabla2[[#This Row],[FECHA INICIO DE LABORES EN OBRA]])=MONTH(TODAY()-30),YEAR(Tabla2[[#This Row],[FECHA INICIO DE LABORES EN OBRA]])=YEAR(TODAY())),MONTH(TODAY()-30)&amp;"-"&amp;YEAR(TODAY()),"No Aplica")),"No Aplica")</f>
        <v>8-2023</v>
      </c>
    </row>
    <row r="3700" spans="1:30" x14ac:dyDescent="0.25">
      <c r="A3700" s="13" t="s">
        <v>12059</v>
      </c>
      <c r="B3700" s="15" t="s">
        <v>12060</v>
      </c>
      <c r="C3700" s="15" t="s">
        <v>12060</v>
      </c>
      <c r="D3700" s="15" t="s">
        <v>12369</v>
      </c>
      <c r="E3700" s="15" t="s">
        <v>12370</v>
      </c>
      <c r="F3700" s="39">
        <v>25899</v>
      </c>
      <c r="G3700" s="15">
        <v>2</v>
      </c>
      <c r="H3700" s="15" t="s">
        <v>12371</v>
      </c>
      <c r="I3700" s="15" t="s">
        <v>12071</v>
      </c>
      <c r="J3700" s="15" t="s">
        <v>12372</v>
      </c>
      <c r="K3700" s="15" t="s">
        <v>2113</v>
      </c>
      <c r="L3700" s="40" t="s">
        <v>6</v>
      </c>
      <c r="M3700" s="39"/>
      <c r="N3700" s="41" t="s">
        <v>2687</v>
      </c>
      <c r="O3700" s="39">
        <v>45124</v>
      </c>
      <c r="P3700" s="40">
        <v>1</v>
      </c>
      <c r="Q3700" s="40">
        <v>4</v>
      </c>
      <c r="R3700" s="40" t="str">
        <f>IFERROR(VLOOKUP(Tabla2[[#This Row],[CONTRATISTA PRNCIPAL]],Hoja1!$L$5:$M$9,2,FALSE),"CJV")</f>
        <v>CJV</v>
      </c>
      <c r="S3700" s="40" t="str">
        <f>IF(Tabla2[[#This Row],[EMPRESA]]=Tabla2[[#This Row],[CONTRATISTA PRNCIPAL]],"Principal","Secundaria")</f>
        <v>Principal</v>
      </c>
      <c r="T3700" s="42">
        <f>IFERROR(1/COUNTIF(Tabla2[CONTRATISTA PRNCIPAL],Tabla2[[#This Row],[CONTRATISTA PRNCIPAL]]),0)</f>
        <v>0.00392156862745098</v>
      </c>
      <c r="U3700" s="43">
        <f>IF(((TODAY()-Tabla2[[#This Row],[FECHA NACIMIENTO]])/365)&lt;18,"Corregir", IF(((TODAY()-Tabla2[[#This Row],[FECHA NACIMIENTO]])/365)&gt;80, "Corregir",ROUNDDOWN(((TODAY()-Tabla2[[#This Row],[FECHA NACIMIENTO]])/365),0)))</f>
        <v>52</v>
      </c>
      <c r="V37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700" s="44" t="str">
        <f>+IF(Tabla2[[#This Row],[Edad]]="Corregir","Corregir","Ok")</f>
        <v>Ok</v>
      </c>
      <c r="X3700" s="42" t="str">
        <f>+IFERROR(VLOOKUP(Tabla2[[#This Row],[DISTRITO SEGÚN DNI]],Hoja1!$A$2:$B$32,2,FALSE),"No")</f>
        <v>No</v>
      </c>
      <c r="Y3700" s="42" t="str">
        <f>IF(OR(LOWER(Tabla2[[#This Row],[GENERO]])="masculino", LOWER(Tabla2[[#This Row],[GENERO]])="femenino"),"OK","Corregir")</f>
        <v>OK</v>
      </c>
      <c r="Z3700" s="42" t="str">
        <f>+IF(Tabla2[[#This Row],[Nro. DNI / CE]]="","Corregir",IF(LEN(Tabla2[[#This Row],[Nro. DNI / CE]])&gt;=8,"OK","Corregir"))</f>
        <v>OK</v>
      </c>
      <c r="AA3700" s="42">
        <f>COUNTIF(Tabla2[APELLIDOS Y NOMBRES],Tabla2[[#This Row],[APELLIDOS Y NOMBRES]])</f>
        <v>1</v>
      </c>
      <c r="AB3700" s="42">
        <f>IF(Tabla2[[#This Row],[Trabajador]]&gt;1,1/Tabla2[[#This Row],[Trabajador]],Tabla2[[#This Row],[Trabajador]])</f>
        <v>1</v>
      </c>
      <c r="AC3700" t="str">
        <f>+IFERROR(IF(Tabla2[[#This Row],[FECHA CESE/BAJA]]="","No Aplica",IF(AND(MONTH(Tabla2[[#This Row],[FECHA CESE/BAJA]])=MONTH(TODAY()-30),YEAR(Tabla2[[#This Row],[FECHA CESE/BAJA]])=YEAR(TODAY())),MONTH(TODAY()-30)&amp;"-"&amp;YEAR(TODAY()),"Borrar")),"No aplica")</f>
        <v>No Aplica</v>
      </c>
      <c r="AD3700" t="str">
        <f>+IFERROR(IF(Tabla2[[#This Row],[FECHA INICIO DE LABORES EN OBRA]]="","No Aplica",IF(AND(MONTH(Tabla2[[#This Row],[FECHA INICIO DE LABORES EN OBRA]])=MONTH(TODAY()-30),YEAR(Tabla2[[#This Row],[FECHA INICIO DE LABORES EN OBRA]])=YEAR(TODAY())),MONTH(TODAY()-30)&amp;"-"&amp;YEAR(TODAY()),"No Aplica")),"No Aplica")</f>
        <v>No Aplica</v>
      </c>
    </row>
    <row r="3701" spans="1:30" x14ac:dyDescent="0.25">
      <c r="A3701" s="13" t="s">
        <v>12059</v>
      </c>
      <c r="B3701" s="15" t="s">
        <v>12060</v>
      </c>
      <c r="C3701" s="15" t="s">
        <v>12060</v>
      </c>
      <c r="D3701" s="15" t="s">
        <v>12373</v>
      </c>
      <c r="E3701" s="15" t="s">
        <v>12374</v>
      </c>
      <c r="F3701" s="39">
        <v>29417</v>
      </c>
      <c r="G3701" s="15">
        <v>2</v>
      </c>
      <c r="H3701" s="15" t="s">
        <v>12063</v>
      </c>
      <c r="I3701" s="15" t="s">
        <v>12079</v>
      </c>
      <c r="J3701" s="15" t="s">
        <v>12375</v>
      </c>
      <c r="K3701" s="15" t="s">
        <v>2062</v>
      </c>
      <c r="L3701" s="40" t="s">
        <v>6</v>
      </c>
      <c r="M3701" s="39"/>
      <c r="N3701" s="41" t="s">
        <v>2687</v>
      </c>
      <c r="O3701" s="39">
        <v>45075</v>
      </c>
      <c r="P3701" s="40">
        <v>1</v>
      </c>
      <c r="Q3701" s="40">
        <v>4</v>
      </c>
      <c r="R3701" s="40" t="str">
        <f>IFERROR(VLOOKUP(Tabla2[[#This Row],[CONTRATISTA PRNCIPAL]],Hoja1!$L$5:$M$9,2,FALSE),"CJV")</f>
        <v>CJV</v>
      </c>
      <c r="S3701" s="40" t="str">
        <f>IF(Tabla2[[#This Row],[EMPRESA]]=Tabla2[[#This Row],[CONTRATISTA PRNCIPAL]],"Principal","Secundaria")</f>
        <v>Principal</v>
      </c>
      <c r="T3701" s="42">
        <f>IFERROR(1/COUNTIF(Tabla2[CONTRATISTA PRNCIPAL],Tabla2[[#This Row],[CONTRATISTA PRNCIPAL]]),0)</f>
        <v>0.00392156862745098</v>
      </c>
      <c r="U3701" s="43">
        <f>IF(((TODAY()-Tabla2[[#This Row],[FECHA NACIMIENTO]])/365)&lt;18,"Corregir", IF(((TODAY()-Tabla2[[#This Row],[FECHA NACIMIENTO]])/365)&gt;80, "Corregir",ROUNDDOWN(((TODAY()-Tabla2[[#This Row],[FECHA NACIMIENTO]])/365),0)))</f>
        <v>43</v>
      </c>
      <c r="V37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01" s="44" t="str">
        <f>+IF(Tabla2[[#This Row],[Edad]]="Corregir","Corregir","Ok")</f>
        <v>Ok</v>
      </c>
      <c r="X3701" s="42" t="str">
        <f>+IFERROR(VLOOKUP(Tabla2[[#This Row],[DISTRITO SEGÚN DNI]],Hoja1!$A$2:$B$32,2,FALSE),"No")</f>
        <v>No</v>
      </c>
      <c r="Y3701" s="42" t="str">
        <f>IF(OR(LOWER(Tabla2[[#This Row],[GENERO]])="masculino", LOWER(Tabla2[[#This Row],[GENERO]])="femenino"),"OK","Corregir")</f>
        <v>OK</v>
      </c>
      <c r="Z3701" s="42" t="str">
        <f>+IF(Tabla2[[#This Row],[Nro. DNI / CE]]="","Corregir",IF(LEN(Tabla2[[#This Row],[Nro. DNI / CE]])&gt;=8,"OK","Corregir"))</f>
        <v>OK</v>
      </c>
      <c r="AA3701" s="42">
        <f>COUNTIF(Tabla2[APELLIDOS Y NOMBRES],Tabla2[[#This Row],[APELLIDOS Y NOMBRES]])</f>
        <v>1</v>
      </c>
      <c r="AB3701" s="42">
        <f>IF(Tabla2[[#This Row],[Trabajador]]&gt;1,1/Tabla2[[#This Row],[Trabajador]],Tabla2[[#This Row],[Trabajador]])</f>
        <v>1</v>
      </c>
      <c r="AC3701" t="str">
        <f>+IFERROR(IF(Tabla2[[#This Row],[FECHA CESE/BAJA]]="","No Aplica",IF(AND(MONTH(Tabla2[[#This Row],[FECHA CESE/BAJA]])=MONTH(TODAY()-30),YEAR(Tabla2[[#This Row],[FECHA CESE/BAJA]])=YEAR(TODAY())),MONTH(TODAY()-30)&amp;"-"&amp;YEAR(TODAY()),"Borrar")),"No aplica")</f>
        <v>No Aplica</v>
      </c>
      <c r="AD3701" t="str">
        <f>+IFERROR(IF(Tabla2[[#This Row],[FECHA INICIO DE LABORES EN OBRA]]="","No Aplica",IF(AND(MONTH(Tabla2[[#This Row],[FECHA INICIO DE LABORES EN OBRA]])=MONTH(TODAY()-30),YEAR(Tabla2[[#This Row],[FECHA INICIO DE LABORES EN OBRA]])=YEAR(TODAY())),MONTH(TODAY()-30)&amp;"-"&amp;YEAR(TODAY()),"No Aplica")),"No Aplica")</f>
        <v>No Aplica</v>
      </c>
    </row>
    <row r="3702" spans="1:30" x14ac:dyDescent="0.25">
      <c r="A3702" s="13" t="s">
        <v>12059</v>
      </c>
      <c r="B3702" s="15" t="s">
        <v>12060</v>
      </c>
      <c r="C3702" s="15" t="s">
        <v>12060</v>
      </c>
      <c r="D3702" s="15" t="s">
        <v>12376</v>
      </c>
      <c r="E3702" s="15" t="s">
        <v>12377</v>
      </c>
      <c r="F3702" s="39">
        <v>32685</v>
      </c>
      <c r="G3702" s="15">
        <v>2</v>
      </c>
      <c r="H3702" s="15" t="s">
        <v>12096</v>
      </c>
      <c r="I3702" s="15" t="s">
        <v>12064</v>
      </c>
      <c r="J3702" s="15" t="s">
        <v>12378</v>
      </c>
      <c r="K3702" s="15" t="s">
        <v>12247</v>
      </c>
      <c r="L3702" s="40" t="s">
        <v>6</v>
      </c>
      <c r="M3702" s="39"/>
      <c r="N3702" s="41" t="s">
        <v>2687</v>
      </c>
      <c r="O3702" s="39" t="s">
        <v>865</v>
      </c>
      <c r="P3702" s="40">
        <v>1</v>
      </c>
      <c r="Q3702" s="40">
        <v>4</v>
      </c>
      <c r="R3702" s="40" t="str">
        <f>IFERROR(VLOOKUP(Tabla2[[#This Row],[CONTRATISTA PRNCIPAL]],Hoja1!$L$5:$M$9,2,FALSE),"CJV")</f>
        <v>CJV</v>
      </c>
      <c r="S3702" s="40" t="str">
        <f>IF(Tabla2[[#This Row],[EMPRESA]]=Tabla2[[#This Row],[CONTRATISTA PRNCIPAL]],"Principal","Secundaria")</f>
        <v>Principal</v>
      </c>
      <c r="T3702" s="42">
        <f>IFERROR(1/COUNTIF(Tabla2[CONTRATISTA PRNCIPAL],Tabla2[[#This Row],[CONTRATISTA PRNCIPAL]]),0)</f>
        <v>0.00392156862745098</v>
      </c>
      <c r="U3702" s="43">
        <f>IF(((TODAY()-Tabla2[[#This Row],[FECHA NACIMIENTO]])/365)&lt;18,"Corregir", IF(((TODAY()-Tabla2[[#This Row],[FECHA NACIMIENTO]])/365)&gt;80, "Corregir",ROUNDDOWN(((TODAY()-Tabla2[[#This Row],[FECHA NACIMIENTO]])/365),0)))</f>
        <v>34</v>
      </c>
      <c r="V37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02" s="44" t="str">
        <f>+IF(Tabla2[[#This Row],[Edad]]="Corregir","Corregir","Ok")</f>
        <v>Ok</v>
      </c>
      <c r="X3702" s="42" t="str">
        <f>+IFERROR(VLOOKUP(Tabla2[[#This Row],[DISTRITO SEGÚN DNI]],Hoja1!$A$2:$B$32,2,FALSE),"No")</f>
        <v>No</v>
      </c>
      <c r="Y3702" s="42" t="str">
        <f>IF(OR(LOWER(Tabla2[[#This Row],[GENERO]])="masculino", LOWER(Tabla2[[#This Row],[GENERO]])="femenino"),"OK","Corregir")</f>
        <v>OK</v>
      </c>
      <c r="Z3702" s="42" t="str">
        <f>+IF(Tabla2[[#This Row],[Nro. DNI / CE]]="","Corregir",IF(LEN(Tabla2[[#This Row],[Nro. DNI / CE]])&gt;=8,"OK","Corregir"))</f>
        <v>OK</v>
      </c>
      <c r="AA3702" s="42">
        <f>COUNTIF(Tabla2[APELLIDOS Y NOMBRES],Tabla2[[#This Row],[APELLIDOS Y NOMBRES]])</f>
        <v>1</v>
      </c>
      <c r="AB3702" s="42">
        <f>IF(Tabla2[[#This Row],[Trabajador]]&gt;1,1/Tabla2[[#This Row],[Trabajador]],Tabla2[[#This Row],[Trabajador]])</f>
        <v>1</v>
      </c>
      <c r="AC3702" t="str">
        <f>+IFERROR(IF(Tabla2[[#This Row],[FECHA CESE/BAJA]]="","No Aplica",IF(AND(MONTH(Tabla2[[#This Row],[FECHA CESE/BAJA]])=MONTH(TODAY()-30),YEAR(Tabla2[[#This Row],[FECHA CESE/BAJA]])=YEAR(TODAY())),MONTH(TODAY()-30)&amp;"-"&amp;YEAR(TODAY()),"Borrar")),"No aplica")</f>
        <v>No Aplica</v>
      </c>
      <c r="AD3702" t="str">
        <f>+IFERROR(IF(Tabla2[[#This Row],[FECHA INICIO DE LABORES EN OBRA]]="","No Aplica",IF(AND(MONTH(Tabla2[[#This Row],[FECHA INICIO DE LABORES EN OBRA]])=MONTH(TODAY()-30),YEAR(Tabla2[[#This Row],[FECHA INICIO DE LABORES EN OBRA]])=YEAR(TODAY())),MONTH(TODAY()-30)&amp;"-"&amp;YEAR(TODAY()),"No Aplica")),"No Aplica")</f>
        <v>No Aplica</v>
      </c>
    </row>
    <row r="3703" spans="1:30" x14ac:dyDescent="0.25">
      <c r="A3703" s="13" t="s">
        <v>12059</v>
      </c>
      <c r="B3703" s="15" t="s">
        <v>12060</v>
      </c>
      <c r="C3703" s="15" t="s">
        <v>12060</v>
      </c>
      <c r="D3703" s="15" t="s">
        <v>12379</v>
      </c>
      <c r="E3703" s="15" t="s">
        <v>12380</v>
      </c>
      <c r="F3703" s="39">
        <v>35631</v>
      </c>
      <c r="G3703" s="15">
        <v>2</v>
      </c>
      <c r="H3703" s="15" t="s">
        <v>5470</v>
      </c>
      <c r="I3703" s="15" t="s">
        <v>12102</v>
      </c>
      <c r="J3703" s="15" t="s">
        <v>12381</v>
      </c>
      <c r="K3703" s="15" t="s">
        <v>12224</v>
      </c>
      <c r="L3703" s="40" t="s">
        <v>6</v>
      </c>
      <c r="M3703" s="39"/>
      <c r="N3703" s="41" t="s">
        <v>2687</v>
      </c>
      <c r="O3703" s="39" t="s">
        <v>12382</v>
      </c>
      <c r="P3703" s="40">
        <v>1</v>
      </c>
      <c r="Q3703" s="40">
        <v>4</v>
      </c>
      <c r="R3703" s="40" t="str">
        <f>IFERROR(VLOOKUP(Tabla2[[#This Row],[CONTRATISTA PRNCIPAL]],Hoja1!$L$5:$M$9,2,FALSE),"CJV")</f>
        <v>CJV</v>
      </c>
      <c r="S3703" s="40" t="str">
        <f>IF(Tabla2[[#This Row],[EMPRESA]]=Tabla2[[#This Row],[CONTRATISTA PRNCIPAL]],"Principal","Secundaria")</f>
        <v>Principal</v>
      </c>
      <c r="T3703" s="42">
        <f>IFERROR(1/COUNTIF(Tabla2[CONTRATISTA PRNCIPAL],Tabla2[[#This Row],[CONTRATISTA PRNCIPAL]]),0)</f>
        <v>0.00392156862745098</v>
      </c>
      <c r="U3703" s="43">
        <f>IF(((TODAY()-Tabla2[[#This Row],[FECHA NACIMIENTO]])/365)&lt;18,"Corregir", IF(((TODAY()-Tabla2[[#This Row],[FECHA NACIMIENTO]])/365)&gt;80, "Corregir",ROUNDDOWN(((TODAY()-Tabla2[[#This Row],[FECHA NACIMIENTO]])/365),0)))</f>
        <v>26</v>
      </c>
      <c r="V37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03" s="44" t="str">
        <f>+IF(Tabla2[[#This Row],[Edad]]="Corregir","Corregir","Ok")</f>
        <v>Ok</v>
      </c>
      <c r="X3703" s="42" t="str">
        <f>+IFERROR(VLOOKUP(Tabla2[[#This Row],[DISTRITO SEGÚN DNI]],Hoja1!$A$2:$B$32,2,FALSE),"No")</f>
        <v>No</v>
      </c>
      <c r="Y3703" s="42" t="str">
        <f>IF(OR(LOWER(Tabla2[[#This Row],[GENERO]])="masculino", LOWER(Tabla2[[#This Row],[GENERO]])="femenino"),"OK","Corregir")</f>
        <v>OK</v>
      </c>
      <c r="Z3703" s="42" t="str">
        <f>+IF(Tabla2[[#This Row],[Nro. DNI / CE]]="","Corregir",IF(LEN(Tabla2[[#This Row],[Nro. DNI / CE]])&gt;=8,"OK","Corregir"))</f>
        <v>OK</v>
      </c>
      <c r="AA3703" s="42">
        <f>COUNTIF(Tabla2[APELLIDOS Y NOMBRES],Tabla2[[#This Row],[APELLIDOS Y NOMBRES]])</f>
        <v>1</v>
      </c>
      <c r="AB3703" s="42">
        <f>IF(Tabla2[[#This Row],[Trabajador]]&gt;1,1/Tabla2[[#This Row],[Trabajador]],Tabla2[[#This Row],[Trabajador]])</f>
        <v>1</v>
      </c>
      <c r="AC3703" t="str">
        <f>+IFERROR(IF(Tabla2[[#This Row],[FECHA CESE/BAJA]]="","No Aplica",IF(AND(MONTH(Tabla2[[#This Row],[FECHA CESE/BAJA]])=MONTH(TODAY()-30),YEAR(Tabla2[[#This Row],[FECHA CESE/BAJA]])=YEAR(TODAY())),MONTH(TODAY()-30)&amp;"-"&amp;YEAR(TODAY()),"Borrar")),"No aplica")</f>
        <v>No Aplica</v>
      </c>
      <c r="AD3703" t="str">
        <f>+IFERROR(IF(Tabla2[[#This Row],[FECHA INICIO DE LABORES EN OBRA]]="","No Aplica",IF(AND(MONTH(Tabla2[[#This Row],[FECHA INICIO DE LABORES EN OBRA]])=MONTH(TODAY()-30),YEAR(Tabla2[[#This Row],[FECHA INICIO DE LABORES EN OBRA]])=YEAR(TODAY())),MONTH(TODAY()-30)&amp;"-"&amp;YEAR(TODAY()),"No Aplica")),"No Aplica")</f>
        <v>No Aplica</v>
      </c>
    </row>
    <row r="3704" spans="1:30" x14ac:dyDescent="0.25">
      <c r="A3704" s="13" t="s">
        <v>12059</v>
      </c>
      <c r="B3704" s="15" t="s">
        <v>12060</v>
      </c>
      <c r="C3704" s="15" t="s">
        <v>12060</v>
      </c>
      <c r="D3704" s="15" t="s">
        <v>12383</v>
      </c>
      <c r="E3704" s="15" t="s">
        <v>12384</v>
      </c>
      <c r="F3704" s="39">
        <v>29160</v>
      </c>
      <c r="G3704" s="15">
        <v>2</v>
      </c>
      <c r="H3704" s="15" t="s">
        <v>12069</v>
      </c>
      <c r="I3704" s="15" t="s">
        <v>12102</v>
      </c>
      <c r="J3704" s="15" t="s">
        <v>12385</v>
      </c>
      <c r="K3704" s="15" t="s">
        <v>12386</v>
      </c>
      <c r="L3704" s="40" t="s">
        <v>6</v>
      </c>
      <c r="M3704" s="39"/>
      <c r="N3704" s="41" t="s">
        <v>2687</v>
      </c>
      <c r="O3704" s="39" t="s">
        <v>12387</v>
      </c>
      <c r="P3704" s="40">
        <v>1</v>
      </c>
      <c r="Q3704" s="40">
        <v>4</v>
      </c>
      <c r="R3704" s="40" t="str">
        <f>IFERROR(VLOOKUP(Tabla2[[#This Row],[CONTRATISTA PRNCIPAL]],Hoja1!$L$5:$M$9,2,FALSE),"CJV")</f>
        <v>CJV</v>
      </c>
      <c r="S3704" s="40" t="str">
        <f>IF(Tabla2[[#This Row],[EMPRESA]]=Tabla2[[#This Row],[CONTRATISTA PRNCIPAL]],"Principal","Secundaria")</f>
        <v>Principal</v>
      </c>
      <c r="T3704" s="42">
        <f>IFERROR(1/COUNTIF(Tabla2[CONTRATISTA PRNCIPAL],Tabla2[[#This Row],[CONTRATISTA PRNCIPAL]]),0)</f>
        <v>0.00392156862745098</v>
      </c>
      <c r="U3704" s="43">
        <f>IF(((TODAY()-Tabla2[[#This Row],[FECHA NACIMIENTO]])/365)&lt;18,"Corregir", IF(((TODAY()-Tabla2[[#This Row],[FECHA NACIMIENTO]])/365)&gt;80, "Corregir",ROUNDDOWN(((TODAY()-Tabla2[[#This Row],[FECHA NACIMIENTO]])/365),0)))</f>
        <v>43</v>
      </c>
      <c r="V37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04" s="44" t="str">
        <f>+IF(Tabla2[[#This Row],[Edad]]="Corregir","Corregir","Ok")</f>
        <v>Ok</v>
      </c>
      <c r="X3704" s="42" t="str">
        <f>+IFERROR(VLOOKUP(Tabla2[[#This Row],[DISTRITO SEGÚN DNI]],Hoja1!$A$2:$B$32,2,FALSE),"No")</f>
        <v>No</v>
      </c>
      <c r="Y3704" s="42" t="str">
        <f>IF(OR(LOWER(Tabla2[[#This Row],[GENERO]])="masculino", LOWER(Tabla2[[#This Row],[GENERO]])="femenino"),"OK","Corregir")</f>
        <v>OK</v>
      </c>
      <c r="Z3704" s="42" t="str">
        <f>+IF(Tabla2[[#This Row],[Nro. DNI / CE]]="","Corregir",IF(LEN(Tabla2[[#This Row],[Nro. DNI / CE]])&gt;=8,"OK","Corregir"))</f>
        <v>OK</v>
      </c>
      <c r="AA3704" s="42">
        <f>COUNTIF(Tabla2[APELLIDOS Y NOMBRES],Tabla2[[#This Row],[APELLIDOS Y NOMBRES]])</f>
        <v>1</v>
      </c>
      <c r="AB3704" s="42">
        <f>IF(Tabla2[[#This Row],[Trabajador]]&gt;1,1/Tabla2[[#This Row],[Trabajador]],Tabla2[[#This Row],[Trabajador]])</f>
        <v>1</v>
      </c>
      <c r="AC3704" t="str">
        <f>+IFERROR(IF(Tabla2[[#This Row],[FECHA CESE/BAJA]]="","No Aplica",IF(AND(MONTH(Tabla2[[#This Row],[FECHA CESE/BAJA]])=MONTH(TODAY()-30),YEAR(Tabla2[[#This Row],[FECHA CESE/BAJA]])=YEAR(TODAY())),MONTH(TODAY()-30)&amp;"-"&amp;YEAR(TODAY()),"Borrar")),"No aplica")</f>
        <v>No Aplica</v>
      </c>
      <c r="AD3704" t="str">
        <f>+IFERROR(IF(Tabla2[[#This Row],[FECHA INICIO DE LABORES EN OBRA]]="","No Aplica",IF(AND(MONTH(Tabla2[[#This Row],[FECHA INICIO DE LABORES EN OBRA]])=MONTH(TODAY()-30),YEAR(Tabla2[[#This Row],[FECHA INICIO DE LABORES EN OBRA]])=YEAR(TODAY())),MONTH(TODAY()-30)&amp;"-"&amp;YEAR(TODAY()),"No Aplica")),"No Aplica")</f>
        <v>No Aplica</v>
      </c>
    </row>
    <row r="3705" spans="1:30" x14ac:dyDescent="0.25">
      <c r="A3705" s="13" t="s">
        <v>12059</v>
      </c>
      <c r="B3705" s="15" t="s">
        <v>12060</v>
      </c>
      <c r="C3705" s="15" t="s">
        <v>12060</v>
      </c>
      <c r="D3705" s="15" t="s">
        <v>12388</v>
      </c>
      <c r="E3705" s="15" t="s">
        <v>12389</v>
      </c>
      <c r="F3705" s="39">
        <v>27654</v>
      </c>
      <c r="G3705" s="15">
        <v>1</v>
      </c>
      <c r="H3705" s="15" t="s">
        <v>12390</v>
      </c>
      <c r="I3705" s="15" t="s">
        <v>12064</v>
      </c>
      <c r="J3705" s="15" t="s">
        <v>12391</v>
      </c>
      <c r="K3705" s="15" t="s">
        <v>10551</v>
      </c>
      <c r="L3705" s="40" t="s">
        <v>5</v>
      </c>
      <c r="M3705" s="39"/>
      <c r="N3705" s="41" t="s">
        <v>2687</v>
      </c>
      <c r="O3705" s="39" t="s">
        <v>12392</v>
      </c>
      <c r="P3705" s="40">
        <v>1</v>
      </c>
      <c r="Q3705" s="40">
        <v>1</v>
      </c>
      <c r="R3705" s="40" t="str">
        <f>IFERROR(VLOOKUP(Tabla2[[#This Row],[CONTRATISTA PRNCIPAL]],Hoja1!$L$5:$M$9,2,FALSE),"CJV")</f>
        <v>CJV</v>
      </c>
      <c r="S3705" s="40" t="str">
        <f>IF(Tabla2[[#This Row],[EMPRESA]]=Tabla2[[#This Row],[CONTRATISTA PRNCIPAL]],"Principal","Secundaria")</f>
        <v>Principal</v>
      </c>
      <c r="T3705" s="42">
        <f>IFERROR(1/COUNTIF(Tabla2[CONTRATISTA PRNCIPAL],Tabla2[[#This Row],[CONTRATISTA PRNCIPAL]]),0)</f>
        <v>0.00392156862745098</v>
      </c>
      <c r="U3705" s="43">
        <f>IF(((TODAY()-Tabla2[[#This Row],[FECHA NACIMIENTO]])/365)&lt;18,"Corregir", IF(((TODAY()-Tabla2[[#This Row],[FECHA NACIMIENTO]])/365)&gt;80, "Corregir",ROUNDDOWN(((TODAY()-Tabla2[[#This Row],[FECHA NACIMIENTO]])/365),0)))</f>
        <v>48</v>
      </c>
      <c r="V37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05" s="44" t="str">
        <f>+IF(Tabla2[[#This Row],[Edad]]="Corregir","Corregir","Ok")</f>
        <v>Ok</v>
      </c>
      <c r="X3705" s="42" t="str">
        <f>+IFERROR(VLOOKUP(Tabla2[[#This Row],[DISTRITO SEGÚN DNI]],Hoja1!$A$2:$B$32,2,FALSE),"No")</f>
        <v>No</v>
      </c>
      <c r="Y3705" s="42" t="str">
        <f>IF(OR(LOWER(Tabla2[[#This Row],[GENERO]])="masculino", LOWER(Tabla2[[#This Row],[GENERO]])="femenino"),"OK","Corregir")</f>
        <v>OK</v>
      </c>
      <c r="Z3705" s="42" t="str">
        <f>+IF(Tabla2[[#This Row],[Nro. DNI / CE]]="","Corregir",IF(LEN(Tabla2[[#This Row],[Nro. DNI / CE]])&gt;=8,"OK","Corregir"))</f>
        <v>OK</v>
      </c>
      <c r="AA3705" s="42">
        <f>COUNTIF(Tabla2[APELLIDOS Y NOMBRES],Tabla2[[#This Row],[APELLIDOS Y NOMBRES]])</f>
        <v>1</v>
      </c>
      <c r="AB3705" s="42">
        <f>IF(Tabla2[[#This Row],[Trabajador]]&gt;1,1/Tabla2[[#This Row],[Trabajador]],Tabla2[[#This Row],[Trabajador]])</f>
        <v>1</v>
      </c>
      <c r="AC3705" t="str">
        <f>+IFERROR(IF(Tabla2[[#This Row],[FECHA CESE/BAJA]]="","No Aplica",IF(AND(MONTH(Tabla2[[#This Row],[FECHA CESE/BAJA]])=MONTH(TODAY()-30),YEAR(Tabla2[[#This Row],[FECHA CESE/BAJA]])=YEAR(TODAY())),MONTH(TODAY()-30)&amp;"-"&amp;YEAR(TODAY()),"Borrar")),"No aplica")</f>
        <v>No Aplica</v>
      </c>
      <c r="AD3705" t="str">
        <f>+IFERROR(IF(Tabla2[[#This Row],[FECHA INICIO DE LABORES EN OBRA]]="","No Aplica",IF(AND(MONTH(Tabla2[[#This Row],[FECHA INICIO DE LABORES EN OBRA]])=MONTH(TODAY()-30),YEAR(Tabla2[[#This Row],[FECHA INICIO DE LABORES EN OBRA]])=YEAR(TODAY())),MONTH(TODAY()-30)&amp;"-"&amp;YEAR(TODAY()),"No Aplica")),"No Aplica")</f>
        <v>No Aplica</v>
      </c>
    </row>
    <row r="3706" spans="1:30" x14ac:dyDescent="0.25">
      <c r="A3706" s="13" t="s">
        <v>12059</v>
      </c>
      <c r="B3706" s="15" t="s">
        <v>12060</v>
      </c>
      <c r="C3706" s="15" t="s">
        <v>12060</v>
      </c>
      <c r="D3706" s="15" t="s">
        <v>12393</v>
      </c>
      <c r="E3706" s="15" t="s">
        <v>12394</v>
      </c>
      <c r="F3706" s="39">
        <v>33640</v>
      </c>
      <c r="G3706" s="15">
        <v>2</v>
      </c>
      <c r="H3706" s="15" t="s">
        <v>12395</v>
      </c>
      <c r="I3706" s="15" t="s">
        <v>12079</v>
      </c>
      <c r="J3706" s="15" t="s">
        <v>12396</v>
      </c>
      <c r="K3706" s="15" t="s">
        <v>2126</v>
      </c>
      <c r="L3706" s="40" t="s">
        <v>6</v>
      </c>
      <c r="M3706" s="39"/>
      <c r="N3706" s="41" t="s">
        <v>2687</v>
      </c>
      <c r="O3706" s="39">
        <v>44768</v>
      </c>
      <c r="P3706" s="40">
        <v>1</v>
      </c>
      <c r="Q3706" s="40">
        <v>1</v>
      </c>
      <c r="R3706" s="40" t="str">
        <f>IFERROR(VLOOKUP(Tabla2[[#This Row],[CONTRATISTA PRNCIPAL]],Hoja1!$L$5:$M$9,2,FALSE),"CJV")</f>
        <v>CJV</v>
      </c>
      <c r="S3706" s="40" t="str">
        <f>IF(Tabla2[[#This Row],[EMPRESA]]=Tabla2[[#This Row],[CONTRATISTA PRNCIPAL]],"Principal","Secundaria")</f>
        <v>Principal</v>
      </c>
      <c r="T3706" s="42">
        <f>IFERROR(1/COUNTIF(Tabla2[CONTRATISTA PRNCIPAL],Tabla2[[#This Row],[CONTRATISTA PRNCIPAL]]),0)</f>
        <v>0.00392156862745098</v>
      </c>
      <c r="U3706" s="43">
        <f>IF(((TODAY()-Tabla2[[#This Row],[FECHA NACIMIENTO]])/365)&lt;18,"Corregir", IF(((TODAY()-Tabla2[[#This Row],[FECHA NACIMIENTO]])/365)&gt;80, "Corregir",ROUNDDOWN(((TODAY()-Tabla2[[#This Row],[FECHA NACIMIENTO]])/365),0)))</f>
        <v>31</v>
      </c>
      <c r="V37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06" s="44" t="str">
        <f>+IF(Tabla2[[#This Row],[Edad]]="Corregir","Corregir","Ok")</f>
        <v>Ok</v>
      </c>
      <c r="X3706" s="42" t="str">
        <f>+IFERROR(VLOOKUP(Tabla2[[#This Row],[DISTRITO SEGÚN DNI]],Hoja1!$A$2:$B$32,2,FALSE),"No")</f>
        <v>No</v>
      </c>
      <c r="Y3706" s="42" t="str">
        <f>IF(OR(LOWER(Tabla2[[#This Row],[GENERO]])="masculino", LOWER(Tabla2[[#This Row],[GENERO]])="femenino"),"OK","Corregir")</f>
        <v>OK</v>
      </c>
      <c r="Z3706" s="42" t="str">
        <f>+IF(Tabla2[[#This Row],[Nro. DNI / CE]]="","Corregir",IF(LEN(Tabla2[[#This Row],[Nro. DNI / CE]])&gt;=8,"OK","Corregir"))</f>
        <v>OK</v>
      </c>
      <c r="AA3706" s="42">
        <f>COUNTIF(Tabla2[APELLIDOS Y NOMBRES],Tabla2[[#This Row],[APELLIDOS Y NOMBRES]])</f>
        <v>1</v>
      </c>
      <c r="AB3706" s="42">
        <f>IF(Tabla2[[#This Row],[Trabajador]]&gt;1,1/Tabla2[[#This Row],[Trabajador]],Tabla2[[#This Row],[Trabajador]])</f>
        <v>1</v>
      </c>
      <c r="AC3706" t="str">
        <f>+IFERROR(IF(Tabla2[[#This Row],[FECHA CESE/BAJA]]="","No Aplica",IF(AND(MONTH(Tabla2[[#This Row],[FECHA CESE/BAJA]])=MONTH(TODAY()-30),YEAR(Tabla2[[#This Row],[FECHA CESE/BAJA]])=YEAR(TODAY())),MONTH(TODAY()-30)&amp;"-"&amp;YEAR(TODAY()),"Borrar")),"No aplica")</f>
        <v>No Aplica</v>
      </c>
      <c r="AD3706" t="str">
        <f>+IFERROR(IF(Tabla2[[#This Row],[FECHA INICIO DE LABORES EN OBRA]]="","No Aplica",IF(AND(MONTH(Tabla2[[#This Row],[FECHA INICIO DE LABORES EN OBRA]])=MONTH(TODAY()-30),YEAR(Tabla2[[#This Row],[FECHA INICIO DE LABORES EN OBRA]])=YEAR(TODAY())),MONTH(TODAY()-30)&amp;"-"&amp;YEAR(TODAY()),"No Aplica")),"No Aplica")</f>
        <v>No Aplica</v>
      </c>
    </row>
    <row r="3707" spans="1:30" x14ac:dyDescent="0.25">
      <c r="A3707" s="13" t="s">
        <v>12059</v>
      </c>
      <c r="B3707" s="15" t="s">
        <v>12060</v>
      </c>
      <c r="C3707" s="15" t="s">
        <v>12060</v>
      </c>
      <c r="D3707" s="15" t="s">
        <v>12397</v>
      </c>
      <c r="E3707" s="15" t="s">
        <v>12398</v>
      </c>
      <c r="F3707" s="39">
        <v>31630</v>
      </c>
      <c r="G3707" s="15">
        <v>2</v>
      </c>
      <c r="H3707" s="15" t="s">
        <v>12096</v>
      </c>
      <c r="I3707" s="15" t="s">
        <v>12102</v>
      </c>
      <c r="J3707" s="15" t="s">
        <v>12399</v>
      </c>
      <c r="K3707" s="15" t="s">
        <v>2126</v>
      </c>
      <c r="L3707" s="40" t="s">
        <v>6</v>
      </c>
      <c r="M3707" s="39"/>
      <c r="N3707" s="41" t="s">
        <v>2687</v>
      </c>
      <c r="O3707" s="39">
        <v>44894</v>
      </c>
      <c r="P3707" s="40">
        <v>1</v>
      </c>
      <c r="Q3707" s="40">
        <v>4</v>
      </c>
      <c r="R3707" s="40" t="str">
        <f>IFERROR(VLOOKUP(Tabla2[[#This Row],[CONTRATISTA PRNCIPAL]],Hoja1!$L$5:$M$9,2,FALSE),"CJV")</f>
        <v>CJV</v>
      </c>
      <c r="S3707" s="40" t="str">
        <f>IF(Tabla2[[#This Row],[EMPRESA]]=Tabla2[[#This Row],[CONTRATISTA PRNCIPAL]],"Principal","Secundaria")</f>
        <v>Principal</v>
      </c>
      <c r="T3707" s="42">
        <f>IFERROR(1/COUNTIF(Tabla2[CONTRATISTA PRNCIPAL],Tabla2[[#This Row],[CONTRATISTA PRNCIPAL]]),0)</f>
        <v>0.00392156862745098</v>
      </c>
      <c r="U3707" s="43">
        <f>IF(((TODAY()-Tabla2[[#This Row],[FECHA NACIMIENTO]])/365)&lt;18,"Corregir", IF(((TODAY()-Tabla2[[#This Row],[FECHA NACIMIENTO]])/365)&gt;80, "Corregir",ROUNDDOWN(((TODAY()-Tabla2[[#This Row],[FECHA NACIMIENTO]])/365),0)))</f>
        <v>37</v>
      </c>
      <c r="V37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07" s="44" t="str">
        <f>+IF(Tabla2[[#This Row],[Edad]]="Corregir","Corregir","Ok")</f>
        <v>Ok</v>
      </c>
      <c r="X3707" s="42" t="str">
        <f>+IFERROR(VLOOKUP(Tabla2[[#This Row],[DISTRITO SEGÚN DNI]],Hoja1!$A$2:$B$32,2,FALSE),"No")</f>
        <v>No</v>
      </c>
      <c r="Y3707" s="42" t="str">
        <f>IF(OR(LOWER(Tabla2[[#This Row],[GENERO]])="masculino", LOWER(Tabla2[[#This Row],[GENERO]])="femenino"),"OK","Corregir")</f>
        <v>OK</v>
      </c>
      <c r="Z3707" s="42" t="str">
        <f>+IF(Tabla2[[#This Row],[Nro. DNI / CE]]="","Corregir",IF(LEN(Tabla2[[#This Row],[Nro. DNI / CE]])&gt;=8,"OK","Corregir"))</f>
        <v>OK</v>
      </c>
      <c r="AA3707" s="42">
        <f>COUNTIF(Tabla2[APELLIDOS Y NOMBRES],Tabla2[[#This Row],[APELLIDOS Y NOMBRES]])</f>
        <v>1</v>
      </c>
      <c r="AB3707" s="42">
        <f>IF(Tabla2[[#This Row],[Trabajador]]&gt;1,1/Tabla2[[#This Row],[Trabajador]],Tabla2[[#This Row],[Trabajador]])</f>
        <v>1</v>
      </c>
      <c r="AC3707" t="str">
        <f>+IFERROR(IF(Tabla2[[#This Row],[FECHA CESE/BAJA]]="","No Aplica",IF(AND(MONTH(Tabla2[[#This Row],[FECHA CESE/BAJA]])=MONTH(TODAY()-30),YEAR(Tabla2[[#This Row],[FECHA CESE/BAJA]])=YEAR(TODAY())),MONTH(TODAY()-30)&amp;"-"&amp;YEAR(TODAY()),"Borrar")),"No aplica")</f>
        <v>No Aplica</v>
      </c>
      <c r="AD3707" t="str">
        <f>+IFERROR(IF(Tabla2[[#This Row],[FECHA INICIO DE LABORES EN OBRA]]="","No Aplica",IF(AND(MONTH(Tabla2[[#This Row],[FECHA INICIO DE LABORES EN OBRA]])=MONTH(TODAY()-30),YEAR(Tabla2[[#This Row],[FECHA INICIO DE LABORES EN OBRA]])=YEAR(TODAY())),MONTH(TODAY()-30)&amp;"-"&amp;YEAR(TODAY()),"No Aplica")),"No Aplica")</f>
        <v>No Aplica</v>
      </c>
    </row>
    <row r="3708" spans="1:30" x14ac:dyDescent="0.25">
      <c r="A3708" s="13" t="s">
        <v>12059</v>
      </c>
      <c r="B3708" s="15" t="s">
        <v>12060</v>
      </c>
      <c r="C3708" s="15" t="s">
        <v>12060</v>
      </c>
      <c r="D3708" s="15" t="s">
        <v>12400</v>
      </c>
      <c r="E3708" s="15" t="s">
        <v>12401</v>
      </c>
      <c r="F3708" s="39">
        <v>28591</v>
      </c>
      <c r="G3708" s="15">
        <v>2</v>
      </c>
      <c r="H3708" s="15" t="s">
        <v>12063</v>
      </c>
      <c r="I3708" s="15" t="s">
        <v>12079</v>
      </c>
      <c r="J3708" s="15" t="s">
        <v>12402</v>
      </c>
      <c r="K3708" s="15" t="s">
        <v>12185</v>
      </c>
      <c r="L3708" s="40" t="s">
        <v>6</v>
      </c>
      <c r="M3708" s="39"/>
      <c r="N3708" s="41" t="s">
        <v>2687</v>
      </c>
      <c r="O3708" s="39">
        <v>44879</v>
      </c>
      <c r="P3708" s="40">
        <v>1</v>
      </c>
      <c r="Q3708" s="40">
        <v>1</v>
      </c>
      <c r="R3708" s="40" t="str">
        <f>IFERROR(VLOOKUP(Tabla2[[#This Row],[CONTRATISTA PRNCIPAL]],Hoja1!$L$5:$M$9,2,FALSE),"CJV")</f>
        <v>CJV</v>
      </c>
      <c r="S3708" s="40" t="str">
        <f>IF(Tabla2[[#This Row],[EMPRESA]]=Tabla2[[#This Row],[CONTRATISTA PRNCIPAL]],"Principal","Secundaria")</f>
        <v>Principal</v>
      </c>
      <c r="T3708" s="42">
        <f>IFERROR(1/COUNTIF(Tabla2[CONTRATISTA PRNCIPAL],Tabla2[[#This Row],[CONTRATISTA PRNCIPAL]]),0)</f>
        <v>0.00392156862745098</v>
      </c>
      <c r="U3708" s="43">
        <f>IF(((TODAY()-Tabla2[[#This Row],[FECHA NACIMIENTO]])/365)&lt;18,"Corregir", IF(((TODAY()-Tabla2[[#This Row],[FECHA NACIMIENTO]])/365)&gt;80, "Corregir",ROUNDDOWN(((TODAY()-Tabla2[[#This Row],[FECHA NACIMIENTO]])/365),0)))</f>
        <v>45</v>
      </c>
      <c r="V37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08" s="44" t="str">
        <f>+IF(Tabla2[[#This Row],[Edad]]="Corregir","Corregir","Ok")</f>
        <v>Ok</v>
      </c>
      <c r="X3708" s="42" t="str">
        <f>+IFERROR(VLOOKUP(Tabla2[[#This Row],[DISTRITO SEGÚN DNI]],Hoja1!$A$2:$B$32,2,FALSE),"No")</f>
        <v>No</v>
      </c>
      <c r="Y3708" s="42" t="str">
        <f>IF(OR(LOWER(Tabla2[[#This Row],[GENERO]])="masculino", LOWER(Tabla2[[#This Row],[GENERO]])="femenino"),"OK","Corregir")</f>
        <v>OK</v>
      </c>
      <c r="Z3708" s="42" t="str">
        <f>+IF(Tabla2[[#This Row],[Nro. DNI / CE]]="","Corregir",IF(LEN(Tabla2[[#This Row],[Nro. DNI / CE]])&gt;=8,"OK","Corregir"))</f>
        <v>OK</v>
      </c>
      <c r="AA3708" s="42">
        <f>COUNTIF(Tabla2[APELLIDOS Y NOMBRES],Tabla2[[#This Row],[APELLIDOS Y NOMBRES]])</f>
        <v>1</v>
      </c>
      <c r="AB3708" s="42">
        <f>IF(Tabla2[[#This Row],[Trabajador]]&gt;1,1/Tabla2[[#This Row],[Trabajador]],Tabla2[[#This Row],[Trabajador]])</f>
        <v>1</v>
      </c>
      <c r="AC3708" t="str">
        <f>+IFERROR(IF(Tabla2[[#This Row],[FECHA CESE/BAJA]]="","No Aplica",IF(AND(MONTH(Tabla2[[#This Row],[FECHA CESE/BAJA]])=MONTH(TODAY()-30),YEAR(Tabla2[[#This Row],[FECHA CESE/BAJA]])=YEAR(TODAY())),MONTH(TODAY()-30)&amp;"-"&amp;YEAR(TODAY()),"Borrar")),"No aplica")</f>
        <v>No Aplica</v>
      </c>
      <c r="AD3708" t="str">
        <f>+IFERROR(IF(Tabla2[[#This Row],[FECHA INICIO DE LABORES EN OBRA]]="","No Aplica",IF(AND(MONTH(Tabla2[[#This Row],[FECHA INICIO DE LABORES EN OBRA]])=MONTH(TODAY()-30),YEAR(Tabla2[[#This Row],[FECHA INICIO DE LABORES EN OBRA]])=YEAR(TODAY())),MONTH(TODAY()-30)&amp;"-"&amp;YEAR(TODAY()),"No Aplica")),"No Aplica")</f>
        <v>No Aplica</v>
      </c>
    </row>
    <row r="3709" spans="1:30" x14ac:dyDescent="0.25">
      <c r="A3709" s="13" t="s">
        <v>12059</v>
      </c>
      <c r="B3709" s="15" t="s">
        <v>12060</v>
      </c>
      <c r="C3709" s="15" t="s">
        <v>12060</v>
      </c>
      <c r="D3709" s="15" t="s">
        <v>1708</v>
      </c>
      <c r="E3709" s="15" t="s">
        <v>1709</v>
      </c>
      <c r="F3709" s="39">
        <v>28894</v>
      </c>
      <c r="G3709" s="15">
        <v>2</v>
      </c>
      <c r="H3709" s="15" t="s">
        <v>12104</v>
      </c>
      <c r="I3709" s="15" t="s">
        <v>12403</v>
      </c>
      <c r="J3709" s="15" t="s">
        <v>12404</v>
      </c>
      <c r="K3709" s="15" t="s">
        <v>3264</v>
      </c>
      <c r="L3709" s="40" t="s">
        <v>6</v>
      </c>
      <c r="M3709" s="39"/>
      <c r="N3709" s="41" t="s">
        <v>2687</v>
      </c>
      <c r="O3709" s="39">
        <v>45152</v>
      </c>
      <c r="P3709" s="40">
        <v>1</v>
      </c>
      <c r="Q3709" s="40">
        <v>4</v>
      </c>
      <c r="R3709" s="40" t="str">
        <f>IFERROR(VLOOKUP(Tabla2[[#This Row],[CONTRATISTA PRNCIPAL]],Hoja1!$L$5:$M$9,2,FALSE),"CJV")</f>
        <v>CJV</v>
      </c>
      <c r="S3709" s="40" t="str">
        <f>IF(Tabla2[[#This Row],[EMPRESA]]=Tabla2[[#This Row],[CONTRATISTA PRNCIPAL]],"Principal","Secundaria")</f>
        <v>Principal</v>
      </c>
      <c r="T3709" s="42">
        <f>IFERROR(1/COUNTIF(Tabla2[CONTRATISTA PRNCIPAL],Tabla2[[#This Row],[CONTRATISTA PRNCIPAL]]),0)</f>
        <v>0.00392156862745098</v>
      </c>
      <c r="U3709" s="43">
        <f>IF(((TODAY()-Tabla2[[#This Row],[FECHA NACIMIENTO]])/365)&lt;18,"Corregir", IF(((TODAY()-Tabla2[[#This Row],[FECHA NACIMIENTO]])/365)&gt;80, "Corregir",ROUNDDOWN(((TODAY()-Tabla2[[#This Row],[FECHA NACIMIENTO]])/365),0)))</f>
        <v>44</v>
      </c>
      <c r="V37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09" s="44" t="str">
        <f>+IF(Tabla2[[#This Row],[Edad]]="Corregir","Corregir","Ok")</f>
        <v>Ok</v>
      </c>
      <c r="X3709" s="42" t="str">
        <f>+IFERROR(VLOOKUP(Tabla2[[#This Row],[DISTRITO SEGÚN DNI]],Hoja1!$A$2:$B$32,2,FALSE),"No")</f>
        <v>EL AGUSTINO</v>
      </c>
      <c r="Y3709" s="42" t="str">
        <f>IF(OR(LOWER(Tabla2[[#This Row],[GENERO]])="masculino", LOWER(Tabla2[[#This Row],[GENERO]])="femenino"),"OK","Corregir")</f>
        <v>OK</v>
      </c>
      <c r="Z3709" s="42" t="str">
        <f>+IF(Tabla2[[#This Row],[Nro. DNI / CE]]="","Corregir",IF(LEN(Tabla2[[#This Row],[Nro. DNI / CE]])&gt;=8,"OK","Corregir"))</f>
        <v>OK</v>
      </c>
      <c r="AA3709" s="42">
        <f>COUNTIF(Tabla2[APELLIDOS Y NOMBRES],Tabla2[[#This Row],[APELLIDOS Y NOMBRES]])</f>
        <v>1</v>
      </c>
      <c r="AB3709" s="42">
        <f>IF(Tabla2[[#This Row],[Trabajador]]&gt;1,1/Tabla2[[#This Row],[Trabajador]],Tabla2[[#This Row],[Trabajador]])</f>
        <v>1</v>
      </c>
      <c r="AC3709" t="str">
        <f>+IFERROR(IF(Tabla2[[#This Row],[FECHA CESE/BAJA]]="","No Aplica",IF(AND(MONTH(Tabla2[[#This Row],[FECHA CESE/BAJA]])=MONTH(TODAY()-30),YEAR(Tabla2[[#This Row],[FECHA CESE/BAJA]])=YEAR(TODAY())),MONTH(TODAY()-30)&amp;"-"&amp;YEAR(TODAY()),"Borrar")),"No aplica")</f>
        <v>No Aplica</v>
      </c>
      <c r="AD3709" t="str">
        <f>+IFERROR(IF(Tabla2[[#This Row],[FECHA INICIO DE LABORES EN OBRA]]="","No Aplica",IF(AND(MONTH(Tabla2[[#This Row],[FECHA INICIO DE LABORES EN OBRA]])=MONTH(TODAY()-30),YEAR(Tabla2[[#This Row],[FECHA INICIO DE LABORES EN OBRA]])=YEAR(TODAY())),MONTH(TODAY()-30)&amp;"-"&amp;YEAR(TODAY()),"No Aplica")),"No Aplica")</f>
        <v>8-2023</v>
      </c>
    </row>
    <row r="3710" spans="1:30" x14ac:dyDescent="0.25">
      <c r="A3710" s="13" t="s">
        <v>12059</v>
      </c>
      <c r="B3710" s="15" t="s">
        <v>12060</v>
      </c>
      <c r="C3710" s="15" t="s">
        <v>12060</v>
      </c>
      <c r="D3710" s="15" t="s">
        <v>12405</v>
      </c>
      <c r="E3710" s="15" t="s">
        <v>12406</v>
      </c>
      <c r="F3710" s="39">
        <v>31048</v>
      </c>
      <c r="G3710" s="15">
        <v>2</v>
      </c>
      <c r="H3710" s="15" t="s">
        <v>12073</v>
      </c>
      <c r="I3710" s="15" t="s">
        <v>12064</v>
      </c>
      <c r="J3710" s="15" t="s">
        <v>12407</v>
      </c>
      <c r="K3710" s="15" t="s">
        <v>2126</v>
      </c>
      <c r="L3710" s="40" t="s">
        <v>6</v>
      </c>
      <c r="M3710" s="39"/>
      <c r="N3710" s="41" t="s">
        <v>2687</v>
      </c>
      <c r="O3710" s="39">
        <v>44626</v>
      </c>
      <c r="P3710" s="40">
        <v>1</v>
      </c>
      <c r="Q3710" s="40">
        <v>1</v>
      </c>
      <c r="R3710" s="40" t="str">
        <f>IFERROR(VLOOKUP(Tabla2[[#This Row],[CONTRATISTA PRNCIPAL]],Hoja1!$L$5:$M$9,2,FALSE),"CJV")</f>
        <v>CJV</v>
      </c>
      <c r="S3710" s="40" t="str">
        <f>IF(Tabla2[[#This Row],[EMPRESA]]=Tabla2[[#This Row],[CONTRATISTA PRNCIPAL]],"Principal","Secundaria")</f>
        <v>Principal</v>
      </c>
      <c r="T3710" s="42">
        <f>IFERROR(1/COUNTIF(Tabla2[CONTRATISTA PRNCIPAL],Tabla2[[#This Row],[CONTRATISTA PRNCIPAL]]),0)</f>
        <v>0.00392156862745098</v>
      </c>
      <c r="U3710" s="43">
        <f>IF(((TODAY()-Tabla2[[#This Row],[FECHA NACIMIENTO]])/365)&lt;18,"Corregir", IF(((TODAY()-Tabla2[[#This Row],[FECHA NACIMIENTO]])/365)&gt;80, "Corregir",ROUNDDOWN(((TODAY()-Tabla2[[#This Row],[FECHA NACIMIENTO]])/365),0)))</f>
        <v>38</v>
      </c>
      <c r="V37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10" s="44" t="str">
        <f>+IF(Tabla2[[#This Row],[Edad]]="Corregir","Corregir","Ok")</f>
        <v>Ok</v>
      </c>
      <c r="X3710" s="42" t="str">
        <f>+IFERROR(VLOOKUP(Tabla2[[#This Row],[DISTRITO SEGÚN DNI]],Hoja1!$A$2:$B$32,2,FALSE),"No")</f>
        <v>No</v>
      </c>
      <c r="Y3710" s="42" t="str">
        <f>IF(OR(LOWER(Tabla2[[#This Row],[GENERO]])="masculino", LOWER(Tabla2[[#This Row],[GENERO]])="femenino"),"OK","Corregir")</f>
        <v>OK</v>
      </c>
      <c r="Z3710" s="42" t="str">
        <f>+IF(Tabla2[[#This Row],[Nro. DNI / CE]]="","Corregir",IF(LEN(Tabla2[[#This Row],[Nro. DNI / CE]])&gt;=8,"OK","Corregir"))</f>
        <v>OK</v>
      </c>
      <c r="AA3710" s="42">
        <f>COUNTIF(Tabla2[APELLIDOS Y NOMBRES],Tabla2[[#This Row],[APELLIDOS Y NOMBRES]])</f>
        <v>1</v>
      </c>
      <c r="AB3710" s="42">
        <f>IF(Tabla2[[#This Row],[Trabajador]]&gt;1,1/Tabla2[[#This Row],[Trabajador]],Tabla2[[#This Row],[Trabajador]])</f>
        <v>1</v>
      </c>
      <c r="AC3710" t="str">
        <f>+IFERROR(IF(Tabla2[[#This Row],[FECHA CESE/BAJA]]="","No Aplica",IF(AND(MONTH(Tabla2[[#This Row],[FECHA CESE/BAJA]])=MONTH(TODAY()-30),YEAR(Tabla2[[#This Row],[FECHA CESE/BAJA]])=YEAR(TODAY())),MONTH(TODAY()-30)&amp;"-"&amp;YEAR(TODAY()),"Borrar")),"No aplica")</f>
        <v>No Aplica</v>
      </c>
      <c r="AD3710" t="str">
        <f>+IFERROR(IF(Tabla2[[#This Row],[FECHA INICIO DE LABORES EN OBRA]]="","No Aplica",IF(AND(MONTH(Tabla2[[#This Row],[FECHA INICIO DE LABORES EN OBRA]])=MONTH(TODAY()-30),YEAR(Tabla2[[#This Row],[FECHA INICIO DE LABORES EN OBRA]])=YEAR(TODAY())),MONTH(TODAY()-30)&amp;"-"&amp;YEAR(TODAY()),"No Aplica")),"No Aplica")</f>
        <v>No Aplica</v>
      </c>
    </row>
    <row r="3711" spans="1:30" x14ac:dyDescent="0.25">
      <c r="A3711" s="13" t="s">
        <v>12059</v>
      </c>
      <c r="B3711" s="15" t="s">
        <v>12060</v>
      </c>
      <c r="C3711" s="15" t="s">
        <v>12060</v>
      </c>
      <c r="D3711" s="15" t="s">
        <v>1306</v>
      </c>
      <c r="E3711" s="15" t="s">
        <v>1307</v>
      </c>
      <c r="F3711" s="39">
        <v>30461</v>
      </c>
      <c r="G3711" s="15">
        <v>2</v>
      </c>
      <c r="H3711" s="15" t="s">
        <v>12104</v>
      </c>
      <c r="I3711" s="15" t="s">
        <v>12064</v>
      </c>
      <c r="J3711" s="15" t="s">
        <v>12408</v>
      </c>
      <c r="K3711" s="15" t="s">
        <v>2802</v>
      </c>
      <c r="L3711" s="40" t="s">
        <v>6</v>
      </c>
      <c r="M3711" s="39"/>
      <c r="N3711" s="41" t="s">
        <v>2687</v>
      </c>
      <c r="O3711" s="39">
        <v>44950</v>
      </c>
      <c r="P3711" s="40">
        <v>1</v>
      </c>
      <c r="Q3711" s="40">
        <v>4</v>
      </c>
      <c r="R3711" s="40" t="str">
        <f>IFERROR(VLOOKUP(Tabla2[[#This Row],[CONTRATISTA PRNCIPAL]],Hoja1!$L$5:$M$9,2,FALSE),"CJV")</f>
        <v>CJV</v>
      </c>
      <c r="S3711" s="40" t="str">
        <f>IF(Tabla2[[#This Row],[EMPRESA]]=Tabla2[[#This Row],[CONTRATISTA PRNCIPAL]],"Principal","Secundaria")</f>
        <v>Principal</v>
      </c>
      <c r="T3711" s="42">
        <f>IFERROR(1/COUNTIF(Tabla2[CONTRATISTA PRNCIPAL],Tabla2[[#This Row],[CONTRATISTA PRNCIPAL]]),0)</f>
        <v>0.00392156862745098</v>
      </c>
      <c r="U3711" s="43">
        <f>IF(((TODAY()-Tabla2[[#This Row],[FECHA NACIMIENTO]])/365)&lt;18,"Corregir", IF(((TODAY()-Tabla2[[#This Row],[FECHA NACIMIENTO]])/365)&gt;80, "Corregir",ROUNDDOWN(((TODAY()-Tabla2[[#This Row],[FECHA NACIMIENTO]])/365),0)))</f>
        <v>40</v>
      </c>
      <c r="V37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11" s="44" t="str">
        <f>+IF(Tabla2[[#This Row],[Edad]]="Corregir","Corregir","Ok")</f>
        <v>Ok</v>
      </c>
      <c r="X3711" s="42" t="str">
        <f>+IFERROR(VLOOKUP(Tabla2[[#This Row],[DISTRITO SEGÚN DNI]],Hoja1!$A$2:$B$32,2,FALSE),"No")</f>
        <v>CALLAO</v>
      </c>
      <c r="Y3711" s="42" t="str">
        <f>IF(OR(LOWER(Tabla2[[#This Row],[GENERO]])="masculino", LOWER(Tabla2[[#This Row],[GENERO]])="femenino"),"OK","Corregir")</f>
        <v>OK</v>
      </c>
      <c r="Z3711" s="42" t="str">
        <f>+IF(Tabla2[[#This Row],[Nro. DNI / CE]]="","Corregir",IF(LEN(Tabla2[[#This Row],[Nro. DNI / CE]])&gt;=8,"OK","Corregir"))</f>
        <v>OK</v>
      </c>
      <c r="AA3711" s="42">
        <f>COUNTIF(Tabla2[APELLIDOS Y NOMBRES],Tabla2[[#This Row],[APELLIDOS Y NOMBRES]])</f>
        <v>1</v>
      </c>
      <c r="AB3711" s="42">
        <f>IF(Tabla2[[#This Row],[Trabajador]]&gt;1,1/Tabla2[[#This Row],[Trabajador]],Tabla2[[#This Row],[Trabajador]])</f>
        <v>1</v>
      </c>
      <c r="AC3711" t="str">
        <f>+IFERROR(IF(Tabla2[[#This Row],[FECHA CESE/BAJA]]="","No Aplica",IF(AND(MONTH(Tabla2[[#This Row],[FECHA CESE/BAJA]])=MONTH(TODAY()-30),YEAR(Tabla2[[#This Row],[FECHA CESE/BAJA]])=YEAR(TODAY())),MONTH(TODAY()-30)&amp;"-"&amp;YEAR(TODAY()),"Borrar")),"No aplica")</f>
        <v>No Aplica</v>
      </c>
      <c r="AD3711" t="str">
        <f>+IFERROR(IF(Tabla2[[#This Row],[FECHA INICIO DE LABORES EN OBRA]]="","No Aplica",IF(AND(MONTH(Tabla2[[#This Row],[FECHA INICIO DE LABORES EN OBRA]])=MONTH(TODAY()-30),YEAR(Tabla2[[#This Row],[FECHA INICIO DE LABORES EN OBRA]])=YEAR(TODAY())),MONTH(TODAY()-30)&amp;"-"&amp;YEAR(TODAY()),"No Aplica")),"No Aplica")</f>
        <v>No Aplica</v>
      </c>
    </row>
    <row r="3712" spans="1:30" x14ac:dyDescent="0.25">
      <c r="A3712" s="13" t="s">
        <v>12059</v>
      </c>
      <c r="B3712" s="15" t="s">
        <v>12060</v>
      </c>
      <c r="C3712" s="15" t="s">
        <v>12060</v>
      </c>
      <c r="D3712" s="15" t="s">
        <v>12409</v>
      </c>
      <c r="E3712" s="15" t="s">
        <v>12410</v>
      </c>
      <c r="F3712" s="39">
        <v>33300</v>
      </c>
      <c r="G3712" s="15">
        <v>2</v>
      </c>
      <c r="H3712" s="15" t="s">
        <v>12073</v>
      </c>
      <c r="I3712" s="15" t="s">
        <v>12102</v>
      </c>
      <c r="J3712" s="15" t="s">
        <v>12411</v>
      </c>
      <c r="K3712" s="15" t="s">
        <v>3241</v>
      </c>
      <c r="L3712" s="40" t="s">
        <v>6</v>
      </c>
      <c r="M3712" s="39"/>
      <c r="N3712" s="41" t="s">
        <v>2687</v>
      </c>
      <c r="O3712" s="39" t="s">
        <v>12412</v>
      </c>
      <c r="P3712" s="40">
        <v>1</v>
      </c>
      <c r="Q3712" s="40">
        <v>4</v>
      </c>
      <c r="R3712" s="40" t="str">
        <f>IFERROR(VLOOKUP(Tabla2[[#This Row],[CONTRATISTA PRNCIPAL]],Hoja1!$L$5:$M$9,2,FALSE),"CJV")</f>
        <v>CJV</v>
      </c>
      <c r="S3712" s="40" t="str">
        <f>IF(Tabla2[[#This Row],[EMPRESA]]=Tabla2[[#This Row],[CONTRATISTA PRNCIPAL]],"Principal","Secundaria")</f>
        <v>Principal</v>
      </c>
      <c r="T3712" s="42">
        <f>IFERROR(1/COUNTIF(Tabla2[CONTRATISTA PRNCIPAL],Tabla2[[#This Row],[CONTRATISTA PRNCIPAL]]),0)</f>
        <v>0.00392156862745098</v>
      </c>
      <c r="U3712" s="43">
        <f>IF(((TODAY()-Tabla2[[#This Row],[FECHA NACIMIENTO]])/365)&lt;18,"Corregir", IF(((TODAY()-Tabla2[[#This Row],[FECHA NACIMIENTO]])/365)&gt;80, "Corregir",ROUNDDOWN(((TODAY()-Tabla2[[#This Row],[FECHA NACIMIENTO]])/365),0)))</f>
        <v>32</v>
      </c>
      <c r="V37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12" s="44" t="str">
        <f>+IF(Tabla2[[#This Row],[Edad]]="Corregir","Corregir","Ok")</f>
        <v>Ok</v>
      </c>
      <c r="X3712" s="42" t="str">
        <f>+IFERROR(VLOOKUP(Tabla2[[#This Row],[DISTRITO SEGÚN DNI]],Hoja1!$A$2:$B$32,2,FALSE),"No")</f>
        <v>No</v>
      </c>
      <c r="Y3712" s="42" t="str">
        <f>IF(OR(LOWER(Tabla2[[#This Row],[GENERO]])="masculino", LOWER(Tabla2[[#This Row],[GENERO]])="femenino"),"OK","Corregir")</f>
        <v>OK</v>
      </c>
      <c r="Z3712" s="42" t="str">
        <f>+IF(Tabla2[[#This Row],[Nro. DNI / CE]]="","Corregir",IF(LEN(Tabla2[[#This Row],[Nro. DNI / CE]])&gt;=8,"OK","Corregir"))</f>
        <v>OK</v>
      </c>
      <c r="AA3712" s="42">
        <f>COUNTIF(Tabla2[APELLIDOS Y NOMBRES],Tabla2[[#This Row],[APELLIDOS Y NOMBRES]])</f>
        <v>1</v>
      </c>
      <c r="AB3712" s="42">
        <f>IF(Tabla2[[#This Row],[Trabajador]]&gt;1,1/Tabla2[[#This Row],[Trabajador]],Tabla2[[#This Row],[Trabajador]])</f>
        <v>1</v>
      </c>
      <c r="AC3712" t="str">
        <f>+IFERROR(IF(Tabla2[[#This Row],[FECHA CESE/BAJA]]="","No Aplica",IF(AND(MONTH(Tabla2[[#This Row],[FECHA CESE/BAJA]])=MONTH(TODAY()-30),YEAR(Tabla2[[#This Row],[FECHA CESE/BAJA]])=YEAR(TODAY())),MONTH(TODAY()-30)&amp;"-"&amp;YEAR(TODAY()),"Borrar")),"No aplica")</f>
        <v>No Aplica</v>
      </c>
      <c r="AD3712" t="str">
        <f>+IFERROR(IF(Tabla2[[#This Row],[FECHA INICIO DE LABORES EN OBRA]]="","No Aplica",IF(AND(MONTH(Tabla2[[#This Row],[FECHA INICIO DE LABORES EN OBRA]])=MONTH(TODAY()-30),YEAR(Tabla2[[#This Row],[FECHA INICIO DE LABORES EN OBRA]])=YEAR(TODAY())),MONTH(TODAY()-30)&amp;"-"&amp;YEAR(TODAY()),"No Aplica")),"No Aplica")</f>
        <v>No Aplica</v>
      </c>
    </row>
    <row r="3713" spans="1:30" x14ac:dyDescent="0.25">
      <c r="A3713" s="13" t="s">
        <v>12059</v>
      </c>
      <c r="B3713" s="15" t="s">
        <v>12060</v>
      </c>
      <c r="C3713" s="15" t="s">
        <v>12060</v>
      </c>
      <c r="D3713" s="15" t="s">
        <v>12413</v>
      </c>
      <c r="E3713" s="15" t="s">
        <v>12414</v>
      </c>
      <c r="F3713" s="39">
        <v>36977</v>
      </c>
      <c r="G3713" s="15">
        <v>2</v>
      </c>
      <c r="H3713" s="15" t="s">
        <v>12073</v>
      </c>
      <c r="I3713" s="15" t="s">
        <v>12074</v>
      </c>
      <c r="J3713" s="15" t="s">
        <v>12415</v>
      </c>
      <c r="K3713" s="15" t="s">
        <v>12185</v>
      </c>
      <c r="L3713" s="40" t="s">
        <v>6</v>
      </c>
      <c r="M3713" s="39"/>
      <c r="N3713" s="41" t="s">
        <v>2687</v>
      </c>
      <c r="O3713" s="39" t="s">
        <v>12416</v>
      </c>
      <c r="P3713" s="40">
        <v>1</v>
      </c>
      <c r="Q3713" s="40">
        <v>4</v>
      </c>
      <c r="R3713" s="40" t="str">
        <f>IFERROR(VLOOKUP(Tabla2[[#This Row],[CONTRATISTA PRNCIPAL]],Hoja1!$L$5:$M$9,2,FALSE),"CJV")</f>
        <v>CJV</v>
      </c>
      <c r="S3713" s="40" t="str">
        <f>IF(Tabla2[[#This Row],[EMPRESA]]=Tabla2[[#This Row],[CONTRATISTA PRNCIPAL]],"Principal","Secundaria")</f>
        <v>Principal</v>
      </c>
      <c r="T3713" s="42">
        <f>IFERROR(1/COUNTIF(Tabla2[CONTRATISTA PRNCIPAL],Tabla2[[#This Row],[CONTRATISTA PRNCIPAL]]),0)</f>
        <v>0.00392156862745098</v>
      </c>
      <c r="U3713" s="43">
        <f>IF(((TODAY()-Tabla2[[#This Row],[FECHA NACIMIENTO]])/365)&lt;18,"Corregir", IF(((TODAY()-Tabla2[[#This Row],[FECHA NACIMIENTO]])/365)&gt;80, "Corregir",ROUNDDOWN(((TODAY()-Tabla2[[#This Row],[FECHA NACIMIENTO]])/365),0)))</f>
        <v>22</v>
      </c>
      <c r="V37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713" s="44" t="str">
        <f>+IF(Tabla2[[#This Row],[Edad]]="Corregir","Corregir","Ok")</f>
        <v>Ok</v>
      </c>
      <c r="X3713" s="42" t="str">
        <f>+IFERROR(VLOOKUP(Tabla2[[#This Row],[DISTRITO SEGÚN DNI]],Hoja1!$A$2:$B$32,2,FALSE),"No")</f>
        <v>No</v>
      </c>
      <c r="Y3713" s="42" t="str">
        <f>IF(OR(LOWER(Tabla2[[#This Row],[GENERO]])="masculino", LOWER(Tabla2[[#This Row],[GENERO]])="femenino"),"OK","Corregir")</f>
        <v>OK</v>
      </c>
      <c r="Z3713" s="42" t="str">
        <f>+IF(Tabla2[[#This Row],[Nro. DNI / CE]]="","Corregir",IF(LEN(Tabla2[[#This Row],[Nro. DNI / CE]])&gt;=8,"OK","Corregir"))</f>
        <v>OK</v>
      </c>
      <c r="AA3713" s="42">
        <f>COUNTIF(Tabla2[APELLIDOS Y NOMBRES],Tabla2[[#This Row],[APELLIDOS Y NOMBRES]])</f>
        <v>1</v>
      </c>
      <c r="AB3713" s="42">
        <f>IF(Tabla2[[#This Row],[Trabajador]]&gt;1,1/Tabla2[[#This Row],[Trabajador]],Tabla2[[#This Row],[Trabajador]])</f>
        <v>1</v>
      </c>
      <c r="AC3713" t="str">
        <f>+IFERROR(IF(Tabla2[[#This Row],[FECHA CESE/BAJA]]="","No Aplica",IF(AND(MONTH(Tabla2[[#This Row],[FECHA CESE/BAJA]])=MONTH(TODAY()-30),YEAR(Tabla2[[#This Row],[FECHA CESE/BAJA]])=YEAR(TODAY())),MONTH(TODAY()-30)&amp;"-"&amp;YEAR(TODAY()),"Borrar")),"No aplica")</f>
        <v>No Aplica</v>
      </c>
      <c r="AD3713" t="str">
        <f>+IFERROR(IF(Tabla2[[#This Row],[FECHA INICIO DE LABORES EN OBRA]]="","No Aplica",IF(AND(MONTH(Tabla2[[#This Row],[FECHA INICIO DE LABORES EN OBRA]])=MONTH(TODAY()-30),YEAR(Tabla2[[#This Row],[FECHA INICIO DE LABORES EN OBRA]])=YEAR(TODAY())),MONTH(TODAY()-30)&amp;"-"&amp;YEAR(TODAY()),"No Aplica")),"No Aplica")</f>
        <v>No Aplica</v>
      </c>
    </row>
    <row r="3714" spans="1:30" x14ac:dyDescent="0.25">
      <c r="A3714" s="13" t="s">
        <v>12059</v>
      </c>
      <c r="B3714" s="15" t="s">
        <v>12060</v>
      </c>
      <c r="C3714" s="15" t="s">
        <v>12060</v>
      </c>
      <c r="D3714" s="15" t="s">
        <v>12417</v>
      </c>
      <c r="E3714" s="15" t="s">
        <v>12418</v>
      </c>
      <c r="F3714" s="39">
        <v>31112</v>
      </c>
      <c r="G3714" s="15">
        <v>2</v>
      </c>
      <c r="H3714" s="15" t="s">
        <v>12073</v>
      </c>
      <c r="I3714" s="15" t="s">
        <v>12071</v>
      </c>
      <c r="J3714" s="15" t="s">
        <v>12419</v>
      </c>
      <c r="K3714" s="15" t="s">
        <v>12420</v>
      </c>
      <c r="L3714" s="40" t="s">
        <v>6</v>
      </c>
      <c r="M3714" s="39"/>
      <c r="N3714" s="41" t="s">
        <v>2687</v>
      </c>
      <c r="O3714" s="39">
        <v>45140</v>
      </c>
      <c r="P3714" s="40">
        <v>1</v>
      </c>
      <c r="Q3714" s="40">
        <v>4</v>
      </c>
      <c r="R3714" s="40" t="str">
        <f>IFERROR(VLOOKUP(Tabla2[[#This Row],[CONTRATISTA PRNCIPAL]],Hoja1!$L$5:$M$9,2,FALSE),"CJV")</f>
        <v>CJV</v>
      </c>
      <c r="S3714" s="40" t="str">
        <f>IF(Tabla2[[#This Row],[EMPRESA]]=Tabla2[[#This Row],[CONTRATISTA PRNCIPAL]],"Principal","Secundaria")</f>
        <v>Principal</v>
      </c>
      <c r="T3714" s="42">
        <f>IFERROR(1/COUNTIF(Tabla2[CONTRATISTA PRNCIPAL],Tabla2[[#This Row],[CONTRATISTA PRNCIPAL]]),0)</f>
        <v>0.00392156862745098</v>
      </c>
      <c r="U3714" s="43">
        <f>IF(((TODAY()-Tabla2[[#This Row],[FECHA NACIMIENTO]])/365)&lt;18,"Corregir", IF(((TODAY()-Tabla2[[#This Row],[FECHA NACIMIENTO]])/365)&gt;80, "Corregir",ROUNDDOWN(((TODAY()-Tabla2[[#This Row],[FECHA NACIMIENTO]])/365),0)))</f>
        <v>38</v>
      </c>
      <c r="V37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14" s="44" t="str">
        <f>+IF(Tabla2[[#This Row],[Edad]]="Corregir","Corregir","Ok")</f>
        <v>Ok</v>
      </c>
      <c r="X3714" s="42" t="str">
        <f>+IFERROR(VLOOKUP(Tabla2[[#This Row],[DISTRITO SEGÚN DNI]],Hoja1!$A$2:$B$32,2,FALSE),"No")</f>
        <v>No</v>
      </c>
      <c r="Y3714" s="42" t="str">
        <f>IF(OR(LOWER(Tabla2[[#This Row],[GENERO]])="masculino", LOWER(Tabla2[[#This Row],[GENERO]])="femenino"),"OK","Corregir")</f>
        <v>OK</v>
      </c>
      <c r="Z3714" s="42" t="str">
        <f>+IF(Tabla2[[#This Row],[Nro. DNI / CE]]="","Corregir",IF(LEN(Tabla2[[#This Row],[Nro. DNI / CE]])&gt;=8,"OK","Corregir"))</f>
        <v>OK</v>
      </c>
      <c r="AA3714" s="42">
        <f>COUNTIF(Tabla2[APELLIDOS Y NOMBRES],Tabla2[[#This Row],[APELLIDOS Y NOMBRES]])</f>
        <v>1</v>
      </c>
      <c r="AB3714" s="42">
        <f>IF(Tabla2[[#This Row],[Trabajador]]&gt;1,1/Tabla2[[#This Row],[Trabajador]],Tabla2[[#This Row],[Trabajador]])</f>
        <v>1</v>
      </c>
      <c r="AC3714" t="str">
        <f>+IFERROR(IF(Tabla2[[#This Row],[FECHA CESE/BAJA]]="","No Aplica",IF(AND(MONTH(Tabla2[[#This Row],[FECHA CESE/BAJA]])=MONTH(TODAY()-30),YEAR(Tabla2[[#This Row],[FECHA CESE/BAJA]])=YEAR(TODAY())),MONTH(TODAY()-30)&amp;"-"&amp;YEAR(TODAY()),"Borrar")),"No aplica")</f>
        <v>No Aplica</v>
      </c>
      <c r="AD3714" t="str">
        <f>+IFERROR(IF(Tabla2[[#This Row],[FECHA INICIO DE LABORES EN OBRA]]="","No Aplica",IF(AND(MONTH(Tabla2[[#This Row],[FECHA INICIO DE LABORES EN OBRA]])=MONTH(TODAY()-30),YEAR(Tabla2[[#This Row],[FECHA INICIO DE LABORES EN OBRA]])=YEAR(TODAY())),MONTH(TODAY()-30)&amp;"-"&amp;YEAR(TODAY()),"No Aplica")),"No Aplica")</f>
        <v>8-2023</v>
      </c>
    </row>
    <row r="3715" spans="1:30" x14ac:dyDescent="0.25">
      <c r="A3715" s="13" t="s">
        <v>12059</v>
      </c>
      <c r="B3715" s="15" t="s">
        <v>12060</v>
      </c>
      <c r="C3715" s="15" t="s">
        <v>12060</v>
      </c>
      <c r="D3715" s="15" t="s">
        <v>649</v>
      </c>
      <c r="E3715" s="15" t="s">
        <v>650</v>
      </c>
      <c r="F3715" s="39">
        <v>26824</v>
      </c>
      <c r="G3715" s="15">
        <v>2</v>
      </c>
      <c r="H3715" s="15" t="s">
        <v>5155</v>
      </c>
      <c r="I3715" s="15" t="s">
        <v>12403</v>
      </c>
      <c r="J3715" s="15" t="s">
        <v>12421</v>
      </c>
      <c r="K3715" s="15" t="s">
        <v>3264</v>
      </c>
      <c r="L3715" s="40" t="s">
        <v>6</v>
      </c>
      <c r="M3715" s="39"/>
      <c r="N3715" s="41" t="s">
        <v>2687</v>
      </c>
      <c r="O3715" s="39">
        <v>45142</v>
      </c>
      <c r="P3715" s="40">
        <v>1</v>
      </c>
      <c r="Q3715" s="40">
        <v>4</v>
      </c>
      <c r="R3715" s="40" t="str">
        <f>IFERROR(VLOOKUP(Tabla2[[#This Row],[CONTRATISTA PRNCIPAL]],Hoja1!$L$5:$M$9,2,FALSE),"CJV")</f>
        <v>CJV</v>
      </c>
      <c r="S3715" s="40" t="str">
        <f>IF(Tabla2[[#This Row],[EMPRESA]]=Tabla2[[#This Row],[CONTRATISTA PRNCIPAL]],"Principal","Secundaria")</f>
        <v>Principal</v>
      </c>
      <c r="T3715" s="42">
        <f>IFERROR(1/COUNTIF(Tabla2[CONTRATISTA PRNCIPAL],Tabla2[[#This Row],[CONTRATISTA PRNCIPAL]]),0)</f>
        <v>0.00392156862745098</v>
      </c>
      <c r="U3715" s="43">
        <f>IF(((TODAY()-Tabla2[[#This Row],[FECHA NACIMIENTO]])/365)&lt;18,"Corregir", IF(((TODAY()-Tabla2[[#This Row],[FECHA NACIMIENTO]])/365)&gt;80, "Corregir",ROUNDDOWN(((TODAY()-Tabla2[[#This Row],[FECHA NACIMIENTO]])/365),0)))</f>
        <v>50</v>
      </c>
      <c r="V37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715" s="44" t="str">
        <f>+IF(Tabla2[[#This Row],[Edad]]="Corregir","Corregir","Ok")</f>
        <v>Ok</v>
      </c>
      <c r="X3715" s="42" t="str">
        <f>+IFERROR(VLOOKUP(Tabla2[[#This Row],[DISTRITO SEGÚN DNI]],Hoja1!$A$2:$B$32,2,FALSE),"No")</f>
        <v>EL AGUSTINO</v>
      </c>
      <c r="Y3715" s="42" t="str">
        <f>IF(OR(LOWER(Tabla2[[#This Row],[GENERO]])="masculino", LOWER(Tabla2[[#This Row],[GENERO]])="femenino"),"OK","Corregir")</f>
        <v>OK</v>
      </c>
      <c r="Z3715" s="42" t="str">
        <f>+IF(Tabla2[[#This Row],[Nro. DNI / CE]]="","Corregir",IF(LEN(Tabla2[[#This Row],[Nro. DNI / CE]])&gt;=8,"OK","Corregir"))</f>
        <v>OK</v>
      </c>
      <c r="AA3715" s="42">
        <f>COUNTIF(Tabla2[APELLIDOS Y NOMBRES],Tabla2[[#This Row],[APELLIDOS Y NOMBRES]])</f>
        <v>1</v>
      </c>
      <c r="AB3715" s="42">
        <f>IF(Tabla2[[#This Row],[Trabajador]]&gt;1,1/Tabla2[[#This Row],[Trabajador]],Tabla2[[#This Row],[Trabajador]])</f>
        <v>1</v>
      </c>
      <c r="AC3715" t="str">
        <f>+IFERROR(IF(Tabla2[[#This Row],[FECHA CESE/BAJA]]="","No Aplica",IF(AND(MONTH(Tabla2[[#This Row],[FECHA CESE/BAJA]])=MONTH(TODAY()-30),YEAR(Tabla2[[#This Row],[FECHA CESE/BAJA]])=YEAR(TODAY())),MONTH(TODAY()-30)&amp;"-"&amp;YEAR(TODAY()),"Borrar")),"No aplica")</f>
        <v>No Aplica</v>
      </c>
      <c r="AD3715" t="str">
        <f>+IFERROR(IF(Tabla2[[#This Row],[FECHA INICIO DE LABORES EN OBRA]]="","No Aplica",IF(AND(MONTH(Tabla2[[#This Row],[FECHA INICIO DE LABORES EN OBRA]])=MONTH(TODAY()-30),YEAR(Tabla2[[#This Row],[FECHA INICIO DE LABORES EN OBRA]])=YEAR(TODAY())),MONTH(TODAY()-30)&amp;"-"&amp;YEAR(TODAY()),"No Aplica")),"No Aplica")</f>
        <v>8-2023</v>
      </c>
    </row>
    <row r="3716" spans="1:30" x14ac:dyDescent="0.25">
      <c r="A3716" s="13" t="s">
        <v>12059</v>
      </c>
      <c r="B3716" s="15" t="s">
        <v>12060</v>
      </c>
      <c r="C3716" s="15" t="s">
        <v>12060</v>
      </c>
      <c r="D3716" s="15" t="s">
        <v>12422</v>
      </c>
      <c r="E3716" s="15" t="s">
        <v>12423</v>
      </c>
      <c r="F3716" s="39">
        <v>32626</v>
      </c>
      <c r="G3716" s="15">
        <v>2</v>
      </c>
      <c r="H3716" s="15" t="s">
        <v>12078</v>
      </c>
      <c r="I3716" s="15" t="s">
        <v>12102</v>
      </c>
      <c r="J3716" s="15" t="s">
        <v>12424</v>
      </c>
      <c r="K3716" s="15" t="s">
        <v>2897</v>
      </c>
      <c r="L3716" s="40" t="s">
        <v>6</v>
      </c>
      <c r="M3716" s="39"/>
      <c r="N3716" s="41" t="s">
        <v>2687</v>
      </c>
      <c r="O3716" s="39">
        <v>44267</v>
      </c>
      <c r="P3716" s="40">
        <v>1</v>
      </c>
      <c r="Q3716" s="40">
        <v>4</v>
      </c>
      <c r="R3716" s="40" t="str">
        <f>IFERROR(VLOOKUP(Tabla2[[#This Row],[CONTRATISTA PRNCIPAL]],Hoja1!$L$5:$M$9,2,FALSE),"CJV")</f>
        <v>CJV</v>
      </c>
      <c r="S3716" s="40" t="str">
        <f>IF(Tabla2[[#This Row],[EMPRESA]]=Tabla2[[#This Row],[CONTRATISTA PRNCIPAL]],"Principal","Secundaria")</f>
        <v>Principal</v>
      </c>
      <c r="T3716" s="42">
        <f>IFERROR(1/COUNTIF(Tabla2[CONTRATISTA PRNCIPAL],Tabla2[[#This Row],[CONTRATISTA PRNCIPAL]]),0)</f>
        <v>0.00392156862745098</v>
      </c>
      <c r="U3716" s="43">
        <f>IF(((TODAY()-Tabla2[[#This Row],[FECHA NACIMIENTO]])/365)&lt;18,"Corregir", IF(((TODAY()-Tabla2[[#This Row],[FECHA NACIMIENTO]])/365)&gt;80, "Corregir",ROUNDDOWN(((TODAY()-Tabla2[[#This Row],[FECHA NACIMIENTO]])/365),0)))</f>
        <v>34</v>
      </c>
      <c r="V37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16" s="44" t="str">
        <f>+IF(Tabla2[[#This Row],[Edad]]="Corregir","Corregir","Ok")</f>
        <v>Ok</v>
      </c>
      <c r="X3716" s="42" t="str">
        <f>+IFERROR(VLOOKUP(Tabla2[[#This Row],[DISTRITO SEGÚN DNI]],Hoja1!$A$2:$B$32,2,FALSE),"No")</f>
        <v>No</v>
      </c>
      <c r="Y3716" s="42" t="str">
        <f>IF(OR(LOWER(Tabla2[[#This Row],[GENERO]])="masculino", LOWER(Tabla2[[#This Row],[GENERO]])="femenino"),"OK","Corregir")</f>
        <v>OK</v>
      </c>
      <c r="Z3716" s="42" t="str">
        <f>+IF(Tabla2[[#This Row],[Nro. DNI / CE]]="","Corregir",IF(LEN(Tabla2[[#This Row],[Nro. DNI / CE]])&gt;=8,"OK","Corregir"))</f>
        <v>OK</v>
      </c>
      <c r="AA3716" s="42">
        <f>COUNTIF(Tabla2[APELLIDOS Y NOMBRES],Tabla2[[#This Row],[APELLIDOS Y NOMBRES]])</f>
        <v>1</v>
      </c>
      <c r="AB3716" s="42">
        <f>IF(Tabla2[[#This Row],[Trabajador]]&gt;1,1/Tabla2[[#This Row],[Trabajador]],Tabla2[[#This Row],[Trabajador]])</f>
        <v>1</v>
      </c>
      <c r="AC3716" t="str">
        <f>+IFERROR(IF(Tabla2[[#This Row],[FECHA CESE/BAJA]]="","No Aplica",IF(AND(MONTH(Tabla2[[#This Row],[FECHA CESE/BAJA]])=MONTH(TODAY()-30),YEAR(Tabla2[[#This Row],[FECHA CESE/BAJA]])=YEAR(TODAY())),MONTH(TODAY()-30)&amp;"-"&amp;YEAR(TODAY()),"Borrar")),"No aplica")</f>
        <v>No Aplica</v>
      </c>
      <c r="AD3716" t="str">
        <f>+IFERROR(IF(Tabla2[[#This Row],[FECHA INICIO DE LABORES EN OBRA]]="","No Aplica",IF(AND(MONTH(Tabla2[[#This Row],[FECHA INICIO DE LABORES EN OBRA]])=MONTH(TODAY()-30),YEAR(Tabla2[[#This Row],[FECHA INICIO DE LABORES EN OBRA]])=YEAR(TODAY())),MONTH(TODAY()-30)&amp;"-"&amp;YEAR(TODAY()),"No Aplica")),"No Aplica")</f>
        <v>No Aplica</v>
      </c>
    </row>
    <row r="3717" spans="1:30" x14ac:dyDescent="0.25">
      <c r="A3717" s="13" t="s">
        <v>12059</v>
      </c>
      <c r="B3717" s="15" t="s">
        <v>12060</v>
      </c>
      <c r="C3717" s="15" t="s">
        <v>12060</v>
      </c>
      <c r="D3717" s="15" t="s">
        <v>1470</v>
      </c>
      <c r="E3717" s="15" t="s">
        <v>1472</v>
      </c>
      <c r="F3717" s="39">
        <v>30636</v>
      </c>
      <c r="G3717" s="15">
        <v>2</v>
      </c>
      <c r="H3717" s="15" t="s">
        <v>12100</v>
      </c>
      <c r="I3717" s="15" t="s">
        <v>12425</v>
      </c>
      <c r="J3717" s="15" t="s">
        <v>12426</v>
      </c>
      <c r="K3717" s="15" t="s">
        <v>3264</v>
      </c>
      <c r="L3717" s="40" t="s">
        <v>6</v>
      </c>
      <c r="M3717" s="39"/>
      <c r="N3717" s="41" t="s">
        <v>2687</v>
      </c>
      <c r="O3717" s="39">
        <v>45124</v>
      </c>
      <c r="P3717" s="40">
        <v>1</v>
      </c>
      <c r="Q3717" s="40">
        <v>4</v>
      </c>
      <c r="R3717" s="40" t="str">
        <f>IFERROR(VLOOKUP(Tabla2[[#This Row],[CONTRATISTA PRNCIPAL]],Hoja1!$L$5:$M$9,2,FALSE),"CJV")</f>
        <v>CJV</v>
      </c>
      <c r="S3717" s="40" t="str">
        <f>IF(Tabla2[[#This Row],[EMPRESA]]=Tabla2[[#This Row],[CONTRATISTA PRNCIPAL]],"Principal","Secundaria")</f>
        <v>Principal</v>
      </c>
      <c r="T3717" s="42">
        <f>IFERROR(1/COUNTIF(Tabla2[CONTRATISTA PRNCIPAL],Tabla2[[#This Row],[CONTRATISTA PRNCIPAL]]),0)</f>
        <v>0.00392156862745098</v>
      </c>
      <c r="U3717" s="43">
        <f>IF(((TODAY()-Tabla2[[#This Row],[FECHA NACIMIENTO]])/365)&lt;18,"Corregir", IF(((TODAY()-Tabla2[[#This Row],[FECHA NACIMIENTO]])/365)&gt;80, "Corregir",ROUNDDOWN(((TODAY()-Tabla2[[#This Row],[FECHA NACIMIENTO]])/365),0)))</f>
        <v>39</v>
      </c>
      <c r="V37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17" s="44" t="str">
        <f>+IF(Tabla2[[#This Row],[Edad]]="Corregir","Corregir","Ok")</f>
        <v>Ok</v>
      </c>
      <c r="X3717" s="42" t="str">
        <f>+IFERROR(VLOOKUP(Tabla2[[#This Row],[DISTRITO SEGÚN DNI]],Hoja1!$A$2:$B$32,2,FALSE),"No")</f>
        <v>EL AGUSTINO</v>
      </c>
      <c r="Y3717" s="42" t="str">
        <f>IF(OR(LOWER(Tabla2[[#This Row],[GENERO]])="masculino", LOWER(Tabla2[[#This Row],[GENERO]])="femenino"),"OK","Corregir")</f>
        <v>OK</v>
      </c>
      <c r="Z3717" s="42" t="str">
        <f>+IF(Tabla2[[#This Row],[Nro. DNI / CE]]="","Corregir",IF(LEN(Tabla2[[#This Row],[Nro. DNI / CE]])&gt;=8,"OK","Corregir"))</f>
        <v>OK</v>
      </c>
      <c r="AA3717" s="42">
        <f>COUNTIF(Tabla2[APELLIDOS Y NOMBRES],Tabla2[[#This Row],[APELLIDOS Y NOMBRES]])</f>
        <v>1</v>
      </c>
      <c r="AB3717" s="42">
        <f>IF(Tabla2[[#This Row],[Trabajador]]&gt;1,1/Tabla2[[#This Row],[Trabajador]],Tabla2[[#This Row],[Trabajador]])</f>
        <v>1</v>
      </c>
      <c r="AC3717" t="str">
        <f>+IFERROR(IF(Tabla2[[#This Row],[FECHA CESE/BAJA]]="","No Aplica",IF(AND(MONTH(Tabla2[[#This Row],[FECHA CESE/BAJA]])=MONTH(TODAY()-30),YEAR(Tabla2[[#This Row],[FECHA CESE/BAJA]])=YEAR(TODAY())),MONTH(TODAY()-30)&amp;"-"&amp;YEAR(TODAY()),"Borrar")),"No aplica")</f>
        <v>No Aplica</v>
      </c>
      <c r="AD3717" t="str">
        <f>+IFERROR(IF(Tabla2[[#This Row],[FECHA INICIO DE LABORES EN OBRA]]="","No Aplica",IF(AND(MONTH(Tabla2[[#This Row],[FECHA INICIO DE LABORES EN OBRA]])=MONTH(TODAY()-30),YEAR(Tabla2[[#This Row],[FECHA INICIO DE LABORES EN OBRA]])=YEAR(TODAY())),MONTH(TODAY()-30)&amp;"-"&amp;YEAR(TODAY()),"No Aplica")),"No Aplica")</f>
        <v>No Aplica</v>
      </c>
    </row>
    <row r="3718" spans="1:30" x14ac:dyDescent="0.25">
      <c r="A3718" s="13" t="s">
        <v>12059</v>
      </c>
      <c r="B3718" s="15" t="s">
        <v>12060</v>
      </c>
      <c r="C3718" s="15" t="s">
        <v>12060</v>
      </c>
      <c r="D3718" s="15" t="s">
        <v>1308</v>
      </c>
      <c r="E3718" s="15" t="s">
        <v>1309</v>
      </c>
      <c r="F3718" s="39">
        <v>27967</v>
      </c>
      <c r="G3718" s="15">
        <v>2</v>
      </c>
      <c r="H3718" s="15" t="s">
        <v>12063</v>
      </c>
      <c r="I3718" s="15" t="s">
        <v>12074</v>
      </c>
      <c r="J3718" s="15" t="s">
        <v>12427</v>
      </c>
      <c r="K3718" s="15" t="s">
        <v>3264</v>
      </c>
      <c r="L3718" s="40" t="s">
        <v>6</v>
      </c>
      <c r="M3718" s="39"/>
      <c r="N3718" s="41" t="s">
        <v>2687</v>
      </c>
      <c r="O3718" s="39">
        <v>45090</v>
      </c>
      <c r="P3718" s="40">
        <v>1</v>
      </c>
      <c r="Q3718" s="40">
        <v>4</v>
      </c>
      <c r="R3718" s="40" t="str">
        <f>IFERROR(VLOOKUP(Tabla2[[#This Row],[CONTRATISTA PRNCIPAL]],Hoja1!$L$5:$M$9,2,FALSE),"CJV")</f>
        <v>CJV</v>
      </c>
      <c r="S3718" s="40" t="str">
        <f>IF(Tabla2[[#This Row],[EMPRESA]]=Tabla2[[#This Row],[CONTRATISTA PRNCIPAL]],"Principal","Secundaria")</f>
        <v>Principal</v>
      </c>
      <c r="T3718" s="42">
        <f>IFERROR(1/COUNTIF(Tabla2[CONTRATISTA PRNCIPAL],Tabla2[[#This Row],[CONTRATISTA PRNCIPAL]]),0)</f>
        <v>0.00392156862745098</v>
      </c>
      <c r="U3718" s="43">
        <f>IF(((TODAY()-Tabla2[[#This Row],[FECHA NACIMIENTO]])/365)&lt;18,"Corregir", IF(((TODAY()-Tabla2[[#This Row],[FECHA NACIMIENTO]])/365)&gt;80, "Corregir",ROUNDDOWN(((TODAY()-Tabla2[[#This Row],[FECHA NACIMIENTO]])/365),0)))</f>
        <v>47</v>
      </c>
      <c r="V37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18" s="44" t="str">
        <f>+IF(Tabla2[[#This Row],[Edad]]="Corregir","Corregir","Ok")</f>
        <v>Ok</v>
      </c>
      <c r="X3718" s="42" t="str">
        <f>+IFERROR(VLOOKUP(Tabla2[[#This Row],[DISTRITO SEGÚN DNI]],Hoja1!$A$2:$B$32,2,FALSE),"No")</f>
        <v>EL AGUSTINO</v>
      </c>
      <c r="Y3718" s="42" t="str">
        <f>IF(OR(LOWER(Tabla2[[#This Row],[GENERO]])="masculino", LOWER(Tabla2[[#This Row],[GENERO]])="femenino"),"OK","Corregir")</f>
        <v>OK</v>
      </c>
      <c r="Z3718" s="42" t="str">
        <f>+IF(Tabla2[[#This Row],[Nro. DNI / CE]]="","Corregir",IF(LEN(Tabla2[[#This Row],[Nro. DNI / CE]])&gt;=8,"OK","Corregir"))</f>
        <v>OK</v>
      </c>
      <c r="AA3718" s="42">
        <f>COUNTIF(Tabla2[APELLIDOS Y NOMBRES],Tabla2[[#This Row],[APELLIDOS Y NOMBRES]])</f>
        <v>1</v>
      </c>
      <c r="AB3718" s="42">
        <f>IF(Tabla2[[#This Row],[Trabajador]]&gt;1,1/Tabla2[[#This Row],[Trabajador]],Tabla2[[#This Row],[Trabajador]])</f>
        <v>1</v>
      </c>
      <c r="AC3718" t="str">
        <f>+IFERROR(IF(Tabla2[[#This Row],[FECHA CESE/BAJA]]="","No Aplica",IF(AND(MONTH(Tabla2[[#This Row],[FECHA CESE/BAJA]])=MONTH(TODAY()-30),YEAR(Tabla2[[#This Row],[FECHA CESE/BAJA]])=YEAR(TODAY())),MONTH(TODAY()-30)&amp;"-"&amp;YEAR(TODAY()),"Borrar")),"No aplica")</f>
        <v>No Aplica</v>
      </c>
      <c r="AD3718" t="str">
        <f>+IFERROR(IF(Tabla2[[#This Row],[FECHA INICIO DE LABORES EN OBRA]]="","No Aplica",IF(AND(MONTH(Tabla2[[#This Row],[FECHA INICIO DE LABORES EN OBRA]])=MONTH(TODAY()-30),YEAR(Tabla2[[#This Row],[FECHA INICIO DE LABORES EN OBRA]])=YEAR(TODAY())),MONTH(TODAY()-30)&amp;"-"&amp;YEAR(TODAY()),"No Aplica")),"No Aplica")</f>
        <v>No Aplica</v>
      </c>
    </row>
    <row r="3719" spans="1:30" x14ac:dyDescent="0.25">
      <c r="A3719" s="13" t="s">
        <v>12059</v>
      </c>
      <c r="B3719" s="15" t="s">
        <v>12060</v>
      </c>
      <c r="C3719" s="15" t="s">
        <v>12060</v>
      </c>
      <c r="D3719" s="15" t="s">
        <v>12428</v>
      </c>
      <c r="E3719" s="15" t="s">
        <v>12429</v>
      </c>
      <c r="F3719" s="39">
        <v>27174</v>
      </c>
      <c r="G3719" s="15">
        <v>2</v>
      </c>
      <c r="H3719" s="15" t="s">
        <v>12078</v>
      </c>
      <c r="I3719" s="15" t="s">
        <v>12102</v>
      </c>
      <c r="J3719" s="15" t="s">
        <v>12430</v>
      </c>
      <c r="K3719" s="15" t="s">
        <v>2701</v>
      </c>
      <c r="L3719" s="40" t="s">
        <v>6</v>
      </c>
      <c r="M3719" s="39"/>
      <c r="N3719" s="41" t="s">
        <v>2687</v>
      </c>
      <c r="O3719" s="39" t="s">
        <v>12431</v>
      </c>
      <c r="P3719" s="40">
        <v>1</v>
      </c>
      <c r="Q3719" s="40">
        <v>4</v>
      </c>
      <c r="R3719" s="40" t="str">
        <f>IFERROR(VLOOKUP(Tabla2[[#This Row],[CONTRATISTA PRNCIPAL]],Hoja1!$L$5:$M$9,2,FALSE),"CJV")</f>
        <v>CJV</v>
      </c>
      <c r="S3719" s="40" t="str">
        <f>IF(Tabla2[[#This Row],[EMPRESA]]=Tabla2[[#This Row],[CONTRATISTA PRNCIPAL]],"Principal","Secundaria")</f>
        <v>Principal</v>
      </c>
      <c r="T3719" s="42">
        <f>IFERROR(1/COUNTIF(Tabla2[CONTRATISTA PRNCIPAL],Tabla2[[#This Row],[CONTRATISTA PRNCIPAL]]),0)</f>
        <v>0.00392156862745098</v>
      </c>
      <c r="U3719" s="43">
        <f>IF(((TODAY()-Tabla2[[#This Row],[FECHA NACIMIENTO]])/365)&lt;18,"Corregir", IF(((TODAY()-Tabla2[[#This Row],[FECHA NACIMIENTO]])/365)&gt;80, "Corregir",ROUNDDOWN(((TODAY()-Tabla2[[#This Row],[FECHA NACIMIENTO]])/365),0)))</f>
        <v>49</v>
      </c>
      <c r="V37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19" s="44" t="str">
        <f>+IF(Tabla2[[#This Row],[Edad]]="Corregir","Corregir","Ok")</f>
        <v>Ok</v>
      </c>
      <c r="X3719" s="42" t="str">
        <f>+IFERROR(VLOOKUP(Tabla2[[#This Row],[DISTRITO SEGÚN DNI]],Hoja1!$A$2:$B$32,2,FALSE),"No")</f>
        <v>No</v>
      </c>
      <c r="Y3719" s="42" t="str">
        <f>IF(OR(LOWER(Tabla2[[#This Row],[GENERO]])="masculino", LOWER(Tabla2[[#This Row],[GENERO]])="femenino"),"OK","Corregir")</f>
        <v>OK</v>
      </c>
      <c r="Z3719" s="42" t="str">
        <f>+IF(Tabla2[[#This Row],[Nro. DNI / CE]]="","Corregir",IF(LEN(Tabla2[[#This Row],[Nro. DNI / CE]])&gt;=8,"OK","Corregir"))</f>
        <v>OK</v>
      </c>
      <c r="AA3719" s="42">
        <f>COUNTIF(Tabla2[APELLIDOS Y NOMBRES],Tabla2[[#This Row],[APELLIDOS Y NOMBRES]])</f>
        <v>1</v>
      </c>
      <c r="AB3719" s="42">
        <f>IF(Tabla2[[#This Row],[Trabajador]]&gt;1,1/Tabla2[[#This Row],[Trabajador]],Tabla2[[#This Row],[Trabajador]])</f>
        <v>1</v>
      </c>
      <c r="AC3719" t="str">
        <f>+IFERROR(IF(Tabla2[[#This Row],[FECHA CESE/BAJA]]="","No Aplica",IF(AND(MONTH(Tabla2[[#This Row],[FECHA CESE/BAJA]])=MONTH(TODAY()-30),YEAR(Tabla2[[#This Row],[FECHA CESE/BAJA]])=YEAR(TODAY())),MONTH(TODAY()-30)&amp;"-"&amp;YEAR(TODAY()),"Borrar")),"No aplica")</f>
        <v>No Aplica</v>
      </c>
      <c r="AD3719" t="str">
        <f>+IFERROR(IF(Tabla2[[#This Row],[FECHA INICIO DE LABORES EN OBRA]]="","No Aplica",IF(AND(MONTH(Tabla2[[#This Row],[FECHA INICIO DE LABORES EN OBRA]])=MONTH(TODAY()-30),YEAR(Tabla2[[#This Row],[FECHA INICIO DE LABORES EN OBRA]])=YEAR(TODAY())),MONTH(TODAY()-30)&amp;"-"&amp;YEAR(TODAY()),"No Aplica")),"No Aplica")</f>
        <v>No Aplica</v>
      </c>
    </row>
    <row r="3720" spans="1:30" x14ac:dyDescent="0.25">
      <c r="A3720" s="13" t="s">
        <v>12059</v>
      </c>
      <c r="B3720" s="15" t="s">
        <v>12060</v>
      </c>
      <c r="C3720" s="15" t="s">
        <v>12060</v>
      </c>
      <c r="D3720" s="15" t="s">
        <v>12432</v>
      </c>
      <c r="E3720" s="15" t="s">
        <v>12433</v>
      </c>
      <c r="F3720" s="39">
        <v>29595</v>
      </c>
      <c r="G3720" s="15">
        <v>1</v>
      </c>
      <c r="H3720" s="15" t="s">
        <v>12434</v>
      </c>
      <c r="I3720" s="15" t="s">
        <v>12435</v>
      </c>
      <c r="J3720" s="15" t="s">
        <v>12436</v>
      </c>
      <c r="K3720" s="15" t="s">
        <v>2697</v>
      </c>
      <c r="L3720" s="40" t="s">
        <v>6</v>
      </c>
      <c r="M3720" s="39"/>
      <c r="N3720" s="41" t="s">
        <v>2687</v>
      </c>
      <c r="O3720" s="39">
        <v>45139</v>
      </c>
      <c r="P3720" s="40">
        <v>1</v>
      </c>
      <c r="Q3720" s="40">
        <v>4</v>
      </c>
      <c r="R3720" s="40" t="str">
        <f>IFERROR(VLOOKUP(Tabla2[[#This Row],[CONTRATISTA PRNCIPAL]],Hoja1!$L$5:$M$9,2,FALSE),"CJV")</f>
        <v>CJV</v>
      </c>
      <c r="S3720" s="40" t="str">
        <f>IF(Tabla2[[#This Row],[EMPRESA]]=Tabla2[[#This Row],[CONTRATISTA PRNCIPAL]],"Principal","Secundaria")</f>
        <v>Principal</v>
      </c>
      <c r="T3720" s="42">
        <f>IFERROR(1/COUNTIF(Tabla2[CONTRATISTA PRNCIPAL],Tabla2[[#This Row],[CONTRATISTA PRNCIPAL]]),0)</f>
        <v>0.00392156862745098</v>
      </c>
      <c r="U3720" s="43">
        <f>IF(((TODAY()-Tabla2[[#This Row],[FECHA NACIMIENTO]])/365)&lt;18,"Corregir", IF(((TODAY()-Tabla2[[#This Row],[FECHA NACIMIENTO]])/365)&gt;80, "Corregir",ROUNDDOWN(((TODAY()-Tabla2[[#This Row],[FECHA NACIMIENTO]])/365),0)))</f>
        <v>42</v>
      </c>
      <c r="V37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20" s="44" t="str">
        <f>+IF(Tabla2[[#This Row],[Edad]]="Corregir","Corregir","Ok")</f>
        <v>Ok</v>
      </c>
      <c r="X3720" s="42" t="str">
        <f>+IFERROR(VLOOKUP(Tabla2[[#This Row],[DISTRITO SEGÚN DNI]],Hoja1!$A$2:$B$32,2,FALSE),"No")</f>
        <v>No</v>
      </c>
      <c r="Y3720" s="42" t="str">
        <f>IF(OR(LOWER(Tabla2[[#This Row],[GENERO]])="masculino", LOWER(Tabla2[[#This Row],[GENERO]])="femenino"),"OK","Corregir")</f>
        <v>OK</v>
      </c>
      <c r="Z3720" s="42" t="str">
        <f>+IF(Tabla2[[#This Row],[Nro. DNI / CE]]="","Corregir",IF(LEN(Tabla2[[#This Row],[Nro. DNI / CE]])&gt;=8,"OK","Corregir"))</f>
        <v>OK</v>
      </c>
      <c r="AA3720" s="42">
        <f>COUNTIF(Tabla2[APELLIDOS Y NOMBRES],Tabla2[[#This Row],[APELLIDOS Y NOMBRES]])</f>
        <v>1</v>
      </c>
      <c r="AB3720" s="42">
        <f>IF(Tabla2[[#This Row],[Trabajador]]&gt;1,1/Tabla2[[#This Row],[Trabajador]],Tabla2[[#This Row],[Trabajador]])</f>
        <v>1</v>
      </c>
      <c r="AC3720" t="str">
        <f>+IFERROR(IF(Tabla2[[#This Row],[FECHA CESE/BAJA]]="","No Aplica",IF(AND(MONTH(Tabla2[[#This Row],[FECHA CESE/BAJA]])=MONTH(TODAY()-30),YEAR(Tabla2[[#This Row],[FECHA CESE/BAJA]])=YEAR(TODAY())),MONTH(TODAY()-30)&amp;"-"&amp;YEAR(TODAY()),"Borrar")),"No aplica")</f>
        <v>No Aplica</v>
      </c>
      <c r="AD3720" t="str">
        <f>+IFERROR(IF(Tabla2[[#This Row],[FECHA INICIO DE LABORES EN OBRA]]="","No Aplica",IF(AND(MONTH(Tabla2[[#This Row],[FECHA INICIO DE LABORES EN OBRA]])=MONTH(TODAY()-30),YEAR(Tabla2[[#This Row],[FECHA INICIO DE LABORES EN OBRA]])=YEAR(TODAY())),MONTH(TODAY()-30)&amp;"-"&amp;YEAR(TODAY()),"No Aplica")),"No Aplica")</f>
        <v>8-2023</v>
      </c>
    </row>
    <row r="3721" spans="1:30" x14ac:dyDescent="0.25">
      <c r="A3721" s="13" t="s">
        <v>12059</v>
      </c>
      <c r="B3721" s="15" t="s">
        <v>12060</v>
      </c>
      <c r="C3721" s="15" t="s">
        <v>12060</v>
      </c>
      <c r="D3721" s="15">
        <v>74053810</v>
      </c>
      <c r="E3721" s="15" t="s">
        <v>12437</v>
      </c>
      <c r="F3721" s="39">
        <v>32378</v>
      </c>
      <c r="G3721" s="15">
        <v>2</v>
      </c>
      <c r="H3721" s="15" t="s">
        <v>12073</v>
      </c>
      <c r="I3721" s="15" t="s">
        <v>12064</v>
      </c>
      <c r="J3721" s="15" t="s">
        <v>12438</v>
      </c>
      <c r="K3721" s="15" t="s">
        <v>2808</v>
      </c>
      <c r="L3721" s="40" t="s">
        <v>6</v>
      </c>
      <c r="M3721" s="39"/>
      <c r="N3721" s="41" t="s">
        <v>2687</v>
      </c>
      <c r="O3721" s="39" t="s">
        <v>1059</v>
      </c>
      <c r="P3721" s="40">
        <v>2</v>
      </c>
      <c r="Q3721" s="40">
        <v>4</v>
      </c>
      <c r="R3721" s="40" t="str">
        <f>IFERROR(VLOOKUP(Tabla2[[#This Row],[CONTRATISTA PRNCIPAL]],Hoja1!$L$5:$M$9,2,FALSE),"CJV")</f>
        <v>CJV</v>
      </c>
      <c r="S3721" s="40" t="str">
        <f>IF(Tabla2[[#This Row],[EMPRESA]]=Tabla2[[#This Row],[CONTRATISTA PRNCIPAL]],"Principal","Secundaria")</f>
        <v>Principal</v>
      </c>
      <c r="T3721" s="42">
        <f>IFERROR(1/COUNTIF(Tabla2[CONTRATISTA PRNCIPAL],Tabla2[[#This Row],[CONTRATISTA PRNCIPAL]]),0)</f>
        <v>0.00392156862745098</v>
      </c>
      <c r="U3721" s="43">
        <f>IF(((TODAY()-Tabla2[[#This Row],[FECHA NACIMIENTO]])/365)&lt;18,"Corregir", IF(((TODAY()-Tabla2[[#This Row],[FECHA NACIMIENTO]])/365)&gt;80, "Corregir",ROUNDDOWN(((TODAY()-Tabla2[[#This Row],[FECHA NACIMIENTO]])/365),0)))</f>
        <v>35</v>
      </c>
      <c r="V37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21" s="44" t="str">
        <f>+IF(Tabla2[[#This Row],[Edad]]="Corregir","Corregir","Ok")</f>
        <v>Ok</v>
      </c>
      <c r="X3721" s="42" t="str">
        <f>+IFERROR(VLOOKUP(Tabla2[[#This Row],[DISTRITO SEGÚN DNI]],Hoja1!$A$2:$B$32,2,FALSE),"No")</f>
        <v>No</v>
      </c>
      <c r="Y3721" s="42" t="str">
        <f>IF(OR(LOWER(Tabla2[[#This Row],[GENERO]])="masculino", LOWER(Tabla2[[#This Row],[GENERO]])="femenino"),"OK","Corregir")</f>
        <v>OK</v>
      </c>
      <c r="Z3721" s="42" t="str">
        <f>+IF(Tabla2[[#This Row],[Nro. DNI / CE]]="","Corregir",IF(LEN(Tabla2[[#This Row],[Nro. DNI / CE]])&gt;=8,"OK","Corregir"))</f>
        <v>OK</v>
      </c>
      <c r="AA3721" s="42">
        <f>COUNTIF(Tabla2[APELLIDOS Y NOMBRES],Tabla2[[#This Row],[APELLIDOS Y NOMBRES]])</f>
        <v>1</v>
      </c>
      <c r="AB3721" s="42">
        <f>IF(Tabla2[[#This Row],[Trabajador]]&gt;1,1/Tabla2[[#This Row],[Trabajador]],Tabla2[[#This Row],[Trabajador]])</f>
        <v>1</v>
      </c>
      <c r="AC3721" t="str">
        <f>+IFERROR(IF(Tabla2[[#This Row],[FECHA CESE/BAJA]]="","No Aplica",IF(AND(MONTH(Tabla2[[#This Row],[FECHA CESE/BAJA]])=MONTH(TODAY()-30),YEAR(Tabla2[[#This Row],[FECHA CESE/BAJA]])=YEAR(TODAY())),MONTH(TODAY()-30)&amp;"-"&amp;YEAR(TODAY()),"Borrar")),"No aplica")</f>
        <v>No Aplica</v>
      </c>
      <c r="AD3721" t="str">
        <f>+IFERROR(IF(Tabla2[[#This Row],[FECHA INICIO DE LABORES EN OBRA]]="","No Aplica",IF(AND(MONTH(Tabla2[[#This Row],[FECHA INICIO DE LABORES EN OBRA]])=MONTH(TODAY()-30),YEAR(Tabla2[[#This Row],[FECHA INICIO DE LABORES EN OBRA]])=YEAR(TODAY())),MONTH(TODAY()-30)&amp;"-"&amp;YEAR(TODAY()),"No Aplica")),"No Aplica")</f>
        <v>No Aplica</v>
      </c>
    </row>
    <row r="3722" spans="1:30" x14ac:dyDescent="0.25">
      <c r="A3722" s="13" t="s">
        <v>12059</v>
      </c>
      <c r="B3722" s="15" t="s">
        <v>12060</v>
      </c>
      <c r="C3722" s="15" t="s">
        <v>12060</v>
      </c>
      <c r="D3722" s="15" t="s">
        <v>12439</v>
      </c>
      <c r="E3722" s="15" t="s">
        <v>12440</v>
      </c>
      <c r="F3722" s="39">
        <v>29834</v>
      </c>
      <c r="G3722" s="15">
        <v>2</v>
      </c>
      <c r="H3722" s="15" t="s">
        <v>12116</v>
      </c>
      <c r="I3722" s="15" t="s">
        <v>12079</v>
      </c>
      <c r="J3722" s="15" t="s">
        <v>12441</v>
      </c>
      <c r="K3722" s="15" t="s">
        <v>2701</v>
      </c>
      <c r="L3722" s="40" t="s">
        <v>6</v>
      </c>
      <c r="M3722" s="39"/>
      <c r="N3722" s="41" t="s">
        <v>2687</v>
      </c>
      <c r="O3722" s="39">
        <v>44067</v>
      </c>
      <c r="P3722" s="40">
        <v>1</v>
      </c>
      <c r="Q3722" s="40">
        <v>4</v>
      </c>
      <c r="R3722" s="40" t="str">
        <f>IFERROR(VLOOKUP(Tabla2[[#This Row],[CONTRATISTA PRNCIPAL]],Hoja1!$L$5:$M$9,2,FALSE),"CJV")</f>
        <v>CJV</v>
      </c>
      <c r="S3722" s="40" t="str">
        <f>IF(Tabla2[[#This Row],[EMPRESA]]=Tabla2[[#This Row],[CONTRATISTA PRNCIPAL]],"Principal","Secundaria")</f>
        <v>Principal</v>
      </c>
      <c r="T3722" s="42">
        <f>IFERROR(1/COUNTIF(Tabla2[CONTRATISTA PRNCIPAL],Tabla2[[#This Row],[CONTRATISTA PRNCIPAL]]),0)</f>
        <v>0.00392156862745098</v>
      </c>
      <c r="U3722" s="43">
        <f>IF(((TODAY()-Tabla2[[#This Row],[FECHA NACIMIENTO]])/365)&lt;18,"Corregir", IF(((TODAY()-Tabla2[[#This Row],[FECHA NACIMIENTO]])/365)&gt;80, "Corregir",ROUNDDOWN(((TODAY()-Tabla2[[#This Row],[FECHA NACIMIENTO]])/365),0)))</f>
        <v>42</v>
      </c>
      <c r="V37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22" s="44" t="str">
        <f>+IF(Tabla2[[#This Row],[Edad]]="Corregir","Corregir","Ok")</f>
        <v>Ok</v>
      </c>
      <c r="X3722" s="42" t="str">
        <f>+IFERROR(VLOOKUP(Tabla2[[#This Row],[DISTRITO SEGÚN DNI]],Hoja1!$A$2:$B$32,2,FALSE),"No")</f>
        <v>No</v>
      </c>
      <c r="Y3722" s="42" t="str">
        <f>IF(OR(LOWER(Tabla2[[#This Row],[GENERO]])="masculino", LOWER(Tabla2[[#This Row],[GENERO]])="femenino"),"OK","Corregir")</f>
        <v>OK</v>
      </c>
      <c r="Z3722" s="42" t="str">
        <f>+IF(Tabla2[[#This Row],[Nro. DNI / CE]]="","Corregir",IF(LEN(Tabla2[[#This Row],[Nro. DNI / CE]])&gt;=8,"OK","Corregir"))</f>
        <v>OK</v>
      </c>
      <c r="AA3722" s="42">
        <f>COUNTIF(Tabla2[APELLIDOS Y NOMBRES],Tabla2[[#This Row],[APELLIDOS Y NOMBRES]])</f>
        <v>1</v>
      </c>
      <c r="AB3722" s="42">
        <f>IF(Tabla2[[#This Row],[Trabajador]]&gt;1,1/Tabla2[[#This Row],[Trabajador]],Tabla2[[#This Row],[Trabajador]])</f>
        <v>1</v>
      </c>
      <c r="AC3722" t="str">
        <f>+IFERROR(IF(Tabla2[[#This Row],[FECHA CESE/BAJA]]="","No Aplica",IF(AND(MONTH(Tabla2[[#This Row],[FECHA CESE/BAJA]])=MONTH(TODAY()-30),YEAR(Tabla2[[#This Row],[FECHA CESE/BAJA]])=YEAR(TODAY())),MONTH(TODAY()-30)&amp;"-"&amp;YEAR(TODAY()),"Borrar")),"No aplica")</f>
        <v>No Aplica</v>
      </c>
      <c r="AD3722" t="str">
        <f>+IFERROR(IF(Tabla2[[#This Row],[FECHA INICIO DE LABORES EN OBRA]]="","No Aplica",IF(AND(MONTH(Tabla2[[#This Row],[FECHA INICIO DE LABORES EN OBRA]])=MONTH(TODAY()-30),YEAR(Tabla2[[#This Row],[FECHA INICIO DE LABORES EN OBRA]])=YEAR(TODAY())),MONTH(TODAY()-30)&amp;"-"&amp;YEAR(TODAY()),"No Aplica")),"No Aplica")</f>
        <v>No Aplica</v>
      </c>
    </row>
    <row r="3723" spans="1:30" x14ac:dyDescent="0.25">
      <c r="A3723" s="13" t="s">
        <v>12059</v>
      </c>
      <c r="B3723" s="15" t="s">
        <v>12060</v>
      </c>
      <c r="C3723" s="15" t="s">
        <v>12060</v>
      </c>
      <c r="D3723" s="15" t="s">
        <v>1310</v>
      </c>
      <c r="E3723" s="15" t="s">
        <v>1311</v>
      </c>
      <c r="F3723" s="39">
        <v>35647</v>
      </c>
      <c r="G3723" s="15">
        <v>2</v>
      </c>
      <c r="H3723" s="15" t="s">
        <v>5155</v>
      </c>
      <c r="I3723" s="15" t="s">
        <v>12071</v>
      </c>
      <c r="J3723" s="15" t="s">
        <v>12442</v>
      </c>
      <c r="K3723" s="15" t="s">
        <v>2802</v>
      </c>
      <c r="L3723" s="40" t="s">
        <v>6</v>
      </c>
      <c r="M3723" s="39"/>
      <c r="N3723" s="41" t="s">
        <v>2687</v>
      </c>
      <c r="O3723" s="39">
        <v>45007</v>
      </c>
      <c r="P3723" s="40">
        <v>1</v>
      </c>
      <c r="Q3723" s="40">
        <v>4</v>
      </c>
      <c r="R3723" s="40" t="str">
        <f>IFERROR(VLOOKUP(Tabla2[[#This Row],[CONTRATISTA PRNCIPAL]],Hoja1!$L$5:$M$9,2,FALSE),"CJV")</f>
        <v>CJV</v>
      </c>
      <c r="S3723" s="40" t="str">
        <f>IF(Tabla2[[#This Row],[EMPRESA]]=Tabla2[[#This Row],[CONTRATISTA PRNCIPAL]],"Principal","Secundaria")</f>
        <v>Principal</v>
      </c>
      <c r="T3723" s="42">
        <f>IFERROR(1/COUNTIF(Tabla2[CONTRATISTA PRNCIPAL],Tabla2[[#This Row],[CONTRATISTA PRNCIPAL]]),0)</f>
        <v>0.00392156862745098</v>
      </c>
      <c r="U3723" s="43">
        <f>IF(((TODAY()-Tabla2[[#This Row],[FECHA NACIMIENTO]])/365)&lt;18,"Corregir", IF(((TODAY()-Tabla2[[#This Row],[FECHA NACIMIENTO]])/365)&gt;80, "Corregir",ROUNDDOWN(((TODAY()-Tabla2[[#This Row],[FECHA NACIMIENTO]])/365),0)))</f>
        <v>26</v>
      </c>
      <c r="V37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23" s="44" t="str">
        <f>+IF(Tabla2[[#This Row],[Edad]]="Corregir","Corregir","Ok")</f>
        <v>Ok</v>
      </c>
      <c r="X3723" s="42" t="str">
        <f>+IFERROR(VLOOKUP(Tabla2[[#This Row],[DISTRITO SEGÚN DNI]],Hoja1!$A$2:$B$32,2,FALSE),"No")</f>
        <v>CALLAO</v>
      </c>
      <c r="Y3723" s="42" t="str">
        <f>IF(OR(LOWER(Tabla2[[#This Row],[GENERO]])="masculino", LOWER(Tabla2[[#This Row],[GENERO]])="femenino"),"OK","Corregir")</f>
        <v>OK</v>
      </c>
      <c r="Z3723" s="42" t="str">
        <f>+IF(Tabla2[[#This Row],[Nro. DNI / CE]]="","Corregir",IF(LEN(Tabla2[[#This Row],[Nro. DNI / CE]])&gt;=8,"OK","Corregir"))</f>
        <v>OK</v>
      </c>
      <c r="AA3723" s="42">
        <f>COUNTIF(Tabla2[APELLIDOS Y NOMBRES],Tabla2[[#This Row],[APELLIDOS Y NOMBRES]])</f>
        <v>1</v>
      </c>
      <c r="AB3723" s="42">
        <f>IF(Tabla2[[#This Row],[Trabajador]]&gt;1,1/Tabla2[[#This Row],[Trabajador]],Tabla2[[#This Row],[Trabajador]])</f>
        <v>1</v>
      </c>
      <c r="AC3723" t="str">
        <f>+IFERROR(IF(Tabla2[[#This Row],[FECHA CESE/BAJA]]="","No Aplica",IF(AND(MONTH(Tabla2[[#This Row],[FECHA CESE/BAJA]])=MONTH(TODAY()-30),YEAR(Tabla2[[#This Row],[FECHA CESE/BAJA]])=YEAR(TODAY())),MONTH(TODAY()-30)&amp;"-"&amp;YEAR(TODAY()),"Borrar")),"No aplica")</f>
        <v>No Aplica</v>
      </c>
      <c r="AD3723" t="str">
        <f>+IFERROR(IF(Tabla2[[#This Row],[FECHA INICIO DE LABORES EN OBRA]]="","No Aplica",IF(AND(MONTH(Tabla2[[#This Row],[FECHA INICIO DE LABORES EN OBRA]])=MONTH(TODAY()-30),YEAR(Tabla2[[#This Row],[FECHA INICIO DE LABORES EN OBRA]])=YEAR(TODAY())),MONTH(TODAY()-30)&amp;"-"&amp;YEAR(TODAY()),"No Aplica")),"No Aplica")</f>
        <v>No Aplica</v>
      </c>
    </row>
    <row r="3724" spans="1:30" x14ac:dyDescent="0.25">
      <c r="A3724" s="13" t="s">
        <v>12059</v>
      </c>
      <c r="B3724" s="15" t="s">
        <v>12060</v>
      </c>
      <c r="C3724" s="15" t="s">
        <v>12060</v>
      </c>
      <c r="D3724" s="15" t="s">
        <v>12443</v>
      </c>
      <c r="E3724" s="15" t="s">
        <v>12444</v>
      </c>
      <c r="F3724" s="39">
        <v>33698</v>
      </c>
      <c r="G3724" s="15">
        <v>2</v>
      </c>
      <c r="H3724" s="15" t="s">
        <v>12116</v>
      </c>
      <c r="I3724" s="15" t="s">
        <v>12102</v>
      </c>
      <c r="J3724" s="15" t="s">
        <v>12445</v>
      </c>
      <c r="K3724" s="15" t="s">
        <v>2108</v>
      </c>
      <c r="L3724" s="40" t="s">
        <v>6</v>
      </c>
      <c r="M3724" s="39"/>
      <c r="N3724" s="41" t="s">
        <v>2687</v>
      </c>
      <c r="O3724" s="39">
        <v>44333</v>
      </c>
      <c r="P3724" s="40">
        <v>1</v>
      </c>
      <c r="Q3724" s="40">
        <v>4</v>
      </c>
      <c r="R3724" s="40" t="str">
        <f>IFERROR(VLOOKUP(Tabla2[[#This Row],[CONTRATISTA PRNCIPAL]],Hoja1!$L$5:$M$9,2,FALSE),"CJV")</f>
        <v>CJV</v>
      </c>
      <c r="S3724" s="40" t="str">
        <f>IF(Tabla2[[#This Row],[EMPRESA]]=Tabla2[[#This Row],[CONTRATISTA PRNCIPAL]],"Principal","Secundaria")</f>
        <v>Principal</v>
      </c>
      <c r="T3724" s="42">
        <f>IFERROR(1/COUNTIF(Tabla2[CONTRATISTA PRNCIPAL],Tabla2[[#This Row],[CONTRATISTA PRNCIPAL]]),0)</f>
        <v>0.00392156862745098</v>
      </c>
      <c r="U3724" s="43">
        <f>IF(((TODAY()-Tabla2[[#This Row],[FECHA NACIMIENTO]])/365)&lt;18,"Corregir", IF(((TODAY()-Tabla2[[#This Row],[FECHA NACIMIENTO]])/365)&gt;80, "Corregir",ROUNDDOWN(((TODAY()-Tabla2[[#This Row],[FECHA NACIMIENTO]])/365),0)))</f>
        <v>31</v>
      </c>
      <c r="V37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24" s="44" t="str">
        <f>+IF(Tabla2[[#This Row],[Edad]]="Corregir","Corregir","Ok")</f>
        <v>Ok</v>
      </c>
      <c r="X3724" s="42" t="str">
        <f>+IFERROR(VLOOKUP(Tabla2[[#This Row],[DISTRITO SEGÚN DNI]],Hoja1!$A$2:$B$32,2,FALSE),"No")</f>
        <v>No</v>
      </c>
      <c r="Y3724" s="42" t="str">
        <f>IF(OR(LOWER(Tabla2[[#This Row],[GENERO]])="masculino", LOWER(Tabla2[[#This Row],[GENERO]])="femenino"),"OK","Corregir")</f>
        <v>OK</v>
      </c>
      <c r="Z3724" s="42" t="str">
        <f>+IF(Tabla2[[#This Row],[Nro. DNI / CE]]="","Corregir",IF(LEN(Tabla2[[#This Row],[Nro. DNI / CE]])&gt;=8,"OK","Corregir"))</f>
        <v>OK</v>
      </c>
      <c r="AA3724" s="42">
        <f>COUNTIF(Tabla2[APELLIDOS Y NOMBRES],Tabla2[[#This Row],[APELLIDOS Y NOMBRES]])</f>
        <v>1</v>
      </c>
      <c r="AB3724" s="42">
        <f>IF(Tabla2[[#This Row],[Trabajador]]&gt;1,1/Tabla2[[#This Row],[Trabajador]],Tabla2[[#This Row],[Trabajador]])</f>
        <v>1</v>
      </c>
      <c r="AC3724" t="str">
        <f>+IFERROR(IF(Tabla2[[#This Row],[FECHA CESE/BAJA]]="","No Aplica",IF(AND(MONTH(Tabla2[[#This Row],[FECHA CESE/BAJA]])=MONTH(TODAY()-30),YEAR(Tabla2[[#This Row],[FECHA CESE/BAJA]])=YEAR(TODAY())),MONTH(TODAY()-30)&amp;"-"&amp;YEAR(TODAY()),"Borrar")),"No aplica")</f>
        <v>No Aplica</v>
      </c>
      <c r="AD3724" t="str">
        <f>+IFERROR(IF(Tabla2[[#This Row],[FECHA INICIO DE LABORES EN OBRA]]="","No Aplica",IF(AND(MONTH(Tabla2[[#This Row],[FECHA INICIO DE LABORES EN OBRA]])=MONTH(TODAY()-30),YEAR(Tabla2[[#This Row],[FECHA INICIO DE LABORES EN OBRA]])=YEAR(TODAY())),MONTH(TODAY()-30)&amp;"-"&amp;YEAR(TODAY()),"No Aplica")),"No Aplica")</f>
        <v>No Aplica</v>
      </c>
    </row>
    <row r="3725" spans="1:30" x14ac:dyDescent="0.25">
      <c r="A3725" s="13" t="s">
        <v>12059</v>
      </c>
      <c r="B3725" s="15" t="s">
        <v>12060</v>
      </c>
      <c r="C3725" s="15" t="s">
        <v>12060</v>
      </c>
      <c r="D3725" s="15" t="s">
        <v>12446</v>
      </c>
      <c r="E3725" s="15" t="s">
        <v>12447</v>
      </c>
      <c r="F3725" s="39">
        <v>34241</v>
      </c>
      <c r="G3725" s="15">
        <v>2</v>
      </c>
      <c r="H3725" s="15" t="s">
        <v>3245</v>
      </c>
      <c r="I3725" s="15" t="s">
        <v>12071</v>
      </c>
      <c r="J3725" s="15" t="s">
        <v>12448</v>
      </c>
      <c r="K3725" s="15" t="s">
        <v>2075</v>
      </c>
      <c r="L3725" s="40" t="s">
        <v>6</v>
      </c>
      <c r="M3725" s="39"/>
      <c r="N3725" s="41" t="s">
        <v>2687</v>
      </c>
      <c r="O3725" s="39">
        <v>45139</v>
      </c>
      <c r="P3725" s="40">
        <v>1</v>
      </c>
      <c r="Q3725" s="40">
        <v>4</v>
      </c>
      <c r="R3725" s="40" t="str">
        <f>IFERROR(VLOOKUP(Tabla2[[#This Row],[CONTRATISTA PRNCIPAL]],Hoja1!$L$5:$M$9,2,FALSE),"CJV")</f>
        <v>CJV</v>
      </c>
      <c r="S3725" s="40" t="str">
        <f>IF(Tabla2[[#This Row],[EMPRESA]]=Tabla2[[#This Row],[CONTRATISTA PRNCIPAL]],"Principal","Secundaria")</f>
        <v>Principal</v>
      </c>
      <c r="T3725" s="42">
        <f>IFERROR(1/COUNTIF(Tabla2[CONTRATISTA PRNCIPAL],Tabla2[[#This Row],[CONTRATISTA PRNCIPAL]]),0)</f>
        <v>0.00392156862745098</v>
      </c>
      <c r="U3725" s="43">
        <f>IF(((TODAY()-Tabla2[[#This Row],[FECHA NACIMIENTO]])/365)&lt;18,"Corregir", IF(((TODAY()-Tabla2[[#This Row],[FECHA NACIMIENTO]])/365)&gt;80, "Corregir",ROUNDDOWN(((TODAY()-Tabla2[[#This Row],[FECHA NACIMIENTO]])/365),0)))</f>
        <v>30</v>
      </c>
      <c r="V37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25" s="44" t="str">
        <f>+IF(Tabla2[[#This Row],[Edad]]="Corregir","Corregir","Ok")</f>
        <v>Ok</v>
      </c>
      <c r="X3725" s="42" t="str">
        <f>+IFERROR(VLOOKUP(Tabla2[[#This Row],[DISTRITO SEGÚN DNI]],Hoja1!$A$2:$B$32,2,FALSE),"No")</f>
        <v>No</v>
      </c>
      <c r="Y3725" s="42" t="str">
        <f>IF(OR(LOWER(Tabla2[[#This Row],[GENERO]])="masculino", LOWER(Tabla2[[#This Row],[GENERO]])="femenino"),"OK","Corregir")</f>
        <v>OK</v>
      </c>
      <c r="Z3725" s="42" t="str">
        <f>+IF(Tabla2[[#This Row],[Nro. DNI / CE]]="","Corregir",IF(LEN(Tabla2[[#This Row],[Nro. DNI / CE]])&gt;=8,"OK","Corregir"))</f>
        <v>OK</v>
      </c>
      <c r="AA3725" s="42">
        <f>COUNTIF(Tabla2[APELLIDOS Y NOMBRES],Tabla2[[#This Row],[APELLIDOS Y NOMBRES]])</f>
        <v>1</v>
      </c>
      <c r="AB3725" s="42">
        <f>IF(Tabla2[[#This Row],[Trabajador]]&gt;1,1/Tabla2[[#This Row],[Trabajador]],Tabla2[[#This Row],[Trabajador]])</f>
        <v>1</v>
      </c>
      <c r="AC3725" t="str">
        <f>+IFERROR(IF(Tabla2[[#This Row],[FECHA CESE/BAJA]]="","No Aplica",IF(AND(MONTH(Tabla2[[#This Row],[FECHA CESE/BAJA]])=MONTH(TODAY()-30),YEAR(Tabla2[[#This Row],[FECHA CESE/BAJA]])=YEAR(TODAY())),MONTH(TODAY()-30)&amp;"-"&amp;YEAR(TODAY()),"Borrar")),"No aplica")</f>
        <v>No Aplica</v>
      </c>
      <c r="AD3725" t="str">
        <f>+IFERROR(IF(Tabla2[[#This Row],[FECHA INICIO DE LABORES EN OBRA]]="","No Aplica",IF(AND(MONTH(Tabla2[[#This Row],[FECHA INICIO DE LABORES EN OBRA]])=MONTH(TODAY()-30),YEAR(Tabla2[[#This Row],[FECHA INICIO DE LABORES EN OBRA]])=YEAR(TODAY())),MONTH(TODAY()-30)&amp;"-"&amp;YEAR(TODAY()),"No Aplica")),"No Aplica")</f>
        <v>8-2023</v>
      </c>
    </row>
    <row r="3726" spans="1:30" x14ac:dyDescent="0.25">
      <c r="A3726" s="13" t="s">
        <v>12059</v>
      </c>
      <c r="B3726" s="15" t="s">
        <v>12060</v>
      </c>
      <c r="C3726" s="15" t="s">
        <v>12060</v>
      </c>
      <c r="D3726" s="15" t="s">
        <v>12449</v>
      </c>
      <c r="E3726" s="15" t="s">
        <v>12450</v>
      </c>
      <c r="F3726" s="39">
        <v>36672</v>
      </c>
      <c r="G3726" s="15">
        <v>2</v>
      </c>
      <c r="H3726" s="15" t="s">
        <v>12069</v>
      </c>
      <c r="I3726" s="15" t="s">
        <v>12102</v>
      </c>
      <c r="J3726" s="15" t="s">
        <v>12451</v>
      </c>
      <c r="K3726" s="15" t="s">
        <v>12452</v>
      </c>
      <c r="L3726" s="40" t="s">
        <v>6</v>
      </c>
      <c r="M3726" s="39"/>
      <c r="N3726" s="41" t="s">
        <v>2687</v>
      </c>
      <c r="O3726" s="39">
        <v>44319</v>
      </c>
      <c r="P3726" s="40">
        <v>1</v>
      </c>
      <c r="Q3726" s="40">
        <v>4</v>
      </c>
      <c r="R3726" s="40" t="str">
        <f>IFERROR(VLOOKUP(Tabla2[[#This Row],[CONTRATISTA PRNCIPAL]],Hoja1!$L$5:$M$9,2,FALSE),"CJV")</f>
        <v>CJV</v>
      </c>
      <c r="S3726" s="40" t="str">
        <f>IF(Tabla2[[#This Row],[EMPRESA]]=Tabla2[[#This Row],[CONTRATISTA PRNCIPAL]],"Principal","Secundaria")</f>
        <v>Principal</v>
      </c>
      <c r="T3726" s="42">
        <f>IFERROR(1/COUNTIF(Tabla2[CONTRATISTA PRNCIPAL],Tabla2[[#This Row],[CONTRATISTA PRNCIPAL]]),0)</f>
        <v>0.00392156862745098</v>
      </c>
      <c r="U3726" s="43">
        <f>IF(((TODAY()-Tabla2[[#This Row],[FECHA NACIMIENTO]])/365)&lt;18,"Corregir", IF(((TODAY()-Tabla2[[#This Row],[FECHA NACIMIENTO]])/365)&gt;80, "Corregir",ROUNDDOWN(((TODAY()-Tabla2[[#This Row],[FECHA NACIMIENTO]])/365),0)))</f>
        <v>23</v>
      </c>
      <c r="V37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726" s="44" t="str">
        <f>+IF(Tabla2[[#This Row],[Edad]]="Corregir","Corregir","Ok")</f>
        <v>Ok</v>
      </c>
      <c r="X3726" s="42" t="str">
        <f>+IFERROR(VLOOKUP(Tabla2[[#This Row],[DISTRITO SEGÚN DNI]],Hoja1!$A$2:$B$32,2,FALSE),"No")</f>
        <v>No</v>
      </c>
      <c r="Y3726" s="42" t="str">
        <f>IF(OR(LOWER(Tabla2[[#This Row],[GENERO]])="masculino", LOWER(Tabla2[[#This Row],[GENERO]])="femenino"),"OK","Corregir")</f>
        <v>OK</v>
      </c>
      <c r="Z3726" s="42" t="str">
        <f>+IF(Tabla2[[#This Row],[Nro. DNI / CE]]="","Corregir",IF(LEN(Tabla2[[#This Row],[Nro. DNI / CE]])&gt;=8,"OK","Corregir"))</f>
        <v>OK</v>
      </c>
      <c r="AA3726" s="42">
        <f>COUNTIF(Tabla2[APELLIDOS Y NOMBRES],Tabla2[[#This Row],[APELLIDOS Y NOMBRES]])</f>
        <v>1</v>
      </c>
      <c r="AB3726" s="42">
        <f>IF(Tabla2[[#This Row],[Trabajador]]&gt;1,1/Tabla2[[#This Row],[Trabajador]],Tabla2[[#This Row],[Trabajador]])</f>
        <v>1</v>
      </c>
      <c r="AC3726" t="str">
        <f>+IFERROR(IF(Tabla2[[#This Row],[FECHA CESE/BAJA]]="","No Aplica",IF(AND(MONTH(Tabla2[[#This Row],[FECHA CESE/BAJA]])=MONTH(TODAY()-30),YEAR(Tabla2[[#This Row],[FECHA CESE/BAJA]])=YEAR(TODAY())),MONTH(TODAY()-30)&amp;"-"&amp;YEAR(TODAY()),"Borrar")),"No aplica")</f>
        <v>No Aplica</v>
      </c>
      <c r="AD3726" t="str">
        <f>+IFERROR(IF(Tabla2[[#This Row],[FECHA INICIO DE LABORES EN OBRA]]="","No Aplica",IF(AND(MONTH(Tabla2[[#This Row],[FECHA INICIO DE LABORES EN OBRA]])=MONTH(TODAY()-30),YEAR(Tabla2[[#This Row],[FECHA INICIO DE LABORES EN OBRA]])=YEAR(TODAY())),MONTH(TODAY()-30)&amp;"-"&amp;YEAR(TODAY()),"No Aplica")),"No Aplica")</f>
        <v>No Aplica</v>
      </c>
    </row>
    <row r="3727" spans="1:30" x14ac:dyDescent="0.25">
      <c r="A3727" s="13" t="s">
        <v>12059</v>
      </c>
      <c r="B3727" s="15" t="s">
        <v>12060</v>
      </c>
      <c r="C3727" s="15" t="s">
        <v>12060</v>
      </c>
      <c r="D3727" s="15" t="s">
        <v>12453</v>
      </c>
      <c r="E3727" s="15" t="s">
        <v>12454</v>
      </c>
      <c r="F3727" s="39">
        <v>34406</v>
      </c>
      <c r="G3727" s="15">
        <v>2</v>
      </c>
      <c r="H3727" s="15" t="s">
        <v>12073</v>
      </c>
      <c r="I3727" s="15" t="s">
        <v>12102</v>
      </c>
      <c r="J3727" s="15" t="s">
        <v>12455</v>
      </c>
      <c r="K3727" s="15" t="s">
        <v>2843</v>
      </c>
      <c r="L3727" s="40" t="s">
        <v>6</v>
      </c>
      <c r="M3727" s="39"/>
      <c r="N3727" s="41" t="s">
        <v>2687</v>
      </c>
      <c r="O3727" s="39" t="s">
        <v>12138</v>
      </c>
      <c r="P3727" s="40">
        <v>1</v>
      </c>
      <c r="Q3727" s="40">
        <v>4</v>
      </c>
      <c r="R3727" s="40" t="str">
        <f>IFERROR(VLOOKUP(Tabla2[[#This Row],[CONTRATISTA PRNCIPAL]],Hoja1!$L$5:$M$9,2,FALSE),"CJV")</f>
        <v>CJV</v>
      </c>
      <c r="S3727" s="40" t="str">
        <f>IF(Tabla2[[#This Row],[EMPRESA]]=Tabla2[[#This Row],[CONTRATISTA PRNCIPAL]],"Principal","Secundaria")</f>
        <v>Principal</v>
      </c>
      <c r="T3727" s="42">
        <f>IFERROR(1/COUNTIF(Tabla2[CONTRATISTA PRNCIPAL],Tabla2[[#This Row],[CONTRATISTA PRNCIPAL]]),0)</f>
        <v>0.00392156862745098</v>
      </c>
      <c r="U3727" s="43">
        <f>IF(((TODAY()-Tabla2[[#This Row],[FECHA NACIMIENTO]])/365)&lt;18,"Corregir", IF(((TODAY()-Tabla2[[#This Row],[FECHA NACIMIENTO]])/365)&gt;80, "Corregir",ROUNDDOWN(((TODAY()-Tabla2[[#This Row],[FECHA NACIMIENTO]])/365),0)))</f>
        <v>29</v>
      </c>
      <c r="V37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27" s="44" t="str">
        <f>+IF(Tabla2[[#This Row],[Edad]]="Corregir","Corregir","Ok")</f>
        <v>Ok</v>
      </c>
      <c r="X3727" s="42" t="str">
        <f>+IFERROR(VLOOKUP(Tabla2[[#This Row],[DISTRITO SEGÚN DNI]],Hoja1!$A$2:$B$32,2,FALSE),"No")</f>
        <v>No</v>
      </c>
      <c r="Y3727" s="42" t="str">
        <f>IF(OR(LOWER(Tabla2[[#This Row],[GENERO]])="masculino", LOWER(Tabla2[[#This Row],[GENERO]])="femenino"),"OK","Corregir")</f>
        <v>OK</v>
      </c>
      <c r="Z3727" s="42" t="str">
        <f>+IF(Tabla2[[#This Row],[Nro. DNI / CE]]="","Corregir",IF(LEN(Tabla2[[#This Row],[Nro. DNI / CE]])&gt;=8,"OK","Corregir"))</f>
        <v>OK</v>
      </c>
      <c r="AA3727" s="42">
        <f>COUNTIF(Tabla2[APELLIDOS Y NOMBRES],Tabla2[[#This Row],[APELLIDOS Y NOMBRES]])</f>
        <v>1</v>
      </c>
      <c r="AB3727" s="42">
        <f>IF(Tabla2[[#This Row],[Trabajador]]&gt;1,1/Tabla2[[#This Row],[Trabajador]],Tabla2[[#This Row],[Trabajador]])</f>
        <v>1</v>
      </c>
      <c r="AC3727" t="str">
        <f>+IFERROR(IF(Tabla2[[#This Row],[FECHA CESE/BAJA]]="","No Aplica",IF(AND(MONTH(Tabla2[[#This Row],[FECHA CESE/BAJA]])=MONTH(TODAY()-30),YEAR(Tabla2[[#This Row],[FECHA CESE/BAJA]])=YEAR(TODAY())),MONTH(TODAY()-30)&amp;"-"&amp;YEAR(TODAY()),"Borrar")),"No aplica")</f>
        <v>No Aplica</v>
      </c>
      <c r="AD3727" t="str">
        <f>+IFERROR(IF(Tabla2[[#This Row],[FECHA INICIO DE LABORES EN OBRA]]="","No Aplica",IF(AND(MONTH(Tabla2[[#This Row],[FECHA INICIO DE LABORES EN OBRA]])=MONTH(TODAY()-30),YEAR(Tabla2[[#This Row],[FECHA INICIO DE LABORES EN OBRA]])=YEAR(TODAY())),MONTH(TODAY()-30)&amp;"-"&amp;YEAR(TODAY()),"No Aplica")),"No Aplica")</f>
        <v>No Aplica</v>
      </c>
    </row>
    <row r="3728" spans="1:30" x14ac:dyDescent="0.25">
      <c r="A3728" s="13" t="s">
        <v>12059</v>
      </c>
      <c r="B3728" s="15" t="s">
        <v>12060</v>
      </c>
      <c r="C3728" s="15" t="s">
        <v>12060</v>
      </c>
      <c r="D3728" s="15" t="s">
        <v>12456</v>
      </c>
      <c r="E3728" s="15" t="s">
        <v>12457</v>
      </c>
      <c r="F3728" s="39">
        <v>36023</v>
      </c>
      <c r="G3728" s="15">
        <v>2</v>
      </c>
      <c r="H3728" s="15" t="s">
        <v>12073</v>
      </c>
      <c r="I3728" s="15" t="s">
        <v>12064</v>
      </c>
      <c r="J3728" s="15" t="s">
        <v>12458</v>
      </c>
      <c r="K3728" s="15" t="s">
        <v>2897</v>
      </c>
      <c r="L3728" s="40" t="s">
        <v>6</v>
      </c>
      <c r="M3728" s="39"/>
      <c r="N3728" s="41" t="s">
        <v>2687</v>
      </c>
      <c r="O3728" s="39">
        <v>44894</v>
      </c>
      <c r="P3728" s="40">
        <v>1</v>
      </c>
      <c r="Q3728" s="40">
        <v>4</v>
      </c>
      <c r="R3728" s="40" t="str">
        <f>IFERROR(VLOOKUP(Tabla2[[#This Row],[CONTRATISTA PRNCIPAL]],Hoja1!$L$5:$M$9,2,FALSE),"CJV")</f>
        <v>CJV</v>
      </c>
      <c r="S3728" s="40" t="str">
        <f>IF(Tabla2[[#This Row],[EMPRESA]]=Tabla2[[#This Row],[CONTRATISTA PRNCIPAL]],"Principal","Secundaria")</f>
        <v>Principal</v>
      </c>
      <c r="T3728" s="42">
        <f>IFERROR(1/COUNTIF(Tabla2[CONTRATISTA PRNCIPAL],Tabla2[[#This Row],[CONTRATISTA PRNCIPAL]]),0)</f>
        <v>0.00392156862745098</v>
      </c>
      <c r="U3728" s="43">
        <f>IF(((TODAY()-Tabla2[[#This Row],[FECHA NACIMIENTO]])/365)&lt;18,"Corregir", IF(((TODAY()-Tabla2[[#This Row],[FECHA NACIMIENTO]])/365)&gt;80, "Corregir",ROUNDDOWN(((TODAY()-Tabla2[[#This Row],[FECHA NACIMIENTO]])/365),0)))</f>
        <v>25</v>
      </c>
      <c r="V37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28" s="44" t="str">
        <f>+IF(Tabla2[[#This Row],[Edad]]="Corregir","Corregir","Ok")</f>
        <v>Ok</v>
      </c>
      <c r="X3728" s="42" t="str">
        <f>+IFERROR(VLOOKUP(Tabla2[[#This Row],[DISTRITO SEGÚN DNI]],Hoja1!$A$2:$B$32,2,FALSE),"No")</f>
        <v>No</v>
      </c>
      <c r="Y3728" s="42" t="str">
        <f>IF(OR(LOWER(Tabla2[[#This Row],[GENERO]])="masculino", LOWER(Tabla2[[#This Row],[GENERO]])="femenino"),"OK","Corregir")</f>
        <v>OK</v>
      </c>
      <c r="Z3728" s="42" t="str">
        <f>+IF(Tabla2[[#This Row],[Nro. DNI / CE]]="","Corregir",IF(LEN(Tabla2[[#This Row],[Nro. DNI / CE]])&gt;=8,"OK","Corregir"))</f>
        <v>OK</v>
      </c>
      <c r="AA3728" s="42">
        <f>COUNTIF(Tabla2[APELLIDOS Y NOMBRES],Tabla2[[#This Row],[APELLIDOS Y NOMBRES]])</f>
        <v>1</v>
      </c>
      <c r="AB3728" s="42">
        <f>IF(Tabla2[[#This Row],[Trabajador]]&gt;1,1/Tabla2[[#This Row],[Trabajador]],Tabla2[[#This Row],[Trabajador]])</f>
        <v>1</v>
      </c>
      <c r="AC3728" t="str">
        <f>+IFERROR(IF(Tabla2[[#This Row],[FECHA CESE/BAJA]]="","No Aplica",IF(AND(MONTH(Tabla2[[#This Row],[FECHA CESE/BAJA]])=MONTH(TODAY()-30),YEAR(Tabla2[[#This Row],[FECHA CESE/BAJA]])=YEAR(TODAY())),MONTH(TODAY()-30)&amp;"-"&amp;YEAR(TODAY()),"Borrar")),"No aplica")</f>
        <v>No Aplica</v>
      </c>
      <c r="AD3728" t="str">
        <f>+IFERROR(IF(Tabla2[[#This Row],[FECHA INICIO DE LABORES EN OBRA]]="","No Aplica",IF(AND(MONTH(Tabla2[[#This Row],[FECHA INICIO DE LABORES EN OBRA]])=MONTH(TODAY()-30),YEAR(Tabla2[[#This Row],[FECHA INICIO DE LABORES EN OBRA]])=YEAR(TODAY())),MONTH(TODAY()-30)&amp;"-"&amp;YEAR(TODAY()),"No Aplica")),"No Aplica")</f>
        <v>No Aplica</v>
      </c>
    </row>
    <row r="3729" spans="1:30" x14ac:dyDescent="0.25">
      <c r="A3729" s="13" t="s">
        <v>12059</v>
      </c>
      <c r="B3729" s="15" t="s">
        <v>12060</v>
      </c>
      <c r="C3729" s="15" t="s">
        <v>12060</v>
      </c>
      <c r="D3729" s="15" t="s">
        <v>12459</v>
      </c>
      <c r="E3729" s="15" t="s">
        <v>12460</v>
      </c>
      <c r="F3729" s="39">
        <v>31424</v>
      </c>
      <c r="G3729" s="15">
        <v>2</v>
      </c>
      <c r="H3729" s="15" t="s">
        <v>12100</v>
      </c>
      <c r="I3729" s="15" t="s">
        <v>12071</v>
      </c>
      <c r="J3729" s="15" t="s">
        <v>12461</v>
      </c>
      <c r="K3729" s="15" t="s">
        <v>12030</v>
      </c>
      <c r="L3729" s="40" t="s">
        <v>6</v>
      </c>
      <c r="M3729" s="39"/>
      <c r="N3729" s="41" t="s">
        <v>2687</v>
      </c>
      <c r="O3729" s="39">
        <v>45121</v>
      </c>
      <c r="P3729" s="40">
        <v>1</v>
      </c>
      <c r="Q3729" s="40">
        <v>4</v>
      </c>
      <c r="R3729" s="40" t="str">
        <f>IFERROR(VLOOKUP(Tabla2[[#This Row],[CONTRATISTA PRNCIPAL]],Hoja1!$L$5:$M$9,2,FALSE),"CJV")</f>
        <v>CJV</v>
      </c>
      <c r="S3729" s="40" t="str">
        <f>IF(Tabla2[[#This Row],[EMPRESA]]=Tabla2[[#This Row],[CONTRATISTA PRNCIPAL]],"Principal","Secundaria")</f>
        <v>Principal</v>
      </c>
      <c r="T3729" s="42">
        <f>IFERROR(1/COUNTIF(Tabla2[CONTRATISTA PRNCIPAL],Tabla2[[#This Row],[CONTRATISTA PRNCIPAL]]),0)</f>
        <v>0.00392156862745098</v>
      </c>
      <c r="U3729" s="43">
        <f>IF(((TODAY()-Tabla2[[#This Row],[FECHA NACIMIENTO]])/365)&lt;18,"Corregir", IF(((TODAY()-Tabla2[[#This Row],[FECHA NACIMIENTO]])/365)&gt;80, "Corregir",ROUNDDOWN(((TODAY()-Tabla2[[#This Row],[FECHA NACIMIENTO]])/365),0)))</f>
        <v>37</v>
      </c>
      <c r="V37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29" s="44" t="str">
        <f>+IF(Tabla2[[#This Row],[Edad]]="Corregir","Corregir","Ok")</f>
        <v>Ok</v>
      </c>
      <c r="X3729" s="42" t="str">
        <f>+IFERROR(VLOOKUP(Tabla2[[#This Row],[DISTRITO SEGÚN DNI]],Hoja1!$A$2:$B$32,2,FALSE),"No")</f>
        <v>No</v>
      </c>
      <c r="Y3729" s="42" t="str">
        <f>IF(OR(LOWER(Tabla2[[#This Row],[GENERO]])="masculino", LOWER(Tabla2[[#This Row],[GENERO]])="femenino"),"OK","Corregir")</f>
        <v>OK</v>
      </c>
      <c r="Z3729" s="42" t="str">
        <f>+IF(Tabla2[[#This Row],[Nro. DNI / CE]]="","Corregir",IF(LEN(Tabla2[[#This Row],[Nro. DNI / CE]])&gt;=8,"OK","Corregir"))</f>
        <v>OK</v>
      </c>
      <c r="AA3729" s="42">
        <f>COUNTIF(Tabla2[APELLIDOS Y NOMBRES],Tabla2[[#This Row],[APELLIDOS Y NOMBRES]])</f>
        <v>1</v>
      </c>
      <c r="AB3729" s="42">
        <f>IF(Tabla2[[#This Row],[Trabajador]]&gt;1,1/Tabla2[[#This Row],[Trabajador]],Tabla2[[#This Row],[Trabajador]])</f>
        <v>1</v>
      </c>
      <c r="AC3729" t="str">
        <f>+IFERROR(IF(Tabla2[[#This Row],[FECHA CESE/BAJA]]="","No Aplica",IF(AND(MONTH(Tabla2[[#This Row],[FECHA CESE/BAJA]])=MONTH(TODAY()-30),YEAR(Tabla2[[#This Row],[FECHA CESE/BAJA]])=YEAR(TODAY())),MONTH(TODAY()-30)&amp;"-"&amp;YEAR(TODAY()),"Borrar")),"No aplica")</f>
        <v>No Aplica</v>
      </c>
      <c r="AD3729" t="str">
        <f>+IFERROR(IF(Tabla2[[#This Row],[FECHA INICIO DE LABORES EN OBRA]]="","No Aplica",IF(AND(MONTH(Tabla2[[#This Row],[FECHA INICIO DE LABORES EN OBRA]])=MONTH(TODAY()-30),YEAR(Tabla2[[#This Row],[FECHA INICIO DE LABORES EN OBRA]])=YEAR(TODAY())),MONTH(TODAY()-30)&amp;"-"&amp;YEAR(TODAY()),"No Aplica")),"No Aplica")</f>
        <v>No Aplica</v>
      </c>
    </row>
    <row r="3730" spans="1:30" x14ac:dyDescent="0.25">
      <c r="A3730" s="13" t="s">
        <v>12059</v>
      </c>
      <c r="B3730" s="15" t="s">
        <v>12060</v>
      </c>
      <c r="C3730" s="15" t="s">
        <v>12060</v>
      </c>
      <c r="D3730" s="15" t="s">
        <v>1312</v>
      </c>
      <c r="E3730" s="15" t="s">
        <v>1313</v>
      </c>
      <c r="F3730" s="39">
        <v>29872</v>
      </c>
      <c r="G3730" s="15">
        <v>2</v>
      </c>
      <c r="H3730" s="15" t="s">
        <v>5155</v>
      </c>
      <c r="I3730" s="15" t="s">
        <v>12079</v>
      </c>
      <c r="J3730" s="15" t="s">
        <v>12462</v>
      </c>
      <c r="K3730" s="15" t="s">
        <v>2933</v>
      </c>
      <c r="L3730" s="40" t="s">
        <v>6</v>
      </c>
      <c r="M3730" s="39"/>
      <c r="N3730" s="41" t="s">
        <v>2687</v>
      </c>
      <c r="O3730" s="39">
        <v>45005</v>
      </c>
      <c r="P3730" s="40">
        <v>1</v>
      </c>
      <c r="Q3730" s="40">
        <v>4</v>
      </c>
      <c r="R3730" s="40" t="str">
        <f>IFERROR(VLOOKUP(Tabla2[[#This Row],[CONTRATISTA PRNCIPAL]],Hoja1!$L$5:$M$9,2,FALSE),"CJV")</f>
        <v>CJV</v>
      </c>
      <c r="S3730" s="40" t="str">
        <f>IF(Tabla2[[#This Row],[EMPRESA]]=Tabla2[[#This Row],[CONTRATISTA PRNCIPAL]],"Principal","Secundaria")</f>
        <v>Principal</v>
      </c>
      <c r="T3730" s="42">
        <f>IFERROR(1/COUNTIF(Tabla2[CONTRATISTA PRNCIPAL],Tabla2[[#This Row],[CONTRATISTA PRNCIPAL]]),0)</f>
        <v>0.00392156862745098</v>
      </c>
      <c r="U3730" s="43">
        <f>IF(((TODAY()-Tabla2[[#This Row],[FECHA NACIMIENTO]])/365)&lt;18,"Corregir", IF(((TODAY()-Tabla2[[#This Row],[FECHA NACIMIENTO]])/365)&gt;80, "Corregir",ROUNDDOWN(((TODAY()-Tabla2[[#This Row],[FECHA NACIMIENTO]])/365),0)))</f>
        <v>41</v>
      </c>
      <c r="V37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30" s="44" t="str">
        <f>+IF(Tabla2[[#This Row],[Edad]]="Corregir","Corregir","Ok")</f>
        <v>Ok</v>
      </c>
      <c r="X3730" s="42" t="str">
        <f>+IFERROR(VLOOKUP(Tabla2[[#This Row],[DISTRITO SEGÚN DNI]],Hoja1!$A$2:$B$32,2,FALSE),"No")</f>
        <v>CALLAO</v>
      </c>
      <c r="Y3730" s="42" t="str">
        <f>IF(OR(LOWER(Tabla2[[#This Row],[GENERO]])="masculino", LOWER(Tabla2[[#This Row],[GENERO]])="femenino"),"OK","Corregir")</f>
        <v>OK</v>
      </c>
      <c r="Z3730" s="42" t="str">
        <f>+IF(Tabla2[[#This Row],[Nro. DNI / CE]]="","Corregir",IF(LEN(Tabla2[[#This Row],[Nro. DNI / CE]])&gt;=8,"OK","Corregir"))</f>
        <v>OK</v>
      </c>
      <c r="AA3730" s="42">
        <f>COUNTIF(Tabla2[APELLIDOS Y NOMBRES],Tabla2[[#This Row],[APELLIDOS Y NOMBRES]])</f>
        <v>1</v>
      </c>
      <c r="AB3730" s="42">
        <f>IF(Tabla2[[#This Row],[Trabajador]]&gt;1,1/Tabla2[[#This Row],[Trabajador]],Tabla2[[#This Row],[Trabajador]])</f>
        <v>1</v>
      </c>
      <c r="AC3730" t="str">
        <f>+IFERROR(IF(Tabla2[[#This Row],[FECHA CESE/BAJA]]="","No Aplica",IF(AND(MONTH(Tabla2[[#This Row],[FECHA CESE/BAJA]])=MONTH(TODAY()-30),YEAR(Tabla2[[#This Row],[FECHA CESE/BAJA]])=YEAR(TODAY())),MONTH(TODAY()-30)&amp;"-"&amp;YEAR(TODAY()),"Borrar")),"No aplica")</f>
        <v>No Aplica</v>
      </c>
      <c r="AD3730" t="str">
        <f>+IFERROR(IF(Tabla2[[#This Row],[FECHA INICIO DE LABORES EN OBRA]]="","No Aplica",IF(AND(MONTH(Tabla2[[#This Row],[FECHA INICIO DE LABORES EN OBRA]])=MONTH(TODAY()-30),YEAR(Tabla2[[#This Row],[FECHA INICIO DE LABORES EN OBRA]])=YEAR(TODAY())),MONTH(TODAY()-30)&amp;"-"&amp;YEAR(TODAY()),"No Aplica")),"No Aplica")</f>
        <v>No Aplica</v>
      </c>
    </row>
    <row r="3731" spans="1:30" x14ac:dyDescent="0.25">
      <c r="A3731" s="13" t="s">
        <v>12059</v>
      </c>
      <c r="B3731" s="15" t="s">
        <v>12060</v>
      </c>
      <c r="C3731" s="15" t="s">
        <v>12060</v>
      </c>
      <c r="D3731" s="15" t="s">
        <v>1314</v>
      </c>
      <c r="E3731" s="15" t="s">
        <v>1315</v>
      </c>
      <c r="F3731" s="39">
        <v>35519</v>
      </c>
      <c r="G3731" s="15">
        <v>2</v>
      </c>
      <c r="H3731" s="15" t="s">
        <v>5155</v>
      </c>
      <c r="I3731" s="15" t="s">
        <v>12064</v>
      </c>
      <c r="J3731" s="15" t="s">
        <v>12463</v>
      </c>
      <c r="K3731" s="15" t="s">
        <v>2802</v>
      </c>
      <c r="L3731" s="40" t="s">
        <v>6</v>
      </c>
      <c r="M3731" s="39"/>
      <c r="N3731" s="41" t="s">
        <v>2687</v>
      </c>
      <c r="O3731" s="39">
        <v>45006</v>
      </c>
      <c r="P3731" s="40">
        <v>1</v>
      </c>
      <c r="Q3731" s="40">
        <v>4</v>
      </c>
      <c r="R3731" s="40" t="str">
        <f>IFERROR(VLOOKUP(Tabla2[[#This Row],[CONTRATISTA PRNCIPAL]],Hoja1!$L$5:$M$9,2,FALSE),"CJV")</f>
        <v>CJV</v>
      </c>
      <c r="S3731" s="40" t="str">
        <f>IF(Tabla2[[#This Row],[EMPRESA]]=Tabla2[[#This Row],[CONTRATISTA PRNCIPAL]],"Principal","Secundaria")</f>
        <v>Principal</v>
      </c>
      <c r="T3731" s="42">
        <f>IFERROR(1/COUNTIF(Tabla2[CONTRATISTA PRNCIPAL],Tabla2[[#This Row],[CONTRATISTA PRNCIPAL]]),0)</f>
        <v>0.00392156862745098</v>
      </c>
      <c r="U3731" s="43">
        <f>IF(((TODAY()-Tabla2[[#This Row],[FECHA NACIMIENTO]])/365)&lt;18,"Corregir", IF(((TODAY()-Tabla2[[#This Row],[FECHA NACIMIENTO]])/365)&gt;80, "Corregir",ROUNDDOWN(((TODAY()-Tabla2[[#This Row],[FECHA NACIMIENTO]])/365),0)))</f>
        <v>26</v>
      </c>
      <c r="V37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31" s="44" t="str">
        <f>+IF(Tabla2[[#This Row],[Edad]]="Corregir","Corregir","Ok")</f>
        <v>Ok</v>
      </c>
      <c r="X3731" s="42" t="str">
        <f>+IFERROR(VLOOKUP(Tabla2[[#This Row],[DISTRITO SEGÚN DNI]],Hoja1!$A$2:$B$32,2,FALSE),"No")</f>
        <v>CALLAO</v>
      </c>
      <c r="Y3731" s="42" t="str">
        <f>IF(OR(LOWER(Tabla2[[#This Row],[GENERO]])="masculino", LOWER(Tabla2[[#This Row],[GENERO]])="femenino"),"OK","Corregir")</f>
        <v>OK</v>
      </c>
      <c r="Z3731" s="42" t="str">
        <f>+IF(Tabla2[[#This Row],[Nro. DNI / CE]]="","Corregir",IF(LEN(Tabla2[[#This Row],[Nro. DNI / CE]])&gt;=8,"OK","Corregir"))</f>
        <v>OK</v>
      </c>
      <c r="AA3731" s="42">
        <f>COUNTIF(Tabla2[APELLIDOS Y NOMBRES],Tabla2[[#This Row],[APELLIDOS Y NOMBRES]])</f>
        <v>1</v>
      </c>
      <c r="AB3731" s="42">
        <f>IF(Tabla2[[#This Row],[Trabajador]]&gt;1,1/Tabla2[[#This Row],[Trabajador]],Tabla2[[#This Row],[Trabajador]])</f>
        <v>1</v>
      </c>
      <c r="AC3731" t="str">
        <f>+IFERROR(IF(Tabla2[[#This Row],[FECHA CESE/BAJA]]="","No Aplica",IF(AND(MONTH(Tabla2[[#This Row],[FECHA CESE/BAJA]])=MONTH(TODAY()-30),YEAR(Tabla2[[#This Row],[FECHA CESE/BAJA]])=YEAR(TODAY())),MONTH(TODAY()-30)&amp;"-"&amp;YEAR(TODAY()),"Borrar")),"No aplica")</f>
        <v>No Aplica</v>
      </c>
      <c r="AD3731" t="str">
        <f>+IFERROR(IF(Tabla2[[#This Row],[FECHA INICIO DE LABORES EN OBRA]]="","No Aplica",IF(AND(MONTH(Tabla2[[#This Row],[FECHA INICIO DE LABORES EN OBRA]])=MONTH(TODAY()-30),YEAR(Tabla2[[#This Row],[FECHA INICIO DE LABORES EN OBRA]])=YEAR(TODAY())),MONTH(TODAY()-30)&amp;"-"&amp;YEAR(TODAY()),"No Aplica")),"No Aplica")</f>
        <v>No Aplica</v>
      </c>
    </row>
    <row r="3732" spans="1:30" x14ac:dyDescent="0.25">
      <c r="A3732" s="13" t="s">
        <v>12059</v>
      </c>
      <c r="B3732" s="15" t="s">
        <v>12060</v>
      </c>
      <c r="C3732" s="15" t="s">
        <v>12060</v>
      </c>
      <c r="D3732" s="15" t="s">
        <v>12464</v>
      </c>
      <c r="E3732" s="15" t="s">
        <v>12465</v>
      </c>
      <c r="F3732" s="39">
        <v>23550</v>
      </c>
      <c r="G3732" s="15">
        <v>2</v>
      </c>
      <c r="H3732" s="15" t="s">
        <v>12466</v>
      </c>
      <c r="I3732" s="15" t="s">
        <v>12079</v>
      </c>
      <c r="J3732" s="15" t="s">
        <v>12467</v>
      </c>
      <c r="K3732" s="15" t="s">
        <v>6528</v>
      </c>
      <c r="L3732" s="40" t="s">
        <v>6</v>
      </c>
      <c r="M3732" s="39"/>
      <c r="N3732" s="41" t="s">
        <v>2687</v>
      </c>
      <c r="O3732" s="39" t="s">
        <v>12344</v>
      </c>
      <c r="P3732" s="40">
        <v>1</v>
      </c>
      <c r="Q3732" s="40">
        <v>4</v>
      </c>
      <c r="R3732" s="40" t="str">
        <f>IFERROR(VLOOKUP(Tabla2[[#This Row],[CONTRATISTA PRNCIPAL]],Hoja1!$L$5:$M$9,2,FALSE),"CJV")</f>
        <v>CJV</v>
      </c>
      <c r="S3732" s="40" t="str">
        <f>IF(Tabla2[[#This Row],[EMPRESA]]=Tabla2[[#This Row],[CONTRATISTA PRNCIPAL]],"Principal","Secundaria")</f>
        <v>Principal</v>
      </c>
      <c r="T3732" s="42">
        <f>IFERROR(1/COUNTIF(Tabla2[CONTRATISTA PRNCIPAL],Tabla2[[#This Row],[CONTRATISTA PRNCIPAL]]),0)</f>
        <v>0.00392156862745098</v>
      </c>
      <c r="U3732" s="43">
        <f>IF(((TODAY()-Tabla2[[#This Row],[FECHA NACIMIENTO]])/365)&lt;18,"Corregir", IF(((TODAY()-Tabla2[[#This Row],[FECHA NACIMIENTO]])/365)&gt;80, "Corregir",ROUNDDOWN(((TODAY()-Tabla2[[#This Row],[FECHA NACIMIENTO]])/365),0)))</f>
        <v>59</v>
      </c>
      <c r="V37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732" s="44" t="str">
        <f>+IF(Tabla2[[#This Row],[Edad]]="Corregir","Corregir","Ok")</f>
        <v>Ok</v>
      </c>
      <c r="X3732" s="42" t="str">
        <f>+IFERROR(VLOOKUP(Tabla2[[#This Row],[DISTRITO SEGÚN DNI]],Hoja1!$A$2:$B$32,2,FALSE),"No")</f>
        <v>No</v>
      </c>
      <c r="Y3732" s="42" t="str">
        <f>IF(OR(LOWER(Tabla2[[#This Row],[GENERO]])="masculino", LOWER(Tabla2[[#This Row],[GENERO]])="femenino"),"OK","Corregir")</f>
        <v>OK</v>
      </c>
      <c r="Z3732" s="42" t="str">
        <f>+IF(Tabla2[[#This Row],[Nro. DNI / CE]]="","Corregir",IF(LEN(Tabla2[[#This Row],[Nro. DNI / CE]])&gt;=8,"OK","Corregir"))</f>
        <v>OK</v>
      </c>
      <c r="AA3732" s="42">
        <f>COUNTIF(Tabla2[APELLIDOS Y NOMBRES],Tabla2[[#This Row],[APELLIDOS Y NOMBRES]])</f>
        <v>1</v>
      </c>
      <c r="AB3732" s="42">
        <f>IF(Tabla2[[#This Row],[Trabajador]]&gt;1,1/Tabla2[[#This Row],[Trabajador]],Tabla2[[#This Row],[Trabajador]])</f>
        <v>1</v>
      </c>
      <c r="AC3732" t="str">
        <f>+IFERROR(IF(Tabla2[[#This Row],[FECHA CESE/BAJA]]="","No Aplica",IF(AND(MONTH(Tabla2[[#This Row],[FECHA CESE/BAJA]])=MONTH(TODAY()-30),YEAR(Tabla2[[#This Row],[FECHA CESE/BAJA]])=YEAR(TODAY())),MONTH(TODAY()-30)&amp;"-"&amp;YEAR(TODAY()),"Borrar")),"No aplica")</f>
        <v>No Aplica</v>
      </c>
      <c r="AD3732" t="str">
        <f>+IFERROR(IF(Tabla2[[#This Row],[FECHA INICIO DE LABORES EN OBRA]]="","No Aplica",IF(AND(MONTH(Tabla2[[#This Row],[FECHA INICIO DE LABORES EN OBRA]])=MONTH(TODAY()-30),YEAR(Tabla2[[#This Row],[FECHA INICIO DE LABORES EN OBRA]])=YEAR(TODAY())),MONTH(TODAY()-30)&amp;"-"&amp;YEAR(TODAY()),"No Aplica")),"No Aplica")</f>
        <v>No Aplica</v>
      </c>
    </row>
    <row r="3733" spans="1:30" x14ac:dyDescent="0.25">
      <c r="A3733" s="13" t="s">
        <v>12059</v>
      </c>
      <c r="B3733" s="15" t="s">
        <v>12060</v>
      </c>
      <c r="C3733" s="15" t="s">
        <v>12060</v>
      </c>
      <c r="D3733" s="15" t="s">
        <v>12468</v>
      </c>
      <c r="E3733" s="15" t="s">
        <v>12469</v>
      </c>
      <c r="F3733" s="39">
        <v>29537</v>
      </c>
      <c r="G3733" s="15">
        <v>2</v>
      </c>
      <c r="H3733" s="15" t="s">
        <v>12096</v>
      </c>
      <c r="I3733" s="15" t="s">
        <v>12079</v>
      </c>
      <c r="J3733" s="15" t="s">
        <v>12470</v>
      </c>
      <c r="K3733" s="15" t="s">
        <v>12471</v>
      </c>
      <c r="L3733" s="40" t="s">
        <v>6</v>
      </c>
      <c r="M3733" s="39"/>
      <c r="N3733" s="41" t="s">
        <v>2687</v>
      </c>
      <c r="O3733" s="39">
        <v>44924</v>
      </c>
      <c r="P3733" s="40">
        <v>1</v>
      </c>
      <c r="Q3733" s="40">
        <v>4</v>
      </c>
      <c r="R3733" s="40" t="str">
        <f>IFERROR(VLOOKUP(Tabla2[[#This Row],[CONTRATISTA PRNCIPAL]],Hoja1!$L$5:$M$9,2,FALSE),"CJV")</f>
        <v>CJV</v>
      </c>
      <c r="S3733" s="40" t="str">
        <f>IF(Tabla2[[#This Row],[EMPRESA]]=Tabla2[[#This Row],[CONTRATISTA PRNCIPAL]],"Principal","Secundaria")</f>
        <v>Principal</v>
      </c>
      <c r="T3733" s="42">
        <f>IFERROR(1/COUNTIF(Tabla2[CONTRATISTA PRNCIPAL],Tabla2[[#This Row],[CONTRATISTA PRNCIPAL]]),0)</f>
        <v>0.00392156862745098</v>
      </c>
      <c r="U3733" s="43">
        <f>IF(((TODAY()-Tabla2[[#This Row],[FECHA NACIMIENTO]])/365)&lt;18,"Corregir", IF(((TODAY()-Tabla2[[#This Row],[FECHA NACIMIENTO]])/365)&gt;80, "Corregir",ROUNDDOWN(((TODAY()-Tabla2[[#This Row],[FECHA NACIMIENTO]])/365),0)))</f>
        <v>42</v>
      </c>
      <c r="V37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33" s="44" t="str">
        <f>+IF(Tabla2[[#This Row],[Edad]]="Corregir","Corregir","Ok")</f>
        <v>Ok</v>
      </c>
      <c r="X3733" s="42" t="str">
        <f>+IFERROR(VLOOKUP(Tabla2[[#This Row],[DISTRITO SEGÚN DNI]],Hoja1!$A$2:$B$32,2,FALSE),"No")</f>
        <v>No</v>
      </c>
      <c r="Y3733" s="42" t="str">
        <f>IF(OR(LOWER(Tabla2[[#This Row],[GENERO]])="masculino", LOWER(Tabla2[[#This Row],[GENERO]])="femenino"),"OK","Corregir")</f>
        <v>OK</v>
      </c>
      <c r="Z3733" s="42" t="str">
        <f>+IF(Tabla2[[#This Row],[Nro. DNI / CE]]="","Corregir",IF(LEN(Tabla2[[#This Row],[Nro. DNI / CE]])&gt;=8,"OK","Corregir"))</f>
        <v>OK</v>
      </c>
      <c r="AA3733" s="42">
        <f>COUNTIF(Tabla2[APELLIDOS Y NOMBRES],Tabla2[[#This Row],[APELLIDOS Y NOMBRES]])</f>
        <v>1</v>
      </c>
      <c r="AB3733" s="42">
        <f>IF(Tabla2[[#This Row],[Trabajador]]&gt;1,1/Tabla2[[#This Row],[Trabajador]],Tabla2[[#This Row],[Trabajador]])</f>
        <v>1</v>
      </c>
      <c r="AC3733" t="str">
        <f>+IFERROR(IF(Tabla2[[#This Row],[FECHA CESE/BAJA]]="","No Aplica",IF(AND(MONTH(Tabla2[[#This Row],[FECHA CESE/BAJA]])=MONTH(TODAY()-30),YEAR(Tabla2[[#This Row],[FECHA CESE/BAJA]])=YEAR(TODAY())),MONTH(TODAY()-30)&amp;"-"&amp;YEAR(TODAY()),"Borrar")),"No aplica")</f>
        <v>No Aplica</v>
      </c>
      <c r="AD3733" t="str">
        <f>+IFERROR(IF(Tabla2[[#This Row],[FECHA INICIO DE LABORES EN OBRA]]="","No Aplica",IF(AND(MONTH(Tabla2[[#This Row],[FECHA INICIO DE LABORES EN OBRA]])=MONTH(TODAY()-30),YEAR(Tabla2[[#This Row],[FECHA INICIO DE LABORES EN OBRA]])=YEAR(TODAY())),MONTH(TODAY()-30)&amp;"-"&amp;YEAR(TODAY()),"No Aplica")),"No Aplica")</f>
        <v>No Aplica</v>
      </c>
    </row>
    <row r="3734" spans="1:30" x14ac:dyDescent="0.25">
      <c r="A3734" s="13" t="s">
        <v>12059</v>
      </c>
      <c r="B3734" s="15" t="s">
        <v>12060</v>
      </c>
      <c r="C3734" s="15" t="s">
        <v>12060</v>
      </c>
      <c r="D3734" s="15" t="s">
        <v>1316</v>
      </c>
      <c r="E3734" s="15" t="s">
        <v>1317</v>
      </c>
      <c r="F3734" s="39">
        <v>31187</v>
      </c>
      <c r="G3734" s="15">
        <v>2</v>
      </c>
      <c r="H3734" s="15" t="s">
        <v>12472</v>
      </c>
      <c r="I3734" s="15" t="s">
        <v>12079</v>
      </c>
      <c r="J3734" s="15" t="s">
        <v>12473</v>
      </c>
      <c r="K3734" s="15" t="s">
        <v>2802</v>
      </c>
      <c r="L3734" s="40" t="s">
        <v>6</v>
      </c>
      <c r="M3734" s="39"/>
      <c r="N3734" s="41" t="s">
        <v>2687</v>
      </c>
      <c r="O3734" s="39">
        <v>45000</v>
      </c>
      <c r="P3734" s="40">
        <v>1</v>
      </c>
      <c r="Q3734" s="40">
        <v>4</v>
      </c>
      <c r="R3734" s="40" t="str">
        <f>IFERROR(VLOOKUP(Tabla2[[#This Row],[CONTRATISTA PRNCIPAL]],Hoja1!$L$5:$M$9,2,FALSE),"CJV")</f>
        <v>CJV</v>
      </c>
      <c r="S3734" s="40" t="str">
        <f>IF(Tabla2[[#This Row],[EMPRESA]]=Tabla2[[#This Row],[CONTRATISTA PRNCIPAL]],"Principal","Secundaria")</f>
        <v>Principal</v>
      </c>
      <c r="T3734" s="42">
        <f>IFERROR(1/COUNTIF(Tabla2[CONTRATISTA PRNCIPAL],Tabla2[[#This Row],[CONTRATISTA PRNCIPAL]]),0)</f>
        <v>0.00392156862745098</v>
      </c>
      <c r="U3734" s="43">
        <f>IF(((TODAY()-Tabla2[[#This Row],[FECHA NACIMIENTO]])/365)&lt;18,"Corregir", IF(((TODAY()-Tabla2[[#This Row],[FECHA NACIMIENTO]])/365)&gt;80, "Corregir",ROUNDDOWN(((TODAY()-Tabla2[[#This Row],[FECHA NACIMIENTO]])/365),0)))</f>
        <v>38</v>
      </c>
      <c r="V37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34" s="44" t="str">
        <f>+IF(Tabla2[[#This Row],[Edad]]="Corregir","Corregir","Ok")</f>
        <v>Ok</v>
      </c>
      <c r="X3734" s="42" t="str">
        <f>+IFERROR(VLOOKUP(Tabla2[[#This Row],[DISTRITO SEGÚN DNI]],Hoja1!$A$2:$B$32,2,FALSE),"No")</f>
        <v>CALLAO</v>
      </c>
      <c r="Y3734" s="42" t="str">
        <f>IF(OR(LOWER(Tabla2[[#This Row],[GENERO]])="masculino", LOWER(Tabla2[[#This Row],[GENERO]])="femenino"),"OK","Corregir")</f>
        <v>OK</v>
      </c>
      <c r="Z3734" s="42" t="str">
        <f>+IF(Tabla2[[#This Row],[Nro. DNI / CE]]="","Corregir",IF(LEN(Tabla2[[#This Row],[Nro. DNI / CE]])&gt;=8,"OK","Corregir"))</f>
        <v>OK</v>
      </c>
      <c r="AA3734" s="42">
        <f>COUNTIF(Tabla2[APELLIDOS Y NOMBRES],Tabla2[[#This Row],[APELLIDOS Y NOMBRES]])</f>
        <v>1</v>
      </c>
      <c r="AB3734" s="42">
        <f>IF(Tabla2[[#This Row],[Trabajador]]&gt;1,1/Tabla2[[#This Row],[Trabajador]],Tabla2[[#This Row],[Trabajador]])</f>
        <v>1</v>
      </c>
      <c r="AC3734" t="str">
        <f>+IFERROR(IF(Tabla2[[#This Row],[FECHA CESE/BAJA]]="","No Aplica",IF(AND(MONTH(Tabla2[[#This Row],[FECHA CESE/BAJA]])=MONTH(TODAY()-30),YEAR(Tabla2[[#This Row],[FECHA CESE/BAJA]])=YEAR(TODAY())),MONTH(TODAY()-30)&amp;"-"&amp;YEAR(TODAY()),"Borrar")),"No aplica")</f>
        <v>No Aplica</v>
      </c>
      <c r="AD3734" t="str">
        <f>+IFERROR(IF(Tabla2[[#This Row],[FECHA INICIO DE LABORES EN OBRA]]="","No Aplica",IF(AND(MONTH(Tabla2[[#This Row],[FECHA INICIO DE LABORES EN OBRA]])=MONTH(TODAY()-30),YEAR(Tabla2[[#This Row],[FECHA INICIO DE LABORES EN OBRA]])=YEAR(TODAY())),MONTH(TODAY()-30)&amp;"-"&amp;YEAR(TODAY()),"No Aplica")),"No Aplica")</f>
        <v>No Aplica</v>
      </c>
    </row>
    <row r="3735" spans="1:30" x14ac:dyDescent="0.25">
      <c r="A3735" s="13" t="s">
        <v>12059</v>
      </c>
      <c r="B3735" s="15" t="s">
        <v>12060</v>
      </c>
      <c r="C3735" s="15" t="s">
        <v>12060</v>
      </c>
      <c r="D3735" s="15" t="s">
        <v>1318</v>
      </c>
      <c r="E3735" s="15" t="s">
        <v>1319</v>
      </c>
      <c r="F3735" s="39">
        <v>32105</v>
      </c>
      <c r="G3735" s="15">
        <v>2</v>
      </c>
      <c r="H3735" s="15" t="s">
        <v>12126</v>
      </c>
      <c r="I3735" s="15" t="s">
        <v>12071</v>
      </c>
      <c r="J3735" s="15" t="s">
        <v>12474</v>
      </c>
      <c r="K3735" s="15" t="s">
        <v>3264</v>
      </c>
      <c r="L3735" s="40" t="s">
        <v>6</v>
      </c>
      <c r="M3735" s="39"/>
      <c r="N3735" s="41" t="s">
        <v>2687</v>
      </c>
      <c r="O3735" s="39">
        <v>45077</v>
      </c>
      <c r="P3735" s="40">
        <v>1</v>
      </c>
      <c r="Q3735" s="40">
        <v>4</v>
      </c>
      <c r="R3735" s="40" t="str">
        <f>IFERROR(VLOOKUP(Tabla2[[#This Row],[CONTRATISTA PRNCIPAL]],Hoja1!$L$5:$M$9,2,FALSE),"CJV")</f>
        <v>CJV</v>
      </c>
      <c r="S3735" s="40" t="str">
        <f>IF(Tabla2[[#This Row],[EMPRESA]]=Tabla2[[#This Row],[CONTRATISTA PRNCIPAL]],"Principal","Secundaria")</f>
        <v>Principal</v>
      </c>
      <c r="T3735" s="42">
        <f>IFERROR(1/COUNTIF(Tabla2[CONTRATISTA PRNCIPAL],Tabla2[[#This Row],[CONTRATISTA PRNCIPAL]]),0)</f>
        <v>0.00392156862745098</v>
      </c>
      <c r="U3735" s="43">
        <f>IF(((TODAY()-Tabla2[[#This Row],[FECHA NACIMIENTO]])/365)&lt;18,"Corregir", IF(((TODAY()-Tabla2[[#This Row],[FECHA NACIMIENTO]])/365)&gt;80, "Corregir",ROUNDDOWN(((TODAY()-Tabla2[[#This Row],[FECHA NACIMIENTO]])/365),0)))</f>
        <v>35</v>
      </c>
      <c r="V37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35" s="44" t="str">
        <f>+IF(Tabla2[[#This Row],[Edad]]="Corregir","Corregir","Ok")</f>
        <v>Ok</v>
      </c>
      <c r="X3735" s="42" t="str">
        <f>+IFERROR(VLOOKUP(Tabla2[[#This Row],[DISTRITO SEGÚN DNI]],Hoja1!$A$2:$B$32,2,FALSE),"No")</f>
        <v>EL AGUSTINO</v>
      </c>
      <c r="Y3735" s="42" t="str">
        <f>IF(OR(LOWER(Tabla2[[#This Row],[GENERO]])="masculino", LOWER(Tabla2[[#This Row],[GENERO]])="femenino"),"OK","Corregir")</f>
        <v>OK</v>
      </c>
      <c r="Z3735" s="42" t="str">
        <f>+IF(Tabla2[[#This Row],[Nro. DNI / CE]]="","Corregir",IF(LEN(Tabla2[[#This Row],[Nro. DNI / CE]])&gt;=8,"OK","Corregir"))</f>
        <v>OK</v>
      </c>
      <c r="AA3735" s="42">
        <f>COUNTIF(Tabla2[APELLIDOS Y NOMBRES],Tabla2[[#This Row],[APELLIDOS Y NOMBRES]])</f>
        <v>1</v>
      </c>
      <c r="AB3735" s="42">
        <f>IF(Tabla2[[#This Row],[Trabajador]]&gt;1,1/Tabla2[[#This Row],[Trabajador]],Tabla2[[#This Row],[Trabajador]])</f>
        <v>1</v>
      </c>
      <c r="AC3735" t="str">
        <f>+IFERROR(IF(Tabla2[[#This Row],[FECHA CESE/BAJA]]="","No Aplica",IF(AND(MONTH(Tabla2[[#This Row],[FECHA CESE/BAJA]])=MONTH(TODAY()-30),YEAR(Tabla2[[#This Row],[FECHA CESE/BAJA]])=YEAR(TODAY())),MONTH(TODAY()-30)&amp;"-"&amp;YEAR(TODAY()),"Borrar")),"No aplica")</f>
        <v>No Aplica</v>
      </c>
      <c r="AD3735" t="str">
        <f>+IFERROR(IF(Tabla2[[#This Row],[FECHA INICIO DE LABORES EN OBRA]]="","No Aplica",IF(AND(MONTH(Tabla2[[#This Row],[FECHA INICIO DE LABORES EN OBRA]])=MONTH(TODAY()-30),YEAR(Tabla2[[#This Row],[FECHA INICIO DE LABORES EN OBRA]])=YEAR(TODAY())),MONTH(TODAY()-30)&amp;"-"&amp;YEAR(TODAY()),"No Aplica")),"No Aplica")</f>
        <v>No Aplica</v>
      </c>
    </row>
    <row r="3736" spans="1:30" x14ac:dyDescent="0.25">
      <c r="A3736" s="13" t="s">
        <v>12059</v>
      </c>
      <c r="B3736" s="15" t="s">
        <v>12060</v>
      </c>
      <c r="C3736" s="15" t="s">
        <v>12060</v>
      </c>
      <c r="D3736" s="15" t="s">
        <v>12475</v>
      </c>
      <c r="E3736" s="15" t="s">
        <v>12476</v>
      </c>
      <c r="F3736" s="39">
        <v>29894</v>
      </c>
      <c r="G3736" s="15">
        <v>2</v>
      </c>
      <c r="H3736" s="15" t="s">
        <v>12063</v>
      </c>
      <c r="I3736" s="15" t="s">
        <v>12064</v>
      </c>
      <c r="J3736" s="15" t="s">
        <v>12477</v>
      </c>
      <c r="K3736" s="15" t="s">
        <v>2062</v>
      </c>
      <c r="L3736" s="40" t="s">
        <v>6</v>
      </c>
      <c r="M3736" s="39"/>
      <c r="N3736" s="41" t="s">
        <v>2687</v>
      </c>
      <c r="O3736" s="39">
        <v>45054</v>
      </c>
      <c r="P3736" s="40">
        <v>1</v>
      </c>
      <c r="Q3736" s="40">
        <v>4</v>
      </c>
      <c r="R3736" s="40" t="str">
        <f>IFERROR(VLOOKUP(Tabla2[[#This Row],[CONTRATISTA PRNCIPAL]],Hoja1!$L$5:$M$9,2,FALSE),"CJV")</f>
        <v>CJV</v>
      </c>
      <c r="S3736" s="40" t="str">
        <f>IF(Tabla2[[#This Row],[EMPRESA]]=Tabla2[[#This Row],[CONTRATISTA PRNCIPAL]],"Principal","Secundaria")</f>
        <v>Principal</v>
      </c>
      <c r="T3736" s="42">
        <f>IFERROR(1/COUNTIF(Tabla2[CONTRATISTA PRNCIPAL],Tabla2[[#This Row],[CONTRATISTA PRNCIPAL]]),0)</f>
        <v>0.00392156862745098</v>
      </c>
      <c r="U3736" s="43">
        <f>IF(((TODAY()-Tabla2[[#This Row],[FECHA NACIMIENTO]])/365)&lt;18,"Corregir", IF(((TODAY()-Tabla2[[#This Row],[FECHA NACIMIENTO]])/365)&gt;80, "Corregir",ROUNDDOWN(((TODAY()-Tabla2[[#This Row],[FECHA NACIMIENTO]])/365),0)))</f>
        <v>41</v>
      </c>
      <c r="V37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36" s="44" t="str">
        <f>+IF(Tabla2[[#This Row],[Edad]]="Corregir","Corregir","Ok")</f>
        <v>Ok</v>
      </c>
      <c r="X3736" s="42" t="str">
        <f>+IFERROR(VLOOKUP(Tabla2[[#This Row],[DISTRITO SEGÚN DNI]],Hoja1!$A$2:$B$32,2,FALSE),"No")</f>
        <v>No</v>
      </c>
      <c r="Y3736" s="42" t="str">
        <f>IF(OR(LOWER(Tabla2[[#This Row],[GENERO]])="masculino", LOWER(Tabla2[[#This Row],[GENERO]])="femenino"),"OK","Corregir")</f>
        <v>OK</v>
      </c>
      <c r="Z3736" s="42" t="str">
        <f>+IF(Tabla2[[#This Row],[Nro. DNI / CE]]="","Corregir",IF(LEN(Tabla2[[#This Row],[Nro. DNI / CE]])&gt;=8,"OK","Corregir"))</f>
        <v>OK</v>
      </c>
      <c r="AA3736" s="42">
        <f>COUNTIF(Tabla2[APELLIDOS Y NOMBRES],Tabla2[[#This Row],[APELLIDOS Y NOMBRES]])</f>
        <v>1</v>
      </c>
      <c r="AB3736" s="42">
        <f>IF(Tabla2[[#This Row],[Trabajador]]&gt;1,1/Tabla2[[#This Row],[Trabajador]],Tabla2[[#This Row],[Trabajador]])</f>
        <v>1</v>
      </c>
      <c r="AC3736" t="str">
        <f>+IFERROR(IF(Tabla2[[#This Row],[FECHA CESE/BAJA]]="","No Aplica",IF(AND(MONTH(Tabla2[[#This Row],[FECHA CESE/BAJA]])=MONTH(TODAY()-30),YEAR(Tabla2[[#This Row],[FECHA CESE/BAJA]])=YEAR(TODAY())),MONTH(TODAY()-30)&amp;"-"&amp;YEAR(TODAY()),"Borrar")),"No aplica")</f>
        <v>No Aplica</v>
      </c>
      <c r="AD3736" t="str">
        <f>+IFERROR(IF(Tabla2[[#This Row],[FECHA INICIO DE LABORES EN OBRA]]="","No Aplica",IF(AND(MONTH(Tabla2[[#This Row],[FECHA INICIO DE LABORES EN OBRA]])=MONTH(TODAY()-30),YEAR(Tabla2[[#This Row],[FECHA INICIO DE LABORES EN OBRA]])=YEAR(TODAY())),MONTH(TODAY()-30)&amp;"-"&amp;YEAR(TODAY()),"No Aplica")),"No Aplica")</f>
        <v>No Aplica</v>
      </c>
    </row>
    <row r="3737" spans="1:30" x14ac:dyDescent="0.25">
      <c r="A3737" s="13" t="s">
        <v>12059</v>
      </c>
      <c r="B3737" s="15" t="s">
        <v>12060</v>
      </c>
      <c r="C3737" s="15" t="s">
        <v>12060</v>
      </c>
      <c r="D3737" s="15" t="s">
        <v>12478</v>
      </c>
      <c r="E3737" s="15" t="s">
        <v>12479</v>
      </c>
      <c r="F3737" s="39">
        <v>31798</v>
      </c>
      <c r="G3737" s="15">
        <v>2</v>
      </c>
      <c r="H3737" s="15" t="s">
        <v>12073</v>
      </c>
      <c r="I3737" s="15" t="s">
        <v>12079</v>
      </c>
      <c r="J3737" s="15" t="s">
        <v>12480</v>
      </c>
      <c r="K3737" s="15" t="s">
        <v>2472</v>
      </c>
      <c r="L3737" s="40" t="s">
        <v>6</v>
      </c>
      <c r="M3737" s="39"/>
      <c r="N3737" s="41" t="s">
        <v>2687</v>
      </c>
      <c r="O3737" s="39" t="s">
        <v>12138</v>
      </c>
      <c r="P3737" s="40">
        <v>1</v>
      </c>
      <c r="Q3737" s="40">
        <v>4</v>
      </c>
      <c r="R3737" s="40" t="str">
        <f>IFERROR(VLOOKUP(Tabla2[[#This Row],[CONTRATISTA PRNCIPAL]],Hoja1!$L$5:$M$9,2,FALSE),"CJV")</f>
        <v>CJV</v>
      </c>
      <c r="S3737" s="40" t="str">
        <f>IF(Tabla2[[#This Row],[EMPRESA]]=Tabla2[[#This Row],[CONTRATISTA PRNCIPAL]],"Principal","Secundaria")</f>
        <v>Principal</v>
      </c>
      <c r="T3737" s="42">
        <f>IFERROR(1/COUNTIF(Tabla2[CONTRATISTA PRNCIPAL],Tabla2[[#This Row],[CONTRATISTA PRNCIPAL]]),0)</f>
        <v>0.00392156862745098</v>
      </c>
      <c r="U3737" s="43">
        <f>IF(((TODAY()-Tabla2[[#This Row],[FECHA NACIMIENTO]])/365)&lt;18,"Corregir", IF(((TODAY()-Tabla2[[#This Row],[FECHA NACIMIENTO]])/365)&gt;80, "Corregir",ROUNDDOWN(((TODAY()-Tabla2[[#This Row],[FECHA NACIMIENTO]])/365),0)))</f>
        <v>36</v>
      </c>
      <c r="V37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37" s="44" t="str">
        <f>+IF(Tabla2[[#This Row],[Edad]]="Corregir","Corregir","Ok")</f>
        <v>Ok</v>
      </c>
      <c r="X3737" s="42" t="str">
        <f>+IFERROR(VLOOKUP(Tabla2[[#This Row],[DISTRITO SEGÚN DNI]],Hoja1!$A$2:$B$32,2,FALSE),"No")</f>
        <v>No</v>
      </c>
      <c r="Y3737" s="42" t="str">
        <f>IF(OR(LOWER(Tabla2[[#This Row],[GENERO]])="masculino", LOWER(Tabla2[[#This Row],[GENERO]])="femenino"),"OK","Corregir")</f>
        <v>OK</v>
      </c>
      <c r="Z3737" s="42" t="str">
        <f>+IF(Tabla2[[#This Row],[Nro. DNI / CE]]="","Corregir",IF(LEN(Tabla2[[#This Row],[Nro. DNI / CE]])&gt;=8,"OK","Corregir"))</f>
        <v>OK</v>
      </c>
      <c r="AA3737" s="42">
        <f>COUNTIF(Tabla2[APELLIDOS Y NOMBRES],Tabla2[[#This Row],[APELLIDOS Y NOMBRES]])</f>
        <v>1</v>
      </c>
      <c r="AB3737" s="42">
        <f>IF(Tabla2[[#This Row],[Trabajador]]&gt;1,1/Tabla2[[#This Row],[Trabajador]],Tabla2[[#This Row],[Trabajador]])</f>
        <v>1</v>
      </c>
      <c r="AC3737" t="str">
        <f>+IFERROR(IF(Tabla2[[#This Row],[FECHA CESE/BAJA]]="","No Aplica",IF(AND(MONTH(Tabla2[[#This Row],[FECHA CESE/BAJA]])=MONTH(TODAY()-30),YEAR(Tabla2[[#This Row],[FECHA CESE/BAJA]])=YEAR(TODAY())),MONTH(TODAY()-30)&amp;"-"&amp;YEAR(TODAY()),"Borrar")),"No aplica")</f>
        <v>No Aplica</v>
      </c>
      <c r="AD3737" t="str">
        <f>+IFERROR(IF(Tabla2[[#This Row],[FECHA INICIO DE LABORES EN OBRA]]="","No Aplica",IF(AND(MONTH(Tabla2[[#This Row],[FECHA INICIO DE LABORES EN OBRA]])=MONTH(TODAY()-30),YEAR(Tabla2[[#This Row],[FECHA INICIO DE LABORES EN OBRA]])=YEAR(TODAY())),MONTH(TODAY()-30)&amp;"-"&amp;YEAR(TODAY()),"No Aplica")),"No Aplica")</f>
        <v>No Aplica</v>
      </c>
    </row>
    <row r="3738" spans="1:30" x14ac:dyDescent="0.25">
      <c r="A3738" s="13" t="s">
        <v>12059</v>
      </c>
      <c r="B3738" s="15" t="s">
        <v>12060</v>
      </c>
      <c r="C3738" s="15" t="s">
        <v>12060</v>
      </c>
      <c r="D3738" s="15" t="s">
        <v>12481</v>
      </c>
      <c r="E3738" s="15" t="s">
        <v>12482</v>
      </c>
      <c r="F3738" s="39">
        <v>32213</v>
      </c>
      <c r="G3738" s="15">
        <v>2</v>
      </c>
      <c r="H3738" s="15" t="s">
        <v>12096</v>
      </c>
      <c r="I3738" s="15" t="s">
        <v>12071</v>
      </c>
      <c r="J3738" s="15" t="s">
        <v>12483</v>
      </c>
      <c r="K3738" s="15" t="s">
        <v>2808</v>
      </c>
      <c r="L3738" s="40" t="s">
        <v>6</v>
      </c>
      <c r="M3738" s="39"/>
      <c r="N3738" s="41" t="s">
        <v>2687</v>
      </c>
      <c r="O3738" s="39" t="s">
        <v>1337</v>
      </c>
      <c r="P3738" s="40">
        <v>1</v>
      </c>
      <c r="Q3738" s="40">
        <v>4</v>
      </c>
      <c r="R3738" s="40" t="str">
        <f>IFERROR(VLOOKUP(Tabla2[[#This Row],[CONTRATISTA PRNCIPAL]],Hoja1!$L$5:$M$9,2,FALSE),"CJV")</f>
        <v>CJV</v>
      </c>
      <c r="S3738" s="40" t="str">
        <f>IF(Tabla2[[#This Row],[EMPRESA]]=Tabla2[[#This Row],[CONTRATISTA PRNCIPAL]],"Principal","Secundaria")</f>
        <v>Principal</v>
      </c>
      <c r="T3738" s="42">
        <f>IFERROR(1/COUNTIF(Tabla2[CONTRATISTA PRNCIPAL],Tabla2[[#This Row],[CONTRATISTA PRNCIPAL]]),0)</f>
        <v>0.00392156862745098</v>
      </c>
      <c r="U3738" s="43">
        <f>IF(((TODAY()-Tabla2[[#This Row],[FECHA NACIMIENTO]])/365)&lt;18,"Corregir", IF(((TODAY()-Tabla2[[#This Row],[FECHA NACIMIENTO]])/365)&gt;80, "Corregir",ROUNDDOWN(((TODAY()-Tabla2[[#This Row],[FECHA NACIMIENTO]])/365),0)))</f>
        <v>35</v>
      </c>
      <c r="V37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38" s="44" t="str">
        <f>+IF(Tabla2[[#This Row],[Edad]]="Corregir","Corregir","Ok")</f>
        <v>Ok</v>
      </c>
      <c r="X3738" s="42" t="str">
        <f>+IFERROR(VLOOKUP(Tabla2[[#This Row],[DISTRITO SEGÚN DNI]],Hoja1!$A$2:$B$32,2,FALSE),"No")</f>
        <v>No</v>
      </c>
      <c r="Y3738" s="42" t="str">
        <f>IF(OR(LOWER(Tabla2[[#This Row],[GENERO]])="masculino", LOWER(Tabla2[[#This Row],[GENERO]])="femenino"),"OK","Corregir")</f>
        <v>OK</v>
      </c>
      <c r="Z3738" s="42" t="str">
        <f>+IF(Tabla2[[#This Row],[Nro. DNI / CE]]="","Corregir",IF(LEN(Tabla2[[#This Row],[Nro. DNI / CE]])&gt;=8,"OK","Corregir"))</f>
        <v>OK</v>
      </c>
      <c r="AA3738" s="42">
        <f>COUNTIF(Tabla2[APELLIDOS Y NOMBRES],Tabla2[[#This Row],[APELLIDOS Y NOMBRES]])</f>
        <v>1</v>
      </c>
      <c r="AB3738" s="42">
        <f>IF(Tabla2[[#This Row],[Trabajador]]&gt;1,1/Tabla2[[#This Row],[Trabajador]],Tabla2[[#This Row],[Trabajador]])</f>
        <v>1</v>
      </c>
      <c r="AC3738" t="str">
        <f>+IFERROR(IF(Tabla2[[#This Row],[FECHA CESE/BAJA]]="","No Aplica",IF(AND(MONTH(Tabla2[[#This Row],[FECHA CESE/BAJA]])=MONTH(TODAY()-30),YEAR(Tabla2[[#This Row],[FECHA CESE/BAJA]])=YEAR(TODAY())),MONTH(TODAY()-30)&amp;"-"&amp;YEAR(TODAY()),"Borrar")),"No aplica")</f>
        <v>No Aplica</v>
      </c>
      <c r="AD3738" t="str">
        <f>+IFERROR(IF(Tabla2[[#This Row],[FECHA INICIO DE LABORES EN OBRA]]="","No Aplica",IF(AND(MONTH(Tabla2[[#This Row],[FECHA INICIO DE LABORES EN OBRA]])=MONTH(TODAY()-30),YEAR(Tabla2[[#This Row],[FECHA INICIO DE LABORES EN OBRA]])=YEAR(TODAY())),MONTH(TODAY()-30)&amp;"-"&amp;YEAR(TODAY()),"No Aplica")),"No Aplica")</f>
        <v>No Aplica</v>
      </c>
    </row>
    <row r="3739" spans="1:30" x14ac:dyDescent="0.25">
      <c r="A3739" s="13" t="s">
        <v>12059</v>
      </c>
      <c r="B3739" s="15" t="s">
        <v>12060</v>
      </c>
      <c r="C3739" s="15" t="s">
        <v>12060</v>
      </c>
      <c r="D3739" s="15" t="s">
        <v>1320</v>
      </c>
      <c r="E3739" s="15" t="s">
        <v>1321</v>
      </c>
      <c r="F3739" s="39">
        <v>28263</v>
      </c>
      <c r="G3739" s="15">
        <v>2</v>
      </c>
      <c r="H3739" s="15" t="s">
        <v>12218</v>
      </c>
      <c r="I3739" s="15" t="s">
        <v>12079</v>
      </c>
      <c r="J3739" s="15" t="s">
        <v>12484</v>
      </c>
      <c r="K3739" s="15" t="s">
        <v>2802</v>
      </c>
      <c r="L3739" s="40" t="s">
        <v>6</v>
      </c>
      <c r="M3739" s="39"/>
      <c r="N3739" s="41" t="s">
        <v>2687</v>
      </c>
      <c r="O3739" s="39">
        <v>45082</v>
      </c>
      <c r="P3739" s="40">
        <v>1</v>
      </c>
      <c r="Q3739" s="40">
        <v>4</v>
      </c>
      <c r="R3739" s="40" t="str">
        <f>IFERROR(VLOOKUP(Tabla2[[#This Row],[CONTRATISTA PRNCIPAL]],Hoja1!$L$5:$M$9,2,FALSE),"CJV")</f>
        <v>CJV</v>
      </c>
      <c r="S3739" s="40" t="str">
        <f>IF(Tabla2[[#This Row],[EMPRESA]]=Tabla2[[#This Row],[CONTRATISTA PRNCIPAL]],"Principal","Secundaria")</f>
        <v>Principal</v>
      </c>
      <c r="T3739" s="42">
        <f>IFERROR(1/COUNTIF(Tabla2[CONTRATISTA PRNCIPAL],Tabla2[[#This Row],[CONTRATISTA PRNCIPAL]]),0)</f>
        <v>0.00392156862745098</v>
      </c>
      <c r="U3739" s="43">
        <f>IF(((TODAY()-Tabla2[[#This Row],[FECHA NACIMIENTO]])/365)&lt;18,"Corregir", IF(((TODAY()-Tabla2[[#This Row],[FECHA NACIMIENTO]])/365)&gt;80, "Corregir",ROUNDDOWN(((TODAY()-Tabla2[[#This Row],[FECHA NACIMIENTO]])/365),0)))</f>
        <v>46</v>
      </c>
      <c r="V37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39" s="44" t="str">
        <f>+IF(Tabla2[[#This Row],[Edad]]="Corregir","Corregir","Ok")</f>
        <v>Ok</v>
      </c>
      <c r="X3739" s="42" t="str">
        <f>+IFERROR(VLOOKUP(Tabla2[[#This Row],[DISTRITO SEGÚN DNI]],Hoja1!$A$2:$B$32,2,FALSE),"No")</f>
        <v>CALLAO</v>
      </c>
      <c r="Y3739" s="42" t="str">
        <f>IF(OR(LOWER(Tabla2[[#This Row],[GENERO]])="masculino", LOWER(Tabla2[[#This Row],[GENERO]])="femenino"),"OK","Corregir")</f>
        <v>OK</v>
      </c>
      <c r="Z3739" s="42" t="str">
        <f>+IF(Tabla2[[#This Row],[Nro. DNI / CE]]="","Corregir",IF(LEN(Tabla2[[#This Row],[Nro. DNI / CE]])&gt;=8,"OK","Corregir"))</f>
        <v>OK</v>
      </c>
      <c r="AA3739" s="42">
        <f>COUNTIF(Tabla2[APELLIDOS Y NOMBRES],Tabla2[[#This Row],[APELLIDOS Y NOMBRES]])</f>
        <v>1</v>
      </c>
      <c r="AB3739" s="42">
        <f>IF(Tabla2[[#This Row],[Trabajador]]&gt;1,1/Tabla2[[#This Row],[Trabajador]],Tabla2[[#This Row],[Trabajador]])</f>
        <v>1</v>
      </c>
      <c r="AC3739" t="str">
        <f>+IFERROR(IF(Tabla2[[#This Row],[FECHA CESE/BAJA]]="","No Aplica",IF(AND(MONTH(Tabla2[[#This Row],[FECHA CESE/BAJA]])=MONTH(TODAY()-30),YEAR(Tabla2[[#This Row],[FECHA CESE/BAJA]])=YEAR(TODAY())),MONTH(TODAY()-30)&amp;"-"&amp;YEAR(TODAY()),"Borrar")),"No aplica")</f>
        <v>No Aplica</v>
      </c>
      <c r="AD3739" t="str">
        <f>+IFERROR(IF(Tabla2[[#This Row],[FECHA INICIO DE LABORES EN OBRA]]="","No Aplica",IF(AND(MONTH(Tabla2[[#This Row],[FECHA INICIO DE LABORES EN OBRA]])=MONTH(TODAY()-30),YEAR(Tabla2[[#This Row],[FECHA INICIO DE LABORES EN OBRA]])=YEAR(TODAY())),MONTH(TODAY()-30)&amp;"-"&amp;YEAR(TODAY()),"No Aplica")),"No Aplica")</f>
        <v>No Aplica</v>
      </c>
    </row>
    <row r="3740" spans="1:30" x14ac:dyDescent="0.25">
      <c r="A3740" s="13" t="s">
        <v>12059</v>
      </c>
      <c r="B3740" s="15" t="s">
        <v>12060</v>
      </c>
      <c r="C3740" s="15" t="s">
        <v>12060</v>
      </c>
      <c r="D3740" s="15" t="s">
        <v>1322</v>
      </c>
      <c r="E3740" s="15" t="s">
        <v>1323</v>
      </c>
      <c r="F3740" s="39">
        <v>33639</v>
      </c>
      <c r="G3740" s="15">
        <v>2</v>
      </c>
      <c r="H3740" s="15" t="s">
        <v>12104</v>
      </c>
      <c r="I3740" s="15" t="s">
        <v>12064</v>
      </c>
      <c r="J3740" s="15" t="s">
        <v>12485</v>
      </c>
      <c r="K3740" s="15" t="s">
        <v>17</v>
      </c>
      <c r="L3740" s="40" t="s">
        <v>6</v>
      </c>
      <c r="M3740" s="39"/>
      <c r="N3740" s="41" t="s">
        <v>2687</v>
      </c>
      <c r="O3740" s="39" t="s">
        <v>865</v>
      </c>
      <c r="P3740" s="40">
        <v>1</v>
      </c>
      <c r="Q3740" s="40">
        <v>4</v>
      </c>
      <c r="R3740" s="40" t="str">
        <f>IFERROR(VLOOKUP(Tabla2[[#This Row],[CONTRATISTA PRNCIPAL]],Hoja1!$L$5:$M$9,2,FALSE),"CJV")</f>
        <v>CJV</v>
      </c>
      <c r="S3740" s="40" t="str">
        <f>IF(Tabla2[[#This Row],[EMPRESA]]=Tabla2[[#This Row],[CONTRATISTA PRNCIPAL]],"Principal","Secundaria")</f>
        <v>Principal</v>
      </c>
      <c r="T3740" s="42">
        <f>IFERROR(1/COUNTIF(Tabla2[CONTRATISTA PRNCIPAL],Tabla2[[#This Row],[CONTRATISTA PRNCIPAL]]),0)</f>
        <v>0.00392156862745098</v>
      </c>
      <c r="U3740" s="43">
        <f>IF(((TODAY()-Tabla2[[#This Row],[FECHA NACIMIENTO]])/365)&lt;18,"Corregir", IF(((TODAY()-Tabla2[[#This Row],[FECHA NACIMIENTO]])/365)&gt;80, "Corregir",ROUNDDOWN(((TODAY()-Tabla2[[#This Row],[FECHA NACIMIENTO]])/365),0)))</f>
        <v>31</v>
      </c>
      <c r="V37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40" s="44" t="str">
        <f>+IF(Tabla2[[#This Row],[Edad]]="Corregir","Corregir","Ok")</f>
        <v>Ok</v>
      </c>
      <c r="X3740" s="42" t="str">
        <f>+IFERROR(VLOOKUP(Tabla2[[#This Row],[DISTRITO SEGÚN DNI]],Hoja1!$A$2:$B$32,2,FALSE),"No")</f>
        <v>ATE</v>
      </c>
      <c r="Y3740" s="42" t="str">
        <f>IF(OR(LOWER(Tabla2[[#This Row],[GENERO]])="masculino", LOWER(Tabla2[[#This Row],[GENERO]])="femenino"),"OK","Corregir")</f>
        <v>OK</v>
      </c>
      <c r="Z3740" s="42" t="str">
        <f>+IF(Tabla2[[#This Row],[Nro. DNI / CE]]="","Corregir",IF(LEN(Tabla2[[#This Row],[Nro. DNI / CE]])&gt;=8,"OK","Corregir"))</f>
        <v>OK</v>
      </c>
      <c r="AA3740" s="42">
        <f>COUNTIF(Tabla2[APELLIDOS Y NOMBRES],Tabla2[[#This Row],[APELLIDOS Y NOMBRES]])</f>
        <v>1</v>
      </c>
      <c r="AB3740" s="42">
        <f>IF(Tabla2[[#This Row],[Trabajador]]&gt;1,1/Tabla2[[#This Row],[Trabajador]],Tabla2[[#This Row],[Trabajador]])</f>
        <v>1</v>
      </c>
      <c r="AC3740" t="str">
        <f>+IFERROR(IF(Tabla2[[#This Row],[FECHA CESE/BAJA]]="","No Aplica",IF(AND(MONTH(Tabla2[[#This Row],[FECHA CESE/BAJA]])=MONTH(TODAY()-30),YEAR(Tabla2[[#This Row],[FECHA CESE/BAJA]])=YEAR(TODAY())),MONTH(TODAY()-30)&amp;"-"&amp;YEAR(TODAY()),"Borrar")),"No aplica")</f>
        <v>No Aplica</v>
      </c>
      <c r="AD3740" t="str">
        <f>+IFERROR(IF(Tabla2[[#This Row],[FECHA INICIO DE LABORES EN OBRA]]="","No Aplica",IF(AND(MONTH(Tabla2[[#This Row],[FECHA INICIO DE LABORES EN OBRA]])=MONTH(TODAY()-30),YEAR(Tabla2[[#This Row],[FECHA INICIO DE LABORES EN OBRA]])=YEAR(TODAY())),MONTH(TODAY()-30)&amp;"-"&amp;YEAR(TODAY()),"No Aplica")),"No Aplica")</f>
        <v>No Aplica</v>
      </c>
    </row>
    <row r="3741" spans="1:30" x14ac:dyDescent="0.25">
      <c r="A3741" s="13" t="s">
        <v>12059</v>
      </c>
      <c r="B3741" s="15" t="s">
        <v>12060</v>
      </c>
      <c r="C3741" s="15" t="s">
        <v>12060</v>
      </c>
      <c r="D3741" s="15" t="s">
        <v>12486</v>
      </c>
      <c r="E3741" s="15" t="s">
        <v>12487</v>
      </c>
      <c r="F3741" s="39">
        <v>34960</v>
      </c>
      <c r="G3741" s="15">
        <v>2</v>
      </c>
      <c r="H3741" s="15" t="s">
        <v>5470</v>
      </c>
      <c r="I3741" s="15" t="s">
        <v>12079</v>
      </c>
      <c r="J3741" s="15" t="s">
        <v>12488</v>
      </c>
      <c r="K3741" s="15" t="s">
        <v>2843</v>
      </c>
      <c r="L3741" s="40" t="s">
        <v>6</v>
      </c>
      <c r="M3741" s="39"/>
      <c r="N3741" s="41" t="s">
        <v>2687</v>
      </c>
      <c r="O3741" s="39" t="s">
        <v>12084</v>
      </c>
      <c r="P3741" s="40">
        <v>1</v>
      </c>
      <c r="Q3741" s="40">
        <v>4</v>
      </c>
      <c r="R3741" s="40" t="str">
        <f>IFERROR(VLOOKUP(Tabla2[[#This Row],[CONTRATISTA PRNCIPAL]],Hoja1!$L$5:$M$9,2,FALSE),"CJV")</f>
        <v>CJV</v>
      </c>
      <c r="S3741" s="40" t="str">
        <f>IF(Tabla2[[#This Row],[EMPRESA]]=Tabla2[[#This Row],[CONTRATISTA PRNCIPAL]],"Principal","Secundaria")</f>
        <v>Principal</v>
      </c>
      <c r="T3741" s="42">
        <f>IFERROR(1/COUNTIF(Tabla2[CONTRATISTA PRNCIPAL],Tabla2[[#This Row],[CONTRATISTA PRNCIPAL]]),0)</f>
        <v>0.00392156862745098</v>
      </c>
      <c r="U3741" s="43">
        <f>IF(((TODAY()-Tabla2[[#This Row],[FECHA NACIMIENTO]])/365)&lt;18,"Corregir", IF(((TODAY()-Tabla2[[#This Row],[FECHA NACIMIENTO]])/365)&gt;80, "Corregir",ROUNDDOWN(((TODAY()-Tabla2[[#This Row],[FECHA NACIMIENTO]])/365),0)))</f>
        <v>28</v>
      </c>
      <c r="V37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41" s="44" t="str">
        <f>+IF(Tabla2[[#This Row],[Edad]]="Corregir","Corregir","Ok")</f>
        <v>Ok</v>
      </c>
      <c r="X3741" s="42" t="str">
        <f>+IFERROR(VLOOKUP(Tabla2[[#This Row],[DISTRITO SEGÚN DNI]],Hoja1!$A$2:$B$32,2,FALSE),"No")</f>
        <v>No</v>
      </c>
      <c r="Y3741" s="42" t="str">
        <f>IF(OR(LOWER(Tabla2[[#This Row],[GENERO]])="masculino", LOWER(Tabla2[[#This Row],[GENERO]])="femenino"),"OK","Corregir")</f>
        <v>OK</v>
      </c>
      <c r="Z3741" s="42" t="str">
        <f>+IF(Tabla2[[#This Row],[Nro. DNI / CE]]="","Corregir",IF(LEN(Tabla2[[#This Row],[Nro. DNI / CE]])&gt;=8,"OK","Corregir"))</f>
        <v>OK</v>
      </c>
      <c r="AA3741" s="42">
        <f>COUNTIF(Tabla2[APELLIDOS Y NOMBRES],Tabla2[[#This Row],[APELLIDOS Y NOMBRES]])</f>
        <v>1</v>
      </c>
      <c r="AB3741" s="42">
        <f>IF(Tabla2[[#This Row],[Trabajador]]&gt;1,1/Tabla2[[#This Row],[Trabajador]],Tabla2[[#This Row],[Trabajador]])</f>
        <v>1</v>
      </c>
      <c r="AC3741" t="str">
        <f>+IFERROR(IF(Tabla2[[#This Row],[FECHA CESE/BAJA]]="","No Aplica",IF(AND(MONTH(Tabla2[[#This Row],[FECHA CESE/BAJA]])=MONTH(TODAY()-30),YEAR(Tabla2[[#This Row],[FECHA CESE/BAJA]])=YEAR(TODAY())),MONTH(TODAY()-30)&amp;"-"&amp;YEAR(TODAY()),"Borrar")),"No aplica")</f>
        <v>No Aplica</v>
      </c>
      <c r="AD3741" t="str">
        <f>+IFERROR(IF(Tabla2[[#This Row],[FECHA INICIO DE LABORES EN OBRA]]="","No Aplica",IF(AND(MONTH(Tabla2[[#This Row],[FECHA INICIO DE LABORES EN OBRA]])=MONTH(TODAY()-30),YEAR(Tabla2[[#This Row],[FECHA INICIO DE LABORES EN OBRA]])=YEAR(TODAY())),MONTH(TODAY()-30)&amp;"-"&amp;YEAR(TODAY()),"No Aplica")),"No Aplica")</f>
        <v>No Aplica</v>
      </c>
    </row>
    <row r="3742" spans="1:30" x14ac:dyDescent="0.25">
      <c r="A3742" s="13" t="s">
        <v>12059</v>
      </c>
      <c r="B3742" s="15" t="s">
        <v>12060</v>
      </c>
      <c r="C3742" s="15" t="s">
        <v>12060</v>
      </c>
      <c r="D3742" s="15" t="s">
        <v>12489</v>
      </c>
      <c r="E3742" s="15" t="s">
        <v>12490</v>
      </c>
      <c r="F3742" s="39">
        <v>35309</v>
      </c>
      <c r="G3742" s="15">
        <v>2</v>
      </c>
      <c r="H3742" s="15" t="s">
        <v>12218</v>
      </c>
      <c r="I3742" s="15" t="s">
        <v>12071</v>
      </c>
      <c r="J3742" s="15" t="s">
        <v>12491</v>
      </c>
      <c r="K3742" s="15" t="s">
        <v>12492</v>
      </c>
      <c r="L3742" s="40" t="s">
        <v>6</v>
      </c>
      <c r="M3742" s="39"/>
      <c r="N3742" s="41" t="s">
        <v>2687</v>
      </c>
      <c r="O3742" s="39" t="s">
        <v>1359</v>
      </c>
      <c r="P3742" s="40">
        <v>1</v>
      </c>
      <c r="Q3742" s="40">
        <v>4</v>
      </c>
      <c r="R3742" s="40" t="str">
        <f>IFERROR(VLOOKUP(Tabla2[[#This Row],[CONTRATISTA PRNCIPAL]],Hoja1!$L$5:$M$9,2,FALSE),"CJV")</f>
        <v>CJV</v>
      </c>
      <c r="S3742" s="40" t="str">
        <f>IF(Tabla2[[#This Row],[EMPRESA]]=Tabla2[[#This Row],[CONTRATISTA PRNCIPAL]],"Principal","Secundaria")</f>
        <v>Principal</v>
      </c>
      <c r="T3742" s="42">
        <f>IFERROR(1/COUNTIF(Tabla2[CONTRATISTA PRNCIPAL],Tabla2[[#This Row],[CONTRATISTA PRNCIPAL]]),0)</f>
        <v>0.00392156862745098</v>
      </c>
      <c r="U3742" s="43">
        <f>IF(((TODAY()-Tabla2[[#This Row],[FECHA NACIMIENTO]])/365)&lt;18,"Corregir", IF(((TODAY()-Tabla2[[#This Row],[FECHA NACIMIENTO]])/365)&gt;80, "Corregir",ROUNDDOWN(((TODAY()-Tabla2[[#This Row],[FECHA NACIMIENTO]])/365),0)))</f>
        <v>27</v>
      </c>
      <c r="V37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42" s="44" t="str">
        <f>+IF(Tabla2[[#This Row],[Edad]]="Corregir","Corregir","Ok")</f>
        <v>Ok</v>
      </c>
      <c r="X3742" s="42" t="str">
        <f>+IFERROR(VLOOKUP(Tabla2[[#This Row],[DISTRITO SEGÚN DNI]],Hoja1!$A$2:$B$32,2,FALSE),"No")</f>
        <v>No</v>
      </c>
      <c r="Y3742" s="42" t="str">
        <f>IF(OR(LOWER(Tabla2[[#This Row],[GENERO]])="masculino", LOWER(Tabla2[[#This Row],[GENERO]])="femenino"),"OK","Corregir")</f>
        <v>OK</v>
      </c>
      <c r="Z3742" s="42" t="str">
        <f>+IF(Tabla2[[#This Row],[Nro. DNI / CE]]="","Corregir",IF(LEN(Tabla2[[#This Row],[Nro. DNI / CE]])&gt;=8,"OK","Corregir"))</f>
        <v>OK</v>
      </c>
      <c r="AA3742" s="42">
        <f>COUNTIF(Tabla2[APELLIDOS Y NOMBRES],Tabla2[[#This Row],[APELLIDOS Y NOMBRES]])</f>
        <v>1</v>
      </c>
      <c r="AB3742" s="42">
        <f>IF(Tabla2[[#This Row],[Trabajador]]&gt;1,1/Tabla2[[#This Row],[Trabajador]],Tabla2[[#This Row],[Trabajador]])</f>
        <v>1</v>
      </c>
      <c r="AC3742" t="str">
        <f>+IFERROR(IF(Tabla2[[#This Row],[FECHA CESE/BAJA]]="","No Aplica",IF(AND(MONTH(Tabla2[[#This Row],[FECHA CESE/BAJA]])=MONTH(TODAY()-30),YEAR(Tabla2[[#This Row],[FECHA CESE/BAJA]])=YEAR(TODAY())),MONTH(TODAY()-30)&amp;"-"&amp;YEAR(TODAY()),"Borrar")),"No aplica")</f>
        <v>No Aplica</v>
      </c>
      <c r="AD3742" t="str">
        <f>+IFERROR(IF(Tabla2[[#This Row],[FECHA INICIO DE LABORES EN OBRA]]="","No Aplica",IF(AND(MONTH(Tabla2[[#This Row],[FECHA INICIO DE LABORES EN OBRA]])=MONTH(TODAY()-30),YEAR(Tabla2[[#This Row],[FECHA INICIO DE LABORES EN OBRA]])=YEAR(TODAY())),MONTH(TODAY()-30)&amp;"-"&amp;YEAR(TODAY()),"No Aplica")),"No Aplica")</f>
        <v>No Aplica</v>
      </c>
    </row>
    <row r="3743" spans="1:30" x14ac:dyDescent="0.25">
      <c r="A3743" s="13" t="s">
        <v>12059</v>
      </c>
      <c r="B3743" s="15" t="s">
        <v>12060</v>
      </c>
      <c r="C3743" s="15" t="s">
        <v>12060</v>
      </c>
      <c r="D3743" s="15" t="s">
        <v>12493</v>
      </c>
      <c r="E3743" s="15" t="s">
        <v>12494</v>
      </c>
      <c r="F3743" s="39">
        <v>32469</v>
      </c>
      <c r="G3743" s="15">
        <v>2</v>
      </c>
      <c r="H3743" s="15" t="s">
        <v>12096</v>
      </c>
      <c r="I3743" s="15" t="s">
        <v>12074</v>
      </c>
      <c r="J3743" s="15" t="s">
        <v>12495</v>
      </c>
      <c r="K3743" s="15" t="s">
        <v>2126</v>
      </c>
      <c r="L3743" s="40" t="s">
        <v>6</v>
      </c>
      <c r="M3743" s="39"/>
      <c r="N3743" s="41" t="s">
        <v>2687</v>
      </c>
      <c r="O3743" s="39" t="s">
        <v>1373</v>
      </c>
      <c r="P3743" s="40">
        <v>1</v>
      </c>
      <c r="Q3743" s="40">
        <v>4</v>
      </c>
      <c r="R3743" s="40" t="str">
        <f>IFERROR(VLOOKUP(Tabla2[[#This Row],[CONTRATISTA PRNCIPAL]],Hoja1!$L$5:$M$9,2,FALSE),"CJV")</f>
        <v>CJV</v>
      </c>
      <c r="S3743" s="40" t="str">
        <f>IF(Tabla2[[#This Row],[EMPRESA]]=Tabla2[[#This Row],[CONTRATISTA PRNCIPAL]],"Principal","Secundaria")</f>
        <v>Principal</v>
      </c>
      <c r="T3743" s="42">
        <f>IFERROR(1/COUNTIF(Tabla2[CONTRATISTA PRNCIPAL],Tabla2[[#This Row],[CONTRATISTA PRNCIPAL]]),0)</f>
        <v>0.00392156862745098</v>
      </c>
      <c r="U3743" s="43">
        <f>IF(((TODAY()-Tabla2[[#This Row],[FECHA NACIMIENTO]])/365)&lt;18,"Corregir", IF(((TODAY()-Tabla2[[#This Row],[FECHA NACIMIENTO]])/365)&gt;80, "Corregir",ROUNDDOWN(((TODAY()-Tabla2[[#This Row],[FECHA NACIMIENTO]])/365),0)))</f>
        <v>34</v>
      </c>
      <c r="V37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43" s="44" t="str">
        <f>+IF(Tabla2[[#This Row],[Edad]]="Corregir","Corregir","Ok")</f>
        <v>Ok</v>
      </c>
      <c r="X3743" s="42" t="str">
        <f>+IFERROR(VLOOKUP(Tabla2[[#This Row],[DISTRITO SEGÚN DNI]],Hoja1!$A$2:$B$32,2,FALSE),"No")</f>
        <v>No</v>
      </c>
      <c r="Y3743" s="42" t="str">
        <f>IF(OR(LOWER(Tabla2[[#This Row],[GENERO]])="masculino", LOWER(Tabla2[[#This Row],[GENERO]])="femenino"),"OK","Corregir")</f>
        <v>OK</v>
      </c>
      <c r="Z3743" s="42" t="str">
        <f>+IF(Tabla2[[#This Row],[Nro. DNI / CE]]="","Corregir",IF(LEN(Tabla2[[#This Row],[Nro. DNI / CE]])&gt;=8,"OK","Corregir"))</f>
        <v>OK</v>
      </c>
      <c r="AA3743" s="42">
        <f>COUNTIF(Tabla2[APELLIDOS Y NOMBRES],Tabla2[[#This Row],[APELLIDOS Y NOMBRES]])</f>
        <v>1</v>
      </c>
      <c r="AB3743" s="42">
        <f>IF(Tabla2[[#This Row],[Trabajador]]&gt;1,1/Tabla2[[#This Row],[Trabajador]],Tabla2[[#This Row],[Trabajador]])</f>
        <v>1</v>
      </c>
      <c r="AC3743" t="str">
        <f>+IFERROR(IF(Tabla2[[#This Row],[FECHA CESE/BAJA]]="","No Aplica",IF(AND(MONTH(Tabla2[[#This Row],[FECHA CESE/BAJA]])=MONTH(TODAY()-30),YEAR(Tabla2[[#This Row],[FECHA CESE/BAJA]])=YEAR(TODAY())),MONTH(TODAY()-30)&amp;"-"&amp;YEAR(TODAY()),"Borrar")),"No aplica")</f>
        <v>No Aplica</v>
      </c>
      <c r="AD3743" t="str">
        <f>+IFERROR(IF(Tabla2[[#This Row],[FECHA INICIO DE LABORES EN OBRA]]="","No Aplica",IF(AND(MONTH(Tabla2[[#This Row],[FECHA INICIO DE LABORES EN OBRA]])=MONTH(TODAY()-30),YEAR(Tabla2[[#This Row],[FECHA INICIO DE LABORES EN OBRA]])=YEAR(TODAY())),MONTH(TODAY()-30)&amp;"-"&amp;YEAR(TODAY()),"No Aplica")),"No Aplica")</f>
        <v>No Aplica</v>
      </c>
    </row>
    <row r="3744" spans="1:30" x14ac:dyDescent="0.25">
      <c r="A3744" s="13" t="s">
        <v>12059</v>
      </c>
      <c r="B3744" s="15" t="s">
        <v>12060</v>
      </c>
      <c r="C3744" s="15" t="s">
        <v>12060</v>
      </c>
      <c r="D3744" s="15" t="s">
        <v>1324</v>
      </c>
      <c r="E3744" s="15" t="s">
        <v>1325</v>
      </c>
      <c r="F3744" s="39">
        <v>31225</v>
      </c>
      <c r="G3744" s="15">
        <v>2</v>
      </c>
      <c r="H3744" s="15" t="s">
        <v>12096</v>
      </c>
      <c r="I3744" s="15" t="s">
        <v>12079</v>
      </c>
      <c r="J3744" s="15" t="s">
        <v>12496</v>
      </c>
      <c r="K3744" s="15" t="s">
        <v>3195</v>
      </c>
      <c r="L3744" s="40" t="s">
        <v>6</v>
      </c>
      <c r="M3744" s="39"/>
      <c r="N3744" s="41" t="s">
        <v>2687</v>
      </c>
      <c r="O3744" s="39">
        <v>44918</v>
      </c>
      <c r="P3744" s="40">
        <v>1</v>
      </c>
      <c r="Q3744" s="40">
        <v>4</v>
      </c>
      <c r="R3744" s="40" t="str">
        <f>IFERROR(VLOOKUP(Tabla2[[#This Row],[CONTRATISTA PRNCIPAL]],Hoja1!$L$5:$M$9,2,FALSE),"CJV")</f>
        <v>CJV</v>
      </c>
      <c r="S3744" s="40" t="str">
        <f>IF(Tabla2[[#This Row],[EMPRESA]]=Tabla2[[#This Row],[CONTRATISTA PRNCIPAL]],"Principal","Secundaria")</f>
        <v>Principal</v>
      </c>
      <c r="T3744" s="42">
        <f>IFERROR(1/COUNTIF(Tabla2[CONTRATISTA PRNCIPAL],Tabla2[[#This Row],[CONTRATISTA PRNCIPAL]]),0)</f>
        <v>0.00392156862745098</v>
      </c>
      <c r="U3744" s="43">
        <f>IF(((TODAY()-Tabla2[[#This Row],[FECHA NACIMIENTO]])/365)&lt;18,"Corregir", IF(((TODAY()-Tabla2[[#This Row],[FECHA NACIMIENTO]])/365)&gt;80, "Corregir",ROUNDDOWN(((TODAY()-Tabla2[[#This Row],[FECHA NACIMIENTO]])/365),0)))</f>
        <v>38</v>
      </c>
      <c r="V37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44" s="44" t="str">
        <f>+IF(Tabla2[[#This Row],[Edad]]="Corregir","Corregir","Ok")</f>
        <v>Ok</v>
      </c>
      <c r="X3744" s="42" t="str">
        <f>+IFERROR(VLOOKUP(Tabla2[[#This Row],[DISTRITO SEGÚN DNI]],Hoja1!$A$2:$B$32,2,FALSE),"No")</f>
        <v>BREÑA</v>
      </c>
      <c r="Y3744" s="42" t="str">
        <f>IF(OR(LOWER(Tabla2[[#This Row],[GENERO]])="masculino", LOWER(Tabla2[[#This Row],[GENERO]])="femenino"),"OK","Corregir")</f>
        <v>OK</v>
      </c>
      <c r="Z3744" s="42" t="str">
        <f>+IF(Tabla2[[#This Row],[Nro. DNI / CE]]="","Corregir",IF(LEN(Tabla2[[#This Row],[Nro. DNI / CE]])&gt;=8,"OK","Corregir"))</f>
        <v>OK</v>
      </c>
      <c r="AA3744" s="42">
        <f>COUNTIF(Tabla2[APELLIDOS Y NOMBRES],Tabla2[[#This Row],[APELLIDOS Y NOMBRES]])</f>
        <v>1</v>
      </c>
      <c r="AB3744" s="42">
        <f>IF(Tabla2[[#This Row],[Trabajador]]&gt;1,1/Tabla2[[#This Row],[Trabajador]],Tabla2[[#This Row],[Trabajador]])</f>
        <v>1</v>
      </c>
      <c r="AC3744" t="str">
        <f>+IFERROR(IF(Tabla2[[#This Row],[FECHA CESE/BAJA]]="","No Aplica",IF(AND(MONTH(Tabla2[[#This Row],[FECHA CESE/BAJA]])=MONTH(TODAY()-30),YEAR(Tabla2[[#This Row],[FECHA CESE/BAJA]])=YEAR(TODAY())),MONTH(TODAY()-30)&amp;"-"&amp;YEAR(TODAY()),"Borrar")),"No aplica")</f>
        <v>No Aplica</v>
      </c>
      <c r="AD3744" t="str">
        <f>+IFERROR(IF(Tabla2[[#This Row],[FECHA INICIO DE LABORES EN OBRA]]="","No Aplica",IF(AND(MONTH(Tabla2[[#This Row],[FECHA INICIO DE LABORES EN OBRA]])=MONTH(TODAY()-30),YEAR(Tabla2[[#This Row],[FECHA INICIO DE LABORES EN OBRA]])=YEAR(TODAY())),MONTH(TODAY()-30)&amp;"-"&amp;YEAR(TODAY()),"No Aplica")),"No Aplica")</f>
        <v>No Aplica</v>
      </c>
    </row>
    <row r="3745" spans="1:30" x14ac:dyDescent="0.25">
      <c r="A3745" s="13" t="s">
        <v>12059</v>
      </c>
      <c r="B3745" s="15" t="s">
        <v>12060</v>
      </c>
      <c r="C3745" s="15" t="s">
        <v>12060</v>
      </c>
      <c r="D3745" s="15" t="s">
        <v>12497</v>
      </c>
      <c r="E3745" s="15" t="s">
        <v>12498</v>
      </c>
      <c r="F3745" s="39">
        <v>33335</v>
      </c>
      <c r="G3745" s="15">
        <v>2</v>
      </c>
      <c r="H3745" s="15" t="s">
        <v>12078</v>
      </c>
      <c r="I3745" s="15" t="s">
        <v>12064</v>
      </c>
      <c r="J3745" s="15" t="s">
        <v>12499</v>
      </c>
      <c r="K3745" s="15" t="s">
        <v>12309</v>
      </c>
      <c r="L3745" s="40" t="s">
        <v>6</v>
      </c>
      <c r="M3745" s="39"/>
      <c r="N3745" s="41" t="s">
        <v>2687</v>
      </c>
      <c r="O3745" s="39">
        <v>44987</v>
      </c>
      <c r="P3745" s="40">
        <v>1</v>
      </c>
      <c r="Q3745" s="40">
        <v>4</v>
      </c>
      <c r="R3745" s="40" t="str">
        <f>IFERROR(VLOOKUP(Tabla2[[#This Row],[CONTRATISTA PRNCIPAL]],Hoja1!$L$5:$M$9,2,FALSE),"CJV")</f>
        <v>CJV</v>
      </c>
      <c r="S3745" s="40" t="str">
        <f>IF(Tabla2[[#This Row],[EMPRESA]]=Tabla2[[#This Row],[CONTRATISTA PRNCIPAL]],"Principal","Secundaria")</f>
        <v>Principal</v>
      </c>
      <c r="T3745" s="42">
        <f>IFERROR(1/COUNTIF(Tabla2[CONTRATISTA PRNCIPAL],Tabla2[[#This Row],[CONTRATISTA PRNCIPAL]]),0)</f>
        <v>0.00392156862745098</v>
      </c>
      <c r="U3745" s="43">
        <f>IF(((TODAY()-Tabla2[[#This Row],[FECHA NACIMIENTO]])/365)&lt;18,"Corregir", IF(((TODAY()-Tabla2[[#This Row],[FECHA NACIMIENTO]])/365)&gt;80, "Corregir",ROUNDDOWN(((TODAY()-Tabla2[[#This Row],[FECHA NACIMIENTO]])/365),0)))</f>
        <v>32</v>
      </c>
      <c r="V37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45" s="44" t="str">
        <f>+IF(Tabla2[[#This Row],[Edad]]="Corregir","Corregir","Ok")</f>
        <v>Ok</v>
      </c>
      <c r="X3745" s="42" t="str">
        <f>+IFERROR(VLOOKUP(Tabla2[[#This Row],[DISTRITO SEGÚN DNI]],Hoja1!$A$2:$B$32,2,FALSE),"No")</f>
        <v>No</v>
      </c>
      <c r="Y3745" s="42" t="str">
        <f>IF(OR(LOWER(Tabla2[[#This Row],[GENERO]])="masculino", LOWER(Tabla2[[#This Row],[GENERO]])="femenino"),"OK","Corregir")</f>
        <v>OK</v>
      </c>
      <c r="Z3745" s="42" t="str">
        <f>+IF(Tabla2[[#This Row],[Nro. DNI / CE]]="","Corregir",IF(LEN(Tabla2[[#This Row],[Nro. DNI / CE]])&gt;=8,"OK","Corregir"))</f>
        <v>OK</v>
      </c>
      <c r="AA3745" s="42">
        <f>COUNTIF(Tabla2[APELLIDOS Y NOMBRES],Tabla2[[#This Row],[APELLIDOS Y NOMBRES]])</f>
        <v>1</v>
      </c>
      <c r="AB3745" s="42">
        <f>IF(Tabla2[[#This Row],[Trabajador]]&gt;1,1/Tabla2[[#This Row],[Trabajador]],Tabla2[[#This Row],[Trabajador]])</f>
        <v>1</v>
      </c>
      <c r="AC3745" t="str">
        <f>+IFERROR(IF(Tabla2[[#This Row],[FECHA CESE/BAJA]]="","No Aplica",IF(AND(MONTH(Tabla2[[#This Row],[FECHA CESE/BAJA]])=MONTH(TODAY()-30),YEAR(Tabla2[[#This Row],[FECHA CESE/BAJA]])=YEAR(TODAY())),MONTH(TODAY()-30)&amp;"-"&amp;YEAR(TODAY()),"Borrar")),"No aplica")</f>
        <v>No Aplica</v>
      </c>
      <c r="AD3745" t="str">
        <f>+IFERROR(IF(Tabla2[[#This Row],[FECHA INICIO DE LABORES EN OBRA]]="","No Aplica",IF(AND(MONTH(Tabla2[[#This Row],[FECHA INICIO DE LABORES EN OBRA]])=MONTH(TODAY()-30),YEAR(Tabla2[[#This Row],[FECHA INICIO DE LABORES EN OBRA]])=YEAR(TODAY())),MONTH(TODAY()-30)&amp;"-"&amp;YEAR(TODAY()),"No Aplica")),"No Aplica")</f>
        <v>No Aplica</v>
      </c>
    </row>
    <row r="3746" spans="1:30" x14ac:dyDescent="0.25">
      <c r="A3746" s="13" t="s">
        <v>12059</v>
      </c>
      <c r="B3746" s="15" t="s">
        <v>12060</v>
      </c>
      <c r="C3746" s="15" t="s">
        <v>12060</v>
      </c>
      <c r="D3746" s="15" t="s">
        <v>12500</v>
      </c>
      <c r="E3746" s="15" t="s">
        <v>12501</v>
      </c>
      <c r="F3746" s="39">
        <v>34413</v>
      </c>
      <c r="G3746" s="15">
        <v>2</v>
      </c>
      <c r="H3746" s="15" t="s">
        <v>12078</v>
      </c>
      <c r="I3746" s="15" t="s">
        <v>12064</v>
      </c>
      <c r="J3746" s="15" t="s">
        <v>12502</v>
      </c>
      <c r="K3746" s="15" t="s">
        <v>12492</v>
      </c>
      <c r="L3746" s="40" t="s">
        <v>6</v>
      </c>
      <c r="M3746" s="39"/>
      <c r="N3746" s="41" t="s">
        <v>2687</v>
      </c>
      <c r="O3746" s="39">
        <v>44957</v>
      </c>
      <c r="P3746" s="40">
        <v>1</v>
      </c>
      <c r="Q3746" s="40">
        <v>4</v>
      </c>
      <c r="R3746" s="40" t="str">
        <f>IFERROR(VLOOKUP(Tabla2[[#This Row],[CONTRATISTA PRNCIPAL]],Hoja1!$L$5:$M$9,2,FALSE),"CJV")</f>
        <v>CJV</v>
      </c>
      <c r="S3746" s="40" t="str">
        <f>IF(Tabla2[[#This Row],[EMPRESA]]=Tabla2[[#This Row],[CONTRATISTA PRNCIPAL]],"Principal","Secundaria")</f>
        <v>Principal</v>
      </c>
      <c r="T3746" s="42">
        <f>IFERROR(1/COUNTIF(Tabla2[CONTRATISTA PRNCIPAL],Tabla2[[#This Row],[CONTRATISTA PRNCIPAL]]),0)</f>
        <v>0.00392156862745098</v>
      </c>
      <c r="U3746" s="43">
        <f>IF(((TODAY()-Tabla2[[#This Row],[FECHA NACIMIENTO]])/365)&lt;18,"Corregir", IF(((TODAY()-Tabla2[[#This Row],[FECHA NACIMIENTO]])/365)&gt;80, "Corregir",ROUNDDOWN(((TODAY()-Tabla2[[#This Row],[FECHA NACIMIENTO]])/365),0)))</f>
        <v>29</v>
      </c>
      <c r="V37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46" s="44" t="str">
        <f>+IF(Tabla2[[#This Row],[Edad]]="Corregir","Corregir","Ok")</f>
        <v>Ok</v>
      </c>
      <c r="X3746" s="42" t="str">
        <f>+IFERROR(VLOOKUP(Tabla2[[#This Row],[DISTRITO SEGÚN DNI]],Hoja1!$A$2:$B$32,2,FALSE),"No")</f>
        <v>No</v>
      </c>
      <c r="Y3746" s="42" t="str">
        <f>IF(OR(LOWER(Tabla2[[#This Row],[GENERO]])="masculino", LOWER(Tabla2[[#This Row],[GENERO]])="femenino"),"OK","Corregir")</f>
        <v>OK</v>
      </c>
      <c r="Z3746" s="42" t="str">
        <f>+IF(Tabla2[[#This Row],[Nro. DNI / CE]]="","Corregir",IF(LEN(Tabla2[[#This Row],[Nro. DNI / CE]])&gt;=8,"OK","Corregir"))</f>
        <v>OK</v>
      </c>
      <c r="AA3746" s="42">
        <f>COUNTIF(Tabla2[APELLIDOS Y NOMBRES],Tabla2[[#This Row],[APELLIDOS Y NOMBRES]])</f>
        <v>1</v>
      </c>
      <c r="AB3746" s="42">
        <f>IF(Tabla2[[#This Row],[Trabajador]]&gt;1,1/Tabla2[[#This Row],[Trabajador]],Tabla2[[#This Row],[Trabajador]])</f>
        <v>1</v>
      </c>
      <c r="AC3746" t="str">
        <f>+IFERROR(IF(Tabla2[[#This Row],[FECHA CESE/BAJA]]="","No Aplica",IF(AND(MONTH(Tabla2[[#This Row],[FECHA CESE/BAJA]])=MONTH(TODAY()-30),YEAR(Tabla2[[#This Row],[FECHA CESE/BAJA]])=YEAR(TODAY())),MONTH(TODAY()-30)&amp;"-"&amp;YEAR(TODAY()),"Borrar")),"No aplica")</f>
        <v>No Aplica</v>
      </c>
      <c r="AD3746" t="str">
        <f>+IFERROR(IF(Tabla2[[#This Row],[FECHA INICIO DE LABORES EN OBRA]]="","No Aplica",IF(AND(MONTH(Tabla2[[#This Row],[FECHA INICIO DE LABORES EN OBRA]])=MONTH(TODAY()-30),YEAR(Tabla2[[#This Row],[FECHA INICIO DE LABORES EN OBRA]])=YEAR(TODAY())),MONTH(TODAY()-30)&amp;"-"&amp;YEAR(TODAY()),"No Aplica")),"No Aplica")</f>
        <v>No Aplica</v>
      </c>
    </row>
    <row r="3747" spans="1:30" x14ac:dyDescent="0.25">
      <c r="A3747" s="13" t="s">
        <v>12059</v>
      </c>
      <c r="B3747" s="15" t="s">
        <v>12060</v>
      </c>
      <c r="C3747" s="15" t="s">
        <v>12060</v>
      </c>
      <c r="D3747" s="15" t="s">
        <v>12503</v>
      </c>
      <c r="E3747" s="15" t="s">
        <v>12504</v>
      </c>
      <c r="F3747" s="39">
        <v>31756</v>
      </c>
      <c r="G3747" s="15">
        <v>2</v>
      </c>
      <c r="H3747" s="15" t="s">
        <v>12063</v>
      </c>
      <c r="I3747" s="15" t="s">
        <v>12102</v>
      </c>
      <c r="J3747" s="15" t="s">
        <v>12505</v>
      </c>
      <c r="K3747" s="15" t="s">
        <v>2897</v>
      </c>
      <c r="L3747" s="40" t="s">
        <v>6</v>
      </c>
      <c r="M3747" s="39"/>
      <c r="N3747" s="41" t="s">
        <v>2687</v>
      </c>
      <c r="O3747" s="39" t="s">
        <v>12138</v>
      </c>
      <c r="P3747" s="40">
        <v>1</v>
      </c>
      <c r="Q3747" s="40">
        <v>4</v>
      </c>
      <c r="R3747" s="40" t="str">
        <f>IFERROR(VLOOKUP(Tabla2[[#This Row],[CONTRATISTA PRNCIPAL]],Hoja1!$L$5:$M$9,2,FALSE),"CJV")</f>
        <v>CJV</v>
      </c>
      <c r="S3747" s="40" t="str">
        <f>IF(Tabla2[[#This Row],[EMPRESA]]=Tabla2[[#This Row],[CONTRATISTA PRNCIPAL]],"Principal","Secundaria")</f>
        <v>Principal</v>
      </c>
      <c r="T3747" s="42">
        <f>IFERROR(1/COUNTIF(Tabla2[CONTRATISTA PRNCIPAL],Tabla2[[#This Row],[CONTRATISTA PRNCIPAL]]),0)</f>
        <v>0.00392156862745098</v>
      </c>
      <c r="U3747" s="43">
        <f>IF(((TODAY()-Tabla2[[#This Row],[FECHA NACIMIENTO]])/365)&lt;18,"Corregir", IF(((TODAY()-Tabla2[[#This Row],[FECHA NACIMIENTO]])/365)&gt;80, "Corregir",ROUNDDOWN(((TODAY()-Tabla2[[#This Row],[FECHA NACIMIENTO]])/365),0)))</f>
        <v>36</v>
      </c>
      <c r="V37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47" s="44" t="str">
        <f>+IF(Tabla2[[#This Row],[Edad]]="Corregir","Corregir","Ok")</f>
        <v>Ok</v>
      </c>
      <c r="X3747" s="42" t="str">
        <f>+IFERROR(VLOOKUP(Tabla2[[#This Row],[DISTRITO SEGÚN DNI]],Hoja1!$A$2:$B$32,2,FALSE),"No")</f>
        <v>No</v>
      </c>
      <c r="Y3747" s="42" t="str">
        <f>IF(OR(LOWER(Tabla2[[#This Row],[GENERO]])="masculino", LOWER(Tabla2[[#This Row],[GENERO]])="femenino"),"OK","Corregir")</f>
        <v>OK</v>
      </c>
      <c r="Z3747" s="42" t="str">
        <f>+IF(Tabla2[[#This Row],[Nro. DNI / CE]]="","Corregir",IF(LEN(Tabla2[[#This Row],[Nro. DNI / CE]])&gt;=8,"OK","Corregir"))</f>
        <v>OK</v>
      </c>
      <c r="AA3747" s="42">
        <f>COUNTIF(Tabla2[APELLIDOS Y NOMBRES],Tabla2[[#This Row],[APELLIDOS Y NOMBRES]])</f>
        <v>1</v>
      </c>
      <c r="AB3747" s="42">
        <f>IF(Tabla2[[#This Row],[Trabajador]]&gt;1,1/Tabla2[[#This Row],[Trabajador]],Tabla2[[#This Row],[Trabajador]])</f>
        <v>1</v>
      </c>
      <c r="AC3747" t="str">
        <f>+IFERROR(IF(Tabla2[[#This Row],[FECHA CESE/BAJA]]="","No Aplica",IF(AND(MONTH(Tabla2[[#This Row],[FECHA CESE/BAJA]])=MONTH(TODAY()-30),YEAR(Tabla2[[#This Row],[FECHA CESE/BAJA]])=YEAR(TODAY())),MONTH(TODAY()-30)&amp;"-"&amp;YEAR(TODAY()),"Borrar")),"No aplica")</f>
        <v>No Aplica</v>
      </c>
      <c r="AD3747" t="str">
        <f>+IFERROR(IF(Tabla2[[#This Row],[FECHA INICIO DE LABORES EN OBRA]]="","No Aplica",IF(AND(MONTH(Tabla2[[#This Row],[FECHA INICIO DE LABORES EN OBRA]])=MONTH(TODAY()-30),YEAR(Tabla2[[#This Row],[FECHA INICIO DE LABORES EN OBRA]])=YEAR(TODAY())),MONTH(TODAY()-30)&amp;"-"&amp;YEAR(TODAY()),"No Aplica")),"No Aplica")</f>
        <v>No Aplica</v>
      </c>
    </row>
    <row r="3748" spans="1:30" x14ac:dyDescent="0.25">
      <c r="A3748" s="13" t="s">
        <v>12059</v>
      </c>
      <c r="B3748" s="15" t="s">
        <v>12060</v>
      </c>
      <c r="C3748" s="15" t="s">
        <v>12060</v>
      </c>
      <c r="D3748" s="15" t="s">
        <v>12506</v>
      </c>
      <c r="E3748" s="15" t="s">
        <v>12507</v>
      </c>
      <c r="F3748" s="39">
        <v>31485</v>
      </c>
      <c r="G3748" s="15">
        <v>2</v>
      </c>
      <c r="H3748" s="15" t="s">
        <v>12096</v>
      </c>
      <c r="I3748" s="15" t="s">
        <v>12102</v>
      </c>
      <c r="J3748" s="15" t="s">
        <v>12508</v>
      </c>
      <c r="K3748" s="15" t="s">
        <v>12309</v>
      </c>
      <c r="L3748" s="40" t="s">
        <v>6</v>
      </c>
      <c r="M3748" s="39"/>
      <c r="N3748" s="41" t="s">
        <v>2687</v>
      </c>
      <c r="O3748" s="39">
        <v>44929</v>
      </c>
      <c r="P3748" s="40">
        <v>1</v>
      </c>
      <c r="Q3748" s="40">
        <v>4</v>
      </c>
      <c r="R3748" s="40" t="str">
        <f>IFERROR(VLOOKUP(Tabla2[[#This Row],[CONTRATISTA PRNCIPAL]],Hoja1!$L$5:$M$9,2,FALSE),"CJV")</f>
        <v>CJV</v>
      </c>
      <c r="S3748" s="40" t="str">
        <f>IF(Tabla2[[#This Row],[EMPRESA]]=Tabla2[[#This Row],[CONTRATISTA PRNCIPAL]],"Principal","Secundaria")</f>
        <v>Principal</v>
      </c>
      <c r="T3748" s="42">
        <f>IFERROR(1/COUNTIF(Tabla2[CONTRATISTA PRNCIPAL],Tabla2[[#This Row],[CONTRATISTA PRNCIPAL]]),0)</f>
        <v>0.00392156862745098</v>
      </c>
      <c r="U3748" s="43">
        <f>IF(((TODAY()-Tabla2[[#This Row],[FECHA NACIMIENTO]])/365)&lt;18,"Corregir", IF(((TODAY()-Tabla2[[#This Row],[FECHA NACIMIENTO]])/365)&gt;80, "Corregir",ROUNDDOWN(((TODAY()-Tabla2[[#This Row],[FECHA NACIMIENTO]])/365),0)))</f>
        <v>37</v>
      </c>
      <c r="V37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48" s="44" t="str">
        <f>+IF(Tabla2[[#This Row],[Edad]]="Corregir","Corregir","Ok")</f>
        <v>Ok</v>
      </c>
      <c r="X3748" s="42" t="str">
        <f>+IFERROR(VLOOKUP(Tabla2[[#This Row],[DISTRITO SEGÚN DNI]],Hoja1!$A$2:$B$32,2,FALSE),"No")</f>
        <v>No</v>
      </c>
      <c r="Y3748" s="42" t="str">
        <f>IF(OR(LOWER(Tabla2[[#This Row],[GENERO]])="masculino", LOWER(Tabla2[[#This Row],[GENERO]])="femenino"),"OK","Corregir")</f>
        <v>OK</v>
      </c>
      <c r="Z3748" s="42" t="str">
        <f>+IF(Tabla2[[#This Row],[Nro. DNI / CE]]="","Corregir",IF(LEN(Tabla2[[#This Row],[Nro. DNI / CE]])&gt;=8,"OK","Corregir"))</f>
        <v>OK</v>
      </c>
      <c r="AA3748" s="42">
        <f>COUNTIF(Tabla2[APELLIDOS Y NOMBRES],Tabla2[[#This Row],[APELLIDOS Y NOMBRES]])</f>
        <v>1</v>
      </c>
      <c r="AB3748" s="42">
        <f>IF(Tabla2[[#This Row],[Trabajador]]&gt;1,1/Tabla2[[#This Row],[Trabajador]],Tabla2[[#This Row],[Trabajador]])</f>
        <v>1</v>
      </c>
      <c r="AC3748" t="str">
        <f>+IFERROR(IF(Tabla2[[#This Row],[FECHA CESE/BAJA]]="","No Aplica",IF(AND(MONTH(Tabla2[[#This Row],[FECHA CESE/BAJA]])=MONTH(TODAY()-30),YEAR(Tabla2[[#This Row],[FECHA CESE/BAJA]])=YEAR(TODAY())),MONTH(TODAY()-30)&amp;"-"&amp;YEAR(TODAY()),"Borrar")),"No aplica")</f>
        <v>No Aplica</v>
      </c>
      <c r="AD3748" t="str">
        <f>+IFERROR(IF(Tabla2[[#This Row],[FECHA INICIO DE LABORES EN OBRA]]="","No Aplica",IF(AND(MONTH(Tabla2[[#This Row],[FECHA INICIO DE LABORES EN OBRA]])=MONTH(TODAY()-30),YEAR(Tabla2[[#This Row],[FECHA INICIO DE LABORES EN OBRA]])=YEAR(TODAY())),MONTH(TODAY()-30)&amp;"-"&amp;YEAR(TODAY()),"No Aplica")),"No Aplica")</f>
        <v>No Aplica</v>
      </c>
    </row>
    <row r="3749" spans="1:30" x14ac:dyDescent="0.25">
      <c r="A3749" s="13" t="s">
        <v>12059</v>
      </c>
      <c r="B3749" s="15" t="s">
        <v>12060</v>
      </c>
      <c r="C3749" s="15" t="s">
        <v>12060</v>
      </c>
      <c r="D3749" s="15" t="s">
        <v>1326</v>
      </c>
      <c r="E3749" s="15" t="s">
        <v>1327</v>
      </c>
      <c r="F3749" s="39">
        <v>28658</v>
      </c>
      <c r="G3749" s="15">
        <v>2</v>
      </c>
      <c r="H3749" s="15" t="s">
        <v>12509</v>
      </c>
      <c r="I3749" s="15" t="s">
        <v>12064</v>
      </c>
      <c r="J3749" s="15" t="s">
        <v>12510</v>
      </c>
      <c r="K3749" s="15" t="s">
        <v>17</v>
      </c>
      <c r="L3749" s="40" t="s">
        <v>6</v>
      </c>
      <c r="M3749" s="39"/>
      <c r="N3749" s="41" t="s">
        <v>2687</v>
      </c>
      <c r="O3749" s="39" t="s">
        <v>865</v>
      </c>
      <c r="P3749" s="40">
        <v>1</v>
      </c>
      <c r="Q3749" s="40">
        <v>4</v>
      </c>
      <c r="R3749" s="40" t="str">
        <f>IFERROR(VLOOKUP(Tabla2[[#This Row],[CONTRATISTA PRNCIPAL]],Hoja1!$L$5:$M$9,2,FALSE),"CJV")</f>
        <v>CJV</v>
      </c>
      <c r="S3749" s="40" t="str">
        <f>IF(Tabla2[[#This Row],[EMPRESA]]=Tabla2[[#This Row],[CONTRATISTA PRNCIPAL]],"Principal","Secundaria")</f>
        <v>Principal</v>
      </c>
      <c r="T3749" s="42">
        <f>IFERROR(1/COUNTIF(Tabla2[CONTRATISTA PRNCIPAL],Tabla2[[#This Row],[CONTRATISTA PRNCIPAL]]),0)</f>
        <v>0.00392156862745098</v>
      </c>
      <c r="U3749" s="43">
        <f>IF(((TODAY()-Tabla2[[#This Row],[FECHA NACIMIENTO]])/365)&lt;18,"Corregir", IF(((TODAY()-Tabla2[[#This Row],[FECHA NACIMIENTO]])/365)&gt;80, "Corregir",ROUNDDOWN(((TODAY()-Tabla2[[#This Row],[FECHA NACIMIENTO]])/365),0)))</f>
        <v>45</v>
      </c>
      <c r="V37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49" s="44" t="str">
        <f>+IF(Tabla2[[#This Row],[Edad]]="Corregir","Corregir","Ok")</f>
        <v>Ok</v>
      </c>
      <c r="X3749" s="42" t="str">
        <f>+IFERROR(VLOOKUP(Tabla2[[#This Row],[DISTRITO SEGÚN DNI]],Hoja1!$A$2:$B$32,2,FALSE),"No")</f>
        <v>ATE</v>
      </c>
      <c r="Y3749" s="42" t="str">
        <f>IF(OR(LOWER(Tabla2[[#This Row],[GENERO]])="masculino", LOWER(Tabla2[[#This Row],[GENERO]])="femenino"),"OK","Corregir")</f>
        <v>OK</v>
      </c>
      <c r="Z3749" s="42" t="str">
        <f>+IF(Tabla2[[#This Row],[Nro. DNI / CE]]="","Corregir",IF(LEN(Tabla2[[#This Row],[Nro. DNI / CE]])&gt;=8,"OK","Corregir"))</f>
        <v>OK</v>
      </c>
      <c r="AA3749" s="42">
        <f>COUNTIF(Tabla2[APELLIDOS Y NOMBRES],Tabla2[[#This Row],[APELLIDOS Y NOMBRES]])</f>
        <v>1</v>
      </c>
      <c r="AB3749" s="42">
        <f>IF(Tabla2[[#This Row],[Trabajador]]&gt;1,1/Tabla2[[#This Row],[Trabajador]],Tabla2[[#This Row],[Trabajador]])</f>
        <v>1</v>
      </c>
      <c r="AC3749" t="str">
        <f>+IFERROR(IF(Tabla2[[#This Row],[FECHA CESE/BAJA]]="","No Aplica",IF(AND(MONTH(Tabla2[[#This Row],[FECHA CESE/BAJA]])=MONTH(TODAY()-30),YEAR(Tabla2[[#This Row],[FECHA CESE/BAJA]])=YEAR(TODAY())),MONTH(TODAY()-30)&amp;"-"&amp;YEAR(TODAY()),"Borrar")),"No aplica")</f>
        <v>No Aplica</v>
      </c>
      <c r="AD3749" t="str">
        <f>+IFERROR(IF(Tabla2[[#This Row],[FECHA INICIO DE LABORES EN OBRA]]="","No Aplica",IF(AND(MONTH(Tabla2[[#This Row],[FECHA INICIO DE LABORES EN OBRA]])=MONTH(TODAY()-30),YEAR(Tabla2[[#This Row],[FECHA INICIO DE LABORES EN OBRA]])=YEAR(TODAY())),MONTH(TODAY()-30)&amp;"-"&amp;YEAR(TODAY()),"No Aplica")),"No Aplica")</f>
        <v>No Aplica</v>
      </c>
    </row>
    <row r="3750" spans="1:30" x14ac:dyDescent="0.25">
      <c r="A3750" s="13" t="s">
        <v>12059</v>
      </c>
      <c r="B3750" s="15" t="s">
        <v>12060</v>
      </c>
      <c r="C3750" s="15" t="s">
        <v>12060</v>
      </c>
      <c r="D3750" s="15" t="s">
        <v>12511</v>
      </c>
      <c r="E3750" s="15" t="s">
        <v>12512</v>
      </c>
      <c r="F3750" s="39">
        <v>31692</v>
      </c>
      <c r="G3750" s="15">
        <v>2</v>
      </c>
      <c r="H3750" s="15" t="s">
        <v>12513</v>
      </c>
      <c r="I3750" s="15" t="s">
        <v>12071</v>
      </c>
      <c r="J3750" s="15" t="s">
        <v>12514</v>
      </c>
      <c r="K3750" s="15" t="s">
        <v>12338</v>
      </c>
      <c r="L3750" s="40" t="s">
        <v>6</v>
      </c>
      <c r="M3750" s="39"/>
      <c r="N3750" s="41" t="s">
        <v>2687</v>
      </c>
      <c r="O3750" s="39" t="s">
        <v>1359</v>
      </c>
      <c r="P3750" s="40">
        <v>1</v>
      </c>
      <c r="Q3750" s="40">
        <v>4</v>
      </c>
      <c r="R3750" s="40" t="str">
        <f>IFERROR(VLOOKUP(Tabla2[[#This Row],[CONTRATISTA PRNCIPAL]],Hoja1!$L$5:$M$9,2,FALSE),"CJV")</f>
        <v>CJV</v>
      </c>
      <c r="S3750" s="40" t="str">
        <f>IF(Tabla2[[#This Row],[EMPRESA]]=Tabla2[[#This Row],[CONTRATISTA PRNCIPAL]],"Principal","Secundaria")</f>
        <v>Principal</v>
      </c>
      <c r="T3750" s="42">
        <f>IFERROR(1/COUNTIF(Tabla2[CONTRATISTA PRNCIPAL],Tabla2[[#This Row],[CONTRATISTA PRNCIPAL]]),0)</f>
        <v>0.00392156862745098</v>
      </c>
      <c r="U3750" s="43">
        <f>IF(((TODAY()-Tabla2[[#This Row],[FECHA NACIMIENTO]])/365)&lt;18,"Corregir", IF(((TODAY()-Tabla2[[#This Row],[FECHA NACIMIENTO]])/365)&gt;80, "Corregir",ROUNDDOWN(((TODAY()-Tabla2[[#This Row],[FECHA NACIMIENTO]])/365),0)))</f>
        <v>37</v>
      </c>
      <c r="V37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50" s="44" t="str">
        <f>+IF(Tabla2[[#This Row],[Edad]]="Corregir","Corregir","Ok")</f>
        <v>Ok</v>
      </c>
      <c r="X3750" s="42" t="str">
        <f>+IFERROR(VLOOKUP(Tabla2[[#This Row],[DISTRITO SEGÚN DNI]],Hoja1!$A$2:$B$32,2,FALSE),"No")</f>
        <v>No</v>
      </c>
      <c r="Y3750" s="42" t="str">
        <f>IF(OR(LOWER(Tabla2[[#This Row],[GENERO]])="masculino", LOWER(Tabla2[[#This Row],[GENERO]])="femenino"),"OK","Corregir")</f>
        <v>OK</v>
      </c>
      <c r="Z3750" s="42" t="str">
        <f>+IF(Tabla2[[#This Row],[Nro. DNI / CE]]="","Corregir",IF(LEN(Tabla2[[#This Row],[Nro. DNI / CE]])&gt;=8,"OK","Corregir"))</f>
        <v>OK</v>
      </c>
      <c r="AA3750" s="42">
        <f>COUNTIF(Tabla2[APELLIDOS Y NOMBRES],Tabla2[[#This Row],[APELLIDOS Y NOMBRES]])</f>
        <v>1</v>
      </c>
      <c r="AB3750" s="42">
        <f>IF(Tabla2[[#This Row],[Trabajador]]&gt;1,1/Tabla2[[#This Row],[Trabajador]],Tabla2[[#This Row],[Trabajador]])</f>
        <v>1</v>
      </c>
      <c r="AC3750" t="str">
        <f>+IFERROR(IF(Tabla2[[#This Row],[FECHA CESE/BAJA]]="","No Aplica",IF(AND(MONTH(Tabla2[[#This Row],[FECHA CESE/BAJA]])=MONTH(TODAY()-30),YEAR(Tabla2[[#This Row],[FECHA CESE/BAJA]])=YEAR(TODAY())),MONTH(TODAY()-30)&amp;"-"&amp;YEAR(TODAY()),"Borrar")),"No aplica")</f>
        <v>No Aplica</v>
      </c>
      <c r="AD3750" t="str">
        <f>+IFERROR(IF(Tabla2[[#This Row],[FECHA INICIO DE LABORES EN OBRA]]="","No Aplica",IF(AND(MONTH(Tabla2[[#This Row],[FECHA INICIO DE LABORES EN OBRA]])=MONTH(TODAY()-30),YEAR(Tabla2[[#This Row],[FECHA INICIO DE LABORES EN OBRA]])=YEAR(TODAY())),MONTH(TODAY()-30)&amp;"-"&amp;YEAR(TODAY()),"No Aplica")),"No Aplica")</f>
        <v>No Aplica</v>
      </c>
    </row>
    <row r="3751" spans="1:30" x14ac:dyDescent="0.25">
      <c r="A3751" s="13" t="s">
        <v>12059</v>
      </c>
      <c r="B3751" s="15" t="s">
        <v>12060</v>
      </c>
      <c r="C3751" s="15" t="s">
        <v>12060</v>
      </c>
      <c r="D3751" s="15" t="s">
        <v>12515</v>
      </c>
      <c r="E3751" s="15" t="s">
        <v>12516</v>
      </c>
      <c r="F3751" s="39">
        <v>25231</v>
      </c>
      <c r="G3751" s="15">
        <v>2</v>
      </c>
      <c r="H3751" s="15" t="s">
        <v>12069</v>
      </c>
      <c r="I3751" s="15" t="s">
        <v>12102</v>
      </c>
      <c r="J3751" s="15" t="s">
        <v>12517</v>
      </c>
      <c r="K3751" s="15" t="s">
        <v>2126</v>
      </c>
      <c r="L3751" s="40" t="s">
        <v>6</v>
      </c>
      <c r="M3751" s="39"/>
      <c r="N3751" s="41" t="s">
        <v>2687</v>
      </c>
      <c r="O3751" s="39" t="s">
        <v>12518</v>
      </c>
      <c r="P3751" s="40">
        <v>1</v>
      </c>
      <c r="Q3751" s="40">
        <v>4</v>
      </c>
      <c r="R3751" s="40" t="str">
        <f>IFERROR(VLOOKUP(Tabla2[[#This Row],[CONTRATISTA PRNCIPAL]],Hoja1!$L$5:$M$9,2,FALSE),"CJV")</f>
        <v>CJV</v>
      </c>
      <c r="S3751" s="40" t="str">
        <f>IF(Tabla2[[#This Row],[EMPRESA]]=Tabla2[[#This Row],[CONTRATISTA PRNCIPAL]],"Principal","Secundaria")</f>
        <v>Principal</v>
      </c>
      <c r="T3751" s="42">
        <f>IFERROR(1/COUNTIF(Tabla2[CONTRATISTA PRNCIPAL],Tabla2[[#This Row],[CONTRATISTA PRNCIPAL]]),0)</f>
        <v>0.00392156862745098</v>
      </c>
      <c r="U3751" s="43">
        <f>IF(((TODAY()-Tabla2[[#This Row],[FECHA NACIMIENTO]])/365)&lt;18,"Corregir", IF(((TODAY()-Tabla2[[#This Row],[FECHA NACIMIENTO]])/365)&gt;80, "Corregir",ROUNDDOWN(((TODAY()-Tabla2[[#This Row],[FECHA NACIMIENTO]])/365),0)))</f>
        <v>54</v>
      </c>
      <c r="V37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751" s="44" t="str">
        <f>+IF(Tabla2[[#This Row],[Edad]]="Corregir","Corregir","Ok")</f>
        <v>Ok</v>
      </c>
      <c r="X3751" s="42" t="str">
        <f>+IFERROR(VLOOKUP(Tabla2[[#This Row],[DISTRITO SEGÚN DNI]],Hoja1!$A$2:$B$32,2,FALSE),"No")</f>
        <v>No</v>
      </c>
      <c r="Y3751" s="42" t="str">
        <f>IF(OR(LOWER(Tabla2[[#This Row],[GENERO]])="masculino", LOWER(Tabla2[[#This Row],[GENERO]])="femenino"),"OK","Corregir")</f>
        <v>OK</v>
      </c>
      <c r="Z3751" s="42" t="str">
        <f>+IF(Tabla2[[#This Row],[Nro. DNI / CE]]="","Corregir",IF(LEN(Tabla2[[#This Row],[Nro. DNI / CE]])&gt;=8,"OK","Corregir"))</f>
        <v>OK</v>
      </c>
      <c r="AA3751" s="42">
        <f>COUNTIF(Tabla2[APELLIDOS Y NOMBRES],Tabla2[[#This Row],[APELLIDOS Y NOMBRES]])</f>
        <v>1</v>
      </c>
      <c r="AB3751" s="42">
        <f>IF(Tabla2[[#This Row],[Trabajador]]&gt;1,1/Tabla2[[#This Row],[Trabajador]],Tabla2[[#This Row],[Trabajador]])</f>
        <v>1</v>
      </c>
      <c r="AC3751" t="str">
        <f>+IFERROR(IF(Tabla2[[#This Row],[FECHA CESE/BAJA]]="","No Aplica",IF(AND(MONTH(Tabla2[[#This Row],[FECHA CESE/BAJA]])=MONTH(TODAY()-30),YEAR(Tabla2[[#This Row],[FECHA CESE/BAJA]])=YEAR(TODAY())),MONTH(TODAY()-30)&amp;"-"&amp;YEAR(TODAY()),"Borrar")),"No aplica")</f>
        <v>No Aplica</v>
      </c>
      <c r="AD3751" t="str">
        <f>+IFERROR(IF(Tabla2[[#This Row],[FECHA INICIO DE LABORES EN OBRA]]="","No Aplica",IF(AND(MONTH(Tabla2[[#This Row],[FECHA INICIO DE LABORES EN OBRA]])=MONTH(TODAY()-30),YEAR(Tabla2[[#This Row],[FECHA INICIO DE LABORES EN OBRA]])=YEAR(TODAY())),MONTH(TODAY()-30)&amp;"-"&amp;YEAR(TODAY()),"No Aplica")),"No Aplica")</f>
        <v>No Aplica</v>
      </c>
    </row>
    <row r="3752" spans="1:30" x14ac:dyDescent="0.25">
      <c r="A3752" s="13" t="s">
        <v>12059</v>
      </c>
      <c r="B3752" s="15" t="s">
        <v>12060</v>
      </c>
      <c r="C3752" s="15" t="s">
        <v>12060</v>
      </c>
      <c r="D3752" s="15" t="s">
        <v>12519</v>
      </c>
      <c r="E3752" s="15" t="s">
        <v>12520</v>
      </c>
      <c r="F3752" s="39">
        <v>31324</v>
      </c>
      <c r="G3752" s="15">
        <v>1</v>
      </c>
      <c r="H3752" s="15" t="s">
        <v>4182</v>
      </c>
      <c r="I3752" s="15" t="s">
        <v>12079</v>
      </c>
      <c r="J3752" s="15" t="s">
        <v>12521</v>
      </c>
      <c r="K3752" s="15" t="s">
        <v>2808</v>
      </c>
      <c r="L3752" s="40" t="s">
        <v>6</v>
      </c>
      <c r="M3752" s="39"/>
      <c r="N3752" s="41" t="s">
        <v>2687</v>
      </c>
      <c r="O3752" s="39" t="s">
        <v>12522</v>
      </c>
      <c r="P3752" s="40">
        <v>1</v>
      </c>
      <c r="Q3752" s="40">
        <v>1</v>
      </c>
      <c r="R3752" s="40" t="str">
        <f>IFERROR(VLOOKUP(Tabla2[[#This Row],[CONTRATISTA PRNCIPAL]],Hoja1!$L$5:$M$9,2,FALSE),"CJV")</f>
        <v>CJV</v>
      </c>
      <c r="S3752" s="40" t="str">
        <f>IF(Tabla2[[#This Row],[EMPRESA]]=Tabla2[[#This Row],[CONTRATISTA PRNCIPAL]],"Principal","Secundaria")</f>
        <v>Principal</v>
      </c>
      <c r="T3752" s="42">
        <f>IFERROR(1/COUNTIF(Tabla2[CONTRATISTA PRNCIPAL],Tabla2[[#This Row],[CONTRATISTA PRNCIPAL]]),0)</f>
        <v>0.00392156862745098</v>
      </c>
      <c r="U3752" s="43">
        <f>IF(((TODAY()-Tabla2[[#This Row],[FECHA NACIMIENTO]])/365)&lt;18,"Corregir", IF(((TODAY()-Tabla2[[#This Row],[FECHA NACIMIENTO]])/365)&gt;80, "Corregir",ROUNDDOWN(((TODAY()-Tabla2[[#This Row],[FECHA NACIMIENTO]])/365),0)))</f>
        <v>38</v>
      </c>
      <c r="V37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52" s="44" t="str">
        <f>+IF(Tabla2[[#This Row],[Edad]]="Corregir","Corregir","Ok")</f>
        <v>Ok</v>
      </c>
      <c r="X3752" s="42" t="str">
        <f>+IFERROR(VLOOKUP(Tabla2[[#This Row],[DISTRITO SEGÚN DNI]],Hoja1!$A$2:$B$32,2,FALSE),"No")</f>
        <v>No</v>
      </c>
      <c r="Y3752" s="42" t="str">
        <f>IF(OR(LOWER(Tabla2[[#This Row],[GENERO]])="masculino", LOWER(Tabla2[[#This Row],[GENERO]])="femenino"),"OK","Corregir")</f>
        <v>OK</v>
      </c>
      <c r="Z3752" s="42" t="str">
        <f>+IF(Tabla2[[#This Row],[Nro. DNI / CE]]="","Corregir",IF(LEN(Tabla2[[#This Row],[Nro. DNI / CE]])&gt;=8,"OK","Corregir"))</f>
        <v>OK</v>
      </c>
      <c r="AA3752" s="42">
        <f>COUNTIF(Tabla2[APELLIDOS Y NOMBRES],Tabla2[[#This Row],[APELLIDOS Y NOMBRES]])</f>
        <v>1</v>
      </c>
      <c r="AB3752" s="42">
        <f>IF(Tabla2[[#This Row],[Trabajador]]&gt;1,1/Tabla2[[#This Row],[Trabajador]],Tabla2[[#This Row],[Trabajador]])</f>
        <v>1</v>
      </c>
      <c r="AC3752" t="str">
        <f>+IFERROR(IF(Tabla2[[#This Row],[FECHA CESE/BAJA]]="","No Aplica",IF(AND(MONTH(Tabla2[[#This Row],[FECHA CESE/BAJA]])=MONTH(TODAY()-30),YEAR(Tabla2[[#This Row],[FECHA CESE/BAJA]])=YEAR(TODAY())),MONTH(TODAY()-30)&amp;"-"&amp;YEAR(TODAY()),"Borrar")),"No aplica")</f>
        <v>No Aplica</v>
      </c>
      <c r="AD3752" t="str">
        <f>+IFERROR(IF(Tabla2[[#This Row],[FECHA INICIO DE LABORES EN OBRA]]="","No Aplica",IF(AND(MONTH(Tabla2[[#This Row],[FECHA INICIO DE LABORES EN OBRA]])=MONTH(TODAY()-30),YEAR(Tabla2[[#This Row],[FECHA INICIO DE LABORES EN OBRA]])=YEAR(TODAY())),MONTH(TODAY()-30)&amp;"-"&amp;YEAR(TODAY()),"No Aplica")),"No Aplica")</f>
        <v>No Aplica</v>
      </c>
    </row>
    <row r="3753" spans="1:30" x14ac:dyDescent="0.25">
      <c r="A3753" s="13" t="s">
        <v>12059</v>
      </c>
      <c r="B3753" s="15" t="s">
        <v>12060</v>
      </c>
      <c r="C3753" s="15" t="s">
        <v>12060</v>
      </c>
      <c r="D3753" s="15" t="s">
        <v>12523</v>
      </c>
      <c r="E3753" s="15" t="s">
        <v>12524</v>
      </c>
      <c r="F3753" s="39">
        <v>33181</v>
      </c>
      <c r="G3753" s="15">
        <v>1</v>
      </c>
      <c r="H3753" s="15" t="s">
        <v>12525</v>
      </c>
      <c r="I3753" s="15" t="s">
        <v>12102</v>
      </c>
      <c r="J3753" s="15" t="s">
        <v>12526</v>
      </c>
      <c r="K3753" s="15" t="s">
        <v>2722</v>
      </c>
      <c r="L3753" s="40" t="s">
        <v>6</v>
      </c>
      <c r="M3753" s="39"/>
      <c r="N3753" s="41" t="s">
        <v>2687</v>
      </c>
      <c r="O3753" s="39">
        <v>44095</v>
      </c>
      <c r="P3753" s="40">
        <v>1</v>
      </c>
      <c r="Q3753" s="40">
        <v>1</v>
      </c>
      <c r="R3753" s="40" t="str">
        <f>IFERROR(VLOOKUP(Tabla2[[#This Row],[CONTRATISTA PRNCIPAL]],Hoja1!$L$5:$M$9,2,FALSE),"CJV")</f>
        <v>CJV</v>
      </c>
      <c r="S3753" s="40" t="str">
        <f>IF(Tabla2[[#This Row],[EMPRESA]]=Tabla2[[#This Row],[CONTRATISTA PRNCIPAL]],"Principal","Secundaria")</f>
        <v>Principal</v>
      </c>
      <c r="T3753" s="42">
        <f>IFERROR(1/COUNTIF(Tabla2[CONTRATISTA PRNCIPAL],Tabla2[[#This Row],[CONTRATISTA PRNCIPAL]]),0)</f>
        <v>0.00392156862745098</v>
      </c>
      <c r="U3753" s="43">
        <f>IF(((TODAY()-Tabla2[[#This Row],[FECHA NACIMIENTO]])/365)&lt;18,"Corregir", IF(((TODAY()-Tabla2[[#This Row],[FECHA NACIMIENTO]])/365)&gt;80, "Corregir",ROUNDDOWN(((TODAY()-Tabla2[[#This Row],[FECHA NACIMIENTO]])/365),0)))</f>
        <v>32</v>
      </c>
      <c r="V37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53" s="44" t="str">
        <f>+IF(Tabla2[[#This Row],[Edad]]="Corregir","Corregir","Ok")</f>
        <v>Ok</v>
      </c>
      <c r="X3753" s="42" t="str">
        <f>+IFERROR(VLOOKUP(Tabla2[[#This Row],[DISTRITO SEGÚN DNI]],Hoja1!$A$2:$B$32,2,FALSE),"No")</f>
        <v>No</v>
      </c>
      <c r="Y3753" s="42" t="str">
        <f>IF(OR(LOWER(Tabla2[[#This Row],[GENERO]])="masculino", LOWER(Tabla2[[#This Row],[GENERO]])="femenino"),"OK","Corregir")</f>
        <v>OK</v>
      </c>
      <c r="Z3753" s="42" t="str">
        <f>+IF(Tabla2[[#This Row],[Nro. DNI / CE]]="","Corregir",IF(LEN(Tabla2[[#This Row],[Nro. DNI / CE]])&gt;=8,"OK","Corregir"))</f>
        <v>OK</v>
      </c>
      <c r="AA3753" s="42">
        <f>COUNTIF(Tabla2[APELLIDOS Y NOMBRES],Tabla2[[#This Row],[APELLIDOS Y NOMBRES]])</f>
        <v>1</v>
      </c>
      <c r="AB3753" s="42">
        <f>IF(Tabla2[[#This Row],[Trabajador]]&gt;1,1/Tabla2[[#This Row],[Trabajador]],Tabla2[[#This Row],[Trabajador]])</f>
        <v>1</v>
      </c>
      <c r="AC3753" t="str">
        <f>+IFERROR(IF(Tabla2[[#This Row],[FECHA CESE/BAJA]]="","No Aplica",IF(AND(MONTH(Tabla2[[#This Row],[FECHA CESE/BAJA]])=MONTH(TODAY()-30),YEAR(Tabla2[[#This Row],[FECHA CESE/BAJA]])=YEAR(TODAY())),MONTH(TODAY()-30)&amp;"-"&amp;YEAR(TODAY()),"Borrar")),"No aplica")</f>
        <v>No Aplica</v>
      </c>
      <c r="AD3753" t="str">
        <f>+IFERROR(IF(Tabla2[[#This Row],[FECHA INICIO DE LABORES EN OBRA]]="","No Aplica",IF(AND(MONTH(Tabla2[[#This Row],[FECHA INICIO DE LABORES EN OBRA]])=MONTH(TODAY()-30),YEAR(Tabla2[[#This Row],[FECHA INICIO DE LABORES EN OBRA]])=YEAR(TODAY())),MONTH(TODAY()-30)&amp;"-"&amp;YEAR(TODAY()),"No Aplica")),"No Aplica")</f>
        <v>No Aplica</v>
      </c>
    </row>
    <row r="3754" spans="1:30" x14ac:dyDescent="0.25">
      <c r="A3754" s="13" t="s">
        <v>12059</v>
      </c>
      <c r="B3754" s="15" t="s">
        <v>12060</v>
      </c>
      <c r="C3754" s="15" t="s">
        <v>12060</v>
      </c>
      <c r="D3754" s="15" t="s">
        <v>1328</v>
      </c>
      <c r="E3754" s="15" t="s">
        <v>1329</v>
      </c>
      <c r="F3754" s="39">
        <v>33035</v>
      </c>
      <c r="G3754" s="15">
        <v>2</v>
      </c>
      <c r="H3754" s="15" t="s">
        <v>5155</v>
      </c>
      <c r="I3754" s="15" t="s">
        <v>12074</v>
      </c>
      <c r="J3754" s="15" t="s">
        <v>12527</v>
      </c>
      <c r="K3754" s="15" t="s">
        <v>2036</v>
      </c>
      <c r="L3754" s="40" t="s">
        <v>6</v>
      </c>
      <c r="M3754" s="39"/>
      <c r="N3754" s="41" t="s">
        <v>2687</v>
      </c>
      <c r="O3754" s="39">
        <v>45093</v>
      </c>
      <c r="P3754" s="40">
        <v>1</v>
      </c>
      <c r="Q3754" s="40">
        <v>4</v>
      </c>
      <c r="R3754" s="40" t="str">
        <f>IFERROR(VLOOKUP(Tabla2[[#This Row],[CONTRATISTA PRNCIPAL]],Hoja1!$L$5:$M$9,2,FALSE),"CJV")</f>
        <v>CJV</v>
      </c>
      <c r="S3754" s="40" t="str">
        <f>IF(Tabla2[[#This Row],[EMPRESA]]=Tabla2[[#This Row],[CONTRATISTA PRNCIPAL]],"Principal","Secundaria")</f>
        <v>Principal</v>
      </c>
      <c r="T3754" s="42">
        <f>IFERROR(1/COUNTIF(Tabla2[CONTRATISTA PRNCIPAL],Tabla2[[#This Row],[CONTRATISTA PRNCIPAL]]),0)</f>
        <v>0.00392156862745098</v>
      </c>
      <c r="U3754" s="43">
        <f>IF(((TODAY()-Tabla2[[#This Row],[FECHA NACIMIENTO]])/365)&lt;18,"Corregir", IF(((TODAY()-Tabla2[[#This Row],[FECHA NACIMIENTO]])/365)&gt;80, "Corregir",ROUNDDOWN(((TODAY()-Tabla2[[#This Row],[FECHA NACIMIENTO]])/365),0)))</f>
        <v>33</v>
      </c>
      <c r="V37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54" s="44" t="str">
        <f>+IF(Tabla2[[#This Row],[Edad]]="Corregir","Corregir","Ok")</f>
        <v>Ok</v>
      </c>
      <c r="X3754" s="42" t="str">
        <f>+IFERROR(VLOOKUP(Tabla2[[#This Row],[DISTRITO SEGÚN DNI]],Hoja1!$A$2:$B$32,2,FALSE),"No")</f>
        <v>CALLAO</v>
      </c>
      <c r="Y3754" s="42" t="str">
        <f>IF(OR(LOWER(Tabla2[[#This Row],[GENERO]])="masculino", LOWER(Tabla2[[#This Row],[GENERO]])="femenino"),"OK","Corregir")</f>
        <v>OK</v>
      </c>
      <c r="Z3754" s="42" t="str">
        <f>+IF(Tabla2[[#This Row],[Nro. DNI / CE]]="","Corregir",IF(LEN(Tabla2[[#This Row],[Nro. DNI / CE]])&gt;=8,"OK","Corregir"))</f>
        <v>OK</v>
      </c>
      <c r="AA3754" s="42">
        <f>COUNTIF(Tabla2[APELLIDOS Y NOMBRES],Tabla2[[#This Row],[APELLIDOS Y NOMBRES]])</f>
        <v>1</v>
      </c>
      <c r="AB3754" s="42">
        <f>IF(Tabla2[[#This Row],[Trabajador]]&gt;1,1/Tabla2[[#This Row],[Trabajador]],Tabla2[[#This Row],[Trabajador]])</f>
        <v>1</v>
      </c>
      <c r="AC3754" t="str">
        <f>+IFERROR(IF(Tabla2[[#This Row],[FECHA CESE/BAJA]]="","No Aplica",IF(AND(MONTH(Tabla2[[#This Row],[FECHA CESE/BAJA]])=MONTH(TODAY()-30),YEAR(Tabla2[[#This Row],[FECHA CESE/BAJA]])=YEAR(TODAY())),MONTH(TODAY()-30)&amp;"-"&amp;YEAR(TODAY()),"Borrar")),"No aplica")</f>
        <v>No Aplica</v>
      </c>
      <c r="AD3754" t="str">
        <f>+IFERROR(IF(Tabla2[[#This Row],[FECHA INICIO DE LABORES EN OBRA]]="","No Aplica",IF(AND(MONTH(Tabla2[[#This Row],[FECHA INICIO DE LABORES EN OBRA]])=MONTH(TODAY()-30),YEAR(Tabla2[[#This Row],[FECHA INICIO DE LABORES EN OBRA]])=YEAR(TODAY())),MONTH(TODAY()-30)&amp;"-"&amp;YEAR(TODAY()),"No Aplica")),"No Aplica")</f>
        <v>No Aplica</v>
      </c>
    </row>
    <row r="3755" spans="1:30" x14ac:dyDescent="0.25">
      <c r="A3755" s="13" t="s">
        <v>12059</v>
      </c>
      <c r="B3755" s="15" t="s">
        <v>12060</v>
      </c>
      <c r="C3755" s="15" t="s">
        <v>12060</v>
      </c>
      <c r="D3755" s="15" t="s">
        <v>1330</v>
      </c>
      <c r="E3755" s="15" t="s">
        <v>1331</v>
      </c>
      <c r="F3755" s="39">
        <v>35601</v>
      </c>
      <c r="G3755" s="15">
        <v>1</v>
      </c>
      <c r="H3755" s="15" t="s">
        <v>5155</v>
      </c>
      <c r="I3755" s="15" t="s">
        <v>12071</v>
      </c>
      <c r="J3755" s="15" t="s">
        <v>12528</v>
      </c>
      <c r="K3755" s="15" t="s">
        <v>2802</v>
      </c>
      <c r="L3755" s="40" t="s">
        <v>6</v>
      </c>
      <c r="M3755" s="39"/>
      <c r="N3755" s="41" t="s">
        <v>2687</v>
      </c>
      <c r="O3755" s="39">
        <v>44991</v>
      </c>
      <c r="P3755" s="40">
        <v>1</v>
      </c>
      <c r="Q3755" s="40">
        <v>4</v>
      </c>
      <c r="R3755" s="40" t="str">
        <f>IFERROR(VLOOKUP(Tabla2[[#This Row],[CONTRATISTA PRNCIPAL]],Hoja1!$L$5:$M$9,2,FALSE),"CJV")</f>
        <v>CJV</v>
      </c>
      <c r="S3755" s="40" t="str">
        <f>IF(Tabla2[[#This Row],[EMPRESA]]=Tabla2[[#This Row],[CONTRATISTA PRNCIPAL]],"Principal","Secundaria")</f>
        <v>Principal</v>
      </c>
      <c r="T3755" s="42">
        <f>IFERROR(1/COUNTIF(Tabla2[CONTRATISTA PRNCIPAL],Tabla2[[#This Row],[CONTRATISTA PRNCIPAL]]),0)</f>
        <v>0.00392156862745098</v>
      </c>
      <c r="U3755" s="43">
        <f>IF(((TODAY()-Tabla2[[#This Row],[FECHA NACIMIENTO]])/365)&lt;18,"Corregir", IF(((TODAY()-Tabla2[[#This Row],[FECHA NACIMIENTO]])/365)&gt;80, "Corregir",ROUNDDOWN(((TODAY()-Tabla2[[#This Row],[FECHA NACIMIENTO]])/365),0)))</f>
        <v>26</v>
      </c>
      <c r="V37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55" s="44" t="str">
        <f>+IF(Tabla2[[#This Row],[Edad]]="Corregir","Corregir","Ok")</f>
        <v>Ok</v>
      </c>
      <c r="X3755" s="42" t="str">
        <f>+IFERROR(VLOOKUP(Tabla2[[#This Row],[DISTRITO SEGÚN DNI]],Hoja1!$A$2:$B$32,2,FALSE),"No")</f>
        <v>CALLAO</v>
      </c>
      <c r="Y3755" s="42" t="str">
        <f>IF(OR(LOWER(Tabla2[[#This Row],[GENERO]])="masculino", LOWER(Tabla2[[#This Row],[GENERO]])="femenino"),"OK","Corregir")</f>
        <v>OK</v>
      </c>
      <c r="Z3755" s="42" t="str">
        <f>+IF(Tabla2[[#This Row],[Nro. DNI / CE]]="","Corregir",IF(LEN(Tabla2[[#This Row],[Nro. DNI / CE]])&gt;=8,"OK","Corregir"))</f>
        <v>OK</v>
      </c>
      <c r="AA3755" s="42">
        <f>COUNTIF(Tabla2[APELLIDOS Y NOMBRES],Tabla2[[#This Row],[APELLIDOS Y NOMBRES]])</f>
        <v>1</v>
      </c>
      <c r="AB3755" s="42">
        <f>IF(Tabla2[[#This Row],[Trabajador]]&gt;1,1/Tabla2[[#This Row],[Trabajador]],Tabla2[[#This Row],[Trabajador]])</f>
        <v>1</v>
      </c>
      <c r="AC3755" t="str">
        <f>+IFERROR(IF(Tabla2[[#This Row],[FECHA CESE/BAJA]]="","No Aplica",IF(AND(MONTH(Tabla2[[#This Row],[FECHA CESE/BAJA]])=MONTH(TODAY()-30),YEAR(Tabla2[[#This Row],[FECHA CESE/BAJA]])=YEAR(TODAY())),MONTH(TODAY()-30)&amp;"-"&amp;YEAR(TODAY()),"Borrar")),"No aplica")</f>
        <v>No Aplica</v>
      </c>
      <c r="AD3755" t="str">
        <f>+IFERROR(IF(Tabla2[[#This Row],[FECHA INICIO DE LABORES EN OBRA]]="","No Aplica",IF(AND(MONTH(Tabla2[[#This Row],[FECHA INICIO DE LABORES EN OBRA]])=MONTH(TODAY()-30),YEAR(Tabla2[[#This Row],[FECHA INICIO DE LABORES EN OBRA]])=YEAR(TODAY())),MONTH(TODAY()-30)&amp;"-"&amp;YEAR(TODAY()),"No Aplica")),"No Aplica")</f>
        <v>No Aplica</v>
      </c>
    </row>
    <row r="3756" spans="1:30" x14ac:dyDescent="0.25">
      <c r="A3756" s="13" t="s">
        <v>12059</v>
      </c>
      <c r="B3756" s="15" t="s">
        <v>12060</v>
      </c>
      <c r="C3756" s="15" t="s">
        <v>12060</v>
      </c>
      <c r="D3756" s="15" t="s">
        <v>12529</v>
      </c>
      <c r="E3756" s="15" t="s">
        <v>12530</v>
      </c>
      <c r="F3756" s="39">
        <v>32518</v>
      </c>
      <c r="G3756" s="15">
        <v>2</v>
      </c>
      <c r="H3756" s="15" t="s">
        <v>12096</v>
      </c>
      <c r="I3756" s="15" t="s">
        <v>12071</v>
      </c>
      <c r="J3756" s="15" t="s">
        <v>12531</v>
      </c>
      <c r="K3756" s="15" t="s">
        <v>2799</v>
      </c>
      <c r="L3756" s="40" t="s">
        <v>6</v>
      </c>
      <c r="M3756" s="39"/>
      <c r="N3756" s="41" t="s">
        <v>2687</v>
      </c>
      <c r="O3756" s="39">
        <v>45078</v>
      </c>
      <c r="P3756" s="40">
        <v>1</v>
      </c>
      <c r="Q3756" s="40">
        <v>4</v>
      </c>
      <c r="R3756" s="40" t="str">
        <f>IFERROR(VLOOKUP(Tabla2[[#This Row],[CONTRATISTA PRNCIPAL]],Hoja1!$L$5:$M$9,2,FALSE),"CJV")</f>
        <v>CJV</v>
      </c>
      <c r="S3756" s="40" t="str">
        <f>IF(Tabla2[[#This Row],[EMPRESA]]=Tabla2[[#This Row],[CONTRATISTA PRNCIPAL]],"Principal","Secundaria")</f>
        <v>Principal</v>
      </c>
      <c r="T3756" s="42">
        <f>IFERROR(1/COUNTIF(Tabla2[CONTRATISTA PRNCIPAL],Tabla2[[#This Row],[CONTRATISTA PRNCIPAL]]),0)</f>
        <v>0.00392156862745098</v>
      </c>
      <c r="U3756" s="43">
        <f>IF(((TODAY()-Tabla2[[#This Row],[FECHA NACIMIENTO]])/365)&lt;18,"Corregir", IF(((TODAY()-Tabla2[[#This Row],[FECHA NACIMIENTO]])/365)&gt;80, "Corregir",ROUNDDOWN(((TODAY()-Tabla2[[#This Row],[FECHA NACIMIENTO]])/365),0)))</f>
        <v>34</v>
      </c>
      <c r="V37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56" s="44" t="str">
        <f>+IF(Tabla2[[#This Row],[Edad]]="Corregir","Corregir","Ok")</f>
        <v>Ok</v>
      </c>
      <c r="X3756" s="42" t="str">
        <f>+IFERROR(VLOOKUP(Tabla2[[#This Row],[DISTRITO SEGÚN DNI]],Hoja1!$A$2:$B$32,2,FALSE),"No")</f>
        <v>No</v>
      </c>
      <c r="Y3756" s="42" t="str">
        <f>IF(OR(LOWER(Tabla2[[#This Row],[GENERO]])="masculino", LOWER(Tabla2[[#This Row],[GENERO]])="femenino"),"OK","Corregir")</f>
        <v>OK</v>
      </c>
      <c r="Z3756" s="42" t="str">
        <f>+IF(Tabla2[[#This Row],[Nro. DNI / CE]]="","Corregir",IF(LEN(Tabla2[[#This Row],[Nro. DNI / CE]])&gt;=8,"OK","Corregir"))</f>
        <v>OK</v>
      </c>
      <c r="AA3756" s="42">
        <f>COUNTIF(Tabla2[APELLIDOS Y NOMBRES],Tabla2[[#This Row],[APELLIDOS Y NOMBRES]])</f>
        <v>1</v>
      </c>
      <c r="AB3756" s="42">
        <f>IF(Tabla2[[#This Row],[Trabajador]]&gt;1,1/Tabla2[[#This Row],[Trabajador]],Tabla2[[#This Row],[Trabajador]])</f>
        <v>1</v>
      </c>
      <c r="AC3756" t="str">
        <f>+IFERROR(IF(Tabla2[[#This Row],[FECHA CESE/BAJA]]="","No Aplica",IF(AND(MONTH(Tabla2[[#This Row],[FECHA CESE/BAJA]])=MONTH(TODAY()-30),YEAR(Tabla2[[#This Row],[FECHA CESE/BAJA]])=YEAR(TODAY())),MONTH(TODAY()-30)&amp;"-"&amp;YEAR(TODAY()),"Borrar")),"No aplica")</f>
        <v>No Aplica</v>
      </c>
      <c r="AD3756" t="str">
        <f>+IFERROR(IF(Tabla2[[#This Row],[FECHA INICIO DE LABORES EN OBRA]]="","No Aplica",IF(AND(MONTH(Tabla2[[#This Row],[FECHA INICIO DE LABORES EN OBRA]])=MONTH(TODAY()-30),YEAR(Tabla2[[#This Row],[FECHA INICIO DE LABORES EN OBRA]])=YEAR(TODAY())),MONTH(TODAY()-30)&amp;"-"&amp;YEAR(TODAY()),"No Aplica")),"No Aplica")</f>
        <v>No Aplica</v>
      </c>
    </row>
    <row r="3757" spans="1:30" x14ac:dyDescent="0.25">
      <c r="A3757" s="13" t="s">
        <v>12059</v>
      </c>
      <c r="B3757" s="15" t="s">
        <v>12060</v>
      </c>
      <c r="C3757" s="15" t="s">
        <v>12060</v>
      </c>
      <c r="D3757" s="15" t="s">
        <v>12532</v>
      </c>
      <c r="E3757" s="15" t="s">
        <v>12533</v>
      </c>
      <c r="F3757" s="39">
        <v>33386</v>
      </c>
      <c r="G3757" s="15">
        <v>1</v>
      </c>
      <c r="H3757" s="15" t="s">
        <v>12534</v>
      </c>
      <c r="I3757" s="15" t="s">
        <v>12064</v>
      </c>
      <c r="J3757" s="15" t="s">
        <v>12535</v>
      </c>
      <c r="K3757" s="15" t="s">
        <v>2126</v>
      </c>
      <c r="L3757" s="40" t="s">
        <v>5</v>
      </c>
      <c r="M3757" s="39"/>
      <c r="N3757" s="41" t="s">
        <v>2687</v>
      </c>
      <c r="O3757" s="39" t="s">
        <v>1289</v>
      </c>
      <c r="P3757" s="40">
        <v>1</v>
      </c>
      <c r="Q3757" s="40">
        <v>1</v>
      </c>
      <c r="R3757" s="40" t="str">
        <f>IFERROR(VLOOKUP(Tabla2[[#This Row],[CONTRATISTA PRNCIPAL]],Hoja1!$L$5:$M$9,2,FALSE),"CJV")</f>
        <v>CJV</v>
      </c>
      <c r="S3757" s="40" t="str">
        <f>IF(Tabla2[[#This Row],[EMPRESA]]=Tabla2[[#This Row],[CONTRATISTA PRNCIPAL]],"Principal","Secundaria")</f>
        <v>Principal</v>
      </c>
      <c r="T3757" s="42">
        <f>IFERROR(1/COUNTIF(Tabla2[CONTRATISTA PRNCIPAL],Tabla2[[#This Row],[CONTRATISTA PRNCIPAL]]),0)</f>
        <v>0.00392156862745098</v>
      </c>
      <c r="U3757" s="43">
        <f>IF(((TODAY()-Tabla2[[#This Row],[FECHA NACIMIENTO]])/365)&lt;18,"Corregir", IF(((TODAY()-Tabla2[[#This Row],[FECHA NACIMIENTO]])/365)&gt;80, "Corregir",ROUNDDOWN(((TODAY()-Tabla2[[#This Row],[FECHA NACIMIENTO]])/365),0)))</f>
        <v>32</v>
      </c>
      <c r="V37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57" s="44" t="str">
        <f>+IF(Tabla2[[#This Row],[Edad]]="Corregir","Corregir","Ok")</f>
        <v>Ok</v>
      </c>
      <c r="X3757" s="42" t="str">
        <f>+IFERROR(VLOOKUP(Tabla2[[#This Row],[DISTRITO SEGÚN DNI]],Hoja1!$A$2:$B$32,2,FALSE),"No")</f>
        <v>No</v>
      </c>
      <c r="Y3757" s="42" t="str">
        <f>IF(OR(LOWER(Tabla2[[#This Row],[GENERO]])="masculino", LOWER(Tabla2[[#This Row],[GENERO]])="femenino"),"OK","Corregir")</f>
        <v>OK</v>
      </c>
      <c r="Z3757" s="42" t="str">
        <f>+IF(Tabla2[[#This Row],[Nro. DNI / CE]]="","Corregir",IF(LEN(Tabla2[[#This Row],[Nro. DNI / CE]])&gt;=8,"OK","Corregir"))</f>
        <v>OK</v>
      </c>
      <c r="AA3757" s="42">
        <f>COUNTIF(Tabla2[APELLIDOS Y NOMBRES],Tabla2[[#This Row],[APELLIDOS Y NOMBRES]])</f>
        <v>1</v>
      </c>
      <c r="AB3757" s="42">
        <f>IF(Tabla2[[#This Row],[Trabajador]]&gt;1,1/Tabla2[[#This Row],[Trabajador]],Tabla2[[#This Row],[Trabajador]])</f>
        <v>1</v>
      </c>
      <c r="AC3757" t="str">
        <f>+IFERROR(IF(Tabla2[[#This Row],[FECHA CESE/BAJA]]="","No Aplica",IF(AND(MONTH(Tabla2[[#This Row],[FECHA CESE/BAJA]])=MONTH(TODAY()-30),YEAR(Tabla2[[#This Row],[FECHA CESE/BAJA]])=YEAR(TODAY())),MONTH(TODAY()-30)&amp;"-"&amp;YEAR(TODAY()),"Borrar")),"No aplica")</f>
        <v>No Aplica</v>
      </c>
      <c r="AD3757" t="str">
        <f>+IFERROR(IF(Tabla2[[#This Row],[FECHA INICIO DE LABORES EN OBRA]]="","No Aplica",IF(AND(MONTH(Tabla2[[#This Row],[FECHA INICIO DE LABORES EN OBRA]])=MONTH(TODAY()-30),YEAR(Tabla2[[#This Row],[FECHA INICIO DE LABORES EN OBRA]])=YEAR(TODAY())),MONTH(TODAY()-30)&amp;"-"&amp;YEAR(TODAY()),"No Aplica")),"No Aplica")</f>
        <v>No Aplica</v>
      </c>
    </row>
    <row r="3758" spans="1:30" x14ac:dyDescent="0.25">
      <c r="A3758" s="13" t="s">
        <v>12059</v>
      </c>
      <c r="B3758" s="15" t="s">
        <v>12060</v>
      </c>
      <c r="C3758" s="15" t="s">
        <v>12060</v>
      </c>
      <c r="D3758" s="15" t="s">
        <v>1332</v>
      </c>
      <c r="E3758" s="15" t="s">
        <v>1333</v>
      </c>
      <c r="F3758" s="39">
        <v>25259</v>
      </c>
      <c r="G3758" s="15">
        <v>1</v>
      </c>
      <c r="H3758" s="15" t="s">
        <v>12063</v>
      </c>
      <c r="I3758" s="15" t="s">
        <v>12071</v>
      </c>
      <c r="J3758" s="15" t="s">
        <v>12536</v>
      </c>
      <c r="K3758" s="15" t="s">
        <v>2083</v>
      </c>
      <c r="L3758" s="40" t="s">
        <v>6</v>
      </c>
      <c r="M3758" s="39"/>
      <c r="N3758" s="41" t="s">
        <v>2687</v>
      </c>
      <c r="O3758" s="39" t="s">
        <v>1334</v>
      </c>
      <c r="P3758" s="40">
        <v>1</v>
      </c>
      <c r="Q3758" s="40">
        <v>4</v>
      </c>
      <c r="R3758" s="40" t="str">
        <f>IFERROR(VLOOKUP(Tabla2[[#This Row],[CONTRATISTA PRNCIPAL]],Hoja1!$L$5:$M$9,2,FALSE),"CJV")</f>
        <v>CJV</v>
      </c>
      <c r="S3758" s="40" t="str">
        <f>IF(Tabla2[[#This Row],[EMPRESA]]=Tabla2[[#This Row],[CONTRATISTA PRNCIPAL]],"Principal","Secundaria")</f>
        <v>Principal</v>
      </c>
      <c r="T3758" s="42">
        <f>IFERROR(1/COUNTIF(Tabla2[CONTRATISTA PRNCIPAL],Tabla2[[#This Row],[CONTRATISTA PRNCIPAL]]),0)</f>
        <v>0.00392156862745098</v>
      </c>
      <c r="U3758" s="43">
        <f>IF(((TODAY()-Tabla2[[#This Row],[FECHA NACIMIENTO]])/365)&lt;18,"Corregir", IF(((TODAY()-Tabla2[[#This Row],[FECHA NACIMIENTO]])/365)&gt;80, "Corregir",ROUNDDOWN(((TODAY()-Tabla2[[#This Row],[FECHA NACIMIENTO]])/365),0)))</f>
        <v>54</v>
      </c>
      <c r="V37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758" s="44" t="str">
        <f>+IF(Tabla2[[#This Row],[Edad]]="Corregir","Corregir","Ok")</f>
        <v>Ok</v>
      </c>
      <c r="X3758" s="42" t="str">
        <f>+IFERROR(VLOOKUP(Tabla2[[#This Row],[DISTRITO SEGÚN DNI]],Hoja1!$A$2:$B$32,2,FALSE),"No")</f>
        <v>ATE</v>
      </c>
      <c r="Y3758" s="42" t="str">
        <f>IF(OR(LOWER(Tabla2[[#This Row],[GENERO]])="masculino", LOWER(Tabla2[[#This Row],[GENERO]])="femenino"),"OK","Corregir")</f>
        <v>OK</v>
      </c>
      <c r="Z3758" s="42" t="str">
        <f>+IF(Tabla2[[#This Row],[Nro. DNI / CE]]="","Corregir",IF(LEN(Tabla2[[#This Row],[Nro. DNI / CE]])&gt;=8,"OK","Corregir"))</f>
        <v>OK</v>
      </c>
      <c r="AA3758" s="42">
        <f>COUNTIF(Tabla2[APELLIDOS Y NOMBRES],Tabla2[[#This Row],[APELLIDOS Y NOMBRES]])</f>
        <v>1</v>
      </c>
      <c r="AB3758" s="42">
        <f>IF(Tabla2[[#This Row],[Trabajador]]&gt;1,1/Tabla2[[#This Row],[Trabajador]],Tabla2[[#This Row],[Trabajador]])</f>
        <v>1</v>
      </c>
      <c r="AC3758" t="str">
        <f>+IFERROR(IF(Tabla2[[#This Row],[FECHA CESE/BAJA]]="","No Aplica",IF(AND(MONTH(Tabla2[[#This Row],[FECHA CESE/BAJA]])=MONTH(TODAY()-30),YEAR(Tabla2[[#This Row],[FECHA CESE/BAJA]])=YEAR(TODAY())),MONTH(TODAY()-30)&amp;"-"&amp;YEAR(TODAY()),"Borrar")),"No aplica")</f>
        <v>No Aplica</v>
      </c>
      <c r="AD3758" t="str">
        <f>+IFERROR(IF(Tabla2[[#This Row],[FECHA INICIO DE LABORES EN OBRA]]="","No Aplica",IF(AND(MONTH(Tabla2[[#This Row],[FECHA INICIO DE LABORES EN OBRA]])=MONTH(TODAY()-30),YEAR(Tabla2[[#This Row],[FECHA INICIO DE LABORES EN OBRA]])=YEAR(TODAY())),MONTH(TODAY()-30)&amp;"-"&amp;YEAR(TODAY()),"No Aplica")),"No Aplica")</f>
        <v>No Aplica</v>
      </c>
    </row>
    <row r="3759" spans="1:30" x14ac:dyDescent="0.25">
      <c r="A3759" s="13" t="s">
        <v>12059</v>
      </c>
      <c r="B3759" s="15" t="s">
        <v>12060</v>
      </c>
      <c r="C3759" s="15" t="s">
        <v>12060</v>
      </c>
      <c r="D3759" s="15" t="s">
        <v>12537</v>
      </c>
      <c r="E3759" s="15" t="s">
        <v>12538</v>
      </c>
      <c r="F3759" s="39">
        <v>36948</v>
      </c>
      <c r="G3759" s="15">
        <v>2</v>
      </c>
      <c r="H3759" s="15" t="s">
        <v>12073</v>
      </c>
      <c r="I3759" s="15" t="s">
        <v>12079</v>
      </c>
      <c r="J3759" s="15" t="s">
        <v>12539</v>
      </c>
      <c r="K3759" s="15" t="s">
        <v>2808</v>
      </c>
      <c r="L3759" s="40" t="s">
        <v>6</v>
      </c>
      <c r="M3759" s="39"/>
      <c r="N3759" s="41" t="s">
        <v>2687</v>
      </c>
      <c r="O3759" s="39">
        <v>44725</v>
      </c>
      <c r="P3759" s="40">
        <v>1</v>
      </c>
      <c r="Q3759" s="40">
        <v>4</v>
      </c>
      <c r="R3759" s="40" t="str">
        <f>IFERROR(VLOOKUP(Tabla2[[#This Row],[CONTRATISTA PRNCIPAL]],Hoja1!$L$5:$M$9,2,FALSE),"CJV")</f>
        <v>CJV</v>
      </c>
      <c r="S3759" s="40" t="str">
        <f>IF(Tabla2[[#This Row],[EMPRESA]]=Tabla2[[#This Row],[CONTRATISTA PRNCIPAL]],"Principal","Secundaria")</f>
        <v>Principal</v>
      </c>
      <c r="T3759" s="42">
        <f>IFERROR(1/COUNTIF(Tabla2[CONTRATISTA PRNCIPAL],Tabla2[[#This Row],[CONTRATISTA PRNCIPAL]]),0)</f>
        <v>0.00392156862745098</v>
      </c>
      <c r="U3759" s="43">
        <f>IF(((TODAY()-Tabla2[[#This Row],[FECHA NACIMIENTO]])/365)&lt;18,"Corregir", IF(((TODAY()-Tabla2[[#This Row],[FECHA NACIMIENTO]])/365)&gt;80, "Corregir",ROUNDDOWN(((TODAY()-Tabla2[[#This Row],[FECHA NACIMIENTO]])/365),0)))</f>
        <v>22</v>
      </c>
      <c r="V37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759" s="44" t="str">
        <f>+IF(Tabla2[[#This Row],[Edad]]="Corregir","Corregir","Ok")</f>
        <v>Ok</v>
      </c>
      <c r="X3759" s="42" t="str">
        <f>+IFERROR(VLOOKUP(Tabla2[[#This Row],[DISTRITO SEGÚN DNI]],Hoja1!$A$2:$B$32,2,FALSE),"No")</f>
        <v>No</v>
      </c>
      <c r="Y3759" s="42" t="str">
        <f>IF(OR(LOWER(Tabla2[[#This Row],[GENERO]])="masculino", LOWER(Tabla2[[#This Row],[GENERO]])="femenino"),"OK","Corregir")</f>
        <v>OK</v>
      </c>
      <c r="Z3759" s="42" t="str">
        <f>+IF(Tabla2[[#This Row],[Nro. DNI / CE]]="","Corregir",IF(LEN(Tabla2[[#This Row],[Nro. DNI / CE]])&gt;=8,"OK","Corregir"))</f>
        <v>OK</v>
      </c>
      <c r="AA3759" s="42">
        <f>COUNTIF(Tabla2[APELLIDOS Y NOMBRES],Tabla2[[#This Row],[APELLIDOS Y NOMBRES]])</f>
        <v>1</v>
      </c>
      <c r="AB3759" s="42">
        <f>IF(Tabla2[[#This Row],[Trabajador]]&gt;1,1/Tabla2[[#This Row],[Trabajador]],Tabla2[[#This Row],[Trabajador]])</f>
        <v>1</v>
      </c>
      <c r="AC3759" t="str">
        <f>+IFERROR(IF(Tabla2[[#This Row],[FECHA CESE/BAJA]]="","No Aplica",IF(AND(MONTH(Tabla2[[#This Row],[FECHA CESE/BAJA]])=MONTH(TODAY()-30),YEAR(Tabla2[[#This Row],[FECHA CESE/BAJA]])=YEAR(TODAY())),MONTH(TODAY()-30)&amp;"-"&amp;YEAR(TODAY()),"Borrar")),"No aplica")</f>
        <v>No Aplica</v>
      </c>
      <c r="AD3759" t="str">
        <f>+IFERROR(IF(Tabla2[[#This Row],[FECHA INICIO DE LABORES EN OBRA]]="","No Aplica",IF(AND(MONTH(Tabla2[[#This Row],[FECHA INICIO DE LABORES EN OBRA]])=MONTH(TODAY()-30),YEAR(Tabla2[[#This Row],[FECHA INICIO DE LABORES EN OBRA]])=YEAR(TODAY())),MONTH(TODAY()-30)&amp;"-"&amp;YEAR(TODAY()),"No Aplica")),"No Aplica")</f>
        <v>No Aplica</v>
      </c>
    </row>
    <row r="3760" spans="1:30" x14ac:dyDescent="0.25">
      <c r="A3760" s="13" t="s">
        <v>12059</v>
      </c>
      <c r="B3760" s="15" t="s">
        <v>12060</v>
      </c>
      <c r="C3760" s="15" t="s">
        <v>12060</v>
      </c>
      <c r="D3760" s="15" t="s">
        <v>12540</v>
      </c>
      <c r="E3760" s="15" t="s">
        <v>12541</v>
      </c>
      <c r="F3760" s="39">
        <v>31998</v>
      </c>
      <c r="G3760" s="15">
        <v>2</v>
      </c>
      <c r="H3760" s="15" t="s">
        <v>12073</v>
      </c>
      <c r="I3760" s="15" t="s">
        <v>12071</v>
      </c>
      <c r="J3760" s="15" t="s">
        <v>12542</v>
      </c>
      <c r="K3760" s="15" t="s">
        <v>2126</v>
      </c>
      <c r="L3760" s="40" t="s">
        <v>6</v>
      </c>
      <c r="M3760" s="39"/>
      <c r="N3760" s="41" t="s">
        <v>2687</v>
      </c>
      <c r="O3760" s="39">
        <v>45117</v>
      </c>
      <c r="P3760" s="40">
        <v>1</v>
      </c>
      <c r="Q3760" s="40">
        <v>4</v>
      </c>
      <c r="R3760" s="40" t="str">
        <f>IFERROR(VLOOKUP(Tabla2[[#This Row],[CONTRATISTA PRNCIPAL]],Hoja1!$L$5:$M$9,2,FALSE),"CJV")</f>
        <v>CJV</v>
      </c>
      <c r="S3760" s="40" t="str">
        <f>IF(Tabla2[[#This Row],[EMPRESA]]=Tabla2[[#This Row],[CONTRATISTA PRNCIPAL]],"Principal","Secundaria")</f>
        <v>Principal</v>
      </c>
      <c r="T3760" s="42">
        <f>IFERROR(1/COUNTIF(Tabla2[CONTRATISTA PRNCIPAL],Tabla2[[#This Row],[CONTRATISTA PRNCIPAL]]),0)</f>
        <v>0.00392156862745098</v>
      </c>
      <c r="U3760" s="43">
        <f>IF(((TODAY()-Tabla2[[#This Row],[FECHA NACIMIENTO]])/365)&lt;18,"Corregir", IF(((TODAY()-Tabla2[[#This Row],[FECHA NACIMIENTO]])/365)&gt;80, "Corregir",ROUNDDOWN(((TODAY()-Tabla2[[#This Row],[FECHA NACIMIENTO]])/365),0)))</f>
        <v>36</v>
      </c>
      <c r="V37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60" s="44" t="str">
        <f>+IF(Tabla2[[#This Row],[Edad]]="Corregir","Corregir","Ok")</f>
        <v>Ok</v>
      </c>
      <c r="X3760" s="42" t="str">
        <f>+IFERROR(VLOOKUP(Tabla2[[#This Row],[DISTRITO SEGÚN DNI]],Hoja1!$A$2:$B$32,2,FALSE),"No")</f>
        <v>No</v>
      </c>
      <c r="Y3760" s="42" t="str">
        <f>IF(OR(LOWER(Tabla2[[#This Row],[GENERO]])="masculino", LOWER(Tabla2[[#This Row],[GENERO]])="femenino"),"OK","Corregir")</f>
        <v>OK</v>
      </c>
      <c r="Z3760" s="42" t="str">
        <f>+IF(Tabla2[[#This Row],[Nro. DNI / CE]]="","Corregir",IF(LEN(Tabla2[[#This Row],[Nro. DNI / CE]])&gt;=8,"OK","Corregir"))</f>
        <v>OK</v>
      </c>
      <c r="AA3760" s="42">
        <f>COUNTIF(Tabla2[APELLIDOS Y NOMBRES],Tabla2[[#This Row],[APELLIDOS Y NOMBRES]])</f>
        <v>1</v>
      </c>
      <c r="AB3760" s="42">
        <f>IF(Tabla2[[#This Row],[Trabajador]]&gt;1,1/Tabla2[[#This Row],[Trabajador]],Tabla2[[#This Row],[Trabajador]])</f>
        <v>1</v>
      </c>
      <c r="AC3760" t="str">
        <f>+IFERROR(IF(Tabla2[[#This Row],[FECHA CESE/BAJA]]="","No Aplica",IF(AND(MONTH(Tabla2[[#This Row],[FECHA CESE/BAJA]])=MONTH(TODAY()-30),YEAR(Tabla2[[#This Row],[FECHA CESE/BAJA]])=YEAR(TODAY())),MONTH(TODAY()-30)&amp;"-"&amp;YEAR(TODAY()),"Borrar")),"No aplica")</f>
        <v>No Aplica</v>
      </c>
      <c r="AD3760" t="str">
        <f>+IFERROR(IF(Tabla2[[#This Row],[FECHA INICIO DE LABORES EN OBRA]]="","No Aplica",IF(AND(MONTH(Tabla2[[#This Row],[FECHA INICIO DE LABORES EN OBRA]])=MONTH(TODAY()-30),YEAR(Tabla2[[#This Row],[FECHA INICIO DE LABORES EN OBRA]])=YEAR(TODAY())),MONTH(TODAY()-30)&amp;"-"&amp;YEAR(TODAY()),"No Aplica")),"No Aplica")</f>
        <v>No Aplica</v>
      </c>
    </row>
    <row r="3761" spans="1:30" x14ac:dyDescent="0.25">
      <c r="A3761" s="13" t="s">
        <v>12059</v>
      </c>
      <c r="B3761" s="15" t="s">
        <v>12060</v>
      </c>
      <c r="C3761" s="15" t="s">
        <v>12060</v>
      </c>
      <c r="D3761" s="15" t="s">
        <v>12543</v>
      </c>
      <c r="E3761" s="15" t="s">
        <v>12544</v>
      </c>
      <c r="F3761" s="39">
        <v>31216</v>
      </c>
      <c r="G3761" s="15">
        <v>2</v>
      </c>
      <c r="H3761" s="15" t="s">
        <v>12218</v>
      </c>
      <c r="I3761" s="15" t="s">
        <v>12074</v>
      </c>
      <c r="J3761" s="15" t="s">
        <v>12545</v>
      </c>
      <c r="K3761" s="15" t="s">
        <v>2108</v>
      </c>
      <c r="L3761" s="40" t="s">
        <v>6</v>
      </c>
      <c r="M3761" s="39"/>
      <c r="N3761" s="41" t="s">
        <v>2687</v>
      </c>
      <c r="O3761" s="39">
        <v>45090</v>
      </c>
      <c r="P3761" s="40">
        <v>1</v>
      </c>
      <c r="Q3761" s="40">
        <v>4</v>
      </c>
      <c r="R3761" s="40" t="str">
        <f>IFERROR(VLOOKUP(Tabla2[[#This Row],[CONTRATISTA PRNCIPAL]],Hoja1!$L$5:$M$9,2,FALSE),"CJV")</f>
        <v>CJV</v>
      </c>
      <c r="S3761" s="40" t="str">
        <f>IF(Tabla2[[#This Row],[EMPRESA]]=Tabla2[[#This Row],[CONTRATISTA PRNCIPAL]],"Principal","Secundaria")</f>
        <v>Principal</v>
      </c>
      <c r="T3761" s="42">
        <f>IFERROR(1/COUNTIF(Tabla2[CONTRATISTA PRNCIPAL],Tabla2[[#This Row],[CONTRATISTA PRNCIPAL]]),0)</f>
        <v>0.00392156862745098</v>
      </c>
      <c r="U3761" s="43">
        <f>IF(((TODAY()-Tabla2[[#This Row],[FECHA NACIMIENTO]])/365)&lt;18,"Corregir", IF(((TODAY()-Tabla2[[#This Row],[FECHA NACIMIENTO]])/365)&gt;80, "Corregir",ROUNDDOWN(((TODAY()-Tabla2[[#This Row],[FECHA NACIMIENTO]])/365),0)))</f>
        <v>38</v>
      </c>
      <c r="V37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61" s="44" t="str">
        <f>+IF(Tabla2[[#This Row],[Edad]]="Corregir","Corregir","Ok")</f>
        <v>Ok</v>
      </c>
      <c r="X3761" s="42" t="str">
        <f>+IFERROR(VLOOKUP(Tabla2[[#This Row],[DISTRITO SEGÚN DNI]],Hoja1!$A$2:$B$32,2,FALSE),"No")</f>
        <v>No</v>
      </c>
      <c r="Y3761" s="42" t="str">
        <f>IF(OR(LOWER(Tabla2[[#This Row],[GENERO]])="masculino", LOWER(Tabla2[[#This Row],[GENERO]])="femenino"),"OK","Corregir")</f>
        <v>OK</v>
      </c>
      <c r="Z3761" s="42" t="str">
        <f>+IF(Tabla2[[#This Row],[Nro. DNI / CE]]="","Corregir",IF(LEN(Tabla2[[#This Row],[Nro. DNI / CE]])&gt;=8,"OK","Corregir"))</f>
        <v>OK</v>
      </c>
      <c r="AA3761" s="42">
        <f>COUNTIF(Tabla2[APELLIDOS Y NOMBRES],Tabla2[[#This Row],[APELLIDOS Y NOMBRES]])</f>
        <v>1</v>
      </c>
      <c r="AB3761" s="42">
        <f>IF(Tabla2[[#This Row],[Trabajador]]&gt;1,1/Tabla2[[#This Row],[Trabajador]],Tabla2[[#This Row],[Trabajador]])</f>
        <v>1</v>
      </c>
      <c r="AC3761" t="str">
        <f>+IFERROR(IF(Tabla2[[#This Row],[FECHA CESE/BAJA]]="","No Aplica",IF(AND(MONTH(Tabla2[[#This Row],[FECHA CESE/BAJA]])=MONTH(TODAY()-30),YEAR(Tabla2[[#This Row],[FECHA CESE/BAJA]])=YEAR(TODAY())),MONTH(TODAY()-30)&amp;"-"&amp;YEAR(TODAY()),"Borrar")),"No aplica")</f>
        <v>No Aplica</v>
      </c>
      <c r="AD3761" t="str">
        <f>+IFERROR(IF(Tabla2[[#This Row],[FECHA INICIO DE LABORES EN OBRA]]="","No Aplica",IF(AND(MONTH(Tabla2[[#This Row],[FECHA INICIO DE LABORES EN OBRA]])=MONTH(TODAY()-30),YEAR(Tabla2[[#This Row],[FECHA INICIO DE LABORES EN OBRA]])=YEAR(TODAY())),MONTH(TODAY()-30)&amp;"-"&amp;YEAR(TODAY()),"No Aplica")),"No Aplica")</f>
        <v>No Aplica</v>
      </c>
    </row>
    <row r="3762" spans="1:30" x14ac:dyDescent="0.25">
      <c r="A3762" s="13" t="s">
        <v>12059</v>
      </c>
      <c r="B3762" s="15" t="s">
        <v>12060</v>
      </c>
      <c r="C3762" s="15" t="s">
        <v>12060</v>
      </c>
      <c r="D3762" s="15" t="s">
        <v>12546</v>
      </c>
      <c r="E3762" s="15" t="s">
        <v>12547</v>
      </c>
      <c r="F3762" s="39">
        <v>28872</v>
      </c>
      <c r="G3762" s="15">
        <v>1</v>
      </c>
      <c r="H3762" s="15" t="s">
        <v>12286</v>
      </c>
      <c r="I3762" s="15" t="s">
        <v>12064</v>
      </c>
      <c r="J3762" s="15" t="s">
        <v>12548</v>
      </c>
      <c r="K3762" s="15" t="s">
        <v>2126</v>
      </c>
      <c r="L3762" s="40" t="s">
        <v>6</v>
      </c>
      <c r="M3762" s="39"/>
      <c r="N3762" s="41" t="s">
        <v>2687</v>
      </c>
      <c r="O3762" s="39" t="s">
        <v>865</v>
      </c>
      <c r="P3762" s="40">
        <v>1</v>
      </c>
      <c r="Q3762" s="40">
        <v>1</v>
      </c>
      <c r="R3762" s="40" t="str">
        <f>IFERROR(VLOOKUP(Tabla2[[#This Row],[CONTRATISTA PRNCIPAL]],Hoja1!$L$5:$M$9,2,FALSE),"CJV")</f>
        <v>CJV</v>
      </c>
      <c r="S3762" s="40" t="str">
        <f>IF(Tabla2[[#This Row],[EMPRESA]]=Tabla2[[#This Row],[CONTRATISTA PRNCIPAL]],"Principal","Secundaria")</f>
        <v>Principal</v>
      </c>
      <c r="T3762" s="42">
        <f>IFERROR(1/COUNTIF(Tabla2[CONTRATISTA PRNCIPAL],Tabla2[[#This Row],[CONTRATISTA PRNCIPAL]]),0)</f>
        <v>0.00392156862745098</v>
      </c>
      <c r="U3762" s="43">
        <f>IF(((TODAY()-Tabla2[[#This Row],[FECHA NACIMIENTO]])/365)&lt;18,"Corregir", IF(((TODAY()-Tabla2[[#This Row],[FECHA NACIMIENTO]])/365)&gt;80, "Corregir",ROUNDDOWN(((TODAY()-Tabla2[[#This Row],[FECHA NACIMIENTO]])/365),0)))</f>
        <v>44</v>
      </c>
      <c r="V37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62" s="44" t="str">
        <f>+IF(Tabla2[[#This Row],[Edad]]="Corregir","Corregir","Ok")</f>
        <v>Ok</v>
      </c>
      <c r="X3762" s="42" t="str">
        <f>+IFERROR(VLOOKUP(Tabla2[[#This Row],[DISTRITO SEGÚN DNI]],Hoja1!$A$2:$B$32,2,FALSE),"No")</f>
        <v>No</v>
      </c>
      <c r="Y3762" s="42" t="str">
        <f>IF(OR(LOWER(Tabla2[[#This Row],[GENERO]])="masculino", LOWER(Tabla2[[#This Row],[GENERO]])="femenino"),"OK","Corregir")</f>
        <v>OK</v>
      </c>
      <c r="Z3762" s="42" t="str">
        <f>+IF(Tabla2[[#This Row],[Nro. DNI / CE]]="","Corregir",IF(LEN(Tabla2[[#This Row],[Nro. DNI / CE]])&gt;=8,"OK","Corregir"))</f>
        <v>OK</v>
      </c>
      <c r="AA3762" s="42">
        <f>COUNTIF(Tabla2[APELLIDOS Y NOMBRES],Tabla2[[#This Row],[APELLIDOS Y NOMBRES]])</f>
        <v>1</v>
      </c>
      <c r="AB3762" s="42">
        <f>IF(Tabla2[[#This Row],[Trabajador]]&gt;1,1/Tabla2[[#This Row],[Trabajador]],Tabla2[[#This Row],[Trabajador]])</f>
        <v>1</v>
      </c>
      <c r="AC3762" t="str">
        <f>+IFERROR(IF(Tabla2[[#This Row],[FECHA CESE/BAJA]]="","No Aplica",IF(AND(MONTH(Tabla2[[#This Row],[FECHA CESE/BAJA]])=MONTH(TODAY()-30),YEAR(Tabla2[[#This Row],[FECHA CESE/BAJA]])=YEAR(TODAY())),MONTH(TODAY()-30)&amp;"-"&amp;YEAR(TODAY()),"Borrar")),"No aplica")</f>
        <v>No Aplica</v>
      </c>
      <c r="AD3762" t="str">
        <f>+IFERROR(IF(Tabla2[[#This Row],[FECHA INICIO DE LABORES EN OBRA]]="","No Aplica",IF(AND(MONTH(Tabla2[[#This Row],[FECHA INICIO DE LABORES EN OBRA]])=MONTH(TODAY()-30),YEAR(Tabla2[[#This Row],[FECHA INICIO DE LABORES EN OBRA]])=YEAR(TODAY())),MONTH(TODAY()-30)&amp;"-"&amp;YEAR(TODAY()),"No Aplica")),"No Aplica")</f>
        <v>No Aplica</v>
      </c>
    </row>
    <row r="3763" spans="1:30" x14ac:dyDescent="0.25">
      <c r="A3763" s="13" t="s">
        <v>12059</v>
      </c>
      <c r="B3763" s="15" t="s">
        <v>12060</v>
      </c>
      <c r="C3763" s="15" t="s">
        <v>12060</v>
      </c>
      <c r="D3763" s="15" t="s">
        <v>12549</v>
      </c>
      <c r="E3763" s="15" t="s">
        <v>12550</v>
      </c>
      <c r="F3763" s="39">
        <v>28129</v>
      </c>
      <c r="G3763" s="15">
        <v>2</v>
      </c>
      <c r="H3763" s="15" t="s">
        <v>12073</v>
      </c>
      <c r="I3763" s="15" t="s">
        <v>12102</v>
      </c>
      <c r="J3763" s="15" t="s">
        <v>12551</v>
      </c>
      <c r="K3763" s="15" t="s">
        <v>2697</v>
      </c>
      <c r="L3763" s="40" t="s">
        <v>6</v>
      </c>
      <c r="M3763" s="39"/>
      <c r="N3763" s="41" t="s">
        <v>2687</v>
      </c>
      <c r="O3763" s="39" t="s">
        <v>12138</v>
      </c>
      <c r="P3763" s="40">
        <v>1</v>
      </c>
      <c r="Q3763" s="40">
        <v>4</v>
      </c>
      <c r="R3763" s="40" t="str">
        <f>IFERROR(VLOOKUP(Tabla2[[#This Row],[CONTRATISTA PRNCIPAL]],Hoja1!$L$5:$M$9,2,FALSE),"CJV")</f>
        <v>CJV</v>
      </c>
      <c r="S3763" s="40" t="str">
        <f>IF(Tabla2[[#This Row],[EMPRESA]]=Tabla2[[#This Row],[CONTRATISTA PRNCIPAL]],"Principal","Secundaria")</f>
        <v>Principal</v>
      </c>
      <c r="T3763" s="42">
        <f>IFERROR(1/COUNTIF(Tabla2[CONTRATISTA PRNCIPAL],Tabla2[[#This Row],[CONTRATISTA PRNCIPAL]]),0)</f>
        <v>0.00392156862745098</v>
      </c>
      <c r="U3763" s="43">
        <f>IF(((TODAY()-Tabla2[[#This Row],[FECHA NACIMIENTO]])/365)&lt;18,"Corregir", IF(((TODAY()-Tabla2[[#This Row],[FECHA NACIMIENTO]])/365)&gt;80, "Corregir",ROUNDDOWN(((TODAY()-Tabla2[[#This Row],[FECHA NACIMIENTO]])/365),0)))</f>
        <v>46</v>
      </c>
      <c r="V37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63" s="44" t="str">
        <f>+IF(Tabla2[[#This Row],[Edad]]="Corregir","Corregir","Ok")</f>
        <v>Ok</v>
      </c>
      <c r="X3763" s="42" t="str">
        <f>+IFERROR(VLOOKUP(Tabla2[[#This Row],[DISTRITO SEGÚN DNI]],Hoja1!$A$2:$B$32,2,FALSE),"No")</f>
        <v>No</v>
      </c>
      <c r="Y3763" s="42" t="str">
        <f>IF(OR(LOWER(Tabla2[[#This Row],[GENERO]])="masculino", LOWER(Tabla2[[#This Row],[GENERO]])="femenino"),"OK","Corregir")</f>
        <v>OK</v>
      </c>
      <c r="Z3763" s="42" t="str">
        <f>+IF(Tabla2[[#This Row],[Nro. DNI / CE]]="","Corregir",IF(LEN(Tabla2[[#This Row],[Nro. DNI / CE]])&gt;=8,"OK","Corregir"))</f>
        <v>OK</v>
      </c>
      <c r="AA3763" s="42">
        <f>COUNTIF(Tabla2[APELLIDOS Y NOMBRES],Tabla2[[#This Row],[APELLIDOS Y NOMBRES]])</f>
        <v>1</v>
      </c>
      <c r="AB3763" s="42">
        <f>IF(Tabla2[[#This Row],[Trabajador]]&gt;1,1/Tabla2[[#This Row],[Trabajador]],Tabla2[[#This Row],[Trabajador]])</f>
        <v>1</v>
      </c>
      <c r="AC3763" t="str">
        <f>+IFERROR(IF(Tabla2[[#This Row],[FECHA CESE/BAJA]]="","No Aplica",IF(AND(MONTH(Tabla2[[#This Row],[FECHA CESE/BAJA]])=MONTH(TODAY()-30),YEAR(Tabla2[[#This Row],[FECHA CESE/BAJA]])=YEAR(TODAY())),MONTH(TODAY()-30)&amp;"-"&amp;YEAR(TODAY()),"Borrar")),"No aplica")</f>
        <v>No Aplica</v>
      </c>
      <c r="AD3763" t="str">
        <f>+IFERROR(IF(Tabla2[[#This Row],[FECHA INICIO DE LABORES EN OBRA]]="","No Aplica",IF(AND(MONTH(Tabla2[[#This Row],[FECHA INICIO DE LABORES EN OBRA]])=MONTH(TODAY()-30),YEAR(Tabla2[[#This Row],[FECHA INICIO DE LABORES EN OBRA]])=YEAR(TODAY())),MONTH(TODAY()-30)&amp;"-"&amp;YEAR(TODAY()),"No Aplica")),"No Aplica")</f>
        <v>No Aplica</v>
      </c>
    </row>
    <row r="3764" spans="1:30" x14ac:dyDescent="0.25">
      <c r="A3764" s="13" t="s">
        <v>12059</v>
      </c>
      <c r="B3764" s="15" t="s">
        <v>12060</v>
      </c>
      <c r="C3764" s="15" t="s">
        <v>12060</v>
      </c>
      <c r="D3764" s="15" t="s">
        <v>5912</v>
      </c>
      <c r="E3764" s="15" t="s">
        <v>12552</v>
      </c>
      <c r="F3764" s="39">
        <v>27906</v>
      </c>
      <c r="G3764" s="15">
        <v>2</v>
      </c>
      <c r="H3764" s="15" t="s">
        <v>12553</v>
      </c>
      <c r="I3764" s="15" t="s">
        <v>12064</v>
      </c>
      <c r="J3764" s="15" t="s">
        <v>5914</v>
      </c>
      <c r="K3764" s="15" t="s">
        <v>2126</v>
      </c>
      <c r="L3764" s="40" t="s">
        <v>6</v>
      </c>
      <c r="M3764" s="39"/>
      <c r="N3764" s="41" t="s">
        <v>2687</v>
      </c>
      <c r="O3764" s="39" t="s">
        <v>12554</v>
      </c>
      <c r="P3764" s="40">
        <v>1</v>
      </c>
      <c r="Q3764" s="40">
        <v>4</v>
      </c>
      <c r="R3764" s="40" t="str">
        <f>IFERROR(VLOOKUP(Tabla2[[#This Row],[CONTRATISTA PRNCIPAL]],Hoja1!$L$5:$M$9,2,FALSE),"CJV")</f>
        <v>CJV</v>
      </c>
      <c r="S3764" s="40" t="str">
        <f>IF(Tabla2[[#This Row],[EMPRESA]]=Tabla2[[#This Row],[CONTRATISTA PRNCIPAL]],"Principal","Secundaria")</f>
        <v>Principal</v>
      </c>
      <c r="T3764" s="42">
        <f>IFERROR(1/COUNTIF(Tabla2[CONTRATISTA PRNCIPAL],Tabla2[[#This Row],[CONTRATISTA PRNCIPAL]]),0)</f>
        <v>0.00392156862745098</v>
      </c>
      <c r="U3764" s="43">
        <f>IF(((TODAY()-Tabla2[[#This Row],[FECHA NACIMIENTO]])/365)&lt;18,"Corregir", IF(((TODAY()-Tabla2[[#This Row],[FECHA NACIMIENTO]])/365)&gt;80, "Corregir",ROUNDDOWN(((TODAY()-Tabla2[[#This Row],[FECHA NACIMIENTO]])/365),0)))</f>
        <v>47</v>
      </c>
      <c r="V37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64" s="44" t="str">
        <f>+IF(Tabla2[[#This Row],[Edad]]="Corregir","Corregir","Ok")</f>
        <v>Ok</v>
      </c>
      <c r="X3764" s="42" t="str">
        <f>+IFERROR(VLOOKUP(Tabla2[[#This Row],[DISTRITO SEGÚN DNI]],Hoja1!$A$2:$B$32,2,FALSE),"No")</f>
        <v>No</v>
      </c>
      <c r="Y3764" s="42" t="str">
        <f>IF(OR(LOWER(Tabla2[[#This Row],[GENERO]])="masculino", LOWER(Tabla2[[#This Row],[GENERO]])="femenino"),"OK","Corregir")</f>
        <v>OK</v>
      </c>
      <c r="Z3764" s="42" t="str">
        <f>+IF(Tabla2[[#This Row],[Nro. DNI / CE]]="","Corregir",IF(LEN(Tabla2[[#This Row],[Nro. DNI / CE]])&gt;=8,"OK","Corregir"))</f>
        <v>OK</v>
      </c>
      <c r="AA3764" s="42">
        <f>COUNTIF(Tabla2[APELLIDOS Y NOMBRES],Tabla2[[#This Row],[APELLIDOS Y NOMBRES]])</f>
        <v>1</v>
      </c>
      <c r="AB3764" s="42">
        <f>IF(Tabla2[[#This Row],[Trabajador]]&gt;1,1/Tabla2[[#This Row],[Trabajador]],Tabla2[[#This Row],[Trabajador]])</f>
        <v>1</v>
      </c>
      <c r="AC3764" t="str">
        <f>+IFERROR(IF(Tabla2[[#This Row],[FECHA CESE/BAJA]]="","No Aplica",IF(AND(MONTH(Tabla2[[#This Row],[FECHA CESE/BAJA]])=MONTH(TODAY()-30),YEAR(Tabla2[[#This Row],[FECHA CESE/BAJA]])=YEAR(TODAY())),MONTH(TODAY()-30)&amp;"-"&amp;YEAR(TODAY()),"Borrar")),"No aplica")</f>
        <v>No Aplica</v>
      </c>
      <c r="AD3764" t="str">
        <f>+IFERROR(IF(Tabla2[[#This Row],[FECHA INICIO DE LABORES EN OBRA]]="","No Aplica",IF(AND(MONTH(Tabla2[[#This Row],[FECHA INICIO DE LABORES EN OBRA]])=MONTH(TODAY()-30),YEAR(Tabla2[[#This Row],[FECHA INICIO DE LABORES EN OBRA]])=YEAR(TODAY())),MONTH(TODAY()-30)&amp;"-"&amp;YEAR(TODAY()),"No Aplica")),"No Aplica")</f>
        <v>No Aplica</v>
      </c>
    </row>
    <row r="3765" spans="1:30" x14ac:dyDescent="0.25">
      <c r="A3765" s="13" t="s">
        <v>12059</v>
      </c>
      <c r="B3765" s="15" t="s">
        <v>12060</v>
      </c>
      <c r="C3765" s="15" t="s">
        <v>12060</v>
      </c>
      <c r="D3765" s="15" t="s">
        <v>12555</v>
      </c>
      <c r="E3765" s="15" t="s">
        <v>12556</v>
      </c>
      <c r="F3765" s="39">
        <v>32679</v>
      </c>
      <c r="G3765" s="15">
        <v>2</v>
      </c>
      <c r="H3765" s="15" t="s">
        <v>12557</v>
      </c>
      <c r="I3765" s="15" t="s">
        <v>12102</v>
      </c>
      <c r="J3765" s="15" t="s">
        <v>12558</v>
      </c>
      <c r="K3765" s="15" t="s">
        <v>2808</v>
      </c>
      <c r="L3765" s="40" t="s">
        <v>6</v>
      </c>
      <c r="M3765" s="39"/>
      <c r="N3765" s="41" t="s">
        <v>2687</v>
      </c>
      <c r="O3765" s="39">
        <v>44876</v>
      </c>
      <c r="P3765" s="40">
        <v>1</v>
      </c>
      <c r="Q3765" s="40">
        <v>4</v>
      </c>
      <c r="R3765" s="40" t="str">
        <f>IFERROR(VLOOKUP(Tabla2[[#This Row],[CONTRATISTA PRNCIPAL]],Hoja1!$L$5:$M$9,2,FALSE),"CJV")</f>
        <v>CJV</v>
      </c>
      <c r="S3765" s="40" t="str">
        <f>IF(Tabla2[[#This Row],[EMPRESA]]=Tabla2[[#This Row],[CONTRATISTA PRNCIPAL]],"Principal","Secundaria")</f>
        <v>Principal</v>
      </c>
      <c r="T3765" s="42">
        <f>IFERROR(1/COUNTIF(Tabla2[CONTRATISTA PRNCIPAL],Tabla2[[#This Row],[CONTRATISTA PRNCIPAL]]),0)</f>
        <v>0.00392156862745098</v>
      </c>
      <c r="U3765" s="43">
        <f>IF(((TODAY()-Tabla2[[#This Row],[FECHA NACIMIENTO]])/365)&lt;18,"Corregir", IF(((TODAY()-Tabla2[[#This Row],[FECHA NACIMIENTO]])/365)&gt;80, "Corregir",ROUNDDOWN(((TODAY()-Tabla2[[#This Row],[FECHA NACIMIENTO]])/365),0)))</f>
        <v>34</v>
      </c>
      <c r="V37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65" s="44" t="str">
        <f>+IF(Tabla2[[#This Row],[Edad]]="Corregir","Corregir","Ok")</f>
        <v>Ok</v>
      </c>
      <c r="X3765" s="42" t="str">
        <f>+IFERROR(VLOOKUP(Tabla2[[#This Row],[DISTRITO SEGÚN DNI]],Hoja1!$A$2:$B$32,2,FALSE),"No")</f>
        <v>No</v>
      </c>
      <c r="Y3765" s="42" t="str">
        <f>IF(OR(LOWER(Tabla2[[#This Row],[GENERO]])="masculino", LOWER(Tabla2[[#This Row],[GENERO]])="femenino"),"OK","Corregir")</f>
        <v>OK</v>
      </c>
      <c r="Z3765" s="42" t="str">
        <f>+IF(Tabla2[[#This Row],[Nro. DNI / CE]]="","Corregir",IF(LEN(Tabla2[[#This Row],[Nro. DNI / CE]])&gt;=8,"OK","Corregir"))</f>
        <v>OK</v>
      </c>
      <c r="AA3765" s="42">
        <f>COUNTIF(Tabla2[APELLIDOS Y NOMBRES],Tabla2[[#This Row],[APELLIDOS Y NOMBRES]])</f>
        <v>1</v>
      </c>
      <c r="AB3765" s="42">
        <f>IF(Tabla2[[#This Row],[Trabajador]]&gt;1,1/Tabla2[[#This Row],[Trabajador]],Tabla2[[#This Row],[Trabajador]])</f>
        <v>1</v>
      </c>
      <c r="AC3765" t="str">
        <f>+IFERROR(IF(Tabla2[[#This Row],[FECHA CESE/BAJA]]="","No Aplica",IF(AND(MONTH(Tabla2[[#This Row],[FECHA CESE/BAJA]])=MONTH(TODAY()-30),YEAR(Tabla2[[#This Row],[FECHA CESE/BAJA]])=YEAR(TODAY())),MONTH(TODAY()-30)&amp;"-"&amp;YEAR(TODAY()),"Borrar")),"No aplica")</f>
        <v>No Aplica</v>
      </c>
      <c r="AD3765" t="str">
        <f>+IFERROR(IF(Tabla2[[#This Row],[FECHA INICIO DE LABORES EN OBRA]]="","No Aplica",IF(AND(MONTH(Tabla2[[#This Row],[FECHA INICIO DE LABORES EN OBRA]])=MONTH(TODAY()-30),YEAR(Tabla2[[#This Row],[FECHA INICIO DE LABORES EN OBRA]])=YEAR(TODAY())),MONTH(TODAY()-30)&amp;"-"&amp;YEAR(TODAY()),"No Aplica")),"No Aplica")</f>
        <v>No Aplica</v>
      </c>
    </row>
    <row r="3766" spans="1:30" x14ac:dyDescent="0.25">
      <c r="A3766" s="13" t="s">
        <v>12059</v>
      </c>
      <c r="B3766" s="15" t="s">
        <v>12060</v>
      </c>
      <c r="C3766" s="15" t="s">
        <v>12060</v>
      </c>
      <c r="D3766" s="15" t="s">
        <v>12559</v>
      </c>
      <c r="E3766" s="15" t="s">
        <v>12560</v>
      </c>
      <c r="F3766" s="39">
        <v>33054</v>
      </c>
      <c r="G3766" s="15">
        <v>1</v>
      </c>
      <c r="H3766" s="15" t="s">
        <v>12561</v>
      </c>
      <c r="I3766" s="15" t="s">
        <v>12079</v>
      </c>
      <c r="J3766" s="15" t="s">
        <v>12562</v>
      </c>
      <c r="K3766" s="15" t="s">
        <v>2113</v>
      </c>
      <c r="L3766" s="40" t="s">
        <v>6</v>
      </c>
      <c r="M3766" s="39"/>
      <c r="N3766" s="41" t="s">
        <v>2687</v>
      </c>
      <c r="O3766" s="39" t="s">
        <v>12563</v>
      </c>
      <c r="P3766" s="40">
        <v>1</v>
      </c>
      <c r="Q3766" s="40">
        <v>1</v>
      </c>
      <c r="R3766" s="40" t="str">
        <f>IFERROR(VLOOKUP(Tabla2[[#This Row],[CONTRATISTA PRNCIPAL]],Hoja1!$L$5:$M$9,2,FALSE),"CJV")</f>
        <v>CJV</v>
      </c>
      <c r="S3766" s="40" t="str">
        <f>IF(Tabla2[[#This Row],[EMPRESA]]=Tabla2[[#This Row],[CONTRATISTA PRNCIPAL]],"Principal","Secundaria")</f>
        <v>Principal</v>
      </c>
      <c r="T3766" s="42">
        <f>IFERROR(1/COUNTIF(Tabla2[CONTRATISTA PRNCIPAL],Tabla2[[#This Row],[CONTRATISTA PRNCIPAL]]),0)</f>
        <v>0.00392156862745098</v>
      </c>
      <c r="U3766" s="43">
        <f>IF(((TODAY()-Tabla2[[#This Row],[FECHA NACIMIENTO]])/365)&lt;18,"Corregir", IF(((TODAY()-Tabla2[[#This Row],[FECHA NACIMIENTO]])/365)&gt;80, "Corregir",ROUNDDOWN(((TODAY()-Tabla2[[#This Row],[FECHA NACIMIENTO]])/365),0)))</f>
        <v>33</v>
      </c>
      <c r="V37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66" s="44" t="str">
        <f>+IF(Tabla2[[#This Row],[Edad]]="Corregir","Corregir","Ok")</f>
        <v>Ok</v>
      </c>
      <c r="X3766" s="42" t="str">
        <f>+IFERROR(VLOOKUP(Tabla2[[#This Row],[DISTRITO SEGÚN DNI]],Hoja1!$A$2:$B$32,2,FALSE),"No")</f>
        <v>No</v>
      </c>
      <c r="Y3766" s="42" t="str">
        <f>IF(OR(LOWER(Tabla2[[#This Row],[GENERO]])="masculino", LOWER(Tabla2[[#This Row],[GENERO]])="femenino"),"OK","Corregir")</f>
        <v>OK</v>
      </c>
      <c r="Z3766" s="42" t="str">
        <f>+IF(Tabla2[[#This Row],[Nro. DNI / CE]]="","Corregir",IF(LEN(Tabla2[[#This Row],[Nro. DNI / CE]])&gt;=8,"OK","Corregir"))</f>
        <v>OK</v>
      </c>
      <c r="AA3766" s="42">
        <f>COUNTIF(Tabla2[APELLIDOS Y NOMBRES],Tabla2[[#This Row],[APELLIDOS Y NOMBRES]])</f>
        <v>1</v>
      </c>
      <c r="AB3766" s="42">
        <f>IF(Tabla2[[#This Row],[Trabajador]]&gt;1,1/Tabla2[[#This Row],[Trabajador]],Tabla2[[#This Row],[Trabajador]])</f>
        <v>1</v>
      </c>
      <c r="AC3766" t="str">
        <f>+IFERROR(IF(Tabla2[[#This Row],[FECHA CESE/BAJA]]="","No Aplica",IF(AND(MONTH(Tabla2[[#This Row],[FECHA CESE/BAJA]])=MONTH(TODAY()-30),YEAR(Tabla2[[#This Row],[FECHA CESE/BAJA]])=YEAR(TODAY())),MONTH(TODAY()-30)&amp;"-"&amp;YEAR(TODAY()),"Borrar")),"No aplica")</f>
        <v>No Aplica</v>
      </c>
      <c r="AD3766" t="str">
        <f>+IFERROR(IF(Tabla2[[#This Row],[FECHA INICIO DE LABORES EN OBRA]]="","No Aplica",IF(AND(MONTH(Tabla2[[#This Row],[FECHA INICIO DE LABORES EN OBRA]])=MONTH(TODAY()-30),YEAR(Tabla2[[#This Row],[FECHA INICIO DE LABORES EN OBRA]])=YEAR(TODAY())),MONTH(TODAY()-30)&amp;"-"&amp;YEAR(TODAY()),"No Aplica")),"No Aplica")</f>
        <v>No Aplica</v>
      </c>
    </row>
    <row r="3767" spans="1:30" x14ac:dyDescent="0.25">
      <c r="A3767" s="13" t="s">
        <v>12059</v>
      </c>
      <c r="B3767" s="15" t="s">
        <v>12060</v>
      </c>
      <c r="C3767" s="15" t="s">
        <v>12060</v>
      </c>
      <c r="D3767" s="15" t="s">
        <v>1341</v>
      </c>
      <c r="E3767" s="15" t="s">
        <v>1342</v>
      </c>
      <c r="F3767" s="39">
        <v>29795</v>
      </c>
      <c r="G3767" s="15">
        <v>2</v>
      </c>
      <c r="H3767" s="15" t="s">
        <v>12553</v>
      </c>
      <c r="I3767" s="15" t="s">
        <v>12074</v>
      </c>
      <c r="J3767" s="15" t="s">
        <v>12564</v>
      </c>
      <c r="K3767" s="15" t="s">
        <v>2136</v>
      </c>
      <c r="L3767" s="40" t="s">
        <v>6</v>
      </c>
      <c r="M3767" s="39"/>
      <c r="N3767" s="41" t="s">
        <v>2687</v>
      </c>
      <c r="O3767" s="39" t="s">
        <v>1343</v>
      </c>
      <c r="P3767" s="40">
        <v>1</v>
      </c>
      <c r="Q3767" s="40">
        <v>4</v>
      </c>
      <c r="R3767" s="40" t="str">
        <f>IFERROR(VLOOKUP(Tabla2[[#This Row],[CONTRATISTA PRNCIPAL]],Hoja1!$L$5:$M$9,2,FALSE),"CJV")</f>
        <v>CJV</v>
      </c>
      <c r="S3767" s="40" t="str">
        <f>IF(Tabla2[[#This Row],[EMPRESA]]=Tabla2[[#This Row],[CONTRATISTA PRNCIPAL]],"Principal","Secundaria")</f>
        <v>Principal</v>
      </c>
      <c r="T3767" s="42">
        <f>IFERROR(1/COUNTIF(Tabla2[CONTRATISTA PRNCIPAL],Tabla2[[#This Row],[CONTRATISTA PRNCIPAL]]),0)</f>
        <v>0.00392156862745098</v>
      </c>
      <c r="U3767" s="43">
        <f>IF(((TODAY()-Tabla2[[#This Row],[FECHA NACIMIENTO]])/365)&lt;18,"Corregir", IF(((TODAY()-Tabla2[[#This Row],[FECHA NACIMIENTO]])/365)&gt;80, "Corregir",ROUNDDOWN(((TODAY()-Tabla2[[#This Row],[FECHA NACIMIENTO]])/365),0)))</f>
        <v>42</v>
      </c>
      <c r="V37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67" s="44" t="str">
        <f>+IF(Tabla2[[#This Row],[Edad]]="Corregir","Corregir","Ok")</f>
        <v>Ok</v>
      </c>
      <c r="X3767" s="42" t="str">
        <f>+IFERROR(VLOOKUP(Tabla2[[#This Row],[DISTRITO SEGÚN DNI]],Hoja1!$A$2:$B$32,2,FALSE),"No")</f>
        <v>SANTA ANITA</v>
      </c>
      <c r="Y3767" s="42" t="str">
        <f>IF(OR(LOWER(Tabla2[[#This Row],[GENERO]])="masculino", LOWER(Tabla2[[#This Row],[GENERO]])="femenino"),"OK","Corregir")</f>
        <v>OK</v>
      </c>
      <c r="Z3767" s="42" t="str">
        <f>+IF(Tabla2[[#This Row],[Nro. DNI / CE]]="","Corregir",IF(LEN(Tabla2[[#This Row],[Nro. DNI / CE]])&gt;=8,"OK","Corregir"))</f>
        <v>OK</v>
      </c>
      <c r="AA3767" s="42">
        <f>COUNTIF(Tabla2[APELLIDOS Y NOMBRES],Tabla2[[#This Row],[APELLIDOS Y NOMBRES]])</f>
        <v>1</v>
      </c>
      <c r="AB3767" s="42">
        <f>IF(Tabla2[[#This Row],[Trabajador]]&gt;1,1/Tabla2[[#This Row],[Trabajador]],Tabla2[[#This Row],[Trabajador]])</f>
        <v>1</v>
      </c>
      <c r="AC3767" t="str">
        <f>+IFERROR(IF(Tabla2[[#This Row],[FECHA CESE/BAJA]]="","No Aplica",IF(AND(MONTH(Tabla2[[#This Row],[FECHA CESE/BAJA]])=MONTH(TODAY()-30),YEAR(Tabla2[[#This Row],[FECHA CESE/BAJA]])=YEAR(TODAY())),MONTH(TODAY()-30)&amp;"-"&amp;YEAR(TODAY()),"Borrar")),"No aplica")</f>
        <v>No Aplica</v>
      </c>
      <c r="AD3767" t="str">
        <f>+IFERROR(IF(Tabla2[[#This Row],[FECHA INICIO DE LABORES EN OBRA]]="","No Aplica",IF(AND(MONTH(Tabla2[[#This Row],[FECHA INICIO DE LABORES EN OBRA]])=MONTH(TODAY()-30),YEAR(Tabla2[[#This Row],[FECHA INICIO DE LABORES EN OBRA]])=YEAR(TODAY())),MONTH(TODAY()-30)&amp;"-"&amp;YEAR(TODAY()),"No Aplica")),"No Aplica")</f>
        <v>No Aplica</v>
      </c>
    </row>
    <row r="3768" spans="1:30" x14ac:dyDescent="0.25">
      <c r="A3768" s="13" t="s">
        <v>12059</v>
      </c>
      <c r="B3768" s="15" t="s">
        <v>12060</v>
      </c>
      <c r="C3768" s="15" t="s">
        <v>12060</v>
      </c>
      <c r="D3768" s="15" t="s">
        <v>1344</v>
      </c>
      <c r="E3768" s="15" t="s">
        <v>1345</v>
      </c>
      <c r="F3768" s="39">
        <v>29678</v>
      </c>
      <c r="G3768" s="15">
        <v>2</v>
      </c>
      <c r="H3768" s="15" t="s">
        <v>12073</v>
      </c>
      <c r="I3768" s="15" t="s">
        <v>12079</v>
      </c>
      <c r="J3768" s="15" t="s">
        <v>12565</v>
      </c>
      <c r="K3768" s="15" t="s">
        <v>3072</v>
      </c>
      <c r="L3768" s="40" t="s">
        <v>6</v>
      </c>
      <c r="M3768" s="39"/>
      <c r="N3768" s="41" t="s">
        <v>2687</v>
      </c>
      <c r="O3768" s="39">
        <v>44788</v>
      </c>
      <c r="P3768" s="40">
        <v>1</v>
      </c>
      <c r="Q3768" s="40">
        <v>4</v>
      </c>
      <c r="R3768" s="40" t="str">
        <f>IFERROR(VLOOKUP(Tabla2[[#This Row],[CONTRATISTA PRNCIPAL]],Hoja1!$L$5:$M$9,2,FALSE),"CJV")</f>
        <v>CJV</v>
      </c>
      <c r="S3768" s="40" t="str">
        <f>IF(Tabla2[[#This Row],[EMPRESA]]=Tabla2[[#This Row],[CONTRATISTA PRNCIPAL]],"Principal","Secundaria")</f>
        <v>Principal</v>
      </c>
      <c r="T3768" s="42">
        <f>IFERROR(1/COUNTIF(Tabla2[CONTRATISTA PRNCIPAL],Tabla2[[#This Row],[CONTRATISTA PRNCIPAL]]),0)</f>
        <v>0.00392156862745098</v>
      </c>
      <c r="U3768" s="43">
        <f>IF(((TODAY()-Tabla2[[#This Row],[FECHA NACIMIENTO]])/365)&lt;18,"Corregir", IF(((TODAY()-Tabla2[[#This Row],[FECHA NACIMIENTO]])/365)&gt;80, "Corregir",ROUNDDOWN(((TODAY()-Tabla2[[#This Row],[FECHA NACIMIENTO]])/365),0)))</f>
        <v>42</v>
      </c>
      <c r="V37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68" s="44" t="str">
        <f>+IF(Tabla2[[#This Row],[Edad]]="Corregir","Corregir","Ok")</f>
        <v>Ok</v>
      </c>
      <c r="X3768" s="42" t="str">
        <f>+IFERROR(VLOOKUP(Tabla2[[#This Row],[DISTRITO SEGÚN DNI]],Hoja1!$A$2:$B$32,2,FALSE),"No")</f>
        <v>SAN LUIS </v>
      </c>
      <c r="Y3768" s="42" t="str">
        <f>IF(OR(LOWER(Tabla2[[#This Row],[GENERO]])="masculino", LOWER(Tabla2[[#This Row],[GENERO]])="femenino"),"OK","Corregir")</f>
        <v>OK</v>
      </c>
      <c r="Z3768" s="42" t="str">
        <f>+IF(Tabla2[[#This Row],[Nro. DNI / CE]]="","Corregir",IF(LEN(Tabla2[[#This Row],[Nro. DNI / CE]])&gt;=8,"OK","Corregir"))</f>
        <v>OK</v>
      </c>
      <c r="AA3768" s="42">
        <f>COUNTIF(Tabla2[APELLIDOS Y NOMBRES],Tabla2[[#This Row],[APELLIDOS Y NOMBRES]])</f>
        <v>1</v>
      </c>
      <c r="AB3768" s="42">
        <f>IF(Tabla2[[#This Row],[Trabajador]]&gt;1,1/Tabla2[[#This Row],[Trabajador]],Tabla2[[#This Row],[Trabajador]])</f>
        <v>1</v>
      </c>
      <c r="AC3768" t="str">
        <f>+IFERROR(IF(Tabla2[[#This Row],[FECHA CESE/BAJA]]="","No Aplica",IF(AND(MONTH(Tabla2[[#This Row],[FECHA CESE/BAJA]])=MONTH(TODAY()-30),YEAR(Tabla2[[#This Row],[FECHA CESE/BAJA]])=YEAR(TODAY())),MONTH(TODAY()-30)&amp;"-"&amp;YEAR(TODAY()),"Borrar")),"No aplica")</f>
        <v>No Aplica</v>
      </c>
      <c r="AD3768" t="str">
        <f>+IFERROR(IF(Tabla2[[#This Row],[FECHA INICIO DE LABORES EN OBRA]]="","No Aplica",IF(AND(MONTH(Tabla2[[#This Row],[FECHA INICIO DE LABORES EN OBRA]])=MONTH(TODAY()-30),YEAR(Tabla2[[#This Row],[FECHA INICIO DE LABORES EN OBRA]])=YEAR(TODAY())),MONTH(TODAY()-30)&amp;"-"&amp;YEAR(TODAY()),"No Aplica")),"No Aplica")</f>
        <v>No Aplica</v>
      </c>
    </row>
    <row r="3769" spans="1:30" x14ac:dyDescent="0.25">
      <c r="A3769" s="13" t="s">
        <v>12059</v>
      </c>
      <c r="B3769" s="15" t="s">
        <v>12060</v>
      </c>
      <c r="C3769" s="15" t="s">
        <v>12060</v>
      </c>
      <c r="D3769" s="15" t="s">
        <v>12566</v>
      </c>
      <c r="E3769" s="15" t="s">
        <v>12567</v>
      </c>
      <c r="F3769" s="39">
        <v>31742</v>
      </c>
      <c r="G3769" s="15">
        <v>2</v>
      </c>
      <c r="H3769" s="15" t="s">
        <v>12073</v>
      </c>
      <c r="I3769" s="15" t="s">
        <v>12071</v>
      </c>
      <c r="J3769" s="15" t="s">
        <v>12568</v>
      </c>
      <c r="K3769" s="15" t="s">
        <v>2897</v>
      </c>
      <c r="L3769" s="40" t="s">
        <v>6</v>
      </c>
      <c r="M3769" s="39"/>
      <c r="N3769" s="41" t="s">
        <v>2687</v>
      </c>
      <c r="O3769" s="39">
        <v>44986</v>
      </c>
      <c r="P3769" s="40">
        <v>1</v>
      </c>
      <c r="Q3769" s="40">
        <v>4</v>
      </c>
      <c r="R3769" s="40" t="str">
        <f>IFERROR(VLOOKUP(Tabla2[[#This Row],[CONTRATISTA PRNCIPAL]],Hoja1!$L$5:$M$9,2,FALSE),"CJV")</f>
        <v>CJV</v>
      </c>
      <c r="S3769" s="40" t="str">
        <f>IF(Tabla2[[#This Row],[EMPRESA]]=Tabla2[[#This Row],[CONTRATISTA PRNCIPAL]],"Principal","Secundaria")</f>
        <v>Principal</v>
      </c>
      <c r="T3769" s="42">
        <f>IFERROR(1/COUNTIF(Tabla2[CONTRATISTA PRNCIPAL],Tabla2[[#This Row],[CONTRATISTA PRNCIPAL]]),0)</f>
        <v>0.00392156862745098</v>
      </c>
      <c r="U3769" s="43">
        <f>IF(((TODAY()-Tabla2[[#This Row],[FECHA NACIMIENTO]])/365)&lt;18,"Corregir", IF(((TODAY()-Tabla2[[#This Row],[FECHA NACIMIENTO]])/365)&gt;80, "Corregir",ROUNDDOWN(((TODAY()-Tabla2[[#This Row],[FECHA NACIMIENTO]])/365),0)))</f>
        <v>36</v>
      </c>
      <c r="V37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69" s="44" t="str">
        <f>+IF(Tabla2[[#This Row],[Edad]]="Corregir","Corregir","Ok")</f>
        <v>Ok</v>
      </c>
      <c r="X3769" s="42" t="str">
        <f>+IFERROR(VLOOKUP(Tabla2[[#This Row],[DISTRITO SEGÚN DNI]],Hoja1!$A$2:$B$32,2,FALSE),"No")</f>
        <v>No</v>
      </c>
      <c r="Y3769" s="42" t="str">
        <f>IF(OR(LOWER(Tabla2[[#This Row],[GENERO]])="masculino", LOWER(Tabla2[[#This Row],[GENERO]])="femenino"),"OK","Corregir")</f>
        <v>OK</v>
      </c>
      <c r="Z3769" s="42" t="str">
        <f>+IF(Tabla2[[#This Row],[Nro. DNI / CE]]="","Corregir",IF(LEN(Tabla2[[#This Row],[Nro. DNI / CE]])&gt;=8,"OK","Corregir"))</f>
        <v>OK</v>
      </c>
      <c r="AA3769" s="42">
        <f>COUNTIF(Tabla2[APELLIDOS Y NOMBRES],Tabla2[[#This Row],[APELLIDOS Y NOMBRES]])</f>
        <v>1</v>
      </c>
      <c r="AB3769" s="42">
        <f>IF(Tabla2[[#This Row],[Trabajador]]&gt;1,1/Tabla2[[#This Row],[Trabajador]],Tabla2[[#This Row],[Trabajador]])</f>
        <v>1</v>
      </c>
      <c r="AC3769" t="str">
        <f>+IFERROR(IF(Tabla2[[#This Row],[FECHA CESE/BAJA]]="","No Aplica",IF(AND(MONTH(Tabla2[[#This Row],[FECHA CESE/BAJA]])=MONTH(TODAY()-30),YEAR(Tabla2[[#This Row],[FECHA CESE/BAJA]])=YEAR(TODAY())),MONTH(TODAY()-30)&amp;"-"&amp;YEAR(TODAY()),"Borrar")),"No aplica")</f>
        <v>No Aplica</v>
      </c>
      <c r="AD3769" t="str">
        <f>+IFERROR(IF(Tabla2[[#This Row],[FECHA INICIO DE LABORES EN OBRA]]="","No Aplica",IF(AND(MONTH(Tabla2[[#This Row],[FECHA INICIO DE LABORES EN OBRA]])=MONTH(TODAY()-30),YEAR(Tabla2[[#This Row],[FECHA INICIO DE LABORES EN OBRA]])=YEAR(TODAY())),MONTH(TODAY()-30)&amp;"-"&amp;YEAR(TODAY()),"No Aplica")),"No Aplica")</f>
        <v>No Aplica</v>
      </c>
    </row>
    <row r="3770" spans="1:30" x14ac:dyDescent="0.25">
      <c r="A3770" s="13" t="s">
        <v>12059</v>
      </c>
      <c r="B3770" s="15" t="s">
        <v>12060</v>
      </c>
      <c r="C3770" s="15" t="s">
        <v>12060</v>
      </c>
      <c r="D3770" s="15" t="s">
        <v>1346</v>
      </c>
      <c r="E3770" s="15" t="s">
        <v>1347</v>
      </c>
      <c r="F3770" s="39">
        <v>35094</v>
      </c>
      <c r="G3770" s="15">
        <v>2</v>
      </c>
      <c r="H3770" s="15" t="s">
        <v>12218</v>
      </c>
      <c r="I3770" s="15" t="s">
        <v>12071</v>
      </c>
      <c r="J3770" s="15" t="s">
        <v>12569</v>
      </c>
      <c r="K3770" s="15" t="s">
        <v>3264</v>
      </c>
      <c r="L3770" s="40" t="s">
        <v>6</v>
      </c>
      <c r="M3770" s="39"/>
      <c r="N3770" s="41" t="s">
        <v>2687</v>
      </c>
      <c r="O3770" s="39">
        <v>45080</v>
      </c>
      <c r="P3770" s="40">
        <v>1</v>
      </c>
      <c r="Q3770" s="40">
        <v>4</v>
      </c>
      <c r="R3770" s="40" t="str">
        <f>IFERROR(VLOOKUP(Tabla2[[#This Row],[CONTRATISTA PRNCIPAL]],Hoja1!$L$5:$M$9,2,FALSE),"CJV")</f>
        <v>CJV</v>
      </c>
      <c r="S3770" s="40" t="str">
        <f>IF(Tabla2[[#This Row],[EMPRESA]]=Tabla2[[#This Row],[CONTRATISTA PRNCIPAL]],"Principal","Secundaria")</f>
        <v>Principal</v>
      </c>
      <c r="T3770" s="42">
        <f>IFERROR(1/COUNTIF(Tabla2[CONTRATISTA PRNCIPAL],Tabla2[[#This Row],[CONTRATISTA PRNCIPAL]]),0)</f>
        <v>0.00392156862745098</v>
      </c>
      <c r="U3770" s="43">
        <f>IF(((TODAY()-Tabla2[[#This Row],[FECHA NACIMIENTO]])/365)&lt;18,"Corregir", IF(((TODAY()-Tabla2[[#This Row],[FECHA NACIMIENTO]])/365)&gt;80, "Corregir",ROUNDDOWN(((TODAY()-Tabla2[[#This Row],[FECHA NACIMIENTO]])/365),0)))</f>
        <v>27</v>
      </c>
      <c r="V37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70" s="44" t="str">
        <f>+IF(Tabla2[[#This Row],[Edad]]="Corregir","Corregir","Ok")</f>
        <v>Ok</v>
      </c>
      <c r="X3770" s="42" t="str">
        <f>+IFERROR(VLOOKUP(Tabla2[[#This Row],[DISTRITO SEGÚN DNI]],Hoja1!$A$2:$B$32,2,FALSE),"No")</f>
        <v>EL AGUSTINO</v>
      </c>
      <c r="Y3770" s="42" t="str">
        <f>IF(OR(LOWER(Tabla2[[#This Row],[GENERO]])="masculino", LOWER(Tabla2[[#This Row],[GENERO]])="femenino"),"OK","Corregir")</f>
        <v>OK</v>
      </c>
      <c r="Z3770" s="42" t="str">
        <f>+IF(Tabla2[[#This Row],[Nro. DNI / CE]]="","Corregir",IF(LEN(Tabla2[[#This Row],[Nro. DNI / CE]])&gt;=8,"OK","Corregir"))</f>
        <v>OK</v>
      </c>
      <c r="AA3770" s="42">
        <f>COUNTIF(Tabla2[APELLIDOS Y NOMBRES],Tabla2[[#This Row],[APELLIDOS Y NOMBRES]])</f>
        <v>1</v>
      </c>
      <c r="AB3770" s="42">
        <f>IF(Tabla2[[#This Row],[Trabajador]]&gt;1,1/Tabla2[[#This Row],[Trabajador]],Tabla2[[#This Row],[Trabajador]])</f>
        <v>1</v>
      </c>
      <c r="AC3770" t="str">
        <f>+IFERROR(IF(Tabla2[[#This Row],[FECHA CESE/BAJA]]="","No Aplica",IF(AND(MONTH(Tabla2[[#This Row],[FECHA CESE/BAJA]])=MONTH(TODAY()-30),YEAR(Tabla2[[#This Row],[FECHA CESE/BAJA]])=YEAR(TODAY())),MONTH(TODAY()-30)&amp;"-"&amp;YEAR(TODAY()),"Borrar")),"No aplica")</f>
        <v>No Aplica</v>
      </c>
      <c r="AD3770" t="str">
        <f>+IFERROR(IF(Tabla2[[#This Row],[FECHA INICIO DE LABORES EN OBRA]]="","No Aplica",IF(AND(MONTH(Tabla2[[#This Row],[FECHA INICIO DE LABORES EN OBRA]])=MONTH(TODAY()-30),YEAR(Tabla2[[#This Row],[FECHA INICIO DE LABORES EN OBRA]])=YEAR(TODAY())),MONTH(TODAY()-30)&amp;"-"&amp;YEAR(TODAY()),"No Aplica")),"No Aplica")</f>
        <v>No Aplica</v>
      </c>
    </row>
    <row r="3771" spans="1:30" x14ac:dyDescent="0.25">
      <c r="A3771" s="13" t="s">
        <v>12059</v>
      </c>
      <c r="B3771" s="15" t="s">
        <v>12060</v>
      </c>
      <c r="C3771" s="15" t="s">
        <v>12060</v>
      </c>
      <c r="D3771" s="15" t="s">
        <v>1348</v>
      </c>
      <c r="E3771" s="15" t="s">
        <v>1349</v>
      </c>
      <c r="F3771" s="39">
        <v>28657</v>
      </c>
      <c r="G3771" s="15">
        <v>2</v>
      </c>
      <c r="H3771" s="15" t="s">
        <v>12570</v>
      </c>
      <c r="I3771" s="15" t="s">
        <v>12079</v>
      </c>
      <c r="J3771" s="15" t="s">
        <v>12571</v>
      </c>
      <c r="K3771" s="15" t="s">
        <v>17</v>
      </c>
      <c r="L3771" s="40" t="s">
        <v>6</v>
      </c>
      <c r="M3771" s="39"/>
      <c r="N3771" s="41" t="s">
        <v>2687</v>
      </c>
      <c r="O3771" s="39">
        <v>44722</v>
      </c>
      <c r="P3771" s="40">
        <v>1</v>
      </c>
      <c r="Q3771" s="40">
        <v>4</v>
      </c>
      <c r="R3771" s="40" t="str">
        <f>IFERROR(VLOOKUP(Tabla2[[#This Row],[CONTRATISTA PRNCIPAL]],Hoja1!$L$5:$M$9,2,FALSE),"CJV")</f>
        <v>CJV</v>
      </c>
      <c r="S3771" s="40" t="str">
        <f>IF(Tabla2[[#This Row],[EMPRESA]]=Tabla2[[#This Row],[CONTRATISTA PRNCIPAL]],"Principal","Secundaria")</f>
        <v>Principal</v>
      </c>
      <c r="T3771" s="42">
        <f>IFERROR(1/COUNTIF(Tabla2[CONTRATISTA PRNCIPAL],Tabla2[[#This Row],[CONTRATISTA PRNCIPAL]]),0)</f>
        <v>0.00392156862745098</v>
      </c>
      <c r="U3771" s="43">
        <f>IF(((TODAY()-Tabla2[[#This Row],[FECHA NACIMIENTO]])/365)&lt;18,"Corregir", IF(((TODAY()-Tabla2[[#This Row],[FECHA NACIMIENTO]])/365)&gt;80, "Corregir",ROUNDDOWN(((TODAY()-Tabla2[[#This Row],[FECHA NACIMIENTO]])/365),0)))</f>
        <v>45</v>
      </c>
      <c r="V37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71" s="44" t="str">
        <f>+IF(Tabla2[[#This Row],[Edad]]="Corregir","Corregir","Ok")</f>
        <v>Ok</v>
      </c>
      <c r="X3771" s="42" t="str">
        <f>+IFERROR(VLOOKUP(Tabla2[[#This Row],[DISTRITO SEGÚN DNI]],Hoja1!$A$2:$B$32,2,FALSE),"No")</f>
        <v>ATE</v>
      </c>
      <c r="Y3771" s="42" t="str">
        <f>IF(OR(LOWER(Tabla2[[#This Row],[GENERO]])="masculino", LOWER(Tabla2[[#This Row],[GENERO]])="femenino"),"OK","Corregir")</f>
        <v>OK</v>
      </c>
      <c r="Z3771" s="42" t="str">
        <f>+IF(Tabla2[[#This Row],[Nro. DNI / CE]]="","Corregir",IF(LEN(Tabla2[[#This Row],[Nro. DNI / CE]])&gt;=8,"OK","Corregir"))</f>
        <v>OK</v>
      </c>
      <c r="AA3771" s="42">
        <f>COUNTIF(Tabla2[APELLIDOS Y NOMBRES],Tabla2[[#This Row],[APELLIDOS Y NOMBRES]])</f>
        <v>1</v>
      </c>
      <c r="AB3771" s="42">
        <f>IF(Tabla2[[#This Row],[Trabajador]]&gt;1,1/Tabla2[[#This Row],[Trabajador]],Tabla2[[#This Row],[Trabajador]])</f>
        <v>1</v>
      </c>
      <c r="AC3771" t="str">
        <f>+IFERROR(IF(Tabla2[[#This Row],[FECHA CESE/BAJA]]="","No Aplica",IF(AND(MONTH(Tabla2[[#This Row],[FECHA CESE/BAJA]])=MONTH(TODAY()-30),YEAR(Tabla2[[#This Row],[FECHA CESE/BAJA]])=YEAR(TODAY())),MONTH(TODAY()-30)&amp;"-"&amp;YEAR(TODAY()),"Borrar")),"No aplica")</f>
        <v>No Aplica</v>
      </c>
      <c r="AD3771" t="str">
        <f>+IFERROR(IF(Tabla2[[#This Row],[FECHA INICIO DE LABORES EN OBRA]]="","No Aplica",IF(AND(MONTH(Tabla2[[#This Row],[FECHA INICIO DE LABORES EN OBRA]])=MONTH(TODAY()-30),YEAR(Tabla2[[#This Row],[FECHA INICIO DE LABORES EN OBRA]])=YEAR(TODAY())),MONTH(TODAY()-30)&amp;"-"&amp;YEAR(TODAY()),"No Aplica")),"No Aplica")</f>
        <v>No Aplica</v>
      </c>
    </row>
    <row r="3772" spans="1:30" x14ac:dyDescent="0.25">
      <c r="A3772" s="13" t="s">
        <v>12059</v>
      </c>
      <c r="B3772" s="15" t="s">
        <v>12060</v>
      </c>
      <c r="C3772" s="15" t="s">
        <v>12060</v>
      </c>
      <c r="D3772" s="15" t="s">
        <v>1350</v>
      </c>
      <c r="E3772" s="15" t="s">
        <v>1351</v>
      </c>
      <c r="F3772" s="39">
        <v>35654</v>
      </c>
      <c r="G3772" s="15">
        <v>1</v>
      </c>
      <c r="H3772" s="15" t="s">
        <v>12434</v>
      </c>
      <c r="I3772" s="15" t="s">
        <v>12064</v>
      </c>
      <c r="J3772" s="15" t="s">
        <v>12572</v>
      </c>
      <c r="K3772" s="15" t="s">
        <v>2136</v>
      </c>
      <c r="L3772" s="40" t="s">
        <v>6</v>
      </c>
      <c r="M3772" s="39"/>
      <c r="N3772" s="41" t="s">
        <v>2687</v>
      </c>
      <c r="O3772" s="39" t="s">
        <v>1352</v>
      </c>
      <c r="P3772" s="40">
        <v>1</v>
      </c>
      <c r="Q3772" s="40">
        <v>1</v>
      </c>
      <c r="R3772" s="40" t="str">
        <f>IFERROR(VLOOKUP(Tabla2[[#This Row],[CONTRATISTA PRNCIPAL]],Hoja1!$L$5:$M$9,2,FALSE),"CJV")</f>
        <v>CJV</v>
      </c>
      <c r="S3772" s="40" t="str">
        <f>IF(Tabla2[[#This Row],[EMPRESA]]=Tabla2[[#This Row],[CONTRATISTA PRNCIPAL]],"Principal","Secundaria")</f>
        <v>Principal</v>
      </c>
      <c r="T3772" s="42">
        <f>IFERROR(1/COUNTIF(Tabla2[CONTRATISTA PRNCIPAL],Tabla2[[#This Row],[CONTRATISTA PRNCIPAL]]),0)</f>
        <v>0.00392156862745098</v>
      </c>
      <c r="U3772" s="43">
        <f>IF(((TODAY()-Tabla2[[#This Row],[FECHA NACIMIENTO]])/365)&lt;18,"Corregir", IF(((TODAY()-Tabla2[[#This Row],[FECHA NACIMIENTO]])/365)&gt;80, "Corregir",ROUNDDOWN(((TODAY()-Tabla2[[#This Row],[FECHA NACIMIENTO]])/365),0)))</f>
        <v>26</v>
      </c>
      <c r="V37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72" s="44" t="str">
        <f>+IF(Tabla2[[#This Row],[Edad]]="Corregir","Corregir","Ok")</f>
        <v>Ok</v>
      </c>
      <c r="X3772" s="42" t="str">
        <f>+IFERROR(VLOOKUP(Tabla2[[#This Row],[DISTRITO SEGÚN DNI]],Hoja1!$A$2:$B$32,2,FALSE),"No")</f>
        <v>SANTA ANITA</v>
      </c>
      <c r="Y3772" s="42" t="str">
        <f>IF(OR(LOWER(Tabla2[[#This Row],[GENERO]])="masculino", LOWER(Tabla2[[#This Row],[GENERO]])="femenino"),"OK","Corregir")</f>
        <v>OK</v>
      </c>
      <c r="Z3772" s="42" t="str">
        <f>+IF(Tabla2[[#This Row],[Nro. DNI / CE]]="","Corregir",IF(LEN(Tabla2[[#This Row],[Nro. DNI / CE]])&gt;=8,"OK","Corregir"))</f>
        <v>OK</v>
      </c>
      <c r="AA3772" s="42">
        <f>COUNTIF(Tabla2[APELLIDOS Y NOMBRES],Tabla2[[#This Row],[APELLIDOS Y NOMBRES]])</f>
        <v>1</v>
      </c>
      <c r="AB3772" s="42">
        <f>IF(Tabla2[[#This Row],[Trabajador]]&gt;1,1/Tabla2[[#This Row],[Trabajador]],Tabla2[[#This Row],[Trabajador]])</f>
        <v>1</v>
      </c>
      <c r="AC3772" t="str">
        <f>+IFERROR(IF(Tabla2[[#This Row],[FECHA CESE/BAJA]]="","No Aplica",IF(AND(MONTH(Tabla2[[#This Row],[FECHA CESE/BAJA]])=MONTH(TODAY()-30),YEAR(Tabla2[[#This Row],[FECHA CESE/BAJA]])=YEAR(TODAY())),MONTH(TODAY()-30)&amp;"-"&amp;YEAR(TODAY()),"Borrar")),"No aplica")</f>
        <v>No Aplica</v>
      </c>
      <c r="AD3772" t="str">
        <f>+IFERROR(IF(Tabla2[[#This Row],[FECHA INICIO DE LABORES EN OBRA]]="","No Aplica",IF(AND(MONTH(Tabla2[[#This Row],[FECHA INICIO DE LABORES EN OBRA]])=MONTH(TODAY()-30),YEAR(Tabla2[[#This Row],[FECHA INICIO DE LABORES EN OBRA]])=YEAR(TODAY())),MONTH(TODAY()-30)&amp;"-"&amp;YEAR(TODAY()),"No Aplica")),"No Aplica")</f>
        <v>No Aplica</v>
      </c>
    </row>
    <row r="3773" spans="1:30" x14ac:dyDescent="0.25">
      <c r="A3773" s="13" t="s">
        <v>12059</v>
      </c>
      <c r="B3773" s="15" t="s">
        <v>12060</v>
      </c>
      <c r="C3773" s="15" t="s">
        <v>12060</v>
      </c>
      <c r="D3773" s="15" t="s">
        <v>1057</v>
      </c>
      <c r="E3773" s="15" t="s">
        <v>1058</v>
      </c>
      <c r="F3773" s="39">
        <v>27093</v>
      </c>
      <c r="G3773" s="15">
        <v>2</v>
      </c>
      <c r="H3773" s="15" t="s">
        <v>12063</v>
      </c>
      <c r="I3773" s="15" t="s">
        <v>12064</v>
      </c>
      <c r="J3773" s="15" t="s">
        <v>12573</v>
      </c>
      <c r="K3773" s="15" t="s">
        <v>17</v>
      </c>
      <c r="L3773" s="40" t="s">
        <v>6</v>
      </c>
      <c r="M3773" s="39"/>
      <c r="N3773" s="41" t="s">
        <v>2687</v>
      </c>
      <c r="O3773" s="39" t="s">
        <v>1059</v>
      </c>
      <c r="P3773" s="40">
        <v>1</v>
      </c>
      <c r="Q3773" s="40">
        <v>4</v>
      </c>
      <c r="R3773" s="40" t="str">
        <f>IFERROR(VLOOKUP(Tabla2[[#This Row],[CONTRATISTA PRNCIPAL]],Hoja1!$L$5:$M$9,2,FALSE),"CJV")</f>
        <v>CJV</v>
      </c>
      <c r="S3773" s="40" t="str">
        <f>IF(Tabla2[[#This Row],[EMPRESA]]=Tabla2[[#This Row],[CONTRATISTA PRNCIPAL]],"Principal","Secundaria")</f>
        <v>Principal</v>
      </c>
      <c r="T3773" s="42">
        <f>IFERROR(1/COUNTIF(Tabla2[CONTRATISTA PRNCIPAL],Tabla2[[#This Row],[CONTRATISTA PRNCIPAL]]),0)</f>
        <v>0.00392156862745098</v>
      </c>
      <c r="U3773" s="43">
        <f>IF(((TODAY()-Tabla2[[#This Row],[FECHA NACIMIENTO]])/365)&lt;18,"Corregir", IF(((TODAY()-Tabla2[[#This Row],[FECHA NACIMIENTO]])/365)&gt;80, "Corregir",ROUNDDOWN(((TODAY()-Tabla2[[#This Row],[FECHA NACIMIENTO]])/365),0)))</f>
        <v>49</v>
      </c>
      <c r="V37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73" s="44" t="str">
        <f>+IF(Tabla2[[#This Row],[Edad]]="Corregir","Corregir","Ok")</f>
        <v>Ok</v>
      </c>
      <c r="X3773" s="42" t="str">
        <f>+IFERROR(VLOOKUP(Tabla2[[#This Row],[DISTRITO SEGÚN DNI]],Hoja1!$A$2:$B$32,2,FALSE),"No")</f>
        <v>ATE</v>
      </c>
      <c r="Y3773" s="42" t="str">
        <f>IF(OR(LOWER(Tabla2[[#This Row],[GENERO]])="masculino", LOWER(Tabla2[[#This Row],[GENERO]])="femenino"),"OK","Corregir")</f>
        <v>OK</v>
      </c>
      <c r="Z3773" s="42" t="str">
        <f>+IF(Tabla2[[#This Row],[Nro. DNI / CE]]="","Corregir",IF(LEN(Tabla2[[#This Row],[Nro. DNI / CE]])&gt;=8,"OK","Corregir"))</f>
        <v>OK</v>
      </c>
      <c r="AA3773" s="42">
        <f>COUNTIF(Tabla2[APELLIDOS Y NOMBRES],Tabla2[[#This Row],[APELLIDOS Y NOMBRES]])</f>
        <v>1</v>
      </c>
      <c r="AB3773" s="42">
        <f>IF(Tabla2[[#This Row],[Trabajador]]&gt;1,1/Tabla2[[#This Row],[Trabajador]],Tabla2[[#This Row],[Trabajador]])</f>
        <v>1</v>
      </c>
      <c r="AC3773" t="str">
        <f>+IFERROR(IF(Tabla2[[#This Row],[FECHA CESE/BAJA]]="","No Aplica",IF(AND(MONTH(Tabla2[[#This Row],[FECHA CESE/BAJA]])=MONTH(TODAY()-30),YEAR(Tabla2[[#This Row],[FECHA CESE/BAJA]])=YEAR(TODAY())),MONTH(TODAY()-30)&amp;"-"&amp;YEAR(TODAY()),"Borrar")),"No aplica")</f>
        <v>No Aplica</v>
      </c>
      <c r="AD3773" t="str">
        <f>+IFERROR(IF(Tabla2[[#This Row],[FECHA INICIO DE LABORES EN OBRA]]="","No Aplica",IF(AND(MONTH(Tabla2[[#This Row],[FECHA INICIO DE LABORES EN OBRA]])=MONTH(TODAY()-30),YEAR(Tabla2[[#This Row],[FECHA INICIO DE LABORES EN OBRA]])=YEAR(TODAY())),MONTH(TODAY()-30)&amp;"-"&amp;YEAR(TODAY()),"No Aplica")),"No Aplica")</f>
        <v>No Aplica</v>
      </c>
    </row>
    <row r="3774" spans="1:30" x14ac:dyDescent="0.25">
      <c r="A3774" s="13" t="s">
        <v>12059</v>
      </c>
      <c r="B3774" s="15" t="s">
        <v>12060</v>
      </c>
      <c r="C3774" s="15" t="s">
        <v>12060</v>
      </c>
      <c r="D3774" s="15" t="s">
        <v>12574</v>
      </c>
      <c r="E3774" s="15" t="s">
        <v>12575</v>
      </c>
      <c r="F3774" s="39">
        <v>37328</v>
      </c>
      <c r="G3774" s="15">
        <v>2</v>
      </c>
      <c r="H3774" s="15" t="s">
        <v>12126</v>
      </c>
      <c r="I3774" s="15" t="s">
        <v>12102</v>
      </c>
      <c r="J3774" s="15" t="s">
        <v>12576</v>
      </c>
      <c r="K3774" s="15" t="s">
        <v>2126</v>
      </c>
      <c r="L3774" s="40" t="s">
        <v>6</v>
      </c>
      <c r="M3774" s="39"/>
      <c r="N3774" s="41" t="s">
        <v>2687</v>
      </c>
      <c r="O3774" s="39">
        <v>44690</v>
      </c>
      <c r="P3774" s="40">
        <v>1</v>
      </c>
      <c r="Q3774" s="40">
        <v>4</v>
      </c>
      <c r="R3774" s="40" t="str">
        <f>IFERROR(VLOOKUP(Tabla2[[#This Row],[CONTRATISTA PRNCIPAL]],Hoja1!$L$5:$M$9,2,FALSE),"CJV")</f>
        <v>CJV</v>
      </c>
      <c r="S3774" s="40" t="str">
        <f>IF(Tabla2[[#This Row],[EMPRESA]]=Tabla2[[#This Row],[CONTRATISTA PRNCIPAL]],"Principal","Secundaria")</f>
        <v>Principal</v>
      </c>
      <c r="T3774" s="42">
        <f>IFERROR(1/COUNTIF(Tabla2[CONTRATISTA PRNCIPAL],Tabla2[[#This Row],[CONTRATISTA PRNCIPAL]]),0)</f>
        <v>0.00392156862745098</v>
      </c>
      <c r="U3774" s="43">
        <f>IF(((TODAY()-Tabla2[[#This Row],[FECHA NACIMIENTO]])/365)&lt;18,"Corregir", IF(((TODAY()-Tabla2[[#This Row],[FECHA NACIMIENTO]])/365)&gt;80, "Corregir",ROUNDDOWN(((TODAY()-Tabla2[[#This Row],[FECHA NACIMIENTO]])/365),0)))</f>
        <v>21</v>
      </c>
      <c r="V37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774" s="44" t="str">
        <f>+IF(Tabla2[[#This Row],[Edad]]="Corregir","Corregir","Ok")</f>
        <v>Ok</v>
      </c>
      <c r="X3774" s="42" t="str">
        <f>+IFERROR(VLOOKUP(Tabla2[[#This Row],[DISTRITO SEGÚN DNI]],Hoja1!$A$2:$B$32,2,FALSE),"No")</f>
        <v>No</v>
      </c>
      <c r="Y3774" s="42" t="str">
        <f>IF(OR(LOWER(Tabla2[[#This Row],[GENERO]])="masculino", LOWER(Tabla2[[#This Row],[GENERO]])="femenino"),"OK","Corregir")</f>
        <v>OK</v>
      </c>
      <c r="Z3774" s="42" t="str">
        <f>+IF(Tabla2[[#This Row],[Nro. DNI / CE]]="","Corregir",IF(LEN(Tabla2[[#This Row],[Nro. DNI / CE]])&gt;=8,"OK","Corregir"))</f>
        <v>OK</v>
      </c>
      <c r="AA3774" s="42">
        <f>COUNTIF(Tabla2[APELLIDOS Y NOMBRES],Tabla2[[#This Row],[APELLIDOS Y NOMBRES]])</f>
        <v>1</v>
      </c>
      <c r="AB3774" s="42">
        <f>IF(Tabla2[[#This Row],[Trabajador]]&gt;1,1/Tabla2[[#This Row],[Trabajador]],Tabla2[[#This Row],[Trabajador]])</f>
        <v>1</v>
      </c>
      <c r="AC3774" t="str">
        <f>+IFERROR(IF(Tabla2[[#This Row],[FECHA CESE/BAJA]]="","No Aplica",IF(AND(MONTH(Tabla2[[#This Row],[FECHA CESE/BAJA]])=MONTH(TODAY()-30),YEAR(Tabla2[[#This Row],[FECHA CESE/BAJA]])=YEAR(TODAY())),MONTH(TODAY()-30)&amp;"-"&amp;YEAR(TODAY()),"Borrar")),"No aplica")</f>
        <v>No Aplica</v>
      </c>
      <c r="AD3774" t="str">
        <f>+IFERROR(IF(Tabla2[[#This Row],[FECHA INICIO DE LABORES EN OBRA]]="","No Aplica",IF(AND(MONTH(Tabla2[[#This Row],[FECHA INICIO DE LABORES EN OBRA]])=MONTH(TODAY()-30),YEAR(Tabla2[[#This Row],[FECHA INICIO DE LABORES EN OBRA]])=YEAR(TODAY())),MONTH(TODAY()-30)&amp;"-"&amp;YEAR(TODAY()),"No Aplica")),"No Aplica")</f>
        <v>No Aplica</v>
      </c>
    </row>
    <row r="3775" spans="1:30" x14ac:dyDescent="0.25">
      <c r="A3775" s="13" t="s">
        <v>12059</v>
      </c>
      <c r="B3775" s="15" t="s">
        <v>12060</v>
      </c>
      <c r="C3775" s="15" t="s">
        <v>12060</v>
      </c>
      <c r="D3775" s="15" t="s">
        <v>12577</v>
      </c>
      <c r="E3775" s="15" t="s">
        <v>12578</v>
      </c>
      <c r="F3775" s="39">
        <v>31363</v>
      </c>
      <c r="G3775" s="15">
        <v>2</v>
      </c>
      <c r="H3775" s="15" t="s">
        <v>12096</v>
      </c>
      <c r="I3775" s="15" t="s">
        <v>12064</v>
      </c>
      <c r="J3775" s="15" t="s">
        <v>12579</v>
      </c>
      <c r="K3775" s="15" t="s">
        <v>2126</v>
      </c>
      <c r="L3775" s="40" t="s">
        <v>6</v>
      </c>
      <c r="M3775" s="39"/>
      <c r="N3775" s="41" t="s">
        <v>2687</v>
      </c>
      <c r="O3775" s="39" t="s">
        <v>865</v>
      </c>
      <c r="P3775" s="40">
        <v>1</v>
      </c>
      <c r="Q3775" s="40">
        <v>4</v>
      </c>
      <c r="R3775" s="40" t="str">
        <f>IFERROR(VLOOKUP(Tabla2[[#This Row],[CONTRATISTA PRNCIPAL]],Hoja1!$L$5:$M$9,2,FALSE),"CJV")</f>
        <v>CJV</v>
      </c>
      <c r="S3775" s="40" t="str">
        <f>IF(Tabla2[[#This Row],[EMPRESA]]=Tabla2[[#This Row],[CONTRATISTA PRNCIPAL]],"Principal","Secundaria")</f>
        <v>Principal</v>
      </c>
      <c r="T3775" s="42">
        <f>IFERROR(1/COUNTIF(Tabla2[CONTRATISTA PRNCIPAL],Tabla2[[#This Row],[CONTRATISTA PRNCIPAL]]),0)</f>
        <v>0.00392156862745098</v>
      </c>
      <c r="U3775" s="43">
        <f>IF(((TODAY()-Tabla2[[#This Row],[FECHA NACIMIENTO]])/365)&lt;18,"Corregir", IF(((TODAY()-Tabla2[[#This Row],[FECHA NACIMIENTO]])/365)&gt;80, "Corregir",ROUNDDOWN(((TODAY()-Tabla2[[#This Row],[FECHA NACIMIENTO]])/365),0)))</f>
        <v>37</v>
      </c>
      <c r="V37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75" s="44" t="str">
        <f>+IF(Tabla2[[#This Row],[Edad]]="Corregir","Corregir","Ok")</f>
        <v>Ok</v>
      </c>
      <c r="X3775" s="42" t="str">
        <f>+IFERROR(VLOOKUP(Tabla2[[#This Row],[DISTRITO SEGÚN DNI]],Hoja1!$A$2:$B$32,2,FALSE),"No")</f>
        <v>No</v>
      </c>
      <c r="Y3775" s="42" t="str">
        <f>IF(OR(LOWER(Tabla2[[#This Row],[GENERO]])="masculino", LOWER(Tabla2[[#This Row],[GENERO]])="femenino"),"OK","Corregir")</f>
        <v>OK</v>
      </c>
      <c r="Z3775" s="42" t="str">
        <f>+IF(Tabla2[[#This Row],[Nro. DNI / CE]]="","Corregir",IF(LEN(Tabla2[[#This Row],[Nro. DNI / CE]])&gt;=8,"OK","Corregir"))</f>
        <v>OK</v>
      </c>
      <c r="AA3775" s="42">
        <f>COUNTIF(Tabla2[APELLIDOS Y NOMBRES],Tabla2[[#This Row],[APELLIDOS Y NOMBRES]])</f>
        <v>1</v>
      </c>
      <c r="AB3775" s="42">
        <f>IF(Tabla2[[#This Row],[Trabajador]]&gt;1,1/Tabla2[[#This Row],[Trabajador]],Tabla2[[#This Row],[Trabajador]])</f>
        <v>1</v>
      </c>
      <c r="AC3775" t="str">
        <f>+IFERROR(IF(Tabla2[[#This Row],[FECHA CESE/BAJA]]="","No Aplica",IF(AND(MONTH(Tabla2[[#This Row],[FECHA CESE/BAJA]])=MONTH(TODAY()-30),YEAR(Tabla2[[#This Row],[FECHA CESE/BAJA]])=YEAR(TODAY())),MONTH(TODAY()-30)&amp;"-"&amp;YEAR(TODAY()),"Borrar")),"No aplica")</f>
        <v>No Aplica</v>
      </c>
      <c r="AD3775" t="str">
        <f>+IFERROR(IF(Tabla2[[#This Row],[FECHA INICIO DE LABORES EN OBRA]]="","No Aplica",IF(AND(MONTH(Tabla2[[#This Row],[FECHA INICIO DE LABORES EN OBRA]])=MONTH(TODAY()-30),YEAR(Tabla2[[#This Row],[FECHA INICIO DE LABORES EN OBRA]])=YEAR(TODAY())),MONTH(TODAY()-30)&amp;"-"&amp;YEAR(TODAY()),"No Aplica")),"No Aplica")</f>
        <v>No Aplica</v>
      </c>
    </row>
    <row r="3776" spans="1:30" x14ac:dyDescent="0.25">
      <c r="A3776" s="13" t="s">
        <v>12059</v>
      </c>
      <c r="B3776" s="15" t="s">
        <v>12060</v>
      </c>
      <c r="C3776" s="15" t="s">
        <v>12060</v>
      </c>
      <c r="D3776" s="15" t="s">
        <v>12580</v>
      </c>
      <c r="E3776" s="15" t="s">
        <v>12581</v>
      </c>
      <c r="F3776" s="39">
        <v>33461</v>
      </c>
      <c r="G3776" s="15">
        <v>2</v>
      </c>
      <c r="H3776" s="15" t="s">
        <v>12063</v>
      </c>
      <c r="I3776" s="15" t="s">
        <v>12074</v>
      </c>
      <c r="J3776" s="15" t="s">
        <v>12582</v>
      </c>
      <c r="K3776" s="15" t="s">
        <v>2843</v>
      </c>
      <c r="L3776" s="40" t="s">
        <v>6</v>
      </c>
      <c r="M3776" s="39"/>
      <c r="N3776" s="41" t="s">
        <v>2687</v>
      </c>
      <c r="O3776" s="39" t="s">
        <v>1373</v>
      </c>
      <c r="P3776" s="40">
        <v>1</v>
      </c>
      <c r="Q3776" s="40">
        <v>4</v>
      </c>
      <c r="R3776" s="40" t="str">
        <f>IFERROR(VLOOKUP(Tabla2[[#This Row],[CONTRATISTA PRNCIPAL]],Hoja1!$L$5:$M$9,2,FALSE),"CJV")</f>
        <v>CJV</v>
      </c>
      <c r="S3776" s="40" t="str">
        <f>IF(Tabla2[[#This Row],[EMPRESA]]=Tabla2[[#This Row],[CONTRATISTA PRNCIPAL]],"Principal","Secundaria")</f>
        <v>Principal</v>
      </c>
      <c r="T3776" s="42">
        <f>IFERROR(1/COUNTIF(Tabla2[CONTRATISTA PRNCIPAL],Tabla2[[#This Row],[CONTRATISTA PRNCIPAL]]),0)</f>
        <v>0.00392156862745098</v>
      </c>
      <c r="U3776" s="43">
        <f>IF(((TODAY()-Tabla2[[#This Row],[FECHA NACIMIENTO]])/365)&lt;18,"Corregir", IF(((TODAY()-Tabla2[[#This Row],[FECHA NACIMIENTO]])/365)&gt;80, "Corregir",ROUNDDOWN(((TODAY()-Tabla2[[#This Row],[FECHA NACIMIENTO]])/365),0)))</f>
        <v>32</v>
      </c>
      <c r="V37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76" s="44" t="str">
        <f>+IF(Tabla2[[#This Row],[Edad]]="Corregir","Corregir","Ok")</f>
        <v>Ok</v>
      </c>
      <c r="X3776" s="42" t="str">
        <f>+IFERROR(VLOOKUP(Tabla2[[#This Row],[DISTRITO SEGÚN DNI]],Hoja1!$A$2:$B$32,2,FALSE),"No")</f>
        <v>No</v>
      </c>
      <c r="Y3776" s="42" t="str">
        <f>IF(OR(LOWER(Tabla2[[#This Row],[GENERO]])="masculino", LOWER(Tabla2[[#This Row],[GENERO]])="femenino"),"OK","Corregir")</f>
        <v>OK</v>
      </c>
      <c r="Z3776" s="42" t="str">
        <f>+IF(Tabla2[[#This Row],[Nro. DNI / CE]]="","Corregir",IF(LEN(Tabla2[[#This Row],[Nro. DNI / CE]])&gt;=8,"OK","Corregir"))</f>
        <v>OK</v>
      </c>
      <c r="AA3776" s="42">
        <f>COUNTIF(Tabla2[APELLIDOS Y NOMBRES],Tabla2[[#This Row],[APELLIDOS Y NOMBRES]])</f>
        <v>1</v>
      </c>
      <c r="AB3776" s="42">
        <f>IF(Tabla2[[#This Row],[Trabajador]]&gt;1,1/Tabla2[[#This Row],[Trabajador]],Tabla2[[#This Row],[Trabajador]])</f>
        <v>1</v>
      </c>
      <c r="AC3776" t="str">
        <f>+IFERROR(IF(Tabla2[[#This Row],[FECHA CESE/BAJA]]="","No Aplica",IF(AND(MONTH(Tabla2[[#This Row],[FECHA CESE/BAJA]])=MONTH(TODAY()-30),YEAR(Tabla2[[#This Row],[FECHA CESE/BAJA]])=YEAR(TODAY())),MONTH(TODAY()-30)&amp;"-"&amp;YEAR(TODAY()),"Borrar")),"No aplica")</f>
        <v>No Aplica</v>
      </c>
      <c r="AD3776" t="str">
        <f>+IFERROR(IF(Tabla2[[#This Row],[FECHA INICIO DE LABORES EN OBRA]]="","No Aplica",IF(AND(MONTH(Tabla2[[#This Row],[FECHA INICIO DE LABORES EN OBRA]])=MONTH(TODAY()-30),YEAR(Tabla2[[#This Row],[FECHA INICIO DE LABORES EN OBRA]])=YEAR(TODAY())),MONTH(TODAY()-30)&amp;"-"&amp;YEAR(TODAY()),"No Aplica")),"No Aplica")</f>
        <v>No Aplica</v>
      </c>
    </row>
    <row r="3777" spans="1:30" x14ac:dyDescent="0.25">
      <c r="A3777" s="13" t="s">
        <v>12059</v>
      </c>
      <c r="B3777" s="15" t="s">
        <v>12060</v>
      </c>
      <c r="C3777" s="15" t="s">
        <v>12060</v>
      </c>
      <c r="D3777" s="15" t="s">
        <v>12583</v>
      </c>
      <c r="E3777" s="15" t="s">
        <v>12584</v>
      </c>
      <c r="F3777" s="39">
        <v>31933</v>
      </c>
      <c r="G3777" s="15">
        <v>2</v>
      </c>
      <c r="H3777" s="15" t="s">
        <v>12069</v>
      </c>
      <c r="I3777" s="15" t="s">
        <v>12064</v>
      </c>
      <c r="J3777" s="15" t="s">
        <v>12585</v>
      </c>
      <c r="K3777" s="15" t="s">
        <v>5595</v>
      </c>
      <c r="L3777" s="40" t="s">
        <v>6</v>
      </c>
      <c r="M3777" s="39"/>
      <c r="N3777" s="41" t="s">
        <v>2687</v>
      </c>
      <c r="O3777" s="39">
        <v>44790</v>
      </c>
      <c r="P3777" s="40">
        <v>1</v>
      </c>
      <c r="Q3777" s="40">
        <v>4</v>
      </c>
      <c r="R3777" s="40" t="str">
        <f>IFERROR(VLOOKUP(Tabla2[[#This Row],[CONTRATISTA PRNCIPAL]],Hoja1!$L$5:$M$9,2,FALSE),"CJV")</f>
        <v>CJV</v>
      </c>
      <c r="S3777" s="40" t="str">
        <f>IF(Tabla2[[#This Row],[EMPRESA]]=Tabla2[[#This Row],[CONTRATISTA PRNCIPAL]],"Principal","Secundaria")</f>
        <v>Principal</v>
      </c>
      <c r="T3777" s="42">
        <f>IFERROR(1/COUNTIF(Tabla2[CONTRATISTA PRNCIPAL],Tabla2[[#This Row],[CONTRATISTA PRNCIPAL]]),0)</f>
        <v>0.00392156862745098</v>
      </c>
      <c r="U3777" s="43">
        <f>IF(((TODAY()-Tabla2[[#This Row],[FECHA NACIMIENTO]])/365)&lt;18,"Corregir", IF(((TODAY()-Tabla2[[#This Row],[FECHA NACIMIENTO]])/365)&gt;80, "Corregir",ROUNDDOWN(((TODAY()-Tabla2[[#This Row],[FECHA NACIMIENTO]])/365),0)))</f>
        <v>36</v>
      </c>
      <c r="V37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77" s="44" t="str">
        <f>+IF(Tabla2[[#This Row],[Edad]]="Corregir","Corregir","Ok")</f>
        <v>Ok</v>
      </c>
      <c r="X3777" s="42" t="str">
        <f>+IFERROR(VLOOKUP(Tabla2[[#This Row],[DISTRITO SEGÚN DNI]],Hoja1!$A$2:$B$32,2,FALSE),"No")</f>
        <v>No</v>
      </c>
      <c r="Y3777" s="42" t="str">
        <f>IF(OR(LOWER(Tabla2[[#This Row],[GENERO]])="masculino", LOWER(Tabla2[[#This Row],[GENERO]])="femenino"),"OK","Corregir")</f>
        <v>OK</v>
      </c>
      <c r="Z3777" s="42" t="str">
        <f>+IF(Tabla2[[#This Row],[Nro. DNI / CE]]="","Corregir",IF(LEN(Tabla2[[#This Row],[Nro. DNI / CE]])&gt;=8,"OK","Corregir"))</f>
        <v>OK</v>
      </c>
      <c r="AA3777" s="42">
        <f>COUNTIF(Tabla2[APELLIDOS Y NOMBRES],Tabla2[[#This Row],[APELLIDOS Y NOMBRES]])</f>
        <v>1</v>
      </c>
      <c r="AB3777" s="42">
        <f>IF(Tabla2[[#This Row],[Trabajador]]&gt;1,1/Tabla2[[#This Row],[Trabajador]],Tabla2[[#This Row],[Trabajador]])</f>
        <v>1</v>
      </c>
      <c r="AC3777" t="str">
        <f>+IFERROR(IF(Tabla2[[#This Row],[FECHA CESE/BAJA]]="","No Aplica",IF(AND(MONTH(Tabla2[[#This Row],[FECHA CESE/BAJA]])=MONTH(TODAY()-30),YEAR(Tabla2[[#This Row],[FECHA CESE/BAJA]])=YEAR(TODAY())),MONTH(TODAY()-30)&amp;"-"&amp;YEAR(TODAY()),"Borrar")),"No aplica")</f>
        <v>No Aplica</v>
      </c>
      <c r="AD3777" t="str">
        <f>+IFERROR(IF(Tabla2[[#This Row],[FECHA INICIO DE LABORES EN OBRA]]="","No Aplica",IF(AND(MONTH(Tabla2[[#This Row],[FECHA INICIO DE LABORES EN OBRA]])=MONTH(TODAY()-30),YEAR(Tabla2[[#This Row],[FECHA INICIO DE LABORES EN OBRA]])=YEAR(TODAY())),MONTH(TODAY()-30)&amp;"-"&amp;YEAR(TODAY()),"No Aplica")),"No Aplica")</f>
        <v>No Aplica</v>
      </c>
    </row>
    <row r="3778" spans="1:30" x14ac:dyDescent="0.25">
      <c r="A3778" s="13" t="s">
        <v>12059</v>
      </c>
      <c r="B3778" s="15" t="s">
        <v>12060</v>
      </c>
      <c r="C3778" s="15" t="s">
        <v>12060</v>
      </c>
      <c r="D3778" s="15" t="s">
        <v>12586</v>
      </c>
      <c r="E3778" s="15" t="s">
        <v>12587</v>
      </c>
      <c r="F3778" s="39">
        <v>33030</v>
      </c>
      <c r="G3778" s="15">
        <v>2</v>
      </c>
      <c r="H3778" s="15" t="s">
        <v>12073</v>
      </c>
      <c r="I3778" s="15" t="s">
        <v>12102</v>
      </c>
      <c r="J3778" s="15" t="s">
        <v>12588</v>
      </c>
      <c r="K3778" s="15" t="s">
        <v>2126</v>
      </c>
      <c r="L3778" s="40" t="s">
        <v>6</v>
      </c>
      <c r="M3778" s="39"/>
      <c r="N3778" s="41" t="s">
        <v>2687</v>
      </c>
      <c r="O3778" s="39" t="s">
        <v>12431</v>
      </c>
      <c r="P3778" s="40">
        <v>1</v>
      </c>
      <c r="Q3778" s="40">
        <v>4</v>
      </c>
      <c r="R3778" s="40" t="str">
        <f>IFERROR(VLOOKUP(Tabla2[[#This Row],[CONTRATISTA PRNCIPAL]],Hoja1!$L$5:$M$9,2,FALSE),"CJV")</f>
        <v>CJV</v>
      </c>
      <c r="S3778" s="40" t="str">
        <f>IF(Tabla2[[#This Row],[EMPRESA]]=Tabla2[[#This Row],[CONTRATISTA PRNCIPAL]],"Principal","Secundaria")</f>
        <v>Principal</v>
      </c>
      <c r="T3778" s="42">
        <f>IFERROR(1/COUNTIF(Tabla2[CONTRATISTA PRNCIPAL],Tabla2[[#This Row],[CONTRATISTA PRNCIPAL]]),0)</f>
        <v>0.00392156862745098</v>
      </c>
      <c r="U3778" s="43">
        <f>IF(((TODAY()-Tabla2[[#This Row],[FECHA NACIMIENTO]])/365)&lt;18,"Corregir", IF(((TODAY()-Tabla2[[#This Row],[FECHA NACIMIENTO]])/365)&gt;80, "Corregir",ROUNDDOWN(((TODAY()-Tabla2[[#This Row],[FECHA NACIMIENTO]])/365),0)))</f>
        <v>33</v>
      </c>
      <c r="V37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78" s="44" t="str">
        <f>+IF(Tabla2[[#This Row],[Edad]]="Corregir","Corregir","Ok")</f>
        <v>Ok</v>
      </c>
      <c r="X3778" s="42" t="str">
        <f>+IFERROR(VLOOKUP(Tabla2[[#This Row],[DISTRITO SEGÚN DNI]],Hoja1!$A$2:$B$32,2,FALSE),"No")</f>
        <v>No</v>
      </c>
      <c r="Y3778" s="42" t="str">
        <f>IF(OR(LOWER(Tabla2[[#This Row],[GENERO]])="masculino", LOWER(Tabla2[[#This Row],[GENERO]])="femenino"),"OK","Corregir")</f>
        <v>OK</v>
      </c>
      <c r="Z3778" s="42" t="str">
        <f>+IF(Tabla2[[#This Row],[Nro. DNI / CE]]="","Corregir",IF(LEN(Tabla2[[#This Row],[Nro. DNI / CE]])&gt;=8,"OK","Corregir"))</f>
        <v>OK</v>
      </c>
      <c r="AA3778" s="42">
        <f>COUNTIF(Tabla2[APELLIDOS Y NOMBRES],Tabla2[[#This Row],[APELLIDOS Y NOMBRES]])</f>
        <v>1</v>
      </c>
      <c r="AB3778" s="42">
        <f>IF(Tabla2[[#This Row],[Trabajador]]&gt;1,1/Tabla2[[#This Row],[Trabajador]],Tabla2[[#This Row],[Trabajador]])</f>
        <v>1</v>
      </c>
      <c r="AC3778" t="str">
        <f>+IFERROR(IF(Tabla2[[#This Row],[FECHA CESE/BAJA]]="","No Aplica",IF(AND(MONTH(Tabla2[[#This Row],[FECHA CESE/BAJA]])=MONTH(TODAY()-30),YEAR(Tabla2[[#This Row],[FECHA CESE/BAJA]])=YEAR(TODAY())),MONTH(TODAY()-30)&amp;"-"&amp;YEAR(TODAY()),"Borrar")),"No aplica")</f>
        <v>No Aplica</v>
      </c>
      <c r="AD3778" t="str">
        <f>+IFERROR(IF(Tabla2[[#This Row],[FECHA INICIO DE LABORES EN OBRA]]="","No Aplica",IF(AND(MONTH(Tabla2[[#This Row],[FECHA INICIO DE LABORES EN OBRA]])=MONTH(TODAY()-30),YEAR(Tabla2[[#This Row],[FECHA INICIO DE LABORES EN OBRA]])=YEAR(TODAY())),MONTH(TODAY()-30)&amp;"-"&amp;YEAR(TODAY()),"No Aplica")),"No Aplica")</f>
        <v>No Aplica</v>
      </c>
    </row>
    <row r="3779" spans="1:30" x14ac:dyDescent="0.25">
      <c r="A3779" s="13" t="s">
        <v>12059</v>
      </c>
      <c r="B3779" s="15" t="s">
        <v>12060</v>
      </c>
      <c r="C3779" s="15" t="s">
        <v>12060</v>
      </c>
      <c r="D3779" s="15" t="s">
        <v>1353</v>
      </c>
      <c r="E3779" s="15" t="s">
        <v>1354</v>
      </c>
      <c r="F3779" s="39">
        <v>26344</v>
      </c>
      <c r="G3779" s="15">
        <v>2</v>
      </c>
      <c r="H3779" s="15" t="s">
        <v>12069</v>
      </c>
      <c r="I3779" s="15" t="s">
        <v>12064</v>
      </c>
      <c r="J3779" s="15" t="s">
        <v>12589</v>
      </c>
      <c r="K3779" s="15" t="s">
        <v>2083</v>
      </c>
      <c r="L3779" s="40" t="s">
        <v>6</v>
      </c>
      <c r="M3779" s="39"/>
      <c r="N3779" s="41" t="s">
        <v>2687</v>
      </c>
      <c r="O3779" s="39" t="s">
        <v>1059</v>
      </c>
      <c r="P3779" s="40">
        <v>1</v>
      </c>
      <c r="Q3779" s="40">
        <v>4</v>
      </c>
      <c r="R3779" s="40" t="str">
        <f>IFERROR(VLOOKUP(Tabla2[[#This Row],[CONTRATISTA PRNCIPAL]],Hoja1!$L$5:$M$9,2,FALSE),"CJV")</f>
        <v>CJV</v>
      </c>
      <c r="S3779" s="40" t="str">
        <f>IF(Tabla2[[#This Row],[EMPRESA]]=Tabla2[[#This Row],[CONTRATISTA PRNCIPAL]],"Principal","Secundaria")</f>
        <v>Principal</v>
      </c>
      <c r="T3779" s="42">
        <f>IFERROR(1/COUNTIF(Tabla2[CONTRATISTA PRNCIPAL],Tabla2[[#This Row],[CONTRATISTA PRNCIPAL]]),0)</f>
        <v>0.00392156862745098</v>
      </c>
      <c r="U3779" s="43">
        <f>IF(((TODAY()-Tabla2[[#This Row],[FECHA NACIMIENTO]])/365)&lt;18,"Corregir", IF(((TODAY()-Tabla2[[#This Row],[FECHA NACIMIENTO]])/365)&gt;80, "Corregir",ROUNDDOWN(((TODAY()-Tabla2[[#This Row],[FECHA NACIMIENTO]])/365),0)))</f>
        <v>51</v>
      </c>
      <c r="V37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779" s="44" t="str">
        <f>+IF(Tabla2[[#This Row],[Edad]]="Corregir","Corregir","Ok")</f>
        <v>Ok</v>
      </c>
      <c r="X3779" s="42" t="str">
        <f>+IFERROR(VLOOKUP(Tabla2[[#This Row],[DISTRITO SEGÚN DNI]],Hoja1!$A$2:$B$32,2,FALSE),"No")</f>
        <v>ATE</v>
      </c>
      <c r="Y3779" s="42" t="str">
        <f>IF(OR(LOWER(Tabla2[[#This Row],[GENERO]])="masculino", LOWER(Tabla2[[#This Row],[GENERO]])="femenino"),"OK","Corregir")</f>
        <v>OK</v>
      </c>
      <c r="Z3779" s="42" t="str">
        <f>+IF(Tabla2[[#This Row],[Nro. DNI / CE]]="","Corregir",IF(LEN(Tabla2[[#This Row],[Nro. DNI / CE]])&gt;=8,"OK","Corregir"))</f>
        <v>OK</v>
      </c>
      <c r="AA3779" s="42">
        <f>COUNTIF(Tabla2[APELLIDOS Y NOMBRES],Tabla2[[#This Row],[APELLIDOS Y NOMBRES]])</f>
        <v>1</v>
      </c>
      <c r="AB3779" s="42">
        <f>IF(Tabla2[[#This Row],[Trabajador]]&gt;1,1/Tabla2[[#This Row],[Trabajador]],Tabla2[[#This Row],[Trabajador]])</f>
        <v>1</v>
      </c>
      <c r="AC3779" t="str">
        <f>+IFERROR(IF(Tabla2[[#This Row],[FECHA CESE/BAJA]]="","No Aplica",IF(AND(MONTH(Tabla2[[#This Row],[FECHA CESE/BAJA]])=MONTH(TODAY()-30),YEAR(Tabla2[[#This Row],[FECHA CESE/BAJA]])=YEAR(TODAY())),MONTH(TODAY()-30)&amp;"-"&amp;YEAR(TODAY()),"Borrar")),"No aplica")</f>
        <v>No Aplica</v>
      </c>
      <c r="AD3779" t="str">
        <f>+IFERROR(IF(Tabla2[[#This Row],[FECHA INICIO DE LABORES EN OBRA]]="","No Aplica",IF(AND(MONTH(Tabla2[[#This Row],[FECHA INICIO DE LABORES EN OBRA]])=MONTH(TODAY()-30),YEAR(Tabla2[[#This Row],[FECHA INICIO DE LABORES EN OBRA]])=YEAR(TODAY())),MONTH(TODAY()-30)&amp;"-"&amp;YEAR(TODAY()),"No Aplica")),"No Aplica")</f>
        <v>No Aplica</v>
      </c>
    </row>
    <row r="3780" spans="1:30" x14ac:dyDescent="0.25">
      <c r="A3780" s="13" t="s">
        <v>12059</v>
      </c>
      <c r="B3780" s="15" t="s">
        <v>12060</v>
      </c>
      <c r="C3780" s="15" t="s">
        <v>12060</v>
      </c>
      <c r="D3780" s="15" t="s">
        <v>12590</v>
      </c>
      <c r="E3780" s="15" t="s">
        <v>12591</v>
      </c>
      <c r="F3780" s="39">
        <v>31812</v>
      </c>
      <c r="G3780" s="15">
        <v>1</v>
      </c>
      <c r="H3780" s="15" t="s">
        <v>12286</v>
      </c>
      <c r="I3780" s="15" t="s">
        <v>12102</v>
      </c>
      <c r="J3780" s="15" t="s">
        <v>12592</v>
      </c>
      <c r="K3780" s="15" t="s">
        <v>2722</v>
      </c>
      <c r="L3780" s="40" t="s">
        <v>6</v>
      </c>
      <c r="M3780" s="39"/>
      <c r="N3780" s="41" t="s">
        <v>2687</v>
      </c>
      <c r="O3780" s="39">
        <v>44409</v>
      </c>
      <c r="P3780" s="40">
        <v>1</v>
      </c>
      <c r="Q3780" s="40">
        <v>1</v>
      </c>
      <c r="R3780" s="40" t="str">
        <f>IFERROR(VLOOKUP(Tabla2[[#This Row],[CONTRATISTA PRNCIPAL]],Hoja1!$L$5:$M$9,2,FALSE),"CJV")</f>
        <v>CJV</v>
      </c>
      <c r="S3780" s="40" t="str">
        <f>IF(Tabla2[[#This Row],[EMPRESA]]=Tabla2[[#This Row],[CONTRATISTA PRNCIPAL]],"Principal","Secundaria")</f>
        <v>Principal</v>
      </c>
      <c r="T3780" s="42">
        <f>IFERROR(1/COUNTIF(Tabla2[CONTRATISTA PRNCIPAL],Tabla2[[#This Row],[CONTRATISTA PRNCIPAL]]),0)</f>
        <v>0.00392156862745098</v>
      </c>
      <c r="U3780" s="43">
        <f>IF(((TODAY()-Tabla2[[#This Row],[FECHA NACIMIENTO]])/365)&lt;18,"Corregir", IF(((TODAY()-Tabla2[[#This Row],[FECHA NACIMIENTO]])/365)&gt;80, "Corregir",ROUNDDOWN(((TODAY()-Tabla2[[#This Row],[FECHA NACIMIENTO]])/365),0)))</f>
        <v>36</v>
      </c>
      <c r="V37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80" s="44" t="str">
        <f>+IF(Tabla2[[#This Row],[Edad]]="Corregir","Corregir","Ok")</f>
        <v>Ok</v>
      </c>
      <c r="X3780" s="42" t="str">
        <f>+IFERROR(VLOOKUP(Tabla2[[#This Row],[DISTRITO SEGÚN DNI]],Hoja1!$A$2:$B$32,2,FALSE),"No")</f>
        <v>No</v>
      </c>
      <c r="Y3780" s="42" t="str">
        <f>IF(OR(LOWER(Tabla2[[#This Row],[GENERO]])="masculino", LOWER(Tabla2[[#This Row],[GENERO]])="femenino"),"OK","Corregir")</f>
        <v>OK</v>
      </c>
      <c r="Z3780" s="42" t="str">
        <f>+IF(Tabla2[[#This Row],[Nro. DNI / CE]]="","Corregir",IF(LEN(Tabla2[[#This Row],[Nro. DNI / CE]])&gt;=8,"OK","Corregir"))</f>
        <v>OK</v>
      </c>
      <c r="AA3780" s="42">
        <f>COUNTIF(Tabla2[APELLIDOS Y NOMBRES],Tabla2[[#This Row],[APELLIDOS Y NOMBRES]])</f>
        <v>1</v>
      </c>
      <c r="AB3780" s="42">
        <f>IF(Tabla2[[#This Row],[Trabajador]]&gt;1,1/Tabla2[[#This Row],[Trabajador]],Tabla2[[#This Row],[Trabajador]])</f>
        <v>1</v>
      </c>
      <c r="AC3780" t="str">
        <f>+IFERROR(IF(Tabla2[[#This Row],[FECHA CESE/BAJA]]="","No Aplica",IF(AND(MONTH(Tabla2[[#This Row],[FECHA CESE/BAJA]])=MONTH(TODAY()-30),YEAR(Tabla2[[#This Row],[FECHA CESE/BAJA]])=YEAR(TODAY())),MONTH(TODAY()-30)&amp;"-"&amp;YEAR(TODAY()),"Borrar")),"No aplica")</f>
        <v>No Aplica</v>
      </c>
      <c r="AD3780" t="str">
        <f>+IFERROR(IF(Tabla2[[#This Row],[FECHA INICIO DE LABORES EN OBRA]]="","No Aplica",IF(AND(MONTH(Tabla2[[#This Row],[FECHA INICIO DE LABORES EN OBRA]])=MONTH(TODAY()-30),YEAR(Tabla2[[#This Row],[FECHA INICIO DE LABORES EN OBRA]])=YEAR(TODAY())),MONTH(TODAY()-30)&amp;"-"&amp;YEAR(TODAY()),"No Aplica")),"No Aplica")</f>
        <v>No Aplica</v>
      </c>
    </row>
    <row r="3781" spans="1:30" x14ac:dyDescent="0.25">
      <c r="A3781" s="13" t="s">
        <v>12059</v>
      </c>
      <c r="B3781" s="15" t="s">
        <v>12060</v>
      </c>
      <c r="C3781" s="15" t="s">
        <v>12060</v>
      </c>
      <c r="D3781" s="15" t="s">
        <v>12593</v>
      </c>
      <c r="E3781" s="15" t="s">
        <v>12594</v>
      </c>
      <c r="F3781" s="39">
        <v>33902</v>
      </c>
      <c r="G3781" s="15">
        <v>1</v>
      </c>
      <c r="H3781" s="15" t="s">
        <v>12161</v>
      </c>
      <c r="I3781" s="15" t="s">
        <v>12064</v>
      </c>
      <c r="J3781" s="15" t="s">
        <v>12595</v>
      </c>
      <c r="K3781" s="15" t="s">
        <v>2808</v>
      </c>
      <c r="L3781" s="40" t="s">
        <v>5</v>
      </c>
      <c r="M3781" s="39"/>
      <c r="N3781" s="41" t="s">
        <v>2687</v>
      </c>
      <c r="O3781" s="39" t="s">
        <v>12596</v>
      </c>
      <c r="P3781" s="40">
        <v>1</v>
      </c>
      <c r="Q3781" s="40">
        <v>1</v>
      </c>
      <c r="R3781" s="40" t="str">
        <f>IFERROR(VLOOKUP(Tabla2[[#This Row],[CONTRATISTA PRNCIPAL]],Hoja1!$L$5:$M$9,2,FALSE),"CJV")</f>
        <v>CJV</v>
      </c>
      <c r="S3781" s="40" t="str">
        <f>IF(Tabla2[[#This Row],[EMPRESA]]=Tabla2[[#This Row],[CONTRATISTA PRNCIPAL]],"Principal","Secundaria")</f>
        <v>Principal</v>
      </c>
      <c r="T3781" s="42">
        <f>IFERROR(1/COUNTIF(Tabla2[CONTRATISTA PRNCIPAL],Tabla2[[#This Row],[CONTRATISTA PRNCIPAL]]),0)</f>
        <v>0.00392156862745098</v>
      </c>
      <c r="U3781" s="43">
        <f>IF(((TODAY()-Tabla2[[#This Row],[FECHA NACIMIENTO]])/365)&lt;18,"Corregir", IF(((TODAY()-Tabla2[[#This Row],[FECHA NACIMIENTO]])/365)&gt;80, "Corregir",ROUNDDOWN(((TODAY()-Tabla2[[#This Row],[FECHA NACIMIENTO]])/365),0)))</f>
        <v>30</v>
      </c>
      <c r="V37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81" s="44" t="str">
        <f>+IF(Tabla2[[#This Row],[Edad]]="Corregir","Corregir","Ok")</f>
        <v>Ok</v>
      </c>
      <c r="X3781" s="42" t="str">
        <f>+IFERROR(VLOOKUP(Tabla2[[#This Row],[DISTRITO SEGÚN DNI]],Hoja1!$A$2:$B$32,2,FALSE),"No")</f>
        <v>No</v>
      </c>
      <c r="Y3781" s="42" t="str">
        <f>IF(OR(LOWER(Tabla2[[#This Row],[GENERO]])="masculino", LOWER(Tabla2[[#This Row],[GENERO]])="femenino"),"OK","Corregir")</f>
        <v>OK</v>
      </c>
      <c r="Z3781" s="42" t="str">
        <f>+IF(Tabla2[[#This Row],[Nro. DNI / CE]]="","Corregir",IF(LEN(Tabla2[[#This Row],[Nro. DNI / CE]])&gt;=8,"OK","Corregir"))</f>
        <v>OK</v>
      </c>
      <c r="AA3781" s="42">
        <f>COUNTIF(Tabla2[APELLIDOS Y NOMBRES],Tabla2[[#This Row],[APELLIDOS Y NOMBRES]])</f>
        <v>1</v>
      </c>
      <c r="AB3781" s="42">
        <f>IF(Tabla2[[#This Row],[Trabajador]]&gt;1,1/Tabla2[[#This Row],[Trabajador]],Tabla2[[#This Row],[Trabajador]])</f>
        <v>1</v>
      </c>
      <c r="AC3781" t="str">
        <f>+IFERROR(IF(Tabla2[[#This Row],[FECHA CESE/BAJA]]="","No Aplica",IF(AND(MONTH(Tabla2[[#This Row],[FECHA CESE/BAJA]])=MONTH(TODAY()-30),YEAR(Tabla2[[#This Row],[FECHA CESE/BAJA]])=YEAR(TODAY())),MONTH(TODAY()-30)&amp;"-"&amp;YEAR(TODAY()),"Borrar")),"No aplica")</f>
        <v>No Aplica</v>
      </c>
      <c r="AD3781" t="str">
        <f>+IFERROR(IF(Tabla2[[#This Row],[FECHA INICIO DE LABORES EN OBRA]]="","No Aplica",IF(AND(MONTH(Tabla2[[#This Row],[FECHA INICIO DE LABORES EN OBRA]])=MONTH(TODAY()-30),YEAR(Tabla2[[#This Row],[FECHA INICIO DE LABORES EN OBRA]])=YEAR(TODAY())),MONTH(TODAY()-30)&amp;"-"&amp;YEAR(TODAY()),"No Aplica")),"No Aplica")</f>
        <v>No Aplica</v>
      </c>
    </row>
    <row r="3782" spans="1:30" x14ac:dyDescent="0.25">
      <c r="A3782" s="13" t="s">
        <v>12059</v>
      </c>
      <c r="B3782" s="15" t="s">
        <v>12060</v>
      </c>
      <c r="C3782" s="15" t="s">
        <v>12060</v>
      </c>
      <c r="D3782" s="15" t="s">
        <v>12597</v>
      </c>
      <c r="E3782" s="15" t="s">
        <v>12598</v>
      </c>
      <c r="F3782" s="39">
        <v>32522</v>
      </c>
      <c r="G3782" s="15">
        <v>2</v>
      </c>
      <c r="H3782" s="15" t="s">
        <v>12371</v>
      </c>
      <c r="I3782" s="15" t="s">
        <v>12403</v>
      </c>
      <c r="J3782" s="15" t="s">
        <v>12599</v>
      </c>
      <c r="K3782" s="15" t="s">
        <v>3241</v>
      </c>
      <c r="L3782" s="40" t="s">
        <v>6</v>
      </c>
      <c r="M3782" s="39"/>
      <c r="N3782" s="41" t="s">
        <v>2687</v>
      </c>
      <c r="O3782" s="39">
        <v>45141</v>
      </c>
      <c r="P3782" s="40">
        <v>1</v>
      </c>
      <c r="Q3782" s="40">
        <v>4</v>
      </c>
      <c r="R3782" s="40" t="str">
        <f>IFERROR(VLOOKUP(Tabla2[[#This Row],[CONTRATISTA PRNCIPAL]],Hoja1!$L$5:$M$9,2,FALSE),"CJV")</f>
        <v>CJV</v>
      </c>
      <c r="S3782" s="40" t="str">
        <f>IF(Tabla2[[#This Row],[EMPRESA]]=Tabla2[[#This Row],[CONTRATISTA PRNCIPAL]],"Principal","Secundaria")</f>
        <v>Principal</v>
      </c>
      <c r="T3782" s="42">
        <f>IFERROR(1/COUNTIF(Tabla2[CONTRATISTA PRNCIPAL],Tabla2[[#This Row],[CONTRATISTA PRNCIPAL]]),0)</f>
        <v>0.00392156862745098</v>
      </c>
      <c r="U3782" s="43">
        <f>IF(((TODAY()-Tabla2[[#This Row],[FECHA NACIMIENTO]])/365)&lt;18,"Corregir", IF(((TODAY()-Tabla2[[#This Row],[FECHA NACIMIENTO]])/365)&gt;80, "Corregir",ROUNDDOWN(((TODAY()-Tabla2[[#This Row],[FECHA NACIMIENTO]])/365),0)))</f>
        <v>34</v>
      </c>
      <c r="V37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82" s="44" t="str">
        <f>+IF(Tabla2[[#This Row],[Edad]]="Corregir","Corregir","Ok")</f>
        <v>Ok</v>
      </c>
      <c r="X3782" s="42" t="str">
        <f>+IFERROR(VLOOKUP(Tabla2[[#This Row],[DISTRITO SEGÚN DNI]],Hoja1!$A$2:$B$32,2,FALSE),"No")</f>
        <v>No</v>
      </c>
      <c r="Y3782" s="42" t="str">
        <f>IF(OR(LOWER(Tabla2[[#This Row],[GENERO]])="masculino", LOWER(Tabla2[[#This Row],[GENERO]])="femenino"),"OK","Corregir")</f>
        <v>OK</v>
      </c>
      <c r="Z3782" s="42" t="str">
        <f>+IF(Tabla2[[#This Row],[Nro. DNI / CE]]="","Corregir",IF(LEN(Tabla2[[#This Row],[Nro. DNI / CE]])&gt;=8,"OK","Corregir"))</f>
        <v>OK</v>
      </c>
      <c r="AA3782" s="42">
        <f>COUNTIF(Tabla2[APELLIDOS Y NOMBRES],Tabla2[[#This Row],[APELLIDOS Y NOMBRES]])</f>
        <v>1</v>
      </c>
      <c r="AB3782" s="42">
        <f>IF(Tabla2[[#This Row],[Trabajador]]&gt;1,1/Tabla2[[#This Row],[Trabajador]],Tabla2[[#This Row],[Trabajador]])</f>
        <v>1</v>
      </c>
      <c r="AC3782" t="str">
        <f>+IFERROR(IF(Tabla2[[#This Row],[FECHA CESE/BAJA]]="","No Aplica",IF(AND(MONTH(Tabla2[[#This Row],[FECHA CESE/BAJA]])=MONTH(TODAY()-30),YEAR(Tabla2[[#This Row],[FECHA CESE/BAJA]])=YEAR(TODAY())),MONTH(TODAY()-30)&amp;"-"&amp;YEAR(TODAY()),"Borrar")),"No aplica")</f>
        <v>No Aplica</v>
      </c>
      <c r="AD3782" t="str">
        <f>+IFERROR(IF(Tabla2[[#This Row],[FECHA INICIO DE LABORES EN OBRA]]="","No Aplica",IF(AND(MONTH(Tabla2[[#This Row],[FECHA INICIO DE LABORES EN OBRA]])=MONTH(TODAY()-30),YEAR(Tabla2[[#This Row],[FECHA INICIO DE LABORES EN OBRA]])=YEAR(TODAY())),MONTH(TODAY()-30)&amp;"-"&amp;YEAR(TODAY()),"No Aplica")),"No Aplica")</f>
        <v>8-2023</v>
      </c>
    </row>
    <row r="3783" spans="1:30" x14ac:dyDescent="0.25">
      <c r="A3783" s="13" t="s">
        <v>12059</v>
      </c>
      <c r="B3783" s="15" t="s">
        <v>12060</v>
      </c>
      <c r="C3783" s="15" t="s">
        <v>12060</v>
      </c>
      <c r="D3783" s="15" t="s">
        <v>12600</v>
      </c>
      <c r="E3783" s="15" t="s">
        <v>12601</v>
      </c>
      <c r="F3783" s="39">
        <v>24480</v>
      </c>
      <c r="G3783" s="15">
        <v>1</v>
      </c>
      <c r="H3783" s="15" t="s">
        <v>12602</v>
      </c>
      <c r="I3783" s="15" t="s">
        <v>12064</v>
      </c>
      <c r="J3783" s="15" t="s">
        <v>12603</v>
      </c>
      <c r="K3783" s="15" t="s">
        <v>5142</v>
      </c>
      <c r="L3783" s="40" t="s">
        <v>6</v>
      </c>
      <c r="M3783" s="39"/>
      <c r="N3783" s="41" t="s">
        <v>2687</v>
      </c>
      <c r="O3783" s="39" t="s">
        <v>12604</v>
      </c>
      <c r="P3783" s="40">
        <v>1</v>
      </c>
      <c r="Q3783" s="40">
        <v>1</v>
      </c>
      <c r="R3783" s="40" t="str">
        <f>IFERROR(VLOOKUP(Tabla2[[#This Row],[CONTRATISTA PRNCIPAL]],Hoja1!$L$5:$M$9,2,FALSE),"CJV")</f>
        <v>CJV</v>
      </c>
      <c r="S3783" s="40" t="str">
        <f>IF(Tabla2[[#This Row],[EMPRESA]]=Tabla2[[#This Row],[CONTRATISTA PRNCIPAL]],"Principal","Secundaria")</f>
        <v>Principal</v>
      </c>
      <c r="T3783" s="42">
        <f>IFERROR(1/COUNTIF(Tabla2[CONTRATISTA PRNCIPAL],Tabla2[[#This Row],[CONTRATISTA PRNCIPAL]]),0)</f>
        <v>0.00392156862745098</v>
      </c>
      <c r="U3783" s="43">
        <f>IF(((TODAY()-Tabla2[[#This Row],[FECHA NACIMIENTO]])/365)&lt;18,"Corregir", IF(((TODAY()-Tabla2[[#This Row],[FECHA NACIMIENTO]])/365)&gt;80, "Corregir",ROUNDDOWN(((TODAY()-Tabla2[[#This Row],[FECHA NACIMIENTO]])/365),0)))</f>
        <v>56</v>
      </c>
      <c r="V37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783" s="44" t="str">
        <f>+IF(Tabla2[[#This Row],[Edad]]="Corregir","Corregir","Ok")</f>
        <v>Ok</v>
      </c>
      <c r="X3783" s="42" t="str">
        <f>+IFERROR(VLOOKUP(Tabla2[[#This Row],[DISTRITO SEGÚN DNI]],Hoja1!$A$2:$B$32,2,FALSE),"No")</f>
        <v>No</v>
      </c>
      <c r="Y3783" s="42" t="str">
        <f>IF(OR(LOWER(Tabla2[[#This Row],[GENERO]])="masculino", LOWER(Tabla2[[#This Row],[GENERO]])="femenino"),"OK","Corregir")</f>
        <v>OK</v>
      </c>
      <c r="Z3783" s="42" t="str">
        <f>+IF(Tabla2[[#This Row],[Nro. DNI / CE]]="","Corregir",IF(LEN(Tabla2[[#This Row],[Nro. DNI / CE]])&gt;=8,"OK","Corregir"))</f>
        <v>OK</v>
      </c>
      <c r="AA3783" s="42">
        <f>COUNTIF(Tabla2[APELLIDOS Y NOMBRES],Tabla2[[#This Row],[APELLIDOS Y NOMBRES]])</f>
        <v>1</v>
      </c>
      <c r="AB3783" s="42">
        <f>IF(Tabla2[[#This Row],[Trabajador]]&gt;1,1/Tabla2[[#This Row],[Trabajador]],Tabla2[[#This Row],[Trabajador]])</f>
        <v>1</v>
      </c>
      <c r="AC3783" t="str">
        <f>+IFERROR(IF(Tabla2[[#This Row],[FECHA CESE/BAJA]]="","No Aplica",IF(AND(MONTH(Tabla2[[#This Row],[FECHA CESE/BAJA]])=MONTH(TODAY()-30),YEAR(Tabla2[[#This Row],[FECHA CESE/BAJA]])=YEAR(TODAY())),MONTH(TODAY()-30)&amp;"-"&amp;YEAR(TODAY()),"Borrar")),"No aplica")</f>
        <v>No Aplica</v>
      </c>
      <c r="AD3783" t="str">
        <f>+IFERROR(IF(Tabla2[[#This Row],[FECHA INICIO DE LABORES EN OBRA]]="","No Aplica",IF(AND(MONTH(Tabla2[[#This Row],[FECHA INICIO DE LABORES EN OBRA]])=MONTH(TODAY()-30),YEAR(Tabla2[[#This Row],[FECHA INICIO DE LABORES EN OBRA]])=YEAR(TODAY())),MONTH(TODAY()-30)&amp;"-"&amp;YEAR(TODAY()),"No Aplica")),"No Aplica")</f>
        <v>No Aplica</v>
      </c>
    </row>
    <row r="3784" spans="1:30" x14ac:dyDescent="0.25">
      <c r="A3784" s="13" t="s">
        <v>12059</v>
      </c>
      <c r="B3784" s="15" t="s">
        <v>12060</v>
      </c>
      <c r="C3784" s="15" t="s">
        <v>12060</v>
      </c>
      <c r="D3784" s="15" t="s">
        <v>12605</v>
      </c>
      <c r="E3784" s="15" t="s">
        <v>12606</v>
      </c>
      <c r="F3784" s="39">
        <v>31833</v>
      </c>
      <c r="G3784" s="15">
        <v>2</v>
      </c>
      <c r="H3784" s="15" t="s">
        <v>12096</v>
      </c>
      <c r="I3784" s="15" t="s">
        <v>12071</v>
      </c>
      <c r="J3784" s="15" t="s">
        <v>12607</v>
      </c>
      <c r="K3784" s="15" t="s">
        <v>2126</v>
      </c>
      <c r="L3784" s="40" t="s">
        <v>6</v>
      </c>
      <c r="M3784" s="39"/>
      <c r="N3784" s="41" t="s">
        <v>2687</v>
      </c>
      <c r="O3784" s="39" t="s">
        <v>1337</v>
      </c>
      <c r="P3784" s="40">
        <v>1</v>
      </c>
      <c r="Q3784" s="40">
        <v>4</v>
      </c>
      <c r="R3784" s="40" t="str">
        <f>IFERROR(VLOOKUP(Tabla2[[#This Row],[CONTRATISTA PRNCIPAL]],Hoja1!$L$5:$M$9,2,FALSE),"CJV")</f>
        <v>CJV</v>
      </c>
      <c r="S3784" s="40" t="str">
        <f>IF(Tabla2[[#This Row],[EMPRESA]]=Tabla2[[#This Row],[CONTRATISTA PRNCIPAL]],"Principal","Secundaria")</f>
        <v>Principal</v>
      </c>
      <c r="T3784" s="42">
        <f>IFERROR(1/COUNTIF(Tabla2[CONTRATISTA PRNCIPAL],Tabla2[[#This Row],[CONTRATISTA PRNCIPAL]]),0)</f>
        <v>0.00392156862745098</v>
      </c>
      <c r="U3784" s="43">
        <f>IF(((TODAY()-Tabla2[[#This Row],[FECHA NACIMIENTO]])/365)&lt;18,"Corregir", IF(((TODAY()-Tabla2[[#This Row],[FECHA NACIMIENTO]])/365)&gt;80, "Corregir",ROUNDDOWN(((TODAY()-Tabla2[[#This Row],[FECHA NACIMIENTO]])/365),0)))</f>
        <v>36</v>
      </c>
      <c r="V37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84" s="44" t="str">
        <f>+IF(Tabla2[[#This Row],[Edad]]="Corregir","Corregir","Ok")</f>
        <v>Ok</v>
      </c>
      <c r="X3784" s="42" t="str">
        <f>+IFERROR(VLOOKUP(Tabla2[[#This Row],[DISTRITO SEGÚN DNI]],Hoja1!$A$2:$B$32,2,FALSE),"No")</f>
        <v>No</v>
      </c>
      <c r="Y3784" s="42" t="str">
        <f>IF(OR(LOWER(Tabla2[[#This Row],[GENERO]])="masculino", LOWER(Tabla2[[#This Row],[GENERO]])="femenino"),"OK","Corregir")</f>
        <v>OK</v>
      </c>
      <c r="Z3784" s="42" t="str">
        <f>+IF(Tabla2[[#This Row],[Nro. DNI / CE]]="","Corregir",IF(LEN(Tabla2[[#This Row],[Nro. DNI / CE]])&gt;=8,"OK","Corregir"))</f>
        <v>OK</v>
      </c>
      <c r="AA3784" s="42">
        <f>COUNTIF(Tabla2[APELLIDOS Y NOMBRES],Tabla2[[#This Row],[APELLIDOS Y NOMBRES]])</f>
        <v>1</v>
      </c>
      <c r="AB3784" s="42">
        <f>IF(Tabla2[[#This Row],[Trabajador]]&gt;1,1/Tabla2[[#This Row],[Trabajador]],Tabla2[[#This Row],[Trabajador]])</f>
        <v>1</v>
      </c>
      <c r="AC3784" t="str">
        <f>+IFERROR(IF(Tabla2[[#This Row],[FECHA CESE/BAJA]]="","No Aplica",IF(AND(MONTH(Tabla2[[#This Row],[FECHA CESE/BAJA]])=MONTH(TODAY()-30),YEAR(Tabla2[[#This Row],[FECHA CESE/BAJA]])=YEAR(TODAY())),MONTH(TODAY()-30)&amp;"-"&amp;YEAR(TODAY()),"Borrar")),"No aplica")</f>
        <v>No Aplica</v>
      </c>
      <c r="AD3784" t="str">
        <f>+IFERROR(IF(Tabla2[[#This Row],[FECHA INICIO DE LABORES EN OBRA]]="","No Aplica",IF(AND(MONTH(Tabla2[[#This Row],[FECHA INICIO DE LABORES EN OBRA]])=MONTH(TODAY()-30),YEAR(Tabla2[[#This Row],[FECHA INICIO DE LABORES EN OBRA]])=YEAR(TODAY())),MONTH(TODAY()-30)&amp;"-"&amp;YEAR(TODAY()),"No Aplica")),"No Aplica")</f>
        <v>No Aplica</v>
      </c>
    </row>
    <row r="3785" spans="1:30" x14ac:dyDescent="0.25">
      <c r="A3785" s="13" t="s">
        <v>12059</v>
      </c>
      <c r="B3785" s="15" t="s">
        <v>12060</v>
      </c>
      <c r="C3785" s="15" t="s">
        <v>12060</v>
      </c>
      <c r="D3785" s="15" t="s">
        <v>12608</v>
      </c>
      <c r="E3785" s="15" t="s">
        <v>12609</v>
      </c>
      <c r="F3785" s="39">
        <v>32741</v>
      </c>
      <c r="G3785" s="15">
        <v>2</v>
      </c>
      <c r="H3785" s="15" t="s">
        <v>12602</v>
      </c>
      <c r="I3785" s="15" t="s">
        <v>12064</v>
      </c>
      <c r="J3785" s="15" t="s">
        <v>12610</v>
      </c>
      <c r="K3785" s="15" t="s">
        <v>2075</v>
      </c>
      <c r="L3785" s="40" t="s">
        <v>6</v>
      </c>
      <c r="M3785" s="39"/>
      <c r="N3785" s="41" t="s">
        <v>2687</v>
      </c>
      <c r="O3785" s="39" t="s">
        <v>12611</v>
      </c>
      <c r="P3785" s="40">
        <v>1</v>
      </c>
      <c r="Q3785" s="40">
        <v>4</v>
      </c>
      <c r="R3785" s="40" t="str">
        <f>IFERROR(VLOOKUP(Tabla2[[#This Row],[CONTRATISTA PRNCIPAL]],Hoja1!$L$5:$M$9,2,FALSE),"CJV")</f>
        <v>CJV</v>
      </c>
      <c r="S3785" s="40" t="str">
        <f>IF(Tabla2[[#This Row],[EMPRESA]]=Tabla2[[#This Row],[CONTRATISTA PRNCIPAL]],"Principal","Secundaria")</f>
        <v>Principal</v>
      </c>
      <c r="T3785" s="42">
        <f>IFERROR(1/COUNTIF(Tabla2[CONTRATISTA PRNCIPAL],Tabla2[[#This Row],[CONTRATISTA PRNCIPAL]]),0)</f>
        <v>0.00392156862745098</v>
      </c>
      <c r="U3785" s="43">
        <f>IF(((TODAY()-Tabla2[[#This Row],[FECHA NACIMIENTO]])/365)&lt;18,"Corregir", IF(((TODAY()-Tabla2[[#This Row],[FECHA NACIMIENTO]])/365)&gt;80, "Corregir",ROUNDDOWN(((TODAY()-Tabla2[[#This Row],[FECHA NACIMIENTO]])/365),0)))</f>
        <v>34</v>
      </c>
      <c r="V37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85" s="44" t="str">
        <f>+IF(Tabla2[[#This Row],[Edad]]="Corregir","Corregir","Ok")</f>
        <v>Ok</v>
      </c>
      <c r="X3785" s="42" t="str">
        <f>+IFERROR(VLOOKUP(Tabla2[[#This Row],[DISTRITO SEGÚN DNI]],Hoja1!$A$2:$B$32,2,FALSE),"No")</f>
        <v>No</v>
      </c>
      <c r="Y3785" s="42" t="str">
        <f>IF(OR(LOWER(Tabla2[[#This Row],[GENERO]])="masculino", LOWER(Tabla2[[#This Row],[GENERO]])="femenino"),"OK","Corregir")</f>
        <v>OK</v>
      </c>
      <c r="Z3785" s="42" t="str">
        <f>+IF(Tabla2[[#This Row],[Nro. DNI / CE]]="","Corregir",IF(LEN(Tabla2[[#This Row],[Nro. DNI / CE]])&gt;=8,"OK","Corregir"))</f>
        <v>OK</v>
      </c>
      <c r="AA3785" s="42">
        <f>COUNTIF(Tabla2[APELLIDOS Y NOMBRES],Tabla2[[#This Row],[APELLIDOS Y NOMBRES]])</f>
        <v>1</v>
      </c>
      <c r="AB3785" s="42">
        <f>IF(Tabla2[[#This Row],[Trabajador]]&gt;1,1/Tabla2[[#This Row],[Trabajador]],Tabla2[[#This Row],[Trabajador]])</f>
        <v>1</v>
      </c>
      <c r="AC3785" t="str">
        <f>+IFERROR(IF(Tabla2[[#This Row],[FECHA CESE/BAJA]]="","No Aplica",IF(AND(MONTH(Tabla2[[#This Row],[FECHA CESE/BAJA]])=MONTH(TODAY()-30),YEAR(Tabla2[[#This Row],[FECHA CESE/BAJA]])=YEAR(TODAY())),MONTH(TODAY()-30)&amp;"-"&amp;YEAR(TODAY()),"Borrar")),"No aplica")</f>
        <v>No Aplica</v>
      </c>
      <c r="AD3785" t="str">
        <f>+IFERROR(IF(Tabla2[[#This Row],[FECHA INICIO DE LABORES EN OBRA]]="","No Aplica",IF(AND(MONTH(Tabla2[[#This Row],[FECHA INICIO DE LABORES EN OBRA]])=MONTH(TODAY()-30),YEAR(Tabla2[[#This Row],[FECHA INICIO DE LABORES EN OBRA]])=YEAR(TODAY())),MONTH(TODAY()-30)&amp;"-"&amp;YEAR(TODAY()),"No Aplica")),"No Aplica")</f>
        <v>No Aplica</v>
      </c>
    </row>
    <row r="3786" spans="1:30" x14ac:dyDescent="0.25">
      <c r="A3786" s="13" t="s">
        <v>12059</v>
      </c>
      <c r="B3786" s="15" t="s">
        <v>12060</v>
      </c>
      <c r="C3786" s="15" t="s">
        <v>12612</v>
      </c>
      <c r="D3786" s="15" t="s">
        <v>5917</v>
      </c>
      <c r="E3786" s="15" t="s">
        <v>12613</v>
      </c>
      <c r="F3786" s="39">
        <v>34485</v>
      </c>
      <c r="G3786" s="15">
        <v>2</v>
      </c>
      <c r="H3786" s="15" t="s">
        <v>5155</v>
      </c>
      <c r="I3786" s="15" t="s">
        <v>12403</v>
      </c>
      <c r="J3786" s="15" t="s">
        <v>12614</v>
      </c>
      <c r="K3786" s="15" t="s">
        <v>2126</v>
      </c>
      <c r="L3786" s="40" t="s">
        <v>6</v>
      </c>
      <c r="M3786" s="39"/>
      <c r="N3786" s="41" t="s">
        <v>2687</v>
      </c>
      <c r="O3786" s="39">
        <v>45142</v>
      </c>
      <c r="P3786" s="40">
        <v>1</v>
      </c>
      <c r="Q3786" s="40">
        <v>4</v>
      </c>
      <c r="R3786" s="40" t="str">
        <f>IFERROR(VLOOKUP(Tabla2[[#This Row],[CONTRATISTA PRNCIPAL]],Hoja1!$L$5:$M$9,2,FALSE),"CJV")</f>
        <v>CJV</v>
      </c>
      <c r="S3786" s="40" t="str">
        <f>IF(Tabla2[[#This Row],[EMPRESA]]=Tabla2[[#This Row],[CONTRATISTA PRNCIPAL]],"Principal","Secundaria")</f>
        <v>Principal</v>
      </c>
      <c r="T3786" s="42">
        <f>IFERROR(1/COUNTIF(Tabla2[CONTRATISTA PRNCIPAL],Tabla2[[#This Row],[CONTRATISTA PRNCIPAL]]),0)</f>
        <v>0.00392156862745098</v>
      </c>
      <c r="U3786" s="43">
        <f>IF(((TODAY()-Tabla2[[#This Row],[FECHA NACIMIENTO]])/365)&lt;18,"Corregir", IF(((TODAY()-Tabla2[[#This Row],[FECHA NACIMIENTO]])/365)&gt;80, "Corregir",ROUNDDOWN(((TODAY()-Tabla2[[#This Row],[FECHA NACIMIENTO]])/365),0)))</f>
        <v>29</v>
      </c>
      <c r="V37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86" s="44" t="str">
        <f>+IF(Tabla2[[#This Row],[Edad]]="Corregir","Corregir","Ok")</f>
        <v>Ok</v>
      </c>
      <c r="X3786" s="42" t="str">
        <f>+IFERROR(VLOOKUP(Tabla2[[#This Row],[DISTRITO SEGÚN DNI]],Hoja1!$A$2:$B$32,2,FALSE),"No")</f>
        <v>No</v>
      </c>
      <c r="Y3786" s="42" t="str">
        <f>IF(OR(LOWER(Tabla2[[#This Row],[GENERO]])="masculino", LOWER(Tabla2[[#This Row],[GENERO]])="femenino"),"OK","Corregir")</f>
        <v>OK</v>
      </c>
      <c r="Z3786" s="42" t="str">
        <f>+IF(Tabla2[[#This Row],[Nro. DNI / CE]]="","Corregir",IF(LEN(Tabla2[[#This Row],[Nro. DNI / CE]])&gt;=8,"OK","Corregir"))</f>
        <v>OK</v>
      </c>
      <c r="AA3786" s="42">
        <f>COUNTIF(Tabla2[APELLIDOS Y NOMBRES],Tabla2[[#This Row],[APELLIDOS Y NOMBRES]])</f>
        <v>1</v>
      </c>
      <c r="AB3786" s="42">
        <f>IF(Tabla2[[#This Row],[Trabajador]]&gt;1,1/Tabla2[[#This Row],[Trabajador]],Tabla2[[#This Row],[Trabajador]])</f>
        <v>1</v>
      </c>
      <c r="AC3786" t="str">
        <f>+IFERROR(IF(Tabla2[[#This Row],[FECHA CESE/BAJA]]="","No Aplica",IF(AND(MONTH(Tabla2[[#This Row],[FECHA CESE/BAJA]])=MONTH(TODAY()-30),YEAR(Tabla2[[#This Row],[FECHA CESE/BAJA]])=YEAR(TODAY())),MONTH(TODAY()-30)&amp;"-"&amp;YEAR(TODAY()),"Borrar")),"No aplica")</f>
        <v>No Aplica</v>
      </c>
      <c r="AD3786" t="str">
        <f>+IFERROR(IF(Tabla2[[#This Row],[FECHA INICIO DE LABORES EN OBRA]]="","No Aplica",IF(AND(MONTH(Tabla2[[#This Row],[FECHA INICIO DE LABORES EN OBRA]])=MONTH(TODAY()-30),YEAR(Tabla2[[#This Row],[FECHA INICIO DE LABORES EN OBRA]])=YEAR(TODAY())),MONTH(TODAY()-30)&amp;"-"&amp;YEAR(TODAY()),"No Aplica")),"No Aplica")</f>
        <v>8-2023</v>
      </c>
    </row>
    <row r="3787" spans="1:30" x14ac:dyDescent="0.25">
      <c r="A3787" s="13" t="s">
        <v>12059</v>
      </c>
      <c r="B3787" s="15" t="s">
        <v>12060</v>
      </c>
      <c r="C3787" s="15" t="s">
        <v>12060</v>
      </c>
      <c r="D3787" s="15" t="s">
        <v>12615</v>
      </c>
      <c r="E3787" s="15" t="s">
        <v>12616</v>
      </c>
      <c r="F3787" s="39">
        <v>32327</v>
      </c>
      <c r="G3787" s="15">
        <v>2</v>
      </c>
      <c r="H3787" s="15" t="s">
        <v>12096</v>
      </c>
      <c r="I3787" s="15" t="s">
        <v>12079</v>
      </c>
      <c r="J3787" s="15" t="s">
        <v>12617</v>
      </c>
      <c r="K3787" s="15" t="s">
        <v>12158</v>
      </c>
      <c r="L3787" s="40" t="s">
        <v>6</v>
      </c>
      <c r="M3787" s="39"/>
      <c r="N3787" s="41" t="s">
        <v>2687</v>
      </c>
      <c r="O3787" s="39">
        <v>44924</v>
      </c>
      <c r="P3787" s="40">
        <v>1</v>
      </c>
      <c r="Q3787" s="40">
        <v>4</v>
      </c>
      <c r="R3787" s="40" t="str">
        <f>IFERROR(VLOOKUP(Tabla2[[#This Row],[CONTRATISTA PRNCIPAL]],Hoja1!$L$5:$M$9,2,FALSE),"CJV")</f>
        <v>CJV</v>
      </c>
      <c r="S3787" s="40" t="str">
        <f>IF(Tabla2[[#This Row],[EMPRESA]]=Tabla2[[#This Row],[CONTRATISTA PRNCIPAL]],"Principal","Secundaria")</f>
        <v>Principal</v>
      </c>
      <c r="T3787" s="42">
        <f>IFERROR(1/COUNTIF(Tabla2[CONTRATISTA PRNCIPAL],Tabla2[[#This Row],[CONTRATISTA PRNCIPAL]]),0)</f>
        <v>0.00392156862745098</v>
      </c>
      <c r="U3787" s="43">
        <f>IF(((TODAY()-Tabla2[[#This Row],[FECHA NACIMIENTO]])/365)&lt;18,"Corregir", IF(((TODAY()-Tabla2[[#This Row],[FECHA NACIMIENTO]])/365)&gt;80, "Corregir",ROUNDDOWN(((TODAY()-Tabla2[[#This Row],[FECHA NACIMIENTO]])/365),0)))</f>
        <v>35</v>
      </c>
      <c r="V37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87" s="44" t="str">
        <f>+IF(Tabla2[[#This Row],[Edad]]="Corregir","Corregir","Ok")</f>
        <v>Ok</v>
      </c>
      <c r="X3787" s="42" t="str">
        <f>+IFERROR(VLOOKUP(Tabla2[[#This Row],[DISTRITO SEGÚN DNI]],Hoja1!$A$2:$B$32,2,FALSE),"No")</f>
        <v>No</v>
      </c>
      <c r="Y3787" s="42" t="str">
        <f>IF(OR(LOWER(Tabla2[[#This Row],[GENERO]])="masculino", LOWER(Tabla2[[#This Row],[GENERO]])="femenino"),"OK","Corregir")</f>
        <v>OK</v>
      </c>
      <c r="Z3787" s="42" t="str">
        <f>+IF(Tabla2[[#This Row],[Nro. DNI / CE]]="","Corregir",IF(LEN(Tabla2[[#This Row],[Nro. DNI / CE]])&gt;=8,"OK","Corregir"))</f>
        <v>OK</v>
      </c>
      <c r="AA3787" s="42">
        <f>COUNTIF(Tabla2[APELLIDOS Y NOMBRES],Tabla2[[#This Row],[APELLIDOS Y NOMBRES]])</f>
        <v>1</v>
      </c>
      <c r="AB3787" s="42">
        <f>IF(Tabla2[[#This Row],[Trabajador]]&gt;1,1/Tabla2[[#This Row],[Trabajador]],Tabla2[[#This Row],[Trabajador]])</f>
        <v>1</v>
      </c>
      <c r="AC3787" t="str">
        <f>+IFERROR(IF(Tabla2[[#This Row],[FECHA CESE/BAJA]]="","No Aplica",IF(AND(MONTH(Tabla2[[#This Row],[FECHA CESE/BAJA]])=MONTH(TODAY()-30),YEAR(Tabla2[[#This Row],[FECHA CESE/BAJA]])=YEAR(TODAY())),MONTH(TODAY()-30)&amp;"-"&amp;YEAR(TODAY()),"Borrar")),"No aplica")</f>
        <v>No Aplica</v>
      </c>
      <c r="AD3787" t="str">
        <f>+IFERROR(IF(Tabla2[[#This Row],[FECHA INICIO DE LABORES EN OBRA]]="","No Aplica",IF(AND(MONTH(Tabla2[[#This Row],[FECHA INICIO DE LABORES EN OBRA]])=MONTH(TODAY()-30),YEAR(Tabla2[[#This Row],[FECHA INICIO DE LABORES EN OBRA]])=YEAR(TODAY())),MONTH(TODAY()-30)&amp;"-"&amp;YEAR(TODAY()),"No Aplica")),"No Aplica")</f>
        <v>No Aplica</v>
      </c>
    </row>
    <row r="3788" spans="1:30" x14ac:dyDescent="0.25">
      <c r="A3788" s="13" t="s">
        <v>12059</v>
      </c>
      <c r="B3788" s="15" t="s">
        <v>12060</v>
      </c>
      <c r="C3788" s="15" t="s">
        <v>12060</v>
      </c>
      <c r="D3788" s="15" t="s">
        <v>12618</v>
      </c>
      <c r="E3788" s="15" t="s">
        <v>12619</v>
      </c>
      <c r="F3788" s="39">
        <v>26975</v>
      </c>
      <c r="G3788" s="15">
        <v>1</v>
      </c>
      <c r="H3788" s="15" t="s">
        <v>12620</v>
      </c>
      <c r="I3788" s="15" t="s">
        <v>12079</v>
      </c>
      <c r="J3788" s="15" t="s">
        <v>12621</v>
      </c>
      <c r="K3788" s="15" t="s">
        <v>12420</v>
      </c>
      <c r="L3788" s="40" t="s">
        <v>6</v>
      </c>
      <c r="M3788" s="39"/>
      <c r="N3788" s="41" t="s">
        <v>2687</v>
      </c>
      <c r="O3788" s="39">
        <v>44139</v>
      </c>
      <c r="P3788" s="40">
        <v>1</v>
      </c>
      <c r="Q3788" s="40">
        <v>1</v>
      </c>
      <c r="R3788" s="40" t="str">
        <f>IFERROR(VLOOKUP(Tabla2[[#This Row],[CONTRATISTA PRNCIPAL]],Hoja1!$L$5:$M$9,2,FALSE),"CJV")</f>
        <v>CJV</v>
      </c>
      <c r="S3788" s="40" t="str">
        <f>IF(Tabla2[[#This Row],[EMPRESA]]=Tabla2[[#This Row],[CONTRATISTA PRNCIPAL]],"Principal","Secundaria")</f>
        <v>Principal</v>
      </c>
      <c r="T3788" s="42">
        <f>IFERROR(1/COUNTIF(Tabla2[CONTRATISTA PRNCIPAL],Tabla2[[#This Row],[CONTRATISTA PRNCIPAL]]),0)</f>
        <v>0.00392156862745098</v>
      </c>
      <c r="U3788" s="43">
        <f>IF(((TODAY()-Tabla2[[#This Row],[FECHA NACIMIENTO]])/365)&lt;18,"Corregir", IF(((TODAY()-Tabla2[[#This Row],[FECHA NACIMIENTO]])/365)&gt;80, "Corregir",ROUNDDOWN(((TODAY()-Tabla2[[#This Row],[FECHA NACIMIENTO]])/365),0)))</f>
        <v>49</v>
      </c>
      <c r="V37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88" s="44" t="str">
        <f>+IF(Tabla2[[#This Row],[Edad]]="Corregir","Corregir","Ok")</f>
        <v>Ok</v>
      </c>
      <c r="X3788" s="42" t="str">
        <f>+IFERROR(VLOOKUP(Tabla2[[#This Row],[DISTRITO SEGÚN DNI]],Hoja1!$A$2:$B$32,2,FALSE),"No")</f>
        <v>No</v>
      </c>
      <c r="Y3788" s="42" t="str">
        <f>IF(OR(LOWER(Tabla2[[#This Row],[GENERO]])="masculino", LOWER(Tabla2[[#This Row],[GENERO]])="femenino"),"OK","Corregir")</f>
        <v>OK</v>
      </c>
      <c r="Z3788" s="42" t="str">
        <f>+IF(Tabla2[[#This Row],[Nro. DNI / CE]]="","Corregir",IF(LEN(Tabla2[[#This Row],[Nro. DNI / CE]])&gt;=8,"OK","Corregir"))</f>
        <v>OK</v>
      </c>
      <c r="AA3788" s="42">
        <f>COUNTIF(Tabla2[APELLIDOS Y NOMBRES],Tabla2[[#This Row],[APELLIDOS Y NOMBRES]])</f>
        <v>1</v>
      </c>
      <c r="AB3788" s="42">
        <f>IF(Tabla2[[#This Row],[Trabajador]]&gt;1,1/Tabla2[[#This Row],[Trabajador]],Tabla2[[#This Row],[Trabajador]])</f>
        <v>1</v>
      </c>
      <c r="AC3788" t="str">
        <f>+IFERROR(IF(Tabla2[[#This Row],[FECHA CESE/BAJA]]="","No Aplica",IF(AND(MONTH(Tabla2[[#This Row],[FECHA CESE/BAJA]])=MONTH(TODAY()-30),YEAR(Tabla2[[#This Row],[FECHA CESE/BAJA]])=YEAR(TODAY())),MONTH(TODAY()-30)&amp;"-"&amp;YEAR(TODAY()),"Borrar")),"No aplica")</f>
        <v>No Aplica</v>
      </c>
      <c r="AD3788" t="str">
        <f>+IFERROR(IF(Tabla2[[#This Row],[FECHA INICIO DE LABORES EN OBRA]]="","No Aplica",IF(AND(MONTH(Tabla2[[#This Row],[FECHA INICIO DE LABORES EN OBRA]])=MONTH(TODAY()-30),YEAR(Tabla2[[#This Row],[FECHA INICIO DE LABORES EN OBRA]])=YEAR(TODAY())),MONTH(TODAY()-30)&amp;"-"&amp;YEAR(TODAY()),"No Aplica")),"No Aplica")</f>
        <v>No Aplica</v>
      </c>
    </row>
    <row r="3789" spans="1:30" x14ac:dyDescent="0.25">
      <c r="A3789" s="13" t="s">
        <v>12059</v>
      </c>
      <c r="B3789" s="15" t="s">
        <v>12060</v>
      </c>
      <c r="C3789" s="15" t="s">
        <v>12060</v>
      </c>
      <c r="D3789" s="15" t="s">
        <v>12622</v>
      </c>
      <c r="E3789" s="15" t="s">
        <v>12623</v>
      </c>
      <c r="F3789" s="39">
        <v>36067</v>
      </c>
      <c r="G3789" s="15">
        <v>2</v>
      </c>
      <c r="H3789" s="15" t="s">
        <v>10382</v>
      </c>
      <c r="I3789" s="15" t="s">
        <v>12102</v>
      </c>
      <c r="J3789" s="15" t="s">
        <v>12624</v>
      </c>
      <c r="K3789" s="15" t="s">
        <v>2126</v>
      </c>
      <c r="L3789" s="40" t="s">
        <v>6</v>
      </c>
      <c r="M3789" s="39"/>
      <c r="N3789" s="41" t="s">
        <v>2687</v>
      </c>
      <c r="O3789" s="39">
        <v>44791</v>
      </c>
      <c r="P3789" s="40">
        <v>1</v>
      </c>
      <c r="Q3789" s="40">
        <v>4</v>
      </c>
      <c r="R3789" s="40" t="str">
        <f>IFERROR(VLOOKUP(Tabla2[[#This Row],[CONTRATISTA PRNCIPAL]],Hoja1!$L$5:$M$9,2,FALSE),"CJV")</f>
        <v>CJV</v>
      </c>
      <c r="S3789" s="40" t="str">
        <f>IF(Tabla2[[#This Row],[EMPRESA]]=Tabla2[[#This Row],[CONTRATISTA PRNCIPAL]],"Principal","Secundaria")</f>
        <v>Principal</v>
      </c>
      <c r="T3789" s="42">
        <f>IFERROR(1/COUNTIF(Tabla2[CONTRATISTA PRNCIPAL],Tabla2[[#This Row],[CONTRATISTA PRNCIPAL]]),0)</f>
        <v>0.00392156862745098</v>
      </c>
      <c r="U3789" s="43">
        <f>IF(((TODAY()-Tabla2[[#This Row],[FECHA NACIMIENTO]])/365)&lt;18,"Corregir", IF(((TODAY()-Tabla2[[#This Row],[FECHA NACIMIENTO]])/365)&gt;80, "Corregir",ROUNDDOWN(((TODAY()-Tabla2[[#This Row],[FECHA NACIMIENTO]])/365),0)))</f>
        <v>25</v>
      </c>
      <c r="V37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89" s="44" t="str">
        <f>+IF(Tabla2[[#This Row],[Edad]]="Corregir","Corregir","Ok")</f>
        <v>Ok</v>
      </c>
      <c r="X3789" s="42" t="str">
        <f>+IFERROR(VLOOKUP(Tabla2[[#This Row],[DISTRITO SEGÚN DNI]],Hoja1!$A$2:$B$32,2,FALSE),"No")</f>
        <v>No</v>
      </c>
      <c r="Y3789" s="42" t="str">
        <f>IF(OR(LOWER(Tabla2[[#This Row],[GENERO]])="masculino", LOWER(Tabla2[[#This Row],[GENERO]])="femenino"),"OK","Corregir")</f>
        <v>OK</v>
      </c>
      <c r="Z3789" s="42" t="str">
        <f>+IF(Tabla2[[#This Row],[Nro. DNI / CE]]="","Corregir",IF(LEN(Tabla2[[#This Row],[Nro. DNI / CE]])&gt;=8,"OK","Corregir"))</f>
        <v>OK</v>
      </c>
      <c r="AA3789" s="42">
        <f>COUNTIF(Tabla2[APELLIDOS Y NOMBRES],Tabla2[[#This Row],[APELLIDOS Y NOMBRES]])</f>
        <v>1</v>
      </c>
      <c r="AB3789" s="42">
        <f>IF(Tabla2[[#This Row],[Trabajador]]&gt;1,1/Tabla2[[#This Row],[Trabajador]],Tabla2[[#This Row],[Trabajador]])</f>
        <v>1</v>
      </c>
      <c r="AC3789" t="str">
        <f>+IFERROR(IF(Tabla2[[#This Row],[FECHA CESE/BAJA]]="","No Aplica",IF(AND(MONTH(Tabla2[[#This Row],[FECHA CESE/BAJA]])=MONTH(TODAY()-30),YEAR(Tabla2[[#This Row],[FECHA CESE/BAJA]])=YEAR(TODAY())),MONTH(TODAY()-30)&amp;"-"&amp;YEAR(TODAY()),"Borrar")),"No aplica")</f>
        <v>No Aplica</v>
      </c>
      <c r="AD3789" t="str">
        <f>+IFERROR(IF(Tabla2[[#This Row],[FECHA INICIO DE LABORES EN OBRA]]="","No Aplica",IF(AND(MONTH(Tabla2[[#This Row],[FECHA INICIO DE LABORES EN OBRA]])=MONTH(TODAY()-30),YEAR(Tabla2[[#This Row],[FECHA INICIO DE LABORES EN OBRA]])=YEAR(TODAY())),MONTH(TODAY()-30)&amp;"-"&amp;YEAR(TODAY()),"No Aplica")),"No Aplica")</f>
        <v>No Aplica</v>
      </c>
    </row>
    <row r="3790" spans="1:30" x14ac:dyDescent="0.25">
      <c r="A3790" s="13" t="s">
        <v>12059</v>
      </c>
      <c r="B3790" s="15" t="s">
        <v>12060</v>
      </c>
      <c r="C3790" s="15" t="s">
        <v>12060</v>
      </c>
      <c r="D3790" s="15" t="s">
        <v>1355</v>
      </c>
      <c r="E3790" s="15" t="s">
        <v>1356</v>
      </c>
      <c r="F3790" s="39">
        <v>28622</v>
      </c>
      <c r="G3790" s="15">
        <v>2</v>
      </c>
      <c r="H3790" s="15" t="s">
        <v>5155</v>
      </c>
      <c r="I3790" s="15" t="s">
        <v>12064</v>
      </c>
      <c r="J3790" s="15" t="s">
        <v>12625</v>
      </c>
      <c r="K3790" s="15" t="s">
        <v>12626</v>
      </c>
      <c r="L3790" s="40" t="s">
        <v>6</v>
      </c>
      <c r="M3790" s="39"/>
      <c r="N3790" s="41" t="s">
        <v>2687</v>
      </c>
      <c r="O3790" s="39">
        <v>44938</v>
      </c>
      <c r="P3790" s="40">
        <v>1</v>
      </c>
      <c r="Q3790" s="40">
        <v>4</v>
      </c>
      <c r="R3790" s="40" t="str">
        <f>IFERROR(VLOOKUP(Tabla2[[#This Row],[CONTRATISTA PRNCIPAL]],Hoja1!$L$5:$M$9,2,FALSE),"CJV")</f>
        <v>CJV</v>
      </c>
      <c r="S3790" s="40" t="str">
        <f>IF(Tabla2[[#This Row],[EMPRESA]]=Tabla2[[#This Row],[CONTRATISTA PRNCIPAL]],"Principal","Secundaria")</f>
        <v>Principal</v>
      </c>
      <c r="T3790" s="42">
        <f>IFERROR(1/COUNTIF(Tabla2[CONTRATISTA PRNCIPAL],Tabla2[[#This Row],[CONTRATISTA PRNCIPAL]]),0)</f>
        <v>0.00392156862745098</v>
      </c>
      <c r="U3790" s="43">
        <f>IF(((TODAY()-Tabla2[[#This Row],[FECHA NACIMIENTO]])/365)&lt;18,"Corregir", IF(((TODAY()-Tabla2[[#This Row],[FECHA NACIMIENTO]])/365)&gt;80, "Corregir",ROUNDDOWN(((TODAY()-Tabla2[[#This Row],[FECHA NACIMIENTO]])/365),0)))</f>
        <v>45</v>
      </c>
      <c r="V37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90" s="44" t="str">
        <f>+IF(Tabla2[[#This Row],[Edad]]="Corregir","Corregir","Ok")</f>
        <v>Ok</v>
      </c>
      <c r="X3790" s="42" t="str">
        <f>+IFERROR(VLOOKUP(Tabla2[[#This Row],[DISTRITO SEGÚN DNI]],Hoja1!$A$2:$B$32,2,FALSE),"No")</f>
        <v>CALLAO</v>
      </c>
      <c r="Y3790" s="42" t="str">
        <f>IF(OR(LOWER(Tabla2[[#This Row],[GENERO]])="masculino", LOWER(Tabla2[[#This Row],[GENERO]])="femenino"),"OK","Corregir")</f>
        <v>OK</v>
      </c>
      <c r="Z3790" s="42" t="str">
        <f>+IF(Tabla2[[#This Row],[Nro. DNI / CE]]="","Corregir",IF(LEN(Tabla2[[#This Row],[Nro. DNI / CE]])&gt;=8,"OK","Corregir"))</f>
        <v>OK</v>
      </c>
      <c r="AA3790" s="42">
        <f>COUNTIF(Tabla2[APELLIDOS Y NOMBRES],Tabla2[[#This Row],[APELLIDOS Y NOMBRES]])</f>
        <v>1</v>
      </c>
      <c r="AB3790" s="42">
        <f>IF(Tabla2[[#This Row],[Trabajador]]&gt;1,1/Tabla2[[#This Row],[Trabajador]],Tabla2[[#This Row],[Trabajador]])</f>
        <v>1</v>
      </c>
      <c r="AC3790" t="str">
        <f>+IFERROR(IF(Tabla2[[#This Row],[FECHA CESE/BAJA]]="","No Aplica",IF(AND(MONTH(Tabla2[[#This Row],[FECHA CESE/BAJA]])=MONTH(TODAY()-30),YEAR(Tabla2[[#This Row],[FECHA CESE/BAJA]])=YEAR(TODAY())),MONTH(TODAY()-30)&amp;"-"&amp;YEAR(TODAY()),"Borrar")),"No aplica")</f>
        <v>No Aplica</v>
      </c>
      <c r="AD3790" t="str">
        <f>+IFERROR(IF(Tabla2[[#This Row],[FECHA INICIO DE LABORES EN OBRA]]="","No Aplica",IF(AND(MONTH(Tabla2[[#This Row],[FECHA INICIO DE LABORES EN OBRA]])=MONTH(TODAY()-30),YEAR(Tabla2[[#This Row],[FECHA INICIO DE LABORES EN OBRA]])=YEAR(TODAY())),MONTH(TODAY()-30)&amp;"-"&amp;YEAR(TODAY()),"No Aplica")),"No Aplica")</f>
        <v>No Aplica</v>
      </c>
    </row>
    <row r="3791" spans="1:30" x14ac:dyDescent="0.25">
      <c r="A3791" s="13" t="s">
        <v>12059</v>
      </c>
      <c r="B3791" s="15" t="s">
        <v>12060</v>
      </c>
      <c r="C3791" s="15" t="s">
        <v>12060</v>
      </c>
      <c r="D3791" s="15" t="s">
        <v>12627</v>
      </c>
      <c r="E3791" s="15" t="s">
        <v>12628</v>
      </c>
      <c r="F3791" s="39">
        <v>29288</v>
      </c>
      <c r="G3791" s="15">
        <v>2</v>
      </c>
      <c r="H3791" s="15" t="s">
        <v>12063</v>
      </c>
      <c r="I3791" s="15" t="s">
        <v>12079</v>
      </c>
      <c r="J3791" s="15" t="s">
        <v>12629</v>
      </c>
      <c r="K3791" s="15" t="s">
        <v>2126</v>
      </c>
      <c r="L3791" s="40" t="s">
        <v>6</v>
      </c>
      <c r="M3791" s="39"/>
      <c r="N3791" s="41" t="s">
        <v>2687</v>
      </c>
      <c r="O3791" s="39">
        <v>45090</v>
      </c>
      <c r="P3791" s="40">
        <v>1</v>
      </c>
      <c r="Q3791" s="40">
        <v>4</v>
      </c>
      <c r="R3791" s="40" t="str">
        <f>IFERROR(VLOOKUP(Tabla2[[#This Row],[CONTRATISTA PRNCIPAL]],Hoja1!$L$5:$M$9,2,FALSE),"CJV")</f>
        <v>CJV</v>
      </c>
      <c r="S3791" s="40" t="str">
        <f>IF(Tabla2[[#This Row],[EMPRESA]]=Tabla2[[#This Row],[CONTRATISTA PRNCIPAL]],"Principal","Secundaria")</f>
        <v>Principal</v>
      </c>
      <c r="T3791" s="42">
        <f>IFERROR(1/COUNTIF(Tabla2[CONTRATISTA PRNCIPAL],Tabla2[[#This Row],[CONTRATISTA PRNCIPAL]]),0)</f>
        <v>0.00392156862745098</v>
      </c>
      <c r="U3791" s="43">
        <f>IF(((TODAY()-Tabla2[[#This Row],[FECHA NACIMIENTO]])/365)&lt;18,"Corregir", IF(((TODAY()-Tabla2[[#This Row],[FECHA NACIMIENTO]])/365)&gt;80, "Corregir",ROUNDDOWN(((TODAY()-Tabla2[[#This Row],[FECHA NACIMIENTO]])/365),0)))</f>
        <v>43</v>
      </c>
      <c r="V37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91" s="44" t="str">
        <f>+IF(Tabla2[[#This Row],[Edad]]="Corregir","Corregir","Ok")</f>
        <v>Ok</v>
      </c>
      <c r="X3791" s="42" t="str">
        <f>+IFERROR(VLOOKUP(Tabla2[[#This Row],[DISTRITO SEGÚN DNI]],Hoja1!$A$2:$B$32,2,FALSE),"No")</f>
        <v>No</v>
      </c>
      <c r="Y3791" s="42" t="str">
        <f>IF(OR(LOWER(Tabla2[[#This Row],[GENERO]])="masculino", LOWER(Tabla2[[#This Row],[GENERO]])="femenino"),"OK","Corregir")</f>
        <v>OK</v>
      </c>
      <c r="Z3791" s="42" t="str">
        <f>+IF(Tabla2[[#This Row],[Nro. DNI / CE]]="","Corregir",IF(LEN(Tabla2[[#This Row],[Nro. DNI / CE]])&gt;=8,"OK","Corregir"))</f>
        <v>OK</v>
      </c>
      <c r="AA3791" s="42">
        <f>COUNTIF(Tabla2[APELLIDOS Y NOMBRES],Tabla2[[#This Row],[APELLIDOS Y NOMBRES]])</f>
        <v>1</v>
      </c>
      <c r="AB3791" s="42">
        <f>IF(Tabla2[[#This Row],[Trabajador]]&gt;1,1/Tabla2[[#This Row],[Trabajador]],Tabla2[[#This Row],[Trabajador]])</f>
        <v>1</v>
      </c>
      <c r="AC3791" t="str">
        <f>+IFERROR(IF(Tabla2[[#This Row],[FECHA CESE/BAJA]]="","No Aplica",IF(AND(MONTH(Tabla2[[#This Row],[FECHA CESE/BAJA]])=MONTH(TODAY()-30),YEAR(Tabla2[[#This Row],[FECHA CESE/BAJA]])=YEAR(TODAY())),MONTH(TODAY()-30)&amp;"-"&amp;YEAR(TODAY()),"Borrar")),"No aplica")</f>
        <v>No Aplica</v>
      </c>
      <c r="AD3791" t="str">
        <f>+IFERROR(IF(Tabla2[[#This Row],[FECHA INICIO DE LABORES EN OBRA]]="","No Aplica",IF(AND(MONTH(Tabla2[[#This Row],[FECHA INICIO DE LABORES EN OBRA]])=MONTH(TODAY()-30),YEAR(Tabla2[[#This Row],[FECHA INICIO DE LABORES EN OBRA]])=YEAR(TODAY())),MONTH(TODAY()-30)&amp;"-"&amp;YEAR(TODAY()),"No Aplica")),"No Aplica")</f>
        <v>No Aplica</v>
      </c>
    </row>
    <row r="3792" spans="1:30" x14ac:dyDescent="0.25">
      <c r="A3792" s="13" t="s">
        <v>12059</v>
      </c>
      <c r="B3792" s="15" t="s">
        <v>12060</v>
      </c>
      <c r="C3792" s="15" t="s">
        <v>12060</v>
      </c>
      <c r="D3792" s="15" t="s">
        <v>12630</v>
      </c>
      <c r="E3792" s="15" t="s">
        <v>12631</v>
      </c>
      <c r="F3792" s="39">
        <v>30431</v>
      </c>
      <c r="G3792" s="15">
        <v>1</v>
      </c>
      <c r="H3792" s="15" t="s">
        <v>2691</v>
      </c>
      <c r="I3792" s="15" t="s">
        <v>12064</v>
      </c>
      <c r="J3792" s="15" t="s">
        <v>12632</v>
      </c>
      <c r="K3792" s="15" t="s">
        <v>2126</v>
      </c>
      <c r="L3792" s="40" t="s">
        <v>6</v>
      </c>
      <c r="M3792" s="39"/>
      <c r="N3792" s="41" t="s">
        <v>2687</v>
      </c>
      <c r="O3792" s="39">
        <v>44949</v>
      </c>
      <c r="P3792" s="40">
        <v>1</v>
      </c>
      <c r="Q3792" s="40">
        <v>1</v>
      </c>
      <c r="R3792" s="40" t="str">
        <f>IFERROR(VLOOKUP(Tabla2[[#This Row],[CONTRATISTA PRNCIPAL]],Hoja1!$L$5:$M$9,2,FALSE),"CJV")</f>
        <v>CJV</v>
      </c>
      <c r="S3792" s="40" t="str">
        <f>IF(Tabla2[[#This Row],[EMPRESA]]=Tabla2[[#This Row],[CONTRATISTA PRNCIPAL]],"Principal","Secundaria")</f>
        <v>Principal</v>
      </c>
      <c r="T3792" s="42">
        <f>IFERROR(1/COUNTIF(Tabla2[CONTRATISTA PRNCIPAL],Tabla2[[#This Row],[CONTRATISTA PRNCIPAL]]),0)</f>
        <v>0.00392156862745098</v>
      </c>
      <c r="U3792" s="43">
        <f>IF(((TODAY()-Tabla2[[#This Row],[FECHA NACIMIENTO]])/365)&lt;18,"Corregir", IF(((TODAY()-Tabla2[[#This Row],[FECHA NACIMIENTO]])/365)&gt;80, "Corregir",ROUNDDOWN(((TODAY()-Tabla2[[#This Row],[FECHA NACIMIENTO]])/365),0)))</f>
        <v>40</v>
      </c>
      <c r="V37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92" s="44" t="str">
        <f>+IF(Tabla2[[#This Row],[Edad]]="Corregir","Corregir","Ok")</f>
        <v>Ok</v>
      </c>
      <c r="X3792" s="42" t="str">
        <f>+IFERROR(VLOOKUP(Tabla2[[#This Row],[DISTRITO SEGÚN DNI]],Hoja1!$A$2:$B$32,2,FALSE),"No")</f>
        <v>No</v>
      </c>
      <c r="Y3792" s="42" t="str">
        <f>IF(OR(LOWER(Tabla2[[#This Row],[GENERO]])="masculino", LOWER(Tabla2[[#This Row],[GENERO]])="femenino"),"OK","Corregir")</f>
        <v>OK</v>
      </c>
      <c r="Z3792" s="42" t="str">
        <f>+IF(Tabla2[[#This Row],[Nro. DNI / CE]]="","Corregir",IF(LEN(Tabla2[[#This Row],[Nro. DNI / CE]])&gt;=8,"OK","Corregir"))</f>
        <v>OK</v>
      </c>
      <c r="AA3792" s="42">
        <f>COUNTIF(Tabla2[APELLIDOS Y NOMBRES],Tabla2[[#This Row],[APELLIDOS Y NOMBRES]])</f>
        <v>1</v>
      </c>
      <c r="AB3792" s="42">
        <f>IF(Tabla2[[#This Row],[Trabajador]]&gt;1,1/Tabla2[[#This Row],[Trabajador]],Tabla2[[#This Row],[Trabajador]])</f>
        <v>1</v>
      </c>
      <c r="AC3792" t="str">
        <f>+IFERROR(IF(Tabla2[[#This Row],[FECHA CESE/BAJA]]="","No Aplica",IF(AND(MONTH(Tabla2[[#This Row],[FECHA CESE/BAJA]])=MONTH(TODAY()-30),YEAR(Tabla2[[#This Row],[FECHA CESE/BAJA]])=YEAR(TODAY())),MONTH(TODAY()-30)&amp;"-"&amp;YEAR(TODAY()),"Borrar")),"No aplica")</f>
        <v>No Aplica</v>
      </c>
      <c r="AD3792" t="str">
        <f>+IFERROR(IF(Tabla2[[#This Row],[FECHA INICIO DE LABORES EN OBRA]]="","No Aplica",IF(AND(MONTH(Tabla2[[#This Row],[FECHA INICIO DE LABORES EN OBRA]])=MONTH(TODAY()-30),YEAR(Tabla2[[#This Row],[FECHA INICIO DE LABORES EN OBRA]])=YEAR(TODAY())),MONTH(TODAY()-30)&amp;"-"&amp;YEAR(TODAY()),"No Aplica")),"No Aplica")</f>
        <v>No Aplica</v>
      </c>
    </row>
    <row r="3793" spans="1:30" x14ac:dyDescent="0.25">
      <c r="A3793" s="13" t="s">
        <v>12059</v>
      </c>
      <c r="B3793" s="15" t="s">
        <v>12060</v>
      </c>
      <c r="C3793" s="15" t="s">
        <v>12060</v>
      </c>
      <c r="D3793" s="15" t="s">
        <v>12633</v>
      </c>
      <c r="E3793" s="15" t="s">
        <v>12634</v>
      </c>
      <c r="F3793" s="39">
        <v>27788</v>
      </c>
      <c r="G3793" s="15">
        <v>2</v>
      </c>
      <c r="H3793" s="15" t="s">
        <v>12069</v>
      </c>
      <c r="I3793" s="15" t="s">
        <v>12079</v>
      </c>
      <c r="J3793" s="15" t="s">
        <v>12635</v>
      </c>
      <c r="K3793" s="15" t="s">
        <v>2113</v>
      </c>
      <c r="L3793" s="40" t="s">
        <v>6</v>
      </c>
      <c r="M3793" s="39"/>
      <c r="N3793" s="41" t="s">
        <v>2687</v>
      </c>
      <c r="O3793" s="39" t="s">
        <v>12344</v>
      </c>
      <c r="P3793" s="40">
        <v>1</v>
      </c>
      <c r="Q3793" s="40">
        <v>4</v>
      </c>
      <c r="R3793" s="40" t="str">
        <f>IFERROR(VLOOKUP(Tabla2[[#This Row],[CONTRATISTA PRNCIPAL]],Hoja1!$L$5:$M$9,2,FALSE),"CJV")</f>
        <v>CJV</v>
      </c>
      <c r="S3793" s="40" t="str">
        <f>IF(Tabla2[[#This Row],[EMPRESA]]=Tabla2[[#This Row],[CONTRATISTA PRNCIPAL]],"Principal","Secundaria")</f>
        <v>Principal</v>
      </c>
      <c r="T3793" s="42">
        <f>IFERROR(1/COUNTIF(Tabla2[CONTRATISTA PRNCIPAL],Tabla2[[#This Row],[CONTRATISTA PRNCIPAL]]),0)</f>
        <v>0.00392156862745098</v>
      </c>
      <c r="U3793" s="43">
        <f>IF(((TODAY()-Tabla2[[#This Row],[FECHA NACIMIENTO]])/365)&lt;18,"Corregir", IF(((TODAY()-Tabla2[[#This Row],[FECHA NACIMIENTO]])/365)&gt;80, "Corregir",ROUNDDOWN(((TODAY()-Tabla2[[#This Row],[FECHA NACIMIENTO]])/365),0)))</f>
        <v>47</v>
      </c>
      <c r="V37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793" s="44" t="str">
        <f>+IF(Tabla2[[#This Row],[Edad]]="Corregir","Corregir","Ok")</f>
        <v>Ok</v>
      </c>
      <c r="X3793" s="42" t="str">
        <f>+IFERROR(VLOOKUP(Tabla2[[#This Row],[DISTRITO SEGÚN DNI]],Hoja1!$A$2:$B$32,2,FALSE),"No")</f>
        <v>No</v>
      </c>
      <c r="Y3793" s="42" t="str">
        <f>IF(OR(LOWER(Tabla2[[#This Row],[GENERO]])="masculino", LOWER(Tabla2[[#This Row],[GENERO]])="femenino"),"OK","Corregir")</f>
        <v>OK</v>
      </c>
      <c r="Z3793" s="42" t="str">
        <f>+IF(Tabla2[[#This Row],[Nro. DNI / CE]]="","Corregir",IF(LEN(Tabla2[[#This Row],[Nro. DNI / CE]])&gt;=8,"OK","Corregir"))</f>
        <v>OK</v>
      </c>
      <c r="AA3793" s="42">
        <f>COUNTIF(Tabla2[APELLIDOS Y NOMBRES],Tabla2[[#This Row],[APELLIDOS Y NOMBRES]])</f>
        <v>1</v>
      </c>
      <c r="AB3793" s="42">
        <f>IF(Tabla2[[#This Row],[Trabajador]]&gt;1,1/Tabla2[[#This Row],[Trabajador]],Tabla2[[#This Row],[Trabajador]])</f>
        <v>1</v>
      </c>
      <c r="AC3793" t="str">
        <f>+IFERROR(IF(Tabla2[[#This Row],[FECHA CESE/BAJA]]="","No Aplica",IF(AND(MONTH(Tabla2[[#This Row],[FECHA CESE/BAJA]])=MONTH(TODAY()-30),YEAR(Tabla2[[#This Row],[FECHA CESE/BAJA]])=YEAR(TODAY())),MONTH(TODAY()-30)&amp;"-"&amp;YEAR(TODAY()),"Borrar")),"No aplica")</f>
        <v>No Aplica</v>
      </c>
      <c r="AD3793" t="str">
        <f>+IFERROR(IF(Tabla2[[#This Row],[FECHA INICIO DE LABORES EN OBRA]]="","No Aplica",IF(AND(MONTH(Tabla2[[#This Row],[FECHA INICIO DE LABORES EN OBRA]])=MONTH(TODAY()-30),YEAR(Tabla2[[#This Row],[FECHA INICIO DE LABORES EN OBRA]])=YEAR(TODAY())),MONTH(TODAY()-30)&amp;"-"&amp;YEAR(TODAY()),"No Aplica")),"No Aplica")</f>
        <v>No Aplica</v>
      </c>
    </row>
    <row r="3794" spans="1:30" x14ac:dyDescent="0.25">
      <c r="A3794" s="13" t="s">
        <v>12059</v>
      </c>
      <c r="B3794" s="15" t="s">
        <v>12060</v>
      </c>
      <c r="C3794" s="15" t="s">
        <v>12060</v>
      </c>
      <c r="D3794" s="15" t="s">
        <v>12636</v>
      </c>
      <c r="E3794" s="15" t="s">
        <v>12637</v>
      </c>
      <c r="F3794" s="39">
        <v>33009</v>
      </c>
      <c r="G3794" s="15">
        <v>2</v>
      </c>
      <c r="H3794" s="15" t="s">
        <v>12063</v>
      </c>
      <c r="I3794" s="15" t="s">
        <v>12064</v>
      </c>
      <c r="J3794" s="15" t="s">
        <v>12638</v>
      </c>
      <c r="K3794" s="15" t="s">
        <v>2722</v>
      </c>
      <c r="L3794" s="40" t="s">
        <v>6</v>
      </c>
      <c r="M3794" s="39"/>
      <c r="N3794" s="41" t="s">
        <v>2687</v>
      </c>
      <c r="O3794" s="39" t="s">
        <v>626</v>
      </c>
      <c r="P3794" s="40">
        <v>1</v>
      </c>
      <c r="Q3794" s="40">
        <v>4</v>
      </c>
      <c r="R3794" s="40" t="str">
        <f>IFERROR(VLOOKUP(Tabla2[[#This Row],[CONTRATISTA PRNCIPAL]],Hoja1!$L$5:$M$9,2,FALSE),"CJV")</f>
        <v>CJV</v>
      </c>
      <c r="S3794" s="40" t="str">
        <f>IF(Tabla2[[#This Row],[EMPRESA]]=Tabla2[[#This Row],[CONTRATISTA PRNCIPAL]],"Principal","Secundaria")</f>
        <v>Principal</v>
      </c>
      <c r="T3794" s="42">
        <f>IFERROR(1/COUNTIF(Tabla2[CONTRATISTA PRNCIPAL],Tabla2[[#This Row],[CONTRATISTA PRNCIPAL]]),0)</f>
        <v>0.00392156862745098</v>
      </c>
      <c r="U3794" s="43">
        <f>IF(((TODAY()-Tabla2[[#This Row],[FECHA NACIMIENTO]])/365)&lt;18,"Corregir", IF(((TODAY()-Tabla2[[#This Row],[FECHA NACIMIENTO]])/365)&gt;80, "Corregir",ROUNDDOWN(((TODAY()-Tabla2[[#This Row],[FECHA NACIMIENTO]])/365),0)))</f>
        <v>33</v>
      </c>
      <c r="V37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94" s="44" t="str">
        <f>+IF(Tabla2[[#This Row],[Edad]]="Corregir","Corregir","Ok")</f>
        <v>Ok</v>
      </c>
      <c r="X3794" s="42" t="str">
        <f>+IFERROR(VLOOKUP(Tabla2[[#This Row],[DISTRITO SEGÚN DNI]],Hoja1!$A$2:$B$32,2,FALSE),"No")</f>
        <v>No</v>
      </c>
      <c r="Y3794" s="42" t="str">
        <f>IF(OR(LOWER(Tabla2[[#This Row],[GENERO]])="masculino", LOWER(Tabla2[[#This Row],[GENERO]])="femenino"),"OK","Corregir")</f>
        <v>OK</v>
      </c>
      <c r="Z3794" s="42" t="str">
        <f>+IF(Tabla2[[#This Row],[Nro. DNI / CE]]="","Corregir",IF(LEN(Tabla2[[#This Row],[Nro. DNI / CE]])&gt;=8,"OK","Corregir"))</f>
        <v>OK</v>
      </c>
      <c r="AA3794" s="42">
        <f>COUNTIF(Tabla2[APELLIDOS Y NOMBRES],Tabla2[[#This Row],[APELLIDOS Y NOMBRES]])</f>
        <v>1</v>
      </c>
      <c r="AB3794" s="42">
        <f>IF(Tabla2[[#This Row],[Trabajador]]&gt;1,1/Tabla2[[#This Row],[Trabajador]],Tabla2[[#This Row],[Trabajador]])</f>
        <v>1</v>
      </c>
      <c r="AC3794" t="str">
        <f>+IFERROR(IF(Tabla2[[#This Row],[FECHA CESE/BAJA]]="","No Aplica",IF(AND(MONTH(Tabla2[[#This Row],[FECHA CESE/BAJA]])=MONTH(TODAY()-30),YEAR(Tabla2[[#This Row],[FECHA CESE/BAJA]])=YEAR(TODAY())),MONTH(TODAY()-30)&amp;"-"&amp;YEAR(TODAY()),"Borrar")),"No aplica")</f>
        <v>No Aplica</v>
      </c>
      <c r="AD3794" t="str">
        <f>+IFERROR(IF(Tabla2[[#This Row],[FECHA INICIO DE LABORES EN OBRA]]="","No Aplica",IF(AND(MONTH(Tabla2[[#This Row],[FECHA INICIO DE LABORES EN OBRA]])=MONTH(TODAY()-30),YEAR(Tabla2[[#This Row],[FECHA INICIO DE LABORES EN OBRA]])=YEAR(TODAY())),MONTH(TODAY()-30)&amp;"-"&amp;YEAR(TODAY()),"No Aplica")),"No Aplica")</f>
        <v>No Aplica</v>
      </c>
    </row>
    <row r="3795" spans="1:30" x14ac:dyDescent="0.25">
      <c r="A3795" s="13" t="s">
        <v>12059</v>
      </c>
      <c r="B3795" s="15" t="s">
        <v>12060</v>
      </c>
      <c r="C3795" s="15" t="s">
        <v>12060</v>
      </c>
      <c r="D3795" s="15" t="s">
        <v>1295</v>
      </c>
      <c r="E3795" s="15" t="s">
        <v>1296</v>
      </c>
      <c r="F3795" s="39">
        <v>21860</v>
      </c>
      <c r="G3795" s="15">
        <v>2</v>
      </c>
      <c r="H3795" s="15" t="s">
        <v>12063</v>
      </c>
      <c r="I3795" s="15" t="s">
        <v>12064</v>
      </c>
      <c r="J3795" s="15" t="s">
        <v>12639</v>
      </c>
      <c r="K3795" s="15" t="s">
        <v>2083</v>
      </c>
      <c r="L3795" s="40" t="s">
        <v>6</v>
      </c>
      <c r="M3795" s="39"/>
      <c r="N3795" s="41" t="s">
        <v>2687</v>
      </c>
      <c r="O3795" s="39" t="s">
        <v>1059</v>
      </c>
      <c r="P3795" s="40">
        <v>1</v>
      </c>
      <c r="Q3795" s="40">
        <v>4</v>
      </c>
      <c r="R3795" s="40" t="str">
        <f>IFERROR(VLOOKUP(Tabla2[[#This Row],[CONTRATISTA PRNCIPAL]],Hoja1!$L$5:$M$9,2,FALSE),"CJV")</f>
        <v>CJV</v>
      </c>
      <c r="S3795" s="40" t="str">
        <f>IF(Tabla2[[#This Row],[EMPRESA]]=Tabla2[[#This Row],[CONTRATISTA PRNCIPAL]],"Principal","Secundaria")</f>
        <v>Principal</v>
      </c>
      <c r="T3795" s="42">
        <f>IFERROR(1/COUNTIF(Tabla2[CONTRATISTA PRNCIPAL],Tabla2[[#This Row],[CONTRATISTA PRNCIPAL]]),0)</f>
        <v>0.00392156862745098</v>
      </c>
      <c r="U3795" s="43">
        <f>IF(((TODAY()-Tabla2[[#This Row],[FECHA NACIMIENTO]])/365)&lt;18,"Corregir", IF(((TODAY()-Tabla2[[#This Row],[FECHA NACIMIENTO]])/365)&gt;80, "Corregir",ROUNDDOWN(((TODAY()-Tabla2[[#This Row],[FECHA NACIMIENTO]])/365),0)))</f>
        <v>63</v>
      </c>
      <c r="V37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795" s="44" t="str">
        <f>+IF(Tabla2[[#This Row],[Edad]]="Corregir","Corregir","Ok")</f>
        <v>Ok</v>
      </c>
      <c r="X3795" s="42" t="str">
        <f>+IFERROR(VLOOKUP(Tabla2[[#This Row],[DISTRITO SEGÚN DNI]],Hoja1!$A$2:$B$32,2,FALSE),"No")</f>
        <v>ATE</v>
      </c>
      <c r="Y3795" s="42" t="str">
        <f>IF(OR(LOWER(Tabla2[[#This Row],[GENERO]])="masculino", LOWER(Tabla2[[#This Row],[GENERO]])="femenino"),"OK","Corregir")</f>
        <v>OK</v>
      </c>
      <c r="Z3795" s="42" t="str">
        <f>+IF(Tabla2[[#This Row],[Nro. DNI / CE]]="","Corregir",IF(LEN(Tabla2[[#This Row],[Nro. DNI / CE]])&gt;=8,"OK","Corregir"))</f>
        <v>OK</v>
      </c>
      <c r="AA3795" s="42">
        <f>COUNTIF(Tabla2[APELLIDOS Y NOMBRES],Tabla2[[#This Row],[APELLIDOS Y NOMBRES]])</f>
        <v>1</v>
      </c>
      <c r="AB3795" s="42">
        <f>IF(Tabla2[[#This Row],[Trabajador]]&gt;1,1/Tabla2[[#This Row],[Trabajador]],Tabla2[[#This Row],[Trabajador]])</f>
        <v>1</v>
      </c>
      <c r="AC3795" t="str">
        <f>+IFERROR(IF(Tabla2[[#This Row],[FECHA CESE/BAJA]]="","No Aplica",IF(AND(MONTH(Tabla2[[#This Row],[FECHA CESE/BAJA]])=MONTH(TODAY()-30),YEAR(Tabla2[[#This Row],[FECHA CESE/BAJA]])=YEAR(TODAY())),MONTH(TODAY()-30)&amp;"-"&amp;YEAR(TODAY()),"Borrar")),"No aplica")</f>
        <v>No Aplica</v>
      </c>
      <c r="AD3795" t="str">
        <f>+IFERROR(IF(Tabla2[[#This Row],[FECHA INICIO DE LABORES EN OBRA]]="","No Aplica",IF(AND(MONTH(Tabla2[[#This Row],[FECHA INICIO DE LABORES EN OBRA]])=MONTH(TODAY()-30),YEAR(Tabla2[[#This Row],[FECHA INICIO DE LABORES EN OBRA]])=YEAR(TODAY())),MONTH(TODAY()-30)&amp;"-"&amp;YEAR(TODAY()),"No Aplica")),"No Aplica")</f>
        <v>No Aplica</v>
      </c>
    </row>
    <row r="3796" spans="1:30" x14ac:dyDescent="0.25">
      <c r="A3796" s="13" t="s">
        <v>12059</v>
      </c>
      <c r="B3796" s="15" t="s">
        <v>12060</v>
      </c>
      <c r="C3796" s="15" t="s">
        <v>12060</v>
      </c>
      <c r="D3796" s="15" t="s">
        <v>1357</v>
      </c>
      <c r="E3796" s="15" t="s">
        <v>1358</v>
      </c>
      <c r="F3796" s="39">
        <v>37197</v>
      </c>
      <c r="G3796" s="15">
        <v>2</v>
      </c>
      <c r="H3796" s="15" t="s">
        <v>5155</v>
      </c>
      <c r="I3796" s="15" t="s">
        <v>12071</v>
      </c>
      <c r="J3796" s="15" t="s">
        <v>12640</v>
      </c>
      <c r="K3796" s="15" t="s">
        <v>2802</v>
      </c>
      <c r="L3796" s="40" t="s">
        <v>6</v>
      </c>
      <c r="M3796" s="39"/>
      <c r="N3796" s="41" t="s">
        <v>2687</v>
      </c>
      <c r="O3796" s="39" t="s">
        <v>1359</v>
      </c>
      <c r="P3796" s="40">
        <v>1</v>
      </c>
      <c r="Q3796" s="40">
        <v>4</v>
      </c>
      <c r="R3796" s="40" t="str">
        <f>IFERROR(VLOOKUP(Tabla2[[#This Row],[CONTRATISTA PRNCIPAL]],Hoja1!$L$5:$M$9,2,FALSE),"CJV")</f>
        <v>CJV</v>
      </c>
      <c r="S3796" s="40" t="str">
        <f>IF(Tabla2[[#This Row],[EMPRESA]]=Tabla2[[#This Row],[CONTRATISTA PRNCIPAL]],"Principal","Secundaria")</f>
        <v>Principal</v>
      </c>
      <c r="T3796" s="42">
        <f>IFERROR(1/COUNTIF(Tabla2[CONTRATISTA PRNCIPAL],Tabla2[[#This Row],[CONTRATISTA PRNCIPAL]]),0)</f>
        <v>0.00392156862745098</v>
      </c>
      <c r="U3796" s="43">
        <f>IF(((TODAY()-Tabla2[[#This Row],[FECHA NACIMIENTO]])/365)&lt;18,"Corregir", IF(((TODAY()-Tabla2[[#This Row],[FECHA NACIMIENTO]])/365)&gt;80, "Corregir",ROUNDDOWN(((TODAY()-Tabla2[[#This Row],[FECHA NACIMIENTO]])/365),0)))</f>
        <v>21</v>
      </c>
      <c r="V37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796" s="44" t="str">
        <f>+IF(Tabla2[[#This Row],[Edad]]="Corregir","Corregir","Ok")</f>
        <v>Ok</v>
      </c>
      <c r="X3796" s="42" t="str">
        <f>+IFERROR(VLOOKUP(Tabla2[[#This Row],[DISTRITO SEGÚN DNI]],Hoja1!$A$2:$B$32,2,FALSE),"No")</f>
        <v>CALLAO</v>
      </c>
      <c r="Y3796" s="42" t="str">
        <f>IF(OR(LOWER(Tabla2[[#This Row],[GENERO]])="masculino", LOWER(Tabla2[[#This Row],[GENERO]])="femenino"),"OK","Corregir")</f>
        <v>OK</v>
      </c>
      <c r="Z3796" s="42" t="str">
        <f>+IF(Tabla2[[#This Row],[Nro. DNI / CE]]="","Corregir",IF(LEN(Tabla2[[#This Row],[Nro. DNI / CE]])&gt;=8,"OK","Corregir"))</f>
        <v>OK</v>
      </c>
      <c r="AA3796" s="42">
        <f>COUNTIF(Tabla2[APELLIDOS Y NOMBRES],Tabla2[[#This Row],[APELLIDOS Y NOMBRES]])</f>
        <v>1</v>
      </c>
      <c r="AB3796" s="42">
        <f>IF(Tabla2[[#This Row],[Trabajador]]&gt;1,1/Tabla2[[#This Row],[Trabajador]],Tabla2[[#This Row],[Trabajador]])</f>
        <v>1</v>
      </c>
      <c r="AC3796" t="str">
        <f>+IFERROR(IF(Tabla2[[#This Row],[FECHA CESE/BAJA]]="","No Aplica",IF(AND(MONTH(Tabla2[[#This Row],[FECHA CESE/BAJA]])=MONTH(TODAY()-30),YEAR(Tabla2[[#This Row],[FECHA CESE/BAJA]])=YEAR(TODAY())),MONTH(TODAY()-30)&amp;"-"&amp;YEAR(TODAY()),"Borrar")),"No aplica")</f>
        <v>No Aplica</v>
      </c>
      <c r="AD3796" t="str">
        <f>+IFERROR(IF(Tabla2[[#This Row],[FECHA INICIO DE LABORES EN OBRA]]="","No Aplica",IF(AND(MONTH(Tabla2[[#This Row],[FECHA INICIO DE LABORES EN OBRA]])=MONTH(TODAY()-30),YEAR(Tabla2[[#This Row],[FECHA INICIO DE LABORES EN OBRA]])=YEAR(TODAY())),MONTH(TODAY()-30)&amp;"-"&amp;YEAR(TODAY()),"No Aplica")),"No Aplica")</f>
        <v>No Aplica</v>
      </c>
    </row>
    <row r="3797" spans="1:30" x14ac:dyDescent="0.25">
      <c r="A3797" s="13" t="s">
        <v>12059</v>
      </c>
      <c r="B3797" s="15" t="s">
        <v>12060</v>
      </c>
      <c r="C3797" s="15" t="s">
        <v>12060</v>
      </c>
      <c r="D3797" s="15" t="s">
        <v>12641</v>
      </c>
      <c r="E3797" s="15" t="s">
        <v>12642</v>
      </c>
      <c r="F3797" s="39">
        <v>31735</v>
      </c>
      <c r="G3797" s="15">
        <v>2</v>
      </c>
      <c r="H3797" s="15" t="s">
        <v>12643</v>
      </c>
      <c r="I3797" s="15" t="s">
        <v>12079</v>
      </c>
      <c r="J3797" s="15" t="s">
        <v>12644</v>
      </c>
      <c r="K3797" s="15" t="s">
        <v>12645</v>
      </c>
      <c r="L3797" s="40" t="s">
        <v>6</v>
      </c>
      <c r="M3797" s="39"/>
      <c r="N3797" s="41" t="s">
        <v>2687</v>
      </c>
      <c r="O3797" s="39">
        <v>44529</v>
      </c>
      <c r="P3797" s="40">
        <v>1</v>
      </c>
      <c r="Q3797" s="40">
        <v>4</v>
      </c>
      <c r="R3797" s="40" t="str">
        <f>IFERROR(VLOOKUP(Tabla2[[#This Row],[CONTRATISTA PRNCIPAL]],Hoja1!$L$5:$M$9,2,FALSE),"CJV")</f>
        <v>CJV</v>
      </c>
      <c r="S3797" s="40" t="str">
        <f>IF(Tabla2[[#This Row],[EMPRESA]]=Tabla2[[#This Row],[CONTRATISTA PRNCIPAL]],"Principal","Secundaria")</f>
        <v>Principal</v>
      </c>
      <c r="T3797" s="42">
        <f>IFERROR(1/COUNTIF(Tabla2[CONTRATISTA PRNCIPAL],Tabla2[[#This Row],[CONTRATISTA PRNCIPAL]]),0)</f>
        <v>0.00392156862745098</v>
      </c>
      <c r="U3797" s="43">
        <f>IF(((TODAY()-Tabla2[[#This Row],[FECHA NACIMIENTO]])/365)&lt;18,"Corregir", IF(((TODAY()-Tabla2[[#This Row],[FECHA NACIMIENTO]])/365)&gt;80, "Corregir",ROUNDDOWN(((TODAY()-Tabla2[[#This Row],[FECHA NACIMIENTO]])/365),0)))</f>
        <v>36</v>
      </c>
      <c r="V37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797" s="44" t="str">
        <f>+IF(Tabla2[[#This Row],[Edad]]="Corregir","Corregir","Ok")</f>
        <v>Ok</v>
      </c>
      <c r="X3797" s="42" t="str">
        <f>+IFERROR(VLOOKUP(Tabla2[[#This Row],[DISTRITO SEGÚN DNI]],Hoja1!$A$2:$B$32,2,FALSE),"No")</f>
        <v>No</v>
      </c>
      <c r="Y3797" s="42" t="str">
        <f>IF(OR(LOWER(Tabla2[[#This Row],[GENERO]])="masculino", LOWER(Tabla2[[#This Row],[GENERO]])="femenino"),"OK","Corregir")</f>
        <v>OK</v>
      </c>
      <c r="Z3797" s="42" t="str">
        <f>+IF(Tabla2[[#This Row],[Nro. DNI / CE]]="","Corregir",IF(LEN(Tabla2[[#This Row],[Nro. DNI / CE]])&gt;=8,"OK","Corregir"))</f>
        <v>OK</v>
      </c>
      <c r="AA3797" s="42">
        <f>COUNTIF(Tabla2[APELLIDOS Y NOMBRES],Tabla2[[#This Row],[APELLIDOS Y NOMBRES]])</f>
        <v>1</v>
      </c>
      <c r="AB3797" s="42">
        <f>IF(Tabla2[[#This Row],[Trabajador]]&gt;1,1/Tabla2[[#This Row],[Trabajador]],Tabla2[[#This Row],[Trabajador]])</f>
        <v>1</v>
      </c>
      <c r="AC3797" t="str">
        <f>+IFERROR(IF(Tabla2[[#This Row],[FECHA CESE/BAJA]]="","No Aplica",IF(AND(MONTH(Tabla2[[#This Row],[FECHA CESE/BAJA]])=MONTH(TODAY()-30),YEAR(Tabla2[[#This Row],[FECHA CESE/BAJA]])=YEAR(TODAY())),MONTH(TODAY()-30)&amp;"-"&amp;YEAR(TODAY()),"Borrar")),"No aplica")</f>
        <v>No Aplica</v>
      </c>
      <c r="AD3797" t="str">
        <f>+IFERROR(IF(Tabla2[[#This Row],[FECHA INICIO DE LABORES EN OBRA]]="","No Aplica",IF(AND(MONTH(Tabla2[[#This Row],[FECHA INICIO DE LABORES EN OBRA]])=MONTH(TODAY()-30),YEAR(Tabla2[[#This Row],[FECHA INICIO DE LABORES EN OBRA]])=YEAR(TODAY())),MONTH(TODAY()-30)&amp;"-"&amp;YEAR(TODAY()),"No Aplica")),"No Aplica")</f>
        <v>No Aplica</v>
      </c>
    </row>
    <row r="3798" spans="1:30" x14ac:dyDescent="0.25">
      <c r="A3798" s="13" t="s">
        <v>12059</v>
      </c>
      <c r="B3798" s="15" t="s">
        <v>12060</v>
      </c>
      <c r="C3798" s="15" t="s">
        <v>12060</v>
      </c>
      <c r="D3798" s="15" t="s">
        <v>1360</v>
      </c>
      <c r="E3798" s="15" t="s">
        <v>1361</v>
      </c>
      <c r="F3798" s="39">
        <v>23978</v>
      </c>
      <c r="G3798" s="15">
        <v>2</v>
      </c>
      <c r="H3798" s="15" t="s">
        <v>12063</v>
      </c>
      <c r="I3798" s="15" t="s">
        <v>12064</v>
      </c>
      <c r="J3798" s="15" t="s">
        <v>12646</v>
      </c>
      <c r="K3798" s="15" t="s">
        <v>2802</v>
      </c>
      <c r="L3798" s="40" t="s">
        <v>6</v>
      </c>
      <c r="M3798" s="39"/>
      <c r="N3798" s="41" t="s">
        <v>2687</v>
      </c>
      <c r="O3798" s="39">
        <v>45036</v>
      </c>
      <c r="P3798" s="40">
        <v>1</v>
      </c>
      <c r="Q3798" s="40">
        <v>4</v>
      </c>
      <c r="R3798" s="40" t="str">
        <f>IFERROR(VLOOKUP(Tabla2[[#This Row],[CONTRATISTA PRNCIPAL]],Hoja1!$L$5:$M$9,2,FALSE),"CJV")</f>
        <v>CJV</v>
      </c>
      <c r="S3798" s="40" t="str">
        <f>IF(Tabla2[[#This Row],[EMPRESA]]=Tabla2[[#This Row],[CONTRATISTA PRNCIPAL]],"Principal","Secundaria")</f>
        <v>Principal</v>
      </c>
      <c r="T3798" s="42">
        <f>IFERROR(1/COUNTIF(Tabla2[CONTRATISTA PRNCIPAL],Tabla2[[#This Row],[CONTRATISTA PRNCIPAL]]),0)</f>
        <v>0.00392156862745098</v>
      </c>
      <c r="U3798" s="43">
        <f>IF(((TODAY()-Tabla2[[#This Row],[FECHA NACIMIENTO]])/365)&lt;18,"Corregir", IF(((TODAY()-Tabla2[[#This Row],[FECHA NACIMIENTO]])/365)&gt;80, "Corregir",ROUNDDOWN(((TODAY()-Tabla2[[#This Row],[FECHA NACIMIENTO]])/365),0)))</f>
        <v>58</v>
      </c>
      <c r="V37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798" s="44" t="str">
        <f>+IF(Tabla2[[#This Row],[Edad]]="Corregir","Corregir","Ok")</f>
        <v>Ok</v>
      </c>
      <c r="X3798" s="42" t="str">
        <f>+IFERROR(VLOOKUP(Tabla2[[#This Row],[DISTRITO SEGÚN DNI]],Hoja1!$A$2:$B$32,2,FALSE),"No")</f>
        <v>CALLAO</v>
      </c>
      <c r="Y3798" s="42" t="str">
        <f>IF(OR(LOWER(Tabla2[[#This Row],[GENERO]])="masculino", LOWER(Tabla2[[#This Row],[GENERO]])="femenino"),"OK","Corregir")</f>
        <v>OK</v>
      </c>
      <c r="Z3798" s="42" t="str">
        <f>+IF(Tabla2[[#This Row],[Nro. DNI / CE]]="","Corregir",IF(LEN(Tabla2[[#This Row],[Nro. DNI / CE]])&gt;=8,"OK","Corregir"))</f>
        <v>OK</v>
      </c>
      <c r="AA3798" s="42">
        <f>COUNTIF(Tabla2[APELLIDOS Y NOMBRES],Tabla2[[#This Row],[APELLIDOS Y NOMBRES]])</f>
        <v>1</v>
      </c>
      <c r="AB3798" s="42">
        <f>IF(Tabla2[[#This Row],[Trabajador]]&gt;1,1/Tabla2[[#This Row],[Trabajador]],Tabla2[[#This Row],[Trabajador]])</f>
        <v>1</v>
      </c>
      <c r="AC3798" t="str">
        <f>+IFERROR(IF(Tabla2[[#This Row],[FECHA CESE/BAJA]]="","No Aplica",IF(AND(MONTH(Tabla2[[#This Row],[FECHA CESE/BAJA]])=MONTH(TODAY()-30),YEAR(Tabla2[[#This Row],[FECHA CESE/BAJA]])=YEAR(TODAY())),MONTH(TODAY()-30)&amp;"-"&amp;YEAR(TODAY()),"Borrar")),"No aplica")</f>
        <v>No Aplica</v>
      </c>
      <c r="AD3798" t="str">
        <f>+IFERROR(IF(Tabla2[[#This Row],[FECHA INICIO DE LABORES EN OBRA]]="","No Aplica",IF(AND(MONTH(Tabla2[[#This Row],[FECHA INICIO DE LABORES EN OBRA]])=MONTH(TODAY()-30),YEAR(Tabla2[[#This Row],[FECHA INICIO DE LABORES EN OBRA]])=YEAR(TODAY())),MONTH(TODAY()-30)&amp;"-"&amp;YEAR(TODAY()),"No Aplica")),"No Aplica")</f>
        <v>No Aplica</v>
      </c>
    </row>
    <row r="3799" spans="1:30" x14ac:dyDescent="0.25">
      <c r="A3799" s="13" t="s">
        <v>12059</v>
      </c>
      <c r="B3799" s="15" t="s">
        <v>12060</v>
      </c>
      <c r="C3799" s="15" t="s">
        <v>12060</v>
      </c>
      <c r="D3799" s="15" t="s">
        <v>12647</v>
      </c>
      <c r="E3799" s="15" t="s">
        <v>12648</v>
      </c>
      <c r="F3799" s="39">
        <v>34149</v>
      </c>
      <c r="G3799" s="15">
        <v>1</v>
      </c>
      <c r="H3799" s="15" t="s">
        <v>12649</v>
      </c>
      <c r="I3799" s="15" t="s">
        <v>12064</v>
      </c>
      <c r="J3799" s="15" t="s">
        <v>12650</v>
      </c>
      <c r="K3799" s="15" t="s">
        <v>2126</v>
      </c>
      <c r="L3799" s="40" t="s">
        <v>6</v>
      </c>
      <c r="M3799" s="39"/>
      <c r="N3799" s="41" t="s">
        <v>2687</v>
      </c>
      <c r="O3799" s="39">
        <v>44883</v>
      </c>
      <c r="P3799" s="40">
        <v>1</v>
      </c>
      <c r="Q3799" s="40">
        <v>4</v>
      </c>
      <c r="R3799" s="40" t="str">
        <f>IFERROR(VLOOKUP(Tabla2[[#This Row],[CONTRATISTA PRNCIPAL]],Hoja1!$L$5:$M$9,2,FALSE),"CJV")</f>
        <v>CJV</v>
      </c>
      <c r="S3799" s="40" t="str">
        <f>IF(Tabla2[[#This Row],[EMPRESA]]=Tabla2[[#This Row],[CONTRATISTA PRNCIPAL]],"Principal","Secundaria")</f>
        <v>Principal</v>
      </c>
      <c r="T3799" s="42">
        <f>IFERROR(1/COUNTIF(Tabla2[CONTRATISTA PRNCIPAL],Tabla2[[#This Row],[CONTRATISTA PRNCIPAL]]),0)</f>
        <v>0.00392156862745098</v>
      </c>
      <c r="U3799" s="43">
        <f>IF(((TODAY()-Tabla2[[#This Row],[FECHA NACIMIENTO]])/365)&lt;18,"Corregir", IF(((TODAY()-Tabla2[[#This Row],[FECHA NACIMIENTO]])/365)&gt;80, "Corregir",ROUNDDOWN(((TODAY()-Tabla2[[#This Row],[FECHA NACIMIENTO]])/365),0)))</f>
        <v>30</v>
      </c>
      <c r="V37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799" s="44" t="str">
        <f>+IF(Tabla2[[#This Row],[Edad]]="Corregir","Corregir","Ok")</f>
        <v>Ok</v>
      </c>
      <c r="X3799" s="42" t="str">
        <f>+IFERROR(VLOOKUP(Tabla2[[#This Row],[DISTRITO SEGÚN DNI]],Hoja1!$A$2:$B$32,2,FALSE),"No")</f>
        <v>No</v>
      </c>
      <c r="Y3799" s="42" t="str">
        <f>IF(OR(LOWER(Tabla2[[#This Row],[GENERO]])="masculino", LOWER(Tabla2[[#This Row],[GENERO]])="femenino"),"OK","Corregir")</f>
        <v>OK</v>
      </c>
      <c r="Z3799" s="42" t="str">
        <f>+IF(Tabla2[[#This Row],[Nro. DNI / CE]]="","Corregir",IF(LEN(Tabla2[[#This Row],[Nro. DNI / CE]])&gt;=8,"OK","Corregir"))</f>
        <v>OK</v>
      </c>
      <c r="AA3799" s="42">
        <f>COUNTIF(Tabla2[APELLIDOS Y NOMBRES],Tabla2[[#This Row],[APELLIDOS Y NOMBRES]])</f>
        <v>1</v>
      </c>
      <c r="AB3799" s="42">
        <f>IF(Tabla2[[#This Row],[Trabajador]]&gt;1,1/Tabla2[[#This Row],[Trabajador]],Tabla2[[#This Row],[Trabajador]])</f>
        <v>1</v>
      </c>
      <c r="AC3799" t="str">
        <f>+IFERROR(IF(Tabla2[[#This Row],[FECHA CESE/BAJA]]="","No Aplica",IF(AND(MONTH(Tabla2[[#This Row],[FECHA CESE/BAJA]])=MONTH(TODAY()-30),YEAR(Tabla2[[#This Row],[FECHA CESE/BAJA]])=YEAR(TODAY())),MONTH(TODAY()-30)&amp;"-"&amp;YEAR(TODAY()),"Borrar")),"No aplica")</f>
        <v>No Aplica</v>
      </c>
      <c r="AD3799" t="str">
        <f>+IFERROR(IF(Tabla2[[#This Row],[FECHA INICIO DE LABORES EN OBRA]]="","No Aplica",IF(AND(MONTH(Tabla2[[#This Row],[FECHA INICIO DE LABORES EN OBRA]])=MONTH(TODAY()-30),YEAR(Tabla2[[#This Row],[FECHA INICIO DE LABORES EN OBRA]])=YEAR(TODAY())),MONTH(TODAY()-30)&amp;"-"&amp;YEAR(TODAY()),"No Aplica")),"No Aplica")</f>
        <v>No Aplica</v>
      </c>
    </row>
    <row r="3800" spans="1:30" x14ac:dyDescent="0.25">
      <c r="A3800" s="13" t="s">
        <v>12059</v>
      </c>
      <c r="B3800" s="15" t="s">
        <v>12060</v>
      </c>
      <c r="C3800" s="15" t="s">
        <v>12060</v>
      </c>
      <c r="D3800" s="15" t="s">
        <v>1362</v>
      </c>
      <c r="E3800" s="15" t="s">
        <v>1363</v>
      </c>
      <c r="F3800" s="39">
        <v>28979</v>
      </c>
      <c r="G3800" s="15">
        <v>2</v>
      </c>
      <c r="H3800" s="15" t="s">
        <v>12104</v>
      </c>
      <c r="I3800" s="15" t="s">
        <v>12074</v>
      </c>
      <c r="J3800" s="15" t="s">
        <v>12651</v>
      </c>
      <c r="K3800" s="15" t="s">
        <v>12652</v>
      </c>
      <c r="L3800" s="40" t="s">
        <v>6</v>
      </c>
      <c r="M3800" s="39"/>
      <c r="N3800" s="41" t="s">
        <v>2687</v>
      </c>
      <c r="O3800" s="39">
        <v>45085</v>
      </c>
      <c r="P3800" s="40">
        <v>1</v>
      </c>
      <c r="Q3800" s="40">
        <v>4</v>
      </c>
      <c r="R3800" s="40" t="str">
        <f>IFERROR(VLOOKUP(Tabla2[[#This Row],[CONTRATISTA PRNCIPAL]],Hoja1!$L$5:$M$9,2,FALSE),"CJV")</f>
        <v>CJV</v>
      </c>
      <c r="S3800" s="40" t="str">
        <f>IF(Tabla2[[#This Row],[EMPRESA]]=Tabla2[[#This Row],[CONTRATISTA PRNCIPAL]],"Principal","Secundaria")</f>
        <v>Principal</v>
      </c>
      <c r="T3800" s="42">
        <f>IFERROR(1/COUNTIF(Tabla2[CONTRATISTA PRNCIPAL],Tabla2[[#This Row],[CONTRATISTA PRNCIPAL]]),0)</f>
        <v>0.00392156862745098</v>
      </c>
      <c r="U3800" s="43">
        <f>IF(((TODAY()-Tabla2[[#This Row],[FECHA NACIMIENTO]])/365)&lt;18,"Corregir", IF(((TODAY()-Tabla2[[#This Row],[FECHA NACIMIENTO]])/365)&gt;80, "Corregir",ROUNDDOWN(((TODAY()-Tabla2[[#This Row],[FECHA NACIMIENTO]])/365),0)))</f>
        <v>44</v>
      </c>
      <c r="V38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00" s="44" t="str">
        <f>+IF(Tabla2[[#This Row],[Edad]]="Corregir","Corregir","Ok")</f>
        <v>Ok</v>
      </c>
      <c r="X3800" s="42" t="str">
        <f>+IFERROR(VLOOKUP(Tabla2[[#This Row],[DISTRITO SEGÚN DNI]],Hoja1!$A$2:$B$32,2,FALSE),"No")</f>
        <v>CALLAO</v>
      </c>
      <c r="Y3800" s="42" t="str">
        <f>IF(OR(LOWER(Tabla2[[#This Row],[GENERO]])="masculino", LOWER(Tabla2[[#This Row],[GENERO]])="femenino"),"OK","Corregir")</f>
        <v>OK</v>
      </c>
      <c r="Z3800" s="42" t="str">
        <f>+IF(Tabla2[[#This Row],[Nro. DNI / CE]]="","Corregir",IF(LEN(Tabla2[[#This Row],[Nro. DNI / CE]])&gt;=8,"OK","Corregir"))</f>
        <v>OK</v>
      </c>
      <c r="AA3800" s="42">
        <f>COUNTIF(Tabla2[APELLIDOS Y NOMBRES],Tabla2[[#This Row],[APELLIDOS Y NOMBRES]])</f>
        <v>1</v>
      </c>
      <c r="AB3800" s="42">
        <f>IF(Tabla2[[#This Row],[Trabajador]]&gt;1,1/Tabla2[[#This Row],[Trabajador]],Tabla2[[#This Row],[Trabajador]])</f>
        <v>1</v>
      </c>
      <c r="AC3800" t="str">
        <f>+IFERROR(IF(Tabla2[[#This Row],[FECHA CESE/BAJA]]="","No Aplica",IF(AND(MONTH(Tabla2[[#This Row],[FECHA CESE/BAJA]])=MONTH(TODAY()-30),YEAR(Tabla2[[#This Row],[FECHA CESE/BAJA]])=YEAR(TODAY())),MONTH(TODAY()-30)&amp;"-"&amp;YEAR(TODAY()),"Borrar")),"No aplica")</f>
        <v>No Aplica</v>
      </c>
      <c r="AD3800" t="str">
        <f>+IFERROR(IF(Tabla2[[#This Row],[FECHA INICIO DE LABORES EN OBRA]]="","No Aplica",IF(AND(MONTH(Tabla2[[#This Row],[FECHA INICIO DE LABORES EN OBRA]])=MONTH(TODAY()-30),YEAR(Tabla2[[#This Row],[FECHA INICIO DE LABORES EN OBRA]])=YEAR(TODAY())),MONTH(TODAY()-30)&amp;"-"&amp;YEAR(TODAY()),"No Aplica")),"No Aplica")</f>
        <v>No Aplica</v>
      </c>
    </row>
    <row r="3801" spans="1:30" x14ac:dyDescent="0.25">
      <c r="A3801" s="13" t="s">
        <v>12059</v>
      </c>
      <c r="B3801" s="15" t="s">
        <v>12060</v>
      </c>
      <c r="C3801" s="15" t="s">
        <v>12060</v>
      </c>
      <c r="D3801" s="15" t="s">
        <v>12653</v>
      </c>
      <c r="E3801" s="15" t="s">
        <v>12654</v>
      </c>
      <c r="F3801" s="39">
        <v>23644</v>
      </c>
      <c r="G3801" s="15">
        <v>2</v>
      </c>
      <c r="H3801" s="15" t="s">
        <v>12063</v>
      </c>
      <c r="I3801" s="15" t="s">
        <v>12079</v>
      </c>
      <c r="J3801" s="15" t="s">
        <v>12655</v>
      </c>
      <c r="K3801" s="15" t="s">
        <v>2113</v>
      </c>
      <c r="L3801" s="40" t="s">
        <v>6</v>
      </c>
      <c r="M3801" s="39"/>
      <c r="N3801" s="41" t="s">
        <v>2687</v>
      </c>
      <c r="O3801" s="39" t="s">
        <v>12113</v>
      </c>
      <c r="P3801" s="40">
        <v>1</v>
      </c>
      <c r="Q3801" s="40">
        <v>4</v>
      </c>
      <c r="R3801" s="40" t="str">
        <f>IFERROR(VLOOKUP(Tabla2[[#This Row],[CONTRATISTA PRNCIPAL]],Hoja1!$L$5:$M$9,2,FALSE),"CJV")</f>
        <v>CJV</v>
      </c>
      <c r="S3801" s="40" t="str">
        <f>IF(Tabla2[[#This Row],[EMPRESA]]=Tabla2[[#This Row],[CONTRATISTA PRNCIPAL]],"Principal","Secundaria")</f>
        <v>Principal</v>
      </c>
      <c r="T3801" s="42">
        <f>IFERROR(1/COUNTIF(Tabla2[CONTRATISTA PRNCIPAL],Tabla2[[#This Row],[CONTRATISTA PRNCIPAL]]),0)</f>
        <v>0.00392156862745098</v>
      </c>
      <c r="U3801" s="43">
        <f>IF(((TODAY()-Tabla2[[#This Row],[FECHA NACIMIENTO]])/365)&lt;18,"Corregir", IF(((TODAY()-Tabla2[[#This Row],[FECHA NACIMIENTO]])/365)&gt;80, "Corregir",ROUNDDOWN(((TODAY()-Tabla2[[#This Row],[FECHA NACIMIENTO]])/365),0)))</f>
        <v>59</v>
      </c>
      <c r="V38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801" s="44" t="str">
        <f>+IF(Tabla2[[#This Row],[Edad]]="Corregir","Corregir","Ok")</f>
        <v>Ok</v>
      </c>
      <c r="X3801" s="42" t="str">
        <f>+IFERROR(VLOOKUP(Tabla2[[#This Row],[DISTRITO SEGÚN DNI]],Hoja1!$A$2:$B$32,2,FALSE),"No")</f>
        <v>No</v>
      </c>
      <c r="Y3801" s="42" t="str">
        <f>IF(OR(LOWER(Tabla2[[#This Row],[GENERO]])="masculino", LOWER(Tabla2[[#This Row],[GENERO]])="femenino"),"OK","Corregir")</f>
        <v>OK</v>
      </c>
      <c r="Z3801" s="42" t="str">
        <f>+IF(Tabla2[[#This Row],[Nro. DNI / CE]]="","Corregir",IF(LEN(Tabla2[[#This Row],[Nro. DNI / CE]])&gt;=8,"OK","Corregir"))</f>
        <v>OK</v>
      </c>
      <c r="AA3801" s="42">
        <f>COUNTIF(Tabla2[APELLIDOS Y NOMBRES],Tabla2[[#This Row],[APELLIDOS Y NOMBRES]])</f>
        <v>1</v>
      </c>
      <c r="AB3801" s="42">
        <f>IF(Tabla2[[#This Row],[Trabajador]]&gt;1,1/Tabla2[[#This Row],[Trabajador]],Tabla2[[#This Row],[Trabajador]])</f>
        <v>1</v>
      </c>
      <c r="AC3801" t="str">
        <f>+IFERROR(IF(Tabla2[[#This Row],[FECHA CESE/BAJA]]="","No Aplica",IF(AND(MONTH(Tabla2[[#This Row],[FECHA CESE/BAJA]])=MONTH(TODAY()-30),YEAR(Tabla2[[#This Row],[FECHA CESE/BAJA]])=YEAR(TODAY())),MONTH(TODAY()-30)&amp;"-"&amp;YEAR(TODAY()),"Borrar")),"No aplica")</f>
        <v>No Aplica</v>
      </c>
      <c r="AD3801" t="str">
        <f>+IFERROR(IF(Tabla2[[#This Row],[FECHA INICIO DE LABORES EN OBRA]]="","No Aplica",IF(AND(MONTH(Tabla2[[#This Row],[FECHA INICIO DE LABORES EN OBRA]])=MONTH(TODAY()-30),YEAR(Tabla2[[#This Row],[FECHA INICIO DE LABORES EN OBRA]])=YEAR(TODAY())),MONTH(TODAY()-30)&amp;"-"&amp;YEAR(TODAY()),"No Aplica")),"No Aplica")</f>
        <v>No Aplica</v>
      </c>
    </row>
    <row r="3802" spans="1:30" x14ac:dyDescent="0.25">
      <c r="A3802" s="13" t="s">
        <v>12059</v>
      </c>
      <c r="B3802" s="15" t="s">
        <v>12060</v>
      </c>
      <c r="C3802" s="15" t="s">
        <v>12060</v>
      </c>
      <c r="D3802" s="15" t="s">
        <v>1364</v>
      </c>
      <c r="E3802" s="15" t="s">
        <v>1365</v>
      </c>
      <c r="F3802" s="39">
        <v>29213</v>
      </c>
      <c r="G3802" s="15">
        <v>2</v>
      </c>
      <c r="H3802" s="15" t="s">
        <v>12073</v>
      </c>
      <c r="I3802" s="15" t="s">
        <v>12079</v>
      </c>
      <c r="J3802" s="15" t="s">
        <v>12656</v>
      </c>
      <c r="K3802" s="15" t="s">
        <v>2136</v>
      </c>
      <c r="L3802" s="40" t="s">
        <v>6</v>
      </c>
      <c r="M3802" s="39"/>
      <c r="N3802" s="41" t="s">
        <v>2687</v>
      </c>
      <c r="O3802" s="39">
        <v>44698</v>
      </c>
      <c r="P3802" s="40">
        <v>1</v>
      </c>
      <c r="Q3802" s="40">
        <v>4</v>
      </c>
      <c r="R3802" s="40" t="str">
        <f>IFERROR(VLOOKUP(Tabla2[[#This Row],[CONTRATISTA PRNCIPAL]],Hoja1!$L$5:$M$9,2,FALSE),"CJV")</f>
        <v>CJV</v>
      </c>
      <c r="S3802" s="40" t="str">
        <f>IF(Tabla2[[#This Row],[EMPRESA]]=Tabla2[[#This Row],[CONTRATISTA PRNCIPAL]],"Principal","Secundaria")</f>
        <v>Principal</v>
      </c>
      <c r="T3802" s="42">
        <f>IFERROR(1/COUNTIF(Tabla2[CONTRATISTA PRNCIPAL],Tabla2[[#This Row],[CONTRATISTA PRNCIPAL]]),0)</f>
        <v>0.00392156862745098</v>
      </c>
      <c r="U3802" s="43">
        <f>IF(((TODAY()-Tabla2[[#This Row],[FECHA NACIMIENTO]])/365)&lt;18,"Corregir", IF(((TODAY()-Tabla2[[#This Row],[FECHA NACIMIENTO]])/365)&gt;80, "Corregir",ROUNDDOWN(((TODAY()-Tabla2[[#This Row],[FECHA NACIMIENTO]])/365),0)))</f>
        <v>43</v>
      </c>
      <c r="V38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02" s="44" t="str">
        <f>+IF(Tabla2[[#This Row],[Edad]]="Corregir","Corregir","Ok")</f>
        <v>Ok</v>
      </c>
      <c r="X3802" s="42" t="str">
        <f>+IFERROR(VLOOKUP(Tabla2[[#This Row],[DISTRITO SEGÚN DNI]],Hoja1!$A$2:$B$32,2,FALSE),"No")</f>
        <v>SANTA ANITA</v>
      </c>
      <c r="Y3802" s="42" t="str">
        <f>IF(OR(LOWER(Tabla2[[#This Row],[GENERO]])="masculino", LOWER(Tabla2[[#This Row],[GENERO]])="femenino"),"OK","Corregir")</f>
        <v>OK</v>
      </c>
      <c r="Z3802" s="42" t="str">
        <f>+IF(Tabla2[[#This Row],[Nro. DNI / CE]]="","Corregir",IF(LEN(Tabla2[[#This Row],[Nro. DNI / CE]])&gt;=8,"OK","Corregir"))</f>
        <v>OK</v>
      </c>
      <c r="AA3802" s="42">
        <f>COUNTIF(Tabla2[APELLIDOS Y NOMBRES],Tabla2[[#This Row],[APELLIDOS Y NOMBRES]])</f>
        <v>1</v>
      </c>
      <c r="AB3802" s="42">
        <f>IF(Tabla2[[#This Row],[Trabajador]]&gt;1,1/Tabla2[[#This Row],[Trabajador]],Tabla2[[#This Row],[Trabajador]])</f>
        <v>1</v>
      </c>
      <c r="AC3802" t="str">
        <f>+IFERROR(IF(Tabla2[[#This Row],[FECHA CESE/BAJA]]="","No Aplica",IF(AND(MONTH(Tabla2[[#This Row],[FECHA CESE/BAJA]])=MONTH(TODAY()-30),YEAR(Tabla2[[#This Row],[FECHA CESE/BAJA]])=YEAR(TODAY())),MONTH(TODAY()-30)&amp;"-"&amp;YEAR(TODAY()),"Borrar")),"No aplica")</f>
        <v>No Aplica</v>
      </c>
      <c r="AD3802" t="str">
        <f>+IFERROR(IF(Tabla2[[#This Row],[FECHA INICIO DE LABORES EN OBRA]]="","No Aplica",IF(AND(MONTH(Tabla2[[#This Row],[FECHA INICIO DE LABORES EN OBRA]])=MONTH(TODAY()-30),YEAR(Tabla2[[#This Row],[FECHA INICIO DE LABORES EN OBRA]])=YEAR(TODAY())),MONTH(TODAY()-30)&amp;"-"&amp;YEAR(TODAY()),"No Aplica")),"No Aplica")</f>
        <v>No Aplica</v>
      </c>
    </row>
    <row r="3803" spans="1:30" x14ac:dyDescent="0.25">
      <c r="A3803" s="13" t="s">
        <v>12059</v>
      </c>
      <c r="B3803" s="15" t="s">
        <v>12060</v>
      </c>
      <c r="C3803" s="15" t="s">
        <v>12060</v>
      </c>
      <c r="D3803" s="15" t="s">
        <v>12657</v>
      </c>
      <c r="E3803" s="15" t="s">
        <v>12658</v>
      </c>
      <c r="F3803" s="39">
        <v>32942</v>
      </c>
      <c r="G3803" s="15">
        <v>2</v>
      </c>
      <c r="H3803" s="15" t="s">
        <v>12096</v>
      </c>
      <c r="I3803" s="15" t="s">
        <v>12074</v>
      </c>
      <c r="J3803" s="15" t="s">
        <v>12659</v>
      </c>
      <c r="K3803" s="15" t="s">
        <v>2697</v>
      </c>
      <c r="L3803" s="40" t="s">
        <v>6</v>
      </c>
      <c r="M3803" s="39"/>
      <c r="N3803" s="41" t="s">
        <v>2687</v>
      </c>
      <c r="O3803" s="39">
        <v>45082</v>
      </c>
      <c r="P3803" s="40">
        <v>1</v>
      </c>
      <c r="Q3803" s="40">
        <v>4</v>
      </c>
      <c r="R3803" s="40" t="str">
        <f>IFERROR(VLOOKUP(Tabla2[[#This Row],[CONTRATISTA PRNCIPAL]],Hoja1!$L$5:$M$9,2,FALSE),"CJV")</f>
        <v>CJV</v>
      </c>
      <c r="S3803" s="40" t="str">
        <f>IF(Tabla2[[#This Row],[EMPRESA]]=Tabla2[[#This Row],[CONTRATISTA PRNCIPAL]],"Principal","Secundaria")</f>
        <v>Principal</v>
      </c>
      <c r="T3803" s="42">
        <f>IFERROR(1/COUNTIF(Tabla2[CONTRATISTA PRNCIPAL],Tabla2[[#This Row],[CONTRATISTA PRNCIPAL]]),0)</f>
        <v>0.00392156862745098</v>
      </c>
      <c r="U3803" s="43">
        <f>IF(((TODAY()-Tabla2[[#This Row],[FECHA NACIMIENTO]])/365)&lt;18,"Corregir", IF(((TODAY()-Tabla2[[#This Row],[FECHA NACIMIENTO]])/365)&gt;80, "Corregir",ROUNDDOWN(((TODAY()-Tabla2[[#This Row],[FECHA NACIMIENTO]])/365),0)))</f>
        <v>33</v>
      </c>
      <c r="V38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03" s="44" t="str">
        <f>+IF(Tabla2[[#This Row],[Edad]]="Corregir","Corregir","Ok")</f>
        <v>Ok</v>
      </c>
      <c r="X3803" s="42" t="str">
        <f>+IFERROR(VLOOKUP(Tabla2[[#This Row],[DISTRITO SEGÚN DNI]],Hoja1!$A$2:$B$32,2,FALSE),"No")</f>
        <v>No</v>
      </c>
      <c r="Y3803" s="42" t="str">
        <f>IF(OR(LOWER(Tabla2[[#This Row],[GENERO]])="masculino", LOWER(Tabla2[[#This Row],[GENERO]])="femenino"),"OK","Corregir")</f>
        <v>OK</v>
      </c>
      <c r="Z3803" s="42" t="str">
        <f>+IF(Tabla2[[#This Row],[Nro. DNI / CE]]="","Corregir",IF(LEN(Tabla2[[#This Row],[Nro. DNI / CE]])&gt;=8,"OK","Corregir"))</f>
        <v>OK</v>
      </c>
      <c r="AA3803" s="42">
        <f>COUNTIF(Tabla2[APELLIDOS Y NOMBRES],Tabla2[[#This Row],[APELLIDOS Y NOMBRES]])</f>
        <v>1</v>
      </c>
      <c r="AB3803" s="42">
        <f>IF(Tabla2[[#This Row],[Trabajador]]&gt;1,1/Tabla2[[#This Row],[Trabajador]],Tabla2[[#This Row],[Trabajador]])</f>
        <v>1</v>
      </c>
      <c r="AC3803" t="str">
        <f>+IFERROR(IF(Tabla2[[#This Row],[FECHA CESE/BAJA]]="","No Aplica",IF(AND(MONTH(Tabla2[[#This Row],[FECHA CESE/BAJA]])=MONTH(TODAY()-30),YEAR(Tabla2[[#This Row],[FECHA CESE/BAJA]])=YEAR(TODAY())),MONTH(TODAY()-30)&amp;"-"&amp;YEAR(TODAY()),"Borrar")),"No aplica")</f>
        <v>No Aplica</v>
      </c>
      <c r="AD3803" t="str">
        <f>+IFERROR(IF(Tabla2[[#This Row],[FECHA INICIO DE LABORES EN OBRA]]="","No Aplica",IF(AND(MONTH(Tabla2[[#This Row],[FECHA INICIO DE LABORES EN OBRA]])=MONTH(TODAY()-30),YEAR(Tabla2[[#This Row],[FECHA INICIO DE LABORES EN OBRA]])=YEAR(TODAY())),MONTH(TODAY()-30)&amp;"-"&amp;YEAR(TODAY()),"No Aplica")),"No Aplica")</f>
        <v>No Aplica</v>
      </c>
    </row>
    <row r="3804" spans="1:30" x14ac:dyDescent="0.25">
      <c r="A3804" s="13" t="s">
        <v>12059</v>
      </c>
      <c r="B3804" s="15" t="s">
        <v>12060</v>
      </c>
      <c r="C3804" s="15" t="s">
        <v>12060</v>
      </c>
      <c r="D3804" s="15" t="s">
        <v>12660</v>
      </c>
      <c r="E3804" s="15" t="s">
        <v>12661</v>
      </c>
      <c r="F3804" s="39">
        <v>36856</v>
      </c>
      <c r="G3804" s="15">
        <v>2</v>
      </c>
      <c r="H3804" s="15" t="s">
        <v>12218</v>
      </c>
      <c r="I3804" s="15" t="s">
        <v>12071</v>
      </c>
      <c r="J3804" s="15" t="s">
        <v>12491</v>
      </c>
      <c r="K3804" s="15" t="s">
        <v>12492</v>
      </c>
      <c r="L3804" s="40" t="s">
        <v>6</v>
      </c>
      <c r="M3804" s="39"/>
      <c r="N3804" s="41" t="s">
        <v>2687</v>
      </c>
      <c r="O3804" s="39">
        <v>45078</v>
      </c>
      <c r="P3804" s="40">
        <v>1</v>
      </c>
      <c r="Q3804" s="40">
        <v>4</v>
      </c>
      <c r="R3804" s="40" t="str">
        <f>IFERROR(VLOOKUP(Tabla2[[#This Row],[CONTRATISTA PRNCIPAL]],Hoja1!$L$5:$M$9,2,FALSE),"CJV")</f>
        <v>CJV</v>
      </c>
      <c r="S3804" s="40" t="str">
        <f>IF(Tabla2[[#This Row],[EMPRESA]]=Tabla2[[#This Row],[CONTRATISTA PRNCIPAL]],"Principal","Secundaria")</f>
        <v>Principal</v>
      </c>
      <c r="T3804" s="42">
        <f>IFERROR(1/COUNTIF(Tabla2[CONTRATISTA PRNCIPAL],Tabla2[[#This Row],[CONTRATISTA PRNCIPAL]]),0)</f>
        <v>0.00392156862745098</v>
      </c>
      <c r="U3804" s="43">
        <f>IF(((TODAY()-Tabla2[[#This Row],[FECHA NACIMIENTO]])/365)&lt;18,"Corregir", IF(((TODAY()-Tabla2[[#This Row],[FECHA NACIMIENTO]])/365)&gt;80, "Corregir",ROUNDDOWN(((TODAY()-Tabla2[[#This Row],[FECHA NACIMIENTO]])/365),0)))</f>
        <v>22</v>
      </c>
      <c r="V38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804" s="44" t="str">
        <f>+IF(Tabla2[[#This Row],[Edad]]="Corregir","Corregir","Ok")</f>
        <v>Ok</v>
      </c>
      <c r="X3804" s="42" t="str">
        <f>+IFERROR(VLOOKUP(Tabla2[[#This Row],[DISTRITO SEGÚN DNI]],Hoja1!$A$2:$B$32,2,FALSE),"No")</f>
        <v>No</v>
      </c>
      <c r="Y3804" s="42" t="str">
        <f>IF(OR(LOWER(Tabla2[[#This Row],[GENERO]])="masculino", LOWER(Tabla2[[#This Row],[GENERO]])="femenino"),"OK","Corregir")</f>
        <v>OK</v>
      </c>
      <c r="Z3804" s="42" t="str">
        <f>+IF(Tabla2[[#This Row],[Nro. DNI / CE]]="","Corregir",IF(LEN(Tabla2[[#This Row],[Nro. DNI / CE]])&gt;=8,"OK","Corregir"))</f>
        <v>OK</v>
      </c>
      <c r="AA3804" s="42">
        <f>COUNTIF(Tabla2[APELLIDOS Y NOMBRES],Tabla2[[#This Row],[APELLIDOS Y NOMBRES]])</f>
        <v>1</v>
      </c>
      <c r="AB3804" s="42">
        <f>IF(Tabla2[[#This Row],[Trabajador]]&gt;1,1/Tabla2[[#This Row],[Trabajador]],Tabla2[[#This Row],[Trabajador]])</f>
        <v>1</v>
      </c>
      <c r="AC3804" t="str">
        <f>+IFERROR(IF(Tabla2[[#This Row],[FECHA CESE/BAJA]]="","No Aplica",IF(AND(MONTH(Tabla2[[#This Row],[FECHA CESE/BAJA]])=MONTH(TODAY()-30),YEAR(Tabla2[[#This Row],[FECHA CESE/BAJA]])=YEAR(TODAY())),MONTH(TODAY()-30)&amp;"-"&amp;YEAR(TODAY()),"Borrar")),"No aplica")</f>
        <v>No Aplica</v>
      </c>
      <c r="AD3804" t="str">
        <f>+IFERROR(IF(Tabla2[[#This Row],[FECHA INICIO DE LABORES EN OBRA]]="","No Aplica",IF(AND(MONTH(Tabla2[[#This Row],[FECHA INICIO DE LABORES EN OBRA]])=MONTH(TODAY()-30),YEAR(Tabla2[[#This Row],[FECHA INICIO DE LABORES EN OBRA]])=YEAR(TODAY())),MONTH(TODAY()-30)&amp;"-"&amp;YEAR(TODAY()),"No Aplica")),"No Aplica")</f>
        <v>No Aplica</v>
      </c>
    </row>
    <row r="3805" spans="1:30" x14ac:dyDescent="0.25">
      <c r="A3805" s="13" t="s">
        <v>12059</v>
      </c>
      <c r="B3805" s="15" t="s">
        <v>12060</v>
      </c>
      <c r="C3805" s="15" t="s">
        <v>12060</v>
      </c>
      <c r="D3805" s="15" t="s">
        <v>12662</v>
      </c>
      <c r="E3805" s="15" t="s">
        <v>12663</v>
      </c>
      <c r="F3805" s="39">
        <v>34405</v>
      </c>
      <c r="G3805" s="15">
        <v>2</v>
      </c>
      <c r="H3805" s="15" t="s">
        <v>12063</v>
      </c>
      <c r="I3805" s="15" t="s">
        <v>12074</v>
      </c>
      <c r="J3805" s="15" t="s">
        <v>12664</v>
      </c>
      <c r="K3805" s="15" t="s">
        <v>2113</v>
      </c>
      <c r="L3805" s="40" t="s">
        <v>6</v>
      </c>
      <c r="M3805" s="39"/>
      <c r="N3805" s="41" t="s">
        <v>2687</v>
      </c>
      <c r="O3805" s="39">
        <v>45082</v>
      </c>
      <c r="P3805" s="40">
        <v>1</v>
      </c>
      <c r="Q3805" s="40">
        <v>4</v>
      </c>
      <c r="R3805" s="40" t="str">
        <f>IFERROR(VLOOKUP(Tabla2[[#This Row],[CONTRATISTA PRNCIPAL]],Hoja1!$L$5:$M$9,2,FALSE),"CJV")</f>
        <v>CJV</v>
      </c>
      <c r="S3805" s="40" t="str">
        <f>IF(Tabla2[[#This Row],[EMPRESA]]=Tabla2[[#This Row],[CONTRATISTA PRNCIPAL]],"Principal","Secundaria")</f>
        <v>Principal</v>
      </c>
      <c r="T3805" s="42">
        <f>IFERROR(1/COUNTIF(Tabla2[CONTRATISTA PRNCIPAL],Tabla2[[#This Row],[CONTRATISTA PRNCIPAL]]),0)</f>
        <v>0.00392156862745098</v>
      </c>
      <c r="U3805" s="43">
        <f>IF(((TODAY()-Tabla2[[#This Row],[FECHA NACIMIENTO]])/365)&lt;18,"Corregir", IF(((TODAY()-Tabla2[[#This Row],[FECHA NACIMIENTO]])/365)&gt;80, "Corregir",ROUNDDOWN(((TODAY()-Tabla2[[#This Row],[FECHA NACIMIENTO]])/365),0)))</f>
        <v>29</v>
      </c>
      <c r="V38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05" s="44" t="str">
        <f>+IF(Tabla2[[#This Row],[Edad]]="Corregir","Corregir","Ok")</f>
        <v>Ok</v>
      </c>
      <c r="X3805" s="42" t="str">
        <f>+IFERROR(VLOOKUP(Tabla2[[#This Row],[DISTRITO SEGÚN DNI]],Hoja1!$A$2:$B$32,2,FALSE),"No")</f>
        <v>No</v>
      </c>
      <c r="Y3805" s="42" t="str">
        <f>IF(OR(LOWER(Tabla2[[#This Row],[GENERO]])="masculino", LOWER(Tabla2[[#This Row],[GENERO]])="femenino"),"OK","Corregir")</f>
        <v>OK</v>
      </c>
      <c r="Z3805" s="42" t="str">
        <f>+IF(Tabla2[[#This Row],[Nro. DNI / CE]]="","Corregir",IF(LEN(Tabla2[[#This Row],[Nro. DNI / CE]])&gt;=8,"OK","Corregir"))</f>
        <v>OK</v>
      </c>
      <c r="AA3805" s="42">
        <f>COUNTIF(Tabla2[APELLIDOS Y NOMBRES],Tabla2[[#This Row],[APELLIDOS Y NOMBRES]])</f>
        <v>1</v>
      </c>
      <c r="AB3805" s="42">
        <f>IF(Tabla2[[#This Row],[Trabajador]]&gt;1,1/Tabla2[[#This Row],[Trabajador]],Tabla2[[#This Row],[Trabajador]])</f>
        <v>1</v>
      </c>
      <c r="AC3805" t="str">
        <f>+IFERROR(IF(Tabla2[[#This Row],[FECHA CESE/BAJA]]="","No Aplica",IF(AND(MONTH(Tabla2[[#This Row],[FECHA CESE/BAJA]])=MONTH(TODAY()-30),YEAR(Tabla2[[#This Row],[FECHA CESE/BAJA]])=YEAR(TODAY())),MONTH(TODAY()-30)&amp;"-"&amp;YEAR(TODAY()),"Borrar")),"No aplica")</f>
        <v>No Aplica</v>
      </c>
      <c r="AD3805" t="str">
        <f>+IFERROR(IF(Tabla2[[#This Row],[FECHA INICIO DE LABORES EN OBRA]]="","No Aplica",IF(AND(MONTH(Tabla2[[#This Row],[FECHA INICIO DE LABORES EN OBRA]])=MONTH(TODAY()-30),YEAR(Tabla2[[#This Row],[FECHA INICIO DE LABORES EN OBRA]])=YEAR(TODAY())),MONTH(TODAY()-30)&amp;"-"&amp;YEAR(TODAY()),"No Aplica")),"No Aplica")</f>
        <v>No Aplica</v>
      </c>
    </row>
    <row r="3806" spans="1:30" x14ac:dyDescent="0.25">
      <c r="A3806" s="13" t="s">
        <v>12059</v>
      </c>
      <c r="B3806" s="15" t="s">
        <v>12060</v>
      </c>
      <c r="C3806" s="15" t="s">
        <v>12060</v>
      </c>
      <c r="D3806" s="15" t="s">
        <v>12665</v>
      </c>
      <c r="E3806" s="15" t="s">
        <v>12666</v>
      </c>
      <c r="F3806" s="39">
        <v>28045</v>
      </c>
      <c r="G3806" s="15">
        <v>1</v>
      </c>
      <c r="H3806" s="15" t="s">
        <v>12667</v>
      </c>
      <c r="I3806" s="15" t="s">
        <v>12102</v>
      </c>
      <c r="J3806" s="15" t="s">
        <v>12668</v>
      </c>
      <c r="K3806" s="15" t="s">
        <v>2897</v>
      </c>
      <c r="L3806" s="40" t="s">
        <v>6</v>
      </c>
      <c r="M3806" s="39"/>
      <c r="N3806" s="41" t="s">
        <v>2687</v>
      </c>
      <c r="O3806" s="39">
        <v>43831</v>
      </c>
      <c r="P3806" s="40">
        <v>1</v>
      </c>
      <c r="Q3806" s="40">
        <v>4</v>
      </c>
      <c r="R3806" s="40" t="str">
        <f>IFERROR(VLOOKUP(Tabla2[[#This Row],[CONTRATISTA PRNCIPAL]],Hoja1!$L$5:$M$9,2,FALSE),"CJV")</f>
        <v>CJV</v>
      </c>
      <c r="S3806" s="40" t="str">
        <f>IF(Tabla2[[#This Row],[EMPRESA]]=Tabla2[[#This Row],[CONTRATISTA PRNCIPAL]],"Principal","Secundaria")</f>
        <v>Principal</v>
      </c>
      <c r="T3806" s="42">
        <f>IFERROR(1/COUNTIF(Tabla2[CONTRATISTA PRNCIPAL],Tabla2[[#This Row],[CONTRATISTA PRNCIPAL]]),0)</f>
        <v>0.00392156862745098</v>
      </c>
      <c r="U3806" s="43">
        <f>IF(((TODAY()-Tabla2[[#This Row],[FECHA NACIMIENTO]])/365)&lt;18,"Corregir", IF(((TODAY()-Tabla2[[#This Row],[FECHA NACIMIENTO]])/365)&gt;80, "Corregir",ROUNDDOWN(((TODAY()-Tabla2[[#This Row],[FECHA NACIMIENTO]])/365),0)))</f>
        <v>46</v>
      </c>
      <c r="V38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06" s="44" t="str">
        <f>+IF(Tabla2[[#This Row],[Edad]]="Corregir","Corregir","Ok")</f>
        <v>Ok</v>
      </c>
      <c r="X3806" s="42" t="str">
        <f>+IFERROR(VLOOKUP(Tabla2[[#This Row],[DISTRITO SEGÚN DNI]],Hoja1!$A$2:$B$32,2,FALSE),"No")</f>
        <v>No</v>
      </c>
      <c r="Y3806" s="42" t="str">
        <f>IF(OR(LOWER(Tabla2[[#This Row],[GENERO]])="masculino", LOWER(Tabla2[[#This Row],[GENERO]])="femenino"),"OK","Corregir")</f>
        <v>OK</v>
      </c>
      <c r="Z3806" s="42" t="str">
        <f>+IF(Tabla2[[#This Row],[Nro. DNI / CE]]="","Corregir",IF(LEN(Tabla2[[#This Row],[Nro. DNI / CE]])&gt;=8,"OK","Corregir"))</f>
        <v>OK</v>
      </c>
      <c r="AA3806" s="42">
        <f>COUNTIF(Tabla2[APELLIDOS Y NOMBRES],Tabla2[[#This Row],[APELLIDOS Y NOMBRES]])</f>
        <v>1</v>
      </c>
      <c r="AB3806" s="42">
        <f>IF(Tabla2[[#This Row],[Trabajador]]&gt;1,1/Tabla2[[#This Row],[Trabajador]],Tabla2[[#This Row],[Trabajador]])</f>
        <v>1</v>
      </c>
      <c r="AC3806" t="str">
        <f>+IFERROR(IF(Tabla2[[#This Row],[FECHA CESE/BAJA]]="","No Aplica",IF(AND(MONTH(Tabla2[[#This Row],[FECHA CESE/BAJA]])=MONTH(TODAY()-30),YEAR(Tabla2[[#This Row],[FECHA CESE/BAJA]])=YEAR(TODAY())),MONTH(TODAY()-30)&amp;"-"&amp;YEAR(TODAY()),"Borrar")),"No aplica")</f>
        <v>No Aplica</v>
      </c>
      <c r="AD3806" t="str">
        <f>+IFERROR(IF(Tabla2[[#This Row],[FECHA INICIO DE LABORES EN OBRA]]="","No Aplica",IF(AND(MONTH(Tabla2[[#This Row],[FECHA INICIO DE LABORES EN OBRA]])=MONTH(TODAY()-30),YEAR(Tabla2[[#This Row],[FECHA INICIO DE LABORES EN OBRA]])=YEAR(TODAY())),MONTH(TODAY()-30)&amp;"-"&amp;YEAR(TODAY()),"No Aplica")),"No Aplica")</f>
        <v>No Aplica</v>
      </c>
    </row>
    <row r="3807" spans="1:30" x14ac:dyDescent="0.25">
      <c r="A3807" s="13" t="s">
        <v>12059</v>
      </c>
      <c r="B3807" s="15" t="s">
        <v>12060</v>
      </c>
      <c r="C3807" s="15" t="s">
        <v>12060</v>
      </c>
      <c r="D3807" s="15" t="s">
        <v>12669</v>
      </c>
      <c r="E3807" s="15" t="s">
        <v>12670</v>
      </c>
      <c r="F3807" s="39">
        <v>35500</v>
      </c>
      <c r="G3807" s="15">
        <v>2</v>
      </c>
      <c r="H3807" s="15" t="s">
        <v>12069</v>
      </c>
      <c r="I3807" s="15" t="s">
        <v>12102</v>
      </c>
      <c r="J3807" s="15" t="s">
        <v>12671</v>
      </c>
      <c r="K3807" s="15" t="s">
        <v>2722</v>
      </c>
      <c r="L3807" s="40" t="s">
        <v>6</v>
      </c>
      <c r="M3807" s="39"/>
      <c r="N3807" s="41" t="s">
        <v>2687</v>
      </c>
      <c r="O3807" s="39">
        <v>44389</v>
      </c>
      <c r="P3807" s="40">
        <v>1</v>
      </c>
      <c r="Q3807" s="40">
        <v>4</v>
      </c>
      <c r="R3807" s="40" t="str">
        <f>IFERROR(VLOOKUP(Tabla2[[#This Row],[CONTRATISTA PRNCIPAL]],Hoja1!$L$5:$M$9,2,FALSE),"CJV")</f>
        <v>CJV</v>
      </c>
      <c r="S3807" s="40" t="str">
        <f>IF(Tabla2[[#This Row],[EMPRESA]]=Tabla2[[#This Row],[CONTRATISTA PRNCIPAL]],"Principal","Secundaria")</f>
        <v>Principal</v>
      </c>
      <c r="T3807" s="42">
        <f>IFERROR(1/COUNTIF(Tabla2[CONTRATISTA PRNCIPAL],Tabla2[[#This Row],[CONTRATISTA PRNCIPAL]]),0)</f>
        <v>0.00392156862745098</v>
      </c>
      <c r="U3807" s="43">
        <f>IF(((TODAY()-Tabla2[[#This Row],[FECHA NACIMIENTO]])/365)&lt;18,"Corregir", IF(((TODAY()-Tabla2[[#This Row],[FECHA NACIMIENTO]])/365)&gt;80, "Corregir",ROUNDDOWN(((TODAY()-Tabla2[[#This Row],[FECHA NACIMIENTO]])/365),0)))</f>
        <v>26</v>
      </c>
      <c r="V38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07" s="44" t="str">
        <f>+IF(Tabla2[[#This Row],[Edad]]="Corregir","Corregir","Ok")</f>
        <v>Ok</v>
      </c>
      <c r="X3807" s="42" t="str">
        <f>+IFERROR(VLOOKUP(Tabla2[[#This Row],[DISTRITO SEGÚN DNI]],Hoja1!$A$2:$B$32,2,FALSE),"No")</f>
        <v>No</v>
      </c>
      <c r="Y3807" s="42" t="str">
        <f>IF(OR(LOWER(Tabla2[[#This Row],[GENERO]])="masculino", LOWER(Tabla2[[#This Row],[GENERO]])="femenino"),"OK","Corregir")</f>
        <v>OK</v>
      </c>
      <c r="Z3807" s="42" t="str">
        <f>+IF(Tabla2[[#This Row],[Nro. DNI / CE]]="","Corregir",IF(LEN(Tabla2[[#This Row],[Nro. DNI / CE]])&gt;=8,"OK","Corregir"))</f>
        <v>OK</v>
      </c>
      <c r="AA3807" s="42">
        <f>COUNTIF(Tabla2[APELLIDOS Y NOMBRES],Tabla2[[#This Row],[APELLIDOS Y NOMBRES]])</f>
        <v>1</v>
      </c>
      <c r="AB3807" s="42">
        <f>IF(Tabla2[[#This Row],[Trabajador]]&gt;1,1/Tabla2[[#This Row],[Trabajador]],Tabla2[[#This Row],[Trabajador]])</f>
        <v>1</v>
      </c>
      <c r="AC3807" t="str">
        <f>+IFERROR(IF(Tabla2[[#This Row],[FECHA CESE/BAJA]]="","No Aplica",IF(AND(MONTH(Tabla2[[#This Row],[FECHA CESE/BAJA]])=MONTH(TODAY()-30),YEAR(Tabla2[[#This Row],[FECHA CESE/BAJA]])=YEAR(TODAY())),MONTH(TODAY()-30)&amp;"-"&amp;YEAR(TODAY()),"Borrar")),"No aplica")</f>
        <v>No Aplica</v>
      </c>
      <c r="AD3807" t="str">
        <f>+IFERROR(IF(Tabla2[[#This Row],[FECHA INICIO DE LABORES EN OBRA]]="","No Aplica",IF(AND(MONTH(Tabla2[[#This Row],[FECHA INICIO DE LABORES EN OBRA]])=MONTH(TODAY()-30),YEAR(Tabla2[[#This Row],[FECHA INICIO DE LABORES EN OBRA]])=YEAR(TODAY())),MONTH(TODAY()-30)&amp;"-"&amp;YEAR(TODAY()),"No Aplica")),"No Aplica")</f>
        <v>No Aplica</v>
      </c>
    </row>
    <row r="3808" spans="1:30" x14ac:dyDescent="0.25">
      <c r="A3808" s="13" t="s">
        <v>12059</v>
      </c>
      <c r="B3808" s="15" t="s">
        <v>12060</v>
      </c>
      <c r="C3808" s="15" t="s">
        <v>12060</v>
      </c>
      <c r="D3808" s="15" t="s">
        <v>12672</v>
      </c>
      <c r="E3808" s="15" t="s">
        <v>12673</v>
      </c>
      <c r="F3808" s="39">
        <v>27847</v>
      </c>
      <c r="G3808" s="15">
        <v>2</v>
      </c>
      <c r="H3808" s="15" t="s">
        <v>12263</v>
      </c>
      <c r="I3808" s="15" t="s">
        <v>12102</v>
      </c>
      <c r="J3808" s="15" t="s">
        <v>12674</v>
      </c>
      <c r="K3808" s="15" t="s">
        <v>2805</v>
      </c>
      <c r="L3808" s="40" t="s">
        <v>6</v>
      </c>
      <c r="M3808" s="39"/>
      <c r="N3808" s="41" t="s">
        <v>2687</v>
      </c>
      <c r="O3808" s="39">
        <v>44648</v>
      </c>
      <c r="P3808" s="40">
        <v>1</v>
      </c>
      <c r="Q3808" s="40">
        <v>4</v>
      </c>
      <c r="R3808" s="40" t="str">
        <f>IFERROR(VLOOKUP(Tabla2[[#This Row],[CONTRATISTA PRNCIPAL]],Hoja1!$L$5:$M$9,2,FALSE),"CJV")</f>
        <v>CJV</v>
      </c>
      <c r="S3808" s="40" t="str">
        <f>IF(Tabla2[[#This Row],[EMPRESA]]=Tabla2[[#This Row],[CONTRATISTA PRNCIPAL]],"Principal","Secundaria")</f>
        <v>Principal</v>
      </c>
      <c r="T3808" s="42">
        <f>IFERROR(1/COUNTIF(Tabla2[CONTRATISTA PRNCIPAL],Tabla2[[#This Row],[CONTRATISTA PRNCIPAL]]),0)</f>
        <v>0.00392156862745098</v>
      </c>
      <c r="U3808" s="43">
        <f>IF(((TODAY()-Tabla2[[#This Row],[FECHA NACIMIENTO]])/365)&lt;18,"Corregir", IF(((TODAY()-Tabla2[[#This Row],[FECHA NACIMIENTO]])/365)&gt;80, "Corregir",ROUNDDOWN(((TODAY()-Tabla2[[#This Row],[FECHA NACIMIENTO]])/365),0)))</f>
        <v>47</v>
      </c>
      <c r="V38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08" s="44" t="str">
        <f>+IF(Tabla2[[#This Row],[Edad]]="Corregir","Corregir","Ok")</f>
        <v>Ok</v>
      </c>
      <c r="X3808" s="42" t="str">
        <f>+IFERROR(VLOOKUP(Tabla2[[#This Row],[DISTRITO SEGÚN DNI]],Hoja1!$A$2:$B$32,2,FALSE),"No")</f>
        <v>No</v>
      </c>
      <c r="Y3808" s="42" t="str">
        <f>IF(OR(LOWER(Tabla2[[#This Row],[GENERO]])="masculino", LOWER(Tabla2[[#This Row],[GENERO]])="femenino"),"OK","Corregir")</f>
        <v>OK</v>
      </c>
      <c r="Z3808" s="42" t="str">
        <f>+IF(Tabla2[[#This Row],[Nro. DNI / CE]]="","Corregir",IF(LEN(Tabla2[[#This Row],[Nro. DNI / CE]])&gt;=8,"OK","Corregir"))</f>
        <v>OK</v>
      </c>
      <c r="AA3808" s="42">
        <f>COUNTIF(Tabla2[APELLIDOS Y NOMBRES],Tabla2[[#This Row],[APELLIDOS Y NOMBRES]])</f>
        <v>1</v>
      </c>
      <c r="AB3808" s="42">
        <f>IF(Tabla2[[#This Row],[Trabajador]]&gt;1,1/Tabla2[[#This Row],[Trabajador]],Tabla2[[#This Row],[Trabajador]])</f>
        <v>1</v>
      </c>
      <c r="AC3808" t="str">
        <f>+IFERROR(IF(Tabla2[[#This Row],[FECHA CESE/BAJA]]="","No Aplica",IF(AND(MONTH(Tabla2[[#This Row],[FECHA CESE/BAJA]])=MONTH(TODAY()-30),YEAR(Tabla2[[#This Row],[FECHA CESE/BAJA]])=YEAR(TODAY())),MONTH(TODAY()-30)&amp;"-"&amp;YEAR(TODAY()),"Borrar")),"No aplica")</f>
        <v>No Aplica</v>
      </c>
      <c r="AD3808" t="str">
        <f>+IFERROR(IF(Tabla2[[#This Row],[FECHA INICIO DE LABORES EN OBRA]]="","No Aplica",IF(AND(MONTH(Tabla2[[#This Row],[FECHA INICIO DE LABORES EN OBRA]])=MONTH(TODAY()-30),YEAR(Tabla2[[#This Row],[FECHA INICIO DE LABORES EN OBRA]])=YEAR(TODAY())),MONTH(TODAY()-30)&amp;"-"&amp;YEAR(TODAY()),"No Aplica")),"No Aplica")</f>
        <v>No Aplica</v>
      </c>
    </row>
    <row r="3809" spans="1:30" x14ac:dyDescent="0.25">
      <c r="A3809" s="13" t="s">
        <v>12059</v>
      </c>
      <c r="B3809" s="15" t="s">
        <v>12060</v>
      </c>
      <c r="C3809" s="15" t="s">
        <v>12060</v>
      </c>
      <c r="D3809" s="15" t="s">
        <v>12675</v>
      </c>
      <c r="E3809" s="15" t="s">
        <v>12676</v>
      </c>
      <c r="F3809" s="39">
        <v>34100</v>
      </c>
      <c r="G3809" s="15">
        <v>2</v>
      </c>
      <c r="H3809" s="15" t="s">
        <v>12218</v>
      </c>
      <c r="I3809" s="15" t="s">
        <v>12102</v>
      </c>
      <c r="J3809" s="15" t="s">
        <v>12677</v>
      </c>
      <c r="K3809" s="15" t="s">
        <v>2843</v>
      </c>
      <c r="L3809" s="40" t="s">
        <v>6</v>
      </c>
      <c r="M3809" s="39"/>
      <c r="N3809" s="41" t="s">
        <v>2687</v>
      </c>
      <c r="O3809" s="39">
        <v>44880</v>
      </c>
      <c r="P3809" s="40">
        <v>1</v>
      </c>
      <c r="Q3809" s="40">
        <v>4</v>
      </c>
      <c r="R3809" s="40" t="str">
        <f>IFERROR(VLOOKUP(Tabla2[[#This Row],[CONTRATISTA PRNCIPAL]],Hoja1!$L$5:$M$9,2,FALSE),"CJV")</f>
        <v>CJV</v>
      </c>
      <c r="S3809" s="40" t="str">
        <f>IF(Tabla2[[#This Row],[EMPRESA]]=Tabla2[[#This Row],[CONTRATISTA PRNCIPAL]],"Principal","Secundaria")</f>
        <v>Principal</v>
      </c>
      <c r="T3809" s="42">
        <f>IFERROR(1/COUNTIF(Tabla2[CONTRATISTA PRNCIPAL],Tabla2[[#This Row],[CONTRATISTA PRNCIPAL]]),0)</f>
        <v>0.00392156862745098</v>
      </c>
      <c r="U3809" s="43">
        <f>IF(((TODAY()-Tabla2[[#This Row],[FECHA NACIMIENTO]])/365)&lt;18,"Corregir", IF(((TODAY()-Tabla2[[#This Row],[FECHA NACIMIENTO]])/365)&gt;80, "Corregir",ROUNDDOWN(((TODAY()-Tabla2[[#This Row],[FECHA NACIMIENTO]])/365),0)))</f>
        <v>30</v>
      </c>
      <c r="V38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09" s="44" t="str">
        <f>+IF(Tabla2[[#This Row],[Edad]]="Corregir","Corregir","Ok")</f>
        <v>Ok</v>
      </c>
      <c r="X3809" s="42" t="str">
        <f>+IFERROR(VLOOKUP(Tabla2[[#This Row],[DISTRITO SEGÚN DNI]],Hoja1!$A$2:$B$32,2,FALSE),"No")</f>
        <v>No</v>
      </c>
      <c r="Y3809" s="42" t="str">
        <f>IF(OR(LOWER(Tabla2[[#This Row],[GENERO]])="masculino", LOWER(Tabla2[[#This Row],[GENERO]])="femenino"),"OK","Corregir")</f>
        <v>OK</v>
      </c>
      <c r="Z3809" s="42" t="str">
        <f>+IF(Tabla2[[#This Row],[Nro. DNI / CE]]="","Corregir",IF(LEN(Tabla2[[#This Row],[Nro. DNI / CE]])&gt;=8,"OK","Corregir"))</f>
        <v>OK</v>
      </c>
      <c r="AA3809" s="42">
        <f>COUNTIF(Tabla2[APELLIDOS Y NOMBRES],Tabla2[[#This Row],[APELLIDOS Y NOMBRES]])</f>
        <v>1</v>
      </c>
      <c r="AB3809" s="42">
        <f>IF(Tabla2[[#This Row],[Trabajador]]&gt;1,1/Tabla2[[#This Row],[Trabajador]],Tabla2[[#This Row],[Trabajador]])</f>
        <v>1</v>
      </c>
      <c r="AC3809" t="str">
        <f>+IFERROR(IF(Tabla2[[#This Row],[FECHA CESE/BAJA]]="","No Aplica",IF(AND(MONTH(Tabla2[[#This Row],[FECHA CESE/BAJA]])=MONTH(TODAY()-30),YEAR(Tabla2[[#This Row],[FECHA CESE/BAJA]])=YEAR(TODAY())),MONTH(TODAY()-30)&amp;"-"&amp;YEAR(TODAY()),"Borrar")),"No aplica")</f>
        <v>No Aplica</v>
      </c>
      <c r="AD3809" t="str">
        <f>+IFERROR(IF(Tabla2[[#This Row],[FECHA INICIO DE LABORES EN OBRA]]="","No Aplica",IF(AND(MONTH(Tabla2[[#This Row],[FECHA INICIO DE LABORES EN OBRA]])=MONTH(TODAY()-30),YEAR(Tabla2[[#This Row],[FECHA INICIO DE LABORES EN OBRA]])=YEAR(TODAY())),MONTH(TODAY()-30)&amp;"-"&amp;YEAR(TODAY()),"No Aplica")),"No Aplica")</f>
        <v>No Aplica</v>
      </c>
    </row>
    <row r="3810" spans="1:30" x14ac:dyDescent="0.25">
      <c r="A3810" s="13" t="s">
        <v>12059</v>
      </c>
      <c r="B3810" s="15" t="s">
        <v>12060</v>
      </c>
      <c r="C3810" s="15" t="s">
        <v>12060</v>
      </c>
      <c r="D3810" s="15" t="s">
        <v>1710</v>
      </c>
      <c r="E3810" s="15" t="s">
        <v>1711</v>
      </c>
      <c r="F3810" s="39">
        <v>27036</v>
      </c>
      <c r="G3810" s="15">
        <v>2</v>
      </c>
      <c r="H3810" s="15" t="s">
        <v>12371</v>
      </c>
      <c r="I3810" s="15" t="s">
        <v>12403</v>
      </c>
      <c r="J3810" s="15" t="s">
        <v>12678</v>
      </c>
      <c r="K3810" s="15" t="s">
        <v>2802</v>
      </c>
      <c r="L3810" s="40" t="s">
        <v>6</v>
      </c>
      <c r="M3810" s="39"/>
      <c r="N3810" s="41" t="s">
        <v>2687</v>
      </c>
      <c r="O3810" s="39">
        <v>45139</v>
      </c>
      <c r="P3810" s="40">
        <v>1</v>
      </c>
      <c r="Q3810" s="40">
        <v>4</v>
      </c>
      <c r="R3810" s="40" t="str">
        <f>IFERROR(VLOOKUP(Tabla2[[#This Row],[CONTRATISTA PRNCIPAL]],Hoja1!$L$5:$M$9,2,FALSE),"CJV")</f>
        <v>CJV</v>
      </c>
      <c r="S3810" s="40" t="str">
        <f>IF(Tabla2[[#This Row],[EMPRESA]]=Tabla2[[#This Row],[CONTRATISTA PRNCIPAL]],"Principal","Secundaria")</f>
        <v>Principal</v>
      </c>
      <c r="T3810" s="42">
        <f>IFERROR(1/COUNTIF(Tabla2[CONTRATISTA PRNCIPAL],Tabla2[[#This Row],[CONTRATISTA PRNCIPAL]]),0)</f>
        <v>0.00392156862745098</v>
      </c>
      <c r="U3810" s="43">
        <f>IF(((TODAY()-Tabla2[[#This Row],[FECHA NACIMIENTO]])/365)&lt;18,"Corregir", IF(((TODAY()-Tabla2[[#This Row],[FECHA NACIMIENTO]])/365)&gt;80, "Corregir",ROUNDDOWN(((TODAY()-Tabla2[[#This Row],[FECHA NACIMIENTO]])/365),0)))</f>
        <v>49</v>
      </c>
      <c r="V38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10" s="44" t="str">
        <f>+IF(Tabla2[[#This Row],[Edad]]="Corregir","Corregir","Ok")</f>
        <v>Ok</v>
      </c>
      <c r="X3810" s="42" t="str">
        <f>+IFERROR(VLOOKUP(Tabla2[[#This Row],[DISTRITO SEGÚN DNI]],Hoja1!$A$2:$B$32,2,FALSE),"No")</f>
        <v>CALLAO</v>
      </c>
      <c r="Y3810" s="42" t="str">
        <f>IF(OR(LOWER(Tabla2[[#This Row],[GENERO]])="masculino", LOWER(Tabla2[[#This Row],[GENERO]])="femenino"),"OK","Corregir")</f>
        <v>OK</v>
      </c>
      <c r="Z3810" s="42" t="str">
        <f>+IF(Tabla2[[#This Row],[Nro. DNI / CE]]="","Corregir",IF(LEN(Tabla2[[#This Row],[Nro. DNI / CE]])&gt;=8,"OK","Corregir"))</f>
        <v>OK</v>
      </c>
      <c r="AA3810" s="42">
        <f>COUNTIF(Tabla2[APELLIDOS Y NOMBRES],Tabla2[[#This Row],[APELLIDOS Y NOMBRES]])</f>
        <v>1</v>
      </c>
      <c r="AB3810" s="42">
        <f>IF(Tabla2[[#This Row],[Trabajador]]&gt;1,1/Tabla2[[#This Row],[Trabajador]],Tabla2[[#This Row],[Trabajador]])</f>
        <v>1</v>
      </c>
      <c r="AC3810" t="str">
        <f>+IFERROR(IF(Tabla2[[#This Row],[FECHA CESE/BAJA]]="","No Aplica",IF(AND(MONTH(Tabla2[[#This Row],[FECHA CESE/BAJA]])=MONTH(TODAY()-30),YEAR(Tabla2[[#This Row],[FECHA CESE/BAJA]])=YEAR(TODAY())),MONTH(TODAY()-30)&amp;"-"&amp;YEAR(TODAY()),"Borrar")),"No aplica")</f>
        <v>No Aplica</v>
      </c>
      <c r="AD3810" t="str">
        <f>+IFERROR(IF(Tabla2[[#This Row],[FECHA INICIO DE LABORES EN OBRA]]="","No Aplica",IF(AND(MONTH(Tabla2[[#This Row],[FECHA INICIO DE LABORES EN OBRA]])=MONTH(TODAY()-30),YEAR(Tabla2[[#This Row],[FECHA INICIO DE LABORES EN OBRA]])=YEAR(TODAY())),MONTH(TODAY()-30)&amp;"-"&amp;YEAR(TODAY()),"No Aplica")),"No Aplica")</f>
        <v>8-2023</v>
      </c>
    </row>
    <row r="3811" spans="1:30" x14ac:dyDescent="0.25">
      <c r="A3811" s="13" t="s">
        <v>12059</v>
      </c>
      <c r="B3811" s="15" t="s">
        <v>12060</v>
      </c>
      <c r="C3811" s="15" t="s">
        <v>12060</v>
      </c>
      <c r="D3811" s="15" t="s">
        <v>12679</v>
      </c>
      <c r="E3811" s="15" t="s">
        <v>12680</v>
      </c>
      <c r="F3811" s="39">
        <v>28228</v>
      </c>
      <c r="G3811" s="15">
        <v>2</v>
      </c>
      <c r="H3811" s="15" t="s">
        <v>12371</v>
      </c>
      <c r="I3811" s="15" t="s">
        <v>12071</v>
      </c>
      <c r="J3811" s="15" t="s">
        <v>12681</v>
      </c>
      <c r="K3811" s="15" t="s">
        <v>2113</v>
      </c>
      <c r="L3811" s="40" t="s">
        <v>6</v>
      </c>
      <c r="M3811" s="39"/>
      <c r="N3811" s="41" t="s">
        <v>2687</v>
      </c>
      <c r="O3811" s="39">
        <v>45139</v>
      </c>
      <c r="P3811" s="40">
        <v>1</v>
      </c>
      <c r="Q3811" s="40">
        <v>4</v>
      </c>
      <c r="R3811" s="40" t="str">
        <f>IFERROR(VLOOKUP(Tabla2[[#This Row],[CONTRATISTA PRNCIPAL]],Hoja1!$L$5:$M$9,2,FALSE),"CJV")</f>
        <v>CJV</v>
      </c>
      <c r="S3811" s="40" t="str">
        <f>IF(Tabla2[[#This Row],[EMPRESA]]=Tabla2[[#This Row],[CONTRATISTA PRNCIPAL]],"Principal","Secundaria")</f>
        <v>Principal</v>
      </c>
      <c r="T3811" s="42">
        <f>IFERROR(1/COUNTIF(Tabla2[CONTRATISTA PRNCIPAL],Tabla2[[#This Row],[CONTRATISTA PRNCIPAL]]),0)</f>
        <v>0.00392156862745098</v>
      </c>
      <c r="U3811" s="43">
        <f>IF(((TODAY()-Tabla2[[#This Row],[FECHA NACIMIENTO]])/365)&lt;18,"Corregir", IF(((TODAY()-Tabla2[[#This Row],[FECHA NACIMIENTO]])/365)&gt;80, "Corregir",ROUNDDOWN(((TODAY()-Tabla2[[#This Row],[FECHA NACIMIENTO]])/365),0)))</f>
        <v>46</v>
      </c>
      <c r="V38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11" s="44" t="str">
        <f>+IF(Tabla2[[#This Row],[Edad]]="Corregir","Corregir","Ok")</f>
        <v>Ok</v>
      </c>
      <c r="X3811" s="42" t="str">
        <f>+IFERROR(VLOOKUP(Tabla2[[#This Row],[DISTRITO SEGÚN DNI]],Hoja1!$A$2:$B$32,2,FALSE),"No")</f>
        <v>No</v>
      </c>
      <c r="Y3811" s="42" t="str">
        <f>IF(OR(LOWER(Tabla2[[#This Row],[GENERO]])="masculino", LOWER(Tabla2[[#This Row],[GENERO]])="femenino"),"OK","Corregir")</f>
        <v>OK</v>
      </c>
      <c r="Z3811" s="42" t="str">
        <f>+IF(Tabla2[[#This Row],[Nro. DNI / CE]]="","Corregir",IF(LEN(Tabla2[[#This Row],[Nro. DNI / CE]])&gt;=8,"OK","Corregir"))</f>
        <v>OK</v>
      </c>
      <c r="AA3811" s="42">
        <f>COUNTIF(Tabla2[APELLIDOS Y NOMBRES],Tabla2[[#This Row],[APELLIDOS Y NOMBRES]])</f>
        <v>1</v>
      </c>
      <c r="AB3811" s="42">
        <f>IF(Tabla2[[#This Row],[Trabajador]]&gt;1,1/Tabla2[[#This Row],[Trabajador]],Tabla2[[#This Row],[Trabajador]])</f>
        <v>1</v>
      </c>
      <c r="AC3811" t="str">
        <f>+IFERROR(IF(Tabla2[[#This Row],[FECHA CESE/BAJA]]="","No Aplica",IF(AND(MONTH(Tabla2[[#This Row],[FECHA CESE/BAJA]])=MONTH(TODAY()-30),YEAR(Tabla2[[#This Row],[FECHA CESE/BAJA]])=YEAR(TODAY())),MONTH(TODAY()-30)&amp;"-"&amp;YEAR(TODAY()),"Borrar")),"No aplica")</f>
        <v>No Aplica</v>
      </c>
      <c r="AD3811" t="str">
        <f>+IFERROR(IF(Tabla2[[#This Row],[FECHA INICIO DE LABORES EN OBRA]]="","No Aplica",IF(AND(MONTH(Tabla2[[#This Row],[FECHA INICIO DE LABORES EN OBRA]])=MONTH(TODAY()-30),YEAR(Tabla2[[#This Row],[FECHA INICIO DE LABORES EN OBRA]])=YEAR(TODAY())),MONTH(TODAY()-30)&amp;"-"&amp;YEAR(TODAY()),"No Aplica")),"No Aplica")</f>
        <v>8-2023</v>
      </c>
    </row>
    <row r="3812" spans="1:30" x14ac:dyDescent="0.25">
      <c r="A3812" s="13" t="s">
        <v>12059</v>
      </c>
      <c r="B3812" s="15" t="s">
        <v>12060</v>
      </c>
      <c r="C3812" s="15" t="s">
        <v>12060</v>
      </c>
      <c r="D3812" s="15" t="s">
        <v>1366</v>
      </c>
      <c r="E3812" s="15" t="s">
        <v>1367</v>
      </c>
      <c r="F3812" s="39">
        <v>33927</v>
      </c>
      <c r="G3812" s="15">
        <v>2</v>
      </c>
      <c r="H3812" s="15" t="s">
        <v>12093</v>
      </c>
      <c r="I3812" s="15" t="s">
        <v>12064</v>
      </c>
      <c r="J3812" s="15" t="s">
        <v>12682</v>
      </c>
      <c r="K3812" s="15" t="s">
        <v>2136</v>
      </c>
      <c r="L3812" s="40" t="s">
        <v>6</v>
      </c>
      <c r="M3812" s="39"/>
      <c r="N3812" s="41" t="s">
        <v>2687</v>
      </c>
      <c r="O3812" s="39" t="s">
        <v>1368</v>
      </c>
      <c r="P3812" s="40">
        <v>1</v>
      </c>
      <c r="Q3812" s="40">
        <v>4</v>
      </c>
      <c r="R3812" s="40" t="str">
        <f>IFERROR(VLOOKUP(Tabla2[[#This Row],[CONTRATISTA PRNCIPAL]],Hoja1!$L$5:$M$9,2,FALSE),"CJV")</f>
        <v>CJV</v>
      </c>
      <c r="S3812" s="40" t="str">
        <f>IF(Tabla2[[#This Row],[EMPRESA]]=Tabla2[[#This Row],[CONTRATISTA PRNCIPAL]],"Principal","Secundaria")</f>
        <v>Principal</v>
      </c>
      <c r="T3812" s="42">
        <f>IFERROR(1/COUNTIF(Tabla2[CONTRATISTA PRNCIPAL],Tabla2[[#This Row],[CONTRATISTA PRNCIPAL]]),0)</f>
        <v>0.00392156862745098</v>
      </c>
      <c r="U3812" s="43">
        <f>IF(((TODAY()-Tabla2[[#This Row],[FECHA NACIMIENTO]])/365)&lt;18,"Corregir", IF(((TODAY()-Tabla2[[#This Row],[FECHA NACIMIENTO]])/365)&gt;80, "Corregir",ROUNDDOWN(((TODAY()-Tabla2[[#This Row],[FECHA NACIMIENTO]])/365),0)))</f>
        <v>30</v>
      </c>
      <c r="V38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12" s="44" t="str">
        <f>+IF(Tabla2[[#This Row],[Edad]]="Corregir","Corregir","Ok")</f>
        <v>Ok</v>
      </c>
      <c r="X3812" s="42" t="str">
        <f>+IFERROR(VLOOKUP(Tabla2[[#This Row],[DISTRITO SEGÚN DNI]],Hoja1!$A$2:$B$32,2,FALSE),"No")</f>
        <v>SANTA ANITA</v>
      </c>
      <c r="Y3812" s="42" t="str">
        <f>IF(OR(LOWER(Tabla2[[#This Row],[GENERO]])="masculino", LOWER(Tabla2[[#This Row],[GENERO]])="femenino"),"OK","Corregir")</f>
        <v>OK</v>
      </c>
      <c r="Z3812" s="42" t="str">
        <f>+IF(Tabla2[[#This Row],[Nro. DNI / CE]]="","Corregir",IF(LEN(Tabla2[[#This Row],[Nro. DNI / CE]])&gt;=8,"OK","Corregir"))</f>
        <v>OK</v>
      </c>
      <c r="AA3812" s="42">
        <f>COUNTIF(Tabla2[APELLIDOS Y NOMBRES],Tabla2[[#This Row],[APELLIDOS Y NOMBRES]])</f>
        <v>1</v>
      </c>
      <c r="AB3812" s="42">
        <f>IF(Tabla2[[#This Row],[Trabajador]]&gt;1,1/Tabla2[[#This Row],[Trabajador]],Tabla2[[#This Row],[Trabajador]])</f>
        <v>1</v>
      </c>
      <c r="AC3812" t="str">
        <f>+IFERROR(IF(Tabla2[[#This Row],[FECHA CESE/BAJA]]="","No Aplica",IF(AND(MONTH(Tabla2[[#This Row],[FECHA CESE/BAJA]])=MONTH(TODAY()-30),YEAR(Tabla2[[#This Row],[FECHA CESE/BAJA]])=YEAR(TODAY())),MONTH(TODAY()-30)&amp;"-"&amp;YEAR(TODAY()),"Borrar")),"No aplica")</f>
        <v>No Aplica</v>
      </c>
      <c r="AD3812" t="str">
        <f>+IFERROR(IF(Tabla2[[#This Row],[FECHA INICIO DE LABORES EN OBRA]]="","No Aplica",IF(AND(MONTH(Tabla2[[#This Row],[FECHA INICIO DE LABORES EN OBRA]])=MONTH(TODAY()-30),YEAR(Tabla2[[#This Row],[FECHA INICIO DE LABORES EN OBRA]])=YEAR(TODAY())),MONTH(TODAY()-30)&amp;"-"&amp;YEAR(TODAY()),"No Aplica")),"No Aplica")</f>
        <v>No Aplica</v>
      </c>
    </row>
    <row r="3813" spans="1:30" x14ac:dyDescent="0.25">
      <c r="A3813" s="13" t="s">
        <v>12059</v>
      </c>
      <c r="B3813" s="15" t="s">
        <v>12060</v>
      </c>
      <c r="C3813" s="15" t="s">
        <v>12060</v>
      </c>
      <c r="D3813" s="15" t="s">
        <v>12683</v>
      </c>
      <c r="E3813" s="15" t="s">
        <v>12684</v>
      </c>
      <c r="F3813" s="39">
        <v>33086</v>
      </c>
      <c r="G3813" s="15">
        <v>1</v>
      </c>
      <c r="H3813" s="15" t="s">
        <v>12078</v>
      </c>
      <c r="I3813" s="15" t="s">
        <v>12071</v>
      </c>
      <c r="J3813" s="15" t="s">
        <v>12685</v>
      </c>
      <c r="K3813" s="15" t="s">
        <v>2126</v>
      </c>
      <c r="L3813" s="40" t="s">
        <v>6</v>
      </c>
      <c r="M3813" s="39"/>
      <c r="N3813" s="41" t="s">
        <v>2687</v>
      </c>
      <c r="O3813" s="39">
        <v>45078</v>
      </c>
      <c r="P3813" s="40">
        <v>1</v>
      </c>
      <c r="Q3813" s="40">
        <v>4</v>
      </c>
      <c r="R3813" s="40" t="str">
        <f>IFERROR(VLOOKUP(Tabla2[[#This Row],[CONTRATISTA PRNCIPAL]],Hoja1!$L$5:$M$9,2,FALSE),"CJV")</f>
        <v>CJV</v>
      </c>
      <c r="S3813" s="40" t="str">
        <f>IF(Tabla2[[#This Row],[EMPRESA]]=Tabla2[[#This Row],[CONTRATISTA PRNCIPAL]],"Principal","Secundaria")</f>
        <v>Principal</v>
      </c>
      <c r="T3813" s="42">
        <f>IFERROR(1/COUNTIF(Tabla2[CONTRATISTA PRNCIPAL],Tabla2[[#This Row],[CONTRATISTA PRNCIPAL]]),0)</f>
        <v>0.00392156862745098</v>
      </c>
      <c r="U3813" s="43">
        <f>IF(((TODAY()-Tabla2[[#This Row],[FECHA NACIMIENTO]])/365)&lt;18,"Corregir", IF(((TODAY()-Tabla2[[#This Row],[FECHA NACIMIENTO]])/365)&gt;80, "Corregir",ROUNDDOWN(((TODAY()-Tabla2[[#This Row],[FECHA NACIMIENTO]])/365),0)))</f>
        <v>33</v>
      </c>
      <c r="V38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13" s="44" t="str">
        <f>+IF(Tabla2[[#This Row],[Edad]]="Corregir","Corregir","Ok")</f>
        <v>Ok</v>
      </c>
      <c r="X3813" s="42" t="str">
        <f>+IFERROR(VLOOKUP(Tabla2[[#This Row],[DISTRITO SEGÚN DNI]],Hoja1!$A$2:$B$32,2,FALSE),"No")</f>
        <v>No</v>
      </c>
      <c r="Y3813" s="42" t="str">
        <f>IF(OR(LOWER(Tabla2[[#This Row],[GENERO]])="masculino", LOWER(Tabla2[[#This Row],[GENERO]])="femenino"),"OK","Corregir")</f>
        <v>OK</v>
      </c>
      <c r="Z3813" s="42" t="str">
        <f>+IF(Tabla2[[#This Row],[Nro. DNI / CE]]="","Corregir",IF(LEN(Tabla2[[#This Row],[Nro. DNI / CE]])&gt;=8,"OK","Corregir"))</f>
        <v>OK</v>
      </c>
      <c r="AA3813" s="42">
        <f>COUNTIF(Tabla2[APELLIDOS Y NOMBRES],Tabla2[[#This Row],[APELLIDOS Y NOMBRES]])</f>
        <v>1</v>
      </c>
      <c r="AB3813" s="42">
        <f>IF(Tabla2[[#This Row],[Trabajador]]&gt;1,1/Tabla2[[#This Row],[Trabajador]],Tabla2[[#This Row],[Trabajador]])</f>
        <v>1</v>
      </c>
      <c r="AC3813" t="str">
        <f>+IFERROR(IF(Tabla2[[#This Row],[FECHA CESE/BAJA]]="","No Aplica",IF(AND(MONTH(Tabla2[[#This Row],[FECHA CESE/BAJA]])=MONTH(TODAY()-30),YEAR(Tabla2[[#This Row],[FECHA CESE/BAJA]])=YEAR(TODAY())),MONTH(TODAY()-30)&amp;"-"&amp;YEAR(TODAY()),"Borrar")),"No aplica")</f>
        <v>No Aplica</v>
      </c>
      <c r="AD3813" t="str">
        <f>+IFERROR(IF(Tabla2[[#This Row],[FECHA INICIO DE LABORES EN OBRA]]="","No Aplica",IF(AND(MONTH(Tabla2[[#This Row],[FECHA INICIO DE LABORES EN OBRA]])=MONTH(TODAY()-30),YEAR(Tabla2[[#This Row],[FECHA INICIO DE LABORES EN OBRA]])=YEAR(TODAY())),MONTH(TODAY()-30)&amp;"-"&amp;YEAR(TODAY()),"No Aplica")),"No Aplica")</f>
        <v>No Aplica</v>
      </c>
    </row>
    <row r="3814" spans="1:30" x14ac:dyDescent="0.25">
      <c r="A3814" s="13" t="s">
        <v>12059</v>
      </c>
      <c r="B3814" s="15" t="s">
        <v>12060</v>
      </c>
      <c r="C3814" s="15" t="s">
        <v>12060</v>
      </c>
      <c r="D3814" s="15" t="s">
        <v>12686</v>
      </c>
      <c r="E3814" s="15" t="s">
        <v>12687</v>
      </c>
      <c r="F3814" s="39">
        <v>31054</v>
      </c>
      <c r="G3814" s="15">
        <v>2</v>
      </c>
      <c r="H3814" s="15" t="s">
        <v>12096</v>
      </c>
      <c r="I3814" s="15" t="s">
        <v>12071</v>
      </c>
      <c r="J3814" s="15" t="s">
        <v>12688</v>
      </c>
      <c r="K3814" s="15" t="s">
        <v>2697</v>
      </c>
      <c r="L3814" s="40" t="s">
        <v>6</v>
      </c>
      <c r="M3814" s="39"/>
      <c r="N3814" s="41" t="s">
        <v>2687</v>
      </c>
      <c r="O3814" s="39" t="s">
        <v>12689</v>
      </c>
      <c r="P3814" s="40">
        <v>1</v>
      </c>
      <c r="Q3814" s="40">
        <v>4</v>
      </c>
      <c r="R3814" s="40" t="str">
        <f>IFERROR(VLOOKUP(Tabla2[[#This Row],[CONTRATISTA PRNCIPAL]],Hoja1!$L$5:$M$9,2,FALSE),"CJV")</f>
        <v>CJV</v>
      </c>
      <c r="S3814" s="40" t="str">
        <f>IF(Tabla2[[#This Row],[EMPRESA]]=Tabla2[[#This Row],[CONTRATISTA PRNCIPAL]],"Principal","Secundaria")</f>
        <v>Principal</v>
      </c>
      <c r="T3814" s="42">
        <f>IFERROR(1/COUNTIF(Tabla2[CONTRATISTA PRNCIPAL],Tabla2[[#This Row],[CONTRATISTA PRNCIPAL]]),0)</f>
        <v>0.00392156862745098</v>
      </c>
      <c r="U3814" s="43">
        <f>IF(((TODAY()-Tabla2[[#This Row],[FECHA NACIMIENTO]])/365)&lt;18,"Corregir", IF(((TODAY()-Tabla2[[#This Row],[FECHA NACIMIENTO]])/365)&gt;80, "Corregir",ROUNDDOWN(((TODAY()-Tabla2[[#This Row],[FECHA NACIMIENTO]])/365),0)))</f>
        <v>38</v>
      </c>
      <c r="V38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14" s="44" t="str">
        <f>+IF(Tabla2[[#This Row],[Edad]]="Corregir","Corregir","Ok")</f>
        <v>Ok</v>
      </c>
      <c r="X3814" s="42" t="str">
        <f>+IFERROR(VLOOKUP(Tabla2[[#This Row],[DISTRITO SEGÚN DNI]],Hoja1!$A$2:$B$32,2,FALSE),"No")</f>
        <v>No</v>
      </c>
      <c r="Y3814" s="42" t="str">
        <f>IF(OR(LOWER(Tabla2[[#This Row],[GENERO]])="masculino", LOWER(Tabla2[[#This Row],[GENERO]])="femenino"),"OK","Corregir")</f>
        <v>OK</v>
      </c>
      <c r="Z3814" s="42" t="str">
        <f>+IF(Tabla2[[#This Row],[Nro. DNI / CE]]="","Corregir",IF(LEN(Tabla2[[#This Row],[Nro. DNI / CE]])&gt;=8,"OK","Corregir"))</f>
        <v>OK</v>
      </c>
      <c r="AA3814" s="42">
        <f>COUNTIF(Tabla2[APELLIDOS Y NOMBRES],Tabla2[[#This Row],[APELLIDOS Y NOMBRES]])</f>
        <v>1</v>
      </c>
      <c r="AB3814" s="42">
        <f>IF(Tabla2[[#This Row],[Trabajador]]&gt;1,1/Tabla2[[#This Row],[Trabajador]],Tabla2[[#This Row],[Trabajador]])</f>
        <v>1</v>
      </c>
      <c r="AC3814" t="str">
        <f>+IFERROR(IF(Tabla2[[#This Row],[FECHA CESE/BAJA]]="","No Aplica",IF(AND(MONTH(Tabla2[[#This Row],[FECHA CESE/BAJA]])=MONTH(TODAY()-30),YEAR(Tabla2[[#This Row],[FECHA CESE/BAJA]])=YEAR(TODAY())),MONTH(TODAY()-30)&amp;"-"&amp;YEAR(TODAY()),"Borrar")),"No aplica")</f>
        <v>No Aplica</v>
      </c>
      <c r="AD3814" t="str">
        <f>+IFERROR(IF(Tabla2[[#This Row],[FECHA INICIO DE LABORES EN OBRA]]="","No Aplica",IF(AND(MONTH(Tabla2[[#This Row],[FECHA INICIO DE LABORES EN OBRA]])=MONTH(TODAY()-30),YEAR(Tabla2[[#This Row],[FECHA INICIO DE LABORES EN OBRA]])=YEAR(TODAY())),MONTH(TODAY()-30)&amp;"-"&amp;YEAR(TODAY()),"No Aplica")),"No Aplica")</f>
        <v>No Aplica</v>
      </c>
    </row>
    <row r="3815" spans="1:30" x14ac:dyDescent="0.25">
      <c r="A3815" s="13" t="s">
        <v>12059</v>
      </c>
      <c r="B3815" s="15" t="s">
        <v>12060</v>
      </c>
      <c r="C3815" s="15" t="s">
        <v>12060</v>
      </c>
      <c r="D3815" s="15" t="s">
        <v>12690</v>
      </c>
      <c r="E3815" s="15" t="s">
        <v>12691</v>
      </c>
      <c r="F3815" s="39">
        <v>26045</v>
      </c>
      <c r="G3815" s="15">
        <v>2</v>
      </c>
      <c r="H3815" s="15" t="s">
        <v>12078</v>
      </c>
      <c r="I3815" s="15" t="s">
        <v>12102</v>
      </c>
      <c r="J3815" s="15" t="s">
        <v>12692</v>
      </c>
      <c r="K3815" s="15" t="s">
        <v>2113</v>
      </c>
      <c r="L3815" s="40" t="s">
        <v>6</v>
      </c>
      <c r="M3815" s="39"/>
      <c r="N3815" s="41" t="s">
        <v>2687</v>
      </c>
      <c r="O3815" s="39">
        <v>44719</v>
      </c>
      <c r="P3815" s="40">
        <v>1</v>
      </c>
      <c r="Q3815" s="40">
        <v>4</v>
      </c>
      <c r="R3815" s="40" t="str">
        <f>IFERROR(VLOOKUP(Tabla2[[#This Row],[CONTRATISTA PRNCIPAL]],Hoja1!$L$5:$M$9,2,FALSE),"CJV")</f>
        <v>CJV</v>
      </c>
      <c r="S3815" s="40" t="str">
        <f>IF(Tabla2[[#This Row],[EMPRESA]]=Tabla2[[#This Row],[CONTRATISTA PRNCIPAL]],"Principal","Secundaria")</f>
        <v>Principal</v>
      </c>
      <c r="T3815" s="42">
        <f>IFERROR(1/COUNTIF(Tabla2[CONTRATISTA PRNCIPAL],Tabla2[[#This Row],[CONTRATISTA PRNCIPAL]]),0)</f>
        <v>0.00392156862745098</v>
      </c>
      <c r="U3815" s="43">
        <f>IF(((TODAY()-Tabla2[[#This Row],[FECHA NACIMIENTO]])/365)&lt;18,"Corregir", IF(((TODAY()-Tabla2[[#This Row],[FECHA NACIMIENTO]])/365)&gt;80, "Corregir",ROUNDDOWN(((TODAY()-Tabla2[[#This Row],[FECHA NACIMIENTO]])/365),0)))</f>
        <v>52</v>
      </c>
      <c r="V38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15" s="44" t="str">
        <f>+IF(Tabla2[[#This Row],[Edad]]="Corregir","Corregir","Ok")</f>
        <v>Ok</v>
      </c>
      <c r="X3815" s="42" t="str">
        <f>+IFERROR(VLOOKUP(Tabla2[[#This Row],[DISTRITO SEGÚN DNI]],Hoja1!$A$2:$B$32,2,FALSE),"No")</f>
        <v>No</v>
      </c>
      <c r="Y3815" s="42" t="str">
        <f>IF(OR(LOWER(Tabla2[[#This Row],[GENERO]])="masculino", LOWER(Tabla2[[#This Row],[GENERO]])="femenino"),"OK","Corregir")</f>
        <v>OK</v>
      </c>
      <c r="Z3815" s="42" t="str">
        <f>+IF(Tabla2[[#This Row],[Nro. DNI / CE]]="","Corregir",IF(LEN(Tabla2[[#This Row],[Nro. DNI / CE]])&gt;=8,"OK","Corregir"))</f>
        <v>OK</v>
      </c>
      <c r="AA3815" s="42">
        <f>COUNTIF(Tabla2[APELLIDOS Y NOMBRES],Tabla2[[#This Row],[APELLIDOS Y NOMBRES]])</f>
        <v>1</v>
      </c>
      <c r="AB3815" s="42">
        <f>IF(Tabla2[[#This Row],[Trabajador]]&gt;1,1/Tabla2[[#This Row],[Trabajador]],Tabla2[[#This Row],[Trabajador]])</f>
        <v>1</v>
      </c>
      <c r="AC3815" t="str">
        <f>+IFERROR(IF(Tabla2[[#This Row],[FECHA CESE/BAJA]]="","No Aplica",IF(AND(MONTH(Tabla2[[#This Row],[FECHA CESE/BAJA]])=MONTH(TODAY()-30),YEAR(Tabla2[[#This Row],[FECHA CESE/BAJA]])=YEAR(TODAY())),MONTH(TODAY()-30)&amp;"-"&amp;YEAR(TODAY()),"Borrar")),"No aplica")</f>
        <v>No Aplica</v>
      </c>
      <c r="AD3815" t="str">
        <f>+IFERROR(IF(Tabla2[[#This Row],[FECHA INICIO DE LABORES EN OBRA]]="","No Aplica",IF(AND(MONTH(Tabla2[[#This Row],[FECHA INICIO DE LABORES EN OBRA]])=MONTH(TODAY()-30),YEAR(Tabla2[[#This Row],[FECHA INICIO DE LABORES EN OBRA]])=YEAR(TODAY())),MONTH(TODAY()-30)&amp;"-"&amp;YEAR(TODAY()),"No Aplica")),"No Aplica")</f>
        <v>No Aplica</v>
      </c>
    </row>
    <row r="3816" spans="1:30" x14ac:dyDescent="0.25">
      <c r="A3816" s="13" t="s">
        <v>12059</v>
      </c>
      <c r="B3816" s="15" t="s">
        <v>12060</v>
      </c>
      <c r="C3816" s="15" t="s">
        <v>12060</v>
      </c>
      <c r="D3816" s="15" t="s">
        <v>12693</v>
      </c>
      <c r="E3816" s="15" t="s">
        <v>12694</v>
      </c>
      <c r="F3816" s="39">
        <v>29654</v>
      </c>
      <c r="G3816" s="15">
        <v>2</v>
      </c>
      <c r="H3816" s="15" t="s">
        <v>12078</v>
      </c>
      <c r="I3816" s="15" t="s">
        <v>12079</v>
      </c>
      <c r="J3816" s="15" t="s">
        <v>12695</v>
      </c>
      <c r="K3816" s="15" t="s">
        <v>12696</v>
      </c>
      <c r="L3816" s="40" t="s">
        <v>6</v>
      </c>
      <c r="M3816" s="39"/>
      <c r="N3816" s="41" t="s">
        <v>2687</v>
      </c>
      <c r="O3816" s="39">
        <v>45069</v>
      </c>
      <c r="P3816" s="40">
        <v>1</v>
      </c>
      <c r="Q3816" s="40">
        <v>4</v>
      </c>
      <c r="R3816" s="40" t="str">
        <f>IFERROR(VLOOKUP(Tabla2[[#This Row],[CONTRATISTA PRNCIPAL]],Hoja1!$L$5:$M$9,2,FALSE),"CJV")</f>
        <v>CJV</v>
      </c>
      <c r="S3816" s="40" t="str">
        <f>IF(Tabla2[[#This Row],[EMPRESA]]=Tabla2[[#This Row],[CONTRATISTA PRNCIPAL]],"Principal","Secundaria")</f>
        <v>Principal</v>
      </c>
      <c r="T3816" s="42">
        <f>IFERROR(1/COUNTIF(Tabla2[CONTRATISTA PRNCIPAL],Tabla2[[#This Row],[CONTRATISTA PRNCIPAL]]),0)</f>
        <v>0.00392156862745098</v>
      </c>
      <c r="U3816" s="43">
        <f>IF(((TODAY()-Tabla2[[#This Row],[FECHA NACIMIENTO]])/365)&lt;18,"Corregir", IF(((TODAY()-Tabla2[[#This Row],[FECHA NACIMIENTO]])/365)&gt;80, "Corregir",ROUNDDOWN(((TODAY()-Tabla2[[#This Row],[FECHA NACIMIENTO]])/365),0)))</f>
        <v>42</v>
      </c>
      <c r="V38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16" s="44" t="str">
        <f>+IF(Tabla2[[#This Row],[Edad]]="Corregir","Corregir","Ok")</f>
        <v>Ok</v>
      </c>
      <c r="X3816" s="42" t="str">
        <f>+IFERROR(VLOOKUP(Tabla2[[#This Row],[DISTRITO SEGÚN DNI]],Hoja1!$A$2:$B$32,2,FALSE),"No")</f>
        <v>No</v>
      </c>
      <c r="Y3816" s="42" t="str">
        <f>IF(OR(LOWER(Tabla2[[#This Row],[GENERO]])="masculino", LOWER(Tabla2[[#This Row],[GENERO]])="femenino"),"OK","Corregir")</f>
        <v>OK</v>
      </c>
      <c r="Z3816" s="42" t="str">
        <f>+IF(Tabla2[[#This Row],[Nro. DNI / CE]]="","Corregir",IF(LEN(Tabla2[[#This Row],[Nro. DNI / CE]])&gt;=8,"OK","Corregir"))</f>
        <v>OK</v>
      </c>
      <c r="AA3816" s="42">
        <f>COUNTIF(Tabla2[APELLIDOS Y NOMBRES],Tabla2[[#This Row],[APELLIDOS Y NOMBRES]])</f>
        <v>1</v>
      </c>
      <c r="AB3816" s="42">
        <f>IF(Tabla2[[#This Row],[Trabajador]]&gt;1,1/Tabla2[[#This Row],[Trabajador]],Tabla2[[#This Row],[Trabajador]])</f>
        <v>1</v>
      </c>
      <c r="AC3816" t="str">
        <f>+IFERROR(IF(Tabla2[[#This Row],[FECHA CESE/BAJA]]="","No Aplica",IF(AND(MONTH(Tabla2[[#This Row],[FECHA CESE/BAJA]])=MONTH(TODAY()-30),YEAR(Tabla2[[#This Row],[FECHA CESE/BAJA]])=YEAR(TODAY())),MONTH(TODAY()-30)&amp;"-"&amp;YEAR(TODAY()),"Borrar")),"No aplica")</f>
        <v>No Aplica</v>
      </c>
      <c r="AD3816" t="str">
        <f>+IFERROR(IF(Tabla2[[#This Row],[FECHA INICIO DE LABORES EN OBRA]]="","No Aplica",IF(AND(MONTH(Tabla2[[#This Row],[FECHA INICIO DE LABORES EN OBRA]])=MONTH(TODAY()-30),YEAR(Tabla2[[#This Row],[FECHA INICIO DE LABORES EN OBRA]])=YEAR(TODAY())),MONTH(TODAY()-30)&amp;"-"&amp;YEAR(TODAY()),"No Aplica")),"No Aplica")</f>
        <v>No Aplica</v>
      </c>
    </row>
    <row r="3817" spans="1:30" x14ac:dyDescent="0.25">
      <c r="A3817" s="13" t="s">
        <v>12059</v>
      </c>
      <c r="B3817" s="15" t="s">
        <v>12060</v>
      </c>
      <c r="C3817" s="15" t="s">
        <v>12060</v>
      </c>
      <c r="D3817" s="15" t="s">
        <v>12697</v>
      </c>
      <c r="E3817" s="15" t="s">
        <v>12698</v>
      </c>
      <c r="F3817" s="39">
        <v>31744</v>
      </c>
      <c r="G3817" s="15">
        <v>2</v>
      </c>
      <c r="H3817" s="15" t="s">
        <v>12218</v>
      </c>
      <c r="I3817" s="15" t="s">
        <v>12071</v>
      </c>
      <c r="J3817" s="15" t="s">
        <v>12699</v>
      </c>
      <c r="K3817" s="15" t="s">
        <v>2808</v>
      </c>
      <c r="L3817" s="40" t="s">
        <v>6</v>
      </c>
      <c r="M3817" s="39"/>
      <c r="N3817" s="41" t="s">
        <v>2687</v>
      </c>
      <c r="O3817" s="39">
        <v>45078</v>
      </c>
      <c r="P3817" s="40">
        <v>1</v>
      </c>
      <c r="Q3817" s="40">
        <v>4</v>
      </c>
      <c r="R3817" s="40" t="str">
        <f>IFERROR(VLOOKUP(Tabla2[[#This Row],[CONTRATISTA PRNCIPAL]],Hoja1!$L$5:$M$9,2,FALSE),"CJV")</f>
        <v>CJV</v>
      </c>
      <c r="S3817" s="40" t="str">
        <f>IF(Tabla2[[#This Row],[EMPRESA]]=Tabla2[[#This Row],[CONTRATISTA PRNCIPAL]],"Principal","Secundaria")</f>
        <v>Principal</v>
      </c>
      <c r="T3817" s="42">
        <f>IFERROR(1/COUNTIF(Tabla2[CONTRATISTA PRNCIPAL],Tabla2[[#This Row],[CONTRATISTA PRNCIPAL]]),0)</f>
        <v>0.00392156862745098</v>
      </c>
      <c r="U3817" s="43">
        <f>IF(((TODAY()-Tabla2[[#This Row],[FECHA NACIMIENTO]])/365)&lt;18,"Corregir", IF(((TODAY()-Tabla2[[#This Row],[FECHA NACIMIENTO]])/365)&gt;80, "Corregir",ROUNDDOWN(((TODAY()-Tabla2[[#This Row],[FECHA NACIMIENTO]])/365),0)))</f>
        <v>36</v>
      </c>
      <c r="V38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17" s="44" t="str">
        <f>+IF(Tabla2[[#This Row],[Edad]]="Corregir","Corregir","Ok")</f>
        <v>Ok</v>
      </c>
      <c r="X3817" s="42" t="str">
        <f>+IFERROR(VLOOKUP(Tabla2[[#This Row],[DISTRITO SEGÚN DNI]],Hoja1!$A$2:$B$32,2,FALSE),"No")</f>
        <v>No</v>
      </c>
      <c r="Y3817" s="42" t="str">
        <f>IF(OR(LOWER(Tabla2[[#This Row],[GENERO]])="masculino", LOWER(Tabla2[[#This Row],[GENERO]])="femenino"),"OK","Corregir")</f>
        <v>OK</v>
      </c>
      <c r="Z3817" s="42" t="str">
        <f>+IF(Tabla2[[#This Row],[Nro. DNI / CE]]="","Corregir",IF(LEN(Tabla2[[#This Row],[Nro. DNI / CE]])&gt;=8,"OK","Corregir"))</f>
        <v>OK</v>
      </c>
      <c r="AA3817" s="42">
        <f>COUNTIF(Tabla2[APELLIDOS Y NOMBRES],Tabla2[[#This Row],[APELLIDOS Y NOMBRES]])</f>
        <v>1</v>
      </c>
      <c r="AB3817" s="42">
        <f>IF(Tabla2[[#This Row],[Trabajador]]&gt;1,1/Tabla2[[#This Row],[Trabajador]],Tabla2[[#This Row],[Trabajador]])</f>
        <v>1</v>
      </c>
      <c r="AC3817" t="str">
        <f>+IFERROR(IF(Tabla2[[#This Row],[FECHA CESE/BAJA]]="","No Aplica",IF(AND(MONTH(Tabla2[[#This Row],[FECHA CESE/BAJA]])=MONTH(TODAY()-30),YEAR(Tabla2[[#This Row],[FECHA CESE/BAJA]])=YEAR(TODAY())),MONTH(TODAY()-30)&amp;"-"&amp;YEAR(TODAY()),"Borrar")),"No aplica")</f>
        <v>No Aplica</v>
      </c>
      <c r="AD3817" t="str">
        <f>+IFERROR(IF(Tabla2[[#This Row],[FECHA INICIO DE LABORES EN OBRA]]="","No Aplica",IF(AND(MONTH(Tabla2[[#This Row],[FECHA INICIO DE LABORES EN OBRA]])=MONTH(TODAY()-30),YEAR(Tabla2[[#This Row],[FECHA INICIO DE LABORES EN OBRA]])=YEAR(TODAY())),MONTH(TODAY()-30)&amp;"-"&amp;YEAR(TODAY()),"No Aplica")),"No Aplica")</f>
        <v>No Aplica</v>
      </c>
    </row>
    <row r="3818" spans="1:30" x14ac:dyDescent="0.25">
      <c r="A3818" s="13" t="s">
        <v>12059</v>
      </c>
      <c r="B3818" s="15" t="s">
        <v>12060</v>
      </c>
      <c r="C3818" s="15" t="s">
        <v>12060</v>
      </c>
      <c r="D3818" s="15" t="s">
        <v>12700</v>
      </c>
      <c r="E3818" s="15" t="s">
        <v>12701</v>
      </c>
      <c r="F3818" s="39">
        <v>33782</v>
      </c>
      <c r="G3818" s="15">
        <v>2</v>
      </c>
      <c r="H3818" s="15" t="s">
        <v>12096</v>
      </c>
      <c r="I3818" s="15" t="s">
        <v>12079</v>
      </c>
      <c r="J3818" s="15" t="s">
        <v>12702</v>
      </c>
      <c r="K3818" s="15" t="s">
        <v>2808</v>
      </c>
      <c r="L3818" s="40" t="s">
        <v>6</v>
      </c>
      <c r="M3818" s="39"/>
      <c r="N3818" s="41" t="s">
        <v>2687</v>
      </c>
      <c r="O3818" s="39">
        <v>44880</v>
      </c>
      <c r="P3818" s="40">
        <v>1</v>
      </c>
      <c r="Q3818" s="40">
        <v>4</v>
      </c>
      <c r="R3818" s="40" t="str">
        <f>IFERROR(VLOOKUP(Tabla2[[#This Row],[CONTRATISTA PRNCIPAL]],Hoja1!$L$5:$M$9,2,FALSE),"CJV")</f>
        <v>CJV</v>
      </c>
      <c r="S3818" s="40" t="str">
        <f>IF(Tabla2[[#This Row],[EMPRESA]]=Tabla2[[#This Row],[CONTRATISTA PRNCIPAL]],"Principal","Secundaria")</f>
        <v>Principal</v>
      </c>
      <c r="T3818" s="42">
        <f>IFERROR(1/COUNTIF(Tabla2[CONTRATISTA PRNCIPAL],Tabla2[[#This Row],[CONTRATISTA PRNCIPAL]]),0)</f>
        <v>0.00392156862745098</v>
      </c>
      <c r="U3818" s="43">
        <f>IF(((TODAY()-Tabla2[[#This Row],[FECHA NACIMIENTO]])/365)&lt;18,"Corregir", IF(((TODAY()-Tabla2[[#This Row],[FECHA NACIMIENTO]])/365)&gt;80, "Corregir",ROUNDDOWN(((TODAY()-Tabla2[[#This Row],[FECHA NACIMIENTO]])/365),0)))</f>
        <v>31</v>
      </c>
      <c r="V38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18" s="44" t="str">
        <f>+IF(Tabla2[[#This Row],[Edad]]="Corregir","Corregir","Ok")</f>
        <v>Ok</v>
      </c>
      <c r="X3818" s="42" t="str">
        <f>+IFERROR(VLOOKUP(Tabla2[[#This Row],[DISTRITO SEGÚN DNI]],Hoja1!$A$2:$B$32,2,FALSE),"No")</f>
        <v>No</v>
      </c>
      <c r="Y3818" s="42" t="str">
        <f>IF(OR(LOWER(Tabla2[[#This Row],[GENERO]])="masculino", LOWER(Tabla2[[#This Row],[GENERO]])="femenino"),"OK","Corregir")</f>
        <v>OK</v>
      </c>
      <c r="Z3818" s="42" t="str">
        <f>+IF(Tabla2[[#This Row],[Nro. DNI / CE]]="","Corregir",IF(LEN(Tabla2[[#This Row],[Nro. DNI / CE]])&gt;=8,"OK","Corregir"))</f>
        <v>OK</v>
      </c>
      <c r="AA3818" s="42">
        <f>COUNTIF(Tabla2[APELLIDOS Y NOMBRES],Tabla2[[#This Row],[APELLIDOS Y NOMBRES]])</f>
        <v>1</v>
      </c>
      <c r="AB3818" s="42">
        <f>IF(Tabla2[[#This Row],[Trabajador]]&gt;1,1/Tabla2[[#This Row],[Trabajador]],Tabla2[[#This Row],[Trabajador]])</f>
        <v>1</v>
      </c>
      <c r="AC3818" t="str">
        <f>+IFERROR(IF(Tabla2[[#This Row],[FECHA CESE/BAJA]]="","No Aplica",IF(AND(MONTH(Tabla2[[#This Row],[FECHA CESE/BAJA]])=MONTH(TODAY()-30),YEAR(Tabla2[[#This Row],[FECHA CESE/BAJA]])=YEAR(TODAY())),MONTH(TODAY()-30)&amp;"-"&amp;YEAR(TODAY()),"Borrar")),"No aplica")</f>
        <v>No Aplica</v>
      </c>
      <c r="AD3818" t="str">
        <f>+IFERROR(IF(Tabla2[[#This Row],[FECHA INICIO DE LABORES EN OBRA]]="","No Aplica",IF(AND(MONTH(Tabla2[[#This Row],[FECHA INICIO DE LABORES EN OBRA]])=MONTH(TODAY()-30),YEAR(Tabla2[[#This Row],[FECHA INICIO DE LABORES EN OBRA]])=YEAR(TODAY())),MONTH(TODAY()-30)&amp;"-"&amp;YEAR(TODAY()),"No Aplica")),"No Aplica")</f>
        <v>No Aplica</v>
      </c>
    </row>
    <row r="3819" spans="1:30" x14ac:dyDescent="0.25">
      <c r="A3819" s="13" t="s">
        <v>12059</v>
      </c>
      <c r="B3819" s="15" t="s">
        <v>12060</v>
      </c>
      <c r="C3819" s="15" t="s">
        <v>12060</v>
      </c>
      <c r="D3819" s="15" t="s">
        <v>12703</v>
      </c>
      <c r="E3819" s="15" t="s">
        <v>12704</v>
      </c>
      <c r="F3819" s="39">
        <v>35584</v>
      </c>
      <c r="G3819" s="15">
        <v>2</v>
      </c>
      <c r="H3819" s="15" t="s">
        <v>12705</v>
      </c>
      <c r="I3819" s="15" t="s">
        <v>12102</v>
      </c>
      <c r="J3819" s="15" t="s">
        <v>12706</v>
      </c>
      <c r="K3819" s="15" t="s">
        <v>12707</v>
      </c>
      <c r="L3819" s="40" t="s">
        <v>6</v>
      </c>
      <c r="M3819" s="39"/>
      <c r="N3819" s="41" t="s">
        <v>2687</v>
      </c>
      <c r="O3819" s="39">
        <v>44799</v>
      </c>
      <c r="P3819" s="40">
        <v>1</v>
      </c>
      <c r="Q3819" s="40">
        <v>4</v>
      </c>
      <c r="R3819" s="40" t="str">
        <f>IFERROR(VLOOKUP(Tabla2[[#This Row],[CONTRATISTA PRNCIPAL]],Hoja1!$L$5:$M$9,2,FALSE),"CJV")</f>
        <v>CJV</v>
      </c>
      <c r="S3819" s="40" t="str">
        <f>IF(Tabla2[[#This Row],[EMPRESA]]=Tabla2[[#This Row],[CONTRATISTA PRNCIPAL]],"Principal","Secundaria")</f>
        <v>Principal</v>
      </c>
      <c r="T3819" s="42">
        <f>IFERROR(1/COUNTIF(Tabla2[CONTRATISTA PRNCIPAL],Tabla2[[#This Row],[CONTRATISTA PRNCIPAL]]),0)</f>
        <v>0.00392156862745098</v>
      </c>
      <c r="U3819" s="43">
        <f>IF(((TODAY()-Tabla2[[#This Row],[FECHA NACIMIENTO]])/365)&lt;18,"Corregir", IF(((TODAY()-Tabla2[[#This Row],[FECHA NACIMIENTO]])/365)&gt;80, "Corregir",ROUNDDOWN(((TODAY()-Tabla2[[#This Row],[FECHA NACIMIENTO]])/365),0)))</f>
        <v>26</v>
      </c>
      <c r="V38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19" s="44" t="str">
        <f>+IF(Tabla2[[#This Row],[Edad]]="Corregir","Corregir","Ok")</f>
        <v>Ok</v>
      </c>
      <c r="X3819" s="42" t="str">
        <f>+IFERROR(VLOOKUP(Tabla2[[#This Row],[DISTRITO SEGÚN DNI]],Hoja1!$A$2:$B$32,2,FALSE),"No")</f>
        <v>No</v>
      </c>
      <c r="Y3819" s="42" t="str">
        <f>IF(OR(LOWER(Tabla2[[#This Row],[GENERO]])="masculino", LOWER(Tabla2[[#This Row],[GENERO]])="femenino"),"OK","Corregir")</f>
        <v>OK</v>
      </c>
      <c r="Z3819" s="42" t="str">
        <f>+IF(Tabla2[[#This Row],[Nro. DNI / CE]]="","Corregir",IF(LEN(Tabla2[[#This Row],[Nro. DNI / CE]])&gt;=8,"OK","Corregir"))</f>
        <v>OK</v>
      </c>
      <c r="AA3819" s="42">
        <f>COUNTIF(Tabla2[APELLIDOS Y NOMBRES],Tabla2[[#This Row],[APELLIDOS Y NOMBRES]])</f>
        <v>1</v>
      </c>
      <c r="AB3819" s="42">
        <f>IF(Tabla2[[#This Row],[Trabajador]]&gt;1,1/Tabla2[[#This Row],[Trabajador]],Tabla2[[#This Row],[Trabajador]])</f>
        <v>1</v>
      </c>
      <c r="AC3819" t="str">
        <f>+IFERROR(IF(Tabla2[[#This Row],[FECHA CESE/BAJA]]="","No Aplica",IF(AND(MONTH(Tabla2[[#This Row],[FECHA CESE/BAJA]])=MONTH(TODAY()-30),YEAR(Tabla2[[#This Row],[FECHA CESE/BAJA]])=YEAR(TODAY())),MONTH(TODAY()-30)&amp;"-"&amp;YEAR(TODAY()),"Borrar")),"No aplica")</f>
        <v>No Aplica</v>
      </c>
      <c r="AD3819" t="str">
        <f>+IFERROR(IF(Tabla2[[#This Row],[FECHA INICIO DE LABORES EN OBRA]]="","No Aplica",IF(AND(MONTH(Tabla2[[#This Row],[FECHA INICIO DE LABORES EN OBRA]])=MONTH(TODAY()-30),YEAR(Tabla2[[#This Row],[FECHA INICIO DE LABORES EN OBRA]])=YEAR(TODAY())),MONTH(TODAY()-30)&amp;"-"&amp;YEAR(TODAY()),"No Aplica")),"No Aplica")</f>
        <v>No Aplica</v>
      </c>
    </row>
    <row r="3820" spans="1:30" x14ac:dyDescent="0.25">
      <c r="A3820" s="13" t="s">
        <v>12059</v>
      </c>
      <c r="B3820" s="15" t="s">
        <v>12060</v>
      </c>
      <c r="C3820" s="15" t="s">
        <v>12060</v>
      </c>
      <c r="D3820" s="15" t="s">
        <v>1369</v>
      </c>
      <c r="E3820" s="15" t="s">
        <v>1370</v>
      </c>
      <c r="F3820" s="39">
        <v>29864</v>
      </c>
      <c r="G3820" s="15">
        <v>2</v>
      </c>
      <c r="H3820" s="15" t="s">
        <v>5155</v>
      </c>
      <c r="I3820" s="15" t="s">
        <v>12064</v>
      </c>
      <c r="J3820" s="15" t="s">
        <v>12708</v>
      </c>
      <c r="K3820" s="15" t="s">
        <v>2802</v>
      </c>
      <c r="L3820" s="40" t="s">
        <v>6</v>
      </c>
      <c r="M3820" s="39"/>
      <c r="N3820" s="41" t="s">
        <v>2687</v>
      </c>
      <c r="O3820" s="39">
        <v>45006</v>
      </c>
      <c r="P3820" s="40">
        <v>1</v>
      </c>
      <c r="Q3820" s="40">
        <v>4</v>
      </c>
      <c r="R3820" s="40" t="str">
        <f>IFERROR(VLOOKUP(Tabla2[[#This Row],[CONTRATISTA PRNCIPAL]],Hoja1!$L$5:$M$9,2,FALSE),"CJV")</f>
        <v>CJV</v>
      </c>
      <c r="S3820" s="40" t="str">
        <f>IF(Tabla2[[#This Row],[EMPRESA]]=Tabla2[[#This Row],[CONTRATISTA PRNCIPAL]],"Principal","Secundaria")</f>
        <v>Principal</v>
      </c>
      <c r="T3820" s="42">
        <f>IFERROR(1/COUNTIF(Tabla2[CONTRATISTA PRNCIPAL],Tabla2[[#This Row],[CONTRATISTA PRNCIPAL]]),0)</f>
        <v>0.00392156862745098</v>
      </c>
      <c r="U3820" s="43">
        <f>IF(((TODAY()-Tabla2[[#This Row],[FECHA NACIMIENTO]])/365)&lt;18,"Corregir", IF(((TODAY()-Tabla2[[#This Row],[FECHA NACIMIENTO]])/365)&gt;80, "Corregir",ROUNDDOWN(((TODAY()-Tabla2[[#This Row],[FECHA NACIMIENTO]])/365),0)))</f>
        <v>42</v>
      </c>
      <c r="V38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20" s="44" t="str">
        <f>+IF(Tabla2[[#This Row],[Edad]]="Corregir","Corregir","Ok")</f>
        <v>Ok</v>
      </c>
      <c r="X3820" s="42" t="str">
        <f>+IFERROR(VLOOKUP(Tabla2[[#This Row],[DISTRITO SEGÚN DNI]],Hoja1!$A$2:$B$32,2,FALSE),"No")</f>
        <v>CALLAO</v>
      </c>
      <c r="Y3820" s="42" t="str">
        <f>IF(OR(LOWER(Tabla2[[#This Row],[GENERO]])="masculino", LOWER(Tabla2[[#This Row],[GENERO]])="femenino"),"OK","Corregir")</f>
        <v>OK</v>
      </c>
      <c r="Z3820" s="42" t="str">
        <f>+IF(Tabla2[[#This Row],[Nro. DNI / CE]]="","Corregir",IF(LEN(Tabla2[[#This Row],[Nro. DNI / CE]])&gt;=8,"OK","Corregir"))</f>
        <v>OK</v>
      </c>
      <c r="AA3820" s="42">
        <f>COUNTIF(Tabla2[APELLIDOS Y NOMBRES],Tabla2[[#This Row],[APELLIDOS Y NOMBRES]])</f>
        <v>1</v>
      </c>
      <c r="AB3820" s="42">
        <f>IF(Tabla2[[#This Row],[Trabajador]]&gt;1,1/Tabla2[[#This Row],[Trabajador]],Tabla2[[#This Row],[Trabajador]])</f>
        <v>1</v>
      </c>
      <c r="AC3820" t="str">
        <f>+IFERROR(IF(Tabla2[[#This Row],[FECHA CESE/BAJA]]="","No Aplica",IF(AND(MONTH(Tabla2[[#This Row],[FECHA CESE/BAJA]])=MONTH(TODAY()-30),YEAR(Tabla2[[#This Row],[FECHA CESE/BAJA]])=YEAR(TODAY())),MONTH(TODAY()-30)&amp;"-"&amp;YEAR(TODAY()),"Borrar")),"No aplica")</f>
        <v>No Aplica</v>
      </c>
      <c r="AD3820" t="str">
        <f>+IFERROR(IF(Tabla2[[#This Row],[FECHA INICIO DE LABORES EN OBRA]]="","No Aplica",IF(AND(MONTH(Tabla2[[#This Row],[FECHA INICIO DE LABORES EN OBRA]])=MONTH(TODAY()-30),YEAR(Tabla2[[#This Row],[FECHA INICIO DE LABORES EN OBRA]])=YEAR(TODAY())),MONTH(TODAY()-30)&amp;"-"&amp;YEAR(TODAY()),"No Aplica")),"No Aplica")</f>
        <v>No Aplica</v>
      </c>
    </row>
    <row r="3821" spans="1:30" x14ac:dyDescent="0.25">
      <c r="A3821" s="13" t="s">
        <v>12059</v>
      </c>
      <c r="B3821" s="15" t="s">
        <v>12060</v>
      </c>
      <c r="C3821" s="15" t="s">
        <v>12060</v>
      </c>
      <c r="D3821" s="15" t="s">
        <v>12709</v>
      </c>
      <c r="E3821" s="15" t="s">
        <v>12710</v>
      </c>
      <c r="F3821" s="39">
        <v>30167</v>
      </c>
      <c r="G3821" s="15">
        <v>2</v>
      </c>
      <c r="H3821" s="15" t="s">
        <v>12063</v>
      </c>
      <c r="I3821" s="15" t="s">
        <v>12079</v>
      </c>
      <c r="J3821" s="15" t="s">
        <v>12711</v>
      </c>
      <c r="K3821" s="15" t="s">
        <v>2799</v>
      </c>
      <c r="L3821" s="40" t="s">
        <v>6</v>
      </c>
      <c r="M3821" s="39"/>
      <c r="N3821" s="41" t="s">
        <v>2687</v>
      </c>
      <c r="O3821" s="39">
        <v>44551</v>
      </c>
      <c r="P3821" s="40">
        <v>1</v>
      </c>
      <c r="Q3821" s="40">
        <v>4</v>
      </c>
      <c r="R3821" s="40" t="str">
        <f>IFERROR(VLOOKUP(Tabla2[[#This Row],[CONTRATISTA PRNCIPAL]],Hoja1!$L$5:$M$9,2,FALSE),"CJV")</f>
        <v>CJV</v>
      </c>
      <c r="S3821" s="40" t="str">
        <f>IF(Tabla2[[#This Row],[EMPRESA]]=Tabla2[[#This Row],[CONTRATISTA PRNCIPAL]],"Principal","Secundaria")</f>
        <v>Principal</v>
      </c>
      <c r="T3821" s="42">
        <f>IFERROR(1/COUNTIF(Tabla2[CONTRATISTA PRNCIPAL],Tabla2[[#This Row],[CONTRATISTA PRNCIPAL]]),0)</f>
        <v>0.00392156862745098</v>
      </c>
      <c r="U3821" s="43">
        <f>IF(((TODAY()-Tabla2[[#This Row],[FECHA NACIMIENTO]])/365)&lt;18,"Corregir", IF(((TODAY()-Tabla2[[#This Row],[FECHA NACIMIENTO]])/365)&gt;80, "Corregir",ROUNDDOWN(((TODAY()-Tabla2[[#This Row],[FECHA NACIMIENTO]])/365),0)))</f>
        <v>41</v>
      </c>
      <c r="V38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21" s="44" t="str">
        <f>+IF(Tabla2[[#This Row],[Edad]]="Corregir","Corregir","Ok")</f>
        <v>Ok</v>
      </c>
      <c r="X3821" s="42" t="str">
        <f>+IFERROR(VLOOKUP(Tabla2[[#This Row],[DISTRITO SEGÚN DNI]],Hoja1!$A$2:$B$32,2,FALSE),"No")</f>
        <v>No</v>
      </c>
      <c r="Y3821" s="42" t="str">
        <f>IF(OR(LOWER(Tabla2[[#This Row],[GENERO]])="masculino", LOWER(Tabla2[[#This Row],[GENERO]])="femenino"),"OK","Corregir")</f>
        <v>OK</v>
      </c>
      <c r="Z3821" s="42" t="str">
        <f>+IF(Tabla2[[#This Row],[Nro. DNI / CE]]="","Corregir",IF(LEN(Tabla2[[#This Row],[Nro. DNI / CE]])&gt;=8,"OK","Corregir"))</f>
        <v>OK</v>
      </c>
      <c r="AA3821" s="42">
        <f>COUNTIF(Tabla2[APELLIDOS Y NOMBRES],Tabla2[[#This Row],[APELLIDOS Y NOMBRES]])</f>
        <v>1</v>
      </c>
      <c r="AB3821" s="42">
        <f>IF(Tabla2[[#This Row],[Trabajador]]&gt;1,1/Tabla2[[#This Row],[Trabajador]],Tabla2[[#This Row],[Trabajador]])</f>
        <v>1</v>
      </c>
      <c r="AC3821" t="str">
        <f>+IFERROR(IF(Tabla2[[#This Row],[FECHA CESE/BAJA]]="","No Aplica",IF(AND(MONTH(Tabla2[[#This Row],[FECHA CESE/BAJA]])=MONTH(TODAY()-30),YEAR(Tabla2[[#This Row],[FECHA CESE/BAJA]])=YEAR(TODAY())),MONTH(TODAY()-30)&amp;"-"&amp;YEAR(TODAY()),"Borrar")),"No aplica")</f>
        <v>No Aplica</v>
      </c>
      <c r="AD3821" t="str">
        <f>+IFERROR(IF(Tabla2[[#This Row],[FECHA INICIO DE LABORES EN OBRA]]="","No Aplica",IF(AND(MONTH(Tabla2[[#This Row],[FECHA INICIO DE LABORES EN OBRA]])=MONTH(TODAY()-30),YEAR(Tabla2[[#This Row],[FECHA INICIO DE LABORES EN OBRA]])=YEAR(TODAY())),MONTH(TODAY()-30)&amp;"-"&amp;YEAR(TODAY()),"No Aplica")),"No Aplica")</f>
        <v>No Aplica</v>
      </c>
    </row>
    <row r="3822" spans="1:30" x14ac:dyDescent="0.25">
      <c r="A3822" s="13" t="s">
        <v>12059</v>
      </c>
      <c r="B3822" s="15" t="s">
        <v>12060</v>
      </c>
      <c r="C3822" s="15" t="s">
        <v>12060</v>
      </c>
      <c r="D3822" s="15" t="s">
        <v>12712</v>
      </c>
      <c r="E3822" s="15" t="s">
        <v>12713</v>
      </c>
      <c r="F3822" s="39">
        <v>26327</v>
      </c>
      <c r="G3822" s="15">
        <v>1</v>
      </c>
      <c r="H3822" s="15" t="s">
        <v>2691</v>
      </c>
      <c r="I3822" s="15" t="s">
        <v>12102</v>
      </c>
      <c r="J3822" s="15" t="s">
        <v>12714</v>
      </c>
      <c r="K3822" s="15" t="s">
        <v>12707</v>
      </c>
      <c r="L3822" s="40" t="s">
        <v>6</v>
      </c>
      <c r="M3822" s="39"/>
      <c r="N3822" s="41" t="s">
        <v>2687</v>
      </c>
      <c r="O3822" s="39">
        <v>43482</v>
      </c>
      <c r="P3822" s="40">
        <v>1</v>
      </c>
      <c r="Q3822" s="40">
        <v>4</v>
      </c>
      <c r="R3822" s="40" t="str">
        <f>IFERROR(VLOOKUP(Tabla2[[#This Row],[CONTRATISTA PRNCIPAL]],Hoja1!$L$5:$M$9,2,FALSE),"CJV")</f>
        <v>CJV</v>
      </c>
      <c r="S3822" s="40" t="str">
        <f>IF(Tabla2[[#This Row],[EMPRESA]]=Tabla2[[#This Row],[CONTRATISTA PRNCIPAL]],"Principal","Secundaria")</f>
        <v>Principal</v>
      </c>
      <c r="T3822" s="42">
        <f>IFERROR(1/COUNTIF(Tabla2[CONTRATISTA PRNCIPAL],Tabla2[[#This Row],[CONTRATISTA PRNCIPAL]]),0)</f>
        <v>0.00392156862745098</v>
      </c>
      <c r="U3822" s="43">
        <f>IF(((TODAY()-Tabla2[[#This Row],[FECHA NACIMIENTO]])/365)&lt;18,"Corregir", IF(((TODAY()-Tabla2[[#This Row],[FECHA NACIMIENTO]])/365)&gt;80, "Corregir",ROUNDDOWN(((TODAY()-Tabla2[[#This Row],[FECHA NACIMIENTO]])/365),0)))</f>
        <v>51</v>
      </c>
      <c r="V38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22" s="44" t="str">
        <f>+IF(Tabla2[[#This Row],[Edad]]="Corregir","Corregir","Ok")</f>
        <v>Ok</v>
      </c>
      <c r="X3822" s="42" t="str">
        <f>+IFERROR(VLOOKUP(Tabla2[[#This Row],[DISTRITO SEGÚN DNI]],Hoja1!$A$2:$B$32,2,FALSE),"No")</f>
        <v>No</v>
      </c>
      <c r="Y3822" s="42" t="str">
        <f>IF(OR(LOWER(Tabla2[[#This Row],[GENERO]])="masculino", LOWER(Tabla2[[#This Row],[GENERO]])="femenino"),"OK","Corregir")</f>
        <v>OK</v>
      </c>
      <c r="Z3822" s="42" t="str">
        <f>+IF(Tabla2[[#This Row],[Nro. DNI / CE]]="","Corregir",IF(LEN(Tabla2[[#This Row],[Nro. DNI / CE]])&gt;=8,"OK","Corregir"))</f>
        <v>OK</v>
      </c>
      <c r="AA3822" s="42">
        <f>COUNTIF(Tabla2[APELLIDOS Y NOMBRES],Tabla2[[#This Row],[APELLIDOS Y NOMBRES]])</f>
        <v>1</v>
      </c>
      <c r="AB3822" s="42">
        <f>IF(Tabla2[[#This Row],[Trabajador]]&gt;1,1/Tabla2[[#This Row],[Trabajador]],Tabla2[[#This Row],[Trabajador]])</f>
        <v>1</v>
      </c>
      <c r="AC3822" t="str">
        <f>+IFERROR(IF(Tabla2[[#This Row],[FECHA CESE/BAJA]]="","No Aplica",IF(AND(MONTH(Tabla2[[#This Row],[FECHA CESE/BAJA]])=MONTH(TODAY()-30),YEAR(Tabla2[[#This Row],[FECHA CESE/BAJA]])=YEAR(TODAY())),MONTH(TODAY()-30)&amp;"-"&amp;YEAR(TODAY()),"Borrar")),"No aplica")</f>
        <v>No Aplica</v>
      </c>
      <c r="AD3822" t="str">
        <f>+IFERROR(IF(Tabla2[[#This Row],[FECHA INICIO DE LABORES EN OBRA]]="","No Aplica",IF(AND(MONTH(Tabla2[[#This Row],[FECHA INICIO DE LABORES EN OBRA]])=MONTH(TODAY()-30),YEAR(Tabla2[[#This Row],[FECHA INICIO DE LABORES EN OBRA]])=YEAR(TODAY())),MONTH(TODAY()-30)&amp;"-"&amp;YEAR(TODAY()),"No Aplica")),"No Aplica")</f>
        <v>No Aplica</v>
      </c>
    </row>
    <row r="3823" spans="1:30" x14ac:dyDescent="0.25">
      <c r="A3823" s="13" t="s">
        <v>12059</v>
      </c>
      <c r="B3823" s="15" t="s">
        <v>12060</v>
      </c>
      <c r="C3823" s="15" t="s">
        <v>12060</v>
      </c>
      <c r="D3823" s="15" t="s">
        <v>624</v>
      </c>
      <c r="E3823" s="15" t="s">
        <v>625</v>
      </c>
      <c r="F3823" s="39">
        <v>31711</v>
      </c>
      <c r="G3823" s="15">
        <v>2</v>
      </c>
      <c r="H3823" s="15" t="s">
        <v>12063</v>
      </c>
      <c r="I3823" s="15" t="s">
        <v>12064</v>
      </c>
      <c r="J3823" s="15" t="s">
        <v>12715</v>
      </c>
      <c r="K3823" s="15" t="s">
        <v>17</v>
      </c>
      <c r="L3823" s="40" t="s">
        <v>6</v>
      </c>
      <c r="M3823" s="39"/>
      <c r="N3823" s="41" t="s">
        <v>2687</v>
      </c>
      <c r="O3823" s="39" t="s">
        <v>626</v>
      </c>
      <c r="P3823" s="40">
        <v>1</v>
      </c>
      <c r="Q3823" s="40">
        <v>4</v>
      </c>
      <c r="R3823" s="40" t="str">
        <f>IFERROR(VLOOKUP(Tabla2[[#This Row],[CONTRATISTA PRNCIPAL]],Hoja1!$L$5:$M$9,2,FALSE),"CJV")</f>
        <v>CJV</v>
      </c>
      <c r="S3823" s="40" t="str">
        <f>IF(Tabla2[[#This Row],[EMPRESA]]=Tabla2[[#This Row],[CONTRATISTA PRNCIPAL]],"Principal","Secundaria")</f>
        <v>Principal</v>
      </c>
      <c r="T3823" s="42">
        <f>IFERROR(1/COUNTIF(Tabla2[CONTRATISTA PRNCIPAL],Tabla2[[#This Row],[CONTRATISTA PRNCIPAL]]),0)</f>
        <v>0.00392156862745098</v>
      </c>
      <c r="U3823" s="43">
        <f>IF(((TODAY()-Tabla2[[#This Row],[FECHA NACIMIENTO]])/365)&lt;18,"Corregir", IF(((TODAY()-Tabla2[[#This Row],[FECHA NACIMIENTO]])/365)&gt;80, "Corregir",ROUNDDOWN(((TODAY()-Tabla2[[#This Row],[FECHA NACIMIENTO]])/365),0)))</f>
        <v>36</v>
      </c>
      <c r="V38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23" s="44" t="str">
        <f>+IF(Tabla2[[#This Row],[Edad]]="Corregir","Corregir","Ok")</f>
        <v>Ok</v>
      </c>
      <c r="X3823" s="42" t="str">
        <f>+IFERROR(VLOOKUP(Tabla2[[#This Row],[DISTRITO SEGÚN DNI]],Hoja1!$A$2:$B$32,2,FALSE),"No")</f>
        <v>ATE</v>
      </c>
      <c r="Y3823" s="42" t="str">
        <f>IF(OR(LOWER(Tabla2[[#This Row],[GENERO]])="masculino", LOWER(Tabla2[[#This Row],[GENERO]])="femenino"),"OK","Corregir")</f>
        <v>OK</v>
      </c>
      <c r="Z3823" s="42" t="str">
        <f>+IF(Tabla2[[#This Row],[Nro. DNI / CE]]="","Corregir",IF(LEN(Tabla2[[#This Row],[Nro. DNI / CE]])&gt;=8,"OK","Corregir"))</f>
        <v>OK</v>
      </c>
      <c r="AA3823" s="42">
        <f>COUNTIF(Tabla2[APELLIDOS Y NOMBRES],Tabla2[[#This Row],[APELLIDOS Y NOMBRES]])</f>
        <v>1</v>
      </c>
      <c r="AB3823" s="42">
        <f>IF(Tabla2[[#This Row],[Trabajador]]&gt;1,1/Tabla2[[#This Row],[Trabajador]],Tabla2[[#This Row],[Trabajador]])</f>
        <v>1</v>
      </c>
      <c r="AC3823" t="str">
        <f>+IFERROR(IF(Tabla2[[#This Row],[FECHA CESE/BAJA]]="","No Aplica",IF(AND(MONTH(Tabla2[[#This Row],[FECHA CESE/BAJA]])=MONTH(TODAY()-30),YEAR(Tabla2[[#This Row],[FECHA CESE/BAJA]])=YEAR(TODAY())),MONTH(TODAY()-30)&amp;"-"&amp;YEAR(TODAY()),"Borrar")),"No aplica")</f>
        <v>No Aplica</v>
      </c>
      <c r="AD3823" t="str">
        <f>+IFERROR(IF(Tabla2[[#This Row],[FECHA INICIO DE LABORES EN OBRA]]="","No Aplica",IF(AND(MONTH(Tabla2[[#This Row],[FECHA INICIO DE LABORES EN OBRA]])=MONTH(TODAY()-30),YEAR(Tabla2[[#This Row],[FECHA INICIO DE LABORES EN OBRA]])=YEAR(TODAY())),MONTH(TODAY()-30)&amp;"-"&amp;YEAR(TODAY()),"No Aplica")),"No Aplica")</f>
        <v>No Aplica</v>
      </c>
    </row>
    <row r="3824" spans="1:30" x14ac:dyDescent="0.25">
      <c r="A3824" s="13" t="s">
        <v>12059</v>
      </c>
      <c r="B3824" s="15" t="s">
        <v>12060</v>
      </c>
      <c r="C3824" s="15" t="s">
        <v>12060</v>
      </c>
      <c r="D3824" s="15" t="s">
        <v>1371</v>
      </c>
      <c r="E3824" s="15" t="s">
        <v>1372</v>
      </c>
      <c r="F3824" s="39">
        <v>29587</v>
      </c>
      <c r="G3824" s="15">
        <v>2</v>
      </c>
      <c r="H3824" s="15" t="s">
        <v>12104</v>
      </c>
      <c r="I3824" s="15" t="s">
        <v>12074</v>
      </c>
      <c r="J3824" s="15" t="s">
        <v>12716</v>
      </c>
      <c r="K3824" s="15" t="s">
        <v>12717</v>
      </c>
      <c r="L3824" s="40" t="s">
        <v>6</v>
      </c>
      <c r="M3824" s="39"/>
      <c r="N3824" s="41" t="s">
        <v>2687</v>
      </c>
      <c r="O3824" s="39" t="s">
        <v>1373</v>
      </c>
      <c r="P3824" s="40">
        <v>1</v>
      </c>
      <c r="Q3824" s="40">
        <v>4</v>
      </c>
      <c r="R3824" s="40" t="str">
        <f>IFERROR(VLOOKUP(Tabla2[[#This Row],[CONTRATISTA PRNCIPAL]],Hoja1!$L$5:$M$9,2,FALSE),"CJV")</f>
        <v>CJV</v>
      </c>
      <c r="S3824" s="40" t="str">
        <f>IF(Tabla2[[#This Row],[EMPRESA]]=Tabla2[[#This Row],[CONTRATISTA PRNCIPAL]],"Principal","Secundaria")</f>
        <v>Principal</v>
      </c>
      <c r="T3824" s="42">
        <f>IFERROR(1/COUNTIF(Tabla2[CONTRATISTA PRNCIPAL],Tabla2[[#This Row],[CONTRATISTA PRNCIPAL]]),0)</f>
        <v>0.00392156862745098</v>
      </c>
      <c r="U3824" s="43">
        <f>IF(((TODAY()-Tabla2[[#This Row],[FECHA NACIMIENTO]])/365)&lt;18,"Corregir", IF(((TODAY()-Tabla2[[#This Row],[FECHA NACIMIENTO]])/365)&gt;80, "Corregir",ROUNDDOWN(((TODAY()-Tabla2[[#This Row],[FECHA NACIMIENTO]])/365),0)))</f>
        <v>42</v>
      </c>
      <c r="V38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24" s="44" t="str">
        <f>+IF(Tabla2[[#This Row],[Edad]]="Corregir","Corregir","Ok")</f>
        <v>Ok</v>
      </c>
      <c r="X3824" s="42" t="str">
        <f>+IFERROR(VLOOKUP(Tabla2[[#This Row],[DISTRITO SEGÚN DNI]],Hoja1!$A$2:$B$32,2,FALSE),"No")</f>
        <v>CALLAO</v>
      </c>
      <c r="Y3824" s="42" t="str">
        <f>IF(OR(LOWER(Tabla2[[#This Row],[GENERO]])="masculino", LOWER(Tabla2[[#This Row],[GENERO]])="femenino"),"OK","Corregir")</f>
        <v>OK</v>
      </c>
      <c r="Z3824" s="42" t="str">
        <f>+IF(Tabla2[[#This Row],[Nro. DNI / CE]]="","Corregir",IF(LEN(Tabla2[[#This Row],[Nro. DNI / CE]])&gt;=8,"OK","Corregir"))</f>
        <v>OK</v>
      </c>
      <c r="AA3824" s="42">
        <f>COUNTIF(Tabla2[APELLIDOS Y NOMBRES],Tabla2[[#This Row],[APELLIDOS Y NOMBRES]])</f>
        <v>1</v>
      </c>
      <c r="AB3824" s="42">
        <f>IF(Tabla2[[#This Row],[Trabajador]]&gt;1,1/Tabla2[[#This Row],[Trabajador]],Tabla2[[#This Row],[Trabajador]])</f>
        <v>1</v>
      </c>
      <c r="AC3824" t="str">
        <f>+IFERROR(IF(Tabla2[[#This Row],[FECHA CESE/BAJA]]="","No Aplica",IF(AND(MONTH(Tabla2[[#This Row],[FECHA CESE/BAJA]])=MONTH(TODAY()-30),YEAR(Tabla2[[#This Row],[FECHA CESE/BAJA]])=YEAR(TODAY())),MONTH(TODAY()-30)&amp;"-"&amp;YEAR(TODAY()),"Borrar")),"No aplica")</f>
        <v>No Aplica</v>
      </c>
      <c r="AD3824" t="str">
        <f>+IFERROR(IF(Tabla2[[#This Row],[FECHA INICIO DE LABORES EN OBRA]]="","No Aplica",IF(AND(MONTH(Tabla2[[#This Row],[FECHA INICIO DE LABORES EN OBRA]])=MONTH(TODAY()-30),YEAR(Tabla2[[#This Row],[FECHA INICIO DE LABORES EN OBRA]])=YEAR(TODAY())),MONTH(TODAY()-30)&amp;"-"&amp;YEAR(TODAY()),"No Aplica")),"No Aplica")</f>
        <v>No Aplica</v>
      </c>
    </row>
    <row r="3825" spans="1:30" x14ac:dyDescent="0.25">
      <c r="A3825" s="13" t="s">
        <v>12059</v>
      </c>
      <c r="B3825" s="15" t="s">
        <v>12060</v>
      </c>
      <c r="C3825" s="15" t="s">
        <v>12060</v>
      </c>
      <c r="D3825" s="15" t="s">
        <v>12718</v>
      </c>
      <c r="E3825" s="15" t="s">
        <v>12719</v>
      </c>
      <c r="F3825" s="39">
        <v>28996</v>
      </c>
      <c r="G3825" s="15">
        <v>2</v>
      </c>
      <c r="H3825" s="15" t="s">
        <v>12096</v>
      </c>
      <c r="I3825" s="15" t="s">
        <v>12064</v>
      </c>
      <c r="J3825" s="15" t="s">
        <v>12720</v>
      </c>
      <c r="K3825" s="15" t="s">
        <v>12471</v>
      </c>
      <c r="L3825" s="40" t="s">
        <v>6</v>
      </c>
      <c r="M3825" s="39"/>
      <c r="N3825" s="41" t="s">
        <v>2687</v>
      </c>
      <c r="O3825" s="39" t="s">
        <v>865</v>
      </c>
      <c r="P3825" s="40">
        <v>1</v>
      </c>
      <c r="Q3825" s="40">
        <v>4</v>
      </c>
      <c r="R3825" s="40" t="str">
        <f>IFERROR(VLOOKUP(Tabla2[[#This Row],[CONTRATISTA PRNCIPAL]],Hoja1!$L$5:$M$9,2,FALSE),"CJV")</f>
        <v>CJV</v>
      </c>
      <c r="S3825" s="40" t="str">
        <f>IF(Tabla2[[#This Row],[EMPRESA]]=Tabla2[[#This Row],[CONTRATISTA PRNCIPAL]],"Principal","Secundaria")</f>
        <v>Principal</v>
      </c>
      <c r="T3825" s="42">
        <f>IFERROR(1/COUNTIF(Tabla2[CONTRATISTA PRNCIPAL],Tabla2[[#This Row],[CONTRATISTA PRNCIPAL]]),0)</f>
        <v>0.00392156862745098</v>
      </c>
      <c r="U3825" s="43">
        <f>IF(((TODAY()-Tabla2[[#This Row],[FECHA NACIMIENTO]])/365)&lt;18,"Corregir", IF(((TODAY()-Tabla2[[#This Row],[FECHA NACIMIENTO]])/365)&gt;80, "Corregir",ROUNDDOWN(((TODAY()-Tabla2[[#This Row],[FECHA NACIMIENTO]])/365),0)))</f>
        <v>44</v>
      </c>
      <c r="V38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25" s="44" t="str">
        <f>+IF(Tabla2[[#This Row],[Edad]]="Corregir","Corregir","Ok")</f>
        <v>Ok</v>
      </c>
      <c r="X3825" s="42" t="str">
        <f>+IFERROR(VLOOKUP(Tabla2[[#This Row],[DISTRITO SEGÚN DNI]],Hoja1!$A$2:$B$32,2,FALSE),"No")</f>
        <v>No</v>
      </c>
      <c r="Y3825" s="42" t="str">
        <f>IF(OR(LOWER(Tabla2[[#This Row],[GENERO]])="masculino", LOWER(Tabla2[[#This Row],[GENERO]])="femenino"),"OK","Corregir")</f>
        <v>OK</v>
      </c>
      <c r="Z3825" s="42" t="str">
        <f>+IF(Tabla2[[#This Row],[Nro. DNI / CE]]="","Corregir",IF(LEN(Tabla2[[#This Row],[Nro. DNI / CE]])&gt;=8,"OK","Corregir"))</f>
        <v>OK</v>
      </c>
      <c r="AA3825" s="42">
        <f>COUNTIF(Tabla2[APELLIDOS Y NOMBRES],Tabla2[[#This Row],[APELLIDOS Y NOMBRES]])</f>
        <v>1</v>
      </c>
      <c r="AB3825" s="42">
        <f>IF(Tabla2[[#This Row],[Trabajador]]&gt;1,1/Tabla2[[#This Row],[Trabajador]],Tabla2[[#This Row],[Trabajador]])</f>
        <v>1</v>
      </c>
      <c r="AC3825" t="str">
        <f>+IFERROR(IF(Tabla2[[#This Row],[FECHA CESE/BAJA]]="","No Aplica",IF(AND(MONTH(Tabla2[[#This Row],[FECHA CESE/BAJA]])=MONTH(TODAY()-30),YEAR(Tabla2[[#This Row],[FECHA CESE/BAJA]])=YEAR(TODAY())),MONTH(TODAY()-30)&amp;"-"&amp;YEAR(TODAY()),"Borrar")),"No aplica")</f>
        <v>No Aplica</v>
      </c>
      <c r="AD3825" t="str">
        <f>+IFERROR(IF(Tabla2[[#This Row],[FECHA INICIO DE LABORES EN OBRA]]="","No Aplica",IF(AND(MONTH(Tabla2[[#This Row],[FECHA INICIO DE LABORES EN OBRA]])=MONTH(TODAY()-30),YEAR(Tabla2[[#This Row],[FECHA INICIO DE LABORES EN OBRA]])=YEAR(TODAY())),MONTH(TODAY()-30)&amp;"-"&amp;YEAR(TODAY()),"No Aplica")),"No Aplica")</f>
        <v>No Aplica</v>
      </c>
    </row>
    <row r="3826" spans="1:30" x14ac:dyDescent="0.25">
      <c r="A3826" s="13" t="s">
        <v>12059</v>
      </c>
      <c r="B3826" s="15" t="s">
        <v>12060</v>
      </c>
      <c r="C3826" s="15" t="s">
        <v>12060</v>
      </c>
      <c r="D3826" s="15" t="s">
        <v>1374</v>
      </c>
      <c r="E3826" s="15" t="s">
        <v>1375</v>
      </c>
      <c r="F3826" s="39">
        <v>29877</v>
      </c>
      <c r="G3826" s="15">
        <v>2</v>
      </c>
      <c r="H3826" s="15" t="s">
        <v>5155</v>
      </c>
      <c r="I3826" s="15" t="s">
        <v>12079</v>
      </c>
      <c r="J3826" s="15" t="s">
        <v>12721</v>
      </c>
      <c r="K3826" s="15" t="s">
        <v>2802</v>
      </c>
      <c r="L3826" s="40" t="s">
        <v>6</v>
      </c>
      <c r="M3826" s="39"/>
      <c r="N3826" s="41" t="s">
        <v>2687</v>
      </c>
      <c r="O3826" s="39" t="s">
        <v>1281</v>
      </c>
      <c r="P3826" s="40">
        <v>1</v>
      </c>
      <c r="Q3826" s="40">
        <v>4</v>
      </c>
      <c r="R3826" s="40" t="str">
        <f>IFERROR(VLOOKUP(Tabla2[[#This Row],[CONTRATISTA PRNCIPAL]],Hoja1!$L$5:$M$9,2,FALSE),"CJV")</f>
        <v>CJV</v>
      </c>
      <c r="S3826" s="40" t="str">
        <f>IF(Tabla2[[#This Row],[EMPRESA]]=Tabla2[[#This Row],[CONTRATISTA PRNCIPAL]],"Principal","Secundaria")</f>
        <v>Principal</v>
      </c>
      <c r="T3826" s="42">
        <f>IFERROR(1/COUNTIF(Tabla2[CONTRATISTA PRNCIPAL],Tabla2[[#This Row],[CONTRATISTA PRNCIPAL]]),0)</f>
        <v>0.00392156862745098</v>
      </c>
      <c r="U3826" s="43">
        <f>IF(((TODAY()-Tabla2[[#This Row],[FECHA NACIMIENTO]])/365)&lt;18,"Corregir", IF(((TODAY()-Tabla2[[#This Row],[FECHA NACIMIENTO]])/365)&gt;80, "Corregir",ROUNDDOWN(((TODAY()-Tabla2[[#This Row],[FECHA NACIMIENTO]])/365),0)))</f>
        <v>41</v>
      </c>
      <c r="V38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26" s="44" t="str">
        <f>+IF(Tabla2[[#This Row],[Edad]]="Corregir","Corregir","Ok")</f>
        <v>Ok</v>
      </c>
      <c r="X3826" s="42" t="str">
        <f>+IFERROR(VLOOKUP(Tabla2[[#This Row],[DISTRITO SEGÚN DNI]],Hoja1!$A$2:$B$32,2,FALSE),"No")</f>
        <v>CALLAO</v>
      </c>
      <c r="Y3826" s="42" t="str">
        <f>IF(OR(LOWER(Tabla2[[#This Row],[GENERO]])="masculino", LOWER(Tabla2[[#This Row],[GENERO]])="femenino"),"OK","Corregir")</f>
        <v>OK</v>
      </c>
      <c r="Z3826" s="42" t="str">
        <f>+IF(Tabla2[[#This Row],[Nro. DNI / CE]]="","Corregir",IF(LEN(Tabla2[[#This Row],[Nro. DNI / CE]])&gt;=8,"OK","Corregir"))</f>
        <v>OK</v>
      </c>
      <c r="AA3826" s="42">
        <f>COUNTIF(Tabla2[APELLIDOS Y NOMBRES],Tabla2[[#This Row],[APELLIDOS Y NOMBRES]])</f>
        <v>1</v>
      </c>
      <c r="AB3826" s="42">
        <f>IF(Tabla2[[#This Row],[Trabajador]]&gt;1,1/Tabla2[[#This Row],[Trabajador]],Tabla2[[#This Row],[Trabajador]])</f>
        <v>1</v>
      </c>
      <c r="AC3826" t="str">
        <f>+IFERROR(IF(Tabla2[[#This Row],[FECHA CESE/BAJA]]="","No Aplica",IF(AND(MONTH(Tabla2[[#This Row],[FECHA CESE/BAJA]])=MONTH(TODAY()-30),YEAR(Tabla2[[#This Row],[FECHA CESE/BAJA]])=YEAR(TODAY())),MONTH(TODAY()-30)&amp;"-"&amp;YEAR(TODAY()),"Borrar")),"No aplica")</f>
        <v>No Aplica</v>
      </c>
      <c r="AD3826" t="str">
        <f>+IFERROR(IF(Tabla2[[#This Row],[FECHA INICIO DE LABORES EN OBRA]]="","No Aplica",IF(AND(MONTH(Tabla2[[#This Row],[FECHA INICIO DE LABORES EN OBRA]])=MONTH(TODAY()-30),YEAR(Tabla2[[#This Row],[FECHA INICIO DE LABORES EN OBRA]])=YEAR(TODAY())),MONTH(TODAY()-30)&amp;"-"&amp;YEAR(TODAY()),"No Aplica")),"No Aplica")</f>
        <v>No Aplica</v>
      </c>
    </row>
    <row r="3827" spans="1:30" x14ac:dyDescent="0.25">
      <c r="A3827" s="13" t="s">
        <v>12059</v>
      </c>
      <c r="B3827" s="15" t="s">
        <v>12060</v>
      </c>
      <c r="C3827" s="15" t="s">
        <v>12060</v>
      </c>
      <c r="D3827" s="15" t="s">
        <v>1376</v>
      </c>
      <c r="E3827" s="15" t="s">
        <v>1377</v>
      </c>
      <c r="F3827" s="39">
        <v>28670</v>
      </c>
      <c r="G3827" s="15">
        <v>2</v>
      </c>
      <c r="H3827" s="15" t="s">
        <v>12078</v>
      </c>
      <c r="I3827" s="15" t="s">
        <v>12079</v>
      </c>
      <c r="J3827" s="15" t="s">
        <v>12722</v>
      </c>
      <c r="K3827" s="15" t="s">
        <v>2802</v>
      </c>
      <c r="L3827" s="40" t="s">
        <v>6</v>
      </c>
      <c r="M3827" s="39"/>
      <c r="N3827" s="41" t="s">
        <v>2687</v>
      </c>
      <c r="O3827" s="39">
        <v>44063</v>
      </c>
      <c r="P3827" s="40">
        <v>1</v>
      </c>
      <c r="Q3827" s="40">
        <v>4</v>
      </c>
      <c r="R3827" s="40" t="str">
        <f>IFERROR(VLOOKUP(Tabla2[[#This Row],[CONTRATISTA PRNCIPAL]],Hoja1!$L$5:$M$9,2,FALSE),"CJV")</f>
        <v>CJV</v>
      </c>
      <c r="S3827" s="40" t="str">
        <f>IF(Tabla2[[#This Row],[EMPRESA]]=Tabla2[[#This Row],[CONTRATISTA PRNCIPAL]],"Principal","Secundaria")</f>
        <v>Principal</v>
      </c>
      <c r="T3827" s="42">
        <f>IFERROR(1/COUNTIF(Tabla2[CONTRATISTA PRNCIPAL],Tabla2[[#This Row],[CONTRATISTA PRNCIPAL]]),0)</f>
        <v>0.00392156862745098</v>
      </c>
      <c r="U3827" s="43">
        <f>IF(((TODAY()-Tabla2[[#This Row],[FECHA NACIMIENTO]])/365)&lt;18,"Corregir", IF(((TODAY()-Tabla2[[#This Row],[FECHA NACIMIENTO]])/365)&gt;80, "Corregir",ROUNDDOWN(((TODAY()-Tabla2[[#This Row],[FECHA NACIMIENTO]])/365),0)))</f>
        <v>45</v>
      </c>
      <c r="V38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27" s="44" t="str">
        <f>+IF(Tabla2[[#This Row],[Edad]]="Corregir","Corregir","Ok")</f>
        <v>Ok</v>
      </c>
      <c r="X3827" s="42" t="str">
        <f>+IFERROR(VLOOKUP(Tabla2[[#This Row],[DISTRITO SEGÚN DNI]],Hoja1!$A$2:$B$32,2,FALSE),"No")</f>
        <v>CALLAO</v>
      </c>
      <c r="Y3827" s="42" t="str">
        <f>IF(OR(LOWER(Tabla2[[#This Row],[GENERO]])="masculino", LOWER(Tabla2[[#This Row],[GENERO]])="femenino"),"OK","Corregir")</f>
        <v>OK</v>
      </c>
      <c r="Z3827" s="42" t="str">
        <f>+IF(Tabla2[[#This Row],[Nro. DNI / CE]]="","Corregir",IF(LEN(Tabla2[[#This Row],[Nro. DNI / CE]])&gt;=8,"OK","Corregir"))</f>
        <v>OK</v>
      </c>
      <c r="AA3827" s="42">
        <f>COUNTIF(Tabla2[APELLIDOS Y NOMBRES],Tabla2[[#This Row],[APELLIDOS Y NOMBRES]])</f>
        <v>1</v>
      </c>
      <c r="AB3827" s="42">
        <f>IF(Tabla2[[#This Row],[Trabajador]]&gt;1,1/Tabla2[[#This Row],[Trabajador]],Tabla2[[#This Row],[Trabajador]])</f>
        <v>1</v>
      </c>
      <c r="AC3827" t="str">
        <f>+IFERROR(IF(Tabla2[[#This Row],[FECHA CESE/BAJA]]="","No Aplica",IF(AND(MONTH(Tabla2[[#This Row],[FECHA CESE/BAJA]])=MONTH(TODAY()-30),YEAR(Tabla2[[#This Row],[FECHA CESE/BAJA]])=YEAR(TODAY())),MONTH(TODAY()-30)&amp;"-"&amp;YEAR(TODAY()),"Borrar")),"No aplica")</f>
        <v>No Aplica</v>
      </c>
      <c r="AD3827" t="str">
        <f>+IFERROR(IF(Tabla2[[#This Row],[FECHA INICIO DE LABORES EN OBRA]]="","No Aplica",IF(AND(MONTH(Tabla2[[#This Row],[FECHA INICIO DE LABORES EN OBRA]])=MONTH(TODAY()-30),YEAR(Tabla2[[#This Row],[FECHA INICIO DE LABORES EN OBRA]])=YEAR(TODAY())),MONTH(TODAY()-30)&amp;"-"&amp;YEAR(TODAY()),"No Aplica")),"No Aplica")</f>
        <v>No Aplica</v>
      </c>
    </row>
    <row r="3828" spans="1:30" x14ac:dyDescent="0.25">
      <c r="A3828" s="13" t="s">
        <v>12059</v>
      </c>
      <c r="B3828" s="15" t="s">
        <v>12060</v>
      </c>
      <c r="C3828" s="15" t="s">
        <v>12060</v>
      </c>
      <c r="D3828" s="15" t="s">
        <v>12723</v>
      </c>
      <c r="E3828" s="15" t="s">
        <v>12724</v>
      </c>
      <c r="F3828" s="39">
        <v>26428</v>
      </c>
      <c r="G3828" s="15">
        <v>2</v>
      </c>
      <c r="H3828" s="15" t="s">
        <v>12395</v>
      </c>
      <c r="I3828" s="15" t="s">
        <v>12079</v>
      </c>
      <c r="J3828" s="15" t="s">
        <v>12725</v>
      </c>
      <c r="K3828" s="15" t="s">
        <v>10256</v>
      </c>
      <c r="L3828" s="40" t="s">
        <v>6</v>
      </c>
      <c r="M3828" s="39"/>
      <c r="N3828" s="41" t="s">
        <v>2687</v>
      </c>
      <c r="O3828" s="39" t="s">
        <v>12344</v>
      </c>
      <c r="P3828" s="40">
        <v>1</v>
      </c>
      <c r="Q3828" s="40">
        <v>4</v>
      </c>
      <c r="R3828" s="40" t="str">
        <f>IFERROR(VLOOKUP(Tabla2[[#This Row],[CONTRATISTA PRNCIPAL]],Hoja1!$L$5:$M$9,2,FALSE),"CJV")</f>
        <v>CJV</v>
      </c>
      <c r="S3828" s="40" t="str">
        <f>IF(Tabla2[[#This Row],[EMPRESA]]=Tabla2[[#This Row],[CONTRATISTA PRNCIPAL]],"Principal","Secundaria")</f>
        <v>Principal</v>
      </c>
      <c r="T3828" s="42">
        <f>IFERROR(1/COUNTIF(Tabla2[CONTRATISTA PRNCIPAL],Tabla2[[#This Row],[CONTRATISTA PRNCIPAL]]),0)</f>
        <v>0.00392156862745098</v>
      </c>
      <c r="U3828" s="43">
        <f>IF(((TODAY()-Tabla2[[#This Row],[FECHA NACIMIENTO]])/365)&lt;18,"Corregir", IF(((TODAY()-Tabla2[[#This Row],[FECHA NACIMIENTO]])/365)&gt;80, "Corregir",ROUNDDOWN(((TODAY()-Tabla2[[#This Row],[FECHA NACIMIENTO]])/365),0)))</f>
        <v>51</v>
      </c>
      <c r="V38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28" s="44" t="str">
        <f>+IF(Tabla2[[#This Row],[Edad]]="Corregir","Corregir","Ok")</f>
        <v>Ok</v>
      </c>
      <c r="X3828" s="42" t="str">
        <f>+IFERROR(VLOOKUP(Tabla2[[#This Row],[DISTRITO SEGÚN DNI]],Hoja1!$A$2:$B$32,2,FALSE),"No")</f>
        <v>No</v>
      </c>
      <c r="Y3828" s="42" t="str">
        <f>IF(OR(LOWER(Tabla2[[#This Row],[GENERO]])="masculino", LOWER(Tabla2[[#This Row],[GENERO]])="femenino"),"OK","Corregir")</f>
        <v>OK</v>
      </c>
      <c r="Z3828" s="42" t="str">
        <f>+IF(Tabla2[[#This Row],[Nro. DNI / CE]]="","Corregir",IF(LEN(Tabla2[[#This Row],[Nro. DNI / CE]])&gt;=8,"OK","Corregir"))</f>
        <v>OK</v>
      </c>
      <c r="AA3828" s="42">
        <f>COUNTIF(Tabla2[APELLIDOS Y NOMBRES],Tabla2[[#This Row],[APELLIDOS Y NOMBRES]])</f>
        <v>1</v>
      </c>
      <c r="AB3828" s="42">
        <f>IF(Tabla2[[#This Row],[Trabajador]]&gt;1,1/Tabla2[[#This Row],[Trabajador]],Tabla2[[#This Row],[Trabajador]])</f>
        <v>1</v>
      </c>
      <c r="AC3828" t="str">
        <f>+IFERROR(IF(Tabla2[[#This Row],[FECHA CESE/BAJA]]="","No Aplica",IF(AND(MONTH(Tabla2[[#This Row],[FECHA CESE/BAJA]])=MONTH(TODAY()-30),YEAR(Tabla2[[#This Row],[FECHA CESE/BAJA]])=YEAR(TODAY())),MONTH(TODAY()-30)&amp;"-"&amp;YEAR(TODAY()),"Borrar")),"No aplica")</f>
        <v>No Aplica</v>
      </c>
      <c r="AD3828" t="str">
        <f>+IFERROR(IF(Tabla2[[#This Row],[FECHA INICIO DE LABORES EN OBRA]]="","No Aplica",IF(AND(MONTH(Tabla2[[#This Row],[FECHA INICIO DE LABORES EN OBRA]])=MONTH(TODAY()-30),YEAR(Tabla2[[#This Row],[FECHA INICIO DE LABORES EN OBRA]])=YEAR(TODAY())),MONTH(TODAY()-30)&amp;"-"&amp;YEAR(TODAY()),"No Aplica")),"No Aplica")</f>
        <v>No Aplica</v>
      </c>
    </row>
    <row r="3829" spans="1:30" x14ac:dyDescent="0.25">
      <c r="A3829" s="13" t="s">
        <v>12059</v>
      </c>
      <c r="B3829" s="15" t="s">
        <v>12060</v>
      </c>
      <c r="C3829" s="15" t="s">
        <v>12060</v>
      </c>
      <c r="D3829" s="15" t="s">
        <v>12726</v>
      </c>
      <c r="E3829" s="15" t="s">
        <v>12727</v>
      </c>
      <c r="F3829" s="39">
        <v>31213</v>
      </c>
      <c r="G3829" s="15">
        <v>2</v>
      </c>
      <c r="H3829" s="15" t="s">
        <v>12203</v>
      </c>
      <c r="I3829" s="15" t="s">
        <v>12079</v>
      </c>
      <c r="J3829" s="15" t="s">
        <v>12728</v>
      </c>
      <c r="K3829" s="15" t="s">
        <v>2799</v>
      </c>
      <c r="L3829" s="40" t="s">
        <v>6</v>
      </c>
      <c r="M3829" s="39"/>
      <c r="N3829" s="41" t="s">
        <v>2687</v>
      </c>
      <c r="O3829" s="39">
        <v>44886</v>
      </c>
      <c r="P3829" s="40">
        <v>1</v>
      </c>
      <c r="Q3829" s="40">
        <v>4</v>
      </c>
      <c r="R3829" s="40" t="str">
        <f>IFERROR(VLOOKUP(Tabla2[[#This Row],[CONTRATISTA PRNCIPAL]],Hoja1!$L$5:$M$9,2,FALSE),"CJV")</f>
        <v>CJV</v>
      </c>
      <c r="S3829" s="40" t="str">
        <f>IF(Tabla2[[#This Row],[EMPRESA]]=Tabla2[[#This Row],[CONTRATISTA PRNCIPAL]],"Principal","Secundaria")</f>
        <v>Principal</v>
      </c>
      <c r="T3829" s="42">
        <f>IFERROR(1/COUNTIF(Tabla2[CONTRATISTA PRNCIPAL],Tabla2[[#This Row],[CONTRATISTA PRNCIPAL]]),0)</f>
        <v>0.00392156862745098</v>
      </c>
      <c r="U3829" s="43">
        <f>IF(((TODAY()-Tabla2[[#This Row],[FECHA NACIMIENTO]])/365)&lt;18,"Corregir", IF(((TODAY()-Tabla2[[#This Row],[FECHA NACIMIENTO]])/365)&gt;80, "Corregir",ROUNDDOWN(((TODAY()-Tabla2[[#This Row],[FECHA NACIMIENTO]])/365),0)))</f>
        <v>38</v>
      </c>
      <c r="V38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29" s="44" t="str">
        <f>+IF(Tabla2[[#This Row],[Edad]]="Corregir","Corregir","Ok")</f>
        <v>Ok</v>
      </c>
      <c r="X3829" s="42" t="str">
        <f>+IFERROR(VLOOKUP(Tabla2[[#This Row],[DISTRITO SEGÚN DNI]],Hoja1!$A$2:$B$32,2,FALSE),"No")</f>
        <v>No</v>
      </c>
      <c r="Y3829" s="42" t="str">
        <f>IF(OR(LOWER(Tabla2[[#This Row],[GENERO]])="masculino", LOWER(Tabla2[[#This Row],[GENERO]])="femenino"),"OK","Corregir")</f>
        <v>OK</v>
      </c>
      <c r="Z3829" s="42" t="str">
        <f>+IF(Tabla2[[#This Row],[Nro. DNI / CE]]="","Corregir",IF(LEN(Tabla2[[#This Row],[Nro. DNI / CE]])&gt;=8,"OK","Corregir"))</f>
        <v>OK</v>
      </c>
      <c r="AA3829" s="42">
        <f>COUNTIF(Tabla2[APELLIDOS Y NOMBRES],Tabla2[[#This Row],[APELLIDOS Y NOMBRES]])</f>
        <v>1</v>
      </c>
      <c r="AB3829" s="42">
        <f>IF(Tabla2[[#This Row],[Trabajador]]&gt;1,1/Tabla2[[#This Row],[Trabajador]],Tabla2[[#This Row],[Trabajador]])</f>
        <v>1</v>
      </c>
      <c r="AC3829" t="str">
        <f>+IFERROR(IF(Tabla2[[#This Row],[FECHA CESE/BAJA]]="","No Aplica",IF(AND(MONTH(Tabla2[[#This Row],[FECHA CESE/BAJA]])=MONTH(TODAY()-30),YEAR(Tabla2[[#This Row],[FECHA CESE/BAJA]])=YEAR(TODAY())),MONTH(TODAY()-30)&amp;"-"&amp;YEAR(TODAY()),"Borrar")),"No aplica")</f>
        <v>No Aplica</v>
      </c>
      <c r="AD3829" t="str">
        <f>+IFERROR(IF(Tabla2[[#This Row],[FECHA INICIO DE LABORES EN OBRA]]="","No Aplica",IF(AND(MONTH(Tabla2[[#This Row],[FECHA INICIO DE LABORES EN OBRA]])=MONTH(TODAY()-30),YEAR(Tabla2[[#This Row],[FECHA INICIO DE LABORES EN OBRA]])=YEAR(TODAY())),MONTH(TODAY()-30)&amp;"-"&amp;YEAR(TODAY()),"No Aplica")),"No Aplica")</f>
        <v>No Aplica</v>
      </c>
    </row>
    <row r="3830" spans="1:30" x14ac:dyDescent="0.25">
      <c r="A3830" s="13" t="s">
        <v>12059</v>
      </c>
      <c r="B3830" s="15" t="s">
        <v>12060</v>
      </c>
      <c r="C3830" s="15" t="s">
        <v>12060</v>
      </c>
      <c r="D3830" s="15" t="s">
        <v>12729</v>
      </c>
      <c r="E3830" s="15" t="s">
        <v>12730</v>
      </c>
      <c r="F3830" s="39">
        <v>26661</v>
      </c>
      <c r="G3830" s="15">
        <v>2</v>
      </c>
      <c r="H3830" s="15" t="s">
        <v>12063</v>
      </c>
      <c r="I3830" s="15" t="s">
        <v>12074</v>
      </c>
      <c r="J3830" s="15" t="s">
        <v>12731</v>
      </c>
      <c r="K3830" s="15" t="s">
        <v>2075</v>
      </c>
      <c r="L3830" s="40" t="s">
        <v>6</v>
      </c>
      <c r="M3830" s="39"/>
      <c r="N3830" s="41" t="s">
        <v>2687</v>
      </c>
      <c r="O3830" s="39">
        <v>45082</v>
      </c>
      <c r="P3830" s="40">
        <v>1</v>
      </c>
      <c r="Q3830" s="40">
        <v>4</v>
      </c>
      <c r="R3830" s="40" t="str">
        <f>IFERROR(VLOOKUP(Tabla2[[#This Row],[CONTRATISTA PRNCIPAL]],Hoja1!$L$5:$M$9,2,FALSE),"CJV")</f>
        <v>CJV</v>
      </c>
      <c r="S3830" s="40" t="str">
        <f>IF(Tabla2[[#This Row],[EMPRESA]]=Tabla2[[#This Row],[CONTRATISTA PRNCIPAL]],"Principal","Secundaria")</f>
        <v>Principal</v>
      </c>
      <c r="T3830" s="42">
        <f>IFERROR(1/COUNTIF(Tabla2[CONTRATISTA PRNCIPAL],Tabla2[[#This Row],[CONTRATISTA PRNCIPAL]]),0)</f>
        <v>0.00392156862745098</v>
      </c>
      <c r="U3830" s="43">
        <f>IF(((TODAY()-Tabla2[[#This Row],[FECHA NACIMIENTO]])/365)&lt;18,"Corregir", IF(((TODAY()-Tabla2[[#This Row],[FECHA NACIMIENTO]])/365)&gt;80, "Corregir",ROUNDDOWN(((TODAY()-Tabla2[[#This Row],[FECHA NACIMIENTO]])/365),0)))</f>
        <v>50</v>
      </c>
      <c r="V38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30" s="44" t="str">
        <f>+IF(Tabla2[[#This Row],[Edad]]="Corregir","Corregir","Ok")</f>
        <v>Ok</v>
      </c>
      <c r="X3830" s="42" t="str">
        <f>+IFERROR(VLOOKUP(Tabla2[[#This Row],[DISTRITO SEGÚN DNI]],Hoja1!$A$2:$B$32,2,FALSE),"No")</f>
        <v>No</v>
      </c>
      <c r="Y3830" s="42" t="str">
        <f>IF(OR(LOWER(Tabla2[[#This Row],[GENERO]])="masculino", LOWER(Tabla2[[#This Row],[GENERO]])="femenino"),"OK","Corregir")</f>
        <v>OK</v>
      </c>
      <c r="Z3830" s="42" t="str">
        <f>+IF(Tabla2[[#This Row],[Nro. DNI / CE]]="","Corregir",IF(LEN(Tabla2[[#This Row],[Nro. DNI / CE]])&gt;=8,"OK","Corregir"))</f>
        <v>OK</v>
      </c>
      <c r="AA3830" s="42">
        <f>COUNTIF(Tabla2[APELLIDOS Y NOMBRES],Tabla2[[#This Row],[APELLIDOS Y NOMBRES]])</f>
        <v>1</v>
      </c>
      <c r="AB3830" s="42">
        <f>IF(Tabla2[[#This Row],[Trabajador]]&gt;1,1/Tabla2[[#This Row],[Trabajador]],Tabla2[[#This Row],[Trabajador]])</f>
        <v>1</v>
      </c>
      <c r="AC3830" t="str">
        <f>+IFERROR(IF(Tabla2[[#This Row],[FECHA CESE/BAJA]]="","No Aplica",IF(AND(MONTH(Tabla2[[#This Row],[FECHA CESE/BAJA]])=MONTH(TODAY()-30),YEAR(Tabla2[[#This Row],[FECHA CESE/BAJA]])=YEAR(TODAY())),MONTH(TODAY()-30)&amp;"-"&amp;YEAR(TODAY()),"Borrar")),"No aplica")</f>
        <v>No Aplica</v>
      </c>
      <c r="AD3830" t="str">
        <f>+IFERROR(IF(Tabla2[[#This Row],[FECHA INICIO DE LABORES EN OBRA]]="","No Aplica",IF(AND(MONTH(Tabla2[[#This Row],[FECHA INICIO DE LABORES EN OBRA]])=MONTH(TODAY()-30),YEAR(Tabla2[[#This Row],[FECHA INICIO DE LABORES EN OBRA]])=YEAR(TODAY())),MONTH(TODAY()-30)&amp;"-"&amp;YEAR(TODAY()),"No Aplica")),"No Aplica")</f>
        <v>No Aplica</v>
      </c>
    </row>
    <row r="3831" spans="1:30" x14ac:dyDescent="0.25">
      <c r="A3831" s="13" t="s">
        <v>12059</v>
      </c>
      <c r="B3831" s="15" t="s">
        <v>12060</v>
      </c>
      <c r="C3831" s="15" t="s">
        <v>12060</v>
      </c>
      <c r="D3831" s="15" t="s">
        <v>12732</v>
      </c>
      <c r="E3831" s="15" t="s">
        <v>12733</v>
      </c>
      <c r="F3831" s="39">
        <v>24076</v>
      </c>
      <c r="G3831" s="15">
        <v>2</v>
      </c>
      <c r="H3831" s="15" t="s">
        <v>12063</v>
      </c>
      <c r="I3831" s="15" t="s">
        <v>12064</v>
      </c>
      <c r="J3831" s="15" t="s">
        <v>12734</v>
      </c>
      <c r="K3831" s="15" t="s">
        <v>12030</v>
      </c>
      <c r="L3831" s="40" t="s">
        <v>6</v>
      </c>
      <c r="M3831" s="39"/>
      <c r="N3831" s="41" t="s">
        <v>2687</v>
      </c>
      <c r="O3831" s="39">
        <v>44987</v>
      </c>
      <c r="P3831" s="40">
        <v>1</v>
      </c>
      <c r="Q3831" s="40">
        <v>4</v>
      </c>
      <c r="R3831" s="40" t="str">
        <f>IFERROR(VLOOKUP(Tabla2[[#This Row],[CONTRATISTA PRNCIPAL]],Hoja1!$L$5:$M$9,2,FALSE),"CJV")</f>
        <v>CJV</v>
      </c>
      <c r="S3831" s="40" t="str">
        <f>IF(Tabla2[[#This Row],[EMPRESA]]=Tabla2[[#This Row],[CONTRATISTA PRNCIPAL]],"Principal","Secundaria")</f>
        <v>Principal</v>
      </c>
      <c r="T3831" s="42">
        <f>IFERROR(1/COUNTIF(Tabla2[CONTRATISTA PRNCIPAL],Tabla2[[#This Row],[CONTRATISTA PRNCIPAL]]),0)</f>
        <v>0.00392156862745098</v>
      </c>
      <c r="U3831" s="43">
        <f>IF(((TODAY()-Tabla2[[#This Row],[FECHA NACIMIENTO]])/365)&lt;18,"Corregir", IF(((TODAY()-Tabla2[[#This Row],[FECHA NACIMIENTO]])/365)&gt;80, "Corregir",ROUNDDOWN(((TODAY()-Tabla2[[#This Row],[FECHA NACIMIENTO]])/365),0)))</f>
        <v>57</v>
      </c>
      <c r="V38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31" s="44" t="str">
        <f>+IF(Tabla2[[#This Row],[Edad]]="Corregir","Corregir","Ok")</f>
        <v>Ok</v>
      </c>
      <c r="X3831" s="42" t="str">
        <f>+IFERROR(VLOOKUP(Tabla2[[#This Row],[DISTRITO SEGÚN DNI]],Hoja1!$A$2:$B$32,2,FALSE),"No")</f>
        <v>No</v>
      </c>
      <c r="Y3831" s="42" t="str">
        <f>IF(OR(LOWER(Tabla2[[#This Row],[GENERO]])="masculino", LOWER(Tabla2[[#This Row],[GENERO]])="femenino"),"OK","Corregir")</f>
        <v>OK</v>
      </c>
      <c r="Z3831" s="42" t="str">
        <f>+IF(Tabla2[[#This Row],[Nro. DNI / CE]]="","Corregir",IF(LEN(Tabla2[[#This Row],[Nro. DNI / CE]])&gt;=8,"OK","Corregir"))</f>
        <v>OK</v>
      </c>
      <c r="AA3831" s="42">
        <f>COUNTIF(Tabla2[APELLIDOS Y NOMBRES],Tabla2[[#This Row],[APELLIDOS Y NOMBRES]])</f>
        <v>1</v>
      </c>
      <c r="AB3831" s="42">
        <f>IF(Tabla2[[#This Row],[Trabajador]]&gt;1,1/Tabla2[[#This Row],[Trabajador]],Tabla2[[#This Row],[Trabajador]])</f>
        <v>1</v>
      </c>
      <c r="AC3831" t="str">
        <f>+IFERROR(IF(Tabla2[[#This Row],[FECHA CESE/BAJA]]="","No Aplica",IF(AND(MONTH(Tabla2[[#This Row],[FECHA CESE/BAJA]])=MONTH(TODAY()-30),YEAR(Tabla2[[#This Row],[FECHA CESE/BAJA]])=YEAR(TODAY())),MONTH(TODAY()-30)&amp;"-"&amp;YEAR(TODAY()),"Borrar")),"No aplica")</f>
        <v>No Aplica</v>
      </c>
      <c r="AD3831" t="str">
        <f>+IFERROR(IF(Tabla2[[#This Row],[FECHA INICIO DE LABORES EN OBRA]]="","No Aplica",IF(AND(MONTH(Tabla2[[#This Row],[FECHA INICIO DE LABORES EN OBRA]])=MONTH(TODAY()-30),YEAR(Tabla2[[#This Row],[FECHA INICIO DE LABORES EN OBRA]])=YEAR(TODAY())),MONTH(TODAY()-30)&amp;"-"&amp;YEAR(TODAY()),"No Aplica")),"No Aplica")</f>
        <v>No Aplica</v>
      </c>
    </row>
    <row r="3832" spans="1:30" x14ac:dyDescent="0.25">
      <c r="A3832" s="13" t="s">
        <v>12059</v>
      </c>
      <c r="B3832" s="15" t="s">
        <v>12060</v>
      </c>
      <c r="C3832" s="15" t="s">
        <v>12060</v>
      </c>
      <c r="D3832" s="15" t="s">
        <v>12735</v>
      </c>
      <c r="E3832" s="15" t="s">
        <v>12736</v>
      </c>
      <c r="F3832" s="39">
        <v>28513</v>
      </c>
      <c r="G3832" s="15">
        <v>2</v>
      </c>
      <c r="H3832" s="15" t="s">
        <v>12063</v>
      </c>
      <c r="I3832" s="15" t="s">
        <v>12064</v>
      </c>
      <c r="J3832" s="15" t="s">
        <v>12737</v>
      </c>
      <c r="K3832" s="15" t="s">
        <v>2126</v>
      </c>
      <c r="L3832" s="40" t="s">
        <v>6</v>
      </c>
      <c r="M3832" s="39"/>
      <c r="N3832" s="41" t="s">
        <v>2687</v>
      </c>
      <c r="O3832" s="39">
        <v>44987</v>
      </c>
      <c r="P3832" s="40">
        <v>1</v>
      </c>
      <c r="Q3832" s="40">
        <v>4</v>
      </c>
      <c r="R3832" s="40" t="str">
        <f>IFERROR(VLOOKUP(Tabla2[[#This Row],[CONTRATISTA PRNCIPAL]],Hoja1!$L$5:$M$9,2,FALSE),"CJV")</f>
        <v>CJV</v>
      </c>
      <c r="S3832" s="40" t="str">
        <f>IF(Tabla2[[#This Row],[EMPRESA]]=Tabla2[[#This Row],[CONTRATISTA PRNCIPAL]],"Principal","Secundaria")</f>
        <v>Principal</v>
      </c>
      <c r="T3832" s="42">
        <f>IFERROR(1/COUNTIF(Tabla2[CONTRATISTA PRNCIPAL],Tabla2[[#This Row],[CONTRATISTA PRNCIPAL]]),0)</f>
        <v>0.00392156862745098</v>
      </c>
      <c r="U3832" s="43">
        <f>IF(((TODAY()-Tabla2[[#This Row],[FECHA NACIMIENTO]])/365)&lt;18,"Corregir", IF(((TODAY()-Tabla2[[#This Row],[FECHA NACIMIENTO]])/365)&gt;80, "Corregir",ROUNDDOWN(((TODAY()-Tabla2[[#This Row],[FECHA NACIMIENTO]])/365),0)))</f>
        <v>45</v>
      </c>
      <c r="V38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32" s="44" t="str">
        <f>+IF(Tabla2[[#This Row],[Edad]]="Corregir","Corregir","Ok")</f>
        <v>Ok</v>
      </c>
      <c r="X3832" s="42" t="str">
        <f>+IFERROR(VLOOKUP(Tabla2[[#This Row],[DISTRITO SEGÚN DNI]],Hoja1!$A$2:$B$32,2,FALSE),"No")</f>
        <v>No</v>
      </c>
      <c r="Y3832" s="42" t="str">
        <f>IF(OR(LOWER(Tabla2[[#This Row],[GENERO]])="masculino", LOWER(Tabla2[[#This Row],[GENERO]])="femenino"),"OK","Corregir")</f>
        <v>OK</v>
      </c>
      <c r="Z3832" s="42" t="str">
        <f>+IF(Tabla2[[#This Row],[Nro. DNI / CE]]="","Corregir",IF(LEN(Tabla2[[#This Row],[Nro. DNI / CE]])&gt;=8,"OK","Corregir"))</f>
        <v>OK</v>
      </c>
      <c r="AA3832" s="42">
        <f>COUNTIF(Tabla2[APELLIDOS Y NOMBRES],Tabla2[[#This Row],[APELLIDOS Y NOMBRES]])</f>
        <v>1</v>
      </c>
      <c r="AB3832" s="42">
        <f>IF(Tabla2[[#This Row],[Trabajador]]&gt;1,1/Tabla2[[#This Row],[Trabajador]],Tabla2[[#This Row],[Trabajador]])</f>
        <v>1</v>
      </c>
      <c r="AC3832" t="str">
        <f>+IFERROR(IF(Tabla2[[#This Row],[FECHA CESE/BAJA]]="","No Aplica",IF(AND(MONTH(Tabla2[[#This Row],[FECHA CESE/BAJA]])=MONTH(TODAY()-30),YEAR(Tabla2[[#This Row],[FECHA CESE/BAJA]])=YEAR(TODAY())),MONTH(TODAY()-30)&amp;"-"&amp;YEAR(TODAY()),"Borrar")),"No aplica")</f>
        <v>No Aplica</v>
      </c>
      <c r="AD3832" t="str">
        <f>+IFERROR(IF(Tabla2[[#This Row],[FECHA INICIO DE LABORES EN OBRA]]="","No Aplica",IF(AND(MONTH(Tabla2[[#This Row],[FECHA INICIO DE LABORES EN OBRA]])=MONTH(TODAY()-30),YEAR(Tabla2[[#This Row],[FECHA INICIO DE LABORES EN OBRA]])=YEAR(TODAY())),MONTH(TODAY()-30)&amp;"-"&amp;YEAR(TODAY()),"No Aplica")),"No Aplica")</f>
        <v>No Aplica</v>
      </c>
    </row>
    <row r="3833" spans="1:30" x14ac:dyDescent="0.25">
      <c r="A3833" s="13" t="s">
        <v>12059</v>
      </c>
      <c r="B3833" s="15" t="s">
        <v>12060</v>
      </c>
      <c r="C3833" s="15" t="s">
        <v>12060</v>
      </c>
      <c r="D3833" s="15" t="s">
        <v>12738</v>
      </c>
      <c r="E3833" s="15" t="s">
        <v>12739</v>
      </c>
      <c r="F3833" s="39">
        <v>36717</v>
      </c>
      <c r="G3833" s="15">
        <v>2</v>
      </c>
      <c r="H3833" s="15" t="s">
        <v>12104</v>
      </c>
      <c r="I3833" s="15" t="s">
        <v>12079</v>
      </c>
      <c r="J3833" s="15" t="s">
        <v>12740</v>
      </c>
      <c r="K3833" s="15" t="s">
        <v>12309</v>
      </c>
      <c r="L3833" s="40" t="s">
        <v>6</v>
      </c>
      <c r="M3833" s="39"/>
      <c r="N3833" s="41" t="s">
        <v>2687</v>
      </c>
      <c r="O3833" s="39">
        <v>44991</v>
      </c>
      <c r="P3833" s="40">
        <v>1</v>
      </c>
      <c r="Q3833" s="40">
        <v>4</v>
      </c>
      <c r="R3833" s="40" t="str">
        <f>IFERROR(VLOOKUP(Tabla2[[#This Row],[CONTRATISTA PRNCIPAL]],Hoja1!$L$5:$M$9,2,FALSE),"CJV")</f>
        <v>CJV</v>
      </c>
      <c r="S3833" s="40" t="str">
        <f>IF(Tabla2[[#This Row],[EMPRESA]]=Tabla2[[#This Row],[CONTRATISTA PRNCIPAL]],"Principal","Secundaria")</f>
        <v>Principal</v>
      </c>
      <c r="T3833" s="42">
        <f>IFERROR(1/COUNTIF(Tabla2[CONTRATISTA PRNCIPAL],Tabla2[[#This Row],[CONTRATISTA PRNCIPAL]]),0)</f>
        <v>0.00392156862745098</v>
      </c>
      <c r="U3833" s="43">
        <f>IF(((TODAY()-Tabla2[[#This Row],[FECHA NACIMIENTO]])/365)&lt;18,"Corregir", IF(((TODAY()-Tabla2[[#This Row],[FECHA NACIMIENTO]])/365)&gt;80, "Corregir",ROUNDDOWN(((TODAY()-Tabla2[[#This Row],[FECHA NACIMIENTO]])/365),0)))</f>
        <v>23</v>
      </c>
      <c r="V38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833" s="44" t="str">
        <f>+IF(Tabla2[[#This Row],[Edad]]="Corregir","Corregir","Ok")</f>
        <v>Ok</v>
      </c>
      <c r="X3833" s="42" t="str">
        <f>+IFERROR(VLOOKUP(Tabla2[[#This Row],[DISTRITO SEGÚN DNI]],Hoja1!$A$2:$B$32,2,FALSE),"No")</f>
        <v>No</v>
      </c>
      <c r="Y3833" s="42" t="str">
        <f>IF(OR(LOWER(Tabla2[[#This Row],[GENERO]])="masculino", LOWER(Tabla2[[#This Row],[GENERO]])="femenino"),"OK","Corregir")</f>
        <v>OK</v>
      </c>
      <c r="Z3833" s="42" t="str">
        <f>+IF(Tabla2[[#This Row],[Nro. DNI / CE]]="","Corregir",IF(LEN(Tabla2[[#This Row],[Nro. DNI / CE]])&gt;=8,"OK","Corregir"))</f>
        <v>OK</v>
      </c>
      <c r="AA3833" s="42">
        <f>COUNTIF(Tabla2[APELLIDOS Y NOMBRES],Tabla2[[#This Row],[APELLIDOS Y NOMBRES]])</f>
        <v>1</v>
      </c>
      <c r="AB3833" s="42">
        <f>IF(Tabla2[[#This Row],[Trabajador]]&gt;1,1/Tabla2[[#This Row],[Trabajador]],Tabla2[[#This Row],[Trabajador]])</f>
        <v>1</v>
      </c>
      <c r="AC3833" t="str">
        <f>+IFERROR(IF(Tabla2[[#This Row],[FECHA CESE/BAJA]]="","No Aplica",IF(AND(MONTH(Tabla2[[#This Row],[FECHA CESE/BAJA]])=MONTH(TODAY()-30),YEAR(Tabla2[[#This Row],[FECHA CESE/BAJA]])=YEAR(TODAY())),MONTH(TODAY()-30)&amp;"-"&amp;YEAR(TODAY()),"Borrar")),"No aplica")</f>
        <v>No Aplica</v>
      </c>
      <c r="AD3833" t="str">
        <f>+IFERROR(IF(Tabla2[[#This Row],[FECHA INICIO DE LABORES EN OBRA]]="","No Aplica",IF(AND(MONTH(Tabla2[[#This Row],[FECHA INICIO DE LABORES EN OBRA]])=MONTH(TODAY()-30),YEAR(Tabla2[[#This Row],[FECHA INICIO DE LABORES EN OBRA]])=YEAR(TODAY())),MONTH(TODAY()-30)&amp;"-"&amp;YEAR(TODAY()),"No Aplica")),"No Aplica")</f>
        <v>No Aplica</v>
      </c>
    </row>
    <row r="3834" spans="1:30" x14ac:dyDescent="0.25">
      <c r="A3834" s="13" t="s">
        <v>12059</v>
      </c>
      <c r="B3834" s="15" t="s">
        <v>12060</v>
      </c>
      <c r="C3834" s="15" t="s">
        <v>12060</v>
      </c>
      <c r="D3834" s="15" t="s">
        <v>12741</v>
      </c>
      <c r="E3834" s="15" t="s">
        <v>12742</v>
      </c>
      <c r="F3834" s="39">
        <v>36235</v>
      </c>
      <c r="G3834" s="15">
        <v>2</v>
      </c>
      <c r="H3834" s="15" t="s">
        <v>5470</v>
      </c>
      <c r="I3834" s="15" t="s">
        <v>12079</v>
      </c>
      <c r="J3834" s="15" t="s">
        <v>12743</v>
      </c>
      <c r="K3834" s="15" t="s">
        <v>2126</v>
      </c>
      <c r="L3834" s="40" t="s">
        <v>6</v>
      </c>
      <c r="M3834" s="39"/>
      <c r="N3834" s="41" t="s">
        <v>2687</v>
      </c>
      <c r="O3834" s="39">
        <v>44987</v>
      </c>
      <c r="P3834" s="40">
        <v>1</v>
      </c>
      <c r="Q3834" s="40">
        <v>4</v>
      </c>
      <c r="R3834" s="40" t="str">
        <f>IFERROR(VLOOKUP(Tabla2[[#This Row],[CONTRATISTA PRNCIPAL]],Hoja1!$L$5:$M$9,2,FALSE),"CJV")</f>
        <v>CJV</v>
      </c>
      <c r="S3834" s="40" t="str">
        <f>IF(Tabla2[[#This Row],[EMPRESA]]=Tabla2[[#This Row],[CONTRATISTA PRNCIPAL]],"Principal","Secundaria")</f>
        <v>Principal</v>
      </c>
      <c r="T3834" s="42">
        <f>IFERROR(1/COUNTIF(Tabla2[CONTRATISTA PRNCIPAL],Tabla2[[#This Row],[CONTRATISTA PRNCIPAL]]),0)</f>
        <v>0.00392156862745098</v>
      </c>
      <c r="U3834" s="43">
        <f>IF(((TODAY()-Tabla2[[#This Row],[FECHA NACIMIENTO]])/365)&lt;18,"Corregir", IF(((TODAY()-Tabla2[[#This Row],[FECHA NACIMIENTO]])/365)&gt;80, "Corregir",ROUNDDOWN(((TODAY()-Tabla2[[#This Row],[FECHA NACIMIENTO]])/365),0)))</f>
        <v>24</v>
      </c>
      <c r="V38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34" s="44" t="str">
        <f>+IF(Tabla2[[#This Row],[Edad]]="Corregir","Corregir","Ok")</f>
        <v>Ok</v>
      </c>
      <c r="X3834" s="42" t="str">
        <f>+IFERROR(VLOOKUP(Tabla2[[#This Row],[DISTRITO SEGÚN DNI]],Hoja1!$A$2:$B$32,2,FALSE),"No")</f>
        <v>No</v>
      </c>
      <c r="Y3834" s="42" t="str">
        <f>IF(OR(LOWER(Tabla2[[#This Row],[GENERO]])="masculino", LOWER(Tabla2[[#This Row],[GENERO]])="femenino"),"OK","Corregir")</f>
        <v>OK</v>
      </c>
      <c r="Z3834" s="42" t="str">
        <f>+IF(Tabla2[[#This Row],[Nro. DNI / CE]]="","Corregir",IF(LEN(Tabla2[[#This Row],[Nro. DNI / CE]])&gt;=8,"OK","Corregir"))</f>
        <v>OK</v>
      </c>
      <c r="AA3834" s="42">
        <f>COUNTIF(Tabla2[APELLIDOS Y NOMBRES],Tabla2[[#This Row],[APELLIDOS Y NOMBRES]])</f>
        <v>1</v>
      </c>
      <c r="AB3834" s="42">
        <f>IF(Tabla2[[#This Row],[Trabajador]]&gt;1,1/Tabla2[[#This Row],[Trabajador]],Tabla2[[#This Row],[Trabajador]])</f>
        <v>1</v>
      </c>
      <c r="AC3834" t="str">
        <f>+IFERROR(IF(Tabla2[[#This Row],[FECHA CESE/BAJA]]="","No Aplica",IF(AND(MONTH(Tabla2[[#This Row],[FECHA CESE/BAJA]])=MONTH(TODAY()-30),YEAR(Tabla2[[#This Row],[FECHA CESE/BAJA]])=YEAR(TODAY())),MONTH(TODAY()-30)&amp;"-"&amp;YEAR(TODAY()),"Borrar")),"No aplica")</f>
        <v>No Aplica</v>
      </c>
      <c r="AD3834" t="str">
        <f>+IFERROR(IF(Tabla2[[#This Row],[FECHA INICIO DE LABORES EN OBRA]]="","No Aplica",IF(AND(MONTH(Tabla2[[#This Row],[FECHA INICIO DE LABORES EN OBRA]])=MONTH(TODAY()-30),YEAR(Tabla2[[#This Row],[FECHA INICIO DE LABORES EN OBRA]])=YEAR(TODAY())),MONTH(TODAY()-30)&amp;"-"&amp;YEAR(TODAY()),"No Aplica")),"No Aplica")</f>
        <v>No Aplica</v>
      </c>
    </row>
    <row r="3835" spans="1:30" x14ac:dyDescent="0.25">
      <c r="A3835" s="13" t="s">
        <v>12059</v>
      </c>
      <c r="B3835" s="15" t="s">
        <v>12060</v>
      </c>
      <c r="C3835" s="15" t="s">
        <v>12060</v>
      </c>
      <c r="D3835" s="15" t="s">
        <v>12744</v>
      </c>
      <c r="E3835" s="15" t="s">
        <v>12745</v>
      </c>
      <c r="F3835" s="39">
        <v>31745</v>
      </c>
      <c r="G3835" s="15">
        <v>2</v>
      </c>
      <c r="H3835" s="15" t="s">
        <v>5176</v>
      </c>
      <c r="I3835" s="15" t="s">
        <v>12079</v>
      </c>
      <c r="J3835" s="15" t="s">
        <v>12746</v>
      </c>
      <c r="K3835" s="15" t="s">
        <v>2126</v>
      </c>
      <c r="L3835" s="40" t="s">
        <v>6</v>
      </c>
      <c r="M3835" s="39"/>
      <c r="N3835" s="41" t="s">
        <v>2687</v>
      </c>
      <c r="O3835" s="39">
        <v>44991</v>
      </c>
      <c r="P3835" s="40">
        <v>1</v>
      </c>
      <c r="Q3835" s="40">
        <v>4</v>
      </c>
      <c r="R3835" s="40" t="str">
        <f>IFERROR(VLOOKUP(Tabla2[[#This Row],[CONTRATISTA PRNCIPAL]],Hoja1!$L$5:$M$9,2,FALSE),"CJV")</f>
        <v>CJV</v>
      </c>
      <c r="S3835" s="40" t="str">
        <f>IF(Tabla2[[#This Row],[EMPRESA]]=Tabla2[[#This Row],[CONTRATISTA PRNCIPAL]],"Principal","Secundaria")</f>
        <v>Principal</v>
      </c>
      <c r="T3835" s="42">
        <f>IFERROR(1/COUNTIF(Tabla2[CONTRATISTA PRNCIPAL],Tabla2[[#This Row],[CONTRATISTA PRNCIPAL]]),0)</f>
        <v>0.00392156862745098</v>
      </c>
      <c r="U3835" s="43">
        <f>IF(((TODAY()-Tabla2[[#This Row],[FECHA NACIMIENTO]])/365)&lt;18,"Corregir", IF(((TODAY()-Tabla2[[#This Row],[FECHA NACIMIENTO]])/365)&gt;80, "Corregir",ROUNDDOWN(((TODAY()-Tabla2[[#This Row],[FECHA NACIMIENTO]])/365),0)))</f>
        <v>36</v>
      </c>
      <c r="V38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35" s="44" t="str">
        <f>+IF(Tabla2[[#This Row],[Edad]]="Corregir","Corregir","Ok")</f>
        <v>Ok</v>
      </c>
      <c r="X3835" s="42" t="str">
        <f>+IFERROR(VLOOKUP(Tabla2[[#This Row],[DISTRITO SEGÚN DNI]],Hoja1!$A$2:$B$32,2,FALSE),"No")</f>
        <v>No</v>
      </c>
      <c r="Y3835" s="42" t="str">
        <f>IF(OR(LOWER(Tabla2[[#This Row],[GENERO]])="masculino", LOWER(Tabla2[[#This Row],[GENERO]])="femenino"),"OK","Corregir")</f>
        <v>OK</v>
      </c>
      <c r="Z3835" s="42" t="str">
        <f>+IF(Tabla2[[#This Row],[Nro. DNI / CE]]="","Corregir",IF(LEN(Tabla2[[#This Row],[Nro. DNI / CE]])&gt;=8,"OK","Corregir"))</f>
        <v>OK</v>
      </c>
      <c r="AA3835" s="42">
        <f>COUNTIF(Tabla2[APELLIDOS Y NOMBRES],Tabla2[[#This Row],[APELLIDOS Y NOMBRES]])</f>
        <v>1</v>
      </c>
      <c r="AB3835" s="42">
        <f>IF(Tabla2[[#This Row],[Trabajador]]&gt;1,1/Tabla2[[#This Row],[Trabajador]],Tabla2[[#This Row],[Trabajador]])</f>
        <v>1</v>
      </c>
      <c r="AC3835" t="str">
        <f>+IFERROR(IF(Tabla2[[#This Row],[FECHA CESE/BAJA]]="","No Aplica",IF(AND(MONTH(Tabla2[[#This Row],[FECHA CESE/BAJA]])=MONTH(TODAY()-30),YEAR(Tabla2[[#This Row],[FECHA CESE/BAJA]])=YEAR(TODAY())),MONTH(TODAY()-30)&amp;"-"&amp;YEAR(TODAY()),"Borrar")),"No aplica")</f>
        <v>No Aplica</v>
      </c>
      <c r="AD3835" t="str">
        <f>+IFERROR(IF(Tabla2[[#This Row],[FECHA INICIO DE LABORES EN OBRA]]="","No Aplica",IF(AND(MONTH(Tabla2[[#This Row],[FECHA INICIO DE LABORES EN OBRA]])=MONTH(TODAY()-30),YEAR(Tabla2[[#This Row],[FECHA INICIO DE LABORES EN OBRA]])=YEAR(TODAY())),MONTH(TODAY()-30)&amp;"-"&amp;YEAR(TODAY()),"No Aplica")),"No Aplica")</f>
        <v>No Aplica</v>
      </c>
    </row>
    <row r="3836" spans="1:30" x14ac:dyDescent="0.25">
      <c r="A3836" s="13" t="s">
        <v>12059</v>
      </c>
      <c r="B3836" s="15" t="s">
        <v>12060</v>
      </c>
      <c r="C3836" s="15" t="s">
        <v>12060</v>
      </c>
      <c r="D3836" s="15" t="s">
        <v>12747</v>
      </c>
      <c r="E3836" s="15" t="s">
        <v>12748</v>
      </c>
      <c r="F3836" s="39">
        <v>31712</v>
      </c>
      <c r="G3836" s="15">
        <v>2</v>
      </c>
      <c r="H3836" s="15" t="s">
        <v>12063</v>
      </c>
      <c r="I3836" s="15" t="s">
        <v>12079</v>
      </c>
      <c r="J3836" s="15" t="s">
        <v>12749</v>
      </c>
      <c r="K3836" s="15" t="s">
        <v>2126</v>
      </c>
      <c r="L3836" s="40" t="s">
        <v>6</v>
      </c>
      <c r="M3836" s="39"/>
      <c r="N3836" s="41" t="s">
        <v>2687</v>
      </c>
      <c r="O3836" s="39">
        <v>44991</v>
      </c>
      <c r="P3836" s="40">
        <v>1</v>
      </c>
      <c r="Q3836" s="40">
        <v>4</v>
      </c>
      <c r="R3836" s="40" t="str">
        <f>IFERROR(VLOOKUP(Tabla2[[#This Row],[CONTRATISTA PRNCIPAL]],Hoja1!$L$5:$M$9,2,FALSE),"CJV")</f>
        <v>CJV</v>
      </c>
      <c r="S3836" s="40" t="str">
        <f>IF(Tabla2[[#This Row],[EMPRESA]]=Tabla2[[#This Row],[CONTRATISTA PRNCIPAL]],"Principal","Secundaria")</f>
        <v>Principal</v>
      </c>
      <c r="T3836" s="42">
        <f>IFERROR(1/COUNTIF(Tabla2[CONTRATISTA PRNCIPAL],Tabla2[[#This Row],[CONTRATISTA PRNCIPAL]]),0)</f>
        <v>0.00392156862745098</v>
      </c>
      <c r="U3836" s="43">
        <f>IF(((TODAY()-Tabla2[[#This Row],[FECHA NACIMIENTO]])/365)&lt;18,"Corregir", IF(((TODAY()-Tabla2[[#This Row],[FECHA NACIMIENTO]])/365)&gt;80, "Corregir",ROUNDDOWN(((TODAY()-Tabla2[[#This Row],[FECHA NACIMIENTO]])/365),0)))</f>
        <v>36</v>
      </c>
      <c r="V38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36" s="44" t="str">
        <f>+IF(Tabla2[[#This Row],[Edad]]="Corregir","Corregir","Ok")</f>
        <v>Ok</v>
      </c>
      <c r="X3836" s="42" t="str">
        <f>+IFERROR(VLOOKUP(Tabla2[[#This Row],[DISTRITO SEGÚN DNI]],Hoja1!$A$2:$B$32,2,FALSE),"No")</f>
        <v>No</v>
      </c>
      <c r="Y3836" s="42" t="str">
        <f>IF(OR(LOWER(Tabla2[[#This Row],[GENERO]])="masculino", LOWER(Tabla2[[#This Row],[GENERO]])="femenino"),"OK","Corregir")</f>
        <v>OK</v>
      </c>
      <c r="Z3836" s="42" t="str">
        <f>+IF(Tabla2[[#This Row],[Nro. DNI / CE]]="","Corregir",IF(LEN(Tabla2[[#This Row],[Nro. DNI / CE]])&gt;=8,"OK","Corregir"))</f>
        <v>OK</v>
      </c>
      <c r="AA3836" s="42">
        <f>COUNTIF(Tabla2[APELLIDOS Y NOMBRES],Tabla2[[#This Row],[APELLIDOS Y NOMBRES]])</f>
        <v>1</v>
      </c>
      <c r="AB3836" s="42">
        <f>IF(Tabla2[[#This Row],[Trabajador]]&gt;1,1/Tabla2[[#This Row],[Trabajador]],Tabla2[[#This Row],[Trabajador]])</f>
        <v>1</v>
      </c>
      <c r="AC3836" t="str">
        <f>+IFERROR(IF(Tabla2[[#This Row],[FECHA CESE/BAJA]]="","No Aplica",IF(AND(MONTH(Tabla2[[#This Row],[FECHA CESE/BAJA]])=MONTH(TODAY()-30),YEAR(Tabla2[[#This Row],[FECHA CESE/BAJA]])=YEAR(TODAY())),MONTH(TODAY()-30)&amp;"-"&amp;YEAR(TODAY()),"Borrar")),"No aplica")</f>
        <v>No Aplica</v>
      </c>
      <c r="AD3836" t="str">
        <f>+IFERROR(IF(Tabla2[[#This Row],[FECHA INICIO DE LABORES EN OBRA]]="","No Aplica",IF(AND(MONTH(Tabla2[[#This Row],[FECHA INICIO DE LABORES EN OBRA]])=MONTH(TODAY()-30),YEAR(Tabla2[[#This Row],[FECHA INICIO DE LABORES EN OBRA]])=YEAR(TODAY())),MONTH(TODAY()-30)&amp;"-"&amp;YEAR(TODAY()),"No Aplica")),"No Aplica")</f>
        <v>No Aplica</v>
      </c>
    </row>
    <row r="3837" spans="1:30" x14ac:dyDescent="0.25">
      <c r="A3837" s="13" t="s">
        <v>12059</v>
      </c>
      <c r="B3837" s="15" t="s">
        <v>12060</v>
      </c>
      <c r="C3837" s="15" t="s">
        <v>12060</v>
      </c>
      <c r="D3837" s="15" t="s">
        <v>12750</v>
      </c>
      <c r="E3837" s="15" t="s">
        <v>12751</v>
      </c>
      <c r="F3837" s="39">
        <v>35111</v>
      </c>
      <c r="G3837" s="15">
        <v>2</v>
      </c>
      <c r="H3837" s="15" t="s">
        <v>12104</v>
      </c>
      <c r="I3837" s="15" t="s">
        <v>12064</v>
      </c>
      <c r="J3837" s="15" t="s">
        <v>12752</v>
      </c>
      <c r="K3837" s="15" t="s">
        <v>2808</v>
      </c>
      <c r="L3837" s="40" t="s">
        <v>6</v>
      </c>
      <c r="M3837" s="39"/>
      <c r="N3837" s="41" t="s">
        <v>2687</v>
      </c>
      <c r="O3837" s="39">
        <v>44986</v>
      </c>
      <c r="P3837" s="40">
        <v>2</v>
      </c>
      <c r="Q3837" s="40">
        <v>4</v>
      </c>
      <c r="R3837" s="40" t="str">
        <f>IFERROR(VLOOKUP(Tabla2[[#This Row],[CONTRATISTA PRNCIPAL]],Hoja1!$L$5:$M$9,2,FALSE),"CJV")</f>
        <v>CJV</v>
      </c>
      <c r="S3837" s="40" t="str">
        <f>IF(Tabla2[[#This Row],[EMPRESA]]=Tabla2[[#This Row],[CONTRATISTA PRNCIPAL]],"Principal","Secundaria")</f>
        <v>Principal</v>
      </c>
      <c r="T3837" s="42">
        <f>IFERROR(1/COUNTIF(Tabla2[CONTRATISTA PRNCIPAL],Tabla2[[#This Row],[CONTRATISTA PRNCIPAL]]),0)</f>
        <v>0.00392156862745098</v>
      </c>
      <c r="U3837" s="43">
        <f>IF(((TODAY()-Tabla2[[#This Row],[FECHA NACIMIENTO]])/365)&lt;18,"Corregir", IF(((TODAY()-Tabla2[[#This Row],[FECHA NACIMIENTO]])/365)&gt;80, "Corregir",ROUNDDOWN(((TODAY()-Tabla2[[#This Row],[FECHA NACIMIENTO]])/365),0)))</f>
        <v>27</v>
      </c>
      <c r="V38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37" s="44" t="str">
        <f>+IF(Tabla2[[#This Row],[Edad]]="Corregir","Corregir","Ok")</f>
        <v>Ok</v>
      </c>
      <c r="X3837" s="42" t="str">
        <f>+IFERROR(VLOOKUP(Tabla2[[#This Row],[DISTRITO SEGÚN DNI]],Hoja1!$A$2:$B$32,2,FALSE),"No")</f>
        <v>No</v>
      </c>
      <c r="Y3837" s="42" t="str">
        <f>IF(OR(LOWER(Tabla2[[#This Row],[GENERO]])="masculino", LOWER(Tabla2[[#This Row],[GENERO]])="femenino"),"OK","Corregir")</f>
        <v>OK</v>
      </c>
      <c r="Z3837" s="42" t="str">
        <f>+IF(Tabla2[[#This Row],[Nro. DNI / CE]]="","Corregir",IF(LEN(Tabla2[[#This Row],[Nro. DNI / CE]])&gt;=8,"OK","Corregir"))</f>
        <v>OK</v>
      </c>
      <c r="AA3837" s="42">
        <f>COUNTIF(Tabla2[APELLIDOS Y NOMBRES],Tabla2[[#This Row],[APELLIDOS Y NOMBRES]])</f>
        <v>1</v>
      </c>
      <c r="AB3837" s="42">
        <f>IF(Tabla2[[#This Row],[Trabajador]]&gt;1,1/Tabla2[[#This Row],[Trabajador]],Tabla2[[#This Row],[Trabajador]])</f>
        <v>1</v>
      </c>
      <c r="AC3837" t="str">
        <f>+IFERROR(IF(Tabla2[[#This Row],[FECHA CESE/BAJA]]="","No Aplica",IF(AND(MONTH(Tabla2[[#This Row],[FECHA CESE/BAJA]])=MONTH(TODAY()-30),YEAR(Tabla2[[#This Row],[FECHA CESE/BAJA]])=YEAR(TODAY())),MONTH(TODAY()-30)&amp;"-"&amp;YEAR(TODAY()),"Borrar")),"No aplica")</f>
        <v>No Aplica</v>
      </c>
      <c r="AD3837" t="str">
        <f>+IFERROR(IF(Tabla2[[#This Row],[FECHA INICIO DE LABORES EN OBRA]]="","No Aplica",IF(AND(MONTH(Tabla2[[#This Row],[FECHA INICIO DE LABORES EN OBRA]])=MONTH(TODAY()-30),YEAR(Tabla2[[#This Row],[FECHA INICIO DE LABORES EN OBRA]])=YEAR(TODAY())),MONTH(TODAY()-30)&amp;"-"&amp;YEAR(TODAY()),"No Aplica")),"No Aplica")</f>
        <v>No Aplica</v>
      </c>
    </row>
    <row r="3838" spans="1:30" x14ac:dyDescent="0.25">
      <c r="A3838" s="13" t="s">
        <v>12059</v>
      </c>
      <c r="B3838" s="15" t="s">
        <v>12060</v>
      </c>
      <c r="C3838" s="15" t="s">
        <v>12060</v>
      </c>
      <c r="D3838" s="15" t="s">
        <v>12753</v>
      </c>
      <c r="E3838" s="15" t="s">
        <v>12754</v>
      </c>
      <c r="F3838" s="39">
        <v>34256</v>
      </c>
      <c r="G3838" s="15">
        <v>2</v>
      </c>
      <c r="H3838" s="15" t="s">
        <v>12063</v>
      </c>
      <c r="I3838" s="15" t="s">
        <v>12064</v>
      </c>
      <c r="J3838" s="15" t="s">
        <v>12755</v>
      </c>
      <c r="K3838" s="15" t="s">
        <v>2808</v>
      </c>
      <c r="L3838" s="40" t="s">
        <v>6</v>
      </c>
      <c r="M3838" s="39"/>
      <c r="N3838" s="41" t="s">
        <v>2687</v>
      </c>
      <c r="O3838" s="39">
        <v>44986</v>
      </c>
      <c r="P3838" s="40">
        <v>2</v>
      </c>
      <c r="Q3838" s="40">
        <v>4</v>
      </c>
      <c r="R3838" s="40" t="str">
        <f>IFERROR(VLOOKUP(Tabla2[[#This Row],[CONTRATISTA PRNCIPAL]],Hoja1!$L$5:$M$9,2,FALSE),"CJV")</f>
        <v>CJV</v>
      </c>
      <c r="S3838" s="40" t="str">
        <f>IF(Tabla2[[#This Row],[EMPRESA]]=Tabla2[[#This Row],[CONTRATISTA PRNCIPAL]],"Principal","Secundaria")</f>
        <v>Principal</v>
      </c>
      <c r="T3838" s="42">
        <f>IFERROR(1/COUNTIF(Tabla2[CONTRATISTA PRNCIPAL],Tabla2[[#This Row],[CONTRATISTA PRNCIPAL]]),0)</f>
        <v>0.00392156862745098</v>
      </c>
      <c r="U3838" s="43">
        <f>IF(((TODAY()-Tabla2[[#This Row],[FECHA NACIMIENTO]])/365)&lt;18,"Corregir", IF(((TODAY()-Tabla2[[#This Row],[FECHA NACIMIENTO]])/365)&gt;80, "Corregir",ROUNDDOWN(((TODAY()-Tabla2[[#This Row],[FECHA NACIMIENTO]])/365),0)))</f>
        <v>29</v>
      </c>
      <c r="V38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38" s="44" t="str">
        <f>+IF(Tabla2[[#This Row],[Edad]]="Corregir","Corregir","Ok")</f>
        <v>Ok</v>
      </c>
      <c r="X3838" s="42" t="str">
        <f>+IFERROR(VLOOKUP(Tabla2[[#This Row],[DISTRITO SEGÚN DNI]],Hoja1!$A$2:$B$32,2,FALSE),"No")</f>
        <v>No</v>
      </c>
      <c r="Y3838" s="42" t="str">
        <f>IF(OR(LOWER(Tabla2[[#This Row],[GENERO]])="masculino", LOWER(Tabla2[[#This Row],[GENERO]])="femenino"),"OK","Corregir")</f>
        <v>OK</v>
      </c>
      <c r="Z3838" s="42" t="str">
        <f>+IF(Tabla2[[#This Row],[Nro. DNI / CE]]="","Corregir",IF(LEN(Tabla2[[#This Row],[Nro. DNI / CE]])&gt;=8,"OK","Corregir"))</f>
        <v>OK</v>
      </c>
      <c r="AA3838" s="42">
        <f>COUNTIF(Tabla2[APELLIDOS Y NOMBRES],Tabla2[[#This Row],[APELLIDOS Y NOMBRES]])</f>
        <v>1</v>
      </c>
      <c r="AB3838" s="42">
        <f>IF(Tabla2[[#This Row],[Trabajador]]&gt;1,1/Tabla2[[#This Row],[Trabajador]],Tabla2[[#This Row],[Trabajador]])</f>
        <v>1</v>
      </c>
      <c r="AC3838" t="str">
        <f>+IFERROR(IF(Tabla2[[#This Row],[FECHA CESE/BAJA]]="","No Aplica",IF(AND(MONTH(Tabla2[[#This Row],[FECHA CESE/BAJA]])=MONTH(TODAY()-30),YEAR(Tabla2[[#This Row],[FECHA CESE/BAJA]])=YEAR(TODAY())),MONTH(TODAY()-30)&amp;"-"&amp;YEAR(TODAY()),"Borrar")),"No aplica")</f>
        <v>No Aplica</v>
      </c>
      <c r="AD3838" t="str">
        <f>+IFERROR(IF(Tabla2[[#This Row],[FECHA INICIO DE LABORES EN OBRA]]="","No Aplica",IF(AND(MONTH(Tabla2[[#This Row],[FECHA INICIO DE LABORES EN OBRA]])=MONTH(TODAY()-30),YEAR(Tabla2[[#This Row],[FECHA INICIO DE LABORES EN OBRA]])=YEAR(TODAY())),MONTH(TODAY()-30)&amp;"-"&amp;YEAR(TODAY()),"No Aplica")),"No Aplica")</f>
        <v>No Aplica</v>
      </c>
    </row>
    <row r="3839" spans="1:30" x14ac:dyDescent="0.25">
      <c r="A3839" s="13" t="s">
        <v>12059</v>
      </c>
      <c r="B3839" s="15" t="s">
        <v>12060</v>
      </c>
      <c r="C3839" s="15" t="s">
        <v>12060</v>
      </c>
      <c r="D3839" s="15" t="s">
        <v>12756</v>
      </c>
      <c r="E3839" s="15" t="s">
        <v>12757</v>
      </c>
      <c r="F3839" s="39">
        <v>27339</v>
      </c>
      <c r="G3839" s="15">
        <v>2</v>
      </c>
      <c r="H3839" s="15" t="s">
        <v>12063</v>
      </c>
      <c r="I3839" s="15" t="s">
        <v>12064</v>
      </c>
      <c r="J3839" s="15" t="s">
        <v>12758</v>
      </c>
      <c r="K3839" s="15" t="s">
        <v>2808</v>
      </c>
      <c r="L3839" s="40" t="s">
        <v>6</v>
      </c>
      <c r="M3839" s="39"/>
      <c r="N3839" s="41" t="s">
        <v>2687</v>
      </c>
      <c r="O3839" s="39">
        <v>44986</v>
      </c>
      <c r="P3839" s="40">
        <v>1</v>
      </c>
      <c r="Q3839" s="40">
        <v>4</v>
      </c>
      <c r="R3839" s="40" t="str">
        <f>IFERROR(VLOOKUP(Tabla2[[#This Row],[CONTRATISTA PRNCIPAL]],Hoja1!$L$5:$M$9,2,FALSE),"CJV")</f>
        <v>CJV</v>
      </c>
      <c r="S3839" s="40" t="str">
        <f>IF(Tabla2[[#This Row],[EMPRESA]]=Tabla2[[#This Row],[CONTRATISTA PRNCIPAL]],"Principal","Secundaria")</f>
        <v>Principal</v>
      </c>
      <c r="T3839" s="42">
        <f>IFERROR(1/COUNTIF(Tabla2[CONTRATISTA PRNCIPAL],Tabla2[[#This Row],[CONTRATISTA PRNCIPAL]]),0)</f>
        <v>0.00392156862745098</v>
      </c>
      <c r="U3839" s="43">
        <f>IF(((TODAY()-Tabla2[[#This Row],[FECHA NACIMIENTO]])/365)&lt;18,"Corregir", IF(((TODAY()-Tabla2[[#This Row],[FECHA NACIMIENTO]])/365)&gt;80, "Corregir",ROUNDDOWN(((TODAY()-Tabla2[[#This Row],[FECHA NACIMIENTO]])/365),0)))</f>
        <v>48</v>
      </c>
      <c r="V38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39" s="44" t="str">
        <f>+IF(Tabla2[[#This Row],[Edad]]="Corregir","Corregir","Ok")</f>
        <v>Ok</v>
      </c>
      <c r="X3839" s="42" t="str">
        <f>+IFERROR(VLOOKUP(Tabla2[[#This Row],[DISTRITO SEGÚN DNI]],Hoja1!$A$2:$B$32,2,FALSE),"No")</f>
        <v>No</v>
      </c>
      <c r="Y3839" s="42" t="str">
        <f>IF(OR(LOWER(Tabla2[[#This Row],[GENERO]])="masculino", LOWER(Tabla2[[#This Row],[GENERO]])="femenino"),"OK","Corregir")</f>
        <v>OK</v>
      </c>
      <c r="Z3839" s="42" t="str">
        <f>+IF(Tabla2[[#This Row],[Nro. DNI / CE]]="","Corregir",IF(LEN(Tabla2[[#This Row],[Nro. DNI / CE]])&gt;=8,"OK","Corregir"))</f>
        <v>OK</v>
      </c>
      <c r="AA3839" s="42">
        <f>COUNTIF(Tabla2[APELLIDOS Y NOMBRES],Tabla2[[#This Row],[APELLIDOS Y NOMBRES]])</f>
        <v>1</v>
      </c>
      <c r="AB3839" s="42">
        <f>IF(Tabla2[[#This Row],[Trabajador]]&gt;1,1/Tabla2[[#This Row],[Trabajador]],Tabla2[[#This Row],[Trabajador]])</f>
        <v>1</v>
      </c>
      <c r="AC3839" t="str">
        <f>+IFERROR(IF(Tabla2[[#This Row],[FECHA CESE/BAJA]]="","No Aplica",IF(AND(MONTH(Tabla2[[#This Row],[FECHA CESE/BAJA]])=MONTH(TODAY()-30),YEAR(Tabla2[[#This Row],[FECHA CESE/BAJA]])=YEAR(TODAY())),MONTH(TODAY()-30)&amp;"-"&amp;YEAR(TODAY()),"Borrar")),"No aplica")</f>
        <v>No Aplica</v>
      </c>
      <c r="AD3839" t="str">
        <f>+IFERROR(IF(Tabla2[[#This Row],[FECHA INICIO DE LABORES EN OBRA]]="","No Aplica",IF(AND(MONTH(Tabla2[[#This Row],[FECHA INICIO DE LABORES EN OBRA]])=MONTH(TODAY()-30),YEAR(Tabla2[[#This Row],[FECHA INICIO DE LABORES EN OBRA]])=YEAR(TODAY())),MONTH(TODAY()-30)&amp;"-"&amp;YEAR(TODAY()),"No Aplica")),"No Aplica")</f>
        <v>No Aplica</v>
      </c>
    </row>
    <row r="3840" spans="1:30" x14ac:dyDescent="0.25">
      <c r="A3840" s="13" t="s">
        <v>12059</v>
      </c>
      <c r="B3840" s="15" t="s">
        <v>12060</v>
      </c>
      <c r="C3840" s="15" t="s">
        <v>12060</v>
      </c>
      <c r="D3840" s="15" t="s">
        <v>1378</v>
      </c>
      <c r="E3840" s="15" t="s">
        <v>1379</v>
      </c>
      <c r="F3840" s="39">
        <v>33180</v>
      </c>
      <c r="G3840" s="15">
        <v>2</v>
      </c>
      <c r="H3840" s="15" t="s">
        <v>12063</v>
      </c>
      <c r="I3840" s="15" t="s">
        <v>12064</v>
      </c>
      <c r="J3840" s="15" t="s">
        <v>12759</v>
      </c>
      <c r="K3840" s="15" t="s">
        <v>17</v>
      </c>
      <c r="L3840" s="40" t="s">
        <v>6</v>
      </c>
      <c r="M3840" s="39"/>
      <c r="N3840" s="41" t="s">
        <v>2687</v>
      </c>
      <c r="O3840" s="39">
        <v>44994</v>
      </c>
      <c r="P3840" s="40">
        <v>2</v>
      </c>
      <c r="Q3840" s="40">
        <v>4</v>
      </c>
      <c r="R3840" s="40" t="str">
        <f>IFERROR(VLOOKUP(Tabla2[[#This Row],[CONTRATISTA PRNCIPAL]],Hoja1!$L$5:$M$9,2,FALSE),"CJV")</f>
        <v>CJV</v>
      </c>
      <c r="S3840" s="40" t="str">
        <f>IF(Tabla2[[#This Row],[EMPRESA]]=Tabla2[[#This Row],[CONTRATISTA PRNCIPAL]],"Principal","Secundaria")</f>
        <v>Principal</v>
      </c>
      <c r="T3840" s="42">
        <f>IFERROR(1/COUNTIF(Tabla2[CONTRATISTA PRNCIPAL],Tabla2[[#This Row],[CONTRATISTA PRNCIPAL]]),0)</f>
        <v>0.00392156862745098</v>
      </c>
      <c r="U3840" s="43">
        <f>IF(((TODAY()-Tabla2[[#This Row],[FECHA NACIMIENTO]])/365)&lt;18,"Corregir", IF(((TODAY()-Tabla2[[#This Row],[FECHA NACIMIENTO]])/365)&gt;80, "Corregir",ROUNDDOWN(((TODAY()-Tabla2[[#This Row],[FECHA NACIMIENTO]])/365),0)))</f>
        <v>32</v>
      </c>
      <c r="V38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40" s="44" t="str">
        <f>+IF(Tabla2[[#This Row],[Edad]]="Corregir","Corregir","Ok")</f>
        <v>Ok</v>
      </c>
      <c r="X3840" s="42" t="str">
        <f>+IFERROR(VLOOKUP(Tabla2[[#This Row],[DISTRITO SEGÚN DNI]],Hoja1!$A$2:$B$32,2,FALSE),"No")</f>
        <v>ATE</v>
      </c>
      <c r="Y3840" s="42" t="str">
        <f>IF(OR(LOWER(Tabla2[[#This Row],[GENERO]])="masculino", LOWER(Tabla2[[#This Row],[GENERO]])="femenino"),"OK","Corregir")</f>
        <v>OK</v>
      </c>
      <c r="Z3840" s="42" t="str">
        <f>+IF(Tabla2[[#This Row],[Nro. DNI / CE]]="","Corregir",IF(LEN(Tabla2[[#This Row],[Nro. DNI / CE]])&gt;=8,"OK","Corregir"))</f>
        <v>OK</v>
      </c>
      <c r="AA3840" s="42">
        <f>COUNTIF(Tabla2[APELLIDOS Y NOMBRES],Tabla2[[#This Row],[APELLIDOS Y NOMBRES]])</f>
        <v>1</v>
      </c>
      <c r="AB3840" s="42">
        <f>IF(Tabla2[[#This Row],[Trabajador]]&gt;1,1/Tabla2[[#This Row],[Trabajador]],Tabla2[[#This Row],[Trabajador]])</f>
        <v>1</v>
      </c>
      <c r="AC3840" t="str">
        <f>+IFERROR(IF(Tabla2[[#This Row],[FECHA CESE/BAJA]]="","No Aplica",IF(AND(MONTH(Tabla2[[#This Row],[FECHA CESE/BAJA]])=MONTH(TODAY()-30),YEAR(Tabla2[[#This Row],[FECHA CESE/BAJA]])=YEAR(TODAY())),MONTH(TODAY()-30)&amp;"-"&amp;YEAR(TODAY()),"Borrar")),"No aplica")</f>
        <v>No Aplica</v>
      </c>
      <c r="AD3840" t="str">
        <f>+IFERROR(IF(Tabla2[[#This Row],[FECHA INICIO DE LABORES EN OBRA]]="","No Aplica",IF(AND(MONTH(Tabla2[[#This Row],[FECHA INICIO DE LABORES EN OBRA]])=MONTH(TODAY()-30),YEAR(Tabla2[[#This Row],[FECHA INICIO DE LABORES EN OBRA]])=YEAR(TODAY())),MONTH(TODAY()-30)&amp;"-"&amp;YEAR(TODAY()),"No Aplica")),"No Aplica")</f>
        <v>No Aplica</v>
      </c>
    </row>
    <row r="3841" spans="1:30" x14ac:dyDescent="0.25">
      <c r="A3841" s="13" t="s">
        <v>12059</v>
      </c>
      <c r="B3841" s="15" t="s">
        <v>12060</v>
      </c>
      <c r="C3841" s="15" t="s">
        <v>12060</v>
      </c>
      <c r="D3841" s="15" t="s">
        <v>12760</v>
      </c>
      <c r="E3841" s="15" t="s">
        <v>12761</v>
      </c>
      <c r="F3841" s="39">
        <v>35730</v>
      </c>
      <c r="G3841" s="15">
        <v>2</v>
      </c>
      <c r="H3841" s="15" t="s">
        <v>12104</v>
      </c>
      <c r="I3841" s="15" t="s">
        <v>12064</v>
      </c>
      <c r="J3841" s="15" t="s">
        <v>12762</v>
      </c>
      <c r="K3841" s="15" t="s">
        <v>10415</v>
      </c>
      <c r="L3841" s="40" t="s">
        <v>6</v>
      </c>
      <c r="M3841" s="39"/>
      <c r="N3841" s="41" t="s">
        <v>2687</v>
      </c>
      <c r="O3841" s="39">
        <v>45029</v>
      </c>
      <c r="P3841" s="40">
        <v>1</v>
      </c>
      <c r="Q3841" s="40">
        <v>4</v>
      </c>
      <c r="R3841" s="40" t="str">
        <f>IFERROR(VLOOKUP(Tabla2[[#This Row],[CONTRATISTA PRNCIPAL]],Hoja1!$L$5:$M$9,2,FALSE),"CJV")</f>
        <v>CJV</v>
      </c>
      <c r="S3841" s="40" t="str">
        <f>IF(Tabla2[[#This Row],[EMPRESA]]=Tabla2[[#This Row],[CONTRATISTA PRNCIPAL]],"Principal","Secundaria")</f>
        <v>Principal</v>
      </c>
      <c r="T3841" s="42">
        <f>IFERROR(1/COUNTIF(Tabla2[CONTRATISTA PRNCIPAL],Tabla2[[#This Row],[CONTRATISTA PRNCIPAL]]),0)</f>
        <v>0.00392156862745098</v>
      </c>
      <c r="U3841" s="43">
        <f>IF(((TODAY()-Tabla2[[#This Row],[FECHA NACIMIENTO]])/365)&lt;18,"Corregir", IF(((TODAY()-Tabla2[[#This Row],[FECHA NACIMIENTO]])/365)&gt;80, "Corregir",ROUNDDOWN(((TODAY()-Tabla2[[#This Row],[FECHA NACIMIENTO]])/365),0)))</f>
        <v>25</v>
      </c>
      <c r="V38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41" s="44" t="str">
        <f>+IF(Tabla2[[#This Row],[Edad]]="Corregir","Corregir","Ok")</f>
        <v>Ok</v>
      </c>
      <c r="X3841" s="42" t="str">
        <f>+IFERROR(VLOOKUP(Tabla2[[#This Row],[DISTRITO SEGÚN DNI]],Hoja1!$A$2:$B$32,2,FALSE),"No")</f>
        <v>No</v>
      </c>
      <c r="Y3841" s="42" t="str">
        <f>IF(OR(LOWER(Tabla2[[#This Row],[GENERO]])="masculino", LOWER(Tabla2[[#This Row],[GENERO]])="femenino"),"OK","Corregir")</f>
        <v>OK</v>
      </c>
      <c r="Z3841" s="42" t="str">
        <f>+IF(Tabla2[[#This Row],[Nro. DNI / CE]]="","Corregir",IF(LEN(Tabla2[[#This Row],[Nro. DNI / CE]])&gt;=8,"OK","Corregir"))</f>
        <v>OK</v>
      </c>
      <c r="AA3841" s="42">
        <f>COUNTIF(Tabla2[APELLIDOS Y NOMBRES],Tabla2[[#This Row],[APELLIDOS Y NOMBRES]])</f>
        <v>1</v>
      </c>
      <c r="AB3841" s="42">
        <f>IF(Tabla2[[#This Row],[Trabajador]]&gt;1,1/Tabla2[[#This Row],[Trabajador]],Tabla2[[#This Row],[Trabajador]])</f>
        <v>1</v>
      </c>
      <c r="AC3841" t="str">
        <f>+IFERROR(IF(Tabla2[[#This Row],[FECHA CESE/BAJA]]="","No Aplica",IF(AND(MONTH(Tabla2[[#This Row],[FECHA CESE/BAJA]])=MONTH(TODAY()-30),YEAR(Tabla2[[#This Row],[FECHA CESE/BAJA]])=YEAR(TODAY())),MONTH(TODAY()-30)&amp;"-"&amp;YEAR(TODAY()),"Borrar")),"No aplica")</f>
        <v>No Aplica</v>
      </c>
      <c r="AD3841" t="str">
        <f>+IFERROR(IF(Tabla2[[#This Row],[FECHA INICIO DE LABORES EN OBRA]]="","No Aplica",IF(AND(MONTH(Tabla2[[#This Row],[FECHA INICIO DE LABORES EN OBRA]])=MONTH(TODAY()-30),YEAR(Tabla2[[#This Row],[FECHA INICIO DE LABORES EN OBRA]])=YEAR(TODAY())),MONTH(TODAY()-30)&amp;"-"&amp;YEAR(TODAY()),"No Aplica")),"No Aplica")</f>
        <v>No Aplica</v>
      </c>
    </row>
    <row r="3842" spans="1:30" x14ac:dyDescent="0.25">
      <c r="A3842" s="13" t="s">
        <v>12059</v>
      </c>
      <c r="B3842" s="15" t="s">
        <v>12060</v>
      </c>
      <c r="C3842" s="15" t="s">
        <v>12060</v>
      </c>
      <c r="D3842" s="15" t="s">
        <v>12763</v>
      </c>
      <c r="E3842" s="15" t="s">
        <v>12764</v>
      </c>
      <c r="F3842" s="39">
        <v>30708</v>
      </c>
      <c r="G3842" s="15">
        <v>2</v>
      </c>
      <c r="H3842" s="15" t="s">
        <v>12104</v>
      </c>
      <c r="I3842" s="15" t="s">
        <v>12064</v>
      </c>
      <c r="J3842" s="15" t="s">
        <v>12765</v>
      </c>
      <c r="K3842" s="15" t="s">
        <v>2062</v>
      </c>
      <c r="L3842" s="40" t="s">
        <v>6</v>
      </c>
      <c r="M3842" s="39"/>
      <c r="N3842" s="41" t="s">
        <v>2687</v>
      </c>
      <c r="O3842" s="39">
        <v>45008</v>
      </c>
      <c r="P3842" s="40">
        <v>2</v>
      </c>
      <c r="Q3842" s="40">
        <v>4</v>
      </c>
      <c r="R3842" s="40" t="str">
        <f>IFERROR(VLOOKUP(Tabla2[[#This Row],[CONTRATISTA PRNCIPAL]],Hoja1!$L$5:$M$9,2,FALSE),"CJV")</f>
        <v>CJV</v>
      </c>
      <c r="S3842" s="40" t="str">
        <f>IF(Tabla2[[#This Row],[EMPRESA]]=Tabla2[[#This Row],[CONTRATISTA PRNCIPAL]],"Principal","Secundaria")</f>
        <v>Principal</v>
      </c>
      <c r="T3842" s="42">
        <f>IFERROR(1/COUNTIF(Tabla2[CONTRATISTA PRNCIPAL],Tabla2[[#This Row],[CONTRATISTA PRNCIPAL]]),0)</f>
        <v>0.00392156862745098</v>
      </c>
      <c r="U3842" s="43">
        <f>IF(((TODAY()-Tabla2[[#This Row],[FECHA NACIMIENTO]])/365)&lt;18,"Corregir", IF(((TODAY()-Tabla2[[#This Row],[FECHA NACIMIENTO]])/365)&gt;80, "Corregir",ROUNDDOWN(((TODAY()-Tabla2[[#This Row],[FECHA NACIMIENTO]])/365),0)))</f>
        <v>39</v>
      </c>
      <c r="V38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42" s="44" t="str">
        <f>+IF(Tabla2[[#This Row],[Edad]]="Corregir","Corregir","Ok")</f>
        <v>Ok</v>
      </c>
      <c r="X3842" s="42" t="str">
        <f>+IFERROR(VLOOKUP(Tabla2[[#This Row],[DISTRITO SEGÚN DNI]],Hoja1!$A$2:$B$32,2,FALSE),"No")</f>
        <v>No</v>
      </c>
      <c r="Y3842" s="42" t="str">
        <f>IF(OR(LOWER(Tabla2[[#This Row],[GENERO]])="masculino", LOWER(Tabla2[[#This Row],[GENERO]])="femenino"),"OK","Corregir")</f>
        <v>OK</v>
      </c>
      <c r="Z3842" s="42" t="str">
        <f>+IF(Tabla2[[#This Row],[Nro. DNI / CE]]="","Corregir",IF(LEN(Tabla2[[#This Row],[Nro. DNI / CE]])&gt;=8,"OK","Corregir"))</f>
        <v>OK</v>
      </c>
      <c r="AA3842" s="42">
        <f>COUNTIF(Tabla2[APELLIDOS Y NOMBRES],Tabla2[[#This Row],[APELLIDOS Y NOMBRES]])</f>
        <v>1</v>
      </c>
      <c r="AB3842" s="42">
        <f>IF(Tabla2[[#This Row],[Trabajador]]&gt;1,1/Tabla2[[#This Row],[Trabajador]],Tabla2[[#This Row],[Trabajador]])</f>
        <v>1</v>
      </c>
      <c r="AC3842" t="str">
        <f>+IFERROR(IF(Tabla2[[#This Row],[FECHA CESE/BAJA]]="","No Aplica",IF(AND(MONTH(Tabla2[[#This Row],[FECHA CESE/BAJA]])=MONTH(TODAY()-30),YEAR(Tabla2[[#This Row],[FECHA CESE/BAJA]])=YEAR(TODAY())),MONTH(TODAY()-30)&amp;"-"&amp;YEAR(TODAY()),"Borrar")),"No aplica")</f>
        <v>No Aplica</v>
      </c>
      <c r="AD3842" t="str">
        <f>+IFERROR(IF(Tabla2[[#This Row],[FECHA INICIO DE LABORES EN OBRA]]="","No Aplica",IF(AND(MONTH(Tabla2[[#This Row],[FECHA INICIO DE LABORES EN OBRA]])=MONTH(TODAY()-30),YEAR(Tabla2[[#This Row],[FECHA INICIO DE LABORES EN OBRA]])=YEAR(TODAY())),MONTH(TODAY()-30)&amp;"-"&amp;YEAR(TODAY()),"No Aplica")),"No Aplica")</f>
        <v>No Aplica</v>
      </c>
    </row>
    <row r="3843" spans="1:30" x14ac:dyDescent="0.25">
      <c r="A3843" s="13" t="s">
        <v>12059</v>
      </c>
      <c r="B3843" s="15" t="s">
        <v>12060</v>
      </c>
      <c r="C3843" s="15" t="s">
        <v>12060</v>
      </c>
      <c r="D3843" s="15" t="s">
        <v>12766</v>
      </c>
      <c r="E3843" s="15" t="s">
        <v>12767</v>
      </c>
      <c r="F3843" s="39">
        <v>32334</v>
      </c>
      <c r="G3843" s="15">
        <v>2</v>
      </c>
      <c r="H3843" s="15" t="s">
        <v>12069</v>
      </c>
      <c r="I3843" s="15" t="s">
        <v>12064</v>
      </c>
      <c r="J3843" s="15" t="s">
        <v>12768</v>
      </c>
      <c r="K3843" s="15" t="s">
        <v>2075</v>
      </c>
      <c r="L3843" s="40" t="s">
        <v>6</v>
      </c>
      <c r="M3843" s="39"/>
      <c r="N3843" s="41" t="s">
        <v>2687</v>
      </c>
      <c r="O3843" s="39">
        <v>45006</v>
      </c>
      <c r="P3843" s="40">
        <v>1</v>
      </c>
      <c r="Q3843" s="40">
        <v>4</v>
      </c>
      <c r="R3843" s="40" t="str">
        <f>IFERROR(VLOOKUP(Tabla2[[#This Row],[CONTRATISTA PRNCIPAL]],Hoja1!$L$5:$M$9,2,FALSE),"CJV")</f>
        <v>CJV</v>
      </c>
      <c r="S3843" s="40" t="str">
        <f>IF(Tabla2[[#This Row],[EMPRESA]]=Tabla2[[#This Row],[CONTRATISTA PRNCIPAL]],"Principal","Secundaria")</f>
        <v>Principal</v>
      </c>
      <c r="T3843" s="42">
        <f>IFERROR(1/COUNTIF(Tabla2[CONTRATISTA PRNCIPAL],Tabla2[[#This Row],[CONTRATISTA PRNCIPAL]]),0)</f>
        <v>0.00392156862745098</v>
      </c>
      <c r="U3843" s="43">
        <f>IF(((TODAY()-Tabla2[[#This Row],[FECHA NACIMIENTO]])/365)&lt;18,"Corregir", IF(((TODAY()-Tabla2[[#This Row],[FECHA NACIMIENTO]])/365)&gt;80, "Corregir",ROUNDDOWN(((TODAY()-Tabla2[[#This Row],[FECHA NACIMIENTO]])/365),0)))</f>
        <v>35</v>
      </c>
      <c r="V38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43" s="44" t="str">
        <f>+IF(Tabla2[[#This Row],[Edad]]="Corregir","Corregir","Ok")</f>
        <v>Ok</v>
      </c>
      <c r="X3843" s="42" t="str">
        <f>+IFERROR(VLOOKUP(Tabla2[[#This Row],[DISTRITO SEGÚN DNI]],Hoja1!$A$2:$B$32,2,FALSE),"No")</f>
        <v>No</v>
      </c>
      <c r="Y3843" s="42" t="str">
        <f>IF(OR(LOWER(Tabla2[[#This Row],[GENERO]])="masculino", LOWER(Tabla2[[#This Row],[GENERO]])="femenino"),"OK","Corregir")</f>
        <v>OK</v>
      </c>
      <c r="Z3843" s="42" t="str">
        <f>+IF(Tabla2[[#This Row],[Nro. DNI / CE]]="","Corregir",IF(LEN(Tabla2[[#This Row],[Nro. DNI / CE]])&gt;=8,"OK","Corregir"))</f>
        <v>OK</v>
      </c>
      <c r="AA3843" s="42">
        <f>COUNTIF(Tabla2[APELLIDOS Y NOMBRES],Tabla2[[#This Row],[APELLIDOS Y NOMBRES]])</f>
        <v>1</v>
      </c>
      <c r="AB3843" s="42">
        <f>IF(Tabla2[[#This Row],[Trabajador]]&gt;1,1/Tabla2[[#This Row],[Trabajador]],Tabla2[[#This Row],[Trabajador]])</f>
        <v>1</v>
      </c>
      <c r="AC3843" t="str">
        <f>+IFERROR(IF(Tabla2[[#This Row],[FECHA CESE/BAJA]]="","No Aplica",IF(AND(MONTH(Tabla2[[#This Row],[FECHA CESE/BAJA]])=MONTH(TODAY()-30),YEAR(Tabla2[[#This Row],[FECHA CESE/BAJA]])=YEAR(TODAY())),MONTH(TODAY()-30)&amp;"-"&amp;YEAR(TODAY()),"Borrar")),"No aplica")</f>
        <v>No Aplica</v>
      </c>
      <c r="AD3843" t="str">
        <f>+IFERROR(IF(Tabla2[[#This Row],[FECHA INICIO DE LABORES EN OBRA]]="","No Aplica",IF(AND(MONTH(Tabla2[[#This Row],[FECHA INICIO DE LABORES EN OBRA]])=MONTH(TODAY()-30),YEAR(Tabla2[[#This Row],[FECHA INICIO DE LABORES EN OBRA]])=YEAR(TODAY())),MONTH(TODAY()-30)&amp;"-"&amp;YEAR(TODAY()),"No Aplica")),"No Aplica")</f>
        <v>No Aplica</v>
      </c>
    </row>
    <row r="3844" spans="1:30" x14ac:dyDescent="0.25">
      <c r="A3844" s="13" t="s">
        <v>12059</v>
      </c>
      <c r="B3844" s="15" t="s">
        <v>12060</v>
      </c>
      <c r="C3844" s="15" t="s">
        <v>12060</v>
      </c>
      <c r="D3844" s="15" t="s">
        <v>1380</v>
      </c>
      <c r="E3844" s="15" t="s">
        <v>1381</v>
      </c>
      <c r="F3844" s="39">
        <v>25620</v>
      </c>
      <c r="G3844" s="15">
        <v>2</v>
      </c>
      <c r="H3844" s="15" t="s">
        <v>10382</v>
      </c>
      <c r="I3844" s="15" t="s">
        <v>12079</v>
      </c>
      <c r="J3844" s="15" t="s">
        <v>12769</v>
      </c>
      <c r="K3844" s="15" t="s">
        <v>2802</v>
      </c>
      <c r="L3844" s="40" t="s">
        <v>6</v>
      </c>
      <c r="M3844" s="39"/>
      <c r="N3844" s="41" t="s">
        <v>2687</v>
      </c>
      <c r="O3844" s="39">
        <v>45026</v>
      </c>
      <c r="P3844" s="40">
        <v>1</v>
      </c>
      <c r="Q3844" s="40">
        <v>4</v>
      </c>
      <c r="R3844" s="40" t="str">
        <f>IFERROR(VLOOKUP(Tabla2[[#This Row],[CONTRATISTA PRNCIPAL]],Hoja1!$L$5:$M$9,2,FALSE),"CJV")</f>
        <v>CJV</v>
      </c>
      <c r="S3844" s="40" t="str">
        <f>IF(Tabla2[[#This Row],[EMPRESA]]=Tabla2[[#This Row],[CONTRATISTA PRNCIPAL]],"Principal","Secundaria")</f>
        <v>Principal</v>
      </c>
      <c r="T3844" s="42">
        <f>IFERROR(1/COUNTIF(Tabla2[CONTRATISTA PRNCIPAL],Tabla2[[#This Row],[CONTRATISTA PRNCIPAL]]),0)</f>
        <v>0.00392156862745098</v>
      </c>
      <c r="U3844" s="43">
        <f>IF(((TODAY()-Tabla2[[#This Row],[FECHA NACIMIENTO]])/365)&lt;18,"Corregir", IF(((TODAY()-Tabla2[[#This Row],[FECHA NACIMIENTO]])/365)&gt;80, "Corregir",ROUNDDOWN(((TODAY()-Tabla2[[#This Row],[FECHA NACIMIENTO]])/365),0)))</f>
        <v>53</v>
      </c>
      <c r="V38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44" s="44" t="str">
        <f>+IF(Tabla2[[#This Row],[Edad]]="Corregir","Corregir","Ok")</f>
        <v>Ok</v>
      </c>
      <c r="X3844" s="42" t="str">
        <f>+IFERROR(VLOOKUP(Tabla2[[#This Row],[DISTRITO SEGÚN DNI]],Hoja1!$A$2:$B$32,2,FALSE),"No")</f>
        <v>CALLAO</v>
      </c>
      <c r="Y3844" s="42" t="str">
        <f>IF(OR(LOWER(Tabla2[[#This Row],[GENERO]])="masculino", LOWER(Tabla2[[#This Row],[GENERO]])="femenino"),"OK","Corregir")</f>
        <v>OK</v>
      </c>
      <c r="Z3844" s="42" t="str">
        <f>+IF(Tabla2[[#This Row],[Nro. DNI / CE]]="","Corregir",IF(LEN(Tabla2[[#This Row],[Nro. DNI / CE]])&gt;=8,"OK","Corregir"))</f>
        <v>OK</v>
      </c>
      <c r="AA3844" s="42">
        <f>COUNTIF(Tabla2[APELLIDOS Y NOMBRES],Tabla2[[#This Row],[APELLIDOS Y NOMBRES]])</f>
        <v>1</v>
      </c>
      <c r="AB3844" s="42">
        <f>IF(Tabla2[[#This Row],[Trabajador]]&gt;1,1/Tabla2[[#This Row],[Trabajador]],Tabla2[[#This Row],[Trabajador]])</f>
        <v>1</v>
      </c>
      <c r="AC3844" t="str">
        <f>+IFERROR(IF(Tabla2[[#This Row],[FECHA CESE/BAJA]]="","No Aplica",IF(AND(MONTH(Tabla2[[#This Row],[FECHA CESE/BAJA]])=MONTH(TODAY()-30),YEAR(Tabla2[[#This Row],[FECHA CESE/BAJA]])=YEAR(TODAY())),MONTH(TODAY()-30)&amp;"-"&amp;YEAR(TODAY()),"Borrar")),"No aplica")</f>
        <v>No Aplica</v>
      </c>
      <c r="AD3844" t="str">
        <f>+IFERROR(IF(Tabla2[[#This Row],[FECHA INICIO DE LABORES EN OBRA]]="","No Aplica",IF(AND(MONTH(Tabla2[[#This Row],[FECHA INICIO DE LABORES EN OBRA]])=MONTH(TODAY()-30),YEAR(Tabla2[[#This Row],[FECHA INICIO DE LABORES EN OBRA]])=YEAR(TODAY())),MONTH(TODAY()-30)&amp;"-"&amp;YEAR(TODAY()),"No Aplica")),"No Aplica")</f>
        <v>No Aplica</v>
      </c>
    </row>
    <row r="3845" spans="1:30" x14ac:dyDescent="0.25">
      <c r="A3845" s="13" t="s">
        <v>12059</v>
      </c>
      <c r="B3845" s="15" t="s">
        <v>12060</v>
      </c>
      <c r="C3845" s="15" t="s">
        <v>12060</v>
      </c>
      <c r="D3845" s="15" t="s">
        <v>12770</v>
      </c>
      <c r="E3845" s="15" t="s">
        <v>12771</v>
      </c>
      <c r="F3845" s="39">
        <v>30733</v>
      </c>
      <c r="G3845" s="15">
        <v>2</v>
      </c>
      <c r="H3845" s="15" t="s">
        <v>12063</v>
      </c>
      <c r="I3845" s="15" t="s">
        <v>12064</v>
      </c>
      <c r="J3845" s="15" t="s">
        <v>12772</v>
      </c>
      <c r="K3845" s="15" t="s">
        <v>2126</v>
      </c>
      <c r="L3845" s="40" t="s">
        <v>6</v>
      </c>
      <c r="M3845" s="39"/>
      <c r="N3845" s="41" t="s">
        <v>2687</v>
      </c>
      <c r="O3845" s="39">
        <v>45029</v>
      </c>
      <c r="P3845" s="40">
        <v>1</v>
      </c>
      <c r="Q3845" s="40">
        <v>4</v>
      </c>
      <c r="R3845" s="40" t="str">
        <f>IFERROR(VLOOKUP(Tabla2[[#This Row],[CONTRATISTA PRNCIPAL]],Hoja1!$L$5:$M$9,2,FALSE),"CJV")</f>
        <v>CJV</v>
      </c>
      <c r="S3845" s="40" t="str">
        <f>IF(Tabla2[[#This Row],[EMPRESA]]=Tabla2[[#This Row],[CONTRATISTA PRNCIPAL]],"Principal","Secundaria")</f>
        <v>Principal</v>
      </c>
      <c r="T3845" s="42">
        <f>IFERROR(1/COUNTIF(Tabla2[CONTRATISTA PRNCIPAL],Tabla2[[#This Row],[CONTRATISTA PRNCIPAL]]),0)</f>
        <v>0.00392156862745098</v>
      </c>
      <c r="U3845" s="43">
        <f>IF(((TODAY()-Tabla2[[#This Row],[FECHA NACIMIENTO]])/365)&lt;18,"Corregir", IF(((TODAY()-Tabla2[[#This Row],[FECHA NACIMIENTO]])/365)&gt;80, "Corregir",ROUNDDOWN(((TODAY()-Tabla2[[#This Row],[FECHA NACIMIENTO]])/365),0)))</f>
        <v>39</v>
      </c>
      <c r="V38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45" s="44" t="str">
        <f>+IF(Tabla2[[#This Row],[Edad]]="Corregir","Corregir","Ok")</f>
        <v>Ok</v>
      </c>
      <c r="X3845" s="42" t="str">
        <f>+IFERROR(VLOOKUP(Tabla2[[#This Row],[DISTRITO SEGÚN DNI]],Hoja1!$A$2:$B$32,2,FALSE),"No")</f>
        <v>No</v>
      </c>
      <c r="Y3845" s="42" t="str">
        <f>IF(OR(LOWER(Tabla2[[#This Row],[GENERO]])="masculino", LOWER(Tabla2[[#This Row],[GENERO]])="femenino"),"OK","Corregir")</f>
        <v>OK</v>
      </c>
      <c r="Z3845" s="42" t="str">
        <f>+IF(Tabla2[[#This Row],[Nro. DNI / CE]]="","Corregir",IF(LEN(Tabla2[[#This Row],[Nro. DNI / CE]])&gt;=8,"OK","Corregir"))</f>
        <v>OK</v>
      </c>
      <c r="AA3845" s="42">
        <f>COUNTIF(Tabla2[APELLIDOS Y NOMBRES],Tabla2[[#This Row],[APELLIDOS Y NOMBRES]])</f>
        <v>1</v>
      </c>
      <c r="AB3845" s="42">
        <f>IF(Tabla2[[#This Row],[Trabajador]]&gt;1,1/Tabla2[[#This Row],[Trabajador]],Tabla2[[#This Row],[Trabajador]])</f>
        <v>1</v>
      </c>
      <c r="AC3845" t="str">
        <f>+IFERROR(IF(Tabla2[[#This Row],[FECHA CESE/BAJA]]="","No Aplica",IF(AND(MONTH(Tabla2[[#This Row],[FECHA CESE/BAJA]])=MONTH(TODAY()-30),YEAR(Tabla2[[#This Row],[FECHA CESE/BAJA]])=YEAR(TODAY())),MONTH(TODAY()-30)&amp;"-"&amp;YEAR(TODAY()),"Borrar")),"No aplica")</f>
        <v>No Aplica</v>
      </c>
      <c r="AD3845" t="str">
        <f>+IFERROR(IF(Tabla2[[#This Row],[FECHA INICIO DE LABORES EN OBRA]]="","No Aplica",IF(AND(MONTH(Tabla2[[#This Row],[FECHA INICIO DE LABORES EN OBRA]])=MONTH(TODAY()-30),YEAR(Tabla2[[#This Row],[FECHA INICIO DE LABORES EN OBRA]])=YEAR(TODAY())),MONTH(TODAY()-30)&amp;"-"&amp;YEAR(TODAY()),"No Aplica")),"No Aplica")</f>
        <v>No Aplica</v>
      </c>
    </row>
    <row r="3846" spans="1:30" x14ac:dyDescent="0.25">
      <c r="A3846" s="13" t="s">
        <v>12059</v>
      </c>
      <c r="B3846" s="15" t="s">
        <v>12060</v>
      </c>
      <c r="C3846" s="15" t="s">
        <v>12060</v>
      </c>
      <c r="D3846" s="15" t="s">
        <v>12773</v>
      </c>
      <c r="E3846" s="15" t="s">
        <v>12774</v>
      </c>
      <c r="F3846" s="39">
        <v>37482</v>
      </c>
      <c r="G3846" s="15">
        <v>2</v>
      </c>
      <c r="H3846" s="15" t="s">
        <v>12218</v>
      </c>
      <c r="I3846" s="15" t="s">
        <v>12064</v>
      </c>
      <c r="J3846" s="15" t="s">
        <v>12775</v>
      </c>
      <c r="K3846" s="15" t="s">
        <v>12776</v>
      </c>
      <c r="L3846" s="40" t="s">
        <v>6</v>
      </c>
      <c r="M3846" s="39"/>
      <c r="N3846" s="41" t="s">
        <v>2687</v>
      </c>
      <c r="O3846" s="39">
        <v>45029</v>
      </c>
      <c r="P3846" s="40">
        <v>1</v>
      </c>
      <c r="Q3846" s="40">
        <v>4</v>
      </c>
      <c r="R3846" s="40" t="str">
        <f>IFERROR(VLOOKUP(Tabla2[[#This Row],[CONTRATISTA PRNCIPAL]],Hoja1!$L$5:$M$9,2,FALSE),"CJV")</f>
        <v>CJV</v>
      </c>
      <c r="S3846" s="40" t="str">
        <f>IF(Tabla2[[#This Row],[EMPRESA]]=Tabla2[[#This Row],[CONTRATISTA PRNCIPAL]],"Principal","Secundaria")</f>
        <v>Principal</v>
      </c>
      <c r="T3846" s="42">
        <f>IFERROR(1/COUNTIF(Tabla2[CONTRATISTA PRNCIPAL],Tabla2[[#This Row],[CONTRATISTA PRNCIPAL]]),0)</f>
        <v>0.00392156862745098</v>
      </c>
      <c r="U3846" s="43">
        <f>IF(((TODAY()-Tabla2[[#This Row],[FECHA NACIMIENTO]])/365)&lt;18,"Corregir", IF(((TODAY()-Tabla2[[#This Row],[FECHA NACIMIENTO]])/365)&gt;80, "Corregir",ROUNDDOWN(((TODAY()-Tabla2[[#This Row],[FECHA NACIMIENTO]])/365),0)))</f>
        <v>21</v>
      </c>
      <c r="V38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3846" s="44" t="str">
        <f>+IF(Tabla2[[#This Row],[Edad]]="Corregir","Corregir","Ok")</f>
        <v>Ok</v>
      </c>
      <c r="X3846" s="42" t="str">
        <f>+IFERROR(VLOOKUP(Tabla2[[#This Row],[DISTRITO SEGÚN DNI]],Hoja1!$A$2:$B$32,2,FALSE),"No")</f>
        <v>No</v>
      </c>
      <c r="Y3846" s="42" t="str">
        <f>IF(OR(LOWER(Tabla2[[#This Row],[GENERO]])="masculino", LOWER(Tabla2[[#This Row],[GENERO]])="femenino"),"OK","Corregir")</f>
        <v>OK</v>
      </c>
      <c r="Z3846" s="42" t="str">
        <f>+IF(Tabla2[[#This Row],[Nro. DNI / CE]]="","Corregir",IF(LEN(Tabla2[[#This Row],[Nro. DNI / CE]])&gt;=8,"OK","Corregir"))</f>
        <v>OK</v>
      </c>
      <c r="AA3846" s="42">
        <f>COUNTIF(Tabla2[APELLIDOS Y NOMBRES],Tabla2[[#This Row],[APELLIDOS Y NOMBRES]])</f>
        <v>1</v>
      </c>
      <c r="AB3846" s="42">
        <f>IF(Tabla2[[#This Row],[Trabajador]]&gt;1,1/Tabla2[[#This Row],[Trabajador]],Tabla2[[#This Row],[Trabajador]])</f>
        <v>1</v>
      </c>
      <c r="AC3846" t="str">
        <f>+IFERROR(IF(Tabla2[[#This Row],[FECHA CESE/BAJA]]="","No Aplica",IF(AND(MONTH(Tabla2[[#This Row],[FECHA CESE/BAJA]])=MONTH(TODAY()-30),YEAR(Tabla2[[#This Row],[FECHA CESE/BAJA]])=YEAR(TODAY())),MONTH(TODAY()-30)&amp;"-"&amp;YEAR(TODAY()),"Borrar")),"No aplica")</f>
        <v>No Aplica</v>
      </c>
      <c r="AD3846" t="str">
        <f>+IFERROR(IF(Tabla2[[#This Row],[FECHA INICIO DE LABORES EN OBRA]]="","No Aplica",IF(AND(MONTH(Tabla2[[#This Row],[FECHA INICIO DE LABORES EN OBRA]])=MONTH(TODAY()-30),YEAR(Tabla2[[#This Row],[FECHA INICIO DE LABORES EN OBRA]])=YEAR(TODAY())),MONTH(TODAY()-30)&amp;"-"&amp;YEAR(TODAY()),"No Aplica")),"No Aplica")</f>
        <v>No Aplica</v>
      </c>
    </row>
    <row r="3847" spans="1:30" x14ac:dyDescent="0.25">
      <c r="A3847" s="13" t="s">
        <v>12059</v>
      </c>
      <c r="B3847" s="15" t="s">
        <v>12060</v>
      </c>
      <c r="C3847" s="15" t="s">
        <v>12060</v>
      </c>
      <c r="D3847" s="15" t="s">
        <v>12777</v>
      </c>
      <c r="E3847" s="15" t="s">
        <v>12778</v>
      </c>
      <c r="F3847" s="39">
        <v>28194</v>
      </c>
      <c r="G3847" s="15">
        <v>2</v>
      </c>
      <c r="H3847" s="15" t="s">
        <v>12063</v>
      </c>
      <c r="I3847" s="15" t="s">
        <v>12064</v>
      </c>
      <c r="J3847" s="15" t="s">
        <v>12779</v>
      </c>
      <c r="K3847" s="15" t="s">
        <v>12780</v>
      </c>
      <c r="L3847" s="40" t="s">
        <v>6</v>
      </c>
      <c r="M3847" s="39"/>
      <c r="N3847" s="41" t="s">
        <v>2687</v>
      </c>
      <c r="O3847" s="39">
        <v>45026</v>
      </c>
      <c r="P3847" s="40">
        <v>1</v>
      </c>
      <c r="Q3847" s="40">
        <v>4</v>
      </c>
      <c r="R3847" s="40" t="str">
        <f>IFERROR(VLOOKUP(Tabla2[[#This Row],[CONTRATISTA PRNCIPAL]],Hoja1!$L$5:$M$9,2,FALSE),"CJV")</f>
        <v>CJV</v>
      </c>
      <c r="S3847" s="40" t="str">
        <f>IF(Tabla2[[#This Row],[EMPRESA]]=Tabla2[[#This Row],[CONTRATISTA PRNCIPAL]],"Principal","Secundaria")</f>
        <v>Principal</v>
      </c>
      <c r="T3847" s="42">
        <f>IFERROR(1/COUNTIF(Tabla2[CONTRATISTA PRNCIPAL],Tabla2[[#This Row],[CONTRATISTA PRNCIPAL]]),0)</f>
        <v>0.00392156862745098</v>
      </c>
      <c r="U3847" s="43">
        <f>IF(((TODAY()-Tabla2[[#This Row],[FECHA NACIMIENTO]])/365)&lt;18,"Corregir", IF(((TODAY()-Tabla2[[#This Row],[FECHA NACIMIENTO]])/365)&gt;80, "Corregir",ROUNDDOWN(((TODAY()-Tabla2[[#This Row],[FECHA NACIMIENTO]])/365),0)))</f>
        <v>46</v>
      </c>
      <c r="V38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47" s="44" t="str">
        <f>+IF(Tabla2[[#This Row],[Edad]]="Corregir","Corregir","Ok")</f>
        <v>Ok</v>
      </c>
      <c r="X3847" s="42" t="str">
        <f>+IFERROR(VLOOKUP(Tabla2[[#This Row],[DISTRITO SEGÚN DNI]],Hoja1!$A$2:$B$32,2,FALSE),"No")</f>
        <v>No</v>
      </c>
      <c r="Y3847" s="42" t="str">
        <f>IF(OR(LOWER(Tabla2[[#This Row],[GENERO]])="masculino", LOWER(Tabla2[[#This Row],[GENERO]])="femenino"),"OK","Corregir")</f>
        <v>OK</v>
      </c>
      <c r="Z3847" s="42" t="str">
        <f>+IF(Tabla2[[#This Row],[Nro. DNI / CE]]="","Corregir",IF(LEN(Tabla2[[#This Row],[Nro. DNI / CE]])&gt;=8,"OK","Corregir"))</f>
        <v>OK</v>
      </c>
      <c r="AA3847" s="42">
        <f>COUNTIF(Tabla2[APELLIDOS Y NOMBRES],Tabla2[[#This Row],[APELLIDOS Y NOMBRES]])</f>
        <v>1</v>
      </c>
      <c r="AB3847" s="42">
        <f>IF(Tabla2[[#This Row],[Trabajador]]&gt;1,1/Tabla2[[#This Row],[Trabajador]],Tabla2[[#This Row],[Trabajador]])</f>
        <v>1</v>
      </c>
      <c r="AC3847" t="str">
        <f>+IFERROR(IF(Tabla2[[#This Row],[FECHA CESE/BAJA]]="","No Aplica",IF(AND(MONTH(Tabla2[[#This Row],[FECHA CESE/BAJA]])=MONTH(TODAY()-30),YEAR(Tabla2[[#This Row],[FECHA CESE/BAJA]])=YEAR(TODAY())),MONTH(TODAY()-30)&amp;"-"&amp;YEAR(TODAY()),"Borrar")),"No aplica")</f>
        <v>No Aplica</v>
      </c>
      <c r="AD3847" t="str">
        <f>+IFERROR(IF(Tabla2[[#This Row],[FECHA INICIO DE LABORES EN OBRA]]="","No Aplica",IF(AND(MONTH(Tabla2[[#This Row],[FECHA INICIO DE LABORES EN OBRA]])=MONTH(TODAY()-30),YEAR(Tabla2[[#This Row],[FECHA INICIO DE LABORES EN OBRA]])=YEAR(TODAY())),MONTH(TODAY()-30)&amp;"-"&amp;YEAR(TODAY()),"No Aplica")),"No Aplica")</f>
        <v>No Aplica</v>
      </c>
    </row>
    <row r="3848" spans="1:30" x14ac:dyDescent="0.25">
      <c r="A3848" s="13" t="s">
        <v>12059</v>
      </c>
      <c r="B3848" s="15" t="s">
        <v>12060</v>
      </c>
      <c r="C3848" s="15" t="s">
        <v>12060</v>
      </c>
      <c r="D3848" s="15" t="s">
        <v>1382</v>
      </c>
      <c r="E3848" s="15" t="s">
        <v>1383</v>
      </c>
      <c r="F3848" s="39">
        <v>28408</v>
      </c>
      <c r="G3848" s="15">
        <v>2</v>
      </c>
      <c r="H3848" s="15" t="s">
        <v>10382</v>
      </c>
      <c r="I3848" s="15" t="s">
        <v>12079</v>
      </c>
      <c r="J3848" s="15" t="s">
        <v>12781</v>
      </c>
      <c r="K3848" s="15" t="s">
        <v>12626</v>
      </c>
      <c r="L3848" s="40" t="s">
        <v>6</v>
      </c>
      <c r="M3848" s="39"/>
      <c r="N3848" s="41" t="s">
        <v>2687</v>
      </c>
      <c r="O3848" s="39">
        <v>45026</v>
      </c>
      <c r="P3848" s="40">
        <v>1</v>
      </c>
      <c r="Q3848" s="40">
        <v>4</v>
      </c>
      <c r="R3848" s="40" t="str">
        <f>IFERROR(VLOOKUP(Tabla2[[#This Row],[CONTRATISTA PRNCIPAL]],Hoja1!$L$5:$M$9,2,FALSE),"CJV")</f>
        <v>CJV</v>
      </c>
      <c r="S3848" s="40" t="str">
        <f>IF(Tabla2[[#This Row],[EMPRESA]]=Tabla2[[#This Row],[CONTRATISTA PRNCIPAL]],"Principal","Secundaria")</f>
        <v>Principal</v>
      </c>
      <c r="T3848" s="42">
        <f>IFERROR(1/COUNTIF(Tabla2[CONTRATISTA PRNCIPAL],Tabla2[[#This Row],[CONTRATISTA PRNCIPAL]]),0)</f>
        <v>0.00392156862745098</v>
      </c>
      <c r="U3848" s="43">
        <f>IF(((TODAY()-Tabla2[[#This Row],[FECHA NACIMIENTO]])/365)&lt;18,"Corregir", IF(((TODAY()-Tabla2[[#This Row],[FECHA NACIMIENTO]])/365)&gt;80, "Corregir",ROUNDDOWN(((TODAY()-Tabla2[[#This Row],[FECHA NACIMIENTO]])/365),0)))</f>
        <v>46</v>
      </c>
      <c r="V38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48" s="44" t="str">
        <f>+IF(Tabla2[[#This Row],[Edad]]="Corregir","Corregir","Ok")</f>
        <v>Ok</v>
      </c>
      <c r="X3848" s="42" t="str">
        <f>+IFERROR(VLOOKUP(Tabla2[[#This Row],[DISTRITO SEGÚN DNI]],Hoja1!$A$2:$B$32,2,FALSE),"No")</f>
        <v>CALLAO</v>
      </c>
      <c r="Y3848" s="42" t="str">
        <f>IF(OR(LOWER(Tabla2[[#This Row],[GENERO]])="masculino", LOWER(Tabla2[[#This Row],[GENERO]])="femenino"),"OK","Corregir")</f>
        <v>OK</v>
      </c>
      <c r="Z3848" s="42" t="str">
        <f>+IF(Tabla2[[#This Row],[Nro. DNI / CE]]="","Corregir",IF(LEN(Tabla2[[#This Row],[Nro. DNI / CE]])&gt;=8,"OK","Corregir"))</f>
        <v>OK</v>
      </c>
      <c r="AA3848" s="42">
        <f>COUNTIF(Tabla2[APELLIDOS Y NOMBRES],Tabla2[[#This Row],[APELLIDOS Y NOMBRES]])</f>
        <v>1</v>
      </c>
      <c r="AB3848" s="42">
        <f>IF(Tabla2[[#This Row],[Trabajador]]&gt;1,1/Tabla2[[#This Row],[Trabajador]],Tabla2[[#This Row],[Trabajador]])</f>
        <v>1</v>
      </c>
      <c r="AC3848" t="str">
        <f>+IFERROR(IF(Tabla2[[#This Row],[FECHA CESE/BAJA]]="","No Aplica",IF(AND(MONTH(Tabla2[[#This Row],[FECHA CESE/BAJA]])=MONTH(TODAY()-30),YEAR(Tabla2[[#This Row],[FECHA CESE/BAJA]])=YEAR(TODAY())),MONTH(TODAY()-30)&amp;"-"&amp;YEAR(TODAY()),"Borrar")),"No aplica")</f>
        <v>No Aplica</v>
      </c>
      <c r="AD3848" t="str">
        <f>+IFERROR(IF(Tabla2[[#This Row],[FECHA INICIO DE LABORES EN OBRA]]="","No Aplica",IF(AND(MONTH(Tabla2[[#This Row],[FECHA INICIO DE LABORES EN OBRA]])=MONTH(TODAY()-30),YEAR(Tabla2[[#This Row],[FECHA INICIO DE LABORES EN OBRA]])=YEAR(TODAY())),MONTH(TODAY()-30)&amp;"-"&amp;YEAR(TODAY()),"No Aplica")),"No Aplica")</f>
        <v>No Aplica</v>
      </c>
    </row>
    <row r="3849" spans="1:30" x14ac:dyDescent="0.25">
      <c r="A3849" s="13" t="s">
        <v>12059</v>
      </c>
      <c r="B3849" s="15" t="s">
        <v>12060</v>
      </c>
      <c r="C3849" s="15" t="s">
        <v>12060</v>
      </c>
      <c r="D3849" s="15" t="s">
        <v>12782</v>
      </c>
      <c r="E3849" s="15" t="s">
        <v>12783</v>
      </c>
      <c r="F3849" s="39">
        <v>25057</v>
      </c>
      <c r="G3849" s="15">
        <v>2</v>
      </c>
      <c r="H3849" s="15" t="s">
        <v>12705</v>
      </c>
      <c r="I3849" s="15" t="s">
        <v>12102</v>
      </c>
      <c r="J3849" s="15" t="s">
        <v>12784</v>
      </c>
      <c r="K3849" s="15" t="s">
        <v>2897</v>
      </c>
      <c r="L3849" s="40" t="s">
        <v>6</v>
      </c>
      <c r="M3849" s="39"/>
      <c r="N3849" s="41" t="s">
        <v>2687</v>
      </c>
      <c r="O3849" s="39">
        <v>45041</v>
      </c>
      <c r="P3849" s="40">
        <v>1</v>
      </c>
      <c r="Q3849" s="40">
        <v>4</v>
      </c>
      <c r="R3849" s="40" t="str">
        <f>IFERROR(VLOOKUP(Tabla2[[#This Row],[CONTRATISTA PRNCIPAL]],Hoja1!$L$5:$M$9,2,FALSE),"CJV")</f>
        <v>CJV</v>
      </c>
      <c r="S3849" s="40" t="str">
        <f>IF(Tabla2[[#This Row],[EMPRESA]]=Tabla2[[#This Row],[CONTRATISTA PRNCIPAL]],"Principal","Secundaria")</f>
        <v>Principal</v>
      </c>
      <c r="T3849" s="42">
        <f>IFERROR(1/COUNTIF(Tabla2[CONTRATISTA PRNCIPAL],Tabla2[[#This Row],[CONTRATISTA PRNCIPAL]]),0)</f>
        <v>0.00392156862745098</v>
      </c>
      <c r="U3849" s="43">
        <f>IF(((TODAY()-Tabla2[[#This Row],[FECHA NACIMIENTO]])/365)&lt;18,"Corregir", IF(((TODAY()-Tabla2[[#This Row],[FECHA NACIMIENTO]])/365)&gt;80, "Corregir",ROUNDDOWN(((TODAY()-Tabla2[[#This Row],[FECHA NACIMIENTO]])/365),0)))</f>
        <v>55</v>
      </c>
      <c r="V38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49" s="44" t="str">
        <f>+IF(Tabla2[[#This Row],[Edad]]="Corregir","Corregir","Ok")</f>
        <v>Ok</v>
      </c>
      <c r="X3849" s="42" t="str">
        <f>+IFERROR(VLOOKUP(Tabla2[[#This Row],[DISTRITO SEGÚN DNI]],Hoja1!$A$2:$B$32,2,FALSE),"No")</f>
        <v>No</v>
      </c>
      <c r="Y3849" s="42" t="str">
        <f>IF(OR(LOWER(Tabla2[[#This Row],[GENERO]])="masculino", LOWER(Tabla2[[#This Row],[GENERO]])="femenino"),"OK","Corregir")</f>
        <v>OK</v>
      </c>
      <c r="Z3849" s="42" t="str">
        <f>+IF(Tabla2[[#This Row],[Nro. DNI / CE]]="","Corregir",IF(LEN(Tabla2[[#This Row],[Nro. DNI / CE]])&gt;=8,"OK","Corregir"))</f>
        <v>OK</v>
      </c>
      <c r="AA3849" s="42">
        <f>COUNTIF(Tabla2[APELLIDOS Y NOMBRES],Tabla2[[#This Row],[APELLIDOS Y NOMBRES]])</f>
        <v>1</v>
      </c>
      <c r="AB3849" s="42">
        <f>IF(Tabla2[[#This Row],[Trabajador]]&gt;1,1/Tabla2[[#This Row],[Trabajador]],Tabla2[[#This Row],[Trabajador]])</f>
        <v>1</v>
      </c>
      <c r="AC3849" t="str">
        <f>+IFERROR(IF(Tabla2[[#This Row],[FECHA CESE/BAJA]]="","No Aplica",IF(AND(MONTH(Tabla2[[#This Row],[FECHA CESE/BAJA]])=MONTH(TODAY()-30),YEAR(Tabla2[[#This Row],[FECHA CESE/BAJA]])=YEAR(TODAY())),MONTH(TODAY()-30)&amp;"-"&amp;YEAR(TODAY()),"Borrar")),"No aplica")</f>
        <v>No Aplica</v>
      </c>
      <c r="AD3849" t="str">
        <f>+IFERROR(IF(Tabla2[[#This Row],[FECHA INICIO DE LABORES EN OBRA]]="","No Aplica",IF(AND(MONTH(Tabla2[[#This Row],[FECHA INICIO DE LABORES EN OBRA]])=MONTH(TODAY()-30),YEAR(Tabla2[[#This Row],[FECHA INICIO DE LABORES EN OBRA]])=YEAR(TODAY())),MONTH(TODAY()-30)&amp;"-"&amp;YEAR(TODAY()),"No Aplica")),"No Aplica")</f>
        <v>No Aplica</v>
      </c>
    </row>
    <row r="3850" spans="1:30" x14ac:dyDescent="0.25">
      <c r="A3850" s="13" t="s">
        <v>12059</v>
      </c>
      <c r="B3850" s="15" t="s">
        <v>12060</v>
      </c>
      <c r="C3850" s="15" t="s">
        <v>12060</v>
      </c>
      <c r="D3850" s="15" t="s">
        <v>12785</v>
      </c>
      <c r="E3850" s="15" t="s">
        <v>12786</v>
      </c>
      <c r="F3850" s="39">
        <v>28133</v>
      </c>
      <c r="G3850" s="15">
        <v>2</v>
      </c>
      <c r="H3850" s="15" t="s">
        <v>12787</v>
      </c>
      <c r="I3850" s="15" t="s">
        <v>12102</v>
      </c>
      <c r="J3850" s="15" t="s">
        <v>12788</v>
      </c>
      <c r="K3850" s="15" t="s">
        <v>2808</v>
      </c>
      <c r="L3850" s="40" t="s">
        <v>6</v>
      </c>
      <c r="M3850" s="39"/>
      <c r="N3850" s="41" t="s">
        <v>2687</v>
      </c>
      <c r="O3850" s="39">
        <v>45034</v>
      </c>
      <c r="P3850" s="40">
        <v>1</v>
      </c>
      <c r="Q3850" s="40">
        <v>4</v>
      </c>
      <c r="R3850" s="40" t="str">
        <f>IFERROR(VLOOKUP(Tabla2[[#This Row],[CONTRATISTA PRNCIPAL]],Hoja1!$L$5:$M$9,2,FALSE),"CJV")</f>
        <v>CJV</v>
      </c>
      <c r="S3850" s="40" t="str">
        <f>IF(Tabla2[[#This Row],[EMPRESA]]=Tabla2[[#This Row],[CONTRATISTA PRNCIPAL]],"Principal","Secundaria")</f>
        <v>Principal</v>
      </c>
      <c r="T3850" s="42">
        <f>IFERROR(1/COUNTIF(Tabla2[CONTRATISTA PRNCIPAL],Tabla2[[#This Row],[CONTRATISTA PRNCIPAL]]),0)</f>
        <v>0.00392156862745098</v>
      </c>
      <c r="U3850" s="43">
        <f>IF(((TODAY()-Tabla2[[#This Row],[FECHA NACIMIENTO]])/365)&lt;18,"Corregir", IF(((TODAY()-Tabla2[[#This Row],[FECHA NACIMIENTO]])/365)&gt;80, "Corregir",ROUNDDOWN(((TODAY()-Tabla2[[#This Row],[FECHA NACIMIENTO]])/365),0)))</f>
        <v>46</v>
      </c>
      <c r="V38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50" s="44" t="str">
        <f>+IF(Tabla2[[#This Row],[Edad]]="Corregir","Corregir","Ok")</f>
        <v>Ok</v>
      </c>
      <c r="X3850" s="42" t="str">
        <f>+IFERROR(VLOOKUP(Tabla2[[#This Row],[DISTRITO SEGÚN DNI]],Hoja1!$A$2:$B$32,2,FALSE),"No")</f>
        <v>No</v>
      </c>
      <c r="Y3850" s="42" t="str">
        <f>IF(OR(LOWER(Tabla2[[#This Row],[GENERO]])="masculino", LOWER(Tabla2[[#This Row],[GENERO]])="femenino"),"OK","Corregir")</f>
        <v>OK</v>
      </c>
      <c r="Z3850" s="42" t="str">
        <f>+IF(Tabla2[[#This Row],[Nro. DNI / CE]]="","Corregir",IF(LEN(Tabla2[[#This Row],[Nro. DNI / CE]])&gt;=8,"OK","Corregir"))</f>
        <v>OK</v>
      </c>
      <c r="AA3850" s="42">
        <f>COUNTIF(Tabla2[APELLIDOS Y NOMBRES],Tabla2[[#This Row],[APELLIDOS Y NOMBRES]])</f>
        <v>1</v>
      </c>
      <c r="AB3850" s="42">
        <f>IF(Tabla2[[#This Row],[Trabajador]]&gt;1,1/Tabla2[[#This Row],[Trabajador]],Tabla2[[#This Row],[Trabajador]])</f>
        <v>1</v>
      </c>
      <c r="AC3850" t="str">
        <f>+IFERROR(IF(Tabla2[[#This Row],[FECHA CESE/BAJA]]="","No Aplica",IF(AND(MONTH(Tabla2[[#This Row],[FECHA CESE/BAJA]])=MONTH(TODAY()-30),YEAR(Tabla2[[#This Row],[FECHA CESE/BAJA]])=YEAR(TODAY())),MONTH(TODAY()-30)&amp;"-"&amp;YEAR(TODAY()),"Borrar")),"No aplica")</f>
        <v>No Aplica</v>
      </c>
      <c r="AD3850" t="str">
        <f>+IFERROR(IF(Tabla2[[#This Row],[FECHA INICIO DE LABORES EN OBRA]]="","No Aplica",IF(AND(MONTH(Tabla2[[#This Row],[FECHA INICIO DE LABORES EN OBRA]])=MONTH(TODAY()-30),YEAR(Tabla2[[#This Row],[FECHA INICIO DE LABORES EN OBRA]])=YEAR(TODAY())),MONTH(TODAY()-30)&amp;"-"&amp;YEAR(TODAY()),"No Aplica")),"No Aplica")</f>
        <v>No Aplica</v>
      </c>
    </row>
    <row r="3851" spans="1:30" x14ac:dyDescent="0.25">
      <c r="A3851" s="13" t="s">
        <v>12059</v>
      </c>
      <c r="B3851" s="15" t="s">
        <v>12060</v>
      </c>
      <c r="C3851" s="15" t="s">
        <v>12060</v>
      </c>
      <c r="D3851" s="15" t="s">
        <v>12789</v>
      </c>
      <c r="E3851" s="15" t="s">
        <v>12790</v>
      </c>
      <c r="F3851" s="39">
        <v>26663</v>
      </c>
      <c r="G3851" s="15">
        <v>2</v>
      </c>
      <c r="H3851" s="15" t="s">
        <v>12063</v>
      </c>
      <c r="I3851" s="15" t="s">
        <v>12079</v>
      </c>
      <c r="J3851" s="15" t="s">
        <v>12791</v>
      </c>
      <c r="K3851" s="15" t="s">
        <v>2738</v>
      </c>
      <c r="L3851" s="40" t="s">
        <v>6</v>
      </c>
      <c r="M3851" s="39"/>
      <c r="N3851" s="41" t="s">
        <v>2687</v>
      </c>
      <c r="O3851" s="39">
        <v>45008</v>
      </c>
      <c r="P3851" s="40">
        <v>1</v>
      </c>
      <c r="Q3851" s="40">
        <v>4</v>
      </c>
      <c r="R3851" s="40" t="str">
        <f>IFERROR(VLOOKUP(Tabla2[[#This Row],[CONTRATISTA PRNCIPAL]],Hoja1!$L$5:$M$9,2,FALSE),"CJV")</f>
        <v>CJV</v>
      </c>
      <c r="S3851" s="40" t="str">
        <f>IF(Tabla2[[#This Row],[EMPRESA]]=Tabla2[[#This Row],[CONTRATISTA PRNCIPAL]],"Principal","Secundaria")</f>
        <v>Principal</v>
      </c>
      <c r="T3851" s="42">
        <f>IFERROR(1/COUNTIF(Tabla2[CONTRATISTA PRNCIPAL],Tabla2[[#This Row],[CONTRATISTA PRNCIPAL]]),0)</f>
        <v>0.00392156862745098</v>
      </c>
      <c r="U3851" s="43">
        <f>IF(((TODAY()-Tabla2[[#This Row],[FECHA NACIMIENTO]])/365)&lt;18,"Corregir", IF(((TODAY()-Tabla2[[#This Row],[FECHA NACIMIENTO]])/365)&gt;80, "Corregir",ROUNDDOWN(((TODAY()-Tabla2[[#This Row],[FECHA NACIMIENTO]])/365),0)))</f>
        <v>50</v>
      </c>
      <c r="V38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51" s="44" t="str">
        <f>+IF(Tabla2[[#This Row],[Edad]]="Corregir","Corregir","Ok")</f>
        <v>Ok</v>
      </c>
      <c r="X3851" s="42" t="str">
        <f>+IFERROR(VLOOKUP(Tabla2[[#This Row],[DISTRITO SEGÚN DNI]],Hoja1!$A$2:$B$32,2,FALSE),"No")</f>
        <v>No</v>
      </c>
      <c r="Y3851" s="42" t="str">
        <f>IF(OR(LOWER(Tabla2[[#This Row],[GENERO]])="masculino", LOWER(Tabla2[[#This Row],[GENERO]])="femenino"),"OK","Corregir")</f>
        <v>OK</v>
      </c>
      <c r="Z3851" s="42" t="str">
        <f>+IF(Tabla2[[#This Row],[Nro. DNI / CE]]="","Corregir",IF(LEN(Tabla2[[#This Row],[Nro. DNI / CE]])&gt;=8,"OK","Corregir"))</f>
        <v>OK</v>
      </c>
      <c r="AA3851" s="42">
        <f>COUNTIF(Tabla2[APELLIDOS Y NOMBRES],Tabla2[[#This Row],[APELLIDOS Y NOMBRES]])</f>
        <v>1</v>
      </c>
      <c r="AB3851" s="42">
        <f>IF(Tabla2[[#This Row],[Trabajador]]&gt;1,1/Tabla2[[#This Row],[Trabajador]],Tabla2[[#This Row],[Trabajador]])</f>
        <v>1</v>
      </c>
      <c r="AC3851" t="str">
        <f>+IFERROR(IF(Tabla2[[#This Row],[FECHA CESE/BAJA]]="","No Aplica",IF(AND(MONTH(Tabla2[[#This Row],[FECHA CESE/BAJA]])=MONTH(TODAY()-30),YEAR(Tabla2[[#This Row],[FECHA CESE/BAJA]])=YEAR(TODAY())),MONTH(TODAY()-30)&amp;"-"&amp;YEAR(TODAY()),"Borrar")),"No aplica")</f>
        <v>No Aplica</v>
      </c>
      <c r="AD3851" t="str">
        <f>+IFERROR(IF(Tabla2[[#This Row],[FECHA INICIO DE LABORES EN OBRA]]="","No Aplica",IF(AND(MONTH(Tabla2[[#This Row],[FECHA INICIO DE LABORES EN OBRA]])=MONTH(TODAY()-30),YEAR(Tabla2[[#This Row],[FECHA INICIO DE LABORES EN OBRA]])=YEAR(TODAY())),MONTH(TODAY()-30)&amp;"-"&amp;YEAR(TODAY()),"No Aplica")),"No Aplica")</f>
        <v>No Aplica</v>
      </c>
    </row>
    <row r="3852" spans="1:30" x14ac:dyDescent="0.25">
      <c r="A3852" s="13" t="s">
        <v>12059</v>
      </c>
      <c r="B3852" s="15" t="s">
        <v>12060</v>
      </c>
      <c r="C3852" s="15" t="s">
        <v>12060</v>
      </c>
      <c r="D3852" s="15" t="s">
        <v>12792</v>
      </c>
      <c r="E3852" s="15" t="s">
        <v>12793</v>
      </c>
      <c r="F3852" s="39">
        <v>24188</v>
      </c>
      <c r="G3852" s="15">
        <v>2</v>
      </c>
      <c r="H3852" s="15" t="s">
        <v>5347</v>
      </c>
      <c r="I3852" s="15" t="s">
        <v>12102</v>
      </c>
      <c r="J3852" s="15" t="s">
        <v>12794</v>
      </c>
      <c r="K3852" s="15" t="s">
        <v>12795</v>
      </c>
      <c r="L3852" s="40" t="s">
        <v>6</v>
      </c>
      <c r="M3852" s="39"/>
      <c r="N3852" s="41" t="s">
        <v>2687</v>
      </c>
      <c r="O3852" s="39">
        <v>44882</v>
      </c>
      <c r="P3852" s="40">
        <v>1</v>
      </c>
      <c r="Q3852" s="40">
        <v>4</v>
      </c>
      <c r="R3852" s="40" t="str">
        <f>IFERROR(VLOOKUP(Tabla2[[#This Row],[CONTRATISTA PRNCIPAL]],Hoja1!$L$5:$M$9,2,FALSE),"CJV")</f>
        <v>CJV</v>
      </c>
      <c r="S3852" s="40" t="str">
        <f>IF(Tabla2[[#This Row],[EMPRESA]]=Tabla2[[#This Row],[CONTRATISTA PRNCIPAL]],"Principal","Secundaria")</f>
        <v>Principal</v>
      </c>
      <c r="T3852" s="42">
        <f>IFERROR(1/COUNTIF(Tabla2[CONTRATISTA PRNCIPAL],Tabla2[[#This Row],[CONTRATISTA PRNCIPAL]]),0)</f>
        <v>0.00392156862745098</v>
      </c>
      <c r="U3852" s="43">
        <f>IF(((TODAY()-Tabla2[[#This Row],[FECHA NACIMIENTO]])/365)&lt;18,"Corregir", IF(((TODAY()-Tabla2[[#This Row],[FECHA NACIMIENTO]])/365)&gt;80, "Corregir",ROUNDDOWN(((TODAY()-Tabla2[[#This Row],[FECHA NACIMIENTO]])/365),0)))</f>
        <v>57</v>
      </c>
      <c r="V38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52" s="44" t="str">
        <f>+IF(Tabla2[[#This Row],[Edad]]="Corregir","Corregir","Ok")</f>
        <v>Ok</v>
      </c>
      <c r="X3852" s="42" t="str">
        <f>+IFERROR(VLOOKUP(Tabla2[[#This Row],[DISTRITO SEGÚN DNI]],Hoja1!$A$2:$B$32,2,FALSE),"No")</f>
        <v>No</v>
      </c>
      <c r="Y3852" s="42" t="str">
        <f>IF(OR(LOWER(Tabla2[[#This Row],[GENERO]])="masculino", LOWER(Tabla2[[#This Row],[GENERO]])="femenino"),"OK","Corregir")</f>
        <v>OK</v>
      </c>
      <c r="Z3852" s="42" t="str">
        <f>+IF(Tabla2[[#This Row],[Nro. DNI / CE]]="","Corregir",IF(LEN(Tabla2[[#This Row],[Nro. DNI / CE]])&gt;=8,"OK","Corregir"))</f>
        <v>OK</v>
      </c>
      <c r="AA3852" s="42">
        <f>COUNTIF(Tabla2[APELLIDOS Y NOMBRES],Tabla2[[#This Row],[APELLIDOS Y NOMBRES]])</f>
        <v>1</v>
      </c>
      <c r="AB3852" s="42">
        <f>IF(Tabla2[[#This Row],[Trabajador]]&gt;1,1/Tabla2[[#This Row],[Trabajador]],Tabla2[[#This Row],[Trabajador]])</f>
        <v>1</v>
      </c>
      <c r="AC3852" t="str">
        <f>+IFERROR(IF(Tabla2[[#This Row],[FECHA CESE/BAJA]]="","No Aplica",IF(AND(MONTH(Tabla2[[#This Row],[FECHA CESE/BAJA]])=MONTH(TODAY()-30),YEAR(Tabla2[[#This Row],[FECHA CESE/BAJA]])=YEAR(TODAY())),MONTH(TODAY()-30)&amp;"-"&amp;YEAR(TODAY()),"Borrar")),"No aplica")</f>
        <v>No Aplica</v>
      </c>
      <c r="AD3852" t="str">
        <f>+IFERROR(IF(Tabla2[[#This Row],[FECHA INICIO DE LABORES EN OBRA]]="","No Aplica",IF(AND(MONTH(Tabla2[[#This Row],[FECHA INICIO DE LABORES EN OBRA]])=MONTH(TODAY()-30),YEAR(Tabla2[[#This Row],[FECHA INICIO DE LABORES EN OBRA]])=YEAR(TODAY())),MONTH(TODAY()-30)&amp;"-"&amp;YEAR(TODAY()),"No Aplica")),"No Aplica")</f>
        <v>No Aplica</v>
      </c>
    </row>
    <row r="3853" spans="1:30" x14ac:dyDescent="0.25">
      <c r="A3853" s="13" t="s">
        <v>12059</v>
      </c>
      <c r="B3853" s="15" t="s">
        <v>12060</v>
      </c>
      <c r="C3853" s="15" t="s">
        <v>12060</v>
      </c>
      <c r="D3853" s="15" t="s">
        <v>12796</v>
      </c>
      <c r="E3853" s="15" t="s">
        <v>12797</v>
      </c>
      <c r="F3853" s="39">
        <v>28345</v>
      </c>
      <c r="G3853" s="15">
        <v>2</v>
      </c>
      <c r="H3853" s="15" t="s">
        <v>12096</v>
      </c>
      <c r="I3853" s="15" t="s">
        <v>12064</v>
      </c>
      <c r="J3853" s="15" t="s">
        <v>12798</v>
      </c>
      <c r="K3853" s="15" t="s">
        <v>2126</v>
      </c>
      <c r="L3853" s="40" t="s">
        <v>6</v>
      </c>
      <c r="M3853" s="39"/>
      <c r="N3853" s="41" t="s">
        <v>2687</v>
      </c>
      <c r="O3853" s="39">
        <v>44918</v>
      </c>
      <c r="P3853" s="40">
        <v>1</v>
      </c>
      <c r="Q3853" s="40">
        <v>4</v>
      </c>
      <c r="R3853" s="40" t="str">
        <f>IFERROR(VLOOKUP(Tabla2[[#This Row],[CONTRATISTA PRNCIPAL]],Hoja1!$L$5:$M$9,2,FALSE),"CJV")</f>
        <v>CJV</v>
      </c>
      <c r="S3853" s="40" t="str">
        <f>IF(Tabla2[[#This Row],[EMPRESA]]=Tabla2[[#This Row],[CONTRATISTA PRNCIPAL]],"Principal","Secundaria")</f>
        <v>Principal</v>
      </c>
      <c r="T3853" s="42">
        <f>IFERROR(1/COUNTIF(Tabla2[CONTRATISTA PRNCIPAL],Tabla2[[#This Row],[CONTRATISTA PRNCIPAL]]),0)</f>
        <v>0.00392156862745098</v>
      </c>
      <c r="U3853" s="43">
        <f>IF(((TODAY()-Tabla2[[#This Row],[FECHA NACIMIENTO]])/365)&lt;18,"Corregir", IF(((TODAY()-Tabla2[[#This Row],[FECHA NACIMIENTO]])/365)&gt;80, "Corregir",ROUNDDOWN(((TODAY()-Tabla2[[#This Row],[FECHA NACIMIENTO]])/365),0)))</f>
        <v>46</v>
      </c>
      <c r="V38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53" s="44" t="str">
        <f>+IF(Tabla2[[#This Row],[Edad]]="Corregir","Corregir","Ok")</f>
        <v>Ok</v>
      </c>
      <c r="X3853" s="42" t="str">
        <f>+IFERROR(VLOOKUP(Tabla2[[#This Row],[DISTRITO SEGÚN DNI]],Hoja1!$A$2:$B$32,2,FALSE),"No")</f>
        <v>No</v>
      </c>
      <c r="Y3853" s="42" t="str">
        <f>IF(OR(LOWER(Tabla2[[#This Row],[GENERO]])="masculino", LOWER(Tabla2[[#This Row],[GENERO]])="femenino"),"OK","Corregir")</f>
        <v>OK</v>
      </c>
      <c r="Z3853" s="42" t="str">
        <f>+IF(Tabla2[[#This Row],[Nro. DNI / CE]]="","Corregir",IF(LEN(Tabla2[[#This Row],[Nro. DNI / CE]])&gt;=8,"OK","Corregir"))</f>
        <v>OK</v>
      </c>
      <c r="AA3853" s="42">
        <f>COUNTIF(Tabla2[APELLIDOS Y NOMBRES],Tabla2[[#This Row],[APELLIDOS Y NOMBRES]])</f>
        <v>1</v>
      </c>
      <c r="AB3853" s="42">
        <f>IF(Tabla2[[#This Row],[Trabajador]]&gt;1,1/Tabla2[[#This Row],[Trabajador]],Tabla2[[#This Row],[Trabajador]])</f>
        <v>1</v>
      </c>
      <c r="AC3853" t="str">
        <f>+IFERROR(IF(Tabla2[[#This Row],[FECHA CESE/BAJA]]="","No Aplica",IF(AND(MONTH(Tabla2[[#This Row],[FECHA CESE/BAJA]])=MONTH(TODAY()-30),YEAR(Tabla2[[#This Row],[FECHA CESE/BAJA]])=YEAR(TODAY())),MONTH(TODAY()-30)&amp;"-"&amp;YEAR(TODAY()),"Borrar")),"No aplica")</f>
        <v>No Aplica</v>
      </c>
      <c r="AD3853" t="str">
        <f>+IFERROR(IF(Tabla2[[#This Row],[FECHA INICIO DE LABORES EN OBRA]]="","No Aplica",IF(AND(MONTH(Tabla2[[#This Row],[FECHA INICIO DE LABORES EN OBRA]])=MONTH(TODAY()-30),YEAR(Tabla2[[#This Row],[FECHA INICIO DE LABORES EN OBRA]])=YEAR(TODAY())),MONTH(TODAY()-30)&amp;"-"&amp;YEAR(TODAY()),"No Aplica")),"No Aplica")</f>
        <v>No Aplica</v>
      </c>
    </row>
    <row r="3854" spans="1:30" x14ac:dyDescent="0.25">
      <c r="A3854" s="13" t="s">
        <v>12059</v>
      </c>
      <c r="B3854" s="15" t="s">
        <v>12060</v>
      </c>
      <c r="C3854" s="15" t="s">
        <v>12060</v>
      </c>
      <c r="D3854" s="15" t="s">
        <v>12799</v>
      </c>
      <c r="E3854" s="15" t="s">
        <v>12800</v>
      </c>
      <c r="F3854" s="39">
        <v>35403</v>
      </c>
      <c r="G3854" s="15">
        <v>2</v>
      </c>
      <c r="H3854" s="15" t="s">
        <v>12126</v>
      </c>
      <c r="I3854" s="15" t="s">
        <v>12079</v>
      </c>
      <c r="J3854" s="15" t="s">
        <v>12801</v>
      </c>
      <c r="K3854" s="15" t="s">
        <v>2126</v>
      </c>
      <c r="L3854" s="40" t="s">
        <v>6</v>
      </c>
      <c r="M3854" s="39"/>
      <c r="N3854" s="41" t="s">
        <v>2687</v>
      </c>
      <c r="O3854" s="39" t="s">
        <v>12138</v>
      </c>
      <c r="P3854" s="40">
        <v>1</v>
      </c>
      <c r="Q3854" s="40">
        <v>4</v>
      </c>
      <c r="R3854" s="40" t="str">
        <f>IFERROR(VLOOKUP(Tabla2[[#This Row],[CONTRATISTA PRNCIPAL]],Hoja1!$L$5:$M$9,2,FALSE),"CJV")</f>
        <v>CJV</v>
      </c>
      <c r="S3854" s="40" t="str">
        <f>IF(Tabla2[[#This Row],[EMPRESA]]=Tabla2[[#This Row],[CONTRATISTA PRNCIPAL]],"Principal","Secundaria")</f>
        <v>Principal</v>
      </c>
      <c r="T3854" s="42">
        <f>IFERROR(1/COUNTIF(Tabla2[CONTRATISTA PRNCIPAL],Tabla2[[#This Row],[CONTRATISTA PRNCIPAL]]),0)</f>
        <v>0.00392156862745098</v>
      </c>
      <c r="U3854" s="43">
        <f>IF(((TODAY()-Tabla2[[#This Row],[FECHA NACIMIENTO]])/365)&lt;18,"Corregir", IF(((TODAY()-Tabla2[[#This Row],[FECHA NACIMIENTO]])/365)&gt;80, "Corregir",ROUNDDOWN(((TODAY()-Tabla2[[#This Row],[FECHA NACIMIENTO]])/365),0)))</f>
        <v>26</v>
      </c>
      <c r="V38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54" s="44" t="str">
        <f>+IF(Tabla2[[#This Row],[Edad]]="Corregir","Corregir","Ok")</f>
        <v>Ok</v>
      </c>
      <c r="X3854" s="42" t="str">
        <f>+IFERROR(VLOOKUP(Tabla2[[#This Row],[DISTRITO SEGÚN DNI]],Hoja1!$A$2:$B$32,2,FALSE),"No")</f>
        <v>No</v>
      </c>
      <c r="Y3854" s="42" t="str">
        <f>IF(OR(LOWER(Tabla2[[#This Row],[GENERO]])="masculino", LOWER(Tabla2[[#This Row],[GENERO]])="femenino"),"OK","Corregir")</f>
        <v>OK</v>
      </c>
      <c r="Z3854" s="42" t="str">
        <f>+IF(Tabla2[[#This Row],[Nro. DNI / CE]]="","Corregir",IF(LEN(Tabla2[[#This Row],[Nro. DNI / CE]])&gt;=8,"OK","Corregir"))</f>
        <v>OK</v>
      </c>
      <c r="AA3854" s="42">
        <f>COUNTIF(Tabla2[APELLIDOS Y NOMBRES],Tabla2[[#This Row],[APELLIDOS Y NOMBRES]])</f>
        <v>1</v>
      </c>
      <c r="AB3854" s="42">
        <f>IF(Tabla2[[#This Row],[Trabajador]]&gt;1,1/Tabla2[[#This Row],[Trabajador]],Tabla2[[#This Row],[Trabajador]])</f>
        <v>1</v>
      </c>
      <c r="AC3854" t="str">
        <f>+IFERROR(IF(Tabla2[[#This Row],[FECHA CESE/BAJA]]="","No Aplica",IF(AND(MONTH(Tabla2[[#This Row],[FECHA CESE/BAJA]])=MONTH(TODAY()-30),YEAR(Tabla2[[#This Row],[FECHA CESE/BAJA]])=YEAR(TODAY())),MONTH(TODAY()-30)&amp;"-"&amp;YEAR(TODAY()),"Borrar")),"No aplica")</f>
        <v>No Aplica</v>
      </c>
      <c r="AD3854" t="str">
        <f>+IFERROR(IF(Tabla2[[#This Row],[FECHA INICIO DE LABORES EN OBRA]]="","No Aplica",IF(AND(MONTH(Tabla2[[#This Row],[FECHA INICIO DE LABORES EN OBRA]])=MONTH(TODAY()-30),YEAR(Tabla2[[#This Row],[FECHA INICIO DE LABORES EN OBRA]])=YEAR(TODAY())),MONTH(TODAY()-30)&amp;"-"&amp;YEAR(TODAY()),"No Aplica")),"No Aplica")</f>
        <v>No Aplica</v>
      </c>
    </row>
    <row r="3855" spans="1:30" x14ac:dyDescent="0.25">
      <c r="A3855" s="13" t="s">
        <v>12059</v>
      </c>
      <c r="B3855" s="15" t="s">
        <v>12060</v>
      </c>
      <c r="C3855" s="15" t="s">
        <v>12060</v>
      </c>
      <c r="D3855" s="15" t="s">
        <v>12802</v>
      </c>
      <c r="E3855" s="15" t="s">
        <v>12803</v>
      </c>
      <c r="F3855" s="39">
        <v>25910</v>
      </c>
      <c r="G3855" s="15">
        <v>2</v>
      </c>
      <c r="H3855" s="15" t="s">
        <v>12804</v>
      </c>
      <c r="I3855" s="15" t="s">
        <v>12079</v>
      </c>
      <c r="J3855" s="15" t="s">
        <v>12805</v>
      </c>
      <c r="K3855" s="15" t="s">
        <v>2126</v>
      </c>
      <c r="L3855" s="40" t="s">
        <v>6</v>
      </c>
      <c r="M3855" s="39"/>
      <c r="N3855" s="41" t="s">
        <v>2687</v>
      </c>
      <c r="O3855" s="39" t="s">
        <v>12806</v>
      </c>
      <c r="P3855" s="40">
        <v>1</v>
      </c>
      <c r="Q3855" s="40">
        <v>4</v>
      </c>
      <c r="R3855" s="40" t="str">
        <f>IFERROR(VLOOKUP(Tabla2[[#This Row],[CONTRATISTA PRNCIPAL]],Hoja1!$L$5:$M$9,2,FALSE),"CJV")</f>
        <v>CJV</v>
      </c>
      <c r="S3855" s="40" t="str">
        <f>IF(Tabla2[[#This Row],[EMPRESA]]=Tabla2[[#This Row],[CONTRATISTA PRNCIPAL]],"Principal","Secundaria")</f>
        <v>Principal</v>
      </c>
      <c r="T3855" s="42">
        <f>IFERROR(1/COUNTIF(Tabla2[CONTRATISTA PRNCIPAL],Tabla2[[#This Row],[CONTRATISTA PRNCIPAL]]),0)</f>
        <v>0.00392156862745098</v>
      </c>
      <c r="U3855" s="43">
        <f>IF(((TODAY()-Tabla2[[#This Row],[FECHA NACIMIENTO]])/365)&lt;18,"Corregir", IF(((TODAY()-Tabla2[[#This Row],[FECHA NACIMIENTO]])/365)&gt;80, "Corregir",ROUNDDOWN(((TODAY()-Tabla2[[#This Row],[FECHA NACIMIENTO]])/365),0)))</f>
        <v>52</v>
      </c>
      <c r="V38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55" s="44" t="str">
        <f>+IF(Tabla2[[#This Row],[Edad]]="Corregir","Corregir","Ok")</f>
        <v>Ok</v>
      </c>
      <c r="X3855" s="42" t="str">
        <f>+IFERROR(VLOOKUP(Tabla2[[#This Row],[DISTRITO SEGÚN DNI]],Hoja1!$A$2:$B$32,2,FALSE),"No")</f>
        <v>No</v>
      </c>
      <c r="Y3855" s="42" t="str">
        <f>IF(OR(LOWER(Tabla2[[#This Row],[GENERO]])="masculino", LOWER(Tabla2[[#This Row],[GENERO]])="femenino"),"OK","Corregir")</f>
        <v>OK</v>
      </c>
      <c r="Z3855" s="42" t="str">
        <f>+IF(Tabla2[[#This Row],[Nro. DNI / CE]]="","Corregir",IF(LEN(Tabla2[[#This Row],[Nro. DNI / CE]])&gt;=8,"OK","Corregir"))</f>
        <v>OK</v>
      </c>
      <c r="AA3855" s="42">
        <f>COUNTIF(Tabla2[APELLIDOS Y NOMBRES],Tabla2[[#This Row],[APELLIDOS Y NOMBRES]])</f>
        <v>1</v>
      </c>
      <c r="AB3855" s="42">
        <f>IF(Tabla2[[#This Row],[Trabajador]]&gt;1,1/Tabla2[[#This Row],[Trabajador]],Tabla2[[#This Row],[Trabajador]])</f>
        <v>1</v>
      </c>
      <c r="AC3855" t="str">
        <f>+IFERROR(IF(Tabla2[[#This Row],[FECHA CESE/BAJA]]="","No Aplica",IF(AND(MONTH(Tabla2[[#This Row],[FECHA CESE/BAJA]])=MONTH(TODAY()-30),YEAR(Tabla2[[#This Row],[FECHA CESE/BAJA]])=YEAR(TODAY())),MONTH(TODAY()-30)&amp;"-"&amp;YEAR(TODAY()),"Borrar")),"No aplica")</f>
        <v>No Aplica</v>
      </c>
      <c r="AD3855" t="str">
        <f>+IFERROR(IF(Tabla2[[#This Row],[FECHA INICIO DE LABORES EN OBRA]]="","No Aplica",IF(AND(MONTH(Tabla2[[#This Row],[FECHA INICIO DE LABORES EN OBRA]])=MONTH(TODAY()-30),YEAR(Tabla2[[#This Row],[FECHA INICIO DE LABORES EN OBRA]])=YEAR(TODAY())),MONTH(TODAY()-30)&amp;"-"&amp;YEAR(TODAY()),"No Aplica")),"No Aplica")</f>
        <v>No Aplica</v>
      </c>
    </row>
    <row r="3856" spans="1:30" x14ac:dyDescent="0.25">
      <c r="A3856" s="13" t="s">
        <v>12059</v>
      </c>
      <c r="B3856" s="15" t="s">
        <v>12060</v>
      </c>
      <c r="C3856" s="15" t="s">
        <v>12060</v>
      </c>
      <c r="D3856" s="15" t="s">
        <v>12268</v>
      </c>
      <c r="E3856" s="15" t="s">
        <v>12807</v>
      </c>
      <c r="F3856" s="39">
        <v>34248</v>
      </c>
      <c r="G3856" s="15">
        <v>2</v>
      </c>
      <c r="H3856" s="15" t="s">
        <v>12116</v>
      </c>
      <c r="I3856" s="15" t="s">
        <v>12064</v>
      </c>
      <c r="J3856" s="15" t="s">
        <v>12808</v>
      </c>
      <c r="K3856" s="15" t="s">
        <v>12420</v>
      </c>
      <c r="L3856" s="40" t="s">
        <v>6</v>
      </c>
      <c r="M3856" s="39"/>
      <c r="N3856" s="41" t="s">
        <v>2687</v>
      </c>
      <c r="O3856" s="39" t="s">
        <v>12271</v>
      </c>
      <c r="P3856" s="40">
        <v>1</v>
      </c>
      <c r="Q3856" s="40">
        <v>4</v>
      </c>
      <c r="R3856" s="40" t="str">
        <f>IFERROR(VLOOKUP(Tabla2[[#This Row],[CONTRATISTA PRNCIPAL]],Hoja1!$L$5:$M$9,2,FALSE),"CJV")</f>
        <v>CJV</v>
      </c>
      <c r="S3856" s="40" t="str">
        <f>IF(Tabla2[[#This Row],[EMPRESA]]=Tabla2[[#This Row],[CONTRATISTA PRNCIPAL]],"Principal","Secundaria")</f>
        <v>Principal</v>
      </c>
      <c r="T3856" s="42">
        <f>IFERROR(1/COUNTIF(Tabla2[CONTRATISTA PRNCIPAL],Tabla2[[#This Row],[CONTRATISTA PRNCIPAL]]),0)</f>
        <v>0.00392156862745098</v>
      </c>
      <c r="U3856" s="43">
        <f>IF(((TODAY()-Tabla2[[#This Row],[FECHA NACIMIENTO]])/365)&lt;18,"Corregir", IF(((TODAY()-Tabla2[[#This Row],[FECHA NACIMIENTO]])/365)&gt;80, "Corregir",ROUNDDOWN(((TODAY()-Tabla2[[#This Row],[FECHA NACIMIENTO]])/365),0)))</f>
        <v>30</v>
      </c>
      <c r="V38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56" s="44" t="str">
        <f>+IF(Tabla2[[#This Row],[Edad]]="Corregir","Corregir","Ok")</f>
        <v>Ok</v>
      </c>
      <c r="X3856" s="42" t="str">
        <f>+IFERROR(VLOOKUP(Tabla2[[#This Row],[DISTRITO SEGÚN DNI]],Hoja1!$A$2:$B$32,2,FALSE),"No")</f>
        <v>No</v>
      </c>
      <c r="Y3856" s="42" t="str">
        <f>IF(OR(LOWER(Tabla2[[#This Row],[GENERO]])="masculino", LOWER(Tabla2[[#This Row],[GENERO]])="femenino"),"OK","Corregir")</f>
        <v>OK</v>
      </c>
      <c r="Z3856" s="42" t="str">
        <f>+IF(Tabla2[[#This Row],[Nro. DNI / CE]]="","Corregir",IF(LEN(Tabla2[[#This Row],[Nro. DNI / CE]])&gt;=8,"OK","Corregir"))</f>
        <v>OK</v>
      </c>
      <c r="AA3856" s="42">
        <f>COUNTIF(Tabla2[APELLIDOS Y NOMBRES],Tabla2[[#This Row],[APELLIDOS Y NOMBRES]])</f>
        <v>1</v>
      </c>
      <c r="AB3856" s="42">
        <f>IF(Tabla2[[#This Row],[Trabajador]]&gt;1,1/Tabla2[[#This Row],[Trabajador]],Tabla2[[#This Row],[Trabajador]])</f>
        <v>1</v>
      </c>
      <c r="AC3856" t="str">
        <f>+IFERROR(IF(Tabla2[[#This Row],[FECHA CESE/BAJA]]="","No Aplica",IF(AND(MONTH(Tabla2[[#This Row],[FECHA CESE/BAJA]])=MONTH(TODAY()-30),YEAR(Tabla2[[#This Row],[FECHA CESE/BAJA]])=YEAR(TODAY())),MONTH(TODAY()-30)&amp;"-"&amp;YEAR(TODAY()),"Borrar")),"No aplica")</f>
        <v>No Aplica</v>
      </c>
      <c r="AD3856" t="str">
        <f>+IFERROR(IF(Tabla2[[#This Row],[FECHA INICIO DE LABORES EN OBRA]]="","No Aplica",IF(AND(MONTH(Tabla2[[#This Row],[FECHA INICIO DE LABORES EN OBRA]])=MONTH(TODAY()-30),YEAR(Tabla2[[#This Row],[FECHA INICIO DE LABORES EN OBRA]])=YEAR(TODAY())),MONTH(TODAY()-30)&amp;"-"&amp;YEAR(TODAY()),"No Aplica")),"No Aplica")</f>
        <v>No Aplica</v>
      </c>
    </row>
    <row r="3857" spans="1:30" x14ac:dyDescent="0.25">
      <c r="A3857" s="13" t="s">
        <v>12809</v>
      </c>
      <c r="B3857" s="15" t="s">
        <v>12810</v>
      </c>
      <c r="C3857" s="15" t="s">
        <v>12810</v>
      </c>
      <c r="D3857" s="15">
        <v>10581316</v>
      </c>
      <c r="E3857" s="15" t="s">
        <v>12811</v>
      </c>
      <c r="F3857" s="39">
        <v>27562</v>
      </c>
      <c r="G3857" s="15">
        <v>3</v>
      </c>
      <c r="H3857" s="15" t="s">
        <v>12812</v>
      </c>
      <c r="I3857" s="15" t="s">
        <v>12813</v>
      </c>
      <c r="J3857" s="15" t="s">
        <v>12814</v>
      </c>
      <c r="K3857" s="15" t="s">
        <v>2182</v>
      </c>
      <c r="L3857" s="40" t="s">
        <v>6</v>
      </c>
      <c r="M3857" s="39">
        <v>45147</v>
      </c>
      <c r="N3857" s="41" t="s">
        <v>2098</v>
      </c>
      <c r="O3857" s="39">
        <v>44896</v>
      </c>
      <c r="P3857" s="40">
        <v>2</v>
      </c>
      <c r="Q3857" s="40">
        <v>1</v>
      </c>
      <c r="R3857" s="40" t="str">
        <f>IFERROR(VLOOKUP(Tabla2[[#This Row],[CONTRATISTA PRNCIPAL]],Hoja1!$L$5:$M$9,2,FALSE),"CJV")</f>
        <v>CJV</v>
      </c>
      <c r="S3857" s="40" t="str">
        <f>IF(Tabla2[[#This Row],[EMPRESA]]=Tabla2[[#This Row],[CONTRATISTA PRNCIPAL]],"Principal","Secundaria")</f>
        <v>Principal</v>
      </c>
      <c r="T3857" s="42">
        <f>IFERROR(1/COUNTIF(Tabla2[CONTRATISTA PRNCIPAL],Tabla2[[#This Row],[CONTRATISTA PRNCIPAL]]),0)</f>
        <v>0.005025125628140704</v>
      </c>
      <c r="U3857" s="43">
        <f>IF(((TODAY()-Tabla2[[#This Row],[FECHA NACIMIENTO]])/365)&lt;18,"Corregir", IF(((TODAY()-Tabla2[[#This Row],[FECHA NACIMIENTO]])/365)&gt;80, "Corregir",ROUNDDOWN(((TODAY()-Tabla2[[#This Row],[FECHA NACIMIENTO]])/365),0)))</f>
        <v>48</v>
      </c>
      <c r="V38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57" s="44" t="str">
        <f>+IF(Tabla2[[#This Row],[Edad]]="Corregir","Corregir","Ok")</f>
        <v>Ok</v>
      </c>
      <c r="X3857" s="42" t="str">
        <f>+IFERROR(VLOOKUP(Tabla2[[#This Row],[DISTRITO SEGÚN DNI]],Hoja1!$A$2:$B$32,2,FALSE),"No")</f>
        <v>No</v>
      </c>
      <c r="Y3857" s="42" t="str">
        <f>IF(OR(LOWER(Tabla2[[#This Row],[GENERO]])="masculino", LOWER(Tabla2[[#This Row],[GENERO]])="femenino"),"OK","Corregir")</f>
        <v>OK</v>
      </c>
      <c r="Z3857" s="42" t="str">
        <f>+IF(Tabla2[[#This Row],[Nro. DNI / CE]]="","Corregir",IF(LEN(Tabla2[[#This Row],[Nro. DNI / CE]])&gt;=8,"OK","Corregir"))</f>
        <v>OK</v>
      </c>
      <c r="AA3857" s="42">
        <f>COUNTIF(Tabla2[APELLIDOS Y NOMBRES],Tabla2[[#This Row],[APELLIDOS Y NOMBRES]])</f>
        <v>1</v>
      </c>
      <c r="AB3857" s="42">
        <f>IF(Tabla2[[#This Row],[Trabajador]]&gt;1,1/Tabla2[[#This Row],[Trabajador]],Tabla2[[#This Row],[Trabajador]])</f>
        <v>1</v>
      </c>
      <c r="AC3857" t="str">
        <f>+IFERROR(IF(Tabla2[[#This Row],[FECHA CESE/BAJA]]="","No Aplica",IF(AND(MONTH(Tabla2[[#This Row],[FECHA CESE/BAJA]])=MONTH(TODAY()-30),YEAR(Tabla2[[#This Row],[FECHA CESE/BAJA]])=YEAR(TODAY())),MONTH(TODAY()-30)&amp;"-"&amp;YEAR(TODAY()),"Borrar")),"No aplica")</f>
        <v>8-2023</v>
      </c>
      <c r="AD3857" t="str">
        <f>+IFERROR(IF(Tabla2[[#This Row],[FECHA INICIO DE LABORES EN OBRA]]="","No Aplica",IF(AND(MONTH(Tabla2[[#This Row],[FECHA INICIO DE LABORES EN OBRA]])=MONTH(TODAY()-30),YEAR(Tabla2[[#This Row],[FECHA INICIO DE LABORES EN OBRA]])=YEAR(TODAY())),MONTH(TODAY()-30)&amp;"-"&amp;YEAR(TODAY()),"No Aplica")),"No Aplica")</f>
        <v>No Aplica</v>
      </c>
    </row>
    <row r="3858" spans="1:30" x14ac:dyDescent="0.25">
      <c r="A3858" s="13" t="s">
        <v>12809</v>
      </c>
      <c r="B3858" s="15" t="s">
        <v>12810</v>
      </c>
      <c r="C3858" s="15" t="s">
        <v>12810</v>
      </c>
      <c r="D3858" s="15">
        <v>10763998</v>
      </c>
      <c r="E3858" s="15" t="s">
        <v>12815</v>
      </c>
      <c r="F3858" s="39">
        <v>28506</v>
      </c>
      <c r="G3858" s="15">
        <v>3</v>
      </c>
      <c r="H3858" s="15" t="s">
        <v>12812</v>
      </c>
      <c r="I3858" s="15" t="s">
        <v>12813</v>
      </c>
      <c r="J3858" s="15" t="s">
        <v>12816</v>
      </c>
      <c r="K3858" s="15" t="s">
        <v>4274</v>
      </c>
      <c r="L3858" s="40" t="s">
        <v>6</v>
      </c>
      <c r="M3858" s="39">
        <v>45155</v>
      </c>
      <c r="N3858" s="41" t="s">
        <v>2098</v>
      </c>
      <c r="O3858" s="39">
        <v>44106</v>
      </c>
      <c r="P3858" s="40">
        <v>2</v>
      </c>
      <c r="Q3858" s="40">
        <v>1</v>
      </c>
      <c r="R3858" s="40" t="str">
        <f>IFERROR(VLOOKUP(Tabla2[[#This Row],[CONTRATISTA PRNCIPAL]],Hoja1!$L$5:$M$9,2,FALSE),"CJV")</f>
        <v>CJV</v>
      </c>
      <c r="S3858" s="40" t="str">
        <f>IF(Tabla2[[#This Row],[EMPRESA]]=Tabla2[[#This Row],[CONTRATISTA PRNCIPAL]],"Principal","Secundaria")</f>
        <v>Principal</v>
      </c>
      <c r="T3858" s="42">
        <f>IFERROR(1/COUNTIF(Tabla2[CONTRATISTA PRNCIPAL],Tabla2[[#This Row],[CONTRATISTA PRNCIPAL]]),0)</f>
        <v>0.005025125628140704</v>
      </c>
      <c r="U3858" s="43">
        <f>IF(((TODAY()-Tabla2[[#This Row],[FECHA NACIMIENTO]])/365)&lt;18,"Corregir", IF(((TODAY()-Tabla2[[#This Row],[FECHA NACIMIENTO]])/365)&gt;80, "Corregir",ROUNDDOWN(((TODAY()-Tabla2[[#This Row],[FECHA NACIMIENTO]])/365),0)))</f>
        <v>45</v>
      </c>
      <c r="V38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58" s="44" t="str">
        <f>+IF(Tabla2[[#This Row],[Edad]]="Corregir","Corregir","Ok")</f>
        <v>Ok</v>
      </c>
      <c r="X3858" s="42" t="str">
        <f>+IFERROR(VLOOKUP(Tabla2[[#This Row],[DISTRITO SEGÚN DNI]],Hoja1!$A$2:$B$32,2,FALSE),"No")</f>
        <v>No</v>
      </c>
      <c r="Y3858" s="42" t="str">
        <f>IF(OR(LOWER(Tabla2[[#This Row],[GENERO]])="masculino", LOWER(Tabla2[[#This Row],[GENERO]])="femenino"),"OK","Corregir")</f>
        <v>OK</v>
      </c>
      <c r="Z3858" s="42" t="str">
        <f>+IF(Tabla2[[#This Row],[Nro. DNI / CE]]="","Corregir",IF(LEN(Tabla2[[#This Row],[Nro. DNI / CE]])&gt;=8,"OK","Corregir"))</f>
        <v>OK</v>
      </c>
      <c r="AA3858" s="42">
        <f>COUNTIF(Tabla2[APELLIDOS Y NOMBRES],Tabla2[[#This Row],[APELLIDOS Y NOMBRES]])</f>
        <v>1</v>
      </c>
      <c r="AB3858" s="42">
        <f>IF(Tabla2[[#This Row],[Trabajador]]&gt;1,1/Tabla2[[#This Row],[Trabajador]],Tabla2[[#This Row],[Trabajador]])</f>
        <v>1</v>
      </c>
      <c r="AC3858" t="str">
        <f>+IFERROR(IF(Tabla2[[#This Row],[FECHA CESE/BAJA]]="","No Aplica",IF(AND(MONTH(Tabla2[[#This Row],[FECHA CESE/BAJA]])=MONTH(TODAY()-30),YEAR(Tabla2[[#This Row],[FECHA CESE/BAJA]])=YEAR(TODAY())),MONTH(TODAY()-30)&amp;"-"&amp;YEAR(TODAY()),"Borrar")),"No aplica")</f>
        <v>8-2023</v>
      </c>
      <c r="AD3858" t="str">
        <f>+IFERROR(IF(Tabla2[[#This Row],[FECHA INICIO DE LABORES EN OBRA]]="","No Aplica",IF(AND(MONTH(Tabla2[[#This Row],[FECHA INICIO DE LABORES EN OBRA]])=MONTH(TODAY()-30),YEAR(Tabla2[[#This Row],[FECHA INICIO DE LABORES EN OBRA]])=YEAR(TODAY())),MONTH(TODAY()-30)&amp;"-"&amp;YEAR(TODAY()),"No Aplica")),"No Aplica")</f>
        <v>No Aplica</v>
      </c>
    </row>
    <row r="3859" spans="1:30" x14ac:dyDescent="0.25">
      <c r="A3859" s="13" t="s">
        <v>12809</v>
      </c>
      <c r="B3859" s="15" t="s">
        <v>12810</v>
      </c>
      <c r="C3859" s="15" t="s">
        <v>12810</v>
      </c>
      <c r="D3859" s="15">
        <v>40145622</v>
      </c>
      <c r="E3859" s="15" t="s">
        <v>12817</v>
      </c>
      <c r="F3859" s="39">
        <v>28238</v>
      </c>
      <c r="G3859" s="15">
        <v>3</v>
      </c>
      <c r="H3859" s="15" t="s">
        <v>12812</v>
      </c>
      <c r="I3859" s="15" t="s">
        <v>12813</v>
      </c>
      <c r="J3859" s="15" t="s">
        <v>12818</v>
      </c>
      <c r="K3859" s="15" t="s">
        <v>7041</v>
      </c>
      <c r="L3859" s="40" t="s">
        <v>6</v>
      </c>
      <c r="M3859" s="39">
        <v>45159</v>
      </c>
      <c r="N3859" s="41" t="s">
        <v>2098</v>
      </c>
      <c r="O3859" s="39">
        <v>44055</v>
      </c>
      <c r="P3859" s="40">
        <v>2</v>
      </c>
      <c r="Q3859" s="40">
        <v>1</v>
      </c>
      <c r="R3859" s="40" t="str">
        <f>IFERROR(VLOOKUP(Tabla2[[#This Row],[CONTRATISTA PRNCIPAL]],Hoja1!$L$5:$M$9,2,FALSE),"CJV")</f>
        <v>CJV</v>
      </c>
      <c r="S3859" s="40" t="str">
        <f>IF(Tabla2[[#This Row],[EMPRESA]]=Tabla2[[#This Row],[CONTRATISTA PRNCIPAL]],"Principal","Secundaria")</f>
        <v>Principal</v>
      </c>
      <c r="T3859" s="42">
        <f>IFERROR(1/COUNTIF(Tabla2[CONTRATISTA PRNCIPAL],Tabla2[[#This Row],[CONTRATISTA PRNCIPAL]]),0)</f>
        <v>0.005025125628140704</v>
      </c>
      <c r="U3859" s="43">
        <f>IF(((TODAY()-Tabla2[[#This Row],[FECHA NACIMIENTO]])/365)&lt;18,"Corregir", IF(((TODAY()-Tabla2[[#This Row],[FECHA NACIMIENTO]])/365)&gt;80, "Corregir",ROUNDDOWN(((TODAY()-Tabla2[[#This Row],[FECHA NACIMIENTO]])/365),0)))</f>
        <v>46</v>
      </c>
      <c r="V38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59" s="44" t="str">
        <f>+IF(Tabla2[[#This Row],[Edad]]="Corregir","Corregir","Ok")</f>
        <v>Ok</v>
      </c>
      <c r="X3859" s="42" t="str">
        <f>+IFERROR(VLOOKUP(Tabla2[[#This Row],[DISTRITO SEGÚN DNI]],Hoja1!$A$2:$B$32,2,FALSE),"No")</f>
        <v>No</v>
      </c>
      <c r="Y3859" s="42" t="str">
        <f>IF(OR(LOWER(Tabla2[[#This Row],[GENERO]])="masculino", LOWER(Tabla2[[#This Row],[GENERO]])="femenino"),"OK","Corregir")</f>
        <v>OK</v>
      </c>
      <c r="Z3859" s="42" t="str">
        <f>+IF(Tabla2[[#This Row],[Nro. DNI / CE]]="","Corregir",IF(LEN(Tabla2[[#This Row],[Nro. DNI / CE]])&gt;=8,"OK","Corregir"))</f>
        <v>OK</v>
      </c>
      <c r="AA3859" s="42">
        <f>COUNTIF(Tabla2[APELLIDOS Y NOMBRES],Tabla2[[#This Row],[APELLIDOS Y NOMBRES]])</f>
        <v>1</v>
      </c>
      <c r="AB3859" s="42">
        <f>IF(Tabla2[[#This Row],[Trabajador]]&gt;1,1/Tabla2[[#This Row],[Trabajador]],Tabla2[[#This Row],[Trabajador]])</f>
        <v>1</v>
      </c>
      <c r="AC3859" t="str">
        <f>+IFERROR(IF(Tabla2[[#This Row],[FECHA CESE/BAJA]]="","No Aplica",IF(AND(MONTH(Tabla2[[#This Row],[FECHA CESE/BAJA]])=MONTH(TODAY()-30),YEAR(Tabla2[[#This Row],[FECHA CESE/BAJA]])=YEAR(TODAY())),MONTH(TODAY()-30)&amp;"-"&amp;YEAR(TODAY()),"Borrar")),"No aplica")</f>
        <v>8-2023</v>
      </c>
      <c r="AD3859" t="str">
        <f>+IFERROR(IF(Tabla2[[#This Row],[FECHA INICIO DE LABORES EN OBRA]]="","No Aplica",IF(AND(MONTH(Tabla2[[#This Row],[FECHA INICIO DE LABORES EN OBRA]])=MONTH(TODAY()-30),YEAR(Tabla2[[#This Row],[FECHA INICIO DE LABORES EN OBRA]])=YEAR(TODAY())),MONTH(TODAY()-30)&amp;"-"&amp;YEAR(TODAY()),"No Aplica")),"No Aplica")</f>
        <v>No Aplica</v>
      </c>
    </row>
    <row r="3860" spans="1:30" x14ac:dyDescent="0.25">
      <c r="A3860" s="13" t="s">
        <v>12809</v>
      </c>
      <c r="B3860" s="15" t="s">
        <v>12810</v>
      </c>
      <c r="C3860" s="15" t="s">
        <v>12810</v>
      </c>
      <c r="D3860" s="15">
        <v>40478844</v>
      </c>
      <c r="E3860" s="15" t="s">
        <v>12819</v>
      </c>
      <c r="F3860" s="39">
        <v>29221</v>
      </c>
      <c r="G3860" s="15">
        <v>3</v>
      </c>
      <c r="H3860" s="15" t="s">
        <v>12812</v>
      </c>
      <c r="I3860" s="15" t="s">
        <v>12813</v>
      </c>
      <c r="J3860" s="15" t="s">
        <v>12820</v>
      </c>
      <c r="K3860" s="15" t="s">
        <v>2162</v>
      </c>
      <c r="L3860" s="40" t="s">
        <v>6</v>
      </c>
      <c r="M3860" s="39" t="s">
        <v>29</v>
      </c>
      <c r="N3860" s="41" t="s">
        <v>2098</v>
      </c>
      <c r="O3860" s="39">
        <v>45118</v>
      </c>
      <c r="P3860" s="40">
        <v>1</v>
      </c>
      <c r="Q3860" s="40">
        <v>1</v>
      </c>
      <c r="R3860" s="40" t="str">
        <f>IFERROR(VLOOKUP(Tabla2[[#This Row],[CONTRATISTA PRNCIPAL]],Hoja1!$L$5:$M$9,2,FALSE),"CJV")</f>
        <v>CJV</v>
      </c>
      <c r="S3860" s="40" t="str">
        <f>IF(Tabla2[[#This Row],[EMPRESA]]=Tabla2[[#This Row],[CONTRATISTA PRNCIPAL]],"Principal","Secundaria")</f>
        <v>Principal</v>
      </c>
      <c r="T3860" s="42">
        <f>IFERROR(1/COUNTIF(Tabla2[CONTRATISTA PRNCIPAL],Tabla2[[#This Row],[CONTRATISTA PRNCIPAL]]),0)</f>
        <v>0.005025125628140704</v>
      </c>
      <c r="U3860" s="43">
        <f>IF(((TODAY()-Tabla2[[#This Row],[FECHA NACIMIENTO]])/365)&lt;18,"Corregir", IF(((TODAY()-Tabla2[[#This Row],[FECHA NACIMIENTO]])/365)&gt;80, "Corregir",ROUNDDOWN(((TODAY()-Tabla2[[#This Row],[FECHA NACIMIENTO]])/365),0)))</f>
        <v>43</v>
      </c>
      <c r="V38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60" s="44" t="str">
        <f>+IF(Tabla2[[#This Row],[Edad]]="Corregir","Corregir","Ok")</f>
        <v>Ok</v>
      </c>
      <c r="X3860" s="42" t="str">
        <f>+IFERROR(VLOOKUP(Tabla2[[#This Row],[DISTRITO SEGÚN DNI]],Hoja1!$A$2:$B$32,2,FALSE),"No")</f>
        <v>No</v>
      </c>
      <c r="Y3860" s="42" t="str">
        <f>IF(OR(LOWER(Tabla2[[#This Row],[GENERO]])="masculino", LOWER(Tabla2[[#This Row],[GENERO]])="femenino"),"OK","Corregir")</f>
        <v>OK</v>
      </c>
      <c r="Z3860" s="42" t="str">
        <f>+IF(Tabla2[[#This Row],[Nro. DNI / CE]]="","Corregir",IF(LEN(Tabla2[[#This Row],[Nro. DNI / CE]])&gt;=8,"OK","Corregir"))</f>
        <v>OK</v>
      </c>
      <c r="AA3860" s="42">
        <f>COUNTIF(Tabla2[APELLIDOS Y NOMBRES],Tabla2[[#This Row],[APELLIDOS Y NOMBRES]])</f>
        <v>1</v>
      </c>
      <c r="AB3860" s="42">
        <f>IF(Tabla2[[#This Row],[Trabajador]]&gt;1,1/Tabla2[[#This Row],[Trabajador]],Tabla2[[#This Row],[Trabajador]])</f>
        <v>1</v>
      </c>
      <c r="AC3860" t="str">
        <f>+IFERROR(IF(Tabla2[[#This Row],[FECHA CESE/BAJA]]="","No Aplica",IF(AND(MONTH(Tabla2[[#This Row],[FECHA CESE/BAJA]])=MONTH(TODAY()-30),YEAR(Tabla2[[#This Row],[FECHA CESE/BAJA]])=YEAR(TODAY())),MONTH(TODAY()-30)&amp;"-"&amp;YEAR(TODAY()),"Borrar")),"No aplica")</f>
        <v>No aplica</v>
      </c>
      <c r="AD3860" t="str">
        <f>+IFERROR(IF(Tabla2[[#This Row],[FECHA INICIO DE LABORES EN OBRA]]="","No Aplica",IF(AND(MONTH(Tabla2[[#This Row],[FECHA INICIO DE LABORES EN OBRA]])=MONTH(TODAY()-30),YEAR(Tabla2[[#This Row],[FECHA INICIO DE LABORES EN OBRA]])=YEAR(TODAY())),MONTH(TODAY()-30)&amp;"-"&amp;YEAR(TODAY()),"No Aplica")),"No Aplica")</f>
        <v>No Aplica</v>
      </c>
    </row>
    <row r="3861" spans="1:30" x14ac:dyDescent="0.25">
      <c r="A3861" s="13" t="s">
        <v>12809</v>
      </c>
      <c r="B3861" s="15" t="s">
        <v>12810</v>
      </c>
      <c r="C3861" s="15" t="s">
        <v>12810</v>
      </c>
      <c r="D3861" s="15">
        <v>71444161</v>
      </c>
      <c r="E3861" s="15" t="s">
        <v>12821</v>
      </c>
      <c r="F3861" s="39">
        <v>35512</v>
      </c>
      <c r="G3861" s="15">
        <v>3</v>
      </c>
      <c r="H3861" s="15" t="s">
        <v>12822</v>
      </c>
      <c r="I3861" s="15" t="s">
        <v>12813</v>
      </c>
      <c r="J3861" s="15" t="s">
        <v>12823</v>
      </c>
      <c r="K3861" s="15" t="s">
        <v>12824</v>
      </c>
      <c r="L3861" s="40" t="s">
        <v>6</v>
      </c>
      <c r="M3861" s="39" t="s">
        <v>29</v>
      </c>
      <c r="N3861" s="41" t="s">
        <v>2098</v>
      </c>
      <c r="O3861" s="39">
        <v>44873</v>
      </c>
      <c r="P3861" s="40">
        <v>1</v>
      </c>
      <c r="Q3861" s="40">
        <v>1</v>
      </c>
      <c r="R3861" s="40" t="str">
        <f>IFERROR(VLOOKUP(Tabla2[[#This Row],[CONTRATISTA PRNCIPAL]],Hoja1!$L$5:$M$9,2,FALSE),"CJV")</f>
        <v>CJV</v>
      </c>
      <c r="S3861" s="40" t="str">
        <f>IF(Tabla2[[#This Row],[EMPRESA]]=Tabla2[[#This Row],[CONTRATISTA PRNCIPAL]],"Principal","Secundaria")</f>
        <v>Principal</v>
      </c>
      <c r="T3861" s="42">
        <f>IFERROR(1/COUNTIF(Tabla2[CONTRATISTA PRNCIPAL],Tabla2[[#This Row],[CONTRATISTA PRNCIPAL]]),0)</f>
        <v>0.005025125628140704</v>
      </c>
      <c r="U3861" s="43">
        <f>IF(((TODAY()-Tabla2[[#This Row],[FECHA NACIMIENTO]])/365)&lt;18,"Corregir", IF(((TODAY()-Tabla2[[#This Row],[FECHA NACIMIENTO]])/365)&gt;80, "Corregir",ROUNDDOWN(((TODAY()-Tabla2[[#This Row],[FECHA NACIMIENTO]])/365),0)))</f>
        <v>26</v>
      </c>
      <c r="V38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61" s="44" t="str">
        <f>+IF(Tabla2[[#This Row],[Edad]]="Corregir","Corregir","Ok")</f>
        <v>Ok</v>
      </c>
      <c r="X3861" s="42" t="str">
        <f>+IFERROR(VLOOKUP(Tabla2[[#This Row],[DISTRITO SEGÚN DNI]],Hoja1!$A$2:$B$32,2,FALSE),"No")</f>
        <v>No</v>
      </c>
      <c r="Y3861" s="42" t="str">
        <f>IF(OR(LOWER(Tabla2[[#This Row],[GENERO]])="masculino", LOWER(Tabla2[[#This Row],[GENERO]])="femenino"),"OK","Corregir")</f>
        <v>OK</v>
      </c>
      <c r="Z3861" s="42" t="str">
        <f>+IF(Tabla2[[#This Row],[Nro. DNI / CE]]="","Corregir",IF(LEN(Tabla2[[#This Row],[Nro. DNI / CE]])&gt;=8,"OK","Corregir"))</f>
        <v>OK</v>
      </c>
      <c r="AA3861" s="42">
        <f>COUNTIF(Tabla2[APELLIDOS Y NOMBRES],Tabla2[[#This Row],[APELLIDOS Y NOMBRES]])</f>
        <v>1</v>
      </c>
      <c r="AB3861" s="42">
        <f>IF(Tabla2[[#This Row],[Trabajador]]&gt;1,1/Tabla2[[#This Row],[Trabajador]],Tabla2[[#This Row],[Trabajador]])</f>
        <v>1</v>
      </c>
      <c r="AC3861" t="str">
        <f>+IFERROR(IF(Tabla2[[#This Row],[FECHA CESE/BAJA]]="","No Aplica",IF(AND(MONTH(Tabla2[[#This Row],[FECHA CESE/BAJA]])=MONTH(TODAY()-30),YEAR(Tabla2[[#This Row],[FECHA CESE/BAJA]])=YEAR(TODAY())),MONTH(TODAY()-30)&amp;"-"&amp;YEAR(TODAY()),"Borrar")),"No aplica")</f>
        <v>No aplica</v>
      </c>
      <c r="AD3861" t="str">
        <f>+IFERROR(IF(Tabla2[[#This Row],[FECHA INICIO DE LABORES EN OBRA]]="","No Aplica",IF(AND(MONTH(Tabla2[[#This Row],[FECHA INICIO DE LABORES EN OBRA]])=MONTH(TODAY()-30),YEAR(Tabla2[[#This Row],[FECHA INICIO DE LABORES EN OBRA]])=YEAR(TODAY())),MONTH(TODAY()-30)&amp;"-"&amp;YEAR(TODAY()),"No Aplica")),"No Aplica")</f>
        <v>No Aplica</v>
      </c>
    </row>
    <row r="3862" spans="1:30" x14ac:dyDescent="0.25">
      <c r="A3862" s="13" t="s">
        <v>12809</v>
      </c>
      <c r="B3862" s="15" t="s">
        <v>12810</v>
      </c>
      <c r="C3862" s="15" t="s">
        <v>12810</v>
      </c>
      <c r="D3862" s="15">
        <v>40078182</v>
      </c>
      <c r="E3862" s="15" t="s">
        <v>12825</v>
      </c>
      <c r="F3862" s="39">
        <v>28526</v>
      </c>
      <c r="G3862" s="15">
        <v>3</v>
      </c>
      <c r="H3862" s="15" t="s">
        <v>12826</v>
      </c>
      <c r="I3862" s="15" t="s">
        <v>12813</v>
      </c>
      <c r="J3862" s="15" t="s">
        <v>12827</v>
      </c>
      <c r="K3862" s="15" t="s">
        <v>2200</v>
      </c>
      <c r="L3862" s="40" t="s">
        <v>6</v>
      </c>
      <c r="M3862" s="39" t="s">
        <v>29</v>
      </c>
      <c r="N3862" s="41" t="s">
        <v>2098</v>
      </c>
      <c r="O3862" s="39">
        <v>42714</v>
      </c>
      <c r="P3862" s="40">
        <v>1</v>
      </c>
      <c r="Q3862" s="40">
        <v>2</v>
      </c>
      <c r="R3862" s="40" t="str">
        <f>IFERROR(VLOOKUP(Tabla2[[#This Row],[CONTRATISTA PRNCIPAL]],Hoja1!$L$5:$M$9,2,FALSE),"CJV")</f>
        <v>CJV</v>
      </c>
      <c r="S3862" s="40" t="str">
        <f>IF(Tabla2[[#This Row],[EMPRESA]]=Tabla2[[#This Row],[CONTRATISTA PRNCIPAL]],"Principal","Secundaria")</f>
        <v>Principal</v>
      </c>
      <c r="T3862" s="42">
        <f>IFERROR(1/COUNTIF(Tabla2[CONTRATISTA PRNCIPAL],Tabla2[[#This Row],[CONTRATISTA PRNCIPAL]]),0)</f>
        <v>0.005025125628140704</v>
      </c>
      <c r="U3862" s="43">
        <f>IF(((TODAY()-Tabla2[[#This Row],[FECHA NACIMIENTO]])/365)&lt;18,"Corregir", IF(((TODAY()-Tabla2[[#This Row],[FECHA NACIMIENTO]])/365)&gt;80, "Corregir",ROUNDDOWN(((TODAY()-Tabla2[[#This Row],[FECHA NACIMIENTO]])/365),0)))</f>
        <v>45</v>
      </c>
      <c r="V38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62" s="44" t="str">
        <f>+IF(Tabla2[[#This Row],[Edad]]="Corregir","Corregir","Ok")</f>
        <v>Ok</v>
      </c>
      <c r="X3862" s="42" t="str">
        <f>+IFERROR(VLOOKUP(Tabla2[[#This Row],[DISTRITO SEGÚN DNI]],Hoja1!$A$2:$B$32,2,FALSE),"No")</f>
        <v>No</v>
      </c>
      <c r="Y3862" s="42" t="str">
        <f>IF(OR(LOWER(Tabla2[[#This Row],[GENERO]])="masculino", LOWER(Tabla2[[#This Row],[GENERO]])="femenino"),"OK","Corregir")</f>
        <v>OK</v>
      </c>
      <c r="Z3862" s="42" t="str">
        <f>+IF(Tabla2[[#This Row],[Nro. DNI / CE]]="","Corregir",IF(LEN(Tabla2[[#This Row],[Nro. DNI / CE]])&gt;=8,"OK","Corregir"))</f>
        <v>OK</v>
      </c>
      <c r="AA3862" s="42">
        <f>COUNTIF(Tabla2[APELLIDOS Y NOMBRES],Tabla2[[#This Row],[APELLIDOS Y NOMBRES]])</f>
        <v>1</v>
      </c>
      <c r="AB3862" s="42">
        <f>IF(Tabla2[[#This Row],[Trabajador]]&gt;1,1/Tabla2[[#This Row],[Trabajador]],Tabla2[[#This Row],[Trabajador]])</f>
        <v>1</v>
      </c>
      <c r="AC3862" t="str">
        <f>+IFERROR(IF(Tabla2[[#This Row],[FECHA CESE/BAJA]]="","No Aplica",IF(AND(MONTH(Tabla2[[#This Row],[FECHA CESE/BAJA]])=MONTH(TODAY()-30),YEAR(Tabla2[[#This Row],[FECHA CESE/BAJA]])=YEAR(TODAY())),MONTH(TODAY()-30)&amp;"-"&amp;YEAR(TODAY()),"Borrar")),"No aplica")</f>
        <v>No aplica</v>
      </c>
      <c r="AD3862" t="str">
        <f>+IFERROR(IF(Tabla2[[#This Row],[FECHA INICIO DE LABORES EN OBRA]]="","No Aplica",IF(AND(MONTH(Tabla2[[#This Row],[FECHA INICIO DE LABORES EN OBRA]])=MONTH(TODAY()-30),YEAR(Tabla2[[#This Row],[FECHA INICIO DE LABORES EN OBRA]])=YEAR(TODAY())),MONTH(TODAY()-30)&amp;"-"&amp;YEAR(TODAY()),"No Aplica")),"No Aplica")</f>
        <v>No Aplica</v>
      </c>
    </row>
    <row r="3863" spans="1:30" x14ac:dyDescent="0.25">
      <c r="A3863" s="13" t="s">
        <v>12809</v>
      </c>
      <c r="B3863" s="15" t="s">
        <v>12810</v>
      </c>
      <c r="C3863" s="15" t="s">
        <v>12810</v>
      </c>
      <c r="D3863" s="15">
        <v>19068229</v>
      </c>
      <c r="E3863" s="15" t="s">
        <v>57</v>
      </c>
      <c r="F3863" s="39">
        <v>23296</v>
      </c>
      <c r="G3863" s="15">
        <v>3</v>
      </c>
      <c r="H3863" s="15" t="s">
        <v>12828</v>
      </c>
      <c r="I3863" s="15" t="s">
        <v>12813</v>
      </c>
      <c r="J3863" s="15" t="s">
        <v>12829</v>
      </c>
      <c r="K3863" s="15" t="s">
        <v>34</v>
      </c>
      <c r="L3863" s="40" t="s">
        <v>6</v>
      </c>
      <c r="M3863" s="39" t="s">
        <v>29</v>
      </c>
      <c r="N3863" s="41" t="s">
        <v>2098</v>
      </c>
      <c r="O3863" s="39">
        <v>42714</v>
      </c>
      <c r="P3863" s="40">
        <v>1</v>
      </c>
      <c r="Q3863" s="40">
        <v>2</v>
      </c>
      <c r="R3863" s="40" t="str">
        <f>IFERROR(VLOOKUP(Tabla2[[#This Row],[CONTRATISTA PRNCIPAL]],Hoja1!$L$5:$M$9,2,FALSE),"CJV")</f>
        <v>CJV</v>
      </c>
      <c r="S3863" s="40" t="str">
        <f>IF(Tabla2[[#This Row],[EMPRESA]]=Tabla2[[#This Row],[CONTRATISTA PRNCIPAL]],"Principal","Secundaria")</f>
        <v>Principal</v>
      </c>
      <c r="T3863" s="42">
        <f>IFERROR(1/COUNTIF(Tabla2[CONTRATISTA PRNCIPAL],Tabla2[[#This Row],[CONTRATISTA PRNCIPAL]]),0)</f>
        <v>0.005025125628140704</v>
      </c>
      <c r="U3863" s="43">
        <f>IF(((TODAY()-Tabla2[[#This Row],[FECHA NACIMIENTO]])/365)&lt;18,"Corregir", IF(((TODAY()-Tabla2[[#This Row],[FECHA NACIMIENTO]])/365)&gt;80, "Corregir",ROUNDDOWN(((TODAY()-Tabla2[[#This Row],[FECHA NACIMIENTO]])/365),0)))</f>
        <v>60</v>
      </c>
      <c r="V38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863" s="44" t="str">
        <f>+IF(Tabla2[[#This Row],[Edad]]="Corregir","Corregir","Ok")</f>
        <v>Ok</v>
      </c>
      <c r="X3863" s="42" t="str">
        <f>+IFERROR(VLOOKUP(Tabla2[[#This Row],[DISTRITO SEGÚN DNI]],Hoja1!$A$2:$B$32,2,FALSE),"No")</f>
        <v>SANTA ANITA</v>
      </c>
      <c r="Y3863" s="42" t="str">
        <f>IF(OR(LOWER(Tabla2[[#This Row],[GENERO]])="masculino", LOWER(Tabla2[[#This Row],[GENERO]])="femenino"),"OK","Corregir")</f>
        <v>OK</v>
      </c>
      <c r="Z3863" s="42" t="str">
        <f>+IF(Tabla2[[#This Row],[Nro. DNI / CE]]="","Corregir",IF(LEN(Tabla2[[#This Row],[Nro. DNI / CE]])&gt;=8,"OK","Corregir"))</f>
        <v>OK</v>
      </c>
      <c r="AA3863" s="42">
        <f>COUNTIF(Tabla2[APELLIDOS Y NOMBRES],Tabla2[[#This Row],[APELLIDOS Y NOMBRES]])</f>
        <v>1</v>
      </c>
      <c r="AB3863" s="42">
        <f>IF(Tabla2[[#This Row],[Trabajador]]&gt;1,1/Tabla2[[#This Row],[Trabajador]],Tabla2[[#This Row],[Trabajador]])</f>
        <v>1</v>
      </c>
      <c r="AC3863" t="str">
        <f>+IFERROR(IF(Tabla2[[#This Row],[FECHA CESE/BAJA]]="","No Aplica",IF(AND(MONTH(Tabla2[[#This Row],[FECHA CESE/BAJA]])=MONTH(TODAY()-30),YEAR(Tabla2[[#This Row],[FECHA CESE/BAJA]])=YEAR(TODAY())),MONTH(TODAY()-30)&amp;"-"&amp;YEAR(TODAY()),"Borrar")),"No aplica")</f>
        <v>No aplica</v>
      </c>
      <c r="AD3863" t="str">
        <f>+IFERROR(IF(Tabla2[[#This Row],[FECHA INICIO DE LABORES EN OBRA]]="","No Aplica",IF(AND(MONTH(Tabla2[[#This Row],[FECHA INICIO DE LABORES EN OBRA]])=MONTH(TODAY()-30),YEAR(Tabla2[[#This Row],[FECHA INICIO DE LABORES EN OBRA]])=YEAR(TODAY())),MONTH(TODAY()-30)&amp;"-"&amp;YEAR(TODAY()),"No Aplica")),"No Aplica")</f>
        <v>No Aplica</v>
      </c>
    </row>
    <row r="3864" spans="1:30" x14ac:dyDescent="0.25">
      <c r="A3864" s="13" t="s">
        <v>12809</v>
      </c>
      <c r="B3864" s="15" t="s">
        <v>12810</v>
      </c>
      <c r="C3864" s="15" t="s">
        <v>12810</v>
      </c>
      <c r="D3864" s="15">
        <v>40126541</v>
      </c>
      <c r="E3864" s="15" t="s">
        <v>12830</v>
      </c>
      <c r="F3864" s="39">
        <v>28915</v>
      </c>
      <c r="G3864" s="15">
        <v>3</v>
      </c>
      <c r="H3864" s="15" t="s">
        <v>12831</v>
      </c>
      <c r="I3864" s="15" t="s">
        <v>12813</v>
      </c>
      <c r="J3864" s="15" t="s">
        <v>12832</v>
      </c>
      <c r="K3864" s="15" t="s">
        <v>2182</v>
      </c>
      <c r="L3864" s="40" t="s">
        <v>6</v>
      </c>
      <c r="M3864" s="39" t="s">
        <v>29</v>
      </c>
      <c r="N3864" s="41" t="s">
        <v>2098</v>
      </c>
      <c r="O3864" s="39">
        <v>44160</v>
      </c>
      <c r="P3864" s="40">
        <v>1</v>
      </c>
      <c r="Q3864" s="40">
        <v>2</v>
      </c>
      <c r="R3864" s="40" t="str">
        <f>IFERROR(VLOOKUP(Tabla2[[#This Row],[CONTRATISTA PRNCIPAL]],Hoja1!$L$5:$M$9,2,FALSE),"CJV")</f>
        <v>CJV</v>
      </c>
      <c r="S3864" s="40" t="str">
        <f>IF(Tabla2[[#This Row],[EMPRESA]]=Tabla2[[#This Row],[CONTRATISTA PRNCIPAL]],"Principal","Secundaria")</f>
        <v>Principal</v>
      </c>
      <c r="T3864" s="42">
        <f>IFERROR(1/COUNTIF(Tabla2[CONTRATISTA PRNCIPAL],Tabla2[[#This Row],[CONTRATISTA PRNCIPAL]]),0)</f>
        <v>0.005025125628140704</v>
      </c>
      <c r="U3864" s="43">
        <f>IF(((TODAY()-Tabla2[[#This Row],[FECHA NACIMIENTO]])/365)&lt;18,"Corregir", IF(((TODAY()-Tabla2[[#This Row],[FECHA NACIMIENTO]])/365)&gt;80, "Corregir",ROUNDDOWN(((TODAY()-Tabla2[[#This Row],[FECHA NACIMIENTO]])/365),0)))</f>
        <v>44</v>
      </c>
      <c r="V38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64" s="44" t="str">
        <f>+IF(Tabla2[[#This Row],[Edad]]="Corregir","Corregir","Ok")</f>
        <v>Ok</v>
      </c>
      <c r="X3864" s="42" t="str">
        <f>+IFERROR(VLOOKUP(Tabla2[[#This Row],[DISTRITO SEGÚN DNI]],Hoja1!$A$2:$B$32,2,FALSE),"No")</f>
        <v>No</v>
      </c>
      <c r="Y3864" s="42" t="str">
        <f>IF(OR(LOWER(Tabla2[[#This Row],[GENERO]])="masculino", LOWER(Tabla2[[#This Row],[GENERO]])="femenino"),"OK","Corregir")</f>
        <v>OK</v>
      </c>
      <c r="Z3864" s="42" t="str">
        <f>+IF(Tabla2[[#This Row],[Nro. DNI / CE]]="","Corregir",IF(LEN(Tabla2[[#This Row],[Nro. DNI / CE]])&gt;=8,"OK","Corregir"))</f>
        <v>OK</v>
      </c>
      <c r="AA3864" s="42">
        <f>COUNTIF(Tabla2[APELLIDOS Y NOMBRES],Tabla2[[#This Row],[APELLIDOS Y NOMBRES]])</f>
        <v>1</v>
      </c>
      <c r="AB3864" s="42">
        <f>IF(Tabla2[[#This Row],[Trabajador]]&gt;1,1/Tabla2[[#This Row],[Trabajador]],Tabla2[[#This Row],[Trabajador]])</f>
        <v>1</v>
      </c>
      <c r="AC3864" t="str">
        <f>+IFERROR(IF(Tabla2[[#This Row],[FECHA CESE/BAJA]]="","No Aplica",IF(AND(MONTH(Tabla2[[#This Row],[FECHA CESE/BAJA]])=MONTH(TODAY()-30),YEAR(Tabla2[[#This Row],[FECHA CESE/BAJA]])=YEAR(TODAY())),MONTH(TODAY()-30)&amp;"-"&amp;YEAR(TODAY()),"Borrar")),"No aplica")</f>
        <v>No aplica</v>
      </c>
      <c r="AD3864" t="str">
        <f>+IFERROR(IF(Tabla2[[#This Row],[FECHA INICIO DE LABORES EN OBRA]]="","No Aplica",IF(AND(MONTH(Tabla2[[#This Row],[FECHA INICIO DE LABORES EN OBRA]])=MONTH(TODAY()-30),YEAR(Tabla2[[#This Row],[FECHA INICIO DE LABORES EN OBRA]])=YEAR(TODAY())),MONTH(TODAY()-30)&amp;"-"&amp;YEAR(TODAY()),"No Aplica")),"No Aplica")</f>
        <v>No Aplica</v>
      </c>
    </row>
    <row r="3865" spans="1:30" x14ac:dyDescent="0.25">
      <c r="A3865" s="13" t="s">
        <v>12809</v>
      </c>
      <c r="B3865" s="15" t="s">
        <v>12810</v>
      </c>
      <c r="C3865" s="15" t="s">
        <v>12810</v>
      </c>
      <c r="D3865" s="15">
        <v>10217340</v>
      </c>
      <c r="E3865" s="15" t="s">
        <v>12833</v>
      </c>
      <c r="F3865" s="39">
        <v>27817</v>
      </c>
      <c r="G3865" s="15">
        <v>3</v>
      </c>
      <c r="H3865" s="15" t="s">
        <v>12812</v>
      </c>
      <c r="I3865" s="15" t="s">
        <v>12813</v>
      </c>
      <c r="J3865" s="15" t="s">
        <v>12834</v>
      </c>
      <c r="K3865" s="15" t="s">
        <v>2645</v>
      </c>
      <c r="L3865" s="40" t="s">
        <v>6</v>
      </c>
      <c r="M3865" s="39" t="s">
        <v>29</v>
      </c>
      <c r="N3865" s="41" t="s">
        <v>2098</v>
      </c>
      <c r="O3865" s="39">
        <v>45161</v>
      </c>
      <c r="P3865" s="40">
        <v>1</v>
      </c>
      <c r="Q3865" s="40">
        <v>2</v>
      </c>
      <c r="R3865" s="40" t="str">
        <f>IFERROR(VLOOKUP(Tabla2[[#This Row],[CONTRATISTA PRNCIPAL]],Hoja1!$L$5:$M$9,2,FALSE),"CJV")</f>
        <v>CJV</v>
      </c>
      <c r="S3865" s="40" t="str">
        <f>IF(Tabla2[[#This Row],[EMPRESA]]=Tabla2[[#This Row],[CONTRATISTA PRNCIPAL]],"Principal","Secundaria")</f>
        <v>Principal</v>
      </c>
      <c r="T3865" s="42">
        <f>IFERROR(1/COUNTIF(Tabla2[CONTRATISTA PRNCIPAL],Tabla2[[#This Row],[CONTRATISTA PRNCIPAL]]),0)</f>
        <v>0.005025125628140704</v>
      </c>
      <c r="U3865" s="43">
        <f>IF(((TODAY()-Tabla2[[#This Row],[FECHA NACIMIENTO]])/365)&lt;18,"Corregir", IF(((TODAY()-Tabla2[[#This Row],[FECHA NACIMIENTO]])/365)&gt;80, "Corregir",ROUNDDOWN(((TODAY()-Tabla2[[#This Row],[FECHA NACIMIENTO]])/365),0)))</f>
        <v>47</v>
      </c>
      <c r="V38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65" s="44" t="str">
        <f>+IF(Tabla2[[#This Row],[Edad]]="Corregir","Corregir","Ok")</f>
        <v>Ok</v>
      </c>
      <c r="X3865" s="42" t="str">
        <f>+IFERROR(VLOOKUP(Tabla2[[#This Row],[DISTRITO SEGÚN DNI]],Hoja1!$A$2:$B$32,2,FALSE),"No")</f>
        <v>No</v>
      </c>
      <c r="Y3865" s="42" t="str">
        <f>IF(OR(LOWER(Tabla2[[#This Row],[GENERO]])="masculino", LOWER(Tabla2[[#This Row],[GENERO]])="femenino"),"OK","Corregir")</f>
        <v>OK</v>
      </c>
      <c r="Z3865" s="42" t="str">
        <f>+IF(Tabla2[[#This Row],[Nro. DNI / CE]]="","Corregir",IF(LEN(Tabla2[[#This Row],[Nro. DNI / CE]])&gt;=8,"OK","Corregir"))</f>
        <v>OK</v>
      </c>
      <c r="AA3865" s="42">
        <f>COUNTIF(Tabla2[APELLIDOS Y NOMBRES],Tabla2[[#This Row],[APELLIDOS Y NOMBRES]])</f>
        <v>1</v>
      </c>
      <c r="AB3865" s="42">
        <f>IF(Tabla2[[#This Row],[Trabajador]]&gt;1,1/Tabla2[[#This Row],[Trabajador]],Tabla2[[#This Row],[Trabajador]])</f>
        <v>1</v>
      </c>
      <c r="AC3865" t="str">
        <f>+IFERROR(IF(Tabla2[[#This Row],[FECHA CESE/BAJA]]="","No Aplica",IF(AND(MONTH(Tabla2[[#This Row],[FECHA CESE/BAJA]])=MONTH(TODAY()-30),YEAR(Tabla2[[#This Row],[FECHA CESE/BAJA]])=YEAR(TODAY())),MONTH(TODAY()-30)&amp;"-"&amp;YEAR(TODAY()),"Borrar")),"No aplica")</f>
        <v>No aplica</v>
      </c>
      <c r="AD3865" t="str">
        <f>+IFERROR(IF(Tabla2[[#This Row],[FECHA INICIO DE LABORES EN OBRA]]="","No Aplica",IF(AND(MONTH(Tabla2[[#This Row],[FECHA INICIO DE LABORES EN OBRA]])=MONTH(TODAY()-30),YEAR(Tabla2[[#This Row],[FECHA INICIO DE LABORES EN OBRA]])=YEAR(TODAY())),MONTH(TODAY()-30)&amp;"-"&amp;YEAR(TODAY()),"No Aplica")),"No Aplica")</f>
        <v>8-2023</v>
      </c>
    </row>
    <row r="3866" spans="1:30" x14ac:dyDescent="0.25">
      <c r="A3866" s="13" t="s">
        <v>12809</v>
      </c>
      <c r="B3866" s="15" t="s">
        <v>12810</v>
      </c>
      <c r="C3866" s="15" t="s">
        <v>12810</v>
      </c>
      <c r="D3866" s="15">
        <v>46109465</v>
      </c>
      <c r="E3866" s="15" t="s">
        <v>12835</v>
      </c>
      <c r="F3866" s="39">
        <v>32344</v>
      </c>
      <c r="G3866" s="15">
        <v>3</v>
      </c>
      <c r="H3866" s="15" t="s">
        <v>12812</v>
      </c>
      <c r="I3866" s="15" t="s">
        <v>12813</v>
      </c>
      <c r="J3866" s="15" t="s">
        <v>12836</v>
      </c>
      <c r="K3866" s="15" t="s">
        <v>2645</v>
      </c>
      <c r="L3866" s="40" t="s">
        <v>6</v>
      </c>
      <c r="M3866" s="39" t="s">
        <v>29</v>
      </c>
      <c r="N3866" s="41" t="s">
        <v>2098</v>
      </c>
      <c r="O3866" s="39">
        <v>42776</v>
      </c>
      <c r="P3866" s="40">
        <v>1</v>
      </c>
      <c r="Q3866" s="40">
        <v>1</v>
      </c>
      <c r="R3866" s="40" t="str">
        <f>IFERROR(VLOOKUP(Tabla2[[#This Row],[CONTRATISTA PRNCIPAL]],Hoja1!$L$5:$M$9,2,FALSE),"CJV")</f>
        <v>CJV</v>
      </c>
      <c r="S3866" s="40" t="str">
        <f>IF(Tabla2[[#This Row],[EMPRESA]]=Tabla2[[#This Row],[CONTRATISTA PRNCIPAL]],"Principal","Secundaria")</f>
        <v>Principal</v>
      </c>
      <c r="T3866" s="42">
        <f>IFERROR(1/COUNTIF(Tabla2[CONTRATISTA PRNCIPAL],Tabla2[[#This Row],[CONTRATISTA PRNCIPAL]]),0)</f>
        <v>0.005025125628140704</v>
      </c>
      <c r="U3866" s="43">
        <f>IF(((TODAY()-Tabla2[[#This Row],[FECHA NACIMIENTO]])/365)&lt;18,"Corregir", IF(((TODAY()-Tabla2[[#This Row],[FECHA NACIMIENTO]])/365)&gt;80, "Corregir",ROUNDDOWN(((TODAY()-Tabla2[[#This Row],[FECHA NACIMIENTO]])/365),0)))</f>
        <v>35</v>
      </c>
      <c r="V38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66" s="44" t="str">
        <f>+IF(Tabla2[[#This Row],[Edad]]="Corregir","Corregir","Ok")</f>
        <v>Ok</v>
      </c>
      <c r="X3866" s="42" t="str">
        <f>+IFERROR(VLOOKUP(Tabla2[[#This Row],[DISTRITO SEGÚN DNI]],Hoja1!$A$2:$B$32,2,FALSE),"No")</f>
        <v>No</v>
      </c>
      <c r="Y3866" s="42" t="str">
        <f>IF(OR(LOWER(Tabla2[[#This Row],[GENERO]])="masculino", LOWER(Tabla2[[#This Row],[GENERO]])="femenino"),"OK","Corregir")</f>
        <v>OK</v>
      </c>
      <c r="Z3866" s="42" t="str">
        <f>+IF(Tabla2[[#This Row],[Nro. DNI / CE]]="","Corregir",IF(LEN(Tabla2[[#This Row],[Nro. DNI / CE]])&gt;=8,"OK","Corregir"))</f>
        <v>OK</v>
      </c>
      <c r="AA3866" s="42">
        <f>COUNTIF(Tabla2[APELLIDOS Y NOMBRES],Tabla2[[#This Row],[APELLIDOS Y NOMBRES]])</f>
        <v>1</v>
      </c>
      <c r="AB3866" s="42">
        <f>IF(Tabla2[[#This Row],[Trabajador]]&gt;1,1/Tabla2[[#This Row],[Trabajador]],Tabla2[[#This Row],[Trabajador]])</f>
        <v>1</v>
      </c>
      <c r="AC3866" t="str">
        <f>+IFERROR(IF(Tabla2[[#This Row],[FECHA CESE/BAJA]]="","No Aplica",IF(AND(MONTH(Tabla2[[#This Row],[FECHA CESE/BAJA]])=MONTH(TODAY()-30),YEAR(Tabla2[[#This Row],[FECHA CESE/BAJA]])=YEAR(TODAY())),MONTH(TODAY()-30)&amp;"-"&amp;YEAR(TODAY()),"Borrar")),"No aplica")</f>
        <v>No aplica</v>
      </c>
      <c r="AD3866" t="str">
        <f>+IFERROR(IF(Tabla2[[#This Row],[FECHA INICIO DE LABORES EN OBRA]]="","No Aplica",IF(AND(MONTH(Tabla2[[#This Row],[FECHA INICIO DE LABORES EN OBRA]])=MONTH(TODAY()-30),YEAR(Tabla2[[#This Row],[FECHA INICIO DE LABORES EN OBRA]])=YEAR(TODAY())),MONTH(TODAY()-30)&amp;"-"&amp;YEAR(TODAY()),"No Aplica")),"No Aplica")</f>
        <v>No Aplica</v>
      </c>
    </row>
    <row r="3867" spans="1:30" x14ac:dyDescent="0.25">
      <c r="A3867" s="13" t="s">
        <v>12809</v>
      </c>
      <c r="B3867" s="15" t="s">
        <v>12810</v>
      </c>
      <c r="C3867" s="15" t="s">
        <v>12810</v>
      </c>
      <c r="D3867" s="15" t="s">
        <v>12837</v>
      </c>
      <c r="E3867" s="15" t="s">
        <v>12838</v>
      </c>
      <c r="F3867" s="39">
        <v>26269</v>
      </c>
      <c r="G3867" s="15">
        <v>3</v>
      </c>
      <c r="H3867" s="15" t="s">
        <v>12812</v>
      </c>
      <c r="I3867" s="15" t="s">
        <v>12813</v>
      </c>
      <c r="J3867" s="15" t="s">
        <v>12839</v>
      </c>
      <c r="K3867" s="15" t="s">
        <v>2200</v>
      </c>
      <c r="L3867" s="40" t="s">
        <v>6</v>
      </c>
      <c r="M3867" s="39" t="s">
        <v>29</v>
      </c>
      <c r="N3867" s="41" t="s">
        <v>2098</v>
      </c>
      <c r="O3867" s="39">
        <v>43712</v>
      </c>
      <c r="P3867" s="40">
        <v>1</v>
      </c>
      <c r="Q3867" s="40">
        <v>1</v>
      </c>
      <c r="R3867" s="40" t="str">
        <f>IFERROR(VLOOKUP(Tabla2[[#This Row],[CONTRATISTA PRNCIPAL]],Hoja1!$L$5:$M$9,2,FALSE),"CJV")</f>
        <v>CJV</v>
      </c>
      <c r="S3867" s="40" t="str">
        <f>IF(Tabla2[[#This Row],[EMPRESA]]=Tabla2[[#This Row],[CONTRATISTA PRNCIPAL]],"Principal","Secundaria")</f>
        <v>Principal</v>
      </c>
      <c r="T3867" s="42">
        <f>IFERROR(1/COUNTIF(Tabla2[CONTRATISTA PRNCIPAL],Tabla2[[#This Row],[CONTRATISTA PRNCIPAL]]),0)</f>
        <v>0.005025125628140704</v>
      </c>
      <c r="U3867" s="43">
        <f>IF(((TODAY()-Tabla2[[#This Row],[FECHA NACIMIENTO]])/365)&lt;18,"Corregir", IF(((TODAY()-Tabla2[[#This Row],[FECHA NACIMIENTO]])/365)&gt;80, "Corregir",ROUNDDOWN(((TODAY()-Tabla2[[#This Row],[FECHA NACIMIENTO]])/365),0)))</f>
        <v>51</v>
      </c>
      <c r="V38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67" s="44" t="str">
        <f>+IF(Tabla2[[#This Row],[Edad]]="Corregir","Corregir","Ok")</f>
        <v>Ok</v>
      </c>
      <c r="X3867" s="42" t="str">
        <f>+IFERROR(VLOOKUP(Tabla2[[#This Row],[DISTRITO SEGÚN DNI]],Hoja1!$A$2:$B$32,2,FALSE),"No")</f>
        <v>No</v>
      </c>
      <c r="Y3867" s="42" t="str">
        <f>IF(OR(LOWER(Tabla2[[#This Row],[GENERO]])="masculino", LOWER(Tabla2[[#This Row],[GENERO]])="femenino"),"OK","Corregir")</f>
        <v>OK</v>
      </c>
      <c r="Z3867" s="42" t="str">
        <f>+IF(Tabla2[[#This Row],[Nro. DNI / CE]]="","Corregir",IF(LEN(Tabla2[[#This Row],[Nro. DNI / CE]])&gt;=8,"OK","Corregir"))</f>
        <v>OK</v>
      </c>
      <c r="AA3867" s="42">
        <f>COUNTIF(Tabla2[APELLIDOS Y NOMBRES],Tabla2[[#This Row],[APELLIDOS Y NOMBRES]])</f>
        <v>1</v>
      </c>
      <c r="AB3867" s="42">
        <f>IF(Tabla2[[#This Row],[Trabajador]]&gt;1,1/Tabla2[[#This Row],[Trabajador]],Tabla2[[#This Row],[Trabajador]])</f>
        <v>1</v>
      </c>
      <c r="AC3867" t="str">
        <f>+IFERROR(IF(Tabla2[[#This Row],[FECHA CESE/BAJA]]="","No Aplica",IF(AND(MONTH(Tabla2[[#This Row],[FECHA CESE/BAJA]])=MONTH(TODAY()-30),YEAR(Tabla2[[#This Row],[FECHA CESE/BAJA]])=YEAR(TODAY())),MONTH(TODAY()-30)&amp;"-"&amp;YEAR(TODAY()),"Borrar")),"No aplica")</f>
        <v>No aplica</v>
      </c>
      <c r="AD3867" t="str">
        <f>+IFERROR(IF(Tabla2[[#This Row],[FECHA INICIO DE LABORES EN OBRA]]="","No Aplica",IF(AND(MONTH(Tabla2[[#This Row],[FECHA INICIO DE LABORES EN OBRA]])=MONTH(TODAY()-30),YEAR(Tabla2[[#This Row],[FECHA INICIO DE LABORES EN OBRA]])=YEAR(TODAY())),MONTH(TODAY()-30)&amp;"-"&amp;YEAR(TODAY()),"No Aplica")),"No Aplica")</f>
        <v>No Aplica</v>
      </c>
    </row>
    <row r="3868" spans="1:30" x14ac:dyDescent="0.25">
      <c r="A3868" s="13" t="s">
        <v>12809</v>
      </c>
      <c r="B3868" s="15" t="s">
        <v>12810</v>
      </c>
      <c r="C3868" s="15" t="s">
        <v>12810</v>
      </c>
      <c r="D3868" s="15">
        <v>42716860</v>
      </c>
      <c r="E3868" s="15" t="s">
        <v>12840</v>
      </c>
      <c r="F3868" s="39">
        <v>30974</v>
      </c>
      <c r="G3868" s="15">
        <v>3</v>
      </c>
      <c r="H3868" s="15" t="s">
        <v>12812</v>
      </c>
      <c r="I3868" s="15" t="s">
        <v>12813</v>
      </c>
      <c r="J3868" s="15" t="s">
        <v>12841</v>
      </c>
      <c r="K3868" s="15" t="s">
        <v>2645</v>
      </c>
      <c r="L3868" s="40" t="s">
        <v>6</v>
      </c>
      <c r="M3868" s="39" t="s">
        <v>29</v>
      </c>
      <c r="N3868" s="41" t="s">
        <v>2098</v>
      </c>
      <c r="O3868" s="39">
        <v>45161</v>
      </c>
      <c r="P3868" s="40">
        <v>1</v>
      </c>
      <c r="Q3868" s="40">
        <v>1</v>
      </c>
      <c r="R3868" s="40" t="str">
        <f>IFERROR(VLOOKUP(Tabla2[[#This Row],[CONTRATISTA PRNCIPAL]],Hoja1!$L$5:$M$9,2,FALSE),"CJV")</f>
        <v>CJV</v>
      </c>
      <c r="S3868" s="40" t="str">
        <f>IF(Tabla2[[#This Row],[EMPRESA]]=Tabla2[[#This Row],[CONTRATISTA PRNCIPAL]],"Principal","Secundaria")</f>
        <v>Principal</v>
      </c>
      <c r="T3868" s="42">
        <f>IFERROR(1/COUNTIF(Tabla2[CONTRATISTA PRNCIPAL],Tabla2[[#This Row],[CONTRATISTA PRNCIPAL]]),0)</f>
        <v>0.005025125628140704</v>
      </c>
      <c r="U3868" s="43">
        <f>IF(((TODAY()-Tabla2[[#This Row],[FECHA NACIMIENTO]])/365)&lt;18,"Corregir", IF(((TODAY()-Tabla2[[#This Row],[FECHA NACIMIENTO]])/365)&gt;80, "Corregir",ROUNDDOWN(((TODAY()-Tabla2[[#This Row],[FECHA NACIMIENTO]])/365),0)))</f>
        <v>38</v>
      </c>
      <c r="V38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68" s="44" t="str">
        <f>+IF(Tabla2[[#This Row],[Edad]]="Corregir","Corregir","Ok")</f>
        <v>Ok</v>
      </c>
      <c r="X3868" s="42" t="str">
        <f>+IFERROR(VLOOKUP(Tabla2[[#This Row],[DISTRITO SEGÚN DNI]],Hoja1!$A$2:$B$32,2,FALSE),"No")</f>
        <v>No</v>
      </c>
      <c r="Y3868" s="42" t="str">
        <f>IF(OR(LOWER(Tabla2[[#This Row],[GENERO]])="masculino", LOWER(Tabla2[[#This Row],[GENERO]])="femenino"),"OK","Corregir")</f>
        <v>OK</v>
      </c>
      <c r="Z3868" s="42" t="str">
        <f>+IF(Tabla2[[#This Row],[Nro. DNI / CE]]="","Corregir",IF(LEN(Tabla2[[#This Row],[Nro. DNI / CE]])&gt;=8,"OK","Corregir"))</f>
        <v>OK</v>
      </c>
      <c r="AA3868" s="42">
        <f>COUNTIF(Tabla2[APELLIDOS Y NOMBRES],Tabla2[[#This Row],[APELLIDOS Y NOMBRES]])</f>
        <v>1</v>
      </c>
      <c r="AB3868" s="42">
        <f>IF(Tabla2[[#This Row],[Trabajador]]&gt;1,1/Tabla2[[#This Row],[Trabajador]],Tabla2[[#This Row],[Trabajador]])</f>
        <v>1</v>
      </c>
      <c r="AC3868" t="str">
        <f>+IFERROR(IF(Tabla2[[#This Row],[FECHA CESE/BAJA]]="","No Aplica",IF(AND(MONTH(Tabla2[[#This Row],[FECHA CESE/BAJA]])=MONTH(TODAY()-30),YEAR(Tabla2[[#This Row],[FECHA CESE/BAJA]])=YEAR(TODAY())),MONTH(TODAY()-30)&amp;"-"&amp;YEAR(TODAY()),"Borrar")),"No aplica")</f>
        <v>No aplica</v>
      </c>
      <c r="AD3868" t="str">
        <f>+IFERROR(IF(Tabla2[[#This Row],[FECHA INICIO DE LABORES EN OBRA]]="","No Aplica",IF(AND(MONTH(Tabla2[[#This Row],[FECHA INICIO DE LABORES EN OBRA]])=MONTH(TODAY()-30),YEAR(Tabla2[[#This Row],[FECHA INICIO DE LABORES EN OBRA]])=YEAR(TODAY())),MONTH(TODAY()-30)&amp;"-"&amp;YEAR(TODAY()),"No Aplica")),"No Aplica")</f>
        <v>8-2023</v>
      </c>
    </row>
    <row r="3869" spans="1:30" x14ac:dyDescent="0.25">
      <c r="A3869" s="13" t="s">
        <v>12809</v>
      </c>
      <c r="B3869" s="15" t="s">
        <v>12810</v>
      </c>
      <c r="C3869" s="15" t="s">
        <v>12810</v>
      </c>
      <c r="D3869" s="15" t="s">
        <v>12842</v>
      </c>
      <c r="E3869" s="15" t="s">
        <v>12843</v>
      </c>
      <c r="F3869" s="39">
        <v>28989</v>
      </c>
      <c r="G3869" s="15">
        <v>3</v>
      </c>
      <c r="H3869" s="15" t="s">
        <v>12812</v>
      </c>
      <c r="I3869" s="15" t="s">
        <v>12813</v>
      </c>
      <c r="J3869" s="15" t="s">
        <v>12844</v>
      </c>
      <c r="K3869" s="15" t="s">
        <v>2237</v>
      </c>
      <c r="L3869" s="40" t="s">
        <v>6</v>
      </c>
      <c r="M3869" s="39" t="s">
        <v>29</v>
      </c>
      <c r="N3869" s="41" t="s">
        <v>2098</v>
      </c>
      <c r="O3869" s="39">
        <v>43734</v>
      </c>
      <c r="P3869" s="40">
        <v>1</v>
      </c>
      <c r="Q3869" s="40">
        <v>2</v>
      </c>
      <c r="R3869" s="40" t="str">
        <f>IFERROR(VLOOKUP(Tabla2[[#This Row],[CONTRATISTA PRNCIPAL]],Hoja1!$L$5:$M$9,2,FALSE),"CJV")</f>
        <v>CJV</v>
      </c>
      <c r="S3869" s="40" t="str">
        <f>IF(Tabla2[[#This Row],[EMPRESA]]=Tabla2[[#This Row],[CONTRATISTA PRNCIPAL]],"Principal","Secundaria")</f>
        <v>Principal</v>
      </c>
      <c r="T3869" s="42">
        <f>IFERROR(1/COUNTIF(Tabla2[CONTRATISTA PRNCIPAL],Tabla2[[#This Row],[CONTRATISTA PRNCIPAL]]),0)</f>
        <v>0.005025125628140704</v>
      </c>
      <c r="U3869" s="43">
        <f>IF(((TODAY()-Tabla2[[#This Row],[FECHA NACIMIENTO]])/365)&lt;18,"Corregir", IF(((TODAY()-Tabla2[[#This Row],[FECHA NACIMIENTO]])/365)&gt;80, "Corregir",ROUNDDOWN(((TODAY()-Tabla2[[#This Row],[FECHA NACIMIENTO]])/365),0)))</f>
        <v>44</v>
      </c>
      <c r="V38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69" s="44" t="str">
        <f>+IF(Tabla2[[#This Row],[Edad]]="Corregir","Corregir","Ok")</f>
        <v>Ok</v>
      </c>
      <c r="X3869" s="42" t="str">
        <f>+IFERROR(VLOOKUP(Tabla2[[#This Row],[DISTRITO SEGÚN DNI]],Hoja1!$A$2:$B$32,2,FALSE),"No")</f>
        <v>No</v>
      </c>
      <c r="Y3869" s="42" t="str">
        <f>IF(OR(LOWER(Tabla2[[#This Row],[GENERO]])="masculino", LOWER(Tabla2[[#This Row],[GENERO]])="femenino"),"OK","Corregir")</f>
        <v>OK</v>
      </c>
      <c r="Z3869" s="42" t="str">
        <f>+IF(Tabla2[[#This Row],[Nro. DNI / CE]]="","Corregir",IF(LEN(Tabla2[[#This Row],[Nro. DNI / CE]])&gt;=8,"OK","Corregir"))</f>
        <v>OK</v>
      </c>
      <c r="AA3869" s="42">
        <f>COUNTIF(Tabla2[APELLIDOS Y NOMBRES],Tabla2[[#This Row],[APELLIDOS Y NOMBRES]])</f>
        <v>1</v>
      </c>
      <c r="AB3869" s="42">
        <f>IF(Tabla2[[#This Row],[Trabajador]]&gt;1,1/Tabla2[[#This Row],[Trabajador]],Tabla2[[#This Row],[Trabajador]])</f>
        <v>1</v>
      </c>
      <c r="AC3869" t="str">
        <f>+IFERROR(IF(Tabla2[[#This Row],[FECHA CESE/BAJA]]="","No Aplica",IF(AND(MONTH(Tabla2[[#This Row],[FECHA CESE/BAJA]])=MONTH(TODAY()-30),YEAR(Tabla2[[#This Row],[FECHA CESE/BAJA]])=YEAR(TODAY())),MONTH(TODAY()-30)&amp;"-"&amp;YEAR(TODAY()),"Borrar")),"No aplica")</f>
        <v>No aplica</v>
      </c>
      <c r="AD3869" t="str">
        <f>+IFERROR(IF(Tabla2[[#This Row],[FECHA INICIO DE LABORES EN OBRA]]="","No Aplica",IF(AND(MONTH(Tabla2[[#This Row],[FECHA INICIO DE LABORES EN OBRA]])=MONTH(TODAY()-30),YEAR(Tabla2[[#This Row],[FECHA INICIO DE LABORES EN OBRA]])=YEAR(TODAY())),MONTH(TODAY()-30)&amp;"-"&amp;YEAR(TODAY()),"No Aplica")),"No Aplica")</f>
        <v>No Aplica</v>
      </c>
    </row>
    <row r="3870" spans="1:30" x14ac:dyDescent="0.25">
      <c r="A3870" s="13" t="s">
        <v>12809</v>
      </c>
      <c r="B3870" s="15" t="s">
        <v>12810</v>
      </c>
      <c r="C3870" s="15" t="s">
        <v>12810</v>
      </c>
      <c r="D3870" s="15">
        <v>41049471</v>
      </c>
      <c r="E3870" s="15" t="s">
        <v>12845</v>
      </c>
      <c r="F3870" s="39">
        <v>30783</v>
      </c>
      <c r="G3870" s="15">
        <v>3</v>
      </c>
      <c r="H3870" s="15" t="s">
        <v>12812</v>
      </c>
      <c r="I3870" s="15" t="s">
        <v>12813</v>
      </c>
      <c r="J3870" s="15" t="s">
        <v>12846</v>
      </c>
      <c r="K3870" s="15" t="s">
        <v>2294</v>
      </c>
      <c r="L3870" s="40" t="s">
        <v>6</v>
      </c>
      <c r="M3870" s="39" t="s">
        <v>29</v>
      </c>
      <c r="N3870" s="41" t="s">
        <v>2098</v>
      </c>
      <c r="O3870" s="39">
        <v>44889</v>
      </c>
      <c r="P3870" s="40">
        <v>1</v>
      </c>
      <c r="Q3870" s="40">
        <v>1</v>
      </c>
      <c r="R3870" s="40" t="str">
        <f>IFERROR(VLOOKUP(Tabla2[[#This Row],[CONTRATISTA PRNCIPAL]],Hoja1!$L$5:$M$9,2,FALSE),"CJV")</f>
        <v>CJV</v>
      </c>
      <c r="S3870" s="40" t="str">
        <f>IF(Tabla2[[#This Row],[EMPRESA]]=Tabla2[[#This Row],[CONTRATISTA PRNCIPAL]],"Principal","Secundaria")</f>
        <v>Principal</v>
      </c>
      <c r="T3870" s="42">
        <f>IFERROR(1/COUNTIF(Tabla2[CONTRATISTA PRNCIPAL],Tabla2[[#This Row],[CONTRATISTA PRNCIPAL]]),0)</f>
        <v>0.005025125628140704</v>
      </c>
      <c r="U3870" s="43">
        <f>IF(((TODAY()-Tabla2[[#This Row],[FECHA NACIMIENTO]])/365)&lt;18,"Corregir", IF(((TODAY()-Tabla2[[#This Row],[FECHA NACIMIENTO]])/365)&gt;80, "Corregir",ROUNDDOWN(((TODAY()-Tabla2[[#This Row],[FECHA NACIMIENTO]])/365),0)))</f>
        <v>39</v>
      </c>
      <c r="V38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70" s="44" t="str">
        <f>+IF(Tabla2[[#This Row],[Edad]]="Corregir","Corregir","Ok")</f>
        <v>Ok</v>
      </c>
      <c r="X3870" s="42" t="str">
        <f>+IFERROR(VLOOKUP(Tabla2[[#This Row],[DISTRITO SEGÚN DNI]],Hoja1!$A$2:$B$32,2,FALSE),"No")</f>
        <v>No</v>
      </c>
      <c r="Y3870" s="42" t="str">
        <f>IF(OR(LOWER(Tabla2[[#This Row],[GENERO]])="masculino", LOWER(Tabla2[[#This Row],[GENERO]])="femenino"),"OK","Corregir")</f>
        <v>OK</v>
      </c>
      <c r="Z3870" s="42" t="str">
        <f>+IF(Tabla2[[#This Row],[Nro. DNI / CE]]="","Corregir",IF(LEN(Tabla2[[#This Row],[Nro. DNI / CE]])&gt;=8,"OK","Corregir"))</f>
        <v>OK</v>
      </c>
      <c r="AA3870" s="42">
        <f>COUNTIF(Tabla2[APELLIDOS Y NOMBRES],Tabla2[[#This Row],[APELLIDOS Y NOMBRES]])</f>
        <v>1</v>
      </c>
      <c r="AB3870" s="42">
        <f>IF(Tabla2[[#This Row],[Trabajador]]&gt;1,1/Tabla2[[#This Row],[Trabajador]],Tabla2[[#This Row],[Trabajador]])</f>
        <v>1</v>
      </c>
      <c r="AC3870" t="str">
        <f>+IFERROR(IF(Tabla2[[#This Row],[FECHA CESE/BAJA]]="","No Aplica",IF(AND(MONTH(Tabla2[[#This Row],[FECHA CESE/BAJA]])=MONTH(TODAY()-30),YEAR(Tabla2[[#This Row],[FECHA CESE/BAJA]])=YEAR(TODAY())),MONTH(TODAY()-30)&amp;"-"&amp;YEAR(TODAY()),"Borrar")),"No aplica")</f>
        <v>No aplica</v>
      </c>
      <c r="AD3870" t="str">
        <f>+IFERROR(IF(Tabla2[[#This Row],[FECHA INICIO DE LABORES EN OBRA]]="","No Aplica",IF(AND(MONTH(Tabla2[[#This Row],[FECHA INICIO DE LABORES EN OBRA]])=MONTH(TODAY()-30),YEAR(Tabla2[[#This Row],[FECHA INICIO DE LABORES EN OBRA]])=YEAR(TODAY())),MONTH(TODAY()-30)&amp;"-"&amp;YEAR(TODAY()),"No Aplica")),"No Aplica")</f>
        <v>No Aplica</v>
      </c>
    </row>
    <row r="3871" spans="1:30" x14ac:dyDescent="0.25">
      <c r="A3871" s="13" t="s">
        <v>12809</v>
      </c>
      <c r="B3871" s="15" t="s">
        <v>12810</v>
      </c>
      <c r="C3871" s="15" t="s">
        <v>12810</v>
      </c>
      <c r="D3871" s="15">
        <v>44885799</v>
      </c>
      <c r="E3871" s="15" t="s">
        <v>12847</v>
      </c>
      <c r="F3871" s="39">
        <v>31640</v>
      </c>
      <c r="G3871" s="15">
        <v>3</v>
      </c>
      <c r="H3871" s="15" t="s">
        <v>12812</v>
      </c>
      <c r="I3871" s="15" t="s">
        <v>12813</v>
      </c>
      <c r="J3871" s="15" t="s">
        <v>12848</v>
      </c>
      <c r="K3871" s="15" t="s">
        <v>2237</v>
      </c>
      <c r="L3871" s="40" t="s">
        <v>6</v>
      </c>
      <c r="M3871" s="39" t="s">
        <v>29</v>
      </c>
      <c r="N3871" s="41" t="s">
        <v>2098</v>
      </c>
      <c r="O3871" s="39">
        <v>45118</v>
      </c>
      <c r="P3871" s="40">
        <v>1</v>
      </c>
      <c r="Q3871" s="40">
        <v>1</v>
      </c>
      <c r="R3871" s="40" t="str">
        <f>IFERROR(VLOOKUP(Tabla2[[#This Row],[CONTRATISTA PRNCIPAL]],Hoja1!$L$5:$M$9,2,FALSE),"CJV")</f>
        <v>CJV</v>
      </c>
      <c r="S3871" s="40" t="str">
        <f>IF(Tabla2[[#This Row],[EMPRESA]]=Tabla2[[#This Row],[CONTRATISTA PRNCIPAL]],"Principal","Secundaria")</f>
        <v>Principal</v>
      </c>
      <c r="T3871" s="42">
        <f>IFERROR(1/COUNTIF(Tabla2[CONTRATISTA PRNCIPAL],Tabla2[[#This Row],[CONTRATISTA PRNCIPAL]]),0)</f>
        <v>0.005025125628140704</v>
      </c>
      <c r="U3871" s="43">
        <f>IF(((TODAY()-Tabla2[[#This Row],[FECHA NACIMIENTO]])/365)&lt;18,"Corregir", IF(((TODAY()-Tabla2[[#This Row],[FECHA NACIMIENTO]])/365)&gt;80, "Corregir",ROUNDDOWN(((TODAY()-Tabla2[[#This Row],[FECHA NACIMIENTO]])/365),0)))</f>
        <v>37</v>
      </c>
      <c r="V38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71" s="44" t="str">
        <f>+IF(Tabla2[[#This Row],[Edad]]="Corregir","Corregir","Ok")</f>
        <v>Ok</v>
      </c>
      <c r="X3871" s="42" t="str">
        <f>+IFERROR(VLOOKUP(Tabla2[[#This Row],[DISTRITO SEGÚN DNI]],Hoja1!$A$2:$B$32,2,FALSE),"No")</f>
        <v>No</v>
      </c>
      <c r="Y3871" s="42" t="str">
        <f>IF(OR(LOWER(Tabla2[[#This Row],[GENERO]])="masculino", LOWER(Tabla2[[#This Row],[GENERO]])="femenino"),"OK","Corregir")</f>
        <v>OK</v>
      </c>
      <c r="Z3871" s="42" t="str">
        <f>+IF(Tabla2[[#This Row],[Nro. DNI / CE]]="","Corregir",IF(LEN(Tabla2[[#This Row],[Nro. DNI / CE]])&gt;=8,"OK","Corregir"))</f>
        <v>OK</v>
      </c>
      <c r="AA3871" s="42">
        <f>COUNTIF(Tabla2[APELLIDOS Y NOMBRES],Tabla2[[#This Row],[APELLIDOS Y NOMBRES]])</f>
        <v>1</v>
      </c>
      <c r="AB3871" s="42">
        <f>IF(Tabla2[[#This Row],[Trabajador]]&gt;1,1/Tabla2[[#This Row],[Trabajador]],Tabla2[[#This Row],[Trabajador]])</f>
        <v>1</v>
      </c>
      <c r="AC3871" t="str">
        <f>+IFERROR(IF(Tabla2[[#This Row],[FECHA CESE/BAJA]]="","No Aplica",IF(AND(MONTH(Tabla2[[#This Row],[FECHA CESE/BAJA]])=MONTH(TODAY()-30),YEAR(Tabla2[[#This Row],[FECHA CESE/BAJA]])=YEAR(TODAY())),MONTH(TODAY()-30)&amp;"-"&amp;YEAR(TODAY()),"Borrar")),"No aplica")</f>
        <v>No aplica</v>
      </c>
      <c r="AD3871" t="str">
        <f>+IFERROR(IF(Tabla2[[#This Row],[FECHA INICIO DE LABORES EN OBRA]]="","No Aplica",IF(AND(MONTH(Tabla2[[#This Row],[FECHA INICIO DE LABORES EN OBRA]])=MONTH(TODAY()-30),YEAR(Tabla2[[#This Row],[FECHA INICIO DE LABORES EN OBRA]])=YEAR(TODAY())),MONTH(TODAY()-30)&amp;"-"&amp;YEAR(TODAY()),"No Aplica")),"No Aplica")</f>
        <v>No Aplica</v>
      </c>
    </row>
    <row r="3872" spans="1:30" x14ac:dyDescent="0.25">
      <c r="A3872" s="13" t="s">
        <v>12809</v>
      </c>
      <c r="B3872" s="15" t="s">
        <v>12810</v>
      </c>
      <c r="C3872" s="15" t="s">
        <v>12810</v>
      </c>
      <c r="D3872" s="15">
        <v>10576400</v>
      </c>
      <c r="E3872" s="15" t="s">
        <v>12849</v>
      </c>
      <c r="F3872" s="39">
        <v>24223</v>
      </c>
      <c r="G3872" s="15">
        <v>3</v>
      </c>
      <c r="H3872" s="15" t="s">
        <v>12812</v>
      </c>
      <c r="I3872" s="15" t="s">
        <v>12813</v>
      </c>
      <c r="J3872" s="15" t="s">
        <v>12850</v>
      </c>
      <c r="K3872" s="15" t="s">
        <v>2182</v>
      </c>
      <c r="L3872" s="40" t="s">
        <v>6</v>
      </c>
      <c r="M3872" s="39" t="s">
        <v>29</v>
      </c>
      <c r="N3872" s="41" t="s">
        <v>2098</v>
      </c>
      <c r="O3872" s="39">
        <v>42703</v>
      </c>
      <c r="P3872" s="40">
        <v>1</v>
      </c>
      <c r="Q3872" s="40">
        <v>2</v>
      </c>
      <c r="R3872" s="40" t="str">
        <f>IFERROR(VLOOKUP(Tabla2[[#This Row],[CONTRATISTA PRNCIPAL]],Hoja1!$L$5:$M$9,2,FALSE),"CJV")</f>
        <v>CJV</v>
      </c>
      <c r="S3872" s="40" t="str">
        <f>IF(Tabla2[[#This Row],[EMPRESA]]=Tabla2[[#This Row],[CONTRATISTA PRNCIPAL]],"Principal","Secundaria")</f>
        <v>Principal</v>
      </c>
      <c r="T3872" s="42">
        <f>IFERROR(1/COUNTIF(Tabla2[CONTRATISTA PRNCIPAL],Tabla2[[#This Row],[CONTRATISTA PRNCIPAL]]),0)</f>
        <v>0.005025125628140704</v>
      </c>
      <c r="U3872" s="43">
        <f>IF(((TODAY()-Tabla2[[#This Row],[FECHA NACIMIENTO]])/365)&lt;18,"Corregir", IF(((TODAY()-Tabla2[[#This Row],[FECHA NACIMIENTO]])/365)&gt;80, "Corregir",ROUNDDOWN(((TODAY()-Tabla2[[#This Row],[FECHA NACIMIENTO]])/365),0)))</f>
        <v>57</v>
      </c>
      <c r="V38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72" s="44" t="str">
        <f>+IF(Tabla2[[#This Row],[Edad]]="Corregir","Corregir","Ok")</f>
        <v>Ok</v>
      </c>
      <c r="X3872" s="42" t="str">
        <f>+IFERROR(VLOOKUP(Tabla2[[#This Row],[DISTRITO SEGÚN DNI]],Hoja1!$A$2:$B$32,2,FALSE),"No")</f>
        <v>No</v>
      </c>
      <c r="Y3872" s="42" t="str">
        <f>IF(OR(LOWER(Tabla2[[#This Row],[GENERO]])="masculino", LOWER(Tabla2[[#This Row],[GENERO]])="femenino"),"OK","Corregir")</f>
        <v>OK</v>
      </c>
      <c r="Z3872" s="42" t="str">
        <f>+IF(Tabla2[[#This Row],[Nro. DNI / CE]]="","Corregir",IF(LEN(Tabla2[[#This Row],[Nro. DNI / CE]])&gt;=8,"OK","Corregir"))</f>
        <v>OK</v>
      </c>
      <c r="AA3872" s="42">
        <f>COUNTIF(Tabla2[APELLIDOS Y NOMBRES],Tabla2[[#This Row],[APELLIDOS Y NOMBRES]])</f>
        <v>1</v>
      </c>
      <c r="AB3872" s="42">
        <f>IF(Tabla2[[#This Row],[Trabajador]]&gt;1,1/Tabla2[[#This Row],[Trabajador]],Tabla2[[#This Row],[Trabajador]])</f>
        <v>1</v>
      </c>
      <c r="AC3872" t="str">
        <f>+IFERROR(IF(Tabla2[[#This Row],[FECHA CESE/BAJA]]="","No Aplica",IF(AND(MONTH(Tabla2[[#This Row],[FECHA CESE/BAJA]])=MONTH(TODAY()-30),YEAR(Tabla2[[#This Row],[FECHA CESE/BAJA]])=YEAR(TODAY())),MONTH(TODAY()-30)&amp;"-"&amp;YEAR(TODAY()),"Borrar")),"No aplica")</f>
        <v>No aplica</v>
      </c>
      <c r="AD3872" t="str">
        <f>+IFERROR(IF(Tabla2[[#This Row],[FECHA INICIO DE LABORES EN OBRA]]="","No Aplica",IF(AND(MONTH(Tabla2[[#This Row],[FECHA INICIO DE LABORES EN OBRA]])=MONTH(TODAY()-30),YEAR(Tabla2[[#This Row],[FECHA INICIO DE LABORES EN OBRA]])=YEAR(TODAY())),MONTH(TODAY()-30)&amp;"-"&amp;YEAR(TODAY()),"No Aplica")),"No Aplica")</f>
        <v>No Aplica</v>
      </c>
    </row>
    <row r="3873" spans="1:30" x14ac:dyDescent="0.25">
      <c r="A3873" s="13" t="s">
        <v>12809</v>
      </c>
      <c r="B3873" s="15" t="s">
        <v>12810</v>
      </c>
      <c r="C3873" s="15" t="s">
        <v>12810</v>
      </c>
      <c r="D3873" s="15">
        <v>43765043</v>
      </c>
      <c r="E3873" s="15" t="s">
        <v>12851</v>
      </c>
      <c r="F3873" s="39">
        <v>31479</v>
      </c>
      <c r="G3873" s="15">
        <v>1</v>
      </c>
      <c r="H3873" s="15" t="s">
        <v>12852</v>
      </c>
      <c r="I3873" s="15" t="s">
        <v>12813</v>
      </c>
      <c r="J3873" s="15" t="s">
        <v>12853</v>
      </c>
      <c r="K3873" s="15" t="s">
        <v>2182</v>
      </c>
      <c r="L3873" s="40" t="s">
        <v>6</v>
      </c>
      <c r="M3873" s="39" t="s">
        <v>29</v>
      </c>
      <c r="N3873" s="41" t="s">
        <v>2098</v>
      </c>
      <c r="O3873" s="39">
        <v>43706</v>
      </c>
      <c r="P3873" s="40">
        <v>1</v>
      </c>
      <c r="Q3873" s="40">
        <v>1</v>
      </c>
      <c r="R3873" s="40" t="str">
        <f>IFERROR(VLOOKUP(Tabla2[[#This Row],[CONTRATISTA PRNCIPAL]],Hoja1!$L$5:$M$9,2,FALSE),"CJV")</f>
        <v>CJV</v>
      </c>
      <c r="S3873" s="40" t="str">
        <f>IF(Tabla2[[#This Row],[EMPRESA]]=Tabla2[[#This Row],[CONTRATISTA PRNCIPAL]],"Principal","Secundaria")</f>
        <v>Principal</v>
      </c>
      <c r="T3873" s="42">
        <f>IFERROR(1/COUNTIF(Tabla2[CONTRATISTA PRNCIPAL],Tabla2[[#This Row],[CONTRATISTA PRNCIPAL]]),0)</f>
        <v>0.005025125628140704</v>
      </c>
      <c r="U3873" s="43">
        <f>IF(((TODAY()-Tabla2[[#This Row],[FECHA NACIMIENTO]])/365)&lt;18,"Corregir", IF(((TODAY()-Tabla2[[#This Row],[FECHA NACIMIENTO]])/365)&gt;80, "Corregir",ROUNDDOWN(((TODAY()-Tabla2[[#This Row],[FECHA NACIMIENTO]])/365),0)))</f>
        <v>37</v>
      </c>
      <c r="V38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73" s="44" t="str">
        <f>+IF(Tabla2[[#This Row],[Edad]]="Corregir","Corregir","Ok")</f>
        <v>Ok</v>
      </c>
      <c r="X3873" s="42" t="str">
        <f>+IFERROR(VLOOKUP(Tabla2[[#This Row],[DISTRITO SEGÚN DNI]],Hoja1!$A$2:$B$32,2,FALSE),"No")</f>
        <v>No</v>
      </c>
      <c r="Y3873" s="42" t="str">
        <f>IF(OR(LOWER(Tabla2[[#This Row],[GENERO]])="masculino", LOWER(Tabla2[[#This Row],[GENERO]])="femenino"),"OK","Corregir")</f>
        <v>OK</v>
      </c>
      <c r="Z3873" s="42" t="str">
        <f>+IF(Tabla2[[#This Row],[Nro. DNI / CE]]="","Corregir",IF(LEN(Tabla2[[#This Row],[Nro. DNI / CE]])&gt;=8,"OK","Corregir"))</f>
        <v>OK</v>
      </c>
      <c r="AA3873" s="42">
        <f>COUNTIF(Tabla2[APELLIDOS Y NOMBRES],Tabla2[[#This Row],[APELLIDOS Y NOMBRES]])</f>
        <v>1</v>
      </c>
      <c r="AB3873" s="42">
        <f>IF(Tabla2[[#This Row],[Trabajador]]&gt;1,1/Tabla2[[#This Row],[Trabajador]],Tabla2[[#This Row],[Trabajador]])</f>
        <v>1</v>
      </c>
      <c r="AC3873" t="str">
        <f>+IFERROR(IF(Tabla2[[#This Row],[FECHA CESE/BAJA]]="","No Aplica",IF(AND(MONTH(Tabla2[[#This Row],[FECHA CESE/BAJA]])=MONTH(TODAY()-30),YEAR(Tabla2[[#This Row],[FECHA CESE/BAJA]])=YEAR(TODAY())),MONTH(TODAY()-30)&amp;"-"&amp;YEAR(TODAY()),"Borrar")),"No aplica")</f>
        <v>No aplica</v>
      </c>
      <c r="AD3873" t="str">
        <f>+IFERROR(IF(Tabla2[[#This Row],[FECHA INICIO DE LABORES EN OBRA]]="","No Aplica",IF(AND(MONTH(Tabla2[[#This Row],[FECHA INICIO DE LABORES EN OBRA]])=MONTH(TODAY()-30),YEAR(Tabla2[[#This Row],[FECHA INICIO DE LABORES EN OBRA]])=YEAR(TODAY())),MONTH(TODAY()-30)&amp;"-"&amp;YEAR(TODAY()),"No Aplica")),"No Aplica")</f>
        <v>No Aplica</v>
      </c>
    </row>
    <row r="3874" spans="1:30" x14ac:dyDescent="0.25">
      <c r="A3874" s="13" t="s">
        <v>12809</v>
      </c>
      <c r="B3874" s="15" t="s">
        <v>12854</v>
      </c>
      <c r="C3874" s="15" t="s">
        <v>12810</v>
      </c>
      <c r="D3874" s="15" t="s">
        <v>12855</v>
      </c>
      <c r="E3874" s="15" t="s">
        <v>12856</v>
      </c>
      <c r="F3874" s="39">
        <v>22185</v>
      </c>
      <c r="G3874" s="15">
        <v>3</v>
      </c>
      <c r="H3874" s="15" t="s">
        <v>12063</v>
      </c>
      <c r="I3874" s="15" t="s">
        <v>12813</v>
      </c>
      <c r="J3874" s="15" t="s">
        <v>12857</v>
      </c>
      <c r="K3874" s="15" t="s">
        <v>2174</v>
      </c>
      <c r="L3874" s="40" t="s">
        <v>6</v>
      </c>
      <c r="M3874" s="39" t="s">
        <v>29</v>
      </c>
      <c r="N3874" s="41" t="s">
        <v>2098</v>
      </c>
      <c r="O3874" s="39">
        <v>45160</v>
      </c>
      <c r="P3874" s="40">
        <v>1</v>
      </c>
      <c r="Q3874" s="40">
        <v>1</v>
      </c>
      <c r="R3874" s="40" t="str">
        <f>IFERROR(VLOOKUP(Tabla2[[#This Row],[CONTRATISTA PRNCIPAL]],Hoja1!$L$5:$M$9,2,FALSE),"CJV")</f>
        <v>CJV</v>
      </c>
      <c r="S3874" s="40" t="str">
        <f>IF(Tabla2[[#This Row],[EMPRESA]]=Tabla2[[#This Row],[CONTRATISTA PRNCIPAL]],"Principal","Secundaria")</f>
        <v>Secundaria</v>
      </c>
      <c r="T3874" s="42">
        <f>IFERROR(1/COUNTIF(Tabla2[CONTRATISTA PRNCIPAL],Tabla2[[#This Row],[CONTRATISTA PRNCIPAL]]),0)</f>
        <v>0.005025125628140704</v>
      </c>
      <c r="U3874" s="43">
        <f>IF(((TODAY()-Tabla2[[#This Row],[FECHA NACIMIENTO]])/365)&lt;18,"Corregir", IF(((TODAY()-Tabla2[[#This Row],[FECHA NACIMIENTO]])/365)&gt;80, "Corregir",ROUNDDOWN(((TODAY()-Tabla2[[#This Row],[FECHA NACIMIENTO]])/365),0)))</f>
        <v>63</v>
      </c>
      <c r="V38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3874" s="44" t="str">
        <f>+IF(Tabla2[[#This Row],[Edad]]="Corregir","Corregir","Ok")</f>
        <v>Ok</v>
      </c>
      <c r="X3874" s="42" t="str">
        <f>+IFERROR(VLOOKUP(Tabla2[[#This Row],[DISTRITO SEGÚN DNI]],Hoja1!$A$2:$B$32,2,FALSE),"No")</f>
        <v>No</v>
      </c>
      <c r="Y3874" s="42" t="str">
        <f>IF(OR(LOWER(Tabla2[[#This Row],[GENERO]])="masculino", LOWER(Tabla2[[#This Row],[GENERO]])="femenino"),"OK","Corregir")</f>
        <v>OK</v>
      </c>
      <c r="Z3874" s="42" t="str">
        <f>+IF(Tabla2[[#This Row],[Nro. DNI / CE]]="","Corregir",IF(LEN(Tabla2[[#This Row],[Nro. DNI / CE]])&gt;=8,"OK","Corregir"))</f>
        <v>OK</v>
      </c>
      <c r="AA3874" s="42">
        <f>COUNTIF(Tabla2[APELLIDOS Y NOMBRES],Tabla2[[#This Row],[APELLIDOS Y NOMBRES]])</f>
        <v>1</v>
      </c>
      <c r="AB3874" s="42">
        <f>IF(Tabla2[[#This Row],[Trabajador]]&gt;1,1/Tabla2[[#This Row],[Trabajador]],Tabla2[[#This Row],[Trabajador]])</f>
        <v>1</v>
      </c>
      <c r="AC3874" t="str">
        <f>+IFERROR(IF(Tabla2[[#This Row],[FECHA CESE/BAJA]]="","No Aplica",IF(AND(MONTH(Tabla2[[#This Row],[FECHA CESE/BAJA]])=MONTH(TODAY()-30),YEAR(Tabla2[[#This Row],[FECHA CESE/BAJA]])=YEAR(TODAY())),MONTH(TODAY()-30)&amp;"-"&amp;YEAR(TODAY()),"Borrar")),"No aplica")</f>
        <v>No aplica</v>
      </c>
      <c r="AD3874" t="str">
        <f>+IFERROR(IF(Tabla2[[#This Row],[FECHA INICIO DE LABORES EN OBRA]]="","No Aplica",IF(AND(MONTH(Tabla2[[#This Row],[FECHA INICIO DE LABORES EN OBRA]])=MONTH(TODAY()-30),YEAR(Tabla2[[#This Row],[FECHA INICIO DE LABORES EN OBRA]])=YEAR(TODAY())),MONTH(TODAY()-30)&amp;"-"&amp;YEAR(TODAY()),"No Aplica")),"No Aplica")</f>
        <v>8-2023</v>
      </c>
    </row>
    <row r="3875" spans="1:30" x14ac:dyDescent="0.25">
      <c r="A3875" s="13" t="s">
        <v>12809</v>
      </c>
      <c r="B3875" s="15" t="s">
        <v>12810</v>
      </c>
      <c r="C3875" s="15" t="s">
        <v>12810</v>
      </c>
      <c r="D3875" s="15" t="s">
        <v>1602</v>
      </c>
      <c r="E3875" s="15" t="s">
        <v>1603</v>
      </c>
      <c r="F3875" s="39">
        <v>31388</v>
      </c>
      <c r="G3875" s="15">
        <v>1</v>
      </c>
      <c r="H3875" s="15" t="s">
        <v>12812</v>
      </c>
      <c r="I3875" s="15" t="s">
        <v>12813</v>
      </c>
      <c r="J3875" s="15" t="s">
        <v>12858</v>
      </c>
      <c r="K3875" s="15" t="s">
        <v>27</v>
      </c>
      <c r="L3875" s="40" t="s">
        <v>6</v>
      </c>
      <c r="M3875" s="39" t="s">
        <v>29</v>
      </c>
      <c r="N3875" s="41" t="s">
        <v>2114</v>
      </c>
      <c r="O3875" s="39">
        <v>45127</v>
      </c>
      <c r="P3875" s="40">
        <v>1</v>
      </c>
      <c r="Q3875" s="40">
        <v>1</v>
      </c>
      <c r="R3875" s="40" t="str">
        <f>IFERROR(VLOOKUP(Tabla2[[#This Row],[CONTRATISTA PRNCIPAL]],Hoja1!$L$5:$M$9,2,FALSE),"CJV")</f>
        <v>CJV</v>
      </c>
      <c r="S3875" s="40" t="str">
        <f>IF(Tabla2[[#This Row],[EMPRESA]]=Tabla2[[#This Row],[CONTRATISTA PRNCIPAL]],"Principal","Secundaria")</f>
        <v>Principal</v>
      </c>
      <c r="T3875" s="42">
        <f>IFERROR(1/COUNTIF(Tabla2[CONTRATISTA PRNCIPAL],Tabla2[[#This Row],[CONTRATISTA PRNCIPAL]]),0)</f>
        <v>0.005025125628140704</v>
      </c>
      <c r="U3875" s="43">
        <f>IF(((TODAY()-Tabla2[[#This Row],[FECHA NACIMIENTO]])/365)&lt;18,"Corregir", IF(((TODAY()-Tabla2[[#This Row],[FECHA NACIMIENTO]])/365)&gt;80, "Corregir",ROUNDDOWN(((TODAY()-Tabla2[[#This Row],[FECHA NACIMIENTO]])/365),0)))</f>
        <v>37</v>
      </c>
      <c r="V38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75" s="44" t="str">
        <f>+IF(Tabla2[[#This Row],[Edad]]="Corregir","Corregir","Ok")</f>
        <v>Ok</v>
      </c>
      <c r="X3875" s="42" t="str">
        <f>+IFERROR(VLOOKUP(Tabla2[[#This Row],[DISTRITO SEGÚN DNI]],Hoja1!$A$2:$B$32,2,FALSE),"No")</f>
        <v>CALLAO</v>
      </c>
      <c r="Y3875" s="42" t="str">
        <f>IF(OR(LOWER(Tabla2[[#This Row],[GENERO]])="masculino", LOWER(Tabla2[[#This Row],[GENERO]])="femenino"),"OK","Corregir")</f>
        <v>OK</v>
      </c>
      <c r="Z3875" s="42" t="str">
        <f>+IF(Tabla2[[#This Row],[Nro. DNI / CE]]="","Corregir",IF(LEN(Tabla2[[#This Row],[Nro. DNI / CE]])&gt;=8,"OK","Corregir"))</f>
        <v>OK</v>
      </c>
      <c r="AA3875" s="42">
        <f>COUNTIF(Tabla2[APELLIDOS Y NOMBRES],Tabla2[[#This Row],[APELLIDOS Y NOMBRES]])</f>
        <v>1</v>
      </c>
      <c r="AB3875" s="42">
        <f>IF(Tabla2[[#This Row],[Trabajador]]&gt;1,1/Tabla2[[#This Row],[Trabajador]],Tabla2[[#This Row],[Trabajador]])</f>
        <v>1</v>
      </c>
      <c r="AC3875" t="str">
        <f>+IFERROR(IF(Tabla2[[#This Row],[FECHA CESE/BAJA]]="","No Aplica",IF(AND(MONTH(Tabla2[[#This Row],[FECHA CESE/BAJA]])=MONTH(TODAY()-30),YEAR(Tabla2[[#This Row],[FECHA CESE/BAJA]])=YEAR(TODAY())),MONTH(TODAY()-30)&amp;"-"&amp;YEAR(TODAY()),"Borrar")),"No aplica")</f>
        <v>No aplica</v>
      </c>
      <c r="AD3875" t="str">
        <f>+IFERROR(IF(Tabla2[[#This Row],[FECHA INICIO DE LABORES EN OBRA]]="","No Aplica",IF(AND(MONTH(Tabla2[[#This Row],[FECHA INICIO DE LABORES EN OBRA]])=MONTH(TODAY()-30),YEAR(Tabla2[[#This Row],[FECHA INICIO DE LABORES EN OBRA]])=YEAR(TODAY())),MONTH(TODAY()-30)&amp;"-"&amp;YEAR(TODAY()),"No Aplica")),"No Aplica")</f>
        <v>No Aplica</v>
      </c>
    </row>
    <row r="3876" spans="1:30" x14ac:dyDescent="0.25">
      <c r="A3876" s="13" t="s">
        <v>12809</v>
      </c>
      <c r="B3876" s="15" t="s">
        <v>12810</v>
      </c>
      <c r="C3876" s="15" t="s">
        <v>12810</v>
      </c>
      <c r="D3876" s="15">
        <v>77343391</v>
      </c>
      <c r="E3876" s="15" t="s">
        <v>12859</v>
      </c>
      <c r="F3876" s="39">
        <v>35351</v>
      </c>
      <c r="G3876" s="15">
        <v>1</v>
      </c>
      <c r="H3876" s="15" t="s">
        <v>12860</v>
      </c>
      <c r="I3876" s="15" t="s">
        <v>12813</v>
      </c>
      <c r="J3876" s="15" t="s">
        <v>12861</v>
      </c>
      <c r="K3876" s="15" t="s">
        <v>5222</v>
      </c>
      <c r="L3876" s="40" t="s">
        <v>6</v>
      </c>
      <c r="M3876" s="39" t="s">
        <v>29</v>
      </c>
      <c r="N3876" s="41" t="s">
        <v>2098</v>
      </c>
      <c r="O3876" s="39">
        <v>44925</v>
      </c>
      <c r="P3876" s="40">
        <v>1</v>
      </c>
      <c r="Q3876" s="40">
        <v>1</v>
      </c>
      <c r="R3876" s="40" t="str">
        <f>IFERROR(VLOOKUP(Tabla2[[#This Row],[CONTRATISTA PRNCIPAL]],Hoja1!$L$5:$M$9,2,FALSE),"CJV")</f>
        <v>CJV</v>
      </c>
      <c r="S3876" s="40" t="str">
        <f>IF(Tabla2[[#This Row],[EMPRESA]]=Tabla2[[#This Row],[CONTRATISTA PRNCIPAL]],"Principal","Secundaria")</f>
        <v>Principal</v>
      </c>
      <c r="T3876" s="42">
        <f>IFERROR(1/COUNTIF(Tabla2[CONTRATISTA PRNCIPAL],Tabla2[[#This Row],[CONTRATISTA PRNCIPAL]]),0)</f>
        <v>0.005025125628140704</v>
      </c>
      <c r="U3876" s="43">
        <f>IF(((TODAY()-Tabla2[[#This Row],[FECHA NACIMIENTO]])/365)&lt;18,"Corregir", IF(((TODAY()-Tabla2[[#This Row],[FECHA NACIMIENTO]])/365)&gt;80, "Corregir",ROUNDDOWN(((TODAY()-Tabla2[[#This Row],[FECHA NACIMIENTO]])/365),0)))</f>
        <v>26</v>
      </c>
      <c r="V38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76" s="44" t="str">
        <f>+IF(Tabla2[[#This Row],[Edad]]="Corregir","Corregir","Ok")</f>
        <v>Ok</v>
      </c>
      <c r="X3876" s="42" t="str">
        <f>+IFERROR(VLOOKUP(Tabla2[[#This Row],[DISTRITO SEGÚN DNI]],Hoja1!$A$2:$B$32,2,FALSE),"No")</f>
        <v>No</v>
      </c>
      <c r="Y3876" s="42" t="str">
        <f>IF(OR(LOWER(Tabla2[[#This Row],[GENERO]])="masculino", LOWER(Tabla2[[#This Row],[GENERO]])="femenino"),"OK","Corregir")</f>
        <v>OK</v>
      </c>
      <c r="Z3876" s="42" t="str">
        <f>+IF(Tabla2[[#This Row],[Nro. DNI / CE]]="","Corregir",IF(LEN(Tabla2[[#This Row],[Nro. DNI / CE]])&gt;=8,"OK","Corregir"))</f>
        <v>OK</v>
      </c>
      <c r="AA3876" s="42">
        <f>COUNTIF(Tabla2[APELLIDOS Y NOMBRES],Tabla2[[#This Row],[APELLIDOS Y NOMBRES]])</f>
        <v>1</v>
      </c>
      <c r="AB3876" s="42">
        <f>IF(Tabla2[[#This Row],[Trabajador]]&gt;1,1/Tabla2[[#This Row],[Trabajador]],Tabla2[[#This Row],[Trabajador]])</f>
        <v>1</v>
      </c>
      <c r="AC3876" t="str">
        <f>+IFERROR(IF(Tabla2[[#This Row],[FECHA CESE/BAJA]]="","No Aplica",IF(AND(MONTH(Tabla2[[#This Row],[FECHA CESE/BAJA]])=MONTH(TODAY()-30),YEAR(Tabla2[[#This Row],[FECHA CESE/BAJA]])=YEAR(TODAY())),MONTH(TODAY()-30)&amp;"-"&amp;YEAR(TODAY()),"Borrar")),"No aplica")</f>
        <v>No aplica</v>
      </c>
      <c r="AD3876" t="str">
        <f>+IFERROR(IF(Tabla2[[#This Row],[FECHA INICIO DE LABORES EN OBRA]]="","No Aplica",IF(AND(MONTH(Tabla2[[#This Row],[FECHA INICIO DE LABORES EN OBRA]])=MONTH(TODAY()-30),YEAR(Tabla2[[#This Row],[FECHA INICIO DE LABORES EN OBRA]])=YEAR(TODAY())),MONTH(TODAY()-30)&amp;"-"&amp;YEAR(TODAY()),"No Aplica")),"No Aplica")</f>
        <v>No Aplica</v>
      </c>
    </row>
    <row r="3877" spans="1:30" x14ac:dyDescent="0.25">
      <c r="A3877" s="13" t="s">
        <v>12809</v>
      </c>
      <c r="B3877" s="15" t="s">
        <v>12810</v>
      </c>
      <c r="C3877" s="15" t="s">
        <v>12810</v>
      </c>
      <c r="D3877" s="15">
        <v>40851772</v>
      </c>
      <c r="E3877" s="15" t="s">
        <v>12862</v>
      </c>
      <c r="F3877" s="39">
        <v>29620</v>
      </c>
      <c r="G3877" s="15">
        <v>1</v>
      </c>
      <c r="H3877" s="15" t="s">
        <v>12863</v>
      </c>
      <c r="I3877" s="15" t="s">
        <v>12813</v>
      </c>
      <c r="J3877" s="15" t="s">
        <v>12864</v>
      </c>
      <c r="K3877" s="15" t="s">
        <v>2645</v>
      </c>
      <c r="L3877" s="40" t="s">
        <v>6</v>
      </c>
      <c r="M3877" s="39" t="s">
        <v>29</v>
      </c>
      <c r="N3877" s="41" t="s">
        <v>2098</v>
      </c>
      <c r="O3877" s="39">
        <v>44868</v>
      </c>
      <c r="P3877" s="40">
        <v>1</v>
      </c>
      <c r="Q3877" s="40">
        <v>2</v>
      </c>
      <c r="R3877" s="40" t="str">
        <f>IFERROR(VLOOKUP(Tabla2[[#This Row],[CONTRATISTA PRNCIPAL]],Hoja1!$L$5:$M$9,2,FALSE),"CJV")</f>
        <v>CJV</v>
      </c>
      <c r="S3877" s="40" t="str">
        <f>IF(Tabla2[[#This Row],[EMPRESA]]=Tabla2[[#This Row],[CONTRATISTA PRNCIPAL]],"Principal","Secundaria")</f>
        <v>Principal</v>
      </c>
      <c r="T3877" s="42">
        <f>IFERROR(1/COUNTIF(Tabla2[CONTRATISTA PRNCIPAL],Tabla2[[#This Row],[CONTRATISTA PRNCIPAL]]),0)</f>
        <v>0.005025125628140704</v>
      </c>
      <c r="U3877" s="43">
        <f>IF(((TODAY()-Tabla2[[#This Row],[FECHA NACIMIENTO]])/365)&lt;18,"Corregir", IF(((TODAY()-Tabla2[[#This Row],[FECHA NACIMIENTO]])/365)&gt;80, "Corregir",ROUNDDOWN(((TODAY()-Tabla2[[#This Row],[FECHA NACIMIENTO]])/365),0)))</f>
        <v>42</v>
      </c>
      <c r="V38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77" s="44" t="str">
        <f>+IF(Tabla2[[#This Row],[Edad]]="Corregir","Corregir","Ok")</f>
        <v>Ok</v>
      </c>
      <c r="X3877" s="42" t="str">
        <f>+IFERROR(VLOOKUP(Tabla2[[#This Row],[DISTRITO SEGÚN DNI]],Hoja1!$A$2:$B$32,2,FALSE),"No")</f>
        <v>No</v>
      </c>
      <c r="Y3877" s="42" t="str">
        <f>IF(OR(LOWER(Tabla2[[#This Row],[GENERO]])="masculino", LOWER(Tabla2[[#This Row],[GENERO]])="femenino"),"OK","Corregir")</f>
        <v>OK</v>
      </c>
      <c r="Z3877" s="42" t="str">
        <f>+IF(Tabla2[[#This Row],[Nro. DNI / CE]]="","Corregir",IF(LEN(Tabla2[[#This Row],[Nro. DNI / CE]])&gt;=8,"OK","Corregir"))</f>
        <v>OK</v>
      </c>
      <c r="AA3877" s="42">
        <f>COUNTIF(Tabla2[APELLIDOS Y NOMBRES],Tabla2[[#This Row],[APELLIDOS Y NOMBRES]])</f>
        <v>1</v>
      </c>
      <c r="AB3877" s="42">
        <f>IF(Tabla2[[#This Row],[Trabajador]]&gt;1,1/Tabla2[[#This Row],[Trabajador]],Tabla2[[#This Row],[Trabajador]])</f>
        <v>1</v>
      </c>
      <c r="AC3877" t="str">
        <f>+IFERROR(IF(Tabla2[[#This Row],[FECHA CESE/BAJA]]="","No Aplica",IF(AND(MONTH(Tabla2[[#This Row],[FECHA CESE/BAJA]])=MONTH(TODAY()-30),YEAR(Tabla2[[#This Row],[FECHA CESE/BAJA]])=YEAR(TODAY())),MONTH(TODAY()-30)&amp;"-"&amp;YEAR(TODAY()),"Borrar")),"No aplica")</f>
        <v>No aplica</v>
      </c>
      <c r="AD3877" t="str">
        <f>+IFERROR(IF(Tabla2[[#This Row],[FECHA INICIO DE LABORES EN OBRA]]="","No Aplica",IF(AND(MONTH(Tabla2[[#This Row],[FECHA INICIO DE LABORES EN OBRA]])=MONTH(TODAY()-30),YEAR(Tabla2[[#This Row],[FECHA INICIO DE LABORES EN OBRA]])=YEAR(TODAY())),MONTH(TODAY()-30)&amp;"-"&amp;YEAR(TODAY()),"No Aplica")),"No Aplica")</f>
        <v>No Aplica</v>
      </c>
    </row>
    <row r="3878" spans="1:30" x14ac:dyDescent="0.25">
      <c r="A3878" s="13" t="s">
        <v>12809</v>
      </c>
      <c r="B3878" s="15" t="s">
        <v>12810</v>
      </c>
      <c r="C3878" s="15" t="s">
        <v>12810</v>
      </c>
      <c r="D3878" s="15">
        <v>41613885</v>
      </c>
      <c r="E3878" s="15" t="s">
        <v>12865</v>
      </c>
      <c r="F3878" s="39">
        <v>30171</v>
      </c>
      <c r="G3878" s="15">
        <v>3</v>
      </c>
      <c r="H3878" s="15" t="s">
        <v>12812</v>
      </c>
      <c r="I3878" s="15" t="s">
        <v>12813</v>
      </c>
      <c r="J3878" s="15" t="s">
        <v>12866</v>
      </c>
      <c r="K3878" s="15" t="s">
        <v>2237</v>
      </c>
      <c r="L3878" s="40" t="s">
        <v>6</v>
      </c>
      <c r="M3878" s="39" t="s">
        <v>29</v>
      </c>
      <c r="N3878" s="41" t="s">
        <v>2098</v>
      </c>
      <c r="O3878" s="39">
        <v>44923</v>
      </c>
      <c r="P3878" s="40">
        <v>1</v>
      </c>
      <c r="Q3878" s="40">
        <v>1</v>
      </c>
      <c r="R3878" s="40" t="str">
        <f>IFERROR(VLOOKUP(Tabla2[[#This Row],[CONTRATISTA PRNCIPAL]],Hoja1!$L$5:$M$9,2,FALSE),"CJV")</f>
        <v>CJV</v>
      </c>
      <c r="S3878" s="40" t="str">
        <f>IF(Tabla2[[#This Row],[EMPRESA]]=Tabla2[[#This Row],[CONTRATISTA PRNCIPAL]],"Principal","Secundaria")</f>
        <v>Principal</v>
      </c>
      <c r="T3878" s="42">
        <f>IFERROR(1/COUNTIF(Tabla2[CONTRATISTA PRNCIPAL],Tabla2[[#This Row],[CONTRATISTA PRNCIPAL]]),0)</f>
        <v>0.005025125628140704</v>
      </c>
      <c r="U3878" s="43">
        <f>IF(((TODAY()-Tabla2[[#This Row],[FECHA NACIMIENTO]])/365)&lt;18,"Corregir", IF(((TODAY()-Tabla2[[#This Row],[FECHA NACIMIENTO]])/365)&gt;80, "Corregir",ROUNDDOWN(((TODAY()-Tabla2[[#This Row],[FECHA NACIMIENTO]])/365),0)))</f>
        <v>41</v>
      </c>
      <c r="V38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78" s="44" t="str">
        <f>+IF(Tabla2[[#This Row],[Edad]]="Corregir","Corregir","Ok")</f>
        <v>Ok</v>
      </c>
      <c r="X3878" s="42" t="str">
        <f>+IFERROR(VLOOKUP(Tabla2[[#This Row],[DISTRITO SEGÚN DNI]],Hoja1!$A$2:$B$32,2,FALSE),"No")</f>
        <v>No</v>
      </c>
      <c r="Y3878" s="42" t="str">
        <f>IF(OR(LOWER(Tabla2[[#This Row],[GENERO]])="masculino", LOWER(Tabla2[[#This Row],[GENERO]])="femenino"),"OK","Corregir")</f>
        <v>OK</v>
      </c>
      <c r="Z3878" s="42" t="str">
        <f>+IF(Tabla2[[#This Row],[Nro. DNI / CE]]="","Corregir",IF(LEN(Tabla2[[#This Row],[Nro. DNI / CE]])&gt;=8,"OK","Corregir"))</f>
        <v>OK</v>
      </c>
      <c r="AA3878" s="42">
        <f>COUNTIF(Tabla2[APELLIDOS Y NOMBRES],Tabla2[[#This Row],[APELLIDOS Y NOMBRES]])</f>
        <v>1</v>
      </c>
      <c r="AB3878" s="42">
        <f>IF(Tabla2[[#This Row],[Trabajador]]&gt;1,1/Tabla2[[#This Row],[Trabajador]],Tabla2[[#This Row],[Trabajador]])</f>
        <v>1</v>
      </c>
      <c r="AC3878" t="str">
        <f>+IFERROR(IF(Tabla2[[#This Row],[FECHA CESE/BAJA]]="","No Aplica",IF(AND(MONTH(Tabla2[[#This Row],[FECHA CESE/BAJA]])=MONTH(TODAY()-30),YEAR(Tabla2[[#This Row],[FECHA CESE/BAJA]])=YEAR(TODAY())),MONTH(TODAY()-30)&amp;"-"&amp;YEAR(TODAY()),"Borrar")),"No aplica")</f>
        <v>No aplica</v>
      </c>
      <c r="AD3878" t="str">
        <f>+IFERROR(IF(Tabla2[[#This Row],[FECHA INICIO DE LABORES EN OBRA]]="","No Aplica",IF(AND(MONTH(Tabla2[[#This Row],[FECHA INICIO DE LABORES EN OBRA]])=MONTH(TODAY()-30),YEAR(Tabla2[[#This Row],[FECHA INICIO DE LABORES EN OBRA]])=YEAR(TODAY())),MONTH(TODAY()-30)&amp;"-"&amp;YEAR(TODAY()),"No Aplica")),"No Aplica")</f>
        <v>No Aplica</v>
      </c>
    </row>
    <row r="3879" spans="1:30" x14ac:dyDescent="0.25">
      <c r="A3879" s="13" t="s">
        <v>12809</v>
      </c>
      <c r="B3879" s="15" t="s">
        <v>12810</v>
      </c>
      <c r="C3879" s="15" t="s">
        <v>12810</v>
      </c>
      <c r="D3879" s="15">
        <v>40549832</v>
      </c>
      <c r="E3879" s="15" t="s">
        <v>12867</v>
      </c>
      <c r="F3879" s="39">
        <v>29110</v>
      </c>
      <c r="G3879" s="15">
        <v>3</v>
      </c>
      <c r="H3879" s="15" t="s">
        <v>12868</v>
      </c>
      <c r="I3879" s="15" t="s">
        <v>12813</v>
      </c>
      <c r="J3879" s="15" t="s">
        <v>12869</v>
      </c>
      <c r="K3879" s="15" t="s">
        <v>2200</v>
      </c>
      <c r="L3879" s="40" t="s">
        <v>6</v>
      </c>
      <c r="M3879" s="39" t="s">
        <v>29</v>
      </c>
      <c r="N3879" s="41" t="s">
        <v>2098</v>
      </c>
      <c r="O3879" s="39">
        <v>44141</v>
      </c>
      <c r="P3879" s="40">
        <v>1</v>
      </c>
      <c r="Q3879" s="40">
        <v>2</v>
      </c>
      <c r="R3879" s="40" t="str">
        <f>IFERROR(VLOOKUP(Tabla2[[#This Row],[CONTRATISTA PRNCIPAL]],Hoja1!$L$5:$M$9,2,FALSE),"CJV")</f>
        <v>CJV</v>
      </c>
      <c r="S3879" s="40" t="str">
        <f>IF(Tabla2[[#This Row],[EMPRESA]]=Tabla2[[#This Row],[CONTRATISTA PRNCIPAL]],"Principal","Secundaria")</f>
        <v>Principal</v>
      </c>
      <c r="T3879" s="42">
        <f>IFERROR(1/COUNTIF(Tabla2[CONTRATISTA PRNCIPAL],Tabla2[[#This Row],[CONTRATISTA PRNCIPAL]]),0)</f>
        <v>0.005025125628140704</v>
      </c>
      <c r="U3879" s="43">
        <f>IF(((TODAY()-Tabla2[[#This Row],[FECHA NACIMIENTO]])/365)&lt;18,"Corregir", IF(((TODAY()-Tabla2[[#This Row],[FECHA NACIMIENTO]])/365)&gt;80, "Corregir",ROUNDDOWN(((TODAY()-Tabla2[[#This Row],[FECHA NACIMIENTO]])/365),0)))</f>
        <v>44</v>
      </c>
      <c r="V38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79" s="44" t="str">
        <f>+IF(Tabla2[[#This Row],[Edad]]="Corregir","Corregir","Ok")</f>
        <v>Ok</v>
      </c>
      <c r="X3879" s="42" t="str">
        <f>+IFERROR(VLOOKUP(Tabla2[[#This Row],[DISTRITO SEGÚN DNI]],Hoja1!$A$2:$B$32,2,FALSE),"No")</f>
        <v>No</v>
      </c>
      <c r="Y3879" s="42" t="str">
        <f>IF(OR(LOWER(Tabla2[[#This Row],[GENERO]])="masculino", LOWER(Tabla2[[#This Row],[GENERO]])="femenino"),"OK","Corregir")</f>
        <v>OK</v>
      </c>
      <c r="Z3879" s="42" t="str">
        <f>+IF(Tabla2[[#This Row],[Nro. DNI / CE]]="","Corregir",IF(LEN(Tabla2[[#This Row],[Nro. DNI / CE]])&gt;=8,"OK","Corregir"))</f>
        <v>OK</v>
      </c>
      <c r="AA3879" s="42">
        <f>COUNTIF(Tabla2[APELLIDOS Y NOMBRES],Tabla2[[#This Row],[APELLIDOS Y NOMBRES]])</f>
        <v>1</v>
      </c>
      <c r="AB3879" s="42">
        <f>IF(Tabla2[[#This Row],[Trabajador]]&gt;1,1/Tabla2[[#This Row],[Trabajador]],Tabla2[[#This Row],[Trabajador]])</f>
        <v>1</v>
      </c>
      <c r="AC3879" t="str">
        <f>+IFERROR(IF(Tabla2[[#This Row],[FECHA CESE/BAJA]]="","No Aplica",IF(AND(MONTH(Tabla2[[#This Row],[FECHA CESE/BAJA]])=MONTH(TODAY()-30),YEAR(Tabla2[[#This Row],[FECHA CESE/BAJA]])=YEAR(TODAY())),MONTH(TODAY()-30)&amp;"-"&amp;YEAR(TODAY()),"Borrar")),"No aplica")</f>
        <v>No aplica</v>
      </c>
      <c r="AD3879" t="str">
        <f>+IFERROR(IF(Tabla2[[#This Row],[FECHA INICIO DE LABORES EN OBRA]]="","No Aplica",IF(AND(MONTH(Tabla2[[#This Row],[FECHA INICIO DE LABORES EN OBRA]])=MONTH(TODAY()-30),YEAR(Tabla2[[#This Row],[FECHA INICIO DE LABORES EN OBRA]])=YEAR(TODAY())),MONTH(TODAY()-30)&amp;"-"&amp;YEAR(TODAY()),"No Aplica")),"No Aplica")</f>
        <v>No Aplica</v>
      </c>
    </row>
    <row r="3880" spans="1:30" x14ac:dyDescent="0.25">
      <c r="A3880" s="13" t="s">
        <v>12809</v>
      </c>
      <c r="B3880" s="15" t="s">
        <v>12810</v>
      </c>
      <c r="C3880" s="15" t="s">
        <v>12810</v>
      </c>
      <c r="D3880" s="15">
        <v>73968547</v>
      </c>
      <c r="E3880" s="15" t="s">
        <v>208</v>
      </c>
      <c r="F3880" s="39">
        <v>36407</v>
      </c>
      <c r="G3880" s="15">
        <v>3</v>
      </c>
      <c r="H3880" s="15" t="s">
        <v>12870</v>
      </c>
      <c r="I3880" s="15" t="s">
        <v>12813</v>
      </c>
      <c r="J3880" s="15" t="s">
        <v>12871</v>
      </c>
      <c r="K3880" s="15" t="s">
        <v>26</v>
      </c>
      <c r="L3880" s="40" t="s">
        <v>6</v>
      </c>
      <c r="M3880" s="39" t="s">
        <v>29</v>
      </c>
      <c r="N3880" s="41" t="s">
        <v>2098</v>
      </c>
      <c r="O3880" s="39">
        <v>44141</v>
      </c>
      <c r="P3880" s="40">
        <v>1</v>
      </c>
      <c r="Q3880" s="40">
        <v>1</v>
      </c>
      <c r="R3880" s="40" t="str">
        <f>IFERROR(VLOOKUP(Tabla2[[#This Row],[CONTRATISTA PRNCIPAL]],Hoja1!$L$5:$M$9,2,FALSE),"CJV")</f>
        <v>CJV</v>
      </c>
      <c r="S3880" s="40" t="str">
        <f>IF(Tabla2[[#This Row],[EMPRESA]]=Tabla2[[#This Row],[CONTRATISTA PRNCIPAL]],"Principal","Secundaria")</f>
        <v>Principal</v>
      </c>
      <c r="T3880" s="42">
        <f>IFERROR(1/COUNTIF(Tabla2[CONTRATISTA PRNCIPAL],Tabla2[[#This Row],[CONTRATISTA PRNCIPAL]]),0)</f>
        <v>0.005025125628140704</v>
      </c>
      <c r="U3880" s="43">
        <f>IF(((TODAY()-Tabla2[[#This Row],[FECHA NACIMIENTO]])/365)&lt;18,"Corregir", IF(((TODAY()-Tabla2[[#This Row],[FECHA NACIMIENTO]])/365)&gt;80, "Corregir",ROUNDDOWN(((TODAY()-Tabla2[[#This Row],[FECHA NACIMIENTO]])/365),0)))</f>
        <v>24</v>
      </c>
      <c r="V38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80" s="44" t="str">
        <f>+IF(Tabla2[[#This Row],[Edad]]="Corregir","Corregir","Ok")</f>
        <v>Ok</v>
      </c>
      <c r="X3880" s="42" t="str">
        <f>+IFERROR(VLOOKUP(Tabla2[[#This Row],[DISTRITO SEGÚN DNI]],Hoja1!$A$2:$B$32,2,FALSE),"No")</f>
        <v>EL AGUSTINO</v>
      </c>
      <c r="Y3880" s="42" t="str">
        <f>IF(OR(LOWER(Tabla2[[#This Row],[GENERO]])="masculino", LOWER(Tabla2[[#This Row],[GENERO]])="femenino"),"OK","Corregir")</f>
        <v>OK</v>
      </c>
      <c r="Z3880" s="42" t="str">
        <f>+IF(Tabla2[[#This Row],[Nro. DNI / CE]]="","Corregir",IF(LEN(Tabla2[[#This Row],[Nro. DNI / CE]])&gt;=8,"OK","Corregir"))</f>
        <v>OK</v>
      </c>
      <c r="AA3880" s="42">
        <f>COUNTIF(Tabla2[APELLIDOS Y NOMBRES],Tabla2[[#This Row],[APELLIDOS Y NOMBRES]])</f>
        <v>1</v>
      </c>
      <c r="AB3880" s="42">
        <f>IF(Tabla2[[#This Row],[Trabajador]]&gt;1,1/Tabla2[[#This Row],[Trabajador]],Tabla2[[#This Row],[Trabajador]])</f>
        <v>1</v>
      </c>
      <c r="AC3880" t="str">
        <f>+IFERROR(IF(Tabla2[[#This Row],[FECHA CESE/BAJA]]="","No Aplica",IF(AND(MONTH(Tabla2[[#This Row],[FECHA CESE/BAJA]])=MONTH(TODAY()-30),YEAR(Tabla2[[#This Row],[FECHA CESE/BAJA]])=YEAR(TODAY())),MONTH(TODAY()-30)&amp;"-"&amp;YEAR(TODAY()),"Borrar")),"No aplica")</f>
        <v>No aplica</v>
      </c>
      <c r="AD3880" t="str">
        <f>+IFERROR(IF(Tabla2[[#This Row],[FECHA INICIO DE LABORES EN OBRA]]="","No Aplica",IF(AND(MONTH(Tabla2[[#This Row],[FECHA INICIO DE LABORES EN OBRA]])=MONTH(TODAY()-30),YEAR(Tabla2[[#This Row],[FECHA INICIO DE LABORES EN OBRA]])=YEAR(TODAY())),MONTH(TODAY()-30)&amp;"-"&amp;YEAR(TODAY()),"No Aplica")),"No Aplica")</f>
        <v>No Aplica</v>
      </c>
    </row>
    <row r="3881" spans="1:30" x14ac:dyDescent="0.25">
      <c r="A3881" s="13" t="s">
        <v>12809</v>
      </c>
      <c r="B3881" s="15" t="s">
        <v>12810</v>
      </c>
      <c r="C3881" s="15" t="s">
        <v>12810</v>
      </c>
      <c r="D3881" s="15">
        <v>40198558</v>
      </c>
      <c r="E3881" s="15" t="s">
        <v>12872</v>
      </c>
      <c r="F3881" s="39">
        <v>28850</v>
      </c>
      <c r="G3881" s="15">
        <v>3</v>
      </c>
      <c r="H3881" s="15" t="s">
        <v>12812</v>
      </c>
      <c r="I3881" s="15" t="s">
        <v>12813</v>
      </c>
      <c r="J3881" s="15" t="s">
        <v>12873</v>
      </c>
      <c r="K3881" s="15" t="s">
        <v>2200</v>
      </c>
      <c r="L3881" s="40" t="s">
        <v>6</v>
      </c>
      <c r="M3881" s="39" t="s">
        <v>29</v>
      </c>
      <c r="N3881" s="41" t="s">
        <v>2098</v>
      </c>
      <c r="O3881" s="39">
        <v>43710</v>
      </c>
      <c r="P3881" s="40">
        <v>1</v>
      </c>
      <c r="Q3881" s="40">
        <v>1</v>
      </c>
      <c r="R3881" s="40" t="str">
        <f>IFERROR(VLOOKUP(Tabla2[[#This Row],[CONTRATISTA PRNCIPAL]],Hoja1!$L$5:$M$9,2,FALSE),"CJV")</f>
        <v>CJV</v>
      </c>
      <c r="S3881" s="40" t="str">
        <f>IF(Tabla2[[#This Row],[EMPRESA]]=Tabla2[[#This Row],[CONTRATISTA PRNCIPAL]],"Principal","Secundaria")</f>
        <v>Principal</v>
      </c>
      <c r="T3881" s="42">
        <f>IFERROR(1/COUNTIF(Tabla2[CONTRATISTA PRNCIPAL],Tabla2[[#This Row],[CONTRATISTA PRNCIPAL]]),0)</f>
        <v>0.005025125628140704</v>
      </c>
      <c r="U3881" s="43">
        <f>IF(((TODAY()-Tabla2[[#This Row],[FECHA NACIMIENTO]])/365)&lt;18,"Corregir", IF(((TODAY()-Tabla2[[#This Row],[FECHA NACIMIENTO]])/365)&gt;80, "Corregir",ROUNDDOWN(((TODAY()-Tabla2[[#This Row],[FECHA NACIMIENTO]])/365),0)))</f>
        <v>44</v>
      </c>
      <c r="V38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81" s="44" t="str">
        <f>+IF(Tabla2[[#This Row],[Edad]]="Corregir","Corregir","Ok")</f>
        <v>Ok</v>
      </c>
      <c r="X3881" s="42" t="str">
        <f>+IFERROR(VLOOKUP(Tabla2[[#This Row],[DISTRITO SEGÚN DNI]],Hoja1!$A$2:$B$32,2,FALSE),"No")</f>
        <v>No</v>
      </c>
      <c r="Y3881" s="42" t="str">
        <f>IF(OR(LOWER(Tabla2[[#This Row],[GENERO]])="masculino", LOWER(Tabla2[[#This Row],[GENERO]])="femenino"),"OK","Corregir")</f>
        <v>OK</v>
      </c>
      <c r="Z3881" s="42" t="str">
        <f>+IF(Tabla2[[#This Row],[Nro. DNI / CE]]="","Corregir",IF(LEN(Tabla2[[#This Row],[Nro. DNI / CE]])&gt;=8,"OK","Corregir"))</f>
        <v>OK</v>
      </c>
      <c r="AA3881" s="42">
        <f>COUNTIF(Tabla2[APELLIDOS Y NOMBRES],Tabla2[[#This Row],[APELLIDOS Y NOMBRES]])</f>
        <v>1</v>
      </c>
      <c r="AB3881" s="42">
        <f>IF(Tabla2[[#This Row],[Trabajador]]&gt;1,1/Tabla2[[#This Row],[Trabajador]],Tabla2[[#This Row],[Trabajador]])</f>
        <v>1</v>
      </c>
      <c r="AC3881" t="str">
        <f>+IFERROR(IF(Tabla2[[#This Row],[FECHA CESE/BAJA]]="","No Aplica",IF(AND(MONTH(Tabla2[[#This Row],[FECHA CESE/BAJA]])=MONTH(TODAY()-30),YEAR(Tabla2[[#This Row],[FECHA CESE/BAJA]])=YEAR(TODAY())),MONTH(TODAY()-30)&amp;"-"&amp;YEAR(TODAY()),"Borrar")),"No aplica")</f>
        <v>No aplica</v>
      </c>
      <c r="AD3881" t="str">
        <f>+IFERROR(IF(Tabla2[[#This Row],[FECHA INICIO DE LABORES EN OBRA]]="","No Aplica",IF(AND(MONTH(Tabla2[[#This Row],[FECHA INICIO DE LABORES EN OBRA]])=MONTH(TODAY()-30),YEAR(Tabla2[[#This Row],[FECHA INICIO DE LABORES EN OBRA]])=YEAR(TODAY())),MONTH(TODAY()-30)&amp;"-"&amp;YEAR(TODAY()),"No Aplica")),"No Aplica")</f>
        <v>No Aplica</v>
      </c>
    </row>
    <row r="3882" spans="1:30" x14ac:dyDescent="0.25">
      <c r="A3882" s="13" t="s">
        <v>12809</v>
      </c>
      <c r="B3882" s="15" t="s">
        <v>12810</v>
      </c>
      <c r="C3882" s="15" t="s">
        <v>12810</v>
      </c>
      <c r="D3882" s="15">
        <v>10106024</v>
      </c>
      <c r="E3882" s="15" t="s">
        <v>12874</v>
      </c>
      <c r="F3882" s="39">
        <v>26591</v>
      </c>
      <c r="G3882" s="15">
        <v>3</v>
      </c>
      <c r="H3882" s="15" t="s">
        <v>12812</v>
      </c>
      <c r="I3882" s="15" t="s">
        <v>12813</v>
      </c>
      <c r="J3882" s="15" t="s">
        <v>12875</v>
      </c>
      <c r="K3882" s="15" t="s">
        <v>2182</v>
      </c>
      <c r="L3882" s="40" t="s">
        <v>6</v>
      </c>
      <c r="M3882" s="39" t="s">
        <v>29</v>
      </c>
      <c r="N3882" s="41" t="s">
        <v>2098</v>
      </c>
      <c r="O3882" s="39">
        <v>44125</v>
      </c>
      <c r="P3882" s="40">
        <v>1</v>
      </c>
      <c r="Q3882" s="40">
        <v>1</v>
      </c>
      <c r="R3882" s="40" t="str">
        <f>IFERROR(VLOOKUP(Tabla2[[#This Row],[CONTRATISTA PRNCIPAL]],Hoja1!$L$5:$M$9,2,FALSE),"CJV")</f>
        <v>CJV</v>
      </c>
      <c r="S3882" s="40" t="str">
        <f>IF(Tabla2[[#This Row],[EMPRESA]]=Tabla2[[#This Row],[CONTRATISTA PRNCIPAL]],"Principal","Secundaria")</f>
        <v>Principal</v>
      </c>
      <c r="T3882" s="42">
        <f>IFERROR(1/COUNTIF(Tabla2[CONTRATISTA PRNCIPAL],Tabla2[[#This Row],[CONTRATISTA PRNCIPAL]]),0)</f>
        <v>0.005025125628140704</v>
      </c>
      <c r="U3882" s="43">
        <f>IF(((TODAY()-Tabla2[[#This Row],[FECHA NACIMIENTO]])/365)&lt;18,"Corregir", IF(((TODAY()-Tabla2[[#This Row],[FECHA NACIMIENTO]])/365)&gt;80, "Corregir",ROUNDDOWN(((TODAY()-Tabla2[[#This Row],[FECHA NACIMIENTO]])/365),0)))</f>
        <v>50</v>
      </c>
      <c r="V38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82" s="44" t="str">
        <f>+IF(Tabla2[[#This Row],[Edad]]="Corregir","Corregir","Ok")</f>
        <v>Ok</v>
      </c>
      <c r="X3882" s="42" t="str">
        <f>+IFERROR(VLOOKUP(Tabla2[[#This Row],[DISTRITO SEGÚN DNI]],Hoja1!$A$2:$B$32,2,FALSE),"No")</f>
        <v>No</v>
      </c>
      <c r="Y3882" s="42" t="str">
        <f>IF(OR(LOWER(Tabla2[[#This Row],[GENERO]])="masculino", LOWER(Tabla2[[#This Row],[GENERO]])="femenino"),"OK","Corregir")</f>
        <v>OK</v>
      </c>
      <c r="Z3882" s="42" t="str">
        <f>+IF(Tabla2[[#This Row],[Nro. DNI / CE]]="","Corregir",IF(LEN(Tabla2[[#This Row],[Nro. DNI / CE]])&gt;=8,"OK","Corregir"))</f>
        <v>OK</v>
      </c>
      <c r="AA3882" s="42">
        <f>COUNTIF(Tabla2[APELLIDOS Y NOMBRES],Tabla2[[#This Row],[APELLIDOS Y NOMBRES]])</f>
        <v>1</v>
      </c>
      <c r="AB3882" s="42">
        <f>IF(Tabla2[[#This Row],[Trabajador]]&gt;1,1/Tabla2[[#This Row],[Trabajador]],Tabla2[[#This Row],[Trabajador]])</f>
        <v>1</v>
      </c>
      <c r="AC3882" t="str">
        <f>+IFERROR(IF(Tabla2[[#This Row],[FECHA CESE/BAJA]]="","No Aplica",IF(AND(MONTH(Tabla2[[#This Row],[FECHA CESE/BAJA]])=MONTH(TODAY()-30),YEAR(Tabla2[[#This Row],[FECHA CESE/BAJA]])=YEAR(TODAY())),MONTH(TODAY()-30)&amp;"-"&amp;YEAR(TODAY()),"Borrar")),"No aplica")</f>
        <v>No aplica</v>
      </c>
      <c r="AD3882" t="str">
        <f>+IFERROR(IF(Tabla2[[#This Row],[FECHA INICIO DE LABORES EN OBRA]]="","No Aplica",IF(AND(MONTH(Tabla2[[#This Row],[FECHA INICIO DE LABORES EN OBRA]])=MONTH(TODAY()-30),YEAR(Tabla2[[#This Row],[FECHA INICIO DE LABORES EN OBRA]])=YEAR(TODAY())),MONTH(TODAY()-30)&amp;"-"&amp;YEAR(TODAY()),"No Aplica")),"No Aplica")</f>
        <v>No Aplica</v>
      </c>
    </row>
    <row r="3883" spans="1:30" x14ac:dyDescent="0.25">
      <c r="A3883" s="13" t="s">
        <v>12809</v>
      </c>
      <c r="B3883" s="15" t="s">
        <v>12810</v>
      </c>
      <c r="C3883" s="15" t="s">
        <v>12810</v>
      </c>
      <c r="D3883" s="15" t="s">
        <v>275</v>
      </c>
      <c r="E3883" s="15" t="s">
        <v>276</v>
      </c>
      <c r="F3883" s="39">
        <v>29645</v>
      </c>
      <c r="G3883" s="15">
        <v>3</v>
      </c>
      <c r="H3883" s="15" t="s">
        <v>12812</v>
      </c>
      <c r="I3883" s="15" t="s">
        <v>12813</v>
      </c>
      <c r="J3883" s="15" t="s">
        <v>12876</v>
      </c>
      <c r="K3883" s="15" t="s">
        <v>27</v>
      </c>
      <c r="L3883" s="40" t="s">
        <v>6</v>
      </c>
      <c r="M3883" s="39" t="s">
        <v>29</v>
      </c>
      <c r="N3883" s="41" t="s">
        <v>2114</v>
      </c>
      <c r="O3883" s="39">
        <v>45070</v>
      </c>
      <c r="P3883" s="40">
        <v>1</v>
      </c>
      <c r="Q3883" s="40">
        <v>1</v>
      </c>
      <c r="R3883" s="40" t="str">
        <f>IFERROR(VLOOKUP(Tabla2[[#This Row],[CONTRATISTA PRNCIPAL]],Hoja1!$L$5:$M$9,2,FALSE),"CJV")</f>
        <v>CJV</v>
      </c>
      <c r="S3883" s="40" t="str">
        <f>IF(Tabla2[[#This Row],[EMPRESA]]=Tabla2[[#This Row],[CONTRATISTA PRNCIPAL]],"Principal","Secundaria")</f>
        <v>Principal</v>
      </c>
      <c r="T3883" s="42">
        <f>IFERROR(1/COUNTIF(Tabla2[CONTRATISTA PRNCIPAL],Tabla2[[#This Row],[CONTRATISTA PRNCIPAL]]),0)</f>
        <v>0.005025125628140704</v>
      </c>
      <c r="U3883" s="43">
        <f>IF(((TODAY()-Tabla2[[#This Row],[FECHA NACIMIENTO]])/365)&lt;18,"Corregir", IF(((TODAY()-Tabla2[[#This Row],[FECHA NACIMIENTO]])/365)&gt;80, "Corregir",ROUNDDOWN(((TODAY()-Tabla2[[#This Row],[FECHA NACIMIENTO]])/365),0)))</f>
        <v>42</v>
      </c>
      <c r="V38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83" s="44" t="str">
        <f>+IF(Tabla2[[#This Row],[Edad]]="Corregir","Corregir","Ok")</f>
        <v>Ok</v>
      </c>
      <c r="X3883" s="42" t="str">
        <f>+IFERROR(VLOOKUP(Tabla2[[#This Row],[DISTRITO SEGÚN DNI]],Hoja1!$A$2:$B$32,2,FALSE),"No")</f>
        <v>CALLAO</v>
      </c>
      <c r="Y3883" s="42" t="str">
        <f>IF(OR(LOWER(Tabla2[[#This Row],[GENERO]])="masculino", LOWER(Tabla2[[#This Row],[GENERO]])="femenino"),"OK","Corregir")</f>
        <v>OK</v>
      </c>
      <c r="Z3883" s="42" t="str">
        <f>+IF(Tabla2[[#This Row],[Nro. DNI / CE]]="","Corregir",IF(LEN(Tabla2[[#This Row],[Nro. DNI / CE]])&gt;=8,"OK","Corregir"))</f>
        <v>OK</v>
      </c>
      <c r="AA3883" s="42">
        <f>COUNTIF(Tabla2[APELLIDOS Y NOMBRES],Tabla2[[#This Row],[APELLIDOS Y NOMBRES]])</f>
        <v>1</v>
      </c>
      <c r="AB3883" s="42">
        <f>IF(Tabla2[[#This Row],[Trabajador]]&gt;1,1/Tabla2[[#This Row],[Trabajador]],Tabla2[[#This Row],[Trabajador]])</f>
        <v>1</v>
      </c>
      <c r="AC3883" t="str">
        <f>+IFERROR(IF(Tabla2[[#This Row],[FECHA CESE/BAJA]]="","No Aplica",IF(AND(MONTH(Tabla2[[#This Row],[FECHA CESE/BAJA]])=MONTH(TODAY()-30),YEAR(Tabla2[[#This Row],[FECHA CESE/BAJA]])=YEAR(TODAY())),MONTH(TODAY()-30)&amp;"-"&amp;YEAR(TODAY()),"Borrar")),"No aplica")</f>
        <v>No aplica</v>
      </c>
      <c r="AD3883" t="str">
        <f>+IFERROR(IF(Tabla2[[#This Row],[FECHA INICIO DE LABORES EN OBRA]]="","No Aplica",IF(AND(MONTH(Tabla2[[#This Row],[FECHA INICIO DE LABORES EN OBRA]])=MONTH(TODAY()-30),YEAR(Tabla2[[#This Row],[FECHA INICIO DE LABORES EN OBRA]])=YEAR(TODAY())),MONTH(TODAY()-30)&amp;"-"&amp;YEAR(TODAY()),"No Aplica")),"No Aplica")</f>
        <v>No Aplica</v>
      </c>
    </row>
    <row r="3884" spans="1:30" x14ac:dyDescent="0.25">
      <c r="A3884" s="13" t="s">
        <v>12809</v>
      </c>
      <c r="B3884" s="15" t="s">
        <v>12810</v>
      </c>
      <c r="C3884" s="15" t="s">
        <v>12810</v>
      </c>
      <c r="D3884" s="15">
        <v>27750046</v>
      </c>
      <c r="E3884" s="15" t="s">
        <v>12877</v>
      </c>
      <c r="F3884" s="39">
        <v>27222</v>
      </c>
      <c r="G3884" s="15">
        <v>3</v>
      </c>
      <c r="H3884" s="15" t="s">
        <v>12812</v>
      </c>
      <c r="I3884" s="15" t="s">
        <v>12813</v>
      </c>
      <c r="J3884" s="15" t="s">
        <v>12878</v>
      </c>
      <c r="K3884" s="15" t="s">
        <v>2645</v>
      </c>
      <c r="L3884" s="40" t="s">
        <v>6</v>
      </c>
      <c r="M3884" s="39" t="s">
        <v>29</v>
      </c>
      <c r="N3884" s="41" t="s">
        <v>2098</v>
      </c>
      <c r="O3884" s="39">
        <v>44886</v>
      </c>
      <c r="P3884" s="40">
        <v>1</v>
      </c>
      <c r="Q3884" s="40">
        <v>1</v>
      </c>
      <c r="R3884" s="40" t="str">
        <f>IFERROR(VLOOKUP(Tabla2[[#This Row],[CONTRATISTA PRNCIPAL]],Hoja1!$L$5:$M$9,2,FALSE),"CJV")</f>
        <v>CJV</v>
      </c>
      <c r="S3884" s="40" t="str">
        <f>IF(Tabla2[[#This Row],[EMPRESA]]=Tabla2[[#This Row],[CONTRATISTA PRNCIPAL]],"Principal","Secundaria")</f>
        <v>Principal</v>
      </c>
      <c r="T3884" s="42">
        <f>IFERROR(1/COUNTIF(Tabla2[CONTRATISTA PRNCIPAL],Tabla2[[#This Row],[CONTRATISTA PRNCIPAL]]),0)</f>
        <v>0.005025125628140704</v>
      </c>
      <c r="U3884" s="43">
        <f>IF(((TODAY()-Tabla2[[#This Row],[FECHA NACIMIENTO]])/365)&lt;18,"Corregir", IF(((TODAY()-Tabla2[[#This Row],[FECHA NACIMIENTO]])/365)&gt;80, "Corregir",ROUNDDOWN(((TODAY()-Tabla2[[#This Row],[FECHA NACIMIENTO]])/365),0)))</f>
        <v>49</v>
      </c>
      <c r="V38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84" s="44" t="str">
        <f>+IF(Tabla2[[#This Row],[Edad]]="Corregir","Corregir","Ok")</f>
        <v>Ok</v>
      </c>
      <c r="X3884" s="42" t="str">
        <f>+IFERROR(VLOOKUP(Tabla2[[#This Row],[DISTRITO SEGÚN DNI]],Hoja1!$A$2:$B$32,2,FALSE),"No")</f>
        <v>No</v>
      </c>
      <c r="Y3884" s="42" t="str">
        <f>IF(OR(LOWER(Tabla2[[#This Row],[GENERO]])="masculino", LOWER(Tabla2[[#This Row],[GENERO]])="femenino"),"OK","Corregir")</f>
        <v>OK</v>
      </c>
      <c r="Z3884" s="42" t="str">
        <f>+IF(Tabla2[[#This Row],[Nro. DNI / CE]]="","Corregir",IF(LEN(Tabla2[[#This Row],[Nro. DNI / CE]])&gt;=8,"OK","Corregir"))</f>
        <v>OK</v>
      </c>
      <c r="AA3884" s="42">
        <f>COUNTIF(Tabla2[APELLIDOS Y NOMBRES],Tabla2[[#This Row],[APELLIDOS Y NOMBRES]])</f>
        <v>1</v>
      </c>
      <c r="AB3884" s="42">
        <f>IF(Tabla2[[#This Row],[Trabajador]]&gt;1,1/Tabla2[[#This Row],[Trabajador]],Tabla2[[#This Row],[Trabajador]])</f>
        <v>1</v>
      </c>
      <c r="AC3884" t="str">
        <f>+IFERROR(IF(Tabla2[[#This Row],[FECHA CESE/BAJA]]="","No Aplica",IF(AND(MONTH(Tabla2[[#This Row],[FECHA CESE/BAJA]])=MONTH(TODAY()-30),YEAR(Tabla2[[#This Row],[FECHA CESE/BAJA]])=YEAR(TODAY())),MONTH(TODAY()-30)&amp;"-"&amp;YEAR(TODAY()),"Borrar")),"No aplica")</f>
        <v>No aplica</v>
      </c>
      <c r="AD3884" t="str">
        <f>+IFERROR(IF(Tabla2[[#This Row],[FECHA INICIO DE LABORES EN OBRA]]="","No Aplica",IF(AND(MONTH(Tabla2[[#This Row],[FECHA INICIO DE LABORES EN OBRA]])=MONTH(TODAY()-30),YEAR(Tabla2[[#This Row],[FECHA INICIO DE LABORES EN OBRA]])=YEAR(TODAY())),MONTH(TODAY()-30)&amp;"-"&amp;YEAR(TODAY()),"No Aplica")),"No Aplica")</f>
        <v>No Aplica</v>
      </c>
    </row>
    <row r="3885" spans="1:30" x14ac:dyDescent="0.25">
      <c r="A3885" s="13" t="s">
        <v>12809</v>
      </c>
      <c r="B3885" s="15" t="s">
        <v>12810</v>
      </c>
      <c r="C3885" s="15" t="s">
        <v>12810</v>
      </c>
      <c r="D3885" s="15" t="s">
        <v>12879</v>
      </c>
      <c r="E3885" s="15" t="s">
        <v>12880</v>
      </c>
      <c r="F3885" s="39">
        <v>29747</v>
      </c>
      <c r="G3885" s="15">
        <v>3</v>
      </c>
      <c r="H3885" s="15" t="s">
        <v>12812</v>
      </c>
      <c r="I3885" s="15" t="s">
        <v>12813</v>
      </c>
      <c r="J3885" s="15" t="s">
        <v>12881</v>
      </c>
      <c r="K3885" s="15" t="s">
        <v>3871</v>
      </c>
      <c r="L3885" s="40" t="s">
        <v>6</v>
      </c>
      <c r="M3885" s="39" t="s">
        <v>29</v>
      </c>
      <c r="N3885" s="41" t="s">
        <v>2114</v>
      </c>
      <c r="O3885" s="39">
        <v>44879</v>
      </c>
      <c r="P3885" s="40">
        <v>1</v>
      </c>
      <c r="Q3885" s="40">
        <v>1</v>
      </c>
      <c r="R3885" s="40" t="str">
        <f>IFERROR(VLOOKUP(Tabla2[[#This Row],[CONTRATISTA PRNCIPAL]],Hoja1!$L$5:$M$9,2,FALSE),"CJV")</f>
        <v>CJV</v>
      </c>
      <c r="S3885" s="40" t="str">
        <f>IF(Tabla2[[#This Row],[EMPRESA]]=Tabla2[[#This Row],[CONTRATISTA PRNCIPAL]],"Principal","Secundaria")</f>
        <v>Principal</v>
      </c>
      <c r="T3885" s="42">
        <f>IFERROR(1/COUNTIF(Tabla2[CONTRATISTA PRNCIPAL],Tabla2[[#This Row],[CONTRATISTA PRNCIPAL]]),0)</f>
        <v>0.005025125628140704</v>
      </c>
      <c r="U3885" s="43">
        <f>IF(((TODAY()-Tabla2[[#This Row],[FECHA NACIMIENTO]])/365)&lt;18,"Corregir", IF(((TODAY()-Tabla2[[#This Row],[FECHA NACIMIENTO]])/365)&gt;80, "Corregir",ROUNDDOWN(((TODAY()-Tabla2[[#This Row],[FECHA NACIMIENTO]])/365),0)))</f>
        <v>42</v>
      </c>
      <c r="V38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85" s="44" t="str">
        <f>+IF(Tabla2[[#This Row],[Edad]]="Corregir","Corregir","Ok")</f>
        <v>Ok</v>
      </c>
      <c r="X3885" s="42" t="str">
        <f>+IFERROR(VLOOKUP(Tabla2[[#This Row],[DISTRITO SEGÚN DNI]],Hoja1!$A$2:$B$32,2,FALSE),"No")</f>
        <v>No</v>
      </c>
      <c r="Y3885" s="42" t="str">
        <f>IF(OR(LOWER(Tabla2[[#This Row],[GENERO]])="masculino", LOWER(Tabla2[[#This Row],[GENERO]])="femenino"),"OK","Corregir")</f>
        <v>OK</v>
      </c>
      <c r="Z3885" s="42" t="str">
        <f>+IF(Tabla2[[#This Row],[Nro. DNI / CE]]="","Corregir",IF(LEN(Tabla2[[#This Row],[Nro. DNI / CE]])&gt;=8,"OK","Corregir"))</f>
        <v>OK</v>
      </c>
      <c r="AA3885" s="42">
        <f>COUNTIF(Tabla2[APELLIDOS Y NOMBRES],Tabla2[[#This Row],[APELLIDOS Y NOMBRES]])</f>
        <v>1</v>
      </c>
      <c r="AB3885" s="42">
        <f>IF(Tabla2[[#This Row],[Trabajador]]&gt;1,1/Tabla2[[#This Row],[Trabajador]],Tabla2[[#This Row],[Trabajador]])</f>
        <v>1</v>
      </c>
      <c r="AC3885" t="str">
        <f>+IFERROR(IF(Tabla2[[#This Row],[FECHA CESE/BAJA]]="","No Aplica",IF(AND(MONTH(Tabla2[[#This Row],[FECHA CESE/BAJA]])=MONTH(TODAY()-30),YEAR(Tabla2[[#This Row],[FECHA CESE/BAJA]])=YEAR(TODAY())),MONTH(TODAY()-30)&amp;"-"&amp;YEAR(TODAY()),"Borrar")),"No aplica")</f>
        <v>No aplica</v>
      </c>
      <c r="AD3885" t="str">
        <f>+IFERROR(IF(Tabla2[[#This Row],[FECHA INICIO DE LABORES EN OBRA]]="","No Aplica",IF(AND(MONTH(Tabla2[[#This Row],[FECHA INICIO DE LABORES EN OBRA]])=MONTH(TODAY()-30),YEAR(Tabla2[[#This Row],[FECHA INICIO DE LABORES EN OBRA]])=YEAR(TODAY())),MONTH(TODAY()-30)&amp;"-"&amp;YEAR(TODAY()),"No Aplica")),"No Aplica")</f>
        <v>No Aplica</v>
      </c>
    </row>
    <row r="3886" spans="1:30" x14ac:dyDescent="0.25">
      <c r="A3886" s="13" t="s">
        <v>12809</v>
      </c>
      <c r="B3886" s="15" t="s">
        <v>12810</v>
      </c>
      <c r="C3886" s="15" t="s">
        <v>12810</v>
      </c>
      <c r="D3886" s="15">
        <v>41194640</v>
      </c>
      <c r="E3886" s="15" t="s">
        <v>1604</v>
      </c>
      <c r="F3886" s="39">
        <v>29286</v>
      </c>
      <c r="G3886" s="15">
        <v>3</v>
      </c>
      <c r="H3886" s="15" t="s">
        <v>12812</v>
      </c>
      <c r="I3886" s="15" t="s">
        <v>12813</v>
      </c>
      <c r="J3886" s="15" t="s">
        <v>12882</v>
      </c>
      <c r="K3886" s="15" t="s">
        <v>27</v>
      </c>
      <c r="L3886" s="40" t="s">
        <v>6</v>
      </c>
      <c r="M3886" s="39" t="s">
        <v>29</v>
      </c>
      <c r="N3886" s="41" t="s">
        <v>2098</v>
      </c>
      <c r="O3886" s="39">
        <v>45117</v>
      </c>
      <c r="P3886" s="40">
        <v>1</v>
      </c>
      <c r="Q3886" s="40">
        <v>1</v>
      </c>
      <c r="R3886" s="40" t="str">
        <f>IFERROR(VLOOKUP(Tabla2[[#This Row],[CONTRATISTA PRNCIPAL]],Hoja1!$L$5:$M$9,2,FALSE),"CJV")</f>
        <v>CJV</v>
      </c>
      <c r="S3886" s="40" t="str">
        <f>IF(Tabla2[[#This Row],[EMPRESA]]=Tabla2[[#This Row],[CONTRATISTA PRNCIPAL]],"Principal","Secundaria")</f>
        <v>Principal</v>
      </c>
      <c r="T3886" s="42">
        <f>IFERROR(1/COUNTIF(Tabla2[CONTRATISTA PRNCIPAL],Tabla2[[#This Row],[CONTRATISTA PRNCIPAL]]),0)</f>
        <v>0.005025125628140704</v>
      </c>
      <c r="U3886" s="43">
        <f>IF(((TODAY()-Tabla2[[#This Row],[FECHA NACIMIENTO]])/365)&lt;18,"Corregir", IF(((TODAY()-Tabla2[[#This Row],[FECHA NACIMIENTO]])/365)&gt;80, "Corregir",ROUNDDOWN(((TODAY()-Tabla2[[#This Row],[FECHA NACIMIENTO]])/365),0)))</f>
        <v>43</v>
      </c>
      <c r="V38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86" s="44" t="str">
        <f>+IF(Tabla2[[#This Row],[Edad]]="Corregir","Corregir","Ok")</f>
        <v>Ok</v>
      </c>
      <c r="X3886" s="42" t="str">
        <f>+IFERROR(VLOOKUP(Tabla2[[#This Row],[DISTRITO SEGÚN DNI]],Hoja1!$A$2:$B$32,2,FALSE),"No")</f>
        <v>CALLAO</v>
      </c>
      <c r="Y3886" s="42" t="str">
        <f>IF(OR(LOWER(Tabla2[[#This Row],[GENERO]])="masculino", LOWER(Tabla2[[#This Row],[GENERO]])="femenino"),"OK","Corregir")</f>
        <v>OK</v>
      </c>
      <c r="Z3886" s="42" t="str">
        <f>+IF(Tabla2[[#This Row],[Nro. DNI / CE]]="","Corregir",IF(LEN(Tabla2[[#This Row],[Nro. DNI / CE]])&gt;=8,"OK","Corregir"))</f>
        <v>OK</v>
      </c>
      <c r="AA3886" s="42">
        <f>COUNTIF(Tabla2[APELLIDOS Y NOMBRES],Tabla2[[#This Row],[APELLIDOS Y NOMBRES]])</f>
        <v>1</v>
      </c>
      <c r="AB3886" s="42">
        <f>IF(Tabla2[[#This Row],[Trabajador]]&gt;1,1/Tabla2[[#This Row],[Trabajador]],Tabla2[[#This Row],[Trabajador]])</f>
        <v>1</v>
      </c>
      <c r="AC3886" t="str">
        <f>+IFERROR(IF(Tabla2[[#This Row],[FECHA CESE/BAJA]]="","No Aplica",IF(AND(MONTH(Tabla2[[#This Row],[FECHA CESE/BAJA]])=MONTH(TODAY()-30),YEAR(Tabla2[[#This Row],[FECHA CESE/BAJA]])=YEAR(TODAY())),MONTH(TODAY()-30)&amp;"-"&amp;YEAR(TODAY()),"Borrar")),"No aplica")</f>
        <v>No aplica</v>
      </c>
      <c r="AD3886" t="str">
        <f>+IFERROR(IF(Tabla2[[#This Row],[FECHA INICIO DE LABORES EN OBRA]]="","No Aplica",IF(AND(MONTH(Tabla2[[#This Row],[FECHA INICIO DE LABORES EN OBRA]])=MONTH(TODAY()-30),YEAR(Tabla2[[#This Row],[FECHA INICIO DE LABORES EN OBRA]])=YEAR(TODAY())),MONTH(TODAY()-30)&amp;"-"&amp;YEAR(TODAY()),"No Aplica")),"No Aplica")</f>
        <v>No Aplica</v>
      </c>
    </row>
    <row r="3887" spans="1:30" x14ac:dyDescent="0.25">
      <c r="A3887" s="13" t="s">
        <v>12809</v>
      </c>
      <c r="B3887" s="15" t="s">
        <v>12810</v>
      </c>
      <c r="C3887" s="15" t="s">
        <v>12810</v>
      </c>
      <c r="D3887" s="15">
        <v>44796333</v>
      </c>
      <c r="E3887" s="15" t="s">
        <v>12883</v>
      </c>
      <c r="F3887" s="39">
        <v>32137</v>
      </c>
      <c r="G3887" s="15">
        <v>1</v>
      </c>
      <c r="H3887" s="15" t="s">
        <v>12884</v>
      </c>
      <c r="I3887" s="15" t="s">
        <v>12813</v>
      </c>
      <c r="J3887" s="15" t="s">
        <v>12885</v>
      </c>
      <c r="K3887" s="15" t="s">
        <v>4894</v>
      </c>
      <c r="L3887" s="40" t="s">
        <v>6</v>
      </c>
      <c r="M3887" s="39" t="s">
        <v>29</v>
      </c>
      <c r="N3887" s="41" t="s">
        <v>2098</v>
      </c>
      <c r="O3887" s="39">
        <v>45097</v>
      </c>
      <c r="P3887" s="40">
        <v>1</v>
      </c>
      <c r="Q3887" s="40">
        <v>1</v>
      </c>
      <c r="R3887" s="40" t="str">
        <f>IFERROR(VLOOKUP(Tabla2[[#This Row],[CONTRATISTA PRNCIPAL]],Hoja1!$L$5:$M$9,2,FALSE),"CJV")</f>
        <v>CJV</v>
      </c>
      <c r="S3887" s="40" t="str">
        <f>IF(Tabla2[[#This Row],[EMPRESA]]=Tabla2[[#This Row],[CONTRATISTA PRNCIPAL]],"Principal","Secundaria")</f>
        <v>Principal</v>
      </c>
      <c r="T3887" s="42">
        <f>IFERROR(1/COUNTIF(Tabla2[CONTRATISTA PRNCIPAL],Tabla2[[#This Row],[CONTRATISTA PRNCIPAL]]),0)</f>
        <v>0.005025125628140704</v>
      </c>
      <c r="U3887" s="43">
        <f>IF(((TODAY()-Tabla2[[#This Row],[FECHA NACIMIENTO]])/365)&lt;18,"Corregir", IF(((TODAY()-Tabla2[[#This Row],[FECHA NACIMIENTO]])/365)&gt;80, "Corregir",ROUNDDOWN(((TODAY()-Tabla2[[#This Row],[FECHA NACIMIENTO]])/365),0)))</f>
        <v>35</v>
      </c>
      <c r="V38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87" s="44" t="str">
        <f>+IF(Tabla2[[#This Row],[Edad]]="Corregir","Corregir","Ok")</f>
        <v>Ok</v>
      </c>
      <c r="X3887" s="42" t="str">
        <f>+IFERROR(VLOOKUP(Tabla2[[#This Row],[DISTRITO SEGÚN DNI]],Hoja1!$A$2:$B$32,2,FALSE),"No")</f>
        <v>No</v>
      </c>
      <c r="Y3887" s="42" t="str">
        <f>IF(OR(LOWER(Tabla2[[#This Row],[GENERO]])="masculino", LOWER(Tabla2[[#This Row],[GENERO]])="femenino"),"OK","Corregir")</f>
        <v>OK</v>
      </c>
      <c r="Z3887" s="42" t="str">
        <f>+IF(Tabla2[[#This Row],[Nro. DNI / CE]]="","Corregir",IF(LEN(Tabla2[[#This Row],[Nro. DNI / CE]])&gt;=8,"OK","Corregir"))</f>
        <v>OK</v>
      </c>
      <c r="AA3887" s="42">
        <f>COUNTIF(Tabla2[APELLIDOS Y NOMBRES],Tabla2[[#This Row],[APELLIDOS Y NOMBRES]])</f>
        <v>1</v>
      </c>
      <c r="AB3887" s="42">
        <f>IF(Tabla2[[#This Row],[Trabajador]]&gt;1,1/Tabla2[[#This Row],[Trabajador]],Tabla2[[#This Row],[Trabajador]])</f>
        <v>1</v>
      </c>
      <c r="AC3887" t="str">
        <f>+IFERROR(IF(Tabla2[[#This Row],[FECHA CESE/BAJA]]="","No Aplica",IF(AND(MONTH(Tabla2[[#This Row],[FECHA CESE/BAJA]])=MONTH(TODAY()-30),YEAR(Tabla2[[#This Row],[FECHA CESE/BAJA]])=YEAR(TODAY())),MONTH(TODAY()-30)&amp;"-"&amp;YEAR(TODAY()),"Borrar")),"No aplica")</f>
        <v>No aplica</v>
      </c>
      <c r="AD3887" t="str">
        <f>+IFERROR(IF(Tabla2[[#This Row],[FECHA INICIO DE LABORES EN OBRA]]="","No Aplica",IF(AND(MONTH(Tabla2[[#This Row],[FECHA INICIO DE LABORES EN OBRA]])=MONTH(TODAY()-30),YEAR(Tabla2[[#This Row],[FECHA INICIO DE LABORES EN OBRA]])=YEAR(TODAY())),MONTH(TODAY()-30)&amp;"-"&amp;YEAR(TODAY()),"No Aplica")),"No Aplica")</f>
        <v>No Aplica</v>
      </c>
    </row>
    <row r="3888" spans="1:30" x14ac:dyDescent="0.25">
      <c r="A3888" s="13" t="s">
        <v>12809</v>
      </c>
      <c r="B3888" s="15" t="s">
        <v>12810</v>
      </c>
      <c r="C3888" s="15" t="s">
        <v>12810</v>
      </c>
      <c r="D3888" s="15">
        <v>10880281</v>
      </c>
      <c r="E3888" s="15" t="s">
        <v>12886</v>
      </c>
      <c r="F3888" s="39">
        <v>28661</v>
      </c>
      <c r="G3888" s="15">
        <v>3</v>
      </c>
      <c r="H3888" s="15" t="s">
        <v>12812</v>
      </c>
      <c r="I3888" s="15" t="s">
        <v>12813</v>
      </c>
      <c r="J3888" s="15" t="s">
        <v>12887</v>
      </c>
      <c r="K3888" s="15" t="s">
        <v>2237</v>
      </c>
      <c r="L3888" s="40" t="s">
        <v>6</v>
      </c>
      <c r="M3888" s="39" t="s">
        <v>29</v>
      </c>
      <c r="N3888" s="41" t="s">
        <v>2098</v>
      </c>
      <c r="O3888" s="39">
        <v>43697</v>
      </c>
      <c r="P3888" s="40">
        <v>1</v>
      </c>
      <c r="Q3888" s="40">
        <v>1</v>
      </c>
      <c r="R3888" s="40" t="str">
        <f>IFERROR(VLOOKUP(Tabla2[[#This Row],[CONTRATISTA PRNCIPAL]],Hoja1!$L$5:$M$9,2,FALSE),"CJV")</f>
        <v>CJV</v>
      </c>
      <c r="S3888" s="40" t="str">
        <f>IF(Tabla2[[#This Row],[EMPRESA]]=Tabla2[[#This Row],[CONTRATISTA PRNCIPAL]],"Principal","Secundaria")</f>
        <v>Principal</v>
      </c>
      <c r="T3888" s="42">
        <f>IFERROR(1/COUNTIF(Tabla2[CONTRATISTA PRNCIPAL],Tabla2[[#This Row],[CONTRATISTA PRNCIPAL]]),0)</f>
        <v>0.005025125628140704</v>
      </c>
      <c r="U3888" s="43">
        <f>IF(((TODAY()-Tabla2[[#This Row],[FECHA NACIMIENTO]])/365)&lt;18,"Corregir", IF(((TODAY()-Tabla2[[#This Row],[FECHA NACIMIENTO]])/365)&gt;80, "Corregir",ROUNDDOWN(((TODAY()-Tabla2[[#This Row],[FECHA NACIMIENTO]])/365),0)))</f>
        <v>45</v>
      </c>
      <c r="V38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88" s="44" t="str">
        <f>+IF(Tabla2[[#This Row],[Edad]]="Corregir","Corregir","Ok")</f>
        <v>Ok</v>
      </c>
      <c r="X3888" s="42" t="str">
        <f>+IFERROR(VLOOKUP(Tabla2[[#This Row],[DISTRITO SEGÚN DNI]],Hoja1!$A$2:$B$32,2,FALSE),"No")</f>
        <v>No</v>
      </c>
      <c r="Y3888" s="42" t="str">
        <f>IF(OR(LOWER(Tabla2[[#This Row],[GENERO]])="masculino", LOWER(Tabla2[[#This Row],[GENERO]])="femenino"),"OK","Corregir")</f>
        <v>OK</v>
      </c>
      <c r="Z3888" s="42" t="str">
        <f>+IF(Tabla2[[#This Row],[Nro. DNI / CE]]="","Corregir",IF(LEN(Tabla2[[#This Row],[Nro. DNI / CE]])&gt;=8,"OK","Corregir"))</f>
        <v>OK</v>
      </c>
      <c r="AA3888" s="42">
        <f>COUNTIF(Tabla2[APELLIDOS Y NOMBRES],Tabla2[[#This Row],[APELLIDOS Y NOMBRES]])</f>
        <v>1</v>
      </c>
      <c r="AB3888" s="42">
        <f>IF(Tabla2[[#This Row],[Trabajador]]&gt;1,1/Tabla2[[#This Row],[Trabajador]],Tabla2[[#This Row],[Trabajador]])</f>
        <v>1</v>
      </c>
      <c r="AC3888" t="str">
        <f>+IFERROR(IF(Tabla2[[#This Row],[FECHA CESE/BAJA]]="","No Aplica",IF(AND(MONTH(Tabla2[[#This Row],[FECHA CESE/BAJA]])=MONTH(TODAY()-30),YEAR(Tabla2[[#This Row],[FECHA CESE/BAJA]])=YEAR(TODAY())),MONTH(TODAY()-30)&amp;"-"&amp;YEAR(TODAY()),"Borrar")),"No aplica")</f>
        <v>No aplica</v>
      </c>
      <c r="AD3888" t="str">
        <f>+IFERROR(IF(Tabla2[[#This Row],[FECHA INICIO DE LABORES EN OBRA]]="","No Aplica",IF(AND(MONTH(Tabla2[[#This Row],[FECHA INICIO DE LABORES EN OBRA]])=MONTH(TODAY()-30),YEAR(Tabla2[[#This Row],[FECHA INICIO DE LABORES EN OBRA]])=YEAR(TODAY())),MONTH(TODAY()-30)&amp;"-"&amp;YEAR(TODAY()),"No Aplica")),"No Aplica")</f>
        <v>No Aplica</v>
      </c>
    </row>
    <row r="3889" spans="1:30" x14ac:dyDescent="0.25">
      <c r="A3889" s="13" t="s">
        <v>12809</v>
      </c>
      <c r="B3889" s="15" t="s">
        <v>12810</v>
      </c>
      <c r="C3889" s="15" t="s">
        <v>12810</v>
      </c>
      <c r="D3889" s="15" t="s">
        <v>12888</v>
      </c>
      <c r="E3889" s="15" t="s">
        <v>12889</v>
      </c>
      <c r="F3889" s="39">
        <v>26319</v>
      </c>
      <c r="G3889" s="15">
        <v>3</v>
      </c>
      <c r="H3889" s="15" t="s">
        <v>12812</v>
      </c>
      <c r="I3889" s="15" t="s">
        <v>12813</v>
      </c>
      <c r="J3889" s="15" t="s">
        <v>12890</v>
      </c>
      <c r="K3889" s="15" t="s">
        <v>2645</v>
      </c>
      <c r="L3889" s="40" t="s">
        <v>6</v>
      </c>
      <c r="M3889" s="39" t="s">
        <v>29</v>
      </c>
      <c r="N3889" s="41" t="s">
        <v>2098</v>
      </c>
      <c r="O3889" s="39">
        <v>45167</v>
      </c>
      <c r="P3889" s="40">
        <v>1</v>
      </c>
      <c r="Q3889" s="40">
        <v>1</v>
      </c>
      <c r="R3889" s="40" t="str">
        <f>IFERROR(VLOOKUP(Tabla2[[#This Row],[CONTRATISTA PRNCIPAL]],Hoja1!$L$5:$M$9,2,FALSE),"CJV")</f>
        <v>CJV</v>
      </c>
      <c r="S3889" s="40" t="str">
        <f>IF(Tabla2[[#This Row],[EMPRESA]]=Tabla2[[#This Row],[CONTRATISTA PRNCIPAL]],"Principal","Secundaria")</f>
        <v>Principal</v>
      </c>
      <c r="T3889" s="42">
        <f>IFERROR(1/COUNTIF(Tabla2[CONTRATISTA PRNCIPAL],Tabla2[[#This Row],[CONTRATISTA PRNCIPAL]]),0)</f>
        <v>0.005025125628140704</v>
      </c>
      <c r="U3889" s="43">
        <f>IF(((TODAY()-Tabla2[[#This Row],[FECHA NACIMIENTO]])/365)&lt;18,"Corregir", IF(((TODAY()-Tabla2[[#This Row],[FECHA NACIMIENTO]])/365)&gt;80, "Corregir",ROUNDDOWN(((TODAY()-Tabla2[[#This Row],[FECHA NACIMIENTO]])/365),0)))</f>
        <v>51</v>
      </c>
      <c r="V38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89" s="44" t="str">
        <f>+IF(Tabla2[[#This Row],[Edad]]="Corregir","Corregir","Ok")</f>
        <v>Ok</v>
      </c>
      <c r="X3889" s="42" t="str">
        <f>+IFERROR(VLOOKUP(Tabla2[[#This Row],[DISTRITO SEGÚN DNI]],Hoja1!$A$2:$B$32,2,FALSE),"No")</f>
        <v>No</v>
      </c>
      <c r="Y3889" s="42" t="str">
        <f>IF(OR(LOWER(Tabla2[[#This Row],[GENERO]])="masculino", LOWER(Tabla2[[#This Row],[GENERO]])="femenino"),"OK","Corregir")</f>
        <v>OK</v>
      </c>
      <c r="Z3889" s="42" t="str">
        <f>+IF(Tabla2[[#This Row],[Nro. DNI / CE]]="","Corregir",IF(LEN(Tabla2[[#This Row],[Nro. DNI / CE]])&gt;=8,"OK","Corregir"))</f>
        <v>OK</v>
      </c>
      <c r="AA3889" s="42">
        <f>COUNTIF(Tabla2[APELLIDOS Y NOMBRES],Tabla2[[#This Row],[APELLIDOS Y NOMBRES]])</f>
        <v>1</v>
      </c>
      <c r="AB3889" s="42">
        <f>IF(Tabla2[[#This Row],[Trabajador]]&gt;1,1/Tabla2[[#This Row],[Trabajador]],Tabla2[[#This Row],[Trabajador]])</f>
        <v>1</v>
      </c>
      <c r="AC3889" t="str">
        <f>+IFERROR(IF(Tabla2[[#This Row],[FECHA CESE/BAJA]]="","No Aplica",IF(AND(MONTH(Tabla2[[#This Row],[FECHA CESE/BAJA]])=MONTH(TODAY()-30),YEAR(Tabla2[[#This Row],[FECHA CESE/BAJA]])=YEAR(TODAY())),MONTH(TODAY()-30)&amp;"-"&amp;YEAR(TODAY()),"Borrar")),"No aplica")</f>
        <v>No aplica</v>
      </c>
      <c r="AD3889" t="str">
        <f>+IFERROR(IF(Tabla2[[#This Row],[FECHA INICIO DE LABORES EN OBRA]]="","No Aplica",IF(AND(MONTH(Tabla2[[#This Row],[FECHA INICIO DE LABORES EN OBRA]])=MONTH(TODAY()-30),YEAR(Tabla2[[#This Row],[FECHA INICIO DE LABORES EN OBRA]])=YEAR(TODAY())),MONTH(TODAY()-30)&amp;"-"&amp;YEAR(TODAY()),"No Aplica")),"No Aplica")</f>
        <v>8-2023</v>
      </c>
    </row>
    <row r="3890" spans="1:30" x14ac:dyDescent="0.25">
      <c r="A3890" s="13" t="s">
        <v>12809</v>
      </c>
      <c r="B3890" s="15" t="s">
        <v>12810</v>
      </c>
      <c r="C3890" s="15" t="s">
        <v>12810</v>
      </c>
      <c r="D3890" s="15">
        <v>41638332</v>
      </c>
      <c r="E3890" s="15" t="s">
        <v>84</v>
      </c>
      <c r="F3890" s="39">
        <v>30457</v>
      </c>
      <c r="G3890" s="15">
        <v>3</v>
      </c>
      <c r="H3890" s="15" t="s">
        <v>12812</v>
      </c>
      <c r="I3890" s="15" t="s">
        <v>12813</v>
      </c>
      <c r="J3890" s="15" t="s">
        <v>12891</v>
      </c>
      <c r="K3890" s="15" t="s">
        <v>2022</v>
      </c>
      <c r="L3890" s="40" t="s">
        <v>6</v>
      </c>
      <c r="M3890" s="39" t="s">
        <v>29</v>
      </c>
      <c r="N3890" s="41" t="s">
        <v>2098</v>
      </c>
      <c r="O3890" s="39">
        <v>44798</v>
      </c>
      <c r="P3890" s="40">
        <v>1</v>
      </c>
      <c r="Q3890" s="40">
        <v>1</v>
      </c>
      <c r="R3890" s="40" t="str">
        <f>IFERROR(VLOOKUP(Tabla2[[#This Row],[CONTRATISTA PRNCIPAL]],Hoja1!$L$5:$M$9,2,FALSE),"CJV")</f>
        <v>CJV</v>
      </c>
      <c r="S3890" s="40" t="str">
        <f>IF(Tabla2[[#This Row],[EMPRESA]]=Tabla2[[#This Row],[CONTRATISTA PRNCIPAL]],"Principal","Secundaria")</f>
        <v>Principal</v>
      </c>
      <c r="T3890" s="42">
        <f>IFERROR(1/COUNTIF(Tabla2[CONTRATISTA PRNCIPAL],Tabla2[[#This Row],[CONTRATISTA PRNCIPAL]]),0)</f>
        <v>0.005025125628140704</v>
      </c>
      <c r="U3890" s="43">
        <f>IF(((TODAY()-Tabla2[[#This Row],[FECHA NACIMIENTO]])/365)&lt;18,"Corregir", IF(((TODAY()-Tabla2[[#This Row],[FECHA NACIMIENTO]])/365)&gt;80, "Corregir",ROUNDDOWN(((TODAY()-Tabla2[[#This Row],[FECHA NACIMIENTO]])/365),0)))</f>
        <v>40</v>
      </c>
      <c r="V38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90" s="44" t="str">
        <f>+IF(Tabla2[[#This Row],[Edad]]="Corregir","Corregir","Ok")</f>
        <v>Ok</v>
      </c>
      <c r="X3890" s="42" t="str">
        <f>+IFERROR(VLOOKUP(Tabla2[[#This Row],[DISTRITO SEGÚN DNI]],Hoja1!$A$2:$B$32,2,FALSE),"No")</f>
        <v>CALLAO</v>
      </c>
      <c r="Y3890" s="42" t="str">
        <f>IF(OR(LOWER(Tabla2[[#This Row],[GENERO]])="masculino", LOWER(Tabla2[[#This Row],[GENERO]])="femenino"),"OK","Corregir")</f>
        <v>OK</v>
      </c>
      <c r="Z3890" s="42" t="str">
        <f>+IF(Tabla2[[#This Row],[Nro. DNI / CE]]="","Corregir",IF(LEN(Tabla2[[#This Row],[Nro. DNI / CE]])&gt;=8,"OK","Corregir"))</f>
        <v>OK</v>
      </c>
      <c r="AA3890" s="42">
        <f>COUNTIF(Tabla2[APELLIDOS Y NOMBRES],Tabla2[[#This Row],[APELLIDOS Y NOMBRES]])</f>
        <v>1</v>
      </c>
      <c r="AB3890" s="42">
        <f>IF(Tabla2[[#This Row],[Trabajador]]&gt;1,1/Tabla2[[#This Row],[Trabajador]],Tabla2[[#This Row],[Trabajador]])</f>
        <v>1</v>
      </c>
      <c r="AC3890" t="str">
        <f>+IFERROR(IF(Tabla2[[#This Row],[FECHA CESE/BAJA]]="","No Aplica",IF(AND(MONTH(Tabla2[[#This Row],[FECHA CESE/BAJA]])=MONTH(TODAY()-30),YEAR(Tabla2[[#This Row],[FECHA CESE/BAJA]])=YEAR(TODAY())),MONTH(TODAY()-30)&amp;"-"&amp;YEAR(TODAY()),"Borrar")),"No aplica")</f>
        <v>No aplica</v>
      </c>
      <c r="AD3890" t="str">
        <f>+IFERROR(IF(Tabla2[[#This Row],[FECHA INICIO DE LABORES EN OBRA]]="","No Aplica",IF(AND(MONTH(Tabla2[[#This Row],[FECHA INICIO DE LABORES EN OBRA]])=MONTH(TODAY()-30),YEAR(Tabla2[[#This Row],[FECHA INICIO DE LABORES EN OBRA]])=YEAR(TODAY())),MONTH(TODAY()-30)&amp;"-"&amp;YEAR(TODAY()),"No Aplica")),"No Aplica")</f>
        <v>No Aplica</v>
      </c>
    </row>
    <row r="3891" spans="1:30" x14ac:dyDescent="0.25">
      <c r="A3891" s="13" t="s">
        <v>12809</v>
      </c>
      <c r="B3891" s="15" t="s">
        <v>12810</v>
      </c>
      <c r="C3891" s="15" t="s">
        <v>12810</v>
      </c>
      <c r="D3891" s="15">
        <v>45396960</v>
      </c>
      <c r="E3891" s="15" t="s">
        <v>12892</v>
      </c>
      <c r="F3891" s="39">
        <v>32450</v>
      </c>
      <c r="G3891" s="15">
        <v>3</v>
      </c>
      <c r="H3891" s="15" t="s">
        <v>12893</v>
      </c>
      <c r="I3891" s="15" t="s">
        <v>12813</v>
      </c>
      <c r="J3891" s="15" t="s">
        <v>12894</v>
      </c>
      <c r="K3891" s="15" t="s">
        <v>2242</v>
      </c>
      <c r="L3891" s="40" t="s">
        <v>6</v>
      </c>
      <c r="M3891" s="39" t="s">
        <v>29</v>
      </c>
      <c r="N3891" s="41" t="s">
        <v>2098</v>
      </c>
      <c r="O3891" s="39">
        <v>42795</v>
      </c>
      <c r="P3891" s="40">
        <v>1</v>
      </c>
      <c r="Q3891" s="40">
        <v>2</v>
      </c>
      <c r="R3891" s="40" t="str">
        <f>IFERROR(VLOOKUP(Tabla2[[#This Row],[CONTRATISTA PRNCIPAL]],Hoja1!$L$5:$M$9,2,FALSE),"CJV")</f>
        <v>CJV</v>
      </c>
      <c r="S3891" s="40" t="str">
        <f>IF(Tabla2[[#This Row],[EMPRESA]]=Tabla2[[#This Row],[CONTRATISTA PRNCIPAL]],"Principal","Secundaria")</f>
        <v>Principal</v>
      </c>
      <c r="T3891" s="42">
        <f>IFERROR(1/COUNTIF(Tabla2[CONTRATISTA PRNCIPAL],Tabla2[[#This Row],[CONTRATISTA PRNCIPAL]]),0)</f>
        <v>0.005025125628140704</v>
      </c>
      <c r="U3891" s="43">
        <f>IF(((TODAY()-Tabla2[[#This Row],[FECHA NACIMIENTO]])/365)&lt;18,"Corregir", IF(((TODAY()-Tabla2[[#This Row],[FECHA NACIMIENTO]])/365)&gt;80, "Corregir",ROUNDDOWN(((TODAY()-Tabla2[[#This Row],[FECHA NACIMIENTO]])/365),0)))</f>
        <v>34</v>
      </c>
      <c r="V38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91" s="44" t="str">
        <f>+IF(Tabla2[[#This Row],[Edad]]="Corregir","Corregir","Ok")</f>
        <v>Ok</v>
      </c>
      <c r="X3891" s="42" t="str">
        <f>+IFERROR(VLOOKUP(Tabla2[[#This Row],[DISTRITO SEGÚN DNI]],Hoja1!$A$2:$B$32,2,FALSE),"No")</f>
        <v>No</v>
      </c>
      <c r="Y3891" s="42" t="str">
        <f>IF(OR(LOWER(Tabla2[[#This Row],[GENERO]])="masculino", LOWER(Tabla2[[#This Row],[GENERO]])="femenino"),"OK","Corregir")</f>
        <v>OK</v>
      </c>
      <c r="Z3891" s="42" t="str">
        <f>+IF(Tabla2[[#This Row],[Nro. DNI / CE]]="","Corregir",IF(LEN(Tabla2[[#This Row],[Nro. DNI / CE]])&gt;=8,"OK","Corregir"))</f>
        <v>OK</v>
      </c>
      <c r="AA3891" s="42">
        <f>COUNTIF(Tabla2[APELLIDOS Y NOMBRES],Tabla2[[#This Row],[APELLIDOS Y NOMBRES]])</f>
        <v>1</v>
      </c>
      <c r="AB3891" s="42">
        <f>IF(Tabla2[[#This Row],[Trabajador]]&gt;1,1/Tabla2[[#This Row],[Trabajador]],Tabla2[[#This Row],[Trabajador]])</f>
        <v>1</v>
      </c>
      <c r="AC3891" t="str">
        <f>+IFERROR(IF(Tabla2[[#This Row],[FECHA CESE/BAJA]]="","No Aplica",IF(AND(MONTH(Tabla2[[#This Row],[FECHA CESE/BAJA]])=MONTH(TODAY()-30),YEAR(Tabla2[[#This Row],[FECHA CESE/BAJA]])=YEAR(TODAY())),MONTH(TODAY()-30)&amp;"-"&amp;YEAR(TODAY()),"Borrar")),"No aplica")</f>
        <v>No aplica</v>
      </c>
      <c r="AD3891" t="str">
        <f>+IFERROR(IF(Tabla2[[#This Row],[FECHA INICIO DE LABORES EN OBRA]]="","No Aplica",IF(AND(MONTH(Tabla2[[#This Row],[FECHA INICIO DE LABORES EN OBRA]])=MONTH(TODAY()-30),YEAR(Tabla2[[#This Row],[FECHA INICIO DE LABORES EN OBRA]])=YEAR(TODAY())),MONTH(TODAY()-30)&amp;"-"&amp;YEAR(TODAY()),"No Aplica")),"No Aplica")</f>
        <v>No Aplica</v>
      </c>
    </row>
    <row r="3892" spans="1:30" x14ac:dyDescent="0.25">
      <c r="A3892" s="13" t="s">
        <v>12809</v>
      </c>
      <c r="B3892" s="15" t="s">
        <v>12810</v>
      </c>
      <c r="C3892" s="15" t="s">
        <v>12810</v>
      </c>
      <c r="D3892" s="15">
        <v>44455349</v>
      </c>
      <c r="E3892" s="15" t="s">
        <v>12895</v>
      </c>
      <c r="F3892" s="39">
        <v>30791</v>
      </c>
      <c r="G3892" s="15">
        <v>3</v>
      </c>
      <c r="H3892" s="15" t="s">
        <v>12812</v>
      </c>
      <c r="I3892" s="15" t="s">
        <v>12813</v>
      </c>
      <c r="J3892" s="15" t="s">
        <v>12896</v>
      </c>
      <c r="K3892" s="15" t="s">
        <v>2641</v>
      </c>
      <c r="L3892" s="40" t="s">
        <v>6</v>
      </c>
      <c r="M3892" s="39" t="s">
        <v>29</v>
      </c>
      <c r="N3892" s="41" t="s">
        <v>2098</v>
      </c>
      <c r="O3892" s="39">
        <v>44820</v>
      </c>
      <c r="P3892" s="40">
        <v>1</v>
      </c>
      <c r="Q3892" s="40">
        <v>1</v>
      </c>
      <c r="R3892" s="40" t="str">
        <f>IFERROR(VLOOKUP(Tabla2[[#This Row],[CONTRATISTA PRNCIPAL]],Hoja1!$L$5:$M$9,2,FALSE),"CJV")</f>
        <v>CJV</v>
      </c>
      <c r="S3892" s="40" t="str">
        <f>IF(Tabla2[[#This Row],[EMPRESA]]=Tabla2[[#This Row],[CONTRATISTA PRNCIPAL]],"Principal","Secundaria")</f>
        <v>Principal</v>
      </c>
      <c r="T3892" s="42">
        <f>IFERROR(1/COUNTIF(Tabla2[CONTRATISTA PRNCIPAL],Tabla2[[#This Row],[CONTRATISTA PRNCIPAL]]),0)</f>
        <v>0.005025125628140704</v>
      </c>
      <c r="U3892" s="43">
        <f>IF(((TODAY()-Tabla2[[#This Row],[FECHA NACIMIENTO]])/365)&lt;18,"Corregir", IF(((TODAY()-Tabla2[[#This Row],[FECHA NACIMIENTO]])/365)&gt;80, "Corregir",ROUNDDOWN(((TODAY()-Tabla2[[#This Row],[FECHA NACIMIENTO]])/365),0)))</f>
        <v>39</v>
      </c>
      <c r="V38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892" s="44" t="str">
        <f>+IF(Tabla2[[#This Row],[Edad]]="Corregir","Corregir","Ok")</f>
        <v>Ok</v>
      </c>
      <c r="X3892" s="42" t="str">
        <f>+IFERROR(VLOOKUP(Tabla2[[#This Row],[DISTRITO SEGÚN DNI]],Hoja1!$A$2:$B$32,2,FALSE),"No")</f>
        <v>No</v>
      </c>
      <c r="Y3892" s="42" t="str">
        <f>IF(OR(LOWER(Tabla2[[#This Row],[GENERO]])="masculino", LOWER(Tabla2[[#This Row],[GENERO]])="femenino"),"OK","Corregir")</f>
        <v>OK</v>
      </c>
      <c r="Z3892" s="42" t="str">
        <f>+IF(Tabla2[[#This Row],[Nro. DNI / CE]]="","Corregir",IF(LEN(Tabla2[[#This Row],[Nro. DNI / CE]])&gt;=8,"OK","Corregir"))</f>
        <v>OK</v>
      </c>
      <c r="AA3892" s="42">
        <f>COUNTIF(Tabla2[APELLIDOS Y NOMBRES],Tabla2[[#This Row],[APELLIDOS Y NOMBRES]])</f>
        <v>1</v>
      </c>
      <c r="AB3892" s="42">
        <f>IF(Tabla2[[#This Row],[Trabajador]]&gt;1,1/Tabla2[[#This Row],[Trabajador]],Tabla2[[#This Row],[Trabajador]])</f>
        <v>1</v>
      </c>
      <c r="AC3892" t="str">
        <f>+IFERROR(IF(Tabla2[[#This Row],[FECHA CESE/BAJA]]="","No Aplica",IF(AND(MONTH(Tabla2[[#This Row],[FECHA CESE/BAJA]])=MONTH(TODAY()-30),YEAR(Tabla2[[#This Row],[FECHA CESE/BAJA]])=YEAR(TODAY())),MONTH(TODAY()-30)&amp;"-"&amp;YEAR(TODAY()),"Borrar")),"No aplica")</f>
        <v>No aplica</v>
      </c>
      <c r="AD3892" t="str">
        <f>+IFERROR(IF(Tabla2[[#This Row],[FECHA INICIO DE LABORES EN OBRA]]="","No Aplica",IF(AND(MONTH(Tabla2[[#This Row],[FECHA INICIO DE LABORES EN OBRA]])=MONTH(TODAY()-30),YEAR(Tabla2[[#This Row],[FECHA INICIO DE LABORES EN OBRA]])=YEAR(TODAY())),MONTH(TODAY()-30)&amp;"-"&amp;YEAR(TODAY()),"No Aplica")),"No Aplica")</f>
        <v>No Aplica</v>
      </c>
    </row>
    <row r="3893" spans="1:30" x14ac:dyDescent="0.25">
      <c r="A3893" s="13" t="s">
        <v>12809</v>
      </c>
      <c r="B3893" s="15" t="s">
        <v>12810</v>
      </c>
      <c r="C3893" s="15" t="s">
        <v>12810</v>
      </c>
      <c r="D3893" s="15">
        <v>10021981</v>
      </c>
      <c r="E3893" s="15" t="s">
        <v>12897</v>
      </c>
      <c r="F3893" s="39">
        <v>27165</v>
      </c>
      <c r="G3893" s="15">
        <v>3</v>
      </c>
      <c r="H3893" s="15" t="s">
        <v>12812</v>
      </c>
      <c r="I3893" s="15" t="s">
        <v>12813</v>
      </c>
      <c r="J3893" s="15" t="s">
        <v>12898</v>
      </c>
      <c r="K3893" s="15" t="s">
        <v>2200</v>
      </c>
      <c r="L3893" s="40" t="s">
        <v>6</v>
      </c>
      <c r="M3893" s="39" t="s">
        <v>29</v>
      </c>
      <c r="N3893" s="41" t="s">
        <v>2098</v>
      </c>
      <c r="O3893" s="39">
        <v>43657</v>
      </c>
      <c r="P3893" s="40">
        <v>1</v>
      </c>
      <c r="Q3893" s="40">
        <v>1</v>
      </c>
      <c r="R3893" s="40" t="str">
        <f>IFERROR(VLOOKUP(Tabla2[[#This Row],[CONTRATISTA PRNCIPAL]],Hoja1!$L$5:$M$9,2,FALSE),"CJV")</f>
        <v>CJV</v>
      </c>
      <c r="S3893" s="40" t="str">
        <f>IF(Tabla2[[#This Row],[EMPRESA]]=Tabla2[[#This Row],[CONTRATISTA PRNCIPAL]],"Principal","Secundaria")</f>
        <v>Principal</v>
      </c>
      <c r="T3893" s="42">
        <f>IFERROR(1/COUNTIF(Tabla2[CONTRATISTA PRNCIPAL],Tabla2[[#This Row],[CONTRATISTA PRNCIPAL]]),0)</f>
        <v>0.005025125628140704</v>
      </c>
      <c r="U3893" s="43">
        <f>IF(((TODAY()-Tabla2[[#This Row],[FECHA NACIMIENTO]])/365)&lt;18,"Corregir", IF(((TODAY()-Tabla2[[#This Row],[FECHA NACIMIENTO]])/365)&gt;80, "Corregir",ROUNDDOWN(((TODAY()-Tabla2[[#This Row],[FECHA NACIMIENTO]])/365),0)))</f>
        <v>49</v>
      </c>
      <c r="V38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93" s="44" t="str">
        <f>+IF(Tabla2[[#This Row],[Edad]]="Corregir","Corregir","Ok")</f>
        <v>Ok</v>
      </c>
      <c r="X3893" s="42" t="str">
        <f>+IFERROR(VLOOKUP(Tabla2[[#This Row],[DISTRITO SEGÚN DNI]],Hoja1!$A$2:$B$32,2,FALSE),"No")</f>
        <v>No</v>
      </c>
      <c r="Y3893" s="42" t="str">
        <f>IF(OR(LOWER(Tabla2[[#This Row],[GENERO]])="masculino", LOWER(Tabla2[[#This Row],[GENERO]])="femenino"),"OK","Corregir")</f>
        <v>OK</v>
      </c>
      <c r="Z3893" s="42" t="str">
        <f>+IF(Tabla2[[#This Row],[Nro. DNI / CE]]="","Corregir",IF(LEN(Tabla2[[#This Row],[Nro. DNI / CE]])&gt;=8,"OK","Corregir"))</f>
        <v>OK</v>
      </c>
      <c r="AA3893" s="42">
        <f>COUNTIF(Tabla2[APELLIDOS Y NOMBRES],Tabla2[[#This Row],[APELLIDOS Y NOMBRES]])</f>
        <v>1</v>
      </c>
      <c r="AB3893" s="42">
        <f>IF(Tabla2[[#This Row],[Trabajador]]&gt;1,1/Tabla2[[#This Row],[Trabajador]],Tabla2[[#This Row],[Trabajador]])</f>
        <v>1</v>
      </c>
      <c r="AC3893" t="str">
        <f>+IFERROR(IF(Tabla2[[#This Row],[FECHA CESE/BAJA]]="","No Aplica",IF(AND(MONTH(Tabla2[[#This Row],[FECHA CESE/BAJA]])=MONTH(TODAY()-30),YEAR(Tabla2[[#This Row],[FECHA CESE/BAJA]])=YEAR(TODAY())),MONTH(TODAY()-30)&amp;"-"&amp;YEAR(TODAY()),"Borrar")),"No aplica")</f>
        <v>No aplica</v>
      </c>
      <c r="AD3893" t="str">
        <f>+IFERROR(IF(Tabla2[[#This Row],[FECHA INICIO DE LABORES EN OBRA]]="","No Aplica",IF(AND(MONTH(Tabla2[[#This Row],[FECHA INICIO DE LABORES EN OBRA]])=MONTH(TODAY()-30),YEAR(Tabla2[[#This Row],[FECHA INICIO DE LABORES EN OBRA]])=YEAR(TODAY())),MONTH(TODAY()-30)&amp;"-"&amp;YEAR(TODAY()),"No Aplica")),"No Aplica")</f>
        <v>No Aplica</v>
      </c>
    </row>
    <row r="3894" spans="1:30" x14ac:dyDescent="0.25">
      <c r="A3894" s="13" t="s">
        <v>12809</v>
      </c>
      <c r="B3894" s="15" t="s">
        <v>12810</v>
      </c>
      <c r="C3894" s="15" t="s">
        <v>12810</v>
      </c>
      <c r="D3894" s="15">
        <v>21289068</v>
      </c>
      <c r="E3894" s="15" t="s">
        <v>12899</v>
      </c>
      <c r="F3894" s="39">
        <v>28113</v>
      </c>
      <c r="G3894" s="15">
        <v>3</v>
      </c>
      <c r="H3894" s="15" t="s">
        <v>12812</v>
      </c>
      <c r="I3894" s="15" t="s">
        <v>12813</v>
      </c>
      <c r="J3894" s="15" t="s">
        <v>12900</v>
      </c>
      <c r="K3894" s="15" t="s">
        <v>2645</v>
      </c>
      <c r="L3894" s="40" t="s">
        <v>6</v>
      </c>
      <c r="M3894" s="39" t="s">
        <v>29</v>
      </c>
      <c r="N3894" s="41" t="s">
        <v>2098</v>
      </c>
      <c r="O3894" s="39">
        <v>43067</v>
      </c>
      <c r="P3894" s="40">
        <v>1</v>
      </c>
      <c r="Q3894" s="40">
        <v>2</v>
      </c>
      <c r="R3894" s="40" t="str">
        <f>IFERROR(VLOOKUP(Tabla2[[#This Row],[CONTRATISTA PRNCIPAL]],Hoja1!$L$5:$M$9,2,FALSE),"CJV")</f>
        <v>CJV</v>
      </c>
      <c r="S3894" s="40" t="str">
        <f>IF(Tabla2[[#This Row],[EMPRESA]]=Tabla2[[#This Row],[CONTRATISTA PRNCIPAL]],"Principal","Secundaria")</f>
        <v>Principal</v>
      </c>
      <c r="T3894" s="42">
        <f>IFERROR(1/COUNTIF(Tabla2[CONTRATISTA PRNCIPAL],Tabla2[[#This Row],[CONTRATISTA PRNCIPAL]]),0)</f>
        <v>0.005025125628140704</v>
      </c>
      <c r="U3894" s="43">
        <f>IF(((TODAY()-Tabla2[[#This Row],[FECHA NACIMIENTO]])/365)&lt;18,"Corregir", IF(((TODAY()-Tabla2[[#This Row],[FECHA NACIMIENTO]])/365)&gt;80, "Corregir",ROUNDDOWN(((TODAY()-Tabla2[[#This Row],[FECHA NACIMIENTO]])/365),0)))</f>
        <v>46</v>
      </c>
      <c r="V38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94" s="44" t="str">
        <f>+IF(Tabla2[[#This Row],[Edad]]="Corregir","Corregir","Ok")</f>
        <v>Ok</v>
      </c>
      <c r="X3894" s="42" t="str">
        <f>+IFERROR(VLOOKUP(Tabla2[[#This Row],[DISTRITO SEGÚN DNI]],Hoja1!$A$2:$B$32,2,FALSE),"No")</f>
        <v>No</v>
      </c>
      <c r="Y3894" s="42" t="str">
        <f>IF(OR(LOWER(Tabla2[[#This Row],[GENERO]])="masculino", LOWER(Tabla2[[#This Row],[GENERO]])="femenino"),"OK","Corregir")</f>
        <v>OK</v>
      </c>
      <c r="Z3894" s="42" t="str">
        <f>+IF(Tabla2[[#This Row],[Nro. DNI / CE]]="","Corregir",IF(LEN(Tabla2[[#This Row],[Nro. DNI / CE]])&gt;=8,"OK","Corregir"))</f>
        <v>OK</v>
      </c>
      <c r="AA3894" s="42">
        <f>COUNTIF(Tabla2[APELLIDOS Y NOMBRES],Tabla2[[#This Row],[APELLIDOS Y NOMBRES]])</f>
        <v>1</v>
      </c>
      <c r="AB3894" s="42">
        <f>IF(Tabla2[[#This Row],[Trabajador]]&gt;1,1/Tabla2[[#This Row],[Trabajador]],Tabla2[[#This Row],[Trabajador]])</f>
        <v>1</v>
      </c>
      <c r="AC3894" t="str">
        <f>+IFERROR(IF(Tabla2[[#This Row],[FECHA CESE/BAJA]]="","No Aplica",IF(AND(MONTH(Tabla2[[#This Row],[FECHA CESE/BAJA]])=MONTH(TODAY()-30),YEAR(Tabla2[[#This Row],[FECHA CESE/BAJA]])=YEAR(TODAY())),MONTH(TODAY()-30)&amp;"-"&amp;YEAR(TODAY()),"Borrar")),"No aplica")</f>
        <v>No aplica</v>
      </c>
      <c r="AD3894" t="str">
        <f>+IFERROR(IF(Tabla2[[#This Row],[FECHA INICIO DE LABORES EN OBRA]]="","No Aplica",IF(AND(MONTH(Tabla2[[#This Row],[FECHA INICIO DE LABORES EN OBRA]])=MONTH(TODAY()-30),YEAR(Tabla2[[#This Row],[FECHA INICIO DE LABORES EN OBRA]])=YEAR(TODAY())),MONTH(TODAY()-30)&amp;"-"&amp;YEAR(TODAY()),"No Aplica")),"No Aplica")</f>
        <v>No Aplica</v>
      </c>
    </row>
    <row r="3895" spans="1:30" x14ac:dyDescent="0.25">
      <c r="A3895" s="13" t="s">
        <v>12809</v>
      </c>
      <c r="B3895" s="15" t="s">
        <v>12810</v>
      </c>
      <c r="C3895" s="15" t="s">
        <v>12810</v>
      </c>
      <c r="D3895" s="15">
        <v>40137543</v>
      </c>
      <c r="E3895" s="15" t="s">
        <v>71</v>
      </c>
      <c r="F3895" s="39">
        <v>28508</v>
      </c>
      <c r="G3895" s="15">
        <v>3</v>
      </c>
      <c r="H3895" s="15" t="s">
        <v>12828</v>
      </c>
      <c r="I3895" s="15" t="s">
        <v>12813</v>
      </c>
      <c r="J3895" s="15" t="s">
        <v>12901</v>
      </c>
      <c r="K3895" s="15" t="s">
        <v>34</v>
      </c>
      <c r="L3895" s="40" t="s">
        <v>6</v>
      </c>
      <c r="M3895" s="39" t="s">
        <v>29</v>
      </c>
      <c r="N3895" s="41" t="s">
        <v>2098</v>
      </c>
      <c r="O3895" s="39">
        <v>44158</v>
      </c>
      <c r="P3895" s="40">
        <v>1</v>
      </c>
      <c r="Q3895" s="40">
        <v>2</v>
      </c>
      <c r="R3895" s="40" t="str">
        <f>IFERROR(VLOOKUP(Tabla2[[#This Row],[CONTRATISTA PRNCIPAL]],Hoja1!$L$5:$M$9,2,FALSE),"CJV")</f>
        <v>CJV</v>
      </c>
      <c r="S3895" s="40" t="str">
        <f>IF(Tabla2[[#This Row],[EMPRESA]]=Tabla2[[#This Row],[CONTRATISTA PRNCIPAL]],"Principal","Secundaria")</f>
        <v>Principal</v>
      </c>
      <c r="T3895" s="42">
        <f>IFERROR(1/COUNTIF(Tabla2[CONTRATISTA PRNCIPAL],Tabla2[[#This Row],[CONTRATISTA PRNCIPAL]]),0)</f>
        <v>0.005025125628140704</v>
      </c>
      <c r="U3895" s="43">
        <f>IF(((TODAY()-Tabla2[[#This Row],[FECHA NACIMIENTO]])/365)&lt;18,"Corregir", IF(((TODAY()-Tabla2[[#This Row],[FECHA NACIMIENTO]])/365)&gt;80, "Corregir",ROUNDDOWN(((TODAY()-Tabla2[[#This Row],[FECHA NACIMIENTO]])/365),0)))</f>
        <v>45</v>
      </c>
      <c r="V38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95" s="44" t="str">
        <f>+IF(Tabla2[[#This Row],[Edad]]="Corregir","Corregir","Ok")</f>
        <v>Ok</v>
      </c>
      <c r="X3895" s="42" t="str">
        <f>+IFERROR(VLOOKUP(Tabla2[[#This Row],[DISTRITO SEGÚN DNI]],Hoja1!$A$2:$B$32,2,FALSE),"No")</f>
        <v>SANTA ANITA</v>
      </c>
      <c r="Y3895" s="42" t="str">
        <f>IF(OR(LOWER(Tabla2[[#This Row],[GENERO]])="masculino", LOWER(Tabla2[[#This Row],[GENERO]])="femenino"),"OK","Corregir")</f>
        <v>OK</v>
      </c>
      <c r="Z3895" s="42" t="str">
        <f>+IF(Tabla2[[#This Row],[Nro. DNI / CE]]="","Corregir",IF(LEN(Tabla2[[#This Row],[Nro. DNI / CE]])&gt;=8,"OK","Corregir"))</f>
        <v>OK</v>
      </c>
      <c r="AA3895" s="42">
        <f>COUNTIF(Tabla2[APELLIDOS Y NOMBRES],Tabla2[[#This Row],[APELLIDOS Y NOMBRES]])</f>
        <v>1</v>
      </c>
      <c r="AB3895" s="42">
        <f>IF(Tabla2[[#This Row],[Trabajador]]&gt;1,1/Tabla2[[#This Row],[Trabajador]],Tabla2[[#This Row],[Trabajador]])</f>
        <v>1</v>
      </c>
      <c r="AC3895" t="str">
        <f>+IFERROR(IF(Tabla2[[#This Row],[FECHA CESE/BAJA]]="","No Aplica",IF(AND(MONTH(Tabla2[[#This Row],[FECHA CESE/BAJA]])=MONTH(TODAY()-30),YEAR(Tabla2[[#This Row],[FECHA CESE/BAJA]])=YEAR(TODAY())),MONTH(TODAY()-30)&amp;"-"&amp;YEAR(TODAY()),"Borrar")),"No aplica")</f>
        <v>No aplica</v>
      </c>
      <c r="AD3895" t="str">
        <f>+IFERROR(IF(Tabla2[[#This Row],[FECHA INICIO DE LABORES EN OBRA]]="","No Aplica",IF(AND(MONTH(Tabla2[[#This Row],[FECHA INICIO DE LABORES EN OBRA]])=MONTH(TODAY()-30),YEAR(Tabla2[[#This Row],[FECHA INICIO DE LABORES EN OBRA]])=YEAR(TODAY())),MONTH(TODAY()-30)&amp;"-"&amp;YEAR(TODAY()),"No Aplica")),"No Aplica")</f>
        <v>No Aplica</v>
      </c>
    </row>
    <row r="3896" spans="1:30" x14ac:dyDescent="0.25">
      <c r="A3896" s="13" t="s">
        <v>12809</v>
      </c>
      <c r="B3896" s="15" t="s">
        <v>12810</v>
      </c>
      <c r="C3896" s="15" t="s">
        <v>12810</v>
      </c>
      <c r="D3896" s="15">
        <v>10125510</v>
      </c>
      <c r="E3896" s="15" t="s">
        <v>12902</v>
      </c>
      <c r="F3896" s="39">
        <v>27016</v>
      </c>
      <c r="G3896" s="15">
        <v>1</v>
      </c>
      <c r="H3896" s="15" t="s">
        <v>12903</v>
      </c>
      <c r="I3896" s="15" t="s">
        <v>12813</v>
      </c>
      <c r="J3896" s="15" t="s">
        <v>12904</v>
      </c>
      <c r="K3896" s="15" t="s">
        <v>2182</v>
      </c>
      <c r="L3896" s="40" t="s">
        <v>6</v>
      </c>
      <c r="M3896" s="39" t="s">
        <v>29</v>
      </c>
      <c r="N3896" s="41" t="s">
        <v>2098</v>
      </c>
      <c r="O3896" s="39">
        <v>44956</v>
      </c>
      <c r="P3896" s="40">
        <v>1</v>
      </c>
      <c r="Q3896" s="40">
        <v>2</v>
      </c>
      <c r="R3896" s="40" t="str">
        <f>IFERROR(VLOOKUP(Tabla2[[#This Row],[CONTRATISTA PRNCIPAL]],Hoja1!$L$5:$M$9,2,FALSE),"CJV")</f>
        <v>CJV</v>
      </c>
      <c r="S3896" s="40" t="str">
        <f>IF(Tabla2[[#This Row],[EMPRESA]]=Tabla2[[#This Row],[CONTRATISTA PRNCIPAL]],"Principal","Secundaria")</f>
        <v>Principal</v>
      </c>
      <c r="T3896" s="42">
        <f>IFERROR(1/COUNTIF(Tabla2[CONTRATISTA PRNCIPAL],Tabla2[[#This Row],[CONTRATISTA PRNCIPAL]]),0)</f>
        <v>0.005025125628140704</v>
      </c>
      <c r="U3896" s="43">
        <f>IF(((TODAY()-Tabla2[[#This Row],[FECHA NACIMIENTO]])/365)&lt;18,"Corregir", IF(((TODAY()-Tabla2[[#This Row],[FECHA NACIMIENTO]])/365)&gt;80, "Corregir",ROUNDDOWN(((TODAY()-Tabla2[[#This Row],[FECHA NACIMIENTO]])/365),0)))</f>
        <v>49</v>
      </c>
      <c r="V38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96" s="44" t="str">
        <f>+IF(Tabla2[[#This Row],[Edad]]="Corregir","Corregir","Ok")</f>
        <v>Ok</v>
      </c>
      <c r="X3896" s="42" t="str">
        <f>+IFERROR(VLOOKUP(Tabla2[[#This Row],[DISTRITO SEGÚN DNI]],Hoja1!$A$2:$B$32,2,FALSE),"No")</f>
        <v>No</v>
      </c>
      <c r="Y3896" s="42" t="str">
        <f>IF(OR(LOWER(Tabla2[[#This Row],[GENERO]])="masculino", LOWER(Tabla2[[#This Row],[GENERO]])="femenino"),"OK","Corregir")</f>
        <v>OK</v>
      </c>
      <c r="Z3896" s="42" t="str">
        <f>+IF(Tabla2[[#This Row],[Nro. DNI / CE]]="","Corregir",IF(LEN(Tabla2[[#This Row],[Nro. DNI / CE]])&gt;=8,"OK","Corregir"))</f>
        <v>OK</v>
      </c>
      <c r="AA3896" s="42">
        <f>COUNTIF(Tabla2[APELLIDOS Y NOMBRES],Tabla2[[#This Row],[APELLIDOS Y NOMBRES]])</f>
        <v>1</v>
      </c>
      <c r="AB3896" s="42">
        <f>IF(Tabla2[[#This Row],[Trabajador]]&gt;1,1/Tabla2[[#This Row],[Trabajador]],Tabla2[[#This Row],[Trabajador]])</f>
        <v>1</v>
      </c>
      <c r="AC3896" t="str">
        <f>+IFERROR(IF(Tabla2[[#This Row],[FECHA CESE/BAJA]]="","No Aplica",IF(AND(MONTH(Tabla2[[#This Row],[FECHA CESE/BAJA]])=MONTH(TODAY()-30),YEAR(Tabla2[[#This Row],[FECHA CESE/BAJA]])=YEAR(TODAY())),MONTH(TODAY()-30)&amp;"-"&amp;YEAR(TODAY()),"Borrar")),"No aplica")</f>
        <v>No aplica</v>
      </c>
      <c r="AD3896" t="str">
        <f>+IFERROR(IF(Tabla2[[#This Row],[FECHA INICIO DE LABORES EN OBRA]]="","No Aplica",IF(AND(MONTH(Tabla2[[#This Row],[FECHA INICIO DE LABORES EN OBRA]])=MONTH(TODAY()-30),YEAR(Tabla2[[#This Row],[FECHA INICIO DE LABORES EN OBRA]])=YEAR(TODAY())),MONTH(TODAY()-30)&amp;"-"&amp;YEAR(TODAY()),"No Aplica")),"No Aplica")</f>
        <v>No Aplica</v>
      </c>
    </row>
    <row r="3897" spans="1:30" x14ac:dyDescent="0.25">
      <c r="A3897" s="13" t="s">
        <v>12809</v>
      </c>
      <c r="B3897" s="15" t="s">
        <v>12810</v>
      </c>
      <c r="C3897" s="15" t="s">
        <v>12810</v>
      </c>
      <c r="D3897" s="15">
        <v>10585248</v>
      </c>
      <c r="E3897" s="15" t="s">
        <v>12905</v>
      </c>
      <c r="F3897" s="39">
        <v>28235</v>
      </c>
      <c r="G3897" s="15">
        <v>3</v>
      </c>
      <c r="H3897" s="15" t="s">
        <v>12893</v>
      </c>
      <c r="I3897" s="15" t="s">
        <v>12813</v>
      </c>
      <c r="J3897" s="15" t="s">
        <v>12906</v>
      </c>
      <c r="K3897" s="15" t="s">
        <v>2174</v>
      </c>
      <c r="L3897" s="40" t="s">
        <v>6</v>
      </c>
      <c r="M3897" s="39" t="s">
        <v>29</v>
      </c>
      <c r="N3897" s="41" t="s">
        <v>2098</v>
      </c>
      <c r="O3897" s="39">
        <v>44343</v>
      </c>
      <c r="P3897" s="40">
        <v>1</v>
      </c>
      <c r="Q3897" s="40">
        <v>2</v>
      </c>
      <c r="R3897" s="40" t="str">
        <f>IFERROR(VLOOKUP(Tabla2[[#This Row],[CONTRATISTA PRNCIPAL]],Hoja1!$L$5:$M$9,2,FALSE),"CJV")</f>
        <v>CJV</v>
      </c>
      <c r="S3897" s="40" t="str">
        <f>IF(Tabla2[[#This Row],[EMPRESA]]=Tabla2[[#This Row],[CONTRATISTA PRNCIPAL]],"Principal","Secundaria")</f>
        <v>Principal</v>
      </c>
      <c r="T3897" s="42">
        <f>IFERROR(1/COUNTIF(Tabla2[CONTRATISTA PRNCIPAL],Tabla2[[#This Row],[CONTRATISTA PRNCIPAL]]),0)</f>
        <v>0.005025125628140704</v>
      </c>
      <c r="U3897" s="43">
        <f>IF(((TODAY()-Tabla2[[#This Row],[FECHA NACIMIENTO]])/365)&lt;18,"Corregir", IF(((TODAY()-Tabla2[[#This Row],[FECHA NACIMIENTO]])/365)&gt;80, "Corregir",ROUNDDOWN(((TODAY()-Tabla2[[#This Row],[FECHA NACIMIENTO]])/365),0)))</f>
        <v>46</v>
      </c>
      <c r="V38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897" s="44" t="str">
        <f>+IF(Tabla2[[#This Row],[Edad]]="Corregir","Corregir","Ok")</f>
        <v>Ok</v>
      </c>
      <c r="X3897" s="42" t="str">
        <f>+IFERROR(VLOOKUP(Tabla2[[#This Row],[DISTRITO SEGÚN DNI]],Hoja1!$A$2:$B$32,2,FALSE),"No")</f>
        <v>No</v>
      </c>
      <c r="Y3897" s="42" t="str">
        <f>IF(OR(LOWER(Tabla2[[#This Row],[GENERO]])="masculino", LOWER(Tabla2[[#This Row],[GENERO]])="femenino"),"OK","Corregir")</f>
        <v>OK</v>
      </c>
      <c r="Z3897" s="42" t="str">
        <f>+IF(Tabla2[[#This Row],[Nro. DNI / CE]]="","Corregir",IF(LEN(Tabla2[[#This Row],[Nro. DNI / CE]])&gt;=8,"OK","Corregir"))</f>
        <v>OK</v>
      </c>
      <c r="AA3897" s="42">
        <f>COUNTIF(Tabla2[APELLIDOS Y NOMBRES],Tabla2[[#This Row],[APELLIDOS Y NOMBRES]])</f>
        <v>1</v>
      </c>
      <c r="AB3897" s="42">
        <f>IF(Tabla2[[#This Row],[Trabajador]]&gt;1,1/Tabla2[[#This Row],[Trabajador]],Tabla2[[#This Row],[Trabajador]])</f>
        <v>1</v>
      </c>
      <c r="AC3897" t="str">
        <f>+IFERROR(IF(Tabla2[[#This Row],[FECHA CESE/BAJA]]="","No Aplica",IF(AND(MONTH(Tabla2[[#This Row],[FECHA CESE/BAJA]])=MONTH(TODAY()-30),YEAR(Tabla2[[#This Row],[FECHA CESE/BAJA]])=YEAR(TODAY())),MONTH(TODAY()-30)&amp;"-"&amp;YEAR(TODAY()),"Borrar")),"No aplica")</f>
        <v>No aplica</v>
      </c>
      <c r="AD3897" t="str">
        <f>+IFERROR(IF(Tabla2[[#This Row],[FECHA INICIO DE LABORES EN OBRA]]="","No Aplica",IF(AND(MONTH(Tabla2[[#This Row],[FECHA INICIO DE LABORES EN OBRA]])=MONTH(TODAY()-30),YEAR(Tabla2[[#This Row],[FECHA INICIO DE LABORES EN OBRA]])=YEAR(TODAY())),MONTH(TODAY()-30)&amp;"-"&amp;YEAR(TODAY()),"No Aplica")),"No Aplica")</f>
        <v>No Aplica</v>
      </c>
    </row>
    <row r="3898" spans="1:30" x14ac:dyDescent="0.25">
      <c r="A3898" s="13" t="s">
        <v>12809</v>
      </c>
      <c r="B3898" s="15" t="s">
        <v>12810</v>
      </c>
      <c r="C3898" s="15" t="s">
        <v>12810</v>
      </c>
      <c r="D3898" s="15">
        <v>25816034</v>
      </c>
      <c r="E3898" s="15" t="s">
        <v>1834</v>
      </c>
      <c r="F3898" s="39">
        <v>26671</v>
      </c>
      <c r="G3898" s="15">
        <v>3</v>
      </c>
      <c r="H3898" s="15" t="s">
        <v>12907</v>
      </c>
      <c r="I3898" s="15" t="s">
        <v>12813</v>
      </c>
      <c r="J3898" s="15" t="s">
        <v>12908</v>
      </c>
      <c r="K3898" s="15" t="s">
        <v>27</v>
      </c>
      <c r="L3898" s="40" t="s">
        <v>6</v>
      </c>
      <c r="M3898" s="39" t="s">
        <v>29</v>
      </c>
      <c r="N3898" s="41" t="s">
        <v>2098</v>
      </c>
      <c r="O3898" s="39">
        <v>45141</v>
      </c>
      <c r="P3898" s="40">
        <v>1</v>
      </c>
      <c r="Q3898" s="40">
        <v>2</v>
      </c>
      <c r="R3898" s="40" t="str">
        <f>IFERROR(VLOOKUP(Tabla2[[#This Row],[CONTRATISTA PRNCIPAL]],Hoja1!$L$5:$M$9,2,FALSE),"CJV")</f>
        <v>CJV</v>
      </c>
      <c r="S3898" s="40" t="str">
        <f>IF(Tabla2[[#This Row],[EMPRESA]]=Tabla2[[#This Row],[CONTRATISTA PRNCIPAL]],"Principal","Secundaria")</f>
        <v>Principal</v>
      </c>
      <c r="T3898" s="42">
        <f>IFERROR(1/COUNTIF(Tabla2[CONTRATISTA PRNCIPAL],Tabla2[[#This Row],[CONTRATISTA PRNCIPAL]]),0)</f>
        <v>0.005025125628140704</v>
      </c>
      <c r="U3898" s="43">
        <f>IF(((TODAY()-Tabla2[[#This Row],[FECHA NACIMIENTO]])/365)&lt;18,"Corregir", IF(((TODAY()-Tabla2[[#This Row],[FECHA NACIMIENTO]])/365)&gt;80, "Corregir",ROUNDDOWN(((TODAY()-Tabla2[[#This Row],[FECHA NACIMIENTO]])/365),0)))</f>
        <v>50</v>
      </c>
      <c r="V38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898" s="44" t="str">
        <f>+IF(Tabla2[[#This Row],[Edad]]="Corregir","Corregir","Ok")</f>
        <v>Ok</v>
      </c>
      <c r="X3898" s="42" t="str">
        <f>+IFERROR(VLOOKUP(Tabla2[[#This Row],[DISTRITO SEGÚN DNI]],Hoja1!$A$2:$B$32,2,FALSE),"No")</f>
        <v>CALLAO</v>
      </c>
      <c r="Y3898" s="42" t="str">
        <f>IF(OR(LOWER(Tabla2[[#This Row],[GENERO]])="masculino", LOWER(Tabla2[[#This Row],[GENERO]])="femenino"),"OK","Corregir")</f>
        <v>OK</v>
      </c>
      <c r="Z3898" s="42" t="str">
        <f>+IF(Tabla2[[#This Row],[Nro. DNI / CE]]="","Corregir",IF(LEN(Tabla2[[#This Row],[Nro. DNI / CE]])&gt;=8,"OK","Corregir"))</f>
        <v>OK</v>
      </c>
      <c r="AA3898" s="42">
        <f>COUNTIF(Tabla2[APELLIDOS Y NOMBRES],Tabla2[[#This Row],[APELLIDOS Y NOMBRES]])</f>
        <v>1</v>
      </c>
      <c r="AB3898" s="42">
        <f>IF(Tabla2[[#This Row],[Trabajador]]&gt;1,1/Tabla2[[#This Row],[Trabajador]],Tabla2[[#This Row],[Trabajador]])</f>
        <v>1</v>
      </c>
      <c r="AC3898" t="str">
        <f>+IFERROR(IF(Tabla2[[#This Row],[FECHA CESE/BAJA]]="","No Aplica",IF(AND(MONTH(Tabla2[[#This Row],[FECHA CESE/BAJA]])=MONTH(TODAY()-30),YEAR(Tabla2[[#This Row],[FECHA CESE/BAJA]])=YEAR(TODAY())),MONTH(TODAY()-30)&amp;"-"&amp;YEAR(TODAY()),"Borrar")),"No aplica")</f>
        <v>No aplica</v>
      </c>
      <c r="AD3898" t="str">
        <f>+IFERROR(IF(Tabla2[[#This Row],[FECHA INICIO DE LABORES EN OBRA]]="","No Aplica",IF(AND(MONTH(Tabla2[[#This Row],[FECHA INICIO DE LABORES EN OBRA]])=MONTH(TODAY()-30),YEAR(Tabla2[[#This Row],[FECHA INICIO DE LABORES EN OBRA]])=YEAR(TODAY())),MONTH(TODAY()-30)&amp;"-"&amp;YEAR(TODAY()),"No Aplica")),"No Aplica")</f>
        <v>8-2023</v>
      </c>
    </row>
    <row r="3899" spans="1:30" x14ac:dyDescent="0.25">
      <c r="A3899" s="13" t="s">
        <v>12809</v>
      </c>
      <c r="B3899" s="15" t="s">
        <v>12810</v>
      </c>
      <c r="C3899" s="15" t="s">
        <v>12810</v>
      </c>
      <c r="D3899" s="15">
        <v>47980625</v>
      </c>
      <c r="E3899" s="15" t="s">
        <v>12909</v>
      </c>
      <c r="F3899" s="39">
        <v>34288</v>
      </c>
      <c r="G3899" s="15">
        <v>3</v>
      </c>
      <c r="H3899" s="15" t="s">
        <v>12812</v>
      </c>
      <c r="I3899" s="15" t="s">
        <v>12813</v>
      </c>
      <c r="J3899" s="15" t="s">
        <v>12910</v>
      </c>
      <c r="K3899" s="15" t="s">
        <v>2267</v>
      </c>
      <c r="L3899" s="40" t="s">
        <v>6</v>
      </c>
      <c r="M3899" s="39" t="s">
        <v>29</v>
      </c>
      <c r="N3899" s="41" t="s">
        <v>2098</v>
      </c>
      <c r="O3899" s="39">
        <v>45118</v>
      </c>
      <c r="P3899" s="40">
        <v>1</v>
      </c>
      <c r="Q3899" s="40">
        <v>1</v>
      </c>
      <c r="R3899" s="40" t="str">
        <f>IFERROR(VLOOKUP(Tabla2[[#This Row],[CONTRATISTA PRNCIPAL]],Hoja1!$L$5:$M$9,2,FALSE),"CJV")</f>
        <v>CJV</v>
      </c>
      <c r="S3899" s="40" t="str">
        <f>IF(Tabla2[[#This Row],[EMPRESA]]=Tabla2[[#This Row],[CONTRATISTA PRNCIPAL]],"Principal","Secundaria")</f>
        <v>Principal</v>
      </c>
      <c r="T3899" s="42">
        <f>IFERROR(1/COUNTIF(Tabla2[CONTRATISTA PRNCIPAL],Tabla2[[#This Row],[CONTRATISTA PRNCIPAL]]),0)</f>
        <v>0.005025125628140704</v>
      </c>
      <c r="U3899" s="43">
        <f>IF(((TODAY()-Tabla2[[#This Row],[FECHA NACIMIENTO]])/365)&lt;18,"Corregir", IF(((TODAY()-Tabla2[[#This Row],[FECHA NACIMIENTO]])/365)&gt;80, "Corregir",ROUNDDOWN(((TODAY()-Tabla2[[#This Row],[FECHA NACIMIENTO]])/365),0)))</f>
        <v>29</v>
      </c>
      <c r="V38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899" s="44" t="str">
        <f>+IF(Tabla2[[#This Row],[Edad]]="Corregir","Corregir","Ok")</f>
        <v>Ok</v>
      </c>
      <c r="X3899" s="42" t="str">
        <f>+IFERROR(VLOOKUP(Tabla2[[#This Row],[DISTRITO SEGÚN DNI]],Hoja1!$A$2:$B$32,2,FALSE),"No")</f>
        <v>No</v>
      </c>
      <c r="Y3899" s="42" t="str">
        <f>IF(OR(LOWER(Tabla2[[#This Row],[GENERO]])="masculino", LOWER(Tabla2[[#This Row],[GENERO]])="femenino"),"OK","Corregir")</f>
        <v>OK</v>
      </c>
      <c r="Z3899" s="42" t="str">
        <f>+IF(Tabla2[[#This Row],[Nro. DNI / CE]]="","Corregir",IF(LEN(Tabla2[[#This Row],[Nro. DNI / CE]])&gt;=8,"OK","Corregir"))</f>
        <v>OK</v>
      </c>
      <c r="AA3899" s="42">
        <f>COUNTIF(Tabla2[APELLIDOS Y NOMBRES],Tabla2[[#This Row],[APELLIDOS Y NOMBRES]])</f>
        <v>1</v>
      </c>
      <c r="AB3899" s="42">
        <f>IF(Tabla2[[#This Row],[Trabajador]]&gt;1,1/Tabla2[[#This Row],[Trabajador]],Tabla2[[#This Row],[Trabajador]])</f>
        <v>1</v>
      </c>
      <c r="AC3899" t="str">
        <f>+IFERROR(IF(Tabla2[[#This Row],[FECHA CESE/BAJA]]="","No Aplica",IF(AND(MONTH(Tabla2[[#This Row],[FECHA CESE/BAJA]])=MONTH(TODAY()-30),YEAR(Tabla2[[#This Row],[FECHA CESE/BAJA]])=YEAR(TODAY())),MONTH(TODAY()-30)&amp;"-"&amp;YEAR(TODAY()),"Borrar")),"No aplica")</f>
        <v>No aplica</v>
      </c>
      <c r="AD3899" t="str">
        <f>+IFERROR(IF(Tabla2[[#This Row],[FECHA INICIO DE LABORES EN OBRA]]="","No Aplica",IF(AND(MONTH(Tabla2[[#This Row],[FECHA INICIO DE LABORES EN OBRA]])=MONTH(TODAY()-30),YEAR(Tabla2[[#This Row],[FECHA INICIO DE LABORES EN OBRA]])=YEAR(TODAY())),MONTH(TODAY()-30)&amp;"-"&amp;YEAR(TODAY()),"No Aplica")),"No Aplica")</f>
        <v>No Aplica</v>
      </c>
    </row>
    <row r="3900" spans="1:30" x14ac:dyDescent="0.25">
      <c r="A3900" s="13" t="s">
        <v>12809</v>
      </c>
      <c r="B3900" s="15" t="s">
        <v>12810</v>
      </c>
      <c r="C3900" s="15" t="s">
        <v>12810</v>
      </c>
      <c r="D3900" s="15">
        <v>32291779</v>
      </c>
      <c r="E3900" s="15" t="s">
        <v>12911</v>
      </c>
      <c r="F3900" s="39">
        <v>27470</v>
      </c>
      <c r="G3900" s="15">
        <v>3</v>
      </c>
      <c r="H3900" s="15" t="s">
        <v>12826</v>
      </c>
      <c r="I3900" s="15" t="s">
        <v>12813</v>
      </c>
      <c r="J3900" s="15" t="s">
        <v>12912</v>
      </c>
      <c r="K3900" s="15" t="s">
        <v>2645</v>
      </c>
      <c r="L3900" s="40" t="s">
        <v>6</v>
      </c>
      <c r="M3900" s="39" t="s">
        <v>29</v>
      </c>
      <c r="N3900" s="41" t="s">
        <v>2098</v>
      </c>
      <c r="O3900" s="39">
        <v>44160</v>
      </c>
      <c r="P3900" s="40">
        <v>1</v>
      </c>
      <c r="Q3900" s="40">
        <v>2</v>
      </c>
      <c r="R3900" s="40" t="str">
        <f>IFERROR(VLOOKUP(Tabla2[[#This Row],[CONTRATISTA PRNCIPAL]],Hoja1!$L$5:$M$9,2,FALSE),"CJV")</f>
        <v>CJV</v>
      </c>
      <c r="S3900" s="40" t="str">
        <f>IF(Tabla2[[#This Row],[EMPRESA]]=Tabla2[[#This Row],[CONTRATISTA PRNCIPAL]],"Principal","Secundaria")</f>
        <v>Principal</v>
      </c>
      <c r="T3900" s="42">
        <f>IFERROR(1/COUNTIF(Tabla2[CONTRATISTA PRNCIPAL],Tabla2[[#This Row],[CONTRATISTA PRNCIPAL]]),0)</f>
        <v>0.005025125628140704</v>
      </c>
      <c r="U3900" s="43">
        <f>IF(((TODAY()-Tabla2[[#This Row],[FECHA NACIMIENTO]])/365)&lt;18,"Corregir", IF(((TODAY()-Tabla2[[#This Row],[FECHA NACIMIENTO]])/365)&gt;80, "Corregir",ROUNDDOWN(((TODAY()-Tabla2[[#This Row],[FECHA NACIMIENTO]])/365),0)))</f>
        <v>48</v>
      </c>
      <c r="V39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00" s="44" t="str">
        <f>+IF(Tabla2[[#This Row],[Edad]]="Corregir","Corregir","Ok")</f>
        <v>Ok</v>
      </c>
      <c r="X3900" s="42" t="str">
        <f>+IFERROR(VLOOKUP(Tabla2[[#This Row],[DISTRITO SEGÚN DNI]],Hoja1!$A$2:$B$32,2,FALSE),"No")</f>
        <v>No</v>
      </c>
      <c r="Y3900" s="42" t="str">
        <f>IF(OR(LOWER(Tabla2[[#This Row],[GENERO]])="masculino", LOWER(Tabla2[[#This Row],[GENERO]])="femenino"),"OK","Corregir")</f>
        <v>OK</v>
      </c>
      <c r="Z3900" s="42" t="str">
        <f>+IF(Tabla2[[#This Row],[Nro. DNI / CE]]="","Corregir",IF(LEN(Tabla2[[#This Row],[Nro. DNI / CE]])&gt;=8,"OK","Corregir"))</f>
        <v>OK</v>
      </c>
      <c r="AA3900" s="42">
        <f>COUNTIF(Tabla2[APELLIDOS Y NOMBRES],Tabla2[[#This Row],[APELLIDOS Y NOMBRES]])</f>
        <v>1</v>
      </c>
      <c r="AB3900" s="42">
        <f>IF(Tabla2[[#This Row],[Trabajador]]&gt;1,1/Tabla2[[#This Row],[Trabajador]],Tabla2[[#This Row],[Trabajador]])</f>
        <v>1</v>
      </c>
      <c r="AC3900" t="str">
        <f>+IFERROR(IF(Tabla2[[#This Row],[FECHA CESE/BAJA]]="","No Aplica",IF(AND(MONTH(Tabla2[[#This Row],[FECHA CESE/BAJA]])=MONTH(TODAY()-30),YEAR(Tabla2[[#This Row],[FECHA CESE/BAJA]])=YEAR(TODAY())),MONTH(TODAY()-30)&amp;"-"&amp;YEAR(TODAY()),"Borrar")),"No aplica")</f>
        <v>No aplica</v>
      </c>
      <c r="AD3900" t="str">
        <f>+IFERROR(IF(Tabla2[[#This Row],[FECHA INICIO DE LABORES EN OBRA]]="","No Aplica",IF(AND(MONTH(Tabla2[[#This Row],[FECHA INICIO DE LABORES EN OBRA]])=MONTH(TODAY()-30),YEAR(Tabla2[[#This Row],[FECHA INICIO DE LABORES EN OBRA]])=YEAR(TODAY())),MONTH(TODAY()-30)&amp;"-"&amp;YEAR(TODAY()),"No Aplica")),"No Aplica")</f>
        <v>No Aplica</v>
      </c>
    </row>
    <row r="3901" spans="1:30" x14ac:dyDescent="0.25">
      <c r="A3901" s="13" t="s">
        <v>12809</v>
      </c>
      <c r="B3901" s="15" t="s">
        <v>12810</v>
      </c>
      <c r="C3901" s="15" t="s">
        <v>12810</v>
      </c>
      <c r="D3901" s="15" t="s">
        <v>12913</v>
      </c>
      <c r="E3901" s="15" t="s">
        <v>12914</v>
      </c>
      <c r="F3901" s="39">
        <v>24593</v>
      </c>
      <c r="G3901" s="15">
        <v>3</v>
      </c>
      <c r="H3901" s="15" t="s">
        <v>12826</v>
      </c>
      <c r="I3901" s="15" t="s">
        <v>12813</v>
      </c>
      <c r="J3901" s="15" t="s">
        <v>12915</v>
      </c>
      <c r="K3901" s="15" t="s">
        <v>2182</v>
      </c>
      <c r="L3901" s="40" t="s">
        <v>6</v>
      </c>
      <c r="M3901" s="39" t="s">
        <v>29</v>
      </c>
      <c r="N3901" s="41" t="s">
        <v>2098</v>
      </c>
      <c r="O3901" s="39">
        <v>44355</v>
      </c>
      <c r="P3901" s="40">
        <v>1</v>
      </c>
      <c r="Q3901" s="40">
        <v>2</v>
      </c>
      <c r="R3901" s="40" t="str">
        <f>IFERROR(VLOOKUP(Tabla2[[#This Row],[CONTRATISTA PRNCIPAL]],Hoja1!$L$5:$M$9,2,FALSE),"CJV")</f>
        <v>CJV</v>
      </c>
      <c r="S3901" s="40" t="str">
        <f>IF(Tabla2[[#This Row],[EMPRESA]]=Tabla2[[#This Row],[CONTRATISTA PRNCIPAL]],"Principal","Secundaria")</f>
        <v>Principal</v>
      </c>
      <c r="T3901" s="42">
        <f>IFERROR(1/COUNTIF(Tabla2[CONTRATISTA PRNCIPAL],Tabla2[[#This Row],[CONTRATISTA PRNCIPAL]]),0)</f>
        <v>0.005025125628140704</v>
      </c>
      <c r="U3901" s="43">
        <f>IF(((TODAY()-Tabla2[[#This Row],[FECHA NACIMIENTO]])/365)&lt;18,"Corregir", IF(((TODAY()-Tabla2[[#This Row],[FECHA NACIMIENTO]])/365)&gt;80, "Corregir",ROUNDDOWN(((TODAY()-Tabla2[[#This Row],[FECHA NACIMIENTO]])/365),0)))</f>
        <v>56</v>
      </c>
      <c r="V39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01" s="44" t="str">
        <f>+IF(Tabla2[[#This Row],[Edad]]="Corregir","Corregir","Ok")</f>
        <v>Ok</v>
      </c>
      <c r="X3901" s="42" t="str">
        <f>+IFERROR(VLOOKUP(Tabla2[[#This Row],[DISTRITO SEGÚN DNI]],Hoja1!$A$2:$B$32,2,FALSE),"No")</f>
        <v>No</v>
      </c>
      <c r="Y3901" s="42" t="str">
        <f>IF(OR(LOWER(Tabla2[[#This Row],[GENERO]])="masculino", LOWER(Tabla2[[#This Row],[GENERO]])="femenino"),"OK","Corregir")</f>
        <v>OK</v>
      </c>
      <c r="Z3901" s="42" t="str">
        <f>+IF(Tabla2[[#This Row],[Nro. DNI / CE]]="","Corregir",IF(LEN(Tabla2[[#This Row],[Nro. DNI / CE]])&gt;=8,"OK","Corregir"))</f>
        <v>OK</v>
      </c>
      <c r="AA3901" s="42">
        <f>COUNTIF(Tabla2[APELLIDOS Y NOMBRES],Tabla2[[#This Row],[APELLIDOS Y NOMBRES]])</f>
        <v>1</v>
      </c>
      <c r="AB3901" s="42">
        <f>IF(Tabla2[[#This Row],[Trabajador]]&gt;1,1/Tabla2[[#This Row],[Trabajador]],Tabla2[[#This Row],[Trabajador]])</f>
        <v>1</v>
      </c>
      <c r="AC3901" t="str">
        <f>+IFERROR(IF(Tabla2[[#This Row],[FECHA CESE/BAJA]]="","No Aplica",IF(AND(MONTH(Tabla2[[#This Row],[FECHA CESE/BAJA]])=MONTH(TODAY()-30),YEAR(Tabla2[[#This Row],[FECHA CESE/BAJA]])=YEAR(TODAY())),MONTH(TODAY()-30)&amp;"-"&amp;YEAR(TODAY()),"Borrar")),"No aplica")</f>
        <v>No aplica</v>
      </c>
      <c r="AD3901" t="str">
        <f>+IFERROR(IF(Tabla2[[#This Row],[FECHA INICIO DE LABORES EN OBRA]]="","No Aplica",IF(AND(MONTH(Tabla2[[#This Row],[FECHA INICIO DE LABORES EN OBRA]])=MONTH(TODAY()-30),YEAR(Tabla2[[#This Row],[FECHA INICIO DE LABORES EN OBRA]])=YEAR(TODAY())),MONTH(TODAY()-30)&amp;"-"&amp;YEAR(TODAY()),"No Aplica")),"No Aplica")</f>
        <v>No Aplica</v>
      </c>
    </row>
    <row r="3902" spans="1:30" x14ac:dyDescent="0.25">
      <c r="A3902" s="13" t="s">
        <v>12809</v>
      </c>
      <c r="B3902" s="15" t="s">
        <v>12810</v>
      </c>
      <c r="C3902" s="15" t="s">
        <v>12810</v>
      </c>
      <c r="D3902" s="15">
        <v>40384184</v>
      </c>
      <c r="E3902" s="15" t="s">
        <v>74</v>
      </c>
      <c r="F3902" s="39">
        <v>29220</v>
      </c>
      <c r="G3902" s="15">
        <v>3</v>
      </c>
      <c r="H3902" s="15" t="s">
        <v>12812</v>
      </c>
      <c r="I3902" s="15" t="s">
        <v>12813</v>
      </c>
      <c r="J3902" s="15" t="s">
        <v>12916</v>
      </c>
      <c r="K3902" s="15" t="s">
        <v>2022</v>
      </c>
      <c r="L3902" s="40" t="s">
        <v>6</v>
      </c>
      <c r="M3902" s="39" t="s">
        <v>29</v>
      </c>
      <c r="N3902" s="41" t="s">
        <v>2098</v>
      </c>
      <c r="O3902" s="39">
        <v>43791</v>
      </c>
      <c r="P3902" s="40">
        <v>1</v>
      </c>
      <c r="Q3902" s="40">
        <v>1</v>
      </c>
      <c r="R3902" s="40" t="str">
        <f>IFERROR(VLOOKUP(Tabla2[[#This Row],[CONTRATISTA PRNCIPAL]],Hoja1!$L$5:$M$9,2,FALSE),"CJV")</f>
        <v>CJV</v>
      </c>
      <c r="S3902" s="40" t="str">
        <f>IF(Tabla2[[#This Row],[EMPRESA]]=Tabla2[[#This Row],[CONTRATISTA PRNCIPAL]],"Principal","Secundaria")</f>
        <v>Principal</v>
      </c>
      <c r="T3902" s="42">
        <f>IFERROR(1/COUNTIF(Tabla2[CONTRATISTA PRNCIPAL],Tabla2[[#This Row],[CONTRATISTA PRNCIPAL]]),0)</f>
        <v>0.005025125628140704</v>
      </c>
      <c r="U3902" s="43">
        <f>IF(((TODAY()-Tabla2[[#This Row],[FECHA NACIMIENTO]])/365)&lt;18,"Corregir", IF(((TODAY()-Tabla2[[#This Row],[FECHA NACIMIENTO]])/365)&gt;80, "Corregir",ROUNDDOWN(((TODAY()-Tabla2[[#This Row],[FECHA NACIMIENTO]])/365),0)))</f>
        <v>43</v>
      </c>
      <c r="V39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02" s="44" t="str">
        <f>+IF(Tabla2[[#This Row],[Edad]]="Corregir","Corregir","Ok")</f>
        <v>Ok</v>
      </c>
      <c r="X3902" s="42" t="str">
        <f>+IFERROR(VLOOKUP(Tabla2[[#This Row],[DISTRITO SEGÚN DNI]],Hoja1!$A$2:$B$32,2,FALSE),"No")</f>
        <v>CALLAO</v>
      </c>
      <c r="Y3902" s="42" t="str">
        <f>IF(OR(LOWER(Tabla2[[#This Row],[GENERO]])="masculino", LOWER(Tabla2[[#This Row],[GENERO]])="femenino"),"OK","Corregir")</f>
        <v>OK</v>
      </c>
      <c r="Z3902" s="42" t="str">
        <f>+IF(Tabla2[[#This Row],[Nro. DNI / CE]]="","Corregir",IF(LEN(Tabla2[[#This Row],[Nro. DNI / CE]])&gt;=8,"OK","Corregir"))</f>
        <v>OK</v>
      </c>
      <c r="AA3902" s="42">
        <f>COUNTIF(Tabla2[APELLIDOS Y NOMBRES],Tabla2[[#This Row],[APELLIDOS Y NOMBRES]])</f>
        <v>1</v>
      </c>
      <c r="AB3902" s="42">
        <f>IF(Tabla2[[#This Row],[Trabajador]]&gt;1,1/Tabla2[[#This Row],[Trabajador]],Tabla2[[#This Row],[Trabajador]])</f>
        <v>1</v>
      </c>
      <c r="AC3902" t="str">
        <f>+IFERROR(IF(Tabla2[[#This Row],[FECHA CESE/BAJA]]="","No Aplica",IF(AND(MONTH(Tabla2[[#This Row],[FECHA CESE/BAJA]])=MONTH(TODAY()-30),YEAR(Tabla2[[#This Row],[FECHA CESE/BAJA]])=YEAR(TODAY())),MONTH(TODAY()-30)&amp;"-"&amp;YEAR(TODAY()),"Borrar")),"No aplica")</f>
        <v>No aplica</v>
      </c>
      <c r="AD3902" t="str">
        <f>+IFERROR(IF(Tabla2[[#This Row],[FECHA INICIO DE LABORES EN OBRA]]="","No Aplica",IF(AND(MONTH(Tabla2[[#This Row],[FECHA INICIO DE LABORES EN OBRA]])=MONTH(TODAY()-30),YEAR(Tabla2[[#This Row],[FECHA INICIO DE LABORES EN OBRA]])=YEAR(TODAY())),MONTH(TODAY()-30)&amp;"-"&amp;YEAR(TODAY()),"No Aplica")),"No Aplica")</f>
        <v>No Aplica</v>
      </c>
    </row>
    <row r="3903" spans="1:30" x14ac:dyDescent="0.25">
      <c r="A3903" s="13" t="s">
        <v>12809</v>
      </c>
      <c r="B3903" s="15" t="s">
        <v>12810</v>
      </c>
      <c r="C3903" s="15" t="s">
        <v>12810</v>
      </c>
      <c r="D3903" s="15">
        <v>47589314</v>
      </c>
      <c r="E3903" s="15" t="s">
        <v>12917</v>
      </c>
      <c r="F3903" s="39">
        <v>33334</v>
      </c>
      <c r="G3903" s="15">
        <v>3</v>
      </c>
      <c r="H3903" s="15" t="s">
        <v>12918</v>
      </c>
      <c r="I3903" s="15" t="s">
        <v>12813</v>
      </c>
      <c r="J3903" s="15" t="s">
        <v>12919</v>
      </c>
      <c r="K3903" s="15" t="s">
        <v>4592</v>
      </c>
      <c r="L3903" s="40" t="s">
        <v>6</v>
      </c>
      <c r="M3903" s="39" t="s">
        <v>29</v>
      </c>
      <c r="N3903" s="41" t="s">
        <v>2098</v>
      </c>
      <c r="O3903" s="39">
        <v>44957</v>
      </c>
      <c r="P3903" s="40">
        <v>1</v>
      </c>
      <c r="Q3903" s="40">
        <v>2</v>
      </c>
      <c r="R3903" s="40" t="str">
        <f>IFERROR(VLOOKUP(Tabla2[[#This Row],[CONTRATISTA PRNCIPAL]],Hoja1!$L$5:$M$9,2,FALSE),"CJV")</f>
        <v>CJV</v>
      </c>
      <c r="S3903" s="40" t="str">
        <f>IF(Tabla2[[#This Row],[EMPRESA]]=Tabla2[[#This Row],[CONTRATISTA PRNCIPAL]],"Principal","Secundaria")</f>
        <v>Principal</v>
      </c>
      <c r="T3903" s="42">
        <f>IFERROR(1/COUNTIF(Tabla2[CONTRATISTA PRNCIPAL],Tabla2[[#This Row],[CONTRATISTA PRNCIPAL]]),0)</f>
        <v>0.005025125628140704</v>
      </c>
      <c r="U3903" s="43">
        <f>IF(((TODAY()-Tabla2[[#This Row],[FECHA NACIMIENTO]])/365)&lt;18,"Corregir", IF(((TODAY()-Tabla2[[#This Row],[FECHA NACIMIENTO]])/365)&gt;80, "Corregir",ROUNDDOWN(((TODAY()-Tabla2[[#This Row],[FECHA NACIMIENTO]])/365),0)))</f>
        <v>32</v>
      </c>
      <c r="V39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03" s="44" t="str">
        <f>+IF(Tabla2[[#This Row],[Edad]]="Corregir","Corregir","Ok")</f>
        <v>Ok</v>
      </c>
      <c r="X3903" s="42" t="str">
        <f>+IFERROR(VLOOKUP(Tabla2[[#This Row],[DISTRITO SEGÚN DNI]],Hoja1!$A$2:$B$32,2,FALSE),"No")</f>
        <v>No</v>
      </c>
      <c r="Y3903" s="42" t="str">
        <f>IF(OR(LOWER(Tabla2[[#This Row],[GENERO]])="masculino", LOWER(Tabla2[[#This Row],[GENERO]])="femenino"),"OK","Corregir")</f>
        <v>OK</v>
      </c>
      <c r="Z3903" s="42" t="str">
        <f>+IF(Tabla2[[#This Row],[Nro. DNI / CE]]="","Corregir",IF(LEN(Tabla2[[#This Row],[Nro. DNI / CE]])&gt;=8,"OK","Corregir"))</f>
        <v>OK</v>
      </c>
      <c r="AA3903" s="42">
        <f>COUNTIF(Tabla2[APELLIDOS Y NOMBRES],Tabla2[[#This Row],[APELLIDOS Y NOMBRES]])</f>
        <v>1</v>
      </c>
      <c r="AB3903" s="42">
        <f>IF(Tabla2[[#This Row],[Trabajador]]&gt;1,1/Tabla2[[#This Row],[Trabajador]],Tabla2[[#This Row],[Trabajador]])</f>
        <v>1</v>
      </c>
      <c r="AC3903" t="str">
        <f>+IFERROR(IF(Tabla2[[#This Row],[FECHA CESE/BAJA]]="","No Aplica",IF(AND(MONTH(Tabla2[[#This Row],[FECHA CESE/BAJA]])=MONTH(TODAY()-30),YEAR(Tabla2[[#This Row],[FECHA CESE/BAJA]])=YEAR(TODAY())),MONTH(TODAY()-30)&amp;"-"&amp;YEAR(TODAY()),"Borrar")),"No aplica")</f>
        <v>No aplica</v>
      </c>
      <c r="AD3903" t="str">
        <f>+IFERROR(IF(Tabla2[[#This Row],[FECHA INICIO DE LABORES EN OBRA]]="","No Aplica",IF(AND(MONTH(Tabla2[[#This Row],[FECHA INICIO DE LABORES EN OBRA]])=MONTH(TODAY()-30),YEAR(Tabla2[[#This Row],[FECHA INICIO DE LABORES EN OBRA]])=YEAR(TODAY())),MONTH(TODAY()-30)&amp;"-"&amp;YEAR(TODAY()),"No Aplica")),"No Aplica")</f>
        <v>No Aplica</v>
      </c>
    </row>
    <row r="3904" spans="1:30" x14ac:dyDescent="0.25">
      <c r="A3904" s="13" t="s">
        <v>12809</v>
      </c>
      <c r="B3904" s="15" t="s">
        <v>12810</v>
      </c>
      <c r="C3904" s="15" t="s">
        <v>12810</v>
      </c>
      <c r="D3904" s="15">
        <v>10010234</v>
      </c>
      <c r="E3904" s="15" t="s">
        <v>12920</v>
      </c>
      <c r="F3904" s="39">
        <v>26671</v>
      </c>
      <c r="G3904" s="15">
        <v>3</v>
      </c>
      <c r="H3904" s="15" t="s">
        <v>12812</v>
      </c>
      <c r="I3904" s="15" t="s">
        <v>12813</v>
      </c>
      <c r="J3904" s="15" t="s">
        <v>12921</v>
      </c>
      <c r="K3904" s="15" t="s">
        <v>2680</v>
      </c>
      <c r="L3904" s="40" t="s">
        <v>6</v>
      </c>
      <c r="M3904" s="39" t="s">
        <v>29</v>
      </c>
      <c r="N3904" s="41" t="s">
        <v>2098</v>
      </c>
      <c r="O3904" s="39">
        <v>45100</v>
      </c>
      <c r="P3904" s="40">
        <v>1</v>
      </c>
      <c r="Q3904" s="40">
        <v>1</v>
      </c>
      <c r="R3904" s="40" t="str">
        <f>IFERROR(VLOOKUP(Tabla2[[#This Row],[CONTRATISTA PRNCIPAL]],Hoja1!$L$5:$M$9,2,FALSE),"CJV")</f>
        <v>CJV</v>
      </c>
      <c r="S3904" s="40" t="str">
        <f>IF(Tabla2[[#This Row],[EMPRESA]]=Tabla2[[#This Row],[CONTRATISTA PRNCIPAL]],"Principal","Secundaria")</f>
        <v>Principal</v>
      </c>
      <c r="T3904" s="42">
        <f>IFERROR(1/COUNTIF(Tabla2[CONTRATISTA PRNCIPAL],Tabla2[[#This Row],[CONTRATISTA PRNCIPAL]]),0)</f>
        <v>0.005025125628140704</v>
      </c>
      <c r="U3904" s="43">
        <f>IF(((TODAY()-Tabla2[[#This Row],[FECHA NACIMIENTO]])/365)&lt;18,"Corregir", IF(((TODAY()-Tabla2[[#This Row],[FECHA NACIMIENTO]])/365)&gt;80, "Corregir",ROUNDDOWN(((TODAY()-Tabla2[[#This Row],[FECHA NACIMIENTO]])/365),0)))</f>
        <v>50</v>
      </c>
      <c r="V39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04" s="44" t="str">
        <f>+IF(Tabla2[[#This Row],[Edad]]="Corregir","Corregir","Ok")</f>
        <v>Ok</v>
      </c>
      <c r="X3904" s="42" t="str">
        <f>+IFERROR(VLOOKUP(Tabla2[[#This Row],[DISTRITO SEGÚN DNI]],Hoja1!$A$2:$B$32,2,FALSE),"No")</f>
        <v>No</v>
      </c>
      <c r="Y3904" s="42" t="str">
        <f>IF(OR(LOWER(Tabla2[[#This Row],[GENERO]])="masculino", LOWER(Tabla2[[#This Row],[GENERO]])="femenino"),"OK","Corregir")</f>
        <v>OK</v>
      </c>
      <c r="Z3904" s="42" t="str">
        <f>+IF(Tabla2[[#This Row],[Nro. DNI / CE]]="","Corregir",IF(LEN(Tabla2[[#This Row],[Nro. DNI / CE]])&gt;=8,"OK","Corregir"))</f>
        <v>OK</v>
      </c>
      <c r="AA3904" s="42">
        <f>COUNTIF(Tabla2[APELLIDOS Y NOMBRES],Tabla2[[#This Row],[APELLIDOS Y NOMBRES]])</f>
        <v>1</v>
      </c>
      <c r="AB3904" s="42">
        <f>IF(Tabla2[[#This Row],[Trabajador]]&gt;1,1/Tabla2[[#This Row],[Trabajador]],Tabla2[[#This Row],[Trabajador]])</f>
        <v>1</v>
      </c>
      <c r="AC3904" t="str">
        <f>+IFERROR(IF(Tabla2[[#This Row],[FECHA CESE/BAJA]]="","No Aplica",IF(AND(MONTH(Tabla2[[#This Row],[FECHA CESE/BAJA]])=MONTH(TODAY()-30),YEAR(Tabla2[[#This Row],[FECHA CESE/BAJA]])=YEAR(TODAY())),MONTH(TODAY()-30)&amp;"-"&amp;YEAR(TODAY()),"Borrar")),"No aplica")</f>
        <v>No aplica</v>
      </c>
      <c r="AD3904" t="str">
        <f>+IFERROR(IF(Tabla2[[#This Row],[FECHA INICIO DE LABORES EN OBRA]]="","No Aplica",IF(AND(MONTH(Tabla2[[#This Row],[FECHA INICIO DE LABORES EN OBRA]])=MONTH(TODAY()-30),YEAR(Tabla2[[#This Row],[FECHA INICIO DE LABORES EN OBRA]])=YEAR(TODAY())),MONTH(TODAY()-30)&amp;"-"&amp;YEAR(TODAY()),"No Aplica")),"No Aplica")</f>
        <v>No Aplica</v>
      </c>
    </row>
    <row r="3905" spans="1:30" x14ac:dyDescent="0.25">
      <c r="A3905" s="13" t="s">
        <v>12809</v>
      </c>
      <c r="B3905" s="15" t="s">
        <v>12810</v>
      </c>
      <c r="C3905" s="15" t="s">
        <v>12810</v>
      </c>
      <c r="D3905" s="15" t="s">
        <v>12922</v>
      </c>
      <c r="E3905" s="15" t="s">
        <v>12923</v>
      </c>
      <c r="F3905" s="39">
        <v>27303</v>
      </c>
      <c r="G3905" s="15">
        <v>3</v>
      </c>
      <c r="H3905" s="15" t="s">
        <v>12924</v>
      </c>
      <c r="I3905" s="15" t="s">
        <v>12813</v>
      </c>
      <c r="J3905" s="15" t="s">
        <v>12925</v>
      </c>
      <c r="K3905" s="15" t="s">
        <v>2182</v>
      </c>
      <c r="L3905" s="40" t="s">
        <v>6</v>
      </c>
      <c r="M3905" s="39" t="s">
        <v>29</v>
      </c>
      <c r="N3905" s="41" t="s">
        <v>2098</v>
      </c>
      <c r="O3905" s="39">
        <v>45141</v>
      </c>
      <c r="P3905" s="40">
        <v>1</v>
      </c>
      <c r="Q3905" s="40">
        <v>2</v>
      </c>
      <c r="R3905" s="40" t="str">
        <f>IFERROR(VLOOKUP(Tabla2[[#This Row],[CONTRATISTA PRNCIPAL]],Hoja1!$L$5:$M$9,2,FALSE),"CJV")</f>
        <v>CJV</v>
      </c>
      <c r="S3905" s="40" t="str">
        <f>IF(Tabla2[[#This Row],[EMPRESA]]=Tabla2[[#This Row],[CONTRATISTA PRNCIPAL]],"Principal","Secundaria")</f>
        <v>Principal</v>
      </c>
      <c r="T3905" s="42">
        <f>IFERROR(1/COUNTIF(Tabla2[CONTRATISTA PRNCIPAL],Tabla2[[#This Row],[CONTRATISTA PRNCIPAL]]),0)</f>
        <v>0.005025125628140704</v>
      </c>
      <c r="U3905" s="43">
        <f>IF(((TODAY()-Tabla2[[#This Row],[FECHA NACIMIENTO]])/365)&lt;18,"Corregir", IF(((TODAY()-Tabla2[[#This Row],[FECHA NACIMIENTO]])/365)&gt;80, "Corregir",ROUNDDOWN(((TODAY()-Tabla2[[#This Row],[FECHA NACIMIENTO]])/365),0)))</f>
        <v>49</v>
      </c>
      <c r="V39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05" s="44" t="str">
        <f>+IF(Tabla2[[#This Row],[Edad]]="Corregir","Corregir","Ok")</f>
        <v>Ok</v>
      </c>
      <c r="X3905" s="42" t="str">
        <f>+IFERROR(VLOOKUP(Tabla2[[#This Row],[DISTRITO SEGÚN DNI]],Hoja1!$A$2:$B$32,2,FALSE),"No")</f>
        <v>No</v>
      </c>
      <c r="Y3905" s="42" t="str">
        <f>IF(OR(LOWER(Tabla2[[#This Row],[GENERO]])="masculino", LOWER(Tabla2[[#This Row],[GENERO]])="femenino"),"OK","Corregir")</f>
        <v>OK</v>
      </c>
      <c r="Z3905" s="42" t="str">
        <f>+IF(Tabla2[[#This Row],[Nro. DNI / CE]]="","Corregir",IF(LEN(Tabla2[[#This Row],[Nro. DNI / CE]])&gt;=8,"OK","Corregir"))</f>
        <v>OK</v>
      </c>
      <c r="AA3905" s="42">
        <f>COUNTIF(Tabla2[APELLIDOS Y NOMBRES],Tabla2[[#This Row],[APELLIDOS Y NOMBRES]])</f>
        <v>1</v>
      </c>
      <c r="AB3905" s="42">
        <f>IF(Tabla2[[#This Row],[Trabajador]]&gt;1,1/Tabla2[[#This Row],[Trabajador]],Tabla2[[#This Row],[Trabajador]])</f>
        <v>1</v>
      </c>
      <c r="AC3905" t="str">
        <f>+IFERROR(IF(Tabla2[[#This Row],[FECHA CESE/BAJA]]="","No Aplica",IF(AND(MONTH(Tabla2[[#This Row],[FECHA CESE/BAJA]])=MONTH(TODAY()-30),YEAR(Tabla2[[#This Row],[FECHA CESE/BAJA]])=YEAR(TODAY())),MONTH(TODAY()-30)&amp;"-"&amp;YEAR(TODAY()),"Borrar")),"No aplica")</f>
        <v>No aplica</v>
      </c>
      <c r="AD3905" t="str">
        <f>+IFERROR(IF(Tabla2[[#This Row],[FECHA INICIO DE LABORES EN OBRA]]="","No Aplica",IF(AND(MONTH(Tabla2[[#This Row],[FECHA INICIO DE LABORES EN OBRA]])=MONTH(TODAY()-30),YEAR(Tabla2[[#This Row],[FECHA INICIO DE LABORES EN OBRA]])=YEAR(TODAY())),MONTH(TODAY()-30)&amp;"-"&amp;YEAR(TODAY()),"No Aplica")),"No Aplica")</f>
        <v>8-2023</v>
      </c>
    </row>
    <row r="3906" spans="1:30" x14ac:dyDescent="0.25">
      <c r="A3906" s="13" t="s">
        <v>12809</v>
      </c>
      <c r="B3906" s="15" t="s">
        <v>12810</v>
      </c>
      <c r="C3906" s="15" t="s">
        <v>12810</v>
      </c>
      <c r="D3906" s="15">
        <v>25841815</v>
      </c>
      <c r="E3906" s="15" t="s">
        <v>12926</v>
      </c>
      <c r="F3906" s="39">
        <v>28242</v>
      </c>
      <c r="G3906" s="15">
        <v>3</v>
      </c>
      <c r="H3906" s="15" t="s">
        <v>12812</v>
      </c>
      <c r="I3906" s="15" t="s">
        <v>12813</v>
      </c>
      <c r="J3906" s="15" t="s">
        <v>12927</v>
      </c>
      <c r="K3906" s="15" t="s">
        <v>2267</v>
      </c>
      <c r="L3906" s="40" t="s">
        <v>6</v>
      </c>
      <c r="M3906" s="39" t="s">
        <v>29</v>
      </c>
      <c r="N3906" s="41" t="s">
        <v>2098</v>
      </c>
      <c r="O3906" s="39">
        <v>44749</v>
      </c>
      <c r="P3906" s="40">
        <v>1</v>
      </c>
      <c r="Q3906" s="40">
        <v>1</v>
      </c>
      <c r="R3906" s="40" t="str">
        <f>IFERROR(VLOOKUP(Tabla2[[#This Row],[CONTRATISTA PRNCIPAL]],Hoja1!$L$5:$M$9,2,FALSE),"CJV")</f>
        <v>CJV</v>
      </c>
      <c r="S3906" s="40" t="str">
        <f>IF(Tabla2[[#This Row],[EMPRESA]]=Tabla2[[#This Row],[CONTRATISTA PRNCIPAL]],"Principal","Secundaria")</f>
        <v>Principal</v>
      </c>
      <c r="T3906" s="42">
        <f>IFERROR(1/COUNTIF(Tabla2[CONTRATISTA PRNCIPAL],Tabla2[[#This Row],[CONTRATISTA PRNCIPAL]]),0)</f>
        <v>0.005025125628140704</v>
      </c>
      <c r="U3906" s="43">
        <f>IF(((TODAY()-Tabla2[[#This Row],[FECHA NACIMIENTO]])/365)&lt;18,"Corregir", IF(((TODAY()-Tabla2[[#This Row],[FECHA NACIMIENTO]])/365)&gt;80, "Corregir",ROUNDDOWN(((TODAY()-Tabla2[[#This Row],[FECHA NACIMIENTO]])/365),0)))</f>
        <v>46</v>
      </c>
      <c r="V39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06" s="44" t="str">
        <f>+IF(Tabla2[[#This Row],[Edad]]="Corregir","Corregir","Ok")</f>
        <v>Ok</v>
      </c>
      <c r="X3906" s="42" t="str">
        <f>+IFERROR(VLOOKUP(Tabla2[[#This Row],[DISTRITO SEGÚN DNI]],Hoja1!$A$2:$B$32,2,FALSE),"No")</f>
        <v>No</v>
      </c>
      <c r="Y3906" s="42" t="str">
        <f>IF(OR(LOWER(Tabla2[[#This Row],[GENERO]])="masculino", LOWER(Tabla2[[#This Row],[GENERO]])="femenino"),"OK","Corregir")</f>
        <v>OK</v>
      </c>
      <c r="Z3906" s="42" t="str">
        <f>+IF(Tabla2[[#This Row],[Nro. DNI / CE]]="","Corregir",IF(LEN(Tabla2[[#This Row],[Nro. DNI / CE]])&gt;=8,"OK","Corregir"))</f>
        <v>OK</v>
      </c>
      <c r="AA3906" s="42">
        <f>COUNTIF(Tabla2[APELLIDOS Y NOMBRES],Tabla2[[#This Row],[APELLIDOS Y NOMBRES]])</f>
        <v>1</v>
      </c>
      <c r="AB3906" s="42">
        <f>IF(Tabla2[[#This Row],[Trabajador]]&gt;1,1/Tabla2[[#This Row],[Trabajador]],Tabla2[[#This Row],[Trabajador]])</f>
        <v>1</v>
      </c>
      <c r="AC3906" t="str">
        <f>+IFERROR(IF(Tabla2[[#This Row],[FECHA CESE/BAJA]]="","No Aplica",IF(AND(MONTH(Tabla2[[#This Row],[FECHA CESE/BAJA]])=MONTH(TODAY()-30),YEAR(Tabla2[[#This Row],[FECHA CESE/BAJA]])=YEAR(TODAY())),MONTH(TODAY()-30)&amp;"-"&amp;YEAR(TODAY()),"Borrar")),"No aplica")</f>
        <v>No aplica</v>
      </c>
      <c r="AD3906" t="str">
        <f>+IFERROR(IF(Tabla2[[#This Row],[FECHA INICIO DE LABORES EN OBRA]]="","No Aplica",IF(AND(MONTH(Tabla2[[#This Row],[FECHA INICIO DE LABORES EN OBRA]])=MONTH(TODAY()-30),YEAR(Tabla2[[#This Row],[FECHA INICIO DE LABORES EN OBRA]])=YEAR(TODAY())),MONTH(TODAY()-30)&amp;"-"&amp;YEAR(TODAY()),"No Aplica")),"No Aplica")</f>
        <v>No Aplica</v>
      </c>
    </row>
    <row r="3907" spans="1:30" x14ac:dyDescent="0.25">
      <c r="A3907" s="13" t="s">
        <v>12809</v>
      </c>
      <c r="B3907" s="15" t="s">
        <v>12810</v>
      </c>
      <c r="C3907" s="15" t="s">
        <v>12810</v>
      </c>
      <c r="D3907" s="15">
        <v>44385266</v>
      </c>
      <c r="E3907" s="15" t="s">
        <v>12928</v>
      </c>
      <c r="F3907" s="39">
        <v>31816</v>
      </c>
      <c r="G3907" s="15">
        <v>3</v>
      </c>
      <c r="H3907" s="15" t="s">
        <v>12924</v>
      </c>
      <c r="I3907" s="15" t="s">
        <v>12813</v>
      </c>
      <c r="J3907" s="15" t="s">
        <v>12929</v>
      </c>
      <c r="K3907" s="15" t="s">
        <v>12930</v>
      </c>
      <c r="L3907" s="40" t="s">
        <v>6</v>
      </c>
      <c r="M3907" s="39" t="s">
        <v>29</v>
      </c>
      <c r="N3907" s="41" t="s">
        <v>2098</v>
      </c>
      <c r="O3907" s="39">
        <v>45141</v>
      </c>
      <c r="P3907" s="40">
        <v>1</v>
      </c>
      <c r="Q3907" s="40">
        <v>2</v>
      </c>
      <c r="R3907" s="40" t="str">
        <f>IFERROR(VLOOKUP(Tabla2[[#This Row],[CONTRATISTA PRNCIPAL]],Hoja1!$L$5:$M$9,2,FALSE),"CJV")</f>
        <v>CJV</v>
      </c>
      <c r="S3907" s="40" t="str">
        <f>IF(Tabla2[[#This Row],[EMPRESA]]=Tabla2[[#This Row],[CONTRATISTA PRNCIPAL]],"Principal","Secundaria")</f>
        <v>Principal</v>
      </c>
      <c r="T3907" s="42">
        <f>IFERROR(1/COUNTIF(Tabla2[CONTRATISTA PRNCIPAL],Tabla2[[#This Row],[CONTRATISTA PRNCIPAL]]),0)</f>
        <v>0.005025125628140704</v>
      </c>
      <c r="U3907" s="43">
        <f>IF(((TODAY()-Tabla2[[#This Row],[FECHA NACIMIENTO]])/365)&lt;18,"Corregir", IF(((TODAY()-Tabla2[[#This Row],[FECHA NACIMIENTO]])/365)&gt;80, "Corregir",ROUNDDOWN(((TODAY()-Tabla2[[#This Row],[FECHA NACIMIENTO]])/365),0)))</f>
        <v>36</v>
      </c>
      <c r="V39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07" s="44" t="str">
        <f>+IF(Tabla2[[#This Row],[Edad]]="Corregir","Corregir","Ok")</f>
        <v>Ok</v>
      </c>
      <c r="X3907" s="42" t="str">
        <f>+IFERROR(VLOOKUP(Tabla2[[#This Row],[DISTRITO SEGÚN DNI]],Hoja1!$A$2:$B$32,2,FALSE),"No")</f>
        <v>No</v>
      </c>
      <c r="Y3907" s="42" t="str">
        <f>IF(OR(LOWER(Tabla2[[#This Row],[GENERO]])="masculino", LOWER(Tabla2[[#This Row],[GENERO]])="femenino"),"OK","Corregir")</f>
        <v>OK</v>
      </c>
      <c r="Z3907" s="42" t="str">
        <f>+IF(Tabla2[[#This Row],[Nro. DNI / CE]]="","Corregir",IF(LEN(Tabla2[[#This Row],[Nro. DNI / CE]])&gt;=8,"OK","Corregir"))</f>
        <v>OK</v>
      </c>
      <c r="AA3907" s="42">
        <f>COUNTIF(Tabla2[APELLIDOS Y NOMBRES],Tabla2[[#This Row],[APELLIDOS Y NOMBRES]])</f>
        <v>1</v>
      </c>
      <c r="AB3907" s="42">
        <f>IF(Tabla2[[#This Row],[Trabajador]]&gt;1,1/Tabla2[[#This Row],[Trabajador]],Tabla2[[#This Row],[Trabajador]])</f>
        <v>1</v>
      </c>
      <c r="AC3907" t="str">
        <f>+IFERROR(IF(Tabla2[[#This Row],[FECHA CESE/BAJA]]="","No Aplica",IF(AND(MONTH(Tabla2[[#This Row],[FECHA CESE/BAJA]])=MONTH(TODAY()-30),YEAR(Tabla2[[#This Row],[FECHA CESE/BAJA]])=YEAR(TODAY())),MONTH(TODAY()-30)&amp;"-"&amp;YEAR(TODAY()),"Borrar")),"No aplica")</f>
        <v>No aplica</v>
      </c>
      <c r="AD3907" t="str">
        <f>+IFERROR(IF(Tabla2[[#This Row],[FECHA INICIO DE LABORES EN OBRA]]="","No Aplica",IF(AND(MONTH(Tabla2[[#This Row],[FECHA INICIO DE LABORES EN OBRA]])=MONTH(TODAY()-30),YEAR(Tabla2[[#This Row],[FECHA INICIO DE LABORES EN OBRA]])=YEAR(TODAY())),MONTH(TODAY()-30)&amp;"-"&amp;YEAR(TODAY()),"No Aplica")),"No Aplica")</f>
        <v>8-2023</v>
      </c>
    </row>
    <row r="3908" spans="1:30" x14ac:dyDescent="0.25">
      <c r="A3908" s="13" t="s">
        <v>12809</v>
      </c>
      <c r="B3908" s="15" t="s">
        <v>12810</v>
      </c>
      <c r="C3908" s="15" t="s">
        <v>12810</v>
      </c>
      <c r="D3908" s="15">
        <v>40599506</v>
      </c>
      <c r="E3908" s="15" t="s">
        <v>12931</v>
      </c>
      <c r="F3908" s="39">
        <v>29394</v>
      </c>
      <c r="G3908" s="15">
        <v>3</v>
      </c>
      <c r="H3908" s="15" t="s">
        <v>12924</v>
      </c>
      <c r="I3908" s="15" t="s">
        <v>12813</v>
      </c>
      <c r="J3908" s="15" t="s">
        <v>12932</v>
      </c>
      <c r="K3908" s="15" t="s">
        <v>12930</v>
      </c>
      <c r="L3908" s="40" t="s">
        <v>6</v>
      </c>
      <c r="M3908" s="39" t="s">
        <v>29</v>
      </c>
      <c r="N3908" s="41" t="s">
        <v>2098</v>
      </c>
      <c r="O3908" s="39">
        <v>45145</v>
      </c>
      <c r="P3908" s="40">
        <v>1</v>
      </c>
      <c r="Q3908" s="40">
        <v>2</v>
      </c>
      <c r="R3908" s="40" t="str">
        <f>IFERROR(VLOOKUP(Tabla2[[#This Row],[CONTRATISTA PRNCIPAL]],Hoja1!$L$5:$M$9,2,FALSE),"CJV")</f>
        <v>CJV</v>
      </c>
      <c r="S3908" s="40" t="str">
        <f>IF(Tabla2[[#This Row],[EMPRESA]]=Tabla2[[#This Row],[CONTRATISTA PRNCIPAL]],"Principal","Secundaria")</f>
        <v>Principal</v>
      </c>
      <c r="T3908" s="42">
        <f>IFERROR(1/COUNTIF(Tabla2[CONTRATISTA PRNCIPAL],Tabla2[[#This Row],[CONTRATISTA PRNCIPAL]]),0)</f>
        <v>0.005025125628140704</v>
      </c>
      <c r="U3908" s="43">
        <f>IF(((TODAY()-Tabla2[[#This Row],[FECHA NACIMIENTO]])/365)&lt;18,"Corregir", IF(((TODAY()-Tabla2[[#This Row],[FECHA NACIMIENTO]])/365)&gt;80, "Corregir",ROUNDDOWN(((TODAY()-Tabla2[[#This Row],[FECHA NACIMIENTO]])/365),0)))</f>
        <v>43</v>
      </c>
      <c r="V39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08" s="44" t="str">
        <f>+IF(Tabla2[[#This Row],[Edad]]="Corregir","Corregir","Ok")</f>
        <v>Ok</v>
      </c>
      <c r="X3908" s="42" t="str">
        <f>+IFERROR(VLOOKUP(Tabla2[[#This Row],[DISTRITO SEGÚN DNI]],Hoja1!$A$2:$B$32,2,FALSE),"No")</f>
        <v>No</v>
      </c>
      <c r="Y3908" s="42" t="str">
        <f>IF(OR(LOWER(Tabla2[[#This Row],[GENERO]])="masculino", LOWER(Tabla2[[#This Row],[GENERO]])="femenino"),"OK","Corregir")</f>
        <v>OK</v>
      </c>
      <c r="Z3908" s="42" t="str">
        <f>+IF(Tabla2[[#This Row],[Nro. DNI / CE]]="","Corregir",IF(LEN(Tabla2[[#This Row],[Nro. DNI / CE]])&gt;=8,"OK","Corregir"))</f>
        <v>OK</v>
      </c>
      <c r="AA3908" s="42">
        <f>COUNTIF(Tabla2[APELLIDOS Y NOMBRES],Tabla2[[#This Row],[APELLIDOS Y NOMBRES]])</f>
        <v>1</v>
      </c>
      <c r="AB3908" s="42">
        <f>IF(Tabla2[[#This Row],[Trabajador]]&gt;1,1/Tabla2[[#This Row],[Trabajador]],Tabla2[[#This Row],[Trabajador]])</f>
        <v>1</v>
      </c>
      <c r="AC3908" t="str">
        <f>+IFERROR(IF(Tabla2[[#This Row],[FECHA CESE/BAJA]]="","No Aplica",IF(AND(MONTH(Tabla2[[#This Row],[FECHA CESE/BAJA]])=MONTH(TODAY()-30),YEAR(Tabla2[[#This Row],[FECHA CESE/BAJA]])=YEAR(TODAY())),MONTH(TODAY()-30)&amp;"-"&amp;YEAR(TODAY()),"Borrar")),"No aplica")</f>
        <v>No aplica</v>
      </c>
      <c r="AD3908" t="str">
        <f>+IFERROR(IF(Tabla2[[#This Row],[FECHA INICIO DE LABORES EN OBRA]]="","No Aplica",IF(AND(MONTH(Tabla2[[#This Row],[FECHA INICIO DE LABORES EN OBRA]])=MONTH(TODAY()-30),YEAR(Tabla2[[#This Row],[FECHA INICIO DE LABORES EN OBRA]])=YEAR(TODAY())),MONTH(TODAY()-30)&amp;"-"&amp;YEAR(TODAY()),"No Aplica")),"No Aplica")</f>
        <v>8-2023</v>
      </c>
    </row>
    <row r="3909" spans="1:30" x14ac:dyDescent="0.25">
      <c r="A3909" s="13" t="s">
        <v>12809</v>
      </c>
      <c r="B3909" s="15" t="s">
        <v>12810</v>
      </c>
      <c r="C3909" s="15" t="s">
        <v>12810</v>
      </c>
      <c r="D3909" s="15">
        <v>80035300</v>
      </c>
      <c r="E3909" s="15" t="s">
        <v>12933</v>
      </c>
      <c r="F3909" s="39">
        <v>27804</v>
      </c>
      <c r="G3909" s="15">
        <v>3</v>
      </c>
      <c r="H3909" s="15" t="s">
        <v>12907</v>
      </c>
      <c r="I3909" s="15" t="s">
        <v>12813</v>
      </c>
      <c r="J3909" s="15" t="s">
        <v>12934</v>
      </c>
      <c r="K3909" s="15" t="s">
        <v>12930</v>
      </c>
      <c r="L3909" s="40" t="s">
        <v>6</v>
      </c>
      <c r="M3909" s="39" t="s">
        <v>29</v>
      </c>
      <c r="N3909" s="41" t="s">
        <v>2098</v>
      </c>
      <c r="O3909" s="39">
        <v>45141</v>
      </c>
      <c r="P3909" s="40">
        <v>1</v>
      </c>
      <c r="Q3909" s="40">
        <v>2</v>
      </c>
      <c r="R3909" s="40" t="str">
        <f>IFERROR(VLOOKUP(Tabla2[[#This Row],[CONTRATISTA PRNCIPAL]],Hoja1!$L$5:$M$9,2,FALSE),"CJV")</f>
        <v>CJV</v>
      </c>
      <c r="S3909" s="40" t="str">
        <f>IF(Tabla2[[#This Row],[EMPRESA]]=Tabla2[[#This Row],[CONTRATISTA PRNCIPAL]],"Principal","Secundaria")</f>
        <v>Principal</v>
      </c>
      <c r="T3909" s="42">
        <f>IFERROR(1/COUNTIF(Tabla2[CONTRATISTA PRNCIPAL],Tabla2[[#This Row],[CONTRATISTA PRNCIPAL]]),0)</f>
        <v>0.005025125628140704</v>
      </c>
      <c r="U3909" s="43">
        <f>IF(((TODAY()-Tabla2[[#This Row],[FECHA NACIMIENTO]])/365)&lt;18,"Corregir", IF(((TODAY()-Tabla2[[#This Row],[FECHA NACIMIENTO]])/365)&gt;80, "Corregir",ROUNDDOWN(((TODAY()-Tabla2[[#This Row],[FECHA NACIMIENTO]])/365),0)))</f>
        <v>47</v>
      </c>
      <c r="V39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09" s="44" t="str">
        <f>+IF(Tabla2[[#This Row],[Edad]]="Corregir","Corregir","Ok")</f>
        <v>Ok</v>
      </c>
      <c r="X3909" s="42" t="str">
        <f>+IFERROR(VLOOKUP(Tabla2[[#This Row],[DISTRITO SEGÚN DNI]],Hoja1!$A$2:$B$32,2,FALSE),"No")</f>
        <v>No</v>
      </c>
      <c r="Y3909" s="42" t="str">
        <f>IF(OR(LOWER(Tabla2[[#This Row],[GENERO]])="masculino", LOWER(Tabla2[[#This Row],[GENERO]])="femenino"),"OK","Corregir")</f>
        <v>OK</v>
      </c>
      <c r="Z3909" s="42" t="str">
        <f>+IF(Tabla2[[#This Row],[Nro. DNI / CE]]="","Corregir",IF(LEN(Tabla2[[#This Row],[Nro. DNI / CE]])&gt;=8,"OK","Corregir"))</f>
        <v>OK</v>
      </c>
      <c r="AA3909" s="42">
        <f>COUNTIF(Tabla2[APELLIDOS Y NOMBRES],Tabla2[[#This Row],[APELLIDOS Y NOMBRES]])</f>
        <v>1</v>
      </c>
      <c r="AB3909" s="42">
        <f>IF(Tabla2[[#This Row],[Trabajador]]&gt;1,1/Tabla2[[#This Row],[Trabajador]],Tabla2[[#This Row],[Trabajador]])</f>
        <v>1</v>
      </c>
      <c r="AC3909" t="str">
        <f>+IFERROR(IF(Tabla2[[#This Row],[FECHA CESE/BAJA]]="","No Aplica",IF(AND(MONTH(Tabla2[[#This Row],[FECHA CESE/BAJA]])=MONTH(TODAY()-30),YEAR(Tabla2[[#This Row],[FECHA CESE/BAJA]])=YEAR(TODAY())),MONTH(TODAY()-30)&amp;"-"&amp;YEAR(TODAY()),"Borrar")),"No aplica")</f>
        <v>No aplica</v>
      </c>
      <c r="AD3909" t="str">
        <f>+IFERROR(IF(Tabla2[[#This Row],[FECHA INICIO DE LABORES EN OBRA]]="","No Aplica",IF(AND(MONTH(Tabla2[[#This Row],[FECHA INICIO DE LABORES EN OBRA]])=MONTH(TODAY()-30),YEAR(Tabla2[[#This Row],[FECHA INICIO DE LABORES EN OBRA]])=YEAR(TODAY())),MONTH(TODAY()-30)&amp;"-"&amp;YEAR(TODAY()),"No Aplica")),"No Aplica")</f>
        <v>8-2023</v>
      </c>
    </row>
    <row r="3910" spans="1:30" x14ac:dyDescent="0.25">
      <c r="A3910" s="13" t="s">
        <v>12809</v>
      </c>
      <c r="B3910" s="15" t="s">
        <v>12810</v>
      </c>
      <c r="C3910" s="15" t="s">
        <v>12810</v>
      </c>
      <c r="D3910" s="15">
        <v>70024012</v>
      </c>
      <c r="E3910" s="15" t="s">
        <v>12935</v>
      </c>
      <c r="F3910" s="39">
        <v>32920</v>
      </c>
      <c r="G3910" s="15">
        <v>3</v>
      </c>
      <c r="H3910" s="15" t="s">
        <v>12924</v>
      </c>
      <c r="I3910" s="15" t="s">
        <v>12813</v>
      </c>
      <c r="J3910" s="15" t="s">
        <v>12936</v>
      </c>
      <c r="K3910" s="15" t="s">
        <v>2182</v>
      </c>
      <c r="L3910" s="40" t="s">
        <v>6</v>
      </c>
      <c r="M3910" s="39" t="s">
        <v>29</v>
      </c>
      <c r="N3910" s="41" t="s">
        <v>2098</v>
      </c>
      <c r="O3910" s="39">
        <v>45141</v>
      </c>
      <c r="P3910" s="40">
        <v>1</v>
      </c>
      <c r="Q3910" s="40">
        <v>2</v>
      </c>
      <c r="R3910" s="40" t="str">
        <f>IFERROR(VLOOKUP(Tabla2[[#This Row],[CONTRATISTA PRNCIPAL]],Hoja1!$L$5:$M$9,2,FALSE),"CJV")</f>
        <v>CJV</v>
      </c>
      <c r="S3910" s="40" t="str">
        <f>IF(Tabla2[[#This Row],[EMPRESA]]=Tabla2[[#This Row],[CONTRATISTA PRNCIPAL]],"Principal","Secundaria")</f>
        <v>Principal</v>
      </c>
      <c r="T3910" s="42">
        <f>IFERROR(1/COUNTIF(Tabla2[CONTRATISTA PRNCIPAL],Tabla2[[#This Row],[CONTRATISTA PRNCIPAL]]),0)</f>
        <v>0.005025125628140704</v>
      </c>
      <c r="U3910" s="43">
        <f>IF(((TODAY()-Tabla2[[#This Row],[FECHA NACIMIENTO]])/365)&lt;18,"Corregir", IF(((TODAY()-Tabla2[[#This Row],[FECHA NACIMIENTO]])/365)&gt;80, "Corregir",ROUNDDOWN(((TODAY()-Tabla2[[#This Row],[FECHA NACIMIENTO]])/365),0)))</f>
        <v>33</v>
      </c>
      <c r="V39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10" s="44" t="str">
        <f>+IF(Tabla2[[#This Row],[Edad]]="Corregir","Corregir","Ok")</f>
        <v>Ok</v>
      </c>
      <c r="X3910" s="42" t="str">
        <f>+IFERROR(VLOOKUP(Tabla2[[#This Row],[DISTRITO SEGÚN DNI]],Hoja1!$A$2:$B$32,2,FALSE),"No")</f>
        <v>No</v>
      </c>
      <c r="Y3910" s="42" t="str">
        <f>IF(OR(LOWER(Tabla2[[#This Row],[GENERO]])="masculino", LOWER(Tabla2[[#This Row],[GENERO]])="femenino"),"OK","Corregir")</f>
        <v>OK</v>
      </c>
      <c r="Z3910" s="42" t="str">
        <f>+IF(Tabla2[[#This Row],[Nro. DNI / CE]]="","Corregir",IF(LEN(Tabla2[[#This Row],[Nro. DNI / CE]])&gt;=8,"OK","Corregir"))</f>
        <v>OK</v>
      </c>
      <c r="AA3910" s="42">
        <f>COUNTIF(Tabla2[APELLIDOS Y NOMBRES],Tabla2[[#This Row],[APELLIDOS Y NOMBRES]])</f>
        <v>1</v>
      </c>
      <c r="AB3910" s="42">
        <f>IF(Tabla2[[#This Row],[Trabajador]]&gt;1,1/Tabla2[[#This Row],[Trabajador]],Tabla2[[#This Row],[Trabajador]])</f>
        <v>1</v>
      </c>
      <c r="AC3910" t="str">
        <f>+IFERROR(IF(Tabla2[[#This Row],[FECHA CESE/BAJA]]="","No Aplica",IF(AND(MONTH(Tabla2[[#This Row],[FECHA CESE/BAJA]])=MONTH(TODAY()-30),YEAR(Tabla2[[#This Row],[FECHA CESE/BAJA]])=YEAR(TODAY())),MONTH(TODAY()-30)&amp;"-"&amp;YEAR(TODAY()),"Borrar")),"No aplica")</f>
        <v>No aplica</v>
      </c>
      <c r="AD3910" t="str">
        <f>+IFERROR(IF(Tabla2[[#This Row],[FECHA INICIO DE LABORES EN OBRA]]="","No Aplica",IF(AND(MONTH(Tabla2[[#This Row],[FECHA INICIO DE LABORES EN OBRA]])=MONTH(TODAY()-30),YEAR(Tabla2[[#This Row],[FECHA INICIO DE LABORES EN OBRA]])=YEAR(TODAY())),MONTH(TODAY()-30)&amp;"-"&amp;YEAR(TODAY()),"No Aplica")),"No Aplica")</f>
        <v>8-2023</v>
      </c>
    </row>
    <row r="3911" spans="1:30" x14ac:dyDescent="0.25">
      <c r="A3911" s="13" t="s">
        <v>12809</v>
      </c>
      <c r="B3911" s="15" t="s">
        <v>12810</v>
      </c>
      <c r="C3911" s="15" t="s">
        <v>12810</v>
      </c>
      <c r="D3911" s="15">
        <v>44509177</v>
      </c>
      <c r="E3911" s="15" t="s">
        <v>12937</v>
      </c>
      <c r="F3911" s="39">
        <v>31996</v>
      </c>
      <c r="G3911" s="15">
        <v>3</v>
      </c>
      <c r="H3911" s="15" t="s">
        <v>12812</v>
      </c>
      <c r="I3911" s="15" t="s">
        <v>12813</v>
      </c>
      <c r="J3911" s="15" t="s">
        <v>12938</v>
      </c>
      <c r="K3911" s="15" t="s">
        <v>8125</v>
      </c>
      <c r="L3911" s="40" t="s">
        <v>6</v>
      </c>
      <c r="M3911" s="39" t="s">
        <v>29</v>
      </c>
      <c r="N3911" s="41" t="s">
        <v>2098</v>
      </c>
      <c r="O3911" s="39">
        <v>43818</v>
      </c>
      <c r="P3911" s="40">
        <v>1</v>
      </c>
      <c r="Q3911" s="40">
        <v>1</v>
      </c>
      <c r="R3911" s="40" t="str">
        <f>IFERROR(VLOOKUP(Tabla2[[#This Row],[CONTRATISTA PRNCIPAL]],Hoja1!$L$5:$M$9,2,FALSE),"CJV")</f>
        <v>CJV</v>
      </c>
      <c r="S3911" s="40" t="str">
        <f>IF(Tabla2[[#This Row],[EMPRESA]]=Tabla2[[#This Row],[CONTRATISTA PRNCIPAL]],"Principal","Secundaria")</f>
        <v>Principal</v>
      </c>
      <c r="T3911" s="42">
        <f>IFERROR(1/COUNTIF(Tabla2[CONTRATISTA PRNCIPAL],Tabla2[[#This Row],[CONTRATISTA PRNCIPAL]]),0)</f>
        <v>0.005025125628140704</v>
      </c>
      <c r="U3911" s="43">
        <f>IF(((TODAY()-Tabla2[[#This Row],[FECHA NACIMIENTO]])/365)&lt;18,"Corregir", IF(((TODAY()-Tabla2[[#This Row],[FECHA NACIMIENTO]])/365)&gt;80, "Corregir",ROUNDDOWN(((TODAY()-Tabla2[[#This Row],[FECHA NACIMIENTO]])/365),0)))</f>
        <v>36</v>
      </c>
      <c r="V39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11" s="44" t="str">
        <f>+IF(Tabla2[[#This Row],[Edad]]="Corregir","Corregir","Ok")</f>
        <v>Ok</v>
      </c>
      <c r="X3911" s="42" t="str">
        <f>+IFERROR(VLOOKUP(Tabla2[[#This Row],[DISTRITO SEGÚN DNI]],Hoja1!$A$2:$B$32,2,FALSE),"No")</f>
        <v>No</v>
      </c>
      <c r="Y3911" s="42" t="str">
        <f>IF(OR(LOWER(Tabla2[[#This Row],[GENERO]])="masculino", LOWER(Tabla2[[#This Row],[GENERO]])="femenino"),"OK","Corregir")</f>
        <v>OK</v>
      </c>
      <c r="Z3911" s="42" t="str">
        <f>+IF(Tabla2[[#This Row],[Nro. DNI / CE]]="","Corregir",IF(LEN(Tabla2[[#This Row],[Nro. DNI / CE]])&gt;=8,"OK","Corregir"))</f>
        <v>OK</v>
      </c>
      <c r="AA3911" s="42">
        <f>COUNTIF(Tabla2[APELLIDOS Y NOMBRES],Tabla2[[#This Row],[APELLIDOS Y NOMBRES]])</f>
        <v>1</v>
      </c>
      <c r="AB3911" s="42">
        <f>IF(Tabla2[[#This Row],[Trabajador]]&gt;1,1/Tabla2[[#This Row],[Trabajador]],Tabla2[[#This Row],[Trabajador]])</f>
        <v>1</v>
      </c>
      <c r="AC3911" t="str">
        <f>+IFERROR(IF(Tabla2[[#This Row],[FECHA CESE/BAJA]]="","No Aplica",IF(AND(MONTH(Tabla2[[#This Row],[FECHA CESE/BAJA]])=MONTH(TODAY()-30),YEAR(Tabla2[[#This Row],[FECHA CESE/BAJA]])=YEAR(TODAY())),MONTH(TODAY()-30)&amp;"-"&amp;YEAR(TODAY()),"Borrar")),"No aplica")</f>
        <v>No aplica</v>
      </c>
      <c r="AD3911" t="str">
        <f>+IFERROR(IF(Tabla2[[#This Row],[FECHA INICIO DE LABORES EN OBRA]]="","No Aplica",IF(AND(MONTH(Tabla2[[#This Row],[FECHA INICIO DE LABORES EN OBRA]])=MONTH(TODAY()-30),YEAR(Tabla2[[#This Row],[FECHA INICIO DE LABORES EN OBRA]])=YEAR(TODAY())),MONTH(TODAY()-30)&amp;"-"&amp;YEAR(TODAY()),"No Aplica")),"No Aplica")</f>
        <v>No Aplica</v>
      </c>
    </row>
    <row r="3912" spans="1:30" x14ac:dyDescent="0.25">
      <c r="A3912" s="13" t="s">
        <v>12809</v>
      </c>
      <c r="B3912" s="15" t="s">
        <v>12810</v>
      </c>
      <c r="C3912" s="15" t="s">
        <v>12810</v>
      </c>
      <c r="D3912" s="15">
        <v>10254626</v>
      </c>
      <c r="E3912" s="15" t="s">
        <v>30</v>
      </c>
      <c r="F3912" s="39">
        <v>27951</v>
      </c>
      <c r="G3912" s="15">
        <v>1</v>
      </c>
      <c r="H3912" s="15" t="s">
        <v>12939</v>
      </c>
      <c r="I3912" s="15" t="s">
        <v>12813</v>
      </c>
      <c r="J3912" s="15" t="s">
        <v>12940</v>
      </c>
      <c r="K3912" s="15" t="s">
        <v>17</v>
      </c>
      <c r="L3912" s="40" t="s">
        <v>6</v>
      </c>
      <c r="M3912" s="39" t="s">
        <v>29</v>
      </c>
      <c r="N3912" s="41" t="s">
        <v>2098</v>
      </c>
      <c r="O3912" s="39">
        <v>44754</v>
      </c>
      <c r="P3912" s="40">
        <v>1</v>
      </c>
      <c r="Q3912" s="40">
        <v>1</v>
      </c>
      <c r="R3912" s="40" t="str">
        <f>IFERROR(VLOOKUP(Tabla2[[#This Row],[CONTRATISTA PRNCIPAL]],Hoja1!$L$5:$M$9,2,FALSE),"CJV")</f>
        <v>CJV</v>
      </c>
      <c r="S3912" s="40" t="str">
        <f>IF(Tabla2[[#This Row],[EMPRESA]]=Tabla2[[#This Row],[CONTRATISTA PRNCIPAL]],"Principal","Secundaria")</f>
        <v>Principal</v>
      </c>
      <c r="T3912" s="42">
        <f>IFERROR(1/COUNTIF(Tabla2[CONTRATISTA PRNCIPAL],Tabla2[[#This Row],[CONTRATISTA PRNCIPAL]]),0)</f>
        <v>0.005025125628140704</v>
      </c>
      <c r="U3912" s="43">
        <f>IF(((TODAY()-Tabla2[[#This Row],[FECHA NACIMIENTO]])/365)&lt;18,"Corregir", IF(((TODAY()-Tabla2[[#This Row],[FECHA NACIMIENTO]])/365)&gt;80, "Corregir",ROUNDDOWN(((TODAY()-Tabla2[[#This Row],[FECHA NACIMIENTO]])/365),0)))</f>
        <v>47</v>
      </c>
      <c r="V39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12" s="44" t="str">
        <f>+IF(Tabla2[[#This Row],[Edad]]="Corregir","Corregir","Ok")</f>
        <v>Ok</v>
      </c>
      <c r="X3912" s="42" t="str">
        <f>+IFERROR(VLOOKUP(Tabla2[[#This Row],[DISTRITO SEGÚN DNI]],Hoja1!$A$2:$B$32,2,FALSE),"No")</f>
        <v>ATE</v>
      </c>
      <c r="Y3912" s="42" t="str">
        <f>IF(OR(LOWER(Tabla2[[#This Row],[GENERO]])="masculino", LOWER(Tabla2[[#This Row],[GENERO]])="femenino"),"OK","Corregir")</f>
        <v>OK</v>
      </c>
      <c r="Z3912" s="42" t="str">
        <f>+IF(Tabla2[[#This Row],[Nro. DNI / CE]]="","Corregir",IF(LEN(Tabla2[[#This Row],[Nro. DNI / CE]])&gt;=8,"OK","Corregir"))</f>
        <v>OK</v>
      </c>
      <c r="AA3912" s="42">
        <f>COUNTIF(Tabla2[APELLIDOS Y NOMBRES],Tabla2[[#This Row],[APELLIDOS Y NOMBRES]])</f>
        <v>1</v>
      </c>
      <c r="AB3912" s="42">
        <f>IF(Tabla2[[#This Row],[Trabajador]]&gt;1,1/Tabla2[[#This Row],[Trabajador]],Tabla2[[#This Row],[Trabajador]])</f>
        <v>1</v>
      </c>
      <c r="AC3912" t="str">
        <f>+IFERROR(IF(Tabla2[[#This Row],[FECHA CESE/BAJA]]="","No Aplica",IF(AND(MONTH(Tabla2[[#This Row],[FECHA CESE/BAJA]])=MONTH(TODAY()-30),YEAR(Tabla2[[#This Row],[FECHA CESE/BAJA]])=YEAR(TODAY())),MONTH(TODAY()-30)&amp;"-"&amp;YEAR(TODAY()),"Borrar")),"No aplica")</f>
        <v>No aplica</v>
      </c>
      <c r="AD3912" t="str">
        <f>+IFERROR(IF(Tabla2[[#This Row],[FECHA INICIO DE LABORES EN OBRA]]="","No Aplica",IF(AND(MONTH(Tabla2[[#This Row],[FECHA INICIO DE LABORES EN OBRA]])=MONTH(TODAY()-30),YEAR(Tabla2[[#This Row],[FECHA INICIO DE LABORES EN OBRA]])=YEAR(TODAY())),MONTH(TODAY()-30)&amp;"-"&amp;YEAR(TODAY()),"No Aplica")),"No Aplica")</f>
        <v>No Aplica</v>
      </c>
    </row>
    <row r="3913" spans="1:30" x14ac:dyDescent="0.25">
      <c r="A3913" s="13" t="s">
        <v>12809</v>
      </c>
      <c r="B3913" s="15" t="s">
        <v>12810</v>
      </c>
      <c r="C3913" s="15" t="s">
        <v>12810</v>
      </c>
      <c r="D3913" s="15">
        <v>10121052</v>
      </c>
      <c r="E3913" s="15" t="s">
        <v>1835</v>
      </c>
      <c r="F3913" s="39">
        <v>24600</v>
      </c>
      <c r="G3913" s="15">
        <v>3</v>
      </c>
      <c r="H3913" s="15" t="s">
        <v>12907</v>
      </c>
      <c r="I3913" s="15" t="s">
        <v>12813</v>
      </c>
      <c r="J3913" s="15" t="s">
        <v>12941</v>
      </c>
      <c r="K3913" s="15" t="s">
        <v>26</v>
      </c>
      <c r="L3913" s="40" t="s">
        <v>6</v>
      </c>
      <c r="M3913" s="39" t="s">
        <v>29</v>
      </c>
      <c r="N3913" s="41" t="s">
        <v>2098</v>
      </c>
      <c r="O3913" s="39">
        <v>45145</v>
      </c>
      <c r="P3913" s="40">
        <v>1</v>
      </c>
      <c r="Q3913" s="40">
        <v>2</v>
      </c>
      <c r="R3913" s="40" t="str">
        <f>IFERROR(VLOOKUP(Tabla2[[#This Row],[CONTRATISTA PRNCIPAL]],Hoja1!$L$5:$M$9,2,FALSE),"CJV")</f>
        <v>CJV</v>
      </c>
      <c r="S3913" s="40" t="str">
        <f>IF(Tabla2[[#This Row],[EMPRESA]]=Tabla2[[#This Row],[CONTRATISTA PRNCIPAL]],"Principal","Secundaria")</f>
        <v>Principal</v>
      </c>
      <c r="T3913" s="42">
        <f>IFERROR(1/COUNTIF(Tabla2[CONTRATISTA PRNCIPAL],Tabla2[[#This Row],[CONTRATISTA PRNCIPAL]]),0)</f>
        <v>0.005025125628140704</v>
      </c>
      <c r="U3913" s="43">
        <f>IF(((TODAY()-Tabla2[[#This Row],[FECHA NACIMIENTO]])/365)&lt;18,"Corregir", IF(((TODAY()-Tabla2[[#This Row],[FECHA NACIMIENTO]])/365)&gt;80, "Corregir",ROUNDDOWN(((TODAY()-Tabla2[[#This Row],[FECHA NACIMIENTO]])/365),0)))</f>
        <v>56</v>
      </c>
      <c r="V39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13" s="44" t="str">
        <f>+IF(Tabla2[[#This Row],[Edad]]="Corregir","Corregir","Ok")</f>
        <v>Ok</v>
      </c>
      <c r="X3913" s="42" t="str">
        <f>+IFERROR(VLOOKUP(Tabla2[[#This Row],[DISTRITO SEGÚN DNI]],Hoja1!$A$2:$B$32,2,FALSE),"No")</f>
        <v>EL AGUSTINO</v>
      </c>
      <c r="Y3913" s="42" t="str">
        <f>IF(OR(LOWER(Tabla2[[#This Row],[GENERO]])="masculino", LOWER(Tabla2[[#This Row],[GENERO]])="femenino"),"OK","Corregir")</f>
        <v>OK</v>
      </c>
      <c r="Z3913" s="42" t="str">
        <f>+IF(Tabla2[[#This Row],[Nro. DNI / CE]]="","Corregir",IF(LEN(Tabla2[[#This Row],[Nro. DNI / CE]])&gt;=8,"OK","Corregir"))</f>
        <v>OK</v>
      </c>
      <c r="AA3913" s="42">
        <f>COUNTIF(Tabla2[APELLIDOS Y NOMBRES],Tabla2[[#This Row],[APELLIDOS Y NOMBRES]])</f>
        <v>1</v>
      </c>
      <c r="AB3913" s="42">
        <f>IF(Tabla2[[#This Row],[Trabajador]]&gt;1,1/Tabla2[[#This Row],[Trabajador]],Tabla2[[#This Row],[Trabajador]])</f>
        <v>1</v>
      </c>
      <c r="AC3913" t="str">
        <f>+IFERROR(IF(Tabla2[[#This Row],[FECHA CESE/BAJA]]="","No Aplica",IF(AND(MONTH(Tabla2[[#This Row],[FECHA CESE/BAJA]])=MONTH(TODAY()-30),YEAR(Tabla2[[#This Row],[FECHA CESE/BAJA]])=YEAR(TODAY())),MONTH(TODAY()-30)&amp;"-"&amp;YEAR(TODAY()),"Borrar")),"No aplica")</f>
        <v>No aplica</v>
      </c>
      <c r="AD3913" t="str">
        <f>+IFERROR(IF(Tabla2[[#This Row],[FECHA INICIO DE LABORES EN OBRA]]="","No Aplica",IF(AND(MONTH(Tabla2[[#This Row],[FECHA INICIO DE LABORES EN OBRA]])=MONTH(TODAY()-30),YEAR(Tabla2[[#This Row],[FECHA INICIO DE LABORES EN OBRA]])=YEAR(TODAY())),MONTH(TODAY()-30)&amp;"-"&amp;YEAR(TODAY()),"No Aplica")),"No Aplica")</f>
        <v>8-2023</v>
      </c>
    </row>
    <row r="3914" spans="1:30" x14ac:dyDescent="0.25">
      <c r="A3914" s="13" t="s">
        <v>12809</v>
      </c>
      <c r="B3914" s="15" t="s">
        <v>12810</v>
      </c>
      <c r="C3914" s="15" t="s">
        <v>12810</v>
      </c>
      <c r="D3914" s="15">
        <v>47806077</v>
      </c>
      <c r="E3914" s="15" t="s">
        <v>12942</v>
      </c>
      <c r="F3914" s="39">
        <v>34068</v>
      </c>
      <c r="G3914" s="15">
        <v>3</v>
      </c>
      <c r="H3914" s="15" t="s">
        <v>12943</v>
      </c>
      <c r="I3914" s="15" t="s">
        <v>12813</v>
      </c>
      <c r="J3914" s="15" t="s">
        <v>12944</v>
      </c>
      <c r="K3914" s="15" t="s">
        <v>2174</v>
      </c>
      <c r="L3914" s="40" t="s">
        <v>6</v>
      </c>
      <c r="M3914" s="39" t="s">
        <v>29</v>
      </c>
      <c r="N3914" s="41" t="s">
        <v>2098</v>
      </c>
      <c r="O3914" s="39">
        <v>44368</v>
      </c>
      <c r="P3914" s="40">
        <v>1</v>
      </c>
      <c r="Q3914" s="40">
        <v>1</v>
      </c>
      <c r="R3914" s="40" t="str">
        <f>IFERROR(VLOOKUP(Tabla2[[#This Row],[CONTRATISTA PRNCIPAL]],Hoja1!$L$5:$M$9,2,FALSE),"CJV")</f>
        <v>CJV</v>
      </c>
      <c r="S3914" s="40" t="str">
        <f>IF(Tabla2[[#This Row],[EMPRESA]]=Tabla2[[#This Row],[CONTRATISTA PRNCIPAL]],"Principal","Secundaria")</f>
        <v>Principal</v>
      </c>
      <c r="T3914" s="42">
        <f>IFERROR(1/COUNTIF(Tabla2[CONTRATISTA PRNCIPAL],Tabla2[[#This Row],[CONTRATISTA PRNCIPAL]]),0)</f>
        <v>0.005025125628140704</v>
      </c>
      <c r="U3914" s="43">
        <f>IF(((TODAY()-Tabla2[[#This Row],[FECHA NACIMIENTO]])/365)&lt;18,"Corregir", IF(((TODAY()-Tabla2[[#This Row],[FECHA NACIMIENTO]])/365)&gt;80, "Corregir",ROUNDDOWN(((TODAY()-Tabla2[[#This Row],[FECHA NACIMIENTO]])/365),0)))</f>
        <v>30</v>
      </c>
      <c r="V39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14" s="44" t="str">
        <f>+IF(Tabla2[[#This Row],[Edad]]="Corregir","Corregir","Ok")</f>
        <v>Ok</v>
      </c>
      <c r="X3914" s="42" t="str">
        <f>+IFERROR(VLOOKUP(Tabla2[[#This Row],[DISTRITO SEGÚN DNI]],Hoja1!$A$2:$B$32,2,FALSE),"No")</f>
        <v>No</v>
      </c>
      <c r="Y3914" s="42" t="str">
        <f>IF(OR(LOWER(Tabla2[[#This Row],[GENERO]])="masculino", LOWER(Tabla2[[#This Row],[GENERO]])="femenino"),"OK","Corregir")</f>
        <v>OK</v>
      </c>
      <c r="Z3914" s="42" t="str">
        <f>+IF(Tabla2[[#This Row],[Nro. DNI / CE]]="","Corregir",IF(LEN(Tabla2[[#This Row],[Nro. DNI / CE]])&gt;=8,"OK","Corregir"))</f>
        <v>OK</v>
      </c>
      <c r="AA3914" s="42">
        <f>COUNTIF(Tabla2[APELLIDOS Y NOMBRES],Tabla2[[#This Row],[APELLIDOS Y NOMBRES]])</f>
        <v>1</v>
      </c>
      <c r="AB3914" s="42">
        <f>IF(Tabla2[[#This Row],[Trabajador]]&gt;1,1/Tabla2[[#This Row],[Trabajador]],Tabla2[[#This Row],[Trabajador]])</f>
        <v>1</v>
      </c>
      <c r="AC3914" t="str">
        <f>+IFERROR(IF(Tabla2[[#This Row],[FECHA CESE/BAJA]]="","No Aplica",IF(AND(MONTH(Tabla2[[#This Row],[FECHA CESE/BAJA]])=MONTH(TODAY()-30),YEAR(Tabla2[[#This Row],[FECHA CESE/BAJA]])=YEAR(TODAY())),MONTH(TODAY()-30)&amp;"-"&amp;YEAR(TODAY()),"Borrar")),"No aplica")</f>
        <v>No aplica</v>
      </c>
      <c r="AD3914" t="str">
        <f>+IFERROR(IF(Tabla2[[#This Row],[FECHA INICIO DE LABORES EN OBRA]]="","No Aplica",IF(AND(MONTH(Tabla2[[#This Row],[FECHA INICIO DE LABORES EN OBRA]])=MONTH(TODAY()-30),YEAR(Tabla2[[#This Row],[FECHA INICIO DE LABORES EN OBRA]])=YEAR(TODAY())),MONTH(TODAY()-30)&amp;"-"&amp;YEAR(TODAY()),"No Aplica")),"No Aplica")</f>
        <v>No Aplica</v>
      </c>
    </row>
    <row r="3915" spans="1:30" x14ac:dyDescent="0.25">
      <c r="A3915" s="13" t="s">
        <v>12809</v>
      </c>
      <c r="B3915" s="15" t="s">
        <v>12810</v>
      </c>
      <c r="C3915" s="15" t="s">
        <v>12810</v>
      </c>
      <c r="D3915" s="15">
        <v>42559087</v>
      </c>
      <c r="E3915" s="15" t="s">
        <v>12945</v>
      </c>
      <c r="F3915" s="39">
        <v>30870</v>
      </c>
      <c r="G3915" s="15">
        <v>3</v>
      </c>
      <c r="H3915" s="15" t="s">
        <v>12812</v>
      </c>
      <c r="I3915" s="15" t="s">
        <v>12813</v>
      </c>
      <c r="J3915" s="15" t="s">
        <v>12946</v>
      </c>
      <c r="K3915" s="15" t="s">
        <v>2237</v>
      </c>
      <c r="L3915" s="40" t="s">
        <v>6</v>
      </c>
      <c r="M3915" s="39" t="s">
        <v>29</v>
      </c>
      <c r="N3915" s="41" t="s">
        <v>2098</v>
      </c>
      <c r="O3915" s="39">
        <v>44924</v>
      </c>
      <c r="P3915" s="40">
        <v>1</v>
      </c>
      <c r="Q3915" s="40">
        <v>1</v>
      </c>
      <c r="R3915" s="40" t="str">
        <f>IFERROR(VLOOKUP(Tabla2[[#This Row],[CONTRATISTA PRNCIPAL]],Hoja1!$L$5:$M$9,2,FALSE),"CJV")</f>
        <v>CJV</v>
      </c>
      <c r="S3915" s="40" t="str">
        <f>IF(Tabla2[[#This Row],[EMPRESA]]=Tabla2[[#This Row],[CONTRATISTA PRNCIPAL]],"Principal","Secundaria")</f>
        <v>Principal</v>
      </c>
      <c r="T3915" s="42">
        <f>IFERROR(1/COUNTIF(Tabla2[CONTRATISTA PRNCIPAL],Tabla2[[#This Row],[CONTRATISTA PRNCIPAL]]),0)</f>
        <v>0.005025125628140704</v>
      </c>
      <c r="U3915" s="43">
        <f>IF(((TODAY()-Tabla2[[#This Row],[FECHA NACIMIENTO]])/365)&lt;18,"Corregir", IF(((TODAY()-Tabla2[[#This Row],[FECHA NACIMIENTO]])/365)&gt;80, "Corregir",ROUNDDOWN(((TODAY()-Tabla2[[#This Row],[FECHA NACIMIENTO]])/365),0)))</f>
        <v>39</v>
      </c>
      <c r="V39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15" s="44" t="str">
        <f>+IF(Tabla2[[#This Row],[Edad]]="Corregir","Corregir","Ok")</f>
        <v>Ok</v>
      </c>
      <c r="X3915" s="42" t="str">
        <f>+IFERROR(VLOOKUP(Tabla2[[#This Row],[DISTRITO SEGÚN DNI]],Hoja1!$A$2:$B$32,2,FALSE),"No")</f>
        <v>No</v>
      </c>
      <c r="Y3915" s="42" t="str">
        <f>IF(OR(LOWER(Tabla2[[#This Row],[GENERO]])="masculino", LOWER(Tabla2[[#This Row],[GENERO]])="femenino"),"OK","Corregir")</f>
        <v>OK</v>
      </c>
      <c r="Z3915" s="42" t="str">
        <f>+IF(Tabla2[[#This Row],[Nro. DNI / CE]]="","Corregir",IF(LEN(Tabla2[[#This Row],[Nro. DNI / CE]])&gt;=8,"OK","Corregir"))</f>
        <v>OK</v>
      </c>
      <c r="AA3915" s="42">
        <f>COUNTIF(Tabla2[APELLIDOS Y NOMBRES],Tabla2[[#This Row],[APELLIDOS Y NOMBRES]])</f>
        <v>1</v>
      </c>
      <c r="AB3915" s="42">
        <f>IF(Tabla2[[#This Row],[Trabajador]]&gt;1,1/Tabla2[[#This Row],[Trabajador]],Tabla2[[#This Row],[Trabajador]])</f>
        <v>1</v>
      </c>
      <c r="AC3915" t="str">
        <f>+IFERROR(IF(Tabla2[[#This Row],[FECHA CESE/BAJA]]="","No Aplica",IF(AND(MONTH(Tabla2[[#This Row],[FECHA CESE/BAJA]])=MONTH(TODAY()-30),YEAR(Tabla2[[#This Row],[FECHA CESE/BAJA]])=YEAR(TODAY())),MONTH(TODAY()-30)&amp;"-"&amp;YEAR(TODAY()),"Borrar")),"No aplica")</f>
        <v>No aplica</v>
      </c>
      <c r="AD3915" t="str">
        <f>+IFERROR(IF(Tabla2[[#This Row],[FECHA INICIO DE LABORES EN OBRA]]="","No Aplica",IF(AND(MONTH(Tabla2[[#This Row],[FECHA INICIO DE LABORES EN OBRA]])=MONTH(TODAY()-30),YEAR(Tabla2[[#This Row],[FECHA INICIO DE LABORES EN OBRA]])=YEAR(TODAY())),MONTH(TODAY()-30)&amp;"-"&amp;YEAR(TODAY()),"No Aplica")),"No Aplica")</f>
        <v>No Aplica</v>
      </c>
    </row>
    <row r="3916" spans="1:30" x14ac:dyDescent="0.25">
      <c r="A3916" s="13" t="s">
        <v>12809</v>
      </c>
      <c r="B3916" s="15" t="s">
        <v>12810</v>
      </c>
      <c r="C3916" s="15" t="s">
        <v>12810</v>
      </c>
      <c r="D3916" s="15" t="s">
        <v>319</v>
      </c>
      <c r="E3916" s="15" t="s">
        <v>320</v>
      </c>
      <c r="F3916" s="39">
        <v>26048</v>
      </c>
      <c r="G3916" s="15">
        <v>3</v>
      </c>
      <c r="H3916" s="15" t="s">
        <v>12828</v>
      </c>
      <c r="I3916" s="15" t="s">
        <v>12813</v>
      </c>
      <c r="J3916" s="15" t="s">
        <v>12947</v>
      </c>
      <c r="K3916" s="15" t="s">
        <v>27</v>
      </c>
      <c r="L3916" s="40" t="s">
        <v>6</v>
      </c>
      <c r="M3916" s="39" t="s">
        <v>29</v>
      </c>
      <c r="N3916" s="41" t="s">
        <v>2098</v>
      </c>
      <c r="O3916" s="39">
        <v>42828</v>
      </c>
      <c r="P3916" s="40">
        <v>1</v>
      </c>
      <c r="Q3916" s="40">
        <v>2</v>
      </c>
      <c r="R3916" s="40" t="str">
        <f>IFERROR(VLOOKUP(Tabla2[[#This Row],[CONTRATISTA PRNCIPAL]],Hoja1!$L$5:$M$9,2,FALSE),"CJV")</f>
        <v>CJV</v>
      </c>
      <c r="S3916" s="40" t="str">
        <f>IF(Tabla2[[#This Row],[EMPRESA]]=Tabla2[[#This Row],[CONTRATISTA PRNCIPAL]],"Principal","Secundaria")</f>
        <v>Principal</v>
      </c>
      <c r="T3916" s="42">
        <f>IFERROR(1/COUNTIF(Tabla2[CONTRATISTA PRNCIPAL],Tabla2[[#This Row],[CONTRATISTA PRNCIPAL]]),0)</f>
        <v>0.005025125628140704</v>
      </c>
      <c r="U3916" s="43">
        <f>IF(((TODAY()-Tabla2[[#This Row],[FECHA NACIMIENTO]])/365)&lt;18,"Corregir", IF(((TODAY()-Tabla2[[#This Row],[FECHA NACIMIENTO]])/365)&gt;80, "Corregir",ROUNDDOWN(((TODAY()-Tabla2[[#This Row],[FECHA NACIMIENTO]])/365),0)))</f>
        <v>52</v>
      </c>
      <c r="V39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16" s="44" t="str">
        <f>+IF(Tabla2[[#This Row],[Edad]]="Corregir","Corregir","Ok")</f>
        <v>Ok</v>
      </c>
      <c r="X3916" s="42" t="str">
        <f>+IFERROR(VLOOKUP(Tabla2[[#This Row],[DISTRITO SEGÚN DNI]],Hoja1!$A$2:$B$32,2,FALSE),"No")</f>
        <v>CALLAO</v>
      </c>
      <c r="Y3916" s="42" t="str">
        <f>IF(OR(LOWER(Tabla2[[#This Row],[GENERO]])="masculino", LOWER(Tabla2[[#This Row],[GENERO]])="femenino"),"OK","Corregir")</f>
        <v>OK</v>
      </c>
      <c r="Z3916" s="42" t="str">
        <f>+IF(Tabla2[[#This Row],[Nro. DNI / CE]]="","Corregir",IF(LEN(Tabla2[[#This Row],[Nro. DNI / CE]])&gt;=8,"OK","Corregir"))</f>
        <v>OK</v>
      </c>
      <c r="AA3916" s="42">
        <f>COUNTIF(Tabla2[APELLIDOS Y NOMBRES],Tabla2[[#This Row],[APELLIDOS Y NOMBRES]])</f>
        <v>1</v>
      </c>
      <c r="AB3916" s="42">
        <f>IF(Tabla2[[#This Row],[Trabajador]]&gt;1,1/Tabla2[[#This Row],[Trabajador]],Tabla2[[#This Row],[Trabajador]])</f>
        <v>1</v>
      </c>
      <c r="AC3916" t="str">
        <f>+IFERROR(IF(Tabla2[[#This Row],[FECHA CESE/BAJA]]="","No Aplica",IF(AND(MONTH(Tabla2[[#This Row],[FECHA CESE/BAJA]])=MONTH(TODAY()-30),YEAR(Tabla2[[#This Row],[FECHA CESE/BAJA]])=YEAR(TODAY())),MONTH(TODAY()-30)&amp;"-"&amp;YEAR(TODAY()),"Borrar")),"No aplica")</f>
        <v>No aplica</v>
      </c>
      <c r="AD3916" t="str">
        <f>+IFERROR(IF(Tabla2[[#This Row],[FECHA INICIO DE LABORES EN OBRA]]="","No Aplica",IF(AND(MONTH(Tabla2[[#This Row],[FECHA INICIO DE LABORES EN OBRA]])=MONTH(TODAY()-30),YEAR(Tabla2[[#This Row],[FECHA INICIO DE LABORES EN OBRA]])=YEAR(TODAY())),MONTH(TODAY()-30)&amp;"-"&amp;YEAR(TODAY()),"No Aplica")),"No Aplica")</f>
        <v>No Aplica</v>
      </c>
    </row>
    <row r="3917" spans="1:30" x14ac:dyDescent="0.25">
      <c r="A3917" s="13" t="s">
        <v>12809</v>
      </c>
      <c r="B3917" s="15" t="s">
        <v>12810</v>
      </c>
      <c r="C3917" s="15" t="s">
        <v>12810</v>
      </c>
      <c r="D3917" s="15">
        <v>10297778</v>
      </c>
      <c r="E3917" s="15" t="s">
        <v>12948</v>
      </c>
      <c r="F3917" s="39">
        <v>24634</v>
      </c>
      <c r="G3917" s="15">
        <v>1</v>
      </c>
      <c r="H3917" s="15" t="s">
        <v>12903</v>
      </c>
      <c r="I3917" s="15" t="s">
        <v>12813</v>
      </c>
      <c r="J3917" s="15" t="s">
        <v>12949</v>
      </c>
      <c r="K3917" s="15" t="s">
        <v>2284</v>
      </c>
      <c r="L3917" s="40" t="s">
        <v>6</v>
      </c>
      <c r="M3917" s="39" t="s">
        <v>29</v>
      </c>
      <c r="N3917" s="41" t="s">
        <v>2098</v>
      </c>
      <c r="O3917" s="39">
        <v>44812</v>
      </c>
      <c r="P3917" s="40">
        <v>1</v>
      </c>
      <c r="Q3917" s="40">
        <v>1</v>
      </c>
      <c r="R3917" s="40" t="str">
        <f>IFERROR(VLOOKUP(Tabla2[[#This Row],[CONTRATISTA PRNCIPAL]],Hoja1!$L$5:$M$9,2,FALSE),"CJV")</f>
        <v>CJV</v>
      </c>
      <c r="S3917" s="40" t="str">
        <f>IF(Tabla2[[#This Row],[EMPRESA]]=Tabla2[[#This Row],[CONTRATISTA PRNCIPAL]],"Principal","Secundaria")</f>
        <v>Principal</v>
      </c>
      <c r="T3917" s="42">
        <f>IFERROR(1/COUNTIF(Tabla2[CONTRATISTA PRNCIPAL],Tabla2[[#This Row],[CONTRATISTA PRNCIPAL]]),0)</f>
        <v>0.005025125628140704</v>
      </c>
      <c r="U3917" s="43">
        <f>IF(((TODAY()-Tabla2[[#This Row],[FECHA NACIMIENTO]])/365)&lt;18,"Corregir", IF(((TODAY()-Tabla2[[#This Row],[FECHA NACIMIENTO]])/365)&gt;80, "Corregir",ROUNDDOWN(((TODAY()-Tabla2[[#This Row],[FECHA NACIMIENTO]])/365),0)))</f>
        <v>56</v>
      </c>
      <c r="V39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17" s="44" t="str">
        <f>+IF(Tabla2[[#This Row],[Edad]]="Corregir","Corregir","Ok")</f>
        <v>Ok</v>
      </c>
      <c r="X3917" s="42" t="str">
        <f>+IFERROR(VLOOKUP(Tabla2[[#This Row],[DISTRITO SEGÚN DNI]],Hoja1!$A$2:$B$32,2,FALSE),"No")</f>
        <v>No</v>
      </c>
      <c r="Y3917" s="42" t="str">
        <f>IF(OR(LOWER(Tabla2[[#This Row],[GENERO]])="masculino", LOWER(Tabla2[[#This Row],[GENERO]])="femenino"),"OK","Corregir")</f>
        <v>OK</v>
      </c>
      <c r="Z3917" s="42" t="str">
        <f>+IF(Tabla2[[#This Row],[Nro. DNI / CE]]="","Corregir",IF(LEN(Tabla2[[#This Row],[Nro. DNI / CE]])&gt;=8,"OK","Corregir"))</f>
        <v>OK</v>
      </c>
      <c r="AA3917" s="42">
        <f>COUNTIF(Tabla2[APELLIDOS Y NOMBRES],Tabla2[[#This Row],[APELLIDOS Y NOMBRES]])</f>
        <v>1</v>
      </c>
      <c r="AB3917" s="42">
        <f>IF(Tabla2[[#This Row],[Trabajador]]&gt;1,1/Tabla2[[#This Row],[Trabajador]],Tabla2[[#This Row],[Trabajador]])</f>
        <v>1</v>
      </c>
      <c r="AC3917" t="str">
        <f>+IFERROR(IF(Tabla2[[#This Row],[FECHA CESE/BAJA]]="","No Aplica",IF(AND(MONTH(Tabla2[[#This Row],[FECHA CESE/BAJA]])=MONTH(TODAY()-30),YEAR(Tabla2[[#This Row],[FECHA CESE/BAJA]])=YEAR(TODAY())),MONTH(TODAY()-30)&amp;"-"&amp;YEAR(TODAY()),"Borrar")),"No aplica")</f>
        <v>No aplica</v>
      </c>
      <c r="AD3917" t="str">
        <f>+IFERROR(IF(Tabla2[[#This Row],[FECHA INICIO DE LABORES EN OBRA]]="","No Aplica",IF(AND(MONTH(Tabla2[[#This Row],[FECHA INICIO DE LABORES EN OBRA]])=MONTH(TODAY()-30),YEAR(Tabla2[[#This Row],[FECHA INICIO DE LABORES EN OBRA]])=YEAR(TODAY())),MONTH(TODAY()-30)&amp;"-"&amp;YEAR(TODAY()),"No Aplica")),"No Aplica")</f>
        <v>No Aplica</v>
      </c>
    </row>
    <row r="3918" spans="1:30" x14ac:dyDescent="0.25">
      <c r="A3918" s="13" t="s">
        <v>12809</v>
      </c>
      <c r="B3918" s="15" t="s">
        <v>12810</v>
      </c>
      <c r="C3918" s="15" t="s">
        <v>12810</v>
      </c>
      <c r="D3918" s="15">
        <v>10487809</v>
      </c>
      <c r="E3918" s="15" t="s">
        <v>12950</v>
      </c>
      <c r="F3918" s="39">
        <v>28091</v>
      </c>
      <c r="G3918" s="15">
        <v>3</v>
      </c>
      <c r="H3918" s="15" t="s">
        <v>12828</v>
      </c>
      <c r="I3918" s="15" t="s">
        <v>12813</v>
      </c>
      <c r="J3918" s="15" t="s">
        <v>12951</v>
      </c>
      <c r="K3918" s="15" t="s">
        <v>2200</v>
      </c>
      <c r="L3918" s="40" t="s">
        <v>6</v>
      </c>
      <c r="M3918" s="39" t="s">
        <v>29</v>
      </c>
      <c r="N3918" s="41" t="s">
        <v>2098</v>
      </c>
      <c r="O3918" s="39">
        <v>43808</v>
      </c>
      <c r="P3918" s="40">
        <v>1</v>
      </c>
      <c r="Q3918" s="40">
        <v>2</v>
      </c>
      <c r="R3918" s="40" t="str">
        <f>IFERROR(VLOOKUP(Tabla2[[#This Row],[CONTRATISTA PRNCIPAL]],Hoja1!$L$5:$M$9,2,FALSE),"CJV")</f>
        <v>CJV</v>
      </c>
      <c r="S3918" s="40" t="str">
        <f>IF(Tabla2[[#This Row],[EMPRESA]]=Tabla2[[#This Row],[CONTRATISTA PRNCIPAL]],"Principal","Secundaria")</f>
        <v>Principal</v>
      </c>
      <c r="T3918" s="42">
        <f>IFERROR(1/COUNTIF(Tabla2[CONTRATISTA PRNCIPAL],Tabla2[[#This Row],[CONTRATISTA PRNCIPAL]]),0)</f>
        <v>0.005025125628140704</v>
      </c>
      <c r="U3918" s="43">
        <f>IF(((TODAY()-Tabla2[[#This Row],[FECHA NACIMIENTO]])/365)&lt;18,"Corregir", IF(((TODAY()-Tabla2[[#This Row],[FECHA NACIMIENTO]])/365)&gt;80, "Corregir",ROUNDDOWN(((TODAY()-Tabla2[[#This Row],[FECHA NACIMIENTO]])/365),0)))</f>
        <v>46</v>
      </c>
      <c r="V39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18" s="44" t="str">
        <f>+IF(Tabla2[[#This Row],[Edad]]="Corregir","Corregir","Ok")</f>
        <v>Ok</v>
      </c>
      <c r="X3918" s="42" t="str">
        <f>+IFERROR(VLOOKUP(Tabla2[[#This Row],[DISTRITO SEGÚN DNI]],Hoja1!$A$2:$B$32,2,FALSE),"No")</f>
        <v>No</v>
      </c>
      <c r="Y3918" s="42" t="str">
        <f>IF(OR(LOWER(Tabla2[[#This Row],[GENERO]])="masculino", LOWER(Tabla2[[#This Row],[GENERO]])="femenino"),"OK","Corregir")</f>
        <v>OK</v>
      </c>
      <c r="Z3918" s="42" t="str">
        <f>+IF(Tabla2[[#This Row],[Nro. DNI / CE]]="","Corregir",IF(LEN(Tabla2[[#This Row],[Nro. DNI / CE]])&gt;=8,"OK","Corregir"))</f>
        <v>OK</v>
      </c>
      <c r="AA3918" s="42">
        <f>COUNTIF(Tabla2[APELLIDOS Y NOMBRES],Tabla2[[#This Row],[APELLIDOS Y NOMBRES]])</f>
        <v>1</v>
      </c>
      <c r="AB3918" s="42">
        <f>IF(Tabla2[[#This Row],[Trabajador]]&gt;1,1/Tabla2[[#This Row],[Trabajador]],Tabla2[[#This Row],[Trabajador]])</f>
        <v>1</v>
      </c>
      <c r="AC3918" t="str">
        <f>+IFERROR(IF(Tabla2[[#This Row],[FECHA CESE/BAJA]]="","No Aplica",IF(AND(MONTH(Tabla2[[#This Row],[FECHA CESE/BAJA]])=MONTH(TODAY()-30),YEAR(Tabla2[[#This Row],[FECHA CESE/BAJA]])=YEAR(TODAY())),MONTH(TODAY()-30)&amp;"-"&amp;YEAR(TODAY()),"Borrar")),"No aplica")</f>
        <v>No aplica</v>
      </c>
      <c r="AD3918" t="str">
        <f>+IFERROR(IF(Tabla2[[#This Row],[FECHA INICIO DE LABORES EN OBRA]]="","No Aplica",IF(AND(MONTH(Tabla2[[#This Row],[FECHA INICIO DE LABORES EN OBRA]])=MONTH(TODAY()-30),YEAR(Tabla2[[#This Row],[FECHA INICIO DE LABORES EN OBRA]])=YEAR(TODAY())),MONTH(TODAY()-30)&amp;"-"&amp;YEAR(TODAY()),"No Aplica")),"No Aplica")</f>
        <v>No Aplica</v>
      </c>
    </row>
    <row r="3919" spans="1:30" x14ac:dyDescent="0.25">
      <c r="A3919" s="13" t="s">
        <v>12809</v>
      </c>
      <c r="B3919" s="15" t="s">
        <v>12810</v>
      </c>
      <c r="C3919" s="15" t="s">
        <v>12810</v>
      </c>
      <c r="D3919" s="15">
        <v>45672347</v>
      </c>
      <c r="E3919" s="15" t="s">
        <v>12952</v>
      </c>
      <c r="F3919" s="39">
        <v>32510</v>
      </c>
      <c r="G3919" s="15">
        <v>3</v>
      </c>
      <c r="H3919" s="15" t="s">
        <v>12918</v>
      </c>
      <c r="I3919" s="15" t="s">
        <v>12813</v>
      </c>
      <c r="J3919" s="15" t="s">
        <v>12953</v>
      </c>
      <c r="K3919" s="15" t="s">
        <v>2174</v>
      </c>
      <c r="L3919" s="40" t="s">
        <v>6</v>
      </c>
      <c r="M3919" s="39" t="s">
        <v>29</v>
      </c>
      <c r="N3919" s="41" t="s">
        <v>2098</v>
      </c>
      <c r="O3919" s="39">
        <v>44963</v>
      </c>
      <c r="P3919" s="40">
        <v>1</v>
      </c>
      <c r="Q3919" s="40">
        <v>2</v>
      </c>
      <c r="R3919" s="40" t="str">
        <f>IFERROR(VLOOKUP(Tabla2[[#This Row],[CONTRATISTA PRNCIPAL]],Hoja1!$L$5:$M$9,2,FALSE),"CJV")</f>
        <v>CJV</v>
      </c>
      <c r="S3919" s="40" t="str">
        <f>IF(Tabla2[[#This Row],[EMPRESA]]=Tabla2[[#This Row],[CONTRATISTA PRNCIPAL]],"Principal","Secundaria")</f>
        <v>Principal</v>
      </c>
      <c r="T3919" s="42">
        <f>IFERROR(1/COUNTIF(Tabla2[CONTRATISTA PRNCIPAL],Tabla2[[#This Row],[CONTRATISTA PRNCIPAL]]),0)</f>
        <v>0.005025125628140704</v>
      </c>
      <c r="U3919" s="43">
        <f>IF(((TODAY()-Tabla2[[#This Row],[FECHA NACIMIENTO]])/365)&lt;18,"Corregir", IF(((TODAY()-Tabla2[[#This Row],[FECHA NACIMIENTO]])/365)&gt;80, "Corregir",ROUNDDOWN(((TODAY()-Tabla2[[#This Row],[FECHA NACIMIENTO]])/365),0)))</f>
        <v>34</v>
      </c>
      <c r="V39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19" s="44" t="str">
        <f>+IF(Tabla2[[#This Row],[Edad]]="Corregir","Corregir","Ok")</f>
        <v>Ok</v>
      </c>
      <c r="X3919" s="42" t="str">
        <f>+IFERROR(VLOOKUP(Tabla2[[#This Row],[DISTRITO SEGÚN DNI]],Hoja1!$A$2:$B$32,2,FALSE),"No")</f>
        <v>No</v>
      </c>
      <c r="Y3919" s="42" t="str">
        <f>IF(OR(LOWER(Tabla2[[#This Row],[GENERO]])="masculino", LOWER(Tabla2[[#This Row],[GENERO]])="femenino"),"OK","Corregir")</f>
        <v>OK</v>
      </c>
      <c r="Z3919" s="42" t="str">
        <f>+IF(Tabla2[[#This Row],[Nro. DNI / CE]]="","Corregir",IF(LEN(Tabla2[[#This Row],[Nro. DNI / CE]])&gt;=8,"OK","Corregir"))</f>
        <v>OK</v>
      </c>
      <c r="AA3919" s="42">
        <f>COUNTIF(Tabla2[APELLIDOS Y NOMBRES],Tabla2[[#This Row],[APELLIDOS Y NOMBRES]])</f>
        <v>1</v>
      </c>
      <c r="AB3919" s="42">
        <f>IF(Tabla2[[#This Row],[Trabajador]]&gt;1,1/Tabla2[[#This Row],[Trabajador]],Tabla2[[#This Row],[Trabajador]])</f>
        <v>1</v>
      </c>
      <c r="AC3919" t="str">
        <f>+IFERROR(IF(Tabla2[[#This Row],[FECHA CESE/BAJA]]="","No Aplica",IF(AND(MONTH(Tabla2[[#This Row],[FECHA CESE/BAJA]])=MONTH(TODAY()-30),YEAR(Tabla2[[#This Row],[FECHA CESE/BAJA]])=YEAR(TODAY())),MONTH(TODAY()-30)&amp;"-"&amp;YEAR(TODAY()),"Borrar")),"No aplica")</f>
        <v>No aplica</v>
      </c>
      <c r="AD3919" t="str">
        <f>+IFERROR(IF(Tabla2[[#This Row],[FECHA INICIO DE LABORES EN OBRA]]="","No Aplica",IF(AND(MONTH(Tabla2[[#This Row],[FECHA INICIO DE LABORES EN OBRA]])=MONTH(TODAY()-30),YEAR(Tabla2[[#This Row],[FECHA INICIO DE LABORES EN OBRA]])=YEAR(TODAY())),MONTH(TODAY()-30)&amp;"-"&amp;YEAR(TODAY()),"No Aplica")),"No Aplica")</f>
        <v>No Aplica</v>
      </c>
    </row>
    <row r="3920" spans="1:30" x14ac:dyDescent="0.25">
      <c r="A3920" s="13" t="s">
        <v>12809</v>
      </c>
      <c r="B3920" s="15" t="s">
        <v>12810</v>
      </c>
      <c r="C3920" s="15" t="s">
        <v>12810</v>
      </c>
      <c r="D3920" s="15">
        <v>47376865</v>
      </c>
      <c r="E3920" s="15" t="s">
        <v>12954</v>
      </c>
      <c r="F3920" s="39">
        <v>32822</v>
      </c>
      <c r="G3920" s="15">
        <v>1</v>
      </c>
      <c r="H3920" s="15" t="s">
        <v>12939</v>
      </c>
      <c r="I3920" s="15" t="s">
        <v>12813</v>
      </c>
      <c r="J3920" s="15" t="s">
        <v>12955</v>
      </c>
      <c r="K3920" s="15" t="s">
        <v>5222</v>
      </c>
      <c r="L3920" s="40" t="s">
        <v>5</v>
      </c>
      <c r="M3920" s="39" t="s">
        <v>29</v>
      </c>
      <c r="N3920" s="41" t="s">
        <v>2098</v>
      </c>
      <c r="O3920" s="39">
        <v>44677</v>
      </c>
      <c r="P3920" s="40">
        <v>1</v>
      </c>
      <c r="Q3920" s="40">
        <v>1</v>
      </c>
      <c r="R3920" s="40" t="str">
        <f>IFERROR(VLOOKUP(Tabla2[[#This Row],[CONTRATISTA PRNCIPAL]],Hoja1!$L$5:$M$9,2,FALSE),"CJV")</f>
        <v>CJV</v>
      </c>
      <c r="S3920" s="40" t="str">
        <f>IF(Tabla2[[#This Row],[EMPRESA]]=Tabla2[[#This Row],[CONTRATISTA PRNCIPAL]],"Principal","Secundaria")</f>
        <v>Principal</v>
      </c>
      <c r="T3920" s="42">
        <f>IFERROR(1/COUNTIF(Tabla2[CONTRATISTA PRNCIPAL],Tabla2[[#This Row],[CONTRATISTA PRNCIPAL]]),0)</f>
        <v>0.005025125628140704</v>
      </c>
      <c r="U3920" s="43">
        <f>IF(((TODAY()-Tabla2[[#This Row],[FECHA NACIMIENTO]])/365)&lt;18,"Corregir", IF(((TODAY()-Tabla2[[#This Row],[FECHA NACIMIENTO]])/365)&gt;80, "Corregir",ROUNDDOWN(((TODAY()-Tabla2[[#This Row],[FECHA NACIMIENTO]])/365),0)))</f>
        <v>33</v>
      </c>
      <c r="V39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20" s="44" t="str">
        <f>+IF(Tabla2[[#This Row],[Edad]]="Corregir","Corregir","Ok")</f>
        <v>Ok</v>
      </c>
      <c r="X3920" s="42" t="str">
        <f>+IFERROR(VLOOKUP(Tabla2[[#This Row],[DISTRITO SEGÚN DNI]],Hoja1!$A$2:$B$32,2,FALSE),"No")</f>
        <v>No</v>
      </c>
      <c r="Y3920" s="42" t="str">
        <f>IF(OR(LOWER(Tabla2[[#This Row],[GENERO]])="masculino", LOWER(Tabla2[[#This Row],[GENERO]])="femenino"),"OK","Corregir")</f>
        <v>OK</v>
      </c>
      <c r="Z3920" s="42" t="str">
        <f>+IF(Tabla2[[#This Row],[Nro. DNI / CE]]="","Corregir",IF(LEN(Tabla2[[#This Row],[Nro. DNI / CE]])&gt;=8,"OK","Corregir"))</f>
        <v>OK</v>
      </c>
      <c r="AA3920" s="42">
        <f>COUNTIF(Tabla2[APELLIDOS Y NOMBRES],Tabla2[[#This Row],[APELLIDOS Y NOMBRES]])</f>
        <v>1</v>
      </c>
      <c r="AB3920" s="42">
        <f>IF(Tabla2[[#This Row],[Trabajador]]&gt;1,1/Tabla2[[#This Row],[Trabajador]],Tabla2[[#This Row],[Trabajador]])</f>
        <v>1</v>
      </c>
      <c r="AC3920" t="str">
        <f>+IFERROR(IF(Tabla2[[#This Row],[FECHA CESE/BAJA]]="","No Aplica",IF(AND(MONTH(Tabla2[[#This Row],[FECHA CESE/BAJA]])=MONTH(TODAY()-30),YEAR(Tabla2[[#This Row],[FECHA CESE/BAJA]])=YEAR(TODAY())),MONTH(TODAY()-30)&amp;"-"&amp;YEAR(TODAY()),"Borrar")),"No aplica")</f>
        <v>No aplica</v>
      </c>
      <c r="AD3920" t="str">
        <f>+IFERROR(IF(Tabla2[[#This Row],[FECHA INICIO DE LABORES EN OBRA]]="","No Aplica",IF(AND(MONTH(Tabla2[[#This Row],[FECHA INICIO DE LABORES EN OBRA]])=MONTH(TODAY()-30),YEAR(Tabla2[[#This Row],[FECHA INICIO DE LABORES EN OBRA]])=YEAR(TODAY())),MONTH(TODAY()-30)&amp;"-"&amp;YEAR(TODAY()),"No Aplica")),"No Aplica")</f>
        <v>No Aplica</v>
      </c>
    </row>
    <row r="3921" spans="1:30" x14ac:dyDescent="0.25">
      <c r="A3921" s="13" t="s">
        <v>12809</v>
      </c>
      <c r="B3921" s="15" t="s">
        <v>12810</v>
      </c>
      <c r="C3921" s="15" t="s">
        <v>12810</v>
      </c>
      <c r="D3921" s="15" t="s">
        <v>12956</v>
      </c>
      <c r="E3921" s="15" t="s">
        <v>12957</v>
      </c>
      <c r="F3921" s="39">
        <v>26555</v>
      </c>
      <c r="G3921" s="15">
        <v>3</v>
      </c>
      <c r="H3921" s="15" t="s">
        <v>12812</v>
      </c>
      <c r="I3921" s="15" t="s">
        <v>12813</v>
      </c>
      <c r="J3921" s="15" t="s">
        <v>12958</v>
      </c>
      <c r="K3921" s="15" t="s">
        <v>2237</v>
      </c>
      <c r="L3921" s="40" t="s">
        <v>6</v>
      </c>
      <c r="M3921" s="39" t="s">
        <v>29</v>
      </c>
      <c r="N3921" s="41" t="s">
        <v>2098</v>
      </c>
      <c r="O3921" s="39">
        <v>44852</v>
      </c>
      <c r="P3921" s="40">
        <v>1</v>
      </c>
      <c r="Q3921" s="40">
        <v>1</v>
      </c>
      <c r="R3921" s="40" t="str">
        <f>IFERROR(VLOOKUP(Tabla2[[#This Row],[CONTRATISTA PRNCIPAL]],Hoja1!$L$5:$M$9,2,FALSE),"CJV")</f>
        <v>CJV</v>
      </c>
      <c r="S3921" s="40" t="str">
        <f>IF(Tabla2[[#This Row],[EMPRESA]]=Tabla2[[#This Row],[CONTRATISTA PRNCIPAL]],"Principal","Secundaria")</f>
        <v>Principal</v>
      </c>
      <c r="T3921" s="42">
        <f>IFERROR(1/COUNTIF(Tabla2[CONTRATISTA PRNCIPAL],Tabla2[[#This Row],[CONTRATISTA PRNCIPAL]]),0)</f>
        <v>0.005025125628140704</v>
      </c>
      <c r="U3921" s="43">
        <f>IF(((TODAY()-Tabla2[[#This Row],[FECHA NACIMIENTO]])/365)&lt;18,"Corregir", IF(((TODAY()-Tabla2[[#This Row],[FECHA NACIMIENTO]])/365)&gt;80, "Corregir",ROUNDDOWN(((TODAY()-Tabla2[[#This Row],[FECHA NACIMIENTO]])/365),0)))</f>
        <v>51</v>
      </c>
      <c r="V39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21" s="44" t="str">
        <f>+IF(Tabla2[[#This Row],[Edad]]="Corregir","Corregir","Ok")</f>
        <v>Ok</v>
      </c>
      <c r="X3921" s="42" t="str">
        <f>+IFERROR(VLOOKUP(Tabla2[[#This Row],[DISTRITO SEGÚN DNI]],Hoja1!$A$2:$B$32,2,FALSE),"No")</f>
        <v>No</v>
      </c>
      <c r="Y3921" s="42" t="str">
        <f>IF(OR(LOWER(Tabla2[[#This Row],[GENERO]])="masculino", LOWER(Tabla2[[#This Row],[GENERO]])="femenino"),"OK","Corregir")</f>
        <v>OK</v>
      </c>
      <c r="Z3921" s="42" t="str">
        <f>+IF(Tabla2[[#This Row],[Nro. DNI / CE]]="","Corregir",IF(LEN(Tabla2[[#This Row],[Nro. DNI / CE]])&gt;=8,"OK","Corregir"))</f>
        <v>OK</v>
      </c>
      <c r="AA3921" s="42">
        <f>COUNTIF(Tabla2[APELLIDOS Y NOMBRES],Tabla2[[#This Row],[APELLIDOS Y NOMBRES]])</f>
        <v>1</v>
      </c>
      <c r="AB3921" s="42">
        <f>IF(Tabla2[[#This Row],[Trabajador]]&gt;1,1/Tabla2[[#This Row],[Trabajador]],Tabla2[[#This Row],[Trabajador]])</f>
        <v>1</v>
      </c>
      <c r="AC3921" t="str">
        <f>+IFERROR(IF(Tabla2[[#This Row],[FECHA CESE/BAJA]]="","No Aplica",IF(AND(MONTH(Tabla2[[#This Row],[FECHA CESE/BAJA]])=MONTH(TODAY()-30),YEAR(Tabla2[[#This Row],[FECHA CESE/BAJA]])=YEAR(TODAY())),MONTH(TODAY()-30)&amp;"-"&amp;YEAR(TODAY()),"Borrar")),"No aplica")</f>
        <v>No aplica</v>
      </c>
      <c r="AD3921" t="str">
        <f>+IFERROR(IF(Tabla2[[#This Row],[FECHA INICIO DE LABORES EN OBRA]]="","No Aplica",IF(AND(MONTH(Tabla2[[#This Row],[FECHA INICIO DE LABORES EN OBRA]])=MONTH(TODAY()-30),YEAR(Tabla2[[#This Row],[FECHA INICIO DE LABORES EN OBRA]])=YEAR(TODAY())),MONTH(TODAY()-30)&amp;"-"&amp;YEAR(TODAY()),"No Aplica")),"No Aplica")</f>
        <v>No Aplica</v>
      </c>
    </row>
    <row r="3922" spans="1:30" x14ac:dyDescent="0.25">
      <c r="A3922" s="13" t="s">
        <v>12809</v>
      </c>
      <c r="B3922" s="15" t="s">
        <v>12810</v>
      </c>
      <c r="C3922" s="15" t="s">
        <v>12810</v>
      </c>
      <c r="D3922" s="15">
        <v>41202952</v>
      </c>
      <c r="E3922" s="15" t="s">
        <v>12959</v>
      </c>
      <c r="F3922" s="39">
        <v>30061</v>
      </c>
      <c r="G3922" s="15">
        <v>3</v>
      </c>
      <c r="H3922" s="15" t="s">
        <v>12812</v>
      </c>
      <c r="I3922" s="15" t="s">
        <v>12813</v>
      </c>
      <c r="J3922" s="15" t="s">
        <v>12960</v>
      </c>
      <c r="K3922" s="15" t="s">
        <v>2182</v>
      </c>
      <c r="L3922" s="40" t="s">
        <v>6</v>
      </c>
      <c r="M3922" s="39" t="s">
        <v>29</v>
      </c>
      <c r="N3922" s="41" t="s">
        <v>2098</v>
      </c>
      <c r="O3922" s="39">
        <v>44889</v>
      </c>
      <c r="P3922" s="40">
        <v>1</v>
      </c>
      <c r="Q3922" s="40">
        <v>1</v>
      </c>
      <c r="R3922" s="40" t="str">
        <f>IFERROR(VLOOKUP(Tabla2[[#This Row],[CONTRATISTA PRNCIPAL]],Hoja1!$L$5:$M$9,2,FALSE),"CJV")</f>
        <v>CJV</v>
      </c>
      <c r="S3922" s="40" t="str">
        <f>IF(Tabla2[[#This Row],[EMPRESA]]=Tabla2[[#This Row],[CONTRATISTA PRNCIPAL]],"Principal","Secundaria")</f>
        <v>Principal</v>
      </c>
      <c r="T3922" s="42">
        <f>IFERROR(1/COUNTIF(Tabla2[CONTRATISTA PRNCIPAL],Tabla2[[#This Row],[CONTRATISTA PRNCIPAL]]),0)</f>
        <v>0.005025125628140704</v>
      </c>
      <c r="U3922" s="43">
        <f>IF(((TODAY()-Tabla2[[#This Row],[FECHA NACIMIENTO]])/365)&lt;18,"Corregir", IF(((TODAY()-Tabla2[[#This Row],[FECHA NACIMIENTO]])/365)&gt;80, "Corregir",ROUNDDOWN(((TODAY()-Tabla2[[#This Row],[FECHA NACIMIENTO]])/365),0)))</f>
        <v>41</v>
      </c>
      <c r="V39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22" s="44" t="str">
        <f>+IF(Tabla2[[#This Row],[Edad]]="Corregir","Corregir","Ok")</f>
        <v>Ok</v>
      </c>
      <c r="X3922" s="42" t="str">
        <f>+IFERROR(VLOOKUP(Tabla2[[#This Row],[DISTRITO SEGÚN DNI]],Hoja1!$A$2:$B$32,2,FALSE),"No")</f>
        <v>No</v>
      </c>
      <c r="Y3922" s="42" t="str">
        <f>IF(OR(LOWER(Tabla2[[#This Row],[GENERO]])="masculino", LOWER(Tabla2[[#This Row],[GENERO]])="femenino"),"OK","Corregir")</f>
        <v>OK</v>
      </c>
      <c r="Z3922" s="42" t="str">
        <f>+IF(Tabla2[[#This Row],[Nro. DNI / CE]]="","Corregir",IF(LEN(Tabla2[[#This Row],[Nro. DNI / CE]])&gt;=8,"OK","Corregir"))</f>
        <v>OK</v>
      </c>
      <c r="AA3922" s="42">
        <f>COUNTIF(Tabla2[APELLIDOS Y NOMBRES],Tabla2[[#This Row],[APELLIDOS Y NOMBRES]])</f>
        <v>1</v>
      </c>
      <c r="AB3922" s="42">
        <f>IF(Tabla2[[#This Row],[Trabajador]]&gt;1,1/Tabla2[[#This Row],[Trabajador]],Tabla2[[#This Row],[Trabajador]])</f>
        <v>1</v>
      </c>
      <c r="AC3922" t="str">
        <f>+IFERROR(IF(Tabla2[[#This Row],[FECHA CESE/BAJA]]="","No Aplica",IF(AND(MONTH(Tabla2[[#This Row],[FECHA CESE/BAJA]])=MONTH(TODAY()-30),YEAR(Tabla2[[#This Row],[FECHA CESE/BAJA]])=YEAR(TODAY())),MONTH(TODAY()-30)&amp;"-"&amp;YEAR(TODAY()),"Borrar")),"No aplica")</f>
        <v>No aplica</v>
      </c>
      <c r="AD3922" t="str">
        <f>+IFERROR(IF(Tabla2[[#This Row],[FECHA INICIO DE LABORES EN OBRA]]="","No Aplica",IF(AND(MONTH(Tabla2[[#This Row],[FECHA INICIO DE LABORES EN OBRA]])=MONTH(TODAY()-30),YEAR(Tabla2[[#This Row],[FECHA INICIO DE LABORES EN OBRA]])=YEAR(TODAY())),MONTH(TODAY()-30)&amp;"-"&amp;YEAR(TODAY()),"No Aplica")),"No Aplica")</f>
        <v>No Aplica</v>
      </c>
    </row>
    <row r="3923" spans="1:30" x14ac:dyDescent="0.25">
      <c r="A3923" s="13" t="s">
        <v>12809</v>
      </c>
      <c r="B3923" s="15" t="s">
        <v>12810</v>
      </c>
      <c r="C3923" s="15" t="s">
        <v>12810</v>
      </c>
      <c r="D3923" s="15">
        <v>17641809</v>
      </c>
      <c r="E3923" s="15" t="s">
        <v>12961</v>
      </c>
      <c r="F3923" s="39">
        <v>28686</v>
      </c>
      <c r="G3923" s="15">
        <v>3</v>
      </c>
      <c r="H3923" s="15" t="s">
        <v>12812</v>
      </c>
      <c r="I3923" s="15" t="s">
        <v>12813</v>
      </c>
      <c r="J3923" s="15" t="s">
        <v>12962</v>
      </c>
      <c r="K3923" s="15" t="s">
        <v>2182</v>
      </c>
      <c r="L3923" s="40" t="s">
        <v>6</v>
      </c>
      <c r="M3923" s="39" t="s">
        <v>29</v>
      </c>
      <c r="N3923" s="41" t="s">
        <v>2098</v>
      </c>
      <c r="O3923" s="39">
        <v>44644</v>
      </c>
      <c r="P3923" s="40">
        <v>1</v>
      </c>
      <c r="Q3923" s="40">
        <v>1</v>
      </c>
      <c r="R3923" s="40" t="str">
        <f>IFERROR(VLOOKUP(Tabla2[[#This Row],[CONTRATISTA PRNCIPAL]],Hoja1!$L$5:$M$9,2,FALSE),"CJV")</f>
        <v>CJV</v>
      </c>
      <c r="S3923" s="40" t="str">
        <f>IF(Tabla2[[#This Row],[EMPRESA]]=Tabla2[[#This Row],[CONTRATISTA PRNCIPAL]],"Principal","Secundaria")</f>
        <v>Principal</v>
      </c>
      <c r="T3923" s="42">
        <f>IFERROR(1/COUNTIF(Tabla2[CONTRATISTA PRNCIPAL],Tabla2[[#This Row],[CONTRATISTA PRNCIPAL]]),0)</f>
        <v>0.005025125628140704</v>
      </c>
      <c r="U3923" s="43">
        <f>IF(((TODAY()-Tabla2[[#This Row],[FECHA NACIMIENTO]])/365)&lt;18,"Corregir", IF(((TODAY()-Tabla2[[#This Row],[FECHA NACIMIENTO]])/365)&gt;80, "Corregir",ROUNDDOWN(((TODAY()-Tabla2[[#This Row],[FECHA NACIMIENTO]])/365),0)))</f>
        <v>45</v>
      </c>
      <c r="V39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23" s="44" t="str">
        <f>+IF(Tabla2[[#This Row],[Edad]]="Corregir","Corregir","Ok")</f>
        <v>Ok</v>
      </c>
      <c r="X3923" s="42" t="str">
        <f>+IFERROR(VLOOKUP(Tabla2[[#This Row],[DISTRITO SEGÚN DNI]],Hoja1!$A$2:$B$32,2,FALSE),"No")</f>
        <v>No</v>
      </c>
      <c r="Y3923" s="42" t="str">
        <f>IF(OR(LOWER(Tabla2[[#This Row],[GENERO]])="masculino", LOWER(Tabla2[[#This Row],[GENERO]])="femenino"),"OK","Corregir")</f>
        <v>OK</v>
      </c>
      <c r="Z3923" s="42" t="str">
        <f>+IF(Tabla2[[#This Row],[Nro. DNI / CE]]="","Corregir",IF(LEN(Tabla2[[#This Row],[Nro. DNI / CE]])&gt;=8,"OK","Corregir"))</f>
        <v>OK</v>
      </c>
      <c r="AA3923" s="42">
        <f>COUNTIF(Tabla2[APELLIDOS Y NOMBRES],Tabla2[[#This Row],[APELLIDOS Y NOMBRES]])</f>
        <v>1</v>
      </c>
      <c r="AB3923" s="42">
        <f>IF(Tabla2[[#This Row],[Trabajador]]&gt;1,1/Tabla2[[#This Row],[Trabajador]],Tabla2[[#This Row],[Trabajador]])</f>
        <v>1</v>
      </c>
      <c r="AC3923" t="str">
        <f>+IFERROR(IF(Tabla2[[#This Row],[FECHA CESE/BAJA]]="","No Aplica",IF(AND(MONTH(Tabla2[[#This Row],[FECHA CESE/BAJA]])=MONTH(TODAY()-30),YEAR(Tabla2[[#This Row],[FECHA CESE/BAJA]])=YEAR(TODAY())),MONTH(TODAY()-30)&amp;"-"&amp;YEAR(TODAY()),"Borrar")),"No aplica")</f>
        <v>No aplica</v>
      </c>
      <c r="AD3923" t="str">
        <f>+IFERROR(IF(Tabla2[[#This Row],[FECHA INICIO DE LABORES EN OBRA]]="","No Aplica",IF(AND(MONTH(Tabla2[[#This Row],[FECHA INICIO DE LABORES EN OBRA]])=MONTH(TODAY()-30),YEAR(Tabla2[[#This Row],[FECHA INICIO DE LABORES EN OBRA]])=YEAR(TODAY())),MONTH(TODAY()-30)&amp;"-"&amp;YEAR(TODAY()),"No Aplica")),"No Aplica")</f>
        <v>No Aplica</v>
      </c>
    </row>
    <row r="3924" spans="1:30" x14ac:dyDescent="0.25">
      <c r="A3924" s="13" t="s">
        <v>12809</v>
      </c>
      <c r="B3924" s="15" t="s">
        <v>12810</v>
      </c>
      <c r="C3924" s="15" t="s">
        <v>12810</v>
      </c>
      <c r="D3924" s="15" t="s">
        <v>1836</v>
      </c>
      <c r="E3924" s="15" t="s">
        <v>1837</v>
      </c>
      <c r="F3924" s="39">
        <v>29856</v>
      </c>
      <c r="G3924" s="15">
        <v>3</v>
      </c>
      <c r="H3924" s="15" t="s">
        <v>12812</v>
      </c>
      <c r="I3924" s="15" t="s">
        <v>12813</v>
      </c>
      <c r="J3924" s="15" t="s">
        <v>12963</v>
      </c>
      <c r="K3924" s="15" t="s">
        <v>27</v>
      </c>
      <c r="L3924" s="40" t="s">
        <v>6</v>
      </c>
      <c r="M3924" s="39" t="s">
        <v>29</v>
      </c>
      <c r="N3924" s="41" t="s">
        <v>2114</v>
      </c>
      <c r="O3924" s="39">
        <v>45146</v>
      </c>
      <c r="P3924" s="40">
        <v>1</v>
      </c>
      <c r="Q3924" s="40">
        <v>1</v>
      </c>
      <c r="R3924" s="40" t="str">
        <f>IFERROR(VLOOKUP(Tabla2[[#This Row],[CONTRATISTA PRNCIPAL]],Hoja1!$L$5:$M$9,2,FALSE),"CJV")</f>
        <v>CJV</v>
      </c>
      <c r="S3924" s="40" t="str">
        <f>IF(Tabla2[[#This Row],[EMPRESA]]=Tabla2[[#This Row],[CONTRATISTA PRNCIPAL]],"Principal","Secundaria")</f>
        <v>Principal</v>
      </c>
      <c r="T3924" s="42">
        <f>IFERROR(1/COUNTIF(Tabla2[CONTRATISTA PRNCIPAL],Tabla2[[#This Row],[CONTRATISTA PRNCIPAL]]),0)</f>
        <v>0.005025125628140704</v>
      </c>
      <c r="U3924" s="43">
        <f>IF(((TODAY()-Tabla2[[#This Row],[FECHA NACIMIENTO]])/365)&lt;18,"Corregir", IF(((TODAY()-Tabla2[[#This Row],[FECHA NACIMIENTO]])/365)&gt;80, "Corregir",ROUNDDOWN(((TODAY()-Tabla2[[#This Row],[FECHA NACIMIENTO]])/365),0)))</f>
        <v>42</v>
      </c>
      <c r="V39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24" s="44" t="str">
        <f>+IF(Tabla2[[#This Row],[Edad]]="Corregir","Corregir","Ok")</f>
        <v>Ok</v>
      </c>
      <c r="X3924" s="42" t="str">
        <f>+IFERROR(VLOOKUP(Tabla2[[#This Row],[DISTRITO SEGÚN DNI]],Hoja1!$A$2:$B$32,2,FALSE),"No")</f>
        <v>CALLAO</v>
      </c>
      <c r="Y3924" s="42" t="str">
        <f>IF(OR(LOWER(Tabla2[[#This Row],[GENERO]])="masculino", LOWER(Tabla2[[#This Row],[GENERO]])="femenino"),"OK","Corregir")</f>
        <v>OK</v>
      </c>
      <c r="Z3924" s="42" t="str">
        <f>+IF(Tabla2[[#This Row],[Nro. DNI / CE]]="","Corregir",IF(LEN(Tabla2[[#This Row],[Nro. DNI / CE]])&gt;=8,"OK","Corregir"))</f>
        <v>OK</v>
      </c>
      <c r="AA3924" s="42">
        <f>COUNTIF(Tabla2[APELLIDOS Y NOMBRES],Tabla2[[#This Row],[APELLIDOS Y NOMBRES]])</f>
        <v>1</v>
      </c>
      <c r="AB3924" s="42">
        <f>IF(Tabla2[[#This Row],[Trabajador]]&gt;1,1/Tabla2[[#This Row],[Trabajador]],Tabla2[[#This Row],[Trabajador]])</f>
        <v>1</v>
      </c>
      <c r="AC3924" t="str">
        <f>+IFERROR(IF(Tabla2[[#This Row],[FECHA CESE/BAJA]]="","No Aplica",IF(AND(MONTH(Tabla2[[#This Row],[FECHA CESE/BAJA]])=MONTH(TODAY()-30),YEAR(Tabla2[[#This Row],[FECHA CESE/BAJA]])=YEAR(TODAY())),MONTH(TODAY()-30)&amp;"-"&amp;YEAR(TODAY()),"Borrar")),"No aplica")</f>
        <v>No aplica</v>
      </c>
      <c r="AD3924" t="str">
        <f>+IFERROR(IF(Tabla2[[#This Row],[FECHA INICIO DE LABORES EN OBRA]]="","No Aplica",IF(AND(MONTH(Tabla2[[#This Row],[FECHA INICIO DE LABORES EN OBRA]])=MONTH(TODAY()-30),YEAR(Tabla2[[#This Row],[FECHA INICIO DE LABORES EN OBRA]])=YEAR(TODAY())),MONTH(TODAY()-30)&amp;"-"&amp;YEAR(TODAY()),"No Aplica")),"No Aplica")</f>
        <v>8-2023</v>
      </c>
    </row>
    <row r="3925" spans="1:30" x14ac:dyDescent="0.25">
      <c r="A3925" s="13" t="s">
        <v>12809</v>
      </c>
      <c r="B3925" s="15" t="s">
        <v>12810</v>
      </c>
      <c r="C3925" s="15" t="s">
        <v>12810</v>
      </c>
      <c r="D3925" s="15" t="s">
        <v>12964</v>
      </c>
      <c r="E3925" s="15" t="s">
        <v>12965</v>
      </c>
      <c r="F3925" s="39">
        <v>26210</v>
      </c>
      <c r="G3925" s="15">
        <v>3</v>
      </c>
      <c r="H3925" s="15" t="s">
        <v>12966</v>
      </c>
      <c r="I3925" s="15" t="s">
        <v>12813</v>
      </c>
      <c r="J3925" s="15" t="s">
        <v>12967</v>
      </c>
      <c r="K3925" s="15" t="s">
        <v>2182</v>
      </c>
      <c r="L3925" s="40" t="s">
        <v>6</v>
      </c>
      <c r="M3925" s="39" t="s">
        <v>29</v>
      </c>
      <c r="N3925" s="41" t="s">
        <v>2098</v>
      </c>
      <c r="O3925" s="39">
        <v>44937</v>
      </c>
      <c r="P3925" s="40">
        <v>1</v>
      </c>
      <c r="Q3925" s="40">
        <v>1</v>
      </c>
      <c r="R3925" s="40" t="str">
        <f>IFERROR(VLOOKUP(Tabla2[[#This Row],[CONTRATISTA PRNCIPAL]],Hoja1!$L$5:$M$9,2,FALSE),"CJV")</f>
        <v>CJV</v>
      </c>
      <c r="S3925" s="40" t="str">
        <f>IF(Tabla2[[#This Row],[EMPRESA]]=Tabla2[[#This Row],[CONTRATISTA PRNCIPAL]],"Principal","Secundaria")</f>
        <v>Principal</v>
      </c>
      <c r="T3925" s="42">
        <f>IFERROR(1/COUNTIF(Tabla2[CONTRATISTA PRNCIPAL],Tabla2[[#This Row],[CONTRATISTA PRNCIPAL]]),0)</f>
        <v>0.005025125628140704</v>
      </c>
      <c r="U3925" s="43">
        <f>IF(((TODAY()-Tabla2[[#This Row],[FECHA NACIMIENTO]])/365)&lt;18,"Corregir", IF(((TODAY()-Tabla2[[#This Row],[FECHA NACIMIENTO]])/365)&gt;80, "Corregir",ROUNDDOWN(((TODAY()-Tabla2[[#This Row],[FECHA NACIMIENTO]])/365),0)))</f>
        <v>52</v>
      </c>
      <c r="V39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25" s="44" t="str">
        <f>+IF(Tabla2[[#This Row],[Edad]]="Corregir","Corregir","Ok")</f>
        <v>Ok</v>
      </c>
      <c r="X3925" s="42" t="str">
        <f>+IFERROR(VLOOKUP(Tabla2[[#This Row],[DISTRITO SEGÚN DNI]],Hoja1!$A$2:$B$32,2,FALSE),"No")</f>
        <v>No</v>
      </c>
      <c r="Y3925" s="42" t="str">
        <f>IF(OR(LOWER(Tabla2[[#This Row],[GENERO]])="masculino", LOWER(Tabla2[[#This Row],[GENERO]])="femenino"),"OK","Corregir")</f>
        <v>OK</v>
      </c>
      <c r="Z3925" s="42" t="str">
        <f>+IF(Tabla2[[#This Row],[Nro. DNI / CE]]="","Corregir",IF(LEN(Tabla2[[#This Row],[Nro. DNI / CE]])&gt;=8,"OK","Corregir"))</f>
        <v>OK</v>
      </c>
      <c r="AA3925" s="42">
        <f>COUNTIF(Tabla2[APELLIDOS Y NOMBRES],Tabla2[[#This Row],[APELLIDOS Y NOMBRES]])</f>
        <v>1</v>
      </c>
      <c r="AB3925" s="42">
        <f>IF(Tabla2[[#This Row],[Trabajador]]&gt;1,1/Tabla2[[#This Row],[Trabajador]],Tabla2[[#This Row],[Trabajador]])</f>
        <v>1</v>
      </c>
      <c r="AC3925" t="str">
        <f>+IFERROR(IF(Tabla2[[#This Row],[FECHA CESE/BAJA]]="","No Aplica",IF(AND(MONTH(Tabla2[[#This Row],[FECHA CESE/BAJA]])=MONTH(TODAY()-30),YEAR(Tabla2[[#This Row],[FECHA CESE/BAJA]])=YEAR(TODAY())),MONTH(TODAY()-30)&amp;"-"&amp;YEAR(TODAY()),"Borrar")),"No aplica")</f>
        <v>No aplica</v>
      </c>
      <c r="AD3925" t="str">
        <f>+IFERROR(IF(Tabla2[[#This Row],[FECHA INICIO DE LABORES EN OBRA]]="","No Aplica",IF(AND(MONTH(Tabla2[[#This Row],[FECHA INICIO DE LABORES EN OBRA]])=MONTH(TODAY()-30),YEAR(Tabla2[[#This Row],[FECHA INICIO DE LABORES EN OBRA]])=YEAR(TODAY())),MONTH(TODAY()-30)&amp;"-"&amp;YEAR(TODAY()),"No Aplica")),"No Aplica")</f>
        <v>No Aplica</v>
      </c>
    </row>
    <row r="3926" spans="1:30" x14ac:dyDescent="0.25">
      <c r="A3926" s="13" t="s">
        <v>12809</v>
      </c>
      <c r="B3926" s="15" t="s">
        <v>12810</v>
      </c>
      <c r="C3926" s="15" t="s">
        <v>12810</v>
      </c>
      <c r="D3926" s="15">
        <v>71962253</v>
      </c>
      <c r="E3926" s="15" t="s">
        <v>12968</v>
      </c>
      <c r="F3926" s="39">
        <v>33269</v>
      </c>
      <c r="G3926" s="15">
        <v>1</v>
      </c>
      <c r="H3926" s="15" t="s">
        <v>12903</v>
      </c>
      <c r="I3926" s="15" t="s">
        <v>12813</v>
      </c>
      <c r="J3926" s="15" t="s">
        <v>12969</v>
      </c>
      <c r="K3926" s="15" t="s">
        <v>2242</v>
      </c>
      <c r="L3926" s="40" t="s">
        <v>6</v>
      </c>
      <c r="M3926" s="39" t="s">
        <v>29</v>
      </c>
      <c r="N3926" s="41" t="s">
        <v>2098</v>
      </c>
      <c r="O3926" s="39">
        <v>42825</v>
      </c>
      <c r="P3926" s="40">
        <v>1</v>
      </c>
      <c r="Q3926" s="40">
        <v>2</v>
      </c>
      <c r="R3926" s="40" t="str">
        <f>IFERROR(VLOOKUP(Tabla2[[#This Row],[CONTRATISTA PRNCIPAL]],Hoja1!$L$5:$M$9,2,FALSE),"CJV")</f>
        <v>CJV</v>
      </c>
      <c r="S3926" s="40" t="str">
        <f>IF(Tabla2[[#This Row],[EMPRESA]]=Tabla2[[#This Row],[CONTRATISTA PRNCIPAL]],"Principal","Secundaria")</f>
        <v>Principal</v>
      </c>
      <c r="T3926" s="42">
        <f>IFERROR(1/COUNTIF(Tabla2[CONTRATISTA PRNCIPAL],Tabla2[[#This Row],[CONTRATISTA PRNCIPAL]]),0)</f>
        <v>0.005025125628140704</v>
      </c>
      <c r="U3926" s="43">
        <f>IF(((TODAY()-Tabla2[[#This Row],[FECHA NACIMIENTO]])/365)&lt;18,"Corregir", IF(((TODAY()-Tabla2[[#This Row],[FECHA NACIMIENTO]])/365)&gt;80, "Corregir",ROUNDDOWN(((TODAY()-Tabla2[[#This Row],[FECHA NACIMIENTO]])/365),0)))</f>
        <v>32</v>
      </c>
      <c r="V39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26" s="44" t="str">
        <f>+IF(Tabla2[[#This Row],[Edad]]="Corregir","Corregir","Ok")</f>
        <v>Ok</v>
      </c>
      <c r="X3926" s="42" t="str">
        <f>+IFERROR(VLOOKUP(Tabla2[[#This Row],[DISTRITO SEGÚN DNI]],Hoja1!$A$2:$B$32,2,FALSE),"No")</f>
        <v>No</v>
      </c>
      <c r="Y3926" s="42" t="str">
        <f>IF(OR(LOWER(Tabla2[[#This Row],[GENERO]])="masculino", LOWER(Tabla2[[#This Row],[GENERO]])="femenino"),"OK","Corregir")</f>
        <v>OK</v>
      </c>
      <c r="Z3926" s="42" t="str">
        <f>+IF(Tabla2[[#This Row],[Nro. DNI / CE]]="","Corregir",IF(LEN(Tabla2[[#This Row],[Nro. DNI / CE]])&gt;=8,"OK","Corregir"))</f>
        <v>OK</v>
      </c>
      <c r="AA3926" s="42">
        <f>COUNTIF(Tabla2[APELLIDOS Y NOMBRES],Tabla2[[#This Row],[APELLIDOS Y NOMBRES]])</f>
        <v>1</v>
      </c>
      <c r="AB3926" s="42">
        <f>IF(Tabla2[[#This Row],[Trabajador]]&gt;1,1/Tabla2[[#This Row],[Trabajador]],Tabla2[[#This Row],[Trabajador]])</f>
        <v>1</v>
      </c>
      <c r="AC3926" t="str">
        <f>+IFERROR(IF(Tabla2[[#This Row],[FECHA CESE/BAJA]]="","No Aplica",IF(AND(MONTH(Tabla2[[#This Row],[FECHA CESE/BAJA]])=MONTH(TODAY()-30),YEAR(Tabla2[[#This Row],[FECHA CESE/BAJA]])=YEAR(TODAY())),MONTH(TODAY()-30)&amp;"-"&amp;YEAR(TODAY()),"Borrar")),"No aplica")</f>
        <v>No aplica</v>
      </c>
      <c r="AD3926" t="str">
        <f>+IFERROR(IF(Tabla2[[#This Row],[FECHA INICIO DE LABORES EN OBRA]]="","No Aplica",IF(AND(MONTH(Tabla2[[#This Row],[FECHA INICIO DE LABORES EN OBRA]])=MONTH(TODAY()-30),YEAR(Tabla2[[#This Row],[FECHA INICIO DE LABORES EN OBRA]])=YEAR(TODAY())),MONTH(TODAY()-30)&amp;"-"&amp;YEAR(TODAY()),"No Aplica")),"No Aplica")</f>
        <v>No Aplica</v>
      </c>
    </row>
    <row r="3927" spans="1:30" x14ac:dyDescent="0.25">
      <c r="A3927" s="13" t="s">
        <v>12809</v>
      </c>
      <c r="B3927" s="15" t="s">
        <v>12810</v>
      </c>
      <c r="C3927" s="15" t="s">
        <v>12810</v>
      </c>
      <c r="D3927" s="15">
        <v>10600945</v>
      </c>
      <c r="E3927" s="15" t="s">
        <v>12970</v>
      </c>
      <c r="F3927" s="39">
        <v>25167</v>
      </c>
      <c r="G3927" s="15">
        <v>3</v>
      </c>
      <c r="H3927" s="15" t="s">
        <v>12812</v>
      </c>
      <c r="I3927" s="15" t="s">
        <v>12813</v>
      </c>
      <c r="J3927" s="15" t="s">
        <v>12971</v>
      </c>
      <c r="K3927" s="15" t="s">
        <v>8125</v>
      </c>
      <c r="L3927" s="40" t="s">
        <v>6</v>
      </c>
      <c r="M3927" s="39" t="s">
        <v>29</v>
      </c>
      <c r="N3927" s="41" t="s">
        <v>2098</v>
      </c>
      <c r="O3927" s="39">
        <v>43727</v>
      </c>
      <c r="P3927" s="40">
        <v>1</v>
      </c>
      <c r="Q3927" s="40">
        <v>2</v>
      </c>
      <c r="R3927" s="40" t="str">
        <f>IFERROR(VLOOKUP(Tabla2[[#This Row],[CONTRATISTA PRNCIPAL]],Hoja1!$L$5:$M$9,2,FALSE),"CJV")</f>
        <v>CJV</v>
      </c>
      <c r="S3927" s="40" t="str">
        <f>IF(Tabla2[[#This Row],[EMPRESA]]=Tabla2[[#This Row],[CONTRATISTA PRNCIPAL]],"Principal","Secundaria")</f>
        <v>Principal</v>
      </c>
      <c r="T3927" s="42">
        <f>IFERROR(1/COUNTIF(Tabla2[CONTRATISTA PRNCIPAL],Tabla2[[#This Row],[CONTRATISTA PRNCIPAL]]),0)</f>
        <v>0.005025125628140704</v>
      </c>
      <c r="U3927" s="43">
        <f>IF(((TODAY()-Tabla2[[#This Row],[FECHA NACIMIENTO]])/365)&lt;18,"Corregir", IF(((TODAY()-Tabla2[[#This Row],[FECHA NACIMIENTO]])/365)&gt;80, "Corregir",ROUNDDOWN(((TODAY()-Tabla2[[#This Row],[FECHA NACIMIENTO]])/365),0)))</f>
        <v>54</v>
      </c>
      <c r="V39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27" s="44" t="str">
        <f>+IF(Tabla2[[#This Row],[Edad]]="Corregir","Corregir","Ok")</f>
        <v>Ok</v>
      </c>
      <c r="X3927" s="42" t="str">
        <f>+IFERROR(VLOOKUP(Tabla2[[#This Row],[DISTRITO SEGÚN DNI]],Hoja1!$A$2:$B$32,2,FALSE),"No")</f>
        <v>No</v>
      </c>
      <c r="Y3927" s="42" t="str">
        <f>IF(OR(LOWER(Tabla2[[#This Row],[GENERO]])="masculino", LOWER(Tabla2[[#This Row],[GENERO]])="femenino"),"OK","Corregir")</f>
        <v>OK</v>
      </c>
      <c r="Z3927" s="42" t="str">
        <f>+IF(Tabla2[[#This Row],[Nro. DNI / CE]]="","Corregir",IF(LEN(Tabla2[[#This Row],[Nro. DNI / CE]])&gt;=8,"OK","Corregir"))</f>
        <v>OK</v>
      </c>
      <c r="AA3927" s="42">
        <f>COUNTIF(Tabla2[APELLIDOS Y NOMBRES],Tabla2[[#This Row],[APELLIDOS Y NOMBRES]])</f>
        <v>1</v>
      </c>
      <c r="AB3927" s="42">
        <f>IF(Tabla2[[#This Row],[Trabajador]]&gt;1,1/Tabla2[[#This Row],[Trabajador]],Tabla2[[#This Row],[Trabajador]])</f>
        <v>1</v>
      </c>
      <c r="AC3927" t="str">
        <f>+IFERROR(IF(Tabla2[[#This Row],[FECHA CESE/BAJA]]="","No Aplica",IF(AND(MONTH(Tabla2[[#This Row],[FECHA CESE/BAJA]])=MONTH(TODAY()-30),YEAR(Tabla2[[#This Row],[FECHA CESE/BAJA]])=YEAR(TODAY())),MONTH(TODAY()-30)&amp;"-"&amp;YEAR(TODAY()),"Borrar")),"No aplica")</f>
        <v>No aplica</v>
      </c>
      <c r="AD3927" t="str">
        <f>+IFERROR(IF(Tabla2[[#This Row],[FECHA INICIO DE LABORES EN OBRA]]="","No Aplica",IF(AND(MONTH(Tabla2[[#This Row],[FECHA INICIO DE LABORES EN OBRA]])=MONTH(TODAY()-30),YEAR(Tabla2[[#This Row],[FECHA INICIO DE LABORES EN OBRA]])=YEAR(TODAY())),MONTH(TODAY()-30)&amp;"-"&amp;YEAR(TODAY()),"No Aplica")),"No Aplica")</f>
        <v>No Aplica</v>
      </c>
    </row>
    <row r="3928" spans="1:30" x14ac:dyDescent="0.25">
      <c r="A3928" s="13" t="s">
        <v>12809</v>
      </c>
      <c r="B3928" s="15" t="s">
        <v>12810</v>
      </c>
      <c r="C3928" s="15" t="s">
        <v>12810</v>
      </c>
      <c r="D3928" s="15">
        <v>42164313</v>
      </c>
      <c r="E3928" s="15" t="s">
        <v>12972</v>
      </c>
      <c r="F3928" s="39">
        <v>30654</v>
      </c>
      <c r="G3928" s="15">
        <v>3</v>
      </c>
      <c r="H3928" s="15" t="s">
        <v>12918</v>
      </c>
      <c r="I3928" s="15" t="s">
        <v>12813</v>
      </c>
      <c r="J3928" s="15" t="s">
        <v>12973</v>
      </c>
      <c r="K3928" s="15" t="s">
        <v>2418</v>
      </c>
      <c r="L3928" s="40" t="s">
        <v>6</v>
      </c>
      <c r="M3928" s="39" t="s">
        <v>29</v>
      </c>
      <c r="N3928" s="41" t="s">
        <v>2098</v>
      </c>
      <c r="O3928" s="39">
        <v>44989</v>
      </c>
      <c r="P3928" s="40">
        <v>1</v>
      </c>
      <c r="Q3928" s="40">
        <v>1</v>
      </c>
      <c r="R3928" s="40" t="str">
        <f>IFERROR(VLOOKUP(Tabla2[[#This Row],[CONTRATISTA PRNCIPAL]],Hoja1!$L$5:$M$9,2,FALSE),"CJV")</f>
        <v>CJV</v>
      </c>
      <c r="S3928" s="40" t="str">
        <f>IF(Tabla2[[#This Row],[EMPRESA]]=Tabla2[[#This Row],[CONTRATISTA PRNCIPAL]],"Principal","Secundaria")</f>
        <v>Principal</v>
      </c>
      <c r="T3928" s="42">
        <f>IFERROR(1/COUNTIF(Tabla2[CONTRATISTA PRNCIPAL],Tabla2[[#This Row],[CONTRATISTA PRNCIPAL]]),0)</f>
        <v>0.005025125628140704</v>
      </c>
      <c r="U3928" s="43">
        <f>IF(((TODAY()-Tabla2[[#This Row],[FECHA NACIMIENTO]])/365)&lt;18,"Corregir", IF(((TODAY()-Tabla2[[#This Row],[FECHA NACIMIENTO]])/365)&gt;80, "Corregir",ROUNDDOWN(((TODAY()-Tabla2[[#This Row],[FECHA NACIMIENTO]])/365),0)))</f>
        <v>39</v>
      </c>
      <c r="V39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28" s="44" t="str">
        <f>+IF(Tabla2[[#This Row],[Edad]]="Corregir","Corregir","Ok")</f>
        <v>Ok</v>
      </c>
      <c r="X3928" s="42" t="str">
        <f>+IFERROR(VLOOKUP(Tabla2[[#This Row],[DISTRITO SEGÚN DNI]],Hoja1!$A$2:$B$32,2,FALSE),"No")</f>
        <v>No</v>
      </c>
      <c r="Y3928" s="42" t="str">
        <f>IF(OR(LOWER(Tabla2[[#This Row],[GENERO]])="masculino", LOWER(Tabla2[[#This Row],[GENERO]])="femenino"),"OK","Corregir")</f>
        <v>OK</v>
      </c>
      <c r="Z3928" s="42" t="str">
        <f>+IF(Tabla2[[#This Row],[Nro. DNI / CE]]="","Corregir",IF(LEN(Tabla2[[#This Row],[Nro. DNI / CE]])&gt;=8,"OK","Corregir"))</f>
        <v>OK</v>
      </c>
      <c r="AA3928" s="42">
        <f>COUNTIF(Tabla2[APELLIDOS Y NOMBRES],Tabla2[[#This Row],[APELLIDOS Y NOMBRES]])</f>
        <v>1</v>
      </c>
      <c r="AB3928" s="42">
        <f>IF(Tabla2[[#This Row],[Trabajador]]&gt;1,1/Tabla2[[#This Row],[Trabajador]],Tabla2[[#This Row],[Trabajador]])</f>
        <v>1</v>
      </c>
      <c r="AC3928" t="str">
        <f>+IFERROR(IF(Tabla2[[#This Row],[FECHA CESE/BAJA]]="","No Aplica",IF(AND(MONTH(Tabla2[[#This Row],[FECHA CESE/BAJA]])=MONTH(TODAY()-30),YEAR(Tabla2[[#This Row],[FECHA CESE/BAJA]])=YEAR(TODAY())),MONTH(TODAY()-30)&amp;"-"&amp;YEAR(TODAY()),"Borrar")),"No aplica")</f>
        <v>No aplica</v>
      </c>
      <c r="AD3928" t="str">
        <f>+IFERROR(IF(Tabla2[[#This Row],[FECHA INICIO DE LABORES EN OBRA]]="","No Aplica",IF(AND(MONTH(Tabla2[[#This Row],[FECHA INICIO DE LABORES EN OBRA]])=MONTH(TODAY()-30),YEAR(Tabla2[[#This Row],[FECHA INICIO DE LABORES EN OBRA]])=YEAR(TODAY())),MONTH(TODAY()-30)&amp;"-"&amp;YEAR(TODAY()),"No Aplica")),"No Aplica")</f>
        <v>No Aplica</v>
      </c>
    </row>
    <row r="3929" spans="1:30" x14ac:dyDescent="0.25">
      <c r="A3929" s="13" t="s">
        <v>12809</v>
      </c>
      <c r="B3929" s="15" t="s">
        <v>12810</v>
      </c>
      <c r="C3929" s="15" t="s">
        <v>12810</v>
      </c>
      <c r="D3929" s="15">
        <v>10172648</v>
      </c>
      <c r="E3929" s="15" t="s">
        <v>28</v>
      </c>
      <c r="F3929" s="39">
        <v>26816</v>
      </c>
      <c r="G3929" s="15">
        <v>3</v>
      </c>
      <c r="H3929" s="15" t="s">
        <v>12812</v>
      </c>
      <c r="I3929" s="15" t="s">
        <v>12813</v>
      </c>
      <c r="J3929" s="15" t="s">
        <v>12974</v>
      </c>
      <c r="K3929" s="15" t="s">
        <v>17</v>
      </c>
      <c r="L3929" s="40" t="s">
        <v>6</v>
      </c>
      <c r="M3929" s="39" t="s">
        <v>29</v>
      </c>
      <c r="N3929" s="41" t="s">
        <v>2098</v>
      </c>
      <c r="O3929" s="39">
        <v>43803</v>
      </c>
      <c r="P3929" s="40">
        <v>1</v>
      </c>
      <c r="Q3929" s="40">
        <v>1</v>
      </c>
      <c r="R3929" s="40" t="str">
        <f>IFERROR(VLOOKUP(Tabla2[[#This Row],[CONTRATISTA PRNCIPAL]],Hoja1!$L$5:$M$9,2,FALSE),"CJV")</f>
        <v>CJV</v>
      </c>
      <c r="S3929" s="40" t="str">
        <f>IF(Tabla2[[#This Row],[EMPRESA]]=Tabla2[[#This Row],[CONTRATISTA PRNCIPAL]],"Principal","Secundaria")</f>
        <v>Principal</v>
      </c>
      <c r="T3929" s="42">
        <f>IFERROR(1/COUNTIF(Tabla2[CONTRATISTA PRNCIPAL],Tabla2[[#This Row],[CONTRATISTA PRNCIPAL]]),0)</f>
        <v>0.005025125628140704</v>
      </c>
      <c r="U3929" s="43">
        <f>IF(((TODAY()-Tabla2[[#This Row],[FECHA NACIMIENTO]])/365)&lt;18,"Corregir", IF(((TODAY()-Tabla2[[#This Row],[FECHA NACIMIENTO]])/365)&gt;80, "Corregir",ROUNDDOWN(((TODAY()-Tabla2[[#This Row],[FECHA NACIMIENTO]])/365),0)))</f>
        <v>50</v>
      </c>
      <c r="V39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29" s="44" t="str">
        <f>+IF(Tabla2[[#This Row],[Edad]]="Corregir","Corregir","Ok")</f>
        <v>Ok</v>
      </c>
      <c r="X3929" s="42" t="str">
        <f>+IFERROR(VLOOKUP(Tabla2[[#This Row],[DISTRITO SEGÚN DNI]],Hoja1!$A$2:$B$32,2,FALSE),"No")</f>
        <v>ATE</v>
      </c>
      <c r="Y3929" s="42" t="str">
        <f>IF(OR(LOWER(Tabla2[[#This Row],[GENERO]])="masculino", LOWER(Tabla2[[#This Row],[GENERO]])="femenino"),"OK","Corregir")</f>
        <v>OK</v>
      </c>
      <c r="Z3929" s="42" t="str">
        <f>+IF(Tabla2[[#This Row],[Nro. DNI / CE]]="","Corregir",IF(LEN(Tabla2[[#This Row],[Nro. DNI / CE]])&gt;=8,"OK","Corregir"))</f>
        <v>OK</v>
      </c>
      <c r="AA3929" s="42">
        <f>COUNTIF(Tabla2[APELLIDOS Y NOMBRES],Tabla2[[#This Row],[APELLIDOS Y NOMBRES]])</f>
        <v>1</v>
      </c>
      <c r="AB3929" s="42">
        <f>IF(Tabla2[[#This Row],[Trabajador]]&gt;1,1/Tabla2[[#This Row],[Trabajador]],Tabla2[[#This Row],[Trabajador]])</f>
        <v>1</v>
      </c>
      <c r="AC3929" t="str">
        <f>+IFERROR(IF(Tabla2[[#This Row],[FECHA CESE/BAJA]]="","No Aplica",IF(AND(MONTH(Tabla2[[#This Row],[FECHA CESE/BAJA]])=MONTH(TODAY()-30),YEAR(Tabla2[[#This Row],[FECHA CESE/BAJA]])=YEAR(TODAY())),MONTH(TODAY()-30)&amp;"-"&amp;YEAR(TODAY()),"Borrar")),"No aplica")</f>
        <v>No aplica</v>
      </c>
      <c r="AD3929" t="str">
        <f>+IFERROR(IF(Tabla2[[#This Row],[FECHA INICIO DE LABORES EN OBRA]]="","No Aplica",IF(AND(MONTH(Tabla2[[#This Row],[FECHA INICIO DE LABORES EN OBRA]])=MONTH(TODAY()-30),YEAR(Tabla2[[#This Row],[FECHA INICIO DE LABORES EN OBRA]])=YEAR(TODAY())),MONTH(TODAY()-30)&amp;"-"&amp;YEAR(TODAY()),"No Aplica")),"No Aplica")</f>
        <v>No Aplica</v>
      </c>
    </row>
    <row r="3930" spans="1:30" x14ac:dyDescent="0.25">
      <c r="A3930" s="13" t="s">
        <v>12809</v>
      </c>
      <c r="B3930" s="15" t="s">
        <v>12810</v>
      </c>
      <c r="C3930" s="15" t="s">
        <v>12810</v>
      </c>
      <c r="D3930" s="15">
        <v>10274853</v>
      </c>
      <c r="E3930" s="15" t="s">
        <v>12975</v>
      </c>
      <c r="F3930" s="39">
        <v>26138</v>
      </c>
      <c r="G3930" s="15">
        <v>3</v>
      </c>
      <c r="H3930" s="15" t="s">
        <v>12893</v>
      </c>
      <c r="I3930" s="15" t="s">
        <v>12813</v>
      </c>
      <c r="J3930" s="15" t="s">
        <v>12976</v>
      </c>
      <c r="K3930" s="15" t="s">
        <v>3703</v>
      </c>
      <c r="L3930" s="40" t="s">
        <v>6</v>
      </c>
      <c r="M3930" s="39" t="s">
        <v>29</v>
      </c>
      <c r="N3930" s="41" t="s">
        <v>2098</v>
      </c>
      <c r="O3930" s="39">
        <v>44921</v>
      </c>
      <c r="P3930" s="40">
        <v>1</v>
      </c>
      <c r="Q3930" s="40">
        <v>1</v>
      </c>
      <c r="R3930" s="40" t="str">
        <f>IFERROR(VLOOKUP(Tabla2[[#This Row],[CONTRATISTA PRNCIPAL]],Hoja1!$L$5:$M$9,2,FALSE),"CJV")</f>
        <v>CJV</v>
      </c>
      <c r="S3930" s="40" t="str">
        <f>IF(Tabla2[[#This Row],[EMPRESA]]=Tabla2[[#This Row],[CONTRATISTA PRNCIPAL]],"Principal","Secundaria")</f>
        <v>Principal</v>
      </c>
      <c r="T3930" s="42">
        <f>IFERROR(1/COUNTIF(Tabla2[CONTRATISTA PRNCIPAL],Tabla2[[#This Row],[CONTRATISTA PRNCIPAL]]),0)</f>
        <v>0.005025125628140704</v>
      </c>
      <c r="U3930" s="43">
        <f>IF(((TODAY()-Tabla2[[#This Row],[FECHA NACIMIENTO]])/365)&lt;18,"Corregir", IF(((TODAY()-Tabla2[[#This Row],[FECHA NACIMIENTO]])/365)&gt;80, "Corregir",ROUNDDOWN(((TODAY()-Tabla2[[#This Row],[FECHA NACIMIENTO]])/365),0)))</f>
        <v>52</v>
      </c>
      <c r="V39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30" s="44" t="str">
        <f>+IF(Tabla2[[#This Row],[Edad]]="Corregir","Corregir","Ok")</f>
        <v>Ok</v>
      </c>
      <c r="X3930" s="42" t="str">
        <f>+IFERROR(VLOOKUP(Tabla2[[#This Row],[DISTRITO SEGÚN DNI]],Hoja1!$A$2:$B$32,2,FALSE),"No")</f>
        <v>No</v>
      </c>
      <c r="Y3930" s="42" t="str">
        <f>IF(OR(LOWER(Tabla2[[#This Row],[GENERO]])="masculino", LOWER(Tabla2[[#This Row],[GENERO]])="femenino"),"OK","Corregir")</f>
        <v>OK</v>
      </c>
      <c r="Z3930" s="42" t="str">
        <f>+IF(Tabla2[[#This Row],[Nro. DNI / CE]]="","Corregir",IF(LEN(Tabla2[[#This Row],[Nro. DNI / CE]])&gt;=8,"OK","Corregir"))</f>
        <v>OK</v>
      </c>
      <c r="AA3930" s="42">
        <f>COUNTIF(Tabla2[APELLIDOS Y NOMBRES],Tabla2[[#This Row],[APELLIDOS Y NOMBRES]])</f>
        <v>1</v>
      </c>
      <c r="AB3930" s="42">
        <f>IF(Tabla2[[#This Row],[Trabajador]]&gt;1,1/Tabla2[[#This Row],[Trabajador]],Tabla2[[#This Row],[Trabajador]])</f>
        <v>1</v>
      </c>
      <c r="AC3930" t="str">
        <f>+IFERROR(IF(Tabla2[[#This Row],[FECHA CESE/BAJA]]="","No Aplica",IF(AND(MONTH(Tabla2[[#This Row],[FECHA CESE/BAJA]])=MONTH(TODAY()-30),YEAR(Tabla2[[#This Row],[FECHA CESE/BAJA]])=YEAR(TODAY())),MONTH(TODAY()-30)&amp;"-"&amp;YEAR(TODAY()),"Borrar")),"No aplica")</f>
        <v>No aplica</v>
      </c>
      <c r="AD3930" t="str">
        <f>+IFERROR(IF(Tabla2[[#This Row],[FECHA INICIO DE LABORES EN OBRA]]="","No Aplica",IF(AND(MONTH(Tabla2[[#This Row],[FECHA INICIO DE LABORES EN OBRA]])=MONTH(TODAY()-30),YEAR(Tabla2[[#This Row],[FECHA INICIO DE LABORES EN OBRA]])=YEAR(TODAY())),MONTH(TODAY()-30)&amp;"-"&amp;YEAR(TODAY()),"No Aplica")),"No Aplica")</f>
        <v>No Aplica</v>
      </c>
    </row>
    <row r="3931" spans="1:30" x14ac:dyDescent="0.25">
      <c r="A3931" s="13" t="s">
        <v>12809</v>
      </c>
      <c r="B3931" s="15" t="s">
        <v>12810</v>
      </c>
      <c r="C3931" s="15" t="s">
        <v>12810</v>
      </c>
      <c r="D3931" s="15" t="s">
        <v>12977</v>
      </c>
      <c r="E3931" s="15" t="s">
        <v>12978</v>
      </c>
      <c r="F3931" s="39">
        <v>32111</v>
      </c>
      <c r="G3931" s="15">
        <v>3</v>
      </c>
      <c r="H3931" s="15" t="s">
        <v>12812</v>
      </c>
      <c r="I3931" s="15" t="s">
        <v>12813</v>
      </c>
      <c r="J3931" s="15" t="s">
        <v>12979</v>
      </c>
      <c r="K3931" s="15" t="s">
        <v>4274</v>
      </c>
      <c r="L3931" s="40" t="s">
        <v>6</v>
      </c>
      <c r="M3931" s="39" t="s">
        <v>29</v>
      </c>
      <c r="N3931" s="41" t="s">
        <v>2114</v>
      </c>
      <c r="O3931" s="39">
        <v>45113</v>
      </c>
      <c r="P3931" s="40">
        <v>1</v>
      </c>
      <c r="Q3931" s="40">
        <v>1</v>
      </c>
      <c r="R3931" s="40" t="str">
        <f>IFERROR(VLOOKUP(Tabla2[[#This Row],[CONTRATISTA PRNCIPAL]],Hoja1!$L$5:$M$9,2,FALSE),"CJV")</f>
        <v>CJV</v>
      </c>
      <c r="S3931" s="40" t="str">
        <f>IF(Tabla2[[#This Row],[EMPRESA]]=Tabla2[[#This Row],[CONTRATISTA PRNCIPAL]],"Principal","Secundaria")</f>
        <v>Principal</v>
      </c>
      <c r="T3931" s="42">
        <f>IFERROR(1/COUNTIF(Tabla2[CONTRATISTA PRNCIPAL],Tabla2[[#This Row],[CONTRATISTA PRNCIPAL]]),0)</f>
        <v>0.005025125628140704</v>
      </c>
      <c r="U3931" s="43">
        <f>IF(((TODAY()-Tabla2[[#This Row],[FECHA NACIMIENTO]])/365)&lt;18,"Corregir", IF(((TODAY()-Tabla2[[#This Row],[FECHA NACIMIENTO]])/365)&gt;80, "Corregir",ROUNDDOWN(((TODAY()-Tabla2[[#This Row],[FECHA NACIMIENTO]])/365),0)))</f>
        <v>35</v>
      </c>
      <c r="V39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31" s="44" t="str">
        <f>+IF(Tabla2[[#This Row],[Edad]]="Corregir","Corregir","Ok")</f>
        <v>Ok</v>
      </c>
      <c r="X3931" s="42" t="str">
        <f>+IFERROR(VLOOKUP(Tabla2[[#This Row],[DISTRITO SEGÚN DNI]],Hoja1!$A$2:$B$32,2,FALSE),"No")</f>
        <v>No</v>
      </c>
      <c r="Y3931" s="42" t="str">
        <f>IF(OR(LOWER(Tabla2[[#This Row],[GENERO]])="masculino", LOWER(Tabla2[[#This Row],[GENERO]])="femenino"),"OK","Corregir")</f>
        <v>OK</v>
      </c>
      <c r="Z3931" s="42" t="str">
        <f>+IF(Tabla2[[#This Row],[Nro. DNI / CE]]="","Corregir",IF(LEN(Tabla2[[#This Row],[Nro. DNI / CE]])&gt;=8,"OK","Corregir"))</f>
        <v>OK</v>
      </c>
      <c r="AA3931" s="42">
        <f>COUNTIF(Tabla2[APELLIDOS Y NOMBRES],Tabla2[[#This Row],[APELLIDOS Y NOMBRES]])</f>
        <v>1</v>
      </c>
      <c r="AB3931" s="42">
        <f>IF(Tabla2[[#This Row],[Trabajador]]&gt;1,1/Tabla2[[#This Row],[Trabajador]],Tabla2[[#This Row],[Trabajador]])</f>
        <v>1</v>
      </c>
      <c r="AC3931" t="str">
        <f>+IFERROR(IF(Tabla2[[#This Row],[FECHA CESE/BAJA]]="","No Aplica",IF(AND(MONTH(Tabla2[[#This Row],[FECHA CESE/BAJA]])=MONTH(TODAY()-30),YEAR(Tabla2[[#This Row],[FECHA CESE/BAJA]])=YEAR(TODAY())),MONTH(TODAY()-30)&amp;"-"&amp;YEAR(TODAY()),"Borrar")),"No aplica")</f>
        <v>No aplica</v>
      </c>
      <c r="AD3931" t="str">
        <f>+IFERROR(IF(Tabla2[[#This Row],[FECHA INICIO DE LABORES EN OBRA]]="","No Aplica",IF(AND(MONTH(Tabla2[[#This Row],[FECHA INICIO DE LABORES EN OBRA]])=MONTH(TODAY()-30),YEAR(Tabla2[[#This Row],[FECHA INICIO DE LABORES EN OBRA]])=YEAR(TODAY())),MONTH(TODAY()-30)&amp;"-"&amp;YEAR(TODAY()),"No Aplica")),"No Aplica")</f>
        <v>No Aplica</v>
      </c>
    </row>
    <row r="3932" spans="1:30" x14ac:dyDescent="0.25">
      <c r="A3932" s="13" t="s">
        <v>12809</v>
      </c>
      <c r="B3932" s="15" t="s">
        <v>12810</v>
      </c>
      <c r="C3932" s="15" t="s">
        <v>12810</v>
      </c>
      <c r="D3932" s="15">
        <v>40839937</v>
      </c>
      <c r="E3932" s="15" t="s">
        <v>12980</v>
      </c>
      <c r="F3932" s="39">
        <v>29681</v>
      </c>
      <c r="G3932" s="15">
        <v>3</v>
      </c>
      <c r="H3932" s="15" t="s">
        <v>12812</v>
      </c>
      <c r="I3932" s="15" t="s">
        <v>12813</v>
      </c>
      <c r="J3932" s="15" t="s">
        <v>12981</v>
      </c>
      <c r="K3932" s="15" t="s">
        <v>3798</v>
      </c>
      <c r="L3932" s="40" t="s">
        <v>6</v>
      </c>
      <c r="M3932" s="39" t="s">
        <v>29</v>
      </c>
      <c r="N3932" s="41" t="s">
        <v>2098</v>
      </c>
      <c r="O3932" s="39">
        <v>44966</v>
      </c>
      <c r="P3932" s="40">
        <v>1</v>
      </c>
      <c r="Q3932" s="40">
        <v>2</v>
      </c>
      <c r="R3932" s="40" t="str">
        <f>IFERROR(VLOOKUP(Tabla2[[#This Row],[CONTRATISTA PRNCIPAL]],Hoja1!$L$5:$M$9,2,FALSE),"CJV")</f>
        <v>CJV</v>
      </c>
      <c r="S3932" s="40" t="str">
        <f>IF(Tabla2[[#This Row],[EMPRESA]]=Tabla2[[#This Row],[CONTRATISTA PRNCIPAL]],"Principal","Secundaria")</f>
        <v>Principal</v>
      </c>
      <c r="T3932" s="42">
        <f>IFERROR(1/COUNTIF(Tabla2[CONTRATISTA PRNCIPAL],Tabla2[[#This Row],[CONTRATISTA PRNCIPAL]]),0)</f>
        <v>0.005025125628140704</v>
      </c>
      <c r="U3932" s="43">
        <f>IF(((TODAY()-Tabla2[[#This Row],[FECHA NACIMIENTO]])/365)&lt;18,"Corregir", IF(((TODAY()-Tabla2[[#This Row],[FECHA NACIMIENTO]])/365)&gt;80, "Corregir",ROUNDDOWN(((TODAY()-Tabla2[[#This Row],[FECHA NACIMIENTO]])/365),0)))</f>
        <v>42</v>
      </c>
      <c r="V39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32" s="44" t="str">
        <f>+IF(Tabla2[[#This Row],[Edad]]="Corregir","Corregir","Ok")</f>
        <v>Ok</v>
      </c>
      <c r="X3932" s="42" t="str">
        <f>+IFERROR(VLOOKUP(Tabla2[[#This Row],[DISTRITO SEGÚN DNI]],Hoja1!$A$2:$B$32,2,FALSE),"No")</f>
        <v>No</v>
      </c>
      <c r="Y3932" s="42" t="str">
        <f>IF(OR(LOWER(Tabla2[[#This Row],[GENERO]])="masculino", LOWER(Tabla2[[#This Row],[GENERO]])="femenino"),"OK","Corregir")</f>
        <v>OK</v>
      </c>
      <c r="Z3932" s="42" t="str">
        <f>+IF(Tabla2[[#This Row],[Nro. DNI / CE]]="","Corregir",IF(LEN(Tabla2[[#This Row],[Nro. DNI / CE]])&gt;=8,"OK","Corregir"))</f>
        <v>OK</v>
      </c>
      <c r="AA3932" s="42">
        <f>COUNTIF(Tabla2[APELLIDOS Y NOMBRES],Tabla2[[#This Row],[APELLIDOS Y NOMBRES]])</f>
        <v>1</v>
      </c>
      <c r="AB3932" s="42">
        <f>IF(Tabla2[[#This Row],[Trabajador]]&gt;1,1/Tabla2[[#This Row],[Trabajador]],Tabla2[[#This Row],[Trabajador]])</f>
        <v>1</v>
      </c>
      <c r="AC3932" t="str">
        <f>+IFERROR(IF(Tabla2[[#This Row],[FECHA CESE/BAJA]]="","No Aplica",IF(AND(MONTH(Tabla2[[#This Row],[FECHA CESE/BAJA]])=MONTH(TODAY()-30),YEAR(Tabla2[[#This Row],[FECHA CESE/BAJA]])=YEAR(TODAY())),MONTH(TODAY()-30)&amp;"-"&amp;YEAR(TODAY()),"Borrar")),"No aplica")</f>
        <v>No aplica</v>
      </c>
      <c r="AD3932" t="str">
        <f>+IFERROR(IF(Tabla2[[#This Row],[FECHA INICIO DE LABORES EN OBRA]]="","No Aplica",IF(AND(MONTH(Tabla2[[#This Row],[FECHA INICIO DE LABORES EN OBRA]])=MONTH(TODAY()-30),YEAR(Tabla2[[#This Row],[FECHA INICIO DE LABORES EN OBRA]])=YEAR(TODAY())),MONTH(TODAY()-30)&amp;"-"&amp;YEAR(TODAY()),"No Aplica")),"No Aplica")</f>
        <v>No Aplica</v>
      </c>
    </row>
    <row r="3933" spans="1:30" x14ac:dyDescent="0.25">
      <c r="A3933" s="13" t="s">
        <v>12809</v>
      </c>
      <c r="B3933" s="15" t="s">
        <v>12810</v>
      </c>
      <c r="C3933" s="15" t="s">
        <v>12810</v>
      </c>
      <c r="D3933" s="15">
        <v>44871060</v>
      </c>
      <c r="E3933" s="15" t="s">
        <v>12982</v>
      </c>
      <c r="F3933" s="39">
        <v>26671</v>
      </c>
      <c r="G3933" s="15">
        <v>3</v>
      </c>
      <c r="H3933" s="15" t="s">
        <v>12812</v>
      </c>
      <c r="I3933" s="15" t="s">
        <v>12813</v>
      </c>
      <c r="J3933" s="15" t="s">
        <v>12983</v>
      </c>
      <c r="K3933" s="15" t="s">
        <v>2174</v>
      </c>
      <c r="L3933" s="40" t="s">
        <v>6</v>
      </c>
      <c r="M3933" s="39" t="s">
        <v>29</v>
      </c>
      <c r="N3933" s="41" t="s">
        <v>2098</v>
      </c>
      <c r="O3933" s="39">
        <v>45120</v>
      </c>
      <c r="P3933" s="40">
        <v>1</v>
      </c>
      <c r="Q3933" s="40">
        <v>1</v>
      </c>
      <c r="R3933" s="40" t="str">
        <f>IFERROR(VLOOKUP(Tabla2[[#This Row],[CONTRATISTA PRNCIPAL]],Hoja1!$L$5:$M$9,2,FALSE),"CJV")</f>
        <v>CJV</v>
      </c>
      <c r="S3933" s="40" t="str">
        <f>IF(Tabla2[[#This Row],[EMPRESA]]=Tabla2[[#This Row],[CONTRATISTA PRNCIPAL]],"Principal","Secundaria")</f>
        <v>Principal</v>
      </c>
      <c r="T3933" s="42">
        <f>IFERROR(1/COUNTIF(Tabla2[CONTRATISTA PRNCIPAL],Tabla2[[#This Row],[CONTRATISTA PRNCIPAL]]),0)</f>
        <v>0.005025125628140704</v>
      </c>
      <c r="U3933" s="43">
        <f>IF(((TODAY()-Tabla2[[#This Row],[FECHA NACIMIENTO]])/365)&lt;18,"Corregir", IF(((TODAY()-Tabla2[[#This Row],[FECHA NACIMIENTO]])/365)&gt;80, "Corregir",ROUNDDOWN(((TODAY()-Tabla2[[#This Row],[FECHA NACIMIENTO]])/365),0)))</f>
        <v>50</v>
      </c>
      <c r="V39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33" s="44" t="str">
        <f>+IF(Tabla2[[#This Row],[Edad]]="Corregir","Corregir","Ok")</f>
        <v>Ok</v>
      </c>
      <c r="X3933" s="42" t="str">
        <f>+IFERROR(VLOOKUP(Tabla2[[#This Row],[DISTRITO SEGÚN DNI]],Hoja1!$A$2:$B$32,2,FALSE),"No")</f>
        <v>No</v>
      </c>
      <c r="Y3933" s="42" t="str">
        <f>IF(OR(LOWER(Tabla2[[#This Row],[GENERO]])="masculino", LOWER(Tabla2[[#This Row],[GENERO]])="femenino"),"OK","Corregir")</f>
        <v>OK</v>
      </c>
      <c r="Z3933" s="42" t="str">
        <f>+IF(Tabla2[[#This Row],[Nro. DNI / CE]]="","Corregir",IF(LEN(Tabla2[[#This Row],[Nro. DNI / CE]])&gt;=8,"OK","Corregir"))</f>
        <v>OK</v>
      </c>
      <c r="AA3933" s="42">
        <f>COUNTIF(Tabla2[APELLIDOS Y NOMBRES],Tabla2[[#This Row],[APELLIDOS Y NOMBRES]])</f>
        <v>1</v>
      </c>
      <c r="AB3933" s="42">
        <f>IF(Tabla2[[#This Row],[Trabajador]]&gt;1,1/Tabla2[[#This Row],[Trabajador]],Tabla2[[#This Row],[Trabajador]])</f>
        <v>1</v>
      </c>
      <c r="AC3933" t="str">
        <f>+IFERROR(IF(Tabla2[[#This Row],[FECHA CESE/BAJA]]="","No Aplica",IF(AND(MONTH(Tabla2[[#This Row],[FECHA CESE/BAJA]])=MONTH(TODAY()-30),YEAR(Tabla2[[#This Row],[FECHA CESE/BAJA]])=YEAR(TODAY())),MONTH(TODAY()-30)&amp;"-"&amp;YEAR(TODAY()),"Borrar")),"No aplica")</f>
        <v>No aplica</v>
      </c>
      <c r="AD3933" t="str">
        <f>+IFERROR(IF(Tabla2[[#This Row],[FECHA INICIO DE LABORES EN OBRA]]="","No Aplica",IF(AND(MONTH(Tabla2[[#This Row],[FECHA INICIO DE LABORES EN OBRA]])=MONTH(TODAY()-30),YEAR(Tabla2[[#This Row],[FECHA INICIO DE LABORES EN OBRA]])=YEAR(TODAY())),MONTH(TODAY()-30)&amp;"-"&amp;YEAR(TODAY()),"No Aplica")),"No Aplica")</f>
        <v>No Aplica</v>
      </c>
    </row>
    <row r="3934" spans="1:30" x14ac:dyDescent="0.25">
      <c r="A3934" s="13" t="s">
        <v>12809</v>
      </c>
      <c r="B3934" s="15" t="s">
        <v>12810</v>
      </c>
      <c r="C3934" s="15" t="s">
        <v>12810</v>
      </c>
      <c r="D3934" s="15">
        <v>10316816</v>
      </c>
      <c r="E3934" s="15" t="s">
        <v>12984</v>
      </c>
      <c r="F3934" s="39">
        <v>27619</v>
      </c>
      <c r="G3934" s="15">
        <v>1</v>
      </c>
      <c r="H3934" s="15" t="s">
        <v>5606</v>
      </c>
      <c r="I3934" s="15" t="s">
        <v>12813</v>
      </c>
      <c r="J3934" s="15" t="s">
        <v>12985</v>
      </c>
      <c r="K3934" s="15" t="s">
        <v>2284</v>
      </c>
      <c r="L3934" s="40" t="s">
        <v>6</v>
      </c>
      <c r="M3934" s="39" t="s">
        <v>29</v>
      </c>
      <c r="N3934" s="41" t="s">
        <v>2098</v>
      </c>
      <c r="O3934" s="39">
        <v>44923</v>
      </c>
      <c r="P3934" s="40">
        <v>1</v>
      </c>
      <c r="Q3934" s="40">
        <v>1</v>
      </c>
      <c r="R3934" s="40" t="str">
        <f>IFERROR(VLOOKUP(Tabla2[[#This Row],[CONTRATISTA PRNCIPAL]],Hoja1!$L$5:$M$9,2,FALSE),"CJV")</f>
        <v>CJV</v>
      </c>
      <c r="S3934" s="40" t="str">
        <f>IF(Tabla2[[#This Row],[EMPRESA]]=Tabla2[[#This Row],[CONTRATISTA PRNCIPAL]],"Principal","Secundaria")</f>
        <v>Principal</v>
      </c>
      <c r="T3934" s="42">
        <f>IFERROR(1/COUNTIF(Tabla2[CONTRATISTA PRNCIPAL],Tabla2[[#This Row],[CONTRATISTA PRNCIPAL]]),0)</f>
        <v>0.005025125628140704</v>
      </c>
      <c r="U3934" s="43">
        <f>IF(((TODAY()-Tabla2[[#This Row],[FECHA NACIMIENTO]])/365)&lt;18,"Corregir", IF(((TODAY()-Tabla2[[#This Row],[FECHA NACIMIENTO]])/365)&gt;80, "Corregir",ROUNDDOWN(((TODAY()-Tabla2[[#This Row],[FECHA NACIMIENTO]])/365),0)))</f>
        <v>48</v>
      </c>
      <c r="V39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34" s="44" t="str">
        <f>+IF(Tabla2[[#This Row],[Edad]]="Corregir","Corregir","Ok")</f>
        <v>Ok</v>
      </c>
      <c r="X3934" s="42" t="str">
        <f>+IFERROR(VLOOKUP(Tabla2[[#This Row],[DISTRITO SEGÚN DNI]],Hoja1!$A$2:$B$32,2,FALSE),"No")</f>
        <v>No</v>
      </c>
      <c r="Y3934" s="42" t="str">
        <f>IF(OR(LOWER(Tabla2[[#This Row],[GENERO]])="masculino", LOWER(Tabla2[[#This Row],[GENERO]])="femenino"),"OK","Corregir")</f>
        <v>OK</v>
      </c>
      <c r="Z3934" s="42" t="str">
        <f>+IF(Tabla2[[#This Row],[Nro. DNI / CE]]="","Corregir",IF(LEN(Tabla2[[#This Row],[Nro. DNI / CE]])&gt;=8,"OK","Corregir"))</f>
        <v>OK</v>
      </c>
      <c r="AA3934" s="42">
        <f>COUNTIF(Tabla2[APELLIDOS Y NOMBRES],Tabla2[[#This Row],[APELLIDOS Y NOMBRES]])</f>
        <v>1</v>
      </c>
      <c r="AB3934" s="42">
        <f>IF(Tabla2[[#This Row],[Trabajador]]&gt;1,1/Tabla2[[#This Row],[Trabajador]],Tabla2[[#This Row],[Trabajador]])</f>
        <v>1</v>
      </c>
      <c r="AC3934" t="str">
        <f>+IFERROR(IF(Tabla2[[#This Row],[FECHA CESE/BAJA]]="","No Aplica",IF(AND(MONTH(Tabla2[[#This Row],[FECHA CESE/BAJA]])=MONTH(TODAY()-30),YEAR(Tabla2[[#This Row],[FECHA CESE/BAJA]])=YEAR(TODAY())),MONTH(TODAY()-30)&amp;"-"&amp;YEAR(TODAY()),"Borrar")),"No aplica")</f>
        <v>No aplica</v>
      </c>
      <c r="AD3934" t="str">
        <f>+IFERROR(IF(Tabla2[[#This Row],[FECHA INICIO DE LABORES EN OBRA]]="","No Aplica",IF(AND(MONTH(Tabla2[[#This Row],[FECHA INICIO DE LABORES EN OBRA]])=MONTH(TODAY()-30),YEAR(Tabla2[[#This Row],[FECHA INICIO DE LABORES EN OBRA]])=YEAR(TODAY())),MONTH(TODAY()-30)&amp;"-"&amp;YEAR(TODAY()),"No Aplica")),"No Aplica")</f>
        <v>No Aplica</v>
      </c>
    </row>
    <row r="3935" spans="1:30" x14ac:dyDescent="0.25">
      <c r="A3935" s="13" t="s">
        <v>12809</v>
      </c>
      <c r="B3935" s="15" t="s">
        <v>12810</v>
      </c>
      <c r="C3935" s="15" t="s">
        <v>12810</v>
      </c>
      <c r="D3935" s="15">
        <v>42312512</v>
      </c>
      <c r="E3935" s="15" t="s">
        <v>12986</v>
      </c>
      <c r="F3935" s="39">
        <v>29784</v>
      </c>
      <c r="G3935" s="15">
        <v>3</v>
      </c>
      <c r="H3935" s="15" t="s">
        <v>12987</v>
      </c>
      <c r="I3935" s="15" t="s">
        <v>12813</v>
      </c>
      <c r="J3935" s="15" t="s">
        <v>12988</v>
      </c>
      <c r="K3935" s="15" t="s">
        <v>2182</v>
      </c>
      <c r="L3935" s="40" t="s">
        <v>6</v>
      </c>
      <c r="M3935" s="39" t="s">
        <v>29</v>
      </c>
      <c r="N3935" s="41" t="s">
        <v>2098</v>
      </c>
      <c r="O3935" s="39">
        <v>43614</v>
      </c>
      <c r="P3935" s="40">
        <v>1</v>
      </c>
      <c r="Q3935" s="40">
        <v>1</v>
      </c>
      <c r="R3935" s="40" t="str">
        <f>IFERROR(VLOOKUP(Tabla2[[#This Row],[CONTRATISTA PRNCIPAL]],Hoja1!$L$5:$M$9,2,FALSE),"CJV")</f>
        <v>CJV</v>
      </c>
      <c r="S3935" s="40" t="str">
        <f>IF(Tabla2[[#This Row],[EMPRESA]]=Tabla2[[#This Row],[CONTRATISTA PRNCIPAL]],"Principal","Secundaria")</f>
        <v>Principal</v>
      </c>
      <c r="T3935" s="42">
        <f>IFERROR(1/COUNTIF(Tabla2[CONTRATISTA PRNCIPAL],Tabla2[[#This Row],[CONTRATISTA PRNCIPAL]]),0)</f>
        <v>0.005025125628140704</v>
      </c>
      <c r="U3935" s="43">
        <f>IF(((TODAY()-Tabla2[[#This Row],[FECHA NACIMIENTO]])/365)&lt;18,"Corregir", IF(((TODAY()-Tabla2[[#This Row],[FECHA NACIMIENTO]])/365)&gt;80, "Corregir",ROUNDDOWN(((TODAY()-Tabla2[[#This Row],[FECHA NACIMIENTO]])/365),0)))</f>
        <v>42</v>
      </c>
      <c r="V39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35" s="44" t="str">
        <f>+IF(Tabla2[[#This Row],[Edad]]="Corregir","Corregir","Ok")</f>
        <v>Ok</v>
      </c>
      <c r="X3935" s="42" t="str">
        <f>+IFERROR(VLOOKUP(Tabla2[[#This Row],[DISTRITO SEGÚN DNI]],Hoja1!$A$2:$B$32,2,FALSE),"No")</f>
        <v>No</v>
      </c>
      <c r="Y3935" s="42" t="str">
        <f>IF(OR(LOWER(Tabla2[[#This Row],[GENERO]])="masculino", LOWER(Tabla2[[#This Row],[GENERO]])="femenino"),"OK","Corregir")</f>
        <v>OK</v>
      </c>
      <c r="Z3935" s="42" t="str">
        <f>+IF(Tabla2[[#This Row],[Nro. DNI / CE]]="","Corregir",IF(LEN(Tabla2[[#This Row],[Nro. DNI / CE]])&gt;=8,"OK","Corregir"))</f>
        <v>OK</v>
      </c>
      <c r="AA3935" s="42">
        <f>COUNTIF(Tabla2[APELLIDOS Y NOMBRES],Tabla2[[#This Row],[APELLIDOS Y NOMBRES]])</f>
        <v>1</v>
      </c>
      <c r="AB3935" s="42">
        <f>IF(Tabla2[[#This Row],[Trabajador]]&gt;1,1/Tabla2[[#This Row],[Trabajador]],Tabla2[[#This Row],[Trabajador]])</f>
        <v>1</v>
      </c>
      <c r="AC3935" t="str">
        <f>+IFERROR(IF(Tabla2[[#This Row],[FECHA CESE/BAJA]]="","No Aplica",IF(AND(MONTH(Tabla2[[#This Row],[FECHA CESE/BAJA]])=MONTH(TODAY()-30),YEAR(Tabla2[[#This Row],[FECHA CESE/BAJA]])=YEAR(TODAY())),MONTH(TODAY()-30)&amp;"-"&amp;YEAR(TODAY()),"Borrar")),"No aplica")</f>
        <v>No aplica</v>
      </c>
      <c r="AD3935" t="str">
        <f>+IFERROR(IF(Tabla2[[#This Row],[FECHA INICIO DE LABORES EN OBRA]]="","No Aplica",IF(AND(MONTH(Tabla2[[#This Row],[FECHA INICIO DE LABORES EN OBRA]])=MONTH(TODAY()-30),YEAR(Tabla2[[#This Row],[FECHA INICIO DE LABORES EN OBRA]])=YEAR(TODAY())),MONTH(TODAY()-30)&amp;"-"&amp;YEAR(TODAY()),"No Aplica")),"No Aplica")</f>
        <v>No Aplica</v>
      </c>
    </row>
    <row r="3936" spans="1:30" x14ac:dyDescent="0.25">
      <c r="A3936" s="13" t="s">
        <v>12809</v>
      </c>
      <c r="B3936" s="15" t="s">
        <v>12810</v>
      </c>
      <c r="C3936" s="15" t="s">
        <v>12810</v>
      </c>
      <c r="D3936" s="15">
        <v>42125954</v>
      </c>
      <c r="E3936" s="15" t="s">
        <v>12989</v>
      </c>
      <c r="F3936" s="39">
        <v>30540</v>
      </c>
      <c r="G3936" s="15">
        <v>3</v>
      </c>
      <c r="H3936" s="15" t="s">
        <v>12943</v>
      </c>
      <c r="I3936" s="15" t="s">
        <v>12813</v>
      </c>
      <c r="J3936" s="15" t="s">
        <v>12990</v>
      </c>
      <c r="K3936" s="15" t="s">
        <v>2272</v>
      </c>
      <c r="L3936" s="40" t="s">
        <v>6</v>
      </c>
      <c r="M3936" s="39" t="s">
        <v>29</v>
      </c>
      <c r="N3936" s="41" t="s">
        <v>2098</v>
      </c>
      <c r="O3936" s="39">
        <v>44361</v>
      </c>
      <c r="P3936" s="40">
        <v>1</v>
      </c>
      <c r="Q3936" s="40">
        <v>1</v>
      </c>
      <c r="R3936" s="40" t="str">
        <f>IFERROR(VLOOKUP(Tabla2[[#This Row],[CONTRATISTA PRNCIPAL]],Hoja1!$L$5:$M$9,2,FALSE),"CJV")</f>
        <v>CJV</v>
      </c>
      <c r="S3936" s="40" t="str">
        <f>IF(Tabla2[[#This Row],[EMPRESA]]=Tabla2[[#This Row],[CONTRATISTA PRNCIPAL]],"Principal","Secundaria")</f>
        <v>Principal</v>
      </c>
      <c r="T3936" s="42">
        <f>IFERROR(1/COUNTIF(Tabla2[CONTRATISTA PRNCIPAL],Tabla2[[#This Row],[CONTRATISTA PRNCIPAL]]),0)</f>
        <v>0.005025125628140704</v>
      </c>
      <c r="U3936" s="43">
        <f>IF(((TODAY()-Tabla2[[#This Row],[FECHA NACIMIENTO]])/365)&lt;18,"Corregir", IF(((TODAY()-Tabla2[[#This Row],[FECHA NACIMIENTO]])/365)&gt;80, "Corregir",ROUNDDOWN(((TODAY()-Tabla2[[#This Row],[FECHA NACIMIENTO]])/365),0)))</f>
        <v>40</v>
      </c>
      <c r="V39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36" s="44" t="str">
        <f>+IF(Tabla2[[#This Row],[Edad]]="Corregir","Corregir","Ok")</f>
        <v>Ok</v>
      </c>
      <c r="X3936" s="42" t="str">
        <f>+IFERROR(VLOOKUP(Tabla2[[#This Row],[DISTRITO SEGÚN DNI]],Hoja1!$A$2:$B$32,2,FALSE),"No")</f>
        <v>No</v>
      </c>
      <c r="Y3936" s="42" t="str">
        <f>IF(OR(LOWER(Tabla2[[#This Row],[GENERO]])="masculino", LOWER(Tabla2[[#This Row],[GENERO]])="femenino"),"OK","Corregir")</f>
        <v>OK</v>
      </c>
      <c r="Z3936" s="42" t="str">
        <f>+IF(Tabla2[[#This Row],[Nro. DNI / CE]]="","Corregir",IF(LEN(Tabla2[[#This Row],[Nro. DNI / CE]])&gt;=8,"OK","Corregir"))</f>
        <v>OK</v>
      </c>
      <c r="AA3936" s="42">
        <f>COUNTIF(Tabla2[APELLIDOS Y NOMBRES],Tabla2[[#This Row],[APELLIDOS Y NOMBRES]])</f>
        <v>1</v>
      </c>
      <c r="AB3936" s="42">
        <f>IF(Tabla2[[#This Row],[Trabajador]]&gt;1,1/Tabla2[[#This Row],[Trabajador]],Tabla2[[#This Row],[Trabajador]])</f>
        <v>1</v>
      </c>
      <c r="AC3936" t="str">
        <f>+IFERROR(IF(Tabla2[[#This Row],[FECHA CESE/BAJA]]="","No Aplica",IF(AND(MONTH(Tabla2[[#This Row],[FECHA CESE/BAJA]])=MONTH(TODAY()-30),YEAR(Tabla2[[#This Row],[FECHA CESE/BAJA]])=YEAR(TODAY())),MONTH(TODAY()-30)&amp;"-"&amp;YEAR(TODAY()),"Borrar")),"No aplica")</f>
        <v>No aplica</v>
      </c>
      <c r="AD3936" t="str">
        <f>+IFERROR(IF(Tabla2[[#This Row],[FECHA INICIO DE LABORES EN OBRA]]="","No Aplica",IF(AND(MONTH(Tabla2[[#This Row],[FECHA INICIO DE LABORES EN OBRA]])=MONTH(TODAY()-30),YEAR(Tabla2[[#This Row],[FECHA INICIO DE LABORES EN OBRA]])=YEAR(TODAY())),MONTH(TODAY()-30)&amp;"-"&amp;YEAR(TODAY()),"No Aplica")),"No Aplica")</f>
        <v>No Aplica</v>
      </c>
    </row>
    <row r="3937" spans="1:30" x14ac:dyDescent="0.25">
      <c r="A3937" s="13" t="s">
        <v>12809</v>
      </c>
      <c r="B3937" s="15" t="s">
        <v>12810</v>
      </c>
      <c r="C3937" s="15" t="s">
        <v>12810</v>
      </c>
      <c r="D3937" s="15">
        <v>42570647</v>
      </c>
      <c r="E3937" s="15" t="s">
        <v>12991</v>
      </c>
      <c r="F3937" s="39">
        <v>30923</v>
      </c>
      <c r="G3937" s="15">
        <v>3</v>
      </c>
      <c r="H3937" s="15" t="s">
        <v>12812</v>
      </c>
      <c r="I3937" s="15" t="s">
        <v>12813</v>
      </c>
      <c r="J3937" s="15" t="s">
        <v>12992</v>
      </c>
      <c r="K3937" s="15" t="s">
        <v>2200</v>
      </c>
      <c r="L3937" s="40" t="s">
        <v>6</v>
      </c>
      <c r="M3937" s="39" t="s">
        <v>29</v>
      </c>
      <c r="N3937" s="41" t="s">
        <v>2098</v>
      </c>
      <c r="O3937" s="39">
        <v>43472</v>
      </c>
      <c r="P3937" s="40">
        <v>1</v>
      </c>
      <c r="Q3937" s="40">
        <v>2</v>
      </c>
      <c r="R3937" s="40" t="str">
        <f>IFERROR(VLOOKUP(Tabla2[[#This Row],[CONTRATISTA PRNCIPAL]],Hoja1!$L$5:$M$9,2,FALSE),"CJV")</f>
        <v>CJV</v>
      </c>
      <c r="S3937" s="40" t="str">
        <f>IF(Tabla2[[#This Row],[EMPRESA]]=Tabla2[[#This Row],[CONTRATISTA PRNCIPAL]],"Principal","Secundaria")</f>
        <v>Principal</v>
      </c>
      <c r="T3937" s="42">
        <f>IFERROR(1/COUNTIF(Tabla2[CONTRATISTA PRNCIPAL],Tabla2[[#This Row],[CONTRATISTA PRNCIPAL]]),0)</f>
        <v>0.005025125628140704</v>
      </c>
      <c r="U3937" s="43">
        <f>IF(((TODAY()-Tabla2[[#This Row],[FECHA NACIMIENTO]])/365)&lt;18,"Corregir", IF(((TODAY()-Tabla2[[#This Row],[FECHA NACIMIENTO]])/365)&gt;80, "Corregir",ROUNDDOWN(((TODAY()-Tabla2[[#This Row],[FECHA NACIMIENTO]])/365),0)))</f>
        <v>39</v>
      </c>
      <c r="V39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37" s="44" t="str">
        <f>+IF(Tabla2[[#This Row],[Edad]]="Corregir","Corregir","Ok")</f>
        <v>Ok</v>
      </c>
      <c r="X3937" s="42" t="str">
        <f>+IFERROR(VLOOKUP(Tabla2[[#This Row],[DISTRITO SEGÚN DNI]],Hoja1!$A$2:$B$32,2,FALSE),"No")</f>
        <v>No</v>
      </c>
      <c r="Y3937" s="42" t="str">
        <f>IF(OR(LOWER(Tabla2[[#This Row],[GENERO]])="masculino", LOWER(Tabla2[[#This Row],[GENERO]])="femenino"),"OK","Corregir")</f>
        <v>OK</v>
      </c>
      <c r="Z3937" s="42" t="str">
        <f>+IF(Tabla2[[#This Row],[Nro. DNI / CE]]="","Corregir",IF(LEN(Tabla2[[#This Row],[Nro. DNI / CE]])&gt;=8,"OK","Corregir"))</f>
        <v>OK</v>
      </c>
      <c r="AA3937" s="42">
        <f>COUNTIF(Tabla2[APELLIDOS Y NOMBRES],Tabla2[[#This Row],[APELLIDOS Y NOMBRES]])</f>
        <v>1</v>
      </c>
      <c r="AB3937" s="42">
        <f>IF(Tabla2[[#This Row],[Trabajador]]&gt;1,1/Tabla2[[#This Row],[Trabajador]],Tabla2[[#This Row],[Trabajador]])</f>
        <v>1</v>
      </c>
      <c r="AC3937" t="str">
        <f>+IFERROR(IF(Tabla2[[#This Row],[FECHA CESE/BAJA]]="","No Aplica",IF(AND(MONTH(Tabla2[[#This Row],[FECHA CESE/BAJA]])=MONTH(TODAY()-30),YEAR(Tabla2[[#This Row],[FECHA CESE/BAJA]])=YEAR(TODAY())),MONTH(TODAY()-30)&amp;"-"&amp;YEAR(TODAY()),"Borrar")),"No aplica")</f>
        <v>No aplica</v>
      </c>
      <c r="AD3937" t="str">
        <f>+IFERROR(IF(Tabla2[[#This Row],[FECHA INICIO DE LABORES EN OBRA]]="","No Aplica",IF(AND(MONTH(Tabla2[[#This Row],[FECHA INICIO DE LABORES EN OBRA]])=MONTH(TODAY()-30),YEAR(Tabla2[[#This Row],[FECHA INICIO DE LABORES EN OBRA]])=YEAR(TODAY())),MONTH(TODAY()-30)&amp;"-"&amp;YEAR(TODAY()),"No Aplica")),"No Aplica")</f>
        <v>No Aplica</v>
      </c>
    </row>
    <row r="3938" spans="1:30" x14ac:dyDescent="0.25">
      <c r="A3938" s="13" t="s">
        <v>12809</v>
      </c>
      <c r="B3938" s="15" t="s">
        <v>12810</v>
      </c>
      <c r="C3938" s="15" t="s">
        <v>12810</v>
      </c>
      <c r="D3938" s="15">
        <v>40430091</v>
      </c>
      <c r="E3938" s="15" t="s">
        <v>12993</v>
      </c>
      <c r="F3938" s="39">
        <v>29211</v>
      </c>
      <c r="G3938" s="15">
        <v>3</v>
      </c>
      <c r="H3938" s="15" t="s">
        <v>12828</v>
      </c>
      <c r="I3938" s="15" t="s">
        <v>12813</v>
      </c>
      <c r="J3938" s="15" t="s">
        <v>12994</v>
      </c>
      <c r="K3938" s="15" t="s">
        <v>2182</v>
      </c>
      <c r="L3938" s="40" t="s">
        <v>6</v>
      </c>
      <c r="M3938" s="39" t="s">
        <v>29</v>
      </c>
      <c r="N3938" s="41" t="s">
        <v>2098</v>
      </c>
      <c r="O3938" s="39">
        <v>43657</v>
      </c>
      <c r="P3938" s="40">
        <v>1</v>
      </c>
      <c r="Q3938" s="40">
        <v>1</v>
      </c>
      <c r="R3938" s="40" t="str">
        <f>IFERROR(VLOOKUP(Tabla2[[#This Row],[CONTRATISTA PRNCIPAL]],Hoja1!$L$5:$M$9,2,FALSE),"CJV")</f>
        <v>CJV</v>
      </c>
      <c r="S3938" s="40" t="str">
        <f>IF(Tabla2[[#This Row],[EMPRESA]]=Tabla2[[#This Row],[CONTRATISTA PRNCIPAL]],"Principal","Secundaria")</f>
        <v>Principal</v>
      </c>
      <c r="T3938" s="42">
        <f>IFERROR(1/COUNTIF(Tabla2[CONTRATISTA PRNCIPAL],Tabla2[[#This Row],[CONTRATISTA PRNCIPAL]]),0)</f>
        <v>0.005025125628140704</v>
      </c>
      <c r="U3938" s="43">
        <f>IF(((TODAY()-Tabla2[[#This Row],[FECHA NACIMIENTO]])/365)&lt;18,"Corregir", IF(((TODAY()-Tabla2[[#This Row],[FECHA NACIMIENTO]])/365)&gt;80, "Corregir",ROUNDDOWN(((TODAY()-Tabla2[[#This Row],[FECHA NACIMIENTO]])/365),0)))</f>
        <v>43</v>
      </c>
      <c r="V39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38" s="44" t="str">
        <f>+IF(Tabla2[[#This Row],[Edad]]="Corregir","Corregir","Ok")</f>
        <v>Ok</v>
      </c>
      <c r="X3938" s="42" t="str">
        <f>+IFERROR(VLOOKUP(Tabla2[[#This Row],[DISTRITO SEGÚN DNI]],Hoja1!$A$2:$B$32,2,FALSE),"No")</f>
        <v>No</v>
      </c>
      <c r="Y3938" s="42" t="str">
        <f>IF(OR(LOWER(Tabla2[[#This Row],[GENERO]])="masculino", LOWER(Tabla2[[#This Row],[GENERO]])="femenino"),"OK","Corregir")</f>
        <v>OK</v>
      </c>
      <c r="Z3938" s="42" t="str">
        <f>+IF(Tabla2[[#This Row],[Nro. DNI / CE]]="","Corregir",IF(LEN(Tabla2[[#This Row],[Nro. DNI / CE]])&gt;=8,"OK","Corregir"))</f>
        <v>OK</v>
      </c>
      <c r="AA3938" s="42">
        <f>COUNTIF(Tabla2[APELLIDOS Y NOMBRES],Tabla2[[#This Row],[APELLIDOS Y NOMBRES]])</f>
        <v>1</v>
      </c>
      <c r="AB3938" s="42">
        <f>IF(Tabla2[[#This Row],[Trabajador]]&gt;1,1/Tabla2[[#This Row],[Trabajador]],Tabla2[[#This Row],[Trabajador]])</f>
        <v>1</v>
      </c>
      <c r="AC3938" t="str">
        <f>+IFERROR(IF(Tabla2[[#This Row],[FECHA CESE/BAJA]]="","No Aplica",IF(AND(MONTH(Tabla2[[#This Row],[FECHA CESE/BAJA]])=MONTH(TODAY()-30),YEAR(Tabla2[[#This Row],[FECHA CESE/BAJA]])=YEAR(TODAY())),MONTH(TODAY()-30)&amp;"-"&amp;YEAR(TODAY()),"Borrar")),"No aplica")</f>
        <v>No aplica</v>
      </c>
      <c r="AD3938" t="str">
        <f>+IFERROR(IF(Tabla2[[#This Row],[FECHA INICIO DE LABORES EN OBRA]]="","No Aplica",IF(AND(MONTH(Tabla2[[#This Row],[FECHA INICIO DE LABORES EN OBRA]])=MONTH(TODAY()-30),YEAR(Tabla2[[#This Row],[FECHA INICIO DE LABORES EN OBRA]])=YEAR(TODAY())),MONTH(TODAY()-30)&amp;"-"&amp;YEAR(TODAY()),"No Aplica")),"No Aplica")</f>
        <v>No Aplica</v>
      </c>
    </row>
    <row r="3939" spans="1:30" x14ac:dyDescent="0.25">
      <c r="A3939" s="13" t="s">
        <v>12809</v>
      </c>
      <c r="B3939" s="15" t="s">
        <v>12810</v>
      </c>
      <c r="C3939" s="15" t="s">
        <v>12810</v>
      </c>
      <c r="D3939" s="15">
        <v>41462650</v>
      </c>
      <c r="E3939" s="15" t="s">
        <v>12995</v>
      </c>
      <c r="F3939" s="39">
        <v>30209</v>
      </c>
      <c r="G3939" s="15">
        <v>3</v>
      </c>
      <c r="H3939" s="15" t="s">
        <v>12893</v>
      </c>
      <c r="I3939" s="15" t="s">
        <v>12813</v>
      </c>
      <c r="J3939" s="15" t="s">
        <v>12996</v>
      </c>
      <c r="K3939" s="15" t="s">
        <v>2174</v>
      </c>
      <c r="L3939" s="40" t="s">
        <v>6</v>
      </c>
      <c r="M3939" s="39" t="s">
        <v>29</v>
      </c>
      <c r="N3939" s="41" t="s">
        <v>2098</v>
      </c>
      <c r="O3939" s="39">
        <v>44382</v>
      </c>
      <c r="P3939" s="40">
        <v>1</v>
      </c>
      <c r="Q3939" s="40">
        <v>2</v>
      </c>
      <c r="R3939" s="40" t="str">
        <f>IFERROR(VLOOKUP(Tabla2[[#This Row],[CONTRATISTA PRNCIPAL]],Hoja1!$L$5:$M$9,2,FALSE),"CJV")</f>
        <v>CJV</v>
      </c>
      <c r="S3939" s="40" t="str">
        <f>IF(Tabla2[[#This Row],[EMPRESA]]=Tabla2[[#This Row],[CONTRATISTA PRNCIPAL]],"Principal","Secundaria")</f>
        <v>Principal</v>
      </c>
      <c r="T3939" s="42">
        <f>IFERROR(1/COUNTIF(Tabla2[CONTRATISTA PRNCIPAL],Tabla2[[#This Row],[CONTRATISTA PRNCIPAL]]),0)</f>
        <v>0.005025125628140704</v>
      </c>
      <c r="U3939" s="43">
        <f>IF(((TODAY()-Tabla2[[#This Row],[FECHA NACIMIENTO]])/365)&lt;18,"Corregir", IF(((TODAY()-Tabla2[[#This Row],[FECHA NACIMIENTO]])/365)&gt;80, "Corregir",ROUNDDOWN(((TODAY()-Tabla2[[#This Row],[FECHA NACIMIENTO]])/365),0)))</f>
        <v>41</v>
      </c>
      <c r="V39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39" s="44" t="str">
        <f>+IF(Tabla2[[#This Row],[Edad]]="Corregir","Corregir","Ok")</f>
        <v>Ok</v>
      </c>
      <c r="X3939" s="42" t="str">
        <f>+IFERROR(VLOOKUP(Tabla2[[#This Row],[DISTRITO SEGÚN DNI]],Hoja1!$A$2:$B$32,2,FALSE),"No")</f>
        <v>No</v>
      </c>
      <c r="Y3939" s="42" t="str">
        <f>IF(OR(LOWER(Tabla2[[#This Row],[GENERO]])="masculino", LOWER(Tabla2[[#This Row],[GENERO]])="femenino"),"OK","Corregir")</f>
        <v>OK</v>
      </c>
      <c r="Z3939" s="42" t="str">
        <f>+IF(Tabla2[[#This Row],[Nro. DNI / CE]]="","Corregir",IF(LEN(Tabla2[[#This Row],[Nro. DNI / CE]])&gt;=8,"OK","Corregir"))</f>
        <v>OK</v>
      </c>
      <c r="AA3939" s="42">
        <f>COUNTIF(Tabla2[APELLIDOS Y NOMBRES],Tabla2[[#This Row],[APELLIDOS Y NOMBRES]])</f>
        <v>1</v>
      </c>
      <c r="AB3939" s="42">
        <f>IF(Tabla2[[#This Row],[Trabajador]]&gt;1,1/Tabla2[[#This Row],[Trabajador]],Tabla2[[#This Row],[Trabajador]])</f>
        <v>1</v>
      </c>
      <c r="AC3939" t="str">
        <f>+IFERROR(IF(Tabla2[[#This Row],[FECHA CESE/BAJA]]="","No Aplica",IF(AND(MONTH(Tabla2[[#This Row],[FECHA CESE/BAJA]])=MONTH(TODAY()-30),YEAR(Tabla2[[#This Row],[FECHA CESE/BAJA]])=YEAR(TODAY())),MONTH(TODAY()-30)&amp;"-"&amp;YEAR(TODAY()),"Borrar")),"No aplica")</f>
        <v>No aplica</v>
      </c>
      <c r="AD3939" t="str">
        <f>+IFERROR(IF(Tabla2[[#This Row],[FECHA INICIO DE LABORES EN OBRA]]="","No Aplica",IF(AND(MONTH(Tabla2[[#This Row],[FECHA INICIO DE LABORES EN OBRA]])=MONTH(TODAY()-30),YEAR(Tabla2[[#This Row],[FECHA INICIO DE LABORES EN OBRA]])=YEAR(TODAY())),MONTH(TODAY()-30)&amp;"-"&amp;YEAR(TODAY()),"No Aplica")),"No Aplica")</f>
        <v>No Aplica</v>
      </c>
    </row>
    <row r="3940" spans="1:30" x14ac:dyDescent="0.25">
      <c r="A3940" s="13" t="s">
        <v>12809</v>
      </c>
      <c r="B3940" s="15" t="s">
        <v>12810</v>
      </c>
      <c r="C3940" s="15" t="s">
        <v>12810</v>
      </c>
      <c r="D3940" s="15">
        <v>41678848</v>
      </c>
      <c r="E3940" s="15" t="s">
        <v>12997</v>
      </c>
      <c r="F3940" s="39">
        <v>30433</v>
      </c>
      <c r="G3940" s="15">
        <v>3</v>
      </c>
      <c r="H3940" s="15" t="s">
        <v>12987</v>
      </c>
      <c r="I3940" s="15" t="s">
        <v>12813</v>
      </c>
      <c r="J3940" s="15" t="s">
        <v>12998</v>
      </c>
      <c r="K3940" s="15" t="s">
        <v>2641</v>
      </c>
      <c r="L3940" s="40" t="s">
        <v>6</v>
      </c>
      <c r="M3940" s="39" t="s">
        <v>29</v>
      </c>
      <c r="N3940" s="41" t="s">
        <v>2098</v>
      </c>
      <c r="O3940" s="39">
        <v>44809</v>
      </c>
      <c r="P3940" s="40">
        <v>1</v>
      </c>
      <c r="Q3940" s="40">
        <v>1</v>
      </c>
      <c r="R3940" s="40" t="str">
        <f>IFERROR(VLOOKUP(Tabla2[[#This Row],[CONTRATISTA PRNCIPAL]],Hoja1!$L$5:$M$9,2,FALSE),"CJV")</f>
        <v>CJV</v>
      </c>
      <c r="S3940" s="40" t="str">
        <f>IF(Tabla2[[#This Row],[EMPRESA]]=Tabla2[[#This Row],[CONTRATISTA PRNCIPAL]],"Principal","Secundaria")</f>
        <v>Principal</v>
      </c>
      <c r="T3940" s="42">
        <f>IFERROR(1/COUNTIF(Tabla2[CONTRATISTA PRNCIPAL],Tabla2[[#This Row],[CONTRATISTA PRNCIPAL]]),0)</f>
        <v>0.005025125628140704</v>
      </c>
      <c r="U3940" s="43">
        <f>IF(((TODAY()-Tabla2[[#This Row],[FECHA NACIMIENTO]])/365)&lt;18,"Corregir", IF(((TODAY()-Tabla2[[#This Row],[FECHA NACIMIENTO]])/365)&gt;80, "Corregir",ROUNDDOWN(((TODAY()-Tabla2[[#This Row],[FECHA NACIMIENTO]])/365),0)))</f>
        <v>40</v>
      </c>
      <c r="V39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40" s="44" t="str">
        <f>+IF(Tabla2[[#This Row],[Edad]]="Corregir","Corregir","Ok")</f>
        <v>Ok</v>
      </c>
      <c r="X3940" s="42" t="str">
        <f>+IFERROR(VLOOKUP(Tabla2[[#This Row],[DISTRITO SEGÚN DNI]],Hoja1!$A$2:$B$32,2,FALSE),"No")</f>
        <v>No</v>
      </c>
      <c r="Y3940" s="42" t="str">
        <f>IF(OR(LOWER(Tabla2[[#This Row],[GENERO]])="masculino", LOWER(Tabla2[[#This Row],[GENERO]])="femenino"),"OK","Corregir")</f>
        <v>OK</v>
      </c>
      <c r="Z3940" s="42" t="str">
        <f>+IF(Tabla2[[#This Row],[Nro. DNI / CE]]="","Corregir",IF(LEN(Tabla2[[#This Row],[Nro. DNI / CE]])&gt;=8,"OK","Corregir"))</f>
        <v>OK</v>
      </c>
      <c r="AA3940" s="42">
        <f>COUNTIF(Tabla2[APELLIDOS Y NOMBRES],Tabla2[[#This Row],[APELLIDOS Y NOMBRES]])</f>
        <v>1</v>
      </c>
      <c r="AB3940" s="42">
        <f>IF(Tabla2[[#This Row],[Trabajador]]&gt;1,1/Tabla2[[#This Row],[Trabajador]],Tabla2[[#This Row],[Trabajador]])</f>
        <v>1</v>
      </c>
      <c r="AC3940" t="str">
        <f>+IFERROR(IF(Tabla2[[#This Row],[FECHA CESE/BAJA]]="","No Aplica",IF(AND(MONTH(Tabla2[[#This Row],[FECHA CESE/BAJA]])=MONTH(TODAY()-30),YEAR(Tabla2[[#This Row],[FECHA CESE/BAJA]])=YEAR(TODAY())),MONTH(TODAY()-30)&amp;"-"&amp;YEAR(TODAY()),"Borrar")),"No aplica")</f>
        <v>No aplica</v>
      </c>
      <c r="AD3940" t="str">
        <f>+IFERROR(IF(Tabla2[[#This Row],[FECHA INICIO DE LABORES EN OBRA]]="","No Aplica",IF(AND(MONTH(Tabla2[[#This Row],[FECHA INICIO DE LABORES EN OBRA]])=MONTH(TODAY()-30),YEAR(Tabla2[[#This Row],[FECHA INICIO DE LABORES EN OBRA]])=YEAR(TODAY())),MONTH(TODAY()-30)&amp;"-"&amp;YEAR(TODAY()),"No Aplica")),"No Aplica")</f>
        <v>No Aplica</v>
      </c>
    </row>
    <row r="3941" spans="1:30" x14ac:dyDescent="0.25">
      <c r="A3941" s="13" t="s">
        <v>12809</v>
      </c>
      <c r="B3941" s="15" t="s">
        <v>12810</v>
      </c>
      <c r="C3941" s="15" t="s">
        <v>12810</v>
      </c>
      <c r="D3941" s="15" t="s">
        <v>12999</v>
      </c>
      <c r="E3941" s="15" t="s">
        <v>13000</v>
      </c>
      <c r="F3941" s="39">
        <v>28907</v>
      </c>
      <c r="G3941" s="15">
        <v>3</v>
      </c>
      <c r="H3941" s="15" t="s">
        <v>12812</v>
      </c>
      <c r="I3941" s="15" t="s">
        <v>12813</v>
      </c>
      <c r="J3941" s="15" t="s">
        <v>13001</v>
      </c>
      <c r="K3941" s="15" t="s">
        <v>2190</v>
      </c>
      <c r="L3941" s="40" t="s">
        <v>6</v>
      </c>
      <c r="M3941" s="39" t="s">
        <v>29</v>
      </c>
      <c r="N3941" s="41" t="s">
        <v>2098</v>
      </c>
      <c r="O3941" s="39">
        <v>44343</v>
      </c>
      <c r="P3941" s="40">
        <v>1</v>
      </c>
      <c r="Q3941" s="40">
        <v>1</v>
      </c>
      <c r="R3941" s="40" t="str">
        <f>IFERROR(VLOOKUP(Tabla2[[#This Row],[CONTRATISTA PRNCIPAL]],Hoja1!$L$5:$M$9,2,FALSE),"CJV")</f>
        <v>CJV</v>
      </c>
      <c r="S3941" s="40" t="str">
        <f>IF(Tabla2[[#This Row],[EMPRESA]]=Tabla2[[#This Row],[CONTRATISTA PRNCIPAL]],"Principal","Secundaria")</f>
        <v>Principal</v>
      </c>
      <c r="T3941" s="42">
        <f>IFERROR(1/COUNTIF(Tabla2[CONTRATISTA PRNCIPAL],Tabla2[[#This Row],[CONTRATISTA PRNCIPAL]]),0)</f>
        <v>0.005025125628140704</v>
      </c>
      <c r="U3941" s="43">
        <f>IF(((TODAY()-Tabla2[[#This Row],[FECHA NACIMIENTO]])/365)&lt;18,"Corregir", IF(((TODAY()-Tabla2[[#This Row],[FECHA NACIMIENTO]])/365)&gt;80, "Corregir",ROUNDDOWN(((TODAY()-Tabla2[[#This Row],[FECHA NACIMIENTO]])/365),0)))</f>
        <v>44</v>
      </c>
      <c r="V39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41" s="44" t="str">
        <f>+IF(Tabla2[[#This Row],[Edad]]="Corregir","Corregir","Ok")</f>
        <v>Ok</v>
      </c>
      <c r="X3941" s="42" t="str">
        <f>+IFERROR(VLOOKUP(Tabla2[[#This Row],[DISTRITO SEGÚN DNI]],Hoja1!$A$2:$B$32,2,FALSE),"No")</f>
        <v>No</v>
      </c>
      <c r="Y3941" s="42" t="str">
        <f>IF(OR(LOWER(Tabla2[[#This Row],[GENERO]])="masculino", LOWER(Tabla2[[#This Row],[GENERO]])="femenino"),"OK","Corregir")</f>
        <v>OK</v>
      </c>
      <c r="Z3941" s="42" t="str">
        <f>+IF(Tabla2[[#This Row],[Nro. DNI / CE]]="","Corregir",IF(LEN(Tabla2[[#This Row],[Nro. DNI / CE]])&gt;=8,"OK","Corregir"))</f>
        <v>OK</v>
      </c>
      <c r="AA3941" s="42">
        <f>COUNTIF(Tabla2[APELLIDOS Y NOMBRES],Tabla2[[#This Row],[APELLIDOS Y NOMBRES]])</f>
        <v>1</v>
      </c>
      <c r="AB3941" s="42">
        <f>IF(Tabla2[[#This Row],[Trabajador]]&gt;1,1/Tabla2[[#This Row],[Trabajador]],Tabla2[[#This Row],[Trabajador]])</f>
        <v>1</v>
      </c>
      <c r="AC3941" t="str">
        <f>+IFERROR(IF(Tabla2[[#This Row],[FECHA CESE/BAJA]]="","No Aplica",IF(AND(MONTH(Tabla2[[#This Row],[FECHA CESE/BAJA]])=MONTH(TODAY()-30),YEAR(Tabla2[[#This Row],[FECHA CESE/BAJA]])=YEAR(TODAY())),MONTH(TODAY()-30)&amp;"-"&amp;YEAR(TODAY()),"Borrar")),"No aplica")</f>
        <v>No aplica</v>
      </c>
      <c r="AD3941" t="str">
        <f>+IFERROR(IF(Tabla2[[#This Row],[FECHA INICIO DE LABORES EN OBRA]]="","No Aplica",IF(AND(MONTH(Tabla2[[#This Row],[FECHA INICIO DE LABORES EN OBRA]])=MONTH(TODAY()-30),YEAR(Tabla2[[#This Row],[FECHA INICIO DE LABORES EN OBRA]])=YEAR(TODAY())),MONTH(TODAY()-30)&amp;"-"&amp;YEAR(TODAY()),"No Aplica")),"No Aplica")</f>
        <v>No Aplica</v>
      </c>
    </row>
    <row r="3942" ht="12" customHeight="1" spans="1:30" x14ac:dyDescent="0.25">
      <c r="A3942" s="13" t="s">
        <v>12809</v>
      </c>
      <c r="B3942" s="15" t="s">
        <v>12810</v>
      </c>
      <c r="C3942" s="15" t="s">
        <v>12810</v>
      </c>
      <c r="D3942" s="15">
        <v>46616204</v>
      </c>
      <c r="E3942" s="15" t="s">
        <v>147</v>
      </c>
      <c r="F3942" s="39">
        <v>33197</v>
      </c>
      <c r="G3942" s="15">
        <v>3</v>
      </c>
      <c r="H3942" s="15" t="s">
        <v>12870</v>
      </c>
      <c r="I3942" s="15" t="s">
        <v>12813</v>
      </c>
      <c r="J3942" s="15" t="s">
        <v>13002</v>
      </c>
      <c r="K3942" s="15" t="s">
        <v>32</v>
      </c>
      <c r="L3942" s="40" t="s">
        <v>6</v>
      </c>
      <c r="M3942" s="39" t="s">
        <v>29</v>
      </c>
      <c r="N3942" s="41" t="s">
        <v>2098</v>
      </c>
      <c r="O3942" s="39">
        <v>43657</v>
      </c>
      <c r="P3942" s="40">
        <v>1</v>
      </c>
      <c r="Q3942" s="40">
        <v>1</v>
      </c>
      <c r="R3942" s="40" t="str">
        <f>IFERROR(VLOOKUP(Tabla2[[#This Row],[CONTRATISTA PRNCIPAL]],Hoja1!$L$5:$M$9,2,FALSE),"CJV")</f>
        <v>CJV</v>
      </c>
      <c r="S3942" s="40" t="str">
        <f>IF(Tabla2[[#This Row],[EMPRESA]]=Tabla2[[#This Row],[CONTRATISTA PRNCIPAL]],"Principal","Secundaria")</f>
        <v>Principal</v>
      </c>
      <c r="T3942" s="42">
        <f>IFERROR(1/COUNTIF(Tabla2[CONTRATISTA PRNCIPAL],Tabla2[[#This Row],[CONTRATISTA PRNCIPAL]]),0)</f>
        <v>0.005025125628140704</v>
      </c>
      <c r="U3942" s="43">
        <f>IF(((TODAY()-Tabla2[[#This Row],[FECHA NACIMIENTO]])/365)&lt;18,"Corregir", IF(((TODAY()-Tabla2[[#This Row],[FECHA NACIMIENTO]])/365)&gt;80, "Corregir",ROUNDDOWN(((TODAY()-Tabla2[[#This Row],[FECHA NACIMIENTO]])/365),0)))</f>
        <v>32</v>
      </c>
      <c r="V39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42" s="44" t="str">
        <f>+IF(Tabla2[[#This Row],[Edad]]="Corregir","Corregir","Ok")</f>
        <v>Ok</v>
      </c>
      <c r="X3942" s="42" t="str">
        <f>+IFERROR(VLOOKUP(Tabla2[[#This Row],[DISTRITO SEGÚN DNI]],Hoja1!$A$2:$B$32,2,FALSE),"No")</f>
        <v>LA VICTORIA</v>
      </c>
      <c r="Y3942" s="42" t="str">
        <f>IF(OR(LOWER(Tabla2[[#This Row],[GENERO]])="masculino", LOWER(Tabla2[[#This Row],[GENERO]])="femenino"),"OK","Corregir")</f>
        <v>OK</v>
      </c>
      <c r="Z3942" s="42" t="str">
        <f>+IF(Tabla2[[#This Row],[Nro. DNI / CE]]="","Corregir",IF(LEN(Tabla2[[#This Row],[Nro. DNI / CE]])&gt;=8,"OK","Corregir"))</f>
        <v>OK</v>
      </c>
      <c r="AA3942" s="42">
        <f>COUNTIF(Tabla2[APELLIDOS Y NOMBRES],Tabla2[[#This Row],[APELLIDOS Y NOMBRES]])</f>
        <v>1</v>
      </c>
      <c r="AB3942" s="42">
        <f>IF(Tabla2[[#This Row],[Trabajador]]&gt;1,1/Tabla2[[#This Row],[Trabajador]],Tabla2[[#This Row],[Trabajador]])</f>
        <v>1</v>
      </c>
      <c r="AC3942" t="str">
        <f>+IFERROR(IF(Tabla2[[#This Row],[FECHA CESE/BAJA]]="","No Aplica",IF(AND(MONTH(Tabla2[[#This Row],[FECHA CESE/BAJA]])=MONTH(TODAY()-30),YEAR(Tabla2[[#This Row],[FECHA CESE/BAJA]])=YEAR(TODAY())),MONTH(TODAY()-30)&amp;"-"&amp;YEAR(TODAY()),"Borrar")),"No aplica")</f>
        <v>No aplica</v>
      </c>
      <c r="AD3942" t="str">
        <f>+IFERROR(IF(Tabla2[[#This Row],[FECHA INICIO DE LABORES EN OBRA]]="","No Aplica",IF(AND(MONTH(Tabla2[[#This Row],[FECHA INICIO DE LABORES EN OBRA]])=MONTH(TODAY()-30),YEAR(Tabla2[[#This Row],[FECHA INICIO DE LABORES EN OBRA]])=YEAR(TODAY())),MONTH(TODAY()-30)&amp;"-"&amp;YEAR(TODAY()),"No Aplica")),"No Aplica")</f>
        <v>No Aplica</v>
      </c>
    </row>
    <row r="3943" spans="1:30" x14ac:dyDescent="0.25">
      <c r="A3943" s="13" t="s">
        <v>12809</v>
      </c>
      <c r="B3943" s="15" t="s">
        <v>12810</v>
      </c>
      <c r="C3943" s="15" t="s">
        <v>12810</v>
      </c>
      <c r="D3943" s="15">
        <v>46763817</v>
      </c>
      <c r="E3943" s="15" t="s">
        <v>13003</v>
      </c>
      <c r="F3943" s="39">
        <v>33630</v>
      </c>
      <c r="G3943" s="15">
        <v>3</v>
      </c>
      <c r="H3943" s="15" t="s">
        <v>12870</v>
      </c>
      <c r="I3943" s="15" t="s">
        <v>12813</v>
      </c>
      <c r="J3943" s="15" t="s">
        <v>13004</v>
      </c>
      <c r="K3943" s="15" t="s">
        <v>2182</v>
      </c>
      <c r="L3943" s="40" t="s">
        <v>6</v>
      </c>
      <c r="M3943" s="39" t="s">
        <v>29</v>
      </c>
      <c r="N3943" s="41" t="s">
        <v>2098</v>
      </c>
      <c r="O3943" s="39">
        <v>44909</v>
      </c>
      <c r="P3943" s="40">
        <v>1</v>
      </c>
      <c r="Q3943" s="40">
        <v>1</v>
      </c>
      <c r="R3943" s="40" t="str">
        <f>IFERROR(VLOOKUP(Tabla2[[#This Row],[CONTRATISTA PRNCIPAL]],Hoja1!$L$5:$M$9,2,FALSE),"CJV")</f>
        <v>CJV</v>
      </c>
      <c r="S3943" s="40" t="str">
        <f>IF(Tabla2[[#This Row],[EMPRESA]]=Tabla2[[#This Row],[CONTRATISTA PRNCIPAL]],"Principal","Secundaria")</f>
        <v>Principal</v>
      </c>
      <c r="T3943" s="42">
        <f>IFERROR(1/COUNTIF(Tabla2[CONTRATISTA PRNCIPAL],Tabla2[[#This Row],[CONTRATISTA PRNCIPAL]]),0)</f>
        <v>0.005025125628140704</v>
      </c>
      <c r="U3943" s="43">
        <f>IF(((TODAY()-Tabla2[[#This Row],[FECHA NACIMIENTO]])/365)&lt;18,"Corregir", IF(((TODAY()-Tabla2[[#This Row],[FECHA NACIMIENTO]])/365)&gt;80, "Corregir",ROUNDDOWN(((TODAY()-Tabla2[[#This Row],[FECHA NACIMIENTO]])/365),0)))</f>
        <v>31</v>
      </c>
      <c r="V39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43" s="44" t="str">
        <f>+IF(Tabla2[[#This Row],[Edad]]="Corregir","Corregir","Ok")</f>
        <v>Ok</v>
      </c>
      <c r="X3943" s="42" t="str">
        <f>+IFERROR(VLOOKUP(Tabla2[[#This Row],[DISTRITO SEGÚN DNI]],Hoja1!$A$2:$B$32,2,FALSE),"No")</f>
        <v>No</v>
      </c>
      <c r="Y3943" s="42" t="str">
        <f>IF(OR(LOWER(Tabla2[[#This Row],[GENERO]])="masculino", LOWER(Tabla2[[#This Row],[GENERO]])="femenino"),"OK","Corregir")</f>
        <v>OK</v>
      </c>
      <c r="Z3943" s="42" t="str">
        <f>+IF(Tabla2[[#This Row],[Nro. DNI / CE]]="","Corregir",IF(LEN(Tabla2[[#This Row],[Nro. DNI / CE]])&gt;=8,"OK","Corregir"))</f>
        <v>OK</v>
      </c>
      <c r="AA3943" s="42">
        <f>COUNTIF(Tabla2[APELLIDOS Y NOMBRES],Tabla2[[#This Row],[APELLIDOS Y NOMBRES]])</f>
        <v>1</v>
      </c>
      <c r="AB3943" s="42">
        <f>IF(Tabla2[[#This Row],[Trabajador]]&gt;1,1/Tabla2[[#This Row],[Trabajador]],Tabla2[[#This Row],[Trabajador]])</f>
        <v>1</v>
      </c>
      <c r="AC3943" t="str">
        <f>+IFERROR(IF(Tabla2[[#This Row],[FECHA CESE/BAJA]]="","No Aplica",IF(AND(MONTH(Tabla2[[#This Row],[FECHA CESE/BAJA]])=MONTH(TODAY()-30),YEAR(Tabla2[[#This Row],[FECHA CESE/BAJA]])=YEAR(TODAY())),MONTH(TODAY()-30)&amp;"-"&amp;YEAR(TODAY()),"Borrar")),"No aplica")</f>
        <v>No aplica</v>
      </c>
      <c r="AD3943" t="str">
        <f>+IFERROR(IF(Tabla2[[#This Row],[FECHA INICIO DE LABORES EN OBRA]]="","No Aplica",IF(AND(MONTH(Tabla2[[#This Row],[FECHA INICIO DE LABORES EN OBRA]])=MONTH(TODAY()-30),YEAR(Tabla2[[#This Row],[FECHA INICIO DE LABORES EN OBRA]])=YEAR(TODAY())),MONTH(TODAY()-30)&amp;"-"&amp;YEAR(TODAY()),"No Aplica")),"No Aplica")</f>
        <v>No Aplica</v>
      </c>
    </row>
    <row r="3944" spans="1:30" x14ac:dyDescent="0.25">
      <c r="A3944" s="13" t="s">
        <v>12809</v>
      </c>
      <c r="B3944" s="15" t="s">
        <v>12854</v>
      </c>
      <c r="C3944" s="15" t="s">
        <v>12810</v>
      </c>
      <c r="D3944" s="15">
        <v>44912581</v>
      </c>
      <c r="E3944" s="15" t="s">
        <v>13005</v>
      </c>
      <c r="F3944" s="39">
        <v>30448</v>
      </c>
      <c r="G3944" s="15">
        <v>3</v>
      </c>
      <c r="H3944" s="15" t="s">
        <v>12063</v>
      </c>
      <c r="I3944" s="15" t="s">
        <v>12813</v>
      </c>
      <c r="J3944" s="15" t="s">
        <v>13006</v>
      </c>
      <c r="K3944" s="15" t="s">
        <v>2211</v>
      </c>
      <c r="L3944" s="40" t="s">
        <v>6</v>
      </c>
      <c r="M3944" s="39" t="s">
        <v>29</v>
      </c>
      <c r="N3944" s="41" t="s">
        <v>2098</v>
      </c>
      <c r="O3944" s="39">
        <v>45160</v>
      </c>
      <c r="P3944" s="40">
        <v>1</v>
      </c>
      <c r="Q3944" s="40">
        <v>1</v>
      </c>
      <c r="R3944" s="40" t="str">
        <f>IFERROR(VLOOKUP(Tabla2[[#This Row],[CONTRATISTA PRNCIPAL]],Hoja1!$L$5:$M$9,2,FALSE),"CJV")</f>
        <v>CJV</v>
      </c>
      <c r="S3944" s="40" t="str">
        <f>IF(Tabla2[[#This Row],[EMPRESA]]=Tabla2[[#This Row],[CONTRATISTA PRNCIPAL]],"Principal","Secundaria")</f>
        <v>Secundaria</v>
      </c>
      <c r="T3944" s="42">
        <f>IFERROR(1/COUNTIF(Tabla2[CONTRATISTA PRNCIPAL],Tabla2[[#This Row],[CONTRATISTA PRNCIPAL]]),0)</f>
        <v>0.005025125628140704</v>
      </c>
      <c r="U3944" s="43">
        <f>IF(((TODAY()-Tabla2[[#This Row],[FECHA NACIMIENTO]])/365)&lt;18,"Corregir", IF(((TODAY()-Tabla2[[#This Row],[FECHA NACIMIENTO]])/365)&gt;80, "Corregir",ROUNDDOWN(((TODAY()-Tabla2[[#This Row],[FECHA NACIMIENTO]])/365),0)))</f>
        <v>40</v>
      </c>
      <c r="V39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44" s="44" t="str">
        <f>+IF(Tabla2[[#This Row],[Edad]]="Corregir","Corregir","Ok")</f>
        <v>Ok</v>
      </c>
      <c r="X3944" s="42" t="str">
        <f>+IFERROR(VLOOKUP(Tabla2[[#This Row],[DISTRITO SEGÚN DNI]],Hoja1!$A$2:$B$32,2,FALSE),"No")</f>
        <v>No</v>
      </c>
      <c r="Y3944" s="42" t="str">
        <f>IF(OR(LOWER(Tabla2[[#This Row],[GENERO]])="masculino", LOWER(Tabla2[[#This Row],[GENERO]])="femenino"),"OK","Corregir")</f>
        <v>OK</v>
      </c>
      <c r="Z3944" s="42" t="str">
        <f>+IF(Tabla2[[#This Row],[Nro. DNI / CE]]="","Corregir",IF(LEN(Tabla2[[#This Row],[Nro. DNI / CE]])&gt;=8,"OK","Corregir"))</f>
        <v>OK</v>
      </c>
      <c r="AA3944" s="42">
        <f>COUNTIF(Tabla2[APELLIDOS Y NOMBRES],Tabla2[[#This Row],[APELLIDOS Y NOMBRES]])</f>
        <v>1</v>
      </c>
      <c r="AB3944" s="42">
        <f>IF(Tabla2[[#This Row],[Trabajador]]&gt;1,1/Tabla2[[#This Row],[Trabajador]],Tabla2[[#This Row],[Trabajador]])</f>
        <v>1</v>
      </c>
      <c r="AC3944" t="str">
        <f>+IFERROR(IF(Tabla2[[#This Row],[FECHA CESE/BAJA]]="","No Aplica",IF(AND(MONTH(Tabla2[[#This Row],[FECHA CESE/BAJA]])=MONTH(TODAY()-30),YEAR(Tabla2[[#This Row],[FECHA CESE/BAJA]])=YEAR(TODAY())),MONTH(TODAY()-30)&amp;"-"&amp;YEAR(TODAY()),"Borrar")),"No aplica")</f>
        <v>No aplica</v>
      </c>
      <c r="AD3944" t="str">
        <f>+IFERROR(IF(Tabla2[[#This Row],[FECHA INICIO DE LABORES EN OBRA]]="","No Aplica",IF(AND(MONTH(Tabla2[[#This Row],[FECHA INICIO DE LABORES EN OBRA]])=MONTH(TODAY()-30),YEAR(Tabla2[[#This Row],[FECHA INICIO DE LABORES EN OBRA]])=YEAR(TODAY())),MONTH(TODAY()-30)&amp;"-"&amp;YEAR(TODAY()),"No Aplica")),"No Aplica")</f>
        <v>8-2023</v>
      </c>
    </row>
    <row r="3945" spans="1:30" x14ac:dyDescent="0.25">
      <c r="A3945" s="13" t="s">
        <v>12809</v>
      </c>
      <c r="B3945" s="15" t="s">
        <v>12810</v>
      </c>
      <c r="C3945" s="15" t="s">
        <v>12810</v>
      </c>
      <c r="D3945" s="15">
        <v>42251919</v>
      </c>
      <c r="E3945" s="15" t="s">
        <v>13007</v>
      </c>
      <c r="F3945" s="39">
        <v>30652</v>
      </c>
      <c r="G3945" s="15">
        <v>1</v>
      </c>
      <c r="H3945" s="15" t="s">
        <v>12903</v>
      </c>
      <c r="I3945" s="15" t="s">
        <v>12813</v>
      </c>
      <c r="J3945" s="15" t="s">
        <v>13008</v>
      </c>
      <c r="K3945" s="15" t="s">
        <v>2182</v>
      </c>
      <c r="L3945" s="40" t="s">
        <v>6</v>
      </c>
      <c r="M3945" s="39" t="s">
        <v>29</v>
      </c>
      <c r="N3945" s="41" t="s">
        <v>2098</v>
      </c>
      <c r="O3945" s="39">
        <v>44588</v>
      </c>
      <c r="P3945" s="40">
        <v>1</v>
      </c>
      <c r="Q3945" s="40">
        <v>1</v>
      </c>
      <c r="R3945" s="40" t="str">
        <f>IFERROR(VLOOKUP(Tabla2[[#This Row],[CONTRATISTA PRNCIPAL]],Hoja1!$L$5:$M$9,2,FALSE),"CJV")</f>
        <v>CJV</v>
      </c>
      <c r="S3945" s="40" t="str">
        <f>IF(Tabla2[[#This Row],[EMPRESA]]=Tabla2[[#This Row],[CONTRATISTA PRNCIPAL]],"Principal","Secundaria")</f>
        <v>Principal</v>
      </c>
      <c r="T3945" s="42">
        <f>IFERROR(1/COUNTIF(Tabla2[CONTRATISTA PRNCIPAL],Tabla2[[#This Row],[CONTRATISTA PRNCIPAL]]),0)</f>
        <v>0.005025125628140704</v>
      </c>
      <c r="U3945" s="43">
        <f>IF(((TODAY()-Tabla2[[#This Row],[FECHA NACIMIENTO]])/365)&lt;18,"Corregir", IF(((TODAY()-Tabla2[[#This Row],[FECHA NACIMIENTO]])/365)&gt;80, "Corregir",ROUNDDOWN(((TODAY()-Tabla2[[#This Row],[FECHA NACIMIENTO]])/365),0)))</f>
        <v>39</v>
      </c>
      <c r="V39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45" s="44" t="str">
        <f>+IF(Tabla2[[#This Row],[Edad]]="Corregir","Corregir","Ok")</f>
        <v>Ok</v>
      </c>
      <c r="X3945" s="42" t="str">
        <f>+IFERROR(VLOOKUP(Tabla2[[#This Row],[DISTRITO SEGÚN DNI]],Hoja1!$A$2:$B$32,2,FALSE),"No")</f>
        <v>No</v>
      </c>
      <c r="Y3945" s="42" t="str">
        <f>IF(OR(LOWER(Tabla2[[#This Row],[GENERO]])="masculino", LOWER(Tabla2[[#This Row],[GENERO]])="femenino"),"OK","Corregir")</f>
        <v>OK</v>
      </c>
      <c r="Z3945" s="42" t="str">
        <f>+IF(Tabla2[[#This Row],[Nro. DNI / CE]]="","Corregir",IF(LEN(Tabla2[[#This Row],[Nro. DNI / CE]])&gt;=8,"OK","Corregir"))</f>
        <v>OK</v>
      </c>
      <c r="AA3945" s="42">
        <f>COUNTIF(Tabla2[APELLIDOS Y NOMBRES],Tabla2[[#This Row],[APELLIDOS Y NOMBRES]])</f>
        <v>1</v>
      </c>
      <c r="AB3945" s="42">
        <f>IF(Tabla2[[#This Row],[Trabajador]]&gt;1,1/Tabla2[[#This Row],[Trabajador]],Tabla2[[#This Row],[Trabajador]])</f>
        <v>1</v>
      </c>
      <c r="AC3945" t="str">
        <f>+IFERROR(IF(Tabla2[[#This Row],[FECHA CESE/BAJA]]="","No Aplica",IF(AND(MONTH(Tabla2[[#This Row],[FECHA CESE/BAJA]])=MONTH(TODAY()-30),YEAR(Tabla2[[#This Row],[FECHA CESE/BAJA]])=YEAR(TODAY())),MONTH(TODAY()-30)&amp;"-"&amp;YEAR(TODAY()),"Borrar")),"No aplica")</f>
        <v>No aplica</v>
      </c>
      <c r="AD3945" t="str">
        <f>+IFERROR(IF(Tabla2[[#This Row],[FECHA INICIO DE LABORES EN OBRA]]="","No Aplica",IF(AND(MONTH(Tabla2[[#This Row],[FECHA INICIO DE LABORES EN OBRA]])=MONTH(TODAY()-30),YEAR(Tabla2[[#This Row],[FECHA INICIO DE LABORES EN OBRA]])=YEAR(TODAY())),MONTH(TODAY()-30)&amp;"-"&amp;YEAR(TODAY()),"No Aplica")),"No Aplica")</f>
        <v>No Aplica</v>
      </c>
    </row>
    <row r="3946" spans="1:30" x14ac:dyDescent="0.25">
      <c r="A3946" s="13" t="s">
        <v>12809</v>
      </c>
      <c r="B3946" s="15" t="s">
        <v>12810</v>
      </c>
      <c r="C3946" s="15" t="s">
        <v>12810</v>
      </c>
      <c r="D3946" s="15">
        <v>21298085</v>
      </c>
      <c r="E3946" s="15" t="s">
        <v>13009</v>
      </c>
      <c r="F3946" s="39">
        <v>26103</v>
      </c>
      <c r="G3946" s="15">
        <v>3</v>
      </c>
      <c r="H3946" s="15" t="s">
        <v>12812</v>
      </c>
      <c r="I3946" s="15" t="s">
        <v>12813</v>
      </c>
      <c r="J3946" s="15" t="s">
        <v>13010</v>
      </c>
      <c r="K3946" s="15" t="s">
        <v>2645</v>
      </c>
      <c r="L3946" s="40" t="s">
        <v>6</v>
      </c>
      <c r="M3946" s="39" t="s">
        <v>29</v>
      </c>
      <c r="N3946" s="41" t="s">
        <v>2098</v>
      </c>
      <c r="O3946" s="39">
        <v>45146</v>
      </c>
      <c r="P3946" s="40">
        <v>1</v>
      </c>
      <c r="Q3946" s="40">
        <v>1</v>
      </c>
      <c r="R3946" s="40" t="str">
        <f>IFERROR(VLOOKUP(Tabla2[[#This Row],[CONTRATISTA PRNCIPAL]],Hoja1!$L$5:$M$9,2,FALSE),"CJV")</f>
        <v>CJV</v>
      </c>
      <c r="S3946" s="40" t="str">
        <f>IF(Tabla2[[#This Row],[EMPRESA]]=Tabla2[[#This Row],[CONTRATISTA PRNCIPAL]],"Principal","Secundaria")</f>
        <v>Principal</v>
      </c>
      <c r="T3946" s="42">
        <f>IFERROR(1/COUNTIF(Tabla2[CONTRATISTA PRNCIPAL],Tabla2[[#This Row],[CONTRATISTA PRNCIPAL]]),0)</f>
        <v>0.005025125628140704</v>
      </c>
      <c r="U3946" s="43">
        <f>IF(((TODAY()-Tabla2[[#This Row],[FECHA NACIMIENTO]])/365)&lt;18,"Corregir", IF(((TODAY()-Tabla2[[#This Row],[FECHA NACIMIENTO]])/365)&gt;80, "Corregir",ROUNDDOWN(((TODAY()-Tabla2[[#This Row],[FECHA NACIMIENTO]])/365),0)))</f>
        <v>52</v>
      </c>
      <c r="V39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46" s="44" t="str">
        <f>+IF(Tabla2[[#This Row],[Edad]]="Corregir","Corregir","Ok")</f>
        <v>Ok</v>
      </c>
      <c r="X3946" s="42" t="str">
        <f>+IFERROR(VLOOKUP(Tabla2[[#This Row],[DISTRITO SEGÚN DNI]],Hoja1!$A$2:$B$32,2,FALSE),"No")</f>
        <v>No</v>
      </c>
      <c r="Y3946" s="42" t="str">
        <f>IF(OR(LOWER(Tabla2[[#This Row],[GENERO]])="masculino", LOWER(Tabla2[[#This Row],[GENERO]])="femenino"),"OK","Corregir")</f>
        <v>OK</v>
      </c>
      <c r="Z3946" s="42" t="str">
        <f>+IF(Tabla2[[#This Row],[Nro. DNI / CE]]="","Corregir",IF(LEN(Tabla2[[#This Row],[Nro. DNI / CE]])&gt;=8,"OK","Corregir"))</f>
        <v>OK</v>
      </c>
      <c r="AA3946" s="42">
        <f>COUNTIF(Tabla2[APELLIDOS Y NOMBRES],Tabla2[[#This Row],[APELLIDOS Y NOMBRES]])</f>
        <v>1</v>
      </c>
      <c r="AB3946" s="42">
        <f>IF(Tabla2[[#This Row],[Trabajador]]&gt;1,1/Tabla2[[#This Row],[Trabajador]],Tabla2[[#This Row],[Trabajador]])</f>
        <v>1</v>
      </c>
      <c r="AC3946" t="str">
        <f>+IFERROR(IF(Tabla2[[#This Row],[FECHA CESE/BAJA]]="","No Aplica",IF(AND(MONTH(Tabla2[[#This Row],[FECHA CESE/BAJA]])=MONTH(TODAY()-30),YEAR(Tabla2[[#This Row],[FECHA CESE/BAJA]])=YEAR(TODAY())),MONTH(TODAY()-30)&amp;"-"&amp;YEAR(TODAY()),"Borrar")),"No aplica")</f>
        <v>No aplica</v>
      </c>
      <c r="AD3946" t="str">
        <f>+IFERROR(IF(Tabla2[[#This Row],[FECHA INICIO DE LABORES EN OBRA]]="","No Aplica",IF(AND(MONTH(Tabla2[[#This Row],[FECHA INICIO DE LABORES EN OBRA]])=MONTH(TODAY()-30),YEAR(Tabla2[[#This Row],[FECHA INICIO DE LABORES EN OBRA]])=YEAR(TODAY())),MONTH(TODAY()-30)&amp;"-"&amp;YEAR(TODAY()),"No Aplica")),"No Aplica")</f>
        <v>8-2023</v>
      </c>
    </row>
    <row r="3947" spans="1:30" x14ac:dyDescent="0.25">
      <c r="A3947" s="13" t="s">
        <v>12809</v>
      </c>
      <c r="B3947" s="15" t="s">
        <v>12810</v>
      </c>
      <c r="C3947" s="15" t="s">
        <v>12810</v>
      </c>
      <c r="D3947" s="15">
        <v>40236620</v>
      </c>
      <c r="E3947" s="15" t="s">
        <v>13011</v>
      </c>
      <c r="F3947" s="39">
        <v>29081</v>
      </c>
      <c r="G3947" s="15">
        <v>3</v>
      </c>
      <c r="H3947" s="15" t="s">
        <v>12812</v>
      </c>
      <c r="I3947" s="15" t="s">
        <v>12813</v>
      </c>
      <c r="J3947" s="15" t="s">
        <v>13012</v>
      </c>
      <c r="K3947" s="15" t="s">
        <v>2418</v>
      </c>
      <c r="L3947" s="40" t="s">
        <v>6</v>
      </c>
      <c r="M3947" s="39" t="s">
        <v>29</v>
      </c>
      <c r="N3947" s="41" t="s">
        <v>2098</v>
      </c>
      <c r="O3947" s="39">
        <v>43665</v>
      </c>
      <c r="P3947" s="40">
        <v>1</v>
      </c>
      <c r="Q3947" s="40">
        <v>1</v>
      </c>
      <c r="R3947" s="40" t="str">
        <f>IFERROR(VLOOKUP(Tabla2[[#This Row],[CONTRATISTA PRNCIPAL]],Hoja1!$L$5:$M$9,2,FALSE),"CJV")</f>
        <v>CJV</v>
      </c>
      <c r="S3947" s="40" t="str">
        <f>IF(Tabla2[[#This Row],[EMPRESA]]=Tabla2[[#This Row],[CONTRATISTA PRNCIPAL]],"Principal","Secundaria")</f>
        <v>Principal</v>
      </c>
      <c r="T3947" s="42">
        <f>IFERROR(1/COUNTIF(Tabla2[CONTRATISTA PRNCIPAL],Tabla2[[#This Row],[CONTRATISTA PRNCIPAL]]),0)</f>
        <v>0.005025125628140704</v>
      </c>
      <c r="U3947" s="43">
        <f>IF(((TODAY()-Tabla2[[#This Row],[FECHA NACIMIENTO]])/365)&lt;18,"Corregir", IF(((TODAY()-Tabla2[[#This Row],[FECHA NACIMIENTO]])/365)&gt;80, "Corregir",ROUNDDOWN(((TODAY()-Tabla2[[#This Row],[FECHA NACIMIENTO]])/365),0)))</f>
        <v>44</v>
      </c>
      <c r="V39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47" s="44" t="str">
        <f>+IF(Tabla2[[#This Row],[Edad]]="Corregir","Corregir","Ok")</f>
        <v>Ok</v>
      </c>
      <c r="X3947" s="42" t="str">
        <f>+IFERROR(VLOOKUP(Tabla2[[#This Row],[DISTRITO SEGÚN DNI]],Hoja1!$A$2:$B$32,2,FALSE),"No")</f>
        <v>No</v>
      </c>
      <c r="Y3947" s="42" t="str">
        <f>IF(OR(LOWER(Tabla2[[#This Row],[GENERO]])="masculino", LOWER(Tabla2[[#This Row],[GENERO]])="femenino"),"OK","Corregir")</f>
        <v>OK</v>
      </c>
      <c r="Z3947" s="42" t="str">
        <f>+IF(Tabla2[[#This Row],[Nro. DNI / CE]]="","Corregir",IF(LEN(Tabla2[[#This Row],[Nro. DNI / CE]])&gt;=8,"OK","Corregir"))</f>
        <v>OK</v>
      </c>
      <c r="AA3947" s="42">
        <f>COUNTIF(Tabla2[APELLIDOS Y NOMBRES],Tabla2[[#This Row],[APELLIDOS Y NOMBRES]])</f>
        <v>1</v>
      </c>
      <c r="AB3947" s="42">
        <f>IF(Tabla2[[#This Row],[Trabajador]]&gt;1,1/Tabla2[[#This Row],[Trabajador]],Tabla2[[#This Row],[Trabajador]])</f>
        <v>1</v>
      </c>
      <c r="AC3947" t="str">
        <f>+IFERROR(IF(Tabla2[[#This Row],[FECHA CESE/BAJA]]="","No Aplica",IF(AND(MONTH(Tabla2[[#This Row],[FECHA CESE/BAJA]])=MONTH(TODAY()-30),YEAR(Tabla2[[#This Row],[FECHA CESE/BAJA]])=YEAR(TODAY())),MONTH(TODAY()-30)&amp;"-"&amp;YEAR(TODAY()),"Borrar")),"No aplica")</f>
        <v>No aplica</v>
      </c>
      <c r="AD3947" t="str">
        <f>+IFERROR(IF(Tabla2[[#This Row],[FECHA INICIO DE LABORES EN OBRA]]="","No Aplica",IF(AND(MONTH(Tabla2[[#This Row],[FECHA INICIO DE LABORES EN OBRA]])=MONTH(TODAY()-30),YEAR(Tabla2[[#This Row],[FECHA INICIO DE LABORES EN OBRA]])=YEAR(TODAY())),MONTH(TODAY()-30)&amp;"-"&amp;YEAR(TODAY()),"No Aplica")),"No Aplica")</f>
        <v>No Aplica</v>
      </c>
    </row>
    <row r="3948" spans="1:30" x14ac:dyDescent="0.25">
      <c r="A3948" s="13" t="s">
        <v>12809</v>
      </c>
      <c r="B3948" s="15" t="s">
        <v>12810</v>
      </c>
      <c r="C3948" s="15" t="s">
        <v>12810</v>
      </c>
      <c r="D3948" s="15">
        <v>46878689</v>
      </c>
      <c r="E3948" s="15" t="s">
        <v>13013</v>
      </c>
      <c r="F3948" s="39">
        <v>33251</v>
      </c>
      <c r="G3948" s="15">
        <v>3</v>
      </c>
      <c r="H3948" s="15" t="s">
        <v>13014</v>
      </c>
      <c r="I3948" s="15" t="s">
        <v>12813</v>
      </c>
      <c r="J3948" s="15" t="s">
        <v>13015</v>
      </c>
      <c r="K3948" s="15" t="s">
        <v>2272</v>
      </c>
      <c r="L3948" s="40" t="s">
        <v>6</v>
      </c>
      <c r="M3948" s="39" t="s">
        <v>29</v>
      </c>
      <c r="N3948" s="41" t="s">
        <v>2098</v>
      </c>
      <c r="O3948" s="39">
        <v>44302</v>
      </c>
      <c r="P3948" s="40">
        <v>1</v>
      </c>
      <c r="Q3948" s="40">
        <v>1</v>
      </c>
      <c r="R3948" s="40" t="str">
        <f>IFERROR(VLOOKUP(Tabla2[[#This Row],[CONTRATISTA PRNCIPAL]],Hoja1!$L$5:$M$9,2,FALSE),"CJV")</f>
        <v>CJV</v>
      </c>
      <c r="S3948" s="40" t="str">
        <f>IF(Tabla2[[#This Row],[EMPRESA]]=Tabla2[[#This Row],[CONTRATISTA PRNCIPAL]],"Principal","Secundaria")</f>
        <v>Principal</v>
      </c>
      <c r="T3948" s="42">
        <f>IFERROR(1/COUNTIF(Tabla2[CONTRATISTA PRNCIPAL],Tabla2[[#This Row],[CONTRATISTA PRNCIPAL]]),0)</f>
        <v>0.005025125628140704</v>
      </c>
      <c r="U3948" s="43">
        <f>IF(((TODAY()-Tabla2[[#This Row],[FECHA NACIMIENTO]])/365)&lt;18,"Corregir", IF(((TODAY()-Tabla2[[#This Row],[FECHA NACIMIENTO]])/365)&gt;80, "Corregir",ROUNDDOWN(((TODAY()-Tabla2[[#This Row],[FECHA NACIMIENTO]])/365),0)))</f>
        <v>32</v>
      </c>
      <c r="V39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48" s="44" t="str">
        <f>+IF(Tabla2[[#This Row],[Edad]]="Corregir","Corregir","Ok")</f>
        <v>Ok</v>
      </c>
      <c r="X3948" s="42" t="str">
        <f>+IFERROR(VLOOKUP(Tabla2[[#This Row],[DISTRITO SEGÚN DNI]],Hoja1!$A$2:$B$32,2,FALSE),"No")</f>
        <v>No</v>
      </c>
      <c r="Y3948" s="42" t="str">
        <f>IF(OR(LOWER(Tabla2[[#This Row],[GENERO]])="masculino", LOWER(Tabla2[[#This Row],[GENERO]])="femenino"),"OK","Corregir")</f>
        <v>OK</v>
      </c>
      <c r="Z3948" s="42" t="str">
        <f>+IF(Tabla2[[#This Row],[Nro. DNI / CE]]="","Corregir",IF(LEN(Tabla2[[#This Row],[Nro. DNI / CE]])&gt;=8,"OK","Corregir"))</f>
        <v>OK</v>
      </c>
      <c r="AA3948" s="42">
        <f>COUNTIF(Tabla2[APELLIDOS Y NOMBRES],Tabla2[[#This Row],[APELLIDOS Y NOMBRES]])</f>
        <v>1</v>
      </c>
      <c r="AB3948" s="42">
        <f>IF(Tabla2[[#This Row],[Trabajador]]&gt;1,1/Tabla2[[#This Row],[Trabajador]],Tabla2[[#This Row],[Trabajador]])</f>
        <v>1</v>
      </c>
      <c r="AC3948" t="str">
        <f>+IFERROR(IF(Tabla2[[#This Row],[FECHA CESE/BAJA]]="","No Aplica",IF(AND(MONTH(Tabla2[[#This Row],[FECHA CESE/BAJA]])=MONTH(TODAY()-30),YEAR(Tabla2[[#This Row],[FECHA CESE/BAJA]])=YEAR(TODAY())),MONTH(TODAY()-30)&amp;"-"&amp;YEAR(TODAY()),"Borrar")),"No aplica")</f>
        <v>No aplica</v>
      </c>
      <c r="AD3948" t="str">
        <f>+IFERROR(IF(Tabla2[[#This Row],[FECHA INICIO DE LABORES EN OBRA]]="","No Aplica",IF(AND(MONTH(Tabla2[[#This Row],[FECHA INICIO DE LABORES EN OBRA]])=MONTH(TODAY()-30),YEAR(Tabla2[[#This Row],[FECHA INICIO DE LABORES EN OBRA]])=YEAR(TODAY())),MONTH(TODAY()-30)&amp;"-"&amp;YEAR(TODAY()),"No Aplica")),"No Aplica")</f>
        <v>No Aplica</v>
      </c>
    </row>
    <row r="3949" spans="1:30" x14ac:dyDescent="0.25">
      <c r="A3949" s="13" t="s">
        <v>12809</v>
      </c>
      <c r="B3949" s="15" t="s">
        <v>12810</v>
      </c>
      <c r="C3949" s="15" t="s">
        <v>12810</v>
      </c>
      <c r="D3949" s="15">
        <v>10189062</v>
      </c>
      <c r="E3949" s="15" t="s">
        <v>13016</v>
      </c>
      <c r="F3949" s="39">
        <v>25844</v>
      </c>
      <c r="G3949" s="15">
        <v>3</v>
      </c>
      <c r="H3949" s="15" t="s">
        <v>12828</v>
      </c>
      <c r="I3949" s="15" t="s">
        <v>12813</v>
      </c>
      <c r="J3949" s="15" t="s">
        <v>13017</v>
      </c>
      <c r="K3949" s="15" t="s">
        <v>2445</v>
      </c>
      <c r="L3949" s="40" t="s">
        <v>6</v>
      </c>
      <c r="M3949" s="39" t="s">
        <v>29</v>
      </c>
      <c r="N3949" s="41" t="s">
        <v>2098</v>
      </c>
      <c r="O3949" s="39">
        <v>42167</v>
      </c>
      <c r="P3949" s="40">
        <v>1</v>
      </c>
      <c r="Q3949" s="40">
        <v>2</v>
      </c>
      <c r="R3949" s="40" t="str">
        <f>IFERROR(VLOOKUP(Tabla2[[#This Row],[CONTRATISTA PRNCIPAL]],Hoja1!$L$5:$M$9,2,FALSE),"CJV")</f>
        <v>CJV</v>
      </c>
      <c r="S3949" s="40" t="str">
        <f>IF(Tabla2[[#This Row],[EMPRESA]]=Tabla2[[#This Row],[CONTRATISTA PRNCIPAL]],"Principal","Secundaria")</f>
        <v>Principal</v>
      </c>
      <c r="T3949" s="42">
        <f>IFERROR(1/COUNTIF(Tabla2[CONTRATISTA PRNCIPAL],Tabla2[[#This Row],[CONTRATISTA PRNCIPAL]]),0)</f>
        <v>0.005025125628140704</v>
      </c>
      <c r="U3949" s="43">
        <f>IF(((TODAY()-Tabla2[[#This Row],[FECHA NACIMIENTO]])/365)&lt;18,"Corregir", IF(((TODAY()-Tabla2[[#This Row],[FECHA NACIMIENTO]])/365)&gt;80, "Corregir",ROUNDDOWN(((TODAY()-Tabla2[[#This Row],[FECHA NACIMIENTO]])/365),0)))</f>
        <v>53</v>
      </c>
      <c r="V39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49" s="44" t="str">
        <f>+IF(Tabla2[[#This Row],[Edad]]="Corregir","Corregir","Ok")</f>
        <v>Ok</v>
      </c>
      <c r="X3949" s="42" t="str">
        <f>+IFERROR(VLOOKUP(Tabla2[[#This Row],[DISTRITO SEGÚN DNI]],Hoja1!$A$2:$B$32,2,FALSE),"No")</f>
        <v>No</v>
      </c>
      <c r="Y3949" s="42" t="str">
        <f>IF(OR(LOWER(Tabla2[[#This Row],[GENERO]])="masculino", LOWER(Tabla2[[#This Row],[GENERO]])="femenino"),"OK","Corregir")</f>
        <v>OK</v>
      </c>
      <c r="Z3949" s="42" t="str">
        <f>+IF(Tabla2[[#This Row],[Nro. DNI / CE]]="","Corregir",IF(LEN(Tabla2[[#This Row],[Nro. DNI / CE]])&gt;=8,"OK","Corregir"))</f>
        <v>OK</v>
      </c>
      <c r="AA3949" s="42">
        <f>COUNTIF(Tabla2[APELLIDOS Y NOMBRES],Tabla2[[#This Row],[APELLIDOS Y NOMBRES]])</f>
        <v>1</v>
      </c>
      <c r="AB3949" s="42">
        <f>IF(Tabla2[[#This Row],[Trabajador]]&gt;1,1/Tabla2[[#This Row],[Trabajador]],Tabla2[[#This Row],[Trabajador]])</f>
        <v>1</v>
      </c>
      <c r="AC3949" t="str">
        <f>+IFERROR(IF(Tabla2[[#This Row],[FECHA CESE/BAJA]]="","No Aplica",IF(AND(MONTH(Tabla2[[#This Row],[FECHA CESE/BAJA]])=MONTH(TODAY()-30),YEAR(Tabla2[[#This Row],[FECHA CESE/BAJA]])=YEAR(TODAY())),MONTH(TODAY()-30)&amp;"-"&amp;YEAR(TODAY()),"Borrar")),"No aplica")</f>
        <v>No aplica</v>
      </c>
      <c r="AD3949" t="str">
        <f>+IFERROR(IF(Tabla2[[#This Row],[FECHA INICIO DE LABORES EN OBRA]]="","No Aplica",IF(AND(MONTH(Tabla2[[#This Row],[FECHA INICIO DE LABORES EN OBRA]])=MONTH(TODAY()-30),YEAR(Tabla2[[#This Row],[FECHA INICIO DE LABORES EN OBRA]])=YEAR(TODAY())),MONTH(TODAY()-30)&amp;"-"&amp;YEAR(TODAY()),"No Aplica")),"No Aplica")</f>
        <v>No Aplica</v>
      </c>
    </row>
    <row r="3950" spans="1:30" x14ac:dyDescent="0.25">
      <c r="A3950" s="13" t="s">
        <v>12809</v>
      </c>
      <c r="B3950" s="15" t="s">
        <v>12810</v>
      </c>
      <c r="C3950" s="15" t="s">
        <v>12810</v>
      </c>
      <c r="D3950" s="15">
        <v>10014238</v>
      </c>
      <c r="E3950" s="15" t="s">
        <v>13018</v>
      </c>
      <c r="F3950" s="39">
        <v>26171</v>
      </c>
      <c r="G3950" s="15">
        <v>3</v>
      </c>
      <c r="H3950" s="15" t="s">
        <v>13019</v>
      </c>
      <c r="I3950" s="15" t="s">
        <v>12813</v>
      </c>
      <c r="J3950" s="15" t="s">
        <v>13020</v>
      </c>
      <c r="K3950" s="15" t="s">
        <v>2242</v>
      </c>
      <c r="L3950" s="40" t="s">
        <v>6</v>
      </c>
      <c r="M3950" s="39" t="s">
        <v>29</v>
      </c>
      <c r="N3950" s="41" t="s">
        <v>2098</v>
      </c>
      <c r="O3950" s="39">
        <v>44349</v>
      </c>
      <c r="P3950" s="40">
        <v>1</v>
      </c>
      <c r="Q3950" s="40">
        <v>2</v>
      </c>
      <c r="R3950" s="40" t="str">
        <f>IFERROR(VLOOKUP(Tabla2[[#This Row],[CONTRATISTA PRNCIPAL]],Hoja1!$L$5:$M$9,2,FALSE),"CJV")</f>
        <v>CJV</v>
      </c>
      <c r="S3950" s="40" t="str">
        <f>IF(Tabla2[[#This Row],[EMPRESA]]=Tabla2[[#This Row],[CONTRATISTA PRNCIPAL]],"Principal","Secundaria")</f>
        <v>Principal</v>
      </c>
      <c r="T3950" s="42">
        <f>IFERROR(1/COUNTIF(Tabla2[CONTRATISTA PRNCIPAL],Tabla2[[#This Row],[CONTRATISTA PRNCIPAL]]),0)</f>
        <v>0.005025125628140704</v>
      </c>
      <c r="U3950" s="43">
        <f>IF(((TODAY()-Tabla2[[#This Row],[FECHA NACIMIENTO]])/365)&lt;18,"Corregir", IF(((TODAY()-Tabla2[[#This Row],[FECHA NACIMIENTO]])/365)&gt;80, "Corregir",ROUNDDOWN(((TODAY()-Tabla2[[#This Row],[FECHA NACIMIENTO]])/365),0)))</f>
        <v>52</v>
      </c>
      <c r="V39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50" s="44" t="str">
        <f>+IF(Tabla2[[#This Row],[Edad]]="Corregir","Corregir","Ok")</f>
        <v>Ok</v>
      </c>
      <c r="X3950" s="42" t="str">
        <f>+IFERROR(VLOOKUP(Tabla2[[#This Row],[DISTRITO SEGÚN DNI]],Hoja1!$A$2:$B$32,2,FALSE),"No")</f>
        <v>No</v>
      </c>
      <c r="Y3950" s="42" t="str">
        <f>IF(OR(LOWER(Tabla2[[#This Row],[GENERO]])="masculino", LOWER(Tabla2[[#This Row],[GENERO]])="femenino"),"OK","Corregir")</f>
        <v>OK</v>
      </c>
      <c r="Z3950" s="42" t="str">
        <f>+IF(Tabla2[[#This Row],[Nro. DNI / CE]]="","Corregir",IF(LEN(Tabla2[[#This Row],[Nro. DNI / CE]])&gt;=8,"OK","Corregir"))</f>
        <v>OK</v>
      </c>
      <c r="AA3950" s="42">
        <f>COUNTIF(Tabla2[APELLIDOS Y NOMBRES],Tabla2[[#This Row],[APELLIDOS Y NOMBRES]])</f>
        <v>1</v>
      </c>
      <c r="AB3950" s="42">
        <f>IF(Tabla2[[#This Row],[Trabajador]]&gt;1,1/Tabla2[[#This Row],[Trabajador]],Tabla2[[#This Row],[Trabajador]])</f>
        <v>1</v>
      </c>
      <c r="AC3950" t="str">
        <f>+IFERROR(IF(Tabla2[[#This Row],[FECHA CESE/BAJA]]="","No Aplica",IF(AND(MONTH(Tabla2[[#This Row],[FECHA CESE/BAJA]])=MONTH(TODAY()-30),YEAR(Tabla2[[#This Row],[FECHA CESE/BAJA]])=YEAR(TODAY())),MONTH(TODAY()-30)&amp;"-"&amp;YEAR(TODAY()),"Borrar")),"No aplica")</f>
        <v>No aplica</v>
      </c>
      <c r="AD3950" t="str">
        <f>+IFERROR(IF(Tabla2[[#This Row],[FECHA INICIO DE LABORES EN OBRA]]="","No Aplica",IF(AND(MONTH(Tabla2[[#This Row],[FECHA INICIO DE LABORES EN OBRA]])=MONTH(TODAY()-30),YEAR(Tabla2[[#This Row],[FECHA INICIO DE LABORES EN OBRA]])=YEAR(TODAY())),MONTH(TODAY()-30)&amp;"-"&amp;YEAR(TODAY()),"No Aplica")),"No Aplica")</f>
        <v>No Aplica</v>
      </c>
    </row>
    <row r="3951" spans="1:30" x14ac:dyDescent="0.25">
      <c r="A3951" s="13" t="s">
        <v>12809</v>
      </c>
      <c r="B3951" s="15" t="s">
        <v>12810</v>
      </c>
      <c r="C3951" s="15" t="s">
        <v>12810</v>
      </c>
      <c r="D3951" s="15">
        <v>10368224</v>
      </c>
      <c r="E3951" s="15" t="s">
        <v>13021</v>
      </c>
      <c r="F3951" s="39">
        <v>27943</v>
      </c>
      <c r="G3951" s="15">
        <v>3</v>
      </c>
      <c r="H3951" s="15" t="s">
        <v>12812</v>
      </c>
      <c r="I3951" s="15" t="s">
        <v>12813</v>
      </c>
      <c r="J3951" s="15" t="s">
        <v>13022</v>
      </c>
      <c r="K3951" s="15" t="s">
        <v>2272</v>
      </c>
      <c r="L3951" s="40" t="s">
        <v>6</v>
      </c>
      <c r="M3951" s="39" t="s">
        <v>29</v>
      </c>
      <c r="N3951" s="41" t="s">
        <v>2098</v>
      </c>
      <c r="O3951" s="39">
        <v>44383</v>
      </c>
      <c r="P3951" s="40">
        <v>1</v>
      </c>
      <c r="Q3951" s="40">
        <v>1</v>
      </c>
      <c r="R3951" s="40" t="str">
        <f>IFERROR(VLOOKUP(Tabla2[[#This Row],[CONTRATISTA PRNCIPAL]],Hoja1!$L$5:$M$9,2,FALSE),"CJV")</f>
        <v>CJV</v>
      </c>
      <c r="S3951" s="40" t="str">
        <f>IF(Tabla2[[#This Row],[EMPRESA]]=Tabla2[[#This Row],[CONTRATISTA PRNCIPAL]],"Principal","Secundaria")</f>
        <v>Principal</v>
      </c>
      <c r="T3951" s="42">
        <f>IFERROR(1/COUNTIF(Tabla2[CONTRATISTA PRNCIPAL],Tabla2[[#This Row],[CONTRATISTA PRNCIPAL]]),0)</f>
        <v>0.005025125628140704</v>
      </c>
      <c r="U3951" s="43">
        <f>IF(((TODAY()-Tabla2[[#This Row],[FECHA NACIMIENTO]])/365)&lt;18,"Corregir", IF(((TODAY()-Tabla2[[#This Row],[FECHA NACIMIENTO]])/365)&gt;80, "Corregir",ROUNDDOWN(((TODAY()-Tabla2[[#This Row],[FECHA NACIMIENTO]])/365),0)))</f>
        <v>47</v>
      </c>
      <c r="V39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51" s="44" t="str">
        <f>+IF(Tabla2[[#This Row],[Edad]]="Corregir","Corregir","Ok")</f>
        <v>Ok</v>
      </c>
      <c r="X3951" s="42" t="str">
        <f>+IFERROR(VLOOKUP(Tabla2[[#This Row],[DISTRITO SEGÚN DNI]],Hoja1!$A$2:$B$32,2,FALSE),"No")</f>
        <v>No</v>
      </c>
      <c r="Y3951" s="42" t="str">
        <f>IF(OR(LOWER(Tabla2[[#This Row],[GENERO]])="masculino", LOWER(Tabla2[[#This Row],[GENERO]])="femenino"),"OK","Corregir")</f>
        <v>OK</v>
      </c>
      <c r="Z3951" s="42" t="str">
        <f>+IF(Tabla2[[#This Row],[Nro. DNI / CE]]="","Corregir",IF(LEN(Tabla2[[#This Row],[Nro. DNI / CE]])&gt;=8,"OK","Corregir"))</f>
        <v>OK</v>
      </c>
      <c r="AA3951" s="42">
        <f>COUNTIF(Tabla2[APELLIDOS Y NOMBRES],Tabla2[[#This Row],[APELLIDOS Y NOMBRES]])</f>
        <v>1</v>
      </c>
      <c r="AB3951" s="42">
        <f>IF(Tabla2[[#This Row],[Trabajador]]&gt;1,1/Tabla2[[#This Row],[Trabajador]],Tabla2[[#This Row],[Trabajador]])</f>
        <v>1</v>
      </c>
      <c r="AC3951" t="str">
        <f>+IFERROR(IF(Tabla2[[#This Row],[FECHA CESE/BAJA]]="","No Aplica",IF(AND(MONTH(Tabla2[[#This Row],[FECHA CESE/BAJA]])=MONTH(TODAY()-30),YEAR(Tabla2[[#This Row],[FECHA CESE/BAJA]])=YEAR(TODAY())),MONTH(TODAY()-30)&amp;"-"&amp;YEAR(TODAY()),"Borrar")),"No aplica")</f>
        <v>No aplica</v>
      </c>
      <c r="AD3951" t="str">
        <f>+IFERROR(IF(Tabla2[[#This Row],[FECHA INICIO DE LABORES EN OBRA]]="","No Aplica",IF(AND(MONTH(Tabla2[[#This Row],[FECHA INICIO DE LABORES EN OBRA]])=MONTH(TODAY()-30),YEAR(Tabla2[[#This Row],[FECHA INICIO DE LABORES EN OBRA]])=YEAR(TODAY())),MONTH(TODAY()-30)&amp;"-"&amp;YEAR(TODAY()),"No Aplica")),"No Aplica")</f>
        <v>No Aplica</v>
      </c>
    </row>
    <row r="3952" spans="1:30" x14ac:dyDescent="0.25">
      <c r="A3952" s="13" t="s">
        <v>12809</v>
      </c>
      <c r="B3952" s="15" t="s">
        <v>12810</v>
      </c>
      <c r="C3952" s="15" t="s">
        <v>12810</v>
      </c>
      <c r="D3952" s="15">
        <v>10469157</v>
      </c>
      <c r="E3952" s="15" t="s">
        <v>13023</v>
      </c>
      <c r="F3952" s="39">
        <v>28461</v>
      </c>
      <c r="G3952" s="15">
        <v>3</v>
      </c>
      <c r="H3952" s="15" t="s">
        <v>12812</v>
      </c>
      <c r="I3952" s="15" t="s">
        <v>12813</v>
      </c>
      <c r="J3952" s="15" t="s">
        <v>13024</v>
      </c>
      <c r="K3952" s="15" t="s">
        <v>2200</v>
      </c>
      <c r="L3952" s="40" t="s">
        <v>6</v>
      </c>
      <c r="M3952" s="39" t="s">
        <v>29</v>
      </c>
      <c r="N3952" s="41" t="s">
        <v>2098</v>
      </c>
      <c r="O3952" s="39">
        <v>43657</v>
      </c>
      <c r="P3952" s="40">
        <v>1</v>
      </c>
      <c r="Q3952" s="40">
        <v>1</v>
      </c>
      <c r="R3952" s="40" t="str">
        <f>IFERROR(VLOOKUP(Tabla2[[#This Row],[CONTRATISTA PRNCIPAL]],Hoja1!$L$5:$M$9,2,FALSE),"CJV")</f>
        <v>CJV</v>
      </c>
      <c r="S3952" s="40" t="str">
        <f>IF(Tabla2[[#This Row],[EMPRESA]]=Tabla2[[#This Row],[CONTRATISTA PRNCIPAL]],"Principal","Secundaria")</f>
        <v>Principal</v>
      </c>
      <c r="T3952" s="42">
        <f>IFERROR(1/COUNTIF(Tabla2[CONTRATISTA PRNCIPAL],Tabla2[[#This Row],[CONTRATISTA PRNCIPAL]]),0)</f>
        <v>0.005025125628140704</v>
      </c>
      <c r="U3952" s="43">
        <f>IF(((TODAY()-Tabla2[[#This Row],[FECHA NACIMIENTO]])/365)&lt;18,"Corregir", IF(((TODAY()-Tabla2[[#This Row],[FECHA NACIMIENTO]])/365)&gt;80, "Corregir",ROUNDDOWN(((TODAY()-Tabla2[[#This Row],[FECHA NACIMIENTO]])/365),0)))</f>
        <v>45</v>
      </c>
      <c r="V39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52" s="44" t="str">
        <f>+IF(Tabla2[[#This Row],[Edad]]="Corregir","Corregir","Ok")</f>
        <v>Ok</v>
      </c>
      <c r="X3952" s="42" t="str">
        <f>+IFERROR(VLOOKUP(Tabla2[[#This Row],[DISTRITO SEGÚN DNI]],Hoja1!$A$2:$B$32,2,FALSE),"No")</f>
        <v>No</v>
      </c>
      <c r="Y3952" s="42" t="str">
        <f>IF(OR(LOWER(Tabla2[[#This Row],[GENERO]])="masculino", LOWER(Tabla2[[#This Row],[GENERO]])="femenino"),"OK","Corregir")</f>
        <v>OK</v>
      </c>
      <c r="Z3952" s="42" t="str">
        <f>+IF(Tabla2[[#This Row],[Nro. DNI / CE]]="","Corregir",IF(LEN(Tabla2[[#This Row],[Nro. DNI / CE]])&gt;=8,"OK","Corregir"))</f>
        <v>OK</v>
      </c>
      <c r="AA3952" s="42">
        <f>COUNTIF(Tabla2[APELLIDOS Y NOMBRES],Tabla2[[#This Row],[APELLIDOS Y NOMBRES]])</f>
        <v>1</v>
      </c>
      <c r="AB3952" s="42">
        <f>IF(Tabla2[[#This Row],[Trabajador]]&gt;1,1/Tabla2[[#This Row],[Trabajador]],Tabla2[[#This Row],[Trabajador]])</f>
        <v>1</v>
      </c>
      <c r="AC3952" t="str">
        <f>+IFERROR(IF(Tabla2[[#This Row],[FECHA CESE/BAJA]]="","No Aplica",IF(AND(MONTH(Tabla2[[#This Row],[FECHA CESE/BAJA]])=MONTH(TODAY()-30),YEAR(Tabla2[[#This Row],[FECHA CESE/BAJA]])=YEAR(TODAY())),MONTH(TODAY()-30)&amp;"-"&amp;YEAR(TODAY()),"Borrar")),"No aplica")</f>
        <v>No aplica</v>
      </c>
      <c r="AD3952" t="str">
        <f>+IFERROR(IF(Tabla2[[#This Row],[FECHA INICIO DE LABORES EN OBRA]]="","No Aplica",IF(AND(MONTH(Tabla2[[#This Row],[FECHA INICIO DE LABORES EN OBRA]])=MONTH(TODAY()-30),YEAR(Tabla2[[#This Row],[FECHA INICIO DE LABORES EN OBRA]])=YEAR(TODAY())),MONTH(TODAY()-30)&amp;"-"&amp;YEAR(TODAY()),"No Aplica")),"No Aplica")</f>
        <v>No Aplica</v>
      </c>
    </row>
    <row r="3953" spans="1:30" x14ac:dyDescent="0.25">
      <c r="A3953" s="13" t="s">
        <v>12809</v>
      </c>
      <c r="B3953" s="15" t="s">
        <v>12810</v>
      </c>
      <c r="C3953" s="15" t="s">
        <v>12810</v>
      </c>
      <c r="D3953" s="15">
        <v>44263926</v>
      </c>
      <c r="E3953" s="15" t="s">
        <v>13025</v>
      </c>
      <c r="F3953" s="39">
        <v>31908</v>
      </c>
      <c r="G3953" s="15">
        <v>3</v>
      </c>
      <c r="H3953" s="15" t="s">
        <v>12812</v>
      </c>
      <c r="I3953" s="15" t="s">
        <v>12813</v>
      </c>
      <c r="J3953" s="15" t="s">
        <v>13026</v>
      </c>
      <c r="K3953" s="15" t="s">
        <v>2641</v>
      </c>
      <c r="L3953" s="40" t="s">
        <v>6</v>
      </c>
      <c r="M3953" s="39" t="s">
        <v>29</v>
      </c>
      <c r="N3953" s="41" t="s">
        <v>2098</v>
      </c>
      <c r="O3953" s="39">
        <v>45118</v>
      </c>
      <c r="P3953" s="40">
        <v>1</v>
      </c>
      <c r="Q3953" s="40">
        <v>1</v>
      </c>
      <c r="R3953" s="40" t="str">
        <f>IFERROR(VLOOKUP(Tabla2[[#This Row],[CONTRATISTA PRNCIPAL]],Hoja1!$L$5:$M$9,2,FALSE),"CJV")</f>
        <v>CJV</v>
      </c>
      <c r="S3953" s="40" t="str">
        <f>IF(Tabla2[[#This Row],[EMPRESA]]=Tabla2[[#This Row],[CONTRATISTA PRNCIPAL]],"Principal","Secundaria")</f>
        <v>Principal</v>
      </c>
      <c r="T3953" s="42">
        <f>IFERROR(1/COUNTIF(Tabla2[CONTRATISTA PRNCIPAL],Tabla2[[#This Row],[CONTRATISTA PRNCIPAL]]),0)</f>
        <v>0.005025125628140704</v>
      </c>
      <c r="U3953" s="43">
        <f>IF(((TODAY()-Tabla2[[#This Row],[FECHA NACIMIENTO]])/365)&lt;18,"Corregir", IF(((TODAY()-Tabla2[[#This Row],[FECHA NACIMIENTO]])/365)&gt;80, "Corregir",ROUNDDOWN(((TODAY()-Tabla2[[#This Row],[FECHA NACIMIENTO]])/365),0)))</f>
        <v>36</v>
      </c>
      <c r="V39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53" s="44" t="str">
        <f>+IF(Tabla2[[#This Row],[Edad]]="Corregir","Corregir","Ok")</f>
        <v>Ok</v>
      </c>
      <c r="X3953" s="42" t="str">
        <f>+IFERROR(VLOOKUP(Tabla2[[#This Row],[DISTRITO SEGÚN DNI]],Hoja1!$A$2:$B$32,2,FALSE),"No")</f>
        <v>No</v>
      </c>
      <c r="Y3953" s="42" t="str">
        <f>IF(OR(LOWER(Tabla2[[#This Row],[GENERO]])="masculino", LOWER(Tabla2[[#This Row],[GENERO]])="femenino"),"OK","Corregir")</f>
        <v>OK</v>
      </c>
      <c r="Z3953" s="42" t="str">
        <f>+IF(Tabla2[[#This Row],[Nro. DNI / CE]]="","Corregir",IF(LEN(Tabla2[[#This Row],[Nro. DNI / CE]])&gt;=8,"OK","Corregir"))</f>
        <v>OK</v>
      </c>
      <c r="AA3953" s="42">
        <f>COUNTIF(Tabla2[APELLIDOS Y NOMBRES],Tabla2[[#This Row],[APELLIDOS Y NOMBRES]])</f>
        <v>1</v>
      </c>
      <c r="AB3953" s="42">
        <f>IF(Tabla2[[#This Row],[Trabajador]]&gt;1,1/Tabla2[[#This Row],[Trabajador]],Tabla2[[#This Row],[Trabajador]])</f>
        <v>1</v>
      </c>
      <c r="AC3953" t="str">
        <f>+IFERROR(IF(Tabla2[[#This Row],[FECHA CESE/BAJA]]="","No Aplica",IF(AND(MONTH(Tabla2[[#This Row],[FECHA CESE/BAJA]])=MONTH(TODAY()-30),YEAR(Tabla2[[#This Row],[FECHA CESE/BAJA]])=YEAR(TODAY())),MONTH(TODAY()-30)&amp;"-"&amp;YEAR(TODAY()),"Borrar")),"No aplica")</f>
        <v>No aplica</v>
      </c>
      <c r="AD3953" t="str">
        <f>+IFERROR(IF(Tabla2[[#This Row],[FECHA INICIO DE LABORES EN OBRA]]="","No Aplica",IF(AND(MONTH(Tabla2[[#This Row],[FECHA INICIO DE LABORES EN OBRA]])=MONTH(TODAY()-30),YEAR(Tabla2[[#This Row],[FECHA INICIO DE LABORES EN OBRA]])=YEAR(TODAY())),MONTH(TODAY()-30)&amp;"-"&amp;YEAR(TODAY()),"No Aplica")),"No Aplica")</f>
        <v>No Aplica</v>
      </c>
    </row>
    <row r="3954" spans="1:30" x14ac:dyDescent="0.25">
      <c r="A3954" s="13" t="s">
        <v>12809</v>
      </c>
      <c r="B3954" s="15" t="s">
        <v>12810</v>
      </c>
      <c r="C3954" s="15" t="s">
        <v>12810</v>
      </c>
      <c r="D3954" s="15">
        <v>47427685</v>
      </c>
      <c r="E3954" s="15" t="s">
        <v>13027</v>
      </c>
      <c r="F3954" s="39">
        <v>33919</v>
      </c>
      <c r="G3954" s="15">
        <v>3</v>
      </c>
      <c r="H3954" s="15" t="s">
        <v>12822</v>
      </c>
      <c r="I3954" s="15" t="s">
        <v>12813</v>
      </c>
      <c r="J3954" s="15" t="s">
        <v>13028</v>
      </c>
      <c r="K3954" s="15" t="s">
        <v>2182</v>
      </c>
      <c r="L3954" s="40" t="s">
        <v>6</v>
      </c>
      <c r="M3954" s="39" t="s">
        <v>29</v>
      </c>
      <c r="N3954" s="41" t="s">
        <v>2098</v>
      </c>
      <c r="O3954" s="39">
        <v>44873</v>
      </c>
      <c r="P3954" s="40">
        <v>1</v>
      </c>
      <c r="Q3954" s="40">
        <v>1</v>
      </c>
      <c r="R3954" s="40" t="str">
        <f>IFERROR(VLOOKUP(Tabla2[[#This Row],[CONTRATISTA PRNCIPAL]],Hoja1!$L$5:$M$9,2,FALSE),"CJV")</f>
        <v>CJV</v>
      </c>
      <c r="S3954" s="40" t="str">
        <f>IF(Tabla2[[#This Row],[EMPRESA]]=Tabla2[[#This Row],[CONTRATISTA PRNCIPAL]],"Principal","Secundaria")</f>
        <v>Principal</v>
      </c>
      <c r="T3954" s="42">
        <f>IFERROR(1/COUNTIF(Tabla2[CONTRATISTA PRNCIPAL],Tabla2[[#This Row],[CONTRATISTA PRNCIPAL]]),0)</f>
        <v>0.005025125628140704</v>
      </c>
      <c r="U3954" s="43">
        <f>IF(((TODAY()-Tabla2[[#This Row],[FECHA NACIMIENTO]])/365)&lt;18,"Corregir", IF(((TODAY()-Tabla2[[#This Row],[FECHA NACIMIENTO]])/365)&gt;80, "Corregir",ROUNDDOWN(((TODAY()-Tabla2[[#This Row],[FECHA NACIMIENTO]])/365),0)))</f>
        <v>30</v>
      </c>
      <c r="V39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54" s="44" t="str">
        <f>+IF(Tabla2[[#This Row],[Edad]]="Corregir","Corregir","Ok")</f>
        <v>Ok</v>
      </c>
      <c r="X3954" s="42" t="str">
        <f>+IFERROR(VLOOKUP(Tabla2[[#This Row],[DISTRITO SEGÚN DNI]],Hoja1!$A$2:$B$32,2,FALSE),"No")</f>
        <v>No</v>
      </c>
      <c r="Y3954" s="42" t="str">
        <f>IF(OR(LOWER(Tabla2[[#This Row],[GENERO]])="masculino", LOWER(Tabla2[[#This Row],[GENERO]])="femenino"),"OK","Corregir")</f>
        <v>OK</v>
      </c>
      <c r="Z3954" s="42" t="str">
        <f>+IF(Tabla2[[#This Row],[Nro. DNI / CE]]="","Corregir",IF(LEN(Tabla2[[#This Row],[Nro. DNI / CE]])&gt;=8,"OK","Corregir"))</f>
        <v>OK</v>
      </c>
      <c r="AA3954" s="42">
        <f>COUNTIF(Tabla2[APELLIDOS Y NOMBRES],Tabla2[[#This Row],[APELLIDOS Y NOMBRES]])</f>
        <v>1</v>
      </c>
      <c r="AB3954" s="42">
        <f>IF(Tabla2[[#This Row],[Trabajador]]&gt;1,1/Tabla2[[#This Row],[Trabajador]],Tabla2[[#This Row],[Trabajador]])</f>
        <v>1</v>
      </c>
      <c r="AC3954" t="str">
        <f>+IFERROR(IF(Tabla2[[#This Row],[FECHA CESE/BAJA]]="","No Aplica",IF(AND(MONTH(Tabla2[[#This Row],[FECHA CESE/BAJA]])=MONTH(TODAY()-30),YEAR(Tabla2[[#This Row],[FECHA CESE/BAJA]])=YEAR(TODAY())),MONTH(TODAY()-30)&amp;"-"&amp;YEAR(TODAY()),"Borrar")),"No aplica")</f>
        <v>No aplica</v>
      </c>
      <c r="AD3954" t="str">
        <f>+IFERROR(IF(Tabla2[[#This Row],[FECHA INICIO DE LABORES EN OBRA]]="","No Aplica",IF(AND(MONTH(Tabla2[[#This Row],[FECHA INICIO DE LABORES EN OBRA]])=MONTH(TODAY()-30),YEAR(Tabla2[[#This Row],[FECHA INICIO DE LABORES EN OBRA]])=YEAR(TODAY())),MONTH(TODAY()-30)&amp;"-"&amp;YEAR(TODAY()),"No Aplica")),"No Aplica")</f>
        <v>No Aplica</v>
      </c>
    </row>
    <row r="3955" spans="1:30" x14ac:dyDescent="0.25">
      <c r="A3955" s="13" t="s">
        <v>12809</v>
      </c>
      <c r="B3955" s="15" t="s">
        <v>12810</v>
      </c>
      <c r="C3955" s="15" t="s">
        <v>12810</v>
      </c>
      <c r="D3955" s="15" t="s">
        <v>1605</v>
      </c>
      <c r="E3955" s="15" t="s">
        <v>1606</v>
      </c>
      <c r="F3955" s="39">
        <v>31247</v>
      </c>
      <c r="G3955" s="15">
        <v>3</v>
      </c>
      <c r="H3955" s="15" t="s">
        <v>12812</v>
      </c>
      <c r="I3955" s="15" t="s">
        <v>12813</v>
      </c>
      <c r="J3955" s="15" t="s">
        <v>13029</v>
      </c>
      <c r="K3955" s="15" t="s">
        <v>27</v>
      </c>
      <c r="L3955" s="40" t="s">
        <v>6</v>
      </c>
      <c r="M3955" s="39" t="s">
        <v>29</v>
      </c>
      <c r="N3955" s="41" t="s">
        <v>2114</v>
      </c>
      <c r="O3955" s="39">
        <v>45118</v>
      </c>
      <c r="P3955" s="40">
        <v>1</v>
      </c>
      <c r="Q3955" s="40">
        <v>1</v>
      </c>
      <c r="R3955" s="40" t="str">
        <f>IFERROR(VLOOKUP(Tabla2[[#This Row],[CONTRATISTA PRNCIPAL]],Hoja1!$L$5:$M$9,2,FALSE),"CJV")</f>
        <v>CJV</v>
      </c>
      <c r="S3955" s="40" t="str">
        <f>IF(Tabla2[[#This Row],[EMPRESA]]=Tabla2[[#This Row],[CONTRATISTA PRNCIPAL]],"Principal","Secundaria")</f>
        <v>Principal</v>
      </c>
      <c r="T3955" s="42">
        <f>IFERROR(1/COUNTIF(Tabla2[CONTRATISTA PRNCIPAL],Tabla2[[#This Row],[CONTRATISTA PRNCIPAL]]),0)</f>
        <v>0.005025125628140704</v>
      </c>
      <c r="U3955" s="43">
        <f>IF(((TODAY()-Tabla2[[#This Row],[FECHA NACIMIENTO]])/365)&lt;18,"Corregir", IF(((TODAY()-Tabla2[[#This Row],[FECHA NACIMIENTO]])/365)&gt;80, "Corregir",ROUNDDOWN(((TODAY()-Tabla2[[#This Row],[FECHA NACIMIENTO]])/365),0)))</f>
        <v>38</v>
      </c>
      <c r="V39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55" s="44" t="str">
        <f>+IF(Tabla2[[#This Row],[Edad]]="Corregir","Corregir","Ok")</f>
        <v>Ok</v>
      </c>
      <c r="X3955" s="42" t="str">
        <f>+IFERROR(VLOOKUP(Tabla2[[#This Row],[DISTRITO SEGÚN DNI]],Hoja1!$A$2:$B$32,2,FALSE),"No")</f>
        <v>CALLAO</v>
      </c>
      <c r="Y3955" s="42" t="str">
        <f>IF(OR(LOWER(Tabla2[[#This Row],[GENERO]])="masculino", LOWER(Tabla2[[#This Row],[GENERO]])="femenino"),"OK","Corregir")</f>
        <v>OK</v>
      </c>
      <c r="Z3955" s="42" t="str">
        <f>+IF(Tabla2[[#This Row],[Nro. DNI / CE]]="","Corregir",IF(LEN(Tabla2[[#This Row],[Nro. DNI / CE]])&gt;=8,"OK","Corregir"))</f>
        <v>OK</v>
      </c>
      <c r="AA3955" s="42">
        <f>COUNTIF(Tabla2[APELLIDOS Y NOMBRES],Tabla2[[#This Row],[APELLIDOS Y NOMBRES]])</f>
        <v>1</v>
      </c>
      <c r="AB3955" s="42">
        <f>IF(Tabla2[[#This Row],[Trabajador]]&gt;1,1/Tabla2[[#This Row],[Trabajador]],Tabla2[[#This Row],[Trabajador]])</f>
        <v>1</v>
      </c>
      <c r="AC3955" t="str">
        <f>+IFERROR(IF(Tabla2[[#This Row],[FECHA CESE/BAJA]]="","No Aplica",IF(AND(MONTH(Tabla2[[#This Row],[FECHA CESE/BAJA]])=MONTH(TODAY()-30),YEAR(Tabla2[[#This Row],[FECHA CESE/BAJA]])=YEAR(TODAY())),MONTH(TODAY()-30)&amp;"-"&amp;YEAR(TODAY()),"Borrar")),"No aplica")</f>
        <v>No aplica</v>
      </c>
      <c r="AD3955" t="str">
        <f>+IFERROR(IF(Tabla2[[#This Row],[FECHA INICIO DE LABORES EN OBRA]]="","No Aplica",IF(AND(MONTH(Tabla2[[#This Row],[FECHA INICIO DE LABORES EN OBRA]])=MONTH(TODAY()-30),YEAR(Tabla2[[#This Row],[FECHA INICIO DE LABORES EN OBRA]])=YEAR(TODAY())),MONTH(TODAY()-30)&amp;"-"&amp;YEAR(TODAY()),"No Aplica")),"No Aplica")</f>
        <v>No Aplica</v>
      </c>
    </row>
    <row r="3956" spans="1:30" x14ac:dyDescent="0.25">
      <c r="A3956" s="13" t="s">
        <v>12809</v>
      </c>
      <c r="B3956" s="15" t="s">
        <v>12810</v>
      </c>
      <c r="C3956" s="15" t="s">
        <v>12810</v>
      </c>
      <c r="D3956" s="15">
        <v>41385693</v>
      </c>
      <c r="E3956" s="15" t="s">
        <v>81</v>
      </c>
      <c r="F3956" s="39">
        <v>30086</v>
      </c>
      <c r="G3956" s="15">
        <v>3</v>
      </c>
      <c r="H3956" s="15" t="s">
        <v>12812</v>
      </c>
      <c r="I3956" s="15" t="s">
        <v>12813</v>
      </c>
      <c r="J3956" s="15" t="s">
        <v>13030</v>
      </c>
      <c r="K3956" s="15" t="s">
        <v>2022</v>
      </c>
      <c r="L3956" s="40" t="s">
        <v>6</v>
      </c>
      <c r="M3956" s="39" t="s">
        <v>29</v>
      </c>
      <c r="N3956" s="41" t="s">
        <v>2098</v>
      </c>
      <c r="O3956" s="39">
        <v>44280</v>
      </c>
      <c r="P3956" s="40">
        <v>1</v>
      </c>
      <c r="Q3956" s="40">
        <v>1</v>
      </c>
      <c r="R3956" s="40" t="str">
        <f>IFERROR(VLOOKUP(Tabla2[[#This Row],[CONTRATISTA PRNCIPAL]],Hoja1!$L$5:$M$9,2,FALSE),"CJV")</f>
        <v>CJV</v>
      </c>
      <c r="S3956" s="40" t="str">
        <f>IF(Tabla2[[#This Row],[EMPRESA]]=Tabla2[[#This Row],[CONTRATISTA PRNCIPAL]],"Principal","Secundaria")</f>
        <v>Principal</v>
      </c>
      <c r="T3956" s="42">
        <f>IFERROR(1/COUNTIF(Tabla2[CONTRATISTA PRNCIPAL],Tabla2[[#This Row],[CONTRATISTA PRNCIPAL]]),0)</f>
        <v>0.005025125628140704</v>
      </c>
      <c r="U3956" s="43">
        <f>IF(((TODAY()-Tabla2[[#This Row],[FECHA NACIMIENTO]])/365)&lt;18,"Corregir", IF(((TODAY()-Tabla2[[#This Row],[FECHA NACIMIENTO]])/365)&gt;80, "Corregir",ROUNDDOWN(((TODAY()-Tabla2[[#This Row],[FECHA NACIMIENTO]])/365),0)))</f>
        <v>41</v>
      </c>
      <c r="V39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56" s="44" t="str">
        <f>+IF(Tabla2[[#This Row],[Edad]]="Corregir","Corregir","Ok")</f>
        <v>Ok</v>
      </c>
      <c r="X3956" s="42" t="str">
        <f>+IFERROR(VLOOKUP(Tabla2[[#This Row],[DISTRITO SEGÚN DNI]],Hoja1!$A$2:$B$32,2,FALSE),"No")</f>
        <v>CALLAO</v>
      </c>
      <c r="Y3956" s="42" t="str">
        <f>IF(OR(LOWER(Tabla2[[#This Row],[GENERO]])="masculino", LOWER(Tabla2[[#This Row],[GENERO]])="femenino"),"OK","Corregir")</f>
        <v>OK</v>
      </c>
      <c r="Z3956" s="42" t="str">
        <f>+IF(Tabla2[[#This Row],[Nro. DNI / CE]]="","Corregir",IF(LEN(Tabla2[[#This Row],[Nro. DNI / CE]])&gt;=8,"OK","Corregir"))</f>
        <v>OK</v>
      </c>
      <c r="AA3956" s="42">
        <f>COUNTIF(Tabla2[APELLIDOS Y NOMBRES],Tabla2[[#This Row],[APELLIDOS Y NOMBRES]])</f>
        <v>1</v>
      </c>
      <c r="AB3956" s="42">
        <f>IF(Tabla2[[#This Row],[Trabajador]]&gt;1,1/Tabla2[[#This Row],[Trabajador]],Tabla2[[#This Row],[Trabajador]])</f>
        <v>1</v>
      </c>
      <c r="AC3956" t="str">
        <f>+IFERROR(IF(Tabla2[[#This Row],[FECHA CESE/BAJA]]="","No Aplica",IF(AND(MONTH(Tabla2[[#This Row],[FECHA CESE/BAJA]])=MONTH(TODAY()-30),YEAR(Tabla2[[#This Row],[FECHA CESE/BAJA]])=YEAR(TODAY())),MONTH(TODAY()-30)&amp;"-"&amp;YEAR(TODAY()),"Borrar")),"No aplica")</f>
        <v>No aplica</v>
      </c>
      <c r="AD3956" t="str">
        <f>+IFERROR(IF(Tabla2[[#This Row],[FECHA INICIO DE LABORES EN OBRA]]="","No Aplica",IF(AND(MONTH(Tabla2[[#This Row],[FECHA INICIO DE LABORES EN OBRA]])=MONTH(TODAY()-30),YEAR(Tabla2[[#This Row],[FECHA INICIO DE LABORES EN OBRA]])=YEAR(TODAY())),MONTH(TODAY()-30)&amp;"-"&amp;YEAR(TODAY()),"No Aplica")),"No Aplica")</f>
        <v>No Aplica</v>
      </c>
    </row>
    <row r="3957" spans="1:30" x14ac:dyDescent="0.25">
      <c r="A3957" s="13" t="s">
        <v>12809</v>
      </c>
      <c r="B3957" s="15" t="s">
        <v>12810</v>
      </c>
      <c r="C3957" s="15" t="s">
        <v>12810</v>
      </c>
      <c r="D3957" s="15">
        <v>70887288</v>
      </c>
      <c r="E3957" s="15" t="s">
        <v>188</v>
      </c>
      <c r="F3957" s="39">
        <v>34966</v>
      </c>
      <c r="G3957" s="15">
        <v>1</v>
      </c>
      <c r="H3957" s="15" t="s">
        <v>12860</v>
      </c>
      <c r="I3957" s="15" t="s">
        <v>12813</v>
      </c>
      <c r="J3957" s="15" t="s">
        <v>13031</v>
      </c>
      <c r="K3957" s="15" t="s">
        <v>27</v>
      </c>
      <c r="L3957" s="40" t="s">
        <v>6</v>
      </c>
      <c r="M3957" s="39" t="s">
        <v>29</v>
      </c>
      <c r="N3957" s="41" t="s">
        <v>2098</v>
      </c>
      <c r="O3957" s="39">
        <v>44925</v>
      </c>
      <c r="P3957" s="40">
        <v>1</v>
      </c>
      <c r="Q3957" s="40">
        <v>1</v>
      </c>
      <c r="R3957" s="40" t="str">
        <f>IFERROR(VLOOKUP(Tabla2[[#This Row],[CONTRATISTA PRNCIPAL]],Hoja1!$L$5:$M$9,2,FALSE),"CJV")</f>
        <v>CJV</v>
      </c>
      <c r="S3957" s="40" t="str">
        <f>IF(Tabla2[[#This Row],[EMPRESA]]=Tabla2[[#This Row],[CONTRATISTA PRNCIPAL]],"Principal","Secundaria")</f>
        <v>Principal</v>
      </c>
      <c r="T3957" s="42">
        <f>IFERROR(1/COUNTIF(Tabla2[CONTRATISTA PRNCIPAL],Tabla2[[#This Row],[CONTRATISTA PRNCIPAL]]),0)</f>
        <v>0.005025125628140704</v>
      </c>
      <c r="U3957" s="43">
        <f>IF(((TODAY()-Tabla2[[#This Row],[FECHA NACIMIENTO]])/365)&lt;18,"Corregir", IF(((TODAY()-Tabla2[[#This Row],[FECHA NACIMIENTO]])/365)&gt;80, "Corregir",ROUNDDOWN(((TODAY()-Tabla2[[#This Row],[FECHA NACIMIENTO]])/365),0)))</f>
        <v>28</v>
      </c>
      <c r="V39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57" s="44" t="str">
        <f>+IF(Tabla2[[#This Row],[Edad]]="Corregir","Corregir","Ok")</f>
        <v>Ok</v>
      </c>
      <c r="X3957" s="42" t="str">
        <f>+IFERROR(VLOOKUP(Tabla2[[#This Row],[DISTRITO SEGÚN DNI]],Hoja1!$A$2:$B$32,2,FALSE),"No")</f>
        <v>CALLAO</v>
      </c>
      <c r="Y3957" s="42" t="str">
        <f>IF(OR(LOWER(Tabla2[[#This Row],[GENERO]])="masculino", LOWER(Tabla2[[#This Row],[GENERO]])="femenino"),"OK","Corregir")</f>
        <v>OK</v>
      </c>
      <c r="Z3957" s="42" t="str">
        <f>+IF(Tabla2[[#This Row],[Nro. DNI / CE]]="","Corregir",IF(LEN(Tabla2[[#This Row],[Nro. DNI / CE]])&gt;=8,"OK","Corregir"))</f>
        <v>OK</v>
      </c>
      <c r="AA3957" s="42">
        <f>COUNTIF(Tabla2[APELLIDOS Y NOMBRES],Tabla2[[#This Row],[APELLIDOS Y NOMBRES]])</f>
        <v>1</v>
      </c>
      <c r="AB3957" s="42">
        <f>IF(Tabla2[[#This Row],[Trabajador]]&gt;1,1/Tabla2[[#This Row],[Trabajador]],Tabla2[[#This Row],[Trabajador]])</f>
        <v>1</v>
      </c>
      <c r="AC3957" t="str">
        <f>+IFERROR(IF(Tabla2[[#This Row],[FECHA CESE/BAJA]]="","No Aplica",IF(AND(MONTH(Tabla2[[#This Row],[FECHA CESE/BAJA]])=MONTH(TODAY()-30),YEAR(Tabla2[[#This Row],[FECHA CESE/BAJA]])=YEAR(TODAY())),MONTH(TODAY()-30)&amp;"-"&amp;YEAR(TODAY()),"Borrar")),"No aplica")</f>
        <v>No aplica</v>
      </c>
      <c r="AD3957" t="str">
        <f>+IFERROR(IF(Tabla2[[#This Row],[FECHA INICIO DE LABORES EN OBRA]]="","No Aplica",IF(AND(MONTH(Tabla2[[#This Row],[FECHA INICIO DE LABORES EN OBRA]])=MONTH(TODAY()-30),YEAR(Tabla2[[#This Row],[FECHA INICIO DE LABORES EN OBRA]])=YEAR(TODAY())),MONTH(TODAY()-30)&amp;"-"&amp;YEAR(TODAY()),"No Aplica")),"No Aplica")</f>
        <v>No Aplica</v>
      </c>
    </row>
    <row r="3958" spans="1:30" x14ac:dyDescent="0.25">
      <c r="A3958" s="13" t="s">
        <v>12809</v>
      </c>
      <c r="B3958" s="15" t="s">
        <v>12810</v>
      </c>
      <c r="C3958" s="15" t="s">
        <v>12810</v>
      </c>
      <c r="D3958" s="15">
        <v>70370932</v>
      </c>
      <c r="E3958" s="15" t="s">
        <v>13032</v>
      </c>
      <c r="F3958" s="39">
        <v>34571</v>
      </c>
      <c r="G3958" s="15">
        <v>1</v>
      </c>
      <c r="H3958" s="15" t="s">
        <v>13033</v>
      </c>
      <c r="I3958" s="15" t="s">
        <v>12813</v>
      </c>
      <c r="J3958" s="15" t="s">
        <v>13034</v>
      </c>
      <c r="K3958" s="15" t="s">
        <v>2445</v>
      </c>
      <c r="L3958" s="40" t="s">
        <v>6</v>
      </c>
      <c r="M3958" s="39" t="s">
        <v>29</v>
      </c>
      <c r="N3958" s="41" t="s">
        <v>2098</v>
      </c>
      <c r="O3958" s="39">
        <v>45159</v>
      </c>
      <c r="P3958" s="40">
        <v>1</v>
      </c>
      <c r="Q3958" s="40">
        <v>1</v>
      </c>
      <c r="R3958" s="40" t="str">
        <f>IFERROR(VLOOKUP(Tabla2[[#This Row],[CONTRATISTA PRNCIPAL]],Hoja1!$L$5:$M$9,2,FALSE),"CJV")</f>
        <v>CJV</v>
      </c>
      <c r="S3958" s="40" t="str">
        <f>IF(Tabla2[[#This Row],[EMPRESA]]=Tabla2[[#This Row],[CONTRATISTA PRNCIPAL]],"Principal","Secundaria")</f>
        <v>Principal</v>
      </c>
      <c r="T3958" s="42">
        <f>IFERROR(1/COUNTIF(Tabla2[CONTRATISTA PRNCIPAL],Tabla2[[#This Row],[CONTRATISTA PRNCIPAL]]),0)</f>
        <v>0.005025125628140704</v>
      </c>
      <c r="U3958" s="43">
        <f>IF(((TODAY()-Tabla2[[#This Row],[FECHA NACIMIENTO]])/365)&lt;18,"Corregir", IF(((TODAY()-Tabla2[[#This Row],[FECHA NACIMIENTO]])/365)&gt;80, "Corregir",ROUNDDOWN(((TODAY()-Tabla2[[#This Row],[FECHA NACIMIENTO]])/365),0)))</f>
        <v>29</v>
      </c>
      <c r="V39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58" s="44" t="str">
        <f>+IF(Tabla2[[#This Row],[Edad]]="Corregir","Corregir","Ok")</f>
        <v>Ok</v>
      </c>
      <c r="X3958" s="42" t="str">
        <f>+IFERROR(VLOOKUP(Tabla2[[#This Row],[DISTRITO SEGÚN DNI]],Hoja1!$A$2:$B$32,2,FALSE),"No")</f>
        <v>No</v>
      </c>
      <c r="Y3958" s="42" t="str">
        <f>IF(OR(LOWER(Tabla2[[#This Row],[GENERO]])="masculino", LOWER(Tabla2[[#This Row],[GENERO]])="femenino"),"OK","Corregir")</f>
        <v>OK</v>
      </c>
      <c r="Z3958" s="42" t="str">
        <f>+IF(Tabla2[[#This Row],[Nro. DNI / CE]]="","Corregir",IF(LEN(Tabla2[[#This Row],[Nro. DNI / CE]])&gt;=8,"OK","Corregir"))</f>
        <v>OK</v>
      </c>
      <c r="AA3958" s="42">
        <f>COUNTIF(Tabla2[APELLIDOS Y NOMBRES],Tabla2[[#This Row],[APELLIDOS Y NOMBRES]])</f>
        <v>1</v>
      </c>
      <c r="AB3958" s="42">
        <f>IF(Tabla2[[#This Row],[Trabajador]]&gt;1,1/Tabla2[[#This Row],[Trabajador]],Tabla2[[#This Row],[Trabajador]])</f>
        <v>1</v>
      </c>
      <c r="AC3958" t="str">
        <f>+IFERROR(IF(Tabla2[[#This Row],[FECHA CESE/BAJA]]="","No Aplica",IF(AND(MONTH(Tabla2[[#This Row],[FECHA CESE/BAJA]])=MONTH(TODAY()-30),YEAR(Tabla2[[#This Row],[FECHA CESE/BAJA]])=YEAR(TODAY())),MONTH(TODAY()-30)&amp;"-"&amp;YEAR(TODAY()),"Borrar")),"No aplica")</f>
        <v>No aplica</v>
      </c>
      <c r="AD3958" t="str">
        <f>+IFERROR(IF(Tabla2[[#This Row],[FECHA INICIO DE LABORES EN OBRA]]="","No Aplica",IF(AND(MONTH(Tabla2[[#This Row],[FECHA INICIO DE LABORES EN OBRA]])=MONTH(TODAY()-30),YEAR(Tabla2[[#This Row],[FECHA INICIO DE LABORES EN OBRA]])=YEAR(TODAY())),MONTH(TODAY()-30)&amp;"-"&amp;YEAR(TODAY()),"No Aplica")),"No Aplica")</f>
        <v>8-2023</v>
      </c>
    </row>
    <row r="3959" spans="1:30" x14ac:dyDescent="0.25">
      <c r="A3959" s="13" t="s">
        <v>12809</v>
      </c>
      <c r="B3959" s="15" t="s">
        <v>12810</v>
      </c>
      <c r="C3959" s="15" t="s">
        <v>12810</v>
      </c>
      <c r="D3959" s="15">
        <v>41932085</v>
      </c>
      <c r="E3959" s="15" t="s">
        <v>13035</v>
      </c>
      <c r="F3959" s="39">
        <v>30548</v>
      </c>
      <c r="G3959" s="15">
        <v>1</v>
      </c>
      <c r="H3959" s="15" t="s">
        <v>13036</v>
      </c>
      <c r="I3959" s="15" t="s">
        <v>12813</v>
      </c>
      <c r="J3959" s="15" t="s">
        <v>13037</v>
      </c>
      <c r="K3959" s="15" t="s">
        <v>5229</v>
      </c>
      <c r="L3959" s="40" t="s">
        <v>6</v>
      </c>
      <c r="M3959" s="39" t="s">
        <v>29</v>
      </c>
      <c r="N3959" s="41" t="s">
        <v>2098</v>
      </c>
      <c r="O3959" s="39">
        <v>44987</v>
      </c>
      <c r="P3959" s="40">
        <v>1</v>
      </c>
      <c r="Q3959" s="40">
        <v>2</v>
      </c>
      <c r="R3959" s="40" t="str">
        <f>IFERROR(VLOOKUP(Tabla2[[#This Row],[CONTRATISTA PRNCIPAL]],Hoja1!$L$5:$M$9,2,FALSE),"CJV")</f>
        <v>CJV</v>
      </c>
      <c r="S3959" s="40" t="str">
        <f>IF(Tabla2[[#This Row],[EMPRESA]]=Tabla2[[#This Row],[CONTRATISTA PRNCIPAL]],"Principal","Secundaria")</f>
        <v>Principal</v>
      </c>
      <c r="T3959" s="42">
        <f>IFERROR(1/COUNTIF(Tabla2[CONTRATISTA PRNCIPAL],Tabla2[[#This Row],[CONTRATISTA PRNCIPAL]]),0)</f>
        <v>0.005025125628140704</v>
      </c>
      <c r="U3959" s="43">
        <f>IF(((TODAY()-Tabla2[[#This Row],[FECHA NACIMIENTO]])/365)&lt;18,"Corregir", IF(((TODAY()-Tabla2[[#This Row],[FECHA NACIMIENTO]])/365)&gt;80, "Corregir",ROUNDDOWN(((TODAY()-Tabla2[[#This Row],[FECHA NACIMIENTO]])/365),0)))</f>
        <v>40</v>
      </c>
      <c r="V39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59" s="44" t="str">
        <f>+IF(Tabla2[[#This Row],[Edad]]="Corregir","Corregir","Ok")</f>
        <v>Ok</v>
      </c>
      <c r="X3959" s="42" t="str">
        <f>+IFERROR(VLOOKUP(Tabla2[[#This Row],[DISTRITO SEGÚN DNI]],Hoja1!$A$2:$B$32,2,FALSE),"No")</f>
        <v>No</v>
      </c>
      <c r="Y3959" s="42" t="str">
        <f>IF(OR(LOWER(Tabla2[[#This Row],[GENERO]])="masculino", LOWER(Tabla2[[#This Row],[GENERO]])="femenino"),"OK","Corregir")</f>
        <v>OK</v>
      </c>
      <c r="Z3959" s="42" t="str">
        <f>+IF(Tabla2[[#This Row],[Nro. DNI / CE]]="","Corregir",IF(LEN(Tabla2[[#This Row],[Nro. DNI / CE]])&gt;=8,"OK","Corregir"))</f>
        <v>OK</v>
      </c>
      <c r="AA3959" s="42">
        <f>COUNTIF(Tabla2[APELLIDOS Y NOMBRES],Tabla2[[#This Row],[APELLIDOS Y NOMBRES]])</f>
        <v>1</v>
      </c>
      <c r="AB3959" s="42">
        <f>IF(Tabla2[[#This Row],[Trabajador]]&gt;1,1/Tabla2[[#This Row],[Trabajador]],Tabla2[[#This Row],[Trabajador]])</f>
        <v>1</v>
      </c>
      <c r="AC3959" t="str">
        <f>+IFERROR(IF(Tabla2[[#This Row],[FECHA CESE/BAJA]]="","No Aplica",IF(AND(MONTH(Tabla2[[#This Row],[FECHA CESE/BAJA]])=MONTH(TODAY()-30),YEAR(Tabla2[[#This Row],[FECHA CESE/BAJA]])=YEAR(TODAY())),MONTH(TODAY()-30)&amp;"-"&amp;YEAR(TODAY()),"Borrar")),"No aplica")</f>
        <v>No aplica</v>
      </c>
      <c r="AD3959" t="str">
        <f>+IFERROR(IF(Tabla2[[#This Row],[FECHA INICIO DE LABORES EN OBRA]]="","No Aplica",IF(AND(MONTH(Tabla2[[#This Row],[FECHA INICIO DE LABORES EN OBRA]])=MONTH(TODAY()-30),YEAR(Tabla2[[#This Row],[FECHA INICIO DE LABORES EN OBRA]])=YEAR(TODAY())),MONTH(TODAY()-30)&amp;"-"&amp;YEAR(TODAY()),"No Aplica")),"No Aplica")</f>
        <v>No Aplica</v>
      </c>
    </row>
    <row r="3960" spans="1:30" x14ac:dyDescent="0.25">
      <c r="A3960" s="13" t="s">
        <v>12809</v>
      </c>
      <c r="B3960" s="15" t="s">
        <v>12810</v>
      </c>
      <c r="C3960" s="15" t="s">
        <v>12810</v>
      </c>
      <c r="D3960" s="15">
        <v>10607332</v>
      </c>
      <c r="E3960" s="15" t="s">
        <v>41</v>
      </c>
      <c r="F3960" s="39">
        <v>28550</v>
      </c>
      <c r="G3960" s="15">
        <v>3</v>
      </c>
      <c r="H3960" s="15" t="s">
        <v>12812</v>
      </c>
      <c r="I3960" s="15" t="s">
        <v>12813</v>
      </c>
      <c r="J3960" s="15" t="s">
        <v>13038</v>
      </c>
      <c r="K3960" s="15" t="s">
        <v>17</v>
      </c>
      <c r="L3960" s="40" t="s">
        <v>6</v>
      </c>
      <c r="M3960" s="39" t="s">
        <v>29</v>
      </c>
      <c r="N3960" s="41" t="s">
        <v>2098</v>
      </c>
      <c r="O3960" s="39">
        <v>43455</v>
      </c>
      <c r="P3960" s="40">
        <v>1</v>
      </c>
      <c r="Q3960" s="40">
        <v>1</v>
      </c>
      <c r="R3960" s="40" t="str">
        <f>IFERROR(VLOOKUP(Tabla2[[#This Row],[CONTRATISTA PRNCIPAL]],Hoja1!$L$5:$M$9,2,FALSE),"CJV")</f>
        <v>CJV</v>
      </c>
      <c r="S3960" s="40" t="str">
        <f>IF(Tabla2[[#This Row],[EMPRESA]]=Tabla2[[#This Row],[CONTRATISTA PRNCIPAL]],"Principal","Secundaria")</f>
        <v>Principal</v>
      </c>
      <c r="T3960" s="42">
        <f>IFERROR(1/COUNTIF(Tabla2[CONTRATISTA PRNCIPAL],Tabla2[[#This Row],[CONTRATISTA PRNCIPAL]]),0)</f>
        <v>0.005025125628140704</v>
      </c>
      <c r="U3960" s="43">
        <f>IF(((TODAY()-Tabla2[[#This Row],[FECHA NACIMIENTO]])/365)&lt;18,"Corregir", IF(((TODAY()-Tabla2[[#This Row],[FECHA NACIMIENTO]])/365)&gt;80, "Corregir",ROUNDDOWN(((TODAY()-Tabla2[[#This Row],[FECHA NACIMIENTO]])/365),0)))</f>
        <v>45</v>
      </c>
      <c r="V39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60" s="44" t="str">
        <f>+IF(Tabla2[[#This Row],[Edad]]="Corregir","Corregir","Ok")</f>
        <v>Ok</v>
      </c>
      <c r="X3960" s="42" t="str">
        <f>+IFERROR(VLOOKUP(Tabla2[[#This Row],[DISTRITO SEGÚN DNI]],Hoja1!$A$2:$B$32,2,FALSE),"No")</f>
        <v>ATE</v>
      </c>
      <c r="Y3960" s="42" t="str">
        <f>IF(OR(LOWER(Tabla2[[#This Row],[GENERO]])="masculino", LOWER(Tabla2[[#This Row],[GENERO]])="femenino"),"OK","Corregir")</f>
        <v>OK</v>
      </c>
      <c r="Z3960" s="42" t="str">
        <f>+IF(Tabla2[[#This Row],[Nro. DNI / CE]]="","Corregir",IF(LEN(Tabla2[[#This Row],[Nro. DNI / CE]])&gt;=8,"OK","Corregir"))</f>
        <v>OK</v>
      </c>
      <c r="AA3960" s="42">
        <f>COUNTIF(Tabla2[APELLIDOS Y NOMBRES],Tabla2[[#This Row],[APELLIDOS Y NOMBRES]])</f>
        <v>1</v>
      </c>
      <c r="AB3960" s="42">
        <f>IF(Tabla2[[#This Row],[Trabajador]]&gt;1,1/Tabla2[[#This Row],[Trabajador]],Tabla2[[#This Row],[Trabajador]])</f>
        <v>1</v>
      </c>
      <c r="AC3960" t="str">
        <f>+IFERROR(IF(Tabla2[[#This Row],[FECHA CESE/BAJA]]="","No Aplica",IF(AND(MONTH(Tabla2[[#This Row],[FECHA CESE/BAJA]])=MONTH(TODAY()-30),YEAR(Tabla2[[#This Row],[FECHA CESE/BAJA]])=YEAR(TODAY())),MONTH(TODAY()-30)&amp;"-"&amp;YEAR(TODAY()),"Borrar")),"No aplica")</f>
        <v>No aplica</v>
      </c>
      <c r="AD3960" t="str">
        <f>+IFERROR(IF(Tabla2[[#This Row],[FECHA INICIO DE LABORES EN OBRA]]="","No Aplica",IF(AND(MONTH(Tabla2[[#This Row],[FECHA INICIO DE LABORES EN OBRA]])=MONTH(TODAY()-30),YEAR(Tabla2[[#This Row],[FECHA INICIO DE LABORES EN OBRA]])=YEAR(TODAY())),MONTH(TODAY()-30)&amp;"-"&amp;YEAR(TODAY()),"No Aplica")),"No Aplica")</f>
        <v>No Aplica</v>
      </c>
    </row>
    <row r="3961" spans="1:30" x14ac:dyDescent="0.25">
      <c r="A3961" s="13" t="s">
        <v>12809</v>
      </c>
      <c r="B3961" s="15" t="s">
        <v>12810</v>
      </c>
      <c r="C3961" s="15" t="s">
        <v>12810</v>
      </c>
      <c r="D3961" s="15">
        <v>10882184</v>
      </c>
      <c r="E3961" s="15" t="s">
        <v>13039</v>
      </c>
      <c r="F3961" s="39">
        <v>28148</v>
      </c>
      <c r="G3961" s="15">
        <v>3</v>
      </c>
      <c r="H3961" s="15" t="s">
        <v>12812</v>
      </c>
      <c r="I3961" s="15" t="s">
        <v>12813</v>
      </c>
      <c r="J3961" s="15" t="s">
        <v>13040</v>
      </c>
      <c r="K3961" s="15" t="s">
        <v>2237</v>
      </c>
      <c r="L3961" s="40" t="s">
        <v>6</v>
      </c>
      <c r="M3961" s="39" t="s">
        <v>29</v>
      </c>
      <c r="N3961" s="41" t="s">
        <v>2098</v>
      </c>
      <c r="O3961" s="39">
        <v>44980</v>
      </c>
      <c r="P3961" s="40">
        <v>1</v>
      </c>
      <c r="Q3961" s="40">
        <v>1</v>
      </c>
      <c r="R3961" s="40" t="str">
        <f>IFERROR(VLOOKUP(Tabla2[[#This Row],[CONTRATISTA PRNCIPAL]],Hoja1!$L$5:$M$9,2,FALSE),"CJV")</f>
        <v>CJV</v>
      </c>
      <c r="S3961" s="40" t="str">
        <f>IF(Tabla2[[#This Row],[EMPRESA]]=Tabla2[[#This Row],[CONTRATISTA PRNCIPAL]],"Principal","Secundaria")</f>
        <v>Principal</v>
      </c>
      <c r="T3961" s="42">
        <f>IFERROR(1/COUNTIF(Tabla2[CONTRATISTA PRNCIPAL],Tabla2[[#This Row],[CONTRATISTA PRNCIPAL]]),0)</f>
        <v>0.005025125628140704</v>
      </c>
      <c r="U3961" s="43">
        <f>IF(((TODAY()-Tabla2[[#This Row],[FECHA NACIMIENTO]])/365)&lt;18,"Corregir", IF(((TODAY()-Tabla2[[#This Row],[FECHA NACIMIENTO]])/365)&gt;80, "Corregir",ROUNDDOWN(((TODAY()-Tabla2[[#This Row],[FECHA NACIMIENTO]])/365),0)))</f>
        <v>46</v>
      </c>
      <c r="V39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61" s="44" t="str">
        <f>+IF(Tabla2[[#This Row],[Edad]]="Corregir","Corregir","Ok")</f>
        <v>Ok</v>
      </c>
      <c r="X3961" s="42" t="str">
        <f>+IFERROR(VLOOKUP(Tabla2[[#This Row],[DISTRITO SEGÚN DNI]],Hoja1!$A$2:$B$32,2,FALSE),"No")</f>
        <v>No</v>
      </c>
      <c r="Y3961" s="42" t="str">
        <f>IF(OR(LOWER(Tabla2[[#This Row],[GENERO]])="masculino", LOWER(Tabla2[[#This Row],[GENERO]])="femenino"),"OK","Corregir")</f>
        <v>OK</v>
      </c>
      <c r="Z3961" s="42" t="str">
        <f>+IF(Tabla2[[#This Row],[Nro. DNI / CE]]="","Corregir",IF(LEN(Tabla2[[#This Row],[Nro. DNI / CE]])&gt;=8,"OK","Corregir"))</f>
        <v>OK</v>
      </c>
      <c r="AA3961" s="42">
        <f>COUNTIF(Tabla2[APELLIDOS Y NOMBRES],Tabla2[[#This Row],[APELLIDOS Y NOMBRES]])</f>
        <v>1</v>
      </c>
      <c r="AB3961" s="42">
        <f>IF(Tabla2[[#This Row],[Trabajador]]&gt;1,1/Tabla2[[#This Row],[Trabajador]],Tabla2[[#This Row],[Trabajador]])</f>
        <v>1</v>
      </c>
      <c r="AC3961" t="str">
        <f>+IFERROR(IF(Tabla2[[#This Row],[FECHA CESE/BAJA]]="","No Aplica",IF(AND(MONTH(Tabla2[[#This Row],[FECHA CESE/BAJA]])=MONTH(TODAY()-30),YEAR(Tabla2[[#This Row],[FECHA CESE/BAJA]])=YEAR(TODAY())),MONTH(TODAY()-30)&amp;"-"&amp;YEAR(TODAY()),"Borrar")),"No aplica")</f>
        <v>No aplica</v>
      </c>
      <c r="AD3961" t="str">
        <f>+IFERROR(IF(Tabla2[[#This Row],[FECHA INICIO DE LABORES EN OBRA]]="","No Aplica",IF(AND(MONTH(Tabla2[[#This Row],[FECHA INICIO DE LABORES EN OBRA]])=MONTH(TODAY()-30),YEAR(Tabla2[[#This Row],[FECHA INICIO DE LABORES EN OBRA]])=YEAR(TODAY())),MONTH(TODAY()-30)&amp;"-"&amp;YEAR(TODAY()),"No Aplica")),"No Aplica")</f>
        <v>No Aplica</v>
      </c>
    </row>
    <row r="3962" spans="1:30" x14ac:dyDescent="0.25">
      <c r="A3962" s="13" t="s">
        <v>12809</v>
      </c>
      <c r="B3962" s="15" t="s">
        <v>12810</v>
      </c>
      <c r="C3962" s="15" t="s">
        <v>12810</v>
      </c>
      <c r="D3962" s="15" t="s">
        <v>13041</v>
      </c>
      <c r="E3962" s="15" t="s">
        <v>13042</v>
      </c>
      <c r="F3962" s="39">
        <v>27061</v>
      </c>
      <c r="G3962" s="15">
        <v>3</v>
      </c>
      <c r="H3962" s="15" t="s">
        <v>12812</v>
      </c>
      <c r="I3962" s="15" t="s">
        <v>12813</v>
      </c>
      <c r="J3962" s="15" t="s">
        <v>13043</v>
      </c>
      <c r="K3962" s="15" t="s">
        <v>2237</v>
      </c>
      <c r="L3962" s="40" t="s">
        <v>6</v>
      </c>
      <c r="M3962" s="39" t="s">
        <v>29</v>
      </c>
      <c r="N3962" s="41" t="s">
        <v>2098</v>
      </c>
      <c r="O3962" s="39">
        <v>44845</v>
      </c>
      <c r="P3962" s="40">
        <v>1</v>
      </c>
      <c r="Q3962" s="40">
        <v>1</v>
      </c>
      <c r="R3962" s="40" t="str">
        <f>IFERROR(VLOOKUP(Tabla2[[#This Row],[CONTRATISTA PRNCIPAL]],Hoja1!$L$5:$M$9,2,FALSE),"CJV")</f>
        <v>CJV</v>
      </c>
      <c r="S3962" s="40" t="str">
        <f>IF(Tabla2[[#This Row],[EMPRESA]]=Tabla2[[#This Row],[CONTRATISTA PRNCIPAL]],"Principal","Secundaria")</f>
        <v>Principal</v>
      </c>
      <c r="T3962" s="42">
        <f>IFERROR(1/COUNTIF(Tabla2[CONTRATISTA PRNCIPAL],Tabla2[[#This Row],[CONTRATISTA PRNCIPAL]]),0)</f>
        <v>0.005025125628140704</v>
      </c>
      <c r="U3962" s="43">
        <f>IF(((TODAY()-Tabla2[[#This Row],[FECHA NACIMIENTO]])/365)&lt;18,"Corregir", IF(((TODAY()-Tabla2[[#This Row],[FECHA NACIMIENTO]])/365)&gt;80, "Corregir",ROUNDDOWN(((TODAY()-Tabla2[[#This Row],[FECHA NACIMIENTO]])/365),0)))</f>
        <v>49</v>
      </c>
      <c r="V39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62" s="44" t="str">
        <f>+IF(Tabla2[[#This Row],[Edad]]="Corregir","Corregir","Ok")</f>
        <v>Ok</v>
      </c>
      <c r="X3962" s="42" t="str">
        <f>+IFERROR(VLOOKUP(Tabla2[[#This Row],[DISTRITO SEGÚN DNI]],Hoja1!$A$2:$B$32,2,FALSE),"No")</f>
        <v>No</v>
      </c>
      <c r="Y3962" s="42" t="str">
        <f>IF(OR(LOWER(Tabla2[[#This Row],[GENERO]])="masculino", LOWER(Tabla2[[#This Row],[GENERO]])="femenino"),"OK","Corregir")</f>
        <v>OK</v>
      </c>
      <c r="Z3962" s="42" t="str">
        <f>+IF(Tabla2[[#This Row],[Nro. DNI / CE]]="","Corregir",IF(LEN(Tabla2[[#This Row],[Nro. DNI / CE]])&gt;=8,"OK","Corregir"))</f>
        <v>OK</v>
      </c>
      <c r="AA3962" s="42">
        <f>COUNTIF(Tabla2[APELLIDOS Y NOMBRES],Tabla2[[#This Row],[APELLIDOS Y NOMBRES]])</f>
        <v>1</v>
      </c>
      <c r="AB3962" s="42">
        <f>IF(Tabla2[[#This Row],[Trabajador]]&gt;1,1/Tabla2[[#This Row],[Trabajador]],Tabla2[[#This Row],[Trabajador]])</f>
        <v>1</v>
      </c>
      <c r="AC3962" t="str">
        <f>+IFERROR(IF(Tabla2[[#This Row],[FECHA CESE/BAJA]]="","No Aplica",IF(AND(MONTH(Tabla2[[#This Row],[FECHA CESE/BAJA]])=MONTH(TODAY()-30),YEAR(Tabla2[[#This Row],[FECHA CESE/BAJA]])=YEAR(TODAY())),MONTH(TODAY()-30)&amp;"-"&amp;YEAR(TODAY()),"Borrar")),"No aplica")</f>
        <v>No aplica</v>
      </c>
      <c r="AD3962" t="str">
        <f>+IFERROR(IF(Tabla2[[#This Row],[FECHA INICIO DE LABORES EN OBRA]]="","No Aplica",IF(AND(MONTH(Tabla2[[#This Row],[FECHA INICIO DE LABORES EN OBRA]])=MONTH(TODAY()-30),YEAR(Tabla2[[#This Row],[FECHA INICIO DE LABORES EN OBRA]])=YEAR(TODAY())),MONTH(TODAY()-30)&amp;"-"&amp;YEAR(TODAY()),"No Aplica")),"No Aplica")</f>
        <v>No Aplica</v>
      </c>
    </row>
    <row r="3963" spans="1:30" x14ac:dyDescent="0.25">
      <c r="A3963" s="13" t="s">
        <v>12809</v>
      </c>
      <c r="B3963" s="15" t="s">
        <v>12854</v>
      </c>
      <c r="C3963" s="15" t="s">
        <v>12810</v>
      </c>
      <c r="D3963" s="15">
        <v>25767115</v>
      </c>
      <c r="E3963" s="15" t="s">
        <v>13044</v>
      </c>
      <c r="F3963" s="39">
        <v>27112</v>
      </c>
      <c r="G3963" s="15">
        <v>3</v>
      </c>
      <c r="H3963" s="15" t="s">
        <v>12104</v>
      </c>
      <c r="I3963" s="15" t="s">
        <v>12813</v>
      </c>
      <c r="J3963" s="15" t="s">
        <v>13045</v>
      </c>
      <c r="K3963" s="15" t="s">
        <v>2182</v>
      </c>
      <c r="L3963" s="40" t="s">
        <v>6</v>
      </c>
      <c r="M3963" s="39" t="s">
        <v>29</v>
      </c>
      <c r="N3963" s="41" t="s">
        <v>2098</v>
      </c>
      <c r="O3963" s="39">
        <v>44522</v>
      </c>
      <c r="P3963" s="40">
        <v>1</v>
      </c>
      <c r="Q3963" s="40">
        <v>1</v>
      </c>
      <c r="R3963" s="40" t="str">
        <f>IFERROR(VLOOKUP(Tabla2[[#This Row],[CONTRATISTA PRNCIPAL]],Hoja1!$L$5:$M$9,2,FALSE),"CJV")</f>
        <v>CJV</v>
      </c>
      <c r="S3963" s="40" t="str">
        <f>IF(Tabla2[[#This Row],[EMPRESA]]=Tabla2[[#This Row],[CONTRATISTA PRNCIPAL]],"Principal","Secundaria")</f>
        <v>Secundaria</v>
      </c>
      <c r="T3963" s="42">
        <f>IFERROR(1/COUNTIF(Tabla2[CONTRATISTA PRNCIPAL],Tabla2[[#This Row],[CONTRATISTA PRNCIPAL]]),0)</f>
        <v>0.005025125628140704</v>
      </c>
      <c r="U3963" s="43">
        <f>IF(((TODAY()-Tabla2[[#This Row],[FECHA NACIMIENTO]])/365)&lt;18,"Corregir", IF(((TODAY()-Tabla2[[#This Row],[FECHA NACIMIENTO]])/365)&gt;80, "Corregir",ROUNDDOWN(((TODAY()-Tabla2[[#This Row],[FECHA NACIMIENTO]])/365),0)))</f>
        <v>49</v>
      </c>
      <c r="V39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63" s="44" t="str">
        <f>+IF(Tabla2[[#This Row],[Edad]]="Corregir","Corregir","Ok")</f>
        <v>Ok</v>
      </c>
      <c r="X3963" s="42" t="str">
        <f>+IFERROR(VLOOKUP(Tabla2[[#This Row],[DISTRITO SEGÚN DNI]],Hoja1!$A$2:$B$32,2,FALSE),"No")</f>
        <v>No</v>
      </c>
      <c r="Y3963" s="42" t="str">
        <f>IF(OR(LOWER(Tabla2[[#This Row],[GENERO]])="masculino", LOWER(Tabla2[[#This Row],[GENERO]])="femenino"),"OK","Corregir")</f>
        <v>OK</v>
      </c>
      <c r="Z3963" s="42" t="str">
        <f>+IF(Tabla2[[#This Row],[Nro. DNI / CE]]="","Corregir",IF(LEN(Tabla2[[#This Row],[Nro. DNI / CE]])&gt;=8,"OK","Corregir"))</f>
        <v>OK</v>
      </c>
      <c r="AA3963" s="42">
        <f>COUNTIF(Tabla2[APELLIDOS Y NOMBRES],Tabla2[[#This Row],[APELLIDOS Y NOMBRES]])</f>
        <v>1</v>
      </c>
      <c r="AB3963" s="42">
        <f>IF(Tabla2[[#This Row],[Trabajador]]&gt;1,1/Tabla2[[#This Row],[Trabajador]],Tabla2[[#This Row],[Trabajador]])</f>
        <v>1</v>
      </c>
      <c r="AC3963" t="str">
        <f>+IFERROR(IF(Tabla2[[#This Row],[FECHA CESE/BAJA]]="","No Aplica",IF(AND(MONTH(Tabla2[[#This Row],[FECHA CESE/BAJA]])=MONTH(TODAY()-30),YEAR(Tabla2[[#This Row],[FECHA CESE/BAJA]])=YEAR(TODAY())),MONTH(TODAY()-30)&amp;"-"&amp;YEAR(TODAY()),"Borrar")),"No aplica")</f>
        <v>No aplica</v>
      </c>
      <c r="AD3963" t="str">
        <f>+IFERROR(IF(Tabla2[[#This Row],[FECHA INICIO DE LABORES EN OBRA]]="","No Aplica",IF(AND(MONTH(Tabla2[[#This Row],[FECHA INICIO DE LABORES EN OBRA]])=MONTH(TODAY()-30),YEAR(Tabla2[[#This Row],[FECHA INICIO DE LABORES EN OBRA]])=YEAR(TODAY())),MONTH(TODAY()-30)&amp;"-"&amp;YEAR(TODAY()),"No Aplica")),"No Aplica")</f>
        <v>No Aplica</v>
      </c>
    </row>
    <row r="3964" spans="1:30" x14ac:dyDescent="0.25">
      <c r="A3964" s="13" t="s">
        <v>12809</v>
      </c>
      <c r="B3964" s="15" t="s">
        <v>12810</v>
      </c>
      <c r="C3964" s="15" t="s">
        <v>12810</v>
      </c>
      <c r="D3964" s="15">
        <v>42534869</v>
      </c>
      <c r="E3964" s="15" t="s">
        <v>13046</v>
      </c>
      <c r="F3964" s="39">
        <v>30849</v>
      </c>
      <c r="G3964" s="15">
        <v>3</v>
      </c>
      <c r="H3964" s="15" t="s">
        <v>12870</v>
      </c>
      <c r="I3964" s="15" t="s">
        <v>12813</v>
      </c>
      <c r="J3964" s="15" t="s">
        <v>13047</v>
      </c>
      <c r="K3964" s="15" t="s">
        <v>2182</v>
      </c>
      <c r="L3964" s="40" t="s">
        <v>6</v>
      </c>
      <c r="M3964" s="39" t="s">
        <v>29</v>
      </c>
      <c r="N3964" s="41" t="s">
        <v>2098</v>
      </c>
      <c r="O3964" s="39">
        <v>44841</v>
      </c>
      <c r="P3964" s="40">
        <v>1</v>
      </c>
      <c r="Q3964" s="40">
        <v>1</v>
      </c>
      <c r="R3964" s="40" t="str">
        <f>IFERROR(VLOOKUP(Tabla2[[#This Row],[CONTRATISTA PRNCIPAL]],Hoja1!$L$5:$M$9,2,FALSE),"CJV")</f>
        <v>CJV</v>
      </c>
      <c r="S3964" s="40" t="str">
        <f>IF(Tabla2[[#This Row],[EMPRESA]]=Tabla2[[#This Row],[CONTRATISTA PRNCIPAL]],"Principal","Secundaria")</f>
        <v>Principal</v>
      </c>
      <c r="T3964" s="42">
        <f>IFERROR(1/COUNTIF(Tabla2[CONTRATISTA PRNCIPAL],Tabla2[[#This Row],[CONTRATISTA PRNCIPAL]]),0)</f>
        <v>0.005025125628140704</v>
      </c>
      <c r="U3964" s="43">
        <f>IF(((TODAY()-Tabla2[[#This Row],[FECHA NACIMIENTO]])/365)&lt;18,"Corregir", IF(((TODAY()-Tabla2[[#This Row],[FECHA NACIMIENTO]])/365)&gt;80, "Corregir",ROUNDDOWN(((TODAY()-Tabla2[[#This Row],[FECHA NACIMIENTO]])/365),0)))</f>
        <v>39</v>
      </c>
      <c r="V39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64" s="44" t="str">
        <f>+IF(Tabla2[[#This Row],[Edad]]="Corregir","Corregir","Ok")</f>
        <v>Ok</v>
      </c>
      <c r="X3964" s="42" t="str">
        <f>+IFERROR(VLOOKUP(Tabla2[[#This Row],[DISTRITO SEGÚN DNI]],Hoja1!$A$2:$B$32,2,FALSE),"No")</f>
        <v>No</v>
      </c>
      <c r="Y3964" s="42" t="str">
        <f>IF(OR(LOWER(Tabla2[[#This Row],[GENERO]])="masculino", LOWER(Tabla2[[#This Row],[GENERO]])="femenino"),"OK","Corregir")</f>
        <v>OK</v>
      </c>
      <c r="Z3964" s="42" t="str">
        <f>+IF(Tabla2[[#This Row],[Nro. DNI / CE]]="","Corregir",IF(LEN(Tabla2[[#This Row],[Nro. DNI / CE]])&gt;=8,"OK","Corregir"))</f>
        <v>OK</v>
      </c>
      <c r="AA3964" s="42">
        <f>COUNTIF(Tabla2[APELLIDOS Y NOMBRES],Tabla2[[#This Row],[APELLIDOS Y NOMBRES]])</f>
        <v>1</v>
      </c>
      <c r="AB3964" s="42">
        <f>IF(Tabla2[[#This Row],[Trabajador]]&gt;1,1/Tabla2[[#This Row],[Trabajador]],Tabla2[[#This Row],[Trabajador]])</f>
        <v>1</v>
      </c>
      <c r="AC3964" t="str">
        <f>+IFERROR(IF(Tabla2[[#This Row],[FECHA CESE/BAJA]]="","No Aplica",IF(AND(MONTH(Tabla2[[#This Row],[FECHA CESE/BAJA]])=MONTH(TODAY()-30),YEAR(Tabla2[[#This Row],[FECHA CESE/BAJA]])=YEAR(TODAY())),MONTH(TODAY()-30)&amp;"-"&amp;YEAR(TODAY()),"Borrar")),"No aplica")</f>
        <v>No aplica</v>
      </c>
      <c r="AD3964" t="str">
        <f>+IFERROR(IF(Tabla2[[#This Row],[FECHA INICIO DE LABORES EN OBRA]]="","No Aplica",IF(AND(MONTH(Tabla2[[#This Row],[FECHA INICIO DE LABORES EN OBRA]])=MONTH(TODAY()-30),YEAR(Tabla2[[#This Row],[FECHA INICIO DE LABORES EN OBRA]])=YEAR(TODAY())),MONTH(TODAY()-30)&amp;"-"&amp;YEAR(TODAY()),"No Aplica")),"No Aplica")</f>
        <v>No Aplica</v>
      </c>
    </row>
    <row r="3965" spans="1:30" x14ac:dyDescent="0.25">
      <c r="A3965" s="13" t="s">
        <v>12809</v>
      </c>
      <c r="B3965" s="15" t="s">
        <v>12810</v>
      </c>
      <c r="C3965" s="15" t="s">
        <v>12810</v>
      </c>
      <c r="D3965" s="15">
        <v>72972381</v>
      </c>
      <c r="E3965" s="15" t="s">
        <v>13048</v>
      </c>
      <c r="F3965" s="39">
        <v>34500</v>
      </c>
      <c r="G3965" s="15">
        <v>3</v>
      </c>
      <c r="H3965" s="15" t="s">
        <v>13049</v>
      </c>
      <c r="I3965" s="15" t="s">
        <v>12813</v>
      </c>
      <c r="J3965" s="15" t="s">
        <v>13050</v>
      </c>
      <c r="K3965" s="15" t="s">
        <v>2182</v>
      </c>
      <c r="L3965" s="40" t="s">
        <v>6</v>
      </c>
      <c r="M3965" s="39" t="s">
        <v>29</v>
      </c>
      <c r="N3965" s="41" t="s">
        <v>2098</v>
      </c>
      <c r="O3965" s="39">
        <v>44963</v>
      </c>
      <c r="P3965" s="40">
        <v>1</v>
      </c>
      <c r="Q3965" s="40">
        <v>1</v>
      </c>
      <c r="R3965" s="40" t="str">
        <f>IFERROR(VLOOKUP(Tabla2[[#This Row],[CONTRATISTA PRNCIPAL]],Hoja1!$L$5:$M$9,2,FALSE),"CJV")</f>
        <v>CJV</v>
      </c>
      <c r="S3965" s="40" t="str">
        <f>IF(Tabla2[[#This Row],[EMPRESA]]=Tabla2[[#This Row],[CONTRATISTA PRNCIPAL]],"Principal","Secundaria")</f>
        <v>Principal</v>
      </c>
      <c r="T3965" s="42">
        <f>IFERROR(1/COUNTIF(Tabla2[CONTRATISTA PRNCIPAL],Tabla2[[#This Row],[CONTRATISTA PRNCIPAL]]),0)</f>
        <v>0.005025125628140704</v>
      </c>
      <c r="U3965" s="43">
        <f>IF(((TODAY()-Tabla2[[#This Row],[FECHA NACIMIENTO]])/365)&lt;18,"Corregir", IF(((TODAY()-Tabla2[[#This Row],[FECHA NACIMIENTO]])/365)&gt;80, "Corregir",ROUNDDOWN(((TODAY()-Tabla2[[#This Row],[FECHA NACIMIENTO]])/365),0)))</f>
        <v>29</v>
      </c>
      <c r="V39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65" s="44" t="str">
        <f>+IF(Tabla2[[#This Row],[Edad]]="Corregir","Corregir","Ok")</f>
        <v>Ok</v>
      </c>
      <c r="X3965" s="42" t="str">
        <f>+IFERROR(VLOOKUP(Tabla2[[#This Row],[DISTRITO SEGÚN DNI]],Hoja1!$A$2:$B$32,2,FALSE),"No")</f>
        <v>No</v>
      </c>
      <c r="Y3965" s="42" t="str">
        <f>IF(OR(LOWER(Tabla2[[#This Row],[GENERO]])="masculino", LOWER(Tabla2[[#This Row],[GENERO]])="femenino"),"OK","Corregir")</f>
        <v>OK</v>
      </c>
      <c r="Z3965" s="42" t="str">
        <f>+IF(Tabla2[[#This Row],[Nro. DNI / CE]]="","Corregir",IF(LEN(Tabla2[[#This Row],[Nro. DNI / CE]])&gt;=8,"OK","Corregir"))</f>
        <v>OK</v>
      </c>
      <c r="AA3965" s="42">
        <f>COUNTIF(Tabla2[APELLIDOS Y NOMBRES],Tabla2[[#This Row],[APELLIDOS Y NOMBRES]])</f>
        <v>1</v>
      </c>
      <c r="AB3965" s="42">
        <f>IF(Tabla2[[#This Row],[Trabajador]]&gt;1,1/Tabla2[[#This Row],[Trabajador]],Tabla2[[#This Row],[Trabajador]])</f>
        <v>1</v>
      </c>
      <c r="AC3965" t="str">
        <f>+IFERROR(IF(Tabla2[[#This Row],[FECHA CESE/BAJA]]="","No Aplica",IF(AND(MONTH(Tabla2[[#This Row],[FECHA CESE/BAJA]])=MONTH(TODAY()-30),YEAR(Tabla2[[#This Row],[FECHA CESE/BAJA]])=YEAR(TODAY())),MONTH(TODAY()-30)&amp;"-"&amp;YEAR(TODAY()),"Borrar")),"No aplica")</f>
        <v>No aplica</v>
      </c>
      <c r="AD3965" t="str">
        <f>+IFERROR(IF(Tabla2[[#This Row],[FECHA INICIO DE LABORES EN OBRA]]="","No Aplica",IF(AND(MONTH(Tabla2[[#This Row],[FECHA INICIO DE LABORES EN OBRA]])=MONTH(TODAY()-30),YEAR(Tabla2[[#This Row],[FECHA INICIO DE LABORES EN OBRA]])=YEAR(TODAY())),MONTH(TODAY()-30)&amp;"-"&amp;YEAR(TODAY()),"No Aplica")),"No Aplica")</f>
        <v>No Aplica</v>
      </c>
    </row>
    <row r="3966" spans="1:30" x14ac:dyDescent="0.25">
      <c r="A3966" s="13" t="s">
        <v>12809</v>
      </c>
      <c r="B3966" s="15" t="s">
        <v>12810</v>
      </c>
      <c r="C3966" s="15" t="s">
        <v>12810</v>
      </c>
      <c r="D3966" s="15">
        <v>41236582</v>
      </c>
      <c r="E3966" s="15" t="s">
        <v>13051</v>
      </c>
      <c r="F3966" s="39">
        <v>29541</v>
      </c>
      <c r="G3966" s="15">
        <v>3</v>
      </c>
      <c r="H3966" s="15" t="s">
        <v>12812</v>
      </c>
      <c r="I3966" s="15" t="s">
        <v>12813</v>
      </c>
      <c r="J3966" s="15" t="s">
        <v>13052</v>
      </c>
      <c r="K3966" s="15" t="s">
        <v>13053</v>
      </c>
      <c r="L3966" s="40" t="s">
        <v>6</v>
      </c>
      <c r="M3966" s="39" t="s">
        <v>29</v>
      </c>
      <c r="N3966" s="41" t="s">
        <v>2098</v>
      </c>
      <c r="O3966" s="39">
        <v>44831</v>
      </c>
      <c r="P3966" s="40">
        <v>1</v>
      </c>
      <c r="Q3966" s="40">
        <v>1</v>
      </c>
      <c r="R3966" s="40" t="str">
        <f>IFERROR(VLOOKUP(Tabla2[[#This Row],[CONTRATISTA PRNCIPAL]],Hoja1!$L$5:$M$9,2,FALSE),"CJV")</f>
        <v>CJV</v>
      </c>
      <c r="S3966" s="40" t="str">
        <f>IF(Tabla2[[#This Row],[EMPRESA]]=Tabla2[[#This Row],[CONTRATISTA PRNCIPAL]],"Principal","Secundaria")</f>
        <v>Principal</v>
      </c>
      <c r="T3966" s="42">
        <f>IFERROR(1/COUNTIF(Tabla2[CONTRATISTA PRNCIPAL],Tabla2[[#This Row],[CONTRATISTA PRNCIPAL]]),0)</f>
        <v>0.005025125628140704</v>
      </c>
      <c r="U3966" s="43">
        <f>IF(((TODAY()-Tabla2[[#This Row],[FECHA NACIMIENTO]])/365)&lt;18,"Corregir", IF(((TODAY()-Tabla2[[#This Row],[FECHA NACIMIENTO]])/365)&gt;80, "Corregir",ROUNDDOWN(((TODAY()-Tabla2[[#This Row],[FECHA NACIMIENTO]])/365),0)))</f>
        <v>42</v>
      </c>
      <c r="V39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66" s="44" t="str">
        <f>+IF(Tabla2[[#This Row],[Edad]]="Corregir","Corregir","Ok")</f>
        <v>Ok</v>
      </c>
      <c r="X3966" s="42" t="str">
        <f>+IFERROR(VLOOKUP(Tabla2[[#This Row],[DISTRITO SEGÚN DNI]],Hoja1!$A$2:$B$32,2,FALSE),"No")</f>
        <v>No</v>
      </c>
      <c r="Y3966" s="42" t="str">
        <f>IF(OR(LOWER(Tabla2[[#This Row],[GENERO]])="masculino", LOWER(Tabla2[[#This Row],[GENERO]])="femenino"),"OK","Corregir")</f>
        <v>OK</v>
      </c>
      <c r="Z3966" s="42" t="str">
        <f>+IF(Tabla2[[#This Row],[Nro. DNI / CE]]="","Corregir",IF(LEN(Tabla2[[#This Row],[Nro. DNI / CE]])&gt;=8,"OK","Corregir"))</f>
        <v>OK</v>
      </c>
      <c r="AA3966" s="42">
        <f>COUNTIF(Tabla2[APELLIDOS Y NOMBRES],Tabla2[[#This Row],[APELLIDOS Y NOMBRES]])</f>
        <v>1</v>
      </c>
      <c r="AB3966" s="42">
        <f>IF(Tabla2[[#This Row],[Trabajador]]&gt;1,1/Tabla2[[#This Row],[Trabajador]],Tabla2[[#This Row],[Trabajador]])</f>
        <v>1</v>
      </c>
      <c r="AC3966" t="str">
        <f>+IFERROR(IF(Tabla2[[#This Row],[FECHA CESE/BAJA]]="","No Aplica",IF(AND(MONTH(Tabla2[[#This Row],[FECHA CESE/BAJA]])=MONTH(TODAY()-30),YEAR(Tabla2[[#This Row],[FECHA CESE/BAJA]])=YEAR(TODAY())),MONTH(TODAY()-30)&amp;"-"&amp;YEAR(TODAY()),"Borrar")),"No aplica")</f>
        <v>No aplica</v>
      </c>
      <c r="AD3966" t="str">
        <f>+IFERROR(IF(Tabla2[[#This Row],[FECHA INICIO DE LABORES EN OBRA]]="","No Aplica",IF(AND(MONTH(Tabla2[[#This Row],[FECHA INICIO DE LABORES EN OBRA]])=MONTH(TODAY()-30),YEAR(Tabla2[[#This Row],[FECHA INICIO DE LABORES EN OBRA]])=YEAR(TODAY())),MONTH(TODAY()-30)&amp;"-"&amp;YEAR(TODAY()),"No Aplica")),"No Aplica")</f>
        <v>No Aplica</v>
      </c>
    </row>
    <row r="3967" spans="1:30" x14ac:dyDescent="0.25">
      <c r="A3967" s="13" t="s">
        <v>12809</v>
      </c>
      <c r="B3967" s="15" t="s">
        <v>12810</v>
      </c>
      <c r="C3967" s="15" t="s">
        <v>12810</v>
      </c>
      <c r="D3967" s="15">
        <v>43600610</v>
      </c>
      <c r="E3967" s="15" t="s">
        <v>112</v>
      </c>
      <c r="F3967" s="39">
        <v>31162</v>
      </c>
      <c r="G3967" s="15">
        <v>3</v>
      </c>
      <c r="H3967" s="15" t="s">
        <v>12812</v>
      </c>
      <c r="I3967" s="15" t="s">
        <v>12813</v>
      </c>
      <c r="J3967" s="15" t="s">
        <v>13054</v>
      </c>
      <c r="K3967" s="15" t="s">
        <v>27</v>
      </c>
      <c r="L3967" s="40" t="s">
        <v>6</v>
      </c>
      <c r="M3967" s="39" t="s">
        <v>29</v>
      </c>
      <c r="N3967" s="41" t="s">
        <v>2098</v>
      </c>
      <c r="O3967" s="39">
        <v>44203</v>
      </c>
      <c r="P3967" s="40">
        <v>1</v>
      </c>
      <c r="Q3967" s="40">
        <v>1</v>
      </c>
      <c r="R3967" s="40" t="str">
        <f>IFERROR(VLOOKUP(Tabla2[[#This Row],[CONTRATISTA PRNCIPAL]],Hoja1!$L$5:$M$9,2,FALSE),"CJV")</f>
        <v>CJV</v>
      </c>
      <c r="S3967" s="40" t="str">
        <f>IF(Tabla2[[#This Row],[EMPRESA]]=Tabla2[[#This Row],[CONTRATISTA PRNCIPAL]],"Principal","Secundaria")</f>
        <v>Principal</v>
      </c>
      <c r="T3967" s="42">
        <f>IFERROR(1/COUNTIF(Tabla2[CONTRATISTA PRNCIPAL],Tabla2[[#This Row],[CONTRATISTA PRNCIPAL]]),0)</f>
        <v>0.005025125628140704</v>
      </c>
      <c r="U3967" s="43">
        <f>IF(((TODAY()-Tabla2[[#This Row],[FECHA NACIMIENTO]])/365)&lt;18,"Corregir", IF(((TODAY()-Tabla2[[#This Row],[FECHA NACIMIENTO]])/365)&gt;80, "Corregir",ROUNDDOWN(((TODAY()-Tabla2[[#This Row],[FECHA NACIMIENTO]])/365),0)))</f>
        <v>38</v>
      </c>
      <c r="V39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67" s="44" t="str">
        <f>+IF(Tabla2[[#This Row],[Edad]]="Corregir","Corregir","Ok")</f>
        <v>Ok</v>
      </c>
      <c r="X3967" s="42" t="str">
        <f>+IFERROR(VLOOKUP(Tabla2[[#This Row],[DISTRITO SEGÚN DNI]],Hoja1!$A$2:$B$32,2,FALSE),"No")</f>
        <v>CALLAO</v>
      </c>
      <c r="Y3967" s="42" t="str">
        <f>IF(OR(LOWER(Tabla2[[#This Row],[GENERO]])="masculino", LOWER(Tabla2[[#This Row],[GENERO]])="femenino"),"OK","Corregir")</f>
        <v>OK</v>
      </c>
      <c r="Z3967" s="42" t="str">
        <f>+IF(Tabla2[[#This Row],[Nro. DNI / CE]]="","Corregir",IF(LEN(Tabla2[[#This Row],[Nro. DNI / CE]])&gt;=8,"OK","Corregir"))</f>
        <v>OK</v>
      </c>
      <c r="AA3967" s="42">
        <f>COUNTIF(Tabla2[APELLIDOS Y NOMBRES],Tabla2[[#This Row],[APELLIDOS Y NOMBRES]])</f>
        <v>1</v>
      </c>
      <c r="AB3967" s="42">
        <f>IF(Tabla2[[#This Row],[Trabajador]]&gt;1,1/Tabla2[[#This Row],[Trabajador]],Tabla2[[#This Row],[Trabajador]])</f>
        <v>1</v>
      </c>
      <c r="AC3967" t="str">
        <f>+IFERROR(IF(Tabla2[[#This Row],[FECHA CESE/BAJA]]="","No Aplica",IF(AND(MONTH(Tabla2[[#This Row],[FECHA CESE/BAJA]])=MONTH(TODAY()-30),YEAR(Tabla2[[#This Row],[FECHA CESE/BAJA]])=YEAR(TODAY())),MONTH(TODAY()-30)&amp;"-"&amp;YEAR(TODAY()),"Borrar")),"No aplica")</f>
        <v>No aplica</v>
      </c>
      <c r="AD3967" t="str">
        <f>+IFERROR(IF(Tabla2[[#This Row],[FECHA INICIO DE LABORES EN OBRA]]="","No Aplica",IF(AND(MONTH(Tabla2[[#This Row],[FECHA INICIO DE LABORES EN OBRA]])=MONTH(TODAY()-30),YEAR(Tabla2[[#This Row],[FECHA INICIO DE LABORES EN OBRA]])=YEAR(TODAY())),MONTH(TODAY()-30)&amp;"-"&amp;YEAR(TODAY()),"No Aplica")),"No Aplica")</f>
        <v>No Aplica</v>
      </c>
    </row>
    <row r="3968" spans="1:30" x14ac:dyDescent="0.25">
      <c r="A3968" s="13" t="s">
        <v>12809</v>
      </c>
      <c r="B3968" s="15" t="s">
        <v>12810</v>
      </c>
      <c r="C3968" s="15" t="s">
        <v>12810</v>
      </c>
      <c r="D3968" s="15">
        <v>42836201</v>
      </c>
      <c r="E3968" s="15" t="s">
        <v>13055</v>
      </c>
      <c r="F3968" s="39">
        <v>30209</v>
      </c>
      <c r="G3968" s="15">
        <v>3</v>
      </c>
      <c r="H3968" s="15" t="s">
        <v>12828</v>
      </c>
      <c r="I3968" s="15" t="s">
        <v>12813</v>
      </c>
      <c r="J3968" s="15" t="s">
        <v>13056</v>
      </c>
      <c r="K3968" s="15" t="s">
        <v>2182</v>
      </c>
      <c r="L3968" s="40" t="s">
        <v>6</v>
      </c>
      <c r="M3968" s="39" t="s">
        <v>29</v>
      </c>
      <c r="N3968" s="41" t="s">
        <v>2098</v>
      </c>
      <c r="O3968" s="39">
        <v>43619</v>
      </c>
      <c r="P3968" s="40">
        <v>1</v>
      </c>
      <c r="Q3968" s="40">
        <v>1</v>
      </c>
      <c r="R3968" s="40" t="str">
        <f>IFERROR(VLOOKUP(Tabla2[[#This Row],[CONTRATISTA PRNCIPAL]],Hoja1!$L$5:$M$9,2,FALSE),"CJV")</f>
        <v>CJV</v>
      </c>
      <c r="S3968" s="40" t="str">
        <f>IF(Tabla2[[#This Row],[EMPRESA]]=Tabla2[[#This Row],[CONTRATISTA PRNCIPAL]],"Principal","Secundaria")</f>
        <v>Principal</v>
      </c>
      <c r="T3968" s="42">
        <f>IFERROR(1/COUNTIF(Tabla2[CONTRATISTA PRNCIPAL],Tabla2[[#This Row],[CONTRATISTA PRNCIPAL]]),0)</f>
        <v>0.005025125628140704</v>
      </c>
      <c r="U3968" s="43">
        <f>IF(((TODAY()-Tabla2[[#This Row],[FECHA NACIMIENTO]])/365)&lt;18,"Corregir", IF(((TODAY()-Tabla2[[#This Row],[FECHA NACIMIENTO]])/365)&gt;80, "Corregir",ROUNDDOWN(((TODAY()-Tabla2[[#This Row],[FECHA NACIMIENTO]])/365),0)))</f>
        <v>41</v>
      </c>
      <c r="V39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68" s="44" t="str">
        <f>+IF(Tabla2[[#This Row],[Edad]]="Corregir","Corregir","Ok")</f>
        <v>Ok</v>
      </c>
      <c r="X3968" s="42" t="str">
        <f>+IFERROR(VLOOKUP(Tabla2[[#This Row],[DISTRITO SEGÚN DNI]],Hoja1!$A$2:$B$32,2,FALSE),"No")</f>
        <v>No</v>
      </c>
      <c r="Y3968" s="42" t="str">
        <f>IF(OR(LOWER(Tabla2[[#This Row],[GENERO]])="masculino", LOWER(Tabla2[[#This Row],[GENERO]])="femenino"),"OK","Corregir")</f>
        <v>OK</v>
      </c>
      <c r="Z3968" s="42" t="str">
        <f>+IF(Tabla2[[#This Row],[Nro. DNI / CE]]="","Corregir",IF(LEN(Tabla2[[#This Row],[Nro. DNI / CE]])&gt;=8,"OK","Corregir"))</f>
        <v>OK</v>
      </c>
      <c r="AA3968" s="42">
        <f>COUNTIF(Tabla2[APELLIDOS Y NOMBRES],Tabla2[[#This Row],[APELLIDOS Y NOMBRES]])</f>
        <v>1</v>
      </c>
      <c r="AB3968" s="42">
        <f>IF(Tabla2[[#This Row],[Trabajador]]&gt;1,1/Tabla2[[#This Row],[Trabajador]],Tabla2[[#This Row],[Trabajador]])</f>
        <v>1</v>
      </c>
      <c r="AC3968" t="str">
        <f>+IFERROR(IF(Tabla2[[#This Row],[FECHA CESE/BAJA]]="","No Aplica",IF(AND(MONTH(Tabla2[[#This Row],[FECHA CESE/BAJA]])=MONTH(TODAY()-30),YEAR(Tabla2[[#This Row],[FECHA CESE/BAJA]])=YEAR(TODAY())),MONTH(TODAY()-30)&amp;"-"&amp;YEAR(TODAY()),"Borrar")),"No aplica")</f>
        <v>No aplica</v>
      </c>
      <c r="AD3968" t="str">
        <f>+IFERROR(IF(Tabla2[[#This Row],[FECHA INICIO DE LABORES EN OBRA]]="","No Aplica",IF(AND(MONTH(Tabla2[[#This Row],[FECHA INICIO DE LABORES EN OBRA]])=MONTH(TODAY()-30),YEAR(Tabla2[[#This Row],[FECHA INICIO DE LABORES EN OBRA]])=YEAR(TODAY())),MONTH(TODAY()-30)&amp;"-"&amp;YEAR(TODAY()),"No Aplica")),"No Aplica")</f>
        <v>No Aplica</v>
      </c>
    </row>
    <row r="3969" spans="1:30" x14ac:dyDescent="0.25">
      <c r="A3969" s="13" t="s">
        <v>12809</v>
      </c>
      <c r="B3969" s="15" t="s">
        <v>12810</v>
      </c>
      <c r="C3969" s="15" t="s">
        <v>12810</v>
      </c>
      <c r="D3969" s="15">
        <v>74768650</v>
      </c>
      <c r="E3969" s="15" t="s">
        <v>13057</v>
      </c>
      <c r="F3969" s="39">
        <v>35417</v>
      </c>
      <c r="G3969" s="15">
        <v>3</v>
      </c>
      <c r="H3969" s="15" t="s">
        <v>12852</v>
      </c>
      <c r="I3969" s="15" t="s">
        <v>12813</v>
      </c>
      <c r="J3969" s="15" t="s">
        <v>13058</v>
      </c>
      <c r="K3969" s="15" t="s">
        <v>3569</v>
      </c>
      <c r="L3969" s="40" t="s">
        <v>6</v>
      </c>
      <c r="M3969" s="39" t="s">
        <v>29</v>
      </c>
      <c r="N3969" s="41" t="s">
        <v>2098</v>
      </c>
      <c r="O3969" s="39">
        <v>44313</v>
      </c>
      <c r="P3969" s="40">
        <v>1</v>
      </c>
      <c r="Q3969" s="40">
        <v>1</v>
      </c>
      <c r="R3969" s="40" t="str">
        <f>IFERROR(VLOOKUP(Tabla2[[#This Row],[CONTRATISTA PRNCIPAL]],Hoja1!$L$5:$M$9,2,FALSE),"CJV")</f>
        <v>CJV</v>
      </c>
      <c r="S3969" s="40" t="str">
        <f>IF(Tabla2[[#This Row],[EMPRESA]]=Tabla2[[#This Row],[CONTRATISTA PRNCIPAL]],"Principal","Secundaria")</f>
        <v>Principal</v>
      </c>
      <c r="T3969" s="42">
        <f>IFERROR(1/COUNTIF(Tabla2[CONTRATISTA PRNCIPAL],Tabla2[[#This Row],[CONTRATISTA PRNCIPAL]]),0)</f>
        <v>0.005025125628140704</v>
      </c>
      <c r="U3969" s="43">
        <f>IF(((TODAY()-Tabla2[[#This Row],[FECHA NACIMIENTO]])/365)&lt;18,"Corregir", IF(((TODAY()-Tabla2[[#This Row],[FECHA NACIMIENTO]])/365)&gt;80, "Corregir",ROUNDDOWN(((TODAY()-Tabla2[[#This Row],[FECHA NACIMIENTO]])/365),0)))</f>
        <v>26</v>
      </c>
      <c r="V39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3969" s="44" t="str">
        <f>+IF(Tabla2[[#This Row],[Edad]]="Corregir","Corregir","Ok")</f>
        <v>Ok</v>
      </c>
      <c r="X3969" s="42" t="str">
        <f>+IFERROR(VLOOKUP(Tabla2[[#This Row],[DISTRITO SEGÚN DNI]],Hoja1!$A$2:$B$32,2,FALSE),"No")</f>
        <v>No</v>
      </c>
      <c r="Y3969" s="42" t="str">
        <f>IF(OR(LOWER(Tabla2[[#This Row],[GENERO]])="masculino", LOWER(Tabla2[[#This Row],[GENERO]])="femenino"),"OK","Corregir")</f>
        <v>OK</v>
      </c>
      <c r="Z3969" s="42" t="str">
        <f>+IF(Tabla2[[#This Row],[Nro. DNI / CE]]="","Corregir",IF(LEN(Tabla2[[#This Row],[Nro. DNI / CE]])&gt;=8,"OK","Corregir"))</f>
        <v>OK</v>
      </c>
      <c r="AA3969" s="42">
        <f>COUNTIF(Tabla2[APELLIDOS Y NOMBRES],Tabla2[[#This Row],[APELLIDOS Y NOMBRES]])</f>
        <v>1</v>
      </c>
      <c r="AB3969" s="42">
        <f>IF(Tabla2[[#This Row],[Trabajador]]&gt;1,1/Tabla2[[#This Row],[Trabajador]],Tabla2[[#This Row],[Trabajador]])</f>
        <v>1</v>
      </c>
      <c r="AC3969" t="str">
        <f>+IFERROR(IF(Tabla2[[#This Row],[FECHA CESE/BAJA]]="","No Aplica",IF(AND(MONTH(Tabla2[[#This Row],[FECHA CESE/BAJA]])=MONTH(TODAY()-30),YEAR(Tabla2[[#This Row],[FECHA CESE/BAJA]])=YEAR(TODAY())),MONTH(TODAY()-30)&amp;"-"&amp;YEAR(TODAY()),"Borrar")),"No aplica")</f>
        <v>No aplica</v>
      </c>
      <c r="AD3969" t="str">
        <f>+IFERROR(IF(Tabla2[[#This Row],[FECHA INICIO DE LABORES EN OBRA]]="","No Aplica",IF(AND(MONTH(Tabla2[[#This Row],[FECHA INICIO DE LABORES EN OBRA]])=MONTH(TODAY()-30),YEAR(Tabla2[[#This Row],[FECHA INICIO DE LABORES EN OBRA]])=YEAR(TODAY())),MONTH(TODAY()-30)&amp;"-"&amp;YEAR(TODAY()),"No Aplica")),"No Aplica")</f>
        <v>No Aplica</v>
      </c>
    </row>
    <row r="3970" spans="1:30" x14ac:dyDescent="0.25">
      <c r="A3970" s="13" t="s">
        <v>12809</v>
      </c>
      <c r="B3970" s="15" t="s">
        <v>12810</v>
      </c>
      <c r="C3970" s="15" t="s">
        <v>12810</v>
      </c>
      <c r="D3970" s="15">
        <v>42588391</v>
      </c>
      <c r="E3970" s="15" t="s">
        <v>13059</v>
      </c>
      <c r="F3970" s="39">
        <v>30872</v>
      </c>
      <c r="G3970" s="15">
        <v>3</v>
      </c>
      <c r="H3970" s="15" t="s">
        <v>12826</v>
      </c>
      <c r="I3970" s="15" t="s">
        <v>12813</v>
      </c>
      <c r="J3970" s="15" t="s">
        <v>13060</v>
      </c>
      <c r="K3970" s="15" t="s">
        <v>2445</v>
      </c>
      <c r="L3970" s="40" t="s">
        <v>6</v>
      </c>
      <c r="M3970" s="39" t="s">
        <v>29</v>
      </c>
      <c r="N3970" s="41" t="s">
        <v>2098</v>
      </c>
      <c r="O3970" s="39">
        <v>42828</v>
      </c>
      <c r="P3970" s="40">
        <v>1</v>
      </c>
      <c r="Q3970" s="40">
        <v>2</v>
      </c>
      <c r="R3970" s="40" t="str">
        <f>IFERROR(VLOOKUP(Tabla2[[#This Row],[CONTRATISTA PRNCIPAL]],Hoja1!$L$5:$M$9,2,FALSE),"CJV")</f>
        <v>CJV</v>
      </c>
      <c r="S3970" s="40" t="str">
        <f>IF(Tabla2[[#This Row],[EMPRESA]]=Tabla2[[#This Row],[CONTRATISTA PRNCIPAL]],"Principal","Secundaria")</f>
        <v>Principal</v>
      </c>
      <c r="T3970" s="42">
        <f>IFERROR(1/COUNTIF(Tabla2[CONTRATISTA PRNCIPAL],Tabla2[[#This Row],[CONTRATISTA PRNCIPAL]]),0)</f>
        <v>0.005025125628140704</v>
      </c>
      <c r="U3970" s="43">
        <f>IF(((TODAY()-Tabla2[[#This Row],[FECHA NACIMIENTO]])/365)&lt;18,"Corregir", IF(((TODAY()-Tabla2[[#This Row],[FECHA NACIMIENTO]])/365)&gt;80, "Corregir",ROUNDDOWN(((TODAY()-Tabla2[[#This Row],[FECHA NACIMIENTO]])/365),0)))</f>
        <v>39</v>
      </c>
      <c r="V39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70" s="44" t="str">
        <f>+IF(Tabla2[[#This Row],[Edad]]="Corregir","Corregir","Ok")</f>
        <v>Ok</v>
      </c>
      <c r="X3970" s="42" t="str">
        <f>+IFERROR(VLOOKUP(Tabla2[[#This Row],[DISTRITO SEGÚN DNI]],Hoja1!$A$2:$B$32,2,FALSE),"No")</f>
        <v>No</v>
      </c>
      <c r="Y3970" s="42" t="str">
        <f>IF(OR(LOWER(Tabla2[[#This Row],[GENERO]])="masculino", LOWER(Tabla2[[#This Row],[GENERO]])="femenino"),"OK","Corregir")</f>
        <v>OK</v>
      </c>
      <c r="Z3970" s="42" t="str">
        <f>+IF(Tabla2[[#This Row],[Nro. DNI / CE]]="","Corregir",IF(LEN(Tabla2[[#This Row],[Nro. DNI / CE]])&gt;=8,"OK","Corregir"))</f>
        <v>OK</v>
      </c>
      <c r="AA3970" s="42">
        <f>COUNTIF(Tabla2[APELLIDOS Y NOMBRES],Tabla2[[#This Row],[APELLIDOS Y NOMBRES]])</f>
        <v>1</v>
      </c>
      <c r="AB3970" s="42">
        <f>IF(Tabla2[[#This Row],[Trabajador]]&gt;1,1/Tabla2[[#This Row],[Trabajador]],Tabla2[[#This Row],[Trabajador]])</f>
        <v>1</v>
      </c>
      <c r="AC3970" t="str">
        <f>+IFERROR(IF(Tabla2[[#This Row],[FECHA CESE/BAJA]]="","No Aplica",IF(AND(MONTH(Tabla2[[#This Row],[FECHA CESE/BAJA]])=MONTH(TODAY()-30),YEAR(Tabla2[[#This Row],[FECHA CESE/BAJA]])=YEAR(TODAY())),MONTH(TODAY()-30)&amp;"-"&amp;YEAR(TODAY()),"Borrar")),"No aplica")</f>
        <v>No aplica</v>
      </c>
      <c r="AD3970" t="str">
        <f>+IFERROR(IF(Tabla2[[#This Row],[FECHA INICIO DE LABORES EN OBRA]]="","No Aplica",IF(AND(MONTH(Tabla2[[#This Row],[FECHA INICIO DE LABORES EN OBRA]])=MONTH(TODAY()-30),YEAR(Tabla2[[#This Row],[FECHA INICIO DE LABORES EN OBRA]])=YEAR(TODAY())),MONTH(TODAY()-30)&amp;"-"&amp;YEAR(TODAY()),"No Aplica")),"No Aplica")</f>
        <v>No Aplica</v>
      </c>
    </row>
    <row r="3971" spans="1:30" x14ac:dyDescent="0.25">
      <c r="A3971" s="13" t="s">
        <v>12809</v>
      </c>
      <c r="B3971" s="15" t="s">
        <v>12810</v>
      </c>
      <c r="C3971" s="15" t="s">
        <v>12810</v>
      </c>
      <c r="D3971" s="15">
        <v>45898721</v>
      </c>
      <c r="E3971" s="15" t="s">
        <v>13061</v>
      </c>
      <c r="F3971" s="39">
        <v>32754</v>
      </c>
      <c r="G3971" s="15">
        <v>3</v>
      </c>
      <c r="H3971" s="15" t="s">
        <v>12868</v>
      </c>
      <c r="I3971" s="15" t="s">
        <v>12813</v>
      </c>
      <c r="J3971" s="15" t="s">
        <v>13062</v>
      </c>
      <c r="K3971" s="15" t="s">
        <v>2242</v>
      </c>
      <c r="L3971" s="40" t="s">
        <v>6</v>
      </c>
      <c r="M3971" s="39" t="s">
        <v>29</v>
      </c>
      <c r="N3971" s="41" t="s">
        <v>2098</v>
      </c>
      <c r="O3971" s="39">
        <v>44117</v>
      </c>
      <c r="P3971" s="40">
        <v>1</v>
      </c>
      <c r="Q3971" s="40">
        <v>2</v>
      </c>
      <c r="R3971" s="40" t="str">
        <f>IFERROR(VLOOKUP(Tabla2[[#This Row],[CONTRATISTA PRNCIPAL]],Hoja1!$L$5:$M$9,2,FALSE),"CJV")</f>
        <v>CJV</v>
      </c>
      <c r="S3971" s="40" t="str">
        <f>IF(Tabla2[[#This Row],[EMPRESA]]=Tabla2[[#This Row],[CONTRATISTA PRNCIPAL]],"Principal","Secundaria")</f>
        <v>Principal</v>
      </c>
      <c r="T3971" s="42">
        <f>IFERROR(1/COUNTIF(Tabla2[CONTRATISTA PRNCIPAL],Tabla2[[#This Row],[CONTRATISTA PRNCIPAL]]),0)</f>
        <v>0.005025125628140704</v>
      </c>
      <c r="U3971" s="43">
        <f>IF(((TODAY()-Tabla2[[#This Row],[FECHA NACIMIENTO]])/365)&lt;18,"Corregir", IF(((TODAY()-Tabla2[[#This Row],[FECHA NACIMIENTO]])/365)&gt;80, "Corregir",ROUNDDOWN(((TODAY()-Tabla2[[#This Row],[FECHA NACIMIENTO]])/365),0)))</f>
        <v>34</v>
      </c>
      <c r="V39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71" s="44" t="str">
        <f>+IF(Tabla2[[#This Row],[Edad]]="Corregir","Corregir","Ok")</f>
        <v>Ok</v>
      </c>
      <c r="X3971" s="42" t="str">
        <f>+IFERROR(VLOOKUP(Tabla2[[#This Row],[DISTRITO SEGÚN DNI]],Hoja1!$A$2:$B$32,2,FALSE),"No")</f>
        <v>No</v>
      </c>
      <c r="Y3971" s="42" t="str">
        <f>IF(OR(LOWER(Tabla2[[#This Row],[GENERO]])="masculino", LOWER(Tabla2[[#This Row],[GENERO]])="femenino"),"OK","Corregir")</f>
        <v>OK</v>
      </c>
      <c r="Z3971" s="42" t="str">
        <f>+IF(Tabla2[[#This Row],[Nro. DNI / CE]]="","Corregir",IF(LEN(Tabla2[[#This Row],[Nro. DNI / CE]])&gt;=8,"OK","Corregir"))</f>
        <v>OK</v>
      </c>
      <c r="AA3971" s="42">
        <f>COUNTIF(Tabla2[APELLIDOS Y NOMBRES],Tabla2[[#This Row],[APELLIDOS Y NOMBRES]])</f>
        <v>1</v>
      </c>
      <c r="AB3971" s="42">
        <f>IF(Tabla2[[#This Row],[Trabajador]]&gt;1,1/Tabla2[[#This Row],[Trabajador]],Tabla2[[#This Row],[Trabajador]])</f>
        <v>1</v>
      </c>
      <c r="AC3971" t="str">
        <f>+IFERROR(IF(Tabla2[[#This Row],[FECHA CESE/BAJA]]="","No Aplica",IF(AND(MONTH(Tabla2[[#This Row],[FECHA CESE/BAJA]])=MONTH(TODAY()-30),YEAR(Tabla2[[#This Row],[FECHA CESE/BAJA]])=YEAR(TODAY())),MONTH(TODAY()-30)&amp;"-"&amp;YEAR(TODAY()),"Borrar")),"No aplica")</f>
        <v>No aplica</v>
      </c>
      <c r="AD3971" t="str">
        <f>+IFERROR(IF(Tabla2[[#This Row],[FECHA INICIO DE LABORES EN OBRA]]="","No Aplica",IF(AND(MONTH(Tabla2[[#This Row],[FECHA INICIO DE LABORES EN OBRA]])=MONTH(TODAY()-30),YEAR(Tabla2[[#This Row],[FECHA INICIO DE LABORES EN OBRA]])=YEAR(TODAY())),MONTH(TODAY()-30)&amp;"-"&amp;YEAR(TODAY()),"No Aplica")),"No Aplica")</f>
        <v>No Aplica</v>
      </c>
    </row>
    <row r="3972" spans="1:30" x14ac:dyDescent="0.25">
      <c r="A3972" s="13" t="s">
        <v>12809</v>
      </c>
      <c r="B3972" s="15" t="s">
        <v>12810</v>
      </c>
      <c r="C3972" s="15" t="s">
        <v>12810</v>
      </c>
      <c r="D3972" s="15">
        <v>10153718</v>
      </c>
      <c r="E3972" s="15" t="s">
        <v>13063</v>
      </c>
      <c r="F3972" s="39">
        <v>27142</v>
      </c>
      <c r="G3972" s="15">
        <v>3</v>
      </c>
      <c r="H3972" s="15" t="s">
        <v>13064</v>
      </c>
      <c r="I3972" s="15" t="s">
        <v>12813</v>
      </c>
      <c r="J3972" s="15" t="s">
        <v>13065</v>
      </c>
      <c r="K3972" s="15" t="s">
        <v>2445</v>
      </c>
      <c r="L3972" s="40" t="s">
        <v>6</v>
      </c>
      <c r="M3972" s="39" t="s">
        <v>29</v>
      </c>
      <c r="N3972" s="41" t="s">
        <v>2098</v>
      </c>
      <c r="O3972" s="39">
        <v>43402</v>
      </c>
      <c r="P3972" s="40">
        <v>1</v>
      </c>
      <c r="Q3972" s="40">
        <v>2</v>
      </c>
      <c r="R3972" s="40" t="str">
        <f>IFERROR(VLOOKUP(Tabla2[[#This Row],[CONTRATISTA PRNCIPAL]],Hoja1!$L$5:$M$9,2,FALSE),"CJV")</f>
        <v>CJV</v>
      </c>
      <c r="S3972" s="40" t="str">
        <f>IF(Tabla2[[#This Row],[EMPRESA]]=Tabla2[[#This Row],[CONTRATISTA PRNCIPAL]],"Principal","Secundaria")</f>
        <v>Principal</v>
      </c>
      <c r="T3972" s="42">
        <f>IFERROR(1/COUNTIF(Tabla2[CONTRATISTA PRNCIPAL],Tabla2[[#This Row],[CONTRATISTA PRNCIPAL]]),0)</f>
        <v>0.005025125628140704</v>
      </c>
      <c r="U3972" s="43">
        <f>IF(((TODAY()-Tabla2[[#This Row],[FECHA NACIMIENTO]])/365)&lt;18,"Corregir", IF(((TODAY()-Tabla2[[#This Row],[FECHA NACIMIENTO]])/365)&gt;80, "Corregir",ROUNDDOWN(((TODAY()-Tabla2[[#This Row],[FECHA NACIMIENTO]])/365),0)))</f>
        <v>49</v>
      </c>
      <c r="V39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72" s="44" t="str">
        <f>+IF(Tabla2[[#This Row],[Edad]]="Corregir","Corregir","Ok")</f>
        <v>Ok</v>
      </c>
      <c r="X3972" s="42" t="str">
        <f>+IFERROR(VLOOKUP(Tabla2[[#This Row],[DISTRITO SEGÚN DNI]],Hoja1!$A$2:$B$32,2,FALSE),"No")</f>
        <v>No</v>
      </c>
      <c r="Y3972" s="42" t="str">
        <f>IF(OR(LOWER(Tabla2[[#This Row],[GENERO]])="masculino", LOWER(Tabla2[[#This Row],[GENERO]])="femenino"),"OK","Corregir")</f>
        <v>OK</v>
      </c>
      <c r="Z3972" s="42" t="str">
        <f>+IF(Tabla2[[#This Row],[Nro. DNI / CE]]="","Corregir",IF(LEN(Tabla2[[#This Row],[Nro. DNI / CE]])&gt;=8,"OK","Corregir"))</f>
        <v>OK</v>
      </c>
      <c r="AA3972" s="42">
        <f>COUNTIF(Tabla2[APELLIDOS Y NOMBRES],Tabla2[[#This Row],[APELLIDOS Y NOMBRES]])</f>
        <v>1</v>
      </c>
      <c r="AB3972" s="42">
        <f>IF(Tabla2[[#This Row],[Trabajador]]&gt;1,1/Tabla2[[#This Row],[Trabajador]],Tabla2[[#This Row],[Trabajador]])</f>
        <v>1</v>
      </c>
      <c r="AC3972" t="str">
        <f>+IFERROR(IF(Tabla2[[#This Row],[FECHA CESE/BAJA]]="","No Aplica",IF(AND(MONTH(Tabla2[[#This Row],[FECHA CESE/BAJA]])=MONTH(TODAY()-30),YEAR(Tabla2[[#This Row],[FECHA CESE/BAJA]])=YEAR(TODAY())),MONTH(TODAY()-30)&amp;"-"&amp;YEAR(TODAY()),"Borrar")),"No aplica")</f>
        <v>No aplica</v>
      </c>
      <c r="AD3972" t="str">
        <f>+IFERROR(IF(Tabla2[[#This Row],[FECHA INICIO DE LABORES EN OBRA]]="","No Aplica",IF(AND(MONTH(Tabla2[[#This Row],[FECHA INICIO DE LABORES EN OBRA]])=MONTH(TODAY()-30),YEAR(Tabla2[[#This Row],[FECHA INICIO DE LABORES EN OBRA]])=YEAR(TODAY())),MONTH(TODAY()-30)&amp;"-"&amp;YEAR(TODAY()),"No Aplica")),"No Aplica")</f>
        <v>No Aplica</v>
      </c>
    </row>
    <row r="3973" spans="1:30" x14ac:dyDescent="0.25">
      <c r="A3973" s="13" t="s">
        <v>12809</v>
      </c>
      <c r="B3973" s="15" t="s">
        <v>12810</v>
      </c>
      <c r="C3973" s="15" t="s">
        <v>12810</v>
      </c>
      <c r="D3973" s="15">
        <v>10323108</v>
      </c>
      <c r="E3973" s="15" t="s">
        <v>13066</v>
      </c>
      <c r="F3973" s="39">
        <v>27324</v>
      </c>
      <c r="G3973" s="15">
        <v>3</v>
      </c>
      <c r="H3973" s="15" t="s">
        <v>13067</v>
      </c>
      <c r="I3973" s="15" t="s">
        <v>12813</v>
      </c>
      <c r="J3973" s="15" t="s">
        <v>13068</v>
      </c>
      <c r="K3973" s="15" t="s">
        <v>13069</v>
      </c>
      <c r="L3973" s="40" t="s">
        <v>6</v>
      </c>
      <c r="M3973" s="39" t="s">
        <v>29</v>
      </c>
      <c r="N3973" s="41" t="s">
        <v>2098</v>
      </c>
      <c r="O3973" s="39">
        <v>42719</v>
      </c>
      <c r="P3973" s="40">
        <v>1</v>
      </c>
      <c r="Q3973" s="40">
        <v>2</v>
      </c>
      <c r="R3973" s="40" t="str">
        <f>IFERROR(VLOOKUP(Tabla2[[#This Row],[CONTRATISTA PRNCIPAL]],Hoja1!$L$5:$M$9,2,FALSE),"CJV")</f>
        <v>CJV</v>
      </c>
      <c r="S3973" s="40" t="str">
        <f>IF(Tabla2[[#This Row],[EMPRESA]]=Tabla2[[#This Row],[CONTRATISTA PRNCIPAL]],"Principal","Secundaria")</f>
        <v>Principal</v>
      </c>
      <c r="T3973" s="42">
        <f>IFERROR(1/COUNTIF(Tabla2[CONTRATISTA PRNCIPAL],Tabla2[[#This Row],[CONTRATISTA PRNCIPAL]]),0)</f>
        <v>0.005025125628140704</v>
      </c>
      <c r="U3973" s="43">
        <f>IF(((TODAY()-Tabla2[[#This Row],[FECHA NACIMIENTO]])/365)&lt;18,"Corregir", IF(((TODAY()-Tabla2[[#This Row],[FECHA NACIMIENTO]])/365)&gt;80, "Corregir",ROUNDDOWN(((TODAY()-Tabla2[[#This Row],[FECHA NACIMIENTO]])/365),0)))</f>
        <v>48</v>
      </c>
      <c r="V39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73" s="44" t="str">
        <f>+IF(Tabla2[[#This Row],[Edad]]="Corregir","Corregir","Ok")</f>
        <v>Ok</v>
      </c>
      <c r="X3973" s="42" t="str">
        <f>+IFERROR(VLOOKUP(Tabla2[[#This Row],[DISTRITO SEGÚN DNI]],Hoja1!$A$2:$B$32,2,FALSE),"No")</f>
        <v>No</v>
      </c>
      <c r="Y3973" s="42" t="str">
        <f>IF(OR(LOWER(Tabla2[[#This Row],[GENERO]])="masculino", LOWER(Tabla2[[#This Row],[GENERO]])="femenino"),"OK","Corregir")</f>
        <v>OK</v>
      </c>
      <c r="Z3973" s="42" t="str">
        <f>+IF(Tabla2[[#This Row],[Nro. DNI / CE]]="","Corregir",IF(LEN(Tabla2[[#This Row],[Nro. DNI / CE]])&gt;=8,"OK","Corregir"))</f>
        <v>OK</v>
      </c>
      <c r="AA3973" s="42">
        <f>COUNTIF(Tabla2[APELLIDOS Y NOMBRES],Tabla2[[#This Row],[APELLIDOS Y NOMBRES]])</f>
        <v>1</v>
      </c>
      <c r="AB3973" s="42">
        <f>IF(Tabla2[[#This Row],[Trabajador]]&gt;1,1/Tabla2[[#This Row],[Trabajador]],Tabla2[[#This Row],[Trabajador]])</f>
        <v>1</v>
      </c>
      <c r="AC3973" t="str">
        <f>+IFERROR(IF(Tabla2[[#This Row],[FECHA CESE/BAJA]]="","No Aplica",IF(AND(MONTH(Tabla2[[#This Row],[FECHA CESE/BAJA]])=MONTH(TODAY()-30),YEAR(Tabla2[[#This Row],[FECHA CESE/BAJA]])=YEAR(TODAY())),MONTH(TODAY()-30)&amp;"-"&amp;YEAR(TODAY()),"Borrar")),"No aplica")</f>
        <v>No aplica</v>
      </c>
      <c r="AD3973" t="str">
        <f>+IFERROR(IF(Tabla2[[#This Row],[FECHA INICIO DE LABORES EN OBRA]]="","No Aplica",IF(AND(MONTH(Tabla2[[#This Row],[FECHA INICIO DE LABORES EN OBRA]])=MONTH(TODAY()-30),YEAR(Tabla2[[#This Row],[FECHA INICIO DE LABORES EN OBRA]])=YEAR(TODAY())),MONTH(TODAY()-30)&amp;"-"&amp;YEAR(TODAY()),"No Aplica")),"No Aplica")</f>
        <v>No Aplica</v>
      </c>
    </row>
    <row r="3974" spans="1:30" x14ac:dyDescent="0.25">
      <c r="A3974" s="13" t="s">
        <v>12809</v>
      </c>
      <c r="B3974" s="15" t="s">
        <v>12810</v>
      </c>
      <c r="C3974" s="15" t="s">
        <v>12810</v>
      </c>
      <c r="D3974" s="15">
        <v>23272908</v>
      </c>
      <c r="E3974" s="15" t="s">
        <v>13070</v>
      </c>
      <c r="F3974" s="39">
        <v>25634</v>
      </c>
      <c r="G3974" s="15">
        <v>3</v>
      </c>
      <c r="H3974" s="15" t="s">
        <v>13064</v>
      </c>
      <c r="I3974" s="15" t="s">
        <v>12813</v>
      </c>
      <c r="J3974" s="15" t="s">
        <v>13071</v>
      </c>
      <c r="K3974" s="15" t="s">
        <v>3086</v>
      </c>
      <c r="L3974" s="40" t="s">
        <v>6</v>
      </c>
      <c r="M3974" s="39" t="s">
        <v>29</v>
      </c>
      <c r="N3974" s="41" t="s">
        <v>2098</v>
      </c>
      <c r="O3974" s="39">
        <v>43361</v>
      </c>
      <c r="P3974" s="40">
        <v>1</v>
      </c>
      <c r="Q3974" s="40">
        <v>2</v>
      </c>
      <c r="R3974" s="40" t="str">
        <f>IFERROR(VLOOKUP(Tabla2[[#This Row],[CONTRATISTA PRNCIPAL]],Hoja1!$L$5:$M$9,2,FALSE),"CJV")</f>
        <v>CJV</v>
      </c>
      <c r="S3974" s="40" t="str">
        <f>IF(Tabla2[[#This Row],[EMPRESA]]=Tabla2[[#This Row],[CONTRATISTA PRNCIPAL]],"Principal","Secundaria")</f>
        <v>Principal</v>
      </c>
      <c r="T3974" s="42">
        <f>IFERROR(1/COUNTIF(Tabla2[CONTRATISTA PRNCIPAL],Tabla2[[#This Row],[CONTRATISTA PRNCIPAL]]),0)</f>
        <v>0.005025125628140704</v>
      </c>
      <c r="U3974" s="43">
        <f>IF(((TODAY()-Tabla2[[#This Row],[FECHA NACIMIENTO]])/365)&lt;18,"Corregir", IF(((TODAY()-Tabla2[[#This Row],[FECHA NACIMIENTO]])/365)&gt;80, "Corregir",ROUNDDOWN(((TODAY()-Tabla2[[#This Row],[FECHA NACIMIENTO]])/365),0)))</f>
        <v>53</v>
      </c>
      <c r="V39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74" s="44" t="str">
        <f>+IF(Tabla2[[#This Row],[Edad]]="Corregir","Corregir","Ok")</f>
        <v>Ok</v>
      </c>
      <c r="X3974" s="42" t="str">
        <f>+IFERROR(VLOOKUP(Tabla2[[#This Row],[DISTRITO SEGÚN DNI]],Hoja1!$A$2:$B$32,2,FALSE),"No")</f>
        <v>No</v>
      </c>
      <c r="Y3974" s="42" t="str">
        <f>IF(OR(LOWER(Tabla2[[#This Row],[GENERO]])="masculino", LOWER(Tabla2[[#This Row],[GENERO]])="femenino"),"OK","Corregir")</f>
        <v>OK</v>
      </c>
      <c r="Z3974" s="42" t="str">
        <f>+IF(Tabla2[[#This Row],[Nro. DNI / CE]]="","Corregir",IF(LEN(Tabla2[[#This Row],[Nro. DNI / CE]])&gt;=8,"OK","Corregir"))</f>
        <v>OK</v>
      </c>
      <c r="AA3974" s="42">
        <f>COUNTIF(Tabla2[APELLIDOS Y NOMBRES],Tabla2[[#This Row],[APELLIDOS Y NOMBRES]])</f>
        <v>1</v>
      </c>
      <c r="AB3974" s="42">
        <f>IF(Tabla2[[#This Row],[Trabajador]]&gt;1,1/Tabla2[[#This Row],[Trabajador]],Tabla2[[#This Row],[Trabajador]])</f>
        <v>1</v>
      </c>
      <c r="AC3974" t="str">
        <f>+IFERROR(IF(Tabla2[[#This Row],[FECHA CESE/BAJA]]="","No Aplica",IF(AND(MONTH(Tabla2[[#This Row],[FECHA CESE/BAJA]])=MONTH(TODAY()-30),YEAR(Tabla2[[#This Row],[FECHA CESE/BAJA]])=YEAR(TODAY())),MONTH(TODAY()-30)&amp;"-"&amp;YEAR(TODAY()),"Borrar")),"No aplica")</f>
        <v>No aplica</v>
      </c>
      <c r="AD3974" t="str">
        <f>+IFERROR(IF(Tabla2[[#This Row],[FECHA INICIO DE LABORES EN OBRA]]="","No Aplica",IF(AND(MONTH(Tabla2[[#This Row],[FECHA INICIO DE LABORES EN OBRA]])=MONTH(TODAY()-30),YEAR(Tabla2[[#This Row],[FECHA INICIO DE LABORES EN OBRA]])=YEAR(TODAY())),MONTH(TODAY()-30)&amp;"-"&amp;YEAR(TODAY()),"No Aplica")),"No Aplica")</f>
        <v>No Aplica</v>
      </c>
    </row>
    <row r="3975" spans="1:30" x14ac:dyDescent="0.25">
      <c r="A3975" s="13" t="s">
        <v>12809</v>
      </c>
      <c r="B3975" s="15" t="s">
        <v>12810</v>
      </c>
      <c r="C3975" s="15" t="s">
        <v>12810</v>
      </c>
      <c r="D3975" s="15">
        <v>40690349</v>
      </c>
      <c r="E3975" s="15" t="s">
        <v>13072</v>
      </c>
      <c r="F3975" s="39">
        <v>29447</v>
      </c>
      <c r="G3975" s="15">
        <v>3</v>
      </c>
      <c r="H3975" s="15" t="s">
        <v>12812</v>
      </c>
      <c r="I3975" s="15" t="s">
        <v>12813</v>
      </c>
      <c r="J3975" s="15" t="s">
        <v>13073</v>
      </c>
      <c r="K3975" s="15" t="s">
        <v>13074</v>
      </c>
      <c r="L3975" s="40" t="s">
        <v>6</v>
      </c>
      <c r="M3975" s="39" t="s">
        <v>29</v>
      </c>
      <c r="N3975" s="41" t="s">
        <v>2098</v>
      </c>
      <c r="O3975" s="39">
        <v>44721</v>
      </c>
      <c r="P3975" s="40">
        <v>1</v>
      </c>
      <c r="Q3975" s="40">
        <v>1</v>
      </c>
      <c r="R3975" s="40" t="str">
        <f>IFERROR(VLOOKUP(Tabla2[[#This Row],[CONTRATISTA PRNCIPAL]],Hoja1!$L$5:$M$9,2,FALSE),"CJV")</f>
        <v>CJV</v>
      </c>
      <c r="S3975" s="40" t="str">
        <f>IF(Tabla2[[#This Row],[EMPRESA]]=Tabla2[[#This Row],[CONTRATISTA PRNCIPAL]],"Principal","Secundaria")</f>
        <v>Principal</v>
      </c>
      <c r="T3975" s="42">
        <f>IFERROR(1/COUNTIF(Tabla2[CONTRATISTA PRNCIPAL],Tabla2[[#This Row],[CONTRATISTA PRNCIPAL]]),0)</f>
        <v>0.005025125628140704</v>
      </c>
      <c r="U3975" s="43">
        <f>IF(((TODAY()-Tabla2[[#This Row],[FECHA NACIMIENTO]])/365)&lt;18,"Corregir", IF(((TODAY()-Tabla2[[#This Row],[FECHA NACIMIENTO]])/365)&gt;80, "Corregir",ROUNDDOWN(((TODAY()-Tabla2[[#This Row],[FECHA NACIMIENTO]])/365),0)))</f>
        <v>43</v>
      </c>
      <c r="V39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75" s="44" t="str">
        <f>+IF(Tabla2[[#This Row],[Edad]]="Corregir","Corregir","Ok")</f>
        <v>Ok</v>
      </c>
      <c r="X3975" s="42" t="str">
        <f>+IFERROR(VLOOKUP(Tabla2[[#This Row],[DISTRITO SEGÚN DNI]],Hoja1!$A$2:$B$32,2,FALSE),"No")</f>
        <v>No</v>
      </c>
      <c r="Y3975" s="42" t="str">
        <f>IF(OR(LOWER(Tabla2[[#This Row],[GENERO]])="masculino", LOWER(Tabla2[[#This Row],[GENERO]])="femenino"),"OK","Corregir")</f>
        <v>OK</v>
      </c>
      <c r="Z3975" s="42" t="str">
        <f>+IF(Tabla2[[#This Row],[Nro. DNI / CE]]="","Corregir",IF(LEN(Tabla2[[#This Row],[Nro. DNI / CE]])&gt;=8,"OK","Corregir"))</f>
        <v>OK</v>
      </c>
      <c r="AA3975" s="42">
        <f>COUNTIF(Tabla2[APELLIDOS Y NOMBRES],Tabla2[[#This Row],[APELLIDOS Y NOMBRES]])</f>
        <v>1</v>
      </c>
      <c r="AB3975" s="42">
        <f>IF(Tabla2[[#This Row],[Trabajador]]&gt;1,1/Tabla2[[#This Row],[Trabajador]],Tabla2[[#This Row],[Trabajador]])</f>
        <v>1</v>
      </c>
      <c r="AC3975" t="str">
        <f>+IFERROR(IF(Tabla2[[#This Row],[FECHA CESE/BAJA]]="","No Aplica",IF(AND(MONTH(Tabla2[[#This Row],[FECHA CESE/BAJA]])=MONTH(TODAY()-30),YEAR(Tabla2[[#This Row],[FECHA CESE/BAJA]])=YEAR(TODAY())),MONTH(TODAY()-30)&amp;"-"&amp;YEAR(TODAY()),"Borrar")),"No aplica")</f>
        <v>No aplica</v>
      </c>
      <c r="AD3975" t="str">
        <f>+IFERROR(IF(Tabla2[[#This Row],[FECHA INICIO DE LABORES EN OBRA]]="","No Aplica",IF(AND(MONTH(Tabla2[[#This Row],[FECHA INICIO DE LABORES EN OBRA]])=MONTH(TODAY()-30),YEAR(Tabla2[[#This Row],[FECHA INICIO DE LABORES EN OBRA]])=YEAR(TODAY())),MONTH(TODAY()-30)&amp;"-"&amp;YEAR(TODAY()),"No Aplica")),"No Aplica")</f>
        <v>No Aplica</v>
      </c>
    </row>
    <row r="3976" spans="1:30" x14ac:dyDescent="0.25">
      <c r="A3976" s="13" t="s">
        <v>12809</v>
      </c>
      <c r="B3976" s="15" t="s">
        <v>12810</v>
      </c>
      <c r="C3976" s="15" t="s">
        <v>12810</v>
      </c>
      <c r="D3976" s="15">
        <v>22079569</v>
      </c>
      <c r="E3976" s="15" t="s">
        <v>13075</v>
      </c>
      <c r="F3976" s="39">
        <v>25987</v>
      </c>
      <c r="G3976" s="15">
        <v>3</v>
      </c>
      <c r="H3976" s="15" t="s">
        <v>12812</v>
      </c>
      <c r="I3976" s="15" t="s">
        <v>12813</v>
      </c>
      <c r="J3976" s="15" t="s">
        <v>13076</v>
      </c>
      <c r="K3976" s="15" t="s">
        <v>2272</v>
      </c>
      <c r="L3976" s="40" t="s">
        <v>6</v>
      </c>
      <c r="M3976" s="39" t="s">
        <v>29</v>
      </c>
      <c r="N3976" s="41" t="s">
        <v>2098</v>
      </c>
      <c r="O3976" s="39">
        <v>44306</v>
      </c>
      <c r="P3976" s="40">
        <v>1</v>
      </c>
      <c r="Q3976" s="40">
        <v>1</v>
      </c>
      <c r="R3976" s="40" t="str">
        <f>IFERROR(VLOOKUP(Tabla2[[#This Row],[CONTRATISTA PRNCIPAL]],Hoja1!$L$5:$M$9,2,FALSE),"CJV")</f>
        <v>CJV</v>
      </c>
      <c r="S3976" s="40" t="str">
        <f>IF(Tabla2[[#This Row],[EMPRESA]]=Tabla2[[#This Row],[CONTRATISTA PRNCIPAL]],"Principal","Secundaria")</f>
        <v>Principal</v>
      </c>
      <c r="T3976" s="42">
        <f>IFERROR(1/COUNTIF(Tabla2[CONTRATISTA PRNCIPAL],Tabla2[[#This Row],[CONTRATISTA PRNCIPAL]]),0)</f>
        <v>0.005025125628140704</v>
      </c>
      <c r="U3976" s="43">
        <f>IF(((TODAY()-Tabla2[[#This Row],[FECHA NACIMIENTO]])/365)&lt;18,"Corregir", IF(((TODAY()-Tabla2[[#This Row],[FECHA NACIMIENTO]])/365)&gt;80, "Corregir",ROUNDDOWN(((TODAY()-Tabla2[[#This Row],[FECHA NACIMIENTO]])/365),0)))</f>
        <v>52</v>
      </c>
      <c r="V39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76" s="44" t="str">
        <f>+IF(Tabla2[[#This Row],[Edad]]="Corregir","Corregir","Ok")</f>
        <v>Ok</v>
      </c>
      <c r="X3976" s="42" t="str">
        <f>+IFERROR(VLOOKUP(Tabla2[[#This Row],[DISTRITO SEGÚN DNI]],Hoja1!$A$2:$B$32,2,FALSE),"No")</f>
        <v>No</v>
      </c>
      <c r="Y3976" s="42" t="str">
        <f>IF(OR(LOWER(Tabla2[[#This Row],[GENERO]])="masculino", LOWER(Tabla2[[#This Row],[GENERO]])="femenino"),"OK","Corregir")</f>
        <v>OK</v>
      </c>
      <c r="Z3976" s="42" t="str">
        <f>+IF(Tabla2[[#This Row],[Nro. DNI / CE]]="","Corregir",IF(LEN(Tabla2[[#This Row],[Nro. DNI / CE]])&gt;=8,"OK","Corregir"))</f>
        <v>OK</v>
      </c>
      <c r="AA3976" s="42">
        <f>COUNTIF(Tabla2[APELLIDOS Y NOMBRES],Tabla2[[#This Row],[APELLIDOS Y NOMBRES]])</f>
        <v>1</v>
      </c>
      <c r="AB3976" s="42">
        <f>IF(Tabla2[[#This Row],[Trabajador]]&gt;1,1/Tabla2[[#This Row],[Trabajador]],Tabla2[[#This Row],[Trabajador]])</f>
        <v>1</v>
      </c>
      <c r="AC3976" t="str">
        <f>+IFERROR(IF(Tabla2[[#This Row],[FECHA CESE/BAJA]]="","No Aplica",IF(AND(MONTH(Tabla2[[#This Row],[FECHA CESE/BAJA]])=MONTH(TODAY()-30),YEAR(Tabla2[[#This Row],[FECHA CESE/BAJA]])=YEAR(TODAY())),MONTH(TODAY()-30)&amp;"-"&amp;YEAR(TODAY()),"Borrar")),"No aplica")</f>
        <v>No aplica</v>
      </c>
      <c r="AD3976" t="str">
        <f>+IFERROR(IF(Tabla2[[#This Row],[FECHA INICIO DE LABORES EN OBRA]]="","No Aplica",IF(AND(MONTH(Tabla2[[#This Row],[FECHA INICIO DE LABORES EN OBRA]])=MONTH(TODAY()-30),YEAR(Tabla2[[#This Row],[FECHA INICIO DE LABORES EN OBRA]])=YEAR(TODAY())),MONTH(TODAY()-30)&amp;"-"&amp;YEAR(TODAY()),"No Aplica")),"No Aplica")</f>
        <v>No Aplica</v>
      </c>
    </row>
    <row r="3977" spans="1:30" x14ac:dyDescent="0.25">
      <c r="A3977" s="13" t="s">
        <v>12809</v>
      </c>
      <c r="B3977" s="15" t="s">
        <v>12810</v>
      </c>
      <c r="C3977" s="15" t="s">
        <v>12810</v>
      </c>
      <c r="D3977" s="15">
        <v>72310620</v>
      </c>
      <c r="E3977" s="15" t="s">
        <v>13077</v>
      </c>
      <c r="F3977" s="39">
        <v>32647</v>
      </c>
      <c r="G3977" s="15">
        <v>3</v>
      </c>
      <c r="H3977" s="15" t="s">
        <v>13078</v>
      </c>
      <c r="I3977" s="15" t="s">
        <v>12813</v>
      </c>
      <c r="J3977" s="15" t="s">
        <v>13079</v>
      </c>
      <c r="K3977" s="15" t="s">
        <v>5222</v>
      </c>
      <c r="L3977" s="40" t="s">
        <v>6</v>
      </c>
      <c r="M3977" s="39" t="s">
        <v>29</v>
      </c>
      <c r="N3977" s="41" t="s">
        <v>2098</v>
      </c>
      <c r="O3977" s="39">
        <v>44974</v>
      </c>
      <c r="P3977" s="40">
        <v>1</v>
      </c>
      <c r="Q3977" s="40">
        <v>1</v>
      </c>
      <c r="R3977" s="40" t="str">
        <f>IFERROR(VLOOKUP(Tabla2[[#This Row],[CONTRATISTA PRNCIPAL]],Hoja1!$L$5:$M$9,2,FALSE),"CJV")</f>
        <v>CJV</v>
      </c>
      <c r="S3977" s="40" t="str">
        <f>IF(Tabla2[[#This Row],[EMPRESA]]=Tabla2[[#This Row],[CONTRATISTA PRNCIPAL]],"Principal","Secundaria")</f>
        <v>Principal</v>
      </c>
      <c r="T3977" s="42">
        <f>IFERROR(1/COUNTIF(Tabla2[CONTRATISTA PRNCIPAL],Tabla2[[#This Row],[CONTRATISTA PRNCIPAL]]),0)</f>
        <v>0.005025125628140704</v>
      </c>
      <c r="U3977" s="43">
        <f>IF(((TODAY()-Tabla2[[#This Row],[FECHA NACIMIENTO]])/365)&lt;18,"Corregir", IF(((TODAY()-Tabla2[[#This Row],[FECHA NACIMIENTO]])/365)&gt;80, "Corregir",ROUNDDOWN(((TODAY()-Tabla2[[#This Row],[FECHA NACIMIENTO]])/365),0)))</f>
        <v>34</v>
      </c>
      <c r="V39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77" s="44" t="str">
        <f>+IF(Tabla2[[#This Row],[Edad]]="Corregir","Corregir","Ok")</f>
        <v>Ok</v>
      </c>
      <c r="X3977" s="42" t="str">
        <f>+IFERROR(VLOOKUP(Tabla2[[#This Row],[DISTRITO SEGÚN DNI]],Hoja1!$A$2:$B$32,2,FALSE),"No")</f>
        <v>No</v>
      </c>
      <c r="Y3977" s="42" t="str">
        <f>IF(OR(LOWER(Tabla2[[#This Row],[GENERO]])="masculino", LOWER(Tabla2[[#This Row],[GENERO]])="femenino"),"OK","Corregir")</f>
        <v>OK</v>
      </c>
      <c r="Z3977" s="42" t="str">
        <f>+IF(Tabla2[[#This Row],[Nro. DNI / CE]]="","Corregir",IF(LEN(Tabla2[[#This Row],[Nro. DNI / CE]])&gt;=8,"OK","Corregir"))</f>
        <v>OK</v>
      </c>
      <c r="AA3977" s="42">
        <f>COUNTIF(Tabla2[APELLIDOS Y NOMBRES],Tabla2[[#This Row],[APELLIDOS Y NOMBRES]])</f>
        <v>1</v>
      </c>
      <c r="AB3977" s="42">
        <f>IF(Tabla2[[#This Row],[Trabajador]]&gt;1,1/Tabla2[[#This Row],[Trabajador]],Tabla2[[#This Row],[Trabajador]])</f>
        <v>1</v>
      </c>
      <c r="AC3977" t="str">
        <f>+IFERROR(IF(Tabla2[[#This Row],[FECHA CESE/BAJA]]="","No Aplica",IF(AND(MONTH(Tabla2[[#This Row],[FECHA CESE/BAJA]])=MONTH(TODAY()-30),YEAR(Tabla2[[#This Row],[FECHA CESE/BAJA]])=YEAR(TODAY())),MONTH(TODAY()-30)&amp;"-"&amp;YEAR(TODAY()),"Borrar")),"No aplica")</f>
        <v>No aplica</v>
      </c>
      <c r="AD3977" t="str">
        <f>+IFERROR(IF(Tabla2[[#This Row],[FECHA INICIO DE LABORES EN OBRA]]="","No Aplica",IF(AND(MONTH(Tabla2[[#This Row],[FECHA INICIO DE LABORES EN OBRA]])=MONTH(TODAY()-30),YEAR(Tabla2[[#This Row],[FECHA INICIO DE LABORES EN OBRA]])=YEAR(TODAY())),MONTH(TODAY()-30)&amp;"-"&amp;YEAR(TODAY()),"No Aplica")),"No Aplica")</f>
        <v>No Aplica</v>
      </c>
    </row>
    <row r="3978" spans="1:30" x14ac:dyDescent="0.25">
      <c r="A3978" s="13" t="s">
        <v>12809</v>
      </c>
      <c r="B3978" s="15" t="s">
        <v>12810</v>
      </c>
      <c r="C3978" s="15" t="s">
        <v>12810</v>
      </c>
      <c r="D3978" s="15" t="s">
        <v>13080</v>
      </c>
      <c r="E3978" s="15" t="s">
        <v>13081</v>
      </c>
      <c r="F3978" s="39">
        <v>26729</v>
      </c>
      <c r="G3978" s="15">
        <v>3</v>
      </c>
      <c r="H3978" s="15" t="s">
        <v>12812</v>
      </c>
      <c r="I3978" s="15" t="s">
        <v>12813</v>
      </c>
      <c r="J3978" s="15" t="s">
        <v>13082</v>
      </c>
      <c r="K3978" s="15" t="s">
        <v>2182</v>
      </c>
      <c r="L3978" s="40" t="s">
        <v>6</v>
      </c>
      <c r="M3978" s="39" t="s">
        <v>29</v>
      </c>
      <c r="N3978" s="41" t="s">
        <v>2098</v>
      </c>
      <c r="O3978" s="39">
        <v>43803</v>
      </c>
      <c r="P3978" s="40">
        <v>1</v>
      </c>
      <c r="Q3978" s="40">
        <v>1</v>
      </c>
      <c r="R3978" s="40" t="str">
        <f>IFERROR(VLOOKUP(Tabla2[[#This Row],[CONTRATISTA PRNCIPAL]],Hoja1!$L$5:$M$9,2,FALSE),"CJV")</f>
        <v>CJV</v>
      </c>
      <c r="S3978" s="40" t="str">
        <f>IF(Tabla2[[#This Row],[EMPRESA]]=Tabla2[[#This Row],[CONTRATISTA PRNCIPAL]],"Principal","Secundaria")</f>
        <v>Principal</v>
      </c>
      <c r="T3978" s="42">
        <f>IFERROR(1/COUNTIF(Tabla2[CONTRATISTA PRNCIPAL],Tabla2[[#This Row],[CONTRATISTA PRNCIPAL]]),0)</f>
        <v>0.005025125628140704</v>
      </c>
      <c r="U3978" s="43">
        <f>IF(((TODAY()-Tabla2[[#This Row],[FECHA NACIMIENTO]])/365)&lt;18,"Corregir", IF(((TODAY()-Tabla2[[#This Row],[FECHA NACIMIENTO]])/365)&gt;80, "Corregir",ROUNDDOWN(((TODAY()-Tabla2[[#This Row],[FECHA NACIMIENTO]])/365),0)))</f>
        <v>50</v>
      </c>
      <c r="V39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78" s="44" t="str">
        <f>+IF(Tabla2[[#This Row],[Edad]]="Corregir","Corregir","Ok")</f>
        <v>Ok</v>
      </c>
      <c r="X3978" s="42" t="str">
        <f>+IFERROR(VLOOKUP(Tabla2[[#This Row],[DISTRITO SEGÚN DNI]],Hoja1!$A$2:$B$32,2,FALSE),"No")</f>
        <v>No</v>
      </c>
      <c r="Y3978" s="42" t="str">
        <f>IF(OR(LOWER(Tabla2[[#This Row],[GENERO]])="masculino", LOWER(Tabla2[[#This Row],[GENERO]])="femenino"),"OK","Corregir")</f>
        <v>OK</v>
      </c>
      <c r="Z3978" s="42" t="str">
        <f>+IF(Tabla2[[#This Row],[Nro. DNI / CE]]="","Corregir",IF(LEN(Tabla2[[#This Row],[Nro. DNI / CE]])&gt;=8,"OK","Corregir"))</f>
        <v>OK</v>
      </c>
      <c r="AA3978" s="42">
        <f>COUNTIF(Tabla2[APELLIDOS Y NOMBRES],Tabla2[[#This Row],[APELLIDOS Y NOMBRES]])</f>
        <v>1</v>
      </c>
      <c r="AB3978" s="42">
        <f>IF(Tabla2[[#This Row],[Trabajador]]&gt;1,1/Tabla2[[#This Row],[Trabajador]],Tabla2[[#This Row],[Trabajador]])</f>
        <v>1</v>
      </c>
      <c r="AC3978" t="str">
        <f>+IFERROR(IF(Tabla2[[#This Row],[FECHA CESE/BAJA]]="","No Aplica",IF(AND(MONTH(Tabla2[[#This Row],[FECHA CESE/BAJA]])=MONTH(TODAY()-30),YEAR(Tabla2[[#This Row],[FECHA CESE/BAJA]])=YEAR(TODAY())),MONTH(TODAY()-30)&amp;"-"&amp;YEAR(TODAY()),"Borrar")),"No aplica")</f>
        <v>No aplica</v>
      </c>
      <c r="AD3978" t="str">
        <f>+IFERROR(IF(Tabla2[[#This Row],[FECHA INICIO DE LABORES EN OBRA]]="","No Aplica",IF(AND(MONTH(Tabla2[[#This Row],[FECHA INICIO DE LABORES EN OBRA]])=MONTH(TODAY()-30),YEAR(Tabla2[[#This Row],[FECHA INICIO DE LABORES EN OBRA]])=YEAR(TODAY())),MONTH(TODAY()-30)&amp;"-"&amp;YEAR(TODAY()),"No Aplica")),"No Aplica")</f>
        <v>No Aplica</v>
      </c>
    </row>
    <row r="3979" spans="1:30" x14ac:dyDescent="0.25">
      <c r="A3979" s="13" t="s">
        <v>12809</v>
      </c>
      <c r="B3979" s="15" t="s">
        <v>12810</v>
      </c>
      <c r="C3979" s="15" t="s">
        <v>12810</v>
      </c>
      <c r="D3979" s="15">
        <v>46085761</v>
      </c>
      <c r="E3979" s="15" t="s">
        <v>13083</v>
      </c>
      <c r="F3979" s="39">
        <v>32586</v>
      </c>
      <c r="G3979" s="15">
        <v>3</v>
      </c>
      <c r="H3979" s="15" t="s">
        <v>13064</v>
      </c>
      <c r="I3979" s="15" t="s">
        <v>12813</v>
      </c>
      <c r="J3979" s="15" t="s">
        <v>13084</v>
      </c>
      <c r="K3979" s="15" t="s">
        <v>4791</v>
      </c>
      <c r="L3979" s="40" t="s">
        <v>6</v>
      </c>
      <c r="M3979" s="39" t="s">
        <v>29</v>
      </c>
      <c r="N3979" s="41" t="s">
        <v>2098</v>
      </c>
      <c r="O3979" s="39">
        <v>44057</v>
      </c>
      <c r="P3979" s="40">
        <v>1</v>
      </c>
      <c r="Q3979" s="40">
        <v>2</v>
      </c>
      <c r="R3979" s="40" t="str">
        <f>IFERROR(VLOOKUP(Tabla2[[#This Row],[CONTRATISTA PRNCIPAL]],Hoja1!$L$5:$M$9,2,FALSE),"CJV")</f>
        <v>CJV</v>
      </c>
      <c r="S3979" s="40" t="str">
        <f>IF(Tabla2[[#This Row],[EMPRESA]]=Tabla2[[#This Row],[CONTRATISTA PRNCIPAL]],"Principal","Secundaria")</f>
        <v>Principal</v>
      </c>
      <c r="T3979" s="42">
        <f>IFERROR(1/COUNTIF(Tabla2[CONTRATISTA PRNCIPAL],Tabla2[[#This Row],[CONTRATISTA PRNCIPAL]]),0)</f>
        <v>0.005025125628140704</v>
      </c>
      <c r="U3979" s="43">
        <f>IF(((TODAY()-Tabla2[[#This Row],[FECHA NACIMIENTO]])/365)&lt;18,"Corregir", IF(((TODAY()-Tabla2[[#This Row],[FECHA NACIMIENTO]])/365)&gt;80, "Corregir",ROUNDDOWN(((TODAY()-Tabla2[[#This Row],[FECHA NACIMIENTO]])/365),0)))</f>
        <v>34</v>
      </c>
      <c r="V39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79" s="44" t="str">
        <f>+IF(Tabla2[[#This Row],[Edad]]="Corregir","Corregir","Ok")</f>
        <v>Ok</v>
      </c>
      <c r="X3979" s="42" t="str">
        <f>+IFERROR(VLOOKUP(Tabla2[[#This Row],[DISTRITO SEGÚN DNI]],Hoja1!$A$2:$B$32,2,FALSE),"No")</f>
        <v>No</v>
      </c>
      <c r="Y3979" s="42" t="str">
        <f>IF(OR(LOWER(Tabla2[[#This Row],[GENERO]])="masculino", LOWER(Tabla2[[#This Row],[GENERO]])="femenino"),"OK","Corregir")</f>
        <v>OK</v>
      </c>
      <c r="Z3979" s="42" t="str">
        <f>+IF(Tabla2[[#This Row],[Nro. DNI / CE]]="","Corregir",IF(LEN(Tabla2[[#This Row],[Nro. DNI / CE]])&gt;=8,"OK","Corregir"))</f>
        <v>OK</v>
      </c>
      <c r="AA3979" s="42">
        <f>COUNTIF(Tabla2[APELLIDOS Y NOMBRES],Tabla2[[#This Row],[APELLIDOS Y NOMBRES]])</f>
        <v>1</v>
      </c>
      <c r="AB3979" s="42">
        <f>IF(Tabla2[[#This Row],[Trabajador]]&gt;1,1/Tabla2[[#This Row],[Trabajador]],Tabla2[[#This Row],[Trabajador]])</f>
        <v>1</v>
      </c>
      <c r="AC3979" t="str">
        <f>+IFERROR(IF(Tabla2[[#This Row],[FECHA CESE/BAJA]]="","No Aplica",IF(AND(MONTH(Tabla2[[#This Row],[FECHA CESE/BAJA]])=MONTH(TODAY()-30),YEAR(Tabla2[[#This Row],[FECHA CESE/BAJA]])=YEAR(TODAY())),MONTH(TODAY()-30)&amp;"-"&amp;YEAR(TODAY()),"Borrar")),"No aplica")</f>
        <v>No aplica</v>
      </c>
      <c r="AD3979" t="str">
        <f>+IFERROR(IF(Tabla2[[#This Row],[FECHA INICIO DE LABORES EN OBRA]]="","No Aplica",IF(AND(MONTH(Tabla2[[#This Row],[FECHA INICIO DE LABORES EN OBRA]])=MONTH(TODAY()-30),YEAR(Tabla2[[#This Row],[FECHA INICIO DE LABORES EN OBRA]])=YEAR(TODAY())),MONTH(TODAY()-30)&amp;"-"&amp;YEAR(TODAY()),"No Aplica")),"No Aplica")</f>
        <v>No Aplica</v>
      </c>
    </row>
    <row r="3980" spans="1:30" x14ac:dyDescent="0.25">
      <c r="A3980" s="13" t="s">
        <v>12809</v>
      </c>
      <c r="B3980" s="15" t="s">
        <v>12810</v>
      </c>
      <c r="C3980" s="15" t="s">
        <v>12810</v>
      </c>
      <c r="D3980" s="15">
        <v>43896344</v>
      </c>
      <c r="E3980" s="15" t="s">
        <v>118</v>
      </c>
      <c r="F3980" s="39">
        <v>31634</v>
      </c>
      <c r="G3980" s="15">
        <v>1</v>
      </c>
      <c r="H3980" s="15" t="s">
        <v>12939</v>
      </c>
      <c r="I3980" s="15" t="s">
        <v>12813</v>
      </c>
      <c r="J3980" s="15" t="s">
        <v>13085</v>
      </c>
      <c r="K3980" s="15" t="s">
        <v>32</v>
      </c>
      <c r="L3980" s="40" t="s">
        <v>6</v>
      </c>
      <c r="M3980" s="39" t="s">
        <v>29</v>
      </c>
      <c r="N3980" s="41" t="s">
        <v>2098</v>
      </c>
      <c r="O3980" s="39">
        <v>44554</v>
      </c>
      <c r="P3980" s="40">
        <v>1</v>
      </c>
      <c r="Q3980" s="40">
        <v>1</v>
      </c>
      <c r="R3980" s="40" t="str">
        <f>IFERROR(VLOOKUP(Tabla2[[#This Row],[CONTRATISTA PRNCIPAL]],Hoja1!$L$5:$M$9,2,FALSE),"CJV")</f>
        <v>CJV</v>
      </c>
      <c r="S3980" s="40" t="str">
        <f>IF(Tabla2[[#This Row],[EMPRESA]]=Tabla2[[#This Row],[CONTRATISTA PRNCIPAL]],"Principal","Secundaria")</f>
        <v>Principal</v>
      </c>
      <c r="T3980" s="42">
        <f>IFERROR(1/COUNTIF(Tabla2[CONTRATISTA PRNCIPAL],Tabla2[[#This Row],[CONTRATISTA PRNCIPAL]]),0)</f>
        <v>0.005025125628140704</v>
      </c>
      <c r="U3980" s="43">
        <f>IF(((TODAY()-Tabla2[[#This Row],[FECHA NACIMIENTO]])/365)&lt;18,"Corregir", IF(((TODAY()-Tabla2[[#This Row],[FECHA NACIMIENTO]])/365)&gt;80, "Corregir",ROUNDDOWN(((TODAY()-Tabla2[[#This Row],[FECHA NACIMIENTO]])/365),0)))</f>
        <v>37</v>
      </c>
      <c r="V39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80" s="44" t="str">
        <f>+IF(Tabla2[[#This Row],[Edad]]="Corregir","Corregir","Ok")</f>
        <v>Ok</v>
      </c>
      <c r="X3980" s="42" t="str">
        <f>+IFERROR(VLOOKUP(Tabla2[[#This Row],[DISTRITO SEGÚN DNI]],Hoja1!$A$2:$B$32,2,FALSE),"No")</f>
        <v>LA VICTORIA</v>
      </c>
      <c r="Y3980" s="42" t="str">
        <f>IF(OR(LOWER(Tabla2[[#This Row],[GENERO]])="masculino", LOWER(Tabla2[[#This Row],[GENERO]])="femenino"),"OK","Corregir")</f>
        <v>OK</v>
      </c>
      <c r="Z3980" s="42" t="str">
        <f>+IF(Tabla2[[#This Row],[Nro. DNI / CE]]="","Corregir",IF(LEN(Tabla2[[#This Row],[Nro. DNI / CE]])&gt;=8,"OK","Corregir"))</f>
        <v>OK</v>
      </c>
      <c r="AA3980" s="42">
        <f>COUNTIF(Tabla2[APELLIDOS Y NOMBRES],Tabla2[[#This Row],[APELLIDOS Y NOMBRES]])</f>
        <v>1</v>
      </c>
      <c r="AB3980" s="42">
        <f>IF(Tabla2[[#This Row],[Trabajador]]&gt;1,1/Tabla2[[#This Row],[Trabajador]],Tabla2[[#This Row],[Trabajador]])</f>
        <v>1</v>
      </c>
      <c r="AC3980" t="str">
        <f>+IFERROR(IF(Tabla2[[#This Row],[FECHA CESE/BAJA]]="","No Aplica",IF(AND(MONTH(Tabla2[[#This Row],[FECHA CESE/BAJA]])=MONTH(TODAY()-30),YEAR(Tabla2[[#This Row],[FECHA CESE/BAJA]])=YEAR(TODAY())),MONTH(TODAY()-30)&amp;"-"&amp;YEAR(TODAY()),"Borrar")),"No aplica")</f>
        <v>No aplica</v>
      </c>
      <c r="AD3980" t="str">
        <f>+IFERROR(IF(Tabla2[[#This Row],[FECHA INICIO DE LABORES EN OBRA]]="","No Aplica",IF(AND(MONTH(Tabla2[[#This Row],[FECHA INICIO DE LABORES EN OBRA]])=MONTH(TODAY()-30),YEAR(Tabla2[[#This Row],[FECHA INICIO DE LABORES EN OBRA]])=YEAR(TODAY())),MONTH(TODAY()-30)&amp;"-"&amp;YEAR(TODAY()),"No Aplica")),"No Aplica")</f>
        <v>No Aplica</v>
      </c>
    </row>
    <row r="3981" spans="1:30" x14ac:dyDescent="0.25">
      <c r="A3981" s="13" t="s">
        <v>12809</v>
      </c>
      <c r="B3981" s="15" t="s">
        <v>12810</v>
      </c>
      <c r="C3981" s="15" t="s">
        <v>12810</v>
      </c>
      <c r="D3981" s="15">
        <v>46113340</v>
      </c>
      <c r="E3981" s="15" t="s">
        <v>143</v>
      </c>
      <c r="F3981" s="39">
        <v>32835</v>
      </c>
      <c r="G3981" s="15">
        <v>1</v>
      </c>
      <c r="H3981" s="15" t="s">
        <v>13033</v>
      </c>
      <c r="I3981" s="15" t="s">
        <v>12813</v>
      </c>
      <c r="J3981" s="15" t="s">
        <v>13086</v>
      </c>
      <c r="K3981" s="15" t="s">
        <v>17</v>
      </c>
      <c r="L3981" s="40" t="s">
        <v>6</v>
      </c>
      <c r="M3981" s="39" t="s">
        <v>29</v>
      </c>
      <c r="N3981" s="41" t="s">
        <v>2098</v>
      </c>
      <c r="O3981" s="39">
        <v>44966</v>
      </c>
      <c r="P3981" s="40">
        <v>1</v>
      </c>
      <c r="Q3981" s="40">
        <v>1</v>
      </c>
      <c r="R3981" s="40" t="str">
        <f>IFERROR(VLOOKUP(Tabla2[[#This Row],[CONTRATISTA PRNCIPAL]],Hoja1!$L$5:$M$9,2,FALSE),"CJV")</f>
        <v>CJV</v>
      </c>
      <c r="S3981" s="40" t="str">
        <f>IF(Tabla2[[#This Row],[EMPRESA]]=Tabla2[[#This Row],[CONTRATISTA PRNCIPAL]],"Principal","Secundaria")</f>
        <v>Principal</v>
      </c>
      <c r="T3981" s="42">
        <f>IFERROR(1/COUNTIF(Tabla2[CONTRATISTA PRNCIPAL],Tabla2[[#This Row],[CONTRATISTA PRNCIPAL]]),0)</f>
        <v>0.005025125628140704</v>
      </c>
      <c r="U3981" s="43">
        <f>IF(((TODAY()-Tabla2[[#This Row],[FECHA NACIMIENTO]])/365)&lt;18,"Corregir", IF(((TODAY()-Tabla2[[#This Row],[FECHA NACIMIENTO]])/365)&gt;80, "Corregir",ROUNDDOWN(((TODAY()-Tabla2[[#This Row],[FECHA NACIMIENTO]])/365),0)))</f>
        <v>33</v>
      </c>
      <c r="V39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81" s="44" t="str">
        <f>+IF(Tabla2[[#This Row],[Edad]]="Corregir","Corregir","Ok")</f>
        <v>Ok</v>
      </c>
      <c r="X3981" s="42" t="str">
        <f>+IFERROR(VLOOKUP(Tabla2[[#This Row],[DISTRITO SEGÚN DNI]],Hoja1!$A$2:$B$32,2,FALSE),"No")</f>
        <v>ATE</v>
      </c>
      <c r="Y3981" s="42" t="str">
        <f>IF(OR(LOWER(Tabla2[[#This Row],[GENERO]])="masculino", LOWER(Tabla2[[#This Row],[GENERO]])="femenino"),"OK","Corregir")</f>
        <v>OK</v>
      </c>
      <c r="Z3981" s="42" t="str">
        <f>+IF(Tabla2[[#This Row],[Nro. DNI / CE]]="","Corregir",IF(LEN(Tabla2[[#This Row],[Nro. DNI / CE]])&gt;=8,"OK","Corregir"))</f>
        <v>OK</v>
      </c>
      <c r="AA3981" s="42">
        <f>COUNTIF(Tabla2[APELLIDOS Y NOMBRES],Tabla2[[#This Row],[APELLIDOS Y NOMBRES]])</f>
        <v>1</v>
      </c>
      <c r="AB3981" s="42">
        <f>IF(Tabla2[[#This Row],[Trabajador]]&gt;1,1/Tabla2[[#This Row],[Trabajador]],Tabla2[[#This Row],[Trabajador]])</f>
        <v>1</v>
      </c>
      <c r="AC3981" t="str">
        <f>+IFERROR(IF(Tabla2[[#This Row],[FECHA CESE/BAJA]]="","No Aplica",IF(AND(MONTH(Tabla2[[#This Row],[FECHA CESE/BAJA]])=MONTH(TODAY()-30),YEAR(Tabla2[[#This Row],[FECHA CESE/BAJA]])=YEAR(TODAY())),MONTH(TODAY()-30)&amp;"-"&amp;YEAR(TODAY()),"Borrar")),"No aplica")</f>
        <v>No aplica</v>
      </c>
      <c r="AD3981" t="str">
        <f>+IFERROR(IF(Tabla2[[#This Row],[FECHA INICIO DE LABORES EN OBRA]]="","No Aplica",IF(AND(MONTH(Tabla2[[#This Row],[FECHA INICIO DE LABORES EN OBRA]])=MONTH(TODAY()-30),YEAR(Tabla2[[#This Row],[FECHA INICIO DE LABORES EN OBRA]])=YEAR(TODAY())),MONTH(TODAY()-30)&amp;"-"&amp;YEAR(TODAY()),"No Aplica")),"No Aplica")</f>
        <v>No Aplica</v>
      </c>
    </row>
    <row r="3982" spans="1:30" x14ac:dyDescent="0.25">
      <c r="A3982" s="13" t="s">
        <v>12809</v>
      </c>
      <c r="B3982" s="15" t="s">
        <v>12810</v>
      </c>
      <c r="C3982" s="15" t="s">
        <v>12810</v>
      </c>
      <c r="D3982" s="15">
        <v>43831435</v>
      </c>
      <c r="E3982" s="15" t="s">
        <v>13087</v>
      </c>
      <c r="F3982" s="39">
        <v>31667</v>
      </c>
      <c r="G3982" s="15">
        <v>3</v>
      </c>
      <c r="H3982" s="15" t="s">
        <v>12812</v>
      </c>
      <c r="I3982" s="15" t="s">
        <v>12813</v>
      </c>
      <c r="J3982" s="15" t="s">
        <v>13088</v>
      </c>
      <c r="K3982" s="15" t="s">
        <v>2182</v>
      </c>
      <c r="L3982" s="40" t="s">
        <v>6</v>
      </c>
      <c r="M3982" s="39" t="s">
        <v>29</v>
      </c>
      <c r="N3982" s="41" t="s">
        <v>2098</v>
      </c>
      <c r="O3982" s="39">
        <v>44757</v>
      </c>
      <c r="P3982" s="40">
        <v>1</v>
      </c>
      <c r="Q3982" s="40">
        <v>1</v>
      </c>
      <c r="R3982" s="40" t="str">
        <f>IFERROR(VLOOKUP(Tabla2[[#This Row],[CONTRATISTA PRNCIPAL]],Hoja1!$L$5:$M$9,2,FALSE),"CJV")</f>
        <v>CJV</v>
      </c>
      <c r="S3982" s="40" t="str">
        <f>IF(Tabla2[[#This Row],[EMPRESA]]=Tabla2[[#This Row],[CONTRATISTA PRNCIPAL]],"Principal","Secundaria")</f>
        <v>Principal</v>
      </c>
      <c r="T3982" s="42">
        <f>IFERROR(1/COUNTIF(Tabla2[CONTRATISTA PRNCIPAL],Tabla2[[#This Row],[CONTRATISTA PRNCIPAL]]),0)</f>
        <v>0.005025125628140704</v>
      </c>
      <c r="U3982" s="43">
        <f>IF(((TODAY()-Tabla2[[#This Row],[FECHA NACIMIENTO]])/365)&lt;18,"Corregir", IF(((TODAY()-Tabla2[[#This Row],[FECHA NACIMIENTO]])/365)&gt;80, "Corregir",ROUNDDOWN(((TODAY()-Tabla2[[#This Row],[FECHA NACIMIENTO]])/365),0)))</f>
        <v>37</v>
      </c>
      <c r="V39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82" s="44" t="str">
        <f>+IF(Tabla2[[#This Row],[Edad]]="Corregir","Corregir","Ok")</f>
        <v>Ok</v>
      </c>
      <c r="X3982" s="42" t="str">
        <f>+IFERROR(VLOOKUP(Tabla2[[#This Row],[DISTRITO SEGÚN DNI]],Hoja1!$A$2:$B$32,2,FALSE),"No")</f>
        <v>No</v>
      </c>
      <c r="Y3982" s="42" t="str">
        <f>IF(OR(LOWER(Tabla2[[#This Row],[GENERO]])="masculino", LOWER(Tabla2[[#This Row],[GENERO]])="femenino"),"OK","Corregir")</f>
        <v>OK</v>
      </c>
      <c r="Z3982" s="42" t="str">
        <f>+IF(Tabla2[[#This Row],[Nro. DNI / CE]]="","Corregir",IF(LEN(Tabla2[[#This Row],[Nro. DNI / CE]])&gt;=8,"OK","Corregir"))</f>
        <v>OK</v>
      </c>
      <c r="AA3982" s="42">
        <f>COUNTIF(Tabla2[APELLIDOS Y NOMBRES],Tabla2[[#This Row],[APELLIDOS Y NOMBRES]])</f>
        <v>1</v>
      </c>
      <c r="AB3982" s="42">
        <f>IF(Tabla2[[#This Row],[Trabajador]]&gt;1,1/Tabla2[[#This Row],[Trabajador]],Tabla2[[#This Row],[Trabajador]])</f>
        <v>1</v>
      </c>
      <c r="AC3982" t="str">
        <f>+IFERROR(IF(Tabla2[[#This Row],[FECHA CESE/BAJA]]="","No Aplica",IF(AND(MONTH(Tabla2[[#This Row],[FECHA CESE/BAJA]])=MONTH(TODAY()-30),YEAR(Tabla2[[#This Row],[FECHA CESE/BAJA]])=YEAR(TODAY())),MONTH(TODAY()-30)&amp;"-"&amp;YEAR(TODAY()),"Borrar")),"No aplica")</f>
        <v>No aplica</v>
      </c>
      <c r="AD3982" t="str">
        <f>+IFERROR(IF(Tabla2[[#This Row],[FECHA INICIO DE LABORES EN OBRA]]="","No Aplica",IF(AND(MONTH(Tabla2[[#This Row],[FECHA INICIO DE LABORES EN OBRA]])=MONTH(TODAY()-30),YEAR(Tabla2[[#This Row],[FECHA INICIO DE LABORES EN OBRA]])=YEAR(TODAY())),MONTH(TODAY()-30)&amp;"-"&amp;YEAR(TODAY()),"No Aplica")),"No Aplica")</f>
        <v>No Aplica</v>
      </c>
    </row>
    <row r="3983" spans="1:30" x14ac:dyDescent="0.25">
      <c r="A3983" s="13" t="s">
        <v>12809</v>
      </c>
      <c r="B3983" s="15" t="s">
        <v>12810</v>
      </c>
      <c r="C3983" s="15" t="s">
        <v>12810</v>
      </c>
      <c r="D3983" s="15">
        <v>80209786</v>
      </c>
      <c r="E3983" s="15" t="s">
        <v>229</v>
      </c>
      <c r="F3983" s="39">
        <v>26248</v>
      </c>
      <c r="G3983" s="15">
        <v>3</v>
      </c>
      <c r="H3983" s="15" t="s">
        <v>12812</v>
      </c>
      <c r="I3983" s="15" t="s">
        <v>12813</v>
      </c>
      <c r="J3983" s="15" t="s">
        <v>13089</v>
      </c>
      <c r="K3983" s="15" t="s">
        <v>2022</v>
      </c>
      <c r="L3983" s="40" t="s">
        <v>6</v>
      </c>
      <c r="M3983" s="39" t="s">
        <v>29</v>
      </c>
      <c r="N3983" s="41" t="s">
        <v>2098</v>
      </c>
      <c r="O3983" s="39">
        <v>44141</v>
      </c>
      <c r="P3983" s="40">
        <v>1</v>
      </c>
      <c r="Q3983" s="40">
        <v>1</v>
      </c>
      <c r="R3983" s="40" t="str">
        <f>IFERROR(VLOOKUP(Tabla2[[#This Row],[CONTRATISTA PRNCIPAL]],Hoja1!$L$5:$M$9,2,FALSE),"CJV")</f>
        <v>CJV</v>
      </c>
      <c r="S3983" s="40" t="str">
        <f>IF(Tabla2[[#This Row],[EMPRESA]]=Tabla2[[#This Row],[CONTRATISTA PRNCIPAL]],"Principal","Secundaria")</f>
        <v>Principal</v>
      </c>
      <c r="T3983" s="42">
        <f>IFERROR(1/COUNTIF(Tabla2[CONTRATISTA PRNCIPAL],Tabla2[[#This Row],[CONTRATISTA PRNCIPAL]]),0)</f>
        <v>0.005025125628140704</v>
      </c>
      <c r="U3983" s="43">
        <f>IF(((TODAY()-Tabla2[[#This Row],[FECHA NACIMIENTO]])/365)&lt;18,"Corregir", IF(((TODAY()-Tabla2[[#This Row],[FECHA NACIMIENTO]])/365)&gt;80, "Corregir",ROUNDDOWN(((TODAY()-Tabla2[[#This Row],[FECHA NACIMIENTO]])/365),0)))</f>
        <v>51</v>
      </c>
      <c r="V39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83" s="44" t="str">
        <f>+IF(Tabla2[[#This Row],[Edad]]="Corregir","Corregir","Ok")</f>
        <v>Ok</v>
      </c>
      <c r="X3983" s="42" t="str">
        <f>+IFERROR(VLOOKUP(Tabla2[[#This Row],[DISTRITO SEGÚN DNI]],Hoja1!$A$2:$B$32,2,FALSE),"No")</f>
        <v>CALLAO</v>
      </c>
      <c r="Y3983" s="42" t="str">
        <f>IF(OR(LOWER(Tabla2[[#This Row],[GENERO]])="masculino", LOWER(Tabla2[[#This Row],[GENERO]])="femenino"),"OK","Corregir")</f>
        <v>OK</v>
      </c>
      <c r="Z3983" s="42" t="str">
        <f>+IF(Tabla2[[#This Row],[Nro. DNI / CE]]="","Corregir",IF(LEN(Tabla2[[#This Row],[Nro. DNI / CE]])&gt;=8,"OK","Corregir"))</f>
        <v>OK</v>
      </c>
      <c r="AA3983" s="42">
        <f>COUNTIF(Tabla2[APELLIDOS Y NOMBRES],Tabla2[[#This Row],[APELLIDOS Y NOMBRES]])</f>
        <v>1</v>
      </c>
      <c r="AB3983" s="42">
        <f>IF(Tabla2[[#This Row],[Trabajador]]&gt;1,1/Tabla2[[#This Row],[Trabajador]],Tabla2[[#This Row],[Trabajador]])</f>
        <v>1</v>
      </c>
      <c r="AC3983" t="str">
        <f>+IFERROR(IF(Tabla2[[#This Row],[FECHA CESE/BAJA]]="","No Aplica",IF(AND(MONTH(Tabla2[[#This Row],[FECHA CESE/BAJA]])=MONTH(TODAY()-30),YEAR(Tabla2[[#This Row],[FECHA CESE/BAJA]])=YEAR(TODAY())),MONTH(TODAY()-30)&amp;"-"&amp;YEAR(TODAY()),"Borrar")),"No aplica")</f>
        <v>No aplica</v>
      </c>
      <c r="AD3983" t="str">
        <f>+IFERROR(IF(Tabla2[[#This Row],[FECHA INICIO DE LABORES EN OBRA]]="","No Aplica",IF(AND(MONTH(Tabla2[[#This Row],[FECHA INICIO DE LABORES EN OBRA]])=MONTH(TODAY()-30),YEAR(Tabla2[[#This Row],[FECHA INICIO DE LABORES EN OBRA]])=YEAR(TODAY())),MONTH(TODAY()-30)&amp;"-"&amp;YEAR(TODAY()),"No Aplica")),"No Aplica")</f>
        <v>No Aplica</v>
      </c>
    </row>
    <row r="3984" spans="1:30" x14ac:dyDescent="0.25">
      <c r="A3984" s="13" t="s">
        <v>12809</v>
      </c>
      <c r="B3984" s="15" t="s">
        <v>12810</v>
      </c>
      <c r="C3984" s="15" t="s">
        <v>12810</v>
      </c>
      <c r="D3984" s="15">
        <v>46286123</v>
      </c>
      <c r="E3984" s="15" t="s">
        <v>1607</v>
      </c>
      <c r="F3984" s="39">
        <v>32892</v>
      </c>
      <c r="G3984" s="15">
        <v>3</v>
      </c>
      <c r="H3984" s="15" t="s">
        <v>13090</v>
      </c>
      <c r="I3984" s="15" t="s">
        <v>12813</v>
      </c>
      <c r="J3984" s="15" t="s">
        <v>13091</v>
      </c>
      <c r="K3984" s="15" t="s">
        <v>27</v>
      </c>
      <c r="L3984" s="40" t="s">
        <v>6</v>
      </c>
      <c r="M3984" s="39" t="s">
        <v>29</v>
      </c>
      <c r="N3984" s="41" t="s">
        <v>2098</v>
      </c>
      <c r="O3984" s="39">
        <v>45128</v>
      </c>
      <c r="P3984" s="40">
        <v>1</v>
      </c>
      <c r="Q3984" s="40">
        <v>1</v>
      </c>
      <c r="R3984" s="40" t="str">
        <f>IFERROR(VLOOKUP(Tabla2[[#This Row],[CONTRATISTA PRNCIPAL]],Hoja1!$L$5:$M$9,2,FALSE),"CJV")</f>
        <v>CJV</v>
      </c>
      <c r="S3984" s="40" t="str">
        <f>IF(Tabla2[[#This Row],[EMPRESA]]=Tabla2[[#This Row],[CONTRATISTA PRNCIPAL]],"Principal","Secundaria")</f>
        <v>Principal</v>
      </c>
      <c r="T3984" s="42">
        <f>IFERROR(1/COUNTIF(Tabla2[CONTRATISTA PRNCIPAL],Tabla2[[#This Row],[CONTRATISTA PRNCIPAL]]),0)</f>
        <v>0.005025125628140704</v>
      </c>
      <c r="U3984" s="43">
        <f>IF(((TODAY()-Tabla2[[#This Row],[FECHA NACIMIENTO]])/365)&lt;18,"Corregir", IF(((TODAY()-Tabla2[[#This Row],[FECHA NACIMIENTO]])/365)&gt;80, "Corregir",ROUNDDOWN(((TODAY()-Tabla2[[#This Row],[FECHA NACIMIENTO]])/365),0)))</f>
        <v>33</v>
      </c>
      <c r="V39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84" s="44" t="str">
        <f>+IF(Tabla2[[#This Row],[Edad]]="Corregir","Corregir","Ok")</f>
        <v>Ok</v>
      </c>
      <c r="X3984" s="42" t="str">
        <f>+IFERROR(VLOOKUP(Tabla2[[#This Row],[DISTRITO SEGÚN DNI]],Hoja1!$A$2:$B$32,2,FALSE),"No")</f>
        <v>CALLAO</v>
      </c>
      <c r="Y3984" s="42" t="str">
        <f>IF(OR(LOWER(Tabla2[[#This Row],[GENERO]])="masculino", LOWER(Tabla2[[#This Row],[GENERO]])="femenino"),"OK","Corregir")</f>
        <v>OK</v>
      </c>
      <c r="Z3984" s="42" t="str">
        <f>+IF(Tabla2[[#This Row],[Nro. DNI / CE]]="","Corregir",IF(LEN(Tabla2[[#This Row],[Nro. DNI / CE]])&gt;=8,"OK","Corregir"))</f>
        <v>OK</v>
      </c>
      <c r="AA3984" s="42">
        <f>COUNTIF(Tabla2[APELLIDOS Y NOMBRES],Tabla2[[#This Row],[APELLIDOS Y NOMBRES]])</f>
        <v>1</v>
      </c>
      <c r="AB3984" s="42">
        <f>IF(Tabla2[[#This Row],[Trabajador]]&gt;1,1/Tabla2[[#This Row],[Trabajador]],Tabla2[[#This Row],[Trabajador]])</f>
        <v>1</v>
      </c>
      <c r="AC3984" t="str">
        <f>+IFERROR(IF(Tabla2[[#This Row],[FECHA CESE/BAJA]]="","No Aplica",IF(AND(MONTH(Tabla2[[#This Row],[FECHA CESE/BAJA]])=MONTH(TODAY()-30),YEAR(Tabla2[[#This Row],[FECHA CESE/BAJA]])=YEAR(TODAY())),MONTH(TODAY()-30)&amp;"-"&amp;YEAR(TODAY()),"Borrar")),"No aplica")</f>
        <v>No aplica</v>
      </c>
      <c r="AD3984" t="str">
        <f>+IFERROR(IF(Tabla2[[#This Row],[FECHA INICIO DE LABORES EN OBRA]]="","No Aplica",IF(AND(MONTH(Tabla2[[#This Row],[FECHA INICIO DE LABORES EN OBRA]])=MONTH(TODAY()-30),YEAR(Tabla2[[#This Row],[FECHA INICIO DE LABORES EN OBRA]])=YEAR(TODAY())),MONTH(TODAY()-30)&amp;"-"&amp;YEAR(TODAY()),"No Aplica")),"No Aplica")</f>
        <v>No Aplica</v>
      </c>
    </row>
    <row r="3985" spans="1:30" x14ac:dyDescent="0.25">
      <c r="A3985" s="13" t="s">
        <v>12809</v>
      </c>
      <c r="B3985" s="15" t="s">
        <v>12810</v>
      </c>
      <c r="C3985" s="15" t="s">
        <v>12810</v>
      </c>
      <c r="D3985" s="15">
        <v>40490729</v>
      </c>
      <c r="E3985" s="15" t="s">
        <v>13092</v>
      </c>
      <c r="F3985" s="39">
        <v>29252</v>
      </c>
      <c r="G3985" s="15">
        <v>3</v>
      </c>
      <c r="H3985" s="15" t="s">
        <v>12812</v>
      </c>
      <c r="I3985" s="15" t="s">
        <v>12813</v>
      </c>
      <c r="J3985" s="15" t="s">
        <v>13093</v>
      </c>
      <c r="K3985" s="15" t="s">
        <v>2174</v>
      </c>
      <c r="L3985" s="40" t="s">
        <v>6</v>
      </c>
      <c r="M3985" s="39" t="s">
        <v>29</v>
      </c>
      <c r="N3985" s="41" t="s">
        <v>2098</v>
      </c>
      <c r="O3985" s="39">
        <v>44302</v>
      </c>
      <c r="P3985" s="40">
        <v>1</v>
      </c>
      <c r="Q3985" s="40">
        <v>1</v>
      </c>
      <c r="R3985" s="40" t="str">
        <f>IFERROR(VLOOKUP(Tabla2[[#This Row],[CONTRATISTA PRNCIPAL]],Hoja1!$L$5:$M$9,2,FALSE),"CJV")</f>
        <v>CJV</v>
      </c>
      <c r="S3985" s="40" t="str">
        <f>IF(Tabla2[[#This Row],[EMPRESA]]=Tabla2[[#This Row],[CONTRATISTA PRNCIPAL]],"Principal","Secundaria")</f>
        <v>Principal</v>
      </c>
      <c r="T3985" s="42">
        <f>IFERROR(1/COUNTIF(Tabla2[CONTRATISTA PRNCIPAL],Tabla2[[#This Row],[CONTRATISTA PRNCIPAL]]),0)</f>
        <v>0.005025125628140704</v>
      </c>
      <c r="U3985" s="43">
        <f>IF(((TODAY()-Tabla2[[#This Row],[FECHA NACIMIENTO]])/365)&lt;18,"Corregir", IF(((TODAY()-Tabla2[[#This Row],[FECHA NACIMIENTO]])/365)&gt;80, "Corregir",ROUNDDOWN(((TODAY()-Tabla2[[#This Row],[FECHA NACIMIENTO]])/365),0)))</f>
        <v>43</v>
      </c>
      <c r="V39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85" s="44" t="str">
        <f>+IF(Tabla2[[#This Row],[Edad]]="Corregir","Corregir","Ok")</f>
        <v>Ok</v>
      </c>
      <c r="X3985" s="42" t="str">
        <f>+IFERROR(VLOOKUP(Tabla2[[#This Row],[DISTRITO SEGÚN DNI]],Hoja1!$A$2:$B$32,2,FALSE),"No")</f>
        <v>No</v>
      </c>
      <c r="Y3985" s="42" t="str">
        <f>IF(OR(LOWER(Tabla2[[#This Row],[GENERO]])="masculino", LOWER(Tabla2[[#This Row],[GENERO]])="femenino"),"OK","Corregir")</f>
        <v>OK</v>
      </c>
      <c r="Z3985" s="42" t="str">
        <f>+IF(Tabla2[[#This Row],[Nro. DNI / CE]]="","Corregir",IF(LEN(Tabla2[[#This Row],[Nro. DNI / CE]])&gt;=8,"OK","Corregir"))</f>
        <v>OK</v>
      </c>
      <c r="AA3985" s="42">
        <f>COUNTIF(Tabla2[APELLIDOS Y NOMBRES],Tabla2[[#This Row],[APELLIDOS Y NOMBRES]])</f>
        <v>1</v>
      </c>
      <c r="AB3985" s="42">
        <f>IF(Tabla2[[#This Row],[Trabajador]]&gt;1,1/Tabla2[[#This Row],[Trabajador]],Tabla2[[#This Row],[Trabajador]])</f>
        <v>1</v>
      </c>
      <c r="AC3985" t="str">
        <f>+IFERROR(IF(Tabla2[[#This Row],[FECHA CESE/BAJA]]="","No Aplica",IF(AND(MONTH(Tabla2[[#This Row],[FECHA CESE/BAJA]])=MONTH(TODAY()-30),YEAR(Tabla2[[#This Row],[FECHA CESE/BAJA]])=YEAR(TODAY())),MONTH(TODAY()-30)&amp;"-"&amp;YEAR(TODAY()),"Borrar")),"No aplica")</f>
        <v>No aplica</v>
      </c>
      <c r="AD3985" t="str">
        <f>+IFERROR(IF(Tabla2[[#This Row],[FECHA INICIO DE LABORES EN OBRA]]="","No Aplica",IF(AND(MONTH(Tabla2[[#This Row],[FECHA INICIO DE LABORES EN OBRA]])=MONTH(TODAY()-30),YEAR(Tabla2[[#This Row],[FECHA INICIO DE LABORES EN OBRA]])=YEAR(TODAY())),MONTH(TODAY()-30)&amp;"-"&amp;YEAR(TODAY()),"No Aplica")),"No Aplica")</f>
        <v>No Aplica</v>
      </c>
    </row>
    <row r="3986" spans="1:30" x14ac:dyDescent="0.25">
      <c r="A3986" s="13" t="s">
        <v>12809</v>
      </c>
      <c r="B3986" s="15" t="s">
        <v>12810</v>
      </c>
      <c r="C3986" s="15" t="s">
        <v>12810</v>
      </c>
      <c r="D3986" s="15">
        <v>10111328</v>
      </c>
      <c r="E3986" s="15" t="s">
        <v>13094</v>
      </c>
      <c r="F3986" s="39">
        <v>27044</v>
      </c>
      <c r="G3986" s="15">
        <v>3</v>
      </c>
      <c r="H3986" s="15" t="s">
        <v>12868</v>
      </c>
      <c r="I3986" s="15" t="s">
        <v>12813</v>
      </c>
      <c r="J3986" s="15" t="s">
        <v>13095</v>
      </c>
      <c r="K3986" s="15" t="s">
        <v>2242</v>
      </c>
      <c r="L3986" s="40" t="s">
        <v>6</v>
      </c>
      <c r="M3986" s="39" t="s">
        <v>29</v>
      </c>
      <c r="N3986" s="41" t="s">
        <v>2098</v>
      </c>
      <c r="O3986" s="39">
        <v>43413</v>
      </c>
      <c r="P3986" s="40">
        <v>1</v>
      </c>
      <c r="Q3986" s="40">
        <v>2</v>
      </c>
      <c r="R3986" s="40" t="str">
        <f>IFERROR(VLOOKUP(Tabla2[[#This Row],[CONTRATISTA PRNCIPAL]],Hoja1!$L$5:$M$9,2,FALSE),"CJV")</f>
        <v>CJV</v>
      </c>
      <c r="S3986" s="40" t="str">
        <f>IF(Tabla2[[#This Row],[EMPRESA]]=Tabla2[[#This Row],[CONTRATISTA PRNCIPAL]],"Principal","Secundaria")</f>
        <v>Principal</v>
      </c>
      <c r="T3986" s="42">
        <f>IFERROR(1/COUNTIF(Tabla2[CONTRATISTA PRNCIPAL],Tabla2[[#This Row],[CONTRATISTA PRNCIPAL]]),0)</f>
        <v>0.005025125628140704</v>
      </c>
      <c r="U3986" s="43">
        <f>IF(((TODAY()-Tabla2[[#This Row],[FECHA NACIMIENTO]])/365)&lt;18,"Corregir", IF(((TODAY()-Tabla2[[#This Row],[FECHA NACIMIENTO]])/365)&gt;80, "Corregir",ROUNDDOWN(((TODAY()-Tabla2[[#This Row],[FECHA NACIMIENTO]])/365),0)))</f>
        <v>49</v>
      </c>
      <c r="V39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86" s="44" t="str">
        <f>+IF(Tabla2[[#This Row],[Edad]]="Corregir","Corregir","Ok")</f>
        <v>Ok</v>
      </c>
      <c r="X3986" s="42" t="str">
        <f>+IFERROR(VLOOKUP(Tabla2[[#This Row],[DISTRITO SEGÚN DNI]],Hoja1!$A$2:$B$32,2,FALSE),"No")</f>
        <v>No</v>
      </c>
      <c r="Y3986" s="42" t="str">
        <f>IF(OR(LOWER(Tabla2[[#This Row],[GENERO]])="masculino", LOWER(Tabla2[[#This Row],[GENERO]])="femenino"),"OK","Corregir")</f>
        <v>OK</v>
      </c>
      <c r="Z3986" s="42" t="str">
        <f>+IF(Tabla2[[#This Row],[Nro. DNI / CE]]="","Corregir",IF(LEN(Tabla2[[#This Row],[Nro. DNI / CE]])&gt;=8,"OK","Corregir"))</f>
        <v>OK</v>
      </c>
      <c r="AA3986" s="42">
        <f>COUNTIF(Tabla2[APELLIDOS Y NOMBRES],Tabla2[[#This Row],[APELLIDOS Y NOMBRES]])</f>
        <v>1</v>
      </c>
      <c r="AB3986" s="42">
        <f>IF(Tabla2[[#This Row],[Trabajador]]&gt;1,1/Tabla2[[#This Row],[Trabajador]],Tabla2[[#This Row],[Trabajador]])</f>
        <v>1</v>
      </c>
      <c r="AC3986" t="str">
        <f>+IFERROR(IF(Tabla2[[#This Row],[FECHA CESE/BAJA]]="","No Aplica",IF(AND(MONTH(Tabla2[[#This Row],[FECHA CESE/BAJA]])=MONTH(TODAY()-30),YEAR(Tabla2[[#This Row],[FECHA CESE/BAJA]])=YEAR(TODAY())),MONTH(TODAY()-30)&amp;"-"&amp;YEAR(TODAY()),"Borrar")),"No aplica")</f>
        <v>No aplica</v>
      </c>
      <c r="AD3986" t="str">
        <f>+IFERROR(IF(Tabla2[[#This Row],[FECHA INICIO DE LABORES EN OBRA]]="","No Aplica",IF(AND(MONTH(Tabla2[[#This Row],[FECHA INICIO DE LABORES EN OBRA]])=MONTH(TODAY()-30),YEAR(Tabla2[[#This Row],[FECHA INICIO DE LABORES EN OBRA]])=YEAR(TODAY())),MONTH(TODAY()-30)&amp;"-"&amp;YEAR(TODAY()),"No Aplica")),"No Aplica")</f>
        <v>No Aplica</v>
      </c>
    </row>
    <row r="3987" spans="1:30" x14ac:dyDescent="0.25">
      <c r="A3987" s="13" t="s">
        <v>12809</v>
      </c>
      <c r="B3987" s="15" t="s">
        <v>12810</v>
      </c>
      <c r="C3987" s="15" t="s">
        <v>12810</v>
      </c>
      <c r="D3987" s="15">
        <v>10683616</v>
      </c>
      <c r="E3987" s="15" t="s">
        <v>13096</v>
      </c>
      <c r="F3987" s="39">
        <v>28467</v>
      </c>
      <c r="G3987" s="15">
        <v>3</v>
      </c>
      <c r="H3987" s="15" t="s">
        <v>12812</v>
      </c>
      <c r="I3987" s="15" t="s">
        <v>12813</v>
      </c>
      <c r="J3987" s="15" t="s">
        <v>13097</v>
      </c>
      <c r="K3987" s="15" t="s">
        <v>2445</v>
      </c>
      <c r="L3987" s="40" t="s">
        <v>6</v>
      </c>
      <c r="M3987" s="39" t="s">
        <v>29</v>
      </c>
      <c r="N3987" s="41" t="s">
        <v>2098</v>
      </c>
      <c r="O3987" s="39">
        <v>45100</v>
      </c>
      <c r="P3987" s="40">
        <v>1</v>
      </c>
      <c r="Q3987" s="40">
        <v>1</v>
      </c>
      <c r="R3987" s="40" t="str">
        <f>IFERROR(VLOOKUP(Tabla2[[#This Row],[CONTRATISTA PRNCIPAL]],Hoja1!$L$5:$M$9,2,FALSE),"CJV")</f>
        <v>CJV</v>
      </c>
      <c r="S3987" s="40" t="str">
        <f>IF(Tabla2[[#This Row],[EMPRESA]]=Tabla2[[#This Row],[CONTRATISTA PRNCIPAL]],"Principal","Secundaria")</f>
        <v>Principal</v>
      </c>
      <c r="T3987" s="42">
        <f>IFERROR(1/COUNTIF(Tabla2[CONTRATISTA PRNCIPAL],Tabla2[[#This Row],[CONTRATISTA PRNCIPAL]]),0)</f>
        <v>0.005025125628140704</v>
      </c>
      <c r="U3987" s="43">
        <f>IF(((TODAY()-Tabla2[[#This Row],[FECHA NACIMIENTO]])/365)&lt;18,"Corregir", IF(((TODAY()-Tabla2[[#This Row],[FECHA NACIMIENTO]])/365)&gt;80, "Corregir",ROUNDDOWN(((TODAY()-Tabla2[[#This Row],[FECHA NACIMIENTO]])/365),0)))</f>
        <v>45</v>
      </c>
      <c r="V39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87" s="44" t="str">
        <f>+IF(Tabla2[[#This Row],[Edad]]="Corregir","Corregir","Ok")</f>
        <v>Ok</v>
      </c>
      <c r="X3987" s="42" t="str">
        <f>+IFERROR(VLOOKUP(Tabla2[[#This Row],[DISTRITO SEGÚN DNI]],Hoja1!$A$2:$B$32,2,FALSE),"No")</f>
        <v>No</v>
      </c>
      <c r="Y3987" s="42" t="str">
        <f>IF(OR(LOWER(Tabla2[[#This Row],[GENERO]])="masculino", LOWER(Tabla2[[#This Row],[GENERO]])="femenino"),"OK","Corregir")</f>
        <v>OK</v>
      </c>
      <c r="Z3987" s="42" t="str">
        <f>+IF(Tabla2[[#This Row],[Nro. DNI / CE]]="","Corregir",IF(LEN(Tabla2[[#This Row],[Nro. DNI / CE]])&gt;=8,"OK","Corregir"))</f>
        <v>OK</v>
      </c>
      <c r="AA3987" s="42">
        <f>COUNTIF(Tabla2[APELLIDOS Y NOMBRES],Tabla2[[#This Row],[APELLIDOS Y NOMBRES]])</f>
        <v>1</v>
      </c>
      <c r="AB3987" s="42">
        <f>IF(Tabla2[[#This Row],[Trabajador]]&gt;1,1/Tabla2[[#This Row],[Trabajador]],Tabla2[[#This Row],[Trabajador]])</f>
        <v>1</v>
      </c>
      <c r="AC3987" t="str">
        <f>+IFERROR(IF(Tabla2[[#This Row],[FECHA CESE/BAJA]]="","No Aplica",IF(AND(MONTH(Tabla2[[#This Row],[FECHA CESE/BAJA]])=MONTH(TODAY()-30),YEAR(Tabla2[[#This Row],[FECHA CESE/BAJA]])=YEAR(TODAY())),MONTH(TODAY()-30)&amp;"-"&amp;YEAR(TODAY()),"Borrar")),"No aplica")</f>
        <v>No aplica</v>
      </c>
      <c r="AD3987" t="str">
        <f>+IFERROR(IF(Tabla2[[#This Row],[FECHA INICIO DE LABORES EN OBRA]]="","No Aplica",IF(AND(MONTH(Tabla2[[#This Row],[FECHA INICIO DE LABORES EN OBRA]])=MONTH(TODAY()-30),YEAR(Tabla2[[#This Row],[FECHA INICIO DE LABORES EN OBRA]])=YEAR(TODAY())),MONTH(TODAY()-30)&amp;"-"&amp;YEAR(TODAY()),"No Aplica")),"No Aplica")</f>
        <v>No Aplica</v>
      </c>
    </row>
    <row r="3988" spans="1:30" x14ac:dyDescent="0.25">
      <c r="A3988" s="13" t="s">
        <v>12809</v>
      </c>
      <c r="B3988" s="15" t="s">
        <v>12810</v>
      </c>
      <c r="C3988" s="15" t="s">
        <v>12810</v>
      </c>
      <c r="D3988" s="15">
        <v>42994247</v>
      </c>
      <c r="E3988" s="15" t="s">
        <v>13098</v>
      </c>
      <c r="F3988" s="39">
        <v>31209</v>
      </c>
      <c r="G3988" s="15">
        <v>3</v>
      </c>
      <c r="H3988" s="15" t="s">
        <v>12812</v>
      </c>
      <c r="I3988" s="15" t="s">
        <v>12813</v>
      </c>
      <c r="J3988" s="15" t="s">
        <v>13099</v>
      </c>
      <c r="K3988" s="15" t="s">
        <v>2272</v>
      </c>
      <c r="L3988" s="40" t="s">
        <v>6</v>
      </c>
      <c r="M3988" s="39" t="s">
        <v>29</v>
      </c>
      <c r="N3988" s="41" t="s">
        <v>2098</v>
      </c>
      <c r="O3988" s="39">
        <v>43829</v>
      </c>
      <c r="P3988" s="40">
        <v>1</v>
      </c>
      <c r="Q3988" s="40">
        <v>1</v>
      </c>
      <c r="R3988" s="40" t="str">
        <f>IFERROR(VLOOKUP(Tabla2[[#This Row],[CONTRATISTA PRNCIPAL]],Hoja1!$L$5:$M$9,2,FALSE),"CJV")</f>
        <v>CJV</v>
      </c>
      <c r="S3988" s="40" t="str">
        <f>IF(Tabla2[[#This Row],[EMPRESA]]=Tabla2[[#This Row],[CONTRATISTA PRNCIPAL]],"Principal","Secundaria")</f>
        <v>Principal</v>
      </c>
      <c r="T3988" s="42">
        <f>IFERROR(1/COUNTIF(Tabla2[CONTRATISTA PRNCIPAL],Tabla2[[#This Row],[CONTRATISTA PRNCIPAL]]),0)</f>
        <v>0.005025125628140704</v>
      </c>
      <c r="U3988" s="43">
        <f>IF(((TODAY()-Tabla2[[#This Row],[FECHA NACIMIENTO]])/365)&lt;18,"Corregir", IF(((TODAY()-Tabla2[[#This Row],[FECHA NACIMIENTO]])/365)&gt;80, "Corregir",ROUNDDOWN(((TODAY()-Tabla2[[#This Row],[FECHA NACIMIENTO]])/365),0)))</f>
        <v>38</v>
      </c>
      <c r="V39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88" s="44" t="str">
        <f>+IF(Tabla2[[#This Row],[Edad]]="Corregir","Corregir","Ok")</f>
        <v>Ok</v>
      </c>
      <c r="X3988" s="42" t="str">
        <f>+IFERROR(VLOOKUP(Tabla2[[#This Row],[DISTRITO SEGÚN DNI]],Hoja1!$A$2:$B$32,2,FALSE),"No")</f>
        <v>No</v>
      </c>
      <c r="Y3988" s="42" t="str">
        <f>IF(OR(LOWER(Tabla2[[#This Row],[GENERO]])="masculino", LOWER(Tabla2[[#This Row],[GENERO]])="femenino"),"OK","Corregir")</f>
        <v>OK</v>
      </c>
      <c r="Z3988" s="42" t="str">
        <f>+IF(Tabla2[[#This Row],[Nro. DNI / CE]]="","Corregir",IF(LEN(Tabla2[[#This Row],[Nro. DNI / CE]])&gt;=8,"OK","Corregir"))</f>
        <v>OK</v>
      </c>
      <c r="AA3988" s="42">
        <f>COUNTIF(Tabla2[APELLIDOS Y NOMBRES],Tabla2[[#This Row],[APELLIDOS Y NOMBRES]])</f>
        <v>1</v>
      </c>
      <c r="AB3988" s="42">
        <f>IF(Tabla2[[#This Row],[Trabajador]]&gt;1,1/Tabla2[[#This Row],[Trabajador]],Tabla2[[#This Row],[Trabajador]])</f>
        <v>1</v>
      </c>
      <c r="AC3988" t="str">
        <f>+IFERROR(IF(Tabla2[[#This Row],[FECHA CESE/BAJA]]="","No Aplica",IF(AND(MONTH(Tabla2[[#This Row],[FECHA CESE/BAJA]])=MONTH(TODAY()-30),YEAR(Tabla2[[#This Row],[FECHA CESE/BAJA]])=YEAR(TODAY())),MONTH(TODAY()-30)&amp;"-"&amp;YEAR(TODAY()),"Borrar")),"No aplica")</f>
        <v>No aplica</v>
      </c>
      <c r="AD3988" t="str">
        <f>+IFERROR(IF(Tabla2[[#This Row],[FECHA INICIO DE LABORES EN OBRA]]="","No Aplica",IF(AND(MONTH(Tabla2[[#This Row],[FECHA INICIO DE LABORES EN OBRA]])=MONTH(TODAY()-30),YEAR(Tabla2[[#This Row],[FECHA INICIO DE LABORES EN OBRA]])=YEAR(TODAY())),MONTH(TODAY()-30)&amp;"-"&amp;YEAR(TODAY()),"No Aplica")),"No Aplica")</f>
        <v>No Aplica</v>
      </c>
    </row>
    <row r="3989" spans="1:30" x14ac:dyDescent="0.25">
      <c r="A3989" s="13" t="s">
        <v>12809</v>
      </c>
      <c r="B3989" s="15" t="s">
        <v>12810</v>
      </c>
      <c r="C3989" s="15" t="s">
        <v>12810</v>
      </c>
      <c r="D3989" s="15" t="s">
        <v>13100</v>
      </c>
      <c r="E3989" s="15" t="s">
        <v>13101</v>
      </c>
      <c r="F3989" s="39">
        <v>25005</v>
      </c>
      <c r="G3989" s="15">
        <v>3</v>
      </c>
      <c r="H3989" s="15" t="s">
        <v>12812</v>
      </c>
      <c r="I3989" s="15" t="s">
        <v>12813</v>
      </c>
      <c r="J3989" s="15" t="s">
        <v>13102</v>
      </c>
      <c r="K3989" s="15" t="s">
        <v>2237</v>
      </c>
      <c r="L3989" s="40" t="s">
        <v>6</v>
      </c>
      <c r="M3989" s="39" t="s">
        <v>29</v>
      </c>
      <c r="N3989" s="41" t="s">
        <v>2098</v>
      </c>
      <c r="O3989" s="39">
        <v>44407</v>
      </c>
      <c r="P3989" s="40">
        <v>1</v>
      </c>
      <c r="Q3989" s="40">
        <v>1</v>
      </c>
      <c r="R3989" s="40" t="str">
        <f>IFERROR(VLOOKUP(Tabla2[[#This Row],[CONTRATISTA PRNCIPAL]],Hoja1!$L$5:$M$9,2,FALSE),"CJV")</f>
        <v>CJV</v>
      </c>
      <c r="S3989" s="40" t="str">
        <f>IF(Tabla2[[#This Row],[EMPRESA]]=Tabla2[[#This Row],[CONTRATISTA PRNCIPAL]],"Principal","Secundaria")</f>
        <v>Principal</v>
      </c>
      <c r="T3989" s="42">
        <f>IFERROR(1/COUNTIF(Tabla2[CONTRATISTA PRNCIPAL],Tabla2[[#This Row],[CONTRATISTA PRNCIPAL]]),0)</f>
        <v>0.005025125628140704</v>
      </c>
      <c r="U3989" s="43">
        <f>IF(((TODAY()-Tabla2[[#This Row],[FECHA NACIMIENTO]])/365)&lt;18,"Corregir", IF(((TODAY()-Tabla2[[#This Row],[FECHA NACIMIENTO]])/365)&gt;80, "Corregir",ROUNDDOWN(((TODAY()-Tabla2[[#This Row],[FECHA NACIMIENTO]])/365),0)))</f>
        <v>55</v>
      </c>
      <c r="V39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89" s="44" t="str">
        <f>+IF(Tabla2[[#This Row],[Edad]]="Corregir","Corregir","Ok")</f>
        <v>Ok</v>
      </c>
      <c r="X3989" s="42" t="str">
        <f>+IFERROR(VLOOKUP(Tabla2[[#This Row],[DISTRITO SEGÚN DNI]],Hoja1!$A$2:$B$32,2,FALSE),"No")</f>
        <v>No</v>
      </c>
      <c r="Y3989" s="42" t="str">
        <f>IF(OR(LOWER(Tabla2[[#This Row],[GENERO]])="masculino", LOWER(Tabla2[[#This Row],[GENERO]])="femenino"),"OK","Corregir")</f>
        <v>OK</v>
      </c>
      <c r="Z3989" s="42" t="str">
        <f>+IF(Tabla2[[#This Row],[Nro. DNI / CE]]="","Corregir",IF(LEN(Tabla2[[#This Row],[Nro. DNI / CE]])&gt;=8,"OK","Corregir"))</f>
        <v>OK</v>
      </c>
      <c r="AA3989" s="42">
        <f>COUNTIF(Tabla2[APELLIDOS Y NOMBRES],Tabla2[[#This Row],[APELLIDOS Y NOMBRES]])</f>
        <v>1</v>
      </c>
      <c r="AB3989" s="42">
        <f>IF(Tabla2[[#This Row],[Trabajador]]&gt;1,1/Tabla2[[#This Row],[Trabajador]],Tabla2[[#This Row],[Trabajador]])</f>
        <v>1</v>
      </c>
      <c r="AC3989" t="str">
        <f>+IFERROR(IF(Tabla2[[#This Row],[FECHA CESE/BAJA]]="","No Aplica",IF(AND(MONTH(Tabla2[[#This Row],[FECHA CESE/BAJA]])=MONTH(TODAY()-30),YEAR(Tabla2[[#This Row],[FECHA CESE/BAJA]])=YEAR(TODAY())),MONTH(TODAY()-30)&amp;"-"&amp;YEAR(TODAY()),"Borrar")),"No aplica")</f>
        <v>No aplica</v>
      </c>
      <c r="AD3989" t="str">
        <f>+IFERROR(IF(Tabla2[[#This Row],[FECHA INICIO DE LABORES EN OBRA]]="","No Aplica",IF(AND(MONTH(Tabla2[[#This Row],[FECHA INICIO DE LABORES EN OBRA]])=MONTH(TODAY()-30),YEAR(Tabla2[[#This Row],[FECHA INICIO DE LABORES EN OBRA]])=YEAR(TODAY())),MONTH(TODAY()-30)&amp;"-"&amp;YEAR(TODAY()),"No Aplica")),"No Aplica")</f>
        <v>No Aplica</v>
      </c>
    </row>
    <row r="3990" spans="1:30" x14ac:dyDescent="0.25">
      <c r="A3990" s="13" t="s">
        <v>12809</v>
      </c>
      <c r="B3990" s="15" t="s">
        <v>12810</v>
      </c>
      <c r="C3990" s="15" t="s">
        <v>12810</v>
      </c>
      <c r="D3990" s="15">
        <v>10482585</v>
      </c>
      <c r="E3990" s="15" t="s">
        <v>13103</v>
      </c>
      <c r="F3990" s="39">
        <v>26404</v>
      </c>
      <c r="G3990" s="15">
        <v>3</v>
      </c>
      <c r="H3990" s="15" t="s">
        <v>12812</v>
      </c>
      <c r="I3990" s="15" t="s">
        <v>12813</v>
      </c>
      <c r="J3990" s="15" t="s">
        <v>13104</v>
      </c>
      <c r="K3990" s="15" t="s">
        <v>2242</v>
      </c>
      <c r="L3990" s="40" t="s">
        <v>6</v>
      </c>
      <c r="M3990" s="39" t="s">
        <v>29</v>
      </c>
      <c r="N3990" s="41" t="s">
        <v>2098</v>
      </c>
      <c r="O3990" s="39">
        <v>44998</v>
      </c>
      <c r="P3990" s="40">
        <v>1</v>
      </c>
      <c r="Q3990" s="40">
        <v>2</v>
      </c>
      <c r="R3990" s="40" t="str">
        <f>IFERROR(VLOOKUP(Tabla2[[#This Row],[CONTRATISTA PRNCIPAL]],Hoja1!$L$5:$M$9,2,FALSE),"CJV")</f>
        <v>CJV</v>
      </c>
      <c r="S3990" s="40" t="str">
        <f>IF(Tabla2[[#This Row],[EMPRESA]]=Tabla2[[#This Row],[CONTRATISTA PRNCIPAL]],"Principal","Secundaria")</f>
        <v>Principal</v>
      </c>
      <c r="T3990" s="42">
        <f>IFERROR(1/COUNTIF(Tabla2[CONTRATISTA PRNCIPAL],Tabla2[[#This Row],[CONTRATISTA PRNCIPAL]]),0)</f>
        <v>0.005025125628140704</v>
      </c>
      <c r="U3990" s="43">
        <f>IF(((TODAY()-Tabla2[[#This Row],[FECHA NACIMIENTO]])/365)&lt;18,"Corregir", IF(((TODAY()-Tabla2[[#This Row],[FECHA NACIMIENTO]])/365)&gt;80, "Corregir",ROUNDDOWN(((TODAY()-Tabla2[[#This Row],[FECHA NACIMIENTO]])/365),0)))</f>
        <v>51</v>
      </c>
      <c r="V39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90" s="44" t="str">
        <f>+IF(Tabla2[[#This Row],[Edad]]="Corregir","Corregir","Ok")</f>
        <v>Ok</v>
      </c>
      <c r="X3990" s="42" t="str">
        <f>+IFERROR(VLOOKUP(Tabla2[[#This Row],[DISTRITO SEGÚN DNI]],Hoja1!$A$2:$B$32,2,FALSE),"No")</f>
        <v>No</v>
      </c>
      <c r="Y3990" s="42" t="str">
        <f>IF(OR(LOWER(Tabla2[[#This Row],[GENERO]])="masculino", LOWER(Tabla2[[#This Row],[GENERO]])="femenino"),"OK","Corregir")</f>
        <v>OK</v>
      </c>
      <c r="Z3990" s="42" t="str">
        <f>+IF(Tabla2[[#This Row],[Nro. DNI / CE]]="","Corregir",IF(LEN(Tabla2[[#This Row],[Nro. DNI / CE]])&gt;=8,"OK","Corregir"))</f>
        <v>OK</v>
      </c>
      <c r="AA3990" s="42">
        <f>COUNTIF(Tabla2[APELLIDOS Y NOMBRES],Tabla2[[#This Row],[APELLIDOS Y NOMBRES]])</f>
        <v>1</v>
      </c>
      <c r="AB3990" s="42">
        <f>IF(Tabla2[[#This Row],[Trabajador]]&gt;1,1/Tabla2[[#This Row],[Trabajador]],Tabla2[[#This Row],[Trabajador]])</f>
        <v>1</v>
      </c>
      <c r="AC3990" t="str">
        <f>+IFERROR(IF(Tabla2[[#This Row],[FECHA CESE/BAJA]]="","No Aplica",IF(AND(MONTH(Tabla2[[#This Row],[FECHA CESE/BAJA]])=MONTH(TODAY()-30),YEAR(Tabla2[[#This Row],[FECHA CESE/BAJA]])=YEAR(TODAY())),MONTH(TODAY()-30)&amp;"-"&amp;YEAR(TODAY()),"Borrar")),"No aplica")</f>
        <v>No aplica</v>
      </c>
      <c r="AD3990" t="str">
        <f>+IFERROR(IF(Tabla2[[#This Row],[FECHA INICIO DE LABORES EN OBRA]]="","No Aplica",IF(AND(MONTH(Tabla2[[#This Row],[FECHA INICIO DE LABORES EN OBRA]])=MONTH(TODAY()-30),YEAR(Tabla2[[#This Row],[FECHA INICIO DE LABORES EN OBRA]])=YEAR(TODAY())),MONTH(TODAY()-30)&amp;"-"&amp;YEAR(TODAY()),"No Aplica")),"No Aplica")</f>
        <v>No Aplica</v>
      </c>
    </row>
    <row r="3991" spans="1:30" x14ac:dyDescent="0.25">
      <c r="A3991" s="13" t="s">
        <v>12809</v>
      </c>
      <c r="B3991" s="15" t="s">
        <v>12810</v>
      </c>
      <c r="C3991" s="15" t="s">
        <v>12810</v>
      </c>
      <c r="D3991" s="15" t="s">
        <v>1838</v>
      </c>
      <c r="E3991" s="15" t="s">
        <v>1839</v>
      </c>
      <c r="F3991" s="39">
        <v>24904</v>
      </c>
      <c r="G3991" s="15">
        <v>3</v>
      </c>
      <c r="H3991" s="15" t="s">
        <v>12812</v>
      </c>
      <c r="I3991" s="15" t="s">
        <v>12813</v>
      </c>
      <c r="J3991" s="15" t="s">
        <v>13105</v>
      </c>
      <c r="K3991" s="15" t="s">
        <v>26</v>
      </c>
      <c r="L3991" s="40" t="s">
        <v>6</v>
      </c>
      <c r="M3991" s="39" t="s">
        <v>29</v>
      </c>
      <c r="N3991" s="41" t="s">
        <v>2098</v>
      </c>
      <c r="O3991" s="39">
        <v>45167</v>
      </c>
      <c r="P3991" s="40">
        <v>1</v>
      </c>
      <c r="Q3991" s="40">
        <v>2</v>
      </c>
      <c r="R3991" s="40" t="str">
        <f>IFERROR(VLOOKUP(Tabla2[[#This Row],[CONTRATISTA PRNCIPAL]],Hoja1!$L$5:$M$9,2,FALSE),"CJV")</f>
        <v>CJV</v>
      </c>
      <c r="S3991" s="40" t="str">
        <f>IF(Tabla2[[#This Row],[EMPRESA]]=Tabla2[[#This Row],[CONTRATISTA PRNCIPAL]],"Principal","Secundaria")</f>
        <v>Principal</v>
      </c>
      <c r="T3991" s="42">
        <f>IFERROR(1/COUNTIF(Tabla2[CONTRATISTA PRNCIPAL],Tabla2[[#This Row],[CONTRATISTA PRNCIPAL]]),0)</f>
        <v>0.005025125628140704</v>
      </c>
      <c r="U3991" s="43">
        <f>IF(((TODAY()-Tabla2[[#This Row],[FECHA NACIMIENTO]])/365)&lt;18,"Corregir", IF(((TODAY()-Tabla2[[#This Row],[FECHA NACIMIENTO]])/365)&gt;80, "Corregir",ROUNDDOWN(((TODAY()-Tabla2[[#This Row],[FECHA NACIMIENTO]])/365),0)))</f>
        <v>55</v>
      </c>
      <c r="V39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3991" s="44" t="str">
        <f>+IF(Tabla2[[#This Row],[Edad]]="Corregir","Corregir","Ok")</f>
        <v>Ok</v>
      </c>
      <c r="X3991" s="42" t="str">
        <f>+IFERROR(VLOOKUP(Tabla2[[#This Row],[DISTRITO SEGÚN DNI]],Hoja1!$A$2:$B$32,2,FALSE),"No")</f>
        <v>EL AGUSTINO</v>
      </c>
      <c r="Y3991" s="42" t="str">
        <f>IF(OR(LOWER(Tabla2[[#This Row],[GENERO]])="masculino", LOWER(Tabla2[[#This Row],[GENERO]])="femenino"),"OK","Corregir")</f>
        <v>OK</v>
      </c>
      <c r="Z3991" s="42" t="str">
        <f>+IF(Tabla2[[#This Row],[Nro. DNI / CE]]="","Corregir",IF(LEN(Tabla2[[#This Row],[Nro. DNI / CE]])&gt;=8,"OK","Corregir"))</f>
        <v>OK</v>
      </c>
      <c r="AA3991" s="42">
        <f>COUNTIF(Tabla2[APELLIDOS Y NOMBRES],Tabla2[[#This Row],[APELLIDOS Y NOMBRES]])</f>
        <v>1</v>
      </c>
      <c r="AB3991" s="42">
        <f>IF(Tabla2[[#This Row],[Trabajador]]&gt;1,1/Tabla2[[#This Row],[Trabajador]],Tabla2[[#This Row],[Trabajador]])</f>
        <v>1</v>
      </c>
      <c r="AC3991" t="str">
        <f>+IFERROR(IF(Tabla2[[#This Row],[FECHA CESE/BAJA]]="","No Aplica",IF(AND(MONTH(Tabla2[[#This Row],[FECHA CESE/BAJA]])=MONTH(TODAY()-30),YEAR(Tabla2[[#This Row],[FECHA CESE/BAJA]])=YEAR(TODAY())),MONTH(TODAY()-30)&amp;"-"&amp;YEAR(TODAY()),"Borrar")),"No aplica")</f>
        <v>No aplica</v>
      </c>
      <c r="AD3991" t="str">
        <f>+IFERROR(IF(Tabla2[[#This Row],[FECHA INICIO DE LABORES EN OBRA]]="","No Aplica",IF(AND(MONTH(Tabla2[[#This Row],[FECHA INICIO DE LABORES EN OBRA]])=MONTH(TODAY()-30),YEAR(Tabla2[[#This Row],[FECHA INICIO DE LABORES EN OBRA]])=YEAR(TODAY())),MONTH(TODAY()-30)&amp;"-"&amp;YEAR(TODAY()),"No Aplica")),"No Aplica")</f>
        <v>8-2023</v>
      </c>
    </row>
    <row r="3992" spans="1:30" x14ac:dyDescent="0.25">
      <c r="A3992" s="13" t="s">
        <v>12809</v>
      </c>
      <c r="B3992" s="15" t="s">
        <v>12810</v>
      </c>
      <c r="C3992" s="15" t="s">
        <v>12810</v>
      </c>
      <c r="D3992" s="15">
        <v>40537516</v>
      </c>
      <c r="E3992" s="15" t="s">
        <v>13106</v>
      </c>
      <c r="F3992" s="39">
        <v>28971</v>
      </c>
      <c r="G3992" s="15">
        <v>3</v>
      </c>
      <c r="H3992" s="15" t="s">
        <v>12924</v>
      </c>
      <c r="I3992" s="15" t="s">
        <v>12813</v>
      </c>
      <c r="J3992" s="15" t="s">
        <v>13107</v>
      </c>
      <c r="K3992" s="15" t="s">
        <v>2182</v>
      </c>
      <c r="L3992" s="40" t="s">
        <v>6</v>
      </c>
      <c r="M3992" s="39" t="s">
        <v>29</v>
      </c>
      <c r="N3992" s="41" t="s">
        <v>2098</v>
      </c>
      <c r="O3992" s="39">
        <v>45145</v>
      </c>
      <c r="P3992" s="40">
        <v>1</v>
      </c>
      <c r="Q3992" s="40">
        <v>2</v>
      </c>
      <c r="R3992" s="40" t="str">
        <f>IFERROR(VLOOKUP(Tabla2[[#This Row],[CONTRATISTA PRNCIPAL]],Hoja1!$L$5:$M$9,2,FALSE),"CJV")</f>
        <v>CJV</v>
      </c>
      <c r="S3992" s="40" t="str">
        <f>IF(Tabla2[[#This Row],[EMPRESA]]=Tabla2[[#This Row],[CONTRATISTA PRNCIPAL]],"Principal","Secundaria")</f>
        <v>Principal</v>
      </c>
      <c r="T3992" s="42">
        <f>IFERROR(1/COUNTIF(Tabla2[CONTRATISTA PRNCIPAL],Tabla2[[#This Row],[CONTRATISTA PRNCIPAL]]),0)</f>
        <v>0.005025125628140704</v>
      </c>
      <c r="U3992" s="43">
        <f>IF(((TODAY()-Tabla2[[#This Row],[FECHA NACIMIENTO]])/365)&lt;18,"Corregir", IF(((TODAY()-Tabla2[[#This Row],[FECHA NACIMIENTO]])/365)&gt;80, "Corregir",ROUNDDOWN(((TODAY()-Tabla2[[#This Row],[FECHA NACIMIENTO]])/365),0)))</f>
        <v>44</v>
      </c>
      <c r="V39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92" s="44" t="str">
        <f>+IF(Tabla2[[#This Row],[Edad]]="Corregir","Corregir","Ok")</f>
        <v>Ok</v>
      </c>
      <c r="X3992" s="42" t="str">
        <f>+IFERROR(VLOOKUP(Tabla2[[#This Row],[DISTRITO SEGÚN DNI]],Hoja1!$A$2:$B$32,2,FALSE),"No")</f>
        <v>No</v>
      </c>
      <c r="Y3992" s="42" t="str">
        <f>IF(OR(LOWER(Tabla2[[#This Row],[GENERO]])="masculino", LOWER(Tabla2[[#This Row],[GENERO]])="femenino"),"OK","Corregir")</f>
        <v>OK</v>
      </c>
      <c r="Z3992" s="42" t="str">
        <f>+IF(Tabla2[[#This Row],[Nro. DNI / CE]]="","Corregir",IF(LEN(Tabla2[[#This Row],[Nro. DNI / CE]])&gt;=8,"OK","Corregir"))</f>
        <v>OK</v>
      </c>
      <c r="AA3992" s="42">
        <f>COUNTIF(Tabla2[APELLIDOS Y NOMBRES],Tabla2[[#This Row],[APELLIDOS Y NOMBRES]])</f>
        <v>1</v>
      </c>
      <c r="AB3992" s="42">
        <f>IF(Tabla2[[#This Row],[Trabajador]]&gt;1,1/Tabla2[[#This Row],[Trabajador]],Tabla2[[#This Row],[Trabajador]])</f>
        <v>1</v>
      </c>
      <c r="AC3992" t="str">
        <f>+IFERROR(IF(Tabla2[[#This Row],[FECHA CESE/BAJA]]="","No Aplica",IF(AND(MONTH(Tabla2[[#This Row],[FECHA CESE/BAJA]])=MONTH(TODAY()-30),YEAR(Tabla2[[#This Row],[FECHA CESE/BAJA]])=YEAR(TODAY())),MONTH(TODAY()-30)&amp;"-"&amp;YEAR(TODAY()),"Borrar")),"No aplica")</f>
        <v>No aplica</v>
      </c>
      <c r="AD3992" t="str">
        <f>+IFERROR(IF(Tabla2[[#This Row],[FECHA INICIO DE LABORES EN OBRA]]="","No Aplica",IF(AND(MONTH(Tabla2[[#This Row],[FECHA INICIO DE LABORES EN OBRA]])=MONTH(TODAY()-30),YEAR(Tabla2[[#This Row],[FECHA INICIO DE LABORES EN OBRA]])=YEAR(TODAY())),MONTH(TODAY()-30)&amp;"-"&amp;YEAR(TODAY()),"No Aplica")),"No Aplica")</f>
        <v>8-2023</v>
      </c>
    </row>
    <row r="3993" spans="1:30" x14ac:dyDescent="0.25">
      <c r="A3993" s="13" t="s">
        <v>12809</v>
      </c>
      <c r="B3993" s="15" t="s">
        <v>12810</v>
      </c>
      <c r="C3993" s="15" t="s">
        <v>12810</v>
      </c>
      <c r="D3993" s="15">
        <v>10057881</v>
      </c>
      <c r="E3993" s="15" t="s">
        <v>13108</v>
      </c>
      <c r="F3993" s="39">
        <v>27625</v>
      </c>
      <c r="G3993" s="15">
        <v>3</v>
      </c>
      <c r="H3993" s="15" t="s">
        <v>12812</v>
      </c>
      <c r="I3993" s="15" t="s">
        <v>12813</v>
      </c>
      <c r="J3993" s="15" t="s">
        <v>13109</v>
      </c>
      <c r="K3993" s="15" t="s">
        <v>2272</v>
      </c>
      <c r="L3993" s="40" t="s">
        <v>6</v>
      </c>
      <c r="M3993" s="39" t="s">
        <v>29</v>
      </c>
      <c r="N3993" s="41" t="s">
        <v>2098</v>
      </c>
      <c r="O3993" s="39">
        <v>44848</v>
      </c>
      <c r="P3993" s="40">
        <v>1</v>
      </c>
      <c r="Q3993" s="40">
        <v>1</v>
      </c>
      <c r="R3993" s="40" t="str">
        <f>IFERROR(VLOOKUP(Tabla2[[#This Row],[CONTRATISTA PRNCIPAL]],Hoja1!$L$5:$M$9,2,FALSE),"CJV")</f>
        <v>CJV</v>
      </c>
      <c r="S3993" s="40" t="str">
        <f>IF(Tabla2[[#This Row],[EMPRESA]]=Tabla2[[#This Row],[CONTRATISTA PRNCIPAL]],"Principal","Secundaria")</f>
        <v>Principal</v>
      </c>
      <c r="T3993" s="42">
        <f>IFERROR(1/COUNTIF(Tabla2[CONTRATISTA PRNCIPAL],Tabla2[[#This Row],[CONTRATISTA PRNCIPAL]]),0)</f>
        <v>0.005025125628140704</v>
      </c>
      <c r="U3993" s="43">
        <f>IF(((TODAY()-Tabla2[[#This Row],[FECHA NACIMIENTO]])/365)&lt;18,"Corregir", IF(((TODAY()-Tabla2[[#This Row],[FECHA NACIMIENTO]])/365)&gt;80, "Corregir",ROUNDDOWN(((TODAY()-Tabla2[[#This Row],[FECHA NACIMIENTO]])/365),0)))</f>
        <v>48</v>
      </c>
      <c r="V39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93" s="44" t="str">
        <f>+IF(Tabla2[[#This Row],[Edad]]="Corregir","Corregir","Ok")</f>
        <v>Ok</v>
      </c>
      <c r="X3993" s="42" t="str">
        <f>+IFERROR(VLOOKUP(Tabla2[[#This Row],[DISTRITO SEGÚN DNI]],Hoja1!$A$2:$B$32,2,FALSE),"No")</f>
        <v>No</v>
      </c>
      <c r="Y3993" s="42" t="str">
        <f>IF(OR(LOWER(Tabla2[[#This Row],[GENERO]])="masculino", LOWER(Tabla2[[#This Row],[GENERO]])="femenino"),"OK","Corregir")</f>
        <v>OK</v>
      </c>
      <c r="Z3993" s="42" t="str">
        <f>+IF(Tabla2[[#This Row],[Nro. DNI / CE]]="","Corregir",IF(LEN(Tabla2[[#This Row],[Nro. DNI / CE]])&gt;=8,"OK","Corregir"))</f>
        <v>OK</v>
      </c>
      <c r="AA3993" s="42">
        <f>COUNTIF(Tabla2[APELLIDOS Y NOMBRES],Tabla2[[#This Row],[APELLIDOS Y NOMBRES]])</f>
        <v>1</v>
      </c>
      <c r="AB3993" s="42">
        <f>IF(Tabla2[[#This Row],[Trabajador]]&gt;1,1/Tabla2[[#This Row],[Trabajador]],Tabla2[[#This Row],[Trabajador]])</f>
        <v>1</v>
      </c>
      <c r="AC3993" t="str">
        <f>+IFERROR(IF(Tabla2[[#This Row],[FECHA CESE/BAJA]]="","No Aplica",IF(AND(MONTH(Tabla2[[#This Row],[FECHA CESE/BAJA]])=MONTH(TODAY()-30),YEAR(Tabla2[[#This Row],[FECHA CESE/BAJA]])=YEAR(TODAY())),MONTH(TODAY()-30)&amp;"-"&amp;YEAR(TODAY()),"Borrar")),"No aplica")</f>
        <v>No aplica</v>
      </c>
      <c r="AD3993" t="str">
        <f>+IFERROR(IF(Tabla2[[#This Row],[FECHA INICIO DE LABORES EN OBRA]]="","No Aplica",IF(AND(MONTH(Tabla2[[#This Row],[FECHA INICIO DE LABORES EN OBRA]])=MONTH(TODAY()-30),YEAR(Tabla2[[#This Row],[FECHA INICIO DE LABORES EN OBRA]])=YEAR(TODAY())),MONTH(TODAY()-30)&amp;"-"&amp;YEAR(TODAY()),"No Aplica")),"No Aplica")</f>
        <v>No Aplica</v>
      </c>
    </row>
    <row r="3994" spans="1:30" x14ac:dyDescent="0.25">
      <c r="A3994" s="13" t="s">
        <v>12809</v>
      </c>
      <c r="B3994" s="15" t="s">
        <v>12810</v>
      </c>
      <c r="C3994" s="15" t="s">
        <v>12810</v>
      </c>
      <c r="D3994" s="15">
        <v>47487868</v>
      </c>
      <c r="E3994" s="15" t="s">
        <v>13110</v>
      </c>
      <c r="F3994" s="39">
        <v>33482</v>
      </c>
      <c r="G3994" s="15">
        <v>3</v>
      </c>
      <c r="H3994" s="15" t="s">
        <v>13078</v>
      </c>
      <c r="I3994" s="15" t="s">
        <v>12813</v>
      </c>
      <c r="J3994" s="15" t="s">
        <v>13111</v>
      </c>
      <c r="K3994" s="15" t="s">
        <v>2272</v>
      </c>
      <c r="L3994" s="40" t="s">
        <v>6</v>
      </c>
      <c r="M3994" s="39" t="s">
        <v>29</v>
      </c>
      <c r="N3994" s="41" t="s">
        <v>2098</v>
      </c>
      <c r="O3994" s="39">
        <v>44974</v>
      </c>
      <c r="P3994" s="40">
        <v>1</v>
      </c>
      <c r="Q3994" s="40">
        <v>1</v>
      </c>
      <c r="R3994" s="40" t="str">
        <f>IFERROR(VLOOKUP(Tabla2[[#This Row],[CONTRATISTA PRNCIPAL]],Hoja1!$L$5:$M$9,2,FALSE),"CJV")</f>
        <v>CJV</v>
      </c>
      <c r="S3994" s="40" t="str">
        <f>IF(Tabla2[[#This Row],[EMPRESA]]=Tabla2[[#This Row],[CONTRATISTA PRNCIPAL]],"Principal","Secundaria")</f>
        <v>Principal</v>
      </c>
      <c r="T3994" s="42">
        <f>IFERROR(1/COUNTIF(Tabla2[CONTRATISTA PRNCIPAL],Tabla2[[#This Row],[CONTRATISTA PRNCIPAL]]),0)</f>
        <v>0.005025125628140704</v>
      </c>
      <c r="U3994" s="43">
        <f>IF(((TODAY()-Tabla2[[#This Row],[FECHA NACIMIENTO]])/365)&lt;18,"Corregir", IF(((TODAY()-Tabla2[[#This Row],[FECHA NACIMIENTO]])/365)&gt;80, "Corregir",ROUNDDOWN(((TODAY()-Tabla2[[#This Row],[FECHA NACIMIENTO]])/365),0)))</f>
        <v>32</v>
      </c>
      <c r="V39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94" s="44" t="str">
        <f>+IF(Tabla2[[#This Row],[Edad]]="Corregir","Corregir","Ok")</f>
        <v>Ok</v>
      </c>
      <c r="X3994" s="42" t="str">
        <f>+IFERROR(VLOOKUP(Tabla2[[#This Row],[DISTRITO SEGÚN DNI]],Hoja1!$A$2:$B$32,2,FALSE),"No")</f>
        <v>No</v>
      </c>
      <c r="Y3994" s="42" t="str">
        <f>IF(OR(LOWER(Tabla2[[#This Row],[GENERO]])="masculino", LOWER(Tabla2[[#This Row],[GENERO]])="femenino"),"OK","Corregir")</f>
        <v>OK</v>
      </c>
      <c r="Z3994" s="42" t="str">
        <f>+IF(Tabla2[[#This Row],[Nro. DNI / CE]]="","Corregir",IF(LEN(Tabla2[[#This Row],[Nro. DNI / CE]])&gt;=8,"OK","Corregir"))</f>
        <v>OK</v>
      </c>
      <c r="AA3994" s="42">
        <f>COUNTIF(Tabla2[APELLIDOS Y NOMBRES],Tabla2[[#This Row],[APELLIDOS Y NOMBRES]])</f>
        <v>1</v>
      </c>
      <c r="AB3994" s="42">
        <f>IF(Tabla2[[#This Row],[Trabajador]]&gt;1,1/Tabla2[[#This Row],[Trabajador]],Tabla2[[#This Row],[Trabajador]])</f>
        <v>1</v>
      </c>
      <c r="AC3994" t="str">
        <f>+IFERROR(IF(Tabla2[[#This Row],[FECHA CESE/BAJA]]="","No Aplica",IF(AND(MONTH(Tabla2[[#This Row],[FECHA CESE/BAJA]])=MONTH(TODAY()-30),YEAR(Tabla2[[#This Row],[FECHA CESE/BAJA]])=YEAR(TODAY())),MONTH(TODAY()-30)&amp;"-"&amp;YEAR(TODAY()),"Borrar")),"No aplica")</f>
        <v>No aplica</v>
      </c>
      <c r="AD3994" t="str">
        <f>+IFERROR(IF(Tabla2[[#This Row],[FECHA INICIO DE LABORES EN OBRA]]="","No Aplica",IF(AND(MONTH(Tabla2[[#This Row],[FECHA INICIO DE LABORES EN OBRA]])=MONTH(TODAY()-30),YEAR(Tabla2[[#This Row],[FECHA INICIO DE LABORES EN OBRA]])=YEAR(TODAY())),MONTH(TODAY()-30)&amp;"-"&amp;YEAR(TODAY()),"No Aplica")),"No Aplica")</f>
        <v>No Aplica</v>
      </c>
    </row>
    <row r="3995" spans="1:30" x14ac:dyDescent="0.25">
      <c r="A3995" s="13" t="s">
        <v>12809</v>
      </c>
      <c r="B3995" s="15" t="s">
        <v>12810</v>
      </c>
      <c r="C3995" s="15" t="s">
        <v>12810</v>
      </c>
      <c r="D3995" s="15">
        <v>47362891</v>
      </c>
      <c r="E3995" s="15" t="s">
        <v>13112</v>
      </c>
      <c r="F3995" s="39">
        <v>33172</v>
      </c>
      <c r="G3995" s="15">
        <v>3</v>
      </c>
      <c r="H3995" s="15" t="s">
        <v>12812</v>
      </c>
      <c r="I3995" s="15" t="s">
        <v>12813</v>
      </c>
      <c r="J3995" s="15" t="s">
        <v>13113</v>
      </c>
      <c r="K3995" s="15" t="s">
        <v>2267</v>
      </c>
      <c r="L3995" s="40" t="s">
        <v>6</v>
      </c>
      <c r="M3995" s="39" t="s">
        <v>29</v>
      </c>
      <c r="N3995" s="41" t="s">
        <v>2098</v>
      </c>
      <c r="O3995" s="39">
        <v>44320</v>
      </c>
      <c r="P3995" s="40">
        <v>1</v>
      </c>
      <c r="Q3995" s="40">
        <v>1</v>
      </c>
      <c r="R3995" s="40" t="str">
        <f>IFERROR(VLOOKUP(Tabla2[[#This Row],[CONTRATISTA PRNCIPAL]],Hoja1!$L$5:$M$9,2,FALSE),"CJV")</f>
        <v>CJV</v>
      </c>
      <c r="S3995" s="40" t="str">
        <f>IF(Tabla2[[#This Row],[EMPRESA]]=Tabla2[[#This Row],[CONTRATISTA PRNCIPAL]],"Principal","Secundaria")</f>
        <v>Principal</v>
      </c>
      <c r="T3995" s="42">
        <f>IFERROR(1/COUNTIF(Tabla2[CONTRATISTA PRNCIPAL],Tabla2[[#This Row],[CONTRATISTA PRNCIPAL]]),0)</f>
        <v>0.005025125628140704</v>
      </c>
      <c r="U3995" s="43">
        <f>IF(((TODAY()-Tabla2[[#This Row],[FECHA NACIMIENTO]])/365)&lt;18,"Corregir", IF(((TODAY()-Tabla2[[#This Row],[FECHA NACIMIENTO]])/365)&gt;80, "Corregir",ROUNDDOWN(((TODAY()-Tabla2[[#This Row],[FECHA NACIMIENTO]])/365),0)))</f>
        <v>32</v>
      </c>
      <c r="V39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95" s="44" t="str">
        <f>+IF(Tabla2[[#This Row],[Edad]]="Corregir","Corregir","Ok")</f>
        <v>Ok</v>
      </c>
      <c r="X3995" s="42" t="str">
        <f>+IFERROR(VLOOKUP(Tabla2[[#This Row],[DISTRITO SEGÚN DNI]],Hoja1!$A$2:$B$32,2,FALSE),"No")</f>
        <v>No</v>
      </c>
      <c r="Y3995" s="42" t="str">
        <f>IF(OR(LOWER(Tabla2[[#This Row],[GENERO]])="masculino", LOWER(Tabla2[[#This Row],[GENERO]])="femenino"),"OK","Corregir")</f>
        <v>OK</v>
      </c>
      <c r="Z3995" s="42" t="str">
        <f>+IF(Tabla2[[#This Row],[Nro. DNI / CE]]="","Corregir",IF(LEN(Tabla2[[#This Row],[Nro. DNI / CE]])&gt;=8,"OK","Corregir"))</f>
        <v>OK</v>
      </c>
      <c r="AA3995" s="42">
        <f>COUNTIF(Tabla2[APELLIDOS Y NOMBRES],Tabla2[[#This Row],[APELLIDOS Y NOMBRES]])</f>
        <v>1</v>
      </c>
      <c r="AB3995" s="42">
        <f>IF(Tabla2[[#This Row],[Trabajador]]&gt;1,1/Tabla2[[#This Row],[Trabajador]],Tabla2[[#This Row],[Trabajador]])</f>
        <v>1</v>
      </c>
      <c r="AC3995" t="str">
        <f>+IFERROR(IF(Tabla2[[#This Row],[FECHA CESE/BAJA]]="","No Aplica",IF(AND(MONTH(Tabla2[[#This Row],[FECHA CESE/BAJA]])=MONTH(TODAY()-30),YEAR(Tabla2[[#This Row],[FECHA CESE/BAJA]])=YEAR(TODAY())),MONTH(TODAY()-30)&amp;"-"&amp;YEAR(TODAY()),"Borrar")),"No aplica")</f>
        <v>No aplica</v>
      </c>
      <c r="AD3995" t="str">
        <f>+IFERROR(IF(Tabla2[[#This Row],[FECHA INICIO DE LABORES EN OBRA]]="","No Aplica",IF(AND(MONTH(Tabla2[[#This Row],[FECHA INICIO DE LABORES EN OBRA]])=MONTH(TODAY()-30),YEAR(Tabla2[[#This Row],[FECHA INICIO DE LABORES EN OBRA]])=YEAR(TODAY())),MONTH(TODAY()-30)&amp;"-"&amp;YEAR(TODAY()),"No Aplica")),"No Aplica")</f>
        <v>No Aplica</v>
      </c>
    </row>
    <row r="3996" spans="1:30" x14ac:dyDescent="0.25">
      <c r="A3996" s="13" t="s">
        <v>12809</v>
      </c>
      <c r="B3996" s="15" t="s">
        <v>12810</v>
      </c>
      <c r="C3996" s="15" t="s">
        <v>12810</v>
      </c>
      <c r="D3996" s="15">
        <v>43324352</v>
      </c>
      <c r="E3996" s="15" t="s">
        <v>13114</v>
      </c>
      <c r="F3996" s="39">
        <v>30070</v>
      </c>
      <c r="G3996" s="15">
        <v>3</v>
      </c>
      <c r="H3996" s="15" t="s">
        <v>12812</v>
      </c>
      <c r="I3996" s="15" t="s">
        <v>12813</v>
      </c>
      <c r="J3996" s="15" t="s">
        <v>13115</v>
      </c>
      <c r="K3996" s="15" t="s">
        <v>2445</v>
      </c>
      <c r="L3996" s="40" t="s">
        <v>6</v>
      </c>
      <c r="M3996" s="39" t="s">
        <v>29</v>
      </c>
      <c r="N3996" s="41" t="s">
        <v>2098</v>
      </c>
      <c r="O3996" s="39">
        <v>44915</v>
      </c>
      <c r="P3996" s="40">
        <v>1</v>
      </c>
      <c r="Q3996" s="40">
        <v>1</v>
      </c>
      <c r="R3996" s="40" t="str">
        <f>IFERROR(VLOOKUP(Tabla2[[#This Row],[CONTRATISTA PRNCIPAL]],Hoja1!$L$5:$M$9,2,FALSE),"CJV")</f>
        <v>CJV</v>
      </c>
      <c r="S3996" s="40" t="str">
        <f>IF(Tabla2[[#This Row],[EMPRESA]]=Tabla2[[#This Row],[CONTRATISTA PRNCIPAL]],"Principal","Secundaria")</f>
        <v>Principal</v>
      </c>
      <c r="T3996" s="42">
        <f>IFERROR(1/COUNTIF(Tabla2[CONTRATISTA PRNCIPAL],Tabla2[[#This Row],[CONTRATISTA PRNCIPAL]]),0)</f>
        <v>0.005025125628140704</v>
      </c>
      <c r="U3996" s="43">
        <f>IF(((TODAY()-Tabla2[[#This Row],[FECHA NACIMIENTO]])/365)&lt;18,"Corregir", IF(((TODAY()-Tabla2[[#This Row],[FECHA NACIMIENTO]])/365)&gt;80, "Corregir",ROUNDDOWN(((TODAY()-Tabla2[[#This Row],[FECHA NACIMIENTO]])/365),0)))</f>
        <v>41</v>
      </c>
      <c r="V39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3996" s="44" t="str">
        <f>+IF(Tabla2[[#This Row],[Edad]]="Corregir","Corregir","Ok")</f>
        <v>Ok</v>
      </c>
      <c r="X3996" s="42" t="str">
        <f>+IFERROR(VLOOKUP(Tabla2[[#This Row],[DISTRITO SEGÚN DNI]],Hoja1!$A$2:$B$32,2,FALSE),"No")</f>
        <v>No</v>
      </c>
      <c r="Y3996" s="42" t="str">
        <f>IF(OR(LOWER(Tabla2[[#This Row],[GENERO]])="masculino", LOWER(Tabla2[[#This Row],[GENERO]])="femenino"),"OK","Corregir")</f>
        <v>OK</v>
      </c>
      <c r="Z3996" s="42" t="str">
        <f>+IF(Tabla2[[#This Row],[Nro. DNI / CE]]="","Corregir",IF(LEN(Tabla2[[#This Row],[Nro. DNI / CE]])&gt;=8,"OK","Corregir"))</f>
        <v>OK</v>
      </c>
      <c r="AA3996" s="42">
        <f>COUNTIF(Tabla2[APELLIDOS Y NOMBRES],Tabla2[[#This Row],[APELLIDOS Y NOMBRES]])</f>
        <v>1</v>
      </c>
      <c r="AB3996" s="42">
        <f>IF(Tabla2[[#This Row],[Trabajador]]&gt;1,1/Tabla2[[#This Row],[Trabajador]],Tabla2[[#This Row],[Trabajador]])</f>
        <v>1</v>
      </c>
      <c r="AC3996" t="str">
        <f>+IFERROR(IF(Tabla2[[#This Row],[FECHA CESE/BAJA]]="","No Aplica",IF(AND(MONTH(Tabla2[[#This Row],[FECHA CESE/BAJA]])=MONTH(TODAY()-30),YEAR(Tabla2[[#This Row],[FECHA CESE/BAJA]])=YEAR(TODAY())),MONTH(TODAY()-30)&amp;"-"&amp;YEAR(TODAY()),"Borrar")),"No aplica")</f>
        <v>No aplica</v>
      </c>
      <c r="AD3996" t="str">
        <f>+IFERROR(IF(Tabla2[[#This Row],[FECHA INICIO DE LABORES EN OBRA]]="","No Aplica",IF(AND(MONTH(Tabla2[[#This Row],[FECHA INICIO DE LABORES EN OBRA]])=MONTH(TODAY()-30),YEAR(Tabla2[[#This Row],[FECHA INICIO DE LABORES EN OBRA]])=YEAR(TODAY())),MONTH(TODAY()-30)&amp;"-"&amp;YEAR(TODAY()),"No Aplica")),"No Aplica")</f>
        <v>No Aplica</v>
      </c>
    </row>
    <row r="3997" spans="1:30" x14ac:dyDescent="0.25">
      <c r="A3997" s="13" t="s">
        <v>12809</v>
      </c>
      <c r="B3997" s="15" t="s">
        <v>12810</v>
      </c>
      <c r="C3997" s="15" t="s">
        <v>12810</v>
      </c>
      <c r="D3997" s="15">
        <v>45453079</v>
      </c>
      <c r="E3997" s="15" t="s">
        <v>13116</v>
      </c>
      <c r="F3997" s="39">
        <v>32454</v>
      </c>
      <c r="G3997" s="15">
        <v>3</v>
      </c>
      <c r="H3997" s="15" t="s">
        <v>12924</v>
      </c>
      <c r="I3997" s="15" t="s">
        <v>12813</v>
      </c>
      <c r="J3997" s="15" t="s">
        <v>13117</v>
      </c>
      <c r="K3997" s="15" t="s">
        <v>2182</v>
      </c>
      <c r="L3997" s="40" t="s">
        <v>6</v>
      </c>
      <c r="M3997" s="39" t="s">
        <v>29</v>
      </c>
      <c r="N3997" s="41" t="s">
        <v>2098</v>
      </c>
      <c r="O3997" s="39">
        <v>45149</v>
      </c>
      <c r="P3997" s="40">
        <v>1</v>
      </c>
      <c r="Q3997" s="40">
        <v>2</v>
      </c>
      <c r="R3997" s="40" t="str">
        <f>IFERROR(VLOOKUP(Tabla2[[#This Row],[CONTRATISTA PRNCIPAL]],Hoja1!$L$5:$M$9,2,FALSE),"CJV")</f>
        <v>CJV</v>
      </c>
      <c r="S3997" s="40" t="str">
        <f>IF(Tabla2[[#This Row],[EMPRESA]]=Tabla2[[#This Row],[CONTRATISTA PRNCIPAL]],"Principal","Secundaria")</f>
        <v>Principal</v>
      </c>
      <c r="T3997" s="42">
        <f>IFERROR(1/COUNTIF(Tabla2[CONTRATISTA PRNCIPAL],Tabla2[[#This Row],[CONTRATISTA PRNCIPAL]]),0)</f>
        <v>0.005025125628140704</v>
      </c>
      <c r="U3997" s="43">
        <f>IF(((TODAY()-Tabla2[[#This Row],[FECHA NACIMIENTO]])/365)&lt;18,"Corregir", IF(((TODAY()-Tabla2[[#This Row],[FECHA NACIMIENTO]])/365)&gt;80, "Corregir",ROUNDDOWN(((TODAY()-Tabla2[[#This Row],[FECHA NACIMIENTO]])/365),0)))</f>
        <v>34</v>
      </c>
      <c r="V39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97" s="44" t="str">
        <f>+IF(Tabla2[[#This Row],[Edad]]="Corregir","Corregir","Ok")</f>
        <v>Ok</v>
      </c>
      <c r="X3997" s="42" t="str">
        <f>+IFERROR(VLOOKUP(Tabla2[[#This Row],[DISTRITO SEGÚN DNI]],Hoja1!$A$2:$B$32,2,FALSE),"No")</f>
        <v>No</v>
      </c>
      <c r="Y3997" s="42" t="str">
        <f>IF(OR(LOWER(Tabla2[[#This Row],[GENERO]])="masculino", LOWER(Tabla2[[#This Row],[GENERO]])="femenino"),"OK","Corregir")</f>
        <v>OK</v>
      </c>
      <c r="Z3997" s="42" t="str">
        <f>+IF(Tabla2[[#This Row],[Nro. DNI / CE]]="","Corregir",IF(LEN(Tabla2[[#This Row],[Nro. DNI / CE]])&gt;=8,"OK","Corregir"))</f>
        <v>OK</v>
      </c>
      <c r="AA3997" s="42">
        <f>COUNTIF(Tabla2[APELLIDOS Y NOMBRES],Tabla2[[#This Row],[APELLIDOS Y NOMBRES]])</f>
        <v>1</v>
      </c>
      <c r="AB3997" s="42">
        <f>IF(Tabla2[[#This Row],[Trabajador]]&gt;1,1/Tabla2[[#This Row],[Trabajador]],Tabla2[[#This Row],[Trabajador]])</f>
        <v>1</v>
      </c>
      <c r="AC3997" t="str">
        <f>+IFERROR(IF(Tabla2[[#This Row],[FECHA CESE/BAJA]]="","No Aplica",IF(AND(MONTH(Tabla2[[#This Row],[FECHA CESE/BAJA]])=MONTH(TODAY()-30),YEAR(Tabla2[[#This Row],[FECHA CESE/BAJA]])=YEAR(TODAY())),MONTH(TODAY()-30)&amp;"-"&amp;YEAR(TODAY()),"Borrar")),"No aplica")</f>
        <v>No aplica</v>
      </c>
      <c r="AD3997" t="str">
        <f>+IFERROR(IF(Tabla2[[#This Row],[FECHA INICIO DE LABORES EN OBRA]]="","No Aplica",IF(AND(MONTH(Tabla2[[#This Row],[FECHA INICIO DE LABORES EN OBRA]])=MONTH(TODAY()-30),YEAR(Tabla2[[#This Row],[FECHA INICIO DE LABORES EN OBRA]])=YEAR(TODAY())),MONTH(TODAY()-30)&amp;"-"&amp;YEAR(TODAY()),"No Aplica")),"No Aplica")</f>
        <v>8-2023</v>
      </c>
    </row>
    <row r="3998" spans="1:30" x14ac:dyDescent="0.25">
      <c r="A3998" s="13" t="s">
        <v>12809</v>
      </c>
      <c r="B3998" s="15" t="s">
        <v>12810</v>
      </c>
      <c r="C3998" s="15" t="s">
        <v>12810</v>
      </c>
      <c r="D3998" s="15">
        <v>44363668</v>
      </c>
      <c r="E3998" s="15" t="s">
        <v>13118</v>
      </c>
      <c r="F3998" s="39">
        <v>31964</v>
      </c>
      <c r="G3998" s="15">
        <v>1</v>
      </c>
      <c r="H3998" s="15" t="s">
        <v>13119</v>
      </c>
      <c r="I3998" s="15" t="s">
        <v>12813</v>
      </c>
      <c r="J3998" s="15" t="s">
        <v>13120</v>
      </c>
      <c r="K3998" s="15" t="s">
        <v>2190</v>
      </c>
      <c r="L3998" s="40" t="s">
        <v>6</v>
      </c>
      <c r="M3998" s="39" t="s">
        <v>29</v>
      </c>
      <c r="N3998" s="41" t="s">
        <v>2098</v>
      </c>
      <c r="O3998" s="39">
        <v>44225</v>
      </c>
      <c r="P3998" s="40">
        <v>1</v>
      </c>
      <c r="Q3998" s="40">
        <v>1</v>
      </c>
      <c r="R3998" s="40" t="str">
        <f>IFERROR(VLOOKUP(Tabla2[[#This Row],[CONTRATISTA PRNCIPAL]],Hoja1!$L$5:$M$9,2,FALSE),"CJV")</f>
        <v>CJV</v>
      </c>
      <c r="S3998" s="40" t="str">
        <f>IF(Tabla2[[#This Row],[EMPRESA]]=Tabla2[[#This Row],[CONTRATISTA PRNCIPAL]],"Principal","Secundaria")</f>
        <v>Principal</v>
      </c>
      <c r="T3998" s="42">
        <f>IFERROR(1/COUNTIF(Tabla2[CONTRATISTA PRNCIPAL],Tabla2[[#This Row],[CONTRATISTA PRNCIPAL]]),0)</f>
        <v>0.005025125628140704</v>
      </c>
      <c r="U3998" s="43">
        <f>IF(((TODAY()-Tabla2[[#This Row],[FECHA NACIMIENTO]])/365)&lt;18,"Corregir", IF(((TODAY()-Tabla2[[#This Row],[FECHA NACIMIENTO]])/365)&gt;80, "Corregir",ROUNDDOWN(((TODAY()-Tabla2[[#This Row],[FECHA NACIMIENTO]])/365),0)))</f>
        <v>36</v>
      </c>
      <c r="V39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98" s="44" t="str">
        <f>+IF(Tabla2[[#This Row],[Edad]]="Corregir","Corregir","Ok")</f>
        <v>Ok</v>
      </c>
      <c r="X3998" s="42" t="str">
        <f>+IFERROR(VLOOKUP(Tabla2[[#This Row],[DISTRITO SEGÚN DNI]],Hoja1!$A$2:$B$32,2,FALSE),"No")</f>
        <v>No</v>
      </c>
      <c r="Y3998" s="42" t="str">
        <f>IF(OR(LOWER(Tabla2[[#This Row],[GENERO]])="masculino", LOWER(Tabla2[[#This Row],[GENERO]])="femenino"),"OK","Corregir")</f>
        <v>OK</v>
      </c>
      <c r="Z3998" s="42" t="str">
        <f>+IF(Tabla2[[#This Row],[Nro. DNI / CE]]="","Corregir",IF(LEN(Tabla2[[#This Row],[Nro. DNI / CE]])&gt;=8,"OK","Corregir"))</f>
        <v>OK</v>
      </c>
      <c r="AA3998" s="42">
        <f>COUNTIF(Tabla2[APELLIDOS Y NOMBRES],Tabla2[[#This Row],[APELLIDOS Y NOMBRES]])</f>
        <v>1</v>
      </c>
      <c r="AB3998" s="42">
        <f>IF(Tabla2[[#This Row],[Trabajador]]&gt;1,1/Tabla2[[#This Row],[Trabajador]],Tabla2[[#This Row],[Trabajador]])</f>
        <v>1</v>
      </c>
      <c r="AC3998" t="str">
        <f>+IFERROR(IF(Tabla2[[#This Row],[FECHA CESE/BAJA]]="","No Aplica",IF(AND(MONTH(Tabla2[[#This Row],[FECHA CESE/BAJA]])=MONTH(TODAY()-30),YEAR(Tabla2[[#This Row],[FECHA CESE/BAJA]])=YEAR(TODAY())),MONTH(TODAY()-30)&amp;"-"&amp;YEAR(TODAY()),"Borrar")),"No aplica")</f>
        <v>No aplica</v>
      </c>
      <c r="AD3998" t="str">
        <f>+IFERROR(IF(Tabla2[[#This Row],[FECHA INICIO DE LABORES EN OBRA]]="","No Aplica",IF(AND(MONTH(Tabla2[[#This Row],[FECHA INICIO DE LABORES EN OBRA]])=MONTH(TODAY()-30),YEAR(Tabla2[[#This Row],[FECHA INICIO DE LABORES EN OBRA]])=YEAR(TODAY())),MONTH(TODAY()-30)&amp;"-"&amp;YEAR(TODAY()),"No Aplica")),"No Aplica")</f>
        <v>No Aplica</v>
      </c>
    </row>
    <row r="3999" spans="1:30" x14ac:dyDescent="0.25">
      <c r="A3999" s="13" t="s">
        <v>12809</v>
      </c>
      <c r="B3999" s="15" t="s">
        <v>12810</v>
      </c>
      <c r="C3999" s="15" t="s">
        <v>12810</v>
      </c>
      <c r="D3999" s="15">
        <v>45551342</v>
      </c>
      <c r="E3999" s="15" t="s">
        <v>13121</v>
      </c>
      <c r="F3999" s="39">
        <v>32472</v>
      </c>
      <c r="G3999" s="15">
        <v>1</v>
      </c>
      <c r="H3999" s="15" t="s">
        <v>5354</v>
      </c>
      <c r="I3999" s="15" t="s">
        <v>12813</v>
      </c>
      <c r="J3999" s="15" t="s">
        <v>13122</v>
      </c>
      <c r="K3999" s="15" t="s">
        <v>2182</v>
      </c>
      <c r="L3999" s="40" t="s">
        <v>6</v>
      </c>
      <c r="M3999" s="39" t="s">
        <v>29</v>
      </c>
      <c r="N3999" s="41" t="s">
        <v>2098</v>
      </c>
      <c r="O3999" s="39">
        <v>43333</v>
      </c>
      <c r="P3999" s="40">
        <v>1</v>
      </c>
      <c r="Q3999" s="40">
        <v>2</v>
      </c>
      <c r="R3999" s="40" t="str">
        <f>IFERROR(VLOOKUP(Tabla2[[#This Row],[CONTRATISTA PRNCIPAL]],Hoja1!$L$5:$M$9,2,FALSE),"CJV")</f>
        <v>CJV</v>
      </c>
      <c r="S3999" s="40" t="str">
        <f>IF(Tabla2[[#This Row],[EMPRESA]]=Tabla2[[#This Row],[CONTRATISTA PRNCIPAL]],"Principal","Secundaria")</f>
        <v>Principal</v>
      </c>
      <c r="T3999" s="42">
        <f>IFERROR(1/COUNTIF(Tabla2[CONTRATISTA PRNCIPAL],Tabla2[[#This Row],[CONTRATISTA PRNCIPAL]]),0)</f>
        <v>0.005025125628140704</v>
      </c>
      <c r="U3999" s="43">
        <f>IF(((TODAY()-Tabla2[[#This Row],[FECHA NACIMIENTO]])/365)&lt;18,"Corregir", IF(((TODAY()-Tabla2[[#This Row],[FECHA NACIMIENTO]])/365)&gt;80, "Corregir",ROUNDDOWN(((TODAY()-Tabla2[[#This Row],[FECHA NACIMIENTO]])/365),0)))</f>
        <v>34</v>
      </c>
      <c r="V39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3999" s="44" t="str">
        <f>+IF(Tabla2[[#This Row],[Edad]]="Corregir","Corregir","Ok")</f>
        <v>Ok</v>
      </c>
      <c r="X3999" s="42" t="str">
        <f>+IFERROR(VLOOKUP(Tabla2[[#This Row],[DISTRITO SEGÚN DNI]],Hoja1!$A$2:$B$32,2,FALSE),"No")</f>
        <v>No</v>
      </c>
      <c r="Y3999" s="42" t="str">
        <f>IF(OR(LOWER(Tabla2[[#This Row],[GENERO]])="masculino", LOWER(Tabla2[[#This Row],[GENERO]])="femenino"),"OK","Corregir")</f>
        <v>OK</v>
      </c>
      <c r="Z3999" s="42" t="str">
        <f>+IF(Tabla2[[#This Row],[Nro. DNI / CE]]="","Corregir",IF(LEN(Tabla2[[#This Row],[Nro. DNI / CE]])&gt;=8,"OK","Corregir"))</f>
        <v>OK</v>
      </c>
      <c r="AA3999" s="42">
        <f>COUNTIF(Tabla2[APELLIDOS Y NOMBRES],Tabla2[[#This Row],[APELLIDOS Y NOMBRES]])</f>
        <v>1</v>
      </c>
      <c r="AB3999" s="42">
        <f>IF(Tabla2[[#This Row],[Trabajador]]&gt;1,1/Tabla2[[#This Row],[Trabajador]],Tabla2[[#This Row],[Trabajador]])</f>
        <v>1</v>
      </c>
      <c r="AC3999" t="str">
        <f>+IFERROR(IF(Tabla2[[#This Row],[FECHA CESE/BAJA]]="","No Aplica",IF(AND(MONTH(Tabla2[[#This Row],[FECHA CESE/BAJA]])=MONTH(TODAY()-30),YEAR(Tabla2[[#This Row],[FECHA CESE/BAJA]])=YEAR(TODAY())),MONTH(TODAY()-30)&amp;"-"&amp;YEAR(TODAY()),"Borrar")),"No aplica")</f>
        <v>No aplica</v>
      </c>
      <c r="AD3999" t="str">
        <f>+IFERROR(IF(Tabla2[[#This Row],[FECHA INICIO DE LABORES EN OBRA]]="","No Aplica",IF(AND(MONTH(Tabla2[[#This Row],[FECHA INICIO DE LABORES EN OBRA]])=MONTH(TODAY()-30),YEAR(Tabla2[[#This Row],[FECHA INICIO DE LABORES EN OBRA]])=YEAR(TODAY())),MONTH(TODAY()-30)&amp;"-"&amp;YEAR(TODAY()),"No Aplica")),"No Aplica")</f>
        <v>No Aplica</v>
      </c>
    </row>
    <row r="4000" spans="1:30" x14ac:dyDescent="0.25">
      <c r="A4000" s="13" t="s">
        <v>12809</v>
      </c>
      <c r="B4000" s="15" t="s">
        <v>12810</v>
      </c>
      <c r="C4000" s="15" t="s">
        <v>12810</v>
      </c>
      <c r="D4000" s="15">
        <v>40068574</v>
      </c>
      <c r="E4000" s="15" t="s">
        <v>13123</v>
      </c>
      <c r="F4000" s="39">
        <v>28812</v>
      </c>
      <c r="G4000" s="15">
        <v>1</v>
      </c>
      <c r="H4000" s="15" t="s">
        <v>13124</v>
      </c>
      <c r="I4000" s="15" t="s">
        <v>12813</v>
      </c>
      <c r="J4000" s="15" t="s">
        <v>13125</v>
      </c>
      <c r="K4000" s="15" t="s">
        <v>2200</v>
      </c>
      <c r="L4000" s="40" t="s">
        <v>5</v>
      </c>
      <c r="M4000" s="39" t="s">
        <v>29</v>
      </c>
      <c r="N4000" s="41" t="s">
        <v>2098</v>
      </c>
      <c r="O4000" s="39">
        <v>43377</v>
      </c>
      <c r="P4000" s="40">
        <v>1</v>
      </c>
      <c r="Q4000" s="40">
        <v>2</v>
      </c>
      <c r="R4000" s="40" t="str">
        <f>IFERROR(VLOOKUP(Tabla2[[#This Row],[CONTRATISTA PRNCIPAL]],Hoja1!$L$5:$M$9,2,FALSE),"CJV")</f>
        <v>CJV</v>
      </c>
      <c r="S4000" s="40" t="str">
        <f>IF(Tabla2[[#This Row],[EMPRESA]]=Tabla2[[#This Row],[CONTRATISTA PRNCIPAL]],"Principal","Secundaria")</f>
        <v>Principal</v>
      </c>
      <c r="T4000" s="42">
        <f>IFERROR(1/COUNTIF(Tabla2[CONTRATISTA PRNCIPAL],Tabla2[[#This Row],[CONTRATISTA PRNCIPAL]]),0)</f>
        <v>0.005025125628140704</v>
      </c>
      <c r="U4000" s="43">
        <f>IF(((TODAY()-Tabla2[[#This Row],[FECHA NACIMIENTO]])/365)&lt;18,"Corregir", IF(((TODAY()-Tabla2[[#This Row],[FECHA NACIMIENTO]])/365)&gt;80, "Corregir",ROUNDDOWN(((TODAY()-Tabla2[[#This Row],[FECHA NACIMIENTO]])/365),0)))</f>
        <v>44</v>
      </c>
      <c r="V40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00" s="44" t="str">
        <f>+IF(Tabla2[[#This Row],[Edad]]="Corregir","Corregir","Ok")</f>
        <v>Ok</v>
      </c>
      <c r="X4000" s="42" t="str">
        <f>+IFERROR(VLOOKUP(Tabla2[[#This Row],[DISTRITO SEGÚN DNI]],Hoja1!$A$2:$B$32,2,FALSE),"No")</f>
        <v>No</v>
      </c>
      <c r="Y4000" s="42" t="str">
        <f>IF(OR(LOWER(Tabla2[[#This Row],[GENERO]])="masculino", LOWER(Tabla2[[#This Row],[GENERO]])="femenino"),"OK","Corregir")</f>
        <v>OK</v>
      </c>
      <c r="Z4000" s="42" t="str">
        <f>+IF(Tabla2[[#This Row],[Nro. DNI / CE]]="","Corregir",IF(LEN(Tabla2[[#This Row],[Nro. DNI / CE]])&gt;=8,"OK","Corregir"))</f>
        <v>OK</v>
      </c>
      <c r="AA4000" s="42">
        <f>COUNTIF(Tabla2[APELLIDOS Y NOMBRES],Tabla2[[#This Row],[APELLIDOS Y NOMBRES]])</f>
        <v>1</v>
      </c>
      <c r="AB4000" s="42">
        <f>IF(Tabla2[[#This Row],[Trabajador]]&gt;1,1/Tabla2[[#This Row],[Trabajador]],Tabla2[[#This Row],[Trabajador]])</f>
        <v>1</v>
      </c>
      <c r="AC4000" t="str">
        <f>+IFERROR(IF(Tabla2[[#This Row],[FECHA CESE/BAJA]]="","No Aplica",IF(AND(MONTH(Tabla2[[#This Row],[FECHA CESE/BAJA]])=MONTH(TODAY()-30),YEAR(Tabla2[[#This Row],[FECHA CESE/BAJA]])=YEAR(TODAY())),MONTH(TODAY()-30)&amp;"-"&amp;YEAR(TODAY()),"Borrar")),"No aplica")</f>
        <v>No aplica</v>
      </c>
      <c r="AD4000" t="str">
        <f>+IFERROR(IF(Tabla2[[#This Row],[FECHA INICIO DE LABORES EN OBRA]]="","No Aplica",IF(AND(MONTH(Tabla2[[#This Row],[FECHA INICIO DE LABORES EN OBRA]])=MONTH(TODAY()-30),YEAR(Tabla2[[#This Row],[FECHA INICIO DE LABORES EN OBRA]])=YEAR(TODAY())),MONTH(TODAY()-30)&amp;"-"&amp;YEAR(TODAY()),"No Aplica")),"No Aplica")</f>
        <v>No Aplica</v>
      </c>
    </row>
    <row r="4001" spans="1:30" x14ac:dyDescent="0.25">
      <c r="A4001" s="13" t="s">
        <v>12809</v>
      </c>
      <c r="B4001" s="15" t="s">
        <v>12810</v>
      </c>
      <c r="C4001" s="15" t="s">
        <v>12810</v>
      </c>
      <c r="D4001" s="15">
        <v>40558869</v>
      </c>
      <c r="E4001" s="15" t="s">
        <v>13126</v>
      </c>
      <c r="F4001" s="39">
        <v>29394</v>
      </c>
      <c r="G4001" s="15">
        <v>1</v>
      </c>
      <c r="H4001" s="15" t="s">
        <v>12812</v>
      </c>
      <c r="I4001" s="15" t="s">
        <v>12813</v>
      </c>
      <c r="J4001" s="15" t="s">
        <v>13127</v>
      </c>
      <c r="K4001" s="15" t="s">
        <v>2645</v>
      </c>
      <c r="L4001" s="40" t="s">
        <v>6</v>
      </c>
      <c r="M4001" s="39" t="s">
        <v>29</v>
      </c>
      <c r="N4001" s="41" t="s">
        <v>2098</v>
      </c>
      <c r="O4001" s="39">
        <v>45091</v>
      </c>
      <c r="P4001" s="40">
        <v>1</v>
      </c>
      <c r="Q4001" s="40">
        <v>2</v>
      </c>
      <c r="R4001" s="40" t="str">
        <f>IFERROR(VLOOKUP(Tabla2[[#This Row],[CONTRATISTA PRNCIPAL]],Hoja1!$L$5:$M$9,2,FALSE),"CJV")</f>
        <v>CJV</v>
      </c>
      <c r="S4001" s="40" t="str">
        <f>IF(Tabla2[[#This Row],[EMPRESA]]=Tabla2[[#This Row],[CONTRATISTA PRNCIPAL]],"Principal","Secundaria")</f>
        <v>Principal</v>
      </c>
      <c r="T4001" s="42">
        <f>IFERROR(1/COUNTIF(Tabla2[CONTRATISTA PRNCIPAL],Tabla2[[#This Row],[CONTRATISTA PRNCIPAL]]),0)</f>
        <v>0.005025125628140704</v>
      </c>
      <c r="U4001" s="43">
        <f>IF(((TODAY()-Tabla2[[#This Row],[FECHA NACIMIENTO]])/365)&lt;18,"Corregir", IF(((TODAY()-Tabla2[[#This Row],[FECHA NACIMIENTO]])/365)&gt;80, "Corregir",ROUNDDOWN(((TODAY()-Tabla2[[#This Row],[FECHA NACIMIENTO]])/365),0)))</f>
        <v>43</v>
      </c>
      <c r="V40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01" s="44" t="str">
        <f>+IF(Tabla2[[#This Row],[Edad]]="Corregir","Corregir","Ok")</f>
        <v>Ok</v>
      </c>
      <c r="X4001" s="42" t="str">
        <f>+IFERROR(VLOOKUP(Tabla2[[#This Row],[DISTRITO SEGÚN DNI]],Hoja1!$A$2:$B$32,2,FALSE),"No")</f>
        <v>No</v>
      </c>
      <c r="Y4001" s="42" t="str">
        <f>IF(OR(LOWER(Tabla2[[#This Row],[GENERO]])="masculino", LOWER(Tabla2[[#This Row],[GENERO]])="femenino"),"OK","Corregir")</f>
        <v>OK</v>
      </c>
      <c r="Z4001" s="42" t="str">
        <f>+IF(Tabla2[[#This Row],[Nro. DNI / CE]]="","Corregir",IF(LEN(Tabla2[[#This Row],[Nro. DNI / CE]])&gt;=8,"OK","Corregir"))</f>
        <v>OK</v>
      </c>
      <c r="AA4001" s="42">
        <f>COUNTIF(Tabla2[APELLIDOS Y NOMBRES],Tabla2[[#This Row],[APELLIDOS Y NOMBRES]])</f>
        <v>1</v>
      </c>
      <c r="AB4001" s="42">
        <f>IF(Tabla2[[#This Row],[Trabajador]]&gt;1,1/Tabla2[[#This Row],[Trabajador]],Tabla2[[#This Row],[Trabajador]])</f>
        <v>1</v>
      </c>
      <c r="AC4001" t="str">
        <f>+IFERROR(IF(Tabla2[[#This Row],[FECHA CESE/BAJA]]="","No Aplica",IF(AND(MONTH(Tabla2[[#This Row],[FECHA CESE/BAJA]])=MONTH(TODAY()-30),YEAR(Tabla2[[#This Row],[FECHA CESE/BAJA]])=YEAR(TODAY())),MONTH(TODAY()-30)&amp;"-"&amp;YEAR(TODAY()),"Borrar")),"No aplica")</f>
        <v>No aplica</v>
      </c>
      <c r="AD4001" t="str">
        <f>+IFERROR(IF(Tabla2[[#This Row],[FECHA INICIO DE LABORES EN OBRA]]="","No Aplica",IF(AND(MONTH(Tabla2[[#This Row],[FECHA INICIO DE LABORES EN OBRA]])=MONTH(TODAY()-30),YEAR(Tabla2[[#This Row],[FECHA INICIO DE LABORES EN OBRA]])=YEAR(TODAY())),MONTH(TODAY()-30)&amp;"-"&amp;YEAR(TODAY()),"No Aplica")),"No Aplica")</f>
        <v>No Aplica</v>
      </c>
    </row>
    <row r="4002" spans="1:30" x14ac:dyDescent="0.25">
      <c r="A4002" s="13" t="s">
        <v>12809</v>
      </c>
      <c r="B4002" s="15" t="s">
        <v>12810</v>
      </c>
      <c r="C4002" s="15" t="s">
        <v>12810</v>
      </c>
      <c r="D4002" s="15">
        <v>72679609</v>
      </c>
      <c r="E4002" s="15" t="s">
        <v>13128</v>
      </c>
      <c r="F4002" s="39">
        <v>35176</v>
      </c>
      <c r="G4002" s="15">
        <v>3</v>
      </c>
      <c r="H4002" s="15" t="s">
        <v>13078</v>
      </c>
      <c r="I4002" s="15" t="s">
        <v>12813</v>
      </c>
      <c r="J4002" s="15" t="s">
        <v>13129</v>
      </c>
      <c r="K4002" s="15" t="s">
        <v>2182</v>
      </c>
      <c r="L4002" s="40" t="s">
        <v>6</v>
      </c>
      <c r="M4002" s="39" t="s">
        <v>29</v>
      </c>
      <c r="N4002" s="41" t="s">
        <v>2098</v>
      </c>
      <c r="O4002" s="39">
        <v>44974</v>
      </c>
      <c r="P4002" s="40">
        <v>1</v>
      </c>
      <c r="Q4002" s="40">
        <v>1</v>
      </c>
      <c r="R4002" s="40" t="str">
        <f>IFERROR(VLOOKUP(Tabla2[[#This Row],[CONTRATISTA PRNCIPAL]],Hoja1!$L$5:$M$9,2,FALSE),"CJV")</f>
        <v>CJV</v>
      </c>
      <c r="S4002" s="40" t="str">
        <f>IF(Tabla2[[#This Row],[EMPRESA]]=Tabla2[[#This Row],[CONTRATISTA PRNCIPAL]],"Principal","Secundaria")</f>
        <v>Principal</v>
      </c>
      <c r="T4002" s="42">
        <f>IFERROR(1/COUNTIF(Tabla2[CONTRATISTA PRNCIPAL],Tabla2[[#This Row],[CONTRATISTA PRNCIPAL]]),0)</f>
        <v>0.005025125628140704</v>
      </c>
      <c r="U4002" s="43">
        <f>IF(((TODAY()-Tabla2[[#This Row],[FECHA NACIMIENTO]])/365)&lt;18,"Corregir", IF(((TODAY()-Tabla2[[#This Row],[FECHA NACIMIENTO]])/365)&gt;80, "Corregir",ROUNDDOWN(((TODAY()-Tabla2[[#This Row],[FECHA NACIMIENTO]])/365),0)))</f>
        <v>27</v>
      </c>
      <c r="V40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02" s="44" t="str">
        <f>+IF(Tabla2[[#This Row],[Edad]]="Corregir","Corregir","Ok")</f>
        <v>Ok</v>
      </c>
      <c r="X4002" s="42" t="str">
        <f>+IFERROR(VLOOKUP(Tabla2[[#This Row],[DISTRITO SEGÚN DNI]],Hoja1!$A$2:$B$32,2,FALSE),"No")</f>
        <v>No</v>
      </c>
      <c r="Y4002" s="42" t="str">
        <f>IF(OR(LOWER(Tabla2[[#This Row],[GENERO]])="masculino", LOWER(Tabla2[[#This Row],[GENERO]])="femenino"),"OK","Corregir")</f>
        <v>OK</v>
      </c>
      <c r="Z4002" s="42" t="str">
        <f>+IF(Tabla2[[#This Row],[Nro. DNI / CE]]="","Corregir",IF(LEN(Tabla2[[#This Row],[Nro. DNI / CE]])&gt;=8,"OK","Corregir"))</f>
        <v>OK</v>
      </c>
      <c r="AA4002" s="42">
        <f>COUNTIF(Tabla2[APELLIDOS Y NOMBRES],Tabla2[[#This Row],[APELLIDOS Y NOMBRES]])</f>
        <v>1</v>
      </c>
      <c r="AB4002" s="42">
        <f>IF(Tabla2[[#This Row],[Trabajador]]&gt;1,1/Tabla2[[#This Row],[Trabajador]],Tabla2[[#This Row],[Trabajador]])</f>
        <v>1</v>
      </c>
      <c r="AC4002" t="str">
        <f>+IFERROR(IF(Tabla2[[#This Row],[FECHA CESE/BAJA]]="","No Aplica",IF(AND(MONTH(Tabla2[[#This Row],[FECHA CESE/BAJA]])=MONTH(TODAY()-30),YEAR(Tabla2[[#This Row],[FECHA CESE/BAJA]])=YEAR(TODAY())),MONTH(TODAY()-30)&amp;"-"&amp;YEAR(TODAY()),"Borrar")),"No aplica")</f>
        <v>No aplica</v>
      </c>
      <c r="AD4002" t="str">
        <f>+IFERROR(IF(Tabla2[[#This Row],[FECHA INICIO DE LABORES EN OBRA]]="","No Aplica",IF(AND(MONTH(Tabla2[[#This Row],[FECHA INICIO DE LABORES EN OBRA]])=MONTH(TODAY()-30),YEAR(Tabla2[[#This Row],[FECHA INICIO DE LABORES EN OBRA]])=YEAR(TODAY())),MONTH(TODAY()-30)&amp;"-"&amp;YEAR(TODAY()),"No Aplica")),"No Aplica")</f>
        <v>No Aplica</v>
      </c>
    </row>
    <row r="4003" spans="1:30" x14ac:dyDescent="0.25">
      <c r="A4003" s="13" t="s">
        <v>12809</v>
      </c>
      <c r="B4003" s="15" t="s">
        <v>12810</v>
      </c>
      <c r="C4003" s="15" t="s">
        <v>12810</v>
      </c>
      <c r="D4003" s="15">
        <v>31181113</v>
      </c>
      <c r="E4003" s="15" t="s">
        <v>13130</v>
      </c>
      <c r="F4003" s="39">
        <v>27255</v>
      </c>
      <c r="G4003" s="15">
        <v>3</v>
      </c>
      <c r="H4003" s="15" t="s">
        <v>12812</v>
      </c>
      <c r="I4003" s="15" t="s">
        <v>12813</v>
      </c>
      <c r="J4003" s="15" t="s">
        <v>13131</v>
      </c>
      <c r="K4003" s="15" t="s">
        <v>2190</v>
      </c>
      <c r="L4003" s="40" t="s">
        <v>6</v>
      </c>
      <c r="M4003" s="39" t="s">
        <v>29</v>
      </c>
      <c r="N4003" s="41" t="s">
        <v>2098</v>
      </c>
      <c r="O4003" s="39">
        <v>45146</v>
      </c>
      <c r="P4003" s="40">
        <v>1</v>
      </c>
      <c r="Q4003" s="40">
        <v>1</v>
      </c>
      <c r="R4003" s="40" t="str">
        <f>IFERROR(VLOOKUP(Tabla2[[#This Row],[CONTRATISTA PRNCIPAL]],Hoja1!$L$5:$M$9,2,FALSE),"CJV")</f>
        <v>CJV</v>
      </c>
      <c r="S4003" s="40" t="str">
        <f>IF(Tabla2[[#This Row],[EMPRESA]]=Tabla2[[#This Row],[CONTRATISTA PRNCIPAL]],"Principal","Secundaria")</f>
        <v>Principal</v>
      </c>
      <c r="T4003" s="42">
        <f>IFERROR(1/COUNTIF(Tabla2[CONTRATISTA PRNCIPAL],Tabla2[[#This Row],[CONTRATISTA PRNCIPAL]]),0)</f>
        <v>0.005025125628140704</v>
      </c>
      <c r="U4003" s="43">
        <f>IF(((TODAY()-Tabla2[[#This Row],[FECHA NACIMIENTO]])/365)&lt;18,"Corregir", IF(((TODAY()-Tabla2[[#This Row],[FECHA NACIMIENTO]])/365)&gt;80, "Corregir",ROUNDDOWN(((TODAY()-Tabla2[[#This Row],[FECHA NACIMIENTO]])/365),0)))</f>
        <v>49</v>
      </c>
      <c r="V40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03" s="44" t="str">
        <f>+IF(Tabla2[[#This Row],[Edad]]="Corregir","Corregir","Ok")</f>
        <v>Ok</v>
      </c>
      <c r="X4003" s="42" t="str">
        <f>+IFERROR(VLOOKUP(Tabla2[[#This Row],[DISTRITO SEGÚN DNI]],Hoja1!$A$2:$B$32,2,FALSE),"No")</f>
        <v>No</v>
      </c>
      <c r="Y4003" s="42" t="str">
        <f>IF(OR(LOWER(Tabla2[[#This Row],[GENERO]])="masculino", LOWER(Tabla2[[#This Row],[GENERO]])="femenino"),"OK","Corregir")</f>
        <v>OK</v>
      </c>
      <c r="Z4003" s="42" t="str">
        <f>+IF(Tabla2[[#This Row],[Nro. DNI / CE]]="","Corregir",IF(LEN(Tabla2[[#This Row],[Nro. DNI / CE]])&gt;=8,"OK","Corregir"))</f>
        <v>OK</v>
      </c>
      <c r="AA4003" s="42">
        <f>COUNTIF(Tabla2[APELLIDOS Y NOMBRES],Tabla2[[#This Row],[APELLIDOS Y NOMBRES]])</f>
        <v>1</v>
      </c>
      <c r="AB4003" s="42">
        <f>IF(Tabla2[[#This Row],[Trabajador]]&gt;1,1/Tabla2[[#This Row],[Trabajador]],Tabla2[[#This Row],[Trabajador]])</f>
        <v>1</v>
      </c>
      <c r="AC4003" t="str">
        <f>+IFERROR(IF(Tabla2[[#This Row],[FECHA CESE/BAJA]]="","No Aplica",IF(AND(MONTH(Tabla2[[#This Row],[FECHA CESE/BAJA]])=MONTH(TODAY()-30),YEAR(Tabla2[[#This Row],[FECHA CESE/BAJA]])=YEAR(TODAY())),MONTH(TODAY()-30)&amp;"-"&amp;YEAR(TODAY()),"Borrar")),"No aplica")</f>
        <v>No aplica</v>
      </c>
      <c r="AD4003" t="str">
        <f>+IFERROR(IF(Tabla2[[#This Row],[FECHA INICIO DE LABORES EN OBRA]]="","No Aplica",IF(AND(MONTH(Tabla2[[#This Row],[FECHA INICIO DE LABORES EN OBRA]])=MONTH(TODAY()-30),YEAR(Tabla2[[#This Row],[FECHA INICIO DE LABORES EN OBRA]])=YEAR(TODAY())),MONTH(TODAY()-30)&amp;"-"&amp;YEAR(TODAY()),"No Aplica")),"No Aplica")</f>
        <v>8-2023</v>
      </c>
    </row>
    <row r="4004" spans="1:30" x14ac:dyDescent="0.25">
      <c r="A4004" s="13" t="s">
        <v>12809</v>
      </c>
      <c r="B4004" s="15" t="s">
        <v>12810</v>
      </c>
      <c r="C4004" s="15" t="s">
        <v>12810</v>
      </c>
      <c r="D4004" s="15">
        <v>10106660</v>
      </c>
      <c r="E4004" s="15" t="s">
        <v>13132</v>
      </c>
      <c r="F4004" s="39">
        <v>26921</v>
      </c>
      <c r="G4004" s="15">
        <v>3</v>
      </c>
      <c r="H4004" s="15" t="s">
        <v>12812</v>
      </c>
      <c r="I4004" s="15" t="s">
        <v>12813</v>
      </c>
      <c r="J4004" s="15" t="s">
        <v>13133</v>
      </c>
      <c r="K4004" s="15" t="s">
        <v>2242</v>
      </c>
      <c r="L4004" s="40" t="s">
        <v>6</v>
      </c>
      <c r="M4004" s="39" t="s">
        <v>29</v>
      </c>
      <c r="N4004" s="41" t="s">
        <v>2098</v>
      </c>
      <c r="O4004" s="39">
        <v>43710</v>
      </c>
      <c r="P4004" s="40">
        <v>1</v>
      </c>
      <c r="Q4004" s="40">
        <v>1</v>
      </c>
      <c r="R4004" s="40" t="str">
        <f>IFERROR(VLOOKUP(Tabla2[[#This Row],[CONTRATISTA PRNCIPAL]],Hoja1!$L$5:$M$9,2,FALSE),"CJV")</f>
        <v>CJV</v>
      </c>
      <c r="S4004" s="40" t="str">
        <f>IF(Tabla2[[#This Row],[EMPRESA]]=Tabla2[[#This Row],[CONTRATISTA PRNCIPAL]],"Principal","Secundaria")</f>
        <v>Principal</v>
      </c>
      <c r="T4004" s="42">
        <f>IFERROR(1/COUNTIF(Tabla2[CONTRATISTA PRNCIPAL],Tabla2[[#This Row],[CONTRATISTA PRNCIPAL]]),0)</f>
        <v>0.005025125628140704</v>
      </c>
      <c r="U4004" s="43">
        <f>IF(((TODAY()-Tabla2[[#This Row],[FECHA NACIMIENTO]])/365)&lt;18,"Corregir", IF(((TODAY()-Tabla2[[#This Row],[FECHA NACIMIENTO]])/365)&gt;80, "Corregir",ROUNDDOWN(((TODAY()-Tabla2[[#This Row],[FECHA NACIMIENTO]])/365),0)))</f>
        <v>50</v>
      </c>
      <c r="V40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04" s="44" t="str">
        <f>+IF(Tabla2[[#This Row],[Edad]]="Corregir","Corregir","Ok")</f>
        <v>Ok</v>
      </c>
      <c r="X4004" s="42" t="str">
        <f>+IFERROR(VLOOKUP(Tabla2[[#This Row],[DISTRITO SEGÚN DNI]],Hoja1!$A$2:$B$32,2,FALSE),"No")</f>
        <v>No</v>
      </c>
      <c r="Y4004" s="42" t="str">
        <f>IF(OR(LOWER(Tabla2[[#This Row],[GENERO]])="masculino", LOWER(Tabla2[[#This Row],[GENERO]])="femenino"),"OK","Corregir")</f>
        <v>OK</v>
      </c>
      <c r="Z4004" s="42" t="str">
        <f>+IF(Tabla2[[#This Row],[Nro. DNI / CE]]="","Corregir",IF(LEN(Tabla2[[#This Row],[Nro. DNI / CE]])&gt;=8,"OK","Corregir"))</f>
        <v>OK</v>
      </c>
      <c r="AA4004" s="42">
        <f>COUNTIF(Tabla2[APELLIDOS Y NOMBRES],Tabla2[[#This Row],[APELLIDOS Y NOMBRES]])</f>
        <v>1</v>
      </c>
      <c r="AB4004" s="42">
        <f>IF(Tabla2[[#This Row],[Trabajador]]&gt;1,1/Tabla2[[#This Row],[Trabajador]],Tabla2[[#This Row],[Trabajador]])</f>
        <v>1</v>
      </c>
      <c r="AC4004" t="str">
        <f>+IFERROR(IF(Tabla2[[#This Row],[FECHA CESE/BAJA]]="","No Aplica",IF(AND(MONTH(Tabla2[[#This Row],[FECHA CESE/BAJA]])=MONTH(TODAY()-30),YEAR(Tabla2[[#This Row],[FECHA CESE/BAJA]])=YEAR(TODAY())),MONTH(TODAY()-30)&amp;"-"&amp;YEAR(TODAY()),"Borrar")),"No aplica")</f>
        <v>No aplica</v>
      </c>
      <c r="AD4004" t="str">
        <f>+IFERROR(IF(Tabla2[[#This Row],[FECHA INICIO DE LABORES EN OBRA]]="","No Aplica",IF(AND(MONTH(Tabla2[[#This Row],[FECHA INICIO DE LABORES EN OBRA]])=MONTH(TODAY()-30),YEAR(Tabla2[[#This Row],[FECHA INICIO DE LABORES EN OBRA]])=YEAR(TODAY())),MONTH(TODAY()-30)&amp;"-"&amp;YEAR(TODAY()),"No Aplica")),"No Aplica")</f>
        <v>No Aplica</v>
      </c>
    </row>
    <row r="4005" spans="1:30" x14ac:dyDescent="0.25">
      <c r="A4005" s="13" t="s">
        <v>12809</v>
      </c>
      <c r="B4005" s="15" t="s">
        <v>12810</v>
      </c>
      <c r="C4005" s="15" t="s">
        <v>12810</v>
      </c>
      <c r="D4005" s="15">
        <v>45307046</v>
      </c>
      <c r="E4005" s="15" t="s">
        <v>13134</v>
      </c>
      <c r="F4005" s="39">
        <v>32382</v>
      </c>
      <c r="G4005" s="15">
        <v>3</v>
      </c>
      <c r="H4005" s="15" t="s">
        <v>12868</v>
      </c>
      <c r="I4005" s="15" t="s">
        <v>12813</v>
      </c>
      <c r="J4005" s="15" t="s">
        <v>13135</v>
      </c>
      <c r="K4005" s="15" t="s">
        <v>2190</v>
      </c>
      <c r="L4005" s="40" t="s">
        <v>6</v>
      </c>
      <c r="M4005" s="39" t="s">
        <v>29</v>
      </c>
      <c r="N4005" s="41" t="s">
        <v>2098</v>
      </c>
      <c r="O4005" s="39">
        <v>44158</v>
      </c>
      <c r="P4005" s="40">
        <v>1</v>
      </c>
      <c r="Q4005" s="40">
        <v>2</v>
      </c>
      <c r="R4005" s="40" t="str">
        <f>IFERROR(VLOOKUP(Tabla2[[#This Row],[CONTRATISTA PRNCIPAL]],Hoja1!$L$5:$M$9,2,FALSE),"CJV")</f>
        <v>CJV</v>
      </c>
      <c r="S4005" s="40" t="str">
        <f>IF(Tabla2[[#This Row],[EMPRESA]]=Tabla2[[#This Row],[CONTRATISTA PRNCIPAL]],"Principal","Secundaria")</f>
        <v>Principal</v>
      </c>
      <c r="T4005" s="42">
        <f>IFERROR(1/COUNTIF(Tabla2[CONTRATISTA PRNCIPAL],Tabla2[[#This Row],[CONTRATISTA PRNCIPAL]]),0)</f>
        <v>0.005025125628140704</v>
      </c>
      <c r="U4005" s="43">
        <f>IF(((TODAY()-Tabla2[[#This Row],[FECHA NACIMIENTO]])/365)&lt;18,"Corregir", IF(((TODAY()-Tabla2[[#This Row],[FECHA NACIMIENTO]])/365)&gt;80, "Corregir",ROUNDDOWN(((TODAY()-Tabla2[[#This Row],[FECHA NACIMIENTO]])/365),0)))</f>
        <v>35</v>
      </c>
      <c r="V40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05" s="44" t="str">
        <f>+IF(Tabla2[[#This Row],[Edad]]="Corregir","Corregir","Ok")</f>
        <v>Ok</v>
      </c>
      <c r="X4005" s="42" t="str">
        <f>+IFERROR(VLOOKUP(Tabla2[[#This Row],[DISTRITO SEGÚN DNI]],Hoja1!$A$2:$B$32,2,FALSE),"No")</f>
        <v>No</v>
      </c>
      <c r="Y4005" s="42" t="str">
        <f>IF(OR(LOWER(Tabla2[[#This Row],[GENERO]])="masculino", LOWER(Tabla2[[#This Row],[GENERO]])="femenino"),"OK","Corregir")</f>
        <v>OK</v>
      </c>
      <c r="Z4005" s="42" t="str">
        <f>+IF(Tabla2[[#This Row],[Nro. DNI / CE]]="","Corregir",IF(LEN(Tabla2[[#This Row],[Nro. DNI / CE]])&gt;=8,"OK","Corregir"))</f>
        <v>OK</v>
      </c>
      <c r="AA4005" s="42">
        <f>COUNTIF(Tabla2[APELLIDOS Y NOMBRES],Tabla2[[#This Row],[APELLIDOS Y NOMBRES]])</f>
        <v>1</v>
      </c>
      <c r="AB4005" s="42">
        <f>IF(Tabla2[[#This Row],[Trabajador]]&gt;1,1/Tabla2[[#This Row],[Trabajador]],Tabla2[[#This Row],[Trabajador]])</f>
        <v>1</v>
      </c>
      <c r="AC4005" t="str">
        <f>+IFERROR(IF(Tabla2[[#This Row],[FECHA CESE/BAJA]]="","No Aplica",IF(AND(MONTH(Tabla2[[#This Row],[FECHA CESE/BAJA]])=MONTH(TODAY()-30),YEAR(Tabla2[[#This Row],[FECHA CESE/BAJA]])=YEAR(TODAY())),MONTH(TODAY()-30)&amp;"-"&amp;YEAR(TODAY()),"Borrar")),"No aplica")</f>
        <v>No aplica</v>
      </c>
      <c r="AD4005" t="str">
        <f>+IFERROR(IF(Tabla2[[#This Row],[FECHA INICIO DE LABORES EN OBRA]]="","No Aplica",IF(AND(MONTH(Tabla2[[#This Row],[FECHA INICIO DE LABORES EN OBRA]])=MONTH(TODAY()-30),YEAR(Tabla2[[#This Row],[FECHA INICIO DE LABORES EN OBRA]])=YEAR(TODAY())),MONTH(TODAY()-30)&amp;"-"&amp;YEAR(TODAY()),"No Aplica")),"No Aplica")</f>
        <v>No Aplica</v>
      </c>
    </row>
    <row r="4006" spans="1:30" x14ac:dyDescent="0.25">
      <c r="A4006" s="13" t="s">
        <v>12809</v>
      </c>
      <c r="B4006" s="15" t="s">
        <v>12810</v>
      </c>
      <c r="C4006" s="15" t="s">
        <v>12810</v>
      </c>
      <c r="D4006" s="15">
        <v>40401869</v>
      </c>
      <c r="E4006" s="15" t="s">
        <v>13136</v>
      </c>
      <c r="F4006" s="39">
        <v>28976</v>
      </c>
      <c r="G4006" s="15">
        <v>3</v>
      </c>
      <c r="H4006" s="15" t="s">
        <v>12812</v>
      </c>
      <c r="I4006" s="15" t="s">
        <v>12813</v>
      </c>
      <c r="J4006" s="15" t="s">
        <v>13137</v>
      </c>
      <c r="K4006" s="15" t="s">
        <v>2418</v>
      </c>
      <c r="L4006" s="40" t="s">
        <v>6</v>
      </c>
      <c r="M4006" s="39" t="s">
        <v>29</v>
      </c>
      <c r="N4006" s="41" t="s">
        <v>2098</v>
      </c>
      <c r="O4006" s="39">
        <v>44820</v>
      </c>
      <c r="P4006" s="40">
        <v>1</v>
      </c>
      <c r="Q4006" s="40">
        <v>2</v>
      </c>
      <c r="R4006" s="40" t="str">
        <f>IFERROR(VLOOKUP(Tabla2[[#This Row],[CONTRATISTA PRNCIPAL]],Hoja1!$L$5:$M$9,2,FALSE),"CJV")</f>
        <v>CJV</v>
      </c>
      <c r="S4006" s="40" t="str">
        <f>IF(Tabla2[[#This Row],[EMPRESA]]=Tabla2[[#This Row],[CONTRATISTA PRNCIPAL]],"Principal","Secundaria")</f>
        <v>Principal</v>
      </c>
      <c r="T4006" s="42">
        <f>IFERROR(1/COUNTIF(Tabla2[CONTRATISTA PRNCIPAL],Tabla2[[#This Row],[CONTRATISTA PRNCIPAL]]),0)</f>
        <v>0.005025125628140704</v>
      </c>
      <c r="U4006" s="43">
        <f>IF(((TODAY()-Tabla2[[#This Row],[FECHA NACIMIENTO]])/365)&lt;18,"Corregir", IF(((TODAY()-Tabla2[[#This Row],[FECHA NACIMIENTO]])/365)&gt;80, "Corregir",ROUNDDOWN(((TODAY()-Tabla2[[#This Row],[FECHA NACIMIENTO]])/365),0)))</f>
        <v>44</v>
      </c>
      <c r="V40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06" s="44" t="str">
        <f>+IF(Tabla2[[#This Row],[Edad]]="Corregir","Corregir","Ok")</f>
        <v>Ok</v>
      </c>
      <c r="X4006" s="42" t="str">
        <f>+IFERROR(VLOOKUP(Tabla2[[#This Row],[DISTRITO SEGÚN DNI]],Hoja1!$A$2:$B$32,2,FALSE),"No")</f>
        <v>No</v>
      </c>
      <c r="Y4006" s="42" t="str">
        <f>IF(OR(LOWER(Tabla2[[#This Row],[GENERO]])="masculino", LOWER(Tabla2[[#This Row],[GENERO]])="femenino"),"OK","Corregir")</f>
        <v>OK</v>
      </c>
      <c r="Z4006" s="42" t="str">
        <f>+IF(Tabla2[[#This Row],[Nro. DNI / CE]]="","Corregir",IF(LEN(Tabla2[[#This Row],[Nro. DNI / CE]])&gt;=8,"OK","Corregir"))</f>
        <v>OK</v>
      </c>
      <c r="AA4006" s="42">
        <f>COUNTIF(Tabla2[APELLIDOS Y NOMBRES],Tabla2[[#This Row],[APELLIDOS Y NOMBRES]])</f>
        <v>1</v>
      </c>
      <c r="AB4006" s="42">
        <f>IF(Tabla2[[#This Row],[Trabajador]]&gt;1,1/Tabla2[[#This Row],[Trabajador]],Tabla2[[#This Row],[Trabajador]])</f>
        <v>1</v>
      </c>
      <c r="AC4006" t="str">
        <f>+IFERROR(IF(Tabla2[[#This Row],[FECHA CESE/BAJA]]="","No Aplica",IF(AND(MONTH(Tabla2[[#This Row],[FECHA CESE/BAJA]])=MONTH(TODAY()-30),YEAR(Tabla2[[#This Row],[FECHA CESE/BAJA]])=YEAR(TODAY())),MONTH(TODAY()-30)&amp;"-"&amp;YEAR(TODAY()),"Borrar")),"No aplica")</f>
        <v>No aplica</v>
      </c>
      <c r="AD4006" t="str">
        <f>+IFERROR(IF(Tabla2[[#This Row],[FECHA INICIO DE LABORES EN OBRA]]="","No Aplica",IF(AND(MONTH(Tabla2[[#This Row],[FECHA INICIO DE LABORES EN OBRA]])=MONTH(TODAY()-30),YEAR(Tabla2[[#This Row],[FECHA INICIO DE LABORES EN OBRA]])=YEAR(TODAY())),MONTH(TODAY()-30)&amp;"-"&amp;YEAR(TODAY()),"No Aplica")),"No Aplica")</f>
        <v>No Aplica</v>
      </c>
    </row>
    <row r="4007" spans="1:30" x14ac:dyDescent="0.25">
      <c r="A4007" s="13" t="s">
        <v>12809</v>
      </c>
      <c r="B4007" s="15" t="s">
        <v>12810</v>
      </c>
      <c r="C4007" s="15" t="s">
        <v>12810</v>
      </c>
      <c r="D4007" s="15">
        <v>71344049</v>
      </c>
      <c r="E4007" s="15" t="s">
        <v>13138</v>
      </c>
      <c r="F4007" s="39">
        <v>34162</v>
      </c>
      <c r="G4007" s="15">
        <v>3</v>
      </c>
      <c r="H4007" s="15" t="s">
        <v>12812</v>
      </c>
      <c r="I4007" s="15" t="s">
        <v>12813</v>
      </c>
      <c r="J4007" s="15" t="s">
        <v>13139</v>
      </c>
      <c r="K4007" s="15" t="s">
        <v>2174</v>
      </c>
      <c r="L4007" s="40" t="s">
        <v>6</v>
      </c>
      <c r="M4007" s="39" t="s">
        <v>29</v>
      </c>
      <c r="N4007" s="41" t="s">
        <v>2098</v>
      </c>
      <c r="O4007" s="39">
        <v>45013</v>
      </c>
      <c r="P4007" s="40">
        <v>1</v>
      </c>
      <c r="Q4007" s="40">
        <v>1</v>
      </c>
      <c r="R4007" s="40" t="str">
        <f>IFERROR(VLOOKUP(Tabla2[[#This Row],[CONTRATISTA PRNCIPAL]],Hoja1!$L$5:$M$9,2,FALSE),"CJV")</f>
        <v>CJV</v>
      </c>
      <c r="S4007" s="40" t="str">
        <f>IF(Tabla2[[#This Row],[EMPRESA]]=Tabla2[[#This Row],[CONTRATISTA PRNCIPAL]],"Principal","Secundaria")</f>
        <v>Principal</v>
      </c>
      <c r="T4007" s="42">
        <f>IFERROR(1/COUNTIF(Tabla2[CONTRATISTA PRNCIPAL],Tabla2[[#This Row],[CONTRATISTA PRNCIPAL]]),0)</f>
        <v>0.005025125628140704</v>
      </c>
      <c r="U4007" s="43">
        <f>IF(((TODAY()-Tabla2[[#This Row],[FECHA NACIMIENTO]])/365)&lt;18,"Corregir", IF(((TODAY()-Tabla2[[#This Row],[FECHA NACIMIENTO]])/365)&gt;80, "Corregir",ROUNDDOWN(((TODAY()-Tabla2[[#This Row],[FECHA NACIMIENTO]])/365),0)))</f>
        <v>30</v>
      </c>
      <c r="V40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07" s="44" t="str">
        <f>+IF(Tabla2[[#This Row],[Edad]]="Corregir","Corregir","Ok")</f>
        <v>Ok</v>
      </c>
      <c r="X4007" s="42" t="str">
        <f>+IFERROR(VLOOKUP(Tabla2[[#This Row],[DISTRITO SEGÚN DNI]],Hoja1!$A$2:$B$32,2,FALSE),"No")</f>
        <v>No</v>
      </c>
      <c r="Y4007" s="42" t="str">
        <f>IF(OR(LOWER(Tabla2[[#This Row],[GENERO]])="masculino", LOWER(Tabla2[[#This Row],[GENERO]])="femenino"),"OK","Corregir")</f>
        <v>OK</v>
      </c>
      <c r="Z4007" s="42" t="str">
        <f>+IF(Tabla2[[#This Row],[Nro. DNI / CE]]="","Corregir",IF(LEN(Tabla2[[#This Row],[Nro. DNI / CE]])&gt;=8,"OK","Corregir"))</f>
        <v>OK</v>
      </c>
      <c r="AA4007" s="42">
        <f>COUNTIF(Tabla2[APELLIDOS Y NOMBRES],Tabla2[[#This Row],[APELLIDOS Y NOMBRES]])</f>
        <v>1</v>
      </c>
      <c r="AB4007" s="42">
        <f>IF(Tabla2[[#This Row],[Trabajador]]&gt;1,1/Tabla2[[#This Row],[Trabajador]],Tabla2[[#This Row],[Trabajador]])</f>
        <v>1</v>
      </c>
      <c r="AC4007" t="str">
        <f>+IFERROR(IF(Tabla2[[#This Row],[FECHA CESE/BAJA]]="","No Aplica",IF(AND(MONTH(Tabla2[[#This Row],[FECHA CESE/BAJA]])=MONTH(TODAY()-30),YEAR(Tabla2[[#This Row],[FECHA CESE/BAJA]])=YEAR(TODAY())),MONTH(TODAY()-30)&amp;"-"&amp;YEAR(TODAY()),"Borrar")),"No aplica")</f>
        <v>No aplica</v>
      </c>
      <c r="AD4007" t="str">
        <f>+IFERROR(IF(Tabla2[[#This Row],[FECHA INICIO DE LABORES EN OBRA]]="","No Aplica",IF(AND(MONTH(Tabla2[[#This Row],[FECHA INICIO DE LABORES EN OBRA]])=MONTH(TODAY()-30),YEAR(Tabla2[[#This Row],[FECHA INICIO DE LABORES EN OBRA]])=YEAR(TODAY())),MONTH(TODAY()-30)&amp;"-"&amp;YEAR(TODAY()),"No Aplica")),"No Aplica")</f>
        <v>No Aplica</v>
      </c>
    </row>
    <row r="4008" spans="1:30" x14ac:dyDescent="0.25">
      <c r="A4008" s="13" t="s">
        <v>12809</v>
      </c>
      <c r="B4008" s="15" t="s">
        <v>12810</v>
      </c>
      <c r="C4008" s="15" t="s">
        <v>12810</v>
      </c>
      <c r="D4008" s="15">
        <v>47592932</v>
      </c>
      <c r="E4008" s="15" t="s">
        <v>13140</v>
      </c>
      <c r="F4008" s="39">
        <v>33484</v>
      </c>
      <c r="G4008" s="15">
        <v>3</v>
      </c>
      <c r="H4008" s="15" t="s">
        <v>12812</v>
      </c>
      <c r="I4008" s="15" t="s">
        <v>12813</v>
      </c>
      <c r="J4008" s="15" t="s">
        <v>13141</v>
      </c>
      <c r="K4008" s="15" t="s">
        <v>2242</v>
      </c>
      <c r="L4008" s="40" t="s">
        <v>6</v>
      </c>
      <c r="M4008" s="39" t="s">
        <v>29</v>
      </c>
      <c r="N4008" s="41" t="s">
        <v>2098</v>
      </c>
      <c r="O4008" s="39">
        <v>44039</v>
      </c>
      <c r="P4008" s="40">
        <v>1</v>
      </c>
      <c r="Q4008" s="40">
        <v>1</v>
      </c>
      <c r="R4008" s="40" t="str">
        <f>IFERROR(VLOOKUP(Tabla2[[#This Row],[CONTRATISTA PRNCIPAL]],Hoja1!$L$5:$M$9,2,FALSE),"CJV")</f>
        <v>CJV</v>
      </c>
      <c r="S4008" s="40" t="str">
        <f>IF(Tabla2[[#This Row],[EMPRESA]]=Tabla2[[#This Row],[CONTRATISTA PRNCIPAL]],"Principal","Secundaria")</f>
        <v>Principal</v>
      </c>
      <c r="T4008" s="42">
        <f>IFERROR(1/COUNTIF(Tabla2[CONTRATISTA PRNCIPAL],Tabla2[[#This Row],[CONTRATISTA PRNCIPAL]]),0)</f>
        <v>0.005025125628140704</v>
      </c>
      <c r="U4008" s="43">
        <f>IF(((TODAY()-Tabla2[[#This Row],[FECHA NACIMIENTO]])/365)&lt;18,"Corregir", IF(((TODAY()-Tabla2[[#This Row],[FECHA NACIMIENTO]])/365)&gt;80, "Corregir",ROUNDDOWN(((TODAY()-Tabla2[[#This Row],[FECHA NACIMIENTO]])/365),0)))</f>
        <v>32</v>
      </c>
      <c r="V40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08" s="44" t="str">
        <f>+IF(Tabla2[[#This Row],[Edad]]="Corregir","Corregir","Ok")</f>
        <v>Ok</v>
      </c>
      <c r="X4008" s="42" t="str">
        <f>+IFERROR(VLOOKUP(Tabla2[[#This Row],[DISTRITO SEGÚN DNI]],Hoja1!$A$2:$B$32,2,FALSE),"No")</f>
        <v>No</v>
      </c>
      <c r="Y4008" s="42" t="str">
        <f>IF(OR(LOWER(Tabla2[[#This Row],[GENERO]])="masculino", LOWER(Tabla2[[#This Row],[GENERO]])="femenino"),"OK","Corregir")</f>
        <v>OK</v>
      </c>
      <c r="Z4008" s="42" t="str">
        <f>+IF(Tabla2[[#This Row],[Nro. DNI / CE]]="","Corregir",IF(LEN(Tabla2[[#This Row],[Nro. DNI / CE]])&gt;=8,"OK","Corregir"))</f>
        <v>OK</v>
      </c>
      <c r="AA4008" s="42">
        <f>COUNTIF(Tabla2[APELLIDOS Y NOMBRES],Tabla2[[#This Row],[APELLIDOS Y NOMBRES]])</f>
        <v>1</v>
      </c>
      <c r="AB4008" s="42">
        <f>IF(Tabla2[[#This Row],[Trabajador]]&gt;1,1/Tabla2[[#This Row],[Trabajador]],Tabla2[[#This Row],[Trabajador]])</f>
        <v>1</v>
      </c>
      <c r="AC4008" t="str">
        <f>+IFERROR(IF(Tabla2[[#This Row],[FECHA CESE/BAJA]]="","No Aplica",IF(AND(MONTH(Tabla2[[#This Row],[FECHA CESE/BAJA]])=MONTH(TODAY()-30),YEAR(Tabla2[[#This Row],[FECHA CESE/BAJA]])=YEAR(TODAY())),MONTH(TODAY()-30)&amp;"-"&amp;YEAR(TODAY()),"Borrar")),"No aplica")</f>
        <v>No aplica</v>
      </c>
      <c r="AD4008" t="str">
        <f>+IFERROR(IF(Tabla2[[#This Row],[FECHA INICIO DE LABORES EN OBRA]]="","No Aplica",IF(AND(MONTH(Tabla2[[#This Row],[FECHA INICIO DE LABORES EN OBRA]])=MONTH(TODAY()-30),YEAR(Tabla2[[#This Row],[FECHA INICIO DE LABORES EN OBRA]])=YEAR(TODAY())),MONTH(TODAY()-30)&amp;"-"&amp;YEAR(TODAY()),"No Aplica")),"No Aplica")</f>
        <v>No Aplica</v>
      </c>
    </row>
    <row r="4009" spans="1:30" x14ac:dyDescent="0.25">
      <c r="A4009" s="13" t="s">
        <v>12809</v>
      </c>
      <c r="B4009" s="15" t="s">
        <v>12810</v>
      </c>
      <c r="C4009" s="15" t="s">
        <v>12810</v>
      </c>
      <c r="D4009" s="15">
        <v>17627465</v>
      </c>
      <c r="E4009" s="15" t="s">
        <v>56</v>
      </c>
      <c r="F4009" s="39">
        <v>27628</v>
      </c>
      <c r="G4009" s="15">
        <v>3</v>
      </c>
      <c r="H4009" s="15" t="s">
        <v>13067</v>
      </c>
      <c r="I4009" s="15" t="s">
        <v>12813</v>
      </c>
      <c r="J4009" s="15" t="s">
        <v>13142</v>
      </c>
      <c r="K4009" s="15" t="s">
        <v>27</v>
      </c>
      <c r="L4009" s="40" t="s">
        <v>6</v>
      </c>
      <c r="M4009" s="39" t="s">
        <v>29</v>
      </c>
      <c r="N4009" s="41" t="s">
        <v>2098</v>
      </c>
      <c r="O4009" s="39">
        <v>43451</v>
      </c>
      <c r="P4009" s="40">
        <v>1</v>
      </c>
      <c r="Q4009" s="40">
        <v>2</v>
      </c>
      <c r="R4009" s="40" t="str">
        <f>IFERROR(VLOOKUP(Tabla2[[#This Row],[CONTRATISTA PRNCIPAL]],Hoja1!$L$5:$M$9,2,FALSE),"CJV")</f>
        <v>CJV</v>
      </c>
      <c r="S4009" s="40" t="str">
        <f>IF(Tabla2[[#This Row],[EMPRESA]]=Tabla2[[#This Row],[CONTRATISTA PRNCIPAL]],"Principal","Secundaria")</f>
        <v>Principal</v>
      </c>
      <c r="T4009" s="42">
        <f>IFERROR(1/COUNTIF(Tabla2[CONTRATISTA PRNCIPAL],Tabla2[[#This Row],[CONTRATISTA PRNCIPAL]]),0)</f>
        <v>0.005025125628140704</v>
      </c>
      <c r="U4009" s="43">
        <f>IF(((TODAY()-Tabla2[[#This Row],[FECHA NACIMIENTO]])/365)&lt;18,"Corregir", IF(((TODAY()-Tabla2[[#This Row],[FECHA NACIMIENTO]])/365)&gt;80, "Corregir",ROUNDDOWN(((TODAY()-Tabla2[[#This Row],[FECHA NACIMIENTO]])/365),0)))</f>
        <v>48</v>
      </c>
      <c r="V40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09" s="44" t="str">
        <f>+IF(Tabla2[[#This Row],[Edad]]="Corregir","Corregir","Ok")</f>
        <v>Ok</v>
      </c>
      <c r="X4009" s="42" t="str">
        <f>+IFERROR(VLOOKUP(Tabla2[[#This Row],[DISTRITO SEGÚN DNI]],Hoja1!$A$2:$B$32,2,FALSE),"No")</f>
        <v>CALLAO</v>
      </c>
      <c r="Y4009" s="42" t="str">
        <f>IF(OR(LOWER(Tabla2[[#This Row],[GENERO]])="masculino", LOWER(Tabla2[[#This Row],[GENERO]])="femenino"),"OK","Corregir")</f>
        <v>OK</v>
      </c>
      <c r="Z4009" s="42" t="str">
        <f>+IF(Tabla2[[#This Row],[Nro. DNI / CE]]="","Corregir",IF(LEN(Tabla2[[#This Row],[Nro. DNI / CE]])&gt;=8,"OK","Corregir"))</f>
        <v>OK</v>
      </c>
      <c r="AA4009" s="42">
        <f>COUNTIF(Tabla2[APELLIDOS Y NOMBRES],Tabla2[[#This Row],[APELLIDOS Y NOMBRES]])</f>
        <v>1</v>
      </c>
      <c r="AB4009" s="42">
        <f>IF(Tabla2[[#This Row],[Trabajador]]&gt;1,1/Tabla2[[#This Row],[Trabajador]],Tabla2[[#This Row],[Trabajador]])</f>
        <v>1</v>
      </c>
      <c r="AC4009" t="str">
        <f>+IFERROR(IF(Tabla2[[#This Row],[FECHA CESE/BAJA]]="","No Aplica",IF(AND(MONTH(Tabla2[[#This Row],[FECHA CESE/BAJA]])=MONTH(TODAY()-30),YEAR(Tabla2[[#This Row],[FECHA CESE/BAJA]])=YEAR(TODAY())),MONTH(TODAY()-30)&amp;"-"&amp;YEAR(TODAY()),"Borrar")),"No aplica")</f>
        <v>No aplica</v>
      </c>
      <c r="AD4009" t="str">
        <f>+IFERROR(IF(Tabla2[[#This Row],[FECHA INICIO DE LABORES EN OBRA]]="","No Aplica",IF(AND(MONTH(Tabla2[[#This Row],[FECHA INICIO DE LABORES EN OBRA]])=MONTH(TODAY()-30),YEAR(Tabla2[[#This Row],[FECHA INICIO DE LABORES EN OBRA]])=YEAR(TODAY())),MONTH(TODAY()-30)&amp;"-"&amp;YEAR(TODAY()),"No Aplica")),"No Aplica")</f>
        <v>No Aplica</v>
      </c>
    </row>
    <row r="4010" spans="1:30" x14ac:dyDescent="0.25">
      <c r="A4010" s="13" t="s">
        <v>12809</v>
      </c>
      <c r="B4010" s="15" t="s">
        <v>12810</v>
      </c>
      <c r="C4010" s="15" t="s">
        <v>12810</v>
      </c>
      <c r="D4010" s="15">
        <v>41392822</v>
      </c>
      <c r="E4010" s="15" t="s">
        <v>13143</v>
      </c>
      <c r="F4010" s="39">
        <v>29858</v>
      </c>
      <c r="G4010" s="15">
        <v>3</v>
      </c>
      <c r="H4010" s="15" t="s">
        <v>12812</v>
      </c>
      <c r="I4010" s="15" t="s">
        <v>12813</v>
      </c>
      <c r="J4010" s="15" t="s">
        <v>13144</v>
      </c>
      <c r="K4010" s="15" t="s">
        <v>4177</v>
      </c>
      <c r="L4010" s="40" t="s">
        <v>6</v>
      </c>
      <c r="M4010" s="39" t="s">
        <v>29</v>
      </c>
      <c r="N4010" s="41" t="s">
        <v>2098</v>
      </c>
      <c r="O4010" s="39">
        <v>44848</v>
      </c>
      <c r="P4010" s="40">
        <v>1</v>
      </c>
      <c r="Q4010" s="40">
        <v>1</v>
      </c>
      <c r="R4010" s="40" t="str">
        <f>IFERROR(VLOOKUP(Tabla2[[#This Row],[CONTRATISTA PRNCIPAL]],Hoja1!$L$5:$M$9,2,FALSE),"CJV")</f>
        <v>CJV</v>
      </c>
      <c r="S4010" s="40" t="str">
        <f>IF(Tabla2[[#This Row],[EMPRESA]]=Tabla2[[#This Row],[CONTRATISTA PRNCIPAL]],"Principal","Secundaria")</f>
        <v>Principal</v>
      </c>
      <c r="T4010" s="42">
        <f>IFERROR(1/COUNTIF(Tabla2[CONTRATISTA PRNCIPAL],Tabla2[[#This Row],[CONTRATISTA PRNCIPAL]]),0)</f>
        <v>0.005025125628140704</v>
      </c>
      <c r="U4010" s="43">
        <f>IF(((TODAY()-Tabla2[[#This Row],[FECHA NACIMIENTO]])/365)&lt;18,"Corregir", IF(((TODAY()-Tabla2[[#This Row],[FECHA NACIMIENTO]])/365)&gt;80, "Corregir",ROUNDDOWN(((TODAY()-Tabla2[[#This Row],[FECHA NACIMIENTO]])/365),0)))</f>
        <v>42</v>
      </c>
      <c r="V40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10" s="44" t="str">
        <f>+IF(Tabla2[[#This Row],[Edad]]="Corregir","Corregir","Ok")</f>
        <v>Ok</v>
      </c>
      <c r="X4010" s="42" t="str">
        <f>+IFERROR(VLOOKUP(Tabla2[[#This Row],[DISTRITO SEGÚN DNI]],Hoja1!$A$2:$B$32,2,FALSE),"No")</f>
        <v>No</v>
      </c>
      <c r="Y4010" s="42" t="str">
        <f>IF(OR(LOWER(Tabla2[[#This Row],[GENERO]])="masculino", LOWER(Tabla2[[#This Row],[GENERO]])="femenino"),"OK","Corregir")</f>
        <v>OK</v>
      </c>
      <c r="Z4010" s="42" t="str">
        <f>+IF(Tabla2[[#This Row],[Nro. DNI / CE]]="","Corregir",IF(LEN(Tabla2[[#This Row],[Nro. DNI / CE]])&gt;=8,"OK","Corregir"))</f>
        <v>OK</v>
      </c>
      <c r="AA4010" s="42">
        <f>COUNTIF(Tabla2[APELLIDOS Y NOMBRES],Tabla2[[#This Row],[APELLIDOS Y NOMBRES]])</f>
        <v>1</v>
      </c>
      <c r="AB4010" s="42">
        <f>IF(Tabla2[[#This Row],[Trabajador]]&gt;1,1/Tabla2[[#This Row],[Trabajador]],Tabla2[[#This Row],[Trabajador]])</f>
        <v>1</v>
      </c>
      <c r="AC4010" t="str">
        <f>+IFERROR(IF(Tabla2[[#This Row],[FECHA CESE/BAJA]]="","No Aplica",IF(AND(MONTH(Tabla2[[#This Row],[FECHA CESE/BAJA]])=MONTH(TODAY()-30),YEAR(Tabla2[[#This Row],[FECHA CESE/BAJA]])=YEAR(TODAY())),MONTH(TODAY()-30)&amp;"-"&amp;YEAR(TODAY()),"Borrar")),"No aplica")</f>
        <v>No aplica</v>
      </c>
      <c r="AD4010" t="str">
        <f>+IFERROR(IF(Tabla2[[#This Row],[FECHA INICIO DE LABORES EN OBRA]]="","No Aplica",IF(AND(MONTH(Tabla2[[#This Row],[FECHA INICIO DE LABORES EN OBRA]])=MONTH(TODAY()-30),YEAR(Tabla2[[#This Row],[FECHA INICIO DE LABORES EN OBRA]])=YEAR(TODAY())),MONTH(TODAY()-30)&amp;"-"&amp;YEAR(TODAY()),"No Aplica")),"No Aplica")</f>
        <v>No Aplica</v>
      </c>
    </row>
    <row r="4011" spans="1:30" x14ac:dyDescent="0.25">
      <c r="A4011" s="13" t="s">
        <v>12809</v>
      </c>
      <c r="B4011" s="15" t="s">
        <v>12810</v>
      </c>
      <c r="C4011" s="15" t="s">
        <v>12810</v>
      </c>
      <c r="D4011" s="15">
        <v>70112625</v>
      </c>
      <c r="E4011" s="15" t="s">
        <v>13145</v>
      </c>
      <c r="F4011" s="39">
        <v>32414</v>
      </c>
      <c r="G4011" s="15">
        <v>3</v>
      </c>
      <c r="H4011" s="15" t="s">
        <v>12966</v>
      </c>
      <c r="I4011" s="15" t="s">
        <v>12813</v>
      </c>
      <c r="J4011" s="15" t="s">
        <v>13146</v>
      </c>
      <c r="K4011" s="15" t="s">
        <v>2232</v>
      </c>
      <c r="L4011" s="40" t="s">
        <v>6</v>
      </c>
      <c r="M4011" s="39" t="s">
        <v>29</v>
      </c>
      <c r="N4011" s="41" t="s">
        <v>2098</v>
      </c>
      <c r="O4011" s="39">
        <v>44916</v>
      </c>
      <c r="P4011" s="40">
        <v>1</v>
      </c>
      <c r="Q4011" s="40">
        <v>2</v>
      </c>
      <c r="R4011" s="40" t="str">
        <f>IFERROR(VLOOKUP(Tabla2[[#This Row],[CONTRATISTA PRNCIPAL]],Hoja1!$L$5:$M$9,2,FALSE),"CJV")</f>
        <v>CJV</v>
      </c>
      <c r="S4011" s="40" t="str">
        <f>IF(Tabla2[[#This Row],[EMPRESA]]=Tabla2[[#This Row],[CONTRATISTA PRNCIPAL]],"Principal","Secundaria")</f>
        <v>Principal</v>
      </c>
      <c r="T4011" s="42">
        <f>IFERROR(1/COUNTIF(Tabla2[CONTRATISTA PRNCIPAL],Tabla2[[#This Row],[CONTRATISTA PRNCIPAL]]),0)</f>
        <v>0.005025125628140704</v>
      </c>
      <c r="U4011" s="43">
        <f>IF(((TODAY()-Tabla2[[#This Row],[FECHA NACIMIENTO]])/365)&lt;18,"Corregir", IF(((TODAY()-Tabla2[[#This Row],[FECHA NACIMIENTO]])/365)&gt;80, "Corregir",ROUNDDOWN(((TODAY()-Tabla2[[#This Row],[FECHA NACIMIENTO]])/365),0)))</f>
        <v>35</v>
      </c>
      <c r="V40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11" s="44" t="str">
        <f>+IF(Tabla2[[#This Row],[Edad]]="Corregir","Corregir","Ok")</f>
        <v>Ok</v>
      </c>
      <c r="X4011" s="42" t="str">
        <f>+IFERROR(VLOOKUP(Tabla2[[#This Row],[DISTRITO SEGÚN DNI]],Hoja1!$A$2:$B$32,2,FALSE),"No")</f>
        <v>No</v>
      </c>
      <c r="Y4011" s="42" t="str">
        <f>IF(OR(LOWER(Tabla2[[#This Row],[GENERO]])="masculino", LOWER(Tabla2[[#This Row],[GENERO]])="femenino"),"OK","Corregir")</f>
        <v>OK</v>
      </c>
      <c r="Z4011" s="42" t="str">
        <f>+IF(Tabla2[[#This Row],[Nro. DNI / CE]]="","Corregir",IF(LEN(Tabla2[[#This Row],[Nro. DNI / CE]])&gt;=8,"OK","Corregir"))</f>
        <v>OK</v>
      </c>
      <c r="AA4011" s="42">
        <f>COUNTIF(Tabla2[APELLIDOS Y NOMBRES],Tabla2[[#This Row],[APELLIDOS Y NOMBRES]])</f>
        <v>1</v>
      </c>
      <c r="AB4011" s="42">
        <f>IF(Tabla2[[#This Row],[Trabajador]]&gt;1,1/Tabla2[[#This Row],[Trabajador]],Tabla2[[#This Row],[Trabajador]])</f>
        <v>1</v>
      </c>
      <c r="AC4011" t="str">
        <f>+IFERROR(IF(Tabla2[[#This Row],[FECHA CESE/BAJA]]="","No Aplica",IF(AND(MONTH(Tabla2[[#This Row],[FECHA CESE/BAJA]])=MONTH(TODAY()-30),YEAR(Tabla2[[#This Row],[FECHA CESE/BAJA]])=YEAR(TODAY())),MONTH(TODAY()-30)&amp;"-"&amp;YEAR(TODAY()),"Borrar")),"No aplica")</f>
        <v>No aplica</v>
      </c>
      <c r="AD4011" t="str">
        <f>+IFERROR(IF(Tabla2[[#This Row],[FECHA INICIO DE LABORES EN OBRA]]="","No Aplica",IF(AND(MONTH(Tabla2[[#This Row],[FECHA INICIO DE LABORES EN OBRA]])=MONTH(TODAY()-30),YEAR(Tabla2[[#This Row],[FECHA INICIO DE LABORES EN OBRA]])=YEAR(TODAY())),MONTH(TODAY()-30)&amp;"-"&amp;YEAR(TODAY()),"No Aplica")),"No Aplica")</f>
        <v>No Aplica</v>
      </c>
    </row>
    <row r="4012" spans="1:30" x14ac:dyDescent="0.25">
      <c r="A4012" s="13" t="s">
        <v>12809</v>
      </c>
      <c r="B4012" s="15" t="s">
        <v>12810</v>
      </c>
      <c r="C4012" s="15" t="s">
        <v>12810</v>
      </c>
      <c r="D4012" s="15">
        <v>75957953</v>
      </c>
      <c r="E4012" s="15" t="s">
        <v>13147</v>
      </c>
      <c r="F4012" s="39">
        <v>35794</v>
      </c>
      <c r="G4012" s="15">
        <v>3</v>
      </c>
      <c r="H4012" s="15" t="s">
        <v>13090</v>
      </c>
      <c r="I4012" s="15" t="s">
        <v>12813</v>
      </c>
      <c r="J4012" s="15" t="s">
        <v>13148</v>
      </c>
      <c r="K4012" s="15" t="s">
        <v>2267</v>
      </c>
      <c r="L4012" s="40" t="s">
        <v>6</v>
      </c>
      <c r="M4012" s="39" t="s">
        <v>29</v>
      </c>
      <c r="N4012" s="41" t="s">
        <v>2098</v>
      </c>
      <c r="O4012" s="39">
        <v>44957</v>
      </c>
      <c r="P4012" s="40">
        <v>1</v>
      </c>
      <c r="Q4012" s="40">
        <v>1</v>
      </c>
      <c r="R4012" s="40" t="str">
        <f>IFERROR(VLOOKUP(Tabla2[[#This Row],[CONTRATISTA PRNCIPAL]],Hoja1!$L$5:$M$9,2,FALSE),"CJV")</f>
        <v>CJV</v>
      </c>
      <c r="S4012" s="40" t="str">
        <f>IF(Tabla2[[#This Row],[EMPRESA]]=Tabla2[[#This Row],[CONTRATISTA PRNCIPAL]],"Principal","Secundaria")</f>
        <v>Principal</v>
      </c>
      <c r="T4012" s="42">
        <f>IFERROR(1/COUNTIF(Tabla2[CONTRATISTA PRNCIPAL],Tabla2[[#This Row],[CONTRATISTA PRNCIPAL]]),0)</f>
        <v>0.005025125628140704</v>
      </c>
      <c r="U4012" s="43">
        <f>IF(((TODAY()-Tabla2[[#This Row],[FECHA NACIMIENTO]])/365)&lt;18,"Corregir", IF(((TODAY()-Tabla2[[#This Row],[FECHA NACIMIENTO]])/365)&gt;80, "Corregir",ROUNDDOWN(((TODAY()-Tabla2[[#This Row],[FECHA NACIMIENTO]])/365),0)))</f>
        <v>25</v>
      </c>
      <c r="V40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12" s="44" t="str">
        <f>+IF(Tabla2[[#This Row],[Edad]]="Corregir","Corregir","Ok")</f>
        <v>Ok</v>
      </c>
      <c r="X4012" s="42" t="str">
        <f>+IFERROR(VLOOKUP(Tabla2[[#This Row],[DISTRITO SEGÚN DNI]],Hoja1!$A$2:$B$32,2,FALSE),"No")</f>
        <v>No</v>
      </c>
      <c r="Y4012" s="42" t="str">
        <f>IF(OR(LOWER(Tabla2[[#This Row],[GENERO]])="masculino", LOWER(Tabla2[[#This Row],[GENERO]])="femenino"),"OK","Corregir")</f>
        <v>OK</v>
      </c>
      <c r="Z4012" s="42" t="str">
        <f>+IF(Tabla2[[#This Row],[Nro. DNI / CE]]="","Corregir",IF(LEN(Tabla2[[#This Row],[Nro. DNI / CE]])&gt;=8,"OK","Corregir"))</f>
        <v>OK</v>
      </c>
      <c r="AA4012" s="42">
        <f>COUNTIF(Tabla2[APELLIDOS Y NOMBRES],Tabla2[[#This Row],[APELLIDOS Y NOMBRES]])</f>
        <v>1</v>
      </c>
      <c r="AB4012" s="42">
        <f>IF(Tabla2[[#This Row],[Trabajador]]&gt;1,1/Tabla2[[#This Row],[Trabajador]],Tabla2[[#This Row],[Trabajador]])</f>
        <v>1</v>
      </c>
      <c r="AC4012" t="str">
        <f>+IFERROR(IF(Tabla2[[#This Row],[FECHA CESE/BAJA]]="","No Aplica",IF(AND(MONTH(Tabla2[[#This Row],[FECHA CESE/BAJA]])=MONTH(TODAY()-30),YEAR(Tabla2[[#This Row],[FECHA CESE/BAJA]])=YEAR(TODAY())),MONTH(TODAY()-30)&amp;"-"&amp;YEAR(TODAY()),"Borrar")),"No aplica")</f>
        <v>No aplica</v>
      </c>
      <c r="AD4012" t="str">
        <f>+IFERROR(IF(Tabla2[[#This Row],[FECHA INICIO DE LABORES EN OBRA]]="","No Aplica",IF(AND(MONTH(Tabla2[[#This Row],[FECHA INICIO DE LABORES EN OBRA]])=MONTH(TODAY()-30),YEAR(Tabla2[[#This Row],[FECHA INICIO DE LABORES EN OBRA]])=YEAR(TODAY())),MONTH(TODAY()-30)&amp;"-"&amp;YEAR(TODAY()),"No Aplica")),"No Aplica")</f>
        <v>No Aplica</v>
      </c>
    </row>
    <row r="4013" spans="1:30" x14ac:dyDescent="0.25">
      <c r="A4013" s="13" t="s">
        <v>12809</v>
      </c>
      <c r="B4013" s="15" t="s">
        <v>12810</v>
      </c>
      <c r="C4013" s="15" t="s">
        <v>12810</v>
      </c>
      <c r="D4013" s="15">
        <v>10815501</v>
      </c>
      <c r="E4013" s="15" t="s">
        <v>13149</v>
      </c>
      <c r="F4013" s="39">
        <v>30803</v>
      </c>
      <c r="G4013" s="15">
        <v>3</v>
      </c>
      <c r="H4013" s="15" t="s">
        <v>12812</v>
      </c>
      <c r="I4013" s="15" t="s">
        <v>12813</v>
      </c>
      <c r="J4013" s="15" t="s">
        <v>13150</v>
      </c>
      <c r="K4013" s="15" t="s">
        <v>2267</v>
      </c>
      <c r="L4013" s="40" t="s">
        <v>6</v>
      </c>
      <c r="M4013" s="39" t="s">
        <v>29</v>
      </c>
      <c r="N4013" s="41" t="s">
        <v>2098</v>
      </c>
      <c r="O4013" s="39">
        <v>44889</v>
      </c>
      <c r="P4013" s="40">
        <v>1</v>
      </c>
      <c r="Q4013" s="40">
        <v>2</v>
      </c>
      <c r="R4013" s="40" t="str">
        <f>IFERROR(VLOOKUP(Tabla2[[#This Row],[CONTRATISTA PRNCIPAL]],Hoja1!$L$5:$M$9,2,FALSE),"CJV")</f>
        <v>CJV</v>
      </c>
      <c r="S4013" s="40" t="str">
        <f>IF(Tabla2[[#This Row],[EMPRESA]]=Tabla2[[#This Row],[CONTRATISTA PRNCIPAL]],"Principal","Secundaria")</f>
        <v>Principal</v>
      </c>
      <c r="T4013" s="42">
        <f>IFERROR(1/COUNTIF(Tabla2[CONTRATISTA PRNCIPAL],Tabla2[[#This Row],[CONTRATISTA PRNCIPAL]]),0)</f>
        <v>0.005025125628140704</v>
      </c>
      <c r="U4013" s="43">
        <f>IF(((TODAY()-Tabla2[[#This Row],[FECHA NACIMIENTO]])/365)&lt;18,"Corregir", IF(((TODAY()-Tabla2[[#This Row],[FECHA NACIMIENTO]])/365)&gt;80, "Corregir",ROUNDDOWN(((TODAY()-Tabla2[[#This Row],[FECHA NACIMIENTO]])/365),0)))</f>
        <v>39</v>
      </c>
      <c r="V40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13" s="44" t="str">
        <f>+IF(Tabla2[[#This Row],[Edad]]="Corregir","Corregir","Ok")</f>
        <v>Ok</v>
      </c>
      <c r="X4013" s="42" t="str">
        <f>+IFERROR(VLOOKUP(Tabla2[[#This Row],[DISTRITO SEGÚN DNI]],Hoja1!$A$2:$B$32,2,FALSE),"No")</f>
        <v>No</v>
      </c>
      <c r="Y4013" s="42" t="str">
        <f>IF(OR(LOWER(Tabla2[[#This Row],[GENERO]])="masculino", LOWER(Tabla2[[#This Row],[GENERO]])="femenino"),"OK","Corregir")</f>
        <v>OK</v>
      </c>
      <c r="Z4013" s="42" t="str">
        <f>+IF(Tabla2[[#This Row],[Nro. DNI / CE]]="","Corregir",IF(LEN(Tabla2[[#This Row],[Nro. DNI / CE]])&gt;=8,"OK","Corregir"))</f>
        <v>OK</v>
      </c>
      <c r="AA4013" s="42">
        <f>COUNTIF(Tabla2[APELLIDOS Y NOMBRES],Tabla2[[#This Row],[APELLIDOS Y NOMBRES]])</f>
        <v>1</v>
      </c>
      <c r="AB4013" s="42">
        <f>IF(Tabla2[[#This Row],[Trabajador]]&gt;1,1/Tabla2[[#This Row],[Trabajador]],Tabla2[[#This Row],[Trabajador]])</f>
        <v>1</v>
      </c>
      <c r="AC4013" t="str">
        <f>+IFERROR(IF(Tabla2[[#This Row],[FECHA CESE/BAJA]]="","No Aplica",IF(AND(MONTH(Tabla2[[#This Row],[FECHA CESE/BAJA]])=MONTH(TODAY()-30),YEAR(Tabla2[[#This Row],[FECHA CESE/BAJA]])=YEAR(TODAY())),MONTH(TODAY()-30)&amp;"-"&amp;YEAR(TODAY()),"Borrar")),"No aplica")</f>
        <v>No aplica</v>
      </c>
      <c r="AD4013" t="str">
        <f>+IFERROR(IF(Tabla2[[#This Row],[FECHA INICIO DE LABORES EN OBRA]]="","No Aplica",IF(AND(MONTH(Tabla2[[#This Row],[FECHA INICIO DE LABORES EN OBRA]])=MONTH(TODAY()-30),YEAR(Tabla2[[#This Row],[FECHA INICIO DE LABORES EN OBRA]])=YEAR(TODAY())),MONTH(TODAY()-30)&amp;"-"&amp;YEAR(TODAY()),"No Aplica")),"No Aplica")</f>
        <v>No Aplica</v>
      </c>
    </row>
    <row r="4014" spans="1:30" x14ac:dyDescent="0.25">
      <c r="A4014" s="13" t="s">
        <v>12809</v>
      </c>
      <c r="B4014" s="15" t="s">
        <v>12810</v>
      </c>
      <c r="C4014" s="15" t="s">
        <v>12810</v>
      </c>
      <c r="D4014" s="15">
        <v>44996707</v>
      </c>
      <c r="E4014" s="15" t="s">
        <v>134</v>
      </c>
      <c r="F4014" s="39">
        <v>32198</v>
      </c>
      <c r="G4014" s="15">
        <v>3</v>
      </c>
      <c r="H4014" s="15" t="s">
        <v>12812</v>
      </c>
      <c r="I4014" s="15" t="s">
        <v>12813</v>
      </c>
      <c r="J4014" s="15" t="s">
        <v>13151</v>
      </c>
      <c r="K4014" s="15" t="s">
        <v>2022</v>
      </c>
      <c r="L4014" s="40" t="s">
        <v>6</v>
      </c>
      <c r="M4014" s="39" t="s">
        <v>29</v>
      </c>
      <c r="N4014" s="41" t="s">
        <v>2098</v>
      </c>
      <c r="O4014" s="39">
        <v>43328</v>
      </c>
      <c r="P4014" s="40">
        <v>1</v>
      </c>
      <c r="Q4014" s="40">
        <v>1</v>
      </c>
      <c r="R4014" s="40" t="str">
        <f>IFERROR(VLOOKUP(Tabla2[[#This Row],[CONTRATISTA PRNCIPAL]],Hoja1!$L$5:$M$9,2,FALSE),"CJV")</f>
        <v>CJV</v>
      </c>
      <c r="S4014" s="40" t="str">
        <f>IF(Tabla2[[#This Row],[EMPRESA]]=Tabla2[[#This Row],[CONTRATISTA PRNCIPAL]],"Principal","Secundaria")</f>
        <v>Principal</v>
      </c>
      <c r="T4014" s="42">
        <f>IFERROR(1/COUNTIF(Tabla2[CONTRATISTA PRNCIPAL],Tabla2[[#This Row],[CONTRATISTA PRNCIPAL]]),0)</f>
        <v>0.005025125628140704</v>
      </c>
      <c r="U4014" s="43">
        <f>IF(((TODAY()-Tabla2[[#This Row],[FECHA NACIMIENTO]])/365)&lt;18,"Corregir", IF(((TODAY()-Tabla2[[#This Row],[FECHA NACIMIENTO]])/365)&gt;80, "Corregir",ROUNDDOWN(((TODAY()-Tabla2[[#This Row],[FECHA NACIMIENTO]])/365),0)))</f>
        <v>35</v>
      </c>
      <c r="V40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14" s="44" t="str">
        <f>+IF(Tabla2[[#This Row],[Edad]]="Corregir","Corregir","Ok")</f>
        <v>Ok</v>
      </c>
      <c r="X4014" s="42" t="str">
        <f>+IFERROR(VLOOKUP(Tabla2[[#This Row],[DISTRITO SEGÚN DNI]],Hoja1!$A$2:$B$32,2,FALSE),"No")</f>
        <v>CALLAO</v>
      </c>
      <c r="Y4014" s="42" t="str">
        <f>IF(OR(LOWER(Tabla2[[#This Row],[GENERO]])="masculino", LOWER(Tabla2[[#This Row],[GENERO]])="femenino"),"OK","Corregir")</f>
        <v>OK</v>
      </c>
      <c r="Z4014" s="42" t="str">
        <f>+IF(Tabla2[[#This Row],[Nro. DNI / CE]]="","Corregir",IF(LEN(Tabla2[[#This Row],[Nro. DNI / CE]])&gt;=8,"OK","Corregir"))</f>
        <v>OK</v>
      </c>
      <c r="AA4014" s="42">
        <f>COUNTIF(Tabla2[APELLIDOS Y NOMBRES],Tabla2[[#This Row],[APELLIDOS Y NOMBRES]])</f>
        <v>1</v>
      </c>
      <c r="AB4014" s="42">
        <f>IF(Tabla2[[#This Row],[Trabajador]]&gt;1,1/Tabla2[[#This Row],[Trabajador]],Tabla2[[#This Row],[Trabajador]])</f>
        <v>1</v>
      </c>
      <c r="AC4014" t="str">
        <f>+IFERROR(IF(Tabla2[[#This Row],[FECHA CESE/BAJA]]="","No Aplica",IF(AND(MONTH(Tabla2[[#This Row],[FECHA CESE/BAJA]])=MONTH(TODAY()-30),YEAR(Tabla2[[#This Row],[FECHA CESE/BAJA]])=YEAR(TODAY())),MONTH(TODAY()-30)&amp;"-"&amp;YEAR(TODAY()),"Borrar")),"No aplica")</f>
        <v>No aplica</v>
      </c>
      <c r="AD4014" t="str">
        <f>+IFERROR(IF(Tabla2[[#This Row],[FECHA INICIO DE LABORES EN OBRA]]="","No Aplica",IF(AND(MONTH(Tabla2[[#This Row],[FECHA INICIO DE LABORES EN OBRA]])=MONTH(TODAY()-30),YEAR(Tabla2[[#This Row],[FECHA INICIO DE LABORES EN OBRA]])=YEAR(TODAY())),MONTH(TODAY()-30)&amp;"-"&amp;YEAR(TODAY()),"No Aplica")),"No Aplica")</f>
        <v>No Aplica</v>
      </c>
    </row>
    <row r="4015" spans="1:30" x14ac:dyDescent="0.25">
      <c r="A4015" s="13" t="s">
        <v>12809</v>
      </c>
      <c r="B4015" s="15" t="s">
        <v>12810</v>
      </c>
      <c r="C4015" s="15" t="s">
        <v>12810</v>
      </c>
      <c r="D4015" s="15">
        <v>40006285</v>
      </c>
      <c r="E4015" s="15" t="s">
        <v>13152</v>
      </c>
      <c r="F4015" s="39">
        <v>28799</v>
      </c>
      <c r="G4015" s="15">
        <v>3</v>
      </c>
      <c r="H4015" s="15" t="s">
        <v>12812</v>
      </c>
      <c r="I4015" s="15" t="s">
        <v>12813</v>
      </c>
      <c r="J4015" s="15" t="s">
        <v>13153</v>
      </c>
      <c r="K4015" s="15" t="s">
        <v>5222</v>
      </c>
      <c r="L4015" s="40" t="s">
        <v>6</v>
      </c>
      <c r="M4015" s="39" t="s">
        <v>29</v>
      </c>
      <c r="N4015" s="41" t="s">
        <v>2098</v>
      </c>
      <c r="O4015" s="39">
        <v>43712</v>
      </c>
      <c r="P4015" s="40">
        <v>1</v>
      </c>
      <c r="Q4015" s="40">
        <v>1</v>
      </c>
      <c r="R4015" s="40" t="str">
        <f>IFERROR(VLOOKUP(Tabla2[[#This Row],[CONTRATISTA PRNCIPAL]],Hoja1!$L$5:$M$9,2,FALSE),"CJV")</f>
        <v>CJV</v>
      </c>
      <c r="S4015" s="40" t="str">
        <f>IF(Tabla2[[#This Row],[EMPRESA]]=Tabla2[[#This Row],[CONTRATISTA PRNCIPAL]],"Principal","Secundaria")</f>
        <v>Principal</v>
      </c>
      <c r="T4015" s="42">
        <f>IFERROR(1/COUNTIF(Tabla2[CONTRATISTA PRNCIPAL],Tabla2[[#This Row],[CONTRATISTA PRNCIPAL]]),0)</f>
        <v>0.005025125628140704</v>
      </c>
      <c r="U4015" s="43">
        <f>IF(((TODAY()-Tabla2[[#This Row],[FECHA NACIMIENTO]])/365)&lt;18,"Corregir", IF(((TODAY()-Tabla2[[#This Row],[FECHA NACIMIENTO]])/365)&gt;80, "Corregir",ROUNDDOWN(((TODAY()-Tabla2[[#This Row],[FECHA NACIMIENTO]])/365),0)))</f>
        <v>44</v>
      </c>
      <c r="V40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15" s="44" t="str">
        <f>+IF(Tabla2[[#This Row],[Edad]]="Corregir","Corregir","Ok")</f>
        <v>Ok</v>
      </c>
      <c r="X4015" s="42" t="str">
        <f>+IFERROR(VLOOKUP(Tabla2[[#This Row],[DISTRITO SEGÚN DNI]],Hoja1!$A$2:$B$32,2,FALSE),"No")</f>
        <v>No</v>
      </c>
      <c r="Y4015" s="42" t="str">
        <f>IF(OR(LOWER(Tabla2[[#This Row],[GENERO]])="masculino", LOWER(Tabla2[[#This Row],[GENERO]])="femenino"),"OK","Corregir")</f>
        <v>OK</v>
      </c>
      <c r="Z4015" s="42" t="str">
        <f>+IF(Tabla2[[#This Row],[Nro. DNI / CE]]="","Corregir",IF(LEN(Tabla2[[#This Row],[Nro. DNI / CE]])&gt;=8,"OK","Corregir"))</f>
        <v>OK</v>
      </c>
      <c r="AA4015" s="42">
        <f>COUNTIF(Tabla2[APELLIDOS Y NOMBRES],Tabla2[[#This Row],[APELLIDOS Y NOMBRES]])</f>
        <v>1</v>
      </c>
      <c r="AB4015" s="42">
        <f>IF(Tabla2[[#This Row],[Trabajador]]&gt;1,1/Tabla2[[#This Row],[Trabajador]],Tabla2[[#This Row],[Trabajador]])</f>
        <v>1</v>
      </c>
      <c r="AC4015" t="str">
        <f>+IFERROR(IF(Tabla2[[#This Row],[FECHA CESE/BAJA]]="","No Aplica",IF(AND(MONTH(Tabla2[[#This Row],[FECHA CESE/BAJA]])=MONTH(TODAY()-30),YEAR(Tabla2[[#This Row],[FECHA CESE/BAJA]])=YEAR(TODAY())),MONTH(TODAY()-30)&amp;"-"&amp;YEAR(TODAY()),"Borrar")),"No aplica")</f>
        <v>No aplica</v>
      </c>
      <c r="AD4015" t="str">
        <f>+IFERROR(IF(Tabla2[[#This Row],[FECHA INICIO DE LABORES EN OBRA]]="","No Aplica",IF(AND(MONTH(Tabla2[[#This Row],[FECHA INICIO DE LABORES EN OBRA]])=MONTH(TODAY()-30),YEAR(Tabla2[[#This Row],[FECHA INICIO DE LABORES EN OBRA]])=YEAR(TODAY())),MONTH(TODAY()-30)&amp;"-"&amp;YEAR(TODAY()),"No Aplica")),"No Aplica")</f>
        <v>No Aplica</v>
      </c>
    </row>
    <row r="4016" spans="1:30" x14ac:dyDescent="0.25">
      <c r="A4016" s="13" t="s">
        <v>12809</v>
      </c>
      <c r="B4016" s="15" t="s">
        <v>12810</v>
      </c>
      <c r="C4016" s="15" t="s">
        <v>12810</v>
      </c>
      <c r="D4016" s="15">
        <v>25805521</v>
      </c>
      <c r="E4016" s="15" t="s">
        <v>13154</v>
      </c>
      <c r="F4016" s="39">
        <v>26179</v>
      </c>
      <c r="G4016" s="15">
        <v>3</v>
      </c>
      <c r="H4016" s="15" t="s">
        <v>13155</v>
      </c>
      <c r="I4016" s="15" t="s">
        <v>12813</v>
      </c>
      <c r="J4016" s="15" t="s">
        <v>13156</v>
      </c>
      <c r="K4016" s="15" t="s">
        <v>2200</v>
      </c>
      <c r="L4016" s="40" t="s">
        <v>6</v>
      </c>
      <c r="M4016" s="39" t="s">
        <v>29</v>
      </c>
      <c r="N4016" s="41" t="s">
        <v>2098</v>
      </c>
      <c r="O4016" s="39">
        <v>43413</v>
      </c>
      <c r="P4016" s="40">
        <v>1</v>
      </c>
      <c r="Q4016" s="40">
        <v>2</v>
      </c>
      <c r="R4016" s="40" t="str">
        <f>IFERROR(VLOOKUP(Tabla2[[#This Row],[CONTRATISTA PRNCIPAL]],Hoja1!$L$5:$M$9,2,FALSE),"CJV")</f>
        <v>CJV</v>
      </c>
      <c r="S4016" s="40" t="str">
        <f>IF(Tabla2[[#This Row],[EMPRESA]]=Tabla2[[#This Row],[CONTRATISTA PRNCIPAL]],"Principal","Secundaria")</f>
        <v>Principal</v>
      </c>
      <c r="T4016" s="42">
        <f>IFERROR(1/COUNTIF(Tabla2[CONTRATISTA PRNCIPAL],Tabla2[[#This Row],[CONTRATISTA PRNCIPAL]]),0)</f>
        <v>0.005025125628140704</v>
      </c>
      <c r="U4016" s="43">
        <f>IF(((TODAY()-Tabla2[[#This Row],[FECHA NACIMIENTO]])/365)&lt;18,"Corregir", IF(((TODAY()-Tabla2[[#This Row],[FECHA NACIMIENTO]])/365)&gt;80, "Corregir",ROUNDDOWN(((TODAY()-Tabla2[[#This Row],[FECHA NACIMIENTO]])/365),0)))</f>
        <v>52</v>
      </c>
      <c r="V40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16" s="44" t="str">
        <f>+IF(Tabla2[[#This Row],[Edad]]="Corregir","Corregir","Ok")</f>
        <v>Ok</v>
      </c>
      <c r="X4016" s="42" t="str">
        <f>+IFERROR(VLOOKUP(Tabla2[[#This Row],[DISTRITO SEGÚN DNI]],Hoja1!$A$2:$B$32,2,FALSE),"No")</f>
        <v>No</v>
      </c>
      <c r="Y4016" s="42" t="str">
        <f>IF(OR(LOWER(Tabla2[[#This Row],[GENERO]])="masculino", LOWER(Tabla2[[#This Row],[GENERO]])="femenino"),"OK","Corregir")</f>
        <v>OK</v>
      </c>
      <c r="Z4016" s="42" t="str">
        <f>+IF(Tabla2[[#This Row],[Nro. DNI / CE]]="","Corregir",IF(LEN(Tabla2[[#This Row],[Nro. DNI / CE]])&gt;=8,"OK","Corregir"))</f>
        <v>OK</v>
      </c>
      <c r="AA4016" s="42">
        <f>COUNTIF(Tabla2[APELLIDOS Y NOMBRES],Tabla2[[#This Row],[APELLIDOS Y NOMBRES]])</f>
        <v>1</v>
      </c>
      <c r="AB4016" s="42">
        <f>IF(Tabla2[[#This Row],[Trabajador]]&gt;1,1/Tabla2[[#This Row],[Trabajador]],Tabla2[[#This Row],[Trabajador]])</f>
        <v>1</v>
      </c>
      <c r="AC4016" t="str">
        <f>+IFERROR(IF(Tabla2[[#This Row],[FECHA CESE/BAJA]]="","No Aplica",IF(AND(MONTH(Tabla2[[#This Row],[FECHA CESE/BAJA]])=MONTH(TODAY()-30),YEAR(Tabla2[[#This Row],[FECHA CESE/BAJA]])=YEAR(TODAY())),MONTH(TODAY()-30)&amp;"-"&amp;YEAR(TODAY()),"Borrar")),"No aplica")</f>
        <v>No aplica</v>
      </c>
      <c r="AD4016" t="str">
        <f>+IFERROR(IF(Tabla2[[#This Row],[FECHA INICIO DE LABORES EN OBRA]]="","No Aplica",IF(AND(MONTH(Tabla2[[#This Row],[FECHA INICIO DE LABORES EN OBRA]])=MONTH(TODAY()-30),YEAR(Tabla2[[#This Row],[FECHA INICIO DE LABORES EN OBRA]])=YEAR(TODAY())),MONTH(TODAY()-30)&amp;"-"&amp;YEAR(TODAY()),"No Aplica")),"No Aplica")</f>
        <v>No Aplica</v>
      </c>
    </row>
    <row r="4017" spans="1:30" x14ac:dyDescent="0.25">
      <c r="A4017" s="13" t="s">
        <v>12809</v>
      </c>
      <c r="B4017" s="15" t="s">
        <v>12810</v>
      </c>
      <c r="C4017" s="15" t="s">
        <v>12810</v>
      </c>
      <c r="D4017" s="15" t="s">
        <v>13157</v>
      </c>
      <c r="E4017" s="15" t="s">
        <v>13158</v>
      </c>
      <c r="F4017" s="39">
        <v>25387</v>
      </c>
      <c r="G4017" s="15">
        <v>3</v>
      </c>
      <c r="H4017" s="15" t="s">
        <v>12812</v>
      </c>
      <c r="I4017" s="15" t="s">
        <v>12813</v>
      </c>
      <c r="J4017" s="15" t="s">
        <v>13159</v>
      </c>
      <c r="K4017" s="15" t="s">
        <v>2272</v>
      </c>
      <c r="L4017" s="40" t="s">
        <v>6</v>
      </c>
      <c r="M4017" s="39" t="s">
        <v>29</v>
      </c>
      <c r="N4017" s="41" t="s">
        <v>2114</v>
      </c>
      <c r="O4017" s="39">
        <v>45113</v>
      </c>
      <c r="P4017" s="40">
        <v>1</v>
      </c>
      <c r="Q4017" s="40">
        <v>1</v>
      </c>
      <c r="R4017" s="40" t="str">
        <f>IFERROR(VLOOKUP(Tabla2[[#This Row],[CONTRATISTA PRNCIPAL]],Hoja1!$L$5:$M$9,2,FALSE),"CJV")</f>
        <v>CJV</v>
      </c>
      <c r="S4017" s="40" t="str">
        <f>IF(Tabla2[[#This Row],[EMPRESA]]=Tabla2[[#This Row],[CONTRATISTA PRNCIPAL]],"Principal","Secundaria")</f>
        <v>Principal</v>
      </c>
      <c r="T4017" s="42">
        <f>IFERROR(1/COUNTIF(Tabla2[CONTRATISTA PRNCIPAL],Tabla2[[#This Row],[CONTRATISTA PRNCIPAL]]),0)</f>
        <v>0.005025125628140704</v>
      </c>
      <c r="U4017" s="43">
        <f>IF(((TODAY()-Tabla2[[#This Row],[FECHA NACIMIENTO]])/365)&lt;18,"Corregir", IF(((TODAY()-Tabla2[[#This Row],[FECHA NACIMIENTO]])/365)&gt;80, "Corregir",ROUNDDOWN(((TODAY()-Tabla2[[#This Row],[FECHA NACIMIENTO]])/365),0)))</f>
        <v>54</v>
      </c>
      <c r="V40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17" s="44" t="str">
        <f>+IF(Tabla2[[#This Row],[Edad]]="Corregir","Corregir","Ok")</f>
        <v>Ok</v>
      </c>
      <c r="X4017" s="42" t="str">
        <f>+IFERROR(VLOOKUP(Tabla2[[#This Row],[DISTRITO SEGÚN DNI]],Hoja1!$A$2:$B$32,2,FALSE),"No")</f>
        <v>No</v>
      </c>
      <c r="Y4017" s="42" t="str">
        <f>IF(OR(LOWER(Tabla2[[#This Row],[GENERO]])="masculino", LOWER(Tabla2[[#This Row],[GENERO]])="femenino"),"OK","Corregir")</f>
        <v>OK</v>
      </c>
      <c r="Z4017" s="42" t="str">
        <f>+IF(Tabla2[[#This Row],[Nro. DNI / CE]]="","Corregir",IF(LEN(Tabla2[[#This Row],[Nro. DNI / CE]])&gt;=8,"OK","Corregir"))</f>
        <v>OK</v>
      </c>
      <c r="AA4017" s="42">
        <f>COUNTIF(Tabla2[APELLIDOS Y NOMBRES],Tabla2[[#This Row],[APELLIDOS Y NOMBRES]])</f>
        <v>1</v>
      </c>
      <c r="AB4017" s="42">
        <f>IF(Tabla2[[#This Row],[Trabajador]]&gt;1,1/Tabla2[[#This Row],[Trabajador]],Tabla2[[#This Row],[Trabajador]])</f>
        <v>1</v>
      </c>
      <c r="AC4017" t="str">
        <f>+IFERROR(IF(Tabla2[[#This Row],[FECHA CESE/BAJA]]="","No Aplica",IF(AND(MONTH(Tabla2[[#This Row],[FECHA CESE/BAJA]])=MONTH(TODAY()-30),YEAR(Tabla2[[#This Row],[FECHA CESE/BAJA]])=YEAR(TODAY())),MONTH(TODAY()-30)&amp;"-"&amp;YEAR(TODAY()),"Borrar")),"No aplica")</f>
        <v>No aplica</v>
      </c>
      <c r="AD4017" t="str">
        <f>+IFERROR(IF(Tabla2[[#This Row],[FECHA INICIO DE LABORES EN OBRA]]="","No Aplica",IF(AND(MONTH(Tabla2[[#This Row],[FECHA INICIO DE LABORES EN OBRA]])=MONTH(TODAY()-30),YEAR(Tabla2[[#This Row],[FECHA INICIO DE LABORES EN OBRA]])=YEAR(TODAY())),MONTH(TODAY()-30)&amp;"-"&amp;YEAR(TODAY()),"No Aplica")),"No Aplica")</f>
        <v>No Aplica</v>
      </c>
    </row>
    <row r="4018" spans="1:30" x14ac:dyDescent="0.25">
      <c r="A4018" s="13" t="s">
        <v>12809</v>
      </c>
      <c r="B4018" s="15" t="s">
        <v>12810</v>
      </c>
      <c r="C4018" s="15" t="s">
        <v>12810</v>
      </c>
      <c r="D4018" s="15">
        <v>42890338</v>
      </c>
      <c r="E4018" s="15" t="s">
        <v>13160</v>
      </c>
      <c r="F4018" s="39">
        <v>31015</v>
      </c>
      <c r="G4018" s="15">
        <v>3</v>
      </c>
      <c r="H4018" s="15" t="s">
        <v>12812</v>
      </c>
      <c r="I4018" s="15" t="s">
        <v>12813</v>
      </c>
      <c r="J4018" s="15" t="s">
        <v>13161</v>
      </c>
      <c r="K4018" s="15" t="s">
        <v>4274</v>
      </c>
      <c r="L4018" s="40" t="s">
        <v>6</v>
      </c>
      <c r="M4018" s="39" t="s">
        <v>29</v>
      </c>
      <c r="N4018" s="41" t="s">
        <v>2098</v>
      </c>
      <c r="O4018" s="39">
        <v>44915</v>
      </c>
      <c r="P4018" s="40">
        <v>1</v>
      </c>
      <c r="Q4018" s="40">
        <v>1</v>
      </c>
      <c r="R4018" s="40" t="str">
        <f>IFERROR(VLOOKUP(Tabla2[[#This Row],[CONTRATISTA PRNCIPAL]],Hoja1!$L$5:$M$9,2,FALSE),"CJV")</f>
        <v>CJV</v>
      </c>
      <c r="S4018" s="40" t="str">
        <f>IF(Tabla2[[#This Row],[EMPRESA]]=Tabla2[[#This Row],[CONTRATISTA PRNCIPAL]],"Principal","Secundaria")</f>
        <v>Principal</v>
      </c>
      <c r="T4018" s="42">
        <f>IFERROR(1/COUNTIF(Tabla2[CONTRATISTA PRNCIPAL],Tabla2[[#This Row],[CONTRATISTA PRNCIPAL]]),0)</f>
        <v>0.005025125628140704</v>
      </c>
      <c r="U4018" s="43">
        <f>IF(((TODAY()-Tabla2[[#This Row],[FECHA NACIMIENTO]])/365)&lt;18,"Corregir", IF(((TODAY()-Tabla2[[#This Row],[FECHA NACIMIENTO]])/365)&gt;80, "Corregir",ROUNDDOWN(((TODAY()-Tabla2[[#This Row],[FECHA NACIMIENTO]])/365),0)))</f>
        <v>38</v>
      </c>
      <c r="V40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18" s="44" t="str">
        <f>+IF(Tabla2[[#This Row],[Edad]]="Corregir","Corregir","Ok")</f>
        <v>Ok</v>
      </c>
      <c r="X4018" s="42" t="str">
        <f>+IFERROR(VLOOKUP(Tabla2[[#This Row],[DISTRITO SEGÚN DNI]],Hoja1!$A$2:$B$32,2,FALSE),"No")</f>
        <v>No</v>
      </c>
      <c r="Y4018" s="42" t="str">
        <f>IF(OR(LOWER(Tabla2[[#This Row],[GENERO]])="masculino", LOWER(Tabla2[[#This Row],[GENERO]])="femenino"),"OK","Corregir")</f>
        <v>OK</v>
      </c>
      <c r="Z4018" s="42" t="str">
        <f>+IF(Tabla2[[#This Row],[Nro. DNI / CE]]="","Corregir",IF(LEN(Tabla2[[#This Row],[Nro. DNI / CE]])&gt;=8,"OK","Corregir"))</f>
        <v>OK</v>
      </c>
      <c r="AA4018" s="42">
        <f>COUNTIF(Tabla2[APELLIDOS Y NOMBRES],Tabla2[[#This Row],[APELLIDOS Y NOMBRES]])</f>
        <v>1</v>
      </c>
      <c r="AB4018" s="42">
        <f>IF(Tabla2[[#This Row],[Trabajador]]&gt;1,1/Tabla2[[#This Row],[Trabajador]],Tabla2[[#This Row],[Trabajador]])</f>
        <v>1</v>
      </c>
      <c r="AC4018" t="str">
        <f>+IFERROR(IF(Tabla2[[#This Row],[FECHA CESE/BAJA]]="","No Aplica",IF(AND(MONTH(Tabla2[[#This Row],[FECHA CESE/BAJA]])=MONTH(TODAY()-30),YEAR(Tabla2[[#This Row],[FECHA CESE/BAJA]])=YEAR(TODAY())),MONTH(TODAY()-30)&amp;"-"&amp;YEAR(TODAY()),"Borrar")),"No aplica")</f>
        <v>No aplica</v>
      </c>
      <c r="AD4018" t="str">
        <f>+IFERROR(IF(Tabla2[[#This Row],[FECHA INICIO DE LABORES EN OBRA]]="","No Aplica",IF(AND(MONTH(Tabla2[[#This Row],[FECHA INICIO DE LABORES EN OBRA]])=MONTH(TODAY()-30),YEAR(Tabla2[[#This Row],[FECHA INICIO DE LABORES EN OBRA]])=YEAR(TODAY())),MONTH(TODAY()-30)&amp;"-"&amp;YEAR(TODAY()),"No Aplica")),"No Aplica")</f>
        <v>No Aplica</v>
      </c>
    </row>
    <row r="4019" spans="1:30" x14ac:dyDescent="0.25">
      <c r="A4019" s="13" t="s">
        <v>12809</v>
      </c>
      <c r="B4019" s="15" t="s">
        <v>12810</v>
      </c>
      <c r="C4019" s="15" t="s">
        <v>12810</v>
      </c>
      <c r="D4019" s="15">
        <v>70086333</v>
      </c>
      <c r="E4019" s="15" t="s">
        <v>13162</v>
      </c>
      <c r="F4019" s="39">
        <v>35646</v>
      </c>
      <c r="G4019" s="15">
        <v>3</v>
      </c>
      <c r="H4019" s="15" t="s">
        <v>13090</v>
      </c>
      <c r="I4019" s="15" t="s">
        <v>12813</v>
      </c>
      <c r="J4019" s="15" t="s">
        <v>13163</v>
      </c>
      <c r="K4019" s="15" t="s">
        <v>2162</v>
      </c>
      <c r="L4019" s="40" t="s">
        <v>6</v>
      </c>
      <c r="M4019" s="39" t="s">
        <v>29</v>
      </c>
      <c r="N4019" s="41" t="s">
        <v>2098</v>
      </c>
      <c r="O4019" s="39">
        <v>44989</v>
      </c>
      <c r="P4019" s="40">
        <v>1</v>
      </c>
      <c r="Q4019" s="40">
        <v>1</v>
      </c>
      <c r="R4019" s="40" t="str">
        <f>IFERROR(VLOOKUP(Tabla2[[#This Row],[CONTRATISTA PRNCIPAL]],Hoja1!$L$5:$M$9,2,FALSE),"CJV")</f>
        <v>CJV</v>
      </c>
      <c r="S4019" s="40" t="str">
        <f>IF(Tabla2[[#This Row],[EMPRESA]]=Tabla2[[#This Row],[CONTRATISTA PRNCIPAL]],"Principal","Secundaria")</f>
        <v>Principal</v>
      </c>
      <c r="T4019" s="42">
        <f>IFERROR(1/COUNTIF(Tabla2[CONTRATISTA PRNCIPAL],Tabla2[[#This Row],[CONTRATISTA PRNCIPAL]]),0)</f>
        <v>0.005025125628140704</v>
      </c>
      <c r="U4019" s="43">
        <f>IF(((TODAY()-Tabla2[[#This Row],[FECHA NACIMIENTO]])/365)&lt;18,"Corregir", IF(((TODAY()-Tabla2[[#This Row],[FECHA NACIMIENTO]])/365)&gt;80, "Corregir",ROUNDDOWN(((TODAY()-Tabla2[[#This Row],[FECHA NACIMIENTO]])/365),0)))</f>
        <v>26</v>
      </c>
      <c r="V40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19" s="44" t="str">
        <f>+IF(Tabla2[[#This Row],[Edad]]="Corregir","Corregir","Ok")</f>
        <v>Ok</v>
      </c>
      <c r="X4019" s="42" t="str">
        <f>+IFERROR(VLOOKUP(Tabla2[[#This Row],[DISTRITO SEGÚN DNI]],Hoja1!$A$2:$B$32,2,FALSE),"No")</f>
        <v>No</v>
      </c>
      <c r="Y4019" s="42" t="str">
        <f>IF(OR(LOWER(Tabla2[[#This Row],[GENERO]])="masculino", LOWER(Tabla2[[#This Row],[GENERO]])="femenino"),"OK","Corregir")</f>
        <v>OK</v>
      </c>
      <c r="Z4019" s="42" t="str">
        <f>+IF(Tabla2[[#This Row],[Nro. DNI / CE]]="","Corregir",IF(LEN(Tabla2[[#This Row],[Nro. DNI / CE]])&gt;=8,"OK","Corregir"))</f>
        <v>OK</v>
      </c>
      <c r="AA4019" s="42">
        <f>COUNTIF(Tabla2[APELLIDOS Y NOMBRES],Tabla2[[#This Row],[APELLIDOS Y NOMBRES]])</f>
        <v>1</v>
      </c>
      <c r="AB4019" s="42">
        <f>IF(Tabla2[[#This Row],[Trabajador]]&gt;1,1/Tabla2[[#This Row],[Trabajador]],Tabla2[[#This Row],[Trabajador]])</f>
        <v>1</v>
      </c>
      <c r="AC4019" t="str">
        <f>+IFERROR(IF(Tabla2[[#This Row],[FECHA CESE/BAJA]]="","No Aplica",IF(AND(MONTH(Tabla2[[#This Row],[FECHA CESE/BAJA]])=MONTH(TODAY()-30),YEAR(Tabla2[[#This Row],[FECHA CESE/BAJA]])=YEAR(TODAY())),MONTH(TODAY()-30)&amp;"-"&amp;YEAR(TODAY()),"Borrar")),"No aplica")</f>
        <v>No aplica</v>
      </c>
      <c r="AD4019" t="str">
        <f>+IFERROR(IF(Tabla2[[#This Row],[FECHA INICIO DE LABORES EN OBRA]]="","No Aplica",IF(AND(MONTH(Tabla2[[#This Row],[FECHA INICIO DE LABORES EN OBRA]])=MONTH(TODAY()-30),YEAR(Tabla2[[#This Row],[FECHA INICIO DE LABORES EN OBRA]])=YEAR(TODAY())),MONTH(TODAY()-30)&amp;"-"&amp;YEAR(TODAY()),"No Aplica")),"No Aplica")</f>
        <v>No Aplica</v>
      </c>
    </row>
    <row r="4020" spans="1:30" x14ac:dyDescent="0.25">
      <c r="A4020" s="13" t="s">
        <v>12809</v>
      </c>
      <c r="B4020" s="15" t="s">
        <v>12810</v>
      </c>
      <c r="C4020" s="15" t="s">
        <v>12810</v>
      </c>
      <c r="D4020" s="15">
        <v>45740939</v>
      </c>
      <c r="E4020" s="15" t="s">
        <v>13164</v>
      </c>
      <c r="F4020" s="39">
        <v>32479</v>
      </c>
      <c r="G4020" s="15">
        <v>1</v>
      </c>
      <c r="H4020" s="15" t="s">
        <v>13165</v>
      </c>
      <c r="I4020" s="15" t="s">
        <v>12813</v>
      </c>
      <c r="J4020" s="15" t="s">
        <v>13166</v>
      </c>
      <c r="K4020" s="15" t="s">
        <v>2272</v>
      </c>
      <c r="L4020" s="40" t="s">
        <v>6</v>
      </c>
      <c r="M4020" s="39" t="s">
        <v>29</v>
      </c>
      <c r="N4020" s="41" t="s">
        <v>2098</v>
      </c>
      <c r="O4020" s="39">
        <v>44966</v>
      </c>
      <c r="P4020" s="40">
        <v>1</v>
      </c>
      <c r="Q4020" s="40">
        <v>1</v>
      </c>
      <c r="R4020" s="40" t="str">
        <f>IFERROR(VLOOKUP(Tabla2[[#This Row],[CONTRATISTA PRNCIPAL]],Hoja1!$L$5:$M$9,2,FALSE),"CJV")</f>
        <v>CJV</v>
      </c>
      <c r="S4020" s="40" t="str">
        <f>IF(Tabla2[[#This Row],[EMPRESA]]=Tabla2[[#This Row],[CONTRATISTA PRNCIPAL]],"Principal","Secundaria")</f>
        <v>Principal</v>
      </c>
      <c r="T4020" s="42">
        <f>IFERROR(1/COUNTIF(Tabla2[CONTRATISTA PRNCIPAL],Tabla2[[#This Row],[CONTRATISTA PRNCIPAL]]),0)</f>
        <v>0.005025125628140704</v>
      </c>
      <c r="U4020" s="43">
        <f>IF(((TODAY()-Tabla2[[#This Row],[FECHA NACIMIENTO]])/365)&lt;18,"Corregir", IF(((TODAY()-Tabla2[[#This Row],[FECHA NACIMIENTO]])/365)&gt;80, "Corregir",ROUNDDOWN(((TODAY()-Tabla2[[#This Row],[FECHA NACIMIENTO]])/365),0)))</f>
        <v>34</v>
      </c>
      <c r="V40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20" s="44" t="str">
        <f>+IF(Tabla2[[#This Row],[Edad]]="Corregir","Corregir","Ok")</f>
        <v>Ok</v>
      </c>
      <c r="X4020" s="42" t="str">
        <f>+IFERROR(VLOOKUP(Tabla2[[#This Row],[DISTRITO SEGÚN DNI]],Hoja1!$A$2:$B$32,2,FALSE),"No")</f>
        <v>No</v>
      </c>
      <c r="Y4020" s="42" t="str">
        <f>IF(OR(LOWER(Tabla2[[#This Row],[GENERO]])="masculino", LOWER(Tabla2[[#This Row],[GENERO]])="femenino"),"OK","Corregir")</f>
        <v>OK</v>
      </c>
      <c r="Z4020" s="42" t="str">
        <f>+IF(Tabla2[[#This Row],[Nro. DNI / CE]]="","Corregir",IF(LEN(Tabla2[[#This Row],[Nro. DNI / CE]])&gt;=8,"OK","Corregir"))</f>
        <v>OK</v>
      </c>
      <c r="AA4020" s="42">
        <f>COUNTIF(Tabla2[APELLIDOS Y NOMBRES],Tabla2[[#This Row],[APELLIDOS Y NOMBRES]])</f>
        <v>1</v>
      </c>
      <c r="AB4020" s="42">
        <f>IF(Tabla2[[#This Row],[Trabajador]]&gt;1,1/Tabla2[[#This Row],[Trabajador]],Tabla2[[#This Row],[Trabajador]])</f>
        <v>1</v>
      </c>
      <c r="AC4020" t="str">
        <f>+IFERROR(IF(Tabla2[[#This Row],[FECHA CESE/BAJA]]="","No Aplica",IF(AND(MONTH(Tabla2[[#This Row],[FECHA CESE/BAJA]])=MONTH(TODAY()-30),YEAR(Tabla2[[#This Row],[FECHA CESE/BAJA]])=YEAR(TODAY())),MONTH(TODAY()-30)&amp;"-"&amp;YEAR(TODAY()),"Borrar")),"No aplica")</f>
        <v>No aplica</v>
      </c>
      <c r="AD4020" t="str">
        <f>+IFERROR(IF(Tabla2[[#This Row],[FECHA INICIO DE LABORES EN OBRA]]="","No Aplica",IF(AND(MONTH(Tabla2[[#This Row],[FECHA INICIO DE LABORES EN OBRA]])=MONTH(TODAY()-30),YEAR(Tabla2[[#This Row],[FECHA INICIO DE LABORES EN OBRA]])=YEAR(TODAY())),MONTH(TODAY()-30)&amp;"-"&amp;YEAR(TODAY()),"No Aplica")),"No Aplica")</f>
        <v>No Aplica</v>
      </c>
    </row>
    <row r="4021" spans="1:30" x14ac:dyDescent="0.25">
      <c r="A4021" s="13" t="s">
        <v>12809</v>
      </c>
      <c r="B4021" s="15" t="s">
        <v>12810</v>
      </c>
      <c r="C4021" s="15" t="s">
        <v>12810</v>
      </c>
      <c r="D4021" s="15">
        <v>47368002</v>
      </c>
      <c r="E4021" s="15" t="s">
        <v>13167</v>
      </c>
      <c r="F4021" s="39">
        <v>33564</v>
      </c>
      <c r="G4021" s="15">
        <v>3</v>
      </c>
      <c r="H4021" s="15" t="s">
        <v>12812</v>
      </c>
      <c r="I4021" s="15" t="s">
        <v>12813</v>
      </c>
      <c r="J4021" s="15" t="s">
        <v>13168</v>
      </c>
      <c r="K4021" s="15" t="s">
        <v>2418</v>
      </c>
      <c r="L4021" s="40" t="s">
        <v>6</v>
      </c>
      <c r="M4021" s="39" t="s">
        <v>29</v>
      </c>
      <c r="N4021" s="41" t="s">
        <v>2098</v>
      </c>
      <c r="O4021" s="39">
        <v>45096</v>
      </c>
      <c r="P4021" s="40">
        <v>1</v>
      </c>
      <c r="Q4021" s="40">
        <v>1</v>
      </c>
      <c r="R4021" s="40" t="str">
        <f>IFERROR(VLOOKUP(Tabla2[[#This Row],[CONTRATISTA PRNCIPAL]],Hoja1!$L$5:$M$9,2,FALSE),"CJV")</f>
        <v>CJV</v>
      </c>
      <c r="S4021" s="40" t="str">
        <f>IF(Tabla2[[#This Row],[EMPRESA]]=Tabla2[[#This Row],[CONTRATISTA PRNCIPAL]],"Principal","Secundaria")</f>
        <v>Principal</v>
      </c>
      <c r="T4021" s="42">
        <f>IFERROR(1/COUNTIF(Tabla2[CONTRATISTA PRNCIPAL],Tabla2[[#This Row],[CONTRATISTA PRNCIPAL]]),0)</f>
        <v>0.005025125628140704</v>
      </c>
      <c r="U4021" s="43">
        <f>IF(((TODAY()-Tabla2[[#This Row],[FECHA NACIMIENTO]])/365)&lt;18,"Corregir", IF(((TODAY()-Tabla2[[#This Row],[FECHA NACIMIENTO]])/365)&gt;80, "Corregir",ROUNDDOWN(((TODAY()-Tabla2[[#This Row],[FECHA NACIMIENTO]])/365),0)))</f>
        <v>31</v>
      </c>
      <c r="V40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21" s="44" t="str">
        <f>+IF(Tabla2[[#This Row],[Edad]]="Corregir","Corregir","Ok")</f>
        <v>Ok</v>
      </c>
      <c r="X4021" s="42" t="str">
        <f>+IFERROR(VLOOKUP(Tabla2[[#This Row],[DISTRITO SEGÚN DNI]],Hoja1!$A$2:$B$32,2,FALSE),"No")</f>
        <v>No</v>
      </c>
      <c r="Y4021" s="42" t="str">
        <f>IF(OR(LOWER(Tabla2[[#This Row],[GENERO]])="masculino", LOWER(Tabla2[[#This Row],[GENERO]])="femenino"),"OK","Corregir")</f>
        <v>OK</v>
      </c>
      <c r="Z4021" s="42" t="str">
        <f>+IF(Tabla2[[#This Row],[Nro. DNI / CE]]="","Corregir",IF(LEN(Tabla2[[#This Row],[Nro. DNI / CE]])&gt;=8,"OK","Corregir"))</f>
        <v>OK</v>
      </c>
      <c r="AA4021" s="42">
        <f>COUNTIF(Tabla2[APELLIDOS Y NOMBRES],Tabla2[[#This Row],[APELLIDOS Y NOMBRES]])</f>
        <v>1</v>
      </c>
      <c r="AB4021" s="42">
        <f>IF(Tabla2[[#This Row],[Trabajador]]&gt;1,1/Tabla2[[#This Row],[Trabajador]],Tabla2[[#This Row],[Trabajador]])</f>
        <v>1</v>
      </c>
      <c r="AC4021" t="str">
        <f>+IFERROR(IF(Tabla2[[#This Row],[FECHA CESE/BAJA]]="","No Aplica",IF(AND(MONTH(Tabla2[[#This Row],[FECHA CESE/BAJA]])=MONTH(TODAY()-30),YEAR(Tabla2[[#This Row],[FECHA CESE/BAJA]])=YEAR(TODAY())),MONTH(TODAY()-30)&amp;"-"&amp;YEAR(TODAY()),"Borrar")),"No aplica")</f>
        <v>No aplica</v>
      </c>
      <c r="AD4021" t="str">
        <f>+IFERROR(IF(Tabla2[[#This Row],[FECHA INICIO DE LABORES EN OBRA]]="","No Aplica",IF(AND(MONTH(Tabla2[[#This Row],[FECHA INICIO DE LABORES EN OBRA]])=MONTH(TODAY()-30),YEAR(Tabla2[[#This Row],[FECHA INICIO DE LABORES EN OBRA]])=YEAR(TODAY())),MONTH(TODAY()-30)&amp;"-"&amp;YEAR(TODAY()),"No Aplica")),"No Aplica")</f>
        <v>No Aplica</v>
      </c>
    </row>
    <row r="4022" spans="1:30" x14ac:dyDescent="0.25">
      <c r="A4022" s="13" t="s">
        <v>12809</v>
      </c>
      <c r="B4022" s="15" t="s">
        <v>12810</v>
      </c>
      <c r="C4022" s="15" t="s">
        <v>12810</v>
      </c>
      <c r="D4022" s="15">
        <v>47022335</v>
      </c>
      <c r="E4022" s="15" t="s">
        <v>13169</v>
      </c>
      <c r="F4022" s="39">
        <v>33273</v>
      </c>
      <c r="G4022" s="15">
        <v>3</v>
      </c>
      <c r="H4022" s="15" t="s">
        <v>12812</v>
      </c>
      <c r="I4022" s="15" t="s">
        <v>12813</v>
      </c>
      <c r="J4022" s="15" t="s">
        <v>13170</v>
      </c>
      <c r="K4022" s="15" t="s">
        <v>5222</v>
      </c>
      <c r="L4022" s="40" t="s">
        <v>6</v>
      </c>
      <c r="M4022" s="39" t="s">
        <v>29</v>
      </c>
      <c r="N4022" s="41" t="s">
        <v>2098</v>
      </c>
      <c r="O4022" s="39">
        <v>43796</v>
      </c>
      <c r="P4022" s="40">
        <v>1</v>
      </c>
      <c r="Q4022" s="40">
        <v>1</v>
      </c>
      <c r="R4022" s="40" t="str">
        <f>IFERROR(VLOOKUP(Tabla2[[#This Row],[CONTRATISTA PRNCIPAL]],Hoja1!$L$5:$M$9,2,FALSE),"CJV")</f>
        <v>CJV</v>
      </c>
      <c r="S4022" s="40" t="str">
        <f>IF(Tabla2[[#This Row],[EMPRESA]]=Tabla2[[#This Row],[CONTRATISTA PRNCIPAL]],"Principal","Secundaria")</f>
        <v>Principal</v>
      </c>
      <c r="T4022" s="42">
        <f>IFERROR(1/COUNTIF(Tabla2[CONTRATISTA PRNCIPAL],Tabla2[[#This Row],[CONTRATISTA PRNCIPAL]]),0)</f>
        <v>0.005025125628140704</v>
      </c>
      <c r="U4022" s="43">
        <f>IF(((TODAY()-Tabla2[[#This Row],[FECHA NACIMIENTO]])/365)&lt;18,"Corregir", IF(((TODAY()-Tabla2[[#This Row],[FECHA NACIMIENTO]])/365)&gt;80, "Corregir",ROUNDDOWN(((TODAY()-Tabla2[[#This Row],[FECHA NACIMIENTO]])/365),0)))</f>
        <v>32</v>
      </c>
      <c r="V40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22" s="44" t="str">
        <f>+IF(Tabla2[[#This Row],[Edad]]="Corregir","Corregir","Ok")</f>
        <v>Ok</v>
      </c>
      <c r="X4022" s="42" t="str">
        <f>+IFERROR(VLOOKUP(Tabla2[[#This Row],[DISTRITO SEGÚN DNI]],Hoja1!$A$2:$B$32,2,FALSE),"No")</f>
        <v>No</v>
      </c>
      <c r="Y4022" s="42" t="str">
        <f>IF(OR(LOWER(Tabla2[[#This Row],[GENERO]])="masculino", LOWER(Tabla2[[#This Row],[GENERO]])="femenino"),"OK","Corregir")</f>
        <v>OK</v>
      </c>
      <c r="Z4022" s="42" t="str">
        <f>+IF(Tabla2[[#This Row],[Nro. DNI / CE]]="","Corregir",IF(LEN(Tabla2[[#This Row],[Nro. DNI / CE]])&gt;=8,"OK","Corregir"))</f>
        <v>OK</v>
      </c>
      <c r="AA4022" s="42">
        <f>COUNTIF(Tabla2[APELLIDOS Y NOMBRES],Tabla2[[#This Row],[APELLIDOS Y NOMBRES]])</f>
        <v>1</v>
      </c>
      <c r="AB4022" s="42">
        <f>IF(Tabla2[[#This Row],[Trabajador]]&gt;1,1/Tabla2[[#This Row],[Trabajador]],Tabla2[[#This Row],[Trabajador]])</f>
        <v>1</v>
      </c>
      <c r="AC4022" t="str">
        <f>+IFERROR(IF(Tabla2[[#This Row],[FECHA CESE/BAJA]]="","No Aplica",IF(AND(MONTH(Tabla2[[#This Row],[FECHA CESE/BAJA]])=MONTH(TODAY()-30),YEAR(Tabla2[[#This Row],[FECHA CESE/BAJA]])=YEAR(TODAY())),MONTH(TODAY()-30)&amp;"-"&amp;YEAR(TODAY()),"Borrar")),"No aplica")</f>
        <v>No aplica</v>
      </c>
      <c r="AD4022" t="str">
        <f>+IFERROR(IF(Tabla2[[#This Row],[FECHA INICIO DE LABORES EN OBRA]]="","No Aplica",IF(AND(MONTH(Tabla2[[#This Row],[FECHA INICIO DE LABORES EN OBRA]])=MONTH(TODAY()-30),YEAR(Tabla2[[#This Row],[FECHA INICIO DE LABORES EN OBRA]])=YEAR(TODAY())),MONTH(TODAY()-30)&amp;"-"&amp;YEAR(TODAY()),"No Aplica")),"No Aplica")</f>
        <v>No Aplica</v>
      </c>
    </row>
    <row r="4023" spans="1:30" x14ac:dyDescent="0.25">
      <c r="A4023" s="13" t="s">
        <v>12809</v>
      </c>
      <c r="B4023" s="15" t="s">
        <v>12810</v>
      </c>
      <c r="C4023" s="15" t="s">
        <v>12810</v>
      </c>
      <c r="D4023" s="15" t="s">
        <v>13171</v>
      </c>
      <c r="E4023" s="15" t="s">
        <v>13172</v>
      </c>
      <c r="F4023" s="39">
        <v>29147</v>
      </c>
      <c r="G4023" s="15">
        <v>3</v>
      </c>
      <c r="H4023" s="15" t="s">
        <v>12812</v>
      </c>
      <c r="I4023" s="15" t="s">
        <v>12813</v>
      </c>
      <c r="J4023" s="15" t="s">
        <v>13173</v>
      </c>
      <c r="K4023" s="15" t="s">
        <v>4592</v>
      </c>
      <c r="L4023" s="40" t="s">
        <v>6</v>
      </c>
      <c r="M4023" s="39" t="s">
        <v>29</v>
      </c>
      <c r="N4023" s="41" t="s">
        <v>2114</v>
      </c>
      <c r="O4023" s="39">
        <v>45113</v>
      </c>
      <c r="P4023" s="40">
        <v>1</v>
      </c>
      <c r="Q4023" s="40">
        <v>1</v>
      </c>
      <c r="R4023" s="40" t="str">
        <f>IFERROR(VLOOKUP(Tabla2[[#This Row],[CONTRATISTA PRNCIPAL]],Hoja1!$L$5:$M$9,2,FALSE),"CJV")</f>
        <v>CJV</v>
      </c>
      <c r="S4023" s="40" t="str">
        <f>IF(Tabla2[[#This Row],[EMPRESA]]=Tabla2[[#This Row],[CONTRATISTA PRNCIPAL]],"Principal","Secundaria")</f>
        <v>Principal</v>
      </c>
      <c r="T4023" s="42">
        <f>IFERROR(1/COUNTIF(Tabla2[CONTRATISTA PRNCIPAL],Tabla2[[#This Row],[CONTRATISTA PRNCIPAL]]),0)</f>
        <v>0.005025125628140704</v>
      </c>
      <c r="U4023" s="43">
        <f>IF(((TODAY()-Tabla2[[#This Row],[FECHA NACIMIENTO]])/365)&lt;18,"Corregir", IF(((TODAY()-Tabla2[[#This Row],[FECHA NACIMIENTO]])/365)&gt;80, "Corregir",ROUNDDOWN(((TODAY()-Tabla2[[#This Row],[FECHA NACIMIENTO]])/365),0)))</f>
        <v>43</v>
      </c>
      <c r="V40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23" s="44" t="str">
        <f>+IF(Tabla2[[#This Row],[Edad]]="Corregir","Corregir","Ok")</f>
        <v>Ok</v>
      </c>
      <c r="X4023" s="42" t="str">
        <f>+IFERROR(VLOOKUP(Tabla2[[#This Row],[DISTRITO SEGÚN DNI]],Hoja1!$A$2:$B$32,2,FALSE),"No")</f>
        <v>No</v>
      </c>
      <c r="Y4023" s="42" t="str">
        <f>IF(OR(LOWER(Tabla2[[#This Row],[GENERO]])="masculino", LOWER(Tabla2[[#This Row],[GENERO]])="femenino"),"OK","Corregir")</f>
        <v>OK</v>
      </c>
      <c r="Z4023" s="42" t="str">
        <f>+IF(Tabla2[[#This Row],[Nro. DNI / CE]]="","Corregir",IF(LEN(Tabla2[[#This Row],[Nro. DNI / CE]])&gt;=8,"OK","Corregir"))</f>
        <v>OK</v>
      </c>
      <c r="AA4023" s="42">
        <f>COUNTIF(Tabla2[APELLIDOS Y NOMBRES],Tabla2[[#This Row],[APELLIDOS Y NOMBRES]])</f>
        <v>1</v>
      </c>
      <c r="AB4023" s="42">
        <f>IF(Tabla2[[#This Row],[Trabajador]]&gt;1,1/Tabla2[[#This Row],[Trabajador]],Tabla2[[#This Row],[Trabajador]])</f>
        <v>1</v>
      </c>
      <c r="AC4023" t="str">
        <f>+IFERROR(IF(Tabla2[[#This Row],[FECHA CESE/BAJA]]="","No Aplica",IF(AND(MONTH(Tabla2[[#This Row],[FECHA CESE/BAJA]])=MONTH(TODAY()-30),YEAR(Tabla2[[#This Row],[FECHA CESE/BAJA]])=YEAR(TODAY())),MONTH(TODAY()-30)&amp;"-"&amp;YEAR(TODAY()),"Borrar")),"No aplica")</f>
        <v>No aplica</v>
      </c>
      <c r="AD4023" t="str">
        <f>+IFERROR(IF(Tabla2[[#This Row],[FECHA INICIO DE LABORES EN OBRA]]="","No Aplica",IF(AND(MONTH(Tabla2[[#This Row],[FECHA INICIO DE LABORES EN OBRA]])=MONTH(TODAY()-30),YEAR(Tabla2[[#This Row],[FECHA INICIO DE LABORES EN OBRA]])=YEAR(TODAY())),MONTH(TODAY()-30)&amp;"-"&amp;YEAR(TODAY()),"No Aplica")),"No Aplica")</f>
        <v>No Aplica</v>
      </c>
    </row>
    <row r="4024" spans="1:30" x14ac:dyDescent="0.25">
      <c r="A4024" s="13" t="s">
        <v>12809</v>
      </c>
      <c r="B4024" s="15" t="s">
        <v>12810</v>
      </c>
      <c r="C4024" s="15" t="s">
        <v>12810</v>
      </c>
      <c r="D4024" s="15">
        <v>47332981</v>
      </c>
      <c r="E4024" s="15" t="s">
        <v>13174</v>
      </c>
      <c r="F4024" s="39">
        <v>33858</v>
      </c>
      <c r="G4024" s="15">
        <v>3</v>
      </c>
      <c r="H4024" s="15" t="s">
        <v>13175</v>
      </c>
      <c r="I4024" s="15" t="s">
        <v>12813</v>
      </c>
      <c r="J4024" s="15" t="s">
        <v>13176</v>
      </c>
      <c r="K4024" s="15" t="s">
        <v>2174</v>
      </c>
      <c r="L4024" s="40" t="s">
        <v>6</v>
      </c>
      <c r="M4024" s="39" t="s">
        <v>29</v>
      </c>
      <c r="N4024" s="41" t="s">
        <v>2098</v>
      </c>
      <c r="O4024" s="39">
        <v>44916</v>
      </c>
      <c r="P4024" s="40">
        <v>1</v>
      </c>
      <c r="Q4024" s="40">
        <v>1</v>
      </c>
      <c r="R4024" s="40" t="str">
        <f>IFERROR(VLOOKUP(Tabla2[[#This Row],[CONTRATISTA PRNCIPAL]],Hoja1!$L$5:$M$9,2,FALSE),"CJV")</f>
        <v>CJV</v>
      </c>
      <c r="S4024" s="40" t="str">
        <f>IF(Tabla2[[#This Row],[EMPRESA]]=Tabla2[[#This Row],[CONTRATISTA PRNCIPAL]],"Principal","Secundaria")</f>
        <v>Principal</v>
      </c>
      <c r="T4024" s="42">
        <f>IFERROR(1/COUNTIF(Tabla2[CONTRATISTA PRNCIPAL],Tabla2[[#This Row],[CONTRATISTA PRNCIPAL]]),0)</f>
        <v>0.005025125628140704</v>
      </c>
      <c r="U4024" s="43">
        <f>IF(((TODAY()-Tabla2[[#This Row],[FECHA NACIMIENTO]])/365)&lt;18,"Corregir", IF(((TODAY()-Tabla2[[#This Row],[FECHA NACIMIENTO]])/365)&gt;80, "Corregir",ROUNDDOWN(((TODAY()-Tabla2[[#This Row],[FECHA NACIMIENTO]])/365),0)))</f>
        <v>31</v>
      </c>
      <c r="V40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24" s="44" t="str">
        <f>+IF(Tabla2[[#This Row],[Edad]]="Corregir","Corregir","Ok")</f>
        <v>Ok</v>
      </c>
      <c r="X4024" s="42" t="str">
        <f>+IFERROR(VLOOKUP(Tabla2[[#This Row],[DISTRITO SEGÚN DNI]],Hoja1!$A$2:$B$32,2,FALSE),"No")</f>
        <v>No</v>
      </c>
      <c r="Y4024" s="42" t="str">
        <f>IF(OR(LOWER(Tabla2[[#This Row],[GENERO]])="masculino", LOWER(Tabla2[[#This Row],[GENERO]])="femenino"),"OK","Corregir")</f>
        <v>OK</v>
      </c>
      <c r="Z4024" s="42" t="str">
        <f>+IF(Tabla2[[#This Row],[Nro. DNI / CE]]="","Corregir",IF(LEN(Tabla2[[#This Row],[Nro. DNI / CE]])&gt;=8,"OK","Corregir"))</f>
        <v>OK</v>
      </c>
      <c r="AA4024" s="42">
        <f>COUNTIF(Tabla2[APELLIDOS Y NOMBRES],Tabla2[[#This Row],[APELLIDOS Y NOMBRES]])</f>
        <v>1</v>
      </c>
      <c r="AB4024" s="42">
        <f>IF(Tabla2[[#This Row],[Trabajador]]&gt;1,1/Tabla2[[#This Row],[Trabajador]],Tabla2[[#This Row],[Trabajador]])</f>
        <v>1</v>
      </c>
      <c r="AC4024" t="str">
        <f>+IFERROR(IF(Tabla2[[#This Row],[FECHA CESE/BAJA]]="","No Aplica",IF(AND(MONTH(Tabla2[[#This Row],[FECHA CESE/BAJA]])=MONTH(TODAY()-30),YEAR(Tabla2[[#This Row],[FECHA CESE/BAJA]])=YEAR(TODAY())),MONTH(TODAY()-30)&amp;"-"&amp;YEAR(TODAY()),"Borrar")),"No aplica")</f>
        <v>No aplica</v>
      </c>
      <c r="AD4024" t="str">
        <f>+IFERROR(IF(Tabla2[[#This Row],[FECHA INICIO DE LABORES EN OBRA]]="","No Aplica",IF(AND(MONTH(Tabla2[[#This Row],[FECHA INICIO DE LABORES EN OBRA]])=MONTH(TODAY()-30),YEAR(Tabla2[[#This Row],[FECHA INICIO DE LABORES EN OBRA]])=YEAR(TODAY())),MONTH(TODAY()-30)&amp;"-"&amp;YEAR(TODAY()),"No Aplica")),"No Aplica")</f>
        <v>No Aplica</v>
      </c>
    </row>
    <row r="4025" spans="1:30" x14ac:dyDescent="0.25">
      <c r="A4025" s="13" t="s">
        <v>12809</v>
      </c>
      <c r="B4025" s="15" t="s">
        <v>12810</v>
      </c>
      <c r="C4025" s="15" t="s">
        <v>12810</v>
      </c>
      <c r="D4025" s="15" t="s">
        <v>13177</v>
      </c>
      <c r="E4025" s="15" t="s">
        <v>13178</v>
      </c>
      <c r="F4025" s="39">
        <v>24090</v>
      </c>
      <c r="G4025" s="15">
        <v>3</v>
      </c>
      <c r="H4025" s="15" t="s">
        <v>12812</v>
      </c>
      <c r="I4025" s="15" t="s">
        <v>12813</v>
      </c>
      <c r="J4025" s="15" t="s">
        <v>13179</v>
      </c>
      <c r="K4025" s="15" t="s">
        <v>2645</v>
      </c>
      <c r="L4025" s="40" t="s">
        <v>6</v>
      </c>
      <c r="M4025" s="39" t="s">
        <v>29</v>
      </c>
      <c r="N4025" s="41" t="s">
        <v>2098</v>
      </c>
      <c r="O4025" s="39">
        <v>44607</v>
      </c>
      <c r="P4025" s="40">
        <v>1</v>
      </c>
      <c r="Q4025" s="40">
        <v>1</v>
      </c>
      <c r="R4025" s="40" t="str">
        <f>IFERROR(VLOOKUP(Tabla2[[#This Row],[CONTRATISTA PRNCIPAL]],Hoja1!$L$5:$M$9,2,FALSE),"CJV")</f>
        <v>CJV</v>
      </c>
      <c r="S4025" s="40" t="str">
        <f>IF(Tabla2[[#This Row],[EMPRESA]]=Tabla2[[#This Row],[CONTRATISTA PRNCIPAL]],"Principal","Secundaria")</f>
        <v>Principal</v>
      </c>
      <c r="T4025" s="42">
        <f>IFERROR(1/COUNTIF(Tabla2[CONTRATISTA PRNCIPAL],Tabla2[[#This Row],[CONTRATISTA PRNCIPAL]]),0)</f>
        <v>0.005025125628140704</v>
      </c>
      <c r="U4025" s="43">
        <f>IF(((TODAY()-Tabla2[[#This Row],[FECHA NACIMIENTO]])/365)&lt;18,"Corregir", IF(((TODAY()-Tabla2[[#This Row],[FECHA NACIMIENTO]])/365)&gt;80, "Corregir",ROUNDDOWN(((TODAY()-Tabla2[[#This Row],[FECHA NACIMIENTO]])/365),0)))</f>
        <v>57</v>
      </c>
      <c r="V40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25" s="44" t="str">
        <f>+IF(Tabla2[[#This Row],[Edad]]="Corregir","Corregir","Ok")</f>
        <v>Ok</v>
      </c>
      <c r="X4025" s="42" t="str">
        <f>+IFERROR(VLOOKUP(Tabla2[[#This Row],[DISTRITO SEGÚN DNI]],Hoja1!$A$2:$B$32,2,FALSE),"No")</f>
        <v>No</v>
      </c>
      <c r="Y4025" s="42" t="str">
        <f>IF(OR(LOWER(Tabla2[[#This Row],[GENERO]])="masculino", LOWER(Tabla2[[#This Row],[GENERO]])="femenino"),"OK","Corregir")</f>
        <v>OK</v>
      </c>
      <c r="Z4025" s="42" t="str">
        <f>+IF(Tabla2[[#This Row],[Nro. DNI / CE]]="","Corregir",IF(LEN(Tabla2[[#This Row],[Nro. DNI / CE]])&gt;=8,"OK","Corregir"))</f>
        <v>OK</v>
      </c>
      <c r="AA4025" s="42">
        <f>COUNTIF(Tabla2[APELLIDOS Y NOMBRES],Tabla2[[#This Row],[APELLIDOS Y NOMBRES]])</f>
        <v>1</v>
      </c>
      <c r="AB4025" s="42">
        <f>IF(Tabla2[[#This Row],[Trabajador]]&gt;1,1/Tabla2[[#This Row],[Trabajador]],Tabla2[[#This Row],[Trabajador]])</f>
        <v>1</v>
      </c>
      <c r="AC4025" t="str">
        <f>+IFERROR(IF(Tabla2[[#This Row],[FECHA CESE/BAJA]]="","No Aplica",IF(AND(MONTH(Tabla2[[#This Row],[FECHA CESE/BAJA]])=MONTH(TODAY()-30),YEAR(Tabla2[[#This Row],[FECHA CESE/BAJA]])=YEAR(TODAY())),MONTH(TODAY()-30)&amp;"-"&amp;YEAR(TODAY()),"Borrar")),"No aplica")</f>
        <v>No aplica</v>
      </c>
      <c r="AD4025" t="str">
        <f>+IFERROR(IF(Tabla2[[#This Row],[FECHA INICIO DE LABORES EN OBRA]]="","No Aplica",IF(AND(MONTH(Tabla2[[#This Row],[FECHA INICIO DE LABORES EN OBRA]])=MONTH(TODAY()-30),YEAR(Tabla2[[#This Row],[FECHA INICIO DE LABORES EN OBRA]])=YEAR(TODAY())),MONTH(TODAY()-30)&amp;"-"&amp;YEAR(TODAY()),"No Aplica")),"No Aplica")</f>
        <v>No Aplica</v>
      </c>
    </row>
    <row r="4026" spans="1:30" x14ac:dyDescent="0.25">
      <c r="A4026" s="13" t="s">
        <v>12809</v>
      </c>
      <c r="B4026" s="15" t="s">
        <v>12810</v>
      </c>
      <c r="C4026" s="15" t="s">
        <v>12810</v>
      </c>
      <c r="D4026" s="15">
        <v>25810369</v>
      </c>
      <c r="E4026" s="15" t="s">
        <v>65</v>
      </c>
      <c r="F4026" s="39">
        <v>27856</v>
      </c>
      <c r="G4026" s="15">
        <v>3</v>
      </c>
      <c r="H4026" s="15" t="s">
        <v>12812</v>
      </c>
      <c r="I4026" s="15" t="s">
        <v>12813</v>
      </c>
      <c r="J4026" s="15" t="s">
        <v>13180</v>
      </c>
      <c r="K4026" s="15" t="s">
        <v>27</v>
      </c>
      <c r="L4026" s="40" t="s">
        <v>6</v>
      </c>
      <c r="M4026" s="39" t="s">
        <v>29</v>
      </c>
      <c r="N4026" s="41" t="s">
        <v>2098</v>
      </c>
      <c r="O4026" s="39">
        <v>44125</v>
      </c>
      <c r="P4026" s="40">
        <v>1</v>
      </c>
      <c r="Q4026" s="40">
        <v>1</v>
      </c>
      <c r="R4026" s="40" t="str">
        <f>IFERROR(VLOOKUP(Tabla2[[#This Row],[CONTRATISTA PRNCIPAL]],Hoja1!$L$5:$M$9,2,FALSE),"CJV")</f>
        <v>CJV</v>
      </c>
      <c r="S4026" s="40" t="str">
        <f>IF(Tabla2[[#This Row],[EMPRESA]]=Tabla2[[#This Row],[CONTRATISTA PRNCIPAL]],"Principal","Secundaria")</f>
        <v>Principal</v>
      </c>
      <c r="T4026" s="42">
        <f>IFERROR(1/COUNTIF(Tabla2[CONTRATISTA PRNCIPAL],Tabla2[[#This Row],[CONTRATISTA PRNCIPAL]]),0)</f>
        <v>0.005025125628140704</v>
      </c>
      <c r="U4026" s="43">
        <f>IF(((TODAY()-Tabla2[[#This Row],[FECHA NACIMIENTO]])/365)&lt;18,"Corregir", IF(((TODAY()-Tabla2[[#This Row],[FECHA NACIMIENTO]])/365)&gt;80, "Corregir",ROUNDDOWN(((TODAY()-Tabla2[[#This Row],[FECHA NACIMIENTO]])/365),0)))</f>
        <v>47</v>
      </c>
      <c r="V40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26" s="44" t="str">
        <f>+IF(Tabla2[[#This Row],[Edad]]="Corregir","Corregir","Ok")</f>
        <v>Ok</v>
      </c>
      <c r="X4026" s="42" t="str">
        <f>+IFERROR(VLOOKUP(Tabla2[[#This Row],[DISTRITO SEGÚN DNI]],Hoja1!$A$2:$B$32,2,FALSE),"No")</f>
        <v>CALLAO</v>
      </c>
      <c r="Y4026" s="42" t="str">
        <f>IF(OR(LOWER(Tabla2[[#This Row],[GENERO]])="masculino", LOWER(Tabla2[[#This Row],[GENERO]])="femenino"),"OK","Corregir")</f>
        <v>OK</v>
      </c>
      <c r="Z4026" s="42" t="str">
        <f>+IF(Tabla2[[#This Row],[Nro. DNI / CE]]="","Corregir",IF(LEN(Tabla2[[#This Row],[Nro. DNI / CE]])&gt;=8,"OK","Corregir"))</f>
        <v>OK</v>
      </c>
      <c r="AA4026" s="42">
        <f>COUNTIF(Tabla2[APELLIDOS Y NOMBRES],Tabla2[[#This Row],[APELLIDOS Y NOMBRES]])</f>
        <v>1</v>
      </c>
      <c r="AB4026" s="42">
        <f>IF(Tabla2[[#This Row],[Trabajador]]&gt;1,1/Tabla2[[#This Row],[Trabajador]],Tabla2[[#This Row],[Trabajador]])</f>
        <v>1</v>
      </c>
      <c r="AC4026" t="str">
        <f>+IFERROR(IF(Tabla2[[#This Row],[FECHA CESE/BAJA]]="","No Aplica",IF(AND(MONTH(Tabla2[[#This Row],[FECHA CESE/BAJA]])=MONTH(TODAY()-30),YEAR(Tabla2[[#This Row],[FECHA CESE/BAJA]])=YEAR(TODAY())),MONTH(TODAY()-30)&amp;"-"&amp;YEAR(TODAY()),"Borrar")),"No aplica")</f>
        <v>No aplica</v>
      </c>
      <c r="AD4026" t="str">
        <f>+IFERROR(IF(Tabla2[[#This Row],[FECHA INICIO DE LABORES EN OBRA]]="","No Aplica",IF(AND(MONTH(Tabla2[[#This Row],[FECHA INICIO DE LABORES EN OBRA]])=MONTH(TODAY()-30),YEAR(Tabla2[[#This Row],[FECHA INICIO DE LABORES EN OBRA]])=YEAR(TODAY())),MONTH(TODAY()-30)&amp;"-"&amp;YEAR(TODAY()),"No Aplica")),"No Aplica")</f>
        <v>No Aplica</v>
      </c>
    </row>
    <row r="4027" spans="1:30" x14ac:dyDescent="0.25">
      <c r="A4027" s="13" t="s">
        <v>12809</v>
      </c>
      <c r="B4027" s="15" t="s">
        <v>12810</v>
      </c>
      <c r="C4027" s="15" t="s">
        <v>12810</v>
      </c>
      <c r="D4027" s="15">
        <v>41489537</v>
      </c>
      <c r="E4027" s="15" t="s">
        <v>83</v>
      </c>
      <c r="F4027" s="39">
        <v>30151</v>
      </c>
      <c r="G4027" s="15">
        <v>3</v>
      </c>
      <c r="H4027" s="15" t="s">
        <v>12812</v>
      </c>
      <c r="I4027" s="15" t="s">
        <v>12813</v>
      </c>
      <c r="J4027" s="15" t="s">
        <v>13181</v>
      </c>
      <c r="K4027" s="15" t="s">
        <v>17</v>
      </c>
      <c r="L4027" s="40" t="s">
        <v>6</v>
      </c>
      <c r="M4027" s="39" t="s">
        <v>29</v>
      </c>
      <c r="N4027" s="41" t="s">
        <v>2098</v>
      </c>
      <c r="O4027" s="39">
        <v>44141</v>
      </c>
      <c r="P4027" s="40">
        <v>1</v>
      </c>
      <c r="Q4027" s="40">
        <v>1</v>
      </c>
      <c r="R4027" s="40" t="str">
        <f>IFERROR(VLOOKUP(Tabla2[[#This Row],[CONTRATISTA PRNCIPAL]],Hoja1!$L$5:$M$9,2,FALSE),"CJV")</f>
        <v>CJV</v>
      </c>
      <c r="S4027" s="40" t="str">
        <f>IF(Tabla2[[#This Row],[EMPRESA]]=Tabla2[[#This Row],[CONTRATISTA PRNCIPAL]],"Principal","Secundaria")</f>
        <v>Principal</v>
      </c>
      <c r="T4027" s="42">
        <f>IFERROR(1/COUNTIF(Tabla2[CONTRATISTA PRNCIPAL],Tabla2[[#This Row],[CONTRATISTA PRNCIPAL]]),0)</f>
        <v>0.005025125628140704</v>
      </c>
      <c r="U4027" s="43">
        <f>IF(((TODAY()-Tabla2[[#This Row],[FECHA NACIMIENTO]])/365)&lt;18,"Corregir", IF(((TODAY()-Tabla2[[#This Row],[FECHA NACIMIENTO]])/365)&gt;80, "Corregir",ROUNDDOWN(((TODAY()-Tabla2[[#This Row],[FECHA NACIMIENTO]])/365),0)))</f>
        <v>41</v>
      </c>
      <c r="V40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27" s="44" t="str">
        <f>+IF(Tabla2[[#This Row],[Edad]]="Corregir","Corregir","Ok")</f>
        <v>Ok</v>
      </c>
      <c r="X4027" s="42" t="str">
        <f>+IFERROR(VLOOKUP(Tabla2[[#This Row],[DISTRITO SEGÚN DNI]],Hoja1!$A$2:$B$32,2,FALSE),"No")</f>
        <v>ATE</v>
      </c>
      <c r="Y4027" s="42" t="str">
        <f>IF(OR(LOWER(Tabla2[[#This Row],[GENERO]])="masculino", LOWER(Tabla2[[#This Row],[GENERO]])="femenino"),"OK","Corregir")</f>
        <v>OK</v>
      </c>
      <c r="Z4027" s="42" t="str">
        <f>+IF(Tabla2[[#This Row],[Nro. DNI / CE]]="","Corregir",IF(LEN(Tabla2[[#This Row],[Nro. DNI / CE]])&gt;=8,"OK","Corregir"))</f>
        <v>OK</v>
      </c>
      <c r="AA4027" s="42">
        <f>COUNTIF(Tabla2[APELLIDOS Y NOMBRES],Tabla2[[#This Row],[APELLIDOS Y NOMBRES]])</f>
        <v>1</v>
      </c>
      <c r="AB4027" s="42">
        <f>IF(Tabla2[[#This Row],[Trabajador]]&gt;1,1/Tabla2[[#This Row],[Trabajador]],Tabla2[[#This Row],[Trabajador]])</f>
        <v>1</v>
      </c>
      <c r="AC4027" t="str">
        <f>+IFERROR(IF(Tabla2[[#This Row],[FECHA CESE/BAJA]]="","No Aplica",IF(AND(MONTH(Tabla2[[#This Row],[FECHA CESE/BAJA]])=MONTH(TODAY()-30),YEAR(Tabla2[[#This Row],[FECHA CESE/BAJA]])=YEAR(TODAY())),MONTH(TODAY()-30)&amp;"-"&amp;YEAR(TODAY()),"Borrar")),"No aplica")</f>
        <v>No aplica</v>
      </c>
      <c r="AD4027" t="str">
        <f>+IFERROR(IF(Tabla2[[#This Row],[FECHA INICIO DE LABORES EN OBRA]]="","No Aplica",IF(AND(MONTH(Tabla2[[#This Row],[FECHA INICIO DE LABORES EN OBRA]])=MONTH(TODAY()-30),YEAR(Tabla2[[#This Row],[FECHA INICIO DE LABORES EN OBRA]])=YEAR(TODAY())),MONTH(TODAY()-30)&amp;"-"&amp;YEAR(TODAY()),"No Aplica")),"No Aplica")</f>
        <v>No Aplica</v>
      </c>
    </row>
    <row r="4028" spans="1:30" x14ac:dyDescent="0.25">
      <c r="A4028" s="13" t="s">
        <v>12809</v>
      </c>
      <c r="B4028" s="15" t="s">
        <v>12854</v>
      </c>
      <c r="C4028" s="15" t="s">
        <v>12810</v>
      </c>
      <c r="D4028" s="15" t="s">
        <v>13182</v>
      </c>
      <c r="E4028" s="15" t="s">
        <v>13183</v>
      </c>
      <c r="F4028" s="39">
        <v>28787</v>
      </c>
      <c r="G4028" s="15">
        <v>3</v>
      </c>
      <c r="H4028" s="15" t="s">
        <v>12104</v>
      </c>
      <c r="I4028" s="15" t="s">
        <v>12813</v>
      </c>
      <c r="J4028" s="15" t="s">
        <v>13184</v>
      </c>
      <c r="K4028" s="15" t="s">
        <v>2242</v>
      </c>
      <c r="L4028" s="40" t="s">
        <v>6</v>
      </c>
      <c r="M4028" s="39" t="s">
        <v>29</v>
      </c>
      <c r="N4028" s="41" t="s">
        <v>2098</v>
      </c>
      <c r="O4028" s="39">
        <v>44522</v>
      </c>
      <c r="P4028" s="40">
        <v>1</v>
      </c>
      <c r="Q4028" s="40">
        <v>1</v>
      </c>
      <c r="R4028" s="40" t="str">
        <f>IFERROR(VLOOKUP(Tabla2[[#This Row],[CONTRATISTA PRNCIPAL]],Hoja1!$L$5:$M$9,2,FALSE),"CJV")</f>
        <v>CJV</v>
      </c>
      <c r="S4028" s="40" t="str">
        <f>IF(Tabla2[[#This Row],[EMPRESA]]=Tabla2[[#This Row],[CONTRATISTA PRNCIPAL]],"Principal","Secundaria")</f>
        <v>Secundaria</v>
      </c>
      <c r="T4028" s="42">
        <f>IFERROR(1/COUNTIF(Tabla2[CONTRATISTA PRNCIPAL],Tabla2[[#This Row],[CONTRATISTA PRNCIPAL]]),0)</f>
        <v>0.005025125628140704</v>
      </c>
      <c r="U4028" s="43">
        <f>IF(((TODAY()-Tabla2[[#This Row],[FECHA NACIMIENTO]])/365)&lt;18,"Corregir", IF(((TODAY()-Tabla2[[#This Row],[FECHA NACIMIENTO]])/365)&gt;80, "Corregir",ROUNDDOWN(((TODAY()-Tabla2[[#This Row],[FECHA NACIMIENTO]])/365),0)))</f>
        <v>44</v>
      </c>
      <c r="V40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28" s="44" t="str">
        <f>+IF(Tabla2[[#This Row],[Edad]]="Corregir","Corregir","Ok")</f>
        <v>Ok</v>
      </c>
      <c r="X4028" s="42" t="str">
        <f>+IFERROR(VLOOKUP(Tabla2[[#This Row],[DISTRITO SEGÚN DNI]],Hoja1!$A$2:$B$32,2,FALSE),"No")</f>
        <v>No</v>
      </c>
      <c r="Y4028" s="42" t="str">
        <f>IF(OR(LOWER(Tabla2[[#This Row],[GENERO]])="masculino", LOWER(Tabla2[[#This Row],[GENERO]])="femenino"),"OK","Corregir")</f>
        <v>OK</v>
      </c>
      <c r="Z4028" s="42" t="str">
        <f>+IF(Tabla2[[#This Row],[Nro. DNI / CE]]="","Corregir",IF(LEN(Tabla2[[#This Row],[Nro. DNI / CE]])&gt;=8,"OK","Corregir"))</f>
        <v>OK</v>
      </c>
      <c r="AA4028" s="42">
        <f>COUNTIF(Tabla2[APELLIDOS Y NOMBRES],Tabla2[[#This Row],[APELLIDOS Y NOMBRES]])</f>
        <v>1</v>
      </c>
      <c r="AB4028" s="42">
        <f>IF(Tabla2[[#This Row],[Trabajador]]&gt;1,1/Tabla2[[#This Row],[Trabajador]],Tabla2[[#This Row],[Trabajador]])</f>
        <v>1</v>
      </c>
      <c r="AC4028" t="str">
        <f>+IFERROR(IF(Tabla2[[#This Row],[FECHA CESE/BAJA]]="","No Aplica",IF(AND(MONTH(Tabla2[[#This Row],[FECHA CESE/BAJA]])=MONTH(TODAY()-30),YEAR(Tabla2[[#This Row],[FECHA CESE/BAJA]])=YEAR(TODAY())),MONTH(TODAY()-30)&amp;"-"&amp;YEAR(TODAY()),"Borrar")),"No aplica")</f>
        <v>No aplica</v>
      </c>
      <c r="AD4028" t="str">
        <f>+IFERROR(IF(Tabla2[[#This Row],[FECHA INICIO DE LABORES EN OBRA]]="","No Aplica",IF(AND(MONTH(Tabla2[[#This Row],[FECHA INICIO DE LABORES EN OBRA]])=MONTH(TODAY()-30),YEAR(Tabla2[[#This Row],[FECHA INICIO DE LABORES EN OBRA]])=YEAR(TODAY())),MONTH(TODAY()-30)&amp;"-"&amp;YEAR(TODAY()),"No Aplica")),"No Aplica")</f>
        <v>No Aplica</v>
      </c>
    </row>
    <row r="4029" spans="1:30" x14ac:dyDescent="0.25">
      <c r="A4029" s="13" t="s">
        <v>12809</v>
      </c>
      <c r="B4029" s="15" t="s">
        <v>12810</v>
      </c>
      <c r="C4029" s="15" t="s">
        <v>12810</v>
      </c>
      <c r="D4029" s="15">
        <v>70911733</v>
      </c>
      <c r="E4029" s="15" t="s">
        <v>189</v>
      </c>
      <c r="F4029" s="39">
        <v>34146</v>
      </c>
      <c r="G4029" s="15">
        <v>3</v>
      </c>
      <c r="H4029" s="15" t="s">
        <v>12852</v>
      </c>
      <c r="I4029" s="15" t="s">
        <v>12813</v>
      </c>
      <c r="J4029" s="15" t="s">
        <v>13185</v>
      </c>
      <c r="K4029" s="15" t="s">
        <v>32</v>
      </c>
      <c r="L4029" s="40" t="s">
        <v>6</v>
      </c>
      <c r="M4029" s="39" t="s">
        <v>29</v>
      </c>
      <c r="N4029" s="41" t="s">
        <v>2098</v>
      </c>
      <c r="O4029" s="39">
        <v>44496</v>
      </c>
      <c r="P4029" s="40">
        <v>1</v>
      </c>
      <c r="Q4029" s="40">
        <v>1</v>
      </c>
      <c r="R4029" s="40" t="str">
        <f>IFERROR(VLOOKUP(Tabla2[[#This Row],[CONTRATISTA PRNCIPAL]],Hoja1!$L$5:$M$9,2,FALSE),"CJV")</f>
        <v>CJV</v>
      </c>
      <c r="S4029" s="40" t="str">
        <f>IF(Tabla2[[#This Row],[EMPRESA]]=Tabla2[[#This Row],[CONTRATISTA PRNCIPAL]],"Principal","Secundaria")</f>
        <v>Principal</v>
      </c>
      <c r="T4029" s="42">
        <f>IFERROR(1/COUNTIF(Tabla2[CONTRATISTA PRNCIPAL],Tabla2[[#This Row],[CONTRATISTA PRNCIPAL]]),0)</f>
        <v>0.005025125628140704</v>
      </c>
      <c r="U4029" s="43">
        <f>IF(((TODAY()-Tabla2[[#This Row],[FECHA NACIMIENTO]])/365)&lt;18,"Corregir", IF(((TODAY()-Tabla2[[#This Row],[FECHA NACIMIENTO]])/365)&gt;80, "Corregir",ROUNDDOWN(((TODAY()-Tabla2[[#This Row],[FECHA NACIMIENTO]])/365),0)))</f>
        <v>30</v>
      </c>
      <c r="V40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29" s="44" t="str">
        <f>+IF(Tabla2[[#This Row],[Edad]]="Corregir","Corregir","Ok")</f>
        <v>Ok</v>
      </c>
      <c r="X4029" s="42" t="str">
        <f>+IFERROR(VLOOKUP(Tabla2[[#This Row],[DISTRITO SEGÚN DNI]],Hoja1!$A$2:$B$32,2,FALSE),"No")</f>
        <v>LA VICTORIA</v>
      </c>
      <c r="Y4029" s="42" t="str">
        <f>IF(OR(LOWER(Tabla2[[#This Row],[GENERO]])="masculino", LOWER(Tabla2[[#This Row],[GENERO]])="femenino"),"OK","Corregir")</f>
        <v>OK</v>
      </c>
      <c r="Z4029" s="42" t="str">
        <f>+IF(Tabla2[[#This Row],[Nro. DNI / CE]]="","Corregir",IF(LEN(Tabla2[[#This Row],[Nro. DNI / CE]])&gt;=8,"OK","Corregir"))</f>
        <v>OK</v>
      </c>
      <c r="AA4029" s="42">
        <f>COUNTIF(Tabla2[APELLIDOS Y NOMBRES],Tabla2[[#This Row],[APELLIDOS Y NOMBRES]])</f>
        <v>1</v>
      </c>
      <c r="AB4029" s="42">
        <f>IF(Tabla2[[#This Row],[Trabajador]]&gt;1,1/Tabla2[[#This Row],[Trabajador]],Tabla2[[#This Row],[Trabajador]])</f>
        <v>1</v>
      </c>
      <c r="AC4029" t="str">
        <f>+IFERROR(IF(Tabla2[[#This Row],[FECHA CESE/BAJA]]="","No Aplica",IF(AND(MONTH(Tabla2[[#This Row],[FECHA CESE/BAJA]])=MONTH(TODAY()-30),YEAR(Tabla2[[#This Row],[FECHA CESE/BAJA]])=YEAR(TODAY())),MONTH(TODAY()-30)&amp;"-"&amp;YEAR(TODAY()),"Borrar")),"No aplica")</f>
        <v>No aplica</v>
      </c>
      <c r="AD4029" t="str">
        <f>+IFERROR(IF(Tabla2[[#This Row],[FECHA INICIO DE LABORES EN OBRA]]="","No Aplica",IF(AND(MONTH(Tabla2[[#This Row],[FECHA INICIO DE LABORES EN OBRA]])=MONTH(TODAY()-30),YEAR(Tabla2[[#This Row],[FECHA INICIO DE LABORES EN OBRA]])=YEAR(TODAY())),MONTH(TODAY()-30)&amp;"-"&amp;YEAR(TODAY()),"No Aplica")),"No Aplica")</f>
        <v>No Aplica</v>
      </c>
    </row>
    <row r="4030" spans="1:30" x14ac:dyDescent="0.25">
      <c r="A4030" s="13" t="s">
        <v>12809</v>
      </c>
      <c r="B4030" s="15" t="s">
        <v>12810</v>
      </c>
      <c r="C4030" s="15" t="s">
        <v>12810</v>
      </c>
      <c r="D4030" s="15">
        <v>72694827</v>
      </c>
      <c r="E4030" s="15" t="s">
        <v>13186</v>
      </c>
      <c r="F4030" s="39">
        <v>34148</v>
      </c>
      <c r="G4030" s="15">
        <v>1</v>
      </c>
      <c r="H4030" s="15" t="s">
        <v>12939</v>
      </c>
      <c r="I4030" s="15" t="s">
        <v>12813</v>
      </c>
      <c r="J4030" s="15" t="s">
        <v>13187</v>
      </c>
      <c r="K4030" s="15" t="s">
        <v>2272</v>
      </c>
      <c r="L4030" s="40" t="s">
        <v>6</v>
      </c>
      <c r="M4030" s="39" t="s">
        <v>29</v>
      </c>
      <c r="N4030" s="41" t="s">
        <v>2098</v>
      </c>
      <c r="O4030" s="39">
        <v>44839</v>
      </c>
      <c r="P4030" s="40">
        <v>1</v>
      </c>
      <c r="Q4030" s="40">
        <v>1</v>
      </c>
      <c r="R4030" s="40" t="str">
        <f>IFERROR(VLOOKUP(Tabla2[[#This Row],[CONTRATISTA PRNCIPAL]],Hoja1!$L$5:$M$9,2,FALSE),"CJV")</f>
        <v>CJV</v>
      </c>
      <c r="S4030" s="40" t="str">
        <f>IF(Tabla2[[#This Row],[EMPRESA]]=Tabla2[[#This Row],[CONTRATISTA PRNCIPAL]],"Principal","Secundaria")</f>
        <v>Principal</v>
      </c>
      <c r="T4030" s="42">
        <f>IFERROR(1/COUNTIF(Tabla2[CONTRATISTA PRNCIPAL],Tabla2[[#This Row],[CONTRATISTA PRNCIPAL]]),0)</f>
        <v>0.005025125628140704</v>
      </c>
      <c r="U4030" s="43">
        <f>IF(((TODAY()-Tabla2[[#This Row],[FECHA NACIMIENTO]])/365)&lt;18,"Corregir", IF(((TODAY()-Tabla2[[#This Row],[FECHA NACIMIENTO]])/365)&gt;80, "Corregir",ROUNDDOWN(((TODAY()-Tabla2[[#This Row],[FECHA NACIMIENTO]])/365),0)))</f>
        <v>30</v>
      </c>
      <c r="V40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30" s="44" t="str">
        <f>+IF(Tabla2[[#This Row],[Edad]]="Corregir","Corregir","Ok")</f>
        <v>Ok</v>
      </c>
      <c r="X4030" s="42" t="str">
        <f>+IFERROR(VLOOKUP(Tabla2[[#This Row],[DISTRITO SEGÚN DNI]],Hoja1!$A$2:$B$32,2,FALSE),"No")</f>
        <v>No</v>
      </c>
      <c r="Y4030" s="42" t="str">
        <f>IF(OR(LOWER(Tabla2[[#This Row],[GENERO]])="masculino", LOWER(Tabla2[[#This Row],[GENERO]])="femenino"),"OK","Corregir")</f>
        <v>OK</v>
      </c>
      <c r="Z4030" s="42" t="str">
        <f>+IF(Tabla2[[#This Row],[Nro. DNI / CE]]="","Corregir",IF(LEN(Tabla2[[#This Row],[Nro. DNI / CE]])&gt;=8,"OK","Corregir"))</f>
        <v>OK</v>
      </c>
      <c r="AA4030" s="42">
        <f>COUNTIF(Tabla2[APELLIDOS Y NOMBRES],Tabla2[[#This Row],[APELLIDOS Y NOMBRES]])</f>
        <v>1</v>
      </c>
      <c r="AB4030" s="42">
        <f>IF(Tabla2[[#This Row],[Trabajador]]&gt;1,1/Tabla2[[#This Row],[Trabajador]],Tabla2[[#This Row],[Trabajador]])</f>
        <v>1</v>
      </c>
      <c r="AC4030" t="str">
        <f>+IFERROR(IF(Tabla2[[#This Row],[FECHA CESE/BAJA]]="","No Aplica",IF(AND(MONTH(Tabla2[[#This Row],[FECHA CESE/BAJA]])=MONTH(TODAY()-30),YEAR(Tabla2[[#This Row],[FECHA CESE/BAJA]])=YEAR(TODAY())),MONTH(TODAY()-30)&amp;"-"&amp;YEAR(TODAY()),"Borrar")),"No aplica")</f>
        <v>No aplica</v>
      </c>
      <c r="AD4030" t="str">
        <f>+IFERROR(IF(Tabla2[[#This Row],[FECHA INICIO DE LABORES EN OBRA]]="","No Aplica",IF(AND(MONTH(Tabla2[[#This Row],[FECHA INICIO DE LABORES EN OBRA]])=MONTH(TODAY()-30),YEAR(Tabla2[[#This Row],[FECHA INICIO DE LABORES EN OBRA]])=YEAR(TODAY())),MONTH(TODAY()-30)&amp;"-"&amp;YEAR(TODAY()),"No Aplica")),"No Aplica")</f>
        <v>No Aplica</v>
      </c>
    </row>
    <row r="4031" spans="1:30" x14ac:dyDescent="0.25">
      <c r="A4031" s="13" t="s">
        <v>12809</v>
      </c>
      <c r="B4031" s="15" t="s">
        <v>12810</v>
      </c>
      <c r="C4031" s="15" t="s">
        <v>12810</v>
      </c>
      <c r="D4031" s="15" t="s">
        <v>335</v>
      </c>
      <c r="E4031" s="15" t="s">
        <v>336</v>
      </c>
      <c r="F4031" s="39">
        <v>26055</v>
      </c>
      <c r="G4031" s="15">
        <v>3</v>
      </c>
      <c r="H4031" s="15" t="s">
        <v>12812</v>
      </c>
      <c r="I4031" s="15" t="s">
        <v>12813</v>
      </c>
      <c r="J4031" s="15" t="s">
        <v>13188</v>
      </c>
      <c r="K4031" s="15" t="s">
        <v>27</v>
      </c>
      <c r="L4031" s="40" t="s">
        <v>6</v>
      </c>
      <c r="M4031" s="39" t="s">
        <v>29</v>
      </c>
      <c r="N4031" s="41" t="s">
        <v>2098</v>
      </c>
      <c r="O4031" s="39">
        <v>44607</v>
      </c>
      <c r="P4031" s="40">
        <v>1</v>
      </c>
      <c r="Q4031" s="40">
        <v>1</v>
      </c>
      <c r="R4031" s="40" t="str">
        <f>IFERROR(VLOOKUP(Tabla2[[#This Row],[CONTRATISTA PRNCIPAL]],Hoja1!$L$5:$M$9,2,FALSE),"CJV")</f>
        <v>CJV</v>
      </c>
      <c r="S4031" s="40" t="str">
        <f>IF(Tabla2[[#This Row],[EMPRESA]]=Tabla2[[#This Row],[CONTRATISTA PRNCIPAL]],"Principal","Secundaria")</f>
        <v>Principal</v>
      </c>
      <c r="T4031" s="42">
        <f>IFERROR(1/COUNTIF(Tabla2[CONTRATISTA PRNCIPAL],Tabla2[[#This Row],[CONTRATISTA PRNCIPAL]]),0)</f>
        <v>0.005025125628140704</v>
      </c>
      <c r="U4031" s="43">
        <f>IF(((TODAY()-Tabla2[[#This Row],[FECHA NACIMIENTO]])/365)&lt;18,"Corregir", IF(((TODAY()-Tabla2[[#This Row],[FECHA NACIMIENTO]])/365)&gt;80, "Corregir",ROUNDDOWN(((TODAY()-Tabla2[[#This Row],[FECHA NACIMIENTO]])/365),0)))</f>
        <v>52</v>
      </c>
      <c r="V40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31" s="44" t="str">
        <f>+IF(Tabla2[[#This Row],[Edad]]="Corregir","Corregir","Ok")</f>
        <v>Ok</v>
      </c>
      <c r="X4031" s="42" t="str">
        <f>+IFERROR(VLOOKUP(Tabla2[[#This Row],[DISTRITO SEGÚN DNI]],Hoja1!$A$2:$B$32,2,FALSE),"No")</f>
        <v>CALLAO</v>
      </c>
      <c r="Y4031" s="42" t="str">
        <f>IF(OR(LOWER(Tabla2[[#This Row],[GENERO]])="masculino", LOWER(Tabla2[[#This Row],[GENERO]])="femenino"),"OK","Corregir")</f>
        <v>OK</v>
      </c>
      <c r="Z4031" s="42" t="str">
        <f>+IF(Tabla2[[#This Row],[Nro. DNI / CE]]="","Corregir",IF(LEN(Tabla2[[#This Row],[Nro. DNI / CE]])&gt;=8,"OK","Corregir"))</f>
        <v>OK</v>
      </c>
      <c r="AA4031" s="42">
        <f>COUNTIF(Tabla2[APELLIDOS Y NOMBRES],Tabla2[[#This Row],[APELLIDOS Y NOMBRES]])</f>
        <v>1</v>
      </c>
      <c r="AB4031" s="42">
        <f>IF(Tabla2[[#This Row],[Trabajador]]&gt;1,1/Tabla2[[#This Row],[Trabajador]],Tabla2[[#This Row],[Trabajador]])</f>
        <v>1</v>
      </c>
      <c r="AC4031" t="str">
        <f>+IFERROR(IF(Tabla2[[#This Row],[FECHA CESE/BAJA]]="","No Aplica",IF(AND(MONTH(Tabla2[[#This Row],[FECHA CESE/BAJA]])=MONTH(TODAY()-30),YEAR(Tabla2[[#This Row],[FECHA CESE/BAJA]])=YEAR(TODAY())),MONTH(TODAY()-30)&amp;"-"&amp;YEAR(TODAY()),"Borrar")),"No aplica")</f>
        <v>No aplica</v>
      </c>
      <c r="AD4031" t="str">
        <f>+IFERROR(IF(Tabla2[[#This Row],[FECHA INICIO DE LABORES EN OBRA]]="","No Aplica",IF(AND(MONTH(Tabla2[[#This Row],[FECHA INICIO DE LABORES EN OBRA]])=MONTH(TODAY()-30),YEAR(Tabla2[[#This Row],[FECHA INICIO DE LABORES EN OBRA]])=YEAR(TODAY())),MONTH(TODAY()-30)&amp;"-"&amp;YEAR(TODAY()),"No Aplica")),"No Aplica")</f>
        <v>No Aplica</v>
      </c>
    </row>
    <row r="4032" spans="1:30" x14ac:dyDescent="0.25">
      <c r="A4032" s="13" t="s">
        <v>12809</v>
      </c>
      <c r="B4032" s="15" t="s">
        <v>12810</v>
      </c>
      <c r="C4032" s="15" t="s">
        <v>12810</v>
      </c>
      <c r="D4032" s="15">
        <v>18185205</v>
      </c>
      <c r="E4032" s="15" t="s">
        <v>13189</v>
      </c>
      <c r="F4032" s="39">
        <v>26634</v>
      </c>
      <c r="G4032" s="15">
        <v>3</v>
      </c>
      <c r="H4032" s="15" t="s">
        <v>12828</v>
      </c>
      <c r="I4032" s="15" t="s">
        <v>12813</v>
      </c>
      <c r="J4032" s="15" t="s">
        <v>13190</v>
      </c>
      <c r="K4032" s="15" t="s">
        <v>2641</v>
      </c>
      <c r="L4032" s="40" t="s">
        <v>6</v>
      </c>
      <c r="M4032" s="39" t="s">
        <v>29</v>
      </c>
      <c r="N4032" s="41" t="s">
        <v>2098</v>
      </c>
      <c r="O4032" s="39">
        <v>44382</v>
      </c>
      <c r="P4032" s="40">
        <v>1</v>
      </c>
      <c r="Q4032" s="40">
        <v>2</v>
      </c>
      <c r="R4032" s="40" t="str">
        <f>IFERROR(VLOOKUP(Tabla2[[#This Row],[CONTRATISTA PRNCIPAL]],Hoja1!$L$5:$M$9,2,FALSE),"CJV")</f>
        <v>CJV</v>
      </c>
      <c r="S4032" s="40" t="str">
        <f>IF(Tabla2[[#This Row],[EMPRESA]]=Tabla2[[#This Row],[CONTRATISTA PRNCIPAL]],"Principal","Secundaria")</f>
        <v>Principal</v>
      </c>
      <c r="T4032" s="42">
        <f>IFERROR(1/COUNTIF(Tabla2[CONTRATISTA PRNCIPAL],Tabla2[[#This Row],[CONTRATISTA PRNCIPAL]]),0)</f>
        <v>0.005025125628140704</v>
      </c>
      <c r="U4032" s="43">
        <f>IF(((TODAY()-Tabla2[[#This Row],[FECHA NACIMIENTO]])/365)&lt;18,"Corregir", IF(((TODAY()-Tabla2[[#This Row],[FECHA NACIMIENTO]])/365)&gt;80, "Corregir",ROUNDDOWN(((TODAY()-Tabla2[[#This Row],[FECHA NACIMIENTO]])/365),0)))</f>
        <v>50</v>
      </c>
      <c r="V40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32" s="44" t="str">
        <f>+IF(Tabla2[[#This Row],[Edad]]="Corregir","Corregir","Ok")</f>
        <v>Ok</v>
      </c>
      <c r="X4032" s="42" t="str">
        <f>+IFERROR(VLOOKUP(Tabla2[[#This Row],[DISTRITO SEGÚN DNI]],Hoja1!$A$2:$B$32,2,FALSE),"No")</f>
        <v>No</v>
      </c>
      <c r="Y4032" s="42" t="str">
        <f>IF(OR(LOWER(Tabla2[[#This Row],[GENERO]])="masculino", LOWER(Tabla2[[#This Row],[GENERO]])="femenino"),"OK","Corregir")</f>
        <v>OK</v>
      </c>
      <c r="Z4032" s="42" t="str">
        <f>+IF(Tabla2[[#This Row],[Nro. DNI / CE]]="","Corregir",IF(LEN(Tabla2[[#This Row],[Nro. DNI / CE]])&gt;=8,"OK","Corregir"))</f>
        <v>OK</v>
      </c>
      <c r="AA4032" s="42">
        <f>COUNTIF(Tabla2[APELLIDOS Y NOMBRES],Tabla2[[#This Row],[APELLIDOS Y NOMBRES]])</f>
        <v>1</v>
      </c>
      <c r="AB4032" s="42">
        <f>IF(Tabla2[[#This Row],[Trabajador]]&gt;1,1/Tabla2[[#This Row],[Trabajador]],Tabla2[[#This Row],[Trabajador]])</f>
        <v>1</v>
      </c>
      <c r="AC4032" t="str">
        <f>+IFERROR(IF(Tabla2[[#This Row],[FECHA CESE/BAJA]]="","No Aplica",IF(AND(MONTH(Tabla2[[#This Row],[FECHA CESE/BAJA]])=MONTH(TODAY()-30),YEAR(Tabla2[[#This Row],[FECHA CESE/BAJA]])=YEAR(TODAY())),MONTH(TODAY()-30)&amp;"-"&amp;YEAR(TODAY()),"Borrar")),"No aplica")</f>
        <v>No aplica</v>
      </c>
      <c r="AD4032" t="str">
        <f>+IFERROR(IF(Tabla2[[#This Row],[FECHA INICIO DE LABORES EN OBRA]]="","No Aplica",IF(AND(MONTH(Tabla2[[#This Row],[FECHA INICIO DE LABORES EN OBRA]])=MONTH(TODAY()-30),YEAR(Tabla2[[#This Row],[FECHA INICIO DE LABORES EN OBRA]])=YEAR(TODAY())),MONTH(TODAY()-30)&amp;"-"&amp;YEAR(TODAY()),"No Aplica")),"No Aplica")</f>
        <v>No Aplica</v>
      </c>
    </row>
    <row r="4033" spans="1:30" x14ac:dyDescent="0.25">
      <c r="A4033" s="13" t="s">
        <v>12809</v>
      </c>
      <c r="B4033" s="15" t="s">
        <v>12810</v>
      </c>
      <c r="C4033" s="15" t="s">
        <v>12810</v>
      </c>
      <c r="D4033" s="15">
        <v>72678852</v>
      </c>
      <c r="E4033" s="15" t="s">
        <v>13191</v>
      </c>
      <c r="F4033" s="39">
        <v>35231</v>
      </c>
      <c r="G4033" s="15">
        <v>3</v>
      </c>
      <c r="H4033" s="15" t="s">
        <v>13175</v>
      </c>
      <c r="I4033" s="15" t="s">
        <v>12813</v>
      </c>
      <c r="J4033" s="15" t="s">
        <v>13192</v>
      </c>
      <c r="K4033" s="15" t="s">
        <v>2242</v>
      </c>
      <c r="L4033" s="40" t="s">
        <v>6</v>
      </c>
      <c r="M4033" s="39" t="s">
        <v>29</v>
      </c>
      <c r="N4033" s="41" t="s">
        <v>2098</v>
      </c>
      <c r="O4033" s="39">
        <v>44916</v>
      </c>
      <c r="P4033" s="40">
        <v>1</v>
      </c>
      <c r="Q4033" s="40">
        <v>1</v>
      </c>
      <c r="R4033" s="40" t="str">
        <f>IFERROR(VLOOKUP(Tabla2[[#This Row],[CONTRATISTA PRNCIPAL]],Hoja1!$L$5:$M$9,2,FALSE),"CJV")</f>
        <v>CJV</v>
      </c>
      <c r="S4033" s="40" t="str">
        <f>IF(Tabla2[[#This Row],[EMPRESA]]=Tabla2[[#This Row],[CONTRATISTA PRNCIPAL]],"Principal","Secundaria")</f>
        <v>Principal</v>
      </c>
      <c r="T4033" s="42">
        <f>IFERROR(1/COUNTIF(Tabla2[CONTRATISTA PRNCIPAL],Tabla2[[#This Row],[CONTRATISTA PRNCIPAL]]),0)</f>
        <v>0.005025125628140704</v>
      </c>
      <c r="U4033" s="43">
        <f>IF(((TODAY()-Tabla2[[#This Row],[FECHA NACIMIENTO]])/365)&lt;18,"Corregir", IF(((TODAY()-Tabla2[[#This Row],[FECHA NACIMIENTO]])/365)&gt;80, "Corregir",ROUNDDOWN(((TODAY()-Tabla2[[#This Row],[FECHA NACIMIENTO]])/365),0)))</f>
        <v>27</v>
      </c>
      <c r="V40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33" s="44" t="str">
        <f>+IF(Tabla2[[#This Row],[Edad]]="Corregir","Corregir","Ok")</f>
        <v>Ok</v>
      </c>
      <c r="X4033" s="42" t="str">
        <f>+IFERROR(VLOOKUP(Tabla2[[#This Row],[DISTRITO SEGÚN DNI]],Hoja1!$A$2:$B$32,2,FALSE),"No")</f>
        <v>No</v>
      </c>
      <c r="Y4033" s="42" t="str">
        <f>IF(OR(LOWER(Tabla2[[#This Row],[GENERO]])="masculino", LOWER(Tabla2[[#This Row],[GENERO]])="femenino"),"OK","Corregir")</f>
        <v>OK</v>
      </c>
      <c r="Z4033" s="42" t="str">
        <f>+IF(Tabla2[[#This Row],[Nro. DNI / CE]]="","Corregir",IF(LEN(Tabla2[[#This Row],[Nro. DNI / CE]])&gt;=8,"OK","Corregir"))</f>
        <v>OK</v>
      </c>
      <c r="AA4033" s="42">
        <f>COUNTIF(Tabla2[APELLIDOS Y NOMBRES],Tabla2[[#This Row],[APELLIDOS Y NOMBRES]])</f>
        <v>1</v>
      </c>
      <c r="AB4033" s="42">
        <f>IF(Tabla2[[#This Row],[Trabajador]]&gt;1,1/Tabla2[[#This Row],[Trabajador]],Tabla2[[#This Row],[Trabajador]])</f>
        <v>1</v>
      </c>
      <c r="AC4033" t="str">
        <f>+IFERROR(IF(Tabla2[[#This Row],[FECHA CESE/BAJA]]="","No Aplica",IF(AND(MONTH(Tabla2[[#This Row],[FECHA CESE/BAJA]])=MONTH(TODAY()-30),YEAR(Tabla2[[#This Row],[FECHA CESE/BAJA]])=YEAR(TODAY())),MONTH(TODAY()-30)&amp;"-"&amp;YEAR(TODAY()),"Borrar")),"No aplica")</f>
        <v>No aplica</v>
      </c>
      <c r="AD4033" t="str">
        <f>+IFERROR(IF(Tabla2[[#This Row],[FECHA INICIO DE LABORES EN OBRA]]="","No Aplica",IF(AND(MONTH(Tabla2[[#This Row],[FECHA INICIO DE LABORES EN OBRA]])=MONTH(TODAY()-30),YEAR(Tabla2[[#This Row],[FECHA INICIO DE LABORES EN OBRA]])=YEAR(TODAY())),MONTH(TODAY()-30)&amp;"-"&amp;YEAR(TODAY()),"No Aplica")),"No Aplica")</f>
        <v>No Aplica</v>
      </c>
    </row>
    <row r="4034" spans="1:30" x14ac:dyDescent="0.25">
      <c r="A4034" s="13" t="s">
        <v>12809</v>
      </c>
      <c r="B4034" s="15" t="s">
        <v>12854</v>
      </c>
      <c r="C4034" s="15" t="s">
        <v>12810</v>
      </c>
      <c r="D4034" s="15" t="s">
        <v>13193</v>
      </c>
      <c r="E4034" s="15" t="s">
        <v>13194</v>
      </c>
      <c r="F4034" s="39">
        <v>21357</v>
      </c>
      <c r="G4034" s="15">
        <v>3</v>
      </c>
      <c r="H4034" s="15" t="s">
        <v>12063</v>
      </c>
      <c r="I4034" s="15" t="s">
        <v>12813</v>
      </c>
      <c r="J4034" s="15" t="s">
        <v>13195</v>
      </c>
      <c r="K4034" s="15" t="s">
        <v>2162</v>
      </c>
      <c r="L4034" s="40" t="s">
        <v>6</v>
      </c>
      <c r="M4034" s="39" t="s">
        <v>29</v>
      </c>
      <c r="N4034" s="41" t="s">
        <v>2098</v>
      </c>
      <c r="O4034" s="39">
        <v>44522</v>
      </c>
      <c r="P4034" s="40">
        <v>1</v>
      </c>
      <c r="Q4034" s="40">
        <v>1</v>
      </c>
      <c r="R4034" s="40" t="str">
        <f>IFERROR(VLOOKUP(Tabla2[[#This Row],[CONTRATISTA PRNCIPAL]],Hoja1!$L$5:$M$9,2,FALSE),"CJV")</f>
        <v>CJV</v>
      </c>
      <c r="S4034" s="40" t="str">
        <f>IF(Tabla2[[#This Row],[EMPRESA]]=Tabla2[[#This Row],[CONTRATISTA PRNCIPAL]],"Principal","Secundaria")</f>
        <v>Secundaria</v>
      </c>
      <c r="T4034" s="42">
        <f>IFERROR(1/COUNTIF(Tabla2[CONTRATISTA PRNCIPAL],Tabla2[[#This Row],[CONTRATISTA PRNCIPAL]]),0)</f>
        <v>0.005025125628140704</v>
      </c>
      <c r="U4034" s="43">
        <f>IF(((TODAY()-Tabla2[[#This Row],[FECHA NACIMIENTO]])/365)&lt;18,"Corregir", IF(((TODAY()-Tabla2[[#This Row],[FECHA NACIMIENTO]])/365)&gt;80, "Corregir",ROUNDDOWN(((TODAY()-Tabla2[[#This Row],[FECHA NACIMIENTO]])/365),0)))</f>
        <v>65</v>
      </c>
      <c r="V40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34" s="44" t="str">
        <f>+IF(Tabla2[[#This Row],[Edad]]="Corregir","Corregir","Ok")</f>
        <v>Ok</v>
      </c>
      <c r="X4034" s="42" t="str">
        <f>+IFERROR(VLOOKUP(Tabla2[[#This Row],[DISTRITO SEGÚN DNI]],Hoja1!$A$2:$B$32,2,FALSE),"No")</f>
        <v>No</v>
      </c>
      <c r="Y4034" s="42" t="str">
        <f>IF(OR(LOWER(Tabla2[[#This Row],[GENERO]])="masculino", LOWER(Tabla2[[#This Row],[GENERO]])="femenino"),"OK","Corregir")</f>
        <v>OK</v>
      </c>
      <c r="Z4034" s="42" t="str">
        <f>+IF(Tabla2[[#This Row],[Nro. DNI / CE]]="","Corregir",IF(LEN(Tabla2[[#This Row],[Nro. DNI / CE]])&gt;=8,"OK","Corregir"))</f>
        <v>OK</v>
      </c>
      <c r="AA4034" s="42">
        <f>COUNTIF(Tabla2[APELLIDOS Y NOMBRES],Tabla2[[#This Row],[APELLIDOS Y NOMBRES]])</f>
        <v>1</v>
      </c>
      <c r="AB4034" s="42">
        <f>IF(Tabla2[[#This Row],[Trabajador]]&gt;1,1/Tabla2[[#This Row],[Trabajador]],Tabla2[[#This Row],[Trabajador]])</f>
        <v>1</v>
      </c>
      <c r="AC4034" t="str">
        <f>+IFERROR(IF(Tabla2[[#This Row],[FECHA CESE/BAJA]]="","No Aplica",IF(AND(MONTH(Tabla2[[#This Row],[FECHA CESE/BAJA]])=MONTH(TODAY()-30),YEAR(Tabla2[[#This Row],[FECHA CESE/BAJA]])=YEAR(TODAY())),MONTH(TODAY()-30)&amp;"-"&amp;YEAR(TODAY()),"Borrar")),"No aplica")</f>
        <v>No aplica</v>
      </c>
      <c r="AD4034" t="str">
        <f>+IFERROR(IF(Tabla2[[#This Row],[FECHA INICIO DE LABORES EN OBRA]]="","No Aplica",IF(AND(MONTH(Tabla2[[#This Row],[FECHA INICIO DE LABORES EN OBRA]])=MONTH(TODAY()-30),YEAR(Tabla2[[#This Row],[FECHA INICIO DE LABORES EN OBRA]])=YEAR(TODAY())),MONTH(TODAY()-30)&amp;"-"&amp;YEAR(TODAY()),"No Aplica")),"No Aplica")</f>
        <v>No Aplica</v>
      </c>
    </row>
    <row r="4035" spans="1:30" x14ac:dyDescent="0.25">
      <c r="A4035" s="13" t="s">
        <v>12809</v>
      </c>
      <c r="B4035" s="15" t="s">
        <v>12810</v>
      </c>
      <c r="C4035" s="15" t="s">
        <v>12810</v>
      </c>
      <c r="D4035" s="15">
        <v>42218360</v>
      </c>
      <c r="E4035" s="15" t="s">
        <v>94</v>
      </c>
      <c r="F4035" s="39">
        <v>30670</v>
      </c>
      <c r="G4035" s="15">
        <v>1</v>
      </c>
      <c r="H4035" s="15" t="s">
        <v>12903</v>
      </c>
      <c r="I4035" s="15" t="s">
        <v>12813</v>
      </c>
      <c r="J4035" s="15" t="s">
        <v>13196</v>
      </c>
      <c r="K4035" s="15" t="s">
        <v>2026</v>
      </c>
      <c r="L4035" s="40" t="s">
        <v>6</v>
      </c>
      <c r="M4035" s="39" t="s">
        <v>29</v>
      </c>
      <c r="N4035" s="41" t="s">
        <v>2098</v>
      </c>
      <c r="O4035" s="39">
        <v>42817</v>
      </c>
      <c r="P4035" s="40">
        <v>1</v>
      </c>
      <c r="Q4035" s="40">
        <v>1</v>
      </c>
      <c r="R4035" s="40" t="str">
        <f>IFERROR(VLOOKUP(Tabla2[[#This Row],[CONTRATISTA PRNCIPAL]],Hoja1!$L$5:$M$9,2,FALSE),"CJV")</f>
        <v>CJV</v>
      </c>
      <c r="S4035" s="40" t="str">
        <f>IF(Tabla2[[#This Row],[EMPRESA]]=Tabla2[[#This Row],[CONTRATISTA PRNCIPAL]],"Principal","Secundaria")</f>
        <v>Principal</v>
      </c>
      <c r="T4035" s="42">
        <f>IFERROR(1/COUNTIF(Tabla2[CONTRATISTA PRNCIPAL],Tabla2[[#This Row],[CONTRATISTA PRNCIPAL]]),0)</f>
        <v>0.005025125628140704</v>
      </c>
      <c r="U4035" s="43">
        <f>IF(((TODAY()-Tabla2[[#This Row],[FECHA NACIMIENTO]])/365)&lt;18,"Corregir", IF(((TODAY()-Tabla2[[#This Row],[FECHA NACIMIENTO]])/365)&gt;80, "Corregir",ROUNDDOWN(((TODAY()-Tabla2[[#This Row],[FECHA NACIMIENTO]])/365),0)))</f>
        <v>39</v>
      </c>
      <c r="V40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35" s="44" t="str">
        <f>+IF(Tabla2[[#This Row],[Edad]]="Corregir","Corregir","Ok")</f>
        <v>Ok</v>
      </c>
      <c r="X4035" s="42" t="str">
        <f>+IFERROR(VLOOKUP(Tabla2[[#This Row],[DISTRITO SEGÚN DNI]],Hoja1!$A$2:$B$32,2,FALSE),"No")</f>
        <v>BREÑA</v>
      </c>
      <c r="Y4035" s="42" t="str">
        <f>IF(OR(LOWER(Tabla2[[#This Row],[GENERO]])="masculino", LOWER(Tabla2[[#This Row],[GENERO]])="femenino"),"OK","Corregir")</f>
        <v>OK</v>
      </c>
      <c r="Z4035" s="42" t="str">
        <f>+IF(Tabla2[[#This Row],[Nro. DNI / CE]]="","Corregir",IF(LEN(Tabla2[[#This Row],[Nro. DNI / CE]])&gt;=8,"OK","Corregir"))</f>
        <v>OK</v>
      </c>
      <c r="AA4035" s="42">
        <f>COUNTIF(Tabla2[APELLIDOS Y NOMBRES],Tabla2[[#This Row],[APELLIDOS Y NOMBRES]])</f>
        <v>1</v>
      </c>
      <c r="AB4035" s="42">
        <f>IF(Tabla2[[#This Row],[Trabajador]]&gt;1,1/Tabla2[[#This Row],[Trabajador]],Tabla2[[#This Row],[Trabajador]])</f>
        <v>1</v>
      </c>
      <c r="AC4035" t="str">
        <f>+IFERROR(IF(Tabla2[[#This Row],[FECHA CESE/BAJA]]="","No Aplica",IF(AND(MONTH(Tabla2[[#This Row],[FECHA CESE/BAJA]])=MONTH(TODAY()-30),YEAR(Tabla2[[#This Row],[FECHA CESE/BAJA]])=YEAR(TODAY())),MONTH(TODAY()-30)&amp;"-"&amp;YEAR(TODAY()),"Borrar")),"No aplica")</f>
        <v>No aplica</v>
      </c>
      <c r="AD4035" t="str">
        <f>+IFERROR(IF(Tabla2[[#This Row],[FECHA INICIO DE LABORES EN OBRA]]="","No Aplica",IF(AND(MONTH(Tabla2[[#This Row],[FECHA INICIO DE LABORES EN OBRA]])=MONTH(TODAY()-30),YEAR(Tabla2[[#This Row],[FECHA INICIO DE LABORES EN OBRA]])=YEAR(TODAY())),MONTH(TODAY()-30)&amp;"-"&amp;YEAR(TODAY()),"No Aplica")),"No Aplica")</f>
        <v>No Aplica</v>
      </c>
    </row>
    <row r="4036" spans="1:30" x14ac:dyDescent="0.25">
      <c r="A4036" s="13" t="s">
        <v>12809</v>
      </c>
      <c r="B4036" s="15" t="s">
        <v>12810</v>
      </c>
      <c r="C4036" s="15" t="s">
        <v>12810</v>
      </c>
      <c r="D4036" s="15">
        <v>42285807</v>
      </c>
      <c r="E4036" s="15" t="s">
        <v>13197</v>
      </c>
      <c r="F4036" s="39">
        <v>30760</v>
      </c>
      <c r="G4036" s="15">
        <v>3</v>
      </c>
      <c r="H4036" s="15" t="s">
        <v>12812</v>
      </c>
      <c r="I4036" s="15" t="s">
        <v>12813</v>
      </c>
      <c r="J4036" s="15" t="s">
        <v>13198</v>
      </c>
      <c r="K4036" s="15" t="s">
        <v>2237</v>
      </c>
      <c r="L4036" s="40" t="s">
        <v>6</v>
      </c>
      <c r="M4036" s="39" t="s">
        <v>29</v>
      </c>
      <c r="N4036" s="41" t="s">
        <v>2098</v>
      </c>
      <c r="O4036" s="39">
        <v>45117</v>
      </c>
      <c r="P4036" s="40">
        <v>1</v>
      </c>
      <c r="Q4036" s="40">
        <v>1</v>
      </c>
      <c r="R4036" s="40" t="str">
        <f>IFERROR(VLOOKUP(Tabla2[[#This Row],[CONTRATISTA PRNCIPAL]],Hoja1!$L$5:$M$9,2,FALSE),"CJV")</f>
        <v>CJV</v>
      </c>
      <c r="S4036" s="40" t="str">
        <f>IF(Tabla2[[#This Row],[EMPRESA]]=Tabla2[[#This Row],[CONTRATISTA PRNCIPAL]],"Principal","Secundaria")</f>
        <v>Principal</v>
      </c>
      <c r="T4036" s="42">
        <f>IFERROR(1/COUNTIF(Tabla2[CONTRATISTA PRNCIPAL],Tabla2[[#This Row],[CONTRATISTA PRNCIPAL]]),0)</f>
        <v>0.005025125628140704</v>
      </c>
      <c r="U4036" s="43">
        <f>IF(((TODAY()-Tabla2[[#This Row],[FECHA NACIMIENTO]])/365)&lt;18,"Corregir", IF(((TODAY()-Tabla2[[#This Row],[FECHA NACIMIENTO]])/365)&gt;80, "Corregir",ROUNDDOWN(((TODAY()-Tabla2[[#This Row],[FECHA NACIMIENTO]])/365),0)))</f>
        <v>39</v>
      </c>
      <c r="V40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36" s="44" t="str">
        <f>+IF(Tabla2[[#This Row],[Edad]]="Corregir","Corregir","Ok")</f>
        <v>Ok</v>
      </c>
      <c r="X4036" s="42" t="str">
        <f>+IFERROR(VLOOKUP(Tabla2[[#This Row],[DISTRITO SEGÚN DNI]],Hoja1!$A$2:$B$32,2,FALSE),"No")</f>
        <v>No</v>
      </c>
      <c r="Y4036" s="42" t="str">
        <f>IF(OR(LOWER(Tabla2[[#This Row],[GENERO]])="masculino", LOWER(Tabla2[[#This Row],[GENERO]])="femenino"),"OK","Corregir")</f>
        <v>OK</v>
      </c>
      <c r="Z4036" s="42" t="str">
        <f>+IF(Tabla2[[#This Row],[Nro. DNI / CE]]="","Corregir",IF(LEN(Tabla2[[#This Row],[Nro. DNI / CE]])&gt;=8,"OK","Corregir"))</f>
        <v>OK</v>
      </c>
      <c r="AA4036" s="42">
        <f>COUNTIF(Tabla2[APELLIDOS Y NOMBRES],Tabla2[[#This Row],[APELLIDOS Y NOMBRES]])</f>
        <v>1</v>
      </c>
      <c r="AB4036" s="42">
        <f>IF(Tabla2[[#This Row],[Trabajador]]&gt;1,1/Tabla2[[#This Row],[Trabajador]],Tabla2[[#This Row],[Trabajador]])</f>
        <v>1</v>
      </c>
      <c r="AC4036" t="str">
        <f>+IFERROR(IF(Tabla2[[#This Row],[FECHA CESE/BAJA]]="","No Aplica",IF(AND(MONTH(Tabla2[[#This Row],[FECHA CESE/BAJA]])=MONTH(TODAY()-30),YEAR(Tabla2[[#This Row],[FECHA CESE/BAJA]])=YEAR(TODAY())),MONTH(TODAY()-30)&amp;"-"&amp;YEAR(TODAY()),"Borrar")),"No aplica")</f>
        <v>No aplica</v>
      </c>
      <c r="AD4036" t="str">
        <f>+IFERROR(IF(Tabla2[[#This Row],[FECHA INICIO DE LABORES EN OBRA]]="","No Aplica",IF(AND(MONTH(Tabla2[[#This Row],[FECHA INICIO DE LABORES EN OBRA]])=MONTH(TODAY()-30),YEAR(Tabla2[[#This Row],[FECHA INICIO DE LABORES EN OBRA]])=YEAR(TODAY())),MONTH(TODAY()-30)&amp;"-"&amp;YEAR(TODAY()),"No Aplica")),"No Aplica")</f>
        <v>No Aplica</v>
      </c>
    </row>
    <row r="4037" spans="1:30" x14ac:dyDescent="0.25">
      <c r="A4037" s="13" t="s">
        <v>12809</v>
      </c>
      <c r="B4037" s="15" t="s">
        <v>12810</v>
      </c>
      <c r="C4037" s="15" t="s">
        <v>12810</v>
      </c>
      <c r="D4037" s="15">
        <v>42083398</v>
      </c>
      <c r="E4037" s="15" t="s">
        <v>13199</v>
      </c>
      <c r="F4037" s="39">
        <v>30239</v>
      </c>
      <c r="G4037" s="15">
        <v>3</v>
      </c>
      <c r="H4037" s="15" t="s">
        <v>12812</v>
      </c>
      <c r="I4037" s="15" t="s">
        <v>12813</v>
      </c>
      <c r="J4037" s="15" t="s">
        <v>13200</v>
      </c>
      <c r="K4037" s="15" t="s">
        <v>2267</v>
      </c>
      <c r="L4037" s="40" t="s">
        <v>6</v>
      </c>
      <c r="M4037" s="39" t="s">
        <v>29</v>
      </c>
      <c r="N4037" s="41" t="s">
        <v>2098</v>
      </c>
      <c r="O4037" s="39">
        <v>43808</v>
      </c>
      <c r="P4037" s="40">
        <v>1</v>
      </c>
      <c r="Q4037" s="40">
        <v>1</v>
      </c>
      <c r="R4037" s="40" t="str">
        <f>IFERROR(VLOOKUP(Tabla2[[#This Row],[CONTRATISTA PRNCIPAL]],Hoja1!$L$5:$M$9,2,FALSE),"CJV")</f>
        <v>CJV</v>
      </c>
      <c r="S4037" s="40" t="str">
        <f>IF(Tabla2[[#This Row],[EMPRESA]]=Tabla2[[#This Row],[CONTRATISTA PRNCIPAL]],"Principal","Secundaria")</f>
        <v>Principal</v>
      </c>
      <c r="T4037" s="42">
        <f>IFERROR(1/COUNTIF(Tabla2[CONTRATISTA PRNCIPAL],Tabla2[[#This Row],[CONTRATISTA PRNCIPAL]]),0)</f>
        <v>0.005025125628140704</v>
      </c>
      <c r="U4037" s="43">
        <f>IF(((TODAY()-Tabla2[[#This Row],[FECHA NACIMIENTO]])/365)&lt;18,"Corregir", IF(((TODAY()-Tabla2[[#This Row],[FECHA NACIMIENTO]])/365)&gt;80, "Corregir",ROUNDDOWN(((TODAY()-Tabla2[[#This Row],[FECHA NACIMIENTO]])/365),0)))</f>
        <v>40</v>
      </c>
      <c r="V40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37" s="44" t="str">
        <f>+IF(Tabla2[[#This Row],[Edad]]="Corregir","Corregir","Ok")</f>
        <v>Ok</v>
      </c>
      <c r="X4037" s="42" t="str">
        <f>+IFERROR(VLOOKUP(Tabla2[[#This Row],[DISTRITO SEGÚN DNI]],Hoja1!$A$2:$B$32,2,FALSE),"No")</f>
        <v>No</v>
      </c>
      <c r="Y4037" s="42" t="str">
        <f>IF(OR(LOWER(Tabla2[[#This Row],[GENERO]])="masculino", LOWER(Tabla2[[#This Row],[GENERO]])="femenino"),"OK","Corregir")</f>
        <v>OK</v>
      </c>
      <c r="Z4037" s="42" t="str">
        <f>+IF(Tabla2[[#This Row],[Nro. DNI / CE]]="","Corregir",IF(LEN(Tabla2[[#This Row],[Nro. DNI / CE]])&gt;=8,"OK","Corregir"))</f>
        <v>OK</v>
      </c>
      <c r="AA4037" s="42">
        <f>COUNTIF(Tabla2[APELLIDOS Y NOMBRES],Tabla2[[#This Row],[APELLIDOS Y NOMBRES]])</f>
        <v>1</v>
      </c>
      <c r="AB4037" s="42">
        <f>IF(Tabla2[[#This Row],[Trabajador]]&gt;1,1/Tabla2[[#This Row],[Trabajador]],Tabla2[[#This Row],[Trabajador]])</f>
        <v>1</v>
      </c>
      <c r="AC4037" t="str">
        <f>+IFERROR(IF(Tabla2[[#This Row],[FECHA CESE/BAJA]]="","No Aplica",IF(AND(MONTH(Tabla2[[#This Row],[FECHA CESE/BAJA]])=MONTH(TODAY()-30),YEAR(Tabla2[[#This Row],[FECHA CESE/BAJA]])=YEAR(TODAY())),MONTH(TODAY()-30)&amp;"-"&amp;YEAR(TODAY()),"Borrar")),"No aplica")</f>
        <v>No aplica</v>
      </c>
      <c r="AD4037" t="str">
        <f>+IFERROR(IF(Tabla2[[#This Row],[FECHA INICIO DE LABORES EN OBRA]]="","No Aplica",IF(AND(MONTH(Tabla2[[#This Row],[FECHA INICIO DE LABORES EN OBRA]])=MONTH(TODAY()-30),YEAR(Tabla2[[#This Row],[FECHA INICIO DE LABORES EN OBRA]])=YEAR(TODAY())),MONTH(TODAY()-30)&amp;"-"&amp;YEAR(TODAY()),"No Aplica")),"No Aplica")</f>
        <v>No Aplica</v>
      </c>
    </row>
    <row r="4038" spans="1:30" x14ac:dyDescent="0.25">
      <c r="A4038" s="13" t="s">
        <v>12809</v>
      </c>
      <c r="B4038" s="15" t="s">
        <v>12810</v>
      </c>
      <c r="C4038" s="15" t="s">
        <v>12810</v>
      </c>
      <c r="D4038" s="15">
        <v>43424629</v>
      </c>
      <c r="E4038" s="15" t="s">
        <v>13201</v>
      </c>
      <c r="F4038" s="39">
        <v>31379</v>
      </c>
      <c r="G4038" s="15">
        <v>3</v>
      </c>
      <c r="H4038" s="15" t="s">
        <v>12812</v>
      </c>
      <c r="I4038" s="15" t="s">
        <v>12813</v>
      </c>
      <c r="J4038" s="15" t="s">
        <v>13202</v>
      </c>
      <c r="K4038" s="15" t="s">
        <v>2242</v>
      </c>
      <c r="L4038" s="40" t="s">
        <v>6</v>
      </c>
      <c r="M4038" s="39" t="s">
        <v>29</v>
      </c>
      <c r="N4038" s="41" t="s">
        <v>2098</v>
      </c>
      <c r="O4038" s="39">
        <v>44798</v>
      </c>
      <c r="P4038" s="40">
        <v>1</v>
      </c>
      <c r="Q4038" s="40">
        <v>1</v>
      </c>
      <c r="R4038" s="40" t="str">
        <f>IFERROR(VLOOKUP(Tabla2[[#This Row],[CONTRATISTA PRNCIPAL]],Hoja1!$L$5:$M$9,2,FALSE),"CJV")</f>
        <v>CJV</v>
      </c>
      <c r="S4038" s="40" t="str">
        <f>IF(Tabla2[[#This Row],[EMPRESA]]=Tabla2[[#This Row],[CONTRATISTA PRNCIPAL]],"Principal","Secundaria")</f>
        <v>Principal</v>
      </c>
      <c r="T4038" s="42">
        <f>IFERROR(1/COUNTIF(Tabla2[CONTRATISTA PRNCIPAL],Tabla2[[#This Row],[CONTRATISTA PRNCIPAL]]),0)</f>
        <v>0.005025125628140704</v>
      </c>
      <c r="U4038" s="43">
        <f>IF(((TODAY()-Tabla2[[#This Row],[FECHA NACIMIENTO]])/365)&lt;18,"Corregir", IF(((TODAY()-Tabla2[[#This Row],[FECHA NACIMIENTO]])/365)&gt;80, "Corregir",ROUNDDOWN(((TODAY()-Tabla2[[#This Row],[FECHA NACIMIENTO]])/365),0)))</f>
        <v>37</v>
      </c>
      <c r="V40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38" s="44" t="str">
        <f>+IF(Tabla2[[#This Row],[Edad]]="Corregir","Corregir","Ok")</f>
        <v>Ok</v>
      </c>
      <c r="X4038" s="42" t="str">
        <f>+IFERROR(VLOOKUP(Tabla2[[#This Row],[DISTRITO SEGÚN DNI]],Hoja1!$A$2:$B$32,2,FALSE),"No")</f>
        <v>No</v>
      </c>
      <c r="Y4038" s="42" t="str">
        <f>IF(OR(LOWER(Tabla2[[#This Row],[GENERO]])="masculino", LOWER(Tabla2[[#This Row],[GENERO]])="femenino"),"OK","Corregir")</f>
        <v>OK</v>
      </c>
      <c r="Z4038" s="42" t="str">
        <f>+IF(Tabla2[[#This Row],[Nro. DNI / CE]]="","Corregir",IF(LEN(Tabla2[[#This Row],[Nro. DNI / CE]])&gt;=8,"OK","Corregir"))</f>
        <v>OK</v>
      </c>
      <c r="AA4038" s="42">
        <f>COUNTIF(Tabla2[APELLIDOS Y NOMBRES],Tabla2[[#This Row],[APELLIDOS Y NOMBRES]])</f>
        <v>1</v>
      </c>
      <c r="AB4038" s="42">
        <f>IF(Tabla2[[#This Row],[Trabajador]]&gt;1,1/Tabla2[[#This Row],[Trabajador]],Tabla2[[#This Row],[Trabajador]])</f>
        <v>1</v>
      </c>
      <c r="AC4038" t="str">
        <f>+IFERROR(IF(Tabla2[[#This Row],[FECHA CESE/BAJA]]="","No Aplica",IF(AND(MONTH(Tabla2[[#This Row],[FECHA CESE/BAJA]])=MONTH(TODAY()-30),YEAR(Tabla2[[#This Row],[FECHA CESE/BAJA]])=YEAR(TODAY())),MONTH(TODAY()-30)&amp;"-"&amp;YEAR(TODAY()),"Borrar")),"No aplica")</f>
        <v>No aplica</v>
      </c>
      <c r="AD4038" t="str">
        <f>+IFERROR(IF(Tabla2[[#This Row],[FECHA INICIO DE LABORES EN OBRA]]="","No Aplica",IF(AND(MONTH(Tabla2[[#This Row],[FECHA INICIO DE LABORES EN OBRA]])=MONTH(TODAY()-30),YEAR(Tabla2[[#This Row],[FECHA INICIO DE LABORES EN OBRA]])=YEAR(TODAY())),MONTH(TODAY()-30)&amp;"-"&amp;YEAR(TODAY()),"No Aplica")),"No Aplica")</f>
        <v>No Aplica</v>
      </c>
    </row>
    <row r="4039" spans="1:30" x14ac:dyDescent="0.25">
      <c r="A4039" s="13" t="s">
        <v>12809</v>
      </c>
      <c r="B4039" s="15" t="s">
        <v>12810</v>
      </c>
      <c r="C4039" s="15" t="s">
        <v>12810</v>
      </c>
      <c r="D4039" s="15">
        <v>20430792</v>
      </c>
      <c r="E4039" s="15" t="s">
        <v>13203</v>
      </c>
      <c r="F4039" s="39">
        <v>27323</v>
      </c>
      <c r="G4039" s="15">
        <v>3</v>
      </c>
      <c r="H4039" s="15" t="s">
        <v>12812</v>
      </c>
      <c r="I4039" s="15" t="s">
        <v>12813</v>
      </c>
      <c r="J4039" s="15" t="s">
        <v>13204</v>
      </c>
      <c r="K4039" s="15" t="s">
        <v>2174</v>
      </c>
      <c r="L4039" s="40" t="s">
        <v>6</v>
      </c>
      <c r="M4039" s="39" t="s">
        <v>29</v>
      </c>
      <c r="N4039" s="41" t="s">
        <v>2098</v>
      </c>
      <c r="O4039" s="39">
        <v>43713</v>
      </c>
      <c r="P4039" s="40">
        <v>1</v>
      </c>
      <c r="Q4039" s="40">
        <v>1</v>
      </c>
      <c r="R4039" s="40" t="str">
        <f>IFERROR(VLOOKUP(Tabla2[[#This Row],[CONTRATISTA PRNCIPAL]],Hoja1!$L$5:$M$9,2,FALSE),"CJV")</f>
        <v>CJV</v>
      </c>
      <c r="S4039" s="40" t="str">
        <f>IF(Tabla2[[#This Row],[EMPRESA]]=Tabla2[[#This Row],[CONTRATISTA PRNCIPAL]],"Principal","Secundaria")</f>
        <v>Principal</v>
      </c>
      <c r="T4039" s="42">
        <f>IFERROR(1/COUNTIF(Tabla2[CONTRATISTA PRNCIPAL],Tabla2[[#This Row],[CONTRATISTA PRNCIPAL]]),0)</f>
        <v>0.005025125628140704</v>
      </c>
      <c r="U4039" s="43">
        <f>IF(((TODAY()-Tabla2[[#This Row],[FECHA NACIMIENTO]])/365)&lt;18,"Corregir", IF(((TODAY()-Tabla2[[#This Row],[FECHA NACIMIENTO]])/365)&gt;80, "Corregir",ROUNDDOWN(((TODAY()-Tabla2[[#This Row],[FECHA NACIMIENTO]])/365),0)))</f>
        <v>48</v>
      </c>
      <c r="V40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39" s="44" t="str">
        <f>+IF(Tabla2[[#This Row],[Edad]]="Corregir","Corregir","Ok")</f>
        <v>Ok</v>
      </c>
      <c r="X4039" s="42" t="str">
        <f>+IFERROR(VLOOKUP(Tabla2[[#This Row],[DISTRITO SEGÚN DNI]],Hoja1!$A$2:$B$32,2,FALSE),"No")</f>
        <v>No</v>
      </c>
      <c r="Y4039" s="42" t="str">
        <f>IF(OR(LOWER(Tabla2[[#This Row],[GENERO]])="masculino", LOWER(Tabla2[[#This Row],[GENERO]])="femenino"),"OK","Corregir")</f>
        <v>OK</v>
      </c>
      <c r="Z4039" s="42" t="str">
        <f>+IF(Tabla2[[#This Row],[Nro. DNI / CE]]="","Corregir",IF(LEN(Tabla2[[#This Row],[Nro. DNI / CE]])&gt;=8,"OK","Corregir"))</f>
        <v>OK</v>
      </c>
      <c r="AA4039" s="42">
        <f>COUNTIF(Tabla2[APELLIDOS Y NOMBRES],Tabla2[[#This Row],[APELLIDOS Y NOMBRES]])</f>
        <v>1</v>
      </c>
      <c r="AB4039" s="42">
        <f>IF(Tabla2[[#This Row],[Trabajador]]&gt;1,1/Tabla2[[#This Row],[Trabajador]],Tabla2[[#This Row],[Trabajador]])</f>
        <v>1</v>
      </c>
      <c r="AC4039" t="str">
        <f>+IFERROR(IF(Tabla2[[#This Row],[FECHA CESE/BAJA]]="","No Aplica",IF(AND(MONTH(Tabla2[[#This Row],[FECHA CESE/BAJA]])=MONTH(TODAY()-30),YEAR(Tabla2[[#This Row],[FECHA CESE/BAJA]])=YEAR(TODAY())),MONTH(TODAY()-30)&amp;"-"&amp;YEAR(TODAY()),"Borrar")),"No aplica")</f>
        <v>No aplica</v>
      </c>
      <c r="AD4039" t="str">
        <f>+IFERROR(IF(Tabla2[[#This Row],[FECHA INICIO DE LABORES EN OBRA]]="","No Aplica",IF(AND(MONTH(Tabla2[[#This Row],[FECHA INICIO DE LABORES EN OBRA]])=MONTH(TODAY()-30),YEAR(Tabla2[[#This Row],[FECHA INICIO DE LABORES EN OBRA]])=YEAR(TODAY())),MONTH(TODAY()-30)&amp;"-"&amp;YEAR(TODAY()),"No Aplica")),"No Aplica")</f>
        <v>No Aplica</v>
      </c>
    </row>
    <row r="4040" spans="1:30" x14ac:dyDescent="0.25">
      <c r="A4040" s="13" t="s">
        <v>12809</v>
      </c>
      <c r="B4040" s="15" t="s">
        <v>12810</v>
      </c>
      <c r="C4040" s="15" t="s">
        <v>12810</v>
      </c>
      <c r="D4040" s="15" t="s">
        <v>13205</v>
      </c>
      <c r="E4040" s="15" t="s">
        <v>13206</v>
      </c>
      <c r="F4040" s="39">
        <v>25504</v>
      </c>
      <c r="G4040" s="15">
        <v>3</v>
      </c>
      <c r="H4040" s="15" t="s">
        <v>12812</v>
      </c>
      <c r="I4040" s="15" t="s">
        <v>12813</v>
      </c>
      <c r="J4040" s="15" t="s">
        <v>13207</v>
      </c>
      <c r="K4040" s="15" t="s">
        <v>2272</v>
      </c>
      <c r="L4040" s="40" t="s">
        <v>6</v>
      </c>
      <c r="M4040" s="39" t="s">
        <v>29</v>
      </c>
      <c r="N4040" s="41" t="s">
        <v>2098</v>
      </c>
      <c r="O4040" s="39">
        <v>44972</v>
      </c>
      <c r="P4040" s="40">
        <v>1</v>
      </c>
      <c r="Q4040" s="40">
        <v>1</v>
      </c>
      <c r="R4040" s="40" t="str">
        <f>IFERROR(VLOOKUP(Tabla2[[#This Row],[CONTRATISTA PRNCIPAL]],Hoja1!$L$5:$M$9,2,FALSE),"CJV")</f>
        <v>CJV</v>
      </c>
      <c r="S4040" s="40" t="str">
        <f>IF(Tabla2[[#This Row],[EMPRESA]]=Tabla2[[#This Row],[CONTRATISTA PRNCIPAL]],"Principal","Secundaria")</f>
        <v>Principal</v>
      </c>
      <c r="T4040" s="42">
        <f>IFERROR(1/COUNTIF(Tabla2[CONTRATISTA PRNCIPAL],Tabla2[[#This Row],[CONTRATISTA PRNCIPAL]]),0)</f>
        <v>0.005025125628140704</v>
      </c>
      <c r="U4040" s="43">
        <f>IF(((TODAY()-Tabla2[[#This Row],[FECHA NACIMIENTO]])/365)&lt;18,"Corregir", IF(((TODAY()-Tabla2[[#This Row],[FECHA NACIMIENTO]])/365)&gt;80, "Corregir",ROUNDDOWN(((TODAY()-Tabla2[[#This Row],[FECHA NACIMIENTO]])/365),0)))</f>
        <v>53</v>
      </c>
      <c r="V40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40" s="44" t="str">
        <f>+IF(Tabla2[[#This Row],[Edad]]="Corregir","Corregir","Ok")</f>
        <v>Ok</v>
      </c>
      <c r="X4040" s="42" t="str">
        <f>+IFERROR(VLOOKUP(Tabla2[[#This Row],[DISTRITO SEGÚN DNI]],Hoja1!$A$2:$B$32,2,FALSE),"No")</f>
        <v>No</v>
      </c>
      <c r="Y4040" s="42" t="str">
        <f>IF(OR(LOWER(Tabla2[[#This Row],[GENERO]])="masculino", LOWER(Tabla2[[#This Row],[GENERO]])="femenino"),"OK","Corregir")</f>
        <v>OK</v>
      </c>
      <c r="Z4040" s="42" t="str">
        <f>+IF(Tabla2[[#This Row],[Nro. DNI / CE]]="","Corregir",IF(LEN(Tabla2[[#This Row],[Nro. DNI / CE]])&gt;=8,"OK","Corregir"))</f>
        <v>OK</v>
      </c>
      <c r="AA4040" s="42">
        <f>COUNTIF(Tabla2[APELLIDOS Y NOMBRES],Tabla2[[#This Row],[APELLIDOS Y NOMBRES]])</f>
        <v>1</v>
      </c>
      <c r="AB4040" s="42">
        <f>IF(Tabla2[[#This Row],[Trabajador]]&gt;1,1/Tabla2[[#This Row],[Trabajador]],Tabla2[[#This Row],[Trabajador]])</f>
        <v>1</v>
      </c>
      <c r="AC4040" t="str">
        <f>+IFERROR(IF(Tabla2[[#This Row],[FECHA CESE/BAJA]]="","No Aplica",IF(AND(MONTH(Tabla2[[#This Row],[FECHA CESE/BAJA]])=MONTH(TODAY()-30),YEAR(Tabla2[[#This Row],[FECHA CESE/BAJA]])=YEAR(TODAY())),MONTH(TODAY()-30)&amp;"-"&amp;YEAR(TODAY()),"Borrar")),"No aplica")</f>
        <v>No aplica</v>
      </c>
      <c r="AD4040" t="str">
        <f>+IFERROR(IF(Tabla2[[#This Row],[FECHA INICIO DE LABORES EN OBRA]]="","No Aplica",IF(AND(MONTH(Tabla2[[#This Row],[FECHA INICIO DE LABORES EN OBRA]])=MONTH(TODAY()-30),YEAR(Tabla2[[#This Row],[FECHA INICIO DE LABORES EN OBRA]])=YEAR(TODAY())),MONTH(TODAY()-30)&amp;"-"&amp;YEAR(TODAY()),"No Aplica")),"No Aplica")</f>
        <v>No Aplica</v>
      </c>
    </row>
    <row r="4041" spans="1:30" x14ac:dyDescent="0.25">
      <c r="A4041" s="13" t="s">
        <v>12809</v>
      </c>
      <c r="B4041" s="15" t="s">
        <v>12810</v>
      </c>
      <c r="C4041" s="15" t="s">
        <v>12810</v>
      </c>
      <c r="D4041" s="15">
        <v>40188879</v>
      </c>
      <c r="E4041" s="15" t="s">
        <v>13208</v>
      </c>
      <c r="F4041" s="39">
        <v>28974</v>
      </c>
      <c r="G4041" s="15">
        <v>3</v>
      </c>
      <c r="H4041" s="15" t="s">
        <v>13014</v>
      </c>
      <c r="I4041" s="15" t="s">
        <v>12813</v>
      </c>
      <c r="J4041" s="15" t="s">
        <v>13209</v>
      </c>
      <c r="K4041" s="15" t="s">
        <v>2182</v>
      </c>
      <c r="L4041" s="40" t="s">
        <v>6</v>
      </c>
      <c r="M4041" s="39" t="s">
        <v>29</v>
      </c>
      <c r="N4041" s="41" t="s">
        <v>2098</v>
      </c>
      <c r="O4041" s="39">
        <v>44158</v>
      </c>
      <c r="P4041" s="40">
        <v>1</v>
      </c>
      <c r="Q4041" s="40">
        <v>1</v>
      </c>
      <c r="R4041" s="40" t="str">
        <f>IFERROR(VLOOKUP(Tabla2[[#This Row],[CONTRATISTA PRNCIPAL]],Hoja1!$L$5:$M$9,2,FALSE),"CJV")</f>
        <v>CJV</v>
      </c>
      <c r="S4041" s="40" t="str">
        <f>IF(Tabla2[[#This Row],[EMPRESA]]=Tabla2[[#This Row],[CONTRATISTA PRNCIPAL]],"Principal","Secundaria")</f>
        <v>Principal</v>
      </c>
      <c r="T4041" s="42">
        <f>IFERROR(1/COUNTIF(Tabla2[CONTRATISTA PRNCIPAL],Tabla2[[#This Row],[CONTRATISTA PRNCIPAL]]),0)</f>
        <v>0.005025125628140704</v>
      </c>
      <c r="U4041" s="43">
        <f>IF(((TODAY()-Tabla2[[#This Row],[FECHA NACIMIENTO]])/365)&lt;18,"Corregir", IF(((TODAY()-Tabla2[[#This Row],[FECHA NACIMIENTO]])/365)&gt;80, "Corregir",ROUNDDOWN(((TODAY()-Tabla2[[#This Row],[FECHA NACIMIENTO]])/365),0)))</f>
        <v>44</v>
      </c>
      <c r="V40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41" s="44" t="str">
        <f>+IF(Tabla2[[#This Row],[Edad]]="Corregir","Corregir","Ok")</f>
        <v>Ok</v>
      </c>
      <c r="X4041" s="42" t="str">
        <f>+IFERROR(VLOOKUP(Tabla2[[#This Row],[DISTRITO SEGÚN DNI]],Hoja1!$A$2:$B$32,2,FALSE),"No")</f>
        <v>No</v>
      </c>
      <c r="Y4041" s="42" t="str">
        <f>IF(OR(LOWER(Tabla2[[#This Row],[GENERO]])="masculino", LOWER(Tabla2[[#This Row],[GENERO]])="femenino"),"OK","Corregir")</f>
        <v>OK</v>
      </c>
      <c r="Z4041" s="42" t="str">
        <f>+IF(Tabla2[[#This Row],[Nro. DNI / CE]]="","Corregir",IF(LEN(Tabla2[[#This Row],[Nro. DNI / CE]])&gt;=8,"OK","Corregir"))</f>
        <v>OK</v>
      </c>
      <c r="AA4041" s="42">
        <f>COUNTIF(Tabla2[APELLIDOS Y NOMBRES],Tabla2[[#This Row],[APELLIDOS Y NOMBRES]])</f>
        <v>1</v>
      </c>
      <c r="AB4041" s="42">
        <f>IF(Tabla2[[#This Row],[Trabajador]]&gt;1,1/Tabla2[[#This Row],[Trabajador]],Tabla2[[#This Row],[Trabajador]])</f>
        <v>1</v>
      </c>
      <c r="AC4041" t="str">
        <f>+IFERROR(IF(Tabla2[[#This Row],[FECHA CESE/BAJA]]="","No Aplica",IF(AND(MONTH(Tabla2[[#This Row],[FECHA CESE/BAJA]])=MONTH(TODAY()-30),YEAR(Tabla2[[#This Row],[FECHA CESE/BAJA]])=YEAR(TODAY())),MONTH(TODAY()-30)&amp;"-"&amp;YEAR(TODAY()),"Borrar")),"No aplica")</f>
        <v>No aplica</v>
      </c>
      <c r="AD4041" t="str">
        <f>+IFERROR(IF(Tabla2[[#This Row],[FECHA INICIO DE LABORES EN OBRA]]="","No Aplica",IF(AND(MONTH(Tabla2[[#This Row],[FECHA INICIO DE LABORES EN OBRA]])=MONTH(TODAY()-30),YEAR(Tabla2[[#This Row],[FECHA INICIO DE LABORES EN OBRA]])=YEAR(TODAY())),MONTH(TODAY()-30)&amp;"-"&amp;YEAR(TODAY()),"No Aplica")),"No Aplica")</f>
        <v>No Aplica</v>
      </c>
    </row>
    <row r="4042" spans="1:30" x14ac:dyDescent="0.25">
      <c r="A4042" s="13" t="s">
        <v>12809</v>
      </c>
      <c r="B4042" s="15" t="s">
        <v>12810</v>
      </c>
      <c r="C4042" s="15" t="s">
        <v>12810</v>
      </c>
      <c r="D4042" s="15">
        <v>10514691</v>
      </c>
      <c r="E4042" s="15" t="s">
        <v>13210</v>
      </c>
      <c r="F4042" s="39">
        <v>27702</v>
      </c>
      <c r="G4042" s="15">
        <v>3</v>
      </c>
      <c r="H4042" s="15" t="s">
        <v>12828</v>
      </c>
      <c r="I4042" s="15" t="s">
        <v>12813</v>
      </c>
      <c r="J4042" s="15" t="s">
        <v>13211</v>
      </c>
      <c r="K4042" s="15" t="s">
        <v>5222</v>
      </c>
      <c r="L4042" s="40" t="s">
        <v>6</v>
      </c>
      <c r="M4042" s="39" t="s">
        <v>29</v>
      </c>
      <c r="N4042" s="41" t="s">
        <v>2098</v>
      </c>
      <c r="O4042" s="39">
        <v>43615</v>
      </c>
      <c r="P4042" s="40">
        <v>1</v>
      </c>
      <c r="Q4042" s="40">
        <v>2</v>
      </c>
      <c r="R4042" s="40" t="str">
        <f>IFERROR(VLOOKUP(Tabla2[[#This Row],[CONTRATISTA PRNCIPAL]],Hoja1!$L$5:$M$9,2,FALSE),"CJV")</f>
        <v>CJV</v>
      </c>
      <c r="S4042" s="40" t="str">
        <f>IF(Tabla2[[#This Row],[EMPRESA]]=Tabla2[[#This Row],[CONTRATISTA PRNCIPAL]],"Principal","Secundaria")</f>
        <v>Principal</v>
      </c>
      <c r="T4042" s="42">
        <f>IFERROR(1/COUNTIF(Tabla2[CONTRATISTA PRNCIPAL],Tabla2[[#This Row],[CONTRATISTA PRNCIPAL]]),0)</f>
        <v>0.005025125628140704</v>
      </c>
      <c r="U4042" s="43">
        <f>IF(((TODAY()-Tabla2[[#This Row],[FECHA NACIMIENTO]])/365)&lt;18,"Corregir", IF(((TODAY()-Tabla2[[#This Row],[FECHA NACIMIENTO]])/365)&gt;80, "Corregir",ROUNDDOWN(((TODAY()-Tabla2[[#This Row],[FECHA NACIMIENTO]])/365),0)))</f>
        <v>47</v>
      </c>
      <c r="V40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42" s="44" t="str">
        <f>+IF(Tabla2[[#This Row],[Edad]]="Corregir","Corregir","Ok")</f>
        <v>Ok</v>
      </c>
      <c r="X4042" s="42" t="str">
        <f>+IFERROR(VLOOKUP(Tabla2[[#This Row],[DISTRITO SEGÚN DNI]],Hoja1!$A$2:$B$32,2,FALSE),"No")</f>
        <v>No</v>
      </c>
      <c r="Y4042" s="42" t="str">
        <f>IF(OR(LOWER(Tabla2[[#This Row],[GENERO]])="masculino", LOWER(Tabla2[[#This Row],[GENERO]])="femenino"),"OK","Corregir")</f>
        <v>OK</v>
      </c>
      <c r="Z4042" s="42" t="str">
        <f>+IF(Tabla2[[#This Row],[Nro. DNI / CE]]="","Corregir",IF(LEN(Tabla2[[#This Row],[Nro. DNI / CE]])&gt;=8,"OK","Corregir"))</f>
        <v>OK</v>
      </c>
      <c r="AA4042" s="42">
        <f>COUNTIF(Tabla2[APELLIDOS Y NOMBRES],Tabla2[[#This Row],[APELLIDOS Y NOMBRES]])</f>
        <v>1</v>
      </c>
      <c r="AB4042" s="42">
        <f>IF(Tabla2[[#This Row],[Trabajador]]&gt;1,1/Tabla2[[#This Row],[Trabajador]],Tabla2[[#This Row],[Trabajador]])</f>
        <v>1</v>
      </c>
      <c r="AC4042" t="str">
        <f>+IFERROR(IF(Tabla2[[#This Row],[FECHA CESE/BAJA]]="","No Aplica",IF(AND(MONTH(Tabla2[[#This Row],[FECHA CESE/BAJA]])=MONTH(TODAY()-30),YEAR(Tabla2[[#This Row],[FECHA CESE/BAJA]])=YEAR(TODAY())),MONTH(TODAY()-30)&amp;"-"&amp;YEAR(TODAY()),"Borrar")),"No aplica")</f>
        <v>No aplica</v>
      </c>
      <c r="AD4042" t="str">
        <f>+IFERROR(IF(Tabla2[[#This Row],[FECHA INICIO DE LABORES EN OBRA]]="","No Aplica",IF(AND(MONTH(Tabla2[[#This Row],[FECHA INICIO DE LABORES EN OBRA]])=MONTH(TODAY()-30),YEAR(Tabla2[[#This Row],[FECHA INICIO DE LABORES EN OBRA]])=YEAR(TODAY())),MONTH(TODAY()-30)&amp;"-"&amp;YEAR(TODAY()),"No Aplica")),"No Aplica")</f>
        <v>No Aplica</v>
      </c>
    </row>
    <row r="4043" spans="1:30" x14ac:dyDescent="0.25">
      <c r="A4043" s="13" t="s">
        <v>12809</v>
      </c>
      <c r="B4043" s="15" t="s">
        <v>12810</v>
      </c>
      <c r="C4043" s="15" t="s">
        <v>12810</v>
      </c>
      <c r="D4043" s="15">
        <v>44089301</v>
      </c>
      <c r="E4043" s="15" t="s">
        <v>13212</v>
      </c>
      <c r="F4043" s="39">
        <v>31823</v>
      </c>
      <c r="G4043" s="15">
        <v>3</v>
      </c>
      <c r="H4043" s="15" t="s">
        <v>12812</v>
      </c>
      <c r="I4043" s="15" t="s">
        <v>12813</v>
      </c>
      <c r="J4043" s="15" t="s">
        <v>13213</v>
      </c>
      <c r="K4043" s="15" t="s">
        <v>2237</v>
      </c>
      <c r="L4043" s="40" t="s">
        <v>6</v>
      </c>
      <c r="M4043" s="39" t="s">
        <v>29</v>
      </c>
      <c r="N4043" s="41" t="s">
        <v>2098</v>
      </c>
      <c r="O4043" s="39">
        <v>45118</v>
      </c>
      <c r="P4043" s="40">
        <v>1</v>
      </c>
      <c r="Q4043" s="40">
        <v>1</v>
      </c>
      <c r="R4043" s="40" t="str">
        <f>IFERROR(VLOOKUP(Tabla2[[#This Row],[CONTRATISTA PRNCIPAL]],Hoja1!$L$5:$M$9,2,FALSE),"CJV")</f>
        <v>CJV</v>
      </c>
      <c r="S4043" s="40" t="str">
        <f>IF(Tabla2[[#This Row],[EMPRESA]]=Tabla2[[#This Row],[CONTRATISTA PRNCIPAL]],"Principal","Secundaria")</f>
        <v>Principal</v>
      </c>
      <c r="T4043" s="42">
        <f>IFERROR(1/COUNTIF(Tabla2[CONTRATISTA PRNCIPAL],Tabla2[[#This Row],[CONTRATISTA PRNCIPAL]]),0)</f>
        <v>0.005025125628140704</v>
      </c>
      <c r="U4043" s="43">
        <f>IF(((TODAY()-Tabla2[[#This Row],[FECHA NACIMIENTO]])/365)&lt;18,"Corregir", IF(((TODAY()-Tabla2[[#This Row],[FECHA NACIMIENTO]])/365)&gt;80, "Corregir",ROUNDDOWN(((TODAY()-Tabla2[[#This Row],[FECHA NACIMIENTO]])/365),0)))</f>
        <v>36</v>
      </c>
      <c r="V40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43" s="44" t="str">
        <f>+IF(Tabla2[[#This Row],[Edad]]="Corregir","Corregir","Ok")</f>
        <v>Ok</v>
      </c>
      <c r="X4043" s="42" t="str">
        <f>+IFERROR(VLOOKUP(Tabla2[[#This Row],[DISTRITO SEGÚN DNI]],Hoja1!$A$2:$B$32,2,FALSE),"No")</f>
        <v>No</v>
      </c>
      <c r="Y4043" s="42" t="str">
        <f>IF(OR(LOWER(Tabla2[[#This Row],[GENERO]])="masculino", LOWER(Tabla2[[#This Row],[GENERO]])="femenino"),"OK","Corregir")</f>
        <v>OK</v>
      </c>
      <c r="Z4043" s="42" t="str">
        <f>+IF(Tabla2[[#This Row],[Nro. DNI / CE]]="","Corregir",IF(LEN(Tabla2[[#This Row],[Nro. DNI / CE]])&gt;=8,"OK","Corregir"))</f>
        <v>OK</v>
      </c>
      <c r="AA4043" s="42">
        <f>COUNTIF(Tabla2[APELLIDOS Y NOMBRES],Tabla2[[#This Row],[APELLIDOS Y NOMBRES]])</f>
        <v>1</v>
      </c>
      <c r="AB4043" s="42">
        <f>IF(Tabla2[[#This Row],[Trabajador]]&gt;1,1/Tabla2[[#This Row],[Trabajador]],Tabla2[[#This Row],[Trabajador]])</f>
        <v>1</v>
      </c>
      <c r="AC4043" t="str">
        <f>+IFERROR(IF(Tabla2[[#This Row],[FECHA CESE/BAJA]]="","No Aplica",IF(AND(MONTH(Tabla2[[#This Row],[FECHA CESE/BAJA]])=MONTH(TODAY()-30),YEAR(Tabla2[[#This Row],[FECHA CESE/BAJA]])=YEAR(TODAY())),MONTH(TODAY()-30)&amp;"-"&amp;YEAR(TODAY()),"Borrar")),"No aplica")</f>
        <v>No aplica</v>
      </c>
      <c r="AD4043" t="str">
        <f>+IFERROR(IF(Tabla2[[#This Row],[FECHA INICIO DE LABORES EN OBRA]]="","No Aplica",IF(AND(MONTH(Tabla2[[#This Row],[FECHA INICIO DE LABORES EN OBRA]])=MONTH(TODAY()-30),YEAR(Tabla2[[#This Row],[FECHA INICIO DE LABORES EN OBRA]])=YEAR(TODAY())),MONTH(TODAY()-30)&amp;"-"&amp;YEAR(TODAY()),"No Aplica")),"No Aplica")</f>
        <v>No Aplica</v>
      </c>
    </row>
    <row r="4044" spans="1:30" x14ac:dyDescent="0.25">
      <c r="A4044" s="13" t="s">
        <v>12809</v>
      </c>
      <c r="B4044" s="15" t="s">
        <v>12810</v>
      </c>
      <c r="C4044" s="15" t="s">
        <v>12810</v>
      </c>
      <c r="D4044" s="15">
        <v>40577768</v>
      </c>
      <c r="E4044" s="15" t="s">
        <v>13214</v>
      </c>
      <c r="F4044" s="39">
        <v>29456</v>
      </c>
      <c r="G4044" s="15">
        <v>3</v>
      </c>
      <c r="H4044" s="15" t="s">
        <v>12826</v>
      </c>
      <c r="I4044" s="15" t="s">
        <v>12813</v>
      </c>
      <c r="J4044" s="15" t="s">
        <v>13215</v>
      </c>
      <c r="K4044" s="15" t="s">
        <v>5222</v>
      </c>
      <c r="L4044" s="40" t="s">
        <v>6</v>
      </c>
      <c r="M4044" s="39" t="s">
        <v>29</v>
      </c>
      <c r="N4044" s="41" t="s">
        <v>2098</v>
      </c>
      <c r="O4044" s="39">
        <v>43585</v>
      </c>
      <c r="P4044" s="40">
        <v>1</v>
      </c>
      <c r="Q4044" s="40">
        <v>2</v>
      </c>
      <c r="R4044" s="40" t="str">
        <f>IFERROR(VLOOKUP(Tabla2[[#This Row],[CONTRATISTA PRNCIPAL]],Hoja1!$L$5:$M$9,2,FALSE),"CJV")</f>
        <v>CJV</v>
      </c>
      <c r="S4044" s="40" t="str">
        <f>IF(Tabla2[[#This Row],[EMPRESA]]=Tabla2[[#This Row],[CONTRATISTA PRNCIPAL]],"Principal","Secundaria")</f>
        <v>Principal</v>
      </c>
      <c r="T4044" s="42">
        <f>IFERROR(1/COUNTIF(Tabla2[CONTRATISTA PRNCIPAL],Tabla2[[#This Row],[CONTRATISTA PRNCIPAL]]),0)</f>
        <v>0.005025125628140704</v>
      </c>
      <c r="U4044" s="43">
        <f>IF(((TODAY()-Tabla2[[#This Row],[FECHA NACIMIENTO]])/365)&lt;18,"Corregir", IF(((TODAY()-Tabla2[[#This Row],[FECHA NACIMIENTO]])/365)&gt;80, "Corregir",ROUNDDOWN(((TODAY()-Tabla2[[#This Row],[FECHA NACIMIENTO]])/365),0)))</f>
        <v>43</v>
      </c>
      <c r="V40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44" s="44" t="str">
        <f>+IF(Tabla2[[#This Row],[Edad]]="Corregir","Corregir","Ok")</f>
        <v>Ok</v>
      </c>
      <c r="X4044" s="42" t="str">
        <f>+IFERROR(VLOOKUP(Tabla2[[#This Row],[DISTRITO SEGÚN DNI]],Hoja1!$A$2:$B$32,2,FALSE),"No")</f>
        <v>No</v>
      </c>
      <c r="Y4044" s="42" t="str">
        <f>IF(OR(LOWER(Tabla2[[#This Row],[GENERO]])="masculino", LOWER(Tabla2[[#This Row],[GENERO]])="femenino"),"OK","Corregir")</f>
        <v>OK</v>
      </c>
      <c r="Z4044" s="42" t="str">
        <f>+IF(Tabla2[[#This Row],[Nro. DNI / CE]]="","Corregir",IF(LEN(Tabla2[[#This Row],[Nro. DNI / CE]])&gt;=8,"OK","Corregir"))</f>
        <v>OK</v>
      </c>
      <c r="AA4044" s="42">
        <f>COUNTIF(Tabla2[APELLIDOS Y NOMBRES],Tabla2[[#This Row],[APELLIDOS Y NOMBRES]])</f>
        <v>1</v>
      </c>
      <c r="AB4044" s="42">
        <f>IF(Tabla2[[#This Row],[Trabajador]]&gt;1,1/Tabla2[[#This Row],[Trabajador]],Tabla2[[#This Row],[Trabajador]])</f>
        <v>1</v>
      </c>
      <c r="AC4044" t="str">
        <f>+IFERROR(IF(Tabla2[[#This Row],[FECHA CESE/BAJA]]="","No Aplica",IF(AND(MONTH(Tabla2[[#This Row],[FECHA CESE/BAJA]])=MONTH(TODAY()-30),YEAR(Tabla2[[#This Row],[FECHA CESE/BAJA]])=YEAR(TODAY())),MONTH(TODAY()-30)&amp;"-"&amp;YEAR(TODAY()),"Borrar")),"No aplica")</f>
        <v>No aplica</v>
      </c>
      <c r="AD4044" t="str">
        <f>+IFERROR(IF(Tabla2[[#This Row],[FECHA INICIO DE LABORES EN OBRA]]="","No Aplica",IF(AND(MONTH(Tabla2[[#This Row],[FECHA INICIO DE LABORES EN OBRA]])=MONTH(TODAY()-30),YEAR(Tabla2[[#This Row],[FECHA INICIO DE LABORES EN OBRA]])=YEAR(TODAY())),MONTH(TODAY()-30)&amp;"-"&amp;YEAR(TODAY()),"No Aplica")),"No Aplica")</f>
        <v>No Aplica</v>
      </c>
    </row>
    <row r="4045" spans="1:30" x14ac:dyDescent="0.25">
      <c r="A4045" s="13" t="s">
        <v>12809</v>
      </c>
      <c r="B4045" s="15" t="s">
        <v>12810</v>
      </c>
      <c r="C4045" s="15" t="s">
        <v>12810</v>
      </c>
      <c r="D4045" s="15">
        <v>43080680</v>
      </c>
      <c r="E4045" s="15" t="s">
        <v>13216</v>
      </c>
      <c r="F4045" s="39">
        <v>31213</v>
      </c>
      <c r="G4045" s="15">
        <v>1</v>
      </c>
      <c r="H4045" s="15" t="s">
        <v>12939</v>
      </c>
      <c r="I4045" s="15" t="s">
        <v>12813</v>
      </c>
      <c r="J4045" s="15" t="s">
        <v>13217</v>
      </c>
      <c r="K4045" s="15" t="s">
        <v>2641</v>
      </c>
      <c r="L4045" s="40" t="s">
        <v>6</v>
      </c>
      <c r="M4045" s="39" t="s">
        <v>29</v>
      </c>
      <c r="N4045" s="41" t="s">
        <v>2098</v>
      </c>
      <c r="O4045" s="39">
        <v>44343</v>
      </c>
      <c r="P4045" s="40">
        <v>1</v>
      </c>
      <c r="Q4045" s="40">
        <v>1</v>
      </c>
      <c r="R4045" s="40" t="str">
        <f>IFERROR(VLOOKUP(Tabla2[[#This Row],[CONTRATISTA PRNCIPAL]],Hoja1!$L$5:$M$9,2,FALSE),"CJV")</f>
        <v>CJV</v>
      </c>
      <c r="S4045" s="40" t="str">
        <f>IF(Tabla2[[#This Row],[EMPRESA]]=Tabla2[[#This Row],[CONTRATISTA PRNCIPAL]],"Principal","Secundaria")</f>
        <v>Principal</v>
      </c>
      <c r="T4045" s="42">
        <f>IFERROR(1/COUNTIF(Tabla2[CONTRATISTA PRNCIPAL],Tabla2[[#This Row],[CONTRATISTA PRNCIPAL]]),0)</f>
        <v>0.005025125628140704</v>
      </c>
      <c r="U4045" s="43">
        <f>IF(((TODAY()-Tabla2[[#This Row],[FECHA NACIMIENTO]])/365)&lt;18,"Corregir", IF(((TODAY()-Tabla2[[#This Row],[FECHA NACIMIENTO]])/365)&gt;80, "Corregir",ROUNDDOWN(((TODAY()-Tabla2[[#This Row],[FECHA NACIMIENTO]])/365),0)))</f>
        <v>38</v>
      </c>
      <c r="V40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45" s="44" t="str">
        <f>+IF(Tabla2[[#This Row],[Edad]]="Corregir","Corregir","Ok")</f>
        <v>Ok</v>
      </c>
      <c r="X4045" s="42" t="str">
        <f>+IFERROR(VLOOKUP(Tabla2[[#This Row],[DISTRITO SEGÚN DNI]],Hoja1!$A$2:$B$32,2,FALSE),"No")</f>
        <v>No</v>
      </c>
      <c r="Y4045" s="42" t="str">
        <f>IF(OR(LOWER(Tabla2[[#This Row],[GENERO]])="masculino", LOWER(Tabla2[[#This Row],[GENERO]])="femenino"),"OK","Corregir")</f>
        <v>OK</v>
      </c>
      <c r="Z4045" s="42" t="str">
        <f>+IF(Tabla2[[#This Row],[Nro. DNI / CE]]="","Corregir",IF(LEN(Tabla2[[#This Row],[Nro. DNI / CE]])&gt;=8,"OK","Corregir"))</f>
        <v>OK</v>
      </c>
      <c r="AA4045" s="42">
        <f>COUNTIF(Tabla2[APELLIDOS Y NOMBRES],Tabla2[[#This Row],[APELLIDOS Y NOMBRES]])</f>
        <v>1</v>
      </c>
      <c r="AB4045" s="42">
        <f>IF(Tabla2[[#This Row],[Trabajador]]&gt;1,1/Tabla2[[#This Row],[Trabajador]],Tabla2[[#This Row],[Trabajador]])</f>
        <v>1</v>
      </c>
      <c r="AC4045" t="str">
        <f>+IFERROR(IF(Tabla2[[#This Row],[FECHA CESE/BAJA]]="","No Aplica",IF(AND(MONTH(Tabla2[[#This Row],[FECHA CESE/BAJA]])=MONTH(TODAY()-30),YEAR(Tabla2[[#This Row],[FECHA CESE/BAJA]])=YEAR(TODAY())),MONTH(TODAY()-30)&amp;"-"&amp;YEAR(TODAY()),"Borrar")),"No aplica")</f>
        <v>No aplica</v>
      </c>
      <c r="AD4045" t="str">
        <f>+IFERROR(IF(Tabla2[[#This Row],[FECHA INICIO DE LABORES EN OBRA]]="","No Aplica",IF(AND(MONTH(Tabla2[[#This Row],[FECHA INICIO DE LABORES EN OBRA]])=MONTH(TODAY()-30),YEAR(Tabla2[[#This Row],[FECHA INICIO DE LABORES EN OBRA]])=YEAR(TODAY())),MONTH(TODAY()-30)&amp;"-"&amp;YEAR(TODAY()),"No Aplica")),"No Aplica")</f>
        <v>No Aplica</v>
      </c>
    </row>
    <row r="4046" spans="1:30" x14ac:dyDescent="0.25">
      <c r="A4046" s="13" t="s">
        <v>12809</v>
      </c>
      <c r="B4046" s="15" t="s">
        <v>12810</v>
      </c>
      <c r="C4046" s="15" t="s">
        <v>12810</v>
      </c>
      <c r="D4046" s="15" t="s">
        <v>13218</v>
      </c>
      <c r="E4046" s="15" t="s">
        <v>13219</v>
      </c>
      <c r="F4046" s="39">
        <v>26822</v>
      </c>
      <c r="G4046" s="15">
        <v>3</v>
      </c>
      <c r="H4046" s="15" t="s">
        <v>12812</v>
      </c>
      <c r="I4046" s="15" t="s">
        <v>12813</v>
      </c>
      <c r="J4046" s="15" t="s">
        <v>13220</v>
      </c>
      <c r="K4046" s="15" t="s">
        <v>2237</v>
      </c>
      <c r="L4046" s="40" t="s">
        <v>6</v>
      </c>
      <c r="M4046" s="39" t="s">
        <v>29</v>
      </c>
      <c r="N4046" s="41" t="s">
        <v>2098</v>
      </c>
      <c r="O4046" s="39">
        <v>44896</v>
      </c>
      <c r="P4046" s="40">
        <v>1</v>
      </c>
      <c r="Q4046" s="40">
        <v>1</v>
      </c>
      <c r="R4046" s="40" t="str">
        <f>IFERROR(VLOOKUP(Tabla2[[#This Row],[CONTRATISTA PRNCIPAL]],Hoja1!$L$5:$M$9,2,FALSE),"CJV")</f>
        <v>CJV</v>
      </c>
      <c r="S4046" s="40" t="str">
        <f>IF(Tabla2[[#This Row],[EMPRESA]]=Tabla2[[#This Row],[CONTRATISTA PRNCIPAL]],"Principal","Secundaria")</f>
        <v>Principal</v>
      </c>
      <c r="T4046" s="42">
        <f>IFERROR(1/COUNTIF(Tabla2[CONTRATISTA PRNCIPAL],Tabla2[[#This Row],[CONTRATISTA PRNCIPAL]]),0)</f>
        <v>0.005025125628140704</v>
      </c>
      <c r="U4046" s="43">
        <f>IF(((TODAY()-Tabla2[[#This Row],[FECHA NACIMIENTO]])/365)&lt;18,"Corregir", IF(((TODAY()-Tabla2[[#This Row],[FECHA NACIMIENTO]])/365)&gt;80, "Corregir",ROUNDDOWN(((TODAY()-Tabla2[[#This Row],[FECHA NACIMIENTO]])/365),0)))</f>
        <v>50</v>
      </c>
      <c r="V40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46" s="44" t="str">
        <f>+IF(Tabla2[[#This Row],[Edad]]="Corregir","Corregir","Ok")</f>
        <v>Ok</v>
      </c>
      <c r="X4046" s="42" t="str">
        <f>+IFERROR(VLOOKUP(Tabla2[[#This Row],[DISTRITO SEGÚN DNI]],Hoja1!$A$2:$B$32,2,FALSE),"No")</f>
        <v>No</v>
      </c>
      <c r="Y4046" s="42" t="str">
        <f>IF(OR(LOWER(Tabla2[[#This Row],[GENERO]])="masculino", LOWER(Tabla2[[#This Row],[GENERO]])="femenino"),"OK","Corregir")</f>
        <v>OK</v>
      </c>
      <c r="Z4046" s="42" t="str">
        <f>+IF(Tabla2[[#This Row],[Nro. DNI / CE]]="","Corregir",IF(LEN(Tabla2[[#This Row],[Nro. DNI / CE]])&gt;=8,"OK","Corregir"))</f>
        <v>OK</v>
      </c>
      <c r="AA4046" s="42">
        <f>COUNTIF(Tabla2[APELLIDOS Y NOMBRES],Tabla2[[#This Row],[APELLIDOS Y NOMBRES]])</f>
        <v>1</v>
      </c>
      <c r="AB4046" s="42">
        <f>IF(Tabla2[[#This Row],[Trabajador]]&gt;1,1/Tabla2[[#This Row],[Trabajador]],Tabla2[[#This Row],[Trabajador]])</f>
        <v>1</v>
      </c>
      <c r="AC4046" t="str">
        <f>+IFERROR(IF(Tabla2[[#This Row],[FECHA CESE/BAJA]]="","No Aplica",IF(AND(MONTH(Tabla2[[#This Row],[FECHA CESE/BAJA]])=MONTH(TODAY()-30),YEAR(Tabla2[[#This Row],[FECHA CESE/BAJA]])=YEAR(TODAY())),MONTH(TODAY()-30)&amp;"-"&amp;YEAR(TODAY()),"Borrar")),"No aplica")</f>
        <v>No aplica</v>
      </c>
      <c r="AD4046" t="str">
        <f>+IFERROR(IF(Tabla2[[#This Row],[FECHA INICIO DE LABORES EN OBRA]]="","No Aplica",IF(AND(MONTH(Tabla2[[#This Row],[FECHA INICIO DE LABORES EN OBRA]])=MONTH(TODAY()-30),YEAR(Tabla2[[#This Row],[FECHA INICIO DE LABORES EN OBRA]])=YEAR(TODAY())),MONTH(TODAY()-30)&amp;"-"&amp;YEAR(TODAY()),"No Aplica")),"No Aplica")</f>
        <v>No Aplica</v>
      </c>
    </row>
    <row r="4047" spans="1:30" x14ac:dyDescent="0.25">
      <c r="A4047" s="13" t="s">
        <v>12809</v>
      </c>
      <c r="B4047" s="15" t="s">
        <v>12810</v>
      </c>
      <c r="C4047" s="15" t="s">
        <v>12810</v>
      </c>
      <c r="D4047" s="15">
        <v>40194863</v>
      </c>
      <c r="E4047" s="15" t="s">
        <v>13221</v>
      </c>
      <c r="F4047" s="39">
        <v>28894</v>
      </c>
      <c r="G4047" s="15">
        <v>3</v>
      </c>
      <c r="H4047" s="15" t="s">
        <v>12828</v>
      </c>
      <c r="I4047" s="15" t="s">
        <v>12813</v>
      </c>
      <c r="J4047" s="15" t="s">
        <v>13222</v>
      </c>
      <c r="K4047" s="15" t="s">
        <v>2162</v>
      </c>
      <c r="L4047" s="40" t="s">
        <v>6</v>
      </c>
      <c r="M4047" s="39" t="s">
        <v>29</v>
      </c>
      <c r="N4047" s="41" t="s">
        <v>2098</v>
      </c>
      <c r="O4047" s="39">
        <v>44120</v>
      </c>
      <c r="P4047" s="40">
        <v>1</v>
      </c>
      <c r="Q4047" s="40">
        <v>2</v>
      </c>
      <c r="R4047" s="40" t="str">
        <f>IFERROR(VLOOKUP(Tabla2[[#This Row],[CONTRATISTA PRNCIPAL]],Hoja1!$L$5:$M$9,2,FALSE),"CJV")</f>
        <v>CJV</v>
      </c>
      <c r="S4047" s="40" t="str">
        <f>IF(Tabla2[[#This Row],[EMPRESA]]=Tabla2[[#This Row],[CONTRATISTA PRNCIPAL]],"Principal","Secundaria")</f>
        <v>Principal</v>
      </c>
      <c r="T4047" s="42">
        <f>IFERROR(1/COUNTIF(Tabla2[CONTRATISTA PRNCIPAL],Tabla2[[#This Row],[CONTRATISTA PRNCIPAL]]),0)</f>
        <v>0.005025125628140704</v>
      </c>
      <c r="U4047" s="43">
        <f>IF(((TODAY()-Tabla2[[#This Row],[FECHA NACIMIENTO]])/365)&lt;18,"Corregir", IF(((TODAY()-Tabla2[[#This Row],[FECHA NACIMIENTO]])/365)&gt;80, "Corregir",ROUNDDOWN(((TODAY()-Tabla2[[#This Row],[FECHA NACIMIENTO]])/365),0)))</f>
        <v>44</v>
      </c>
      <c r="V40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47" s="44" t="str">
        <f>+IF(Tabla2[[#This Row],[Edad]]="Corregir","Corregir","Ok")</f>
        <v>Ok</v>
      </c>
      <c r="X4047" s="42" t="str">
        <f>+IFERROR(VLOOKUP(Tabla2[[#This Row],[DISTRITO SEGÚN DNI]],Hoja1!$A$2:$B$32,2,FALSE),"No")</f>
        <v>No</v>
      </c>
      <c r="Y4047" s="42" t="str">
        <f>IF(OR(LOWER(Tabla2[[#This Row],[GENERO]])="masculino", LOWER(Tabla2[[#This Row],[GENERO]])="femenino"),"OK","Corregir")</f>
        <v>OK</v>
      </c>
      <c r="Z4047" s="42" t="str">
        <f>+IF(Tabla2[[#This Row],[Nro. DNI / CE]]="","Corregir",IF(LEN(Tabla2[[#This Row],[Nro. DNI / CE]])&gt;=8,"OK","Corregir"))</f>
        <v>OK</v>
      </c>
      <c r="AA4047" s="42">
        <f>COUNTIF(Tabla2[APELLIDOS Y NOMBRES],Tabla2[[#This Row],[APELLIDOS Y NOMBRES]])</f>
        <v>1</v>
      </c>
      <c r="AB4047" s="42">
        <f>IF(Tabla2[[#This Row],[Trabajador]]&gt;1,1/Tabla2[[#This Row],[Trabajador]],Tabla2[[#This Row],[Trabajador]])</f>
        <v>1</v>
      </c>
      <c r="AC4047" t="str">
        <f>+IFERROR(IF(Tabla2[[#This Row],[FECHA CESE/BAJA]]="","No Aplica",IF(AND(MONTH(Tabla2[[#This Row],[FECHA CESE/BAJA]])=MONTH(TODAY()-30),YEAR(Tabla2[[#This Row],[FECHA CESE/BAJA]])=YEAR(TODAY())),MONTH(TODAY()-30)&amp;"-"&amp;YEAR(TODAY()),"Borrar")),"No aplica")</f>
        <v>No aplica</v>
      </c>
      <c r="AD4047" t="str">
        <f>+IFERROR(IF(Tabla2[[#This Row],[FECHA INICIO DE LABORES EN OBRA]]="","No Aplica",IF(AND(MONTH(Tabla2[[#This Row],[FECHA INICIO DE LABORES EN OBRA]])=MONTH(TODAY()-30),YEAR(Tabla2[[#This Row],[FECHA INICIO DE LABORES EN OBRA]])=YEAR(TODAY())),MONTH(TODAY()-30)&amp;"-"&amp;YEAR(TODAY()),"No Aplica")),"No Aplica")</f>
        <v>No Aplica</v>
      </c>
    </row>
    <row r="4048" spans="1:30" x14ac:dyDescent="0.25">
      <c r="A4048" s="13" t="s">
        <v>12809</v>
      </c>
      <c r="B4048" s="15" t="s">
        <v>12810</v>
      </c>
      <c r="C4048" s="15" t="s">
        <v>12810</v>
      </c>
      <c r="D4048" s="15">
        <v>42618372</v>
      </c>
      <c r="E4048" s="15" t="s">
        <v>97</v>
      </c>
      <c r="F4048" s="39">
        <v>30930</v>
      </c>
      <c r="G4048" s="15">
        <v>3</v>
      </c>
      <c r="H4048" s="15" t="s">
        <v>13014</v>
      </c>
      <c r="I4048" s="15" t="s">
        <v>12813</v>
      </c>
      <c r="J4048" s="15" t="s">
        <v>13223</v>
      </c>
      <c r="K4048" s="15" t="s">
        <v>34</v>
      </c>
      <c r="L4048" s="40" t="s">
        <v>6</v>
      </c>
      <c r="M4048" s="39" t="s">
        <v>29</v>
      </c>
      <c r="N4048" s="41" t="s">
        <v>2098</v>
      </c>
      <c r="O4048" s="39">
        <v>43808</v>
      </c>
      <c r="P4048" s="40">
        <v>1</v>
      </c>
      <c r="Q4048" s="40">
        <v>1</v>
      </c>
      <c r="R4048" s="40" t="str">
        <f>IFERROR(VLOOKUP(Tabla2[[#This Row],[CONTRATISTA PRNCIPAL]],Hoja1!$L$5:$M$9,2,FALSE),"CJV")</f>
        <v>CJV</v>
      </c>
      <c r="S4048" s="40" t="str">
        <f>IF(Tabla2[[#This Row],[EMPRESA]]=Tabla2[[#This Row],[CONTRATISTA PRNCIPAL]],"Principal","Secundaria")</f>
        <v>Principal</v>
      </c>
      <c r="T4048" s="42">
        <f>IFERROR(1/COUNTIF(Tabla2[CONTRATISTA PRNCIPAL],Tabla2[[#This Row],[CONTRATISTA PRNCIPAL]]),0)</f>
        <v>0.005025125628140704</v>
      </c>
      <c r="U4048" s="43">
        <f>IF(((TODAY()-Tabla2[[#This Row],[FECHA NACIMIENTO]])/365)&lt;18,"Corregir", IF(((TODAY()-Tabla2[[#This Row],[FECHA NACIMIENTO]])/365)&gt;80, "Corregir",ROUNDDOWN(((TODAY()-Tabla2[[#This Row],[FECHA NACIMIENTO]])/365),0)))</f>
        <v>39</v>
      </c>
      <c r="V40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48" s="44" t="str">
        <f>+IF(Tabla2[[#This Row],[Edad]]="Corregir","Corregir","Ok")</f>
        <v>Ok</v>
      </c>
      <c r="X4048" s="42" t="str">
        <f>+IFERROR(VLOOKUP(Tabla2[[#This Row],[DISTRITO SEGÚN DNI]],Hoja1!$A$2:$B$32,2,FALSE),"No")</f>
        <v>SANTA ANITA</v>
      </c>
      <c r="Y4048" s="42" t="str">
        <f>IF(OR(LOWER(Tabla2[[#This Row],[GENERO]])="masculino", LOWER(Tabla2[[#This Row],[GENERO]])="femenino"),"OK","Corregir")</f>
        <v>OK</v>
      </c>
      <c r="Z4048" s="42" t="str">
        <f>+IF(Tabla2[[#This Row],[Nro. DNI / CE]]="","Corregir",IF(LEN(Tabla2[[#This Row],[Nro. DNI / CE]])&gt;=8,"OK","Corregir"))</f>
        <v>OK</v>
      </c>
      <c r="AA4048" s="42">
        <f>COUNTIF(Tabla2[APELLIDOS Y NOMBRES],Tabla2[[#This Row],[APELLIDOS Y NOMBRES]])</f>
        <v>1</v>
      </c>
      <c r="AB4048" s="42">
        <f>IF(Tabla2[[#This Row],[Trabajador]]&gt;1,1/Tabla2[[#This Row],[Trabajador]],Tabla2[[#This Row],[Trabajador]])</f>
        <v>1</v>
      </c>
      <c r="AC4048" t="str">
        <f>+IFERROR(IF(Tabla2[[#This Row],[FECHA CESE/BAJA]]="","No Aplica",IF(AND(MONTH(Tabla2[[#This Row],[FECHA CESE/BAJA]])=MONTH(TODAY()-30),YEAR(Tabla2[[#This Row],[FECHA CESE/BAJA]])=YEAR(TODAY())),MONTH(TODAY()-30)&amp;"-"&amp;YEAR(TODAY()),"Borrar")),"No aplica")</f>
        <v>No aplica</v>
      </c>
      <c r="AD4048" t="str">
        <f>+IFERROR(IF(Tabla2[[#This Row],[FECHA INICIO DE LABORES EN OBRA]]="","No Aplica",IF(AND(MONTH(Tabla2[[#This Row],[FECHA INICIO DE LABORES EN OBRA]])=MONTH(TODAY()-30),YEAR(Tabla2[[#This Row],[FECHA INICIO DE LABORES EN OBRA]])=YEAR(TODAY())),MONTH(TODAY()-30)&amp;"-"&amp;YEAR(TODAY()),"No Aplica")),"No Aplica")</f>
        <v>No Aplica</v>
      </c>
    </row>
    <row r="4049" spans="1:30" x14ac:dyDescent="0.25">
      <c r="A4049" s="13" t="s">
        <v>12809</v>
      </c>
      <c r="B4049" s="15" t="s">
        <v>12810</v>
      </c>
      <c r="C4049" s="15" t="s">
        <v>12810</v>
      </c>
      <c r="D4049" s="15" t="s">
        <v>13224</v>
      </c>
      <c r="E4049" s="15" t="s">
        <v>13225</v>
      </c>
      <c r="F4049" s="39">
        <v>25762</v>
      </c>
      <c r="G4049" s="15">
        <v>3</v>
      </c>
      <c r="H4049" s="15" t="s">
        <v>12812</v>
      </c>
      <c r="I4049" s="15" t="s">
        <v>12813</v>
      </c>
      <c r="J4049" s="15" t="s">
        <v>13226</v>
      </c>
      <c r="K4049" s="15" t="s">
        <v>2645</v>
      </c>
      <c r="L4049" s="40" t="s">
        <v>6</v>
      </c>
      <c r="M4049" s="39" t="s">
        <v>29</v>
      </c>
      <c r="N4049" s="41" t="s">
        <v>2098</v>
      </c>
      <c r="O4049" s="39">
        <v>44879</v>
      </c>
      <c r="P4049" s="40">
        <v>1</v>
      </c>
      <c r="Q4049" s="40">
        <v>1</v>
      </c>
      <c r="R4049" s="40" t="str">
        <f>IFERROR(VLOOKUP(Tabla2[[#This Row],[CONTRATISTA PRNCIPAL]],Hoja1!$L$5:$M$9,2,FALSE),"CJV")</f>
        <v>CJV</v>
      </c>
      <c r="S4049" s="40" t="str">
        <f>IF(Tabla2[[#This Row],[EMPRESA]]=Tabla2[[#This Row],[CONTRATISTA PRNCIPAL]],"Principal","Secundaria")</f>
        <v>Principal</v>
      </c>
      <c r="T4049" s="42">
        <f>IFERROR(1/COUNTIF(Tabla2[CONTRATISTA PRNCIPAL],Tabla2[[#This Row],[CONTRATISTA PRNCIPAL]]),0)</f>
        <v>0.005025125628140704</v>
      </c>
      <c r="U4049" s="43">
        <f>IF(((TODAY()-Tabla2[[#This Row],[FECHA NACIMIENTO]])/365)&lt;18,"Corregir", IF(((TODAY()-Tabla2[[#This Row],[FECHA NACIMIENTO]])/365)&gt;80, "Corregir",ROUNDDOWN(((TODAY()-Tabla2[[#This Row],[FECHA NACIMIENTO]])/365),0)))</f>
        <v>53</v>
      </c>
      <c r="V40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49" s="44" t="str">
        <f>+IF(Tabla2[[#This Row],[Edad]]="Corregir","Corregir","Ok")</f>
        <v>Ok</v>
      </c>
      <c r="X4049" s="42" t="str">
        <f>+IFERROR(VLOOKUP(Tabla2[[#This Row],[DISTRITO SEGÚN DNI]],Hoja1!$A$2:$B$32,2,FALSE),"No")</f>
        <v>No</v>
      </c>
      <c r="Y4049" s="42" t="str">
        <f>IF(OR(LOWER(Tabla2[[#This Row],[GENERO]])="masculino", LOWER(Tabla2[[#This Row],[GENERO]])="femenino"),"OK","Corregir")</f>
        <v>OK</v>
      </c>
      <c r="Z4049" s="42" t="str">
        <f>+IF(Tabla2[[#This Row],[Nro. DNI / CE]]="","Corregir",IF(LEN(Tabla2[[#This Row],[Nro. DNI / CE]])&gt;=8,"OK","Corregir"))</f>
        <v>OK</v>
      </c>
      <c r="AA4049" s="42">
        <f>COUNTIF(Tabla2[APELLIDOS Y NOMBRES],Tabla2[[#This Row],[APELLIDOS Y NOMBRES]])</f>
        <v>1</v>
      </c>
      <c r="AB4049" s="42">
        <f>IF(Tabla2[[#This Row],[Trabajador]]&gt;1,1/Tabla2[[#This Row],[Trabajador]],Tabla2[[#This Row],[Trabajador]])</f>
        <v>1</v>
      </c>
      <c r="AC4049" t="str">
        <f>+IFERROR(IF(Tabla2[[#This Row],[FECHA CESE/BAJA]]="","No Aplica",IF(AND(MONTH(Tabla2[[#This Row],[FECHA CESE/BAJA]])=MONTH(TODAY()-30),YEAR(Tabla2[[#This Row],[FECHA CESE/BAJA]])=YEAR(TODAY())),MONTH(TODAY()-30)&amp;"-"&amp;YEAR(TODAY()),"Borrar")),"No aplica")</f>
        <v>No aplica</v>
      </c>
      <c r="AD4049" t="str">
        <f>+IFERROR(IF(Tabla2[[#This Row],[FECHA INICIO DE LABORES EN OBRA]]="","No Aplica",IF(AND(MONTH(Tabla2[[#This Row],[FECHA INICIO DE LABORES EN OBRA]])=MONTH(TODAY()-30),YEAR(Tabla2[[#This Row],[FECHA INICIO DE LABORES EN OBRA]])=YEAR(TODAY())),MONTH(TODAY()-30)&amp;"-"&amp;YEAR(TODAY()),"No Aplica")),"No Aplica")</f>
        <v>No Aplica</v>
      </c>
    </row>
    <row r="4050" spans="1:30" x14ac:dyDescent="0.25">
      <c r="A4050" s="13" t="s">
        <v>12809</v>
      </c>
      <c r="B4050" s="15" t="s">
        <v>12810</v>
      </c>
      <c r="C4050" s="15" t="s">
        <v>12810</v>
      </c>
      <c r="D4050" s="15" t="s">
        <v>13227</v>
      </c>
      <c r="E4050" s="15" t="s">
        <v>13228</v>
      </c>
      <c r="F4050" s="39">
        <v>24543</v>
      </c>
      <c r="G4050" s="15">
        <v>1</v>
      </c>
      <c r="H4050" s="15" t="s">
        <v>13229</v>
      </c>
      <c r="I4050" s="15" t="s">
        <v>12813</v>
      </c>
      <c r="J4050" s="15" t="s">
        <v>13230</v>
      </c>
      <c r="K4050" s="15" t="s">
        <v>2680</v>
      </c>
      <c r="L4050" s="40" t="s">
        <v>6</v>
      </c>
      <c r="M4050" s="39" t="s">
        <v>29</v>
      </c>
      <c r="N4050" s="41" t="s">
        <v>2098</v>
      </c>
      <c r="O4050" s="39">
        <v>42694</v>
      </c>
      <c r="P4050" s="40">
        <v>1</v>
      </c>
      <c r="Q4050" s="40">
        <v>2</v>
      </c>
      <c r="R4050" s="40" t="str">
        <f>IFERROR(VLOOKUP(Tabla2[[#This Row],[CONTRATISTA PRNCIPAL]],Hoja1!$L$5:$M$9,2,FALSE),"CJV")</f>
        <v>CJV</v>
      </c>
      <c r="S4050" s="40" t="str">
        <f>IF(Tabla2[[#This Row],[EMPRESA]]=Tabla2[[#This Row],[CONTRATISTA PRNCIPAL]],"Principal","Secundaria")</f>
        <v>Principal</v>
      </c>
      <c r="T4050" s="42">
        <f>IFERROR(1/COUNTIF(Tabla2[CONTRATISTA PRNCIPAL],Tabla2[[#This Row],[CONTRATISTA PRNCIPAL]]),0)</f>
        <v>0.005025125628140704</v>
      </c>
      <c r="U4050" s="43">
        <f>IF(((TODAY()-Tabla2[[#This Row],[FECHA NACIMIENTO]])/365)&lt;18,"Corregir", IF(((TODAY()-Tabla2[[#This Row],[FECHA NACIMIENTO]])/365)&gt;80, "Corregir",ROUNDDOWN(((TODAY()-Tabla2[[#This Row],[FECHA NACIMIENTO]])/365),0)))</f>
        <v>56</v>
      </c>
      <c r="V40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50" s="44" t="str">
        <f>+IF(Tabla2[[#This Row],[Edad]]="Corregir","Corregir","Ok")</f>
        <v>Ok</v>
      </c>
      <c r="X4050" s="42" t="str">
        <f>+IFERROR(VLOOKUP(Tabla2[[#This Row],[DISTRITO SEGÚN DNI]],Hoja1!$A$2:$B$32,2,FALSE),"No")</f>
        <v>No</v>
      </c>
      <c r="Y4050" s="42" t="str">
        <f>IF(OR(LOWER(Tabla2[[#This Row],[GENERO]])="masculino", LOWER(Tabla2[[#This Row],[GENERO]])="femenino"),"OK","Corregir")</f>
        <v>OK</v>
      </c>
      <c r="Z4050" s="42" t="str">
        <f>+IF(Tabla2[[#This Row],[Nro. DNI / CE]]="","Corregir",IF(LEN(Tabla2[[#This Row],[Nro. DNI / CE]])&gt;=8,"OK","Corregir"))</f>
        <v>OK</v>
      </c>
      <c r="AA4050" s="42">
        <f>COUNTIF(Tabla2[APELLIDOS Y NOMBRES],Tabla2[[#This Row],[APELLIDOS Y NOMBRES]])</f>
        <v>1</v>
      </c>
      <c r="AB4050" s="42">
        <f>IF(Tabla2[[#This Row],[Trabajador]]&gt;1,1/Tabla2[[#This Row],[Trabajador]],Tabla2[[#This Row],[Trabajador]])</f>
        <v>1</v>
      </c>
      <c r="AC4050" t="str">
        <f>+IFERROR(IF(Tabla2[[#This Row],[FECHA CESE/BAJA]]="","No Aplica",IF(AND(MONTH(Tabla2[[#This Row],[FECHA CESE/BAJA]])=MONTH(TODAY()-30),YEAR(Tabla2[[#This Row],[FECHA CESE/BAJA]])=YEAR(TODAY())),MONTH(TODAY()-30)&amp;"-"&amp;YEAR(TODAY()),"Borrar")),"No aplica")</f>
        <v>No aplica</v>
      </c>
      <c r="AD4050" t="str">
        <f>+IFERROR(IF(Tabla2[[#This Row],[FECHA INICIO DE LABORES EN OBRA]]="","No Aplica",IF(AND(MONTH(Tabla2[[#This Row],[FECHA INICIO DE LABORES EN OBRA]])=MONTH(TODAY()-30),YEAR(Tabla2[[#This Row],[FECHA INICIO DE LABORES EN OBRA]])=YEAR(TODAY())),MONTH(TODAY()-30)&amp;"-"&amp;YEAR(TODAY()),"No Aplica")),"No Aplica")</f>
        <v>No Aplica</v>
      </c>
    </row>
    <row r="4051" spans="1:30" x14ac:dyDescent="0.25">
      <c r="A4051" s="13" t="s">
        <v>12809</v>
      </c>
      <c r="B4051" s="15" t="s">
        <v>12810</v>
      </c>
      <c r="C4051" s="15" t="s">
        <v>12810</v>
      </c>
      <c r="D4051" s="15">
        <v>40665847</v>
      </c>
      <c r="E4051" s="15" t="s">
        <v>1384</v>
      </c>
      <c r="F4051" s="39">
        <v>28337</v>
      </c>
      <c r="G4051" s="15">
        <v>3</v>
      </c>
      <c r="H4051" s="15" t="s">
        <v>12812</v>
      </c>
      <c r="I4051" s="15" t="s">
        <v>12813</v>
      </c>
      <c r="J4051" s="15" t="s">
        <v>13231</v>
      </c>
      <c r="K4051" s="15" t="s">
        <v>2022</v>
      </c>
      <c r="L4051" s="40" t="s">
        <v>6</v>
      </c>
      <c r="M4051" s="39" t="s">
        <v>29</v>
      </c>
      <c r="N4051" s="41" t="s">
        <v>2098</v>
      </c>
      <c r="O4051" s="39">
        <v>45091</v>
      </c>
      <c r="P4051" s="40">
        <v>1</v>
      </c>
      <c r="Q4051" s="40">
        <v>1</v>
      </c>
      <c r="R4051" s="40" t="str">
        <f>IFERROR(VLOOKUP(Tabla2[[#This Row],[CONTRATISTA PRNCIPAL]],Hoja1!$L$5:$M$9,2,FALSE),"CJV")</f>
        <v>CJV</v>
      </c>
      <c r="S4051" s="40" t="str">
        <f>IF(Tabla2[[#This Row],[EMPRESA]]=Tabla2[[#This Row],[CONTRATISTA PRNCIPAL]],"Principal","Secundaria")</f>
        <v>Principal</v>
      </c>
      <c r="T4051" s="42">
        <f>IFERROR(1/COUNTIF(Tabla2[CONTRATISTA PRNCIPAL],Tabla2[[#This Row],[CONTRATISTA PRNCIPAL]]),0)</f>
        <v>0.005025125628140704</v>
      </c>
      <c r="U4051" s="43">
        <f>IF(((TODAY()-Tabla2[[#This Row],[FECHA NACIMIENTO]])/365)&lt;18,"Corregir", IF(((TODAY()-Tabla2[[#This Row],[FECHA NACIMIENTO]])/365)&gt;80, "Corregir",ROUNDDOWN(((TODAY()-Tabla2[[#This Row],[FECHA NACIMIENTO]])/365),0)))</f>
        <v>46</v>
      </c>
      <c r="V40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51" s="44" t="str">
        <f>+IF(Tabla2[[#This Row],[Edad]]="Corregir","Corregir","Ok")</f>
        <v>Ok</v>
      </c>
      <c r="X4051" s="42" t="str">
        <f>+IFERROR(VLOOKUP(Tabla2[[#This Row],[DISTRITO SEGÚN DNI]],Hoja1!$A$2:$B$32,2,FALSE),"No")</f>
        <v>CALLAO</v>
      </c>
      <c r="Y4051" s="42" t="str">
        <f>IF(OR(LOWER(Tabla2[[#This Row],[GENERO]])="masculino", LOWER(Tabla2[[#This Row],[GENERO]])="femenino"),"OK","Corregir")</f>
        <v>OK</v>
      </c>
      <c r="Z4051" s="42" t="str">
        <f>+IF(Tabla2[[#This Row],[Nro. DNI / CE]]="","Corregir",IF(LEN(Tabla2[[#This Row],[Nro. DNI / CE]])&gt;=8,"OK","Corregir"))</f>
        <v>OK</v>
      </c>
      <c r="AA4051" s="42">
        <f>COUNTIF(Tabla2[APELLIDOS Y NOMBRES],Tabla2[[#This Row],[APELLIDOS Y NOMBRES]])</f>
        <v>1</v>
      </c>
      <c r="AB4051" s="42">
        <f>IF(Tabla2[[#This Row],[Trabajador]]&gt;1,1/Tabla2[[#This Row],[Trabajador]],Tabla2[[#This Row],[Trabajador]])</f>
        <v>1</v>
      </c>
      <c r="AC4051" t="str">
        <f>+IFERROR(IF(Tabla2[[#This Row],[FECHA CESE/BAJA]]="","No Aplica",IF(AND(MONTH(Tabla2[[#This Row],[FECHA CESE/BAJA]])=MONTH(TODAY()-30),YEAR(Tabla2[[#This Row],[FECHA CESE/BAJA]])=YEAR(TODAY())),MONTH(TODAY()-30)&amp;"-"&amp;YEAR(TODAY()),"Borrar")),"No aplica")</f>
        <v>No aplica</v>
      </c>
      <c r="AD4051" t="str">
        <f>+IFERROR(IF(Tabla2[[#This Row],[FECHA INICIO DE LABORES EN OBRA]]="","No Aplica",IF(AND(MONTH(Tabla2[[#This Row],[FECHA INICIO DE LABORES EN OBRA]])=MONTH(TODAY()-30),YEAR(Tabla2[[#This Row],[FECHA INICIO DE LABORES EN OBRA]])=YEAR(TODAY())),MONTH(TODAY()-30)&amp;"-"&amp;YEAR(TODAY()),"No Aplica")),"No Aplica")</f>
        <v>No Aplica</v>
      </c>
    </row>
    <row r="4052" spans="1:30" x14ac:dyDescent="0.25">
      <c r="A4052" s="13" t="s">
        <v>12809</v>
      </c>
      <c r="B4052" s="15" t="s">
        <v>12810</v>
      </c>
      <c r="C4052" s="15" t="s">
        <v>12810</v>
      </c>
      <c r="D4052" s="15">
        <v>41316047</v>
      </c>
      <c r="E4052" s="15" t="s">
        <v>13232</v>
      </c>
      <c r="F4052" s="39">
        <v>29816</v>
      </c>
      <c r="G4052" s="15">
        <v>3</v>
      </c>
      <c r="H4052" s="15" t="s">
        <v>12812</v>
      </c>
      <c r="I4052" s="15" t="s">
        <v>12813</v>
      </c>
      <c r="J4052" s="15" t="s">
        <v>13233</v>
      </c>
      <c r="K4052" s="15" t="s">
        <v>2445</v>
      </c>
      <c r="L4052" s="40" t="s">
        <v>6</v>
      </c>
      <c r="M4052" s="39" t="s">
        <v>29</v>
      </c>
      <c r="N4052" s="41" t="s">
        <v>2098</v>
      </c>
      <c r="O4052" s="39">
        <v>45167</v>
      </c>
      <c r="P4052" s="40">
        <v>1</v>
      </c>
      <c r="Q4052" s="40">
        <v>1</v>
      </c>
      <c r="R4052" s="40" t="str">
        <f>IFERROR(VLOOKUP(Tabla2[[#This Row],[CONTRATISTA PRNCIPAL]],Hoja1!$L$5:$M$9,2,FALSE),"CJV")</f>
        <v>CJV</v>
      </c>
      <c r="S4052" s="40" t="str">
        <f>IF(Tabla2[[#This Row],[EMPRESA]]=Tabla2[[#This Row],[CONTRATISTA PRNCIPAL]],"Principal","Secundaria")</f>
        <v>Principal</v>
      </c>
      <c r="T4052" s="42">
        <f>IFERROR(1/COUNTIF(Tabla2[CONTRATISTA PRNCIPAL],Tabla2[[#This Row],[CONTRATISTA PRNCIPAL]]),0)</f>
        <v>0.005025125628140704</v>
      </c>
      <c r="U4052" s="43">
        <f>IF(((TODAY()-Tabla2[[#This Row],[FECHA NACIMIENTO]])/365)&lt;18,"Corregir", IF(((TODAY()-Tabla2[[#This Row],[FECHA NACIMIENTO]])/365)&gt;80, "Corregir",ROUNDDOWN(((TODAY()-Tabla2[[#This Row],[FECHA NACIMIENTO]])/365),0)))</f>
        <v>42</v>
      </c>
      <c r="V40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52" s="44" t="str">
        <f>+IF(Tabla2[[#This Row],[Edad]]="Corregir","Corregir","Ok")</f>
        <v>Ok</v>
      </c>
      <c r="X4052" s="42" t="str">
        <f>+IFERROR(VLOOKUP(Tabla2[[#This Row],[DISTRITO SEGÚN DNI]],Hoja1!$A$2:$B$32,2,FALSE),"No")</f>
        <v>No</v>
      </c>
      <c r="Y4052" s="42" t="str">
        <f>IF(OR(LOWER(Tabla2[[#This Row],[GENERO]])="masculino", LOWER(Tabla2[[#This Row],[GENERO]])="femenino"),"OK","Corregir")</f>
        <v>OK</v>
      </c>
      <c r="Z4052" s="42" t="str">
        <f>+IF(Tabla2[[#This Row],[Nro. DNI / CE]]="","Corregir",IF(LEN(Tabla2[[#This Row],[Nro. DNI / CE]])&gt;=8,"OK","Corregir"))</f>
        <v>OK</v>
      </c>
      <c r="AA4052" s="42">
        <f>COUNTIF(Tabla2[APELLIDOS Y NOMBRES],Tabla2[[#This Row],[APELLIDOS Y NOMBRES]])</f>
        <v>1</v>
      </c>
      <c r="AB4052" s="42">
        <f>IF(Tabla2[[#This Row],[Trabajador]]&gt;1,1/Tabla2[[#This Row],[Trabajador]],Tabla2[[#This Row],[Trabajador]])</f>
        <v>1</v>
      </c>
      <c r="AC4052" t="str">
        <f>+IFERROR(IF(Tabla2[[#This Row],[FECHA CESE/BAJA]]="","No Aplica",IF(AND(MONTH(Tabla2[[#This Row],[FECHA CESE/BAJA]])=MONTH(TODAY()-30),YEAR(Tabla2[[#This Row],[FECHA CESE/BAJA]])=YEAR(TODAY())),MONTH(TODAY()-30)&amp;"-"&amp;YEAR(TODAY()),"Borrar")),"No aplica")</f>
        <v>No aplica</v>
      </c>
      <c r="AD4052" t="str">
        <f>+IFERROR(IF(Tabla2[[#This Row],[FECHA INICIO DE LABORES EN OBRA]]="","No Aplica",IF(AND(MONTH(Tabla2[[#This Row],[FECHA INICIO DE LABORES EN OBRA]])=MONTH(TODAY()-30),YEAR(Tabla2[[#This Row],[FECHA INICIO DE LABORES EN OBRA]])=YEAR(TODAY())),MONTH(TODAY()-30)&amp;"-"&amp;YEAR(TODAY()),"No Aplica")),"No Aplica")</f>
        <v>8-2023</v>
      </c>
    </row>
    <row r="4053" spans="1:30" x14ac:dyDescent="0.25">
      <c r="A4053" s="13" t="s">
        <v>12809</v>
      </c>
      <c r="B4053" s="15" t="s">
        <v>12810</v>
      </c>
      <c r="C4053" s="15" t="s">
        <v>12810</v>
      </c>
      <c r="D4053" s="15" t="s">
        <v>13234</v>
      </c>
      <c r="E4053" s="15" t="s">
        <v>13235</v>
      </c>
      <c r="F4053" s="39">
        <v>23655</v>
      </c>
      <c r="G4053" s="15">
        <v>3</v>
      </c>
      <c r="H4053" s="15" t="s">
        <v>12828</v>
      </c>
      <c r="I4053" s="15" t="s">
        <v>12813</v>
      </c>
      <c r="J4053" s="15" t="s">
        <v>13236</v>
      </c>
      <c r="K4053" s="15" t="s">
        <v>2242</v>
      </c>
      <c r="L4053" s="40" t="s">
        <v>6</v>
      </c>
      <c r="M4053" s="39" t="s">
        <v>29</v>
      </c>
      <c r="N4053" s="41" t="s">
        <v>2098</v>
      </c>
      <c r="O4053" s="39">
        <v>42894</v>
      </c>
      <c r="P4053" s="40">
        <v>1</v>
      </c>
      <c r="Q4053" s="40">
        <v>2</v>
      </c>
      <c r="R4053" s="40" t="str">
        <f>IFERROR(VLOOKUP(Tabla2[[#This Row],[CONTRATISTA PRNCIPAL]],Hoja1!$L$5:$M$9,2,FALSE),"CJV")</f>
        <v>CJV</v>
      </c>
      <c r="S4053" s="40" t="str">
        <f>IF(Tabla2[[#This Row],[EMPRESA]]=Tabla2[[#This Row],[CONTRATISTA PRNCIPAL]],"Principal","Secundaria")</f>
        <v>Principal</v>
      </c>
      <c r="T4053" s="42">
        <f>IFERROR(1/COUNTIF(Tabla2[CONTRATISTA PRNCIPAL],Tabla2[[#This Row],[CONTRATISTA PRNCIPAL]]),0)</f>
        <v>0.005025125628140704</v>
      </c>
      <c r="U4053" s="43">
        <f>IF(((TODAY()-Tabla2[[#This Row],[FECHA NACIMIENTO]])/365)&lt;18,"Corregir", IF(((TODAY()-Tabla2[[#This Row],[FECHA NACIMIENTO]])/365)&gt;80, "Corregir",ROUNDDOWN(((TODAY()-Tabla2[[#This Row],[FECHA NACIMIENTO]])/365),0)))</f>
        <v>59</v>
      </c>
      <c r="V40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53" s="44" t="str">
        <f>+IF(Tabla2[[#This Row],[Edad]]="Corregir","Corregir","Ok")</f>
        <v>Ok</v>
      </c>
      <c r="X4053" s="42" t="str">
        <f>+IFERROR(VLOOKUP(Tabla2[[#This Row],[DISTRITO SEGÚN DNI]],Hoja1!$A$2:$B$32,2,FALSE),"No")</f>
        <v>No</v>
      </c>
      <c r="Y4053" s="42" t="str">
        <f>IF(OR(LOWER(Tabla2[[#This Row],[GENERO]])="masculino", LOWER(Tabla2[[#This Row],[GENERO]])="femenino"),"OK","Corregir")</f>
        <v>OK</v>
      </c>
      <c r="Z4053" s="42" t="str">
        <f>+IF(Tabla2[[#This Row],[Nro. DNI / CE]]="","Corregir",IF(LEN(Tabla2[[#This Row],[Nro. DNI / CE]])&gt;=8,"OK","Corregir"))</f>
        <v>OK</v>
      </c>
      <c r="AA4053" s="42">
        <f>COUNTIF(Tabla2[APELLIDOS Y NOMBRES],Tabla2[[#This Row],[APELLIDOS Y NOMBRES]])</f>
        <v>1</v>
      </c>
      <c r="AB4053" s="42">
        <f>IF(Tabla2[[#This Row],[Trabajador]]&gt;1,1/Tabla2[[#This Row],[Trabajador]],Tabla2[[#This Row],[Trabajador]])</f>
        <v>1</v>
      </c>
      <c r="AC4053" t="str">
        <f>+IFERROR(IF(Tabla2[[#This Row],[FECHA CESE/BAJA]]="","No Aplica",IF(AND(MONTH(Tabla2[[#This Row],[FECHA CESE/BAJA]])=MONTH(TODAY()-30),YEAR(Tabla2[[#This Row],[FECHA CESE/BAJA]])=YEAR(TODAY())),MONTH(TODAY()-30)&amp;"-"&amp;YEAR(TODAY()),"Borrar")),"No aplica")</f>
        <v>No aplica</v>
      </c>
      <c r="AD4053" t="str">
        <f>+IFERROR(IF(Tabla2[[#This Row],[FECHA INICIO DE LABORES EN OBRA]]="","No Aplica",IF(AND(MONTH(Tabla2[[#This Row],[FECHA INICIO DE LABORES EN OBRA]])=MONTH(TODAY()-30),YEAR(Tabla2[[#This Row],[FECHA INICIO DE LABORES EN OBRA]])=YEAR(TODAY())),MONTH(TODAY()-30)&amp;"-"&amp;YEAR(TODAY()),"No Aplica")),"No Aplica")</f>
        <v>No Aplica</v>
      </c>
    </row>
    <row r="4054" spans="1:30" x14ac:dyDescent="0.25">
      <c r="A4054" s="13" t="s">
        <v>12809</v>
      </c>
      <c r="B4054" s="15" t="s">
        <v>12810</v>
      </c>
      <c r="C4054" s="15" t="s">
        <v>12810</v>
      </c>
      <c r="D4054" s="15">
        <v>43168519</v>
      </c>
      <c r="E4054" s="15" t="s">
        <v>13237</v>
      </c>
      <c r="F4054" s="39">
        <v>29070</v>
      </c>
      <c r="G4054" s="15">
        <v>1</v>
      </c>
      <c r="H4054" s="15" t="s">
        <v>12434</v>
      </c>
      <c r="I4054" s="15" t="s">
        <v>12813</v>
      </c>
      <c r="J4054" s="15" t="s">
        <v>13238</v>
      </c>
      <c r="K4054" s="15" t="s">
        <v>4894</v>
      </c>
      <c r="L4054" s="40" t="s">
        <v>6</v>
      </c>
      <c r="M4054" s="39" t="s">
        <v>29</v>
      </c>
      <c r="N4054" s="41" t="s">
        <v>2098</v>
      </c>
      <c r="O4054" s="39">
        <v>45091</v>
      </c>
      <c r="P4054" s="40">
        <v>1</v>
      </c>
      <c r="Q4054" s="40">
        <v>1</v>
      </c>
      <c r="R4054" s="40" t="str">
        <f>IFERROR(VLOOKUP(Tabla2[[#This Row],[CONTRATISTA PRNCIPAL]],Hoja1!$L$5:$M$9,2,FALSE),"CJV")</f>
        <v>CJV</v>
      </c>
      <c r="S4054" s="40" t="str">
        <f>IF(Tabla2[[#This Row],[EMPRESA]]=Tabla2[[#This Row],[CONTRATISTA PRNCIPAL]],"Principal","Secundaria")</f>
        <v>Principal</v>
      </c>
      <c r="T4054" s="42">
        <f>IFERROR(1/COUNTIF(Tabla2[CONTRATISTA PRNCIPAL],Tabla2[[#This Row],[CONTRATISTA PRNCIPAL]]),0)</f>
        <v>0.005025125628140704</v>
      </c>
      <c r="U4054" s="43">
        <f>IF(((TODAY()-Tabla2[[#This Row],[FECHA NACIMIENTO]])/365)&lt;18,"Corregir", IF(((TODAY()-Tabla2[[#This Row],[FECHA NACIMIENTO]])/365)&gt;80, "Corregir",ROUNDDOWN(((TODAY()-Tabla2[[#This Row],[FECHA NACIMIENTO]])/365),0)))</f>
        <v>44</v>
      </c>
      <c r="V40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54" s="44" t="str">
        <f>+IF(Tabla2[[#This Row],[Edad]]="Corregir","Corregir","Ok")</f>
        <v>Ok</v>
      </c>
      <c r="X4054" s="42" t="str">
        <f>+IFERROR(VLOOKUP(Tabla2[[#This Row],[DISTRITO SEGÚN DNI]],Hoja1!$A$2:$B$32,2,FALSE),"No")</f>
        <v>No</v>
      </c>
      <c r="Y4054" s="42" t="str">
        <f>IF(OR(LOWER(Tabla2[[#This Row],[GENERO]])="masculino", LOWER(Tabla2[[#This Row],[GENERO]])="femenino"),"OK","Corregir")</f>
        <v>OK</v>
      </c>
      <c r="Z4054" s="42" t="str">
        <f>+IF(Tabla2[[#This Row],[Nro. DNI / CE]]="","Corregir",IF(LEN(Tabla2[[#This Row],[Nro. DNI / CE]])&gt;=8,"OK","Corregir"))</f>
        <v>OK</v>
      </c>
      <c r="AA4054" s="42">
        <f>COUNTIF(Tabla2[APELLIDOS Y NOMBRES],Tabla2[[#This Row],[APELLIDOS Y NOMBRES]])</f>
        <v>1</v>
      </c>
      <c r="AB4054" s="42">
        <f>IF(Tabla2[[#This Row],[Trabajador]]&gt;1,1/Tabla2[[#This Row],[Trabajador]],Tabla2[[#This Row],[Trabajador]])</f>
        <v>1</v>
      </c>
      <c r="AC4054" t="str">
        <f>+IFERROR(IF(Tabla2[[#This Row],[FECHA CESE/BAJA]]="","No Aplica",IF(AND(MONTH(Tabla2[[#This Row],[FECHA CESE/BAJA]])=MONTH(TODAY()-30),YEAR(Tabla2[[#This Row],[FECHA CESE/BAJA]])=YEAR(TODAY())),MONTH(TODAY()-30)&amp;"-"&amp;YEAR(TODAY()),"Borrar")),"No aplica")</f>
        <v>No aplica</v>
      </c>
      <c r="AD4054" t="str">
        <f>+IFERROR(IF(Tabla2[[#This Row],[FECHA INICIO DE LABORES EN OBRA]]="","No Aplica",IF(AND(MONTH(Tabla2[[#This Row],[FECHA INICIO DE LABORES EN OBRA]])=MONTH(TODAY()-30),YEAR(Tabla2[[#This Row],[FECHA INICIO DE LABORES EN OBRA]])=YEAR(TODAY())),MONTH(TODAY()-30)&amp;"-"&amp;YEAR(TODAY()),"No Aplica")),"No Aplica")</f>
        <v>No Aplica</v>
      </c>
    </row>
    <row r="4055" spans="1:30" x14ac:dyDescent="0.25">
      <c r="A4055" s="13" t="s">
        <v>12809</v>
      </c>
      <c r="B4055" s="15" t="s">
        <v>12810</v>
      </c>
      <c r="C4055" s="15" t="s">
        <v>12810</v>
      </c>
      <c r="D4055" s="15" t="s">
        <v>341</v>
      </c>
      <c r="E4055" s="15" t="s">
        <v>342</v>
      </c>
      <c r="F4055" s="39">
        <v>26804</v>
      </c>
      <c r="G4055" s="15">
        <v>3</v>
      </c>
      <c r="H4055" s="15" t="s">
        <v>12812</v>
      </c>
      <c r="I4055" s="15" t="s">
        <v>12813</v>
      </c>
      <c r="J4055" s="15" t="s">
        <v>13239</v>
      </c>
      <c r="K4055" s="15" t="s">
        <v>17</v>
      </c>
      <c r="L4055" s="40" t="s">
        <v>6</v>
      </c>
      <c r="M4055" s="39" t="s">
        <v>29</v>
      </c>
      <c r="N4055" s="41" t="s">
        <v>2098</v>
      </c>
      <c r="O4055" s="39">
        <v>43829</v>
      </c>
      <c r="P4055" s="40">
        <v>1</v>
      </c>
      <c r="Q4055" s="40">
        <v>1</v>
      </c>
      <c r="R4055" s="40" t="str">
        <f>IFERROR(VLOOKUP(Tabla2[[#This Row],[CONTRATISTA PRNCIPAL]],Hoja1!$L$5:$M$9,2,FALSE),"CJV")</f>
        <v>CJV</v>
      </c>
      <c r="S4055" s="40" t="str">
        <f>IF(Tabla2[[#This Row],[EMPRESA]]=Tabla2[[#This Row],[CONTRATISTA PRNCIPAL]],"Principal","Secundaria")</f>
        <v>Principal</v>
      </c>
      <c r="T4055" s="42">
        <f>IFERROR(1/COUNTIF(Tabla2[CONTRATISTA PRNCIPAL],Tabla2[[#This Row],[CONTRATISTA PRNCIPAL]]),0)</f>
        <v>0.005025125628140704</v>
      </c>
      <c r="U4055" s="43">
        <f>IF(((TODAY()-Tabla2[[#This Row],[FECHA NACIMIENTO]])/365)&lt;18,"Corregir", IF(((TODAY()-Tabla2[[#This Row],[FECHA NACIMIENTO]])/365)&gt;80, "Corregir",ROUNDDOWN(((TODAY()-Tabla2[[#This Row],[FECHA NACIMIENTO]])/365),0)))</f>
        <v>50</v>
      </c>
      <c r="V40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55" s="44" t="str">
        <f>+IF(Tabla2[[#This Row],[Edad]]="Corregir","Corregir","Ok")</f>
        <v>Ok</v>
      </c>
      <c r="X4055" s="42" t="str">
        <f>+IFERROR(VLOOKUP(Tabla2[[#This Row],[DISTRITO SEGÚN DNI]],Hoja1!$A$2:$B$32,2,FALSE),"No")</f>
        <v>ATE</v>
      </c>
      <c r="Y4055" s="42" t="str">
        <f>IF(OR(LOWER(Tabla2[[#This Row],[GENERO]])="masculino", LOWER(Tabla2[[#This Row],[GENERO]])="femenino"),"OK","Corregir")</f>
        <v>OK</v>
      </c>
      <c r="Z4055" s="42" t="str">
        <f>+IF(Tabla2[[#This Row],[Nro. DNI / CE]]="","Corregir",IF(LEN(Tabla2[[#This Row],[Nro. DNI / CE]])&gt;=8,"OK","Corregir"))</f>
        <v>OK</v>
      </c>
      <c r="AA4055" s="42">
        <f>COUNTIF(Tabla2[APELLIDOS Y NOMBRES],Tabla2[[#This Row],[APELLIDOS Y NOMBRES]])</f>
        <v>1</v>
      </c>
      <c r="AB4055" s="42">
        <f>IF(Tabla2[[#This Row],[Trabajador]]&gt;1,1/Tabla2[[#This Row],[Trabajador]],Tabla2[[#This Row],[Trabajador]])</f>
        <v>1</v>
      </c>
      <c r="AC4055" t="str">
        <f>+IFERROR(IF(Tabla2[[#This Row],[FECHA CESE/BAJA]]="","No Aplica",IF(AND(MONTH(Tabla2[[#This Row],[FECHA CESE/BAJA]])=MONTH(TODAY()-30),YEAR(Tabla2[[#This Row],[FECHA CESE/BAJA]])=YEAR(TODAY())),MONTH(TODAY()-30)&amp;"-"&amp;YEAR(TODAY()),"Borrar")),"No aplica")</f>
        <v>No aplica</v>
      </c>
      <c r="AD4055" t="str">
        <f>+IFERROR(IF(Tabla2[[#This Row],[FECHA INICIO DE LABORES EN OBRA]]="","No Aplica",IF(AND(MONTH(Tabla2[[#This Row],[FECHA INICIO DE LABORES EN OBRA]])=MONTH(TODAY()-30),YEAR(Tabla2[[#This Row],[FECHA INICIO DE LABORES EN OBRA]])=YEAR(TODAY())),MONTH(TODAY()-30)&amp;"-"&amp;YEAR(TODAY()),"No Aplica")),"No Aplica")</f>
        <v>No Aplica</v>
      </c>
    </row>
    <row r="4056" spans="1:30" x14ac:dyDescent="0.25">
      <c r="A4056" s="13">
        <v>20608368796</v>
      </c>
      <c r="B4056" s="15" t="s">
        <v>13240</v>
      </c>
      <c r="C4056" s="15" t="s">
        <v>13240</v>
      </c>
      <c r="D4056" s="15" t="s">
        <v>13241</v>
      </c>
      <c r="E4056" s="15" t="s">
        <v>13242</v>
      </c>
      <c r="F4056" s="39">
        <v>27912</v>
      </c>
      <c r="G4056" s="15">
        <v>2</v>
      </c>
      <c r="H4056" s="15" t="s">
        <v>3472</v>
      </c>
      <c r="I4056" s="15" t="s">
        <v>6892</v>
      </c>
      <c r="J4056" s="15" t="s">
        <v>13243</v>
      </c>
      <c r="K4056" s="15" t="s">
        <v>3475</v>
      </c>
      <c r="L4056" s="40" t="s">
        <v>6</v>
      </c>
      <c r="M4056" s="39"/>
      <c r="N4056" s="41" t="s">
        <v>2098</v>
      </c>
      <c r="O4056" s="39">
        <v>45110</v>
      </c>
      <c r="P4056" s="40">
        <v>1</v>
      </c>
      <c r="Q4056" s="40">
        <v>4</v>
      </c>
      <c r="R4056" s="40" t="str">
        <f>IFERROR(VLOOKUP(Tabla2[[#This Row],[CONTRATISTA PRNCIPAL]],Hoja1!$L$5:$M$9,2,FALSE),"CJV")</f>
        <v>CJV</v>
      </c>
      <c r="S4056" s="40" t="str">
        <f>IF(Tabla2[[#This Row],[EMPRESA]]=Tabla2[[#This Row],[CONTRATISTA PRNCIPAL]],"Principal","Secundaria")</f>
        <v>Principal</v>
      </c>
      <c r="T4056" s="42">
        <f>IFERROR(1/COUNTIF(Tabla2[CONTRATISTA PRNCIPAL],Tabla2[[#This Row],[CONTRATISTA PRNCIPAL]]),0)</f>
        <v>0.045454545454545456</v>
      </c>
      <c r="U4056" s="43">
        <f>IF(((TODAY()-Tabla2[[#This Row],[FECHA NACIMIENTO]])/365)&lt;18,"Corregir", IF(((TODAY()-Tabla2[[#This Row],[FECHA NACIMIENTO]])/365)&gt;80, "Corregir",ROUNDDOWN(((TODAY()-Tabla2[[#This Row],[FECHA NACIMIENTO]])/365),0)))</f>
        <v>47</v>
      </c>
      <c r="V40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56" s="44" t="str">
        <f>+IF(Tabla2[[#This Row],[Edad]]="Corregir","Corregir","Ok")</f>
        <v>Ok</v>
      </c>
      <c r="X4056" s="42" t="str">
        <f>+IFERROR(VLOOKUP(Tabla2[[#This Row],[DISTRITO SEGÚN DNI]],Hoja1!$A$2:$B$32,2,FALSE),"No")</f>
        <v>No</v>
      </c>
      <c r="Y4056" s="42" t="str">
        <f>IF(OR(LOWER(Tabla2[[#This Row],[GENERO]])="masculino", LOWER(Tabla2[[#This Row],[GENERO]])="femenino"),"OK","Corregir")</f>
        <v>OK</v>
      </c>
      <c r="Z4056" s="42" t="str">
        <f>+IF(Tabla2[[#This Row],[Nro. DNI / CE]]="","Corregir",IF(LEN(Tabla2[[#This Row],[Nro. DNI / CE]])&gt;=8,"OK","Corregir"))</f>
        <v>OK</v>
      </c>
      <c r="AA4056" s="42">
        <f>COUNTIF(Tabla2[APELLIDOS Y NOMBRES],Tabla2[[#This Row],[APELLIDOS Y NOMBRES]])</f>
        <v>1</v>
      </c>
      <c r="AB4056" s="42">
        <f>IF(Tabla2[[#This Row],[Trabajador]]&gt;1,1/Tabla2[[#This Row],[Trabajador]],Tabla2[[#This Row],[Trabajador]])</f>
        <v>1</v>
      </c>
      <c r="AC4056" t="str">
        <f>+IFERROR(IF(Tabla2[[#This Row],[FECHA CESE/BAJA]]="","No Aplica",IF(AND(MONTH(Tabla2[[#This Row],[FECHA CESE/BAJA]])=MONTH(TODAY()-30),YEAR(Tabla2[[#This Row],[FECHA CESE/BAJA]])=YEAR(TODAY())),MONTH(TODAY()-30)&amp;"-"&amp;YEAR(TODAY()),"Borrar")),"No aplica")</f>
        <v>No Aplica</v>
      </c>
      <c r="AD4056" t="str">
        <f>+IFERROR(IF(Tabla2[[#This Row],[FECHA INICIO DE LABORES EN OBRA]]="","No Aplica",IF(AND(MONTH(Tabla2[[#This Row],[FECHA INICIO DE LABORES EN OBRA]])=MONTH(TODAY()-30),YEAR(Tabla2[[#This Row],[FECHA INICIO DE LABORES EN OBRA]])=YEAR(TODAY())),MONTH(TODAY()-30)&amp;"-"&amp;YEAR(TODAY()),"No Aplica")),"No Aplica")</f>
        <v>No Aplica</v>
      </c>
    </row>
    <row r="4057" spans="1:30" x14ac:dyDescent="0.25">
      <c r="A4057" s="13">
        <v>20608368796</v>
      </c>
      <c r="B4057" s="15" t="s">
        <v>13240</v>
      </c>
      <c r="C4057" s="15" t="s">
        <v>13240</v>
      </c>
      <c r="D4057" s="15" t="s">
        <v>13244</v>
      </c>
      <c r="E4057" s="15" t="s">
        <v>13245</v>
      </c>
      <c r="F4057" s="39">
        <v>30581</v>
      </c>
      <c r="G4057" s="15">
        <v>1</v>
      </c>
      <c r="H4057" s="15" t="s">
        <v>7131</v>
      </c>
      <c r="I4057" s="15" t="s">
        <v>6892</v>
      </c>
      <c r="J4057" s="15" t="s">
        <v>13246</v>
      </c>
      <c r="K4057" s="15" t="s">
        <v>3475</v>
      </c>
      <c r="L4057" s="40" t="s">
        <v>6</v>
      </c>
      <c r="M4057" s="39"/>
      <c r="N4057" s="41" t="s">
        <v>2098</v>
      </c>
      <c r="O4057" s="39">
        <v>45110</v>
      </c>
      <c r="P4057" s="40">
        <v>1</v>
      </c>
      <c r="Q4057" s="40">
        <v>1</v>
      </c>
      <c r="R4057" s="40" t="str">
        <f>IFERROR(VLOOKUP(Tabla2[[#This Row],[CONTRATISTA PRNCIPAL]],Hoja1!$L$5:$M$9,2,FALSE),"CJV")</f>
        <v>CJV</v>
      </c>
      <c r="S4057" s="40" t="str">
        <f>IF(Tabla2[[#This Row],[EMPRESA]]=Tabla2[[#This Row],[CONTRATISTA PRNCIPAL]],"Principal","Secundaria")</f>
        <v>Principal</v>
      </c>
      <c r="T4057" s="42">
        <f>IFERROR(1/COUNTIF(Tabla2[CONTRATISTA PRNCIPAL],Tabla2[[#This Row],[CONTRATISTA PRNCIPAL]]),0)</f>
        <v>0.045454545454545456</v>
      </c>
      <c r="U4057" s="43">
        <f>IF(((TODAY()-Tabla2[[#This Row],[FECHA NACIMIENTO]])/365)&lt;18,"Corregir", IF(((TODAY()-Tabla2[[#This Row],[FECHA NACIMIENTO]])/365)&gt;80, "Corregir",ROUNDDOWN(((TODAY()-Tabla2[[#This Row],[FECHA NACIMIENTO]])/365),0)))</f>
        <v>40</v>
      </c>
      <c r="V40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57" s="44" t="str">
        <f>+IF(Tabla2[[#This Row],[Edad]]="Corregir","Corregir","Ok")</f>
        <v>Ok</v>
      </c>
      <c r="X4057" s="42" t="str">
        <f>+IFERROR(VLOOKUP(Tabla2[[#This Row],[DISTRITO SEGÚN DNI]],Hoja1!$A$2:$B$32,2,FALSE),"No")</f>
        <v>No</v>
      </c>
      <c r="Y4057" s="42" t="str">
        <f>IF(OR(LOWER(Tabla2[[#This Row],[GENERO]])="masculino", LOWER(Tabla2[[#This Row],[GENERO]])="femenino"),"OK","Corregir")</f>
        <v>OK</v>
      </c>
      <c r="Z4057" s="42" t="str">
        <f>+IF(Tabla2[[#This Row],[Nro. DNI / CE]]="","Corregir",IF(LEN(Tabla2[[#This Row],[Nro. DNI / CE]])&gt;=8,"OK","Corregir"))</f>
        <v>OK</v>
      </c>
      <c r="AA4057" s="42">
        <f>COUNTIF(Tabla2[APELLIDOS Y NOMBRES],Tabla2[[#This Row],[APELLIDOS Y NOMBRES]])</f>
        <v>1</v>
      </c>
      <c r="AB4057" s="42">
        <f>IF(Tabla2[[#This Row],[Trabajador]]&gt;1,1/Tabla2[[#This Row],[Trabajador]],Tabla2[[#This Row],[Trabajador]])</f>
        <v>1</v>
      </c>
      <c r="AC4057" t="str">
        <f>+IFERROR(IF(Tabla2[[#This Row],[FECHA CESE/BAJA]]="","No Aplica",IF(AND(MONTH(Tabla2[[#This Row],[FECHA CESE/BAJA]])=MONTH(TODAY()-30),YEAR(Tabla2[[#This Row],[FECHA CESE/BAJA]])=YEAR(TODAY())),MONTH(TODAY()-30)&amp;"-"&amp;YEAR(TODAY()),"Borrar")),"No aplica")</f>
        <v>No Aplica</v>
      </c>
      <c r="AD4057" t="str">
        <f>+IFERROR(IF(Tabla2[[#This Row],[FECHA INICIO DE LABORES EN OBRA]]="","No Aplica",IF(AND(MONTH(Tabla2[[#This Row],[FECHA INICIO DE LABORES EN OBRA]])=MONTH(TODAY()-30),YEAR(Tabla2[[#This Row],[FECHA INICIO DE LABORES EN OBRA]])=YEAR(TODAY())),MONTH(TODAY()-30)&amp;"-"&amp;YEAR(TODAY()),"No Aplica")),"No Aplica")</f>
        <v>No Aplica</v>
      </c>
    </row>
    <row r="4058" spans="1:30" x14ac:dyDescent="0.25">
      <c r="A4058" s="13">
        <v>20608368796</v>
      </c>
      <c r="B4058" s="15" t="s">
        <v>13240</v>
      </c>
      <c r="C4058" s="15" t="s">
        <v>13240</v>
      </c>
      <c r="D4058" s="15" t="s">
        <v>13247</v>
      </c>
      <c r="E4058" s="15" t="s">
        <v>13248</v>
      </c>
      <c r="F4058" s="39">
        <v>26564</v>
      </c>
      <c r="G4058" s="15">
        <v>2</v>
      </c>
      <c r="H4058" s="15" t="s">
        <v>3739</v>
      </c>
      <c r="I4058" s="15" t="s">
        <v>6892</v>
      </c>
      <c r="J4058" s="15" t="s">
        <v>13249</v>
      </c>
      <c r="K4058" s="15" t="s">
        <v>3475</v>
      </c>
      <c r="L4058" s="40" t="s">
        <v>6</v>
      </c>
      <c r="M4058" s="39"/>
      <c r="N4058" s="41" t="s">
        <v>2098</v>
      </c>
      <c r="O4058" s="39">
        <v>45110</v>
      </c>
      <c r="P4058" s="40">
        <v>1</v>
      </c>
      <c r="Q4058" s="40">
        <v>4</v>
      </c>
      <c r="R4058" s="40" t="str">
        <f>IFERROR(VLOOKUP(Tabla2[[#This Row],[CONTRATISTA PRNCIPAL]],Hoja1!$L$5:$M$9,2,FALSE),"CJV")</f>
        <v>CJV</v>
      </c>
      <c r="S4058" s="40" t="str">
        <f>IF(Tabla2[[#This Row],[EMPRESA]]=Tabla2[[#This Row],[CONTRATISTA PRNCIPAL]],"Principal","Secundaria")</f>
        <v>Principal</v>
      </c>
      <c r="T4058" s="42">
        <f>IFERROR(1/COUNTIF(Tabla2[CONTRATISTA PRNCIPAL],Tabla2[[#This Row],[CONTRATISTA PRNCIPAL]]),0)</f>
        <v>0.045454545454545456</v>
      </c>
      <c r="U4058" s="43">
        <f>IF(((TODAY()-Tabla2[[#This Row],[FECHA NACIMIENTO]])/365)&lt;18,"Corregir", IF(((TODAY()-Tabla2[[#This Row],[FECHA NACIMIENTO]])/365)&gt;80, "Corregir",ROUNDDOWN(((TODAY()-Tabla2[[#This Row],[FECHA NACIMIENTO]])/365),0)))</f>
        <v>51</v>
      </c>
      <c r="V40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58" s="44" t="str">
        <f>+IF(Tabla2[[#This Row],[Edad]]="Corregir","Corregir","Ok")</f>
        <v>Ok</v>
      </c>
      <c r="X4058" s="42" t="str">
        <f>+IFERROR(VLOOKUP(Tabla2[[#This Row],[DISTRITO SEGÚN DNI]],Hoja1!$A$2:$B$32,2,FALSE),"No")</f>
        <v>No</v>
      </c>
      <c r="Y4058" s="42" t="str">
        <f>IF(OR(LOWER(Tabla2[[#This Row],[GENERO]])="masculino", LOWER(Tabla2[[#This Row],[GENERO]])="femenino"),"OK","Corregir")</f>
        <v>OK</v>
      </c>
      <c r="Z4058" s="42" t="str">
        <f>+IF(Tabla2[[#This Row],[Nro. DNI / CE]]="","Corregir",IF(LEN(Tabla2[[#This Row],[Nro. DNI / CE]])&gt;=8,"OK","Corregir"))</f>
        <v>OK</v>
      </c>
      <c r="AA4058" s="42">
        <f>COUNTIF(Tabla2[APELLIDOS Y NOMBRES],Tabla2[[#This Row],[APELLIDOS Y NOMBRES]])</f>
        <v>1</v>
      </c>
      <c r="AB4058" s="42">
        <f>IF(Tabla2[[#This Row],[Trabajador]]&gt;1,1/Tabla2[[#This Row],[Trabajador]],Tabla2[[#This Row],[Trabajador]])</f>
        <v>1</v>
      </c>
      <c r="AC4058" t="str">
        <f>+IFERROR(IF(Tabla2[[#This Row],[FECHA CESE/BAJA]]="","No Aplica",IF(AND(MONTH(Tabla2[[#This Row],[FECHA CESE/BAJA]])=MONTH(TODAY()-30),YEAR(Tabla2[[#This Row],[FECHA CESE/BAJA]])=YEAR(TODAY())),MONTH(TODAY()-30)&amp;"-"&amp;YEAR(TODAY()),"Borrar")),"No aplica")</f>
        <v>No Aplica</v>
      </c>
      <c r="AD4058" t="str">
        <f>+IFERROR(IF(Tabla2[[#This Row],[FECHA INICIO DE LABORES EN OBRA]]="","No Aplica",IF(AND(MONTH(Tabla2[[#This Row],[FECHA INICIO DE LABORES EN OBRA]])=MONTH(TODAY()-30),YEAR(Tabla2[[#This Row],[FECHA INICIO DE LABORES EN OBRA]])=YEAR(TODAY())),MONTH(TODAY()-30)&amp;"-"&amp;YEAR(TODAY()),"No Aplica")),"No Aplica")</f>
        <v>No Aplica</v>
      </c>
    </row>
    <row r="4059" spans="1:30" x14ac:dyDescent="0.25">
      <c r="A4059" s="13">
        <v>20608368796</v>
      </c>
      <c r="B4059" s="15" t="s">
        <v>13240</v>
      </c>
      <c r="C4059" s="15" t="s">
        <v>13240</v>
      </c>
      <c r="D4059" s="15" t="s">
        <v>1805</v>
      </c>
      <c r="E4059" s="15" t="s">
        <v>1806</v>
      </c>
      <c r="F4059" s="39">
        <v>27094</v>
      </c>
      <c r="G4059" s="15">
        <v>2</v>
      </c>
      <c r="H4059" s="15" t="s">
        <v>3472</v>
      </c>
      <c r="I4059" s="15" t="s">
        <v>6892</v>
      </c>
      <c r="J4059" s="15" t="s">
        <v>13250</v>
      </c>
      <c r="K4059" s="15" t="s">
        <v>34</v>
      </c>
      <c r="L4059" s="40" t="s">
        <v>6</v>
      </c>
      <c r="M4059" s="39"/>
      <c r="N4059" s="41" t="s">
        <v>2114</v>
      </c>
      <c r="O4059" s="39">
        <v>45110</v>
      </c>
      <c r="P4059" s="40">
        <v>1</v>
      </c>
      <c r="Q4059" s="40">
        <v>4</v>
      </c>
      <c r="R4059" s="40" t="str">
        <f>IFERROR(VLOOKUP(Tabla2[[#This Row],[CONTRATISTA PRNCIPAL]],Hoja1!$L$5:$M$9,2,FALSE),"CJV")</f>
        <v>CJV</v>
      </c>
      <c r="S4059" s="40" t="str">
        <f>IF(Tabla2[[#This Row],[EMPRESA]]=Tabla2[[#This Row],[CONTRATISTA PRNCIPAL]],"Principal","Secundaria")</f>
        <v>Principal</v>
      </c>
      <c r="T4059" s="42">
        <f>IFERROR(1/COUNTIF(Tabla2[CONTRATISTA PRNCIPAL],Tabla2[[#This Row],[CONTRATISTA PRNCIPAL]]),0)</f>
        <v>0.045454545454545456</v>
      </c>
      <c r="U4059" s="43">
        <f>IF(((TODAY()-Tabla2[[#This Row],[FECHA NACIMIENTO]])/365)&lt;18,"Corregir", IF(((TODAY()-Tabla2[[#This Row],[FECHA NACIMIENTO]])/365)&gt;80, "Corregir",ROUNDDOWN(((TODAY()-Tabla2[[#This Row],[FECHA NACIMIENTO]])/365),0)))</f>
        <v>49</v>
      </c>
      <c r="V40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59" s="44" t="str">
        <f>+IF(Tabla2[[#This Row],[Edad]]="Corregir","Corregir","Ok")</f>
        <v>Ok</v>
      </c>
      <c r="X4059" s="42" t="str">
        <f>+IFERROR(VLOOKUP(Tabla2[[#This Row],[DISTRITO SEGÚN DNI]],Hoja1!$A$2:$B$32,2,FALSE),"No")</f>
        <v>SANTA ANITA</v>
      </c>
      <c r="Y4059" s="42" t="str">
        <f>IF(OR(LOWER(Tabla2[[#This Row],[GENERO]])="masculino", LOWER(Tabla2[[#This Row],[GENERO]])="femenino"),"OK","Corregir")</f>
        <v>OK</v>
      </c>
      <c r="Z4059" s="42" t="str">
        <f>+IF(Tabla2[[#This Row],[Nro. DNI / CE]]="","Corregir",IF(LEN(Tabla2[[#This Row],[Nro. DNI / CE]])&gt;=8,"OK","Corregir"))</f>
        <v>OK</v>
      </c>
      <c r="AA4059" s="42">
        <f>COUNTIF(Tabla2[APELLIDOS Y NOMBRES],Tabla2[[#This Row],[APELLIDOS Y NOMBRES]])</f>
        <v>1</v>
      </c>
      <c r="AB4059" s="42">
        <f>IF(Tabla2[[#This Row],[Trabajador]]&gt;1,1/Tabla2[[#This Row],[Trabajador]],Tabla2[[#This Row],[Trabajador]])</f>
        <v>1</v>
      </c>
      <c r="AC4059" t="str">
        <f>+IFERROR(IF(Tabla2[[#This Row],[FECHA CESE/BAJA]]="","No Aplica",IF(AND(MONTH(Tabla2[[#This Row],[FECHA CESE/BAJA]])=MONTH(TODAY()-30),YEAR(Tabla2[[#This Row],[FECHA CESE/BAJA]])=YEAR(TODAY())),MONTH(TODAY()-30)&amp;"-"&amp;YEAR(TODAY()),"Borrar")),"No aplica")</f>
        <v>No Aplica</v>
      </c>
      <c r="AD4059" t="str">
        <f>+IFERROR(IF(Tabla2[[#This Row],[FECHA INICIO DE LABORES EN OBRA]]="","No Aplica",IF(AND(MONTH(Tabla2[[#This Row],[FECHA INICIO DE LABORES EN OBRA]])=MONTH(TODAY()-30),YEAR(Tabla2[[#This Row],[FECHA INICIO DE LABORES EN OBRA]])=YEAR(TODAY())),MONTH(TODAY()-30)&amp;"-"&amp;YEAR(TODAY()),"No Aplica")),"No Aplica")</f>
        <v>No Aplica</v>
      </c>
    </row>
    <row r="4060" spans="1:30" x14ac:dyDescent="0.25">
      <c r="A4060" s="13">
        <v>20608368796</v>
      </c>
      <c r="B4060" s="15" t="s">
        <v>13240</v>
      </c>
      <c r="C4060" s="15" t="s">
        <v>13240</v>
      </c>
      <c r="D4060" s="15" t="s">
        <v>13251</v>
      </c>
      <c r="E4060" s="15" t="s">
        <v>13252</v>
      </c>
      <c r="F4060" s="39">
        <v>30294</v>
      </c>
      <c r="G4060" s="15">
        <v>1</v>
      </c>
      <c r="H4060" s="15" t="s">
        <v>2059</v>
      </c>
      <c r="I4060" s="15" t="s">
        <v>6892</v>
      </c>
      <c r="J4060" s="15" t="s">
        <v>13243</v>
      </c>
      <c r="K4060" s="15" t="s">
        <v>3475</v>
      </c>
      <c r="L4060" s="40" t="s">
        <v>6</v>
      </c>
      <c r="M4060" s="39"/>
      <c r="N4060" s="41" t="s">
        <v>2098</v>
      </c>
      <c r="O4060" s="39">
        <v>45110</v>
      </c>
      <c r="P4060" s="40">
        <v>1</v>
      </c>
      <c r="Q4060" s="40">
        <v>1</v>
      </c>
      <c r="R4060" s="40" t="str">
        <f>IFERROR(VLOOKUP(Tabla2[[#This Row],[CONTRATISTA PRNCIPAL]],Hoja1!$L$5:$M$9,2,FALSE),"CJV")</f>
        <v>CJV</v>
      </c>
      <c r="S4060" s="40" t="str">
        <f>IF(Tabla2[[#This Row],[EMPRESA]]=Tabla2[[#This Row],[CONTRATISTA PRNCIPAL]],"Principal","Secundaria")</f>
        <v>Principal</v>
      </c>
      <c r="T4060" s="42">
        <f>IFERROR(1/COUNTIF(Tabla2[CONTRATISTA PRNCIPAL],Tabla2[[#This Row],[CONTRATISTA PRNCIPAL]]),0)</f>
        <v>0.045454545454545456</v>
      </c>
      <c r="U4060" s="43">
        <f>IF(((TODAY()-Tabla2[[#This Row],[FECHA NACIMIENTO]])/365)&lt;18,"Corregir", IF(((TODAY()-Tabla2[[#This Row],[FECHA NACIMIENTO]])/365)&gt;80, "Corregir",ROUNDDOWN(((TODAY()-Tabla2[[#This Row],[FECHA NACIMIENTO]])/365),0)))</f>
        <v>40</v>
      </c>
      <c r="V40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60" s="44" t="str">
        <f>+IF(Tabla2[[#This Row],[Edad]]="Corregir","Corregir","Ok")</f>
        <v>Ok</v>
      </c>
      <c r="X4060" s="42" t="str">
        <f>+IFERROR(VLOOKUP(Tabla2[[#This Row],[DISTRITO SEGÚN DNI]],Hoja1!$A$2:$B$32,2,FALSE),"No")</f>
        <v>No</v>
      </c>
      <c r="Y4060" s="42" t="str">
        <f>IF(OR(LOWER(Tabla2[[#This Row],[GENERO]])="masculino", LOWER(Tabla2[[#This Row],[GENERO]])="femenino"),"OK","Corregir")</f>
        <v>OK</v>
      </c>
      <c r="Z4060" s="42" t="str">
        <f>+IF(Tabla2[[#This Row],[Nro. DNI / CE]]="","Corregir",IF(LEN(Tabla2[[#This Row],[Nro. DNI / CE]])&gt;=8,"OK","Corregir"))</f>
        <v>OK</v>
      </c>
      <c r="AA4060" s="42">
        <f>COUNTIF(Tabla2[APELLIDOS Y NOMBRES],Tabla2[[#This Row],[APELLIDOS Y NOMBRES]])</f>
        <v>1</v>
      </c>
      <c r="AB4060" s="42">
        <f>IF(Tabla2[[#This Row],[Trabajador]]&gt;1,1/Tabla2[[#This Row],[Trabajador]],Tabla2[[#This Row],[Trabajador]])</f>
        <v>1</v>
      </c>
      <c r="AC4060" t="str">
        <f>+IFERROR(IF(Tabla2[[#This Row],[FECHA CESE/BAJA]]="","No Aplica",IF(AND(MONTH(Tabla2[[#This Row],[FECHA CESE/BAJA]])=MONTH(TODAY()-30),YEAR(Tabla2[[#This Row],[FECHA CESE/BAJA]])=YEAR(TODAY())),MONTH(TODAY()-30)&amp;"-"&amp;YEAR(TODAY()),"Borrar")),"No aplica")</f>
        <v>No Aplica</v>
      </c>
      <c r="AD4060" t="str">
        <f>+IFERROR(IF(Tabla2[[#This Row],[FECHA INICIO DE LABORES EN OBRA]]="","No Aplica",IF(AND(MONTH(Tabla2[[#This Row],[FECHA INICIO DE LABORES EN OBRA]])=MONTH(TODAY()-30),YEAR(Tabla2[[#This Row],[FECHA INICIO DE LABORES EN OBRA]])=YEAR(TODAY())),MONTH(TODAY()-30)&amp;"-"&amp;YEAR(TODAY()),"No Aplica")),"No Aplica")</f>
        <v>No Aplica</v>
      </c>
    </row>
    <row r="4061" spans="1:30" x14ac:dyDescent="0.25">
      <c r="A4061" s="13">
        <v>20608368796</v>
      </c>
      <c r="B4061" s="15" t="s">
        <v>13240</v>
      </c>
      <c r="C4061" s="15" t="s">
        <v>13240</v>
      </c>
      <c r="D4061" s="15" t="s">
        <v>13253</v>
      </c>
      <c r="E4061" s="15" t="s">
        <v>13254</v>
      </c>
      <c r="F4061" s="39">
        <v>30456</v>
      </c>
      <c r="G4061" s="15">
        <v>2</v>
      </c>
      <c r="H4061" s="15" t="s">
        <v>3492</v>
      </c>
      <c r="I4061" s="15" t="s">
        <v>6892</v>
      </c>
      <c r="J4061" s="15" t="s">
        <v>13255</v>
      </c>
      <c r="K4061" s="15" t="s">
        <v>4894</v>
      </c>
      <c r="L4061" s="40" t="s">
        <v>6</v>
      </c>
      <c r="M4061" s="39"/>
      <c r="N4061" s="41" t="s">
        <v>2098</v>
      </c>
      <c r="O4061" s="39">
        <v>45110</v>
      </c>
      <c r="P4061" s="40">
        <v>1</v>
      </c>
      <c r="Q4061" s="40">
        <v>4</v>
      </c>
      <c r="R4061" s="40" t="str">
        <f>IFERROR(VLOOKUP(Tabla2[[#This Row],[CONTRATISTA PRNCIPAL]],Hoja1!$L$5:$M$9,2,FALSE),"CJV")</f>
        <v>CJV</v>
      </c>
      <c r="S4061" s="40" t="str">
        <f>IF(Tabla2[[#This Row],[EMPRESA]]=Tabla2[[#This Row],[CONTRATISTA PRNCIPAL]],"Principal","Secundaria")</f>
        <v>Principal</v>
      </c>
      <c r="T4061" s="42">
        <f>IFERROR(1/COUNTIF(Tabla2[CONTRATISTA PRNCIPAL],Tabla2[[#This Row],[CONTRATISTA PRNCIPAL]]),0)</f>
        <v>0.045454545454545456</v>
      </c>
      <c r="U4061" s="43">
        <f>IF(((TODAY()-Tabla2[[#This Row],[FECHA NACIMIENTO]])/365)&lt;18,"Corregir", IF(((TODAY()-Tabla2[[#This Row],[FECHA NACIMIENTO]])/365)&gt;80, "Corregir",ROUNDDOWN(((TODAY()-Tabla2[[#This Row],[FECHA NACIMIENTO]])/365),0)))</f>
        <v>40</v>
      </c>
      <c r="V40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61" s="44" t="str">
        <f>+IF(Tabla2[[#This Row],[Edad]]="Corregir","Corregir","Ok")</f>
        <v>Ok</v>
      </c>
      <c r="X4061" s="42" t="str">
        <f>+IFERROR(VLOOKUP(Tabla2[[#This Row],[DISTRITO SEGÚN DNI]],Hoja1!$A$2:$B$32,2,FALSE),"No")</f>
        <v>No</v>
      </c>
      <c r="Y4061" s="42" t="str">
        <f>IF(OR(LOWER(Tabla2[[#This Row],[GENERO]])="masculino", LOWER(Tabla2[[#This Row],[GENERO]])="femenino"),"OK","Corregir")</f>
        <v>OK</v>
      </c>
      <c r="Z4061" s="42" t="str">
        <f>+IF(Tabla2[[#This Row],[Nro. DNI / CE]]="","Corregir",IF(LEN(Tabla2[[#This Row],[Nro. DNI / CE]])&gt;=8,"OK","Corregir"))</f>
        <v>OK</v>
      </c>
      <c r="AA4061" s="42">
        <f>COUNTIF(Tabla2[APELLIDOS Y NOMBRES],Tabla2[[#This Row],[APELLIDOS Y NOMBRES]])</f>
        <v>1</v>
      </c>
      <c r="AB4061" s="42">
        <f>IF(Tabla2[[#This Row],[Trabajador]]&gt;1,1/Tabla2[[#This Row],[Trabajador]],Tabla2[[#This Row],[Trabajador]])</f>
        <v>1</v>
      </c>
      <c r="AC4061" t="str">
        <f>+IFERROR(IF(Tabla2[[#This Row],[FECHA CESE/BAJA]]="","No Aplica",IF(AND(MONTH(Tabla2[[#This Row],[FECHA CESE/BAJA]])=MONTH(TODAY()-30),YEAR(Tabla2[[#This Row],[FECHA CESE/BAJA]])=YEAR(TODAY())),MONTH(TODAY()-30)&amp;"-"&amp;YEAR(TODAY()),"Borrar")),"No aplica")</f>
        <v>No Aplica</v>
      </c>
      <c r="AD4061" t="str">
        <f>+IFERROR(IF(Tabla2[[#This Row],[FECHA INICIO DE LABORES EN OBRA]]="","No Aplica",IF(AND(MONTH(Tabla2[[#This Row],[FECHA INICIO DE LABORES EN OBRA]])=MONTH(TODAY()-30),YEAR(Tabla2[[#This Row],[FECHA INICIO DE LABORES EN OBRA]])=YEAR(TODAY())),MONTH(TODAY()-30)&amp;"-"&amp;YEAR(TODAY()),"No Aplica")),"No Aplica")</f>
        <v>No Aplica</v>
      </c>
    </row>
    <row r="4062" spans="1:30" x14ac:dyDescent="0.25">
      <c r="A4062" s="13">
        <v>20608368796</v>
      </c>
      <c r="B4062" s="15" t="s">
        <v>13240</v>
      </c>
      <c r="C4062" s="15" t="s">
        <v>13240</v>
      </c>
      <c r="D4062" s="15" t="s">
        <v>1807</v>
      </c>
      <c r="E4062" s="15" t="s">
        <v>1808</v>
      </c>
      <c r="F4062" s="39">
        <v>30142</v>
      </c>
      <c r="G4062" s="15">
        <v>2</v>
      </c>
      <c r="H4062" s="15" t="s">
        <v>2746</v>
      </c>
      <c r="I4062" s="15" t="s">
        <v>6892</v>
      </c>
      <c r="J4062" s="15" t="s">
        <v>13256</v>
      </c>
      <c r="K4062" s="15" t="s">
        <v>34</v>
      </c>
      <c r="L4062" s="40" t="s">
        <v>6</v>
      </c>
      <c r="M4062" s="39"/>
      <c r="N4062" s="41" t="s">
        <v>2098</v>
      </c>
      <c r="O4062" s="39">
        <v>45110</v>
      </c>
      <c r="P4062" s="40">
        <v>1</v>
      </c>
      <c r="Q4062" s="40">
        <v>4</v>
      </c>
      <c r="R4062" s="40" t="str">
        <f>IFERROR(VLOOKUP(Tabla2[[#This Row],[CONTRATISTA PRNCIPAL]],Hoja1!$L$5:$M$9,2,FALSE),"CJV")</f>
        <v>CJV</v>
      </c>
      <c r="S4062" s="40" t="str">
        <f>IF(Tabla2[[#This Row],[EMPRESA]]=Tabla2[[#This Row],[CONTRATISTA PRNCIPAL]],"Principal","Secundaria")</f>
        <v>Principal</v>
      </c>
      <c r="T4062" s="42">
        <f>IFERROR(1/COUNTIF(Tabla2[CONTRATISTA PRNCIPAL],Tabla2[[#This Row],[CONTRATISTA PRNCIPAL]]),0)</f>
        <v>0.045454545454545456</v>
      </c>
      <c r="U4062" s="43">
        <f>IF(((TODAY()-Tabla2[[#This Row],[FECHA NACIMIENTO]])/365)&lt;18,"Corregir", IF(((TODAY()-Tabla2[[#This Row],[FECHA NACIMIENTO]])/365)&gt;80, "Corregir",ROUNDDOWN(((TODAY()-Tabla2[[#This Row],[FECHA NACIMIENTO]])/365),0)))</f>
        <v>41</v>
      </c>
      <c r="V40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62" s="44" t="str">
        <f>+IF(Tabla2[[#This Row],[Edad]]="Corregir","Corregir","Ok")</f>
        <v>Ok</v>
      </c>
      <c r="X4062" s="42" t="str">
        <f>+IFERROR(VLOOKUP(Tabla2[[#This Row],[DISTRITO SEGÚN DNI]],Hoja1!$A$2:$B$32,2,FALSE),"No")</f>
        <v>SANTA ANITA</v>
      </c>
      <c r="Y4062" s="42" t="str">
        <f>IF(OR(LOWER(Tabla2[[#This Row],[GENERO]])="masculino", LOWER(Tabla2[[#This Row],[GENERO]])="femenino"),"OK","Corregir")</f>
        <v>OK</v>
      </c>
      <c r="Z4062" s="42" t="str">
        <f>+IF(Tabla2[[#This Row],[Nro. DNI / CE]]="","Corregir",IF(LEN(Tabla2[[#This Row],[Nro. DNI / CE]])&gt;=8,"OK","Corregir"))</f>
        <v>OK</v>
      </c>
      <c r="AA4062" s="42">
        <f>COUNTIF(Tabla2[APELLIDOS Y NOMBRES],Tabla2[[#This Row],[APELLIDOS Y NOMBRES]])</f>
        <v>1</v>
      </c>
      <c r="AB4062" s="42">
        <f>IF(Tabla2[[#This Row],[Trabajador]]&gt;1,1/Tabla2[[#This Row],[Trabajador]],Tabla2[[#This Row],[Trabajador]])</f>
        <v>1</v>
      </c>
      <c r="AC4062" t="str">
        <f>+IFERROR(IF(Tabla2[[#This Row],[FECHA CESE/BAJA]]="","No Aplica",IF(AND(MONTH(Tabla2[[#This Row],[FECHA CESE/BAJA]])=MONTH(TODAY()-30),YEAR(Tabla2[[#This Row],[FECHA CESE/BAJA]])=YEAR(TODAY())),MONTH(TODAY()-30)&amp;"-"&amp;YEAR(TODAY()),"Borrar")),"No aplica")</f>
        <v>No Aplica</v>
      </c>
      <c r="AD4062" t="str">
        <f>+IFERROR(IF(Tabla2[[#This Row],[FECHA INICIO DE LABORES EN OBRA]]="","No Aplica",IF(AND(MONTH(Tabla2[[#This Row],[FECHA INICIO DE LABORES EN OBRA]])=MONTH(TODAY()-30),YEAR(Tabla2[[#This Row],[FECHA INICIO DE LABORES EN OBRA]])=YEAR(TODAY())),MONTH(TODAY()-30)&amp;"-"&amp;YEAR(TODAY()),"No Aplica")),"No Aplica")</f>
        <v>No Aplica</v>
      </c>
    </row>
    <row r="4063" spans="1:30" x14ac:dyDescent="0.25">
      <c r="A4063" s="13">
        <v>20608368796</v>
      </c>
      <c r="B4063" s="15" t="s">
        <v>13240</v>
      </c>
      <c r="C4063" s="15" t="s">
        <v>13240</v>
      </c>
      <c r="D4063" s="15" t="s">
        <v>13257</v>
      </c>
      <c r="E4063" s="15" t="s">
        <v>13258</v>
      </c>
      <c r="F4063" s="39">
        <v>31275</v>
      </c>
      <c r="G4063" s="15">
        <v>2</v>
      </c>
      <c r="H4063" s="15" t="s">
        <v>3739</v>
      </c>
      <c r="I4063" s="15" t="s">
        <v>6892</v>
      </c>
      <c r="J4063" s="15" t="s">
        <v>13259</v>
      </c>
      <c r="K4063" s="15" t="s">
        <v>3475</v>
      </c>
      <c r="L4063" s="40" t="s">
        <v>6</v>
      </c>
      <c r="M4063" s="39"/>
      <c r="N4063" s="41" t="s">
        <v>2098</v>
      </c>
      <c r="O4063" s="39">
        <v>45111</v>
      </c>
      <c r="P4063" s="40">
        <v>1</v>
      </c>
      <c r="Q4063" s="40">
        <v>4</v>
      </c>
      <c r="R4063" s="40" t="str">
        <f>IFERROR(VLOOKUP(Tabla2[[#This Row],[CONTRATISTA PRNCIPAL]],Hoja1!$L$5:$M$9,2,FALSE),"CJV")</f>
        <v>CJV</v>
      </c>
      <c r="S4063" s="40" t="str">
        <f>IF(Tabla2[[#This Row],[EMPRESA]]=Tabla2[[#This Row],[CONTRATISTA PRNCIPAL]],"Principal","Secundaria")</f>
        <v>Principal</v>
      </c>
      <c r="T4063" s="42">
        <f>IFERROR(1/COUNTIF(Tabla2[CONTRATISTA PRNCIPAL],Tabla2[[#This Row],[CONTRATISTA PRNCIPAL]]),0)</f>
        <v>0.045454545454545456</v>
      </c>
      <c r="U4063" s="43">
        <f>IF(((TODAY()-Tabla2[[#This Row],[FECHA NACIMIENTO]])/365)&lt;18,"Corregir", IF(((TODAY()-Tabla2[[#This Row],[FECHA NACIMIENTO]])/365)&gt;80, "Corregir",ROUNDDOWN(((TODAY()-Tabla2[[#This Row],[FECHA NACIMIENTO]])/365),0)))</f>
        <v>38</v>
      </c>
      <c r="V40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63" s="44" t="str">
        <f>+IF(Tabla2[[#This Row],[Edad]]="Corregir","Corregir","Ok")</f>
        <v>Ok</v>
      </c>
      <c r="X4063" s="42" t="str">
        <f>+IFERROR(VLOOKUP(Tabla2[[#This Row],[DISTRITO SEGÚN DNI]],Hoja1!$A$2:$B$32,2,FALSE),"No")</f>
        <v>No</v>
      </c>
      <c r="Y4063" s="42" t="str">
        <f>IF(OR(LOWER(Tabla2[[#This Row],[GENERO]])="masculino", LOWER(Tabla2[[#This Row],[GENERO]])="femenino"),"OK","Corregir")</f>
        <v>OK</v>
      </c>
      <c r="Z4063" s="42" t="str">
        <f>+IF(Tabla2[[#This Row],[Nro. DNI / CE]]="","Corregir",IF(LEN(Tabla2[[#This Row],[Nro. DNI / CE]])&gt;=8,"OK","Corregir"))</f>
        <v>OK</v>
      </c>
      <c r="AA4063" s="42">
        <f>COUNTIF(Tabla2[APELLIDOS Y NOMBRES],Tabla2[[#This Row],[APELLIDOS Y NOMBRES]])</f>
        <v>1</v>
      </c>
      <c r="AB4063" s="42">
        <f>IF(Tabla2[[#This Row],[Trabajador]]&gt;1,1/Tabla2[[#This Row],[Trabajador]],Tabla2[[#This Row],[Trabajador]])</f>
        <v>1</v>
      </c>
      <c r="AC4063" t="str">
        <f>+IFERROR(IF(Tabla2[[#This Row],[FECHA CESE/BAJA]]="","No Aplica",IF(AND(MONTH(Tabla2[[#This Row],[FECHA CESE/BAJA]])=MONTH(TODAY()-30),YEAR(Tabla2[[#This Row],[FECHA CESE/BAJA]])=YEAR(TODAY())),MONTH(TODAY()-30)&amp;"-"&amp;YEAR(TODAY()),"Borrar")),"No aplica")</f>
        <v>No Aplica</v>
      </c>
      <c r="AD4063" t="str">
        <f>+IFERROR(IF(Tabla2[[#This Row],[FECHA INICIO DE LABORES EN OBRA]]="","No Aplica",IF(AND(MONTH(Tabla2[[#This Row],[FECHA INICIO DE LABORES EN OBRA]])=MONTH(TODAY()-30),YEAR(Tabla2[[#This Row],[FECHA INICIO DE LABORES EN OBRA]])=YEAR(TODAY())),MONTH(TODAY()-30)&amp;"-"&amp;YEAR(TODAY()),"No Aplica")),"No Aplica")</f>
        <v>No Aplica</v>
      </c>
    </row>
    <row r="4064" spans="1:30" x14ac:dyDescent="0.25">
      <c r="A4064" s="13">
        <v>20608368796</v>
      </c>
      <c r="B4064" s="15" t="s">
        <v>13240</v>
      </c>
      <c r="C4064" s="15" t="s">
        <v>13240</v>
      </c>
      <c r="D4064" s="15" t="s">
        <v>13260</v>
      </c>
      <c r="E4064" s="15" t="s">
        <v>13261</v>
      </c>
      <c r="F4064" s="39">
        <v>34738</v>
      </c>
      <c r="G4064" s="15">
        <v>2</v>
      </c>
      <c r="H4064" s="15" t="s">
        <v>3739</v>
      </c>
      <c r="I4064" s="15" t="s">
        <v>6892</v>
      </c>
      <c r="J4064" s="15" t="s">
        <v>13262</v>
      </c>
      <c r="K4064" s="15" t="s">
        <v>3475</v>
      </c>
      <c r="L4064" s="40" t="s">
        <v>6</v>
      </c>
      <c r="M4064" s="39"/>
      <c r="N4064" s="41" t="s">
        <v>2098</v>
      </c>
      <c r="O4064" s="39">
        <v>45111</v>
      </c>
      <c r="P4064" s="40">
        <v>1</v>
      </c>
      <c r="Q4064" s="40">
        <v>4</v>
      </c>
      <c r="R4064" s="40" t="str">
        <f>IFERROR(VLOOKUP(Tabla2[[#This Row],[CONTRATISTA PRNCIPAL]],Hoja1!$L$5:$M$9,2,FALSE),"CJV")</f>
        <v>CJV</v>
      </c>
      <c r="S4064" s="40" t="str">
        <f>IF(Tabla2[[#This Row],[EMPRESA]]=Tabla2[[#This Row],[CONTRATISTA PRNCIPAL]],"Principal","Secundaria")</f>
        <v>Principal</v>
      </c>
      <c r="T4064" s="42">
        <f>IFERROR(1/COUNTIF(Tabla2[CONTRATISTA PRNCIPAL],Tabla2[[#This Row],[CONTRATISTA PRNCIPAL]]),0)</f>
        <v>0.045454545454545456</v>
      </c>
      <c r="U4064" s="43">
        <f>IF(((TODAY()-Tabla2[[#This Row],[FECHA NACIMIENTO]])/365)&lt;18,"Corregir", IF(((TODAY()-Tabla2[[#This Row],[FECHA NACIMIENTO]])/365)&gt;80, "Corregir",ROUNDDOWN(((TODAY()-Tabla2[[#This Row],[FECHA NACIMIENTO]])/365),0)))</f>
        <v>28</v>
      </c>
      <c r="V40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64" s="44" t="str">
        <f>+IF(Tabla2[[#This Row],[Edad]]="Corregir","Corregir","Ok")</f>
        <v>Ok</v>
      </c>
      <c r="X4064" s="42" t="str">
        <f>+IFERROR(VLOOKUP(Tabla2[[#This Row],[DISTRITO SEGÚN DNI]],Hoja1!$A$2:$B$32,2,FALSE),"No")</f>
        <v>No</v>
      </c>
      <c r="Y4064" s="42" t="str">
        <f>IF(OR(LOWER(Tabla2[[#This Row],[GENERO]])="masculino", LOWER(Tabla2[[#This Row],[GENERO]])="femenino"),"OK","Corregir")</f>
        <v>OK</v>
      </c>
      <c r="Z4064" s="42" t="str">
        <f>+IF(Tabla2[[#This Row],[Nro. DNI / CE]]="","Corregir",IF(LEN(Tabla2[[#This Row],[Nro. DNI / CE]])&gt;=8,"OK","Corregir"))</f>
        <v>OK</v>
      </c>
      <c r="AA4064" s="42">
        <f>COUNTIF(Tabla2[APELLIDOS Y NOMBRES],Tabla2[[#This Row],[APELLIDOS Y NOMBRES]])</f>
        <v>1</v>
      </c>
      <c r="AB4064" s="42">
        <f>IF(Tabla2[[#This Row],[Trabajador]]&gt;1,1/Tabla2[[#This Row],[Trabajador]],Tabla2[[#This Row],[Trabajador]])</f>
        <v>1</v>
      </c>
      <c r="AC4064" t="str">
        <f>+IFERROR(IF(Tabla2[[#This Row],[FECHA CESE/BAJA]]="","No Aplica",IF(AND(MONTH(Tabla2[[#This Row],[FECHA CESE/BAJA]])=MONTH(TODAY()-30),YEAR(Tabla2[[#This Row],[FECHA CESE/BAJA]])=YEAR(TODAY())),MONTH(TODAY()-30)&amp;"-"&amp;YEAR(TODAY()),"Borrar")),"No aplica")</f>
        <v>No Aplica</v>
      </c>
      <c r="AD4064" t="str">
        <f>+IFERROR(IF(Tabla2[[#This Row],[FECHA INICIO DE LABORES EN OBRA]]="","No Aplica",IF(AND(MONTH(Tabla2[[#This Row],[FECHA INICIO DE LABORES EN OBRA]])=MONTH(TODAY()-30),YEAR(Tabla2[[#This Row],[FECHA INICIO DE LABORES EN OBRA]])=YEAR(TODAY())),MONTH(TODAY()-30)&amp;"-"&amp;YEAR(TODAY()),"No Aplica")),"No Aplica")</f>
        <v>No Aplica</v>
      </c>
    </row>
    <row r="4065" spans="1:30" x14ac:dyDescent="0.25">
      <c r="A4065" s="13">
        <v>20608368796</v>
      </c>
      <c r="B4065" s="15" t="s">
        <v>13240</v>
      </c>
      <c r="C4065" s="15" t="s">
        <v>13240</v>
      </c>
      <c r="D4065" s="15" t="s">
        <v>13263</v>
      </c>
      <c r="E4065" s="15" t="s">
        <v>13264</v>
      </c>
      <c r="F4065" s="39">
        <v>32587</v>
      </c>
      <c r="G4065" s="15">
        <v>2</v>
      </c>
      <c r="H4065" s="15" t="s">
        <v>3739</v>
      </c>
      <c r="I4065" s="15" t="s">
        <v>6892</v>
      </c>
      <c r="J4065" s="15" t="s">
        <v>13265</v>
      </c>
      <c r="K4065" s="15" t="s">
        <v>2237</v>
      </c>
      <c r="L4065" s="40" t="s">
        <v>6</v>
      </c>
      <c r="M4065" s="39"/>
      <c r="N4065" s="41" t="s">
        <v>2098</v>
      </c>
      <c r="O4065" s="39">
        <v>45111</v>
      </c>
      <c r="P4065" s="40">
        <v>1</v>
      </c>
      <c r="Q4065" s="40">
        <v>4</v>
      </c>
      <c r="R4065" s="40" t="str">
        <f>IFERROR(VLOOKUP(Tabla2[[#This Row],[CONTRATISTA PRNCIPAL]],Hoja1!$L$5:$M$9,2,FALSE),"CJV")</f>
        <v>CJV</v>
      </c>
      <c r="S4065" s="40" t="str">
        <f>IF(Tabla2[[#This Row],[EMPRESA]]=Tabla2[[#This Row],[CONTRATISTA PRNCIPAL]],"Principal","Secundaria")</f>
        <v>Principal</v>
      </c>
      <c r="T4065" s="42">
        <f>IFERROR(1/COUNTIF(Tabla2[CONTRATISTA PRNCIPAL],Tabla2[[#This Row],[CONTRATISTA PRNCIPAL]]),0)</f>
        <v>0.045454545454545456</v>
      </c>
      <c r="U4065" s="43">
        <f>IF(((TODAY()-Tabla2[[#This Row],[FECHA NACIMIENTO]])/365)&lt;18,"Corregir", IF(((TODAY()-Tabla2[[#This Row],[FECHA NACIMIENTO]])/365)&gt;80, "Corregir",ROUNDDOWN(((TODAY()-Tabla2[[#This Row],[FECHA NACIMIENTO]])/365),0)))</f>
        <v>34</v>
      </c>
      <c r="V40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65" s="44" t="str">
        <f>+IF(Tabla2[[#This Row],[Edad]]="Corregir","Corregir","Ok")</f>
        <v>Ok</v>
      </c>
      <c r="X4065" s="42" t="str">
        <f>+IFERROR(VLOOKUP(Tabla2[[#This Row],[DISTRITO SEGÚN DNI]],Hoja1!$A$2:$B$32,2,FALSE),"No")</f>
        <v>No</v>
      </c>
      <c r="Y4065" s="42" t="str">
        <f>IF(OR(LOWER(Tabla2[[#This Row],[GENERO]])="masculino", LOWER(Tabla2[[#This Row],[GENERO]])="femenino"),"OK","Corregir")</f>
        <v>OK</v>
      </c>
      <c r="Z4065" s="42" t="str">
        <f>+IF(Tabla2[[#This Row],[Nro. DNI / CE]]="","Corregir",IF(LEN(Tabla2[[#This Row],[Nro. DNI / CE]])&gt;=8,"OK","Corregir"))</f>
        <v>OK</v>
      </c>
      <c r="AA4065" s="42">
        <f>COUNTIF(Tabla2[APELLIDOS Y NOMBRES],Tabla2[[#This Row],[APELLIDOS Y NOMBRES]])</f>
        <v>1</v>
      </c>
      <c r="AB4065" s="42">
        <f>IF(Tabla2[[#This Row],[Trabajador]]&gt;1,1/Tabla2[[#This Row],[Trabajador]],Tabla2[[#This Row],[Trabajador]])</f>
        <v>1</v>
      </c>
      <c r="AC4065" t="str">
        <f>+IFERROR(IF(Tabla2[[#This Row],[FECHA CESE/BAJA]]="","No Aplica",IF(AND(MONTH(Tabla2[[#This Row],[FECHA CESE/BAJA]])=MONTH(TODAY()-30),YEAR(Tabla2[[#This Row],[FECHA CESE/BAJA]])=YEAR(TODAY())),MONTH(TODAY()-30)&amp;"-"&amp;YEAR(TODAY()),"Borrar")),"No aplica")</f>
        <v>No Aplica</v>
      </c>
      <c r="AD4065" t="str">
        <f>+IFERROR(IF(Tabla2[[#This Row],[FECHA INICIO DE LABORES EN OBRA]]="","No Aplica",IF(AND(MONTH(Tabla2[[#This Row],[FECHA INICIO DE LABORES EN OBRA]])=MONTH(TODAY()-30),YEAR(Tabla2[[#This Row],[FECHA INICIO DE LABORES EN OBRA]])=YEAR(TODAY())),MONTH(TODAY()-30)&amp;"-"&amp;YEAR(TODAY()),"No Aplica")),"No Aplica")</f>
        <v>No Aplica</v>
      </c>
    </row>
    <row r="4066" spans="1:30" x14ac:dyDescent="0.25">
      <c r="A4066" s="13">
        <v>20608368796</v>
      </c>
      <c r="B4066" s="15" t="s">
        <v>13240</v>
      </c>
      <c r="C4066" s="15" t="s">
        <v>13240</v>
      </c>
      <c r="D4066" s="15" t="s">
        <v>1809</v>
      </c>
      <c r="E4066" s="15" t="s">
        <v>1810</v>
      </c>
      <c r="F4066" s="39">
        <v>34569</v>
      </c>
      <c r="G4066" s="15">
        <v>1</v>
      </c>
      <c r="H4066" s="15" t="s">
        <v>3520</v>
      </c>
      <c r="I4066" s="15" t="s">
        <v>6892</v>
      </c>
      <c r="J4066" s="15" t="s">
        <v>13266</v>
      </c>
      <c r="K4066" s="15" t="s">
        <v>26</v>
      </c>
      <c r="L4066" s="40" t="s">
        <v>6</v>
      </c>
      <c r="M4066" s="39"/>
      <c r="N4066" s="41" t="s">
        <v>2098</v>
      </c>
      <c r="O4066" s="39">
        <v>45112</v>
      </c>
      <c r="P4066" s="40">
        <v>1</v>
      </c>
      <c r="Q4066" s="40">
        <v>1</v>
      </c>
      <c r="R4066" s="40" t="str">
        <f>IFERROR(VLOOKUP(Tabla2[[#This Row],[CONTRATISTA PRNCIPAL]],Hoja1!$L$5:$M$9,2,FALSE),"CJV")</f>
        <v>CJV</v>
      </c>
      <c r="S4066" s="40" t="str">
        <f>IF(Tabla2[[#This Row],[EMPRESA]]=Tabla2[[#This Row],[CONTRATISTA PRNCIPAL]],"Principal","Secundaria")</f>
        <v>Principal</v>
      </c>
      <c r="T4066" s="42">
        <f>IFERROR(1/COUNTIF(Tabla2[CONTRATISTA PRNCIPAL],Tabla2[[#This Row],[CONTRATISTA PRNCIPAL]]),0)</f>
        <v>0.045454545454545456</v>
      </c>
      <c r="U4066" s="43">
        <f>IF(((TODAY()-Tabla2[[#This Row],[FECHA NACIMIENTO]])/365)&lt;18,"Corregir", IF(((TODAY()-Tabla2[[#This Row],[FECHA NACIMIENTO]])/365)&gt;80, "Corregir",ROUNDDOWN(((TODAY()-Tabla2[[#This Row],[FECHA NACIMIENTO]])/365),0)))</f>
        <v>29</v>
      </c>
      <c r="V40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66" s="44" t="str">
        <f>+IF(Tabla2[[#This Row],[Edad]]="Corregir","Corregir","Ok")</f>
        <v>Ok</v>
      </c>
      <c r="X4066" s="42" t="str">
        <f>+IFERROR(VLOOKUP(Tabla2[[#This Row],[DISTRITO SEGÚN DNI]],Hoja1!$A$2:$B$32,2,FALSE),"No")</f>
        <v>EL AGUSTINO</v>
      </c>
      <c r="Y4066" s="42" t="str">
        <f>IF(OR(LOWER(Tabla2[[#This Row],[GENERO]])="masculino", LOWER(Tabla2[[#This Row],[GENERO]])="femenino"),"OK","Corregir")</f>
        <v>OK</v>
      </c>
      <c r="Z4066" s="42" t="str">
        <f>+IF(Tabla2[[#This Row],[Nro. DNI / CE]]="","Corregir",IF(LEN(Tabla2[[#This Row],[Nro. DNI / CE]])&gt;=8,"OK","Corregir"))</f>
        <v>OK</v>
      </c>
      <c r="AA4066" s="42">
        <f>COUNTIF(Tabla2[APELLIDOS Y NOMBRES],Tabla2[[#This Row],[APELLIDOS Y NOMBRES]])</f>
        <v>1</v>
      </c>
      <c r="AB4066" s="42">
        <f>IF(Tabla2[[#This Row],[Trabajador]]&gt;1,1/Tabla2[[#This Row],[Trabajador]],Tabla2[[#This Row],[Trabajador]])</f>
        <v>1</v>
      </c>
      <c r="AC4066" t="str">
        <f>+IFERROR(IF(Tabla2[[#This Row],[FECHA CESE/BAJA]]="","No Aplica",IF(AND(MONTH(Tabla2[[#This Row],[FECHA CESE/BAJA]])=MONTH(TODAY()-30),YEAR(Tabla2[[#This Row],[FECHA CESE/BAJA]])=YEAR(TODAY())),MONTH(TODAY()-30)&amp;"-"&amp;YEAR(TODAY()),"Borrar")),"No aplica")</f>
        <v>No Aplica</v>
      </c>
      <c r="AD4066" t="str">
        <f>+IFERROR(IF(Tabla2[[#This Row],[FECHA INICIO DE LABORES EN OBRA]]="","No Aplica",IF(AND(MONTH(Tabla2[[#This Row],[FECHA INICIO DE LABORES EN OBRA]])=MONTH(TODAY()-30),YEAR(Tabla2[[#This Row],[FECHA INICIO DE LABORES EN OBRA]])=YEAR(TODAY())),MONTH(TODAY()-30)&amp;"-"&amp;YEAR(TODAY()),"No Aplica")),"No Aplica")</f>
        <v>No Aplica</v>
      </c>
    </row>
    <row r="4067" spans="1:30" x14ac:dyDescent="0.25">
      <c r="A4067" s="13">
        <v>20608368796</v>
      </c>
      <c r="B4067" s="15" t="s">
        <v>13240</v>
      </c>
      <c r="C4067" s="15" t="s">
        <v>13240</v>
      </c>
      <c r="D4067" s="15" t="s">
        <v>13267</v>
      </c>
      <c r="E4067" s="15" t="s">
        <v>13268</v>
      </c>
      <c r="F4067" s="39">
        <v>25168</v>
      </c>
      <c r="G4067" s="15">
        <v>1</v>
      </c>
      <c r="H4067" s="15" t="s">
        <v>13269</v>
      </c>
      <c r="I4067" s="15" t="s">
        <v>6892</v>
      </c>
      <c r="J4067" s="15" t="s">
        <v>13270</v>
      </c>
      <c r="K4067" s="15" t="s">
        <v>2190</v>
      </c>
      <c r="L4067" s="40" t="s">
        <v>6</v>
      </c>
      <c r="M4067" s="39"/>
      <c r="N4067" s="41" t="s">
        <v>2098</v>
      </c>
      <c r="O4067" s="39">
        <v>45112</v>
      </c>
      <c r="P4067" s="40">
        <v>1</v>
      </c>
      <c r="Q4067" s="40">
        <v>1</v>
      </c>
      <c r="R4067" s="40" t="str">
        <f>IFERROR(VLOOKUP(Tabla2[[#This Row],[CONTRATISTA PRNCIPAL]],Hoja1!$L$5:$M$9,2,FALSE),"CJV")</f>
        <v>CJV</v>
      </c>
      <c r="S4067" s="40" t="str">
        <f>IF(Tabla2[[#This Row],[EMPRESA]]=Tabla2[[#This Row],[CONTRATISTA PRNCIPAL]],"Principal","Secundaria")</f>
        <v>Principal</v>
      </c>
      <c r="T4067" s="42">
        <f>IFERROR(1/COUNTIF(Tabla2[CONTRATISTA PRNCIPAL],Tabla2[[#This Row],[CONTRATISTA PRNCIPAL]]),0)</f>
        <v>0.045454545454545456</v>
      </c>
      <c r="U4067" s="43">
        <f>IF(((TODAY()-Tabla2[[#This Row],[FECHA NACIMIENTO]])/365)&lt;18,"Corregir", IF(((TODAY()-Tabla2[[#This Row],[FECHA NACIMIENTO]])/365)&gt;80, "Corregir",ROUNDDOWN(((TODAY()-Tabla2[[#This Row],[FECHA NACIMIENTO]])/365),0)))</f>
        <v>54</v>
      </c>
      <c r="V40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67" s="44" t="str">
        <f>+IF(Tabla2[[#This Row],[Edad]]="Corregir","Corregir","Ok")</f>
        <v>Ok</v>
      </c>
      <c r="X4067" s="42" t="str">
        <f>+IFERROR(VLOOKUP(Tabla2[[#This Row],[DISTRITO SEGÚN DNI]],Hoja1!$A$2:$B$32,2,FALSE),"No")</f>
        <v>No</v>
      </c>
      <c r="Y4067" s="42" t="str">
        <f>IF(OR(LOWER(Tabla2[[#This Row],[GENERO]])="masculino", LOWER(Tabla2[[#This Row],[GENERO]])="femenino"),"OK","Corregir")</f>
        <v>OK</v>
      </c>
      <c r="Z4067" s="42" t="str">
        <f>+IF(Tabla2[[#This Row],[Nro. DNI / CE]]="","Corregir",IF(LEN(Tabla2[[#This Row],[Nro. DNI / CE]])&gt;=8,"OK","Corregir"))</f>
        <v>OK</v>
      </c>
      <c r="AA4067" s="42">
        <f>COUNTIF(Tabla2[APELLIDOS Y NOMBRES],Tabla2[[#This Row],[APELLIDOS Y NOMBRES]])</f>
        <v>1</v>
      </c>
      <c r="AB4067" s="42">
        <f>IF(Tabla2[[#This Row],[Trabajador]]&gt;1,1/Tabla2[[#This Row],[Trabajador]],Tabla2[[#This Row],[Trabajador]])</f>
        <v>1</v>
      </c>
      <c r="AC4067" t="str">
        <f>+IFERROR(IF(Tabla2[[#This Row],[FECHA CESE/BAJA]]="","No Aplica",IF(AND(MONTH(Tabla2[[#This Row],[FECHA CESE/BAJA]])=MONTH(TODAY()-30),YEAR(Tabla2[[#This Row],[FECHA CESE/BAJA]])=YEAR(TODAY())),MONTH(TODAY()-30)&amp;"-"&amp;YEAR(TODAY()),"Borrar")),"No aplica")</f>
        <v>No Aplica</v>
      </c>
      <c r="AD4067" t="str">
        <f>+IFERROR(IF(Tabla2[[#This Row],[FECHA INICIO DE LABORES EN OBRA]]="","No Aplica",IF(AND(MONTH(Tabla2[[#This Row],[FECHA INICIO DE LABORES EN OBRA]])=MONTH(TODAY()-30),YEAR(Tabla2[[#This Row],[FECHA INICIO DE LABORES EN OBRA]])=YEAR(TODAY())),MONTH(TODAY()-30)&amp;"-"&amp;YEAR(TODAY()),"No Aplica")),"No Aplica")</f>
        <v>No Aplica</v>
      </c>
    </row>
    <row r="4068" spans="1:30" x14ac:dyDescent="0.25">
      <c r="A4068" s="13">
        <v>20608368796</v>
      </c>
      <c r="B4068" s="15" t="s">
        <v>13240</v>
      </c>
      <c r="C4068" s="15" t="s">
        <v>13240</v>
      </c>
      <c r="D4068" s="15" t="s">
        <v>13271</v>
      </c>
      <c r="E4068" s="15" t="s">
        <v>13272</v>
      </c>
      <c r="F4068" s="39">
        <v>19909</v>
      </c>
      <c r="G4068" s="15">
        <v>2</v>
      </c>
      <c r="H4068" s="15" t="s">
        <v>2751</v>
      </c>
      <c r="I4068" s="15" t="s">
        <v>6892</v>
      </c>
      <c r="J4068" s="15" t="s">
        <v>13273</v>
      </c>
      <c r="K4068" s="15" t="s">
        <v>13274</v>
      </c>
      <c r="L4068" s="40" t="s">
        <v>6</v>
      </c>
      <c r="M4068" s="39"/>
      <c r="N4068" s="41" t="s">
        <v>2098</v>
      </c>
      <c r="O4068" s="39">
        <v>45117</v>
      </c>
      <c r="P4068" s="40">
        <v>1</v>
      </c>
      <c r="Q4068" s="40">
        <v>4</v>
      </c>
      <c r="R4068" s="40" t="str">
        <f>IFERROR(VLOOKUP(Tabla2[[#This Row],[CONTRATISTA PRNCIPAL]],Hoja1!$L$5:$M$9,2,FALSE),"CJV")</f>
        <v>CJV</v>
      </c>
      <c r="S4068" s="40" t="str">
        <f>IF(Tabla2[[#This Row],[EMPRESA]]=Tabla2[[#This Row],[CONTRATISTA PRNCIPAL]],"Principal","Secundaria")</f>
        <v>Principal</v>
      </c>
      <c r="T4068" s="42">
        <f>IFERROR(1/COUNTIF(Tabla2[CONTRATISTA PRNCIPAL],Tabla2[[#This Row],[CONTRATISTA PRNCIPAL]]),0)</f>
        <v>0.045454545454545456</v>
      </c>
      <c r="U4068" s="43">
        <f>IF(((TODAY()-Tabla2[[#This Row],[FECHA NACIMIENTO]])/365)&lt;18,"Corregir", IF(((TODAY()-Tabla2[[#This Row],[FECHA NACIMIENTO]])/365)&gt;80, "Corregir",ROUNDDOWN(((TODAY()-Tabla2[[#This Row],[FECHA NACIMIENTO]])/365),0)))</f>
        <v>69</v>
      </c>
      <c r="V40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68" s="44" t="str">
        <f>+IF(Tabla2[[#This Row],[Edad]]="Corregir","Corregir","Ok")</f>
        <v>Ok</v>
      </c>
      <c r="X4068" s="42" t="str">
        <f>+IFERROR(VLOOKUP(Tabla2[[#This Row],[DISTRITO SEGÚN DNI]],Hoja1!$A$2:$B$32,2,FALSE),"No")</f>
        <v>No</v>
      </c>
      <c r="Y4068" s="42" t="str">
        <f>IF(OR(LOWER(Tabla2[[#This Row],[GENERO]])="masculino", LOWER(Tabla2[[#This Row],[GENERO]])="femenino"),"OK","Corregir")</f>
        <v>OK</v>
      </c>
      <c r="Z4068" s="42" t="str">
        <f>+IF(Tabla2[[#This Row],[Nro. DNI / CE]]="","Corregir",IF(LEN(Tabla2[[#This Row],[Nro. DNI / CE]])&gt;=8,"OK","Corregir"))</f>
        <v>OK</v>
      </c>
      <c r="AA4068" s="42">
        <f>COUNTIF(Tabla2[APELLIDOS Y NOMBRES],Tabla2[[#This Row],[APELLIDOS Y NOMBRES]])</f>
        <v>1</v>
      </c>
      <c r="AB4068" s="42">
        <f>IF(Tabla2[[#This Row],[Trabajador]]&gt;1,1/Tabla2[[#This Row],[Trabajador]],Tabla2[[#This Row],[Trabajador]])</f>
        <v>1</v>
      </c>
      <c r="AC4068" t="str">
        <f>+IFERROR(IF(Tabla2[[#This Row],[FECHA CESE/BAJA]]="","No Aplica",IF(AND(MONTH(Tabla2[[#This Row],[FECHA CESE/BAJA]])=MONTH(TODAY()-30),YEAR(Tabla2[[#This Row],[FECHA CESE/BAJA]])=YEAR(TODAY())),MONTH(TODAY()-30)&amp;"-"&amp;YEAR(TODAY()),"Borrar")),"No aplica")</f>
        <v>No Aplica</v>
      </c>
      <c r="AD4068" t="str">
        <f>+IFERROR(IF(Tabla2[[#This Row],[FECHA INICIO DE LABORES EN OBRA]]="","No Aplica",IF(AND(MONTH(Tabla2[[#This Row],[FECHA INICIO DE LABORES EN OBRA]])=MONTH(TODAY()-30),YEAR(Tabla2[[#This Row],[FECHA INICIO DE LABORES EN OBRA]])=YEAR(TODAY())),MONTH(TODAY()-30)&amp;"-"&amp;YEAR(TODAY()),"No Aplica")),"No Aplica")</f>
        <v>No Aplica</v>
      </c>
    </row>
    <row r="4069" spans="1:30" x14ac:dyDescent="0.25">
      <c r="A4069" s="13">
        <v>20608368796</v>
      </c>
      <c r="B4069" s="15" t="s">
        <v>13240</v>
      </c>
      <c r="C4069" s="15" t="s">
        <v>13240</v>
      </c>
      <c r="D4069" s="15" t="s">
        <v>13275</v>
      </c>
      <c r="E4069" s="15" t="s">
        <v>13276</v>
      </c>
      <c r="F4069" s="39">
        <v>37119</v>
      </c>
      <c r="G4069" s="15">
        <v>1</v>
      </c>
      <c r="H4069" s="15" t="s">
        <v>2904</v>
      </c>
      <c r="I4069" s="15" t="s">
        <v>6892</v>
      </c>
      <c r="J4069" s="15" t="s">
        <v>13277</v>
      </c>
      <c r="K4069" s="15" t="s">
        <v>2174</v>
      </c>
      <c r="L4069" s="40" t="s">
        <v>5</v>
      </c>
      <c r="M4069" s="39"/>
      <c r="N4069" s="41" t="s">
        <v>2098</v>
      </c>
      <c r="O4069" s="39">
        <v>45117</v>
      </c>
      <c r="P4069" s="40">
        <v>1</v>
      </c>
      <c r="Q4069" s="40">
        <v>1</v>
      </c>
      <c r="R4069" s="40" t="str">
        <f>IFERROR(VLOOKUP(Tabla2[[#This Row],[CONTRATISTA PRNCIPAL]],Hoja1!$L$5:$M$9,2,FALSE),"CJV")</f>
        <v>CJV</v>
      </c>
      <c r="S4069" s="40" t="str">
        <f>IF(Tabla2[[#This Row],[EMPRESA]]=Tabla2[[#This Row],[CONTRATISTA PRNCIPAL]],"Principal","Secundaria")</f>
        <v>Principal</v>
      </c>
      <c r="T4069" s="42">
        <f>IFERROR(1/COUNTIF(Tabla2[CONTRATISTA PRNCIPAL],Tabla2[[#This Row],[CONTRATISTA PRNCIPAL]]),0)</f>
        <v>0.045454545454545456</v>
      </c>
      <c r="U4069" s="43">
        <f>IF(((TODAY()-Tabla2[[#This Row],[FECHA NACIMIENTO]])/365)&lt;18,"Corregir", IF(((TODAY()-Tabla2[[#This Row],[FECHA NACIMIENTO]])/365)&gt;80, "Corregir",ROUNDDOWN(((TODAY()-Tabla2[[#This Row],[FECHA NACIMIENTO]])/365),0)))</f>
        <v>22</v>
      </c>
      <c r="V40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069" s="44" t="str">
        <f>+IF(Tabla2[[#This Row],[Edad]]="Corregir","Corregir","Ok")</f>
        <v>Ok</v>
      </c>
      <c r="X4069" s="42" t="str">
        <f>+IFERROR(VLOOKUP(Tabla2[[#This Row],[DISTRITO SEGÚN DNI]],Hoja1!$A$2:$B$32,2,FALSE),"No")</f>
        <v>No</v>
      </c>
      <c r="Y4069" s="42" t="str">
        <f>IF(OR(LOWER(Tabla2[[#This Row],[GENERO]])="masculino", LOWER(Tabla2[[#This Row],[GENERO]])="femenino"),"OK","Corregir")</f>
        <v>OK</v>
      </c>
      <c r="Z4069" s="42" t="str">
        <f>+IF(Tabla2[[#This Row],[Nro. DNI / CE]]="","Corregir",IF(LEN(Tabla2[[#This Row],[Nro. DNI / CE]])&gt;=8,"OK","Corregir"))</f>
        <v>OK</v>
      </c>
      <c r="AA4069" s="42">
        <f>COUNTIF(Tabla2[APELLIDOS Y NOMBRES],Tabla2[[#This Row],[APELLIDOS Y NOMBRES]])</f>
        <v>1</v>
      </c>
      <c r="AB4069" s="42">
        <f>IF(Tabla2[[#This Row],[Trabajador]]&gt;1,1/Tabla2[[#This Row],[Trabajador]],Tabla2[[#This Row],[Trabajador]])</f>
        <v>1</v>
      </c>
      <c r="AC4069" t="str">
        <f>+IFERROR(IF(Tabla2[[#This Row],[FECHA CESE/BAJA]]="","No Aplica",IF(AND(MONTH(Tabla2[[#This Row],[FECHA CESE/BAJA]])=MONTH(TODAY()-30),YEAR(Tabla2[[#This Row],[FECHA CESE/BAJA]])=YEAR(TODAY())),MONTH(TODAY()-30)&amp;"-"&amp;YEAR(TODAY()),"Borrar")),"No aplica")</f>
        <v>No Aplica</v>
      </c>
      <c r="AD4069" t="str">
        <f>+IFERROR(IF(Tabla2[[#This Row],[FECHA INICIO DE LABORES EN OBRA]]="","No Aplica",IF(AND(MONTH(Tabla2[[#This Row],[FECHA INICIO DE LABORES EN OBRA]])=MONTH(TODAY()-30),YEAR(Tabla2[[#This Row],[FECHA INICIO DE LABORES EN OBRA]])=YEAR(TODAY())),MONTH(TODAY()-30)&amp;"-"&amp;YEAR(TODAY()),"No Aplica")),"No Aplica")</f>
        <v>No Aplica</v>
      </c>
    </row>
    <row r="4070" spans="1:30" x14ac:dyDescent="0.25">
      <c r="A4070" s="13">
        <v>20608368796</v>
      </c>
      <c r="B4070" s="15" t="s">
        <v>13240</v>
      </c>
      <c r="C4070" s="15" t="s">
        <v>13240</v>
      </c>
      <c r="D4070" s="15" t="s">
        <v>13278</v>
      </c>
      <c r="E4070" s="15" t="s">
        <v>13279</v>
      </c>
      <c r="F4070" s="39">
        <v>35035</v>
      </c>
      <c r="G4070" s="15">
        <v>2</v>
      </c>
      <c r="H4070" s="15" t="s">
        <v>3739</v>
      </c>
      <c r="I4070" s="15" t="s">
        <v>6892</v>
      </c>
      <c r="J4070" s="15" t="s">
        <v>13280</v>
      </c>
      <c r="K4070" s="15" t="s">
        <v>13281</v>
      </c>
      <c r="L4070" s="40" t="s">
        <v>6</v>
      </c>
      <c r="M4070" s="39"/>
      <c r="N4070" s="41" t="s">
        <v>2098</v>
      </c>
      <c r="O4070" s="39">
        <v>45124</v>
      </c>
      <c r="P4070" s="40">
        <v>1</v>
      </c>
      <c r="Q4070" s="40">
        <v>4</v>
      </c>
      <c r="R4070" s="40" t="str">
        <f>IFERROR(VLOOKUP(Tabla2[[#This Row],[CONTRATISTA PRNCIPAL]],Hoja1!$L$5:$M$9,2,FALSE),"CJV")</f>
        <v>CJV</v>
      </c>
      <c r="S4070" s="40" t="str">
        <f>IF(Tabla2[[#This Row],[EMPRESA]]=Tabla2[[#This Row],[CONTRATISTA PRNCIPAL]],"Principal","Secundaria")</f>
        <v>Principal</v>
      </c>
      <c r="T4070" s="42">
        <f>IFERROR(1/COUNTIF(Tabla2[CONTRATISTA PRNCIPAL],Tabla2[[#This Row],[CONTRATISTA PRNCIPAL]]),0)</f>
        <v>0.045454545454545456</v>
      </c>
      <c r="U4070" s="43">
        <f>IF(((TODAY()-Tabla2[[#This Row],[FECHA NACIMIENTO]])/365)&lt;18,"Corregir", IF(((TODAY()-Tabla2[[#This Row],[FECHA NACIMIENTO]])/365)&gt;80, "Corregir",ROUNDDOWN(((TODAY()-Tabla2[[#This Row],[FECHA NACIMIENTO]])/365),0)))</f>
        <v>27</v>
      </c>
      <c r="V40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24 - 31</v>
      </c>
      <c r="W4070" s="44" t="str">
        <f>+IF(Tabla2[[#This Row],[Edad]]="Corregir","Corregir","Ok")</f>
        <v>Ok</v>
      </c>
      <c r="X4070" s="42" t="str">
        <f>+IFERROR(VLOOKUP(Tabla2[[#This Row],[DISTRITO SEGÚN DNI]],Hoja1!$A$2:$B$32,2,FALSE),"No")</f>
        <v>No</v>
      </c>
      <c r="Y4070" s="42" t="str">
        <f>IF(OR(LOWER(Tabla2[[#This Row],[GENERO]])="masculino", LOWER(Tabla2[[#This Row],[GENERO]])="femenino"),"OK","Corregir")</f>
        <v>OK</v>
      </c>
      <c r="Z4070" s="42" t="str">
        <f>+IF(Tabla2[[#This Row],[Nro. DNI / CE]]="","Corregir",IF(LEN(Tabla2[[#This Row],[Nro. DNI / CE]])&gt;=8,"OK","Corregir"))</f>
        <v>OK</v>
      </c>
      <c r="AA4070" s="42">
        <f>COUNTIF(Tabla2[APELLIDOS Y NOMBRES],Tabla2[[#This Row],[APELLIDOS Y NOMBRES]])</f>
        <v>1</v>
      </c>
      <c r="AB4070" s="42">
        <f>IF(Tabla2[[#This Row],[Trabajador]]&gt;1,1/Tabla2[[#This Row],[Trabajador]],Tabla2[[#This Row],[Trabajador]])</f>
        <v>1</v>
      </c>
      <c r="AC4070" t="str">
        <f>+IFERROR(IF(Tabla2[[#This Row],[FECHA CESE/BAJA]]="","No Aplica",IF(AND(MONTH(Tabla2[[#This Row],[FECHA CESE/BAJA]])=MONTH(TODAY()-30),YEAR(Tabla2[[#This Row],[FECHA CESE/BAJA]])=YEAR(TODAY())),MONTH(TODAY()-30)&amp;"-"&amp;YEAR(TODAY()),"Borrar")),"No aplica")</f>
        <v>No Aplica</v>
      </c>
      <c r="AD4070" t="str">
        <f>+IFERROR(IF(Tabla2[[#This Row],[FECHA INICIO DE LABORES EN OBRA]]="","No Aplica",IF(AND(MONTH(Tabla2[[#This Row],[FECHA INICIO DE LABORES EN OBRA]])=MONTH(TODAY()-30),YEAR(Tabla2[[#This Row],[FECHA INICIO DE LABORES EN OBRA]])=YEAR(TODAY())),MONTH(TODAY()-30)&amp;"-"&amp;YEAR(TODAY()),"No Aplica")),"No Aplica")</f>
        <v>No Aplica</v>
      </c>
    </row>
    <row r="4071" spans="1:30" x14ac:dyDescent="0.25">
      <c r="A4071" s="13">
        <v>20608368796</v>
      </c>
      <c r="B4071" s="15" t="s">
        <v>13240</v>
      </c>
      <c r="C4071" s="15" t="s">
        <v>13240</v>
      </c>
      <c r="D4071" s="15" t="s">
        <v>13282</v>
      </c>
      <c r="E4071" s="15" t="s">
        <v>13283</v>
      </c>
      <c r="F4071" s="39">
        <v>32489</v>
      </c>
      <c r="G4071" s="15">
        <v>2</v>
      </c>
      <c r="H4071" s="15" t="s">
        <v>3739</v>
      </c>
      <c r="I4071" s="15" t="s">
        <v>6892</v>
      </c>
      <c r="J4071" s="15" t="s">
        <v>13284</v>
      </c>
      <c r="K4071" s="15" t="s">
        <v>2174</v>
      </c>
      <c r="L4071" s="40" t="s">
        <v>6</v>
      </c>
      <c r="M4071" s="39"/>
      <c r="N4071" s="41" t="s">
        <v>2098</v>
      </c>
      <c r="O4071" s="39">
        <v>45124</v>
      </c>
      <c r="P4071" s="40">
        <v>1</v>
      </c>
      <c r="Q4071" s="40">
        <v>4</v>
      </c>
      <c r="R4071" s="40" t="str">
        <f>IFERROR(VLOOKUP(Tabla2[[#This Row],[CONTRATISTA PRNCIPAL]],Hoja1!$L$5:$M$9,2,FALSE),"CJV")</f>
        <v>CJV</v>
      </c>
      <c r="S4071" s="40" t="str">
        <f>IF(Tabla2[[#This Row],[EMPRESA]]=Tabla2[[#This Row],[CONTRATISTA PRNCIPAL]],"Principal","Secundaria")</f>
        <v>Principal</v>
      </c>
      <c r="T4071" s="42">
        <f>IFERROR(1/COUNTIF(Tabla2[CONTRATISTA PRNCIPAL],Tabla2[[#This Row],[CONTRATISTA PRNCIPAL]]),0)</f>
        <v>0.045454545454545456</v>
      </c>
      <c r="U4071" s="43">
        <f>IF(((TODAY()-Tabla2[[#This Row],[FECHA NACIMIENTO]])/365)&lt;18,"Corregir", IF(((TODAY()-Tabla2[[#This Row],[FECHA NACIMIENTO]])/365)&gt;80, "Corregir",ROUNDDOWN(((TODAY()-Tabla2[[#This Row],[FECHA NACIMIENTO]])/365),0)))</f>
        <v>34</v>
      </c>
      <c r="V40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71" s="44" t="str">
        <f>+IF(Tabla2[[#This Row],[Edad]]="Corregir","Corregir","Ok")</f>
        <v>Ok</v>
      </c>
      <c r="X4071" s="42" t="str">
        <f>+IFERROR(VLOOKUP(Tabla2[[#This Row],[DISTRITO SEGÚN DNI]],Hoja1!$A$2:$B$32,2,FALSE),"No")</f>
        <v>No</v>
      </c>
      <c r="Y4071" s="42" t="str">
        <f>IF(OR(LOWER(Tabla2[[#This Row],[GENERO]])="masculino", LOWER(Tabla2[[#This Row],[GENERO]])="femenino"),"OK","Corregir")</f>
        <v>OK</v>
      </c>
      <c r="Z4071" s="42" t="str">
        <f>+IF(Tabla2[[#This Row],[Nro. DNI / CE]]="","Corregir",IF(LEN(Tabla2[[#This Row],[Nro. DNI / CE]])&gt;=8,"OK","Corregir"))</f>
        <v>OK</v>
      </c>
      <c r="AA4071" s="42">
        <f>COUNTIF(Tabla2[APELLIDOS Y NOMBRES],Tabla2[[#This Row],[APELLIDOS Y NOMBRES]])</f>
        <v>1</v>
      </c>
      <c r="AB4071" s="42">
        <f>IF(Tabla2[[#This Row],[Trabajador]]&gt;1,1/Tabla2[[#This Row],[Trabajador]],Tabla2[[#This Row],[Trabajador]])</f>
        <v>1</v>
      </c>
      <c r="AC4071" t="str">
        <f>+IFERROR(IF(Tabla2[[#This Row],[FECHA CESE/BAJA]]="","No Aplica",IF(AND(MONTH(Tabla2[[#This Row],[FECHA CESE/BAJA]])=MONTH(TODAY()-30),YEAR(Tabla2[[#This Row],[FECHA CESE/BAJA]])=YEAR(TODAY())),MONTH(TODAY()-30)&amp;"-"&amp;YEAR(TODAY()),"Borrar")),"No aplica")</f>
        <v>No Aplica</v>
      </c>
      <c r="AD4071" t="str">
        <f>+IFERROR(IF(Tabla2[[#This Row],[FECHA INICIO DE LABORES EN OBRA]]="","No Aplica",IF(AND(MONTH(Tabla2[[#This Row],[FECHA INICIO DE LABORES EN OBRA]])=MONTH(TODAY()-30),YEAR(Tabla2[[#This Row],[FECHA INICIO DE LABORES EN OBRA]])=YEAR(TODAY())),MONTH(TODAY()-30)&amp;"-"&amp;YEAR(TODAY()),"No Aplica")),"No Aplica")</f>
        <v>No Aplica</v>
      </c>
    </row>
    <row r="4072" spans="1:30" x14ac:dyDescent="0.25">
      <c r="A4072" s="13">
        <v>20608368796</v>
      </c>
      <c r="B4072" s="15" t="s">
        <v>13240</v>
      </c>
      <c r="C4072" s="15" t="s">
        <v>13240</v>
      </c>
      <c r="D4072" s="15" t="s">
        <v>1811</v>
      </c>
      <c r="E4072" s="15" t="s">
        <v>1812</v>
      </c>
      <c r="F4072" s="39">
        <v>32857</v>
      </c>
      <c r="G4072" s="15">
        <v>2</v>
      </c>
      <c r="H4072" s="15" t="s">
        <v>3739</v>
      </c>
      <c r="I4072" s="15" t="s">
        <v>6892</v>
      </c>
      <c r="J4072" s="15" t="s">
        <v>13285</v>
      </c>
      <c r="K4072" s="15" t="s">
        <v>2022</v>
      </c>
      <c r="L4072" s="40" t="s">
        <v>6</v>
      </c>
      <c r="M4072" s="39"/>
      <c r="N4072" s="41" t="s">
        <v>2098</v>
      </c>
      <c r="O4072" s="39">
        <v>45124</v>
      </c>
      <c r="P4072" s="40">
        <v>1</v>
      </c>
      <c r="Q4072" s="40">
        <v>4</v>
      </c>
      <c r="R4072" s="40" t="str">
        <f>IFERROR(VLOOKUP(Tabla2[[#This Row],[CONTRATISTA PRNCIPAL]],Hoja1!$L$5:$M$9,2,FALSE),"CJV")</f>
        <v>CJV</v>
      </c>
      <c r="S4072" s="40" t="str">
        <f>IF(Tabla2[[#This Row],[EMPRESA]]=Tabla2[[#This Row],[CONTRATISTA PRNCIPAL]],"Principal","Secundaria")</f>
        <v>Principal</v>
      </c>
      <c r="T4072" s="42">
        <f>IFERROR(1/COUNTIF(Tabla2[CONTRATISTA PRNCIPAL],Tabla2[[#This Row],[CONTRATISTA PRNCIPAL]]),0)</f>
        <v>0.045454545454545456</v>
      </c>
      <c r="U4072" s="43">
        <f>IF(((TODAY()-Tabla2[[#This Row],[FECHA NACIMIENTO]])/365)&lt;18,"Corregir", IF(((TODAY()-Tabla2[[#This Row],[FECHA NACIMIENTO]])/365)&gt;80, "Corregir",ROUNDDOWN(((TODAY()-Tabla2[[#This Row],[FECHA NACIMIENTO]])/365),0)))</f>
        <v>33</v>
      </c>
      <c r="V40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72" s="44" t="str">
        <f>+IF(Tabla2[[#This Row],[Edad]]="Corregir","Corregir","Ok")</f>
        <v>Ok</v>
      </c>
      <c r="X4072" s="42" t="str">
        <f>+IFERROR(VLOOKUP(Tabla2[[#This Row],[DISTRITO SEGÚN DNI]],Hoja1!$A$2:$B$32,2,FALSE),"No")</f>
        <v>CALLAO</v>
      </c>
      <c r="Y4072" s="42" t="str">
        <f>IF(OR(LOWER(Tabla2[[#This Row],[GENERO]])="masculino", LOWER(Tabla2[[#This Row],[GENERO]])="femenino"),"OK","Corregir")</f>
        <v>OK</v>
      </c>
      <c r="Z4072" s="42" t="str">
        <f>+IF(Tabla2[[#This Row],[Nro. DNI / CE]]="","Corregir",IF(LEN(Tabla2[[#This Row],[Nro. DNI / CE]])&gt;=8,"OK","Corregir"))</f>
        <v>OK</v>
      </c>
      <c r="AA4072" s="42">
        <f>COUNTIF(Tabla2[APELLIDOS Y NOMBRES],Tabla2[[#This Row],[APELLIDOS Y NOMBRES]])</f>
        <v>1</v>
      </c>
      <c r="AB4072" s="42">
        <f>IF(Tabla2[[#This Row],[Trabajador]]&gt;1,1/Tabla2[[#This Row],[Trabajador]],Tabla2[[#This Row],[Trabajador]])</f>
        <v>1</v>
      </c>
      <c r="AC4072" t="str">
        <f>+IFERROR(IF(Tabla2[[#This Row],[FECHA CESE/BAJA]]="","No Aplica",IF(AND(MONTH(Tabla2[[#This Row],[FECHA CESE/BAJA]])=MONTH(TODAY()-30),YEAR(Tabla2[[#This Row],[FECHA CESE/BAJA]])=YEAR(TODAY())),MONTH(TODAY()-30)&amp;"-"&amp;YEAR(TODAY()),"Borrar")),"No aplica")</f>
        <v>No Aplica</v>
      </c>
      <c r="AD4072" t="str">
        <f>+IFERROR(IF(Tabla2[[#This Row],[FECHA INICIO DE LABORES EN OBRA]]="","No Aplica",IF(AND(MONTH(Tabla2[[#This Row],[FECHA INICIO DE LABORES EN OBRA]])=MONTH(TODAY()-30),YEAR(Tabla2[[#This Row],[FECHA INICIO DE LABORES EN OBRA]])=YEAR(TODAY())),MONTH(TODAY()-30)&amp;"-"&amp;YEAR(TODAY()),"No Aplica")),"No Aplica")</f>
        <v>No Aplica</v>
      </c>
    </row>
    <row r="4073" spans="1:30" x14ac:dyDescent="0.25">
      <c r="A4073" s="13">
        <v>20608368796</v>
      </c>
      <c r="B4073" s="15" t="s">
        <v>13240</v>
      </c>
      <c r="C4073" s="15" t="s">
        <v>13240</v>
      </c>
      <c r="D4073" s="15" t="s">
        <v>13286</v>
      </c>
      <c r="E4073" s="15" t="s">
        <v>13287</v>
      </c>
      <c r="F4073" s="39">
        <v>29916</v>
      </c>
      <c r="G4073" s="15">
        <v>2</v>
      </c>
      <c r="H4073" s="15" t="s">
        <v>3739</v>
      </c>
      <c r="I4073" s="15" t="s">
        <v>6892</v>
      </c>
      <c r="J4073" s="15" t="s">
        <v>13288</v>
      </c>
      <c r="K4073" s="15" t="s">
        <v>2232</v>
      </c>
      <c r="L4073" s="40" t="s">
        <v>6</v>
      </c>
      <c r="M4073" s="39"/>
      <c r="N4073" s="41" t="s">
        <v>2098</v>
      </c>
      <c r="O4073" s="39">
        <v>45125</v>
      </c>
      <c r="P4073" s="40">
        <v>1</v>
      </c>
      <c r="Q4073" s="40">
        <v>4</v>
      </c>
      <c r="R4073" s="40" t="str">
        <f>IFERROR(VLOOKUP(Tabla2[[#This Row],[CONTRATISTA PRNCIPAL]],Hoja1!$L$5:$M$9,2,FALSE),"CJV")</f>
        <v>CJV</v>
      </c>
      <c r="S4073" s="40" t="str">
        <f>IF(Tabla2[[#This Row],[EMPRESA]]=Tabla2[[#This Row],[CONTRATISTA PRNCIPAL]],"Principal","Secundaria")</f>
        <v>Principal</v>
      </c>
      <c r="T4073" s="42">
        <f>IFERROR(1/COUNTIF(Tabla2[CONTRATISTA PRNCIPAL],Tabla2[[#This Row],[CONTRATISTA PRNCIPAL]]),0)</f>
        <v>0.045454545454545456</v>
      </c>
      <c r="U4073" s="43">
        <f>IF(((TODAY()-Tabla2[[#This Row],[FECHA NACIMIENTO]])/365)&lt;18,"Corregir", IF(((TODAY()-Tabla2[[#This Row],[FECHA NACIMIENTO]])/365)&gt;80, "Corregir",ROUNDDOWN(((TODAY()-Tabla2[[#This Row],[FECHA NACIMIENTO]])/365),0)))</f>
        <v>41</v>
      </c>
      <c r="V40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73" s="44" t="str">
        <f>+IF(Tabla2[[#This Row],[Edad]]="Corregir","Corregir","Ok")</f>
        <v>Ok</v>
      </c>
      <c r="X4073" s="42" t="str">
        <f>+IFERROR(VLOOKUP(Tabla2[[#This Row],[DISTRITO SEGÚN DNI]],Hoja1!$A$2:$B$32,2,FALSE),"No")</f>
        <v>No</v>
      </c>
      <c r="Y4073" s="42" t="str">
        <f>IF(OR(LOWER(Tabla2[[#This Row],[GENERO]])="masculino", LOWER(Tabla2[[#This Row],[GENERO]])="femenino"),"OK","Corregir")</f>
        <v>OK</v>
      </c>
      <c r="Z4073" s="42" t="str">
        <f>+IF(Tabla2[[#This Row],[Nro. DNI / CE]]="","Corregir",IF(LEN(Tabla2[[#This Row],[Nro. DNI / CE]])&gt;=8,"OK","Corregir"))</f>
        <v>OK</v>
      </c>
      <c r="AA4073" s="42">
        <f>COUNTIF(Tabla2[APELLIDOS Y NOMBRES],Tabla2[[#This Row],[APELLIDOS Y NOMBRES]])</f>
        <v>1</v>
      </c>
      <c r="AB4073" s="42">
        <f>IF(Tabla2[[#This Row],[Trabajador]]&gt;1,1/Tabla2[[#This Row],[Trabajador]],Tabla2[[#This Row],[Trabajador]])</f>
        <v>1</v>
      </c>
      <c r="AC4073" t="str">
        <f>+IFERROR(IF(Tabla2[[#This Row],[FECHA CESE/BAJA]]="","No Aplica",IF(AND(MONTH(Tabla2[[#This Row],[FECHA CESE/BAJA]])=MONTH(TODAY()-30),YEAR(Tabla2[[#This Row],[FECHA CESE/BAJA]])=YEAR(TODAY())),MONTH(TODAY()-30)&amp;"-"&amp;YEAR(TODAY()),"Borrar")),"No aplica")</f>
        <v>No Aplica</v>
      </c>
      <c r="AD4073" t="str">
        <f>+IFERROR(IF(Tabla2[[#This Row],[FECHA INICIO DE LABORES EN OBRA]]="","No Aplica",IF(AND(MONTH(Tabla2[[#This Row],[FECHA INICIO DE LABORES EN OBRA]])=MONTH(TODAY()-30),YEAR(Tabla2[[#This Row],[FECHA INICIO DE LABORES EN OBRA]])=YEAR(TODAY())),MONTH(TODAY()-30)&amp;"-"&amp;YEAR(TODAY()),"No Aplica")),"No Aplica")</f>
        <v>No Aplica</v>
      </c>
    </row>
    <row r="4074" spans="1:30" x14ac:dyDescent="0.25">
      <c r="A4074" s="13">
        <v>20608368796</v>
      </c>
      <c r="B4074" s="15" t="s">
        <v>13240</v>
      </c>
      <c r="C4074" s="15" t="s">
        <v>13240</v>
      </c>
      <c r="D4074" s="15" t="s">
        <v>1813</v>
      </c>
      <c r="E4074" s="15" t="s">
        <v>1814</v>
      </c>
      <c r="F4074" s="39">
        <v>33450</v>
      </c>
      <c r="G4074" s="15">
        <v>2</v>
      </c>
      <c r="H4074" s="15" t="s">
        <v>2751</v>
      </c>
      <c r="I4074" s="15" t="s">
        <v>6892</v>
      </c>
      <c r="J4074" s="15" t="s">
        <v>13289</v>
      </c>
      <c r="K4074" s="15" t="s">
        <v>2214</v>
      </c>
      <c r="L4074" s="40" t="s">
        <v>6</v>
      </c>
      <c r="M4074" s="39"/>
      <c r="N4074" s="41" t="s">
        <v>2098</v>
      </c>
      <c r="O4074" s="39">
        <v>45131</v>
      </c>
      <c r="P4074" s="40">
        <v>1</v>
      </c>
      <c r="Q4074" s="40">
        <v>4</v>
      </c>
      <c r="R4074" s="40" t="str">
        <f>IFERROR(VLOOKUP(Tabla2[[#This Row],[CONTRATISTA PRNCIPAL]],Hoja1!$L$5:$M$9,2,FALSE),"CJV")</f>
        <v>CJV</v>
      </c>
      <c r="S4074" s="40" t="str">
        <f>IF(Tabla2[[#This Row],[EMPRESA]]=Tabla2[[#This Row],[CONTRATISTA PRNCIPAL]],"Principal","Secundaria")</f>
        <v>Principal</v>
      </c>
      <c r="T4074" s="42">
        <f>IFERROR(1/COUNTIF(Tabla2[CONTRATISTA PRNCIPAL],Tabla2[[#This Row],[CONTRATISTA PRNCIPAL]]),0)</f>
        <v>0.045454545454545456</v>
      </c>
      <c r="U4074" s="43">
        <f>IF(((TODAY()-Tabla2[[#This Row],[FECHA NACIMIENTO]])/365)&lt;18,"Corregir", IF(((TODAY()-Tabla2[[#This Row],[FECHA NACIMIENTO]])/365)&gt;80, "Corregir",ROUNDDOWN(((TODAY()-Tabla2[[#This Row],[FECHA NACIMIENTO]])/365),0)))</f>
        <v>32</v>
      </c>
      <c r="V40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74" s="44" t="str">
        <f>+IF(Tabla2[[#This Row],[Edad]]="Corregir","Corregir","Ok")</f>
        <v>Ok</v>
      </c>
      <c r="X4074" s="42" t="str">
        <f>+IFERROR(VLOOKUP(Tabla2[[#This Row],[DISTRITO SEGÚN DNI]],Hoja1!$A$2:$B$32,2,FALSE),"No")</f>
        <v>CALLAO</v>
      </c>
      <c r="Y4074" s="42" t="str">
        <f>IF(OR(LOWER(Tabla2[[#This Row],[GENERO]])="masculino", LOWER(Tabla2[[#This Row],[GENERO]])="femenino"),"OK","Corregir")</f>
        <v>OK</v>
      </c>
      <c r="Z4074" s="42" t="str">
        <f>+IF(Tabla2[[#This Row],[Nro. DNI / CE]]="","Corregir",IF(LEN(Tabla2[[#This Row],[Nro. DNI / CE]])&gt;=8,"OK","Corregir"))</f>
        <v>OK</v>
      </c>
      <c r="AA4074" s="42">
        <f>COUNTIF(Tabla2[APELLIDOS Y NOMBRES],Tabla2[[#This Row],[APELLIDOS Y NOMBRES]])</f>
        <v>1</v>
      </c>
      <c r="AB4074" s="42">
        <f>IF(Tabla2[[#This Row],[Trabajador]]&gt;1,1/Tabla2[[#This Row],[Trabajador]],Tabla2[[#This Row],[Trabajador]])</f>
        <v>1</v>
      </c>
      <c r="AC4074" t="str">
        <f>+IFERROR(IF(Tabla2[[#This Row],[FECHA CESE/BAJA]]="","No Aplica",IF(AND(MONTH(Tabla2[[#This Row],[FECHA CESE/BAJA]])=MONTH(TODAY()-30),YEAR(Tabla2[[#This Row],[FECHA CESE/BAJA]])=YEAR(TODAY())),MONTH(TODAY()-30)&amp;"-"&amp;YEAR(TODAY()),"Borrar")),"No aplica")</f>
        <v>No Aplica</v>
      </c>
      <c r="AD4074" t="str">
        <f>+IFERROR(IF(Tabla2[[#This Row],[FECHA INICIO DE LABORES EN OBRA]]="","No Aplica",IF(AND(MONTH(Tabla2[[#This Row],[FECHA INICIO DE LABORES EN OBRA]])=MONTH(TODAY()-30),YEAR(Tabla2[[#This Row],[FECHA INICIO DE LABORES EN OBRA]])=YEAR(TODAY())),MONTH(TODAY()-30)&amp;"-"&amp;YEAR(TODAY()),"No Aplica")),"No Aplica")</f>
        <v>No Aplica</v>
      </c>
    </row>
    <row r="4075" spans="1:30" x14ac:dyDescent="0.25">
      <c r="A4075" s="13">
        <v>20608368796</v>
      </c>
      <c r="B4075" s="15" t="s">
        <v>13240</v>
      </c>
      <c r="C4075" s="15" t="s">
        <v>13240</v>
      </c>
      <c r="D4075" s="15" t="s">
        <v>1815</v>
      </c>
      <c r="E4075" s="15" t="s">
        <v>1816</v>
      </c>
      <c r="F4075" s="39">
        <v>37092</v>
      </c>
      <c r="G4075" s="15">
        <v>2</v>
      </c>
      <c r="H4075" s="15" t="s">
        <v>13290</v>
      </c>
      <c r="I4075" s="15" t="s">
        <v>6892</v>
      </c>
      <c r="J4075" s="15" t="s">
        <v>13291</v>
      </c>
      <c r="K4075" s="15" t="s">
        <v>27</v>
      </c>
      <c r="L4075" s="40" t="s">
        <v>5</v>
      </c>
      <c r="M4075" s="39"/>
      <c r="N4075" s="41" t="s">
        <v>2098</v>
      </c>
      <c r="O4075" s="39">
        <v>45131</v>
      </c>
      <c r="P4075" s="40">
        <v>1</v>
      </c>
      <c r="Q4075" s="40">
        <v>4</v>
      </c>
      <c r="R4075" s="40" t="str">
        <f>IFERROR(VLOOKUP(Tabla2[[#This Row],[CONTRATISTA PRNCIPAL]],Hoja1!$L$5:$M$9,2,FALSE),"CJV")</f>
        <v>CJV</v>
      </c>
      <c r="S4075" s="40" t="str">
        <f>IF(Tabla2[[#This Row],[EMPRESA]]=Tabla2[[#This Row],[CONTRATISTA PRNCIPAL]],"Principal","Secundaria")</f>
        <v>Principal</v>
      </c>
      <c r="T4075" s="42">
        <f>IFERROR(1/COUNTIF(Tabla2[CONTRATISTA PRNCIPAL],Tabla2[[#This Row],[CONTRATISTA PRNCIPAL]]),0)</f>
        <v>0.045454545454545456</v>
      </c>
      <c r="U4075" s="43">
        <f>IF(((TODAY()-Tabla2[[#This Row],[FECHA NACIMIENTO]])/365)&lt;18,"Corregir", IF(((TODAY()-Tabla2[[#This Row],[FECHA NACIMIENTO]])/365)&gt;80, "Corregir",ROUNDDOWN(((TODAY()-Tabla2[[#This Row],[FECHA NACIMIENTO]])/365),0)))</f>
        <v>22</v>
      </c>
      <c r="V40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18 - 23</v>
      </c>
      <c r="W4075" s="44" t="str">
        <f>+IF(Tabla2[[#This Row],[Edad]]="Corregir","Corregir","Ok")</f>
        <v>Ok</v>
      </c>
      <c r="X4075" s="42" t="str">
        <f>+IFERROR(VLOOKUP(Tabla2[[#This Row],[DISTRITO SEGÚN DNI]],Hoja1!$A$2:$B$32,2,FALSE),"No")</f>
        <v>CALLAO</v>
      </c>
      <c r="Y4075" s="42" t="str">
        <f>IF(OR(LOWER(Tabla2[[#This Row],[GENERO]])="masculino", LOWER(Tabla2[[#This Row],[GENERO]])="femenino"),"OK","Corregir")</f>
        <v>OK</v>
      </c>
      <c r="Z4075" s="42" t="str">
        <f>+IF(Tabla2[[#This Row],[Nro. DNI / CE]]="","Corregir",IF(LEN(Tabla2[[#This Row],[Nro. DNI / CE]])&gt;=8,"OK","Corregir"))</f>
        <v>OK</v>
      </c>
      <c r="AA4075" s="42">
        <f>COUNTIF(Tabla2[APELLIDOS Y NOMBRES],Tabla2[[#This Row],[APELLIDOS Y NOMBRES]])</f>
        <v>1</v>
      </c>
      <c r="AB4075" s="42">
        <f>IF(Tabla2[[#This Row],[Trabajador]]&gt;1,1/Tabla2[[#This Row],[Trabajador]],Tabla2[[#This Row],[Trabajador]])</f>
        <v>1</v>
      </c>
      <c r="AC4075" t="str">
        <f>+IFERROR(IF(Tabla2[[#This Row],[FECHA CESE/BAJA]]="","No Aplica",IF(AND(MONTH(Tabla2[[#This Row],[FECHA CESE/BAJA]])=MONTH(TODAY()-30),YEAR(Tabla2[[#This Row],[FECHA CESE/BAJA]])=YEAR(TODAY())),MONTH(TODAY()-30)&amp;"-"&amp;YEAR(TODAY()),"Borrar")),"No aplica")</f>
        <v>No Aplica</v>
      </c>
      <c r="AD4075" t="str">
        <f>+IFERROR(IF(Tabla2[[#This Row],[FECHA INICIO DE LABORES EN OBRA]]="","No Aplica",IF(AND(MONTH(Tabla2[[#This Row],[FECHA INICIO DE LABORES EN OBRA]])=MONTH(TODAY()-30),YEAR(Tabla2[[#This Row],[FECHA INICIO DE LABORES EN OBRA]])=YEAR(TODAY())),MONTH(TODAY()-30)&amp;"-"&amp;YEAR(TODAY()),"No Aplica")),"No Aplica")</f>
        <v>No Aplica</v>
      </c>
    </row>
    <row r="4076" spans="1:30" x14ac:dyDescent="0.25">
      <c r="A4076" s="13">
        <v>20608368796</v>
      </c>
      <c r="B4076" s="15" t="s">
        <v>13240</v>
      </c>
      <c r="C4076" s="15" t="s">
        <v>13240</v>
      </c>
      <c r="D4076" s="15" t="s">
        <v>13292</v>
      </c>
      <c r="E4076" s="15" t="s">
        <v>13293</v>
      </c>
      <c r="F4076" s="39">
        <v>29533</v>
      </c>
      <c r="G4076" s="15">
        <v>2</v>
      </c>
      <c r="H4076" s="15" t="s">
        <v>3739</v>
      </c>
      <c r="I4076" s="15" t="s">
        <v>6892</v>
      </c>
      <c r="J4076" s="15" t="s">
        <v>13294</v>
      </c>
      <c r="K4076" s="15" t="s">
        <v>3475</v>
      </c>
      <c r="L4076" s="40" t="s">
        <v>6</v>
      </c>
      <c r="M4076" s="39"/>
      <c r="N4076" s="41" t="s">
        <v>2098</v>
      </c>
      <c r="O4076" s="39">
        <v>45138</v>
      </c>
      <c r="P4076" s="40">
        <v>1</v>
      </c>
      <c r="Q4076" s="40">
        <v>4</v>
      </c>
      <c r="R4076" s="40" t="str">
        <f>IFERROR(VLOOKUP(Tabla2[[#This Row],[CONTRATISTA PRNCIPAL]],Hoja1!$L$5:$M$9,2,FALSE),"CJV")</f>
        <v>CJV</v>
      </c>
      <c r="S4076" s="40" t="str">
        <f>IF(Tabla2[[#This Row],[EMPRESA]]=Tabla2[[#This Row],[CONTRATISTA PRNCIPAL]],"Principal","Secundaria")</f>
        <v>Principal</v>
      </c>
      <c r="T4076" s="42">
        <f>IFERROR(1/COUNTIF(Tabla2[CONTRATISTA PRNCIPAL],Tabla2[[#This Row],[CONTRATISTA PRNCIPAL]]),0)</f>
        <v>0.045454545454545456</v>
      </c>
      <c r="U4076" s="43">
        <f>IF(((TODAY()-Tabla2[[#This Row],[FECHA NACIMIENTO]])/365)&lt;18,"Corregir", IF(((TODAY()-Tabla2[[#This Row],[FECHA NACIMIENTO]])/365)&gt;80, "Corregir",ROUNDDOWN(((TODAY()-Tabla2[[#This Row],[FECHA NACIMIENTO]])/365),0)))</f>
        <v>42</v>
      </c>
      <c r="V40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41 - 49</v>
      </c>
      <c r="W4076" s="44" t="str">
        <f>+IF(Tabla2[[#This Row],[Edad]]="Corregir","Corregir","Ok")</f>
        <v>Ok</v>
      </c>
      <c r="X4076" s="42" t="str">
        <f>+IFERROR(VLOOKUP(Tabla2[[#This Row],[DISTRITO SEGÚN DNI]],Hoja1!$A$2:$B$32,2,FALSE),"No")</f>
        <v>No</v>
      </c>
      <c r="Y4076" s="42" t="str">
        <f>IF(OR(LOWER(Tabla2[[#This Row],[GENERO]])="masculino", LOWER(Tabla2[[#This Row],[GENERO]])="femenino"),"OK","Corregir")</f>
        <v>OK</v>
      </c>
      <c r="Z4076" s="42" t="str">
        <f>+IF(Tabla2[[#This Row],[Nro. DNI / CE]]="","Corregir",IF(LEN(Tabla2[[#This Row],[Nro. DNI / CE]])&gt;=8,"OK","Corregir"))</f>
        <v>OK</v>
      </c>
      <c r="AA4076" s="42">
        <f>COUNTIF(Tabla2[APELLIDOS Y NOMBRES],Tabla2[[#This Row],[APELLIDOS Y NOMBRES]])</f>
        <v>1</v>
      </c>
      <c r="AB4076" s="42">
        <f>IF(Tabla2[[#This Row],[Trabajador]]&gt;1,1/Tabla2[[#This Row],[Trabajador]],Tabla2[[#This Row],[Trabajador]])</f>
        <v>1</v>
      </c>
      <c r="AC4076" t="str">
        <f>+IFERROR(IF(Tabla2[[#This Row],[FECHA CESE/BAJA]]="","No Aplica",IF(AND(MONTH(Tabla2[[#This Row],[FECHA CESE/BAJA]])=MONTH(TODAY()-30),YEAR(Tabla2[[#This Row],[FECHA CESE/BAJA]])=YEAR(TODAY())),MONTH(TODAY()-30)&amp;"-"&amp;YEAR(TODAY()),"Borrar")),"No aplica")</f>
        <v>No Aplica</v>
      </c>
      <c r="AD4076" t="str">
        <f>+IFERROR(IF(Tabla2[[#This Row],[FECHA INICIO DE LABORES EN OBRA]]="","No Aplica",IF(AND(MONTH(Tabla2[[#This Row],[FECHA INICIO DE LABORES EN OBRA]])=MONTH(TODAY()-30),YEAR(Tabla2[[#This Row],[FECHA INICIO DE LABORES EN OBRA]])=YEAR(TODAY())),MONTH(TODAY()-30)&amp;"-"&amp;YEAR(TODAY()),"No Aplica")),"No Aplica")</f>
        <v>No Aplica</v>
      </c>
    </row>
    <row r="4077" spans="1:30" x14ac:dyDescent="0.25">
      <c r="A4077" s="13">
        <v>20608368796</v>
      </c>
      <c r="B4077" s="15" t="s">
        <v>13240</v>
      </c>
      <c r="C4077" s="15" t="s">
        <v>13240</v>
      </c>
      <c r="D4077" s="15" t="s">
        <v>13295</v>
      </c>
      <c r="E4077" s="15" t="s">
        <v>13296</v>
      </c>
      <c r="F4077" s="39">
        <v>26132</v>
      </c>
      <c r="G4077" s="15">
        <v>2</v>
      </c>
      <c r="H4077" s="15" t="s">
        <v>3739</v>
      </c>
      <c r="I4077" s="15" t="s">
        <v>6892</v>
      </c>
      <c r="J4077" s="15" t="s">
        <v>13297</v>
      </c>
      <c r="K4077" s="15" t="s">
        <v>3569</v>
      </c>
      <c r="L4077" s="40" t="s">
        <v>6</v>
      </c>
      <c r="M4077" s="39"/>
      <c r="N4077" s="41" t="s">
        <v>2098</v>
      </c>
      <c r="O4077" s="39">
        <v>45138</v>
      </c>
      <c r="P4077" s="40">
        <v>1</v>
      </c>
      <c r="Q4077" s="40">
        <v>4</v>
      </c>
      <c r="R4077" s="40" t="str">
        <f>IFERROR(VLOOKUP(Tabla2[[#This Row],[CONTRATISTA PRNCIPAL]],Hoja1!$L$5:$M$9,2,FALSE),"CJV")</f>
        <v>CJV</v>
      </c>
      <c r="S4077" s="40" t="str">
        <f>IF(Tabla2[[#This Row],[EMPRESA]]=Tabla2[[#This Row],[CONTRATISTA PRNCIPAL]],"Principal","Secundaria")</f>
        <v>Principal</v>
      </c>
      <c r="T4077" s="42">
        <f>IFERROR(1/COUNTIF(Tabla2[CONTRATISTA PRNCIPAL],Tabla2[[#This Row],[CONTRATISTA PRNCIPAL]]),0)</f>
        <v>0.045454545454545456</v>
      </c>
      <c r="U4077" s="43">
        <f>IF(((TODAY()-Tabla2[[#This Row],[FECHA NACIMIENTO]])/365)&lt;18,"Corregir", IF(((TODAY()-Tabla2[[#This Row],[FECHA NACIMIENTO]])/365)&gt;80, "Corregir",ROUNDDOWN(((TODAY()-Tabla2[[#This Row],[FECHA NACIMIENTO]])/365),0)))</f>
        <v>52</v>
      </c>
      <c r="V40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50 - 58</v>
      </c>
      <c r="W4077" s="44" t="str">
        <f>+IF(Tabla2[[#This Row],[Edad]]="Corregir","Corregir","Ok")</f>
        <v>Ok</v>
      </c>
      <c r="X4077" s="42" t="str">
        <f>+IFERROR(VLOOKUP(Tabla2[[#This Row],[DISTRITO SEGÚN DNI]],Hoja1!$A$2:$B$32,2,FALSE),"No")</f>
        <v>No</v>
      </c>
      <c r="Y4077" s="42" t="str">
        <f>IF(OR(LOWER(Tabla2[[#This Row],[GENERO]])="masculino", LOWER(Tabla2[[#This Row],[GENERO]])="femenino"),"OK","Corregir")</f>
        <v>OK</v>
      </c>
      <c r="Z4077" s="42" t="str">
        <f>+IF(Tabla2[[#This Row],[Nro. DNI / CE]]="","Corregir",IF(LEN(Tabla2[[#This Row],[Nro. DNI / CE]])&gt;=8,"OK","Corregir"))</f>
        <v>OK</v>
      </c>
      <c r="AA4077" s="42">
        <f>COUNTIF(Tabla2[APELLIDOS Y NOMBRES],Tabla2[[#This Row],[APELLIDOS Y NOMBRES]])</f>
        <v>1</v>
      </c>
      <c r="AB4077" s="42">
        <f>IF(Tabla2[[#This Row],[Trabajador]]&gt;1,1/Tabla2[[#This Row],[Trabajador]],Tabla2[[#This Row],[Trabajador]])</f>
        <v>1</v>
      </c>
      <c r="AC4077" t="str">
        <f>+IFERROR(IF(Tabla2[[#This Row],[FECHA CESE/BAJA]]="","No Aplica",IF(AND(MONTH(Tabla2[[#This Row],[FECHA CESE/BAJA]])=MONTH(TODAY()-30),YEAR(Tabla2[[#This Row],[FECHA CESE/BAJA]])=YEAR(TODAY())),MONTH(TODAY()-30)&amp;"-"&amp;YEAR(TODAY()),"Borrar")),"No aplica")</f>
        <v>No Aplica</v>
      </c>
      <c r="AD4077" t="str">
        <f>+IFERROR(IF(Tabla2[[#This Row],[FECHA INICIO DE LABORES EN OBRA]]="","No Aplica",IF(AND(MONTH(Tabla2[[#This Row],[FECHA INICIO DE LABORES EN OBRA]])=MONTH(TODAY()-30),YEAR(Tabla2[[#This Row],[FECHA INICIO DE LABORES EN OBRA]])=YEAR(TODAY())),MONTH(TODAY()-30)&amp;"-"&amp;YEAR(TODAY()),"No Aplica")),"No Aplica")</f>
        <v>No Aplica</v>
      </c>
    </row>
    <row r="4078" spans="1:30" x14ac:dyDescent="0.25">
      <c r="A4078" s="13" t="s">
        <v>13298</v>
      </c>
      <c r="B4078" s="15" t="s">
        <v>13299</v>
      </c>
      <c r="C4078" s="15" t="s">
        <v>13299</v>
      </c>
      <c r="D4078" s="15" t="s">
        <v>13300</v>
      </c>
      <c r="E4078" s="15" t="s">
        <v>13301</v>
      </c>
      <c r="F4078" s="39">
        <v>31863</v>
      </c>
      <c r="G4078" s="15">
        <v>1</v>
      </c>
      <c r="H4078" s="15" t="s">
        <v>13302</v>
      </c>
      <c r="I4078" s="15" t="s">
        <v>13303</v>
      </c>
      <c r="J4078" s="15" t="s">
        <v>13304</v>
      </c>
      <c r="K4078" s="15" t="s">
        <v>2908</v>
      </c>
      <c r="L4078" s="40" t="s">
        <v>6</v>
      </c>
      <c r="M4078" s="39"/>
      <c r="N4078" s="41" t="s">
        <v>2687</v>
      </c>
      <c r="O4078" s="39">
        <v>44228</v>
      </c>
      <c r="P4078" s="40">
        <v>1</v>
      </c>
      <c r="Q4078" s="40">
        <v>2</v>
      </c>
      <c r="R4078" s="40" t="str">
        <f>IFERROR(VLOOKUP(Tabla2[[#This Row],[CONTRATISTA PRNCIPAL]],Hoja1!$L$5:$M$9,2,FALSE),"CJV")</f>
        <v>CJV</v>
      </c>
      <c r="S4078" s="40" t="str">
        <f>IF(Tabla2[[#This Row],[EMPRESA]]=Tabla2[[#This Row],[CONTRATISTA PRNCIPAL]],"Principal","Secundaria")</f>
        <v>Principal</v>
      </c>
      <c r="T4078" s="42">
        <f>IFERROR(1/COUNTIF(Tabla2[CONTRATISTA PRNCIPAL],Tabla2[[#This Row],[CONTRATISTA PRNCIPAL]]),0)</f>
        <v>0.5</v>
      </c>
      <c r="U4078" s="43">
        <f>IF(((TODAY()-Tabla2[[#This Row],[FECHA NACIMIENTO]])/365)&lt;18,"Corregir", IF(((TODAY()-Tabla2[[#This Row],[FECHA NACIMIENTO]])/365)&gt;80, "Corregir",ROUNDDOWN(((TODAY()-Tabla2[[#This Row],[FECHA NACIMIENTO]])/365),0)))</f>
        <v>36</v>
      </c>
      <c r="V40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78" s="44" t="str">
        <f>+IF(Tabla2[[#This Row],[Edad]]="Corregir","Corregir","Ok")</f>
        <v>Ok</v>
      </c>
      <c r="X4078" s="42" t="str">
        <f>+IFERROR(VLOOKUP(Tabla2[[#This Row],[DISTRITO SEGÚN DNI]],Hoja1!$A$2:$B$32,2,FALSE),"No")</f>
        <v>No</v>
      </c>
      <c r="Y4078" s="42" t="str">
        <f>IF(OR(LOWER(Tabla2[[#This Row],[GENERO]])="masculino", LOWER(Tabla2[[#This Row],[GENERO]])="femenino"),"OK","Corregir")</f>
        <v>OK</v>
      </c>
      <c r="Z4078" s="42" t="str">
        <f>+IF(Tabla2[[#This Row],[Nro. DNI / CE]]="","Corregir",IF(LEN(Tabla2[[#This Row],[Nro. DNI / CE]])&gt;=8,"OK","Corregir"))</f>
        <v>OK</v>
      </c>
      <c r="AA4078" s="42">
        <f>COUNTIF(Tabla2[APELLIDOS Y NOMBRES],Tabla2[[#This Row],[APELLIDOS Y NOMBRES]])</f>
        <v>1</v>
      </c>
      <c r="AB4078" s="42">
        <f>IF(Tabla2[[#This Row],[Trabajador]]&gt;1,1/Tabla2[[#This Row],[Trabajador]],Tabla2[[#This Row],[Trabajador]])</f>
        <v>1</v>
      </c>
      <c r="AC4078" t="str">
        <f>+IFERROR(IF(Tabla2[[#This Row],[FECHA CESE/BAJA]]="","No Aplica",IF(AND(MONTH(Tabla2[[#This Row],[FECHA CESE/BAJA]])=MONTH(TODAY()-30),YEAR(Tabla2[[#This Row],[FECHA CESE/BAJA]])=YEAR(TODAY())),MONTH(TODAY()-30)&amp;"-"&amp;YEAR(TODAY()),"Borrar")),"No aplica")</f>
        <v>No Aplica</v>
      </c>
      <c r="AD4078" t="str">
        <f>+IFERROR(IF(Tabla2[[#This Row],[FECHA INICIO DE LABORES EN OBRA]]="","No Aplica",IF(AND(MONTH(Tabla2[[#This Row],[FECHA INICIO DE LABORES EN OBRA]])=MONTH(TODAY()-30),YEAR(Tabla2[[#This Row],[FECHA INICIO DE LABORES EN OBRA]])=YEAR(TODAY())),MONTH(TODAY()-30)&amp;"-"&amp;YEAR(TODAY()),"No Aplica")),"No Aplica")</f>
        <v>No Aplica</v>
      </c>
    </row>
    <row r="4079" spans="1:30" x14ac:dyDescent="0.25">
      <c r="A4079" s="13" t="s">
        <v>13298</v>
      </c>
      <c r="B4079" s="15" t="s">
        <v>13299</v>
      </c>
      <c r="C4079" s="15" t="s">
        <v>13299</v>
      </c>
      <c r="D4079" s="15" t="s">
        <v>1385</v>
      </c>
      <c r="E4079" s="15" t="s">
        <v>1386</v>
      </c>
      <c r="F4079" s="39">
        <v>30911</v>
      </c>
      <c r="G4079" s="15">
        <v>1</v>
      </c>
      <c r="H4079" s="15" t="s">
        <v>13305</v>
      </c>
      <c r="I4079" s="15" t="s">
        <v>13303</v>
      </c>
      <c r="J4079" s="15" t="s">
        <v>13306</v>
      </c>
      <c r="K4079" s="15" t="s">
        <v>2083</v>
      </c>
      <c r="L4079" s="40" t="s">
        <v>6</v>
      </c>
      <c r="M4079" s="39"/>
      <c r="N4079" s="41" t="s">
        <v>3326</v>
      </c>
      <c r="O4079" s="39">
        <v>45104</v>
      </c>
      <c r="P4079" s="40">
        <v>1</v>
      </c>
      <c r="Q4079" s="40">
        <v>2</v>
      </c>
      <c r="R4079" s="40" t="str">
        <f>IFERROR(VLOOKUP(Tabla2[[#This Row],[CONTRATISTA PRNCIPAL]],Hoja1!$L$5:$M$9,2,FALSE),"CJV")</f>
        <v>CJV</v>
      </c>
      <c r="S4079" s="40" t="str">
        <f>IF(Tabla2[[#This Row],[EMPRESA]]=Tabla2[[#This Row],[CONTRATISTA PRNCIPAL]],"Principal","Secundaria")</f>
        <v>Principal</v>
      </c>
      <c r="T4079" s="42">
        <f>IFERROR(1/COUNTIF(Tabla2[CONTRATISTA PRNCIPAL],Tabla2[[#This Row],[CONTRATISTA PRNCIPAL]]),0)</f>
        <v>0.5</v>
      </c>
      <c r="U4079" s="43">
        <f>IF(((TODAY()-Tabla2[[#This Row],[FECHA NACIMIENTO]])/365)&lt;18,"Corregir", IF(((TODAY()-Tabla2[[#This Row],[FECHA NACIMIENTO]])/365)&gt;80, "Corregir",ROUNDDOWN(((TODAY()-Tabla2[[#This Row],[FECHA NACIMIENTO]])/365),0)))</f>
        <v>39</v>
      </c>
      <c r="V40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32 - 40</v>
      </c>
      <c r="W4079" s="44" t="str">
        <f>+IF(Tabla2[[#This Row],[Edad]]="Corregir","Corregir","Ok")</f>
        <v>Ok</v>
      </c>
      <c r="X4079" s="42" t="str">
        <f>+IFERROR(VLOOKUP(Tabla2[[#This Row],[DISTRITO SEGÚN DNI]],Hoja1!$A$2:$B$32,2,FALSE),"No")</f>
        <v>ATE</v>
      </c>
      <c r="Y4079" s="42" t="str">
        <f>IF(OR(LOWER(Tabla2[[#This Row],[GENERO]])="masculino", LOWER(Tabla2[[#This Row],[GENERO]])="femenino"),"OK","Corregir")</f>
        <v>OK</v>
      </c>
      <c r="Z4079" s="42" t="str">
        <f>+IF(Tabla2[[#This Row],[Nro. DNI / CE]]="","Corregir",IF(LEN(Tabla2[[#This Row],[Nro. DNI / CE]])&gt;=8,"OK","Corregir"))</f>
        <v>OK</v>
      </c>
      <c r="AA4079" s="42">
        <f>COUNTIF(Tabla2[APELLIDOS Y NOMBRES],Tabla2[[#This Row],[APELLIDOS Y NOMBRES]])</f>
        <v>1</v>
      </c>
      <c r="AB4079" s="42">
        <f>IF(Tabla2[[#This Row],[Trabajador]]&gt;1,1/Tabla2[[#This Row],[Trabajador]],Tabla2[[#This Row],[Trabajador]])</f>
        <v>1</v>
      </c>
      <c r="AC4079" t="str">
        <f>+IFERROR(IF(Tabla2[[#This Row],[FECHA CESE/BAJA]]="","No Aplica",IF(AND(MONTH(Tabla2[[#This Row],[FECHA CESE/BAJA]])=MONTH(TODAY()-30),YEAR(Tabla2[[#This Row],[FECHA CESE/BAJA]])=YEAR(TODAY())),MONTH(TODAY()-30)&amp;"-"&amp;YEAR(TODAY()),"Borrar")),"No aplica")</f>
        <v>No Aplica</v>
      </c>
      <c r="AD4079" t="str">
        <f>+IFERROR(IF(Tabla2[[#This Row],[FECHA INICIO DE LABORES EN OBRA]]="","No Aplica",IF(AND(MONTH(Tabla2[[#This Row],[FECHA INICIO DE LABORES EN OBRA]])=MONTH(TODAY()-30),YEAR(Tabla2[[#This Row],[FECHA INICIO DE LABORES EN OBRA]])=YEAR(TODAY())),MONTH(TODAY()-30)&amp;"-"&amp;YEAR(TODAY()),"No Aplica")),"No Aplica")</f>
        <v>No Aplica</v>
      </c>
    </row>
    <row r="4080" spans="1:30" x14ac:dyDescent="0.25">
      <c r="A4080" s="13"/>
      <c r="B4080" s="15"/>
      <c r="C4080" s="15"/>
      <c r="D4080" s="15"/>
      <c r="E4080" s="15"/>
      <c r="F4080" s="39"/>
      <c r="G4080" s="15"/>
      <c r="H4080" s="15"/>
      <c r="I4080" s="15"/>
      <c r="J4080" s="15"/>
      <c r="K4080" s="15"/>
      <c r="L4080" s="40" t="s">
        <v>13307</v>
      </c>
      <c r="M4080" s="39"/>
      <c r="N4080" s="41"/>
      <c r="O4080" s="39"/>
      <c r="P4080" s="40"/>
      <c r="Q4080" s="40"/>
      <c r="R4080" s="40" t="str">
        <f>IFERROR(VLOOKUP(Tabla2[[#This Row],[CONTRATISTA PRNCIPAL]],Hoja1!$L$5:$M$9,2,FALSE),"CJV")</f>
        <v>CJV</v>
      </c>
      <c r="S4080" s="40" t="str">
        <f>IF(Tabla2[[#This Row],[EMPRESA]]=Tabla2[[#This Row],[CONTRATISTA PRNCIPAL]],"Principal","Secundaria")</f>
        <v>Principal</v>
      </c>
      <c r="T4080" s="42">
        <f>IFERROR(1/COUNTIF(Tabla2[CONTRATISTA PRNCIPAL],Tabla2[[#This Row],[CONTRATISTA PRNCIPAL]]),0)</f>
        <v>0</v>
      </c>
      <c r="U4080" s="43" t="str">
        <f>IF(((TODAY()-Tabla2[[#This Row],[FECHA NACIMIENTO]])/365)&lt;18,"Corregir", IF(((TODAY()-Tabla2[[#This Row],[FECHA NACIMIENTO]])/365)&gt;80, "Corregir",ROUNDDOWN(((TODAY()-Tabla2[[#This Row],[FECHA NACIMIENTO]])/365),0)))</f>
        <v>Corregir</v>
      </c>
      <c r="V40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0" s="44" t="str">
        <f>+IF(Tabla2[[#This Row],[Edad]]="Corregir","Corregir","Ok")</f>
        <v>Corregir</v>
      </c>
      <c r="X4080" s="42" t="str">
        <f>+IFERROR(VLOOKUP(Tabla2[[#This Row],[DISTRITO SEGÚN DNI]],Hoja1!$A$2:$B$32,2,FALSE),"No")</f>
        <v>No</v>
      </c>
      <c r="Y4080" s="42" t="str">
        <f>IF(OR(LOWER(Tabla2[[#This Row],[GENERO]])="masculino", LOWER(Tabla2[[#This Row],[GENERO]])="femenino"),"OK","Corregir")</f>
        <v>Corregir</v>
      </c>
      <c r="Z4080" s="42" t="str">
        <f>+IF(Tabla2[[#This Row],[Nro. DNI / CE]]="","Corregir",IF(LEN(Tabla2[[#This Row],[Nro. DNI / CE]])&gt;=8,"OK","Corregir"))</f>
        <v>Corregir</v>
      </c>
      <c r="AA4080" s="42">
        <f>COUNTIF(Tabla2[APELLIDOS Y NOMBRES],Tabla2[[#This Row],[APELLIDOS Y NOMBRES]])</f>
        <v>0</v>
      </c>
      <c r="AB4080" s="42">
        <f>IF(Tabla2[[#This Row],[Trabajador]]&gt;1,1/Tabla2[[#This Row],[Trabajador]],Tabla2[[#This Row],[Trabajador]])</f>
        <v>0</v>
      </c>
      <c r="AC4080" t="str">
        <f>+IFERROR(IF(Tabla2[[#This Row],[FECHA CESE/BAJA]]="","No Aplica",IF(AND(MONTH(Tabla2[[#This Row],[FECHA CESE/BAJA]])=MONTH(TODAY()-30),YEAR(Tabla2[[#This Row],[FECHA CESE/BAJA]])=YEAR(TODAY())),MONTH(TODAY()-30)&amp;"-"&amp;YEAR(TODAY()),"Borrar")),"No aplica")</f>
        <v>No Aplica</v>
      </c>
      <c r="AD4080" t="str">
        <f>+IFERROR(IF(Tabla2[[#This Row],[FECHA INICIO DE LABORES EN OBRA]]="","No Aplica",IF(AND(MONTH(Tabla2[[#This Row],[FECHA INICIO DE LABORES EN OBRA]])=MONTH(TODAY()-30),YEAR(Tabla2[[#This Row],[FECHA INICIO DE LABORES EN OBRA]])=YEAR(TODAY())),MONTH(TODAY()-30)&amp;"-"&amp;YEAR(TODAY()),"No Aplica")),"No Aplica")</f>
        <v>No Aplica</v>
      </c>
    </row>
    <row r="4081" spans="1:30" x14ac:dyDescent="0.25">
      <c r="A4081" s="13"/>
      <c r="B4081" s="15"/>
      <c r="C4081" s="15"/>
      <c r="D4081" s="15"/>
      <c r="E4081" s="15"/>
      <c r="F4081" s="39"/>
      <c r="G4081" s="15"/>
      <c r="H4081" s="15"/>
      <c r="I4081" s="15"/>
      <c r="J4081" s="15"/>
      <c r="K4081" s="15"/>
      <c r="L4081" s="40"/>
      <c r="M4081" s="39"/>
      <c r="N4081" s="41"/>
      <c r="O4081" s="39"/>
      <c r="P4081" s="40"/>
      <c r="Q4081" s="40"/>
      <c r="R4081" s="40" t="str">
        <f>IFERROR(VLOOKUP(Tabla2[[#This Row],[CONTRATISTA PRNCIPAL]],Hoja1!$L$5:$M$9,2,FALSE),"CJV")</f>
        <v>CJV</v>
      </c>
      <c r="S4081" s="40" t="str">
        <f>IF(Tabla2[[#This Row],[EMPRESA]]=Tabla2[[#This Row],[CONTRATISTA PRNCIPAL]],"Principal","Secundaria")</f>
        <v>Principal</v>
      </c>
      <c r="T4081" s="42">
        <f>IFERROR(1/COUNTIF(Tabla2[CONTRATISTA PRNCIPAL],Tabla2[[#This Row],[CONTRATISTA PRNCIPAL]]),0)</f>
        <v>0</v>
      </c>
      <c r="U4081" s="43" t="str">
        <f>IF(((TODAY()-Tabla2[[#This Row],[FECHA NACIMIENTO]])/365)&lt;18,"Corregir", IF(((TODAY()-Tabla2[[#This Row],[FECHA NACIMIENTO]])/365)&gt;80, "Corregir",ROUNDDOWN(((TODAY()-Tabla2[[#This Row],[FECHA NACIMIENTO]])/365),0)))</f>
        <v>Corregir</v>
      </c>
      <c r="V40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1" s="44" t="str">
        <f>+IF(Tabla2[[#This Row],[Edad]]="Corregir","Corregir","Ok")</f>
        <v>Corregir</v>
      </c>
      <c r="X4081" s="42" t="str">
        <f>+IFERROR(VLOOKUP(Tabla2[[#This Row],[DISTRITO SEGÚN DNI]],Hoja1!$A$2:$B$32,2,FALSE),"No")</f>
        <v>No</v>
      </c>
      <c r="Y4081" s="42" t="str">
        <f>IF(OR(LOWER(Tabla2[[#This Row],[GENERO]])="masculino", LOWER(Tabla2[[#This Row],[GENERO]])="femenino"),"OK","Corregir")</f>
        <v>Corregir</v>
      </c>
      <c r="Z4081" s="42" t="str">
        <f>+IF(Tabla2[[#This Row],[Nro. DNI / CE]]="","Corregir",IF(LEN(Tabla2[[#This Row],[Nro. DNI / CE]])&gt;=8,"OK","Corregir"))</f>
        <v>Corregir</v>
      </c>
      <c r="AA4081" s="42">
        <f>COUNTIF(Tabla2[APELLIDOS Y NOMBRES],Tabla2[[#This Row],[APELLIDOS Y NOMBRES]])</f>
        <v>0</v>
      </c>
      <c r="AB4081" s="42">
        <f>IF(Tabla2[[#This Row],[Trabajador]]&gt;1,1/Tabla2[[#This Row],[Trabajador]],Tabla2[[#This Row],[Trabajador]])</f>
        <v>0</v>
      </c>
      <c r="AC4081" t="str">
        <f>+IFERROR(IF(Tabla2[[#This Row],[FECHA CESE/BAJA]]="","No Aplica",IF(AND(MONTH(Tabla2[[#This Row],[FECHA CESE/BAJA]])=MONTH(TODAY()-30),YEAR(Tabla2[[#This Row],[FECHA CESE/BAJA]])=YEAR(TODAY())),MONTH(TODAY()-30)&amp;"-"&amp;YEAR(TODAY()),"Borrar")),"No aplica")</f>
        <v>No Aplica</v>
      </c>
      <c r="AD4081" t="str">
        <f>+IFERROR(IF(Tabla2[[#This Row],[FECHA INICIO DE LABORES EN OBRA]]="","No Aplica",IF(AND(MONTH(Tabla2[[#This Row],[FECHA INICIO DE LABORES EN OBRA]])=MONTH(TODAY()-30),YEAR(Tabla2[[#This Row],[FECHA INICIO DE LABORES EN OBRA]])=YEAR(TODAY())),MONTH(TODAY()-30)&amp;"-"&amp;YEAR(TODAY()),"No Aplica")),"No Aplica")</f>
        <v>No Aplica</v>
      </c>
    </row>
    <row r="4082" spans="1:30" x14ac:dyDescent="0.25">
      <c r="A4082" s="13"/>
      <c r="B4082" s="15"/>
      <c r="C4082" s="15"/>
      <c r="D4082" s="15"/>
      <c r="E4082" s="15"/>
      <c r="F4082" s="39"/>
      <c r="G4082" s="15"/>
      <c r="H4082" s="15"/>
      <c r="I4082" s="15"/>
      <c r="J4082" s="15"/>
      <c r="K4082" s="15"/>
      <c r="L4082" s="40"/>
      <c r="M4082" s="39"/>
      <c r="N4082" s="41"/>
      <c r="O4082" s="39"/>
      <c r="P4082" s="40"/>
      <c r="Q4082" s="40"/>
      <c r="R4082" s="40" t="str">
        <f>IFERROR(VLOOKUP(Tabla2[[#This Row],[CONTRATISTA PRNCIPAL]],Hoja1!$L$5:$M$9,2,FALSE),"CJV")</f>
        <v>CJV</v>
      </c>
      <c r="S4082" s="40" t="str">
        <f>IF(Tabla2[[#This Row],[EMPRESA]]=Tabla2[[#This Row],[CONTRATISTA PRNCIPAL]],"Principal","Secundaria")</f>
        <v>Principal</v>
      </c>
      <c r="T4082" s="42">
        <f>IFERROR(1/COUNTIF(Tabla2[CONTRATISTA PRNCIPAL],Tabla2[[#This Row],[CONTRATISTA PRNCIPAL]]),0)</f>
        <v>0</v>
      </c>
      <c r="U4082" s="43" t="str">
        <f>IF(((TODAY()-Tabla2[[#This Row],[FECHA NACIMIENTO]])/365)&lt;18,"Corregir", IF(((TODAY()-Tabla2[[#This Row],[FECHA NACIMIENTO]])/365)&gt;80, "Corregir",ROUNDDOWN(((TODAY()-Tabla2[[#This Row],[FECHA NACIMIENTO]])/365),0)))</f>
        <v>Corregir</v>
      </c>
      <c r="V40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2" s="44" t="str">
        <f>+IF(Tabla2[[#This Row],[Edad]]="Corregir","Corregir","Ok")</f>
        <v>Corregir</v>
      </c>
      <c r="X4082" s="42" t="str">
        <f>+IFERROR(VLOOKUP(Tabla2[[#This Row],[DISTRITO SEGÚN DNI]],Hoja1!$A$2:$B$32,2,FALSE),"No")</f>
        <v>No</v>
      </c>
      <c r="Y4082" s="42" t="str">
        <f>IF(OR(LOWER(Tabla2[[#This Row],[GENERO]])="masculino", LOWER(Tabla2[[#This Row],[GENERO]])="femenino"),"OK","Corregir")</f>
        <v>Corregir</v>
      </c>
      <c r="Z4082" s="42" t="str">
        <f>+IF(Tabla2[[#This Row],[Nro. DNI / CE]]="","Corregir",IF(LEN(Tabla2[[#This Row],[Nro. DNI / CE]])&gt;=8,"OK","Corregir"))</f>
        <v>Corregir</v>
      </c>
      <c r="AA4082" s="42">
        <f>COUNTIF(Tabla2[APELLIDOS Y NOMBRES],Tabla2[[#This Row],[APELLIDOS Y NOMBRES]])</f>
        <v>0</v>
      </c>
      <c r="AB4082" s="42">
        <f>IF(Tabla2[[#This Row],[Trabajador]]&gt;1,1/Tabla2[[#This Row],[Trabajador]],Tabla2[[#This Row],[Trabajador]])</f>
        <v>0</v>
      </c>
      <c r="AC4082" t="str">
        <f>+IFERROR(IF(Tabla2[[#This Row],[FECHA CESE/BAJA]]="","No Aplica",IF(AND(MONTH(Tabla2[[#This Row],[FECHA CESE/BAJA]])=MONTH(TODAY()-30),YEAR(Tabla2[[#This Row],[FECHA CESE/BAJA]])=YEAR(TODAY())),MONTH(TODAY()-30)&amp;"-"&amp;YEAR(TODAY()),"Borrar")),"No aplica")</f>
        <v>No Aplica</v>
      </c>
      <c r="AD4082" t="str">
        <f>+IFERROR(IF(Tabla2[[#This Row],[FECHA INICIO DE LABORES EN OBRA]]="","No Aplica",IF(AND(MONTH(Tabla2[[#This Row],[FECHA INICIO DE LABORES EN OBRA]])=MONTH(TODAY()-30),YEAR(Tabla2[[#This Row],[FECHA INICIO DE LABORES EN OBRA]])=YEAR(TODAY())),MONTH(TODAY()-30)&amp;"-"&amp;YEAR(TODAY()),"No Aplica")),"No Aplica")</f>
        <v>No Aplica</v>
      </c>
    </row>
    <row r="4083" spans="1:30" x14ac:dyDescent="0.25">
      <c r="A4083" s="13"/>
      <c r="B4083" s="15"/>
      <c r="C4083" s="15"/>
      <c r="D4083" s="15"/>
      <c r="E4083" s="15"/>
      <c r="F4083" s="39"/>
      <c r="G4083" s="15"/>
      <c r="H4083" s="15"/>
      <c r="I4083" s="15"/>
      <c r="J4083" s="15"/>
      <c r="K4083" s="15"/>
      <c r="L4083" s="40"/>
      <c r="M4083" s="39"/>
      <c r="N4083" s="41"/>
      <c r="O4083" s="39"/>
      <c r="P4083" s="40"/>
      <c r="Q4083" s="40"/>
      <c r="R4083" s="40" t="str">
        <f>IFERROR(VLOOKUP(Tabla2[[#This Row],[CONTRATISTA PRNCIPAL]],Hoja1!$L$5:$M$9,2,FALSE),"CJV")</f>
        <v>CJV</v>
      </c>
      <c r="S4083" s="40" t="str">
        <f>IF(Tabla2[[#This Row],[EMPRESA]]=Tabla2[[#This Row],[CONTRATISTA PRNCIPAL]],"Principal","Secundaria")</f>
        <v>Principal</v>
      </c>
      <c r="T4083" s="42">
        <f>IFERROR(1/COUNTIF(Tabla2[CONTRATISTA PRNCIPAL],Tabla2[[#This Row],[CONTRATISTA PRNCIPAL]]),0)</f>
        <v>0</v>
      </c>
      <c r="U4083" s="43" t="str">
        <f>IF(((TODAY()-Tabla2[[#This Row],[FECHA NACIMIENTO]])/365)&lt;18,"Corregir", IF(((TODAY()-Tabla2[[#This Row],[FECHA NACIMIENTO]])/365)&gt;80, "Corregir",ROUNDDOWN(((TODAY()-Tabla2[[#This Row],[FECHA NACIMIENTO]])/365),0)))</f>
        <v>Corregir</v>
      </c>
      <c r="V40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3" s="44" t="str">
        <f>+IF(Tabla2[[#This Row],[Edad]]="Corregir","Corregir","Ok")</f>
        <v>Corregir</v>
      </c>
      <c r="X4083" s="42" t="str">
        <f>+IFERROR(VLOOKUP(Tabla2[[#This Row],[DISTRITO SEGÚN DNI]],Hoja1!$A$2:$B$32,2,FALSE),"No")</f>
        <v>No</v>
      </c>
      <c r="Y4083" s="42" t="str">
        <f>IF(OR(LOWER(Tabla2[[#This Row],[GENERO]])="masculino", LOWER(Tabla2[[#This Row],[GENERO]])="femenino"),"OK","Corregir")</f>
        <v>Corregir</v>
      </c>
      <c r="Z4083" s="42" t="str">
        <f>+IF(Tabla2[[#This Row],[Nro. DNI / CE]]="","Corregir",IF(LEN(Tabla2[[#This Row],[Nro. DNI / CE]])&gt;=8,"OK","Corregir"))</f>
        <v>Corregir</v>
      </c>
      <c r="AA4083" s="42">
        <f>COUNTIF(Tabla2[APELLIDOS Y NOMBRES],Tabla2[[#This Row],[APELLIDOS Y NOMBRES]])</f>
        <v>0</v>
      </c>
      <c r="AB4083" s="42">
        <f>IF(Tabla2[[#This Row],[Trabajador]]&gt;1,1/Tabla2[[#This Row],[Trabajador]],Tabla2[[#This Row],[Trabajador]])</f>
        <v>0</v>
      </c>
      <c r="AC4083" t="str">
        <f>+IFERROR(IF(Tabla2[[#This Row],[FECHA CESE/BAJA]]="","No Aplica",IF(AND(MONTH(Tabla2[[#This Row],[FECHA CESE/BAJA]])=MONTH(TODAY()-30),YEAR(Tabla2[[#This Row],[FECHA CESE/BAJA]])=YEAR(TODAY())),MONTH(TODAY()-30)&amp;"-"&amp;YEAR(TODAY()),"Borrar")),"No aplica")</f>
        <v>No Aplica</v>
      </c>
      <c r="AD4083" t="str">
        <f>+IFERROR(IF(Tabla2[[#This Row],[FECHA INICIO DE LABORES EN OBRA]]="","No Aplica",IF(AND(MONTH(Tabla2[[#This Row],[FECHA INICIO DE LABORES EN OBRA]])=MONTH(TODAY()-30),YEAR(Tabla2[[#This Row],[FECHA INICIO DE LABORES EN OBRA]])=YEAR(TODAY())),MONTH(TODAY()-30)&amp;"-"&amp;YEAR(TODAY()),"No Aplica")),"No Aplica")</f>
        <v>No Aplica</v>
      </c>
    </row>
    <row r="4084" spans="1:30" x14ac:dyDescent="0.25">
      <c r="A4084" s="13"/>
      <c r="B4084" s="15"/>
      <c r="C4084" s="15"/>
      <c r="D4084" s="15"/>
      <c r="E4084" s="15"/>
      <c r="F4084" s="39"/>
      <c r="G4084" s="15"/>
      <c r="H4084" s="15"/>
      <c r="I4084" s="15"/>
      <c r="J4084" s="15"/>
      <c r="K4084" s="15"/>
      <c r="L4084" s="40"/>
      <c r="M4084" s="39"/>
      <c r="N4084" s="41"/>
      <c r="O4084" s="39"/>
      <c r="P4084" s="40"/>
      <c r="Q4084" s="40"/>
      <c r="R4084" s="40" t="str">
        <f>IFERROR(VLOOKUP(Tabla2[[#This Row],[CONTRATISTA PRNCIPAL]],Hoja1!$L$5:$M$9,2,FALSE),"CJV")</f>
        <v>CJV</v>
      </c>
      <c r="S4084" s="40" t="str">
        <f>IF(Tabla2[[#This Row],[EMPRESA]]=Tabla2[[#This Row],[CONTRATISTA PRNCIPAL]],"Principal","Secundaria")</f>
        <v>Principal</v>
      </c>
      <c r="T4084" s="42">
        <f>IFERROR(1/COUNTIF(Tabla2[CONTRATISTA PRNCIPAL],Tabla2[[#This Row],[CONTRATISTA PRNCIPAL]]),0)</f>
        <v>0</v>
      </c>
      <c r="U4084" s="43" t="str">
        <f>IF(((TODAY()-Tabla2[[#This Row],[FECHA NACIMIENTO]])/365)&lt;18,"Corregir", IF(((TODAY()-Tabla2[[#This Row],[FECHA NACIMIENTO]])/365)&gt;80, "Corregir",ROUNDDOWN(((TODAY()-Tabla2[[#This Row],[FECHA NACIMIENTO]])/365),0)))</f>
        <v>Corregir</v>
      </c>
      <c r="V40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4" s="44" t="str">
        <f>+IF(Tabla2[[#This Row],[Edad]]="Corregir","Corregir","Ok")</f>
        <v>Corregir</v>
      </c>
      <c r="X4084" s="42" t="str">
        <f>+IFERROR(VLOOKUP(Tabla2[[#This Row],[DISTRITO SEGÚN DNI]],Hoja1!$A$2:$B$32,2,FALSE),"No")</f>
        <v>No</v>
      </c>
      <c r="Y4084" s="42" t="str">
        <f>IF(OR(LOWER(Tabla2[[#This Row],[GENERO]])="masculino", LOWER(Tabla2[[#This Row],[GENERO]])="femenino"),"OK","Corregir")</f>
        <v>Corregir</v>
      </c>
      <c r="Z4084" s="42" t="str">
        <f>+IF(Tabla2[[#This Row],[Nro. DNI / CE]]="","Corregir",IF(LEN(Tabla2[[#This Row],[Nro. DNI / CE]])&gt;=8,"OK","Corregir"))</f>
        <v>Corregir</v>
      </c>
      <c r="AA4084" s="42">
        <f>COUNTIF(Tabla2[APELLIDOS Y NOMBRES],Tabla2[[#This Row],[APELLIDOS Y NOMBRES]])</f>
        <v>0</v>
      </c>
      <c r="AB4084" s="42">
        <f>IF(Tabla2[[#This Row],[Trabajador]]&gt;1,1/Tabla2[[#This Row],[Trabajador]],Tabla2[[#This Row],[Trabajador]])</f>
        <v>0</v>
      </c>
      <c r="AC4084" t="str">
        <f>+IFERROR(IF(Tabla2[[#This Row],[FECHA CESE/BAJA]]="","No Aplica",IF(AND(MONTH(Tabla2[[#This Row],[FECHA CESE/BAJA]])=MONTH(TODAY()-30),YEAR(Tabla2[[#This Row],[FECHA CESE/BAJA]])=YEAR(TODAY())),MONTH(TODAY()-30)&amp;"-"&amp;YEAR(TODAY()),"Borrar")),"No aplica")</f>
        <v>No Aplica</v>
      </c>
      <c r="AD4084" t="str">
        <f>+IFERROR(IF(Tabla2[[#This Row],[FECHA INICIO DE LABORES EN OBRA]]="","No Aplica",IF(AND(MONTH(Tabla2[[#This Row],[FECHA INICIO DE LABORES EN OBRA]])=MONTH(TODAY()-30),YEAR(Tabla2[[#This Row],[FECHA INICIO DE LABORES EN OBRA]])=YEAR(TODAY())),MONTH(TODAY()-30)&amp;"-"&amp;YEAR(TODAY()),"No Aplica")),"No Aplica")</f>
        <v>No Aplica</v>
      </c>
    </row>
    <row r="4085" spans="1:30" x14ac:dyDescent="0.25">
      <c r="A4085" s="13"/>
      <c r="B4085" s="15"/>
      <c r="C4085" s="15"/>
      <c r="D4085" s="15"/>
      <c r="E4085" s="15"/>
      <c r="F4085" s="39"/>
      <c r="G4085" s="15"/>
      <c r="H4085" s="15"/>
      <c r="I4085" s="15"/>
      <c r="J4085" s="15"/>
      <c r="K4085" s="15"/>
      <c r="L4085" s="40"/>
      <c r="M4085" s="39"/>
      <c r="N4085" s="41"/>
      <c r="O4085" s="39"/>
      <c r="P4085" s="40"/>
      <c r="Q4085" s="40"/>
      <c r="R4085" s="40" t="str">
        <f>IFERROR(VLOOKUP(Tabla2[[#This Row],[CONTRATISTA PRNCIPAL]],Hoja1!$L$5:$M$9,2,FALSE),"CJV")</f>
        <v>CJV</v>
      </c>
      <c r="S4085" s="40" t="str">
        <f>IF(Tabla2[[#This Row],[EMPRESA]]=Tabla2[[#This Row],[CONTRATISTA PRNCIPAL]],"Principal","Secundaria")</f>
        <v>Principal</v>
      </c>
      <c r="T4085" s="42">
        <f>IFERROR(1/COUNTIF(Tabla2[CONTRATISTA PRNCIPAL],Tabla2[[#This Row],[CONTRATISTA PRNCIPAL]]),0)</f>
        <v>0</v>
      </c>
      <c r="U4085" s="43" t="str">
        <f>IF(((TODAY()-Tabla2[[#This Row],[FECHA NACIMIENTO]])/365)&lt;18,"Corregir", IF(((TODAY()-Tabla2[[#This Row],[FECHA NACIMIENTO]])/365)&gt;80, "Corregir",ROUNDDOWN(((TODAY()-Tabla2[[#This Row],[FECHA NACIMIENTO]])/365),0)))</f>
        <v>Corregir</v>
      </c>
      <c r="V40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5" s="44" t="str">
        <f>+IF(Tabla2[[#This Row],[Edad]]="Corregir","Corregir","Ok")</f>
        <v>Corregir</v>
      </c>
      <c r="X4085" s="42" t="str">
        <f>+IFERROR(VLOOKUP(Tabla2[[#This Row],[DISTRITO SEGÚN DNI]],Hoja1!$A$2:$B$32,2,FALSE),"No")</f>
        <v>No</v>
      </c>
      <c r="Y4085" s="42" t="str">
        <f>IF(OR(LOWER(Tabla2[[#This Row],[GENERO]])="masculino", LOWER(Tabla2[[#This Row],[GENERO]])="femenino"),"OK","Corregir")</f>
        <v>Corregir</v>
      </c>
      <c r="Z4085" s="42" t="str">
        <f>+IF(Tabla2[[#This Row],[Nro. DNI / CE]]="","Corregir",IF(LEN(Tabla2[[#This Row],[Nro. DNI / CE]])&gt;=8,"OK","Corregir"))</f>
        <v>Corregir</v>
      </c>
      <c r="AA4085" s="42">
        <f>COUNTIF(Tabla2[APELLIDOS Y NOMBRES],Tabla2[[#This Row],[APELLIDOS Y NOMBRES]])</f>
        <v>0</v>
      </c>
      <c r="AB4085" s="42">
        <f>IF(Tabla2[[#This Row],[Trabajador]]&gt;1,1/Tabla2[[#This Row],[Trabajador]],Tabla2[[#This Row],[Trabajador]])</f>
        <v>0</v>
      </c>
      <c r="AC4085" t="str">
        <f>+IFERROR(IF(Tabla2[[#This Row],[FECHA CESE/BAJA]]="","No Aplica",IF(AND(MONTH(Tabla2[[#This Row],[FECHA CESE/BAJA]])=MONTH(TODAY()-30),YEAR(Tabla2[[#This Row],[FECHA CESE/BAJA]])=YEAR(TODAY())),MONTH(TODAY()-30)&amp;"-"&amp;YEAR(TODAY()),"Borrar")),"No aplica")</f>
        <v>No Aplica</v>
      </c>
      <c r="AD4085" t="str">
        <f>+IFERROR(IF(Tabla2[[#This Row],[FECHA INICIO DE LABORES EN OBRA]]="","No Aplica",IF(AND(MONTH(Tabla2[[#This Row],[FECHA INICIO DE LABORES EN OBRA]])=MONTH(TODAY()-30),YEAR(Tabla2[[#This Row],[FECHA INICIO DE LABORES EN OBRA]])=YEAR(TODAY())),MONTH(TODAY()-30)&amp;"-"&amp;YEAR(TODAY()),"No Aplica")),"No Aplica")</f>
        <v>No Aplica</v>
      </c>
    </row>
    <row r="4086" spans="1:30" x14ac:dyDescent="0.25">
      <c r="A4086" s="13"/>
      <c r="B4086" s="15"/>
      <c r="C4086" s="15"/>
      <c r="D4086" s="15"/>
      <c r="E4086" s="15"/>
      <c r="F4086" s="39"/>
      <c r="G4086" s="15"/>
      <c r="H4086" s="15"/>
      <c r="I4086" s="15"/>
      <c r="J4086" s="15"/>
      <c r="K4086" s="15"/>
      <c r="L4086" s="40"/>
      <c r="M4086" s="39"/>
      <c r="N4086" s="41"/>
      <c r="O4086" s="39"/>
      <c r="P4086" s="40"/>
      <c r="Q4086" s="40"/>
      <c r="R4086" s="40" t="str">
        <f>IFERROR(VLOOKUP(Tabla2[[#This Row],[CONTRATISTA PRNCIPAL]],Hoja1!$L$5:$M$9,2,FALSE),"CJV")</f>
        <v>CJV</v>
      </c>
      <c r="S4086" s="40" t="str">
        <f>IF(Tabla2[[#This Row],[EMPRESA]]=Tabla2[[#This Row],[CONTRATISTA PRNCIPAL]],"Principal","Secundaria")</f>
        <v>Principal</v>
      </c>
      <c r="T4086" s="42">
        <f>IFERROR(1/COUNTIF(Tabla2[CONTRATISTA PRNCIPAL],Tabla2[[#This Row],[CONTRATISTA PRNCIPAL]]),0)</f>
        <v>0</v>
      </c>
      <c r="U4086" s="43" t="str">
        <f>IF(((TODAY()-Tabla2[[#This Row],[FECHA NACIMIENTO]])/365)&lt;18,"Corregir", IF(((TODAY()-Tabla2[[#This Row],[FECHA NACIMIENTO]])/365)&gt;80, "Corregir",ROUNDDOWN(((TODAY()-Tabla2[[#This Row],[FECHA NACIMIENTO]])/365),0)))</f>
        <v>Corregir</v>
      </c>
      <c r="V40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6" s="44" t="str">
        <f>+IF(Tabla2[[#This Row],[Edad]]="Corregir","Corregir","Ok")</f>
        <v>Corregir</v>
      </c>
      <c r="X4086" s="42" t="str">
        <f>+IFERROR(VLOOKUP(Tabla2[[#This Row],[DISTRITO SEGÚN DNI]],Hoja1!$A$2:$B$32,2,FALSE),"No")</f>
        <v>No</v>
      </c>
      <c r="Y4086" s="42" t="str">
        <f>IF(OR(LOWER(Tabla2[[#This Row],[GENERO]])="masculino", LOWER(Tabla2[[#This Row],[GENERO]])="femenino"),"OK","Corregir")</f>
        <v>Corregir</v>
      </c>
      <c r="Z4086" s="42" t="str">
        <f>+IF(Tabla2[[#This Row],[Nro. DNI / CE]]="","Corregir",IF(LEN(Tabla2[[#This Row],[Nro. DNI / CE]])&gt;=8,"OK","Corregir"))</f>
        <v>Corregir</v>
      </c>
      <c r="AA4086" s="42">
        <f>COUNTIF(Tabla2[APELLIDOS Y NOMBRES],Tabla2[[#This Row],[APELLIDOS Y NOMBRES]])</f>
        <v>0</v>
      </c>
      <c r="AB4086" s="42">
        <f>IF(Tabla2[[#This Row],[Trabajador]]&gt;1,1/Tabla2[[#This Row],[Trabajador]],Tabla2[[#This Row],[Trabajador]])</f>
        <v>0</v>
      </c>
      <c r="AC4086" t="str">
        <f>+IFERROR(IF(Tabla2[[#This Row],[FECHA CESE/BAJA]]="","No Aplica",IF(AND(MONTH(Tabla2[[#This Row],[FECHA CESE/BAJA]])=MONTH(TODAY()-30),YEAR(Tabla2[[#This Row],[FECHA CESE/BAJA]])=YEAR(TODAY())),MONTH(TODAY()-30)&amp;"-"&amp;YEAR(TODAY()),"Borrar")),"No aplica")</f>
        <v>No Aplica</v>
      </c>
      <c r="AD4086" t="str">
        <f>+IFERROR(IF(Tabla2[[#This Row],[FECHA INICIO DE LABORES EN OBRA]]="","No Aplica",IF(AND(MONTH(Tabla2[[#This Row],[FECHA INICIO DE LABORES EN OBRA]])=MONTH(TODAY()-30),YEAR(Tabla2[[#This Row],[FECHA INICIO DE LABORES EN OBRA]])=YEAR(TODAY())),MONTH(TODAY()-30)&amp;"-"&amp;YEAR(TODAY()),"No Aplica")),"No Aplica")</f>
        <v>No Aplica</v>
      </c>
    </row>
    <row r="4087" spans="1:30" x14ac:dyDescent="0.25">
      <c r="A4087" s="13"/>
      <c r="B4087" s="15"/>
      <c r="C4087" s="15"/>
      <c r="D4087" s="15"/>
      <c r="E4087" s="15"/>
      <c r="F4087" s="39"/>
      <c r="G4087" s="15"/>
      <c r="H4087" s="15"/>
      <c r="I4087" s="15"/>
      <c r="J4087" s="15"/>
      <c r="K4087" s="15"/>
      <c r="L4087" s="40"/>
      <c r="M4087" s="39"/>
      <c r="N4087" s="41"/>
      <c r="O4087" s="39"/>
      <c r="P4087" s="40"/>
      <c r="Q4087" s="40"/>
      <c r="R4087" s="40" t="str">
        <f>IFERROR(VLOOKUP(Tabla2[[#This Row],[CONTRATISTA PRNCIPAL]],Hoja1!$L$5:$M$9,2,FALSE),"CJV")</f>
        <v>CJV</v>
      </c>
      <c r="S4087" s="40" t="str">
        <f>IF(Tabla2[[#This Row],[EMPRESA]]=Tabla2[[#This Row],[CONTRATISTA PRNCIPAL]],"Principal","Secundaria")</f>
        <v>Principal</v>
      </c>
      <c r="T4087" s="42">
        <f>IFERROR(1/COUNTIF(Tabla2[CONTRATISTA PRNCIPAL],Tabla2[[#This Row],[CONTRATISTA PRNCIPAL]]),0)</f>
        <v>0</v>
      </c>
      <c r="U4087" s="43" t="str">
        <f>IF(((TODAY()-Tabla2[[#This Row],[FECHA NACIMIENTO]])/365)&lt;18,"Corregir", IF(((TODAY()-Tabla2[[#This Row],[FECHA NACIMIENTO]])/365)&gt;80, "Corregir",ROUNDDOWN(((TODAY()-Tabla2[[#This Row],[FECHA NACIMIENTO]])/365),0)))</f>
        <v>Corregir</v>
      </c>
      <c r="V40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7" s="44" t="str">
        <f>+IF(Tabla2[[#This Row],[Edad]]="Corregir","Corregir","Ok")</f>
        <v>Corregir</v>
      </c>
      <c r="X4087" s="42" t="str">
        <f>+IFERROR(VLOOKUP(Tabla2[[#This Row],[DISTRITO SEGÚN DNI]],Hoja1!$A$2:$B$32,2,FALSE),"No")</f>
        <v>No</v>
      </c>
      <c r="Y4087" s="42" t="str">
        <f>IF(OR(LOWER(Tabla2[[#This Row],[GENERO]])="masculino", LOWER(Tabla2[[#This Row],[GENERO]])="femenino"),"OK","Corregir")</f>
        <v>Corregir</v>
      </c>
      <c r="Z4087" s="42" t="str">
        <f>+IF(Tabla2[[#This Row],[Nro. DNI / CE]]="","Corregir",IF(LEN(Tabla2[[#This Row],[Nro. DNI / CE]])&gt;=8,"OK","Corregir"))</f>
        <v>Corregir</v>
      </c>
      <c r="AA4087" s="42">
        <f>COUNTIF(Tabla2[APELLIDOS Y NOMBRES],Tabla2[[#This Row],[APELLIDOS Y NOMBRES]])</f>
        <v>0</v>
      </c>
      <c r="AB4087" s="42">
        <f>IF(Tabla2[[#This Row],[Trabajador]]&gt;1,1/Tabla2[[#This Row],[Trabajador]],Tabla2[[#This Row],[Trabajador]])</f>
        <v>0</v>
      </c>
      <c r="AC4087" t="str">
        <f>+IFERROR(IF(Tabla2[[#This Row],[FECHA CESE/BAJA]]="","No Aplica",IF(AND(MONTH(Tabla2[[#This Row],[FECHA CESE/BAJA]])=MONTH(TODAY()-30),YEAR(Tabla2[[#This Row],[FECHA CESE/BAJA]])=YEAR(TODAY())),MONTH(TODAY()-30)&amp;"-"&amp;YEAR(TODAY()),"Borrar")),"No aplica")</f>
        <v>No Aplica</v>
      </c>
      <c r="AD4087" t="str">
        <f>+IFERROR(IF(Tabla2[[#This Row],[FECHA INICIO DE LABORES EN OBRA]]="","No Aplica",IF(AND(MONTH(Tabla2[[#This Row],[FECHA INICIO DE LABORES EN OBRA]])=MONTH(TODAY()-30),YEAR(Tabla2[[#This Row],[FECHA INICIO DE LABORES EN OBRA]])=YEAR(TODAY())),MONTH(TODAY()-30)&amp;"-"&amp;YEAR(TODAY()),"No Aplica")),"No Aplica")</f>
        <v>No Aplica</v>
      </c>
    </row>
    <row r="4088" spans="1:30" x14ac:dyDescent="0.25">
      <c r="A4088" s="13"/>
      <c r="B4088" s="15"/>
      <c r="C4088" s="15"/>
      <c r="D4088" s="15"/>
      <c r="E4088" s="15"/>
      <c r="F4088" s="39"/>
      <c r="G4088" s="15"/>
      <c r="H4088" s="15"/>
      <c r="I4088" s="15"/>
      <c r="J4088" s="15"/>
      <c r="K4088" s="15"/>
      <c r="L4088" s="40"/>
      <c r="M4088" s="39"/>
      <c r="N4088" s="41"/>
      <c r="O4088" s="39"/>
      <c r="P4088" s="40"/>
      <c r="Q4088" s="40"/>
      <c r="R4088" s="40" t="str">
        <f>IFERROR(VLOOKUP(Tabla2[[#This Row],[CONTRATISTA PRNCIPAL]],Hoja1!$L$5:$M$9,2,FALSE),"CJV")</f>
        <v>CJV</v>
      </c>
      <c r="S4088" s="40" t="str">
        <f>IF(Tabla2[[#This Row],[EMPRESA]]=Tabla2[[#This Row],[CONTRATISTA PRNCIPAL]],"Principal","Secundaria")</f>
        <v>Principal</v>
      </c>
      <c r="T4088" s="42">
        <f>IFERROR(1/COUNTIF(Tabla2[CONTRATISTA PRNCIPAL],Tabla2[[#This Row],[CONTRATISTA PRNCIPAL]]),0)</f>
        <v>0</v>
      </c>
      <c r="U4088" s="43" t="str">
        <f>IF(((TODAY()-Tabla2[[#This Row],[FECHA NACIMIENTO]])/365)&lt;18,"Corregir", IF(((TODAY()-Tabla2[[#This Row],[FECHA NACIMIENTO]])/365)&gt;80, "Corregir",ROUNDDOWN(((TODAY()-Tabla2[[#This Row],[FECHA NACIMIENTO]])/365),0)))</f>
        <v>Corregir</v>
      </c>
      <c r="V40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8" s="44" t="str">
        <f>+IF(Tabla2[[#This Row],[Edad]]="Corregir","Corregir","Ok")</f>
        <v>Corregir</v>
      </c>
      <c r="X4088" s="42" t="str">
        <f>+IFERROR(VLOOKUP(Tabla2[[#This Row],[DISTRITO SEGÚN DNI]],Hoja1!$A$2:$B$32,2,FALSE),"No")</f>
        <v>No</v>
      </c>
      <c r="Y4088" s="42" t="str">
        <f>IF(OR(LOWER(Tabla2[[#This Row],[GENERO]])="masculino", LOWER(Tabla2[[#This Row],[GENERO]])="femenino"),"OK","Corregir")</f>
        <v>Corregir</v>
      </c>
      <c r="Z4088" s="42" t="str">
        <f>+IF(Tabla2[[#This Row],[Nro. DNI / CE]]="","Corregir",IF(LEN(Tabla2[[#This Row],[Nro. DNI / CE]])&gt;=8,"OK","Corregir"))</f>
        <v>Corregir</v>
      </c>
      <c r="AA4088" s="42">
        <f>COUNTIF(Tabla2[APELLIDOS Y NOMBRES],Tabla2[[#This Row],[APELLIDOS Y NOMBRES]])</f>
        <v>0</v>
      </c>
      <c r="AB4088" s="42">
        <f>IF(Tabla2[[#This Row],[Trabajador]]&gt;1,1/Tabla2[[#This Row],[Trabajador]],Tabla2[[#This Row],[Trabajador]])</f>
        <v>0</v>
      </c>
      <c r="AC4088" t="str">
        <f>+IFERROR(IF(Tabla2[[#This Row],[FECHA CESE/BAJA]]="","No Aplica",IF(AND(MONTH(Tabla2[[#This Row],[FECHA CESE/BAJA]])=MONTH(TODAY()-30),YEAR(Tabla2[[#This Row],[FECHA CESE/BAJA]])=YEAR(TODAY())),MONTH(TODAY()-30)&amp;"-"&amp;YEAR(TODAY()),"Borrar")),"No aplica")</f>
        <v>No Aplica</v>
      </c>
      <c r="AD4088" t="str">
        <f>+IFERROR(IF(Tabla2[[#This Row],[FECHA INICIO DE LABORES EN OBRA]]="","No Aplica",IF(AND(MONTH(Tabla2[[#This Row],[FECHA INICIO DE LABORES EN OBRA]])=MONTH(TODAY()-30),YEAR(Tabla2[[#This Row],[FECHA INICIO DE LABORES EN OBRA]])=YEAR(TODAY())),MONTH(TODAY()-30)&amp;"-"&amp;YEAR(TODAY()),"No Aplica")),"No Aplica")</f>
        <v>No Aplica</v>
      </c>
    </row>
    <row r="4089" spans="1:30" x14ac:dyDescent="0.25">
      <c r="A4089" s="13"/>
      <c r="B4089" s="15"/>
      <c r="C4089" s="15"/>
      <c r="D4089" s="15"/>
      <c r="E4089" s="15"/>
      <c r="F4089" s="39"/>
      <c r="G4089" s="15"/>
      <c r="H4089" s="15"/>
      <c r="I4089" s="15"/>
      <c r="J4089" s="15"/>
      <c r="K4089" s="15"/>
      <c r="L4089" s="40"/>
      <c r="M4089" s="39"/>
      <c r="N4089" s="41"/>
      <c r="O4089" s="39"/>
      <c r="P4089" s="40"/>
      <c r="Q4089" s="40"/>
      <c r="R4089" s="40" t="str">
        <f>IFERROR(VLOOKUP(Tabla2[[#This Row],[CONTRATISTA PRNCIPAL]],Hoja1!$L$5:$M$9,2,FALSE),"CJV")</f>
        <v>CJV</v>
      </c>
      <c r="S4089" s="40" t="str">
        <f>IF(Tabla2[[#This Row],[EMPRESA]]=Tabla2[[#This Row],[CONTRATISTA PRNCIPAL]],"Principal","Secundaria")</f>
        <v>Principal</v>
      </c>
      <c r="T4089" s="42">
        <f>IFERROR(1/COUNTIF(Tabla2[CONTRATISTA PRNCIPAL],Tabla2[[#This Row],[CONTRATISTA PRNCIPAL]]),0)</f>
        <v>0</v>
      </c>
      <c r="U4089" s="43" t="str">
        <f>IF(((TODAY()-Tabla2[[#This Row],[FECHA NACIMIENTO]])/365)&lt;18,"Corregir", IF(((TODAY()-Tabla2[[#This Row],[FECHA NACIMIENTO]])/365)&gt;80, "Corregir",ROUNDDOWN(((TODAY()-Tabla2[[#This Row],[FECHA NACIMIENTO]])/365),0)))</f>
        <v>Corregir</v>
      </c>
      <c r="V40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89" s="44" t="str">
        <f>+IF(Tabla2[[#This Row],[Edad]]="Corregir","Corregir","Ok")</f>
        <v>Corregir</v>
      </c>
      <c r="X4089" s="42" t="str">
        <f>+IFERROR(VLOOKUP(Tabla2[[#This Row],[DISTRITO SEGÚN DNI]],Hoja1!$A$2:$B$32,2,FALSE),"No")</f>
        <v>No</v>
      </c>
      <c r="Y4089" s="42" t="str">
        <f>IF(OR(LOWER(Tabla2[[#This Row],[GENERO]])="masculino", LOWER(Tabla2[[#This Row],[GENERO]])="femenino"),"OK","Corregir")</f>
        <v>Corregir</v>
      </c>
      <c r="Z4089" s="42" t="str">
        <f>+IF(Tabla2[[#This Row],[Nro. DNI / CE]]="","Corregir",IF(LEN(Tabla2[[#This Row],[Nro. DNI / CE]])&gt;=8,"OK","Corregir"))</f>
        <v>Corregir</v>
      </c>
      <c r="AA4089" s="42">
        <f>COUNTIF(Tabla2[APELLIDOS Y NOMBRES],Tabla2[[#This Row],[APELLIDOS Y NOMBRES]])</f>
        <v>0</v>
      </c>
      <c r="AB4089" s="42">
        <f>IF(Tabla2[[#This Row],[Trabajador]]&gt;1,1/Tabla2[[#This Row],[Trabajador]],Tabla2[[#This Row],[Trabajador]])</f>
        <v>0</v>
      </c>
      <c r="AC4089" t="str">
        <f>+IFERROR(IF(Tabla2[[#This Row],[FECHA CESE/BAJA]]="","No Aplica",IF(AND(MONTH(Tabla2[[#This Row],[FECHA CESE/BAJA]])=MONTH(TODAY()-30),YEAR(Tabla2[[#This Row],[FECHA CESE/BAJA]])=YEAR(TODAY())),MONTH(TODAY()-30)&amp;"-"&amp;YEAR(TODAY()),"Borrar")),"No aplica")</f>
        <v>No Aplica</v>
      </c>
      <c r="AD4089" t="str">
        <f>+IFERROR(IF(Tabla2[[#This Row],[FECHA INICIO DE LABORES EN OBRA]]="","No Aplica",IF(AND(MONTH(Tabla2[[#This Row],[FECHA INICIO DE LABORES EN OBRA]])=MONTH(TODAY()-30),YEAR(Tabla2[[#This Row],[FECHA INICIO DE LABORES EN OBRA]])=YEAR(TODAY())),MONTH(TODAY()-30)&amp;"-"&amp;YEAR(TODAY()),"No Aplica")),"No Aplica")</f>
        <v>No Aplica</v>
      </c>
    </row>
    <row r="4090" spans="1:30" x14ac:dyDescent="0.25">
      <c r="A4090" s="13"/>
      <c r="B4090" s="15"/>
      <c r="C4090" s="15"/>
      <c r="D4090" s="15"/>
      <c r="E4090" s="15"/>
      <c r="F4090" s="39"/>
      <c r="G4090" s="15"/>
      <c r="H4090" s="15"/>
      <c r="I4090" s="15"/>
      <c r="J4090" s="15"/>
      <c r="K4090" s="15"/>
      <c r="L4090" s="40"/>
      <c r="M4090" s="39"/>
      <c r="N4090" s="41"/>
      <c r="O4090" s="39"/>
      <c r="P4090" s="40"/>
      <c r="Q4090" s="40"/>
      <c r="R4090" s="40" t="str">
        <f>IFERROR(VLOOKUP(Tabla2[[#This Row],[CONTRATISTA PRNCIPAL]],Hoja1!$L$5:$M$9,2,FALSE),"CJV")</f>
        <v>CJV</v>
      </c>
      <c r="S4090" s="40" t="str">
        <f>IF(Tabla2[[#This Row],[EMPRESA]]=Tabla2[[#This Row],[CONTRATISTA PRNCIPAL]],"Principal","Secundaria")</f>
        <v>Principal</v>
      </c>
      <c r="T4090" s="42">
        <f>IFERROR(1/COUNTIF(Tabla2[CONTRATISTA PRNCIPAL],Tabla2[[#This Row],[CONTRATISTA PRNCIPAL]]),0)</f>
        <v>0</v>
      </c>
      <c r="U4090" s="43" t="str">
        <f>IF(((TODAY()-Tabla2[[#This Row],[FECHA NACIMIENTO]])/365)&lt;18,"Corregir", IF(((TODAY()-Tabla2[[#This Row],[FECHA NACIMIENTO]])/365)&gt;80, "Corregir",ROUNDDOWN(((TODAY()-Tabla2[[#This Row],[FECHA NACIMIENTO]])/365),0)))</f>
        <v>Corregir</v>
      </c>
      <c r="V40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0" s="44" t="str">
        <f>+IF(Tabla2[[#This Row],[Edad]]="Corregir","Corregir","Ok")</f>
        <v>Corregir</v>
      </c>
      <c r="X4090" s="42" t="str">
        <f>+IFERROR(VLOOKUP(Tabla2[[#This Row],[DISTRITO SEGÚN DNI]],Hoja1!$A$2:$B$32,2,FALSE),"No")</f>
        <v>No</v>
      </c>
      <c r="Y4090" s="42" t="str">
        <f>IF(OR(LOWER(Tabla2[[#This Row],[GENERO]])="masculino", LOWER(Tabla2[[#This Row],[GENERO]])="femenino"),"OK","Corregir")</f>
        <v>Corregir</v>
      </c>
      <c r="Z4090" s="42" t="str">
        <f>+IF(Tabla2[[#This Row],[Nro. DNI / CE]]="","Corregir",IF(LEN(Tabla2[[#This Row],[Nro. DNI / CE]])&gt;=8,"OK","Corregir"))</f>
        <v>Corregir</v>
      </c>
      <c r="AA4090" s="42">
        <f>COUNTIF(Tabla2[APELLIDOS Y NOMBRES],Tabla2[[#This Row],[APELLIDOS Y NOMBRES]])</f>
        <v>0</v>
      </c>
      <c r="AB4090" s="42">
        <f>IF(Tabla2[[#This Row],[Trabajador]]&gt;1,1/Tabla2[[#This Row],[Trabajador]],Tabla2[[#This Row],[Trabajador]])</f>
        <v>0</v>
      </c>
      <c r="AC4090" t="str">
        <f>+IFERROR(IF(Tabla2[[#This Row],[FECHA CESE/BAJA]]="","No Aplica",IF(AND(MONTH(Tabla2[[#This Row],[FECHA CESE/BAJA]])=MONTH(TODAY()-30),YEAR(Tabla2[[#This Row],[FECHA CESE/BAJA]])=YEAR(TODAY())),MONTH(TODAY()-30)&amp;"-"&amp;YEAR(TODAY()),"Borrar")),"No aplica")</f>
        <v>No Aplica</v>
      </c>
      <c r="AD4090" t="str">
        <f>+IFERROR(IF(Tabla2[[#This Row],[FECHA INICIO DE LABORES EN OBRA]]="","No Aplica",IF(AND(MONTH(Tabla2[[#This Row],[FECHA INICIO DE LABORES EN OBRA]])=MONTH(TODAY()-30),YEAR(Tabla2[[#This Row],[FECHA INICIO DE LABORES EN OBRA]])=YEAR(TODAY())),MONTH(TODAY()-30)&amp;"-"&amp;YEAR(TODAY()),"No Aplica")),"No Aplica")</f>
        <v>No Aplica</v>
      </c>
    </row>
    <row r="4091" spans="1:30" x14ac:dyDescent="0.25">
      <c r="A4091" s="13"/>
      <c r="B4091" s="15"/>
      <c r="C4091" s="15"/>
      <c r="D4091" s="15"/>
      <c r="E4091" s="15"/>
      <c r="F4091" s="39"/>
      <c r="G4091" s="15"/>
      <c r="H4091" s="15"/>
      <c r="I4091" s="15"/>
      <c r="J4091" s="15"/>
      <c r="K4091" s="15"/>
      <c r="L4091" s="40"/>
      <c r="M4091" s="39"/>
      <c r="N4091" s="41"/>
      <c r="O4091" s="39"/>
      <c r="P4091" s="40"/>
      <c r="Q4091" s="40"/>
      <c r="R4091" s="40" t="str">
        <f>IFERROR(VLOOKUP(Tabla2[[#This Row],[CONTRATISTA PRNCIPAL]],Hoja1!$L$5:$M$9,2,FALSE),"CJV")</f>
        <v>CJV</v>
      </c>
      <c r="S4091" s="40" t="str">
        <f>IF(Tabla2[[#This Row],[EMPRESA]]=Tabla2[[#This Row],[CONTRATISTA PRNCIPAL]],"Principal","Secundaria")</f>
        <v>Principal</v>
      </c>
      <c r="T4091" s="42">
        <f>IFERROR(1/COUNTIF(Tabla2[CONTRATISTA PRNCIPAL],Tabla2[[#This Row],[CONTRATISTA PRNCIPAL]]),0)</f>
        <v>0</v>
      </c>
      <c r="U4091" s="43" t="str">
        <f>IF(((TODAY()-Tabla2[[#This Row],[FECHA NACIMIENTO]])/365)&lt;18,"Corregir", IF(((TODAY()-Tabla2[[#This Row],[FECHA NACIMIENTO]])/365)&gt;80, "Corregir",ROUNDDOWN(((TODAY()-Tabla2[[#This Row],[FECHA NACIMIENTO]])/365),0)))</f>
        <v>Corregir</v>
      </c>
      <c r="V40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1" s="44" t="str">
        <f>+IF(Tabla2[[#This Row],[Edad]]="Corregir","Corregir","Ok")</f>
        <v>Corregir</v>
      </c>
      <c r="X4091" s="42" t="str">
        <f>+IFERROR(VLOOKUP(Tabla2[[#This Row],[DISTRITO SEGÚN DNI]],Hoja1!$A$2:$B$32,2,FALSE),"No")</f>
        <v>No</v>
      </c>
      <c r="Y4091" s="42" t="str">
        <f>IF(OR(LOWER(Tabla2[[#This Row],[GENERO]])="masculino", LOWER(Tabla2[[#This Row],[GENERO]])="femenino"),"OK","Corregir")</f>
        <v>Corregir</v>
      </c>
      <c r="Z4091" s="42" t="str">
        <f>+IF(Tabla2[[#This Row],[Nro. DNI / CE]]="","Corregir",IF(LEN(Tabla2[[#This Row],[Nro. DNI / CE]])&gt;=8,"OK","Corregir"))</f>
        <v>Corregir</v>
      </c>
      <c r="AA4091" s="42">
        <f>COUNTIF(Tabla2[APELLIDOS Y NOMBRES],Tabla2[[#This Row],[APELLIDOS Y NOMBRES]])</f>
        <v>0</v>
      </c>
      <c r="AB4091" s="42">
        <f>IF(Tabla2[[#This Row],[Trabajador]]&gt;1,1/Tabla2[[#This Row],[Trabajador]],Tabla2[[#This Row],[Trabajador]])</f>
        <v>0</v>
      </c>
      <c r="AC4091" t="str">
        <f>+IFERROR(IF(Tabla2[[#This Row],[FECHA CESE/BAJA]]="","No Aplica",IF(AND(MONTH(Tabla2[[#This Row],[FECHA CESE/BAJA]])=MONTH(TODAY()-30),YEAR(Tabla2[[#This Row],[FECHA CESE/BAJA]])=YEAR(TODAY())),MONTH(TODAY()-30)&amp;"-"&amp;YEAR(TODAY()),"Borrar")),"No aplica")</f>
        <v>No Aplica</v>
      </c>
      <c r="AD4091" t="str">
        <f>+IFERROR(IF(Tabla2[[#This Row],[FECHA INICIO DE LABORES EN OBRA]]="","No Aplica",IF(AND(MONTH(Tabla2[[#This Row],[FECHA INICIO DE LABORES EN OBRA]])=MONTH(TODAY()-30),YEAR(Tabla2[[#This Row],[FECHA INICIO DE LABORES EN OBRA]])=YEAR(TODAY())),MONTH(TODAY()-30)&amp;"-"&amp;YEAR(TODAY()),"No Aplica")),"No Aplica")</f>
        <v>No Aplica</v>
      </c>
    </row>
    <row r="4092" spans="1:30" x14ac:dyDescent="0.25">
      <c r="A4092" s="13"/>
      <c r="B4092" s="15"/>
      <c r="C4092" s="15"/>
      <c r="D4092" s="15"/>
      <c r="E4092" s="15"/>
      <c r="F4092" s="39"/>
      <c r="G4092" s="15"/>
      <c r="H4092" s="15"/>
      <c r="I4092" s="15"/>
      <c r="J4092" s="15"/>
      <c r="K4092" s="15"/>
      <c r="L4092" s="40"/>
      <c r="M4092" s="39"/>
      <c r="N4092" s="41"/>
      <c r="O4092" s="39"/>
      <c r="P4092" s="40"/>
      <c r="Q4092" s="40"/>
      <c r="R4092" s="40" t="str">
        <f>IFERROR(VLOOKUP(Tabla2[[#This Row],[CONTRATISTA PRNCIPAL]],Hoja1!$L$5:$M$9,2,FALSE),"CJV")</f>
        <v>CJV</v>
      </c>
      <c r="S4092" s="40" t="str">
        <f>IF(Tabla2[[#This Row],[EMPRESA]]=Tabla2[[#This Row],[CONTRATISTA PRNCIPAL]],"Principal","Secundaria")</f>
        <v>Principal</v>
      </c>
      <c r="T4092" s="42">
        <f>IFERROR(1/COUNTIF(Tabla2[CONTRATISTA PRNCIPAL],Tabla2[[#This Row],[CONTRATISTA PRNCIPAL]]),0)</f>
        <v>0</v>
      </c>
      <c r="U4092" s="43" t="str">
        <f>IF(((TODAY()-Tabla2[[#This Row],[FECHA NACIMIENTO]])/365)&lt;18,"Corregir", IF(((TODAY()-Tabla2[[#This Row],[FECHA NACIMIENTO]])/365)&gt;80, "Corregir",ROUNDDOWN(((TODAY()-Tabla2[[#This Row],[FECHA NACIMIENTO]])/365),0)))</f>
        <v>Corregir</v>
      </c>
      <c r="V40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2" s="44" t="str">
        <f>+IF(Tabla2[[#This Row],[Edad]]="Corregir","Corregir","Ok")</f>
        <v>Corregir</v>
      </c>
      <c r="X4092" s="42" t="str">
        <f>+IFERROR(VLOOKUP(Tabla2[[#This Row],[DISTRITO SEGÚN DNI]],Hoja1!$A$2:$B$32,2,FALSE),"No")</f>
        <v>No</v>
      </c>
      <c r="Y4092" s="42" t="str">
        <f>IF(OR(LOWER(Tabla2[[#This Row],[GENERO]])="masculino", LOWER(Tabla2[[#This Row],[GENERO]])="femenino"),"OK","Corregir")</f>
        <v>Corregir</v>
      </c>
      <c r="Z4092" s="42" t="str">
        <f>+IF(Tabla2[[#This Row],[Nro. DNI / CE]]="","Corregir",IF(LEN(Tabla2[[#This Row],[Nro. DNI / CE]])&gt;=8,"OK","Corregir"))</f>
        <v>Corregir</v>
      </c>
      <c r="AA4092" s="42">
        <f>COUNTIF(Tabla2[APELLIDOS Y NOMBRES],Tabla2[[#This Row],[APELLIDOS Y NOMBRES]])</f>
        <v>0</v>
      </c>
      <c r="AB4092" s="42">
        <f>IF(Tabla2[[#This Row],[Trabajador]]&gt;1,1/Tabla2[[#This Row],[Trabajador]],Tabla2[[#This Row],[Trabajador]])</f>
        <v>0</v>
      </c>
      <c r="AC4092" t="str">
        <f>+IFERROR(IF(Tabla2[[#This Row],[FECHA CESE/BAJA]]="","No Aplica",IF(AND(MONTH(Tabla2[[#This Row],[FECHA CESE/BAJA]])=MONTH(TODAY()-30),YEAR(Tabla2[[#This Row],[FECHA CESE/BAJA]])=YEAR(TODAY())),MONTH(TODAY()-30)&amp;"-"&amp;YEAR(TODAY()),"Borrar")),"No aplica")</f>
        <v>No Aplica</v>
      </c>
      <c r="AD4092" t="str">
        <f>+IFERROR(IF(Tabla2[[#This Row],[FECHA INICIO DE LABORES EN OBRA]]="","No Aplica",IF(AND(MONTH(Tabla2[[#This Row],[FECHA INICIO DE LABORES EN OBRA]])=MONTH(TODAY()-30),YEAR(Tabla2[[#This Row],[FECHA INICIO DE LABORES EN OBRA]])=YEAR(TODAY())),MONTH(TODAY()-30)&amp;"-"&amp;YEAR(TODAY()),"No Aplica")),"No Aplica")</f>
        <v>No Aplica</v>
      </c>
    </row>
    <row r="4093" spans="1:30" x14ac:dyDescent="0.25">
      <c r="A4093" s="13"/>
      <c r="B4093" s="15"/>
      <c r="C4093" s="15"/>
      <c r="D4093" s="15"/>
      <c r="E4093" s="15"/>
      <c r="F4093" s="39"/>
      <c r="G4093" s="15"/>
      <c r="H4093" s="15"/>
      <c r="I4093" s="15"/>
      <c r="J4093" s="15"/>
      <c r="K4093" s="15"/>
      <c r="L4093" s="40"/>
      <c r="M4093" s="39"/>
      <c r="N4093" s="41"/>
      <c r="O4093" s="39"/>
      <c r="P4093" s="40"/>
      <c r="Q4093" s="40"/>
      <c r="R4093" s="40" t="str">
        <f>IFERROR(VLOOKUP(Tabla2[[#This Row],[CONTRATISTA PRNCIPAL]],Hoja1!$L$5:$M$9,2,FALSE),"CJV")</f>
        <v>CJV</v>
      </c>
      <c r="S4093" s="40" t="str">
        <f>IF(Tabla2[[#This Row],[EMPRESA]]=Tabla2[[#This Row],[CONTRATISTA PRNCIPAL]],"Principal","Secundaria")</f>
        <v>Principal</v>
      </c>
      <c r="T4093" s="42">
        <f>IFERROR(1/COUNTIF(Tabla2[CONTRATISTA PRNCIPAL],Tabla2[[#This Row],[CONTRATISTA PRNCIPAL]]),0)</f>
        <v>0</v>
      </c>
      <c r="U4093" s="43" t="str">
        <f>IF(((TODAY()-Tabla2[[#This Row],[FECHA NACIMIENTO]])/365)&lt;18,"Corregir", IF(((TODAY()-Tabla2[[#This Row],[FECHA NACIMIENTO]])/365)&gt;80, "Corregir",ROUNDDOWN(((TODAY()-Tabla2[[#This Row],[FECHA NACIMIENTO]])/365),0)))</f>
        <v>Corregir</v>
      </c>
      <c r="V40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3" s="44" t="str">
        <f>+IF(Tabla2[[#This Row],[Edad]]="Corregir","Corregir","Ok")</f>
        <v>Corregir</v>
      </c>
      <c r="X4093" s="42" t="str">
        <f>+IFERROR(VLOOKUP(Tabla2[[#This Row],[DISTRITO SEGÚN DNI]],Hoja1!$A$2:$B$32,2,FALSE),"No")</f>
        <v>No</v>
      </c>
      <c r="Y4093" s="42" t="str">
        <f>IF(OR(LOWER(Tabla2[[#This Row],[GENERO]])="masculino", LOWER(Tabla2[[#This Row],[GENERO]])="femenino"),"OK","Corregir")</f>
        <v>Corregir</v>
      </c>
      <c r="Z4093" s="42" t="str">
        <f>+IF(Tabla2[[#This Row],[Nro. DNI / CE]]="","Corregir",IF(LEN(Tabla2[[#This Row],[Nro. DNI / CE]])&gt;=8,"OK","Corregir"))</f>
        <v>Corregir</v>
      </c>
      <c r="AA4093" s="42">
        <f>COUNTIF(Tabla2[APELLIDOS Y NOMBRES],Tabla2[[#This Row],[APELLIDOS Y NOMBRES]])</f>
        <v>0</v>
      </c>
      <c r="AB4093" s="42">
        <f>IF(Tabla2[[#This Row],[Trabajador]]&gt;1,1/Tabla2[[#This Row],[Trabajador]],Tabla2[[#This Row],[Trabajador]])</f>
        <v>0</v>
      </c>
      <c r="AC4093" t="str">
        <f>+IFERROR(IF(Tabla2[[#This Row],[FECHA CESE/BAJA]]="","No Aplica",IF(AND(MONTH(Tabla2[[#This Row],[FECHA CESE/BAJA]])=MONTH(TODAY()-30),YEAR(Tabla2[[#This Row],[FECHA CESE/BAJA]])=YEAR(TODAY())),MONTH(TODAY()-30)&amp;"-"&amp;YEAR(TODAY()),"Borrar")),"No aplica")</f>
        <v>No Aplica</v>
      </c>
      <c r="AD4093" t="str">
        <f>+IFERROR(IF(Tabla2[[#This Row],[FECHA INICIO DE LABORES EN OBRA]]="","No Aplica",IF(AND(MONTH(Tabla2[[#This Row],[FECHA INICIO DE LABORES EN OBRA]])=MONTH(TODAY()-30),YEAR(Tabla2[[#This Row],[FECHA INICIO DE LABORES EN OBRA]])=YEAR(TODAY())),MONTH(TODAY()-30)&amp;"-"&amp;YEAR(TODAY()),"No Aplica")),"No Aplica")</f>
        <v>No Aplica</v>
      </c>
    </row>
    <row r="4094" spans="1:30" x14ac:dyDescent="0.25">
      <c r="A4094" s="13"/>
      <c r="B4094" s="15"/>
      <c r="C4094" s="15"/>
      <c r="D4094" s="15"/>
      <c r="E4094" s="15"/>
      <c r="F4094" s="39"/>
      <c r="G4094" s="15"/>
      <c r="H4094" s="15"/>
      <c r="I4094" s="15"/>
      <c r="J4094" s="15"/>
      <c r="K4094" s="15"/>
      <c r="L4094" s="40"/>
      <c r="M4094" s="39"/>
      <c r="N4094" s="41"/>
      <c r="O4094" s="39"/>
      <c r="P4094" s="40"/>
      <c r="Q4094" s="40"/>
      <c r="R4094" s="40" t="str">
        <f>IFERROR(VLOOKUP(Tabla2[[#This Row],[CONTRATISTA PRNCIPAL]],Hoja1!$L$5:$M$9,2,FALSE),"CJV")</f>
        <v>CJV</v>
      </c>
      <c r="S4094" s="40" t="str">
        <f>IF(Tabla2[[#This Row],[EMPRESA]]=Tabla2[[#This Row],[CONTRATISTA PRNCIPAL]],"Principal","Secundaria")</f>
        <v>Principal</v>
      </c>
      <c r="T4094" s="42">
        <f>IFERROR(1/COUNTIF(Tabla2[CONTRATISTA PRNCIPAL],Tabla2[[#This Row],[CONTRATISTA PRNCIPAL]]),0)</f>
        <v>0</v>
      </c>
      <c r="U4094" s="43" t="str">
        <f>IF(((TODAY()-Tabla2[[#This Row],[FECHA NACIMIENTO]])/365)&lt;18,"Corregir", IF(((TODAY()-Tabla2[[#This Row],[FECHA NACIMIENTO]])/365)&gt;80, "Corregir",ROUNDDOWN(((TODAY()-Tabla2[[#This Row],[FECHA NACIMIENTO]])/365),0)))</f>
        <v>Corregir</v>
      </c>
      <c r="V40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4" s="44" t="str">
        <f>+IF(Tabla2[[#This Row],[Edad]]="Corregir","Corregir","Ok")</f>
        <v>Corregir</v>
      </c>
      <c r="X4094" s="42" t="str">
        <f>+IFERROR(VLOOKUP(Tabla2[[#This Row],[DISTRITO SEGÚN DNI]],Hoja1!$A$2:$B$32,2,FALSE),"No")</f>
        <v>No</v>
      </c>
      <c r="Y4094" s="42" t="str">
        <f>IF(OR(LOWER(Tabla2[[#This Row],[GENERO]])="masculino", LOWER(Tabla2[[#This Row],[GENERO]])="femenino"),"OK","Corregir")</f>
        <v>Corregir</v>
      </c>
      <c r="Z4094" s="42" t="str">
        <f>+IF(Tabla2[[#This Row],[Nro. DNI / CE]]="","Corregir",IF(LEN(Tabla2[[#This Row],[Nro. DNI / CE]])&gt;=8,"OK","Corregir"))</f>
        <v>Corregir</v>
      </c>
      <c r="AA4094" s="42">
        <f>COUNTIF(Tabla2[APELLIDOS Y NOMBRES],Tabla2[[#This Row],[APELLIDOS Y NOMBRES]])</f>
        <v>0</v>
      </c>
      <c r="AB4094" s="42">
        <f>IF(Tabla2[[#This Row],[Trabajador]]&gt;1,1/Tabla2[[#This Row],[Trabajador]],Tabla2[[#This Row],[Trabajador]])</f>
        <v>0</v>
      </c>
      <c r="AC4094" t="str">
        <f>+IFERROR(IF(Tabla2[[#This Row],[FECHA CESE/BAJA]]="","No Aplica",IF(AND(MONTH(Tabla2[[#This Row],[FECHA CESE/BAJA]])=MONTH(TODAY()-30),YEAR(Tabla2[[#This Row],[FECHA CESE/BAJA]])=YEAR(TODAY())),MONTH(TODAY()-30)&amp;"-"&amp;YEAR(TODAY()),"Borrar")),"No aplica")</f>
        <v>No Aplica</v>
      </c>
      <c r="AD4094" t="str">
        <f>+IFERROR(IF(Tabla2[[#This Row],[FECHA INICIO DE LABORES EN OBRA]]="","No Aplica",IF(AND(MONTH(Tabla2[[#This Row],[FECHA INICIO DE LABORES EN OBRA]])=MONTH(TODAY()-30),YEAR(Tabla2[[#This Row],[FECHA INICIO DE LABORES EN OBRA]])=YEAR(TODAY())),MONTH(TODAY()-30)&amp;"-"&amp;YEAR(TODAY()),"No Aplica")),"No Aplica")</f>
        <v>No Aplica</v>
      </c>
    </row>
    <row r="4095" spans="1:30" x14ac:dyDescent="0.25">
      <c r="A4095" s="13"/>
      <c r="B4095" s="15"/>
      <c r="C4095" s="15"/>
      <c r="D4095" s="15"/>
      <c r="E4095" s="15"/>
      <c r="F4095" s="39"/>
      <c r="G4095" s="15"/>
      <c r="H4095" s="15"/>
      <c r="I4095" s="15"/>
      <c r="J4095" s="15"/>
      <c r="K4095" s="15"/>
      <c r="L4095" s="40"/>
      <c r="M4095" s="39"/>
      <c r="N4095" s="41"/>
      <c r="O4095" s="39"/>
      <c r="P4095" s="40"/>
      <c r="Q4095" s="40"/>
      <c r="R4095" s="40" t="str">
        <f>IFERROR(VLOOKUP(Tabla2[[#This Row],[CONTRATISTA PRNCIPAL]],Hoja1!$L$5:$M$9,2,FALSE),"CJV")</f>
        <v>CJV</v>
      </c>
      <c r="S4095" s="40" t="str">
        <f>IF(Tabla2[[#This Row],[EMPRESA]]=Tabla2[[#This Row],[CONTRATISTA PRNCIPAL]],"Principal","Secundaria")</f>
        <v>Principal</v>
      </c>
      <c r="T4095" s="42">
        <f>IFERROR(1/COUNTIF(Tabla2[CONTRATISTA PRNCIPAL],Tabla2[[#This Row],[CONTRATISTA PRNCIPAL]]),0)</f>
        <v>0</v>
      </c>
      <c r="U4095" s="43" t="str">
        <f>IF(((TODAY()-Tabla2[[#This Row],[FECHA NACIMIENTO]])/365)&lt;18,"Corregir", IF(((TODAY()-Tabla2[[#This Row],[FECHA NACIMIENTO]])/365)&gt;80, "Corregir",ROUNDDOWN(((TODAY()-Tabla2[[#This Row],[FECHA NACIMIENTO]])/365),0)))</f>
        <v>Corregir</v>
      </c>
      <c r="V40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5" s="44" t="str">
        <f>+IF(Tabla2[[#This Row],[Edad]]="Corregir","Corregir","Ok")</f>
        <v>Corregir</v>
      </c>
      <c r="X4095" s="42" t="str">
        <f>+IFERROR(VLOOKUP(Tabla2[[#This Row],[DISTRITO SEGÚN DNI]],Hoja1!$A$2:$B$32,2,FALSE),"No")</f>
        <v>No</v>
      </c>
      <c r="Y4095" s="42" t="str">
        <f>IF(OR(LOWER(Tabla2[[#This Row],[GENERO]])="masculino", LOWER(Tabla2[[#This Row],[GENERO]])="femenino"),"OK","Corregir")</f>
        <v>Corregir</v>
      </c>
      <c r="Z4095" s="42" t="str">
        <f>+IF(Tabla2[[#This Row],[Nro. DNI / CE]]="","Corregir",IF(LEN(Tabla2[[#This Row],[Nro. DNI / CE]])&gt;=8,"OK","Corregir"))</f>
        <v>Corregir</v>
      </c>
      <c r="AA4095" s="42">
        <f>COUNTIF(Tabla2[APELLIDOS Y NOMBRES],Tabla2[[#This Row],[APELLIDOS Y NOMBRES]])</f>
        <v>0</v>
      </c>
      <c r="AB4095" s="42">
        <f>IF(Tabla2[[#This Row],[Trabajador]]&gt;1,1/Tabla2[[#This Row],[Trabajador]],Tabla2[[#This Row],[Trabajador]])</f>
        <v>0</v>
      </c>
      <c r="AC4095" t="str">
        <f>+IFERROR(IF(Tabla2[[#This Row],[FECHA CESE/BAJA]]="","No Aplica",IF(AND(MONTH(Tabla2[[#This Row],[FECHA CESE/BAJA]])=MONTH(TODAY()-30),YEAR(Tabla2[[#This Row],[FECHA CESE/BAJA]])=YEAR(TODAY())),MONTH(TODAY()-30)&amp;"-"&amp;YEAR(TODAY()),"Borrar")),"No aplica")</f>
        <v>No Aplica</v>
      </c>
      <c r="AD4095" t="str">
        <f>+IFERROR(IF(Tabla2[[#This Row],[FECHA INICIO DE LABORES EN OBRA]]="","No Aplica",IF(AND(MONTH(Tabla2[[#This Row],[FECHA INICIO DE LABORES EN OBRA]])=MONTH(TODAY()-30),YEAR(Tabla2[[#This Row],[FECHA INICIO DE LABORES EN OBRA]])=YEAR(TODAY())),MONTH(TODAY()-30)&amp;"-"&amp;YEAR(TODAY()),"No Aplica")),"No Aplica")</f>
        <v>No Aplica</v>
      </c>
    </row>
    <row r="4096" spans="1:30" x14ac:dyDescent="0.25">
      <c r="A4096" s="13"/>
      <c r="B4096" s="15"/>
      <c r="C4096" s="15"/>
      <c r="D4096" s="15"/>
      <c r="E4096" s="15"/>
      <c r="F4096" s="39"/>
      <c r="G4096" s="15"/>
      <c r="H4096" s="15"/>
      <c r="I4096" s="15"/>
      <c r="J4096" s="15"/>
      <c r="K4096" s="15"/>
      <c r="L4096" s="40"/>
      <c r="M4096" s="39"/>
      <c r="N4096" s="41"/>
      <c r="O4096" s="39"/>
      <c r="P4096" s="40"/>
      <c r="Q4096" s="40"/>
      <c r="R4096" s="40" t="str">
        <f>IFERROR(VLOOKUP(Tabla2[[#This Row],[CONTRATISTA PRNCIPAL]],Hoja1!$L$5:$M$9,2,FALSE),"CJV")</f>
        <v>CJV</v>
      </c>
      <c r="S4096" s="40" t="str">
        <f>IF(Tabla2[[#This Row],[EMPRESA]]=Tabla2[[#This Row],[CONTRATISTA PRNCIPAL]],"Principal","Secundaria")</f>
        <v>Principal</v>
      </c>
      <c r="T4096" s="42">
        <f>IFERROR(1/COUNTIF(Tabla2[CONTRATISTA PRNCIPAL],Tabla2[[#This Row],[CONTRATISTA PRNCIPAL]]),0)</f>
        <v>0</v>
      </c>
      <c r="U4096" s="43" t="str">
        <f>IF(((TODAY()-Tabla2[[#This Row],[FECHA NACIMIENTO]])/365)&lt;18,"Corregir", IF(((TODAY()-Tabla2[[#This Row],[FECHA NACIMIENTO]])/365)&gt;80, "Corregir",ROUNDDOWN(((TODAY()-Tabla2[[#This Row],[FECHA NACIMIENTO]])/365),0)))</f>
        <v>Corregir</v>
      </c>
      <c r="V40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6" s="44" t="str">
        <f>+IF(Tabla2[[#This Row],[Edad]]="Corregir","Corregir","Ok")</f>
        <v>Corregir</v>
      </c>
      <c r="X4096" s="42" t="str">
        <f>+IFERROR(VLOOKUP(Tabla2[[#This Row],[DISTRITO SEGÚN DNI]],Hoja1!$A$2:$B$32,2,FALSE),"No")</f>
        <v>No</v>
      </c>
      <c r="Y4096" s="42" t="str">
        <f>IF(OR(LOWER(Tabla2[[#This Row],[GENERO]])="masculino", LOWER(Tabla2[[#This Row],[GENERO]])="femenino"),"OK","Corregir")</f>
        <v>Corregir</v>
      </c>
      <c r="Z4096" s="42" t="str">
        <f>+IF(Tabla2[[#This Row],[Nro. DNI / CE]]="","Corregir",IF(LEN(Tabla2[[#This Row],[Nro. DNI / CE]])&gt;=8,"OK","Corregir"))</f>
        <v>Corregir</v>
      </c>
      <c r="AA4096" s="42">
        <f>COUNTIF(Tabla2[APELLIDOS Y NOMBRES],Tabla2[[#This Row],[APELLIDOS Y NOMBRES]])</f>
        <v>0</v>
      </c>
      <c r="AB4096" s="42">
        <f>IF(Tabla2[[#This Row],[Trabajador]]&gt;1,1/Tabla2[[#This Row],[Trabajador]],Tabla2[[#This Row],[Trabajador]])</f>
        <v>0</v>
      </c>
      <c r="AC4096" t="str">
        <f>+IFERROR(IF(Tabla2[[#This Row],[FECHA CESE/BAJA]]="","No Aplica",IF(AND(MONTH(Tabla2[[#This Row],[FECHA CESE/BAJA]])=MONTH(TODAY()-30),YEAR(Tabla2[[#This Row],[FECHA CESE/BAJA]])=YEAR(TODAY())),MONTH(TODAY()-30)&amp;"-"&amp;YEAR(TODAY()),"Borrar")),"No aplica")</f>
        <v>No Aplica</v>
      </c>
      <c r="AD4096" t="str">
        <f>+IFERROR(IF(Tabla2[[#This Row],[FECHA INICIO DE LABORES EN OBRA]]="","No Aplica",IF(AND(MONTH(Tabla2[[#This Row],[FECHA INICIO DE LABORES EN OBRA]])=MONTH(TODAY()-30),YEAR(Tabla2[[#This Row],[FECHA INICIO DE LABORES EN OBRA]])=YEAR(TODAY())),MONTH(TODAY()-30)&amp;"-"&amp;YEAR(TODAY()),"No Aplica")),"No Aplica")</f>
        <v>No Aplica</v>
      </c>
    </row>
    <row r="4097" spans="1:30" x14ac:dyDescent="0.25">
      <c r="A4097" s="13"/>
      <c r="B4097" s="15"/>
      <c r="C4097" s="15"/>
      <c r="D4097" s="15"/>
      <c r="E4097" s="15"/>
      <c r="F4097" s="39"/>
      <c r="G4097" s="15"/>
      <c r="H4097" s="15"/>
      <c r="I4097" s="15"/>
      <c r="J4097" s="15"/>
      <c r="K4097" s="15"/>
      <c r="L4097" s="40"/>
      <c r="M4097" s="39"/>
      <c r="N4097" s="41"/>
      <c r="O4097" s="39"/>
      <c r="P4097" s="40"/>
      <c r="Q4097" s="40"/>
      <c r="R4097" s="40" t="str">
        <f>IFERROR(VLOOKUP(Tabla2[[#This Row],[CONTRATISTA PRNCIPAL]],Hoja1!$L$5:$M$9,2,FALSE),"CJV")</f>
        <v>CJV</v>
      </c>
      <c r="S4097" s="40" t="str">
        <f>IF(Tabla2[[#This Row],[EMPRESA]]=Tabla2[[#This Row],[CONTRATISTA PRNCIPAL]],"Principal","Secundaria")</f>
        <v>Principal</v>
      </c>
      <c r="T4097" s="42">
        <f>IFERROR(1/COUNTIF(Tabla2[CONTRATISTA PRNCIPAL],Tabla2[[#This Row],[CONTRATISTA PRNCIPAL]]),0)</f>
        <v>0</v>
      </c>
      <c r="U4097" s="43" t="str">
        <f>IF(((TODAY()-Tabla2[[#This Row],[FECHA NACIMIENTO]])/365)&lt;18,"Corregir", IF(((TODAY()-Tabla2[[#This Row],[FECHA NACIMIENTO]])/365)&gt;80, "Corregir",ROUNDDOWN(((TODAY()-Tabla2[[#This Row],[FECHA NACIMIENTO]])/365),0)))</f>
        <v>Corregir</v>
      </c>
      <c r="V40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7" s="44" t="str">
        <f>+IF(Tabla2[[#This Row],[Edad]]="Corregir","Corregir","Ok")</f>
        <v>Corregir</v>
      </c>
      <c r="X4097" s="42" t="str">
        <f>+IFERROR(VLOOKUP(Tabla2[[#This Row],[DISTRITO SEGÚN DNI]],Hoja1!$A$2:$B$32,2,FALSE),"No")</f>
        <v>No</v>
      </c>
      <c r="Y4097" s="42" t="str">
        <f>IF(OR(LOWER(Tabla2[[#This Row],[GENERO]])="masculino", LOWER(Tabla2[[#This Row],[GENERO]])="femenino"),"OK","Corregir")</f>
        <v>Corregir</v>
      </c>
      <c r="Z4097" s="42" t="str">
        <f>+IF(Tabla2[[#This Row],[Nro. DNI / CE]]="","Corregir",IF(LEN(Tabla2[[#This Row],[Nro. DNI / CE]])&gt;=8,"OK","Corregir"))</f>
        <v>Corregir</v>
      </c>
      <c r="AA4097" s="42">
        <f>COUNTIF(Tabla2[APELLIDOS Y NOMBRES],Tabla2[[#This Row],[APELLIDOS Y NOMBRES]])</f>
        <v>0</v>
      </c>
      <c r="AB4097" s="42">
        <f>IF(Tabla2[[#This Row],[Trabajador]]&gt;1,1/Tabla2[[#This Row],[Trabajador]],Tabla2[[#This Row],[Trabajador]])</f>
        <v>0</v>
      </c>
      <c r="AC4097" t="str">
        <f>+IFERROR(IF(Tabla2[[#This Row],[FECHA CESE/BAJA]]="","No Aplica",IF(AND(MONTH(Tabla2[[#This Row],[FECHA CESE/BAJA]])=MONTH(TODAY()-30),YEAR(Tabla2[[#This Row],[FECHA CESE/BAJA]])=YEAR(TODAY())),MONTH(TODAY()-30)&amp;"-"&amp;YEAR(TODAY()),"Borrar")),"No aplica")</f>
        <v>No Aplica</v>
      </c>
      <c r="AD4097" t="str">
        <f>+IFERROR(IF(Tabla2[[#This Row],[FECHA INICIO DE LABORES EN OBRA]]="","No Aplica",IF(AND(MONTH(Tabla2[[#This Row],[FECHA INICIO DE LABORES EN OBRA]])=MONTH(TODAY()-30),YEAR(Tabla2[[#This Row],[FECHA INICIO DE LABORES EN OBRA]])=YEAR(TODAY())),MONTH(TODAY()-30)&amp;"-"&amp;YEAR(TODAY()),"No Aplica")),"No Aplica")</f>
        <v>No Aplica</v>
      </c>
    </row>
    <row r="4098" spans="1:30" x14ac:dyDescent="0.25">
      <c r="A4098" s="13"/>
      <c r="B4098" s="15"/>
      <c r="C4098" s="15"/>
      <c r="D4098" s="15"/>
      <c r="E4098" s="15"/>
      <c r="F4098" s="39"/>
      <c r="G4098" s="15"/>
      <c r="H4098" s="15"/>
      <c r="I4098" s="15"/>
      <c r="J4098" s="15"/>
      <c r="K4098" s="15"/>
      <c r="L4098" s="40"/>
      <c r="M4098" s="39"/>
      <c r="N4098" s="41"/>
      <c r="O4098" s="39"/>
      <c r="P4098" s="40"/>
      <c r="Q4098" s="40"/>
      <c r="R4098" s="40" t="str">
        <f>IFERROR(VLOOKUP(Tabla2[[#This Row],[CONTRATISTA PRNCIPAL]],Hoja1!$L$5:$M$9,2,FALSE),"CJV")</f>
        <v>CJV</v>
      </c>
      <c r="S4098" s="40" t="str">
        <f>IF(Tabla2[[#This Row],[EMPRESA]]=Tabla2[[#This Row],[CONTRATISTA PRNCIPAL]],"Principal","Secundaria")</f>
        <v>Principal</v>
      </c>
      <c r="T4098" s="42">
        <f>IFERROR(1/COUNTIF(Tabla2[CONTRATISTA PRNCIPAL],Tabla2[[#This Row],[CONTRATISTA PRNCIPAL]]),0)</f>
        <v>0</v>
      </c>
      <c r="U4098" s="43" t="str">
        <f>IF(((TODAY()-Tabla2[[#This Row],[FECHA NACIMIENTO]])/365)&lt;18,"Corregir", IF(((TODAY()-Tabla2[[#This Row],[FECHA NACIMIENTO]])/365)&gt;80, "Corregir",ROUNDDOWN(((TODAY()-Tabla2[[#This Row],[FECHA NACIMIENTO]])/365),0)))</f>
        <v>Corregir</v>
      </c>
      <c r="V40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8" s="44" t="str">
        <f>+IF(Tabla2[[#This Row],[Edad]]="Corregir","Corregir","Ok")</f>
        <v>Corregir</v>
      </c>
      <c r="X4098" s="42" t="str">
        <f>+IFERROR(VLOOKUP(Tabla2[[#This Row],[DISTRITO SEGÚN DNI]],Hoja1!$A$2:$B$32,2,FALSE),"No")</f>
        <v>No</v>
      </c>
      <c r="Y4098" s="42" t="str">
        <f>IF(OR(LOWER(Tabla2[[#This Row],[GENERO]])="masculino", LOWER(Tabla2[[#This Row],[GENERO]])="femenino"),"OK","Corregir")</f>
        <v>Corregir</v>
      </c>
      <c r="Z4098" s="42" t="str">
        <f>+IF(Tabla2[[#This Row],[Nro. DNI / CE]]="","Corregir",IF(LEN(Tabla2[[#This Row],[Nro. DNI / CE]])&gt;=8,"OK","Corregir"))</f>
        <v>Corregir</v>
      </c>
      <c r="AA4098" s="42">
        <f>COUNTIF(Tabla2[APELLIDOS Y NOMBRES],Tabla2[[#This Row],[APELLIDOS Y NOMBRES]])</f>
        <v>0</v>
      </c>
      <c r="AB4098" s="42">
        <f>IF(Tabla2[[#This Row],[Trabajador]]&gt;1,1/Tabla2[[#This Row],[Trabajador]],Tabla2[[#This Row],[Trabajador]])</f>
        <v>0</v>
      </c>
      <c r="AC4098" t="str">
        <f>+IFERROR(IF(Tabla2[[#This Row],[FECHA CESE/BAJA]]="","No Aplica",IF(AND(MONTH(Tabla2[[#This Row],[FECHA CESE/BAJA]])=MONTH(TODAY()-30),YEAR(Tabla2[[#This Row],[FECHA CESE/BAJA]])=YEAR(TODAY())),MONTH(TODAY()-30)&amp;"-"&amp;YEAR(TODAY()),"Borrar")),"No aplica")</f>
        <v>No Aplica</v>
      </c>
      <c r="AD4098" t="str">
        <f>+IFERROR(IF(Tabla2[[#This Row],[FECHA INICIO DE LABORES EN OBRA]]="","No Aplica",IF(AND(MONTH(Tabla2[[#This Row],[FECHA INICIO DE LABORES EN OBRA]])=MONTH(TODAY()-30),YEAR(Tabla2[[#This Row],[FECHA INICIO DE LABORES EN OBRA]])=YEAR(TODAY())),MONTH(TODAY()-30)&amp;"-"&amp;YEAR(TODAY()),"No Aplica")),"No Aplica")</f>
        <v>No Aplica</v>
      </c>
    </row>
    <row r="4099" spans="1:30" x14ac:dyDescent="0.25">
      <c r="A4099" s="13"/>
      <c r="B4099" s="15"/>
      <c r="C4099" s="15"/>
      <c r="D4099" s="15"/>
      <c r="E4099" s="15"/>
      <c r="F4099" s="39"/>
      <c r="G4099" s="15"/>
      <c r="H4099" s="15"/>
      <c r="I4099" s="15"/>
      <c r="J4099" s="15"/>
      <c r="K4099" s="15"/>
      <c r="L4099" s="40"/>
      <c r="M4099" s="39"/>
      <c r="N4099" s="41"/>
      <c r="O4099" s="39"/>
      <c r="P4099" s="40"/>
      <c r="Q4099" s="40"/>
      <c r="R4099" s="40" t="str">
        <f>IFERROR(VLOOKUP(Tabla2[[#This Row],[CONTRATISTA PRNCIPAL]],Hoja1!$L$5:$M$9,2,FALSE),"CJV")</f>
        <v>CJV</v>
      </c>
      <c r="S4099" s="40" t="str">
        <f>IF(Tabla2[[#This Row],[EMPRESA]]=Tabla2[[#This Row],[CONTRATISTA PRNCIPAL]],"Principal","Secundaria")</f>
        <v>Principal</v>
      </c>
      <c r="T4099" s="42">
        <f>IFERROR(1/COUNTIF(Tabla2[CONTRATISTA PRNCIPAL],Tabla2[[#This Row],[CONTRATISTA PRNCIPAL]]),0)</f>
        <v>0</v>
      </c>
      <c r="U4099" s="43" t="str">
        <f>IF(((TODAY()-Tabla2[[#This Row],[FECHA NACIMIENTO]])/365)&lt;18,"Corregir", IF(((TODAY()-Tabla2[[#This Row],[FECHA NACIMIENTO]])/365)&gt;80, "Corregir",ROUNDDOWN(((TODAY()-Tabla2[[#This Row],[FECHA NACIMIENTO]])/365),0)))</f>
        <v>Corregir</v>
      </c>
      <c r="V40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099" s="44" t="str">
        <f>+IF(Tabla2[[#This Row],[Edad]]="Corregir","Corregir","Ok")</f>
        <v>Corregir</v>
      </c>
      <c r="X4099" s="42" t="str">
        <f>+IFERROR(VLOOKUP(Tabla2[[#This Row],[DISTRITO SEGÚN DNI]],Hoja1!$A$2:$B$32,2,FALSE),"No")</f>
        <v>No</v>
      </c>
      <c r="Y4099" s="42" t="str">
        <f>IF(OR(LOWER(Tabla2[[#This Row],[GENERO]])="masculino", LOWER(Tabla2[[#This Row],[GENERO]])="femenino"),"OK","Corregir")</f>
        <v>Corregir</v>
      </c>
      <c r="Z4099" s="42" t="str">
        <f>+IF(Tabla2[[#This Row],[Nro. DNI / CE]]="","Corregir",IF(LEN(Tabla2[[#This Row],[Nro. DNI / CE]])&gt;=8,"OK","Corregir"))</f>
        <v>Corregir</v>
      </c>
      <c r="AA4099" s="42">
        <f>COUNTIF(Tabla2[APELLIDOS Y NOMBRES],Tabla2[[#This Row],[APELLIDOS Y NOMBRES]])</f>
        <v>0</v>
      </c>
      <c r="AB4099" s="42">
        <f>IF(Tabla2[[#This Row],[Trabajador]]&gt;1,1/Tabla2[[#This Row],[Trabajador]],Tabla2[[#This Row],[Trabajador]])</f>
        <v>0</v>
      </c>
      <c r="AC4099" t="str">
        <f>+IFERROR(IF(Tabla2[[#This Row],[FECHA CESE/BAJA]]="","No Aplica",IF(AND(MONTH(Tabla2[[#This Row],[FECHA CESE/BAJA]])=MONTH(TODAY()-30),YEAR(Tabla2[[#This Row],[FECHA CESE/BAJA]])=YEAR(TODAY())),MONTH(TODAY()-30)&amp;"-"&amp;YEAR(TODAY()),"Borrar")),"No aplica")</f>
        <v>No Aplica</v>
      </c>
      <c r="AD4099" t="str">
        <f>+IFERROR(IF(Tabla2[[#This Row],[FECHA INICIO DE LABORES EN OBRA]]="","No Aplica",IF(AND(MONTH(Tabla2[[#This Row],[FECHA INICIO DE LABORES EN OBRA]])=MONTH(TODAY()-30),YEAR(Tabla2[[#This Row],[FECHA INICIO DE LABORES EN OBRA]])=YEAR(TODAY())),MONTH(TODAY()-30)&amp;"-"&amp;YEAR(TODAY()),"No Aplica")),"No Aplica")</f>
        <v>No Aplica</v>
      </c>
    </row>
    <row r="4100" spans="1:30" x14ac:dyDescent="0.25">
      <c r="A4100" s="13"/>
      <c r="B4100" s="15"/>
      <c r="C4100" s="15"/>
      <c r="D4100" s="15"/>
      <c r="E4100" s="15"/>
      <c r="F4100" s="39"/>
      <c r="G4100" s="15"/>
      <c r="H4100" s="15"/>
      <c r="I4100" s="15"/>
      <c r="J4100" s="15"/>
      <c r="K4100" s="15"/>
      <c r="L4100" s="40"/>
      <c r="M4100" s="39"/>
      <c r="N4100" s="41"/>
      <c r="O4100" s="39"/>
      <c r="P4100" s="40"/>
      <c r="Q4100" s="40"/>
      <c r="R4100" s="40" t="str">
        <f>IFERROR(VLOOKUP(Tabla2[[#This Row],[CONTRATISTA PRNCIPAL]],Hoja1!$L$5:$M$9,2,FALSE),"CJV")</f>
        <v>CJV</v>
      </c>
      <c r="S4100" s="40" t="str">
        <f>IF(Tabla2[[#This Row],[EMPRESA]]=Tabla2[[#This Row],[CONTRATISTA PRNCIPAL]],"Principal","Secundaria")</f>
        <v>Principal</v>
      </c>
      <c r="T4100" s="42">
        <f>IFERROR(1/COUNTIF(Tabla2[CONTRATISTA PRNCIPAL],Tabla2[[#This Row],[CONTRATISTA PRNCIPAL]]),0)</f>
        <v>0</v>
      </c>
      <c r="U4100" s="43" t="str">
        <f>IF(((TODAY()-Tabla2[[#This Row],[FECHA NACIMIENTO]])/365)&lt;18,"Corregir", IF(((TODAY()-Tabla2[[#This Row],[FECHA NACIMIENTO]])/365)&gt;80, "Corregir",ROUNDDOWN(((TODAY()-Tabla2[[#This Row],[FECHA NACIMIENTO]])/365),0)))</f>
        <v>Corregir</v>
      </c>
      <c r="V41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0" s="44" t="str">
        <f>+IF(Tabla2[[#This Row],[Edad]]="Corregir","Corregir","Ok")</f>
        <v>Corregir</v>
      </c>
      <c r="X4100" s="42" t="str">
        <f>+IFERROR(VLOOKUP(Tabla2[[#This Row],[DISTRITO SEGÚN DNI]],Hoja1!$A$2:$B$32,2,FALSE),"No")</f>
        <v>No</v>
      </c>
      <c r="Y4100" s="42" t="str">
        <f>IF(OR(LOWER(Tabla2[[#This Row],[GENERO]])="masculino", LOWER(Tabla2[[#This Row],[GENERO]])="femenino"),"OK","Corregir")</f>
        <v>Corregir</v>
      </c>
      <c r="Z4100" s="42" t="str">
        <f>+IF(Tabla2[[#This Row],[Nro. DNI / CE]]="","Corregir",IF(LEN(Tabla2[[#This Row],[Nro. DNI / CE]])&gt;=8,"OK","Corregir"))</f>
        <v>Corregir</v>
      </c>
      <c r="AA4100" s="42">
        <f>COUNTIF(Tabla2[APELLIDOS Y NOMBRES],Tabla2[[#This Row],[APELLIDOS Y NOMBRES]])</f>
        <v>0</v>
      </c>
      <c r="AB4100" s="42">
        <f>IF(Tabla2[[#This Row],[Trabajador]]&gt;1,1/Tabla2[[#This Row],[Trabajador]],Tabla2[[#This Row],[Trabajador]])</f>
        <v>0</v>
      </c>
      <c r="AC4100" t="str">
        <f>+IFERROR(IF(Tabla2[[#This Row],[FECHA CESE/BAJA]]="","No Aplica",IF(AND(MONTH(Tabla2[[#This Row],[FECHA CESE/BAJA]])=MONTH(TODAY()-30),YEAR(Tabla2[[#This Row],[FECHA CESE/BAJA]])=YEAR(TODAY())),MONTH(TODAY()-30)&amp;"-"&amp;YEAR(TODAY()),"Borrar")),"No aplica")</f>
        <v>No Aplica</v>
      </c>
      <c r="AD4100" t="str">
        <f>+IFERROR(IF(Tabla2[[#This Row],[FECHA INICIO DE LABORES EN OBRA]]="","No Aplica",IF(AND(MONTH(Tabla2[[#This Row],[FECHA INICIO DE LABORES EN OBRA]])=MONTH(TODAY()-30),YEAR(Tabla2[[#This Row],[FECHA INICIO DE LABORES EN OBRA]])=YEAR(TODAY())),MONTH(TODAY()-30)&amp;"-"&amp;YEAR(TODAY()),"No Aplica")),"No Aplica")</f>
        <v>No Aplica</v>
      </c>
    </row>
    <row r="4101" spans="1:30" x14ac:dyDescent="0.25">
      <c r="A4101" s="13"/>
      <c r="B4101" s="15"/>
      <c r="C4101" s="15"/>
      <c r="D4101" s="15"/>
      <c r="E4101" s="15"/>
      <c r="F4101" s="39"/>
      <c r="G4101" s="15"/>
      <c r="H4101" s="15"/>
      <c r="I4101" s="15"/>
      <c r="J4101" s="15"/>
      <c r="K4101" s="15"/>
      <c r="L4101" s="40"/>
      <c r="M4101" s="39"/>
      <c r="N4101" s="41"/>
      <c r="O4101" s="39"/>
      <c r="P4101" s="40"/>
      <c r="Q4101" s="40"/>
      <c r="R4101" s="40" t="str">
        <f>IFERROR(VLOOKUP(Tabla2[[#This Row],[CONTRATISTA PRNCIPAL]],Hoja1!$L$5:$M$9,2,FALSE),"CJV")</f>
        <v>CJV</v>
      </c>
      <c r="S4101" s="40" t="str">
        <f>IF(Tabla2[[#This Row],[EMPRESA]]=Tabla2[[#This Row],[CONTRATISTA PRNCIPAL]],"Principal","Secundaria")</f>
        <v>Principal</v>
      </c>
      <c r="T4101" s="42">
        <f>IFERROR(1/COUNTIF(Tabla2[CONTRATISTA PRNCIPAL],Tabla2[[#This Row],[CONTRATISTA PRNCIPAL]]),0)</f>
        <v>0</v>
      </c>
      <c r="U4101" s="43" t="str">
        <f>IF(((TODAY()-Tabla2[[#This Row],[FECHA NACIMIENTO]])/365)&lt;18,"Corregir", IF(((TODAY()-Tabla2[[#This Row],[FECHA NACIMIENTO]])/365)&gt;80, "Corregir",ROUNDDOWN(((TODAY()-Tabla2[[#This Row],[FECHA NACIMIENTO]])/365),0)))</f>
        <v>Corregir</v>
      </c>
      <c r="V41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1" s="44" t="str">
        <f>+IF(Tabla2[[#This Row],[Edad]]="Corregir","Corregir","Ok")</f>
        <v>Corregir</v>
      </c>
      <c r="X4101" s="42" t="str">
        <f>+IFERROR(VLOOKUP(Tabla2[[#This Row],[DISTRITO SEGÚN DNI]],Hoja1!$A$2:$B$32,2,FALSE),"No")</f>
        <v>No</v>
      </c>
      <c r="Y4101" s="42" t="str">
        <f>IF(OR(LOWER(Tabla2[[#This Row],[GENERO]])="masculino", LOWER(Tabla2[[#This Row],[GENERO]])="femenino"),"OK","Corregir")</f>
        <v>Corregir</v>
      </c>
      <c r="Z4101" s="42" t="str">
        <f>+IF(Tabla2[[#This Row],[Nro. DNI / CE]]="","Corregir",IF(LEN(Tabla2[[#This Row],[Nro. DNI / CE]])&gt;=8,"OK","Corregir"))</f>
        <v>Corregir</v>
      </c>
      <c r="AA4101" s="42">
        <f>COUNTIF(Tabla2[APELLIDOS Y NOMBRES],Tabla2[[#This Row],[APELLIDOS Y NOMBRES]])</f>
        <v>0</v>
      </c>
      <c r="AB4101" s="42">
        <f>IF(Tabla2[[#This Row],[Trabajador]]&gt;1,1/Tabla2[[#This Row],[Trabajador]],Tabla2[[#This Row],[Trabajador]])</f>
        <v>0</v>
      </c>
      <c r="AC4101" t="str">
        <f>+IFERROR(IF(Tabla2[[#This Row],[FECHA CESE/BAJA]]="","No Aplica",IF(AND(MONTH(Tabla2[[#This Row],[FECHA CESE/BAJA]])=MONTH(TODAY()-30),YEAR(Tabla2[[#This Row],[FECHA CESE/BAJA]])=YEAR(TODAY())),MONTH(TODAY()-30)&amp;"-"&amp;YEAR(TODAY()),"Borrar")),"No aplica")</f>
        <v>No Aplica</v>
      </c>
      <c r="AD4101" t="str">
        <f>+IFERROR(IF(Tabla2[[#This Row],[FECHA INICIO DE LABORES EN OBRA]]="","No Aplica",IF(AND(MONTH(Tabla2[[#This Row],[FECHA INICIO DE LABORES EN OBRA]])=MONTH(TODAY()-30),YEAR(Tabla2[[#This Row],[FECHA INICIO DE LABORES EN OBRA]])=YEAR(TODAY())),MONTH(TODAY()-30)&amp;"-"&amp;YEAR(TODAY()),"No Aplica")),"No Aplica")</f>
        <v>No Aplica</v>
      </c>
    </row>
    <row r="4102" spans="1:30" x14ac:dyDescent="0.25">
      <c r="A4102" s="13"/>
      <c r="B4102" s="15"/>
      <c r="C4102" s="15"/>
      <c r="D4102" s="15"/>
      <c r="E4102" s="15"/>
      <c r="F4102" s="39"/>
      <c r="G4102" s="15"/>
      <c r="H4102" s="15"/>
      <c r="I4102" s="15"/>
      <c r="J4102" s="15"/>
      <c r="K4102" s="15"/>
      <c r="L4102" s="40"/>
      <c r="M4102" s="39"/>
      <c r="N4102" s="41"/>
      <c r="O4102" s="39"/>
      <c r="P4102" s="40"/>
      <c r="Q4102" s="40"/>
      <c r="R4102" s="40" t="str">
        <f>IFERROR(VLOOKUP(Tabla2[[#This Row],[CONTRATISTA PRNCIPAL]],Hoja1!$L$5:$M$9,2,FALSE),"CJV")</f>
        <v>CJV</v>
      </c>
      <c r="S4102" s="40" t="str">
        <f>IF(Tabla2[[#This Row],[EMPRESA]]=Tabla2[[#This Row],[CONTRATISTA PRNCIPAL]],"Principal","Secundaria")</f>
        <v>Principal</v>
      </c>
      <c r="T4102" s="42">
        <f>IFERROR(1/COUNTIF(Tabla2[CONTRATISTA PRNCIPAL],Tabla2[[#This Row],[CONTRATISTA PRNCIPAL]]),0)</f>
        <v>0</v>
      </c>
      <c r="U4102" s="43" t="str">
        <f>IF(((TODAY()-Tabla2[[#This Row],[FECHA NACIMIENTO]])/365)&lt;18,"Corregir", IF(((TODAY()-Tabla2[[#This Row],[FECHA NACIMIENTO]])/365)&gt;80, "Corregir",ROUNDDOWN(((TODAY()-Tabla2[[#This Row],[FECHA NACIMIENTO]])/365),0)))</f>
        <v>Corregir</v>
      </c>
      <c r="V41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2" s="44" t="str">
        <f>+IF(Tabla2[[#This Row],[Edad]]="Corregir","Corregir","Ok")</f>
        <v>Corregir</v>
      </c>
      <c r="X4102" s="42" t="str">
        <f>+IFERROR(VLOOKUP(Tabla2[[#This Row],[DISTRITO SEGÚN DNI]],Hoja1!$A$2:$B$32,2,FALSE),"No")</f>
        <v>No</v>
      </c>
      <c r="Y4102" s="42" t="str">
        <f>IF(OR(LOWER(Tabla2[[#This Row],[GENERO]])="masculino", LOWER(Tabla2[[#This Row],[GENERO]])="femenino"),"OK","Corregir")</f>
        <v>Corregir</v>
      </c>
      <c r="Z4102" s="42" t="str">
        <f>+IF(Tabla2[[#This Row],[Nro. DNI / CE]]="","Corregir",IF(LEN(Tabla2[[#This Row],[Nro. DNI / CE]])&gt;=8,"OK","Corregir"))</f>
        <v>Corregir</v>
      </c>
      <c r="AA4102" s="42">
        <f>COUNTIF(Tabla2[APELLIDOS Y NOMBRES],Tabla2[[#This Row],[APELLIDOS Y NOMBRES]])</f>
        <v>0</v>
      </c>
      <c r="AB4102" s="42">
        <f>IF(Tabla2[[#This Row],[Trabajador]]&gt;1,1/Tabla2[[#This Row],[Trabajador]],Tabla2[[#This Row],[Trabajador]])</f>
        <v>0</v>
      </c>
      <c r="AC4102" t="str">
        <f>+IFERROR(IF(Tabla2[[#This Row],[FECHA CESE/BAJA]]="","No Aplica",IF(AND(MONTH(Tabla2[[#This Row],[FECHA CESE/BAJA]])=MONTH(TODAY()-30),YEAR(Tabla2[[#This Row],[FECHA CESE/BAJA]])=YEAR(TODAY())),MONTH(TODAY()-30)&amp;"-"&amp;YEAR(TODAY()),"Borrar")),"No aplica")</f>
        <v>No Aplica</v>
      </c>
      <c r="AD4102" t="str">
        <f>+IFERROR(IF(Tabla2[[#This Row],[FECHA INICIO DE LABORES EN OBRA]]="","No Aplica",IF(AND(MONTH(Tabla2[[#This Row],[FECHA INICIO DE LABORES EN OBRA]])=MONTH(TODAY()-30),YEAR(Tabla2[[#This Row],[FECHA INICIO DE LABORES EN OBRA]])=YEAR(TODAY())),MONTH(TODAY()-30)&amp;"-"&amp;YEAR(TODAY()),"No Aplica")),"No Aplica")</f>
        <v>No Aplica</v>
      </c>
    </row>
    <row r="4103" spans="1:30" x14ac:dyDescent="0.25">
      <c r="A4103" s="13"/>
      <c r="B4103" s="15"/>
      <c r="C4103" s="15"/>
      <c r="D4103" s="15"/>
      <c r="E4103" s="15"/>
      <c r="F4103" s="39"/>
      <c r="G4103" s="15"/>
      <c r="H4103" s="15"/>
      <c r="I4103" s="15"/>
      <c r="J4103" s="15"/>
      <c r="K4103" s="15"/>
      <c r="L4103" s="40"/>
      <c r="M4103" s="39"/>
      <c r="N4103" s="41"/>
      <c r="O4103" s="39"/>
      <c r="P4103" s="40"/>
      <c r="Q4103" s="40"/>
      <c r="R4103" s="40" t="str">
        <f>IFERROR(VLOOKUP(Tabla2[[#This Row],[CONTRATISTA PRNCIPAL]],Hoja1!$L$5:$M$9,2,FALSE),"CJV")</f>
        <v>CJV</v>
      </c>
      <c r="S4103" s="40" t="str">
        <f>IF(Tabla2[[#This Row],[EMPRESA]]=Tabla2[[#This Row],[CONTRATISTA PRNCIPAL]],"Principal","Secundaria")</f>
        <v>Principal</v>
      </c>
      <c r="T4103" s="42">
        <f>IFERROR(1/COUNTIF(Tabla2[CONTRATISTA PRNCIPAL],Tabla2[[#This Row],[CONTRATISTA PRNCIPAL]]),0)</f>
        <v>0</v>
      </c>
      <c r="U4103" s="43" t="str">
        <f>IF(((TODAY()-Tabla2[[#This Row],[FECHA NACIMIENTO]])/365)&lt;18,"Corregir", IF(((TODAY()-Tabla2[[#This Row],[FECHA NACIMIENTO]])/365)&gt;80, "Corregir",ROUNDDOWN(((TODAY()-Tabla2[[#This Row],[FECHA NACIMIENTO]])/365),0)))</f>
        <v>Corregir</v>
      </c>
      <c r="V41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3" s="44" t="str">
        <f>+IF(Tabla2[[#This Row],[Edad]]="Corregir","Corregir","Ok")</f>
        <v>Corregir</v>
      </c>
      <c r="X4103" s="42" t="str">
        <f>+IFERROR(VLOOKUP(Tabla2[[#This Row],[DISTRITO SEGÚN DNI]],Hoja1!$A$2:$B$32,2,FALSE),"No")</f>
        <v>No</v>
      </c>
      <c r="Y4103" s="42" t="str">
        <f>IF(OR(LOWER(Tabla2[[#This Row],[GENERO]])="masculino", LOWER(Tabla2[[#This Row],[GENERO]])="femenino"),"OK","Corregir")</f>
        <v>Corregir</v>
      </c>
      <c r="Z4103" s="42" t="str">
        <f>+IF(Tabla2[[#This Row],[Nro. DNI / CE]]="","Corregir",IF(LEN(Tabla2[[#This Row],[Nro. DNI / CE]])&gt;=8,"OK","Corregir"))</f>
        <v>Corregir</v>
      </c>
      <c r="AA4103" s="42">
        <f>COUNTIF(Tabla2[APELLIDOS Y NOMBRES],Tabla2[[#This Row],[APELLIDOS Y NOMBRES]])</f>
        <v>0</v>
      </c>
      <c r="AB4103" s="42">
        <f>IF(Tabla2[[#This Row],[Trabajador]]&gt;1,1/Tabla2[[#This Row],[Trabajador]],Tabla2[[#This Row],[Trabajador]])</f>
        <v>0</v>
      </c>
      <c r="AC4103" t="str">
        <f>+IFERROR(IF(Tabla2[[#This Row],[FECHA CESE/BAJA]]="","No Aplica",IF(AND(MONTH(Tabla2[[#This Row],[FECHA CESE/BAJA]])=MONTH(TODAY()-30),YEAR(Tabla2[[#This Row],[FECHA CESE/BAJA]])=YEAR(TODAY())),MONTH(TODAY()-30)&amp;"-"&amp;YEAR(TODAY()),"Borrar")),"No aplica")</f>
        <v>No Aplica</v>
      </c>
      <c r="AD4103" t="str">
        <f>+IFERROR(IF(Tabla2[[#This Row],[FECHA INICIO DE LABORES EN OBRA]]="","No Aplica",IF(AND(MONTH(Tabla2[[#This Row],[FECHA INICIO DE LABORES EN OBRA]])=MONTH(TODAY()-30),YEAR(Tabla2[[#This Row],[FECHA INICIO DE LABORES EN OBRA]])=YEAR(TODAY())),MONTH(TODAY()-30)&amp;"-"&amp;YEAR(TODAY()),"No Aplica")),"No Aplica")</f>
        <v>No Aplica</v>
      </c>
    </row>
    <row r="4104" spans="1:30" x14ac:dyDescent="0.25">
      <c r="A4104" s="13"/>
      <c r="B4104" s="15"/>
      <c r="C4104" s="15"/>
      <c r="D4104" s="15"/>
      <c r="E4104" s="15"/>
      <c r="F4104" s="39"/>
      <c r="G4104" s="15"/>
      <c r="H4104" s="15"/>
      <c r="I4104" s="15"/>
      <c r="J4104" s="15"/>
      <c r="K4104" s="15"/>
      <c r="L4104" s="40"/>
      <c r="M4104" s="39"/>
      <c r="N4104" s="41"/>
      <c r="O4104" s="39"/>
      <c r="P4104" s="40"/>
      <c r="Q4104" s="40"/>
      <c r="R4104" s="40" t="str">
        <f>IFERROR(VLOOKUP(Tabla2[[#This Row],[CONTRATISTA PRNCIPAL]],Hoja1!$L$5:$M$9,2,FALSE),"CJV")</f>
        <v>CJV</v>
      </c>
      <c r="S4104" s="40" t="str">
        <f>IF(Tabla2[[#This Row],[EMPRESA]]=Tabla2[[#This Row],[CONTRATISTA PRNCIPAL]],"Principal","Secundaria")</f>
        <v>Principal</v>
      </c>
      <c r="T4104" s="42">
        <f>IFERROR(1/COUNTIF(Tabla2[CONTRATISTA PRNCIPAL],Tabla2[[#This Row],[CONTRATISTA PRNCIPAL]]),0)</f>
        <v>0</v>
      </c>
      <c r="U4104" s="43" t="str">
        <f>IF(((TODAY()-Tabla2[[#This Row],[FECHA NACIMIENTO]])/365)&lt;18,"Corregir", IF(((TODAY()-Tabla2[[#This Row],[FECHA NACIMIENTO]])/365)&gt;80, "Corregir",ROUNDDOWN(((TODAY()-Tabla2[[#This Row],[FECHA NACIMIENTO]])/365),0)))</f>
        <v>Corregir</v>
      </c>
      <c r="V41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4" s="44" t="str">
        <f>+IF(Tabla2[[#This Row],[Edad]]="Corregir","Corregir","Ok")</f>
        <v>Corregir</v>
      </c>
      <c r="X4104" s="42" t="str">
        <f>+IFERROR(VLOOKUP(Tabla2[[#This Row],[DISTRITO SEGÚN DNI]],Hoja1!$A$2:$B$32,2,FALSE),"No")</f>
        <v>No</v>
      </c>
      <c r="Y4104" s="42" t="str">
        <f>IF(OR(LOWER(Tabla2[[#This Row],[GENERO]])="masculino", LOWER(Tabla2[[#This Row],[GENERO]])="femenino"),"OK","Corregir")</f>
        <v>Corregir</v>
      </c>
      <c r="Z4104" s="42" t="str">
        <f>+IF(Tabla2[[#This Row],[Nro. DNI / CE]]="","Corregir",IF(LEN(Tabla2[[#This Row],[Nro. DNI / CE]])&gt;=8,"OK","Corregir"))</f>
        <v>Corregir</v>
      </c>
      <c r="AA4104" s="42">
        <f>COUNTIF(Tabla2[APELLIDOS Y NOMBRES],Tabla2[[#This Row],[APELLIDOS Y NOMBRES]])</f>
        <v>0</v>
      </c>
      <c r="AB4104" s="42">
        <f>IF(Tabla2[[#This Row],[Trabajador]]&gt;1,1/Tabla2[[#This Row],[Trabajador]],Tabla2[[#This Row],[Trabajador]])</f>
        <v>0</v>
      </c>
      <c r="AC4104" t="str">
        <f>+IFERROR(IF(Tabla2[[#This Row],[FECHA CESE/BAJA]]="","No Aplica",IF(AND(MONTH(Tabla2[[#This Row],[FECHA CESE/BAJA]])=MONTH(TODAY()-30),YEAR(Tabla2[[#This Row],[FECHA CESE/BAJA]])=YEAR(TODAY())),MONTH(TODAY()-30)&amp;"-"&amp;YEAR(TODAY()),"Borrar")),"No aplica")</f>
        <v>No Aplica</v>
      </c>
      <c r="AD4104" t="str">
        <f>+IFERROR(IF(Tabla2[[#This Row],[FECHA INICIO DE LABORES EN OBRA]]="","No Aplica",IF(AND(MONTH(Tabla2[[#This Row],[FECHA INICIO DE LABORES EN OBRA]])=MONTH(TODAY()-30),YEAR(Tabla2[[#This Row],[FECHA INICIO DE LABORES EN OBRA]])=YEAR(TODAY())),MONTH(TODAY()-30)&amp;"-"&amp;YEAR(TODAY()),"No Aplica")),"No Aplica")</f>
        <v>No Aplica</v>
      </c>
    </row>
    <row r="4105" spans="1:30" x14ac:dyDescent="0.25">
      <c r="A4105" s="13"/>
      <c r="B4105" s="15"/>
      <c r="C4105" s="15"/>
      <c r="D4105" s="15"/>
      <c r="E4105" s="15"/>
      <c r="F4105" s="39"/>
      <c r="G4105" s="15"/>
      <c r="H4105" s="15"/>
      <c r="I4105" s="15"/>
      <c r="J4105" s="15"/>
      <c r="K4105" s="15"/>
      <c r="L4105" s="40"/>
      <c r="M4105" s="39"/>
      <c r="N4105" s="41"/>
      <c r="O4105" s="39"/>
      <c r="P4105" s="40"/>
      <c r="Q4105" s="40"/>
      <c r="R4105" s="40" t="str">
        <f>IFERROR(VLOOKUP(Tabla2[[#This Row],[CONTRATISTA PRNCIPAL]],Hoja1!$L$5:$M$9,2,FALSE),"CJV")</f>
        <v>CJV</v>
      </c>
      <c r="S4105" s="40" t="str">
        <f>IF(Tabla2[[#This Row],[EMPRESA]]=Tabla2[[#This Row],[CONTRATISTA PRNCIPAL]],"Principal","Secundaria")</f>
        <v>Principal</v>
      </c>
      <c r="T4105" s="42">
        <f>IFERROR(1/COUNTIF(Tabla2[CONTRATISTA PRNCIPAL],Tabla2[[#This Row],[CONTRATISTA PRNCIPAL]]),0)</f>
        <v>0</v>
      </c>
      <c r="U4105" s="43" t="str">
        <f>IF(((TODAY()-Tabla2[[#This Row],[FECHA NACIMIENTO]])/365)&lt;18,"Corregir", IF(((TODAY()-Tabla2[[#This Row],[FECHA NACIMIENTO]])/365)&gt;80, "Corregir",ROUNDDOWN(((TODAY()-Tabla2[[#This Row],[FECHA NACIMIENTO]])/365),0)))</f>
        <v>Corregir</v>
      </c>
      <c r="V41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5" s="44" t="str">
        <f>+IF(Tabla2[[#This Row],[Edad]]="Corregir","Corregir","Ok")</f>
        <v>Corregir</v>
      </c>
      <c r="X4105" s="42" t="str">
        <f>+IFERROR(VLOOKUP(Tabla2[[#This Row],[DISTRITO SEGÚN DNI]],Hoja1!$A$2:$B$32,2,FALSE),"No")</f>
        <v>No</v>
      </c>
      <c r="Y4105" s="42" t="str">
        <f>IF(OR(LOWER(Tabla2[[#This Row],[GENERO]])="masculino", LOWER(Tabla2[[#This Row],[GENERO]])="femenino"),"OK","Corregir")</f>
        <v>Corregir</v>
      </c>
      <c r="Z4105" s="42" t="str">
        <f>+IF(Tabla2[[#This Row],[Nro. DNI / CE]]="","Corregir",IF(LEN(Tabla2[[#This Row],[Nro. DNI / CE]])&gt;=8,"OK","Corregir"))</f>
        <v>Corregir</v>
      </c>
      <c r="AA4105" s="42">
        <f>COUNTIF(Tabla2[APELLIDOS Y NOMBRES],Tabla2[[#This Row],[APELLIDOS Y NOMBRES]])</f>
        <v>0</v>
      </c>
      <c r="AB4105" s="42">
        <f>IF(Tabla2[[#This Row],[Trabajador]]&gt;1,1/Tabla2[[#This Row],[Trabajador]],Tabla2[[#This Row],[Trabajador]])</f>
        <v>0</v>
      </c>
      <c r="AC4105" t="str">
        <f>+IFERROR(IF(Tabla2[[#This Row],[FECHA CESE/BAJA]]="","No Aplica",IF(AND(MONTH(Tabla2[[#This Row],[FECHA CESE/BAJA]])=MONTH(TODAY()-30),YEAR(Tabla2[[#This Row],[FECHA CESE/BAJA]])=YEAR(TODAY())),MONTH(TODAY()-30)&amp;"-"&amp;YEAR(TODAY()),"Borrar")),"No aplica")</f>
        <v>No Aplica</v>
      </c>
      <c r="AD4105" t="str">
        <f>+IFERROR(IF(Tabla2[[#This Row],[FECHA INICIO DE LABORES EN OBRA]]="","No Aplica",IF(AND(MONTH(Tabla2[[#This Row],[FECHA INICIO DE LABORES EN OBRA]])=MONTH(TODAY()-30),YEAR(Tabla2[[#This Row],[FECHA INICIO DE LABORES EN OBRA]])=YEAR(TODAY())),MONTH(TODAY()-30)&amp;"-"&amp;YEAR(TODAY()),"No Aplica")),"No Aplica")</f>
        <v>No Aplica</v>
      </c>
    </row>
    <row r="4106" spans="1:30" x14ac:dyDescent="0.25">
      <c r="A4106" s="13"/>
      <c r="B4106" s="15"/>
      <c r="C4106" s="15"/>
      <c r="D4106" s="15"/>
      <c r="E4106" s="15"/>
      <c r="F4106" s="39"/>
      <c r="G4106" s="15"/>
      <c r="H4106" s="15"/>
      <c r="I4106" s="15"/>
      <c r="J4106" s="15"/>
      <c r="K4106" s="15"/>
      <c r="L4106" s="40"/>
      <c r="M4106" s="39"/>
      <c r="N4106" s="41"/>
      <c r="O4106" s="39"/>
      <c r="P4106" s="40"/>
      <c r="Q4106" s="40"/>
      <c r="R4106" s="40" t="str">
        <f>IFERROR(VLOOKUP(Tabla2[[#This Row],[CONTRATISTA PRNCIPAL]],Hoja1!$L$5:$M$9,2,FALSE),"CJV")</f>
        <v>CJV</v>
      </c>
      <c r="S4106" s="40" t="str">
        <f>IF(Tabla2[[#This Row],[EMPRESA]]=Tabla2[[#This Row],[CONTRATISTA PRNCIPAL]],"Principal","Secundaria")</f>
        <v>Principal</v>
      </c>
      <c r="T4106" s="42">
        <f>IFERROR(1/COUNTIF(Tabla2[CONTRATISTA PRNCIPAL],Tabla2[[#This Row],[CONTRATISTA PRNCIPAL]]),0)</f>
        <v>0</v>
      </c>
      <c r="U4106" s="43" t="str">
        <f>IF(((TODAY()-Tabla2[[#This Row],[FECHA NACIMIENTO]])/365)&lt;18,"Corregir", IF(((TODAY()-Tabla2[[#This Row],[FECHA NACIMIENTO]])/365)&gt;80, "Corregir",ROUNDDOWN(((TODAY()-Tabla2[[#This Row],[FECHA NACIMIENTO]])/365),0)))</f>
        <v>Corregir</v>
      </c>
      <c r="V41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6" s="44" t="str">
        <f>+IF(Tabla2[[#This Row],[Edad]]="Corregir","Corregir","Ok")</f>
        <v>Corregir</v>
      </c>
      <c r="X4106" s="42" t="str">
        <f>+IFERROR(VLOOKUP(Tabla2[[#This Row],[DISTRITO SEGÚN DNI]],Hoja1!$A$2:$B$32,2,FALSE),"No")</f>
        <v>No</v>
      </c>
      <c r="Y4106" s="42" t="str">
        <f>IF(OR(LOWER(Tabla2[[#This Row],[GENERO]])="masculino", LOWER(Tabla2[[#This Row],[GENERO]])="femenino"),"OK","Corregir")</f>
        <v>Corregir</v>
      </c>
      <c r="Z4106" s="42" t="str">
        <f>+IF(Tabla2[[#This Row],[Nro. DNI / CE]]="","Corregir",IF(LEN(Tabla2[[#This Row],[Nro. DNI / CE]])&gt;=8,"OK","Corregir"))</f>
        <v>Corregir</v>
      </c>
      <c r="AA4106" s="42">
        <f>COUNTIF(Tabla2[APELLIDOS Y NOMBRES],Tabla2[[#This Row],[APELLIDOS Y NOMBRES]])</f>
        <v>0</v>
      </c>
      <c r="AB4106" s="42">
        <f>IF(Tabla2[[#This Row],[Trabajador]]&gt;1,1/Tabla2[[#This Row],[Trabajador]],Tabla2[[#This Row],[Trabajador]])</f>
        <v>0</v>
      </c>
      <c r="AC4106" t="str">
        <f>+IFERROR(IF(Tabla2[[#This Row],[FECHA CESE/BAJA]]="","No Aplica",IF(AND(MONTH(Tabla2[[#This Row],[FECHA CESE/BAJA]])=MONTH(TODAY()-30),YEAR(Tabla2[[#This Row],[FECHA CESE/BAJA]])=YEAR(TODAY())),MONTH(TODAY()-30)&amp;"-"&amp;YEAR(TODAY()),"Borrar")),"No aplica")</f>
        <v>No Aplica</v>
      </c>
      <c r="AD4106" t="str">
        <f>+IFERROR(IF(Tabla2[[#This Row],[FECHA INICIO DE LABORES EN OBRA]]="","No Aplica",IF(AND(MONTH(Tabla2[[#This Row],[FECHA INICIO DE LABORES EN OBRA]])=MONTH(TODAY()-30),YEAR(Tabla2[[#This Row],[FECHA INICIO DE LABORES EN OBRA]])=YEAR(TODAY())),MONTH(TODAY()-30)&amp;"-"&amp;YEAR(TODAY()),"No Aplica")),"No Aplica")</f>
        <v>No Aplica</v>
      </c>
    </row>
    <row r="4107" spans="1:30" x14ac:dyDescent="0.25">
      <c r="A4107" s="13"/>
      <c r="B4107" s="15"/>
      <c r="C4107" s="15"/>
      <c r="D4107" s="15"/>
      <c r="E4107" s="15"/>
      <c r="F4107" s="39"/>
      <c r="G4107" s="15"/>
      <c r="H4107" s="15"/>
      <c r="I4107" s="15"/>
      <c r="J4107" s="15"/>
      <c r="K4107" s="15"/>
      <c r="L4107" s="40"/>
      <c r="M4107" s="39"/>
      <c r="N4107" s="41"/>
      <c r="O4107" s="39"/>
      <c r="P4107" s="40"/>
      <c r="Q4107" s="40"/>
      <c r="R4107" s="40" t="str">
        <f>IFERROR(VLOOKUP(Tabla2[[#This Row],[CONTRATISTA PRNCIPAL]],Hoja1!$L$5:$M$9,2,FALSE),"CJV")</f>
        <v>CJV</v>
      </c>
      <c r="S4107" s="40" t="str">
        <f>IF(Tabla2[[#This Row],[EMPRESA]]=Tabla2[[#This Row],[CONTRATISTA PRNCIPAL]],"Principal","Secundaria")</f>
        <v>Principal</v>
      </c>
      <c r="T4107" s="42">
        <f>IFERROR(1/COUNTIF(Tabla2[CONTRATISTA PRNCIPAL],Tabla2[[#This Row],[CONTRATISTA PRNCIPAL]]),0)</f>
        <v>0</v>
      </c>
      <c r="U4107" s="43" t="str">
        <f>IF(((TODAY()-Tabla2[[#This Row],[FECHA NACIMIENTO]])/365)&lt;18,"Corregir", IF(((TODAY()-Tabla2[[#This Row],[FECHA NACIMIENTO]])/365)&gt;80, "Corregir",ROUNDDOWN(((TODAY()-Tabla2[[#This Row],[FECHA NACIMIENTO]])/365),0)))</f>
        <v>Corregir</v>
      </c>
      <c r="V41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7" s="44" t="str">
        <f>+IF(Tabla2[[#This Row],[Edad]]="Corregir","Corregir","Ok")</f>
        <v>Corregir</v>
      </c>
      <c r="X4107" s="42" t="str">
        <f>+IFERROR(VLOOKUP(Tabla2[[#This Row],[DISTRITO SEGÚN DNI]],Hoja1!$A$2:$B$32,2,FALSE),"No")</f>
        <v>No</v>
      </c>
      <c r="Y4107" s="42" t="str">
        <f>IF(OR(LOWER(Tabla2[[#This Row],[GENERO]])="masculino", LOWER(Tabla2[[#This Row],[GENERO]])="femenino"),"OK","Corregir")</f>
        <v>Corregir</v>
      </c>
      <c r="Z4107" s="42" t="str">
        <f>+IF(Tabla2[[#This Row],[Nro. DNI / CE]]="","Corregir",IF(LEN(Tabla2[[#This Row],[Nro. DNI / CE]])&gt;=8,"OK","Corregir"))</f>
        <v>Corregir</v>
      </c>
      <c r="AA4107" s="42">
        <f>COUNTIF(Tabla2[APELLIDOS Y NOMBRES],Tabla2[[#This Row],[APELLIDOS Y NOMBRES]])</f>
        <v>0</v>
      </c>
      <c r="AB4107" s="42">
        <f>IF(Tabla2[[#This Row],[Trabajador]]&gt;1,1/Tabla2[[#This Row],[Trabajador]],Tabla2[[#This Row],[Trabajador]])</f>
        <v>0</v>
      </c>
      <c r="AC4107" t="str">
        <f>+IFERROR(IF(Tabla2[[#This Row],[FECHA CESE/BAJA]]="","No Aplica",IF(AND(MONTH(Tabla2[[#This Row],[FECHA CESE/BAJA]])=MONTH(TODAY()-30),YEAR(Tabla2[[#This Row],[FECHA CESE/BAJA]])=YEAR(TODAY())),MONTH(TODAY()-30)&amp;"-"&amp;YEAR(TODAY()),"Borrar")),"No aplica")</f>
        <v>No Aplica</v>
      </c>
      <c r="AD4107" t="str">
        <f>+IFERROR(IF(Tabla2[[#This Row],[FECHA INICIO DE LABORES EN OBRA]]="","No Aplica",IF(AND(MONTH(Tabla2[[#This Row],[FECHA INICIO DE LABORES EN OBRA]])=MONTH(TODAY()-30),YEAR(Tabla2[[#This Row],[FECHA INICIO DE LABORES EN OBRA]])=YEAR(TODAY())),MONTH(TODAY()-30)&amp;"-"&amp;YEAR(TODAY()),"No Aplica")),"No Aplica")</f>
        <v>No Aplica</v>
      </c>
    </row>
    <row r="4108" spans="1:30" x14ac:dyDescent="0.25">
      <c r="A4108" s="13"/>
      <c r="B4108" s="15"/>
      <c r="C4108" s="15"/>
      <c r="D4108" s="15"/>
      <c r="E4108" s="15"/>
      <c r="F4108" s="39"/>
      <c r="G4108" s="15"/>
      <c r="H4108" s="15"/>
      <c r="I4108" s="15"/>
      <c r="J4108" s="15"/>
      <c r="K4108" s="15"/>
      <c r="L4108" s="40"/>
      <c r="M4108" s="39"/>
      <c r="N4108" s="41"/>
      <c r="O4108" s="39"/>
      <c r="P4108" s="40"/>
      <c r="Q4108" s="40"/>
      <c r="R4108" s="40" t="str">
        <f>IFERROR(VLOOKUP(Tabla2[[#This Row],[CONTRATISTA PRNCIPAL]],Hoja1!$L$5:$M$9,2,FALSE),"CJV")</f>
        <v>CJV</v>
      </c>
      <c r="S4108" s="40" t="str">
        <f>IF(Tabla2[[#This Row],[EMPRESA]]=Tabla2[[#This Row],[CONTRATISTA PRNCIPAL]],"Principal","Secundaria")</f>
        <v>Principal</v>
      </c>
      <c r="T4108" s="42">
        <f>IFERROR(1/COUNTIF(Tabla2[CONTRATISTA PRNCIPAL],Tabla2[[#This Row],[CONTRATISTA PRNCIPAL]]),0)</f>
        <v>0</v>
      </c>
      <c r="U4108" s="43" t="str">
        <f>IF(((TODAY()-Tabla2[[#This Row],[FECHA NACIMIENTO]])/365)&lt;18,"Corregir", IF(((TODAY()-Tabla2[[#This Row],[FECHA NACIMIENTO]])/365)&gt;80, "Corregir",ROUNDDOWN(((TODAY()-Tabla2[[#This Row],[FECHA NACIMIENTO]])/365),0)))</f>
        <v>Corregir</v>
      </c>
      <c r="V41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8" s="44" t="str">
        <f>+IF(Tabla2[[#This Row],[Edad]]="Corregir","Corregir","Ok")</f>
        <v>Corregir</v>
      </c>
      <c r="X4108" s="42" t="str">
        <f>+IFERROR(VLOOKUP(Tabla2[[#This Row],[DISTRITO SEGÚN DNI]],Hoja1!$A$2:$B$32,2,FALSE),"No")</f>
        <v>No</v>
      </c>
      <c r="Y4108" s="42" t="str">
        <f>IF(OR(LOWER(Tabla2[[#This Row],[GENERO]])="masculino", LOWER(Tabla2[[#This Row],[GENERO]])="femenino"),"OK","Corregir")</f>
        <v>Corregir</v>
      </c>
      <c r="Z4108" s="42" t="str">
        <f>+IF(Tabla2[[#This Row],[Nro. DNI / CE]]="","Corregir",IF(LEN(Tabla2[[#This Row],[Nro. DNI / CE]])&gt;=8,"OK","Corregir"))</f>
        <v>Corregir</v>
      </c>
      <c r="AA4108" s="42">
        <f>COUNTIF(Tabla2[APELLIDOS Y NOMBRES],Tabla2[[#This Row],[APELLIDOS Y NOMBRES]])</f>
        <v>0</v>
      </c>
      <c r="AB4108" s="42">
        <f>IF(Tabla2[[#This Row],[Trabajador]]&gt;1,1/Tabla2[[#This Row],[Trabajador]],Tabla2[[#This Row],[Trabajador]])</f>
        <v>0</v>
      </c>
      <c r="AC4108" t="str">
        <f>+IFERROR(IF(Tabla2[[#This Row],[FECHA CESE/BAJA]]="","No Aplica",IF(AND(MONTH(Tabla2[[#This Row],[FECHA CESE/BAJA]])=MONTH(TODAY()-30),YEAR(Tabla2[[#This Row],[FECHA CESE/BAJA]])=YEAR(TODAY())),MONTH(TODAY()-30)&amp;"-"&amp;YEAR(TODAY()),"Borrar")),"No aplica")</f>
        <v>No Aplica</v>
      </c>
      <c r="AD4108" t="str">
        <f>+IFERROR(IF(Tabla2[[#This Row],[FECHA INICIO DE LABORES EN OBRA]]="","No Aplica",IF(AND(MONTH(Tabla2[[#This Row],[FECHA INICIO DE LABORES EN OBRA]])=MONTH(TODAY()-30),YEAR(Tabla2[[#This Row],[FECHA INICIO DE LABORES EN OBRA]])=YEAR(TODAY())),MONTH(TODAY()-30)&amp;"-"&amp;YEAR(TODAY()),"No Aplica")),"No Aplica")</f>
        <v>No Aplica</v>
      </c>
    </row>
    <row r="4109" spans="1:30" x14ac:dyDescent="0.25">
      <c r="A4109" s="13"/>
      <c r="B4109" s="15"/>
      <c r="C4109" s="15"/>
      <c r="D4109" s="15"/>
      <c r="E4109" s="15"/>
      <c r="F4109" s="39"/>
      <c r="G4109" s="15"/>
      <c r="H4109" s="15"/>
      <c r="I4109" s="15"/>
      <c r="J4109" s="15"/>
      <c r="K4109" s="15"/>
      <c r="L4109" s="40"/>
      <c r="M4109" s="39"/>
      <c r="N4109" s="41"/>
      <c r="O4109" s="39"/>
      <c r="P4109" s="40"/>
      <c r="Q4109" s="40"/>
      <c r="R4109" s="40" t="str">
        <f>IFERROR(VLOOKUP(Tabla2[[#This Row],[CONTRATISTA PRNCIPAL]],Hoja1!$L$5:$M$9,2,FALSE),"CJV")</f>
        <v>CJV</v>
      </c>
      <c r="S4109" s="40" t="str">
        <f>IF(Tabla2[[#This Row],[EMPRESA]]=Tabla2[[#This Row],[CONTRATISTA PRNCIPAL]],"Principal","Secundaria")</f>
        <v>Principal</v>
      </c>
      <c r="T4109" s="42">
        <f>IFERROR(1/COUNTIF(Tabla2[CONTRATISTA PRNCIPAL],Tabla2[[#This Row],[CONTRATISTA PRNCIPAL]]),0)</f>
        <v>0</v>
      </c>
      <c r="U4109" s="43" t="str">
        <f>IF(((TODAY()-Tabla2[[#This Row],[FECHA NACIMIENTO]])/365)&lt;18,"Corregir", IF(((TODAY()-Tabla2[[#This Row],[FECHA NACIMIENTO]])/365)&gt;80, "Corregir",ROUNDDOWN(((TODAY()-Tabla2[[#This Row],[FECHA NACIMIENTO]])/365),0)))</f>
        <v>Corregir</v>
      </c>
      <c r="V41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09" s="44" t="str">
        <f>+IF(Tabla2[[#This Row],[Edad]]="Corregir","Corregir","Ok")</f>
        <v>Corregir</v>
      </c>
      <c r="X4109" s="42" t="str">
        <f>+IFERROR(VLOOKUP(Tabla2[[#This Row],[DISTRITO SEGÚN DNI]],Hoja1!$A$2:$B$32,2,FALSE),"No")</f>
        <v>No</v>
      </c>
      <c r="Y4109" s="42" t="str">
        <f>IF(OR(LOWER(Tabla2[[#This Row],[GENERO]])="masculino", LOWER(Tabla2[[#This Row],[GENERO]])="femenino"),"OK","Corregir")</f>
        <v>Corregir</v>
      </c>
      <c r="Z4109" s="42" t="str">
        <f>+IF(Tabla2[[#This Row],[Nro. DNI / CE]]="","Corregir",IF(LEN(Tabla2[[#This Row],[Nro. DNI / CE]])&gt;=8,"OK","Corregir"))</f>
        <v>Corregir</v>
      </c>
      <c r="AA4109" s="42">
        <f>COUNTIF(Tabla2[APELLIDOS Y NOMBRES],Tabla2[[#This Row],[APELLIDOS Y NOMBRES]])</f>
        <v>0</v>
      </c>
      <c r="AB4109" s="42">
        <f>IF(Tabla2[[#This Row],[Trabajador]]&gt;1,1/Tabla2[[#This Row],[Trabajador]],Tabla2[[#This Row],[Trabajador]])</f>
        <v>0</v>
      </c>
      <c r="AC4109" t="str">
        <f>+IFERROR(IF(Tabla2[[#This Row],[FECHA CESE/BAJA]]="","No Aplica",IF(AND(MONTH(Tabla2[[#This Row],[FECHA CESE/BAJA]])=MONTH(TODAY()-30),YEAR(Tabla2[[#This Row],[FECHA CESE/BAJA]])=YEAR(TODAY())),MONTH(TODAY()-30)&amp;"-"&amp;YEAR(TODAY()),"Borrar")),"No aplica")</f>
        <v>No Aplica</v>
      </c>
      <c r="AD4109" t="str">
        <f>+IFERROR(IF(Tabla2[[#This Row],[FECHA INICIO DE LABORES EN OBRA]]="","No Aplica",IF(AND(MONTH(Tabla2[[#This Row],[FECHA INICIO DE LABORES EN OBRA]])=MONTH(TODAY()-30),YEAR(Tabla2[[#This Row],[FECHA INICIO DE LABORES EN OBRA]])=YEAR(TODAY())),MONTH(TODAY()-30)&amp;"-"&amp;YEAR(TODAY()),"No Aplica")),"No Aplica")</f>
        <v>No Aplica</v>
      </c>
    </row>
    <row r="4110" spans="1:30" x14ac:dyDescent="0.25">
      <c r="A4110" s="13"/>
      <c r="B4110" s="15"/>
      <c r="C4110" s="15"/>
      <c r="D4110" s="15"/>
      <c r="E4110" s="15"/>
      <c r="F4110" s="39"/>
      <c r="G4110" s="15"/>
      <c r="H4110" s="15"/>
      <c r="I4110" s="15"/>
      <c r="J4110" s="15"/>
      <c r="K4110" s="15"/>
      <c r="L4110" s="40"/>
      <c r="M4110" s="39"/>
      <c r="N4110" s="41"/>
      <c r="O4110" s="39"/>
      <c r="P4110" s="40"/>
      <c r="Q4110" s="40"/>
      <c r="R4110" s="40" t="str">
        <f>IFERROR(VLOOKUP(Tabla2[[#This Row],[CONTRATISTA PRNCIPAL]],Hoja1!$L$5:$M$9,2,FALSE),"CJV")</f>
        <v>CJV</v>
      </c>
      <c r="S4110" s="40" t="str">
        <f>IF(Tabla2[[#This Row],[EMPRESA]]=Tabla2[[#This Row],[CONTRATISTA PRNCIPAL]],"Principal","Secundaria")</f>
        <v>Principal</v>
      </c>
      <c r="T4110" s="42">
        <f>IFERROR(1/COUNTIF(Tabla2[CONTRATISTA PRNCIPAL],Tabla2[[#This Row],[CONTRATISTA PRNCIPAL]]),0)</f>
        <v>0</v>
      </c>
      <c r="U4110" s="43" t="str">
        <f>IF(((TODAY()-Tabla2[[#This Row],[FECHA NACIMIENTO]])/365)&lt;18,"Corregir", IF(((TODAY()-Tabla2[[#This Row],[FECHA NACIMIENTO]])/365)&gt;80, "Corregir",ROUNDDOWN(((TODAY()-Tabla2[[#This Row],[FECHA NACIMIENTO]])/365),0)))</f>
        <v>Corregir</v>
      </c>
      <c r="V41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0" s="44" t="str">
        <f>+IF(Tabla2[[#This Row],[Edad]]="Corregir","Corregir","Ok")</f>
        <v>Corregir</v>
      </c>
      <c r="X4110" s="42" t="str">
        <f>+IFERROR(VLOOKUP(Tabla2[[#This Row],[DISTRITO SEGÚN DNI]],Hoja1!$A$2:$B$32,2,FALSE),"No")</f>
        <v>No</v>
      </c>
      <c r="Y4110" s="42" t="str">
        <f>IF(OR(LOWER(Tabla2[[#This Row],[GENERO]])="masculino", LOWER(Tabla2[[#This Row],[GENERO]])="femenino"),"OK","Corregir")</f>
        <v>Corregir</v>
      </c>
      <c r="Z4110" s="42" t="str">
        <f>+IF(Tabla2[[#This Row],[Nro. DNI / CE]]="","Corregir",IF(LEN(Tabla2[[#This Row],[Nro. DNI / CE]])&gt;=8,"OK","Corregir"))</f>
        <v>Corregir</v>
      </c>
      <c r="AA4110" s="42">
        <f>COUNTIF(Tabla2[APELLIDOS Y NOMBRES],Tabla2[[#This Row],[APELLIDOS Y NOMBRES]])</f>
        <v>0</v>
      </c>
      <c r="AB4110" s="42">
        <f>IF(Tabla2[[#This Row],[Trabajador]]&gt;1,1/Tabla2[[#This Row],[Trabajador]],Tabla2[[#This Row],[Trabajador]])</f>
        <v>0</v>
      </c>
      <c r="AC4110" t="str">
        <f>+IFERROR(IF(Tabla2[[#This Row],[FECHA CESE/BAJA]]="","No Aplica",IF(AND(MONTH(Tabla2[[#This Row],[FECHA CESE/BAJA]])=MONTH(TODAY()-30),YEAR(Tabla2[[#This Row],[FECHA CESE/BAJA]])=YEAR(TODAY())),MONTH(TODAY()-30)&amp;"-"&amp;YEAR(TODAY()),"Borrar")),"No aplica")</f>
        <v>No Aplica</v>
      </c>
      <c r="AD4110" t="str">
        <f>+IFERROR(IF(Tabla2[[#This Row],[FECHA INICIO DE LABORES EN OBRA]]="","No Aplica",IF(AND(MONTH(Tabla2[[#This Row],[FECHA INICIO DE LABORES EN OBRA]])=MONTH(TODAY()-30),YEAR(Tabla2[[#This Row],[FECHA INICIO DE LABORES EN OBRA]])=YEAR(TODAY())),MONTH(TODAY()-30)&amp;"-"&amp;YEAR(TODAY()),"No Aplica")),"No Aplica")</f>
        <v>No Aplica</v>
      </c>
    </row>
    <row r="4111" spans="1:30" x14ac:dyDescent="0.25">
      <c r="A4111" s="13"/>
      <c r="B4111" s="15"/>
      <c r="C4111" s="15"/>
      <c r="D4111" s="15"/>
      <c r="E4111" s="15"/>
      <c r="F4111" s="39"/>
      <c r="G4111" s="15"/>
      <c r="H4111" s="15"/>
      <c r="I4111" s="15"/>
      <c r="J4111" s="15"/>
      <c r="K4111" s="15"/>
      <c r="L4111" s="40"/>
      <c r="M4111" s="39"/>
      <c r="N4111" s="41"/>
      <c r="O4111" s="39"/>
      <c r="P4111" s="40"/>
      <c r="Q4111" s="40"/>
      <c r="R4111" s="40" t="str">
        <f>IFERROR(VLOOKUP(Tabla2[[#This Row],[CONTRATISTA PRNCIPAL]],Hoja1!$L$5:$M$9,2,FALSE),"CJV")</f>
        <v>CJV</v>
      </c>
      <c r="S4111" s="40" t="str">
        <f>IF(Tabla2[[#This Row],[EMPRESA]]=Tabla2[[#This Row],[CONTRATISTA PRNCIPAL]],"Principal","Secundaria")</f>
        <v>Principal</v>
      </c>
      <c r="T4111" s="42">
        <f>IFERROR(1/COUNTIF(Tabla2[CONTRATISTA PRNCIPAL],Tabla2[[#This Row],[CONTRATISTA PRNCIPAL]]),0)</f>
        <v>0</v>
      </c>
      <c r="U4111" s="43" t="str">
        <f>IF(((TODAY()-Tabla2[[#This Row],[FECHA NACIMIENTO]])/365)&lt;18,"Corregir", IF(((TODAY()-Tabla2[[#This Row],[FECHA NACIMIENTO]])/365)&gt;80, "Corregir",ROUNDDOWN(((TODAY()-Tabla2[[#This Row],[FECHA NACIMIENTO]])/365),0)))</f>
        <v>Corregir</v>
      </c>
      <c r="V41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1" s="44" t="str">
        <f>+IF(Tabla2[[#This Row],[Edad]]="Corregir","Corregir","Ok")</f>
        <v>Corregir</v>
      </c>
      <c r="X4111" s="42" t="str">
        <f>+IFERROR(VLOOKUP(Tabla2[[#This Row],[DISTRITO SEGÚN DNI]],Hoja1!$A$2:$B$32,2,FALSE),"No")</f>
        <v>No</v>
      </c>
      <c r="Y4111" s="42" t="str">
        <f>IF(OR(LOWER(Tabla2[[#This Row],[GENERO]])="masculino", LOWER(Tabla2[[#This Row],[GENERO]])="femenino"),"OK","Corregir")</f>
        <v>Corregir</v>
      </c>
      <c r="Z4111" s="42" t="str">
        <f>+IF(Tabla2[[#This Row],[Nro. DNI / CE]]="","Corregir",IF(LEN(Tabla2[[#This Row],[Nro. DNI / CE]])&gt;=8,"OK","Corregir"))</f>
        <v>Corregir</v>
      </c>
      <c r="AA4111" s="42">
        <f>COUNTIF(Tabla2[APELLIDOS Y NOMBRES],Tabla2[[#This Row],[APELLIDOS Y NOMBRES]])</f>
        <v>0</v>
      </c>
      <c r="AB4111" s="42">
        <f>IF(Tabla2[[#This Row],[Trabajador]]&gt;1,1/Tabla2[[#This Row],[Trabajador]],Tabla2[[#This Row],[Trabajador]])</f>
        <v>0</v>
      </c>
      <c r="AC4111" t="str">
        <f>+IFERROR(IF(Tabla2[[#This Row],[FECHA CESE/BAJA]]="","No Aplica",IF(AND(MONTH(Tabla2[[#This Row],[FECHA CESE/BAJA]])=MONTH(TODAY()-30),YEAR(Tabla2[[#This Row],[FECHA CESE/BAJA]])=YEAR(TODAY())),MONTH(TODAY()-30)&amp;"-"&amp;YEAR(TODAY()),"Borrar")),"No aplica")</f>
        <v>No Aplica</v>
      </c>
      <c r="AD4111" t="str">
        <f>+IFERROR(IF(Tabla2[[#This Row],[FECHA INICIO DE LABORES EN OBRA]]="","No Aplica",IF(AND(MONTH(Tabla2[[#This Row],[FECHA INICIO DE LABORES EN OBRA]])=MONTH(TODAY()-30),YEAR(Tabla2[[#This Row],[FECHA INICIO DE LABORES EN OBRA]])=YEAR(TODAY())),MONTH(TODAY()-30)&amp;"-"&amp;YEAR(TODAY()),"No Aplica")),"No Aplica")</f>
        <v>No Aplica</v>
      </c>
    </row>
    <row r="4112" spans="1:30" x14ac:dyDescent="0.25">
      <c r="A4112" s="13"/>
      <c r="B4112" s="15"/>
      <c r="C4112" s="15"/>
      <c r="D4112" s="15"/>
      <c r="E4112" s="15"/>
      <c r="F4112" s="39"/>
      <c r="G4112" s="15"/>
      <c r="H4112" s="15"/>
      <c r="I4112" s="15"/>
      <c r="J4112" s="15"/>
      <c r="K4112" s="15"/>
      <c r="L4112" s="40"/>
      <c r="M4112" s="39"/>
      <c r="N4112" s="41"/>
      <c r="O4112" s="39"/>
      <c r="P4112" s="40"/>
      <c r="Q4112" s="40"/>
      <c r="R4112" s="40" t="str">
        <f>IFERROR(VLOOKUP(Tabla2[[#This Row],[CONTRATISTA PRNCIPAL]],Hoja1!$L$5:$M$9,2,FALSE),"CJV")</f>
        <v>CJV</v>
      </c>
      <c r="S4112" s="40" t="str">
        <f>IF(Tabla2[[#This Row],[EMPRESA]]=Tabla2[[#This Row],[CONTRATISTA PRNCIPAL]],"Principal","Secundaria")</f>
        <v>Principal</v>
      </c>
      <c r="T4112" s="42">
        <f>IFERROR(1/COUNTIF(Tabla2[CONTRATISTA PRNCIPAL],Tabla2[[#This Row],[CONTRATISTA PRNCIPAL]]),0)</f>
        <v>0</v>
      </c>
      <c r="U4112" s="43" t="str">
        <f>IF(((TODAY()-Tabla2[[#This Row],[FECHA NACIMIENTO]])/365)&lt;18,"Corregir", IF(((TODAY()-Tabla2[[#This Row],[FECHA NACIMIENTO]])/365)&gt;80, "Corregir",ROUNDDOWN(((TODAY()-Tabla2[[#This Row],[FECHA NACIMIENTO]])/365),0)))</f>
        <v>Corregir</v>
      </c>
      <c r="V41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2" s="44" t="str">
        <f>+IF(Tabla2[[#This Row],[Edad]]="Corregir","Corregir","Ok")</f>
        <v>Corregir</v>
      </c>
      <c r="X4112" s="42" t="str">
        <f>+IFERROR(VLOOKUP(Tabla2[[#This Row],[DISTRITO SEGÚN DNI]],Hoja1!$A$2:$B$32,2,FALSE),"No")</f>
        <v>No</v>
      </c>
      <c r="Y4112" s="42" t="str">
        <f>IF(OR(LOWER(Tabla2[[#This Row],[GENERO]])="masculino", LOWER(Tabla2[[#This Row],[GENERO]])="femenino"),"OK","Corregir")</f>
        <v>Corregir</v>
      </c>
      <c r="Z4112" s="42" t="str">
        <f>+IF(Tabla2[[#This Row],[Nro. DNI / CE]]="","Corregir",IF(LEN(Tabla2[[#This Row],[Nro. DNI / CE]])&gt;=8,"OK","Corregir"))</f>
        <v>Corregir</v>
      </c>
      <c r="AA4112" s="42">
        <f>COUNTIF(Tabla2[APELLIDOS Y NOMBRES],Tabla2[[#This Row],[APELLIDOS Y NOMBRES]])</f>
        <v>0</v>
      </c>
      <c r="AB4112" s="42">
        <f>IF(Tabla2[[#This Row],[Trabajador]]&gt;1,1/Tabla2[[#This Row],[Trabajador]],Tabla2[[#This Row],[Trabajador]])</f>
        <v>0</v>
      </c>
      <c r="AC4112" t="str">
        <f>+IFERROR(IF(Tabla2[[#This Row],[FECHA CESE/BAJA]]="","No Aplica",IF(AND(MONTH(Tabla2[[#This Row],[FECHA CESE/BAJA]])=MONTH(TODAY()-30),YEAR(Tabla2[[#This Row],[FECHA CESE/BAJA]])=YEAR(TODAY())),MONTH(TODAY()-30)&amp;"-"&amp;YEAR(TODAY()),"Borrar")),"No aplica")</f>
        <v>No Aplica</v>
      </c>
      <c r="AD4112" t="str">
        <f>+IFERROR(IF(Tabla2[[#This Row],[FECHA INICIO DE LABORES EN OBRA]]="","No Aplica",IF(AND(MONTH(Tabla2[[#This Row],[FECHA INICIO DE LABORES EN OBRA]])=MONTH(TODAY()-30),YEAR(Tabla2[[#This Row],[FECHA INICIO DE LABORES EN OBRA]])=YEAR(TODAY())),MONTH(TODAY()-30)&amp;"-"&amp;YEAR(TODAY()),"No Aplica")),"No Aplica")</f>
        <v>No Aplica</v>
      </c>
    </row>
    <row r="4113" spans="1:30" x14ac:dyDescent="0.25">
      <c r="A4113" s="13"/>
      <c r="B4113" s="15"/>
      <c r="C4113" s="15"/>
      <c r="D4113" s="15"/>
      <c r="E4113" s="15"/>
      <c r="F4113" s="39"/>
      <c r="G4113" s="15"/>
      <c r="H4113" s="15"/>
      <c r="I4113" s="15"/>
      <c r="J4113" s="15"/>
      <c r="K4113" s="15"/>
      <c r="L4113" s="40"/>
      <c r="M4113" s="39"/>
      <c r="N4113" s="41"/>
      <c r="O4113" s="39"/>
      <c r="P4113" s="40"/>
      <c r="Q4113" s="40"/>
      <c r="R4113" s="40" t="str">
        <f>IFERROR(VLOOKUP(Tabla2[[#This Row],[CONTRATISTA PRNCIPAL]],Hoja1!$L$5:$M$9,2,FALSE),"CJV")</f>
        <v>CJV</v>
      </c>
      <c r="S4113" s="40" t="str">
        <f>IF(Tabla2[[#This Row],[EMPRESA]]=Tabla2[[#This Row],[CONTRATISTA PRNCIPAL]],"Principal","Secundaria")</f>
        <v>Principal</v>
      </c>
      <c r="T4113" s="42">
        <f>IFERROR(1/COUNTIF(Tabla2[CONTRATISTA PRNCIPAL],Tabla2[[#This Row],[CONTRATISTA PRNCIPAL]]),0)</f>
        <v>0</v>
      </c>
      <c r="U4113" s="43" t="str">
        <f>IF(((TODAY()-Tabla2[[#This Row],[FECHA NACIMIENTO]])/365)&lt;18,"Corregir", IF(((TODAY()-Tabla2[[#This Row],[FECHA NACIMIENTO]])/365)&gt;80, "Corregir",ROUNDDOWN(((TODAY()-Tabla2[[#This Row],[FECHA NACIMIENTO]])/365),0)))</f>
        <v>Corregir</v>
      </c>
      <c r="V41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3" s="44" t="str">
        <f>+IF(Tabla2[[#This Row],[Edad]]="Corregir","Corregir","Ok")</f>
        <v>Corregir</v>
      </c>
      <c r="X4113" s="42" t="str">
        <f>+IFERROR(VLOOKUP(Tabla2[[#This Row],[DISTRITO SEGÚN DNI]],Hoja1!$A$2:$B$32,2,FALSE),"No")</f>
        <v>No</v>
      </c>
      <c r="Y4113" s="42" t="str">
        <f>IF(OR(LOWER(Tabla2[[#This Row],[GENERO]])="masculino", LOWER(Tabla2[[#This Row],[GENERO]])="femenino"),"OK","Corregir")</f>
        <v>Corregir</v>
      </c>
      <c r="Z4113" s="42" t="str">
        <f>+IF(Tabla2[[#This Row],[Nro. DNI / CE]]="","Corregir",IF(LEN(Tabla2[[#This Row],[Nro. DNI / CE]])&gt;=8,"OK","Corregir"))</f>
        <v>Corregir</v>
      </c>
      <c r="AA4113" s="42">
        <f>COUNTIF(Tabla2[APELLIDOS Y NOMBRES],Tabla2[[#This Row],[APELLIDOS Y NOMBRES]])</f>
        <v>0</v>
      </c>
      <c r="AB4113" s="42">
        <f>IF(Tabla2[[#This Row],[Trabajador]]&gt;1,1/Tabla2[[#This Row],[Trabajador]],Tabla2[[#This Row],[Trabajador]])</f>
        <v>0</v>
      </c>
      <c r="AC4113" t="str">
        <f>+IFERROR(IF(Tabla2[[#This Row],[FECHA CESE/BAJA]]="","No Aplica",IF(AND(MONTH(Tabla2[[#This Row],[FECHA CESE/BAJA]])=MONTH(TODAY()-30),YEAR(Tabla2[[#This Row],[FECHA CESE/BAJA]])=YEAR(TODAY())),MONTH(TODAY()-30)&amp;"-"&amp;YEAR(TODAY()),"Borrar")),"No aplica")</f>
        <v>No Aplica</v>
      </c>
      <c r="AD4113" t="str">
        <f>+IFERROR(IF(Tabla2[[#This Row],[FECHA INICIO DE LABORES EN OBRA]]="","No Aplica",IF(AND(MONTH(Tabla2[[#This Row],[FECHA INICIO DE LABORES EN OBRA]])=MONTH(TODAY()-30),YEAR(Tabla2[[#This Row],[FECHA INICIO DE LABORES EN OBRA]])=YEAR(TODAY())),MONTH(TODAY()-30)&amp;"-"&amp;YEAR(TODAY()),"No Aplica")),"No Aplica")</f>
        <v>No Aplica</v>
      </c>
    </row>
    <row r="4114" spans="1:30" x14ac:dyDescent="0.25">
      <c r="A4114" s="13"/>
      <c r="B4114" s="15"/>
      <c r="C4114" s="15"/>
      <c r="D4114" s="15"/>
      <c r="E4114" s="15"/>
      <c r="F4114" s="39"/>
      <c r="G4114" s="15"/>
      <c r="H4114" s="15"/>
      <c r="I4114" s="15"/>
      <c r="J4114" s="15"/>
      <c r="K4114" s="15"/>
      <c r="L4114" s="40"/>
      <c r="M4114" s="39"/>
      <c r="N4114" s="41"/>
      <c r="O4114" s="39"/>
      <c r="P4114" s="40"/>
      <c r="Q4114" s="40"/>
      <c r="R4114" s="40" t="str">
        <f>IFERROR(VLOOKUP(Tabla2[[#This Row],[CONTRATISTA PRNCIPAL]],Hoja1!$L$5:$M$9,2,FALSE),"CJV")</f>
        <v>CJV</v>
      </c>
      <c r="S4114" s="40" t="str">
        <f>IF(Tabla2[[#This Row],[EMPRESA]]=Tabla2[[#This Row],[CONTRATISTA PRNCIPAL]],"Principal","Secundaria")</f>
        <v>Principal</v>
      </c>
      <c r="T4114" s="42">
        <f>IFERROR(1/COUNTIF(Tabla2[CONTRATISTA PRNCIPAL],Tabla2[[#This Row],[CONTRATISTA PRNCIPAL]]),0)</f>
        <v>0</v>
      </c>
      <c r="U4114" s="43" t="str">
        <f>IF(((TODAY()-Tabla2[[#This Row],[FECHA NACIMIENTO]])/365)&lt;18,"Corregir", IF(((TODAY()-Tabla2[[#This Row],[FECHA NACIMIENTO]])/365)&gt;80, "Corregir",ROUNDDOWN(((TODAY()-Tabla2[[#This Row],[FECHA NACIMIENTO]])/365),0)))</f>
        <v>Corregir</v>
      </c>
      <c r="V41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4" s="44" t="str">
        <f>+IF(Tabla2[[#This Row],[Edad]]="Corregir","Corregir","Ok")</f>
        <v>Corregir</v>
      </c>
      <c r="X4114" s="42" t="str">
        <f>+IFERROR(VLOOKUP(Tabla2[[#This Row],[DISTRITO SEGÚN DNI]],Hoja1!$A$2:$B$32,2,FALSE),"No")</f>
        <v>No</v>
      </c>
      <c r="Y4114" s="42" t="str">
        <f>IF(OR(LOWER(Tabla2[[#This Row],[GENERO]])="masculino", LOWER(Tabla2[[#This Row],[GENERO]])="femenino"),"OK","Corregir")</f>
        <v>Corregir</v>
      </c>
      <c r="Z4114" s="42" t="str">
        <f>+IF(Tabla2[[#This Row],[Nro. DNI / CE]]="","Corregir",IF(LEN(Tabla2[[#This Row],[Nro. DNI / CE]])&gt;=8,"OK","Corregir"))</f>
        <v>Corregir</v>
      </c>
      <c r="AA4114" s="42">
        <f>COUNTIF(Tabla2[APELLIDOS Y NOMBRES],Tabla2[[#This Row],[APELLIDOS Y NOMBRES]])</f>
        <v>0</v>
      </c>
      <c r="AB4114" s="42">
        <f>IF(Tabla2[[#This Row],[Trabajador]]&gt;1,1/Tabla2[[#This Row],[Trabajador]],Tabla2[[#This Row],[Trabajador]])</f>
        <v>0</v>
      </c>
      <c r="AC4114" t="str">
        <f>+IFERROR(IF(Tabla2[[#This Row],[FECHA CESE/BAJA]]="","No Aplica",IF(AND(MONTH(Tabla2[[#This Row],[FECHA CESE/BAJA]])=MONTH(TODAY()-30),YEAR(Tabla2[[#This Row],[FECHA CESE/BAJA]])=YEAR(TODAY())),MONTH(TODAY()-30)&amp;"-"&amp;YEAR(TODAY()),"Borrar")),"No aplica")</f>
        <v>No Aplica</v>
      </c>
      <c r="AD4114" t="str">
        <f>+IFERROR(IF(Tabla2[[#This Row],[FECHA INICIO DE LABORES EN OBRA]]="","No Aplica",IF(AND(MONTH(Tabla2[[#This Row],[FECHA INICIO DE LABORES EN OBRA]])=MONTH(TODAY()-30),YEAR(Tabla2[[#This Row],[FECHA INICIO DE LABORES EN OBRA]])=YEAR(TODAY())),MONTH(TODAY()-30)&amp;"-"&amp;YEAR(TODAY()),"No Aplica")),"No Aplica")</f>
        <v>No Aplica</v>
      </c>
    </row>
    <row r="4115" spans="1:30" x14ac:dyDescent="0.25">
      <c r="A4115" s="13"/>
      <c r="B4115" s="15"/>
      <c r="C4115" s="15"/>
      <c r="D4115" s="15"/>
      <c r="E4115" s="15"/>
      <c r="F4115" s="39"/>
      <c r="G4115" s="15"/>
      <c r="H4115" s="15"/>
      <c r="I4115" s="15"/>
      <c r="J4115" s="15"/>
      <c r="K4115" s="15"/>
      <c r="L4115" s="40"/>
      <c r="M4115" s="39"/>
      <c r="N4115" s="41"/>
      <c r="O4115" s="39"/>
      <c r="P4115" s="40"/>
      <c r="Q4115" s="40"/>
      <c r="R4115" s="40" t="str">
        <f>IFERROR(VLOOKUP(Tabla2[[#This Row],[CONTRATISTA PRNCIPAL]],Hoja1!$L$5:$M$9,2,FALSE),"CJV")</f>
        <v>CJV</v>
      </c>
      <c r="S4115" s="40" t="str">
        <f>IF(Tabla2[[#This Row],[EMPRESA]]=Tabla2[[#This Row],[CONTRATISTA PRNCIPAL]],"Principal","Secundaria")</f>
        <v>Principal</v>
      </c>
      <c r="T4115" s="42">
        <f>IFERROR(1/COUNTIF(Tabla2[CONTRATISTA PRNCIPAL],Tabla2[[#This Row],[CONTRATISTA PRNCIPAL]]),0)</f>
        <v>0</v>
      </c>
      <c r="U4115" s="43" t="str">
        <f>IF(((TODAY()-Tabla2[[#This Row],[FECHA NACIMIENTO]])/365)&lt;18,"Corregir", IF(((TODAY()-Tabla2[[#This Row],[FECHA NACIMIENTO]])/365)&gt;80, "Corregir",ROUNDDOWN(((TODAY()-Tabla2[[#This Row],[FECHA NACIMIENTO]])/365),0)))</f>
        <v>Corregir</v>
      </c>
      <c r="V41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5" s="44" t="str">
        <f>+IF(Tabla2[[#This Row],[Edad]]="Corregir","Corregir","Ok")</f>
        <v>Corregir</v>
      </c>
      <c r="X4115" s="42" t="str">
        <f>+IFERROR(VLOOKUP(Tabla2[[#This Row],[DISTRITO SEGÚN DNI]],Hoja1!$A$2:$B$32,2,FALSE),"No")</f>
        <v>No</v>
      </c>
      <c r="Y4115" s="42" t="str">
        <f>IF(OR(LOWER(Tabla2[[#This Row],[GENERO]])="masculino", LOWER(Tabla2[[#This Row],[GENERO]])="femenino"),"OK","Corregir")</f>
        <v>Corregir</v>
      </c>
      <c r="Z4115" s="42" t="str">
        <f>+IF(Tabla2[[#This Row],[Nro. DNI / CE]]="","Corregir",IF(LEN(Tabla2[[#This Row],[Nro. DNI / CE]])&gt;=8,"OK","Corregir"))</f>
        <v>Corregir</v>
      </c>
      <c r="AA4115" s="42">
        <f>COUNTIF(Tabla2[APELLIDOS Y NOMBRES],Tabla2[[#This Row],[APELLIDOS Y NOMBRES]])</f>
        <v>0</v>
      </c>
      <c r="AB4115" s="42">
        <f>IF(Tabla2[[#This Row],[Trabajador]]&gt;1,1/Tabla2[[#This Row],[Trabajador]],Tabla2[[#This Row],[Trabajador]])</f>
        <v>0</v>
      </c>
      <c r="AC4115" t="str">
        <f>+IFERROR(IF(Tabla2[[#This Row],[FECHA CESE/BAJA]]="","No Aplica",IF(AND(MONTH(Tabla2[[#This Row],[FECHA CESE/BAJA]])=MONTH(TODAY()-30),YEAR(Tabla2[[#This Row],[FECHA CESE/BAJA]])=YEAR(TODAY())),MONTH(TODAY()-30)&amp;"-"&amp;YEAR(TODAY()),"Borrar")),"No aplica")</f>
        <v>No Aplica</v>
      </c>
      <c r="AD4115" t="str">
        <f>+IFERROR(IF(Tabla2[[#This Row],[FECHA INICIO DE LABORES EN OBRA]]="","No Aplica",IF(AND(MONTH(Tabla2[[#This Row],[FECHA INICIO DE LABORES EN OBRA]])=MONTH(TODAY()-30),YEAR(Tabla2[[#This Row],[FECHA INICIO DE LABORES EN OBRA]])=YEAR(TODAY())),MONTH(TODAY()-30)&amp;"-"&amp;YEAR(TODAY()),"No Aplica")),"No Aplica")</f>
        <v>No Aplica</v>
      </c>
    </row>
    <row r="4116" spans="1:30" x14ac:dyDescent="0.25">
      <c r="A4116" s="13"/>
      <c r="B4116" s="15"/>
      <c r="C4116" s="15"/>
      <c r="D4116" s="15"/>
      <c r="E4116" s="15"/>
      <c r="F4116" s="39"/>
      <c r="G4116" s="15"/>
      <c r="H4116" s="15"/>
      <c r="I4116" s="15"/>
      <c r="J4116" s="15"/>
      <c r="K4116" s="15"/>
      <c r="L4116" s="40"/>
      <c r="M4116" s="39"/>
      <c r="N4116" s="41"/>
      <c r="O4116" s="39"/>
      <c r="P4116" s="40"/>
      <c r="Q4116" s="40"/>
      <c r="R4116" s="40" t="str">
        <f>IFERROR(VLOOKUP(Tabla2[[#This Row],[CONTRATISTA PRNCIPAL]],Hoja1!$L$5:$M$9,2,FALSE),"CJV")</f>
        <v>CJV</v>
      </c>
      <c r="S4116" s="40" t="str">
        <f>IF(Tabla2[[#This Row],[EMPRESA]]=Tabla2[[#This Row],[CONTRATISTA PRNCIPAL]],"Principal","Secundaria")</f>
        <v>Principal</v>
      </c>
      <c r="T4116" s="42">
        <f>IFERROR(1/COUNTIF(Tabla2[CONTRATISTA PRNCIPAL],Tabla2[[#This Row],[CONTRATISTA PRNCIPAL]]),0)</f>
        <v>0</v>
      </c>
      <c r="U4116" s="43" t="str">
        <f>IF(((TODAY()-Tabla2[[#This Row],[FECHA NACIMIENTO]])/365)&lt;18,"Corregir", IF(((TODAY()-Tabla2[[#This Row],[FECHA NACIMIENTO]])/365)&gt;80, "Corregir",ROUNDDOWN(((TODAY()-Tabla2[[#This Row],[FECHA NACIMIENTO]])/365),0)))</f>
        <v>Corregir</v>
      </c>
      <c r="V41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6" s="44" t="str">
        <f>+IF(Tabla2[[#This Row],[Edad]]="Corregir","Corregir","Ok")</f>
        <v>Corregir</v>
      </c>
      <c r="X4116" s="42" t="str">
        <f>+IFERROR(VLOOKUP(Tabla2[[#This Row],[DISTRITO SEGÚN DNI]],Hoja1!$A$2:$B$32,2,FALSE),"No")</f>
        <v>No</v>
      </c>
      <c r="Y4116" s="42" t="str">
        <f>IF(OR(LOWER(Tabla2[[#This Row],[GENERO]])="masculino", LOWER(Tabla2[[#This Row],[GENERO]])="femenino"),"OK","Corregir")</f>
        <v>Corregir</v>
      </c>
      <c r="Z4116" s="42" t="str">
        <f>+IF(Tabla2[[#This Row],[Nro. DNI / CE]]="","Corregir",IF(LEN(Tabla2[[#This Row],[Nro. DNI / CE]])&gt;=8,"OK","Corregir"))</f>
        <v>Corregir</v>
      </c>
      <c r="AA4116" s="42">
        <f>COUNTIF(Tabla2[APELLIDOS Y NOMBRES],Tabla2[[#This Row],[APELLIDOS Y NOMBRES]])</f>
        <v>0</v>
      </c>
      <c r="AB4116" s="42">
        <f>IF(Tabla2[[#This Row],[Trabajador]]&gt;1,1/Tabla2[[#This Row],[Trabajador]],Tabla2[[#This Row],[Trabajador]])</f>
        <v>0</v>
      </c>
      <c r="AC4116" t="str">
        <f>+IFERROR(IF(Tabla2[[#This Row],[FECHA CESE/BAJA]]="","No Aplica",IF(AND(MONTH(Tabla2[[#This Row],[FECHA CESE/BAJA]])=MONTH(TODAY()-30),YEAR(Tabla2[[#This Row],[FECHA CESE/BAJA]])=YEAR(TODAY())),MONTH(TODAY()-30)&amp;"-"&amp;YEAR(TODAY()),"Borrar")),"No aplica")</f>
        <v>No Aplica</v>
      </c>
      <c r="AD4116" t="str">
        <f>+IFERROR(IF(Tabla2[[#This Row],[FECHA INICIO DE LABORES EN OBRA]]="","No Aplica",IF(AND(MONTH(Tabla2[[#This Row],[FECHA INICIO DE LABORES EN OBRA]])=MONTH(TODAY()-30),YEAR(Tabla2[[#This Row],[FECHA INICIO DE LABORES EN OBRA]])=YEAR(TODAY())),MONTH(TODAY()-30)&amp;"-"&amp;YEAR(TODAY()),"No Aplica")),"No Aplica")</f>
        <v>No Aplica</v>
      </c>
    </row>
    <row r="4117" spans="1:30" x14ac:dyDescent="0.25">
      <c r="A4117" s="13"/>
      <c r="B4117" s="15"/>
      <c r="C4117" s="15"/>
      <c r="D4117" s="15"/>
      <c r="E4117" s="15"/>
      <c r="F4117" s="39"/>
      <c r="G4117" s="15"/>
      <c r="H4117" s="15"/>
      <c r="I4117" s="15"/>
      <c r="J4117" s="15"/>
      <c r="K4117" s="15"/>
      <c r="L4117" s="40"/>
      <c r="M4117" s="39"/>
      <c r="N4117" s="41"/>
      <c r="O4117" s="39"/>
      <c r="P4117" s="40"/>
      <c r="Q4117" s="40"/>
      <c r="R4117" s="40" t="str">
        <f>IFERROR(VLOOKUP(Tabla2[[#This Row],[CONTRATISTA PRNCIPAL]],Hoja1!$L$5:$M$9,2,FALSE),"CJV")</f>
        <v>CJV</v>
      </c>
      <c r="S4117" s="40" t="str">
        <f>IF(Tabla2[[#This Row],[EMPRESA]]=Tabla2[[#This Row],[CONTRATISTA PRNCIPAL]],"Principal","Secundaria")</f>
        <v>Principal</v>
      </c>
      <c r="T4117" s="42">
        <f>IFERROR(1/COUNTIF(Tabla2[CONTRATISTA PRNCIPAL],Tabla2[[#This Row],[CONTRATISTA PRNCIPAL]]),0)</f>
        <v>0</v>
      </c>
      <c r="U4117" s="43" t="str">
        <f>IF(((TODAY()-Tabla2[[#This Row],[FECHA NACIMIENTO]])/365)&lt;18,"Corregir", IF(((TODAY()-Tabla2[[#This Row],[FECHA NACIMIENTO]])/365)&gt;80, "Corregir",ROUNDDOWN(((TODAY()-Tabla2[[#This Row],[FECHA NACIMIENTO]])/365),0)))</f>
        <v>Corregir</v>
      </c>
      <c r="V41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7" s="44" t="str">
        <f>+IF(Tabla2[[#This Row],[Edad]]="Corregir","Corregir","Ok")</f>
        <v>Corregir</v>
      </c>
      <c r="X4117" s="42" t="str">
        <f>+IFERROR(VLOOKUP(Tabla2[[#This Row],[DISTRITO SEGÚN DNI]],Hoja1!$A$2:$B$32,2,FALSE),"No")</f>
        <v>No</v>
      </c>
      <c r="Y4117" s="42" t="str">
        <f>IF(OR(LOWER(Tabla2[[#This Row],[GENERO]])="masculino", LOWER(Tabla2[[#This Row],[GENERO]])="femenino"),"OK","Corregir")</f>
        <v>Corregir</v>
      </c>
      <c r="Z4117" s="42" t="str">
        <f>+IF(Tabla2[[#This Row],[Nro. DNI / CE]]="","Corregir",IF(LEN(Tabla2[[#This Row],[Nro. DNI / CE]])&gt;=8,"OK","Corregir"))</f>
        <v>Corregir</v>
      </c>
      <c r="AA4117" s="42">
        <f>COUNTIF(Tabla2[APELLIDOS Y NOMBRES],Tabla2[[#This Row],[APELLIDOS Y NOMBRES]])</f>
        <v>0</v>
      </c>
      <c r="AB4117" s="42">
        <f>IF(Tabla2[[#This Row],[Trabajador]]&gt;1,1/Tabla2[[#This Row],[Trabajador]],Tabla2[[#This Row],[Trabajador]])</f>
        <v>0</v>
      </c>
      <c r="AC4117" t="str">
        <f>+IFERROR(IF(Tabla2[[#This Row],[FECHA CESE/BAJA]]="","No Aplica",IF(AND(MONTH(Tabla2[[#This Row],[FECHA CESE/BAJA]])=MONTH(TODAY()-30),YEAR(Tabla2[[#This Row],[FECHA CESE/BAJA]])=YEAR(TODAY())),MONTH(TODAY()-30)&amp;"-"&amp;YEAR(TODAY()),"Borrar")),"No aplica")</f>
        <v>No Aplica</v>
      </c>
      <c r="AD4117" t="str">
        <f>+IFERROR(IF(Tabla2[[#This Row],[FECHA INICIO DE LABORES EN OBRA]]="","No Aplica",IF(AND(MONTH(Tabla2[[#This Row],[FECHA INICIO DE LABORES EN OBRA]])=MONTH(TODAY()-30),YEAR(Tabla2[[#This Row],[FECHA INICIO DE LABORES EN OBRA]])=YEAR(TODAY())),MONTH(TODAY()-30)&amp;"-"&amp;YEAR(TODAY()),"No Aplica")),"No Aplica")</f>
        <v>No Aplica</v>
      </c>
    </row>
    <row r="4118" spans="1:30" x14ac:dyDescent="0.25">
      <c r="A4118" s="13"/>
      <c r="B4118" s="15"/>
      <c r="C4118" s="15"/>
      <c r="D4118" s="15"/>
      <c r="E4118" s="15"/>
      <c r="F4118" s="39"/>
      <c r="G4118" s="15"/>
      <c r="H4118" s="15"/>
      <c r="I4118" s="15"/>
      <c r="J4118" s="15"/>
      <c r="K4118" s="15"/>
      <c r="L4118" s="40"/>
      <c r="M4118" s="39"/>
      <c r="N4118" s="41"/>
      <c r="O4118" s="39"/>
      <c r="P4118" s="40"/>
      <c r="Q4118" s="40"/>
      <c r="R4118" s="40" t="str">
        <f>IFERROR(VLOOKUP(Tabla2[[#This Row],[CONTRATISTA PRNCIPAL]],Hoja1!$L$5:$M$9,2,FALSE),"CJV")</f>
        <v>CJV</v>
      </c>
      <c r="S4118" s="40" t="str">
        <f>IF(Tabla2[[#This Row],[EMPRESA]]=Tabla2[[#This Row],[CONTRATISTA PRNCIPAL]],"Principal","Secundaria")</f>
        <v>Principal</v>
      </c>
      <c r="T4118" s="42">
        <f>IFERROR(1/COUNTIF(Tabla2[CONTRATISTA PRNCIPAL],Tabla2[[#This Row],[CONTRATISTA PRNCIPAL]]),0)</f>
        <v>0</v>
      </c>
      <c r="U4118" s="43" t="str">
        <f>IF(((TODAY()-Tabla2[[#This Row],[FECHA NACIMIENTO]])/365)&lt;18,"Corregir", IF(((TODAY()-Tabla2[[#This Row],[FECHA NACIMIENTO]])/365)&gt;80, "Corregir",ROUNDDOWN(((TODAY()-Tabla2[[#This Row],[FECHA NACIMIENTO]])/365),0)))</f>
        <v>Corregir</v>
      </c>
      <c r="V41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8" s="44" t="str">
        <f>+IF(Tabla2[[#This Row],[Edad]]="Corregir","Corregir","Ok")</f>
        <v>Corregir</v>
      </c>
      <c r="X4118" s="42" t="str">
        <f>+IFERROR(VLOOKUP(Tabla2[[#This Row],[DISTRITO SEGÚN DNI]],Hoja1!$A$2:$B$32,2,FALSE),"No")</f>
        <v>No</v>
      </c>
      <c r="Y4118" s="42" t="str">
        <f>IF(OR(LOWER(Tabla2[[#This Row],[GENERO]])="masculino", LOWER(Tabla2[[#This Row],[GENERO]])="femenino"),"OK","Corregir")</f>
        <v>Corregir</v>
      </c>
      <c r="Z4118" s="42" t="str">
        <f>+IF(Tabla2[[#This Row],[Nro. DNI / CE]]="","Corregir",IF(LEN(Tabla2[[#This Row],[Nro. DNI / CE]])&gt;=8,"OK","Corregir"))</f>
        <v>Corregir</v>
      </c>
      <c r="AA4118" s="42">
        <f>COUNTIF(Tabla2[APELLIDOS Y NOMBRES],Tabla2[[#This Row],[APELLIDOS Y NOMBRES]])</f>
        <v>0</v>
      </c>
      <c r="AB4118" s="42">
        <f>IF(Tabla2[[#This Row],[Trabajador]]&gt;1,1/Tabla2[[#This Row],[Trabajador]],Tabla2[[#This Row],[Trabajador]])</f>
        <v>0</v>
      </c>
      <c r="AC4118" t="str">
        <f>+IFERROR(IF(Tabla2[[#This Row],[FECHA CESE/BAJA]]="","No Aplica",IF(AND(MONTH(Tabla2[[#This Row],[FECHA CESE/BAJA]])=MONTH(TODAY()-30),YEAR(Tabla2[[#This Row],[FECHA CESE/BAJA]])=YEAR(TODAY())),MONTH(TODAY()-30)&amp;"-"&amp;YEAR(TODAY()),"Borrar")),"No aplica")</f>
        <v>No Aplica</v>
      </c>
      <c r="AD4118" t="str">
        <f>+IFERROR(IF(Tabla2[[#This Row],[FECHA INICIO DE LABORES EN OBRA]]="","No Aplica",IF(AND(MONTH(Tabla2[[#This Row],[FECHA INICIO DE LABORES EN OBRA]])=MONTH(TODAY()-30),YEAR(Tabla2[[#This Row],[FECHA INICIO DE LABORES EN OBRA]])=YEAR(TODAY())),MONTH(TODAY()-30)&amp;"-"&amp;YEAR(TODAY()),"No Aplica")),"No Aplica")</f>
        <v>No Aplica</v>
      </c>
    </row>
    <row r="4119" spans="1:30" x14ac:dyDescent="0.25">
      <c r="A4119" s="13"/>
      <c r="B4119" s="15"/>
      <c r="C4119" s="15"/>
      <c r="D4119" s="15"/>
      <c r="E4119" s="15"/>
      <c r="F4119" s="39"/>
      <c r="G4119" s="15"/>
      <c r="H4119" s="15"/>
      <c r="I4119" s="15"/>
      <c r="J4119" s="15"/>
      <c r="K4119" s="15"/>
      <c r="L4119" s="40"/>
      <c r="M4119" s="39"/>
      <c r="N4119" s="41"/>
      <c r="O4119" s="39"/>
      <c r="P4119" s="40"/>
      <c r="Q4119" s="40"/>
      <c r="R4119" s="40" t="str">
        <f>IFERROR(VLOOKUP(Tabla2[[#This Row],[CONTRATISTA PRNCIPAL]],Hoja1!$L$5:$M$9,2,FALSE),"CJV")</f>
        <v>CJV</v>
      </c>
      <c r="S4119" s="40" t="str">
        <f>IF(Tabla2[[#This Row],[EMPRESA]]=Tabla2[[#This Row],[CONTRATISTA PRNCIPAL]],"Principal","Secundaria")</f>
        <v>Principal</v>
      </c>
      <c r="T4119" s="42">
        <f>IFERROR(1/COUNTIF(Tabla2[CONTRATISTA PRNCIPAL],Tabla2[[#This Row],[CONTRATISTA PRNCIPAL]]),0)</f>
        <v>0</v>
      </c>
      <c r="U4119" s="43" t="str">
        <f>IF(((TODAY()-Tabla2[[#This Row],[FECHA NACIMIENTO]])/365)&lt;18,"Corregir", IF(((TODAY()-Tabla2[[#This Row],[FECHA NACIMIENTO]])/365)&gt;80, "Corregir",ROUNDDOWN(((TODAY()-Tabla2[[#This Row],[FECHA NACIMIENTO]])/365),0)))</f>
        <v>Corregir</v>
      </c>
      <c r="V41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19" s="44" t="str">
        <f>+IF(Tabla2[[#This Row],[Edad]]="Corregir","Corregir","Ok")</f>
        <v>Corregir</v>
      </c>
      <c r="X4119" s="42" t="str">
        <f>+IFERROR(VLOOKUP(Tabla2[[#This Row],[DISTRITO SEGÚN DNI]],Hoja1!$A$2:$B$32,2,FALSE),"No")</f>
        <v>No</v>
      </c>
      <c r="Y4119" s="42" t="str">
        <f>IF(OR(LOWER(Tabla2[[#This Row],[GENERO]])="masculino", LOWER(Tabla2[[#This Row],[GENERO]])="femenino"),"OK","Corregir")</f>
        <v>Corregir</v>
      </c>
      <c r="Z4119" s="42" t="str">
        <f>+IF(Tabla2[[#This Row],[Nro. DNI / CE]]="","Corregir",IF(LEN(Tabla2[[#This Row],[Nro. DNI / CE]])&gt;=8,"OK","Corregir"))</f>
        <v>Corregir</v>
      </c>
      <c r="AA4119" s="42">
        <f>COUNTIF(Tabla2[APELLIDOS Y NOMBRES],Tabla2[[#This Row],[APELLIDOS Y NOMBRES]])</f>
        <v>0</v>
      </c>
      <c r="AB4119" s="42">
        <f>IF(Tabla2[[#This Row],[Trabajador]]&gt;1,1/Tabla2[[#This Row],[Trabajador]],Tabla2[[#This Row],[Trabajador]])</f>
        <v>0</v>
      </c>
      <c r="AC4119" t="str">
        <f>+IFERROR(IF(Tabla2[[#This Row],[FECHA CESE/BAJA]]="","No Aplica",IF(AND(MONTH(Tabla2[[#This Row],[FECHA CESE/BAJA]])=MONTH(TODAY()-30),YEAR(Tabla2[[#This Row],[FECHA CESE/BAJA]])=YEAR(TODAY())),MONTH(TODAY()-30)&amp;"-"&amp;YEAR(TODAY()),"Borrar")),"No aplica")</f>
        <v>No Aplica</v>
      </c>
      <c r="AD4119" t="str">
        <f>+IFERROR(IF(Tabla2[[#This Row],[FECHA INICIO DE LABORES EN OBRA]]="","No Aplica",IF(AND(MONTH(Tabla2[[#This Row],[FECHA INICIO DE LABORES EN OBRA]])=MONTH(TODAY()-30),YEAR(Tabla2[[#This Row],[FECHA INICIO DE LABORES EN OBRA]])=YEAR(TODAY())),MONTH(TODAY()-30)&amp;"-"&amp;YEAR(TODAY()),"No Aplica")),"No Aplica")</f>
        <v>No Aplica</v>
      </c>
    </row>
    <row r="4120" spans="1:30" x14ac:dyDescent="0.25">
      <c r="A4120" s="13"/>
      <c r="B4120" s="15"/>
      <c r="C4120" s="15"/>
      <c r="D4120" s="15"/>
      <c r="E4120" s="15"/>
      <c r="F4120" s="39"/>
      <c r="G4120" s="15"/>
      <c r="H4120" s="15"/>
      <c r="I4120" s="15"/>
      <c r="J4120" s="15"/>
      <c r="K4120" s="15"/>
      <c r="L4120" s="40"/>
      <c r="M4120" s="39"/>
      <c r="N4120" s="41"/>
      <c r="O4120" s="39"/>
      <c r="P4120" s="40"/>
      <c r="Q4120" s="40"/>
      <c r="R4120" s="40" t="str">
        <f>IFERROR(VLOOKUP(Tabla2[[#This Row],[CONTRATISTA PRNCIPAL]],Hoja1!$L$5:$M$9,2,FALSE),"CJV")</f>
        <v>CJV</v>
      </c>
      <c r="S4120" s="40" t="str">
        <f>IF(Tabla2[[#This Row],[EMPRESA]]=Tabla2[[#This Row],[CONTRATISTA PRNCIPAL]],"Principal","Secundaria")</f>
        <v>Principal</v>
      </c>
      <c r="T4120" s="42">
        <f>IFERROR(1/COUNTIF(Tabla2[CONTRATISTA PRNCIPAL],Tabla2[[#This Row],[CONTRATISTA PRNCIPAL]]),0)</f>
        <v>0</v>
      </c>
      <c r="U4120" s="43" t="str">
        <f>IF(((TODAY()-Tabla2[[#This Row],[FECHA NACIMIENTO]])/365)&lt;18,"Corregir", IF(((TODAY()-Tabla2[[#This Row],[FECHA NACIMIENTO]])/365)&gt;80, "Corregir",ROUNDDOWN(((TODAY()-Tabla2[[#This Row],[FECHA NACIMIENTO]])/365),0)))</f>
        <v>Corregir</v>
      </c>
      <c r="V41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0" s="44" t="str">
        <f>+IF(Tabla2[[#This Row],[Edad]]="Corregir","Corregir","Ok")</f>
        <v>Corregir</v>
      </c>
      <c r="X4120" s="42" t="str">
        <f>+IFERROR(VLOOKUP(Tabla2[[#This Row],[DISTRITO SEGÚN DNI]],Hoja1!$A$2:$B$32,2,FALSE),"No")</f>
        <v>No</v>
      </c>
      <c r="Y4120" s="42" t="str">
        <f>IF(OR(LOWER(Tabla2[[#This Row],[GENERO]])="masculino", LOWER(Tabla2[[#This Row],[GENERO]])="femenino"),"OK","Corregir")</f>
        <v>Corregir</v>
      </c>
      <c r="Z4120" s="42" t="str">
        <f>+IF(Tabla2[[#This Row],[Nro. DNI / CE]]="","Corregir",IF(LEN(Tabla2[[#This Row],[Nro. DNI / CE]])&gt;=8,"OK","Corregir"))</f>
        <v>Corregir</v>
      </c>
      <c r="AA4120" s="42">
        <f>COUNTIF(Tabla2[APELLIDOS Y NOMBRES],Tabla2[[#This Row],[APELLIDOS Y NOMBRES]])</f>
        <v>0</v>
      </c>
      <c r="AB4120" s="42">
        <f>IF(Tabla2[[#This Row],[Trabajador]]&gt;1,1/Tabla2[[#This Row],[Trabajador]],Tabla2[[#This Row],[Trabajador]])</f>
        <v>0</v>
      </c>
      <c r="AC4120" t="str">
        <f>+IFERROR(IF(Tabla2[[#This Row],[FECHA CESE/BAJA]]="","No Aplica",IF(AND(MONTH(Tabla2[[#This Row],[FECHA CESE/BAJA]])=MONTH(TODAY()-30),YEAR(Tabla2[[#This Row],[FECHA CESE/BAJA]])=YEAR(TODAY())),MONTH(TODAY()-30)&amp;"-"&amp;YEAR(TODAY()),"Borrar")),"No aplica")</f>
        <v>No Aplica</v>
      </c>
      <c r="AD4120" t="str">
        <f>+IFERROR(IF(Tabla2[[#This Row],[FECHA INICIO DE LABORES EN OBRA]]="","No Aplica",IF(AND(MONTH(Tabla2[[#This Row],[FECHA INICIO DE LABORES EN OBRA]])=MONTH(TODAY()-30),YEAR(Tabla2[[#This Row],[FECHA INICIO DE LABORES EN OBRA]])=YEAR(TODAY())),MONTH(TODAY()-30)&amp;"-"&amp;YEAR(TODAY()),"No Aplica")),"No Aplica")</f>
        <v>No Aplica</v>
      </c>
    </row>
    <row r="4121" spans="1:30" x14ac:dyDescent="0.25">
      <c r="A4121" s="13"/>
      <c r="B4121" s="15"/>
      <c r="C4121" s="15"/>
      <c r="D4121" s="15"/>
      <c r="E4121" s="15"/>
      <c r="F4121" s="39"/>
      <c r="G4121" s="15"/>
      <c r="H4121" s="15"/>
      <c r="I4121" s="15"/>
      <c r="J4121" s="15"/>
      <c r="K4121" s="15"/>
      <c r="L4121" s="40"/>
      <c r="M4121" s="39"/>
      <c r="N4121" s="41"/>
      <c r="O4121" s="39"/>
      <c r="P4121" s="40"/>
      <c r="Q4121" s="40"/>
      <c r="R4121" s="40" t="str">
        <f>IFERROR(VLOOKUP(Tabla2[[#This Row],[CONTRATISTA PRNCIPAL]],Hoja1!$L$5:$M$9,2,FALSE),"CJV")</f>
        <v>CJV</v>
      </c>
      <c r="S4121" s="40" t="str">
        <f>IF(Tabla2[[#This Row],[EMPRESA]]=Tabla2[[#This Row],[CONTRATISTA PRNCIPAL]],"Principal","Secundaria")</f>
        <v>Principal</v>
      </c>
      <c r="T4121" s="42">
        <f>IFERROR(1/COUNTIF(Tabla2[CONTRATISTA PRNCIPAL],Tabla2[[#This Row],[CONTRATISTA PRNCIPAL]]),0)</f>
        <v>0</v>
      </c>
      <c r="U4121" s="43" t="str">
        <f>IF(((TODAY()-Tabla2[[#This Row],[FECHA NACIMIENTO]])/365)&lt;18,"Corregir", IF(((TODAY()-Tabla2[[#This Row],[FECHA NACIMIENTO]])/365)&gt;80, "Corregir",ROUNDDOWN(((TODAY()-Tabla2[[#This Row],[FECHA NACIMIENTO]])/365),0)))</f>
        <v>Corregir</v>
      </c>
      <c r="V41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1" s="44" t="str">
        <f>+IF(Tabla2[[#This Row],[Edad]]="Corregir","Corregir","Ok")</f>
        <v>Corregir</v>
      </c>
      <c r="X4121" s="42" t="str">
        <f>+IFERROR(VLOOKUP(Tabla2[[#This Row],[DISTRITO SEGÚN DNI]],Hoja1!$A$2:$B$32,2,FALSE),"No")</f>
        <v>No</v>
      </c>
      <c r="Y4121" s="42" t="str">
        <f>IF(OR(LOWER(Tabla2[[#This Row],[GENERO]])="masculino", LOWER(Tabla2[[#This Row],[GENERO]])="femenino"),"OK","Corregir")</f>
        <v>Corregir</v>
      </c>
      <c r="Z4121" s="42" t="str">
        <f>+IF(Tabla2[[#This Row],[Nro. DNI / CE]]="","Corregir",IF(LEN(Tabla2[[#This Row],[Nro. DNI / CE]])&gt;=8,"OK","Corregir"))</f>
        <v>Corregir</v>
      </c>
      <c r="AA4121" s="42">
        <f>COUNTIF(Tabla2[APELLIDOS Y NOMBRES],Tabla2[[#This Row],[APELLIDOS Y NOMBRES]])</f>
        <v>0</v>
      </c>
      <c r="AB4121" s="42">
        <f>IF(Tabla2[[#This Row],[Trabajador]]&gt;1,1/Tabla2[[#This Row],[Trabajador]],Tabla2[[#This Row],[Trabajador]])</f>
        <v>0</v>
      </c>
      <c r="AC4121" t="str">
        <f>+IFERROR(IF(Tabla2[[#This Row],[FECHA CESE/BAJA]]="","No Aplica",IF(AND(MONTH(Tabla2[[#This Row],[FECHA CESE/BAJA]])=MONTH(TODAY()-30),YEAR(Tabla2[[#This Row],[FECHA CESE/BAJA]])=YEAR(TODAY())),MONTH(TODAY()-30)&amp;"-"&amp;YEAR(TODAY()),"Borrar")),"No aplica")</f>
        <v>No Aplica</v>
      </c>
      <c r="AD4121" t="str">
        <f>+IFERROR(IF(Tabla2[[#This Row],[FECHA INICIO DE LABORES EN OBRA]]="","No Aplica",IF(AND(MONTH(Tabla2[[#This Row],[FECHA INICIO DE LABORES EN OBRA]])=MONTH(TODAY()-30),YEAR(Tabla2[[#This Row],[FECHA INICIO DE LABORES EN OBRA]])=YEAR(TODAY())),MONTH(TODAY()-30)&amp;"-"&amp;YEAR(TODAY()),"No Aplica")),"No Aplica")</f>
        <v>No Aplica</v>
      </c>
    </row>
    <row r="4122" spans="1:30" x14ac:dyDescent="0.25">
      <c r="A4122" s="13"/>
      <c r="B4122" s="15"/>
      <c r="C4122" s="15"/>
      <c r="D4122" s="15"/>
      <c r="E4122" s="15"/>
      <c r="F4122" s="39"/>
      <c r="G4122" s="15"/>
      <c r="H4122" s="15"/>
      <c r="I4122" s="15"/>
      <c r="J4122" s="15"/>
      <c r="K4122" s="15"/>
      <c r="L4122" s="40"/>
      <c r="M4122" s="39"/>
      <c r="N4122" s="41"/>
      <c r="O4122" s="39"/>
      <c r="P4122" s="40"/>
      <c r="Q4122" s="40"/>
      <c r="R4122" s="40" t="str">
        <f>IFERROR(VLOOKUP(Tabla2[[#This Row],[CONTRATISTA PRNCIPAL]],Hoja1!$L$5:$M$9,2,FALSE),"CJV")</f>
        <v>CJV</v>
      </c>
      <c r="S4122" s="40" t="str">
        <f>IF(Tabla2[[#This Row],[EMPRESA]]=Tabla2[[#This Row],[CONTRATISTA PRNCIPAL]],"Principal","Secundaria")</f>
        <v>Principal</v>
      </c>
      <c r="T4122" s="42">
        <f>IFERROR(1/COUNTIF(Tabla2[CONTRATISTA PRNCIPAL],Tabla2[[#This Row],[CONTRATISTA PRNCIPAL]]),0)</f>
        <v>0</v>
      </c>
      <c r="U4122" s="43" t="str">
        <f>IF(((TODAY()-Tabla2[[#This Row],[FECHA NACIMIENTO]])/365)&lt;18,"Corregir", IF(((TODAY()-Tabla2[[#This Row],[FECHA NACIMIENTO]])/365)&gt;80, "Corregir",ROUNDDOWN(((TODAY()-Tabla2[[#This Row],[FECHA NACIMIENTO]])/365),0)))</f>
        <v>Corregir</v>
      </c>
      <c r="V41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2" s="44" t="str">
        <f>+IF(Tabla2[[#This Row],[Edad]]="Corregir","Corregir","Ok")</f>
        <v>Corregir</v>
      </c>
      <c r="X4122" s="42" t="str">
        <f>+IFERROR(VLOOKUP(Tabla2[[#This Row],[DISTRITO SEGÚN DNI]],Hoja1!$A$2:$B$32,2,FALSE),"No")</f>
        <v>No</v>
      </c>
      <c r="Y4122" s="42" t="str">
        <f>IF(OR(LOWER(Tabla2[[#This Row],[GENERO]])="masculino", LOWER(Tabla2[[#This Row],[GENERO]])="femenino"),"OK","Corregir")</f>
        <v>Corregir</v>
      </c>
      <c r="Z4122" s="42" t="str">
        <f>+IF(Tabla2[[#This Row],[Nro. DNI / CE]]="","Corregir",IF(LEN(Tabla2[[#This Row],[Nro. DNI / CE]])&gt;=8,"OK","Corregir"))</f>
        <v>Corregir</v>
      </c>
      <c r="AA4122" s="42">
        <f>COUNTIF(Tabla2[APELLIDOS Y NOMBRES],Tabla2[[#This Row],[APELLIDOS Y NOMBRES]])</f>
        <v>0</v>
      </c>
      <c r="AB4122" s="42">
        <f>IF(Tabla2[[#This Row],[Trabajador]]&gt;1,1/Tabla2[[#This Row],[Trabajador]],Tabla2[[#This Row],[Trabajador]])</f>
        <v>0</v>
      </c>
      <c r="AC4122" t="str">
        <f>+IFERROR(IF(Tabla2[[#This Row],[FECHA CESE/BAJA]]="","No Aplica",IF(AND(MONTH(Tabla2[[#This Row],[FECHA CESE/BAJA]])=MONTH(TODAY()-30),YEAR(Tabla2[[#This Row],[FECHA CESE/BAJA]])=YEAR(TODAY())),MONTH(TODAY()-30)&amp;"-"&amp;YEAR(TODAY()),"Borrar")),"No aplica")</f>
        <v>No Aplica</v>
      </c>
      <c r="AD4122" t="str">
        <f>+IFERROR(IF(Tabla2[[#This Row],[FECHA INICIO DE LABORES EN OBRA]]="","No Aplica",IF(AND(MONTH(Tabla2[[#This Row],[FECHA INICIO DE LABORES EN OBRA]])=MONTH(TODAY()-30),YEAR(Tabla2[[#This Row],[FECHA INICIO DE LABORES EN OBRA]])=YEAR(TODAY())),MONTH(TODAY()-30)&amp;"-"&amp;YEAR(TODAY()),"No Aplica")),"No Aplica")</f>
        <v>No Aplica</v>
      </c>
    </row>
    <row r="4123" spans="1:30" x14ac:dyDescent="0.25">
      <c r="A4123" s="13"/>
      <c r="B4123" s="15"/>
      <c r="C4123" s="15"/>
      <c r="D4123" s="15"/>
      <c r="E4123" s="15"/>
      <c r="F4123" s="39"/>
      <c r="G4123" s="15"/>
      <c r="H4123" s="15"/>
      <c r="I4123" s="15"/>
      <c r="J4123" s="15"/>
      <c r="K4123" s="15"/>
      <c r="L4123" s="40"/>
      <c r="M4123" s="39"/>
      <c r="N4123" s="41"/>
      <c r="O4123" s="39"/>
      <c r="P4123" s="40"/>
      <c r="Q4123" s="40"/>
      <c r="R4123" s="40" t="str">
        <f>IFERROR(VLOOKUP(Tabla2[[#This Row],[CONTRATISTA PRNCIPAL]],Hoja1!$L$5:$M$9,2,FALSE),"CJV")</f>
        <v>CJV</v>
      </c>
      <c r="S4123" s="40" t="str">
        <f>IF(Tabla2[[#This Row],[EMPRESA]]=Tabla2[[#This Row],[CONTRATISTA PRNCIPAL]],"Principal","Secundaria")</f>
        <v>Principal</v>
      </c>
      <c r="T4123" s="42">
        <f>IFERROR(1/COUNTIF(Tabla2[CONTRATISTA PRNCIPAL],Tabla2[[#This Row],[CONTRATISTA PRNCIPAL]]),0)</f>
        <v>0</v>
      </c>
      <c r="U4123" s="43" t="str">
        <f>IF(((TODAY()-Tabla2[[#This Row],[FECHA NACIMIENTO]])/365)&lt;18,"Corregir", IF(((TODAY()-Tabla2[[#This Row],[FECHA NACIMIENTO]])/365)&gt;80, "Corregir",ROUNDDOWN(((TODAY()-Tabla2[[#This Row],[FECHA NACIMIENTO]])/365),0)))</f>
        <v>Corregir</v>
      </c>
      <c r="V41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3" s="44" t="str">
        <f>+IF(Tabla2[[#This Row],[Edad]]="Corregir","Corregir","Ok")</f>
        <v>Corregir</v>
      </c>
      <c r="X4123" s="42" t="str">
        <f>+IFERROR(VLOOKUP(Tabla2[[#This Row],[DISTRITO SEGÚN DNI]],Hoja1!$A$2:$B$32,2,FALSE),"No")</f>
        <v>No</v>
      </c>
      <c r="Y4123" s="42" t="str">
        <f>IF(OR(LOWER(Tabla2[[#This Row],[GENERO]])="masculino", LOWER(Tabla2[[#This Row],[GENERO]])="femenino"),"OK","Corregir")</f>
        <v>Corregir</v>
      </c>
      <c r="Z4123" s="42" t="str">
        <f>+IF(Tabla2[[#This Row],[Nro. DNI / CE]]="","Corregir",IF(LEN(Tabla2[[#This Row],[Nro. DNI / CE]])&gt;=8,"OK","Corregir"))</f>
        <v>Corregir</v>
      </c>
      <c r="AA4123" s="42">
        <f>COUNTIF(Tabla2[APELLIDOS Y NOMBRES],Tabla2[[#This Row],[APELLIDOS Y NOMBRES]])</f>
        <v>0</v>
      </c>
      <c r="AB4123" s="42">
        <f>IF(Tabla2[[#This Row],[Trabajador]]&gt;1,1/Tabla2[[#This Row],[Trabajador]],Tabla2[[#This Row],[Trabajador]])</f>
        <v>0</v>
      </c>
      <c r="AC4123" t="str">
        <f>+IFERROR(IF(Tabla2[[#This Row],[FECHA CESE/BAJA]]="","No Aplica",IF(AND(MONTH(Tabla2[[#This Row],[FECHA CESE/BAJA]])=MONTH(TODAY()-30),YEAR(Tabla2[[#This Row],[FECHA CESE/BAJA]])=YEAR(TODAY())),MONTH(TODAY()-30)&amp;"-"&amp;YEAR(TODAY()),"Borrar")),"No aplica")</f>
        <v>No Aplica</v>
      </c>
      <c r="AD4123" t="str">
        <f>+IFERROR(IF(Tabla2[[#This Row],[FECHA INICIO DE LABORES EN OBRA]]="","No Aplica",IF(AND(MONTH(Tabla2[[#This Row],[FECHA INICIO DE LABORES EN OBRA]])=MONTH(TODAY()-30),YEAR(Tabla2[[#This Row],[FECHA INICIO DE LABORES EN OBRA]])=YEAR(TODAY())),MONTH(TODAY()-30)&amp;"-"&amp;YEAR(TODAY()),"No Aplica")),"No Aplica")</f>
        <v>No Aplica</v>
      </c>
    </row>
    <row r="4124" spans="1:30" x14ac:dyDescent="0.25">
      <c r="A4124" s="13"/>
      <c r="B4124" s="15"/>
      <c r="C4124" s="15"/>
      <c r="D4124" s="15"/>
      <c r="E4124" s="15"/>
      <c r="F4124" s="39"/>
      <c r="G4124" s="15"/>
      <c r="H4124" s="15"/>
      <c r="I4124" s="15"/>
      <c r="J4124" s="15"/>
      <c r="K4124" s="15"/>
      <c r="L4124" s="40"/>
      <c r="M4124" s="39"/>
      <c r="N4124" s="41"/>
      <c r="O4124" s="39"/>
      <c r="P4124" s="40"/>
      <c r="Q4124" s="40"/>
      <c r="R4124" s="40" t="str">
        <f>IFERROR(VLOOKUP(Tabla2[[#This Row],[CONTRATISTA PRNCIPAL]],Hoja1!$L$5:$M$9,2,FALSE),"CJV")</f>
        <v>CJV</v>
      </c>
      <c r="S4124" s="40" t="str">
        <f>IF(Tabla2[[#This Row],[EMPRESA]]=Tabla2[[#This Row],[CONTRATISTA PRNCIPAL]],"Principal","Secundaria")</f>
        <v>Principal</v>
      </c>
      <c r="T4124" s="42">
        <f>IFERROR(1/COUNTIF(Tabla2[CONTRATISTA PRNCIPAL],Tabla2[[#This Row],[CONTRATISTA PRNCIPAL]]),0)</f>
        <v>0</v>
      </c>
      <c r="U4124" s="43" t="str">
        <f>IF(((TODAY()-Tabla2[[#This Row],[FECHA NACIMIENTO]])/365)&lt;18,"Corregir", IF(((TODAY()-Tabla2[[#This Row],[FECHA NACIMIENTO]])/365)&gt;80, "Corregir",ROUNDDOWN(((TODAY()-Tabla2[[#This Row],[FECHA NACIMIENTO]])/365),0)))</f>
        <v>Corregir</v>
      </c>
      <c r="V41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4" s="44" t="str">
        <f>+IF(Tabla2[[#This Row],[Edad]]="Corregir","Corregir","Ok")</f>
        <v>Corregir</v>
      </c>
      <c r="X4124" s="42" t="str">
        <f>+IFERROR(VLOOKUP(Tabla2[[#This Row],[DISTRITO SEGÚN DNI]],Hoja1!$A$2:$B$32,2,FALSE),"No")</f>
        <v>No</v>
      </c>
      <c r="Y4124" s="42" t="str">
        <f>IF(OR(LOWER(Tabla2[[#This Row],[GENERO]])="masculino", LOWER(Tabla2[[#This Row],[GENERO]])="femenino"),"OK","Corregir")</f>
        <v>Corregir</v>
      </c>
      <c r="Z4124" s="42" t="str">
        <f>+IF(Tabla2[[#This Row],[Nro. DNI / CE]]="","Corregir",IF(LEN(Tabla2[[#This Row],[Nro. DNI / CE]])&gt;=8,"OK","Corregir"))</f>
        <v>Corregir</v>
      </c>
      <c r="AA4124" s="42">
        <f>COUNTIF(Tabla2[APELLIDOS Y NOMBRES],Tabla2[[#This Row],[APELLIDOS Y NOMBRES]])</f>
        <v>0</v>
      </c>
      <c r="AB4124" s="42">
        <f>IF(Tabla2[[#This Row],[Trabajador]]&gt;1,1/Tabla2[[#This Row],[Trabajador]],Tabla2[[#This Row],[Trabajador]])</f>
        <v>0</v>
      </c>
      <c r="AC4124" t="str">
        <f>+IFERROR(IF(Tabla2[[#This Row],[FECHA CESE/BAJA]]="","No Aplica",IF(AND(MONTH(Tabla2[[#This Row],[FECHA CESE/BAJA]])=MONTH(TODAY()-30),YEAR(Tabla2[[#This Row],[FECHA CESE/BAJA]])=YEAR(TODAY())),MONTH(TODAY()-30)&amp;"-"&amp;YEAR(TODAY()),"Borrar")),"No aplica")</f>
        <v>No Aplica</v>
      </c>
      <c r="AD4124" t="str">
        <f>+IFERROR(IF(Tabla2[[#This Row],[FECHA INICIO DE LABORES EN OBRA]]="","No Aplica",IF(AND(MONTH(Tabla2[[#This Row],[FECHA INICIO DE LABORES EN OBRA]])=MONTH(TODAY()-30),YEAR(Tabla2[[#This Row],[FECHA INICIO DE LABORES EN OBRA]])=YEAR(TODAY())),MONTH(TODAY()-30)&amp;"-"&amp;YEAR(TODAY()),"No Aplica")),"No Aplica")</f>
        <v>No Aplica</v>
      </c>
    </row>
    <row r="4125" spans="1:30" x14ac:dyDescent="0.25">
      <c r="A4125" s="13"/>
      <c r="B4125" s="15"/>
      <c r="C4125" s="15"/>
      <c r="D4125" s="15"/>
      <c r="E4125" s="15"/>
      <c r="F4125" s="39"/>
      <c r="G4125" s="15"/>
      <c r="H4125" s="15"/>
      <c r="I4125" s="15"/>
      <c r="J4125" s="15"/>
      <c r="K4125" s="15"/>
      <c r="L4125" s="40"/>
      <c r="M4125" s="39"/>
      <c r="N4125" s="41"/>
      <c r="O4125" s="39"/>
      <c r="P4125" s="40"/>
      <c r="Q4125" s="40"/>
      <c r="R4125" s="40" t="str">
        <f>IFERROR(VLOOKUP(Tabla2[[#This Row],[CONTRATISTA PRNCIPAL]],Hoja1!$L$5:$M$9,2,FALSE),"CJV")</f>
        <v>CJV</v>
      </c>
      <c r="S4125" s="40" t="str">
        <f>IF(Tabla2[[#This Row],[EMPRESA]]=Tabla2[[#This Row],[CONTRATISTA PRNCIPAL]],"Principal","Secundaria")</f>
        <v>Principal</v>
      </c>
      <c r="T4125" s="42">
        <f>IFERROR(1/COUNTIF(Tabla2[CONTRATISTA PRNCIPAL],Tabla2[[#This Row],[CONTRATISTA PRNCIPAL]]),0)</f>
        <v>0</v>
      </c>
      <c r="U4125" s="43" t="str">
        <f>IF(((TODAY()-Tabla2[[#This Row],[FECHA NACIMIENTO]])/365)&lt;18,"Corregir", IF(((TODAY()-Tabla2[[#This Row],[FECHA NACIMIENTO]])/365)&gt;80, "Corregir",ROUNDDOWN(((TODAY()-Tabla2[[#This Row],[FECHA NACIMIENTO]])/365),0)))</f>
        <v>Corregir</v>
      </c>
      <c r="V41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5" s="44" t="str">
        <f>+IF(Tabla2[[#This Row],[Edad]]="Corregir","Corregir","Ok")</f>
        <v>Corregir</v>
      </c>
      <c r="X4125" s="42" t="str">
        <f>+IFERROR(VLOOKUP(Tabla2[[#This Row],[DISTRITO SEGÚN DNI]],Hoja1!$A$2:$B$32,2,FALSE),"No")</f>
        <v>No</v>
      </c>
      <c r="Y4125" s="42" t="str">
        <f>IF(OR(LOWER(Tabla2[[#This Row],[GENERO]])="masculino", LOWER(Tabla2[[#This Row],[GENERO]])="femenino"),"OK","Corregir")</f>
        <v>Corregir</v>
      </c>
      <c r="Z4125" s="42" t="str">
        <f>+IF(Tabla2[[#This Row],[Nro. DNI / CE]]="","Corregir",IF(LEN(Tabla2[[#This Row],[Nro. DNI / CE]])&gt;=8,"OK","Corregir"))</f>
        <v>Corregir</v>
      </c>
      <c r="AA4125" s="42">
        <f>COUNTIF(Tabla2[APELLIDOS Y NOMBRES],Tabla2[[#This Row],[APELLIDOS Y NOMBRES]])</f>
        <v>0</v>
      </c>
      <c r="AB4125" s="42">
        <f>IF(Tabla2[[#This Row],[Trabajador]]&gt;1,1/Tabla2[[#This Row],[Trabajador]],Tabla2[[#This Row],[Trabajador]])</f>
        <v>0</v>
      </c>
      <c r="AC4125" t="str">
        <f>+IFERROR(IF(Tabla2[[#This Row],[FECHA CESE/BAJA]]="","No Aplica",IF(AND(MONTH(Tabla2[[#This Row],[FECHA CESE/BAJA]])=MONTH(TODAY()-30),YEAR(Tabla2[[#This Row],[FECHA CESE/BAJA]])=YEAR(TODAY())),MONTH(TODAY()-30)&amp;"-"&amp;YEAR(TODAY()),"Borrar")),"No aplica")</f>
        <v>No Aplica</v>
      </c>
      <c r="AD4125" t="str">
        <f>+IFERROR(IF(Tabla2[[#This Row],[FECHA INICIO DE LABORES EN OBRA]]="","No Aplica",IF(AND(MONTH(Tabla2[[#This Row],[FECHA INICIO DE LABORES EN OBRA]])=MONTH(TODAY()-30),YEAR(Tabla2[[#This Row],[FECHA INICIO DE LABORES EN OBRA]])=YEAR(TODAY())),MONTH(TODAY()-30)&amp;"-"&amp;YEAR(TODAY()),"No Aplica")),"No Aplica")</f>
        <v>No Aplica</v>
      </c>
    </row>
    <row r="4126" spans="1:30" x14ac:dyDescent="0.25">
      <c r="A4126" s="13"/>
      <c r="B4126" s="15"/>
      <c r="C4126" s="15"/>
      <c r="D4126" s="15"/>
      <c r="E4126" s="15"/>
      <c r="F4126" s="39"/>
      <c r="G4126" s="15"/>
      <c r="H4126" s="15"/>
      <c r="I4126" s="15"/>
      <c r="J4126" s="15"/>
      <c r="K4126" s="15"/>
      <c r="L4126" s="40"/>
      <c r="M4126" s="39"/>
      <c r="N4126" s="41"/>
      <c r="O4126" s="39"/>
      <c r="P4126" s="40"/>
      <c r="Q4126" s="40"/>
      <c r="R4126" s="40" t="str">
        <f>IFERROR(VLOOKUP(Tabla2[[#This Row],[CONTRATISTA PRNCIPAL]],Hoja1!$L$5:$M$9,2,FALSE),"CJV")</f>
        <v>CJV</v>
      </c>
      <c r="S4126" s="40" t="str">
        <f>IF(Tabla2[[#This Row],[EMPRESA]]=Tabla2[[#This Row],[CONTRATISTA PRNCIPAL]],"Principal","Secundaria")</f>
        <v>Principal</v>
      </c>
      <c r="T4126" s="42">
        <f>IFERROR(1/COUNTIF(Tabla2[CONTRATISTA PRNCIPAL],Tabla2[[#This Row],[CONTRATISTA PRNCIPAL]]),0)</f>
        <v>0</v>
      </c>
      <c r="U4126" s="43" t="str">
        <f>IF(((TODAY()-Tabla2[[#This Row],[FECHA NACIMIENTO]])/365)&lt;18,"Corregir", IF(((TODAY()-Tabla2[[#This Row],[FECHA NACIMIENTO]])/365)&gt;80, "Corregir",ROUNDDOWN(((TODAY()-Tabla2[[#This Row],[FECHA NACIMIENTO]])/365),0)))</f>
        <v>Corregir</v>
      </c>
      <c r="V41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6" s="44" t="str">
        <f>+IF(Tabla2[[#This Row],[Edad]]="Corregir","Corregir","Ok")</f>
        <v>Corregir</v>
      </c>
      <c r="X4126" s="42" t="str">
        <f>+IFERROR(VLOOKUP(Tabla2[[#This Row],[DISTRITO SEGÚN DNI]],Hoja1!$A$2:$B$32,2,FALSE),"No")</f>
        <v>No</v>
      </c>
      <c r="Y4126" s="42" t="str">
        <f>IF(OR(LOWER(Tabla2[[#This Row],[GENERO]])="masculino", LOWER(Tabla2[[#This Row],[GENERO]])="femenino"),"OK","Corregir")</f>
        <v>Corregir</v>
      </c>
      <c r="Z4126" s="42" t="str">
        <f>+IF(Tabla2[[#This Row],[Nro. DNI / CE]]="","Corregir",IF(LEN(Tabla2[[#This Row],[Nro. DNI / CE]])&gt;=8,"OK","Corregir"))</f>
        <v>Corregir</v>
      </c>
      <c r="AA4126" s="42">
        <f>COUNTIF(Tabla2[APELLIDOS Y NOMBRES],Tabla2[[#This Row],[APELLIDOS Y NOMBRES]])</f>
        <v>0</v>
      </c>
      <c r="AB4126" s="42">
        <f>IF(Tabla2[[#This Row],[Trabajador]]&gt;1,1/Tabla2[[#This Row],[Trabajador]],Tabla2[[#This Row],[Trabajador]])</f>
        <v>0</v>
      </c>
      <c r="AC4126" t="str">
        <f>+IFERROR(IF(Tabla2[[#This Row],[FECHA CESE/BAJA]]="","No Aplica",IF(AND(MONTH(Tabla2[[#This Row],[FECHA CESE/BAJA]])=MONTH(TODAY()-30),YEAR(Tabla2[[#This Row],[FECHA CESE/BAJA]])=YEAR(TODAY())),MONTH(TODAY()-30)&amp;"-"&amp;YEAR(TODAY()),"Borrar")),"No aplica")</f>
        <v>No Aplica</v>
      </c>
      <c r="AD4126" t="str">
        <f>+IFERROR(IF(Tabla2[[#This Row],[FECHA INICIO DE LABORES EN OBRA]]="","No Aplica",IF(AND(MONTH(Tabla2[[#This Row],[FECHA INICIO DE LABORES EN OBRA]])=MONTH(TODAY()-30),YEAR(Tabla2[[#This Row],[FECHA INICIO DE LABORES EN OBRA]])=YEAR(TODAY())),MONTH(TODAY()-30)&amp;"-"&amp;YEAR(TODAY()),"No Aplica")),"No Aplica")</f>
        <v>No Aplica</v>
      </c>
    </row>
    <row r="4127" spans="1:30" x14ac:dyDescent="0.25">
      <c r="A4127" s="13"/>
      <c r="B4127" s="15"/>
      <c r="C4127" s="15"/>
      <c r="D4127" s="15"/>
      <c r="E4127" s="15"/>
      <c r="F4127" s="39"/>
      <c r="G4127" s="15"/>
      <c r="H4127" s="15"/>
      <c r="I4127" s="15"/>
      <c r="J4127" s="15"/>
      <c r="K4127" s="15"/>
      <c r="L4127" s="40"/>
      <c r="M4127" s="39"/>
      <c r="N4127" s="41"/>
      <c r="O4127" s="39"/>
      <c r="P4127" s="40"/>
      <c r="Q4127" s="40"/>
      <c r="R4127" s="40" t="str">
        <f>IFERROR(VLOOKUP(Tabla2[[#This Row],[CONTRATISTA PRNCIPAL]],Hoja1!$L$5:$M$9,2,FALSE),"CJV")</f>
        <v>CJV</v>
      </c>
      <c r="S4127" s="40" t="str">
        <f>IF(Tabla2[[#This Row],[EMPRESA]]=Tabla2[[#This Row],[CONTRATISTA PRNCIPAL]],"Principal","Secundaria")</f>
        <v>Principal</v>
      </c>
      <c r="T4127" s="42">
        <f>IFERROR(1/COUNTIF(Tabla2[CONTRATISTA PRNCIPAL],Tabla2[[#This Row],[CONTRATISTA PRNCIPAL]]),0)</f>
        <v>0</v>
      </c>
      <c r="U4127" s="43" t="str">
        <f>IF(((TODAY()-Tabla2[[#This Row],[FECHA NACIMIENTO]])/365)&lt;18,"Corregir", IF(((TODAY()-Tabla2[[#This Row],[FECHA NACIMIENTO]])/365)&gt;80, "Corregir",ROUNDDOWN(((TODAY()-Tabla2[[#This Row],[FECHA NACIMIENTO]])/365),0)))</f>
        <v>Corregir</v>
      </c>
      <c r="V41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7" s="44" t="str">
        <f>+IF(Tabla2[[#This Row],[Edad]]="Corregir","Corregir","Ok")</f>
        <v>Corregir</v>
      </c>
      <c r="X4127" s="42" t="str">
        <f>+IFERROR(VLOOKUP(Tabla2[[#This Row],[DISTRITO SEGÚN DNI]],Hoja1!$A$2:$B$32,2,FALSE),"No")</f>
        <v>No</v>
      </c>
      <c r="Y4127" s="42" t="str">
        <f>IF(OR(LOWER(Tabla2[[#This Row],[GENERO]])="masculino", LOWER(Tabla2[[#This Row],[GENERO]])="femenino"),"OK","Corregir")</f>
        <v>Corregir</v>
      </c>
      <c r="Z4127" s="42" t="str">
        <f>+IF(Tabla2[[#This Row],[Nro. DNI / CE]]="","Corregir",IF(LEN(Tabla2[[#This Row],[Nro. DNI / CE]])&gt;=8,"OK","Corregir"))</f>
        <v>Corregir</v>
      </c>
      <c r="AA4127" s="42">
        <f>COUNTIF(Tabla2[APELLIDOS Y NOMBRES],Tabla2[[#This Row],[APELLIDOS Y NOMBRES]])</f>
        <v>0</v>
      </c>
      <c r="AB4127" s="42">
        <f>IF(Tabla2[[#This Row],[Trabajador]]&gt;1,1/Tabla2[[#This Row],[Trabajador]],Tabla2[[#This Row],[Trabajador]])</f>
        <v>0</v>
      </c>
      <c r="AC4127" t="str">
        <f>+IFERROR(IF(Tabla2[[#This Row],[FECHA CESE/BAJA]]="","No Aplica",IF(AND(MONTH(Tabla2[[#This Row],[FECHA CESE/BAJA]])=MONTH(TODAY()-30),YEAR(Tabla2[[#This Row],[FECHA CESE/BAJA]])=YEAR(TODAY())),MONTH(TODAY()-30)&amp;"-"&amp;YEAR(TODAY()),"Borrar")),"No aplica")</f>
        <v>No Aplica</v>
      </c>
      <c r="AD4127" t="str">
        <f>+IFERROR(IF(Tabla2[[#This Row],[FECHA INICIO DE LABORES EN OBRA]]="","No Aplica",IF(AND(MONTH(Tabla2[[#This Row],[FECHA INICIO DE LABORES EN OBRA]])=MONTH(TODAY()-30),YEAR(Tabla2[[#This Row],[FECHA INICIO DE LABORES EN OBRA]])=YEAR(TODAY())),MONTH(TODAY()-30)&amp;"-"&amp;YEAR(TODAY()),"No Aplica")),"No Aplica")</f>
        <v>No Aplica</v>
      </c>
    </row>
    <row r="4128" spans="1:30" x14ac:dyDescent="0.25">
      <c r="A4128" s="13"/>
      <c r="B4128" s="15"/>
      <c r="C4128" s="15"/>
      <c r="D4128" s="15"/>
      <c r="E4128" s="15"/>
      <c r="F4128" s="39"/>
      <c r="G4128" s="15"/>
      <c r="H4128" s="15"/>
      <c r="I4128" s="15"/>
      <c r="J4128" s="15"/>
      <c r="K4128" s="15"/>
      <c r="L4128" s="40"/>
      <c r="M4128" s="39"/>
      <c r="N4128" s="41"/>
      <c r="O4128" s="39"/>
      <c r="P4128" s="40"/>
      <c r="Q4128" s="40"/>
      <c r="R4128" s="40" t="str">
        <f>IFERROR(VLOOKUP(Tabla2[[#This Row],[CONTRATISTA PRNCIPAL]],Hoja1!$L$5:$M$9,2,FALSE),"CJV")</f>
        <v>CJV</v>
      </c>
      <c r="S4128" s="40" t="str">
        <f>IF(Tabla2[[#This Row],[EMPRESA]]=Tabla2[[#This Row],[CONTRATISTA PRNCIPAL]],"Principal","Secundaria")</f>
        <v>Principal</v>
      </c>
      <c r="T4128" s="42">
        <f>IFERROR(1/COUNTIF(Tabla2[CONTRATISTA PRNCIPAL],Tabla2[[#This Row],[CONTRATISTA PRNCIPAL]]),0)</f>
        <v>0</v>
      </c>
      <c r="U4128" s="43" t="str">
        <f>IF(((TODAY()-Tabla2[[#This Row],[FECHA NACIMIENTO]])/365)&lt;18,"Corregir", IF(((TODAY()-Tabla2[[#This Row],[FECHA NACIMIENTO]])/365)&gt;80, "Corregir",ROUNDDOWN(((TODAY()-Tabla2[[#This Row],[FECHA NACIMIENTO]])/365),0)))</f>
        <v>Corregir</v>
      </c>
      <c r="V41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8" s="44" t="str">
        <f>+IF(Tabla2[[#This Row],[Edad]]="Corregir","Corregir","Ok")</f>
        <v>Corregir</v>
      </c>
      <c r="X4128" s="42" t="str">
        <f>+IFERROR(VLOOKUP(Tabla2[[#This Row],[DISTRITO SEGÚN DNI]],Hoja1!$A$2:$B$32,2,FALSE),"No")</f>
        <v>No</v>
      </c>
      <c r="Y4128" s="42" t="str">
        <f>IF(OR(LOWER(Tabla2[[#This Row],[GENERO]])="masculino", LOWER(Tabla2[[#This Row],[GENERO]])="femenino"),"OK","Corregir")</f>
        <v>Corregir</v>
      </c>
      <c r="Z4128" s="42" t="str">
        <f>+IF(Tabla2[[#This Row],[Nro. DNI / CE]]="","Corregir",IF(LEN(Tabla2[[#This Row],[Nro. DNI / CE]])&gt;=8,"OK","Corregir"))</f>
        <v>Corregir</v>
      </c>
      <c r="AA4128" s="42">
        <f>COUNTIF(Tabla2[APELLIDOS Y NOMBRES],Tabla2[[#This Row],[APELLIDOS Y NOMBRES]])</f>
        <v>0</v>
      </c>
      <c r="AB4128" s="42">
        <f>IF(Tabla2[[#This Row],[Trabajador]]&gt;1,1/Tabla2[[#This Row],[Trabajador]],Tabla2[[#This Row],[Trabajador]])</f>
        <v>0</v>
      </c>
      <c r="AC4128" t="str">
        <f>+IFERROR(IF(Tabla2[[#This Row],[FECHA CESE/BAJA]]="","No Aplica",IF(AND(MONTH(Tabla2[[#This Row],[FECHA CESE/BAJA]])=MONTH(TODAY()-30),YEAR(Tabla2[[#This Row],[FECHA CESE/BAJA]])=YEAR(TODAY())),MONTH(TODAY()-30)&amp;"-"&amp;YEAR(TODAY()),"Borrar")),"No aplica")</f>
        <v>No Aplica</v>
      </c>
      <c r="AD4128" t="str">
        <f>+IFERROR(IF(Tabla2[[#This Row],[FECHA INICIO DE LABORES EN OBRA]]="","No Aplica",IF(AND(MONTH(Tabla2[[#This Row],[FECHA INICIO DE LABORES EN OBRA]])=MONTH(TODAY()-30),YEAR(Tabla2[[#This Row],[FECHA INICIO DE LABORES EN OBRA]])=YEAR(TODAY())),MONTH(TODAY()-30)&amp;"-"&amp;YEAR(TODAY()),"No Aplica")),"No Aplica")</f>
        <v>No Aplica</v>
      </c>
    </row>
    <row r="4129" spans="1:30" x14ac:dyDescent="0.25">
      <c r="A4129" s="13"/>
      <c r="B4129" s="15"/>
      <c r="C4129" s="15"/>
      <c r="D4129" s="15"/>
      <c r="E4129" s="15"/>
      <c r="F4129" s="39"/>
      <c r="G4129" s="15"/>
      <c r="H4129" s="15"/>
      <c r="I4129" s="15"/>
      <c r="J4129" s="15"/>
      <c r="K4129" s="15"/>
      <c r="L4129" s="40"/>
      <c r="M4129" s="39"/>
      <c r="N4129" s="41"/>
      <c r="O4129" s="39"/>
      <c r="P4129" s="40"/>
      <c r="Q4129" s="40"/>
      <c r="R4129" s="40" t="str">
        <f>IFERROR(VLOOKUP(Tabla2[[#This Row],[CONTRATISTA PRNCIPAL]],Hoja1!$L$5:$M$9,2,FALSE),"CJV")</f>
        <v>CJV</v>
      </c>
      <c r="S4129" s="40" t="str">
        <f>IF(Tabla2[[#This Row],[EMPRESA]]=Tabla2[[#This Row],[CONTRATISTA PRNCIPAL]],"Principal","Secundaria")</f>
        <v>Principal</v>
      </c>
      <c r="T4129" s="42">
        <f>IFERROR(1/COUNTIF(Tabla2[CONTRATISTA PRNCIPAL],Tabla2[[#This Row],[CONTRATISTA PRNCIPAL]]),0)</f>
        <v>0</v>
      </c>
      <c r="U4129" s="43" t="str">
        <f>IF(((TODAY()-Tabla2[[#This Row],[FECHA NACIMIENTO]])/365)&lt;18,"Corregir", IF(((TODAY()-Tabla2[[#This Row],[FECHA NACIMIENTO]])/365)&gt;80, "Corregir",ROUNDDOWN(((TODAY()-Tabla2[[#This Row],[FECHA NACIMIENTO]])/365),0)))</f>
        <v>Corregir</v>
      </c>
      <c r="V41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29" s="44" t="str">
        <f>+IF(Tabla2[[#This Row],[Edad]]="Corregir","Corregir","Ok")</f>
        <v>Corregir</v>
      </c>
      <c r="X4129" s="42" t="str">
        <f>+IFERROR(VLOOKUP(Tabla2[[#This Row],[DISTRITO SEGÚN DNI]],Hoja1!$A$2:$B$32,2,FALSE),"No")</f>
        <v>No</v>
      </c>
      <c r="Y4129" s="42" t="str">
        <f>IF(OR(LOWER(Tabla2[[#This Row],[GENERO]])="masculino", LOWER(Tabla2[[#This Row],[GENERO]])="femenino"),"OK","Corregir")</f>
        <v>Corregir</v>
      </c>
      <c r="Z4129" s="42" t="str">
        <f>+IF(Tabla2[[#This Row],[Nro. DNI / CE]]="","Corregir",IF(LEN(Tabla2[[#This Row],[Nro. DNI / CE]])&gt;=8,"OK","Corregir"))</f>
        <v>Corregir</v>
      </c>
      <c r="AA4129" s="42">
        <f>COUNTIF(Tabla2[APELLIDOS Y NOMBRES],Tabla2[[#This Row],[APELLIDOS Y NOMBRES]])</f>
        <v>0</v>
      </c>
      <c r="AB4129" s="42">
        <f>IF(Tabla2[[#This Row],[Trabajador]]&gt;1,1/Tabla2[[#This Row],[Trabajador]],Tabla2[[#This Row],[Trabajador]])</f>
        <v>0</v>
      </c>
      <c r="AC4129" t="str">
        <f>+IFERROR(IF(Tabla2[[#This Row],[FECHA CESE/BAJA]]="","No Aplica",IF(AND(MONTH(Tabla2[[#This Row],[FECHA CESE/BAJA]])=MONTH(TODAY()-30),YEAR(Tabla2[[#This Row],[FECHA CESE/BAJA]])=YEAR(TODAY())),MONTH(TODAY()-30)&amp;"-"&amp;YEAR(TODAY()),"Borrar")),"No aplica")</f>
        <v>No Aplica</v>
      </c>
      <c r="AD4129" t="str">
        <f>+IFERROR(IF(Tabla2[[#This Row],[FECHA INICIO DE LABORES EN OBRA]]="","No Aplica",IF(AND(MONTH(Tabla2[[#This Row],[FECHA INICIO DE LABORES EN OBRA]])=MONTH(TODAY()-30),YEAR(Tabla2[[#This Row],[FECHA INICIO DE LABORES EN OBRA]])=YEAR(TODAY())),MONTH(TODAY()-30)&amp;"-"&amp;YEAR(TODAY()),"No Aplica")),"No Aplica")</f>
        <v>No Aplica</v>
      </c>
    </row>
    <row r="4130" spans="1:30" x14ac:dyDescent="0.25">
      <c r="A4130" s="13"/>
      <c r="B4130" s="15"/>
      <c r="C4130" s="15"/>
      <c r="D4130" s="15"/>
      <c r="E4130" s="15"/>
      <c r="F4130" s="39"/>
      <c r="G4130" s="15"/>
      <c r="H4130" s="15"/>
      <c r="I4130" s="15"/>
      <c r="J4130" s="15"/>
      <c r="K4130" s="15"/>
      <c r="L4130" s="40"/>
      <c r="M4130" s="39"/>
      <c r="N4130" s="41"/>
      <c r="O4130" s="39"/>
      <c r="P4130" s="40"/>
      <c r="Q4130" s="40"/>
      <c r="R4130" s="40" t="str">
        <f>IFERROR(VLOOKUP(Tabla2[[#This Row],[CONTRATISTA PRNCIPAL]],Hoja1!$L$5:$M$9,2,FALSE),"CJV")</f>
        <v>CJV</v>
      </c>
      <c r="S4130" s="40" t="str">
        <f>IF(Tabla2[[#This Row],[EMPRESA]]=Tabla2[[#This Row],[CONTRATISTA PRNCIPAL]],"Principal","Secundaria")</f>
        <v>Principal</v>
      </c>
      <c r="T4130" s="42">
        <f>IFERROR(1/COUNTIF(Tabla2[CONTRATISTA PRNCIPAL],Tabla2[[#This Row],[CONTRATISTA PRNCIPAL]]),0)</f>
        <v>0</v>
      </c>
      <c r="U4130" s="43" t="str">
        <f>IF(((TODAY()-Tabla2[[#This Row],[FECHA NACIMIENTO]])/365)&lt;18,"Corregir", IF(((TODAY()-Tabla2[[#This Row],[FECHA NACIMIENTO]])/365)&gt;80, "Corregir",ROUNDDOWN(((TODAY()-Tabla2[[#This Row],[FECHA NACIMIENTO]])/365),0)))</f>
        <v>Corregir</v>
      </c>
      <c r="V41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0" s="44" t="str">
        <f>+IF(Tabla2[[#This Row],[Edad]]="Corregir","Corregir","Ok")</f>
        <v>Corregir</v>
      </c>
      <c r="X4130" s="42" t="str">
        <f>+IFERROR(VLOOKUP(Tabla2[[#This Row],[DISTRITO SEGÚN DNI]],Hoja1!$A$2:$B$32,2,FALSE),"No")</f>
        <v>No</v>
      </c>
      <c r="Y4130" s="42" t="str">
        <f>IF(OR(LOWER(Tabla2[[#This Row],[GENERO]])="masculino", LOWER(Tabla2[[#This Row],[GENERO]])="femenino"),"OK","Corregir")</f>
        <v>Corregir</v>
      </c>
      <c r="Z4130" s="42" t="str">
        <f>+IF(Tabla2[[#This Row],[Nro. DNI / CE]]="","Corregir",IF(LEN(Tabla2[[#This Row],[Nro. DNI / CE]])&gt;=8,"OK","Corregir"))</f>
        <v>Corregir</v>
      </c>
      <c r="AA4130" s="42">
        <f>COUNTIF(Tabla2[APELLIDOS Y NOMBRES],Tabla2[[#This Row],[APELLIDOS Y NOMBRES]])</f>
        <v>0</v>
      </c>
      <c r="AB4130" s="42">
        <f>IF(Tabla2[[#This Row],[Trabajador]]&gt;1,1/Tabla2[[#This Row],[Trabajador]],Tabla2[[#This Row],[Trabajador]])</f>
        <v>0</v>
      </c>
      <c r="AC4130" t="str">
        <f>+IFERROR(IF(Tabla2[[#This Row],[FECHA CESE/BAJA]]="","No Aplica",IF(AND(MONTH(Tabla2[[#This Row],[FECHA CESE/BAJA]])=MONTH(TODAY()-30),YEAR(Tabla2[[#This Row],[FECHA CESE/BAJA]])=YEAR(TODAY())),MONTH(TODAY()-30)&amp;"-"&amp;YEAR(TODAY()),"Borrar")),"No aplica")</f>
        <v>No Aplica</v>
      </c>
      <c r="AD4130" t="str">
        <f>+IFERROR(IF(Tabla2[[#This Row],[FECHA INICIO DE LABORES EN OBRA]]="","No Aplica",IF(AND(MONTH(Tabla2[[#This Row],[FECHA INICIO DE LABORES EN OBRA]])=MONTH(TODAY()-30),YEAR(Tabla2[[#This Row],[FECHA INICIO DE LABORES EN OBRA]])=YEAR(TODAY())),MONTH(TODAY()-30)&amp;"-"&amp;YEAR(TODAY()),"No Aplica")),"No Aplica")</f>
        <v>No Aplica</v>
      </c>
    </row>
    <row r="4131" spans="1:30" x14ac:dyDescent="0.25">
      <c r="A4131" s="13"/>
      <c r="B4131" s="15"/>
      <c r="C4131" s="15"/>
      <c r="D4131" s="15"/>
      <c r="E4131" s="15"/>
      <c r="F4131" s="39"/>
      <c r="G4131" s="15"/>
      <c r="H4131" s="15"/>
      <c r="I4131" s="15"/>
      <c r="J4131" s="15"/>
      <c r="K4131" s="15"/>
      <c r="L4131" s="40"/>
      <c r="M4131" s="39"/>
      <c r="N4131" s="41"/>
      <c r="O4131" s="39"/>
      <c r="P4131" s="40"/>
      <c r="Q4131" s="40"/>
      <c r="R4131" s="40" t="str">
        <f>IFERROR(VLOOKUP(Tabla2[[#This Row],[CONTRATISTA PRNCIPAL]],Hoja1!$L$5:$M$9,2,FALSE),"CJV")</f>
        <v>CJV</v>
      </c>
      <c r="S4131" s="40" t="str">
        <f>IF(Tabla2[[#This Row],[EMPRESA]]=Tabla2[[#This Row],[CONTRATISTA PRNCIPAL]],"Principal","Secundaria")</f>
        <v>Principal</v>
      </c>
      <c r="T4131" s="42">
        <f>IFERROR(1/COUNTIF(Tabla2[CONTRATISTA PRNCIPAL],Tabla2[[#This Row],[CONTRATISTA PRNCIPAL]]),0)</f>
        <v>0</v>
      </c>
      <c r="U4131" s="43" t="str">
        <f>IF(((TODAY()-Tabla2[[#This Row],[FECHA NACIMIENTO]])/365)&lt;18,"Corregir", IF(((TODAY()-Tabla2[[#This Row],[FECHA NACIMIENTO]])/365)&gt;80, "Corregir",ROUNDDOWN(((TODAY()-Tabla2[[#This Row],[FECHA NACIMIENTO]])/365),0)))</f>
        <v>Corregir</v>
      </c>
      <c r="V41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1" s="44" t="str">
        <f>+IF(Tabla2[[#This Row],[Edad]]="Corregir","Corregir","Ok")</f>
        <v>Corregir</v>
      </c>
      <c r="X4131" s="42" t="str">
        <f>+IFERROR(VLOOKUP(Tabla2[[#This Row],[DISTRITO SEGÚN DNI]],Hoja1!$A$2:$B$32,2,FALSE),"No")</f>
        <v>No</v>
      </c>
      <c r="Y4131" s="42" t="str">
        <f>IF(OR(LOWER(Tabla2[[#This Row],[GENERO]])="masculino", LOWER(Tabla2[[#This Row],[GENERO]])="femenino"),"OK","Corregir")</f>
        <v>Corregir</v>
      </c>
      <c r="Z4131" s="42" t="str">
        <f>+IF(Tabla2[[#This Row],[Nro. DNI / CE]]="","Corregir",IF(LEN(Tabla2[[#This Row],[Nro. DNI / CE]])&gt;=8,"OK","Corregir"))</f>
        <v>Corregir</v>
      </c>
      <c r="AA4131" s="42">
        <f>COUNTIF(Tabla2[APELLIDOS Y NOMBRES],Tabla2[[#This Row],[APELLIDOS Y NOMBRES]])</f>
        <v>0</v>
      </c>
      <c r="AB4131" s="42">
        <f>IF(Tabla2[[#This Row],[Trabajador]]&gt;1,1/Tabla2[[#This Row],[Trabajador]],Tabla2[[#This Row],[Trabajador]])</f>
        <v>0</v>
      </c>
      <c r="AC4131" t="str">
        <f>+IFERROR(IF(Tabla2[[#This Row],[FECHA CESE/BAJA]]="","No Aplica",IF(AND(MONTH(Tabla2[[#This Row],[FECHA CESE/BAJA]])=MONTH(TODAY()-30),YEAR(Tabla2[[#This Row],[FECHA CESE/BAJA]])=YEAR(TODAY())),MONTH(TODAY()-30)&amp;"-"&amp;YEAR(TODAY()),"Borrar")),"No aplica")</f>
        <v>No Aplica</v>
      </c>
      <c r="AD4131" t="str">
        <f>+IFERROR(IF(Tabla2[[#This Row],[FECHA INICIO DE LABORES EN OBRA]]="","No Aplica",IF(AND(MONTH(Tabla2[[#This Row],[FECHA INICIO DE LABORES EN OBRA]])=MONTH(TODAY()-30),YEAR(Tabla2[[#This Row],[FECHA INICIO DE LABORES EN OBRA]])=YEAR(TODAY())),MONTH(TODAY()-30)&amp;"-"&amp;YEAR(TODAY()),"No Aplica")),"No Aplica")</f>
        <v>No Aplica</v>
      </c>
    </row>
    <row r="4132" spans="1:30" x14ac:dyDescent="0.25">
      <c r="A4132" s="13"/>
      <c r="B4132" s="15"/>
      <c r="C4132" s="15"/>
      <c r="D4132" s="15"/>
      <c r="E4132" s="15"/>
      <c r="F4132" s="39"/>
      <c r="G4132" s="15"/>
      <c r="H4132" s="15"/>
      <c r="I4132" s="15"/>
      <c r="J4132" s="15"/>
      <c r="K4132" s="15"/>
      <c r="L4132" s="40"/>
      <c r="M4132" s="39"/>
      <c r="N4132" s="41"/>
      <c r="O4132" s="39"/>
      <c r="P4132" s="40"/>
      <c r="Q4132" s="40"/>
      <c r="R4132" s="40" t="str">
        <f>IFERROR(VLOOKUP(Tabla2[[#This Row],[CONTRATISTA PRNCIPAL]],Hoja1!$L$5:$M$9,2,FALSE),"CJV")</f>
        <v>CJV</v>
      </c>
      <c r="S4132" s="40" t="str">
        <f>IF(Tabla2[[#This Row],[EMPRESA]]=Tabla2[[#This Row],[CONTRATISTA PRNCIPAL]],"Principal","Secundaria")</f>
        <v>Principal</v>
      </c>
      <c r="T4132" s="42">
        <f>IFERROR(1/COUNTIF(Tabla2[CONTRATISTA PRNCIPAL],Tabla2[[#This Row],[CONTRATISTA PRNCIPAL]]),0)</f>
        <v>0</v>
      </c>
      <c r="U4132" s="43" t="str">
        <f>IF(((TODAY()-Tabla2[[#This Row],[FECHA NACIMIENTO]])/365)&lt;18,"Corregir", IF(((TODAY()-Tabla2[[#This Row],[FECHA NACIMIENTO]])/365)&gt;80, "Corregir",ROUNDDOWN(((TODAY()-Tabla2[[#This Row],[FECHA NACIMIENTO]])/365),0)))</f>
        <v>Corregir</v>
      </c>
      <c r="V41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2" s="44" t="str">
        <f>+IF(Tabla2[[#This Row],[Edad]]="Corregir","Corregir","Ok")</f>
        <v>Corregir</v>
      </c>
      <c r="X4132" s="42" t="str">
        <f>+IFERROR(VLOOKUP(Tabla2[[#This Row],[DISTRITO SEGÚN DNI]],Hoja1!$A$2:$B$32,2,FALSE),"No")</f>
        <v>No</v>
      </c>
      <c r="Y4132" s="42" t="str">
        <f>IF(OR(LOWER(Tabla2[[#This Row],[GENERO]])="masculino", LOWER(Tabla2[[#This Row],[GENERO]])="femenino"),"OK","Corregir")</f>
        <v>Corregir</v>
      </c>
      <c r="Z4132" s="42" t="str">
        <f>+IF(Tabla2[[#This Row],[Nro. DNI / CE]]="","Corregir",IF(LEN(Tabla2[[#This Row],[Nro. DNI / CE]])&gt;=8,"OK","Corregir"))</f>
        <v>Corregir</v>
      </c>
      <c r="AA4132" s="42">
        <f>COUNTIF(Tabla2[APELLIDOS Y NOMBRES],Tabla2[[#This Row],[APELLIDOS Y NOMBRES]])</f>
        <v>0</v>
      </c>
      <c r="AB4132" s="42">
        <f>IF(Tabla2[[#This Row],[Trabajador]]&gt;1,1/Tabla2[[#This Row],[Trabajador]],Tabla2[[#This Row],[Trabajador]])</f>
        <v>0</v>
      </c>
      <c r="AC4132" t="str">
        <f>+IFERROR(IF(Tabla2[[#This Row],[FECHA CESE/BAJA]]="","No Aplica",IF(AND(MONTH(Tabla2[[#This Row],[FECHA CESE/BAJA]])=MONTH(TODAY()-30),YEAR(Tabla2[[#This Row],[FECHA CESE/BAJA]])=YEAR(TODAY())),MONTH(TODAY()-30)&amp;"-"&amp;YEAR(TODAY()),"Borrar")),"No aplica")</f>
        <v>No Aplica</v>
      </c>
      <c r="AD4132" t="str">
        <f>+IFERROR(IF(Tabla2[[#This Row],[FECHA INICIO DE LABORES EN OBRA]]="","No Aplica",IF(AND(MONTH(Tabla2[[#This Row],[FECHA INICIO DE LABORES EN OBRA]])=MONTH(TODAY()-30),YEAR(Tabla2[[#This Row],[FECHA INICIO DE LABORES EN OBRA]])=YEAR(TODAY())),MONTH(TODAY()-30)&amp;"-"&amp;YEAR(TODAY()),"No Aplica")),"No Aplica")</f>
        <v>No Aplica</v>
      </c>
    </row>
    <row r="4133" spans="1:30" x14ac:dyDescent="0.25">
      <c r="A4133" s="13"/>
      <c r="B4133" s="15"/>
      <c r="C4133" s="15"/>
      <c r="D4133" s="15"/>
      <c r="E4133" s="15"/>
      <c r="F4133" s="39"/>
      <c r="G4133" s="15"/>
      <c r="H4133" s="15"/>
      <c r="I4133" s="15"/>
      <c r="J4133" s="15"/>
      <c r="K4133" s="15"/>
      <c r="L4133" s="40"/>
      <c r="M4133" s="39"/>
      <c r="N4133" s="41"/>
      <c r="O4133" s="39"/>
      <c r="P4133" s="40"/>
      <c r="Q4133" s="40"/>
      <c r="R4133" s="40" t="str">
        <f>IFERROR(VLOOKUP(Tabla2[[#This Row],[CONTRATISTA PRNCIPAL]],Hoja1!$L$5:$M$9,2,FALSE),"CJV")</f>
        <v>CJV</v>
      </c>
      <c r="S4133" s="40" t="str">
        <f>IF(Tabla2[[#This Row],[EMPRESA]]=Tabla2[[#This Row],[CONTRATISTA PRNCIPAL]],"Principal","Secundaria")</f>
        <v>Principal</v>
      </c>
      <c r="T4133" s="42">
        <f>IFERROR(1/COUNTIF(Tabla2[CONTRATISTA PRNCIPAL],Tabla2[[#This Row],[CONTRATISTA PRNCIPAL]]),0)</f>
        <v>0</v>
      </c>
      <c r="U4133" s="43" t="str">
        <f>IF(((TODAY()-Tabla2[[#This Row],[FECHA NACIMIENTO]])/365)&lt;18,"Corregir", IF(((TODAY()-Tabla2[[#This Row],[FECHA NACIMIENTO]])/365)&gt;80, "Corregir",ROUNDDOWN(((TODAY()-Tabla2[[#This Row],[FECHA NACIMIENTO]])/365),0)))</f>
        <v>Corregir</v>
      </c>
      <c r="V41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3" s="44" t="str">
        <f>+IF(Tabla2[[#This Row],[Edad]]="Corregir","Corregir","Ok")</f>
        <v>Corregir</v>
      </c>
      <c r="X4133" s="42" t="str">
        <f>+IFERROR(VLOOKUP(Tabla2[[#This Row],[DISTRITO SEGÚN DNI]],Hoja1!$A$2:$B$32,2,FALSE),"No")</f>
        <v>No</v>
      </c>
      <c r="Y4133" s="42" t="str">
        <f>IF(OR(LOWER(Tabla2[[#This Row],[GENERO]])="masculino", LOWER(Tabla2[[#This Row],[GENERO]])="femenino"),"OK","Corregir")</f>
        <v>Corregir</v>
      </c>
      <c r="Z4133" s="42" t="str">
        <f>+IF(Tabla2[[#This Row],[Nro. DNI / CE]]="","Corregir",IF(LEN(Tabla2[[#This Row],[Nro. DNI / CE]])&gt;=8,"OK","Corregir"))</f>
        <v>Corregir</v>
      </c>
      <c r="AA4133" s="42">
        <f>COUNTIF(Tabla2[APELLIDOS Y NOMBRES],Tabla2[[#This Row],[APELLIDOS Y NOMBRES]])</f>
        <v>0</v>
      </c>
      <c r="AB4133" s="42">
        <f>IF(Tabla2[[#This Row],[Trabajador]]&gt;1,1/Tabla2[[#This Row],[Trabajador]],Tabla2[[#This Row],[Trabajador]])</f>
        <v>0</v>
      </c>
      <c r="AC4133" t="str">
        <f>+IFERROR(IF(Tabla2[[#This Row],[FECHA CESE/BAJA]]="","No Aplica",IF(AND(MONTH(Tabla2[[#This Row],[FECHA CESE/BAJA]])=MONTH(TODAY()-30),YEAR(Tabla2[[#This Row],[FECHA CESE/BAJA]])=YEAR(TODAY())),MONTH(TODAY()-30)&amp;"-"&amp;YEAR(TODAY()),"Borrar")),"No aplica")</f>
        <v>No Aplica</v>
      </c>
      <c r="AD4133" t="str">
        <f>+IFERROR(IF(Tabla2[[#This Row],[FECHA INICIO DE LABORES EN OBRA]]="","No Aplica",IF(AND(MONTH(Tabla2[[#This Row],[FECHA INICIO DE LABORES EN OBRA]])=MONTH(TODAY()-30),YEAR(Tabla2[[#This Row],[FECHA INICIO DE LABORES EN OBRA]])=YEAR(TODAY())),MONTH(TODAY()-30)&amp;"-"&amp;YEAR(TODAY()),"No Aplica")),"No Aplica")</f>
        <v>No Aplica</v>
      </c>
    </row>
    <row r="4134" spans="1:30" x14ac:dyDescent="0.25">
      <c r="A4134" s="13"/>
      <c r="B4134" s="15"/>
      <c r="C4134" s="15"/>
      <c r="D4134" s="15"/>
      <c r="E4134" s="15"/>
      <c r="F4134" s="39"/>
      <c r="G4134" s="15"/>
      <c r="H4134" s="15"/>
      <c r="I4134" s="15"/>
      <c r="J4134" s="15"/>
      <c r="K4134" s="15"/>
      <c r="L4134" s="40"/>
      <c r="M4134" s="39"/>
      <c r="N4134" s="41"/>
      <c r="O4134" s="39"/>
      <c r="P4134" s="40"/>
      <c r="Q4134" s="40"/>
      <c r="R4134" s="40" t="str">
        <f>IFERROR(VLOOKUP(Tabla2[[#This Row],[CONTRATISTA PRNCIPAL]],Hoja1!$L$5:$M$9,2,FALSE),"CJV")</f>
        <v>CJV</v>
      </c>
      <c r="S4134" s="40" t="str">
        <f>IF(Tabla2[[#This Row],[EMPRESA]]=Tabla2[[#This Row],[CONTRATISTA PRNCIPAL]],"Principal","Secundaria")</f>
        <v>Principal</v>
      </c>
      <c r="T4134" s="42">
        <f>IFERROR(1/COUNTIF(Tabla2[CONTRATISTA PRNCIPAL],Tabla2[[#This Row],[CONTRATISTA PRNCIPAL]]),0)</f>
        <v>0</v>
      </c>
      <c r="U4134" s="43" t="str">
        <f>IF(((TODAY()-Tabla2[[#This Row],[FECHA NACIMIENTO]])/365)&lt;18,"Corregir", IF(((TODAY()-Tabla2[[#This Row],[FECHA NACIMIENTO]])/365)&gt;80, "Corregir",ROUNDDOWN(((TODAY()-Tabla2[[#This Row],[FECHA NACIMIENTO]])/365),0)))</f>
        <v>Corregir</v>
      </c>
      <c r="V41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4" s="44" t="str">
        <f>+IF(Tabla2[[#This Row],[Edad]]="Corregir","Corregir","Ok")</f>
        <v>Corregir</v>
      </c>
      <c r="X4134" s="42" t="str">
        <f>+IFERROR(VLOOKUP(Tabla2[[#This Row],[DISTRITO SEGÚN DNI]],Hoja1!$A$2:$B$32,2,FALSE),"No")</f>
        <v>No</v>
      </c>
      <c r="Y4134" s="42" t="str">
        <f>IF(OR(LOWER(Tabla2[[#This Row],[GENERO]])="masculino", LOWER(Tabla2[[#This Row],[GENERO]])="femenino"),"OK","Corregir")</f>
        <v>Corregir</v>
      </c>
      <c r="Z4134" s="42" t="str">
        <f>+IF(Tabla2[[#This Row],[Nro. DNI / CE]]="","Corregir",IF(LEN(Tabla2[[#This Row],[Nro. DNI / CE]])&gt;=8,"OK","Corregir"))</f>
        <v>Corregir</v>
      </c>
      <c r="AA4134" s="42">
        <f>COUNTIF(Tabla2[APELLIDOS Y NOMBRES],Tabla2[[#This Row],[APELLIDOS Y NOMBRES]])</f>
        <v>0</v>
      </c>
      <c r="AB4134" s="42">
        <f>IF(Tabla2[[#This Row],[Trabajador]]&gt;1,1/Tabla2[[#This Row],[Trabajador]],Tabla2[[#This Row],[Trabajador]])</f>
        <v>0</v>
      </c>
      <c r="AC4134" t="str">
        <f>+IFERROR(IF(Tabla2[[#This Row],[FECHA CESE/BAJA]]="","No Aplica",IF(AND(MONTH(Tabla2[[#This Row],[FECHA CESE/BAJA]])=MONTH(TODAY()-30),YEAR(Tabla2[[#This Row],[FECHA CESE/BAJA]])=YEAR(TODAY())),MONTH(TODAY()-30)&amp;"-"&amp;YEAR(TODAY()),"Borrar")),"No aplica")</f>
        <v>No Aplica</v>
      </c>
      <c r="AD4134" t="str">
        <f>+IFERROR(IF(Tabla2[[#This Row],[FECHA INICIO DE LABORES EN OBRA]]="","No Aplica",IF(AND(MONTH(Tabla2[[#This Row],[FECHA INICIO DE LABORES EN OBRA]])=MONTH(TODAY()-30),YEAR(Tabla2[[#This Row],[FECHA INICIO DE LABORES EN OBRA]])=YEAR(TODAY())),MONTH(TODAY()-30)&amp;"-"&amp;YEAR(TODAY()),"No Aplica")),"No Aplica")</f>
        <v>No Aplica</v>
      </c>
    </row>
    <row r="4135" spans="1:30" x14ac:dyDescent="0.25">
      <c r="A4135" s="13"/>
      <c r="B4135" s="15"/>
      <c r="C4135" s="15"/>
      <c r="D4135" s="15"/>
      <c r="E4135" s="15"/>
      <c r="F4135" s="39"/>
      <c r="G4135" s="15"/>
      <c r="H4135" s="15"/>
      <c r="I4135" s="15"/>
      <c r="J4135" s="15"/>
      <c r="K4135" s="15"/>
      <c r="L4135" s="40"/>
      <c r="M4135" s="39"/>
      <c r="N4135" s="41"/>
      <c r="O4135" s="39"/>
      <c r="P4135" s="40"/>
      <c r="Q4135" s="40"/>
      <c r="R4135" s="40" t="str">
        <f>IFERROR(VLOOKUP(Tabla2[[#This Row],[CONTRATISTA PRNCIPAL]],Hoja1!$L$5:$M$9,2,FALSE),"CJV")</f>
        <v>CJV</v>
      </c>
      <c r="S4135" s="40" t="str">
        <f>IF(Tabla2[[#This Row],[EMPRESA]]=Tabla2[[#This Row],[CONTRATISTA PRNCIPAL]],"Principal","Secundaria")</f>
        <v>Principal</v>
      </c>
      <c r="T4135" s="42">
        <f>IFERROR(1/COUNTIF(Tabla2[CONTRATISTA PRNCIPAL],Tabla2[[#This Row],[CONTRATISTA PRNCIPAL]]),0)</f>
        <v>0</v>
      </c>
      <c r="U4135" s="43" t="str">
        <f>IF(((TODAY()-Tabla2[[#This Row],[FECHA NACIMIENTO]])/365)&lt;18,"Corregir", IF(((TODAY()-Tabla2[[#This Row],[FECHA NACIMIENTO]])/365)&gt;80, "Corregir",ROUNDDOWN(((TODAY()-Tabla2[[#This Row],[FECHA NACIMIENTO]])/365),0)))</f>
        <v>Corregir</v>
      </c>
      <c r="V41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5" s="44" t="str">
        <f>+IF(Tabla2[[#This Row],[Edad]]="Corregir","Corregir","Ok")</f>
        <v>Corregir</v>
      </c>
      <c r="X4135" s="42" t="str">
        <f>+IFERROR(VLOOKUP(Tabla2[[#This Row],[DISTRITO SEGÚN DNI]],Hoja1!$A$2:$B$32,2,FALSE),"No")</f>
        <v>No</v>
      </c>
      <c r="Y4135" s="42" t="str">
        <f>IF(OR(LOWER(Tabla2[[#This Row],[GENERO]])="masculino", LOWER(Tabla2[[#This Row],[GENERO]])="femenino"),"OK","Corregir")</f>
        <v>Corregir</v>
      </c>
      <c r="Z4135" s="42" t="str">
        <f>+IF(Tabla2[[#This Row],[Nro. DNI / CE]]="","Corregir",IF(LEN(Tabla2[[#This Row],[Nro. DNI / CE]])&gt;=8,"OK","Corregir"))</f>
        <v>Corregir</v>
      </c>
      <c r="AA4135" s="42">
        <f>COUNTIF(Tabla2[APELLIDOS Y NOMBRES],Tabla2[[#This Row],[APELLIDOS Y NOMBRES]])</f>
        <v>0</v>
      </c>
      <c r="AB4135" s="42">
        <f>IF(Tabla2[[#This Row],[Trabajador]]&gt;1,1/Tabla2[[#This Row],[Trabajador]],Tabla2[[#This Row],[Trabajador]])</f>
        <v>0</v>
      </c>
      <c r="AC4135" t="str">
        <f>+IFERROR(IF(Tabla2[[#This Row],[FECHA CESE/BAJA]]="","No Aplica",IF(AND(MONTH(Tabla2[[#This Row],[FECHA CESE/BAJA]])=MONTH(TODAY()-30),YEAR(Tabla2[[#This Row],[FECHA CESE/BAJA]])=YEAR(TODAY())),MONTH(TODAY()-30)&amp;"-"&amp;YEAR(TODAY()),"Borrar")),"No aplica")</f>
        <v>No Aplica</v>
      </c>
      <c r="AD4135" t="str">
        <f>+IFERROR(IF(Tabla2[[#This Row],[FECHA INICIO DE LABORES EN OBRA]]="","No Aplica",IF(AND(MONTH(Tabla2[[#This Row],[FECHA INICIO DE LABORES EN OBRA]])=MONTH(TODAY()-30),YEAR(Tabla2[[#This Row],[FECHA INICIO DE LABORES EN OBRA]])=YEAR(TODAY())),MONTH(TODAY()-30)&amp;"-"&amp;YEAR(TODAY()),"No Aplica")),"No Aplica")</f>
        <v>No Aplica</v>
      </c>
    </row>
    <row r="4136" spans="1:30" x14ac:dyDescent="0.25">
      <c r="A4136" s="13"/>
      <c r="B4136" s="15"/>
      <c r="C4136" s="15"/>
      <c r="D4136" s="15"/>
      <c r="E4136" s="15"/>
      <c r="F4136" s="39"/>
      <c r="G4136" s="15"/>
      <c r="H4136" s="15"/>
      <c r="I4136" s="15"/>
      <c r="J4136" s="15"/>
      <c r="K4136" s="15"/>
      <c r="L4136" s="40"/>
      <c r="M4136" s="39"/>
      <c r="N4136" s="41"/>
      <c r="O4136" s="39"/>
      <c r="P4136" s="40"/>
      <c r="Q4136" s="40"/>
      <c r="R4136" s="40" t="str">
        <f>IFERROR(VLOOKUP(Tabla2[[#This Row],[CONTRATISTA PRNCIPAL]],Hoja1!$L$5:$M$9,2,FALSE),"CJV")</f>
        <v>CJV</v>
      </c>
      <c r="S4136" s="40" t="str">
        <f>IF(Tabla2[[#This Row],[EMPRESA]]=Tabla2[[#This Row],[CONTRATISTA PRNCIPAL]],"Principal","Secundaria")</f>
        <v>Principal</v>
      </c>
      <c r="T4136" s="42">
        <f>IFERROR(1/COUNTIF(Tabla2[CONTRATISTA PRNCIPAL],Tabla2[[#This Row],[CONTRATISTA PRNCIPAL]]),0)</f>
        <v>0</v>
      </c>
      <c r="U4136" s="43" t="str">
        <f>IF(((TODAY()-Tabla2[[#This Row],[FECHA NACIMIENTO]])/365)&lt;18,"Corregir", IF(((TODAY()-Tabla2[[#This Row],[FECHA NACIMIENTO]])/365)&gt;80, "Corregir",ROUNDDOWN(((TODAY()-Tabla2[[#This Row],[FECHA NACIMIENTO]])/365),0)))</f>
        <v>Corregir</v>
      </c>
      <c r="V41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6" s="44" t="str">
        <f>+IF(Tabla2[[#This Row],[Edad]]="Corregir","Corregir","Ok")</f>
        <v>Corregir</v>
      </c>
      <c r="X4136" s="42" t="str">
        <f>+IFERROR(VLOOKUP(Tabla2[[#This Row],[DISTRITO SEGÚN DNI]],Hoja1!$A$2:$B$32,2,FALSE),"No")</f>
        <v>No</v>
      </c>
      <c r="Y4136" s="42" t="str">
        <f>IF(OR(LOWER(Tabla2[[#This Row],[GENERO]])="masculino", LOWER(Tabla2[[#This Row],[GENERO]])="femenino"),"OK","Corregir")</f>
        <v>Corregir</v>
      </c>
      <c r="Z4136" s="42" t="str">
        <f>+IF(Tabla2[[#This Row],[Nro. DNI / CE]]="","Corregir",IF(LEN(Tabla2[[#This Row],[Nro. DNI / CE]])&gt;=8,"OK","Corregir"))</f>
        <v>Corregir</v>
      </c>
      <c r="AA4136" s="42">
        <f>COUNTIF(Tabla2[APELLIDOS Y NOMBRES],Tabla2[[#This Row],[APELLIDOS Y NOMBRES]])</f>
        <v>0</v>
      </c>
      <c r="AB4136" s="42">
        <f>IF(Tabla2[[#This Row],[Trabajador]]&gt;1,1/Tabla2[[#This Row],[Trabajador]],Tabla2[[#This Row],[Trabajador]])</f>
        <v>0</v>
      </c>
      <c r="AC4136" t="str">
        <f>+IFERROR(IF(Tabla2[[#This Row],[FECHA CESE/BAJA]]="","No Aplica",IF(AND(MONTH(Tabla2[[#This Row],[FECHA CESE/BAJA]])=MONTH(TODAY()-30),YEAR(Tabla2[[#This Row],[FECHA CESE/BAJA]])=YEAR(TODAY())),MONTH(TODAY()-30)&amp;"-"&amp;YEAR(TODAY()),"Borrar")),"No aplica")</f>
        <v>No Aplica</v>
      </c>
      <c r="AD4136" t="str">
        <f>+IFERROR(IF(Tabla2[[#This Row],[FECHA INICIO DE LABORES EN OBRA]]="","No Aplica",IF(AND(MONTH(Tabla2[[#This Row],[FECHA INICIO DE LABORES EN OBRA]])=MONTH(TODAY()-30),YEAR(Tabla2[[#This Row],[FECHA INICIO DE LABORES EN OBRA]])=YEAR(TODAY())),MONTH(TODAY()-30)&amp;"-"&amp;YEAR(TODAY()),"No Aplica")),"No Aplica")</f>
        <v>No Aplica</v>
      </c>
    </row>
    <row r="4137" spans="1:30" x14ac:dyDescent="0.25">
      <c r="A4137" s="13"/>
      <c r="B4137" s="15"/>
      <c r="C4137" s="15"/>
      <c r="D4137" s="15"/>
      <c r="E4137" s="15"/>
      <c r="F4137" s="39"/>
      <c r="G4137" s="15"/>
      <c r="H4137" s="15"/>
      <c r="I4137" s="15"/>
      <c r="J4137" s="15"/>
      <c r="K4137" s="15"/>
      <c r="L4137" s="40"/>
      <c r="M4137" s="39"/>
      <c r="N4137" s="41"/>
      <c r="O4137" s="39"/>
      <c r="P4137" s="40"/>
      <c r="Q4137" s="40"/>
      <c r="R4137" s="40" t="str">
        <f>IFERROR(VLOOKUP(Tabla2[[#This Row],[CONTRATISTA PRNCIPAL]],Hoja1!$L$5:$M$9,2,FALSE),"CJV")</f>
        <v>CJV</v>
      </c>
      <c r="S4137" s="40" t="str">
        <f>IF(Tabla2[[#This Row],[EMPRESA]]=Tabla2[[#This Row],[CONTRATISTA PRNCIPAL]],"Principal","Secundaria")</f>
        <v>Principal</v>
      </c>
      <c r="T4137" s="42">
        <f>IFERROR(1/COUNTIF(Tabla2[CONTRATISTA PRNCIPAL],Tabla2[[#This Row],[CONTRATISTA PRNCIPAL]]),0)</f>
        <v>0</v>
      </c>
      <c r="U4137" s="43" t="str">
        <f>IF(((TODAY()-Tabla2[[#This Row],[FECHA NACIMIENTO]])/365)&lt;18,"Corregir", IF(((TODAY()-Tabla2[[#This Row],[FECHA NACIMIENTO]])/365)&gt;80, "Corregir",ROUNDDOWN(((TODAY()-Tabla2[[#This Row],[FECHA NACIMIENTO]])/365),0)))</f>
        <v>Corregir</v>
      </c>
      <c r="V41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7" s="44" t="str">
        <f>+IF(Tabla2[[#This Row],[Edad]]="Corregir","Corregir","Ok")</f>
        <v>Corregir</v>
      </c>
      <c r="X4137" s="42" t="str">
        <f>+IFERROR(VLOOKUP(Tabla2[[#This Row],[DISTRITO SEGÚN DNI]],Hoja1!$A$2:$B$32,2,FALSE),"No")</f>
        <v>No</v>
      </c>
      <c r="Y4137" s="42" t="str">
        <f>IF(OR(LOWER(Tabla2[[#This Row],[GENERO]])="masculino", LOWER(Tabla2[[#This Row],[GENERO]])="femenino"),"OK","Corregir")</f>
        <v>Corregir</v>
      </c>
      <c r="Z4137" s="42" t="str">
        <f>+IF(Tabla2[[#This Row],[Nro. DNI / CE]]="","Corregir",IF(LEN(Tabla2[[#This Row],[Nro. DNI / CE]])&gt;=8,"OK","Corregir"))</f>
        <v>Corregir</v>
      </c>
      <c r="AA4137" s="42">
        <f>COUNTIF(Tabla2[APELLIDOS Y NOMBRES],Tabla2[[#This Row],[APELLIDOS Y NOMBRES]])</f>
        <v>0</v>
      </c>
      <c r="AB4137" s="42">
        <f>IF(Tabla2[[#This Row],[Trabajador]]&gt;1,1/Tabla2[[#This Row],[Trabajador]],Tabla2[[#This Row],[Trabajador]])</f>
        <v>0</v>
      </c>
      <c r="AC4137" t="str">
        <f>+IFERROR(IF(Tabla2[[#This Row],[FECHA CESE/BAJA]]="","No Aplica",IF(AND(MONTH(Tabla2[[#This Row],[FECHA CESE/BAJA]])=MONTH(TODAY()-30),YEAR(Tabla2[[#This Row],[FECHA CESE/BAJA]])=YEAR(TODAY())),MONTH(TODAY()-30)&amp;"-"&amp;YEAR(TODAY()),"Borrar")),"No aplica")</f>
        <v>No Aplica</v>
      </c>
      <c r="AD4137" t="str">
        <f>+IFERROR(IF(Tabla2[[#This Row],[FECHA INICIO DE LABORES EN OBRA]]="","No Aplica",IF(AND(MONTH(Tabla2[[#This Row],[FECHA INICIO DE LABORES EN OBRA]])=MONTH(TODAY()-30),YEAR(Tabla2[[#This Row],[FECHA INICIO DE LABORES EN OBRA]])=YEAR(TODAY())),MONTH(TODAY()-30)&amp;"-"&amp;YEAR(TODAY()),"No Aplica")),"No Aplica")</f>
        <v>No Aplica</v>
      </c>
    </row>
    <row r="4138" spans="1:30" x14ac:dyDescent="0.25">
      <c r="A4138" s="13"/>
      <c r="B4138" s="15"/>
      <c r="C4138" s="15"/>
      <c r="D4138" s="15"/>
      <c r="E4138" s="15"/>
      <c r="F4138" s="39"/>
      <c r="G4138" s="15"/>
      <c r="H4138" s="15"/>
      <c r="I4138" s="15"/>
      <c r="J4138" s="15"/>
      <c r="K4138" s="15"/>
      <c r="L4138" s="40"/>
      <c r="M4138" s="39"/>
      <c r="N4138" s="41"/>
      <c r="O4138" s="39"/>
      <c r="P4138" s="40"/>
      <c r="Q4138" s="40"/>
      <c r="R4138" s="40" t="str">
        <f>IFERROR(VLOOKUP(Tabla2[[#This Row],[CONTRATISTA PRNCIPAL]],Hoja1!$L$5:$M$9,2,FALSE),"CJV")</f>
        <v>CJV</v>
      </c>
      <c r="S4138" s="40" t="str">
        <f>IF(Tabla2[[#This Row],[EMPRESA]]=Tabla2[[#This Row],[CONTRATISTA PRNCIPAL]],"Principal","Secundaria")</f>
        <v>Principal</v>
      </c>
      <c r="T4138" s="42">
        <f>IFERROR(1/COUNTIF(Tabla2[CONTRATISTA PRNCIPAL],Tabla2[[#This Row],[CONTRATISTA PRNCIPAL]]),0)</f>
        <v>0</v>
      </c>
      <c r="U4138" s="43" t="str">
        <f>IF(((TODAY()-Tabla2[[#This Row],[FECHA NACIMIENTO]])/365)&lt;18,"Corregir", IF(((TODAY()-Tabla2[[#This Row],[FECHA NACIMIENTO]])/365)&gt;80, "Corregir",ROUNDDOWN(((TODAY()-Tabla2[[#This Row],[FECHA NACIMIENTO]])/365),0)))</f>
        <v>Corregir</v>
      </c>
      <c r="V41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8" s="44" t="str">
        <f>+IF(Tabla2[[#This Row],[Edad]]="Corregir","Corregir","Ok")</f>
        <v>Corregir</v>
      </c>
      <c r="X4138" s="42" t="str">
        <f>+IFERROR(VLOOKUP(Tabla2[[#This Row],[DISTRITO SEGÚN DNI]],Hoja1!$A$2:$B$32,2,FALSE),"No")</f>
        <v>No</v>
      </c>
      <c r="Y4138" s="42" t="str">
        <f>IF(OR(LOWER(Tabla2[[#This Row],[GENERO]])="masculino", LOWER(Tabla2[[#This Row],[GENERO]])="femenino"),"OK","Corregir")</f>
        <v>Corregir</v>
      </c>
      <c r="Z4138" s="42" t="str">
        <f>+IF(Tabla2[[#This Row],[Nro. DNI / CE]]="","Corregir",IF(LEN(Tabla2[[#This Row],[Nro. DNI / CE]])&gt;=8,"OK","Corregir"))</f>
        <v>Corregir</v>
      </c>
      <c r="AA4138" s="42">
        <f>COUNTIF(Tabla2[APELLIDOS Y NOMBRES],Tabla2[[#This Row],[APELLIDOS Y NOMBRES]])</f>
        <v>0</v>
      </c>
      <c r="AB4138" s="42">
        <f>IF(Tabla2[[#This Row],[Trabajador]]&gt;1,1/Tabla2[[#This Row],[Trabajador]],Tabla2[[#This Row],[Trabajador]])</f>
        <v>0</v>
      </c>
      <c r="AC4138" t="str">
        <f>+IFERROR(IF(Tabla2[[#This Row],[FECHA CESE/BAJA]]="","No Aplica",IF(AND(MONTH(Tabla2[[#This Row],[FECHA CESE/BAJA]])=MONTH(TODAY()-30),YEAR(Tabla2[[#This Row],[FECHA CESE/BAJA]])=YEAR(TODAY())),MONTH(TODAY()-30)&amp;"-"&amp;YEAR(TODAY()),"Borrar")),"No aplica")</f>
        <v>No Aplica</v>
      </c>
      <c r="AD4138" t="str">
        <f>+IFERROR(IF(Tabla2[[#This Row],[FECHA INICIO DE LABORES EN OBRA]]="","No Aplica",IF(AND(MONTH(Tabla2[[#This Row],[FECHA INICIO DE LABORES EN OBRA]])=MONTH(TODAY()-30),YEAR(Tabla2[[#This Row],[FECHA INICIO DE LABORES EN OBRA]])=YEAR(TODAY())),MONTH(TODAY()-30)&amp;"-"&amp;YEAR(TODAY()),"No Aplica")),"No Aplica")</f>
        <v>No Aplica</v>
      </c>
    </row>
    <row r="4139" spans="1:30" x14ac:dyDescent="0.25">
      <c r="A4139" s="13"/>
      <c r="B4139" s="15"/>
      <c r="C4139" s="15"/>
      <c r="D4139" s="15"/>
      <c r="E4139" s="15"/>
      <c r="F4139" s="39"/>
      <c r="G4139" s="15"/>
      <c r="H4139" s="15"/>
      <c r="I4139" s="15"/>
      <c r="J4139" s="15"/>
      <c r="K4139" s="15"/>
      <c r="L4139" s="40"/>
      <c r="M4139" s="39"/>
      <c r="N4139" s="41"/>
      <c r="O4139" s="39"/>
      <c r="P4139" s="40"/>
      <c r="Q4139" s="40"/>
      <c r="R4139" s="40" t="str">
        <f>IFERROR(VLOOKUP(Tabla2[[#This Row],[CONTRATISTA PRNCIPAL]],Hoja1!$L$5:$M$9,2,FALSE),"CJV")</f>
        <v>CJV</v>
      </c>
      <c r="S4139" s="40" t="str">
        <f>IF(Tabla2[[#This Row],[EMPRESA]]=Tabla2[[#This Row],[CONTRATISTA PRNCIPAL]],"Principal","Secundaria")</f>
        <v>Principal</v>
      </c>
      <c r="T4139" s="42">
        <f>IFERROR(1/COUNTIF(Tabla2[CONTRATISTA PRNCIPAL],Tabla2[[#This Row],[CONTRATISTA PRNCIPAL]]),0)</f>
        <v>0</v>
      </c>
      <c r="U4139" s="43" t="str">
        <f>IF(((TODAY()-Tabla2[[#This Row],[FECHA NACIMIENTO]])/365)&lt;18,"Corregir", IF(((TODAY()-Tabla2[[#This Row],[FECHA NACIMIENTO]])/365)&gt;80, "Corregir",ROUNDDOWN(((TODAY()-Tabla2[[#This Row],[FECHA NACIMIENTO]])/365),0)))</f>
        <v>Corregir</v>
      </c>
      <c r="V41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39" s="44" t="str">
        <f>+IF(Tabla2[[#This Row],[Edad]]="Corregir","Corregir","Ok")</f>
        <v>Corregir</v>
      </c>
      <c r="X4139" s="42" t="str">
        <f>+IFERROR(VLOOKUP(Tabla2[[#This Row],[DISTRITO SEGÚN DNI]],Hoja1!$A$2:$B$32,2,FALSE),"No")</f>
        <v>No</v>
      </c>
      <c r="Y4139" s="42" t="str">
        <f>IF(OR(LOWER(Tabla2[[#This Row],[GENERO]])="masculino", LOWER(Tabla2[[#This Row],[GENERO]])="femenino"),"OK","Corregir")</f>
        <v>Corregir</v>
      </c>
      <c r="Z4139" s="42" t="str">
        <f>+IF(Tabla2[[#This Row],[Nro. DNI / CE]]="","Corregir",IF(LEN(Tabla2[[#This Row],[Nro. DNI / CE]])&gt;=8,"OK","Corregir"))</f>
        <v>Corregir</v>
      </c>
      <c r="AA4139" s="42">
        <f>COUNTIF(Tabla2[APELLIDOS Y NOMBRES],Tabla2[[#This Row],[APELLIDOS Y NOMBRES]])</f>
        <v>0</v>
      </c>
      <c r="AB4139" s="42">
        <f>IF(Tabla2[[#This Row],[Trabajador]]&gt;1,1/Tabla2[[#This Row],[Trabajador]],Tabla2[[#This Row],[Trabajador]])</f>
        <v>0</v>
      </c>
      <c r="AC4139" t="str">
        <f>+IFERROR(IF(Tabla2[[#This Row],[FECHA CESE/BAJA]]="","No Aplica",IF(AND(MONTH(Tabla2[[#This Row],[FECHA CESE/BAJA]])=MONTH(TODAY()-30),YEAR(Tabla2[[#This Row],[FECHA CESE/BAJA]])=YEAR(TODAY())),MONTH(TODAY()-30)&amp;"-"&amp;YEAR(TODAY()),"Borrar")),"No aplica")</f>
        <v>No Aplica</v>
      </c>
      <c r="AD4139" t="str">
        <f>+IFERROR(IF(Tabla2[[#This Row],[FECHA INICIO DE LABORES EN OBRA]]="","No Aplica",IF(AND(MONTH(Tabla2[[#This Row],[FECHA INICIO DE LABORES EN OBRA]])=MONTH(TODAY()-30),YEAR(Tabla2[[#This Row],[FECHA INICIO DE LABORES EN OBRA]])=YEAR(TODAY())),MONTH(TODAY()-30)&amp;"-"&amp;YEAR(TODAY()),"No Aplica")),"No Aplica")</f>
        <v>No Aplica</v>
      </c>
    </row>
    <row r="4140" spans="1:30" x14ac:dyDescent="0.25">
      <c r="A4140" s="13"/>
      <c r="B4140" s="15"/>
      <c r="C4140" s="15"/>
      <c r="D4140" s="15"/>
      <c r="E4140" s="15"/>
      <c r="F4140" s="39"/>
      <c r="G4140" s="15"/>
      <c r="H4140" s="15"/>
      <c r="I4140" s="15"/>
      <c r="J4140" s="15"/>
      <c r="K4140" s="15"/>
      <c r="L4140" s="40"/>
      <c r="M4140" s="39"/>
      <c r="N4140" s="41"/>
      <c r="O4140" s="39"/>
      <c r="P4140" s="40"/>
      <c r="Q4140" s="40"/>
      <c r="R4140" s="40" t="str">
        <f>IFERROR(VLOOKUP(Tabla2[[#This Row],[CONTRATISTA PRNCIPAL]],Hoja1!$L$5:$M$9,2,FALSE),"CJV")</f>
        <v>CJV</v>
      </c>
      <c r="S4140" s="40" t="str">
        <f>IF(Tabla2[[#This Row],[EMPRESA]]=Tabla2[[#This Row],[CONTRATISTA PRNCIPAL]],"Principal","Secundaria")</f>
        <v>Principal</v>
      </c>
      <c r="T4140" s="42">
        <f>IFERROR(1/COUNTIF(Tabla2[CONTRATISTA PRNCIPAL],Tabla2[[#This Row],[CONTRATISTA PRNCIPAL]]),0)</f>
        <v>0</v>
      </c>
      <c r="U4140" s="43" t="str">
        <f>IF(((TODAY()-Tabla2[[#This Row],[FECHA NACIMIENTO]])/365)&lt;18,"Corregir", IF(((TODAY()-Tabla2[[#This Row],[FECHA NACIMIENTO]])/365)&gt;80, "Corregir",ROUNDDOWN(((TODAY()-Tabla2[[#This Row],[FECHA NACIMIENTO]])/365),0)))</f>
        <v>Corregir</v>
      </c>
      <c r="V41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0" s="44" t="str">
        <f>+IF(Tabla2[[#This Row],[Edad]]="Corregir","Corregir","Ok")</f>
        <v>Corregir</v>
      </c>
      <c r="X4140" s="42" t="str">
        <f>+IFERROR(VLOOKUP(Tabla2[[#This Row],[DISTRITO SEGÚN DNI]],Hoja1!$A$2:$B$32,2,FALSE),"No")</f>
        <v>No</v>
      </c>
      <c r="Y4140" s="42" t="str">
        <f>IF(OR(LOWER(Tabla2[[#This Row],[GENERO]])="masculino", LOWER(Tabla2[[#This Row],[GENERO]])="femenino"),"OK","Corregir")</f>
        <v>Corregir</v>
      </c>
      <c r="Z4140" s="42" t="str">
        <f>+IF(Tabla2[[#This Row],[Nro. DNI / CE]]="","Corregir",IF(LEN(Tabla2[[#This Row],[Nro. DNI / CE]])&gt;=8,"OK","Corregir"))</f>
        <v>Corregir</v>
      </c>
      <c r="AA4140" s="42">
        <f>COUNTIF(Tabla2[APELLIDOS Y NOMBRES],Tabla2[[#This Row],[APELLIDOS Y NOMBRES]])</f>
        <v>0</v>
      </c>
      <c r="AB4140" s="42">
        <f>IF(Tabla2[[#This Row],[Trabajador]]&gt;1,1/Tabla2[[#This Row],[Trabajador]],Tabla2[[#This Row],[Trabajador]])</f>
        <v>0</v>
      </c>
      <c r="AC4140" t="str">
        <f>+IFERROR(IF(Tabla2[[#This Row],[FECHA CESE/BAJA]]="","No Aplica",IF(AND(MONTH(Tabla2[[#This Row],[FECHA CESE/BAJA]])=MONTH(TODAY()-30),YEAR(Tabla2[[#This Row],[FECHA CESE/BAJA]])=YEAR(TODAY())),MONTH(TODAY()-30)&amp;"-"&amp;YEAR(TODAY()),"Borrar")),"No aplica")</f>
        <v>No Aplica</v>
      </c>
      <c r="AD4140" t="str">
        <f>+IFERROR(IF(Tabla2[[#This Row],[FECHA INICIO DE LABORES EN OBRA]]="","No Aplica",IF(AND(MONTH(Tabla2[[#This Row],[FECHA INICIO DE LABORES EN OBRA]])=MONTH(TODAY()-30),YEAR(Tabla2[[#This Row],[FECHA INICIO DE LABORES EN OBRA]])=YEAR(TODAY())),MONTH(TODAY()-30)&amp;"-"&amp;YEAR(TODAY()),"No Aplica")),"No Aplica")</f>
        <v>No Aplica</v>
      </c>
    </row>
    <row r="4141" spans="1:30" x14ac:dyDescent="0.25">
      <c r="A4141" s="13"/>
      <c r="B4141" s="15"/>
      <c r="C4141" s="15"/>
      <c r="D4141" s="15"/>
      <c r="E4141" s="15"/>
      <c r="F4141" s="39"/>
      <c r="G4141" s="15"/>
      <c r="H4141" s="15"/>
      <c r="I4141" s="15"/>
      <c r="J4141" s="15"/>
      <c r="K4141" s="15"/>
      <c r="L4141" s="40"/>
      <c r="M4141" s="39"/>
      <c r="N4141" s="41"/>
      <c r="O4141" s="39"/>
      <c r="P4141" s="40"/>
      <c r="Q4141" s="40"/>
      <c r="R4141" s="40" t="str">
        <f>IFERROR(VLOOKUP(Tabla2[[#This Row],[CONTRATISTA PRNCIPAL]],Hoja1!$L$5:$M$9,2,FALSE),"CJV")</f>
        <v>CJV</v>
      </c>
      <c r="S4141" s="40" t="str">
        <f>IF(Tabla2[[#This Row],[EMPRESA]]=Tabla2[[#This Row],[CONTRATISTA PRNCIPAL]],"Principal","Secundaria")</f>
        <v>Principal</v>
      </c>
      <c r="T4141" s="42">
        <f>IFERROR(1/COUNTIF(Tabla2[CONTRATISTA PRNCIPAL],Tabla2[[#This Row],[CONTRATISTA PRNCIPAL]]),0)</f>
        <v>0</v>
      </c>
      <c r="U4141" s="43" t="str">
        <f>IF(((TODAY()-Tabla2[[#This Row],[FECHA NACIMIENTO]])/365)&lt;18,"Corregir", IF(((TODAY()-Tabla2[[#This Row],[FECHA NACIMIENTO]])/365)&gt;80, "Corregir",ROUNDDOWN(((TODAY()-Tabla2[[#This Row],[FECHA NACIMIENTO]])/365),0)))</f>
        <v>Corregir</v>
      </c>
      <c r="V41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1" s="44" t="str">
        <f>+IF(Tabla2[[#This Row],[Edad]]="Corregir","Corregir","Ok")</f>
        <v>Corregir</v>
      </c>
      <c r="X4141" s="42" t="str">
        <f>+IFERROR(VLOOKUP(Tabla2[[#This Row],[DISTRITO SEGÚN DNI]],Hoja1!$A$2:$B$32,2,FALSE),"No")</f>
        <v>No</v>
      </c>
      <c r="Y4141" s="42" t="str">
        <f>IF(OR(LOWER(Tabla2[[#This Row],[GENERO]])="masculino", LOWER(Tabla2[[#This Row],[GENERO]])="femenino"),"OK","Corregir")</f>
        <v>Corregir</v>
      </c>
      <c r="Z4141" s="42" t="str">
        <f>+IF(Tabla2[[#This Row],[Nro. DNI / CE]]="","Corregir",IF(LEN(Tabla2[[#This Row],[Nro. DNI / CE]])&gt;=8,"OK","Corregir"))</f>
        <v>Corregir</v>
      </c>
      <c r="AA4141" s="42">
        <f>COUNTIF(Tabla2[APELLIDOS Y NOMBRES],Tabla2[[#This Row],[APELLIDOS Y NOMBRES]])</f>
        <v>0</v>
      </c>
      <c r="AB4141" s="42">
        <f>IF(Tabla2[[#This Row],[Trabajador]]&gt;1,1/Tabla2[[#This Row],[Trabajador]],Tabla2[[#This Row],[Trabajador]])</f>
        <v>0</v>
      </c>
      <c r="AC4141" t="str">
        <f>+IFERROR(IF(Tabla2[[#This Row],[FECHA CESE/BAJA]]="","No Aplica",IF(AND(MONTH(Tabla2[[#This Row],[FECHA CESE/BAJA]])=MONTH(TODAY()-30),YEAR(Tabla2[[#This Row],[FECHA CESE/BAJA]])=YEAR(TODAY())),MONTH(TODAY()-30)&amp;"-"&amp;YEAR(TODAY()),"Borrar")),"No aplica")</f>
        <v>No Aplica</v>
      </c>
      <c r="AD4141" t="str">
        <f>+IFERROR(IF(Tabla2[[#This Row],[FECHA INICIO DE LABORES EN OBRA]]="","No Aplica",IF(AND(MONTH(Tabla2[[#This Row],[FECHA INICIO DE LABORES EN OBRA]])=MONTH(TODAY()-30),YEAR(Tabla2[[#This Row],[FECHA INICIO DE LABORES EN OBRA]])=YEAR(TODAY())),MONTH(TODAY()-30)&amp;"-"&amp;YEAR(TODAY()),"No Aplica")),"No Aplica")</f>
        <v>No Aplica</v>
      </c>
    </row>
    <row r="4142" spans="1:30" x14ac:dyDescent="0.25">
      <c r="A4142" s="13"/>
      <c r="B4142" s="15"/>
      <c r="C4142" s="15"/>
      <c r="D4142" s="15"/>
      <c r="E4142" s="15"/>
      <c r="F4142" s="39"/>
      <c r="G4142" s="15"/>
      <c r="H4142" s="15"/>
      <c r="I4142" s="15"/>
      <c r="J4142" s="15"/>
      <c r="K4142" s="15"/>
      <c r="L4142" s="40"/>
      <c r="M4142" s="39"/>
      <c r="N4142" s="41"/>
      <c r="O4142" s="39"/>
      <c r="P4142" s="40"/>
      <c r="Q4142" s="40"/>
      <c r="R4142" s="40" t="str">
        <f>IFERROR(VLOOKUP(Tabla2[[#This Row],[CONTRATISTA PRNCIPAL]],Hoja1!$L$5:$M$9,2,FALSE),"CJV")</f>
        <v>CJV</v>
      </c>
      <c r="S4142" s="40" t="str">
        <f>IF(Tabla2[[#This Row],[EMPRESA]]=Tabla2[[#This Row],[CONTRATISTA PRNCIPAL]],"Principal","Secundaria")</f>
        <v>Principal</v>
      </c>
      <c r="T4142" s="42">
        <f>IFERROR(1/COUNTIF(Tabla2[CONTRATISTA PRNCIPAL],Tabla2[[#This Row],[CONTRATISTA PRNCIPAL]]),0)</f>
        <v>0</v>
      </c>
      <c r="U4142" s="43" t="str">
        <f>IF(((TODAY()-Tabla2[[#This Row],[FECHA NACIMIENTO]])/365)&lt;18,"Corregir", IF(((TODAY()-Tabla2[[#This Row],[FECHA NACIMIENTO]])/365)&gt;80, "Corregir",ROUNDDOWN(((TODAY()-Tabla2[[#This Row],[FECHA NACIMIENTO]])/365),0)))</f>
        <v>Corregir</v>
      </c>
      <c r="V41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2" s="44" t="str">
        <f>+IF(Tabla2[[#This Row],[Edad]]="Corregir","Corregir","Ok")</f>
        <v>Corregir</v>
      </c>
      <c r="X4142" s="42" t="str">
        <f>+IFERROR(VLOOKUP(Tabla2[[#This Row],[DISTRITO SEGÚN DNI]],Hoja1!$A$2:$B$32,2,FALSE),"No")</f>
        <v>No</v>
      </c>
      <c r="Y4142" s="42" t="str">
        <f>IF(OR(LOWER(Tabla2[[#This Row],[GENERO]])="masculino", LOWER(Tabla2[[#This Row],[GENERO]])="femenino"),"OK","Corregir")</f>
        <v>Corregir</v>
      </c>
      <c r="Z4142" s="42" t="str">
        <f>+IF(Tabla2[[#This Row],[Nro. DNI / CE]]="","Corregir",IF(LEN(Tabla2[[#This Row],[Nro. DNI / CE]])&gt;=8,"OK","Corregir"))</f>
        <v>Corregir</v>
      </c>
      <c r="AA4142" s="42">
        <f>COUNTIF(Tabla2[APELLIDOS Y NOMBRES],Tabla2[[#This Row],[APELLIDOS Y NOMBRES]])</f>
        <v>0</v>
      </c>
      <c r="AB4142" s="42">
        <f>IF(Tabla2[[#This Row],[Trabajador]]&gt;1,1/Tabla2[[#This Row],[Trabajador]],Tabla2[[#This Row],[Trabajador]])</f>
        <v>0</v>
      </c>
      <c r="AC4142" t="str">
        <f>+IFERROR(IF(Tabla2[[#This Row],[FECHA CESE/BAJA]]="","No Aplica",IF(AND(MONTH(Tabla2[[#This Row],[FECHA CESE/BAJA]])=MONTH(TODAY()-30),YEAR(Tabla2[[#This Row],[FECHA CESE/BAJA]])=YEAR(TODAY())),MONTH(TODAY()-30)&amp;"-"&amp;YEAR(TODAY()),"Borrar")),"No aplica")</f>
        <v>No Aplica</v>
      </c>
      <c r="AD4142" t="str">
        <f>+IFERROR(IF(Tabla2[[#This Row],[FECHA INICIO DE LABORES EN OBRA]]="","No Aplica",IF(AND(MONTH(Tabla2[[#This Row],[FECHA INICIO DE LABORES EN OBRA]])=MONTH(TODAY()-30),YEAR(Tabla2[[#This Row],[FECHA INICIO DE LABORES EN OBRA]])=YEAR(TODAY())),MONTH(TODAY()-30)&amp;"-"&amp;YEAR(TODAY()),"No Aplica")),"No Aplica")</f>
        <v>No Aplica</v>
      </c>
    </row>
    <row r="4143" spans="1:30" x14ac:dyDescent="0.25">
      <c r="A4143" s="13"/>
      <c r="B4143" s="15"/>
      <c r="C4143" s="15"/>
      <c r="D4143" s="15"/>
      <c r="E4143" s="15"/>
      <c r="F4143" s="39"/>
      <c r="G4143" s="15"/>
      <c r="H4143" s="15"/>
      <c r="I4143" s="15"/>
      <c r="J4143" s="15"/>
      <c r="K4143" s="15"/>
      <c r="L4143" s="40"/>
      <c r="M4143" s="39"/>
      <c r="N4143" s="41"/>
      <c r="O4143" s="39"/>
      <c r="P4143" s="40"/>
      <c r="Q4143" s="40"/>
      <c r="R4143" s="40" t="str">
        <f>IFERROR(VLOOKUP(Tabla2[[#This Row],[CONTRATISTA PRNCIPAL]],Hoja1!$L$5:$M$9,2,FALSE),"CJV")</f>
        <v>CJV</v>
      </c>
      <c r="S4143" s="40" t="str">
        <f>IF(Tabla2[[#This Row],[EMPRESA]]=Tabla2[[#This Row],[CONTRATISTA PRNCIPAL]],"Principal","Secundaria")</f>
        <v>Principal</v>
      </c>
      <c r="T4143" s="42">
        <f>IFERROR(1/COUNTIF(Tabla2[CONTRATISTA PRNCIPAL],Tabla2[[#This Row],[CONTRATISTA PRNCIPAL]]),0)</f>
        <v>0</v>
      </c>
      <c r="U4143" s="43" t="str">
        <f>IF(((TODAY()-Tabla2[[#This Row],[FECHA NACIMIENTO]])/365)&lt;18,"Corregir", IF(((TODAY()-Tabla2[[#This Row],[FECHA NACIMIENTO]])/365)&gt;80, "Corregir",ROUNDDOWN(((TODAY()-Tabla2[[#This Row],[FECHA NACIMIENTO]])/365),0)))</f>
        <v>Corregir</v>
      </c>
      <c r="V41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3" s="44" t="str">
        <f>+IF(Tabla2[[#This Row],[Edad]]="Corregir","Corregir","Ok")</f>
        <v>Corregir</v>
      </c>
      <c r="X4143" s="42" t="str">
        <f>+IFERROR(VLOOKUP(Tabla2[[#This Row],[DISTRITO SEGÚN DNI]],Hoja1!$A$2:$B$32,2,FALSE),"No")</f>
        <v>No</v>
      </c>
      <c r="Y4143" s="42" t="str">
        <f>IF(OR(LOWER(Tabla2[[#This Row],[GENERO]])="masculino", LOWER(Tabla2[[#This Row],[GENERO]])="femenino"),"OK","Corregir")</f>
        <v>Corregir</v>
      </c>
      <c r="Z4143" s="42" t="str">
        <f>+IF(Tabla2[[#This Row],[Nro. DNI / CE]]="","Corregir",IF(LEN(Tabla2[[#This Row],[Nro. DNI / CE]])&gt;=8,"OK","Corregir"))</f>
        <v>Corregir</v>
      </c>
      <c r="AA4143" s="42">
        <f>COUNTIF(Tabla2[APELLIDOS Y NOMBRES],Tabla2[[#This Row],[APELLIDOS Y NOMBRES]])</f>
        <v>0</v>
      </c>
      <c r="AB4143" s="42">
        <f>IF(Tabla2[[#This Row],[Trabajador]]&gt;1,1/Tabla2[[#This Row],[Trabajador]],Tabla2[[#This Row],[Trabajador]])</f>
        <v>0</v>
      </c>
      <c r="AC4143" t="str">
        <f>+IFERROR(IF(Tabla2[[#This Row],[FECHA CESE/BAJA]]="","No Aplica",IF(AND(MONTH(Tabla2[[#This Row],[FECHA CESE/BAJA]])=MONTH(TODAY()-30),YEAR(Tabla2[[#This Row],[FECHA CESE/BAJA]])=YEAR(TODAY())),MONTH(TODAY()-30)&amp;"-"&amp;YEAR(TODAY()),"Borrar")),"No aplica")</f>
        <v>No Aplica</v>
      </c>
      <c r="AD4143" t="str">
        <f>+IFERROR(IF(Tabla2[[#This Row],[FECHA INICIO DE LABORES EN OBRA]]="","No Aplica",IF(AND(MONTH(Tabla2[[#This Row],[FECHA INICIO DE LABORES EN OBRA]])=MONTH(TODAY()-30),YEAR(Tabla2[[#This Row],[FECHA INICIO DE LABORES EN OBRA]])=YEAR(TODAY())),MONTH(TODAY()-30)&amp;"-"&amp;YEAR(TODAY()),"No Aplica")),"No Aplica")</f>
        <v>No Aplica</v>
      </c>
    </row>
    <row r="4144" spans="1:30" x14ac:dyDescent="0.25">
      <c r="A4144" s="13"/>
      <c r="B4144" s="15"/>
      <c r="C4144" s="15"/>
      <c r="D4144" s="15"/>
      <c r="E4144" s="15"/>
      <c r="F4144" s="39"/>
      <c r="G4144" s="15"/>
      <c r="H4144" s="15"/>
      <c r="I4144" s="15"/>
      <c r="J4144" s="15"/>
      <c r="K4144" s="15"/>
      <c r="L4144" s="40"/>
      <c r="M4144" s="39"/>
      <c r="N4144" s="41"/>
      <c r="O4144" s="39"/>
      <c r="P4144" s="40"/>
      <c r="Q4144" s="40"/>
      <c r="R4144" s="40" t="str">
        <f>IFERROR(VLOOKUP(Tabla2[[#This Row],[CONTRATISTA PRNCIPAL]],Hoja1!$L$5:$M$9,2,FALSE),"CJV")</f>
        <v>CJV</v>
      </c>
      <c r="S4144" s="40" t="str">
        <f>IF(Tabla2[[#This Row],[EMPRESA]]=Tabla2[[#This Row],[CONTRATISTA PRNCIPAL]],"Principal","Secundaria")</f>
        <v>Principal</v>
      </c>
      <c r="T4144" s="42">
        <f>IFERROR(1/COUNTIF(Tabla2[CONTRATISTA PRNCIPAL],Tabla2[[#This Row],[CONTRATISTA PRNCIPAL]]),0)</f>
        <v>0</v>
      </c>
      <c r="U4144" s="43" t="str">
        <f>IF(((TODAY()-Tabla2[[#This Row],[FECHA NACIMIENTO]])/365)&lt;18,"Corregir", IF(((TODAY()-Tabla2[[#This Row],[FECHA NACIMIENTO]])/365)&gt;80, "Corregir",ROUNDDOWN(((TODAY()-Tabla2[[#This Row],[FECHA NACIMIENTO]])/365),0)))</f>
        <v>Corregir</v>
      </c>
      <c r="V41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4" s="44" t="str">
        <f>+IF(Tabla2[[#This Row],[Edad]]="Corregir","Corregir","Ok")</f>
        <v>Corregir</v>
      </c>
      <c r="X4144" s="42" t="str">
        <f>+IFERROR(VLOOKUP(Tabla2[[#This Row],[DISTRITO SEGÚN DNI]],Hoja1!$A$2:$B$32,2,FALSE),"No")</f>
        <v>No</v>
      </c>
      <c r="Y4144" s="42" t="str">
        <f>IF(OR(LOWER(Tabla2[[#This Row],[GENERO]])="masculino", LOWER(Tabla2[[#This Row],[GENERO]])="femenino"),"OK","Corregir")</f>
        <v>Corregir</v>
      </c>
      <c r="Z4144" s="42" t="str">
        <f>+IF(Tabla2[[#This Row],[Nro. DNI / CE]]="","Corregir",IF(LEN(Tabla2[[#This Row],[Nro. DNI / CE]])&gt;=8,"OK","Corregir"))</f>
        <v>Corregir</v>
      </c>
      <c r="AA4144" s="42">
        <f>COUNTIF(Tabla2[APELLIDOS Y NOMBRES],Tabla2[[#This Row],[APELLIDOS Y NOMBRES]])</f>
        <v>0</v>
      </c>
      <c r="AB4144" s="42">
        <f>IF(Tabla2[[#This Row],[Trabajador]]&gt;1,1/Tabla2[[#This Row],[Trabajador]],Tabla2[[#This Row],[Trabajador]])</f>
        <v>0</v>
      </c>
      <c r="AC4144" t="str">
        <f>+IFERROR(IF(Tabla2[[#This Row],[FECHA CESE/BAJA]]="","No Aplica",IF(AND(MONTH(Tabla2[[#This Row],[FECHA CESE/BAJA]])=MONTH(TODAY()-30),YEAR(Tabla2[[#This Row],[FECHA CESE/BAJA]])=YEAR(TODAY())),MONTH(TODAY()-30)&amp;"-"&amp;YEAR(TODAY()),"Borrar")),"No aplica")</f>
        <v>No Aplica</v>
      </c>
      <c r="AD4144" t="str">
        <f>+IFERROR(IF(Tabla2[[#This Row],[FECHA INICIO DE LABORES EN OBRA]]="","No Aplica",IF(AND(MONTH(Tabla2[[#This Row],[FECHA INICIO DE LABORES EN OBRA]])=MONTH(TODAY()-30),YEAR(Tabla2[[#This Row],[FECHA INICIO DE LABORES EN OBRA]])=YEAR(TODAY())),MONTH(TODAY()-30)&amp;"-"&amp;YEAR(TODAY()),"No Aplica")),"No Aplica")</f>
        <v>No Aplica</v>
      </c>
    </row>
    <row r="4145" spans="1:30" x14ac:dyDescent="0.25">
      <c r="A4145" s="13"/>
      <c r="B4145" s="15"/>
      <c r="C4145" s="15"/>
      <c r="D4145" s="15"/>
      <c r="E4145" s="15"/>
      <c r="F4145" s="39"/>
      <c r="G4145" s="15"/>
      <c r="H4145" s="15"/>
      <c r="I4145" s="15"/>
      <c r="J4145" s="15"/>
      <c r="K4145" s="15"/>
      <c r="L4145" s="40"/>
      <c r="M4145" s="39"/>
      <c r="N4145" s="41"/>
      <c r="O4145" s="39"/>
      <c r="P4145" s="40"/>
      <c r="Q4145" s="40"/>
      <c r="R4145" s="40" t="str">
        <f>IFERROR(VLOOKUP(Tabla2[[#This Row],[CONTRATISTA PRNCIPAL]],Hoja1!$L$5:$M$9,2,FALSE),"CJV")</f>
        <v>CJV</v>
      </c>
      <c r="S4145" s="40" t="str">
        <f>IF(Tabla2[[#This Row],[EMPRESA]]=Tabla2[[#This Row],[CONTRATISTA PRNCIPAL]],"Principal","Secundaria")</f>
        <v>Principal</v>
      </c>
      <c r="T4145" s="42">
        <f>IFERROR(1/COUNTIF(Tabla2[CONTRATISTA PRNCIPAL],Tabla2[[#This Row],[CONTRATISTA PRNCIPAL]]),0)</f>
        <v>0</v>
      </c>
      <c r="U4145" s="43" t="str">
        <f>IF(((TODAY()-Tabla2[[#This Row],[FECHA NACIMIENTO]])/365)&lt;18,"Corregir", IF(((TODAY()-Tabla2[[#This Row],[FECHA NACIMIENTO]])/365)&gt;80, "Corregir",ROUNDDOWN(((TODAY()-Tabla2[[#This Row],[FECHA NACIMIENTO]])/365),0)))</f>
        <v>Corregir</v>
      </c>
      <c r="V41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5" s="44" t="str">
        <f>+IF(Tabla2[[#This Row],[Edad]]="Corregir","Corregir","Ok")</f>
        <v>Corregir</v>
      </c>
      <c r="X4145" s="42" t="str">
        <f>+IFERROR(VLOOKUP(Tabla2[[#This Row],[DISTRITO SEGÚN DNI]],Hoja1!$A$2:$B$32,2,FALSE),"No")</f>
        <v>No</v>
      </c>
      <c r="Y4145" s="42" t="str">
        <f>IF(OR(LOWER(Tabla2[[#This Row],[GENERO]])="masculino", LOWER(Tabla2[[#This Row],[GENERO]])="femenino"),"OK","Corregir")</f>
        <v>Corregir</v>
      </c>
      <c r="Z4145" s="42" t="str">
        <f>+IF(Tabla2[[#This Row],[Nro. DNI / CE]]="","Corregir",IF(LEN(Tabla2[[#This Row],[Nro. DNI / CE]])&gt;=8,"OK","Corregir"))</f>
        <v>Corregir</v>
      </c>
      <c r="AA4145" s="42">
        <f>COUNTIF(Tabla2[APELLIDOS Y NOMBRES],Tabla2[[#This Row],[APELLIDOS Y NOMBRES]])</f>
        <v>0</v>
      </c>
      <c r="AB4145" s="42">
        <f>IF(Tabla2[[#This Row],[Trabajador]]&gt;1,1/Tabla2[[#This Row],[Trabajador]],Tabla2[[#This Row],[Trabajador]])</f>
        <v>0</v>
      </c>
      <c r="AC4145" t="str">
        <f>+IFERROR(IF(Tabla2[[#This Row],[FECHA CESE/BAJA]]="","No Aplica",IF(AND(MONTH(Tabla2[[#This Row],[FECHA CESE/BAJA]])=MONTH(TODAY()-30),YEAR(Tabla2[[#This Row],[FECHA CESE/BAJA]])=YEAR(TODAY())),MONTH(TODAY()-30)&amp;"-"&amp;YEAR(TODAY()),"Borrar")),"No aplica")</f>
        <v>No Aplica</v>
      </c>
      <c r="AD4145" t="str">
        <f>+IFERROR(IF(Tabla2[[#This Row],[FECHA INICIO DE LABORES EN OBRA]]="","No Aplica",IF(AND(MONTH(Tabla2[[#This Row],[FECHA INICIO DE LABORES EN OBRA]])=MONTH(TODAY()-30),YEAR(Tabla2[[#This Row],[FECHA INICIO DE LABORES EN OBRA]])=YEAR(TODAY())),MONTH(TODAY()-30)&amp;"-"&amp;YEAR(TODAY()),"No Aplica")),"No Aplica")</f>
        <v>No Aplica</v>
      </c>
    </row>
    <row r="4146" spans="1:30" x14ac:dyDescent="0.25">
      <c r="A4146" s="13"/>
      <c r="B4146" s="15"/>
      <c r="C4146" s="15"/>
      <c r="D4146" s="15"/>
      <c r="E4146" s="15"/>
      <c r="F4146" s="39"/>
      <c r="G4146" s="15"/>
      <c r="H4146" s="15"/>
      <c r="I4146" s="15"/>
      <c r="J4146" s="15"/>
      <c r="K4146" s="15"/>
      <c r="L4146" s="40"/>
      <c r="M4146" s="39"/>
      <c r="N4146" s="41"/>
      <c r="O4146" s="39"/>
      <c r="P4146" s="40"/>
      <c r="Q4146" s="40"/>
      <c r="R4146" s="40" t="str">
        <f>IFERROR(VLOOKUP(Tabla2[[#This Row],[CONTRATISTA PRNCIPAL]],Hoja1!$L$5:$M$9,2,FALSE),"CJV")</f>
        <v>CJV</v>
      </c>
      <c r="S4146" s="40" t="str">
        <f>IF(Tabla2[[#This Row],[EMPRESA]]=Tabla2[[#This Row],[CONTRATISTA PRNCIPAL]],"Principal","Secundaria")</f>
        <v>Principal</v>
      </c>
      <c r="T4146" s="42">
        <f>IFERROR(1/COUNTIF(Tabla2[CONTRATISTA PRNCIPAL],Tabla2[[#This Row],[CONTRATISTA PRNCIPAL]]),0)</f>
        <v>0</v>
      </c>
      <c r="U4146" s="43" t="str">
        <f>IF(((TODAY()-Tabla2[[#This Row],[FECHA NACIMIENTO]])/365)&lt;18,"Corregir", IF(((TODAY()-Tabla2[[#This Row],[FECHA NACIMIENTO]])/365)&gt;80, "Corregir",ROUNDDOWN(((TODAY()-Tabla2[[#This Row],[FECHA NACIMIENTO]])/365),0)))</f>
        <v>Corregir</v>
      </c>
      <c r="V41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6" s="44" t="str">
        <f>+IF(Tabla2[[#This Row],[Edad]]="Corregir","Corregir","Ok")</f>
        <v>Corregir</v>
      </c>
      <c r="X4146" s="42" t="str">
        <f>+IFERROR(VLOOKUP(Tabla2[[#This Row],[DISTRITO SEGÚN DNI]],Hoja1!$A$2:$B$32,2,FALSE),"No")</f>
        <v>No</v>
      </c>
      <c r="Y4146" s="42" t="str">
        <f>IF(OR(LOWER(Tabla2[[#This Row],[GENERO]])="masculino", LOWER(Tabla2[[#This Row],[GENERO]])="femenino"),"OK","Corregir")</f>
        <v>Corregir</v>
      </c>
      <c r="Z4146" s="42" t="str">
        <f>+IF(Tabla2[[#This Row],[Nro. DNI / CE]]="","Corregir",IF(LEN(Tabla2[[#This Row],[Nro. DNI / CE]])&gt;=8,"OK","Corregir"))</f>
        <v>Corregir</v>
      </c>
      <c r="AA4146" s="42">
        <f>COUNTIF(Tabla2[APELLIDOS Y NOMBRES],Tabla2[[#This Row],[APELLIDOS Y NOMBRES]])</f>
        <v>0</v>
      </c>
      <c r="AB4146" s="42">
        <f>IF(Tabla2[[#This Row],[Trabajador]]&gt;1,1/Tabla2[[#This Row],[Trabajador]],Tabla2[[#This Row],[Trabajador]])</f>
        <v>0</v>
      </c>
      <c r="AC4146" t="str">
        <f>+IFERROR(IF(Tabla2[[#This Row],[FECHA CESE/BAJA]]="","No Aplica",IF(AND(MONTH(Tabla2[[#This Row],[FECHA CESE/BAJA]])=MONTH(TODAY()-30),YEAR(Tabla2[[#This Row],[FECHA CESE/BAJA]])=YEAR(TODAY())),MONTH(TODAY()-30)&amp;"-"&amp;YEAR(TODAY()),"Borrar")),"No aplica")</f>
        <v>No Aplica</v>
      </c>
      <c r="AD4146" t="str">
        <f>+IFERROR(IF(Tabla2[[#This Row],[FECHA INICIO DE LABORES EN OBRA]]="","No Aplica",IF(AND(MONTH(Tabla2[[#This Row],[FECHA INICIO DE LABORES EN OBRA]])=MONTH(TODAY()-30),YEAR(Tabla2[[#This Row],[FECHA INICIO DE LABORES EN OBRA]])=YEAR(TODAY())),MONTH(TODAY()-30)&amp;"-"&amp;YEAR(TODAY()),"No Aplica")),"No Aplica")</f>
        <v>No Aplica</v>
      </c>
    </row>
    <row r="4147" spans="1:30" x14ac:dyDescent="0.25">
      <c r="A4147" s="13"/>
      <c r="B4147" s="15"/>
      <c r="C4147" s="15"/>
      <c r="D4147" s="15"/>
      <c r="E4147" s="15"/>
      <c r="F4147" s="39"/>
      <c r="G4147" s="15"/>
      <c r="H4147" s="15"/>
      <c r="I4147" s="15"/>
      <c r="J4147" s="15"/>
      <c r="K4147" s="15"/>
      <c r="L4147" s="40"/>
      <c r="M4147" s="39"/>
      <c r="N4147" s="41"/>
      <c r="O4147" s="39"/>
      <c r="P4147" s="40"/>
      <c r="Q4147" s="40"/>
      <c r="R4147" s="40" t="str">
        <f>IFERROR(VLOOKUP(Tabla2[[#This Row],[CONTRATISTA PRNCIPAL]],Hoja1!$L$5:$M$9,2,FALSE),"CJV")</f>
        <v>CJV</v>
      </c>
      <c r="S4147" s="40" t="str">
        <f>IF(Tabla2[[#This Row],[EMPRESA]]=Tabla2[[#This Row],[CONTRATISTA PRNCIPAL]],"Principal","Secundaria")</f>
        <v>Principal</v>
      </c>
      <c r="T4147" s="42">
        <f>IFERROR(1/COUNTIF(Tabla2[CONTRATISTA PRNCIPAL],Tabla2[[#This Row],[CONTRATISTA PRNCIPAL]]),0)</f>
        <v>0</v>
      </c>
      <c r="U4147" s="43" t="str">
        <f>IF(((TODAY()-Tabla2[[#This Row],[FECHA NACIMIENTO]])/365)&lt;18,"Corregir", IF(((TODAY()-Tabla2[[#This Row],[FECHA NACIMIENTO]])/365)&gt;80, "Corregir",ROUNDDOWN(((TODAY()-Tabla2[[#This Row],[FECHA NACIMIENTO]])/365),0)))</f>
        <v>Corregir</v>
      </c>
      <c r="V41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7" s="44" t="str">
        <f>+IF(Tabla2[[#This Row],[Edad]]="Corregir","Corregir","Ok")</f>
        <v>Corregir</v>
      </c>
      <c r="X4147" s="42" t="str">
        <f>+IFERROR(VLOOKUP(Tabla2[[#This Row],[DISTRITO SEGÚN DNI]],Hoja1!$A$2:$B$32,2,FALSE),"No")</f>
        <v>No</v>
      </c>
      <c r="Y4147" s="42" t="str">
        <f>IF(OR(LOWER(Tabla2[[#This Row],[GENERO]])="masculino", LOWER(Tabla2[[#This Row],[GENERO]])="femenino"),"OK","Corregir")</f>
        <v>Corregir</v>
      </c>
      <c r="Z4147" s="42" t="str">
        <f>+IF(Tabla2[[#This Row],[Nro. DNI / CE]]="","Corregir",IF(LEN(Tabla2[[#This Row],[Nro. DNI / CE]])&gt;=8,"OK","Corregir"))</f>
        <v>Corregir</v>
      </c>
      <c r="AA4147" s="42">
        <f>COUNTIF(Tabla2[APELLIDOS Y NOMBRES],Tabla2[[#This Row],[APELLIDOS Y NOMBRES]])</f>
        <v>0</v>
      </c>
      <c r="AB4147" s="42">
        <f>IF(Tabla2[[#This Row],[Trabajador]]&gt;1,1/Tabla2[[#This Row],[Trabajador]],Tabla2[[#This Row],[Trabajador]])</f>
        <v>0</v>
      </c>
      <c r="AC4147" t="str">
        <f>+IFERROR(IF(Tabla2[[#This Row],[FECHA CESE/BAJA]]="","No Aplica",IF(AND(MONTH(Tabla2[[#This Row],[FECHA CESE/BAJA]])=MONTH(TODAY()-30),YEAR(Tabla2[[#This Row],[FECHA CESE/BAJA]])=YEAR(TODAY())),MONTH(TODAY()-30)&amp;"-"&amp;YEAR(TODAY()),"Borrar")),"No aplica")</f>
        <v>No Aplica</v>
      </c>
      <c r="AD4147" t="str">
        <f>+IFERROR(IF(Tabla2[[#This Row],[FECHA INICIO DE LABORES EN OBRA]]="","No Aplica",IF(AND(MONTH(Tabla2[[#This Row],[FECHA INICIO DE LABORES EN OBRA]])=MONTH(TODAY()-30),YEAR(Tabla2[[#This Row],[FECHA INICIO DE LABORES EN OBRA]])=YEAR(TODAY())),MONTH(TODAY()-30)&amp;"-"&amp;YEAR(TODAY()),"No Aplica")),"No Aplica")</f>
        <v>No Aplica</v>
      </c>
    </row>
    <row r="4148" spans="1:30" x14ac:dyDescent="0.25">
      <c r="A4148" s="13"/>
      <c r="B4148" s="15"/>
      <c r="C4148" s="15"/>
      <c r="D4148" s="15"/>
      <c r="E4148" s="15"/>
      <c r="F4148" s="39"/>
      <c r="G4148" s="15"/>
      <c r="H4148" s="15"/>
      <c r="I4148" s="15"/>
      <c r="J4148" s="15"/>
      <c r="K4148" s="15"/>
      <c r="L4148" s="40"/>
      <c r="M4148" s="39"/>
      <c r="N4148" s="41"/>
      <c r="O4148" s="39"/>
      <c r="P4148" s="40"/>
      <c r="Q4148" s="40"/>
      <c r="R4148" s="40" t="str">
        <f>IFERROR(VLOOKUP(Tabla2[[#This Row],[CONTRATISTA PRNCIPAL]],Hoja1!$L$5:$M$9,2,FALSE),"CJV")</f>
        <v>CJV</v>
      </c>
      <c r="S4148" s="40" t="str">
        <f>IF(Tabla2[[#This Row],[EMPRESA]]=Tabla2[[#This Row],[CONTRATISTA PRNCIPAL]],"Principal","Secundaria")</f>
        <v>Principal</v>
      </c>
      <c r="T4148" s="42">
        <f>IFERROR(1/COUNTIF(Tabla2[CONTRATISTA PRNCIPAL],Tabla2[[#This Row],[CONTRATISTA PRNCIPAL]]),0)</f>
        <v>0</v>
      </c>
      <c r="U4148" s="43" t="str">
        <f>IF(((TODAY()-Tabla2[[#This Row],[FECHA NACIMIENTO]])/365)&lt;18,"Corregir", IF(((TODAY()-Tabla2[[#This Row],[FECHA NACIMIENTO]])/365)&gt;80, "Corregir",ROUNDDOWN(((TODAY()-Tabla2[[#This Row],[FECHA NACIMIENTO]])/365),0)))</f>
        <v>Corregir</v>
      </c>
      <c r="V41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8" s="44" t="str">
        <f>+IF(Tabla2[[#This Row],[Edad]]="Corregir","Corregir","Ok")</f>
        <v>Corregir</v>
      </c>
      <c r="X4148" s="42" t="str">
        <f>+IFERROR(VLOOKUP(Tabla2[[#This Row],[DISTRITO SEGÚN DNI]],Hoja1!$A$2:$B$32,2,FALSE),"No")</f>
        <v>No</v>
      </c>
      <c r="Y4148" s="42" t="str">
        <f>IF(OR(LOWER(Tabla2[[#This Row],[GENERO]])="masculino", LOWER(Tabla2[[#This Row],[GENERO]])="femenino"),"OK","Corregir")</f>
        <v>Corregir</v>
      </c>
      <c r="Z4148" s="42" t="str">
        <f>+IF(Tabla2[[#This Row],[Nro. DNI / CE]]="","Corregir",IF(LEN(Tabla2[[#This Row],[Nro. DNI / CE]])&gt;=8,"OK","Corregir"))</f>
        <v>Corregir</v>
      </c>
      <c r="AA4148" s="42">
        <f>COUNTIF(Tabla2[APELLIDOS Y NOMBRES],Tabla2[[#This Row],[APELLIDOS Y NOMBRES]])</f>
        <v>0</v>
      </c>
      <c r="AB4148" s="42">
        <f>IF(Tabla2[[#This Row],[Trabajador]]&gt;1,1/Tabla2[[#This Row],[Trabajador]],Tabla2[[#This Row],[Trabajador]])</f>
        <v>0</v>
      </c>
      <c r="AC4148" t="str">
        <f>+IFERROR(IF(Tabla2[[#This Row],[FECHA CESE/BAJA]]="","No Aplica",IF(AND(MONTH(Tabla2[[#This Row],[FECHA CESE/BAJA]])=MONTH(TODAY()-30),YEAR(Tabla2[[#This Row],[FECHA CESE/BAJA]])=YEAR(TODAY())),MONTH(TODAY()-30)&amp;"-"&amp;YEAR(TODAY()),"Borrar")),"No aplica")</f>
        <v>No Aplica</v>
      </c>
      <c r="AD4148" t="str">
        <f>+IFERROR(IF(Tabla2[[#This Row],[FECHA INICIO DE LABORES EN OBRA]]="","No Aplica",IF(AND(MONTH(Tabla2[[#This Row],[FECHA INICIO DE LABORES EN OBRA]])=MONTH(TODAY()-30),YEAR(Tabla2[[#This Row],[FECHA INICIO DE LABORES EN OBRA]])=YEAR(TODAY())),MONTH(TODAY()-30)&amp;"-"&amp;YEAR(TODAY()),"No Aplica")),"No Aplica")</f>
        <v>No Aplica</v>
      </c>
    </row>
    <row r="4149" spans="1:30" x14ac:dyDescent="0.25">
      <c r="A4149" s="13"/>
      <c r="B4149" s="15"/>
      <c r="C4149" s="15"/>
      <c r="D4149" s="15"/>
      <c r="E4149" s="15"/>
      <c r="F4149" s="39"/>
      <c r="G4149" s="15"/>
      <c r="H4149" s="15"/>
      <c r="I4149" s="15"/>
      <c r="J4149" s="15"/>
      <c r="K4149" s="15"/>
      <c r="L4149" s="40"/>
      <c r="M4149" s="39"/>
      <c r="N4149" s="41"/>
      <c r="O4149" s="39"/>
      <c r="P4149" s="40"/>
      <c r="Q4149" s="40"/>
      <c r="R4149" s="40" t="str">
        <f>IFERROR(VLOOKUP(Tabla2[[#This Row],[CONTRATISTA PRNCIPAL]],Hoja1!$L$5:$M$9,2,FALSE),"CJV")</f>
        <v>CJV</v>
      </c>
      <c r="S4149" s="40" t="str">
        <f>IF(Tabla2[[#This Row],[EMPRESA]]=Tabla2[[#This Row],[CONTRATISTA PRNCIPAL]],"Principal","Secundaria")</f>
        <v>Principal</v>
      </c>
      <c r="T4149" s="42">
        <f>IFERROR(1/COUNTIF(Tabla2[CONTRATISTA PRNCIPAL],Tabla2[[#This Row],[CONTRATISTA PRNCIPAL]]),0)</f>
        <v>0</v>
      </c>
      <c r="U4149" s="43" t="str">
        <f>IF(((TODAY()-Tabla2[[#This Row],[FECHA NACIMIENTO]])/365)&lt;18,"Corregir", IF(((TODAY()-Tabla2[[#This Row],[FECHA NACIMIENTO]])/365)&gt;80, "Corregir",ROUNDDOWN(((TODAY()-Tabla2[[#This Row],[FECHA NACIMIENTO]])/365),0)))</f>
        <v>Corregir</v>
      </c>
      <c r="V41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49" s="44" t="str">
        <f>+IF(Tabla2[[#This Row],[Edad]]="Corregir","Corregir","Ok")</f>
        <v>Corregir</v>
      </c>
      <c r="X4149" s="42" t="str">
        <f>+IFERROR(VLOOKUP(Tabla2[[#This Row],[DISTRITO SEGÚN DNI]],Hoja1!$A$2:$B$32,2,FALSE),"No")</f>
        <v>No</v>
      </c>
      <c r="Y4149" s="42" t="str">
        <f>IF(OR(LOWER(Tabla2[[#This Row],[GENERO]])="masculino", LOWER(Tabla2[[#This Row],[GENERO]])="femenino"),"OK","Corregir")</f>
        <v>Corregir</v>
      </c>
      <c r="Z4149" s="42" t="str">
        <f>+IF(Tabla2[[#This Row],[Nro. DNI / CE]]="","Corregir",IF(LEN(Tabla2[[#This Row],[Nro. DNI / CE]])&gt;=8,"OK","Corregir"))</f>
        <v>Corregir</v>
      </c>
      <c r="AA4149" s="42">
        <f>COUNTIF(Tabla2[APELLIDOS Y NOMBRES],Tabla2[[#This Row],[APELLIDOS Y NOMBRES]])</f>
        <v>0</v>
      </c>
      <c r="AB4149" s="42">
        <f>IF(Tabla2[[#This Row],[Trabajador]]&gt;1,1/Tabla2[[#This Row],[Trabajador]],Tabla2[[#This Row],[Trabajador]])</f>
        <v>0</v>
      </c>
      <c r="AC4149" t="str">
        <f>+IFERROR(IF(Tabla2[[#This Row],[FECHA CESE/BAJA]]="","No Aplica",IF(AND(MONTH(Tabla2[[#This Row],[FECHA CESE/BAJA]])=MONTH(TODAY()-30),YEAR(Tabla2[[#This Row],[FECHA CESE/BAJA]])=YEAR(TODAY())),MONTH(TODAY()-30)&amp;"-"&amp;YEAR(TODAY()),"Borrar")),"No aplica")</f>
        <v>No Aplica</v>
      </c>
      <c r="AD4149" t="str">
        <f>+IFERROR(IF(Tabla2[[#This Row],[FECHA INICIO DE LABORES EN OBRA]]="","No Aplica",IF(AND(MONTH(Tabla2[[#This Row],[FECHA INICIO DE LABORES EN OBRA]])=MONTH(TODAY()-30),YEAR(Tabla2[[#This Row],[FECHA INICIO DE LABORES EN OBRA]])=YEAR(TODAY())),MONTH(TODAY()-30)&amp;"-"&amp;YEAR(TODAY()),"No Aplica")),"No Aplica")</f>
        <v>No Aplica</v>
      </c>
    </row>
    <row r="4150" spans="1:30" x14ac:dyDescent="0.25">
      <c r="A4150" s="13"/>
      <c r="B4150" s="15"/>
      <c r="C4150" s="15"/>
      <c r="D4150" s="15"/>
      <c r="E4150" s="15"/>
      <c r="F4150" s="39"/>
      <c r="G4150" s="15"/>
      <c r="H4150" s="15"/>
      <c r="I4150" s="15"/>
      <c r="J4150" s="15"/>
      <c r="K4150" s="15"/>
      <c r="L4150" s="40"/>
      <c r="M4150" s="39"/>
      <c r="N4150" s="41"/>
      <c r="O4150" s="39"/>
      <c r="P4150" s="40"/>
      <c r="Q4150" s="40"/>
      <c r="R4150" s="40" t="str">
        <f>IFERROR(VLOOKUP(Tabla2[[#This Row],[CONTRATISTA PRNCIPAL]],Hoja1!$L$5:$M$9,2,FALSE),"CJV")</f>
        <v>CJV</v>
      </c>
      <c r="S4150" s="40" t="str">
        <f>IF(Tabla2[[#This Row],[EMPRESA]]=Tabla2[[#This Row],[CONTRATISTA PRNCIPAL]],"Principal","Secundaria")</f>
        <v>Principal</v>
      </c>
      <c r="T4150" s="42">
        <f>IFERROR(1/COUNTIF(Tabla2[CONTRATISTA PRNCIPAL],Tabla2[[#This Row],[CONTRATISTA PRNCIPAL]]),0)</f>
        <v>0</v>
      </c>
      <c r="U4150" s="43" t="str">
        <f>IF(((TODAY()-Tabla2[[#This Row],[FECHA NACIMIENTO]])/365)&lt;18,"Corregir", IF(((TODAY()-Tabla2[[#This Row],[FECHA NACIMIENTO]])/365)&gt;80, "Corregir",ROUNDDOWN(((TODAY()-Tabla2[[#This Row],[FECHA NACIMIENTO]])/365),0)))</f>
        <v>Corregir</v>
      </c>
      <c r="V41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0" s="44" t="str">
        <f>+IF(Tabla2[[#This Row],[Edad]]="Corregir","Corregir","Ok")</f>
        <v>Corregir</v>
      </c>
      <c r="X4150" s="42" t="str">
        <f>+IFERROR(VLOOKUP(Tabla2[[#This Row],[DISTRITO SEGÚN DNI]],Hoja1!$A$2:$B$32,2,FALSE),"No")</f>
        <v>No</v>
      </c>
      <c r="Y4150" s="42" t="str">
        <f>IF(OR(LOWER(Tabla2[[#This Row],[GENERO]])="masculino", LOWER(Tabla2[[#This Row],[GENERO]])="femenino"),"OK","Corregir")</f>
        <v>Corregir</v>
      </c>
      <c r="Z4150" s="42" t="str">
        <f>+IF(Tabla2[[#This Row],[Nro. DNI / CE]]="","Corregir",IF(LEN(Tabla2[[#This Row],[Nro. DNI / CE]])&gt;=8,"OK","Corregir"))</f>
        <v>Corregir</v>
      </c>
      <c r="AA4150" s="42">
        <f>COUNTIF(Tabla2[APELLIDOS Y NOMBRES],Tabla2[[#This Row],[APELLIDOS Y NOMBRES]])</f>
        <v>0</v>
      </c>
      <c r="AB4150" s="42">
        <f>IF(Tabla2[[#This Row],[Trabajador]]&gt;1,1/Tabla2[[#This Row],[Trabajador]],Tabla2[[#This Row],[Trabajador]])</f>
        <v>0</v>
      </c>
      <c r="AC4150" t="str">
        <f>+IFERROR(IF(Tabla2[[#This Row],[FECHA CESE/BAJA]]="","No Aplica",IF(AND(MONTH(Tabla2[[#This Row],[FECHA CESE/BAJA]])=MONTH(TODAY()-30),YEAR(Tabla2[[#This Row],[FECHA CESE/BAJA]])=YEAR(TODAY())),MONTH(TODAY()-30)&amp;"-"&amp;YEAR(TODAY()),"Borrar")),"No aplica")</f>
        <v>No Aplica</v>
      </c>
      <c r="AD4150" t="str">
        <f>+IFERROR(IF(Tabla2[[#This Row],[FECHA INICIO DE LABORES EN OBRA]]="","No Aplica",IF(AND(MONTH(Tabla2[[#This Row],[FECHA INICIO DE LABORES EN OBRA]])=MONTH(TODAY()-30),YEAR(Tabla2[[#This Row],[FECHA INICIO DE LABORES EN OBRA]])=YEAR(TODAY())),MONTH(TODAY()-30)&amp;"-"&amp;YEAR(TODAY()),"No Aplica")),"No Aplica")</f>
        <v>No Aplica</v>
      </c>
    </row>
    <row r="4151" spans="1:30" x14ac:dyDescent="0.25">
      <c r="A4151" s="13"/>
      <c r="B4151" s="15"/>
      <c r="C4151" s="15"/>
      <c r="D4151" s="15"/>
      <c r="E4151" s="15"/>
      <c r="F4151" s="39"/>
      <c r="G4151" s="15"/>
      <c r="H4151" s="15"/>
      <c r="I4151" s="15"/>
      <c r="J4151" s="15"/>
      <c r="K4151" s="15"/>
      <c r="L4151" s="40"/>
      <c r="M4151" s="39"/>
      <c r="N4151" s="41"/>
      <c r="O4151" s="39"/>
      <c r="P4151" s="40"/>
      <c r="Q4151" s="40"/>
      <c r="R4151" s="40" t="str">
        <f>IFERROR(VLOOKUP(Tabla2[[#This Row],[CONTRATISTA PRNCIPAL]],Hoja1!$L$5:$M$9,2,FALSE),"CJV")</f>
        <v>CJV</v>
      </c>
      <c r="S4151" s="40" t="str">
        <f>IF(Tabla2[[#This Row],[EMPRESA]]=Tabla2[[#This Row],[CONTRATISTA PRNCIPAL]],"Principal","Secundaria")</f>
        <v>Principal</v>
      </c>
      <c r="T4151" s="42">
        <f>IFERROR(1/COUNTIF(Tabla2[CONTRATISTA PRNCIPAL],Tabla2[[#This Row],[CONTRATISTA PRNCIPAL]]),0)</f>
        <v>0</v>
      </c>
      <c r="U4151" s="43" t="str">
        <f>IF(((TODAY()-Tabla2[[#This Row],[FECHA NACIMIENTO]])/365)&lt;18,"Corregir", IF(((TODAY()-Tabla2[[#This Row],[FECHA NACIMIENTO]])/365)&gt;80, "Corregir",ROUNDDOWN(((TODAY()-Tabla2[[#This Row],[FECHA NACIMIENTO]])/365),0)))</f>
        <v>Corregir</v>
      </c>
      <c r="V41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1" s="44" t="str">
        <f>+IF(Tabla2[[#This Row],[Edad]]="Corregir","Corregir","Ok")</f>
        <v>Corregir</v>
      </c>
      <c r="X4151" s="42" t="str">
        <f>+IFERROR(VLOOKUP(Tabla2[[#This Row],[DISTRITO SEGÚN DNI]],Hoja1!$A$2:$B$32,2,FALSE),"No")</f>
        <v>No</v>
      </c>
      <c r="Y4151" s="42" t="str">
        <f>IF(OR(LOWER(Tabla2[[#This Row],[GENERO]])="masculino", LOWER(Tabla2[[#This Row],[GENERO]])="femenino"),"OK","Corregir")</f>
        <v>Corregir</v>
      </c>
      <c r="Z4151" s="42" t="str">
        <f>+IF(Tabla2[[#This Row],[Nro. DNI / CE]]="","Corregir",IF(LEN(Tabla2[[#This Row],[Nro. DNI / CE]])&gt;=8,"OK","Corregir"))</f>
        <v>Corregir</v>
      </c>
      <c r="AA4151" s="42">
        <f>COUNTIF(Tabla2[APELLIDOS Y NOMBRES],Tabla2[[#This Row],[APELLIDOS Y NOMBRES]])</f>
        <v>0</v>
      </c>
      <c r="AB4151" s="42">
        <f>IF(Tabla2[[#This Row],[Trabajador]]&gt;1,1/Tabla2[[#This Row],[Trabajador]],Tabla2[[#This Row],[Trabajador]])</f>
        <v>0</v>
      </c>
      <c r="AC4151" t="str">
        <f>+IFERROR(IF(Tabla2[[#This Row],[FECHA CESE/BAJA]]="","No Aplica",IF(AND(MONTH(Tabla2[[#This Row],[FECHA CESE/BAJA]])=MONTH(TODAY()-30),YEAR(Tabla2[[#This Row],[FECHA CESE/BAJA]])=YEAR(TODAY())),MONTH(TODAY()-30)&amp;"-"&amp;YEAR(TODAY()),"Borrar")),"No aplica")</f>
        <v>No Aplica</v>
      </c>
      <c r="AD4151" t="str">
        <f>+IFERROR(IF(Tabla2[[#This Row],[FECHA INICIO DE LABORES EN OBRA]]="","No Aplica",IF(AND(MONTH(Tabla2[[#This Row],[FECHA INICIO DE LABORES EN OBRA]])=MONTH(TODAY()-30),YEAR(Tabla2[[#This Row],[FECHA INICIO DE LABORES EN OBRA]])=YEAR(TODAY())),MONTH(TODAY()-30)&amp;"-"&amp;YEAR(TODAY()),"No Aplica")),"No Aplica")</f>
        <v>No Aplica</v>
      </c>
    </row>
    <row r="4152" spans="1:30" x14ac:dyDescent="0.25">
      <c r="A4152" s="13"/>
      <c r="B4152" s="15"/>
      <c r="C4152" s="15"/>
      <c r="D4152" s="15"/>
      <c r="E4152" s="15"/>
      <c r="F4152" s="39"/>
      <c r="G4152" s="15"/>
      <c r="H4152" s="15"/>
      <c r="I4152" s="15"/>
      <c r="J4152" s="15"/>
      <c r="K4152" s="15"/>
      <c r="L4152" s="40"/>
      <c r="M4152" s="39"/>
      <c r="N4152" s="41"/>
      <c r="O4152" s="39"/>
      <c r="P4152" s="40"/>
      <c r="Q4152" s="40"/>
      <c r="R4152" s="40" t="str">
        <f>IFERROR(VLOOKUP(Tabla2[[#This Row],[CONTRATISTA PRNCIPAL]],Hoja1!$L$5:$M$9,2,FALSE),"CJV")</f>
        <v>CJV</v>
      </c>
      <c r="S4152" s="40" t="str">
        <f>IF(Tabla2[[#This Row],[EMPRESA]]=Tabla2[[#This Row],[CONTRATISTA PRNCIPAL]],"Principal","Secundaria")</f>
        <v>Principal</v>
      </c>
      <c r="T4152" s="42">
        <f>IFERROR(1/COUNTIF(Tabla2[CONTRATISTA PRNCIPAL],Tabla2[[#This Row],[CONTRATISTA PRNCIPAL]]),0)</f>
        <v>0</v>
      </c>
      <c r="U4152" s="43" t="str">
        <f>IF(((TODAY()-Tabla2[[#This Row],[FECHA NACIMIENTO]])/365)&lt;18,"Corregir", IF(((TODAY()-Tabla2[[#This Row],[FECHA NACIMIENTO]])/365)&gt;80, "Corregir",ROUNDDOWN(((TODAY()-Tabla2[[#This Row],[FECHA NACIMIENTO]])/365),0)))</f>
        <v>Corregir</v>
      </c>
      <c r="V41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2" s="44" t="str">
        <f>+IF(Tabla2[[#This Row],[Edad]]="Corregir","Corregir","Ok")</f>
        <v>Corregir</v>
      </c>
      <c r="X4152" s="42" t="str">
        <f>+IFERROR(VLOOKUP(Tabla2[[#This Row],[DISTRITO SEGÚN DNI]],Hoja1!$A$2:$B$32,2,FALSE),"No")</f>
        <v>No</v>
      </c>
      <c r="Y4152" s="42" t="str">
        <f>IF(OR(LOWER(Tabla2[[#This Row],[GENERO]])="masculino", LOWER(Tabla2[[#This Row],[GENERO]])="femenino"),"OK","Corregir")</f>
        <v>Corregir</v>
      </c>
      <c r="Z4152" s="42" t="str">
        <f>+IF(Tabla2[[#This Row],[Nro. DNI / CE]]="","Corregir",IF(LEN(Tabla2[[#This Row],[Nro. DNI / CE]])&gt;=8,"OK","Corregir"))</f>
        <v>Corregir</v>
      </c>
      <c r="AA4152" s="42">
        <f>COUNTIF(Tabla2[APELLIDOS Y NOMBRES],Tabla2[[#This Row],[APELLIDOS Y NOMBRES]])</f>
        <v>0</v>
      </c>
      <c r="AB4152" s="42">
        <f>IF(Tabla2[[#This Row],[Trabajador]]&gt;1,1/Tabla2[[#This Row],[Trabajador]],Tabla2[[#This Row],[Trabajador]])</f>
        <v>0</v>
      </c>
      <c r="AC4152" t="str">
        <f>+IFERROR(IF(Tabla2[[#This Row],[FECHA CESE/BAJA]]="","No Aplica",IF(AND(MONTH(Tabla2[[#This Row],[FECHA CESE/BAJA]])=MONTH(TODAY()-30),YEAR(Tabla2[[#This Row],[FECHA CESE/BAJA]])=YEAR(TODAY())),MONTH(TODAY()-30)&amp;"-"&amp;YEAR(TODAY()),"Borrar")),"No aplica")</f>
        <v>No Aplica</v>
      </c>
      <c r="AD4152" t="str">
        <f>+IFERROR(IF(Tabla2[[#This Row],[FECHA INICIO DE LABORES EN OBRA]]="","No Aplica",IF(AND(MONTH(Tabla2[[#This Row],[FECHA INICIO DE LABORES EN OBRA]])=MONTH(TODAY()-30),YEAR(Tabla2[[#This Row],[FECHA INICIO DE LABORES EN OBRA]])=YEAR(TODAY())),MONTH(TODAY()-30)&amp;"-"&amp;YEAR(TODAY()),"No Aplica")),"No Aplica")</f>
        <v>No Aplica</v>
      </c>
    </row>
    <row r="4153" spans="1:30" x14ac:dyDescent="0.25">
      <c r="A4153" s="13"/>
      <c r="B4153" s="15"/>
      <c r="C4153" s="15"/>
      <c r="D4153" s="15"/>
      <c r="E4153" s="15"/>
      <c r="F4153" s="39"/>
      <c r="G4153" s="15"/>
      <c r="H4153" s="15"/>
      <c r="I4153" s="15"/>
      <c r="J4153" s="15"/>
      <c r="K4153" s="15"/>
      <c r="L4153" s="40"/>
      <c r="M4153" s="39"/>
      <c r="N4153" s="41"/>
      <c r="O4153" s="39"/>
      <c r="P4153" s="40"/>
      <c r="Q4153" s="40"/>
      <c r="R4153" s="40" t="str">
        <f>IFERROR(VLOOKUP(Tabla2[[#This Row],[CONTRATISTA PRNCIPAL]],Hoja1!$L$5:$M$9,2,FALSE),"CJV")</f>
        <v>CJV</v>
      </c>
      <c r="S4153" s="40" t="str">
        <f>IF(Tabla2[[#This Row],[EMPRESA]]=Tabla2[[#This Row],[CONTRATISTA PRNCIPAL]],"Principal","Secundaria")</f>
        <v>Principal</v>
      </c>
      <c r="T4153" s="42">
        <f>IFERROR(1/COUNTIF(Tabla2[CONTRATISTA PRNCIPAL],Tabla2[[#This Row],[CONTRATISTA PRNCIPAL]]),0)</f>
        <v>0</v>
      </c>
      <c r="U4153" s="43" t="str">
        <f>IF(((TODAY()-Tabla2[[#This Row],[FECHA NACIMIENTO]])/365)&lt;18,"Corregir", IF(((TODAY()-Tabla2[[#This Row],[FECHA NACIMIENTO]])/365)&gt;80, "Corregir",ROUNDDOWN(((TODAY()-Tabla2[[#This Row],[FECHA NACIMIENTO]])/365),0)))</f>
        <v>Corregir</v>
      </c>
      <c r="V41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3" s="44" t="str">
        <f>+IF(Tabla2[[#This Row],[Edad]]="Corregir","Corregir","Ok")</f>
        <v>Corregir</v>
      </c>
      <c r="X4153" s="42" t="str">
        <f>+IFERROR(VLOOKUP(Tabla2[[#This Row],[DISTRITO SEGÚN DNI]],Hoja1!$A$2:$B$32,2,FALSE),"No")</f>
        <v>No</v>
      </c>
      <c r="Y4153" s="42" t="str">
        <f>IF(OR(LOWER(Tabla2[[#This Row],[GENERO]])="masculino", LOWER(Tabla2[[#This Row],[GENERO]])="femenino"),"OK","Corregir")</f>
        <v>Corregir</v>
      </c>
      <c r="Z4153" s="42" t="str">
        <f>+IF(Tabla2[[#This Row],[Nro. DNI / CE]]="","Corregir",IF(LEN(Tabla2[[#This Row],[Nro. DNI / CE]])&gt;=8,"OK","Corregir"))</f>
        <v>Corregir</v>
      </c>
      <c r="AA4153" s="42">
        <f>COUNTIF(Tabla2[APELLIDOS Y NOMBRES],Tabla2[[#This Row],[APELLIDOS Y NOMBRES]])</f>
        <v>0</v>
      </c>
      <c r="AB4153" s="42">
        <f>IF(Tabla2[[#This Row],[Trabajador]]&gt;1,1/Tabla2[[#This Row],[Trabajador]],Tabla2[[#This Row],[Trabajador]])</f>
        <v>0</v>
      </c>
      <c r="AC4153" t="str">
        <f>+IFERROR(IF(Tabla2[[#This Row],[FECHA CESE/BAJA]]="","No Aplica",IF(AND(MONTH(Tabla2[[#This Row],[FECHA CESE/BAJA]])=MONTH(TODAY()-30),YEAR(Tabla2[[#This Row],[FECHA CESE/BAJA]])=YEAR(TODAY())),MONTH(TODAY()-30)&amp;"-"&amp;YEAR(TODAY()),"Borrar")),"No aplica")</f>
        <v>No Aplica</v>
      </c>
      <c r="AD4153" t="str">
        <f>+IFERROR(IF(Tabla2[[#This Row],[FECHA INICIO DE LABORES EN OBRA]]="","No Aplica",IF(AND(MONTH(Tabla2[[#This Row],[FECHA INICIO DE LABORES EN OBRA]])=MONTH(TODAY()-30),YEAR(Tabla2[[#This Row],[FECHA INICIO DE LABORES EN OBRA]])=YEAR(TODAY())),MONTH(TODAY()-30)&amp;"-"&amp;YEAR(TODAY()),"No Aplica")),"No Aplica")</f>
        <v>No Aplica</v>
      </c>
    </row>
    <row r="4154" spans="1:30" x14ac:dyDescent="0.25">
      <c r="A4154" s="13"/>
      <c r="B4154" s="15"/>
      <c r="C4154" s="15"/>
      <c r="D4154" s="15"/>
      <c r="E4154" s="15"/>
      <c r="F4154" s="39"/>
      <c r="G4154" s="15"/>
      <c r="H4154" s="15"/>
      <c r="I4154" s="15"/>
      <c r="J4154" s="15"/>
      <c r="K4154" s="15"/>
      <c r="L4154" s="40"/>
      <c r="M4154" s="39"/>
      <c r="N4154" s="41"/>
      <c r="O4154" s="39"/>
      <c r="P4154" s="40"/>
      <c r="Q4154" s="40"/>
      <c r="R4154" s="40" t="str">
        <f>IFERROR(VLOOKUP(Tabla2[[#This Row],[CONTRATISTA PRNCIPAL]],Hoja1!$L$5:$M$9,2,FALSE),"CJV")</f>
        <v>CJV</v>
      </c>
      <c r="S4154" s="40" t="str">
        <f>IF(Tabla2[[#This Row],[EMPRESA]]=Tabla2[[#This Row],[CONTRATISTA PRNCIPAL]],"Principal","Secundaria")</f>
        <v>Principal</v>
      </c>
      <c r="T4154" s="42">
        <f>IFERROR(1/COUNTIF(Tabla2[CONTRATISTA PRNCIPAL],Tabla2[[#This Row],[CONTRATISTA PRNCIPAL]]),0)</f>
        <v>0</v>
      </c>
      <c r="U4154" s="43" t="str">
        <f>IF(((TODAY()-Tabla2[[#This Row],[FECHA NACIMIENTO]])/365)&lt;18,"Corregir", IF(((TODAY()-Tabla2[[#This Row],[FECHA NACIMIENTO]])/365)&gt;80, "Corregir",ROUNDDOWN(((TODAY()-Tabla2[[#This Row],[FECHA NACIMIENTO]])/365),0)))</f>
        <v>Corregir</v>
      </c>
      <c r="V41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4" s="44" t="str">
        <f>+IF(Tabla2[[#This Row],[Edad]]="Corregir","Corregir","Ok")</f>
        <v>Corregir</v>
      </c>
      <c r="X4154" s="42" t="str">
        <f>+IFERROR(VLOOKUP(Tabla2[[#This Row],[DISTRITO SEGÚN DNI]],Hoja1!$A$2:$B$32,2,FALSE),"No")</f>
        <v>No</v>
      </c>
      <c r="Y4154" s="42" t="str">
        <f>IF(OR(LOWER(Tabla2[[#This Row],[GENERO]])="masculino", LOWER(Tabla2[[#This Row],[GENERO]])="femenino"),"OK","Corregir")</f>
        <v>Corregir</v>
      </c>
      <c r="Z4154" s="42" t="str">
        <f>+IF(Tabla2[[#This Row],[Nro. DNI / CE]]="","Corregir",IF(LEN(Tabla2[[#This Row],[Nro. DNI / CE]])&gt;=8,"OK","Corregir"))</f>
        <v>Corregir</v>
      </c>
      <c r="AA4154" s="42">
        <f>COUNTIF(Tabla2[APELLIDOS Y NOMBRES],Tabla2[[#This Row],[APELLIDOS Y NOMBRES]])</f>
        <v>0</v>
      </c>
      <c r="AB4154" s="42">
        <f>IF(Tabla2[[#This Row],[Trabajador]]&gt;1,1/Tabla2[[#This Row],[Trabajador]],Tabla2[[#This Row],[Trabajador]])</f>
        <v>0</v>
      </c>
      <c r="AC4154" t="str">
        <f>+IFERROR(IF(Tabla2[[#This Row],[FECHA CESE/BAJA]]="","No Aplica",IF(AND(MONTH(Tabla2[[#This Row],[FECHA CESE/BAJA]])=MONTH(TODAY()-30),YEAR(Tabla2[[#This Row],[FECHA CESE/BAJA]])=YEAR(TODAY())),MONTH(TODAY()-30)&amp;"-"&amp;YEAR(TODAY()),"Borrar")),"No aplica")</f>
        <v>No Aplica</v>
      </c>
      <c r="AD4154" t="str">
        <f>+IFERROR(IF(Tabla2[[#This Row],[FECHA INICIO DE LABORES EN OBRA]]="","No Aplica",IF(AND(MONTH(Tabla2[[#This Row],[FECHA INICIO DE LABORES EN OBRA]])=MONTH(TODAY()-30),YEAR(Tabla2[[#This Row],[FECHA INICIO DE LABORES EN OBRA]])=YEAR(TODAY())),MONTH(TODAY()-30)&amp;"-"&amp;YEAR(TODAY()),"No Aplica")),"No Aplica")</f>
        <v>No Aplica</v>
      </c>
    </row>
    <row r="4155" spans="1:30" x14ac:dyDescent="0.25">
      <c r="A4155" s="13"/>
      <c r="B4155" s="15"/>
      <c r="C4155" s="15"/>
      <c r="D4155" s="15"/>
      <c r="E4155" s="15"/>
      <c r="F4155" s="39"/>
      <c r="G4155" s="15"/>
      <c r="H4155" s="15"/>
      <c r="I4155" s="15"/>
      <c r="J4155" s="15"/>
      <c r="K4155" s="15"/>
      <c r="L4155" s="40"/>
      <c r="M4155" s="39"/>
      <c r="N4155" s="41"/>
      <c r="O4155" s="39"/>
      <c r="P4155" s="40"/>
      <c r="Q4155" s="40"/>
      <c r="R4155" s="40" t="str">
        <f>IFERROR(VLOOKUP(Tabla2[[#This Row],[CONTRATISTA PRNCIPAL]],Hoja1!$L$5:$M$9,2,FALSE),"CJV")</f>
        <v>CJV</v>
      </c>
      <c r="S4155" s="40" t="str">
        <f>IF(Tabla2[[#This Row],[EMPRESA]]=Tabla2[[#This Row],[CONTRATISTA PRNCIPAL]],"Principal","Secundaria")</f>
        <v>Principal</v>
      </c>
      <c r="T4155" s="42">
        <f>IFERROR(1/COUNTIF(Tabla2[CONTRATISTA PRNCIPAL],Tabla2[[#This Row],[CONTRATISTA PRNCIPAL]]),0)</f>
        <v>0</v>
      </c>
      <c r="U4155" s="43" t="str">
        <f>IF(((TODAY()-Tabla2[[#This Row],[FECHA NACIMIENTO]])/365)&lt;18,"Corregir", IF(((TODAY()-Tabla2[[#This Row],[FECHA NACIMIENTO]])/365)&gt;80, "Corregir",ROUNDDOWN(((TODAY()-Tabla2[[#This Row],[FECHA NACIMIENTO]])/365),0)))</f>
        <v>Corregir</v>
      </c>
      <c r="V41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5" s="44" t="str">
        <f>+IF(Tabla2[[#This Row],[Edad]]="Corregir","Corregir","Ok")</f>
        <v>Corregir</v>
      </c>
      <c r="X4155" s="42" t="str">
        <f>+IFERROR(VLOOKUP(Tabla2[[#This Row],[DISTRITO SEGÚN DNI]],Hoja1!$A$2:$B$32,2,FALSE),"No")</f>
        <v>No</v>
      </c>
      <c r="Y4155" s="42" t="str">
        <f>IF(OR(LOWER(Tabla2[[#This Row],[GENERO]])="masculino", LOWER(Tabla2[[#This Row],[GENERO]])="femenino"),"OK","Corregir")</f>
        <v>Corregir</v>
      </c>
      <c r="Z4155" s="42" t="str">
        <f>+IF(Tabla2[[#This Row],[Nro. DNI / CE]]="","Corregir",IF(LEN(Tabla2[[#This Row],[Nro. DNI / CE]])&gt;=8,"OK","Corregir"))</f>
        <v>Corregir</v>
      </c>
      <c r="AA4155" s="42">
        <f>COUNTIF(Tabla2[APELLIDOS Y NOMBRES],Tabla2[[#This Row],[APELLIDOS Y NOMBRES]])</f>
        <v>0</v>
      </c>
      <c r="AB4155" s="42">
        <f>IF(Tabla2[[#This Row],[Trabajador]]&gt;1,1/Tabla2[[#This Row],[Trabajador]],Tabla2[[#This Row],[Trabajador]])</f>
        <v>0</v>
      </c>
      <c r="AC4155" t="str">
        <f>+IFERROR(IF(Tabla2[[#This Row],[FECHA CESE/BAJA]]="","No Aplica",IF(AND(MONTH(Tabla2[[#This Row],[FECHA CESE/BAJA]])=MONTH(TODAY()-30),YEAR(Tabla2[[#This Row],[FECHA CESE/BAJA]])=YEAR(TODAY())),MONTH(TODAY()-30)&amp;"-"&amp;YEAR(TODAY()),"Borrar")),"No aplica")</f>
        <v>No Aplica</v>
      </c>
      <c r="AD4155" t="str">
        <f>+IFERROR(IF(Tabla2[[#This Row],[FECHA INICIO DE LABORES EN OBRA]]="","No Aplica",IF(AND(MONTH(Tabla2[[#This Row],[FECHA INICIO DE LABORES EN OBRA]])=MONTH(TODAY()-30),YEAR(Tabla2[[#This Row],[FECHA INICIO DE LABORES EN OBRA]])=YEAR(TODAY())),MONTH(TODAY()-30)&amp;"-"&amp;YEAR(TODAY()),"No Aplica")),"No Aplica")</f>
        <v>No Aplica</v>
      </c>
    </row>
    <row r="4156" spans="1:30" x14ac:dyDescent="0.25">
      <c r="A4156" s="13"/>
      <c r="B4156" s="15"/>
      <c r="C4156" s="15"/>
      <c r="D4156" s="15"/>
      <c r="E4156" s="15"/>
      <c r="F4156" s="39"/>
      <c r="G4156" s="15"/>
      <c r="H4156" s="15"/>
      <c r="I4156" s="15"/>
      <c r="J4156" s="15"/>
      <c r="K4156" s="15"/>
      <c r="L4156" s="40"/>
      <c r="M4156" s="39"/>
      <c r="N4156" s="41"/>
      <c r="O4156" s="39"/>
      <c r="P4156" s="40"/>
      <c r="Q4156" s="40"/>
      <c r="R4156" s="40" t="str">
        <f>IFERROR(VLOOKUP(Tabla2[[#This Row],[CONTRATISTA PRNCIPAL]],Hoja1!$L$5:$M$9,2,FALSE),"CJV")</f>
        <v>CJV</v>
      </c>
      <c r="S4156" s="40" t="str">
        <f>IF(Tabla2[[#This Row],[EMPRESA]]=Tabla2[[#This Row],[CONTRATISTA PRNCIPAL]],"Principal","Secundaria")</f>
        <v>Principal</v>
      </c>
      <c r="T4156" s="42">
        <f>IFERROR(1/COUNTIF(Tabla2[CONTRATISTA PRNCIPAL],Tabla2[[#This Row],[CONTRATISTA PRNCIPAL]]),0)</f>
        <v>0</v>
      </c>
      <c r="U4156" s="43" t="str">
        <f>IF(((TODAY()-Tabla2[[#This Row],[FECHA NACIMIENTO]])/365)&lt;18,"Corregir", IF(((TODAY()-Tabla2[[#This Row],[FECHA NACIMIENTO]])/365)&gt;80, "Corregir",ROUNDDOWN(((TODAY()-Tabla2[[#This Row],[FECHA NACIMIENTO]])/365),0)))</f>
        <v>Corregir</v>
      </c>
      <c r="V41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6" s="44" t="str">
        <f>+IF(Tabla2[[#This Row],[Edad]]="Corregir","Corregir","Ok")</f>
        <v>Corregir</v>
      </c>
      <c r="X4156" s="42" t="str">
        <f>+IFERROR(VLOOKUP(Tabla2[[#This Row],[DISTRITO SEGÚN DNI]],Hoja1!$A$2:$B$32,2,FALSE),"No")</f>
        <v>No</v>
      </c>
      <c r="Y4156" s="42" t="str">
        <f>IF(OR(LOWER(Tabla2[[#This Row],[GENERO]])="masculino", LOWER(Tabla2[[#This Row],[GENERO]])="femenino"),"OK","Corregir")</f>
        <v>Corregir</v>
      </c>
      <c r="Z4156" s="42" t="str">
        <f>+IF(Tabla2[[#This Row],[Nro. DNI / CE]]="","Corregir",IF(LEN(Tabla2[[#This Row],[Nro. DNI / CE]])&gt;=8,"OK","Corregir"))</f>
        <v>Corregir</v>
      </c>
      <c r="AA4156" s="42">
        <f>COUNTIF(Tabla2[APELLIDOS Y NOMBRES],Tabla2[[#This Row],[APELLIDOS Y NOMBRES]])</f>
        <v>0</v>
      </c>
      <c r="AB4156" s="42">
        <f>IF(Tabla2[[#This Row],[Trabajador]]&gt;1,1/Tabla2[[#This Row],[Trabajador]],Tabla2[[#This Row],[Trabajador]])</f>
        <v>0</v>
      </c>
      <c r="AC4156" t="str">
        <f>+IFERROR(IF(Tabla2[[#This Row],[FECHA CESE/BAJA]]="","No Aplica",IF(AND(MONTH(Tabla2[[#This Row],[FECHA CESE/BAJA]])=MONTH(TODAY()-30),YEAR(Tabla2[[#This Row],[FECHA CESE/BAJA]])=YEAR(TODAY())),MONTH(TODAY()-30)&amp;"-"&amp;YEAR(TODAY()),"Borrar")),"No aplica")</f>
        <v>No Aplica</v>
      </c>
      <c r="AD4156" t="str">
        <f>+IFERROR(IF(Tabla2[[#This Row],[FECHA INICIO DE LABORES EN OBRA]]="","No Aplica",IF(AND(MONTH(Tabla2[[#This Row],[FECHA INICIO DE LABORES EN OBRA]])=MONTH(TODAY()-30),YEAR(Tabla2[[#This Row],[FECHA INICIO DE LABORES EN OBRA]])=YEAR(TODAY())),MONTH(TODAY()-30)&amp;"-"&amp;YEAR(TODAY()),"No Aplica")),"No Aplica")</f>
        <v>No Aplica</v>
      </c>
    </row>
    <row r="4157" spans="1:30" x14ac:dyDescent="0.25">
      <c r="A4157" s="13"/>
      <c r="B4157" s="15"/>
      <c r="C4157" s="15"/>
      <c r="D4157" s="15"/>
      <c r="E4157" s="15"/>
      <c r="F4157" s="39"/>
      <c r="G4157" s="15"/>
      <c r="H4157" s="15"/>
      <c r="I4157" s="15"/>
      <c r="J4157" s="15"/>
      <c r="K4157" s="15"/>
      <c r="L4157" s="40"/>
      <c r="M4157" s="39"/>
      <c r="N4157" s="41"/>
      <c r="O4157" s="39"/>
      <c r="P4157" s="40"/>
      <c r="Q4157" s="40"/>
      <c r="R4157" s="40" t="str">
        <f>IFERROR(VLOOKUP(Tabla2[[#This Row],[CONTRATISTA PRNCIPAL]],Hoja1!$L$5:$M$9,2,FALSE),"CJV")</f>
        <v>CJV</v>
      </c>
      <c r="S4157" s="40" t="str">
        <f>IF(Tabla2[[#This Row],[EMPRESA]]=Tabla2[[#This Row],[CONTRATISTA PRNCIPAL]],"Principal","Secundaria")</f>
        <v>Principal</v>
      </c>
      <c r="T4157" s="42">
        <f>IFERROR(1/COUNTIF(Tabla2[CONTRATISTA PRNCIPAL],Tabla2[[#This Row],[CONTRATISTA PRNCIPAL]]),0)</f>
        <v>0</v>
      </c>
      <c r="U4157" s="43" t="str">
        <f>IF(((TODAY()-Tabla2[[#This Row],[FECHA NACIMIENTO]])/365)&lt;18,"Corregir", IF(((TODAY()-Tabla2[[#This Row],[FECHA NACIMIENTO]])/365)&gt;80, "Corregir",ROUNDDOWN(((TODAY()-Tabla2[[#This Row],[FECHA NACIMIENTO]])/365),0)))</f>
        <v>Corregir</v>
      </c>
      <c r="V41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7" s="44" t="str">
        <f>+IF(Tabla2[[#This Row],[Edad]]="Corregir","Corregir","Ok")</f>
        <v>Corregir</v>
      </c>
      <c r="X4157" s="42" t="str">
        <f>+IFERROR(VLOOKUP(Tabla2[[#This Row],[DISTRITO SEGÚN DNI]],Hoja1!$A$2:$B$32,2,FALSE),"No")</f>
        <v>No</v>
      </c>
      <c r="Y4157" s="42" t="str">
        <f>IF(OR(LOWER(Tabla2[[#This Row],[GENERO]])="masculino", LOWER(Tabla2[[#This Row],[GENERO]])="femenino"),"OK","Corregir")</f>
        <v>Corregir</v>
      </c>
      <c r="Z4157" s="42" t="str">
        <f>+IF(Tabla2[[#This Row],[Nro. DNI / CE]]="","Corregir",IF(LEN(Tabla2[[#This Row],[Nro. DNI / CE]])&gt;=8,"OK","Corregir"))</f>
        <v>Corregir</v>
      </c>
      <c r="AA4157" s="42">
        <f>COUNTIF(Tabla2[APELLIDOS Y NOMBRES],Tabla2[[#This Row],[APELLIDOS Y NOMBRES]])</f>
        <v>0</v>
      </c>
      <c r="AB4157" s="42">
        <f>IF(Tabla2[[#This Row],[Trabajador]]&gt;1,1/Tabla2[[#This Row],[Trabajador]],Tabla2[[#This Row],[Trabajador]])</f>
        <v>0</v>
      </c>
      <c r="AC4157" t="str">
        <f>+IFERROR(IF(Tabla2[[#This Row],[FECHA CESE/BAJA]]="","No Aplica",IF(AND(MONTH(Tabla2[[#This Row],[FECHA CESE/BAJA]])=MONTH(TODAY()-30),YEAR(Tabla2[[#This Row],[FECHA CESE/BAJA]])=YEAR(TODAY())),MONTH(TODAY()-30)&amp;"-"&amp;YEAR(TODAY()),"Borrar")),"No aplica")</f>
        <v>No Aplica</v>
      </c>
      <c r="AD4157" t="str">
        <f>+IFERROR(IF(Tabla2[[#This Row],[FECHA INICIO DE LABORES EN OBRA]]="","No Aplica",IF(AND(MONTH(Tabla2[[#This Row],[FECHA INICIO DE LABORES EN OBRA]])=MONTH(TODAY()-30),YEAR(Tabla2[[#This Row],[FECHA INICIO DE LABORES EN OBRA]])=YEAR(TODAY())),MONTH(TODAY()-30)&amp;"-"&amp;YEAR(TODAY()),"No Aplica")),"No Aplica")</f>
        <v>No Aplica</v>
      </c>
    </row>
    <row r="4158" spans="1:30" x14ac:dyDescent="0.25">
      <c r="A4158" s="13"/>
      <c r="B4158" s="15"/>
      <c r="C4158" s="15"/>
      <c r="D4158" s="15"/>
      <c r="E4158" s="15"/>
      <c r="F4158" s="39"/>
      <c r="G4158" s="15"/>
      <c r="H4158" s="15"/>
      <c r="I4158" s="15"/>
      <c r="J4158" s="15"/>
      <c r="K4158" s="15"/>
      <c r="L4158" s="40"/>
      <c r="M4158" s="39"/>
      <c r="N4158" s="41"/>
      <c r="O4158" s="39"/>
      <c r="P4158" s="40"/>
      <c r="Q4158" s="40"/>
      <c r="R4158" s="40" t="str">
        <f>IFERROR(VLOOKUP(Tabla2[[#This Row],[CONTRATISTA PRNCIPAL]],Hoja1!$L$5:$M$9,2,FALSE),"CJV")</f>
        <v>CJV</v>
      </c>
      <c r="S4158" s="40" t="str">
        <f>IF(Tabla2[[#This Row],[EMPRESA]]=Tabla2[[#This Row],[CONTRATISTA PRNCIPAL]],"Principal","Secundaria")</f>
        <v>Principal</v>
      </c>
      <c r="T4158" s="42">
        <f>IFERROR(1/COUNTIF(Tabla2[CONTRATISTA PRNCIPAL],Tabla2[[#This Row],[CONTRATISTA PRNCIPAL]]),0)</f>
        <v>0</v>
      </c>
      <c r="U4158" s="43" t="str">
        <f>IF(((TODAY()-Tabla2[[#This Row],[FECHA NACIMIENTO]])/365)&lt;18,"Corregir", IF(((TODAY()-Tabla2[[#This Row],[FECHA NACIMIENTO]])/365)&gt;80, "Corregir",ROUNDDOWN(((TODAY()-Tabla2[[#This Row],[FECHA NACIMIENTO]])/365),0)))</f>
        <v>Corregir</v>
      </c>
      <c r="V41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8" s="44" t="str">
        <f>+IF(Tabla2[[#This Row],[Edad]]="Corregir","Corregir","Ok")</f>
        <v>Corregir</v>
      </c>
      <c r="X4158" s="42" t="str">
        <f>+IFERROR(VLOOKUP(Tabla2[[#This Row],[DISTRITO SEGÚN DNI]],Hoja1!$A$2:$B$32,2,FALSE),"No")</f>
        <v>No</v>
      </c>
      <c r="Y4158" s="42" t="str">
        <f>IF(OR(LOWER(Tabla2[[#This Row],[GENERO]])="masculino", LOWER(Tabla2[[#This Row],[GENERO]])="femenino"),"OK","Corregir")</f>
        <v>Corregir</v>
      </c>
      <c r="Z4158" s="42" t="str">
        <f>+IF(Tabla2[[#This Row],[Nro. DNI / CE]]="","Corregir",IF(LEN(Tabla2[[#This Row],[Nro. DNI / CE]])&gt;=8,"OK","Corregir"))</f>
        <v>Corregir</v>
      </c>
      <c r="AA4158" s="42">
        <f>COUNTIF(Tabla2[APELLIDOS Y NOMBRES],Tabla2[[#This Row],[APELLIDOS Y NOMBRES]])</f>
        <v>0</v>
      </c>
      <c r="AB4158" s="42">
        <f>IF(Tabla2[[#This Row],[Trabajador]]&gt;1,1/Tabla2[[#This Row],[Trabajador]],Tabla2[[#This Row],[Trabajador]])</f>
        <v>0</v>
      </c>
      <c r="AC4158" t="str">
        <f>+IFERROR(IF(Tabla2[[#This Row],[FECHA CESE/BAJA]]="","No Aplica",IF(AND(MONTH(Tabla2[[#This Row],[FECHA CESE/BAJA]])=MONTH(TODAY()-30),YEAR(Tabla2[[#This Row],[FECHA CESE/BAJA]])=YEAR(TODAY())),MONTH(TODAY()-30)&amp;"-"&amp;YEAR(TODAY()),"Borrar")),"No aplica")</f>
        <v>No Aplica</v>
      </c>
      <c r="AD4158" t="str">
        <f>+IFERROR(IF(Tabla2[[#This Row],[FECHA INICIO DE LABORES EN OBRA]]="","No Aplica",IF(AND(MONTH(Tabla2[[#This Row],[FECHA INICIO DE LABORES EN OBRA]])=MONTH(TODAY()-30),YEAR(Tabla2[[#This Row],[FECHA INICIO DE LABORES EN OBRA]])=YEAR(TODAY())),MONTH(TODAY()-30)&amp;"-"&amp;YEAR(TODAY()),"No Aplica")),"No Aplica")</f>
        <v>No Aplica</v>
      </c>
    </row>
    <row r="4159" spans="1:30" x14ac:dyDescent="0.25">
      <c r="A4159" s="13"/>
      <c r="B4159" s="15"/>
      <c r="C4159" s="15"/>
      <c r="D4159" s="15"/>
      <c r="E4159" s="15"/>
      <c r="F4159" s="39"/>
      <c r="G4159" s="15"/>
      <c r="H4159" s="15"/>
      <c r="I4159" s="15"/>
      <c r="J4159" s="15"/>
      <c r="K4159" s="15"/>
      <c r="L4159" s="40"/>
      <c r="M4159" s="39"/>
      <c r="N4159" s="41"/>
      <c r="O4159" s="39"/>
      <c r="P4159" s="40"/>
      <c r="Q4159" s="40"/>
      <c r="R4159" s="40" t="str">
        <f>IFERROR(VLOOKUP(Tabla2[[#This Row],[CONTRATISTA PRNCIPAL]],Hoja1!$L$5:$M$9,2,FALSE),"CJV")</f>
        <v>CJV</v>
      </c>
      <c r="S4159" s="40" t="str">
        <f>IF(Tabla2[[#This Row],[EMPRESA]]=Tabla2[[#This Row],[CONTRATISTA PRNCIPAL]],"Principal","Secundaria")</f>
        <v>Principal</v>
      </c>
      <c r="T4159" s="42">
        <f>IFERROR(1/COUNTIF(Tabla2[CONTRATISTA PRNCIPAL],Tabla2[[#This Row],[CONTRATISTA PRNCIPAL]]),0)</f>
        <v>0</v>
      </c>
      <c r="U4159" s="43" t="str">
        <f>IF(((TODAY()-Tabla2[[#This Row],[FECHA NACIMIENTO]])/365)&lt;18,"Corregir", IF(((TODAY()-Tabla2[[#This Row],[FECHA NACIMIENTO]])/365)&gt;80, "Corregir",ROUNDDOWN(((TODAY()-Tabla2[[#This Row],[FECHA NACIMIENTO]])/365),0)))</f>
        <v>Corregir</v>
      </c>
      <c r="V41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59" s="44" t="str">
        <f>+IF(Tabla2[[#This Row],[Edad]]="Corregir","Corregir","Ok")</f>
        <v>Corregir</v>
      </c>
      <c r="X4159" s="42" t="str">
        <f>+IFERROR(VLOOKUP(Tabla2[[#This Row],[DISTRITO SEGÚN DNI]],Hoja1!$A$2:$B$32,2,FALSE),"No")</f>
        <v>No</v>
      </c>
      <c r="Y4159" s="42" t="str">
        <f>IF(OR(LOWER(Tabla2[[#This Row],[GENERO]])="masculino", LOWER(Tabla2[[#This Row],[GENERO]])="femenino"),"OK","Corregir")</f>
        <v>Corregir</v>
      </c>
      <c r="Z4159" s="42" t="str">
        <f>+IF(Tabla2[[#This Row],[Nro. DNI / CE]]="","Corregir",IF(LEN(Tabla2[[#This Row],[Nro. DNI / CE]])&gt;=8,"OK","Corregir"))</f>
        <v>Corregir</v>
      </c>
      <c r="AA4159" s="42">
        <f>COUNTIF(Tabla2[APELLIDOS Y NOMBRES],Tabla2[[#This Row],[APELLIDOS Y NOMBRES]])</f>
        <v>0</v>
      </c>
      <c r="AB4159" s="42">
        <f>IF(Tabla2[[#This Row],[Trabajador]]&gt;1,1/Tabla2[[#This Row],[Trabajador]],Tabla2[[#This Row],[Trabajador]])</f>
        <v>0</v>
      </c>
      <c r="AC4159" t="str">
        <f>+IFERROR(IF(Tabla2[[#This Row],[FECHA CESE/BAJA]]="","No Aplica",IF(AND(MONTH(Tabla2[[#This Row],[FECHA CESE/BAJA]])=MONTH(TODAY()-30),YEAR(Tabla2[[#This Row],[FECHA CESE/BAJA]])=YEAR(TODAY())),MONTH(TODAY()-30)&amp;"-"&amp;YEAR(TODAY()),"Borrar")),"No aplica")</f>
        <v>No Aplica</v>
      </c>
      <c r="AD4159" t="str">
        <f>+IFERROR(IF(Tabla2[[#This Row],[FECHA INICIO DE LABORES EN OBRA]]="","No Aplica",IF(AND(MONTH(Tabla2[[#This Row],[FECHA INICIO DE LABORES EN OBRA]])=MONTH(TODAY()-30),YEAR(Tabla2[[#This Row],[FECHA INICIO DE LABORES EN OBRA]])=YEAR(TODAY())),MONTH(TODAY()-30)&amp;"-"&amp;YEAR(TODAY()),"No Aplica")),"No Aplica")</f>
        <v>No Aplica</v>
      </c>
    </row>
    <row r="4160" spans="1:30" x14ac:dyDescent="0.25">
      <c r="A4160" s="13"/>
      <c r="B4160" s="15"/>
      <c r="C4160" s="15"/>
      <c r="D4160" s="15"/>
      <c r="E4160" s="15"/>
      <c r="F4160" s="39"/>
      <c r="G4160" s="15"/>
      <c r="H4160" s="15"/>
      <c r="I4160" s="15"/>
      <c r="J4160" s="15"/>
      <c r="K4160" s="15"/>
      <c r="L4160" s="40"/>
      <c r="M4160" s="39"/>
      <c r="N4160" s="41"/>
      <c r="O4160" s="39"/>
      <c r="P4160" s="40"/>
      <c r="Q4160" s="40"/>
      <c r="R4160" s="40" t="str">
        <f>IFERROR(VLOOKUP(Tabla2[[#This Row],[CONTRATISTA PRNCIPAL]],Hoja1!$L$5:$M$9,2,FALSE),"CJV")</f>
        <v>CJV</v>
      </c>
      <c r="S4160" s="40" t="str">
        <f>IF(Tabla2[[#This Row],[EMPRESA]]=Tabla2[[#This Row],[CONTRATISTA PRNCIPAL]],"Principal","Secundaria")</f>
        <v>Principal</v>
      </c>
      <c r="T4160" s="42">
        <f>IFERROR(1/COUNTIF(Tabla2[CONTRATISTA PRNCIPAL],Tabla2[[#This Row],[CONTRATISTA PRNCIPAL]]),0)</f>
        <v>0</v>
      </c>
      <c r="U4160" s="43" t="str">
        <f>IF(((TODAY()-Tabla2[[#This Row],[FECHA NACIMIENTO]])/365)&lt;18,"Corregir", IF(((TODAY()-Tabla2[[#This Row],[FECHA NACIMIENTO]])/365)&gt;80, "Corregir",ROUNDDOWN(((TODAY()-Tabla2[[#This Row],[FECHA NACIMIENTO]])/365),0)))</f>
        <v>Corregir</v>
      </c>
      <c r="V41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0" s="44" t="str">
        <f>+IF(Tabla2[[#This Row],[Edad]]="Corregir","Corregir","Ok")</f>
        <v>Corregir</v>
      </c>
      <c r="X4160" s="42" t="str">
        <f>+IFERROR(VLOOKUP(Tabla2[[#This Row],[DISTRITO SEGÚN DNI]],Hoja1!$A$2:$B$32,2,FALSE),"No")</f>
        <v>No</v>
      </c>
      <c r="Y4160" s="42" t="str">
        <f>IF(OR(LOWER(Tabla2[[#This Row],[GENERO]])="masculino", LOWER(Tabla2[[#This Row],[GENERO]])="femenino"),"OK","Corregir")</f>
        <v>Corregir</v>
      </c>
      <c r="Z4160" s="42" t="str">
        <f>+IF(Tabla2[[#This Row],[Nro. DNI / CE]]="","Corregir",IF(LEN(Tabla2[[#This Row],[Nro. DNI / CE]])&gt;=8,"OK","Corregir"))</f>
        <v>Corregir</v>
      </c>
      <c r="AA4160" s="42">
        <f>COUNTIF(Tabla2[APELLIDOS Y NOMBRES],Tabla2[[#This Row],[APELLIDOS Y NOMBRES]])</f>
        <v>0</v>
      </c>
      <c r="AB4160" s="42">
        <f>IF(Tabla2[[#This Row],[Trabajador]]&gt;1,1/Tabla2[[#This Row],[Trabajador]],Tabla2[[#This Row],[Trabajador]])</f>
        <v>0</v>
      </c>
      <c r="AC4160" t="str">
        <f>+IFERROR(IF(Tabla2[[#This Row],[FECHA CESE/BAJA]]="","No Aplica",IF(AND(MONTH(Tabla2[[#This Row],[FECHA CESE/BAJA]])=MONTH(TODAY()-30),YEAR(Tabla2[[#This Row],[FECHA CESE/BAJA]])=YEAR(TODAY())),MONTH(TODAY()-30)&amp;"-"&amp;YEAR(TODAY()),"Borrar")),"No aplica")</f>
        <v>No Aplica</v>
      </c>
      <c r="AD4160" t="str">
        <f>+IFERROR(IF(Tabla2[[#This Row],[FECHA INICIO DE LABORES EN OBRA]]="","No Aplica",IF(AND(MONTH(Tabla2[[#This Row],[FECHA INICIO DE LABORES EN OBRA]])=MONTH(TODAY()-30),YEAR(Tabla2[[#This Row],[FECHA INICIO DE LABORES EN OBRA]])=YEAR(TODAY())),MONTH(TODAY()-30)&amp;"-"&amp;YEAR(TODAY()),"No Aplica")),"No Aplica")</f>
        <v>No Aplica</v>
      </c>
    </row>
    <row r="4161" spans="1:30" x14ac:dyDescent="0.25">
      <c r="A4161" s="13"/>
      <c r="B4161" s="15"/>
      <c r="C4161" s="15"/>
      <c r="D4161" s="15"/>
      <c r="E4161" s="15"/>
      <c r="F4161" s="39"/>
      <c r="G4161" s="15"/>
      <c r="H4161" s="15"/>
      <c r="I4161" s="15"/>
      <c r="J4161" s="15"/>
      <c r="K4161" s="15"/>
      <c r="L4161" s="40"/>
      <c r="M4161" s="39"/>
      <c r="N4161" s="41"/>
      <c r="O4161" s="39"/>
      <c r="P4161" s="40"/>
      <c r="Q4161" s="40"/>
      <c r="R4161" s="40" t="str">
        <f>IFERROR(VLOOKUP(Tabla2[[#This Row],[CONTRATISTA PRNCIPAL]],Hoja1!$L$5:$M$9,2,FALSE),"CJV")</f>
        <v>CJV</v>
      </c>
      <c r="S4161" s="40" t="str">
        <f>IF(Tabla2[[#This Row],[EMPRESA]]=Tabla2[[#This Row],[CONTRATISTA PRNCIPAL]],"Principal","Secundaria")</f>
        <v>Principal</v>
      </c>
      <c r="T4161" s="42">
        <f>IFERROR(1/COUNTIF(Tabla2[CONTRATISTA PRNCIPAL],Tabla2[[#This Row],[CONTRATISTA PRNCIPAL]]),0)</f>
        <v>0</v>
      </c>
      <c r="U4161" s="43" t="str">
        <f>IF(((TODAY()-Tabla2[[#This Row],[FECHA NACIMIENTO]])/365)&lt;18,"Corregir", IF(((TODAY()-Tabla2[[#This Row],[FECHA NACIMIENTO]])/365)&gt;80, "Corregir",ROUNDDOWN(((TODAY()-Tabla2[[#This Row],[FECHA NACIMIENTO]])/365),0)))</f>
        <v>Corregir</v>
      </c>
      <c r="V41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1" s="44" t="str">
        <f>+IF(Tabla2[[#This Row],[Edad]]="Corregir","Corregir","Ok")</f>
        <v>Corregir</v>
      </c>
      <c r="X4161" s="42" t="str">
        <f>+IFERROR(VLOOKUP(Tabla2[[#This Row],[DISTRITO SEGÚN DNI]],Hoja1!$A$2:$B$32,2,FALSE),"No")</f>
        <v>No</v>
      </c>
      <c r="Y4161" s="42" t="str">
        <f>IF(OR(LOWER(Tabla2[[#This Row],[GENERO]])="masculino", LOWER(Tabla2[[#This Row],[GENERO]])="femenino"),"OK","Corregir")</f>
        <v>Corregir</v>
      </c>
      <c r="Z4161" s="42" t="str">
        <f>+IF(Tabla2[[#This Row],[Nro. DNI / CE]]="","Corregir",IF(LEN(Tabla2[[#This Row],[Nro. DNI / CE]])&gt;=8,"OK","Corregir"))</f>
        <v>Corregir</v>
      </c>
      <c r="AA4161" s="42">
        <f>COUNTIF(Tabla2[APELLIDOS Y NOMBRES],Tabla2[[#This Row],[APELLIDOS Y NOMBRES]])</f>
        <v>0</v>
      </c>
      <c r="AB4161" s="42">
        <f>IF(Tabla2[[#This Row],[Trabajador]]&gt;1,1/Tabla2[[#This Row],[Trabajador]],Tabla2[[#This Row],[Trabajador]])</f>
        <v>0</v>
      </c>
      <c r="AC4161" t="str">
        <f>+IFERROR(IF(Tabla2[[#This Row],[FECHA CESE/BAJA]]="","No Aplica",IF(AND(MONTH(Tabla2[[#This Row],[FECHA CESE/BAJA]])=MONTH(TODAY()-30),YEAR(Tabla2[[#This Row],[FECHA CESE/BAJA]])=YEAR(TODAY())),MONTH(TODAY()-30)&amp;"-"&amp;YEAR(TODAY()),"Borrar")),"No aplica")</f>
        <v>No Aplica</v>
      </c>
      <c r="AD4161" t="str">
        <f>+IFERROR(IF(Tabla2[[#This Row],[FECHA INICIO DE LABORES EN OBRA]]="","No Aplica",IF(AND(MONTH(Tabla2[[#This Row],[FECHA INICIO DE LABORES EN OBRA]])=MONTH(TODAY()-30),YEAR(Tabla2[[#This Row],[FECHA INICIO DE LABORES EN OBRA]])=YEAR(TODAY())),MONTH(TODAY()-30)&amp;"-"&amp;YEAR(TODAY()),"No Aplica")),"No Aplica")</f>
        <v>No Aplica</v>
      </c>
    </row>
    <row r="4162" spans="1:30" x14ac:dyDescent="0.25">
      <c r="A4162" s="13"/>
      <c r="B4162" s="15"/>
      <c r="C4162" s="15"/>
      <c r="D4162" s="15"/>
      <c r="E4162" s="15"/>
      <c r="F4162" s="39"/>
      <c r="G4162" s="15"/>
      <c r="H4162" s="15"/>
      <c r="I4162" s="15"/>
      <c r="J4162" s="15"/>
      <c r="K4162" s="15"/>
      <c r="L4162" s="40"/>
      <c r="M4162" s="39"/>
      <c r="N4162" s="41"/>
      <c r="O4162" s="39"/>
      <c r="P4162" s="40"/>
      <c r="Q4162" s="40"/>
      <c r="R4162" s="40" t="str">
        <f>IFERROR(VLOOKUP(Tabla2[[#This Row],[CONTRATISTA PRNCIPAL]],Hoja1!$L$5:$M$9,2,FALSE),"CJV")</f>
        <v>CJV</v>
      </c>
      <c r="S4162" s="40" t="str">
        <f>IF(Tabla2[[#This Row],[EMPRESA]]=Tabla2[[#This Row],[CONTRATISTA PRNCIPAL]],"Principal","Secundaria")</f>
        <v>Principal</v>
      </c>
      <c r="T4162" s="42">
        <f>IFERROR(1/COUNTIF(Tabla2[CONTRATISTA PRNCIPAL],Tabla2[[#This Row],[CONTRATISTA PRNCIPAL]]),0)</f>
        <v>0</v>
      </c>
      <c r="U4162" s="43" t="str">
        <f>IF(((TODAY()-Tabla2[[#This Row],[FECHA NACIMIENTO]])/365)&lt;18,"Corregir", IF(((TODAY()-Tabla2[[#This Row],[FECHA NACIMIENTO]])/365)&gt;80, "Corregir",ROUNDDOWN(((TODAY()-Tabla2[[#This Row],[FECHA NACIMIENTO]])/365),0)))</f>
        <v>Corregir</v>
      </c>
      <c r="V41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2" s="44" t="str">
        <f>+IF(Tabla2[[#This Row],[Edad]]="Corregir","Corregir","Ok")</f>
        <v>Corregir</v>
      </c>
      <c r="X4162" s="42" t="str">
        <f>+IFERROR(VLOOKUP(Tabla2[[#This Row],[DISTRITO SEGÚN DNI]],Hoja1!$A$2:$B$32,2,FALSE),"No")</f>
        <v>No</v>
      </c>
      <c r="Y4162" s="42" t="str">
        <f>IF(OR(LOWER(Tabla2[[#This Row],[GENERO]])="masculino", LOWER(Tabla2[[#This Row],[GENERO]])="femenino"),"OK","Corregir")</f>
        <v>Corregir</v>
      </c>
      <c r="Z4162" s="42" t="str">
        <f>+IF(Tabla2[[#This Row],[Nro. DNI / CE]]="","Corregir",IF(LEN(Tabla2[[#This Row],[Nro. DNI / CE]])&gt;=8,"OK","Corregir"))</f>
        <v>Corregir</v>
      </c>
      <c r="AA4162" s="42">
        <f>COUNTIF(Tabla2[APELLIDOS Y NOMBRES],Tabla2[[#This Row],[APELLIDOS Y NOMBRES]])</f>
        <v>0</v>
      </c>
      <c r="AB4162" s="42">
        <f>IF(Tabla2[[#This Row],[Trabajador]]&gt;1,1/Tabla2[[#This Row],[Trabajador]],Tabla2[[#This Row],[Trabajador]])</f>
        <v>0</v>
      </c>
      <c r="AC4162" t="str">
        <f>+IFERROR(IF(Tabla2[[#This Row],[FECHA CESE/BAJA]]="","No Aplica",IF(AND(MONTH(Tabla2[[#This Row],[FECHA CESE/BAJA]])=MONTH(TODAY()-30),YEAR(Tabla2[[#This Row],[FECHA CESE/BAJA]])=YEAR(TODAY())),MONTH(TODAY()-30)&amp;"-"&amp;YEAR(TODAY()),"Borrar")),"No aplica")</f>
        <v>No Aplica</v>
      </c>
      <c r="AD4162" t="str">
        <f>+IFERROR(IF(Tabla2[[#This Row],[FECHA INICIO DE LABORES EN OBRA]]="","No Aplica",IF(AND(MONTH(Tabla2[[#This Row],[FECHA INICIO DE LABORES EN OBRA]])=MONTH(TODAY()-30),YEAR(Tabla2[[#This Row],[FECHA INICIO DE LABORES EN OBRA]])=YEAR(TODAY())),MONTH(TODAY()-30)&amp;"-"&amp;YEAR(TODAY()),"No Aplica")),"No Aplica")</f>
        <v>No Aplica</v>
      </c>
    </row>
    <row r="4163" spans="1:30" x14ac:dyDescent="0.25">
      <c r="A4163" s="13"/>
      <c r="B4163" s="15"/>
      <c r="C4163" s="15"/>
      <c r="D4163" s="15"/>
      <c r="E4163" s="15"/>
      <c r="F4163" s="39"/>
      <c r="G4163" s="15"/>
      <c r="H4163" s="15"/>
      <c r="I4163" s="15"/>
      <c r="J4163" s="15"/>
      <c r="K4163" s="15"/>
      <c r="L4163" s="40"/>
      <c r="M4163" s="39"/>
      <c r="N4163" s="41"/>
      <c r="O4163" s="39"/>
      <c r="P4163" s="40"/>
      <c r="Q4163" s="40"/>
      <c r="R4163" s="40" t="str">
        <f>IFERROR(VLOOKUP(Tabla2[[#This Row],[CONTRATISTA PRNCIPAL]],Hoja1!$L$5:$M$9,2,FALSE),"CJV")</f>
        <v>CJV</v>
      </c>
      <c r="S4163" s="40" t="str">
        <f>IF(Tabla2[[#This Row],[EMPRESA]]=Tabla2[[#This Row],[CONTRATISTA PRNCIPAL]],"Principal","Secundaria")</f>
        <v>Principal</v>
      </c>
      <c r="T4163" s="42">
        <f>IFERROR(1/COUNTIF(Tabla2[CONTRATISTA PRNCIPAL],Tabla2[[#This Row],[CONTRATISTA PRNCIPAL]]),0)</f>
        <v>0</v>
      </c>
      <c r="U4163" s="43" t="str">
        <f>IF(((TODAY()-Tabla2[[#This Row],[FECHA NACIMIENTO]])/365)&lt;18,"Corregir", IF(((TODAY()-Tabla2[[#This Row],[FECHA NACIMIENTO]])/365)&gt;80, "Corregir",ROUNDDOWN(((TODAY()-Tabla2[[#This Row],[FECHA NACIMIENTO]])/365),0)))</f>
        <v>Corregir</v>
      </c>
      <c r="V41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3" s="44" t="str">
        <f>+IF(Tabla2[[#This Row],[Edad]]="Corregir","Corregir","Ok")</f>
        <v>Corregir</v>
      </c>
      <c r="X4163" s="42" t="str">
        <f>+IFERROR(VLOOKUP(Tabla2[[#This Row],[DISTRITO SEGÚN DNI]],Hoja1!$A$2:$B$32,2,FALSE),"No")</f>
        <v>No</v>
      </c>
      <c r="Y4163" s="42" t="str">
        <f>IF(OR(LOWER(Tabla2[[#This Row],[GENERO]])="masculino", LOWER(Tabla2[[#This Row],[GENERO]])="femenino"),"OK","Corregir")</f>
        <v>Corregir</v>
      </c>
      <c r="Z4163" s="42" t="str">
        <f>+IF(Tabla2[[#This Row],[Nro. DNI / CE]]="","Corregir",IF(LEN(Tabla2[[#This Row],[Nro. DNI / CE]])&gt;=8,"OK","Corregir"))</f>
        <v>Corregir</v>
      </c>
      <c r="AA4163" s="42">
        <f>COUNTIF(Tabla2[APELLIDOS Y NOMBRES],Tabla2[[#This Row],[APELLIDOS Y NOMBRES]])</f>
        <v>0</v>
      </c>
      <c r="AB4163" s="42">
        <f>IF(Tabla2[[#This Row],[Trabajador]]&gt;1,1/Tabla2[[#This Row],[Trabajador]],Tabla2[[#This Row],[Trabajador]])</f>
        <v>0</v>
      </c>
      <c r="AC4163" t="str">
        <f>+IFERROR(IF(Tabla2[[#This Row],[FECHA CESE/BAJA]]="","No Aplica",IF(AND(MONTH(Tabla2[[#This Row],[FECHA CESE/BAJA]])=MONTH(TODAY()-30),YEAR(Tabla2[[#This Row],[FECHA CESE/BAJA]])=YEAR(TODAY())),MONTH(TODAY()-30)&amp;"-"&amp;YEAR(TODAY()),"Borrar")),"No aplica")</f>
        <v>No Aplica</v>
      </c>
      <c r="AD4163" t="str">
        <f>+IFERROR(IF(Tabla2[[#This Row],[FECHA INICIO DE LABORES EN OBRA]]="","No Aplica",IF(AND(MONTH(Tabla2[[#This Row],[FECHA INICIO DE LABORES EN OBRA]])=MONTH(TODAY()-30),YEAR(Tabla2[[#This Row],[FECHA INICIO DE LABORES EN OBRA]])=YEAR(TODAY())),MONTH(TODAY()-30)&amp;"-"&amp;YEAR(TODAY()),"No Aplica")),"No Aplica")</f>
        <v>No Aplica</v>
      </c>
    </row>
    <row r="4164" spans="1:30" x14ac:dyDescent="0.25">
      <c r="A4164" s="13"/>
      <c r="B4164" s="15"/>
      <c r="C4164" s="15"/>
      <c r="D4164" s="15"/>
      <c r="E4164" s="15"/>
      <c r="F4164" s="39"/>
      <c r="G4164" s="15"/>
      <c r="H4164" s="15"/>
      <c r="I4164" s="15"/>
      <c r="J4164" s="15"/>
      <c r="K4164" s="15"/>
      <c r="L4164" s="40"/>
      <c r="M4164" s="39"/>
      <c r="N4164" s="41"/>
      <c r="O4164" s="39"/>
      <c r="P4164" s="40"/>
      <c r="Q4164" s="40"/>
      <c r="R4164" s="40" t="str">
        <f>IFERROR(VLOOKUP(Tabla2[[#This Row],[CONTRATISTA PRNCIPAL]],Hoja1!$L$5:$M$9,2,FALSE),"CJV")</f>
        <v>CJV</v>
      </c>
      <c r="S4164" s="40" t="str">
        <f>IF(Tabla2[[#This Row],[EMPRESA]]=Tabla2[[#This Row],[CONTRATISTA PRNCIPAL]],"Principal","Secundaria")</f>
        <v>Principal</v>
      </c>
      <c r="T4164" s="42">
        <f>IFERROR(1/COUNTIF(Tabla2[CONTRATISTA PRNCIPAL],Tabla2[[#This Row],[CONTRATISTA PRNCIPAL]]),0)</f>
        <v>0</v>
      </c>
      <c r="U4164" s="43" t="str">
        <f>IF(((TODAY()-Tabla2[[#This Row],[FECHA NACIMIENTO]])/365)&lt;18,"Corregir", IF(((TODAY()-Tabla2[[#This Row],[FECHA NACIMIENTO]])/365)&gt;80, "Corregir",ROUNDDOWN(((TODAY()-Tabla2[[#This Row],[FECHA NACIMIENTO]])/365),0)))</f>
        <v>Corregir</v>
      </c>
      <c r="V41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4" s="44" t="str">
        <f>+IF(Tabla2[[#This Row],[Edad]]="Corregir","Corregir","Ok")</f>
        <v>Corregir</v>
      </c>
      <c r="X4164" s="42" t="str">
        <f>+IFERROR(VLOOKUP(Tabla2[[#This Row],[DISTRITO SEGÚN DNI]],Hoja1!$A$2:$B$32,2,FALSE),"No")</f>
        <v>No</v>
      </c>
      <c r="Y4164" s="42" t="str">
        <f>IF(OR(LOWER(Tabla2[[#This Row],[GENERO]])="masculino", LOWER(Tabla2[[#This Row],[GENERO]])="femenino"),"OK","Corregir")</f>
        <v>Corregir</v>
      </c>
      <c r="Z4164" s="42" t="str">
        <f>+IF(Tabla2[[#This Row],[Nro. DNI / CE]]="","Corregir",IF(LEN(Tabla2[[#This Row],[Nro. DNI / CE]])&gt;=8,"OK","Corregir"))</f>
        <v>Corregir</v>
      </c>
      <c r="AA4164" s="42">
        <f>COUNTIF(Tabla2[APELLIDOS Y NOMBRES],Tabla2[[#This Row],[APELLIDOS Y NOMBRES]])</f>
        <v>0</v>
      </c>
      <c r="AB4164" s="42">
        <f>IF(Tabla2[[#This Row],[Trabajador]]&gt;1,1/Tabla2[[#This Row],[Trabajador]],Tabla2[[#This Row],[Trabajador]])</f>
        <v>0</v>
      </c>
      <c r="AC4164" t="str">
        <f>+IFERROR(IF(Tabla2[[#This Row],[FECHA CESE/BAJA]]="","No Aplica",IF(AND(MONTH(Tabla2[[#This Row],[FECHA CESE/BAJA]])=MONTH(TODAY()-30),YEAR(Tabla2[[#This Row],[FECHA CESE/BAJA]])=YEAR(TODAY())),MONTH(TODAY()-30)&amp;"-"&amp;YEAR(TODAY()),"Borrar")),"No aplica")</f>
        <v>No Aplica</v>
      </c>
      <c r="AD4164" t="str">
        <f>+IFERROR(IF(Tabla2[[#This Row],[FECHA INICIO DE LABORES EN OBRA]]="","No Aplica",IF(AND(MONTH(Tabla2[[#This Row],[FECHA INICIO DE LABORES EN OBRA]])=MONTH(TODAY()-30),YEAR(Tabla2[[#This Row],[FECHA INICIO DE LABORES EN OBRA]])=YEAR(TODAY())),MONTH(TODAY()-30)&amp;"-"&amp;YEAR(TODAY()),"No Aplica")),"No Aplica")</f>
        <v>No Aplica</v>
      </c>
    </row>
    <row r="4165" spans="1:30" x14ac:dyDescent="0.25">
      <c r="A4165" s="13"/>
      <c r="B4165" s="15"/>
      <c r="C4165" s="15"/>
      <c r="D4165" s="15"/>
      <c r="E4165" s="15"/>
      <c r="F4165" s="39"/>
      <c r="G4165" s="15"/>
      <c r="H4165" s="15"/>
      <c r="I4165" s="15"/>
      <c r="J4165" s="15"/>
      <c r="K4165" s="15"/>
      <c r="L4165" s="40"/>
      <c r="M4165" s="39"/>
      <c r="N4165" s="41"/>
      <c r="O4165" s="39"/>
      <c r="P4165" s="40"/>
      <c r="Q4165" s="40"/>
      <c r="R4165" s="40" t="str">
        <f>IFERROR(VLOOKUP(Tabla2[[#This Row],[CONTRATISTA PRNCIPAL]],Hoja1!$L$5:$M$9,2,FALSE),"CJV")</f>
        <v>CJV</v>
      </c>
      <c r="S4165" s="40" t="str">
        <f>IF(Tabla2[[#This Row],[EMPRESA]]=Tabla2[[#This Row],[CONTRATISTA PRNCIPAL]],"Principal","Secundaria")</f>
        <v>Principal</v>
      </c>
      <c r="T4165" s="42">
        <f>IFERROR(1/COUNTIF(Tabla2[CONTRATISTA PRNCIPAL],Tabla2[[#This Row],[CONTRATISTA PRNCIPAL]]),0)</f>
        <v>0</v>
      </c>
      <c r="U4165" s="43" t="str">
        <f>IF(((TODAY()-Tabla2[[#This Row],[FECHA NACIMIENTO]])/365)&lt;18,"Corregir", IF(((TODAY()-Tabla2[[#This Row],[FECHA NACIMIENTO]])/365)&gt;80, "Corregir",ROUNDDOWN(((TODAY()-Tabla2[[#This Row],[FECHA NACIMIENTO]])/365),0)))</f>
        <v>Corregir</v>
      </c>
      <c r="V41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5" s="44" t="str">
        <f>+IF(Tabla2[[#This Row],[Edad]]="Corregir","Corregir","Ok")</f>
        <v>Corregir</v>
      </c>
      <c r="X4165" s="42" t="str">
        <f>+IFERROR(VLOOKUP(Tabla2[[#This Row],[DISTRITO SEGÚN DNI]],Hoja1!$A$2:$B$32,2,FALSE),"No")</f>
        <v>No</v>
      </c>
      <c r="Y4165" s="42" t="str">
        <f>IF(OR(LOWER(Tabla2[[#This Row],[GENERO]])="masculino", LOWER(Tabla2[[#This Row],[GENERO]])="femenino"),"OK","Corregir")</f>
        <v>Corregir</v>
      </c>
      <c r="Z4165" s="42" t="str">
        <f>+IF(Tabla2[[#This Row],[Nro. DNI / CE]]="","Corregir",IF(LEN(Tabla2[[#This Row],[Nro. DNI / CE]])&gt;=8,"OK","Corregir"))</f>
        <v>Corregir</v>
      </c>
      <c r="AA4165" s="42">
        <f>COUNTIF(Tabla2[APELLIDOS Y NOMBRES],Tabla2[[#This Row],[APELLIDOS Y NOMBRES]])</f>
        <v>0</v>
      </c>
      <c r="AB4165" s="42">
        <f>IF(Tabla2[[#This Row],[Trabajador]]&gt;1,1/Tabla2[[#This Row],[Trabajador]],Tabla2[[#This Row],[Trabajador]])</f>
        <v>0</v>
      </c>
      <c r="AC4165" t="str">
        <f>+IFERROR(IF(Tabla2[[#This Row],[FECHA CESE/BAJA]]="","No Aplica",IF(AND(MONTH(Tabla2[[#This Row],[FECHA CESE/BAJA]])=MONTH(TODAY()-30),YEAR(Tabla2[[#This Row],[FECHA CESE/BAJA]])=YEAR(TODAY())),MONTH(TODAY()-30)&amp;"-"&amp;YEAR(TODAY()),"Borrar")),"No aplica")</f>
        <v>No Aplica</v>
      </c>
      <c r="AD4165" t="str">
        <f>+IFERROR(IF(Tabla2[[#This Row],[FECHA INICIO DE LABORES EN OBRA]]="","No Aplica",IF(AND(MONTH(Tabla2[[#This Row],[FECHA INICIO DE LABORES EN OBRA]])=MONTH(TODAY()-30),YEAR(Tabla2[[#This Row],[FECHA INICIO DE LABORES EN OBRA]])=YEAR(TODAY())),MONTH(TODAY()-30)&amp;"-"&amp;YEAR(TODAY()),"No Aplica")),"No Aplica")</f>
        <v>No Aplica</v>
      </c>
    </row>
    <row r="4166" spans="1:30" x14ac:dyDescent="0.25">
      <c r="A4166" s="13"/>
      <c r="B4166" s="15"/>
      <c r="C4166" s="15"/>
      <c r="D4166" s="15"/>
      <c r="E4166" s="15"/>
      <c r="F4166" s="39"/>
      <c r="G4166" s="15"/>
      <c r="H4166" s="15"/>
      <c r="I4166" s="15"/>
      <c r="J4166" s="15"/>
      <c r="K4166" s="15"/>
      <c r="L4166" s="40"/>
      <c r="M4166" s="39"/>
      <c r="N4166" s="41"/>
      <c r="O4166" s="39"/>
      <c r="P4166" s="40"/>
      <c r="Q4166" s="40"/>
      <c r="R4166" s="40" t="str">
        <f>IFERROR(VLOOKUP(Tabla2[[#This Row],[CONTRATISTA PRNCIPAL]],Hoja1!$L$5:$M$9,2,FALSE),"CJV")</f>
        <v>CJV</v>
      </c>
      <c r="S4166" s="40" t="str">
        <f>IF(Tabla2[[#This Row],[EMPRESA]]=Tabla2[[#This Row],[CONTRATISTA PRNCIPAL]],"Principal","Secundaria")</f>
        <v>Principal</v>
      </c>
      <c r="T4166" s="42">
        <f>IFERROR(1/COUNTIF(Tabla2[CONTRATISTA PRNCIPAL],Tabla2[[#This Row],[CONTRATISTA PRNCIPAL]]),0)</f>
        <v>0</v>
      </c>
      <c r="U4166" s="43" t="str">
        <f>IF(((TODAY()-Tabla2[[#This Row],[FECHA NACIMIENTO]])/365)&lt;18,"Corregir", IF(((TODAY()-Tabla2[[#This Row],[FECHA NACIMIENTO]])/365)&gt;80, "Corregir",ROUNDDOWN(((TODAY()-Tabla2[[#This Row],[FECHA NACIMIENTO]])/365),0)))</f>
        <v>Corregir</v>
      </c>
      <c r="V41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6" s="44" t="str">
        <f>+IF(Tabla2[[#This Row],[Edad]]="Corregir","Corregir","Ok")</f>
        <v>Corregir</v>
      </c>
      <c r="X4166" s="42" t="str">
        <f>+IFERROR(VLOOKUP(Tabla2[[#This Row],[DISTRITO SEGÚN DNI]],Hoja1!$A$2:$B$32,2,FALSE),"No")</f>
        <v>No</v>
      </c>
      <c r="Y4166" s="42" t="str">
        <f>IF(OR(LOWER(Tabla2[[#This Row],[GENERO]])="masculino", LOWER(Tabla2[[#This Row],[GENERO]])="femenino"),"OK","Corregir")</f>
        <v>Corregir</v>
      </c>
      <c r="Z4166" s="42" t="str">
        <f>+IF(Tabla2[[#This Row],[Nro. DNI / CE]]="","Corregir",IF(LEN(Tabla2[[#This Row],[Nro. DNI / CE]])&gt;=8,"OK","Corregir"))</f>
        <v>Corregir</v>
      </c>
      <c r="AA4166" s="42">
        <f>COUNTIF(Tabla2[APELLIDOS Y NOMBRES],Tabla2[[#This Row],[APELLIDOS Y NOMBRES]])</f>
        <v>0</v>
      </c>
      <c r="AB4166" s="42">
        <f>IF(Tabla2[[#This Row],[Trabajador]]&gt;1,1/Tabla2[[#This Row],[Trabajador]],Tabla2[[#This Row],[Trabajador]])</f>
        <v>0</v>
      </c>
      <c r="AC4166" t="str">
        <f>+IFERROR(IF(Tabla2[[#This Row],[FECHA CESE/BAJA]]="","No Aplica",IF(AND(MONTH(Tabla2[[#This Row],[FECHA CESE/BAJA]])=MONTH(TODAY()-30),YEAR(Tabla2[[#This Row],[FECHA CESE/BAJA]])=YEAR(TODAY())),MONTH(TODAY()-30)&amp;"-"&amp;YEAR(TODAY()),"Borrar")),"No aplica")</f>
        <v>No Aplica</v>
      </c>
      <c r="AD4166" t="str">
        <f>+IFERROR(IF(Tabla2[[#This Row],[FECHA INICIO DE LABORES EN OBRA]]="","No Aplica",IF(AND(MONTH(Tabla2[[#This Row],[FECHA INICIO DE LABORES EN OBRA]])=MONTH(TODAY()-30),YEAR(Tabla2[[#This Row],[FECHA INICIO DE LABORES EN OBRA]])=YEAR(TODAY())),MONTH(TODAY()-30)&amp;"-"&amp;YEAR(TODAY()),"No Aplica")),"No Aplica")</f>
        <v>No Aplica</v>
      </c>
    </row>
    <row r="4167" spans="1:30" x14ac:dyDescent="0.25">
      <c r="A4167" s="13"/>
      <c r="B4167" s="15"/>
      <c r="C4167" s="15"/>
      <c r="D4167" s="15"/>
      <c r="E4167" s="15"/>
      <c r="F4167" s="39"/>
      <c r="G4167" s="15"/>
      <c r="H4167" s="15"/>
      <c r="I4167" s="15"/>
      <c r="J4167" s="15"/>
      <c r="K4167" s="15"/>
      <c r="L4167" s="40"/>
      <c r="M4167" s="39"/>
      <c r="N4167" s="41"/>
      <c r="O4167" s="39"/>
      <c r="P4167" s="40"/>
      <c r="Q4167" s="40"/>
      <c r="R4167" s="40" t="str">
        <f>IFERROR(VLOOKUP(Tabla2[[#This Row],[CONTRATISTA PRNCIPAL]],Hoja1!$L$5:$M$9,2,FALSE),"CJV")</f>
        <v>CJV</v>
      </c>
      <c r="S4167" s="40" t="str">
        <f>IF(Tabla2[[#This Row],[EMPRESA]]=Tabla2[[#This Row],[CONTRATISTA PRNCIPAL]],"Principal","Secundaria")</f>
        <v>Principal</v>
      </c>
      <c r="T4167" s="42">
        <f>IFERROR(1/COUNTIF(Tabla2[CONTRATISTA PRNCIPAL],Tabla2[[#This Row],[CONTRATISTA PRNCIPAL]]),0)</f>
        <v>0</v>
      </c>
      <c r="U4167" s="43" t="str">
        <f>IF(((TODAY()-Tabla2[[#This Row],[FECHA NACIMIENTO]])/365)&lt;18,"Corregir", IF(((TODAY()-Tabla2[[#This Row],[FECHA NACIMIENTO]])/365)&gt;80, "Corregir",ROUNDDOWN(((TODAY()-Tabla2[[#This Row],[FECHA NACIMIENTO]])/365),0)))</f>
        <v>Corregir</v>
      </c>
      <c r="V41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7" s="44" t="str">
        <f>+IF(Tabla2[[#This Row],[Edad]]="Corregir","Corregir","Ok")</f>
        <v>Corregir</v>
      </c>
      <c r="X4167" s="42" t="str">
        <f>+IFERROR(VLOOKUP(Tabla2[[#This Row],[DISTRITO SEGÚN DNI]],Hoja1!$A$2:$B$32,2,FALSE),"No")</f>
        <v>No</v>
      </c>
      <c r="Y4167" s="42" t="str">
        <f>IF(OR(LOWER(Tabla2[[#This Row],[GENERO]])="masculino", LOWER(Tabla2[[#This Row],[GENERO]])="femenino"),"OK","Corregir")</f>
        <v>Corregir</v>
      </c>
      <c r="Z4167" s="42" t="str">
        <f>+IF(Tabla2[[#This Row],[Nro. DNI / CE]]="","Corregir",IF(LEN(Tabla2[[#This Row],[Nro. DNI / CE]])&gt;=8,"OK","Corregir"))</f>
        <v>Corregir</v>
      </c>
      <c r="AA4167" s="42">
        <f>COUNTIF(Tabla2[APELLIDOS Y NOMBRES],Tabla2[[#This Row],[APELLIDOS Y NOMBRES]])</f>
        <v>0</v>
      </c>
      <c r="AB4167" s="42">
        <f>IF(Tabla2[[#This Row],[Trabajador]]&gt;1,1/Tabla2[[#This Row],[Trabajador]],Tabla2[[#This Row],[Trabajador]])</f>
        <v>0</v>
      </c>
      <c r="AC4167" t="str">
        <f>+IFERROR(IF(Tabla2[[#This Row],[FECHA CESE/BAJA]]="","No Aplica",IF(AND(MONTH(Tabla2[[#This Row],[FECHA CESE/BAJA]])=MONTH(TODAY()-30),YEAR(Tabla2[[#This Row],[FECHA CESE/BAJA]])=YEAR(TODAY())),MONTH(TODAY()-30)&amp;"-"&amp;YEAR(TODAY()),"Borrar")),"No aplica")</f>
        <v>No Aplica</v>
      </c>
      <c r="AD4167" t="str">
        <f>+IFERROR(IF(Tabla2[[#This Row],[FECHA INICIO DE LABORES EN OBRA]]="","No Aplica",IF(AND(MONTH(Tabla2[[#This Row],[FECHA INICIO DE LABORES EN OBRA]])=MONTH(TODAY()-30),YEAR(Tabla2[[#This Row],[FECHA INICIO DE LABORES EN OBRA]])=YEAR(TODAY())),MONTH(TODAY()-30)&amp;"-"&amp;YEAR(TODAY()),"No Aplica")),"No Aplica")</f>
        <v>No Aplica</v>
      </c>
    </row>
    <row r="4168" spans="1:30" x14ac:dyDescent="0.25">
      <c r="A4168" s="13"/>
      <c r="B4168" s="15"/>
      <c r="C4168" s="15"/>
      <c r="D4168" s="15"/>
      <c r="E4168" s="15"/>
      <c r="F4168" s="39"/>
      <c r="G4168" s="15"/>
      <c r="H4168" s="15"/>
      <c r="I4168" s="15"/>
      <c r="J4168" s="15"/>
      <c r="K4168" s="15"/>
      <c r="L4168" s="40"/>
      <c r="M4168" s="39"/>
      <c r="N4168" s="41"/>
      <c r="O4168" s="39"/>
      <c r="P4168" s="40"/>
      <c r="Q4168" s="40"/>
      <c r="R4168" s="40" t="str">
        <f>IFERROR(VLOOKUP(Tabla2[[#This Row],[CONTRATISTA PRNCIPAL]],Hoja1!$L$5:$M$9,2,FALSE),"CJV")</f>
        <v>CJV</v>
      </c>
      <c r="S4168" s="40" t="str">
        <f>IF(Tabla2[[#This Row],[EMPRESA]]=Tabla2[[#This Row],[CONTRATISTA PRNCIPAL]],"Principal","Secundaria")</f>
        <v>Principal</v>
      </c>
      <c r="T4168" s="42">
        <f>IFERROR(1/COUNTIF(Tabla2[CONTRATISTA PRNCIPAL],Tabla2[[#This Row],[CONTRATISTA PRNCIPAL]]),0)</f>
        <v>0</v>
      </c>
      <c r="U4168" s="43" t="str">
        <f>IF(((TODAY()-Tabla2[[#This Row],[FECHA NACIMIENTO]])/365)&lt;18,"Corregir", IF(((TODAY()-Tabla2[[#This Row],[FECHA NACIMIENTO]])/365)&gt;80, "Corregir",ROUNDDOWN(((TODAY()-Tabla2[[#This Row],[FECHA NACIMIENTO]])/365),0)))</f>
        <v>Corregir</v>
      </c>
      <c r="V41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8" s="44" t="str">
        <f>+IF(Tabla2[[#This Row],[Edad]]="Corregir","Corregir","Ok")</f>
        <v>Corregir</v>
      </c>
      <c r="X4168" s="42" t="str">
        <f>+IFERROR(VLOOKUP(Tabla2[[#This Row],[DISTRITO SEGÚN DNI]],Hoja1!$A$2:$B$32,2,FALSE),"No")</f>
        <v>No</v>
      </c>
      <c r="Y4168" s="42" t="str">
        <f>IF(OR(LOWER(Tabla2[[#This Row],[GENERO]])="masculino", LOWER(Tabla2[[#This Row],[GENERO]])="femenino"),"OK","Corregir")</f>
        <v>Corregir</v>
      </c>
      <c r="Z4168" s="42" t="str">
        <f>+IF(Tabla2[[#This Row],[Nro. DNI / CE]]="","Corregir",IF(LEN(Tabla2[[#This Row],[Nro. DNI / CE]])&gt;=8,"OK","Corregir"))</f>
        <v>Corregir</v>
      </c>
      <c r="AA4168" s="42">
        <f>COUNTIF(Tabla2[APELLIDOS Y NOMBRES],Tabla2[[#This Row],[APELLIDOS Y NOMBRES]])</f>
        <v>0</v>
      </c>
      <c r="AB4168" s="42">
        <f>IF(Tabla2[[#This Row],[Trabajador]]&gt;1,1/Tabla2[[#This Row],[Trabajador]],Tabla2[[#This Row],[Trabajador]])</f>
        <v>0</v>
      </c>
      <c r="AC4168" t="str">
        <f>+IFERROR(IF(Tabla2[[#This Row],[FECHA CESE/BAJA]]="","No Aplica",IF(AND(MONTH(Tabla2[[#This Row],[FECHA CESE/BAJA]])=MONTH(TODAY()-30),YEAR(Tabla2[[#This Row],[FECHA CESE/BAJA]])=YEAR(TODAY())),MONTH(TODAY()-30)&amp;"-"&amp;YEAR(TODAY()),"Borrar")),"No aplica")</f>
        <v>No Aplica</v>
      </c>
      <c r="AD4168" t="str">
        <f>+IFERROR(IF(Tabla2[[#This Row],[FECHA INICIO DE LABORES EN OBRA]]="","No Aplica",IF(AND(MONTH(Tabla2[[#This Row],[FECHA INICIO DE LABORES EN OBRA]])=MONTH(TODAY()-30),YEAR(Tabla2[[#This Row],[FECHA INICIO DE LABORES EN OBRA]])=YEAR(TODAY())),MONTH(TODAY()-30)&amp;"-"&amp;YEAR(TODAY()),"No Aplica")),"No Aplica")</f>
        <v>No Aplica</v>
      </c>
    </row>
    <row r="4169" spans="1:30" x14ac:dyDescent="0.25">
      <c r="A4169" s="13"/>
      <c r="B4169" s="15"/>
      <c r="C4169" s="15"/>
      <c r="D4169" s="15"/>
      <c r="E4169" s="15"/>
      <c r="F4169" s="39"/>
      <c r="G4169" s="15"/>
      <c r="H4169" s="15"/>
      <c r="I4169" s="15"/>
      <c r="J4169" s="15"/>
      <c r="K4169" s="15"/>
      <c r="L4169" s="40"/>
      <c r="M4169" s="39"/>
      <c r="N4169" s="41"/>
      <c r="O4169" s="39"/>
      <c r="P4169" s="40"/>
      <c r="Q4169" s="40"/>
      <c r="R4169" s="40" t="str">
        <f>IFERROR(VLOOKUP(Tabla2[[#This Row],[CONTRATISTA PRNCIPAL]],Hoja1!$L$5:$M$9,2,FALSE),"CJV")</f>
        <v>CJV</v>
      </c>
      <c r="S4169" s="40" t="str">
        <f>IF(Tabla2[[#This Row],[EMPRESA]]=Tabla2[[#This Row],[CONTRATISTA PRNCIPAL]],"Principal","Secundaria")</f>
        <v>Principal</v>
      </c>
      <c r="T4169" s="42">
        <f>IFERROR(1/COUNTIF(Tabla2[CONTRATISTA PRNCIPAL],Tabla2[[#This Row],[CONTRATISTA PRNCIPAL]]),0)</f>
        <v>0</v>
      </c>
      <c r="U4169" s="43" t="str">
        <f>IF(((TODAY()-Tabla2[[#This Row],[FECHA NACIMIENTO]])/365)&lt;18,"Corregir", IF(((TODAY()-Tabla2[[#This Row],[FECHA NACIMIENTO]])/365)&gt;80, "Corregir",ROUNDDOWN(((TODAY()-Tabla2[[#This Row],[FECHA NACIMIENTO]])/365),0)))</f>
        <v>Corregir</v>
      </c>
      <c r="V41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69" s="44" t="str">
        <f>+IF(Tabla2[[#This Row],[Edad]]="Corregir","Corregir","Ok")</f>
        <v>Corregir</v>
      </c>
      <c r="X4169" s="42" t="str">
        <f>+IFERROR(VLOOKUP(Tabla2[[#This Row],[DISTRITO SEGÚN DNI]],Hoja1!$A$2:$B$32,2,FALSE),"No")</f>
        <v>No</v>
      </c>
      <c r="Y4169" s="42" t="str">
        <f>IF(OR(LOWER(Tabla2[[#This Row],[GENERO]])="masculino", LOWER(Tabla2[[#This Row],[GENERO]])="femenino"),"OK","Corregir")</f>
        <v>Corregir</v>
      </c>
      <c r="Z4169" s="42" t="str">
        <f>+IF(Tabla2[[#This Row],[Nro. DNI / CE]]="","Corregir",IF(LEN(Tabla2[[#This Row],[Nro. DNI / CE]])&gt;=8,"OK","Corregir"))</f>
        <v>Corregir</v>
      </c>
      <c r="AA4169" s="42">
        <f>COUNTIF(Tabla2[APELLIDOS Y NOMBRES],Tabla2[[#This Row],[APELLIDOS Y NOMBRES]])</f>
        <v>0</v>
      </c>
      <c r="AB4169" s="42">
        <f>IF(Tabla2[[#This Row],[Trabajador]]&gt;1,1/Tabla2[[#This Row],[Trabajador]],Tabla2[[#This Row],[Trabajador]])</f>
        <v>0</v>
      </c>
      <c r="AC4169" t="str">
        <f>+IFERROR(IF(Tabla2[[#This Row],[FECHA CESE/BAJA]]="","No Aplica",IF(AND(MONTH(Tabla2[[#This Row],[FECHA CESE/BAJA]])=MONTH(TODAY()-30),YEAR(Tabla2[[#This Row],[FECHA CESE/BAJA]])=YEAR(TODAY())),MONTH(TODAY()-30)&amp;"-"&amp;YEAR(TODAY()),"Borrar")),"No aplica")</f>
        <v>No Aplica</v>
      </c>
      <c r="AD4169" t="str">
        <f>+IFERROR(IF(Tabla2[[#This Row],[FECHA INICIO DE LABORES EN OBRA]]="","No Aplica",IF(AND(MONTH(Tabla2[[#This Row],[FECHA INICIO DE LABORES EN OBRA]])=MONTH(TODAY()-30),YEAR(Tabla2[[#This Row],[FECHA INICIO DE LABORES EN OBRA]])=YEAR(TODAY())),MONTH(TODAY()-30)&amp;"-"&amp;YEAR(TODAY()),"No Aplica")),"No Aplica")</f>
        <v>No Aplica</v>
      </c>
    </row>
    <row r="4170" spans="1:30" x14ac:dyDescent="0.25">
      <c r="A4170" s="13"/>
      <c r="B4170" s="15"/>
      <c r="C4170" s="15"/>
      <c r="D4170" s="15"/>
      <c r="E4170" s="15"/>
      <c r="F4170" s="39"/>
      <c r="G4170" s="15"/>
      <c r="H4170" s="15"/>
      <c r="I4170" s="15"/>
      <c r="J4170" s="15"/>
      <c r="K4170" s="15"/>
      <c r="L4170" s="40"/>
      <c r="M4170" s="39"/>
      <c r="N4170" s="41"/>
      <c r="O4170" s="39"/>
      <c r="P4170" s="40"/>
      <c r="Q4170" s="40"/>
      <c r="R4170" s="40" t="str">
        <f>IFERROR(VLOOKUP(Tabla2[[#This Row],[CONTRATISTA PRNCIPAL]],Hoja1!$L$5:$M$9,2,FALSE),"CJV")</f>
        <v>CJV</v>
      </c>
      <c r="S4170" s="40" t="str">
        <f>IF(Tabla2[[#This Row],[EMPRESA]]=Tabla2[[#This Row],[CONTRATISTA PRNCIPAL]],"Principal","Secundaria")</f>
        <v>Principal</v>
      </c>
      <c r="T4170" s="42">
        <f>IFERROR(1/COUNTIF(Tabla2[CONTRATISTA PRNCIPAL],Tabla2[[#This Row],[CONTRATISTA PRNCIPAL]]),0)</f>
        <v>0</v>
      </c>
      <c r="U4170" s="43" t="str">
        <f>IF(((TODAY()-Tabla2[[#This Row],[FECHA NACIMIENTO]])/365)&lt;18,"Corregir", IF(((TODAY()-Tabla2[[#This Row],[FECHA NACIMIENTO]])/365)&gt;80, "Corregir",ROUNDDOWN(((TODAY()-Tabla2[[#This Row],[FECHA NACIMIENTO]])/365),0)))</f>
        <v>Corregir</v>
      </c>
      <c r="V41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0" s="44" t="str">
        <f>+IF(Tabla2[[#This Row],[Edad]]="Corregir","Corregir","Ok")</f>
        <v>Corregir</v>
      </c>
      <c r="X4170" s="42" t="str">
        <f>+IFERROR(VLOOKUP(Tabla2[[#This Row],[DISTRITO SEGÚN DNI]],Hoja1!$A$2:$B$32,2,FALSE),"No")</f>
        <v>No</v>
      </c>
      <c r="Y4170" s="42" t="str">
        <f>IF(OR(LOWER(Tabla2[[#This Row],[GENERO]])="masculino", LOWER(Tabla2[[#This Row],[GENERO]])="femenino"),"OK","Corregir")</f>
        <v>Corregir</v>
      </c>
      <c r="Z4170" s="42" t="str">
        <f>+IF(Tabla2[[#This Row],[Nro. DNI / CE]]="","Corregir",IF(LEN(Tabla2[[#This Row],[Nro. DNI / CE]])&gt;=8,"OK","Corregir"))</f>
        <v>Corregir</v>
      </c>
      <c r="AA4170" s="42">
        <f>COUNTIF(Tabla2[APELLIDOS Y NOMBRES],Tabla2[[#This Row],[APELLIDOS Y NOMBRES]])</f>
        <v>0</v>
      </c>
      <c r="AB4170" s="42">
        <f>IF(Tabla2[[#This Row],[Trabajador]]&gt;1,1/Tabla2[[#This Row],[Trabajador]],Tabla2[[#This Row],[Trabajador]])</f>
        <v>0</v>
      </c>
      <c r="AC4170" t="str">
        <f>+IFERROR(IF(Tabla2[[#This Row],[FECHA CESE/BAJA]]="","No Aplica",IF(AND(MONTH(Tabla2[[#This Row],[FECHA CESE/BAJA]])=MONTH(TODAY()-30),YEAR(Tabla2[[#This Row],[FECHA CESE/BAJA]])=YEAR(TODAY())),MONTH(TODAY()-30)&amp;"-"&amp;YEAR(TODAY()),"Borrar")),"No aplica")</f>
        <v>No Aplica</v>
      </c>
      <c r="AD4170" t="str">
        <f>+IFERROR(IF(Tabla2[[#This Row],[FECHA INICIO DE LABORES EN OBRA]]="","No Aplica",IF(AND(MONTH(Tabla2[[#This Row],[FECHA INICIO DE LABORES EN OBRA]])=MONTH(TODAY()-30),YEAR(Tabla2[[#This Row],[FECHA INICIO DE LABORES EN OBRA]])=YEAR(TODAY())),MONTH(TODAY()-30)&amp;"-"&amp;YEAR(TODAY()),"No Aplica")),"No Aplica")</f>
        <v>No Aplica</v>
      </c>
    </row>
    <row r="4171" spans="1:30" x14ac:dyDescent="0.25">
      <c r="A4171" s="13"/>
      <c r="B4171" s="15"/>
      <c r="C4171" s="15"/>
      <c r="D4171" s="15"/>
      <c r="E4171" s="15"/>
      <c r="F4171" s="39"/>
      <c r="G4171" s="15"/>
      <c r="H4171" s="15"/>
      <c r="I4171" s="15"/>
      <c r="J4171" s="15"/>
      <c r="K4171" s="15"/>
      <c r="L4171" s="40"/>
      <c r="M4171" s="39"/>
      <c r="N4171" s="41"/>
      <c r="O4171" s="39"/>
      <c r="P4171" s="40"/>
      <c r="Q4171" s="40"/>
      <c r="R4171" s="40" t="str">
        <f>IFERROR(VLOOKUP(Tabla2[[#This Row],[CONTRATISTA PRNCIPAL]],Hoja1!$L$5:$M$9,2,FALSE),"CJV")</f>
        <v>CJV</v>
      </c>
      <c r="S4171" s="40" t="str">
        <f>IF(Tabla2[[#This Row],[EMPRESA]]=Tabla2[[#This Row],[CONTRATISTA PRNCIPAL]],"Principal","Secundaria")</f>
        <v>Principal</v>
      </c>
      <c r="T4171" s="42">
        <f>IFERROR(1/COUNTIF(Tabla2[CONTRATISTA PRNCIPAL],Tabla2[[#This Row],[CONTRATISTA PRNCIPAL]]),0)</f>
        <v>0</v>
      </c>
      <c r="U4171" s="43" t="str">
        <f>IF(((TODAY()-Tabla2[[#This Row],[FECHA NACIMIENTO]])/365)&lt;18,"Corregir", IF(((TODAY()-Tabla2[[#This Row],[FECHA NACIMIENTO]])/365)&gt;80, "Corregir",ROUNDDOWN(((TODAY()-Tabla2[[#This Row],[FECHA NACIMIENTO]])/365),0)))</f>
        <v>Corregir</v>
      </c>
      <c r="V41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1" s="44" t="str">
        <f>+IF(Tabla2[[#This Row],[Edad]]="Corregir","Corregir","Ok")</f>
        <v>Corregir</v>
      </c>
      <c r="X4171" s="42" t="str">
        <f>+IFERROR(VLOOKUP(Tabla2[[#This Row],[DISTRITO SEGÚN DNI]],Hoja1!$A$2:$B$32,2,FALSE),"No")</f>
        <v>No</v>
      </c>
      <c r="Y4171" s="42" t="str">
        <f>IF(OR(LOWER(Tabla2[[#This Row],[GENERO]])="masculino", LOWER(Tabla2[[#This Row],[GENERO]])="femenino"),"OK","Corregir")</f>
        <v>Corregir</v>
      </c>
      <c r="Z4171" s="42" t="str">
        <f>+IF(Tabla2[[#This Row],[Nro. DNI / CE]]="","Corregir",IF(LEN(Tabla2[[#This Row],[Nro. DNI / CE]])&gt;=8,"OK","Corregir"))</f>
        <v>Corregir</v>
      </c>
      <c r="AA4171" s="42">
        <f>COUNTIF(Tabla2[APELLIDOS Y NOMBRES],Tabla2[[#This Row],[APELLIDOS Y NOMBRES]])</f>
        <v>0</v>
      </c>
      <c r="AB4171" s="42">
        <f>IF(Tabla2[[#This Row],[Trabajador]]&gt;1,1/Tabla2[[#This Row],[Trabajador]],Tabla2[[#This Row],[Trabajador]])</f>
        <v>0</v>
      </c>
      <c r="AC4171" t="str">
        <f>+IFERROR(IF(Tabla2[[#This Row],[FECHA CESE/BAJA]]="","No Aplica",IF(AND(MONTH(Tabla2[[#This Row],[FECHA CESE/BAJA]])=MONTH(TODAY()-30),YEAR(Tabla2[[#This Row],[FECHA CESE/BAJA]])=YEAR(TODAY())),MONTH(TODAY()-30)&amp;"-"&amp;YEAR(TODAY()),"Borrar")),"No aplica")</f>
        <v>No Aplica</v>
      </c>
      <c r="AD4171" t="str">
        <f>+IFERROR(IF(Tabla2[[#This Row],[FECHA INICIO DE LABORES EN OBRA]]="","No Aplica",IF(AND(MONTH(Tabla2[[#This Row],[FECHA INICIO DE LABORES EN OBRA]])=MONTH(TODAY()-30),YEAR(Tabla2[[#This Row],[FECHA INICIO DE LABORES EN OBRA]])=YEAR(TODAY())),MONTH(TODAY()-30)&amp;"-"&amp;YEAR(TODAY()),"No Aplica")),"No Aplica")</f>
        <v>No Aplica</v>
      </c>
    </row>
    <row r="4172" spans="1:30" x14ac:dyDescent="0.25">
      <c r="A4172" s="13"/>
      <c r="B4172" s="15"/>
      <c r="C4172" s="15"/>
      <c r="D4172" s="15"/>
      <c r="E4172" s="15"/>
      <c r="F4172" s="39"/>
      <c r="G4172" s="15"/>
      <c r="H4172" s="15"/>
      <c r="I4172" s="15"/>
      <c r="J4172" s="15"/>
      <c r="K4172" s="15"/>
      <c r="L4172" s="40"/>
      <c r="M4172" s="39"/>
      <c r="N4172" s="41"/>
      <c r="O4172" s="39"/>
      <c r="P4172" s="40"/>
      <c r="Q4172" s="40"/>
      <c r="R4172" s="40" t="str">
        <f>IFERROR(VLOOKUP(Tabla2[[#This Row],[CONTRATISTA PRNCIPAL]],Hoja1!$L$5:$M$9,2,FALSE),"CJV")</f>
        <v>CJV</v>
      </c>
      <c r="S4172" s="40" t="str">
        <f>IF(Tabla2[[#This Row],[EMPRESA]]=Tabla2[[#This Row],[CONTRATISTA PRNCIPAL]],"Principal","Secundaria")</f>
        <v>Principal</v>
      </c>
      <c r="T4172" s="42">
        <f>IFERROR(1/COUNTIF(Tabla2[CONTRATISTA PRNCIPAL],Tabla2[[#This Row],[CONTRATISTA PRNCIPAL]]),0)</f>
        <v>0</v>
      </c>
      <c r="U4172" s="43" t="str">
        <f>IF(((TODAY()-Tabla2[[#This Row],[FECHA NACIMIENTO]])/365)&lt;18,"Corregir", IF(((TODAY()-Tabla2[[#This Row],[FECHA NACIMIENTO]])/365)&gt;80, "Corregir",ROUNDDOWN(((TODAY()-Tabla2[[#This Row],[FECHA NACIMIENTO]])/365),0)))</f>
        <v>Corregir</v>
      </c>
      <c r="V41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2" s="44" t="str">
        <f>+IF(Tabla2[[#This Row],[Edad]]="Corregir","Corregir","Ok")</f>
        <v>Corregir</v>
      </c>
      <c r="X4172" s="42" t="str">
        <f>+IFERROR(VLOOKUP(Tabla2[[#This Row],[DISTRITO SEGÚN DNI]],Hoja1!$A$2:$B$32,2,FALSE),"No")</f>
        <v>No</v>
      </c>
      <c r="Y4172" s="42" t="str">
        <f>IF(OR(LOWER(Tabla2[[#This Row],[GENERO]])="masculino", LOWER(Tabla2[[#This Row],[GENERO]])="femenino"),"OK","Corregir")</f>
        <v>Corregir</v>
      </c>
      <c r="Z4172" s="42" t="str">
        <f>+IF(Tabla2[[#This Row],[Nro. DNI / CE]]="","Corregir",IF(LEN(Tabla2[[#This Row],[Nro. DNI / CE]])&gt;=8,"OK","Corregir"))</f>
        <v>Corregir</v>
      </c>
      <c r="AA4172" s="42">
        <f>COUNTIF(Tabla2[APELLIDOS Y NOMBRES],Tabla2[[#This Row],[APELLIDOS Y NOMBRES]])</f>
        <v>0</v>
      </c>
      <c r="AB4172" s="42">
        <f>IF(Tabla2[[#This Row],[Trabajador]]&gt;1,1/Tabla2[[#This Row],[Trabajador]],Tabla2[[#This Row],[Trabajador]])</f>
        <v>0</v>
      </c>
      <c r="AC4172" t="str">
        <f>+IFERROR(IF(Tabla2[[#This Row],[FECHA CESE/BAJA]]="","No Aplica",IF(AND(MONTH(Tabla2[[#This Row],[FECHA CESE/BAJA]])=MONTH(TODAY()-30),YEAR(Tabla2[[#This Row],[FECHA CESE/BAJA]])=YEAR(TODAY())),MONTH(TODAY()-30)&amp;"-"&amp;YEAR(TODAY()),"Borrar")),"No aplica")</f>
        <v>No Aplica</v>
      </c>
      <c r="AD4172" t="str">
        <f>+IFERROR(IF(Tabla2[[#This Row],[FECHA INICIO DE LABORES EN OBRA]]="","No Aplica",IF(AND(MONTH(Tabla2[[#This Row],[FECHA INICIO DE LABORES EN OBRA]])=MONTH(TODAY()-30),YEAR(Tabla2[[#This Row],[FECHA INICIO DE LABORES EN OBRA]])=YEAR(TODAY())),MONTH(TODAY()-30)&amp;"-"&amp;YEAR(TODAY()),"No Aplica")),"No Aplica")</f>
        <v>No Aplica</v>
      </c>
    </row>
    <row r="4173" spans="1:30" x14ac:dyDescent="0.25">
      <c r="A4173" s="13"/>
      <c r="B4173" s="15"/>
      <c r="C4173" s="15"/>
      <c r="D4173" s="15"/>
      <c r="E4173" s="15"/>
      <c r="F4173" s="39"/>
      <c r="G4173" s="15"/>
      <c r="H4173" s="15"/>
      <c r="I4173" s="15"/>
      <c r="J4173" s="15"/>
      <c r="K4173" s="15"/>
      <c r="L4173" s="40"/>
      <c r="M4173" s="39"/>
      <c r="N4173" s="41"/>
      <c r="O4173" s="39"/>
      <c r="P4173" s="40"/>
      <c r="Q4173" s="40"/>
      <c r="R4173" s="40" t="str">
        <f>IFERROR(VLOOKUP(Tabla2[[#This Row],[CONTRATISTA PRNCIPAL]],Hoja1!$L$5:$M$9,2,FALSE),"CJV")</f>
        <v>CJV</v>
      </c>
      <c r="S4173" s="40" t="str">
        <f>IF(Tabla2[[#This Row],[EMPRESA]]=Tabla2[[#This Row],[CONTRATISTA PRNCIPAL]],"Principal","Secundaria")</f>
        <v>Principal</v>
      </c>
      <c r="T4173" s="42">
        <f>IFERROR(1/COUNTIF(Tabla2[CONTRATISTA PRNCIPAL],Tabla2[[#This Row],[CONTRATISTA PRNCIPAL]]),0)</f>
        <v>0</v>
      </c>
      <c r="U4173" s="43" t="str">
        <f>IF(((TODAY()-Tabla2[[#This Row],[FECHA NACIMIENTO]])/365)&lt;18,"Corregir", IF(((TODAY()-Tabla2[[#This Row],[FECHA NACIMIENTO]])/365)&gt;80, "Corregir",ROUNDDOWN(((TODAY()-Tabla2[[#This Row],[FECHA NACIMIENTO]])/365),0)))</f>
        <v>Corregir</v>
      </c>
      <c r="V41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3" s="44" t="str">
        <f>+IF(Tabla2[[#This Row],[Edad]]="Corregir","Corregir","Ok")</f>
        <v>Corregir</v>
      </c>
      <c r="X4173" s="42" t="str">
        <f>+IFERROR(VLOOKUP(Tabla2[[#This Row],[DISTRITO SEGÚN DNI]],Hoja1!$A$2:$B$32,2,FALSE),"No")</f>
        <v>No</v>
      </c>
      <c r="Y4173" s="42" t="str">
        <f>IF(OR(LOWER(Tabla2[[#This Row],[GENERO]])="masculino", LOWER(Tabla2[[#This Row],[GENERO]])="femenino"),"OK","Corregir")</f>
        <v>Corregir</v>
      </c>
      <c r="Z4173" s="42" t="str">
        <f>+IF(Tabla2[[#This Row],[Nro. DNI / CE]]="","Corregir",IF(LEN(Tabla2[[#This Row],[Nro. DNI / CE]])&gt;=8,"OK","Corregir"))</f>
        <v>Corregir</v>
      </c>
      <c r="AA4173" s="42">
        <f>COUNTIF(Tabla2[APELLIDOS Y NOMBRES],Tabla2[[#This Row],[APELLIDOS Y NOMBRES]])</f>
        <v>0</v>
      </c>
      <c r="AB4173" s="42">
        <f>IF(Tabla2[[#This Row],[Trabajador]]&gt;1,1/Tabla2[[#This Row],[Trabajador]],Tabla2[[#This Row],[Trabajador]])</f>
        <v>0</v>
      </c>
      <c r="AC4173" t="str">
        <f>+IFERROR(IF(Tabla2[[#This Row],[FECHA CESE/BAJA]]="","No Aplica",IF(AND(MONTH(Tabla2[[#This Row],[FECHA CESE/BAJA]])=MONTH(TODAY()-30),YEAR(Tabla2[[#This Row],[FECHA CESE/BAJA]])=YEAR(TODAY())),MONTH(TODAY()-30)&amp;"-"&amp;YEAR(TODAY()),"Borrar")),"No aplica")</f>
        <v>No Aplica</v>
      </c>
      <c r="AD4173" t="str">
        <f>+IFERROR(IF(Tabla2[[#This Row],[FECHA INICIO DE LABORES EN OBRA]]="","No Aplica",IF(AND(MONTH(Tabla2[[#This Row],[FECHA INICIO DE LABORES EN OBRA]])=MONTH(TODAY()-30),YEAR(Tabla2[[#This Row],[FECHA INICIO DE LABORES EN OBRA]])=YEAR(TODAY())),MONTH(TODAY()-30)&amp;"-"&amp;YEAR(TODAY()),"No Aplica")),"No Aplica")</f>
        <v>No Aplica</v>
      </c>
    </row>
    <row r="4174" spans="1:30" x14ac:dyDescent="0.25">
      <c r="A4174" s="13"/>
      <c r="B4174" s="15"/>
      <c r="C4174" s="15"/>
      <c r="D4174" s="15"/>
      <c r="E4174" s="15"/>
      <c r="F4174" s="39"/>
      <c r="G4174" s="15"/>
      <c r="H4174" s="15"/>
      <c r="I4174" s="15"/>
      <c r="J4174" s="15"/>
      <c r="K4174" s="15"/>
      <c r="L4174" s="40"/>
      <c r="M4174" s="39"/>
      <c r="N4174" s="41"/>
      <c r="O4174" s="39"/>
      <c r="P4174" s="40"/>
      <c r="Q4174" s="40"/>
      <c r="R4174" s="40" t="str">
        <f>IFERROR(VLOOKUP(Tabla2[[#This Row],[CONTRATISTA PRNCIPAL]],Hoja1!$L$5:$M$9,2,FALSE),"CJV")</f>
        <v>CJV</v>
      </c>
      <c r="S4174" s="40" t="str">
        <f>IF(Tabla2[[#This Row],[EMPRESA]]=Tabla2[[#This Row],[CONTRATISTA PRNCIPAL]],"Principal","Secundaria")</f>
        <v>Principal</v>
      </c>
      <c r="T4174" s="42">
        <f>IFERROR(1/COUNTIF(Tabla2[CONTRATISTA PRNCIPAL],Tabla2[[#This Row],[CONTRATISTA PRNCIPAL]]),0)</f>
        <v>0</v>
      </c>
      <c r="U4174" s="43" t="str">
        <f>IF(((TODAY()-Tabla2[[#This Row],[FECHA NACIMIENTO]])/365)&lt;18,"Corregir", IF(((TODAY()-Tabla2[[#This Row],[FECHA NACIMIENTO]])/365)&gt;80, "Corregir",ROUNDDOWN(((TODAY()-Tabla2[[#This Row],[FECHA NACIMIENTO]])/365),0)))</f>
        <v>Corregir</v>
      </c>
      <c r="V41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4" s="44" t="str">
        <f>+IF(Tabla2[[#This Row],[Edad]]="Corregir","Corregir","Ok")</f>
        <v>Corregir</v>
      </c>
      <c r="X4174" s="42" t="str">
        <f>+IFERROR(VLOOKUP(Tabla2[[#This Row],[DISTRITO SEGÚN DNI]],Hoja1!$A$2:$B$32,2,FALSE),"No")</f>
        <v>No</v>
      </c>
      <c r="Y4174" s="42" t="str">
        <f>IF(OR(LOWER(Tabla2[[#This Row],[GENERO]])="masculino", LOWER(Tabla2[[#This Row],[GENERO]])="femenino"),"OK","Corregir")</f>
        <v>Corregir</v>
      </c>
      <c r="Z4174" s="42" t="str">
        <f>+IF(Tabla2[[#This Row],[Nro. DNI / CE]]="","Corregir",IF(LEN(Tabla2[[#This Row],[Nro. DNI / CE]])&gt;=8,"OK","Corregir"))</f>
        <v>Corregir</v>
      </c>
      <c r="AA4174" s="42">
        <f>COUNTIF(Tabla2[APELLIDOS Y NOMBRES],Tabla2[[#This Row],[APELLIDOS Y NOMBRES]])</f>
        <v>0</v>
      </c>
      <c r="AB4174" s="42">
        <f>IF(Tabla2[[#This Row],[Trabajador]]&gt;1,1/Tabla2[[#This Row],[Trabajador]],Tabla2[[#This Row],[Trabajador]])</f>
        <v>0</v>
      </c>
      <c r="AC4174" t="str">
        <f>+IFERROR(IF(Tabla2[[#This Row],[FECHA CESE/BAJA]]="","No Aplica",IF(AND(MONTH(Tabla2[[#This Row],[FECHA CESE/BAJA]])=MONTH(TODAY()-30),YEAR(Tabla2[[#This Row],[FECHA CESE/BAJA]])=YEAR(TODAY())),MONTH(TODAY()-30)&amp;"-"&amp;YEAR(TODAY()),"Borrar")),"No aplica")</f>
        <v>No Aplica</v>
      </c>
      <c r="AD4174" t="str">
        <f>+IFERROR(IF(Tabla2[[#This Row],[FECHA INICIO DE LABORES EN OBRA]]="","No Aplica",IF(AND(MONTH(Tabla2[[#This Row],[FECHA INICIO DE LABORES EN OBRA]])=MONTH(TODAY()-30),YEAR(Tabla2[[#This Row],[FECHA INICIO DE LABORES EN OBRA]])=YEAR(TODAY())),MONTH(TODAY()-30)&amp;"-"&amp;YEAR(TODAY()),"No Aplica")),"No Aplica")</f>
        <v>No Aplica</v>
      </c>
    </row>
    <row r="4175" spans="1:30" x14ac:dyDescent="0.25">
      <c r="A4175" s="13"/>
      <c r="B4175" s="15"/>
      <c r="C4175" s="15"/>
      <c r="D4175" s="15"/>
      <c r="E4175" s="15"/>
      <c r="F4175" s="39"/>
      <c r="G4175" s="15"/>
      <c r="H4175" s="15"/>
      <c r="I4175" s="15"/>
      <c r="J4175" s="15"/>
      <c r="K4175" s="15"/>
      <c r="L4175" s="40"/>
      <c r="M4175" s="39"/>
      <c r="N4175" s="41"/>
      <c r="O4175" s="39"/>
      <c r="P4175" s="40"/>
      <c r="Q4175" s="40"/>
      <c r="R4175" s="40" t="str">
        <f>IFERROR(VLOOKUP(Tabla2[[#This Row],[CONTRATISTA PRNCIPAL]],Hoja1!$L$5:$M$9,2,FALSE),"CJV")</f>
        <v>CJV</v>
      </c>
      <c r="S4175" s="40" t="str">
        <f>IF(Tabla2[[#This Row],[EMPRESA]]=Tabla2[[#This Row],[CONTRATISTA PRNCIPAL]],"Principal","Secundaria")</f>
        <v>Principal</v>
      </c>
      <c r="T4175" s="42">
        <f>IFERROR(1/COUNTIF(Tabla2[CONTRATISTA PRNCIPAL],Tabla2[[#This Row],[CONTRATISTA PRNCIPAL]]),0)</f>
        <v>0</v>
      </c>
      <c r="U4175" s="43" t="str">
        <f>IF(((TODAY()-Tabla2[[#This Row],[FECHA NACIMIENTO]])/365)&lt;18,"Corregir", IF(((TODAY()-Tabla2[[#This Row],[FECHA NACIMIENTO]])/365)&gt;80, "Corregir",ROUNDDOWN(((TODAY()-Tabla2[[#This Row],[FECHA NACIMIENTO]])/365),0)))</f>
        <v>Corregir</v>
      </c>
      <c r="V41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5" s="44" t="str">
        <f>+IF(Tabla2[[#This Row],[Edad]]="Corregir","Corregir","Ok")</f>
        <v>Corregir</v>
      </c>
      <c r="X4175" s="42" t="str">
        <f>+IFERROR(VLOOKUP(Tabla2[[#This Row],[DISTRITO SEGÚN DNI]],Hoja1!$A$2:$B$32,2,FALSE),"No")</f>
        <v>No</v>
      </c>
      <c r="Y4175" s="42" t="str">
        <f>IF(OR(LOWER(Tabla2[[#This Row],[GENERO]])="masculino", LOWER(Tabla2[[#This Row],[GENERO]])="femenino"),"OK","Corregir")</f>
        <v>Corregir</v>
      </c>
      <c r="Z4175" s="42" t="str">
        <f>+IF(Tabla2[[#This Row],[Nro. DNI / CE]]="","Corregir",IF(LEN(Tabla2[[#This Row],[Nro. DNI / CE]])&gt;=8,"OK","Corregir"))</f>
        <v>Corregir</v>
      </c>
      <c r="AA4175" s="42">
        <f>COUNTIF(Tabla2[APELLIDOS Y NOMBRES],Tabla2[[#This Row],[APELLIDOS Y NOMBRES]])</f>
        <v>0</v>
      </c>
      <c r="AB4175" s="42">
        <f>IF(Tabla2[[#This Row],[Trabajador]]&gt;1,1/Tabla2[[#This Row],[Trabajador]],Tabla2[[#This Row],[Trabajador]])</f>
        <v>0</v>
      </c>
      <c r="AC4175" t="str">
        <f>+IFERROR(IF(Tabla2[[#This Row],[FECHA CESE/BAJA]]="","No Aplica",IF(AND(MONTH(Tabla2[[#This Row],[FECHA CESE/BAJA]])=MONTH(TODAY()-30),YEAR(Tabla2[[#This Row],[FECHA CESE/BAJA]])=YEAR(TODAY())),MONTH(TODAY()-30)&amp;"-"&amp;YEAR(TODAY()),"Borrar")),"No aplica")</f>
        <v>No Aplica</v>
      </c>
      <c r="AD4175" t="str">
        <f>+IFERROR(IF(Tabla2[[#This Row],[FECHA INICIO DE LABORES EN OBRA]]="","No Aplica",IF(AND(MONTH(Tabla2[[#This Row],[FECHA INICIO DE LABORES EN OBRA]])=MONTH(TODAY()-30),YEAR(Tabla2[[#This Row],[FECHA INICIO DE LABORES EN OBRA]])=YEAR(TODAY())),MONTH(TODAY()-30)&amp;"-"&amp;YEAR(TODAY()),"No Aplica")),"No Aplica")</f>
        <v>No Aplica</v>
      </c>
    </row>
    <row r="4176" spans="1:30" x14ac:dyDescent="0.25">
      <c r="A4176" s="13"/>
      <c r="B4176" s="15"/>
      <c r="C4176" s="15"/>
      <c r="D4176" s="15"/>
      <c r="E4176" s="15"/>
      <c r="F4176" s="39"/>
      <c r="G4176" s="15"/>
      <c r="H4176" s="15"/>
      <c r="I4176" s="15"/>
      <c r="J4176" s="15"/>
      <c r="K4176" s="15"/>
      <c r="L4176" s="40"/>
      <c r="M4176" s="39"/>
      <c r="N4176" s="41"/>
      <c r="O4176" s="39"/>
      <c r="P4176" s="40"/>
      <c r="Q4176" s="40"/>
      <c r="R4176" s="40" t="str">
        <f>IFERROR(VLOOKUP(Tabla2[[#This Row],[CONTRATISTA PRNCIPAL]],Hoja1!$L$5:$M$9,2,FALSE),"CJV")</f>
        <v>CJV</v>
      </c>
      <c r="S4176" s="40" t="str">
        <f>IF(Tabla2[[#This Row],[EMPRESA]]=Tabla2[[#This Row],[CONTRATISTA PRNCIPAL]],"Principal","Secundaria")</f>
        <v>Principal</v>
      </c>
      <c r="T4176" s="42">
        <f>IFERROR(1/COUNTIF(Tabla2[CONTRATISTA PRNCIPAL],Tabla2[[#This Row],[CONTRATISTA PRNCIPAL]]),0)</f>
        <v>0</v>
      </c>
      <c r="U4176" s="43" t="str">
        <f>IF(((TODAY()-Tabla2[[#This Row],[FECHA NACIMIENTO]])/365)&lt;18,"Corregir", IF(((TODAY()-Tabla2[[#This Row],[FECHA NACIMIENTO]])/365)&gt;80, "Corregir",ROUNDDOWN(((TODAY()-Tabla2[[#This Row],[FECHA NACIMIENTO]])/365),0)))</f>
        <v>Corregir</v>
      </c>
      <c r="V41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6" s="44" t="str">
        <f>+IF(Tabla2[[#This Row],[Edad]]="Corregir","Corregir","Ok")</f>
        <v>Corregir</v>
      </c>
      <c r="X4176" s="42" t="str">
        <f>+IFERROR(VLOOKUP(Tabla2[[#This Row],[DISTRITO SEGÚN DNI]],Hoja1!$A$2:$B$32,2,FALSE),"No")</f>
        <v>No</v>
      </c>
      <c r="Y4176" s="42" t="str">
        <f>IF(OR(LOWER(Tabla2[[#This Row],[GENERO]])="masculino", LOWER(Tabla2[[#This Row],[GENERO]])="femenino"),"OK","Corregir")</f>
        <v>Corregir</v>
      </c>
      <c r="Z4176" s="42" t="str">
        <f>+IF(Tabla2[[#This Row],[Nro. DNI / CE]]="","Corregir",IF(LEN(Tabla2[[#This Row],[Nro. DNI / CE]])&gt;=8,"OK","Corregir"))</f>
        <v>Corregir</v>
      </c>
      <c r="AA4176" s="42">
        <f>COUNTIF(Tabla2[APELLIDOS Y NOMBRES],Tabla2[[#This Row],[APELLIDOS Y NOMBRES]])</f>
        <v>0</v>
      </c>
      <c r="AB4176" s="42">
        <f>IF(Tabla2[[#This Row],[Trabajador]]&gt;1,1/Tabla2[[#This Row],[Trabajador]],Tabla2[[#This Row],[Trabajador]])</f>
        <v>0</v>
      </c>
      <c r="AC4176" t="str">
        <f>+IFERROR(IF(Tabla2[[#This Row],[FECHA CESE/BAJA]]="","No Aplica",IF(AND(MONTH(Tabla2[[#This Row],[FECHA CESE/BAJA]])=MONTH(TODAY()-30),YEAR(Tabla2[[#This Row],[FECHA CESE/BAJA]])=YEAR(TODAY())),MONTH(TODAY()-30)&amp;"-"&amp;YEAR(TODAY()),"Borrar")),"No aplica")</f>
        <v>No Aplica</v>
      </c>
      <c r="AD4176" t="str">
        <f>+IFERROR(IF(Tabla2[[#This Row],[FECHA INICIO DE LABORES EN OBRA]]="","No Aplica",IF(AND(MONTH(Tabla2[[#This Row],[FECHA INICIO DE LABORES EN OBRA]])=MONTH(TODAY()-30),YEAR(Tabla2[[#This Row],[FECHA INICIO DE LABORES EN OBRA]])=YEAR(TODAY())),MONTH(TODAY()-30)&amp;"-"&amp;YEAR(TODAY()),"No Aplica")),"No Aplica")</f>
        <v>No Aplica</v>
      </c>
    </row>
    <row r="4177" spans="1:30" x14ac:dyDescent="0.25">
      <c r="A4177" s="13"/>
      <c r="B4177" s="15"/>
      <c r="C4177" s="15"/>
      <c r="D4177" s="15"/>
      <c r="E4177" s="15"/>
      <c r="F4177" s="39"/>
      <c r="G4177" s="15"/>
      <c r="H4177" s="15"/>
      <c r="I4177" s="15"/>
      <c r="J4177" s="15"/>
      <c r="K4177" s="15"/>
      <c r="L4177" s="40"/>
      <c r="M4177" s="39"/>
      <c r="N4177" s="41"/>
      <c r="O4177" s="39"/>
      <c r="P4177" s="40"/>
      <c r="Q4177" s="40"/>
      <c r="R4177" s="40" t="str">
        <f>IFERROR(VLOOKUP(Tabla2[[#This Row],[CONTRATISTA PRNCIPAL]],Hoja1!$L$5:$M$9,2,FALSE),"CJV")</f>
        <v>CJV</v>
      </c>
      <c r="S4177" s="40" t="str">
        <f>IF(Tabla2[[#This Row],[EMPRESA]]=Tabla2[[#This Row],[CONTRATISTA PRNCIPAL]],"Principal","Secundaria")</f>
        <v>Principal</v>
      </c>
      <c r="T4177" s="42">
        <f>IFERROR(1/COUNTIF(Tabla2[CONTRATISTA PRNCIPAL],Tabla2[[#This Row],[CONTRATISTA PRNCIPAL]]),0)</f>
        <v>0</v>
      </c>
      <c r="U4177" s="43" t="str">
        <f>IF(((TODAY()-Tabla2[[#This Row],[FECHA NACIMIENTO]])/365)&lt;18,"Corregir", IF(((TODAY()-Tabla2[[#This Row],[FECHA NACIMIENTO]])/365)&gt;80, "Corregir",ROUNDDOWN(((TODAY()-Tabla2[[#This Row],[FECHA NACIMIENTO]])/365),0)))</f>
        <v>Corregir</v>
      </c>
      <c r="V41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7" s="44" t="str">
        <f>+IF(Tabla2[[#This Row],[Edad]]="Corregir","Corregir","Ok")</f>
        <v>Corregir</v>
      </c>
      <c r="X4177" s="42" t="str">
        <f>+IFERROR(VLOOKUP(Tabla2[[#This Row],[DISTRITO SEGÚN DNI]],Hoja1!$A$2:$B$32,2,FALSE),"No")</f>
        <v>No</v>
      </c>
      <c r="Y4177" s="42" t="str">
        <f>IF(OR(LOWER(Tabla2[[#This Row],[GENERO]])="masculino", LOWER(Tabla2[[#This Row],[GENERO]])="femenino"),"OK","Corregir")</f>
        <v>Corregir</v>
      </c>
      <c r="Z4177" s="42" t="str">
        <f>+IF(Tabla2[[#This Row],[Nro. DNI / CE]]="","Corregir",IF(LEN(Tabla2[[#This Row],[Nro. DNI / CE]])&gt;=8,"OK","Corregir"))</f>
        <v>Corregir</v>
      </c>
      <c r="AA4177" s="42">
        <f>COUNTIF(Tabla2[APELLIDOS Y NOMBRES],Tabla2[[#This Row],[APELLIDOS Y NOMBRES]])</f>
        <v>0</v>
      </c>
      <c r="AB4177" s="42">
        <f>IF(Tabla2[[#This Row],[Trabajador]]&gt;1,1/Tabla2[[#This Row],[Trabajador]],Tabla2[[#This Row],[Trabajador]])</f>
        <v>0</v>
      </c>
      <c r="AC4177" t="str">
        <f>+IFERROR(IF(Tabla2[[#This Row],[FECHA CESE/BAJA]]="","No Aplica",IF(AND(MONTH(Tabla2[[#This Row],[FECHA CESE/BAJA]])=MONTH(TODAY()-30),YEAR(Tabla2[[#This Row],[FECHA CESE/BAJA]])=YEAR(TODAY())),MONTH(TODAY()-30)&amp;"-"&amp;YEAR(TODAY()),"Borrar")),"No aplica")</f>
        <v>No Aplica</v>
      </c>
      <c r="AD4177" t="str">
        <f>+IFERROR(IF(Tabla2[[#This Row],[FECHA INICIO DE LABORES EN OBRA]]="","No Aplica",IF(AND(MONTH(Tabla2[[#This Row],[FECHA INICIO DE LABORES EN OBRA]])=MONTH(TODAY()-30),YEAR(Tabla2[[#This Row],[FECHA INICIO DE LABORES EN OBRA]])=YEAR(TODAY())),MONTH(TODAY()-30)&amp;"-"&amp;YEAR(TODAY()),"No Aplica")),"No Aplica")</f>
        <v>No Aplica</v>
      </c>
    </row>
    <row r="4178" spans="1:30" x14ac:dyDescent="0.25">
      <c r="A4178" s="13"/>
      <c r="B4178" s="15"/>
      <c r="C4178" s="15"/>
      <c r="D4178" s="15"/>
      <c r="E4178" s="15"/>
      <c r="F4178" s="39"/>
      <c r="G4178" s="15"/>
      <c r="H4178" s="15"/>
      <c r="I4178" s="15"/>
      <c r="J4178" s="15"/>
      <c r="K4178" s="15"/>
      <c r="L4178" s="40"/>
      <c r="M4178" s="39"/>
      <c r="N4178" s="41"/>
      <c r="O4178" s="39"/>
      <c r="P4178" s="40"/>
      <c r="Q4178" s="40"/>
      <c r="R4178" s="40" t="str">
        <f>IFERROR(VLOOKUP(Tabla2[[#This Row],[CONTRATISTA PRNCIPAL]],Hoja1!$L$5:$M$9,2,FALSE),"CJV")</f>
        <v>CJV</v>
      </c>
      <c r="S4178" s="40" t="str">
        <f>IF(Tabla2[[#This Row],[EMPRESA]]=Tabla2[[#This Row],[CONTRATISTA PRNCIPAL]],"Principal","Secundaria")</f>
        <v>Principal</v>
      </c>
      <c r="T4178" s="42">
        <f>IFERROR(1/COUNTIF(Tabla2[CONTRATISTA PRNCIPAL],Tabla2[[#This Row],[CONTRATISTA PRNCIPAL]]),0)</f>
        <v>0</v>
      </c>
      <c r="U4178" s="43" t="str">
        <f>IF(((TODAY()-Tabla2[[#This Row],[FECHA NACIMIENTO]])/365)&lt;18,"Corregir", IF(((TODAY()-Tabla2[[#This Row],[FECHA NACIMIENTO]])/365)&gt;80, "Corregir",ROUNDDOWN(((TODAY()-Tabla2[[#This Row],[FECHA NACIMIENTO]])/365),0)))</f>
        <v>Corregir</v>
      </c>
      <c r="V41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8" s="44" t="str">
        <f>+IF(Tabla2[[#This Row],[Edad]]="Corregir","Corregir","Ok")</f>
        <v>Corregir</v>
      </c>
      <c r="X4178" s="42" t="str">
        <f>+IFERROR(VLOOKUP(Tabla2[[#This Row],[DISTRITO SEGÚN DNI]],Hoja1!$A$2:$B$32,2,FALSE),"No")</f>
        <v>No</v>
      </c>
      <c r="Y4178" s="42" t="str">
        <f>IF(OR(LOWER(Tabla2[[#This Row],[GENERO]])="masculino", LOWER(Tabla2[[#This Row],[GENERO]])="femenino"),"OK","Corregir")</f>
        <v>Corregir</v>
      </c>
      <c r="Z4178" s="42" t="str">
        <f>+IF(Tabla2[[#This Row],[Nro. DNI / CE]]="","Corregir",IF(LEN(Tabla2[[#This Row],[Nro. DNI / CE]])&gt;=8,"OK","Corregir"))</f>
        <v>Corregir</v>
      </c>
      <c r="AA4178" s="42">
        <f>COUNTIF(Tabla2[APELLIDOS Y NOMBRES],Tabla2[[#This Row],[APELLIDOS Y NOMBRES]])</f>
        <v>0</v>
      </c>
      <c r="AB4178" s="42">
        <f>IF(Tabla2[[#This Row],[Trabajador]]&gt;1,1/Tabla2[[#This Row],[Trabajador]],Tabla2[[#This Row],[Trabajador]])</f>
        <v>0</v>
      </c>
      <c r="AC4178" t="str">
        <f>+IFERROR(IF(Tabla2[[#This Row],[FECHA CESE/BAJA]]="","No Aplica",IF(AND(MONTH(Tabla2[[#This Row],[FECHA CESE/BAJA]])=MONTH(TODAY()-30),YEAR(Tabla2[[#This Row],[FECHA CESE/BAJA]])=YEAR(TODAY())),MONTH(TODAY()-30)&amp;"-"&amp;YEAR(TODAY()),"Borrar")),"No aplica")</f>
        <v>No Aplica</v>
      </c>
      <c r="AD4178" t="str">
        <f>+IFERROR(IF(Tabla2[[#This Row],[FECHA INICIO DE LABORES EN OBRA]]="","No Aplica",IF(AND(MONTH(Tabla2[[#This Row],[FECHA INICIO DE LABORES EN OBRA]])=MONTH(TODAY()-30),YEAR(Tabla2[[#This Row],[FECHA INICIO DE LABORES EN OBRA]])=YEAR(TODAY())),MONTH(TODAY()-30)&amp;"-"&amp;YEAR(TODAY()),"No Aplica")),"No Aplica")</f>
        <v>No Aplica</v>
      </c>
    </row>
    <row r="4179" spans="1:30" x14ac:dyDescent="0.25">
      <c r="A4179" s="13"/>
      <c r="B4179" s="15"/>
      <c r="C4179" s="15"/>
      <c r="D4179" s="15"/>
      <c r="E4179" s="15"/>
      <c r="F4179" s="39"/>
      <c r="G4179" s="15"/>
      <c r="H4179" s="15"/>
      <c r="I4179" s="15"/>
      <c r="J4179" s="15"/>
      <c r="K4179" s="15"/>
      <c r="L4179" s="40"/>
      <c r="M4179" s="39"/>
      <c r="N4179" s="41"/>
      <c r="O4179" s="39"/>
      <c r="P4179" s="40"/>
      <c r="Q4179" s="40"/>
      <c r="R4179" s="40" t="str">
        <f>IFERROR(VLOOKUP(Tabla2[[#This Row],[CONTRATISTA PRNCIPAL]],Hoja1!$L$5:$M$9,2,FALSE),"CJV")</f>
        <v>CJV</v>
      </c>
      <c r="S4179" s="40" t="str">
        <f>IF(Tabla2[[#This Row],[EMPRESA]]=Tabla2[[#This Row],[CONTRATISTA PRNCIPAL]],"Principal","Secundaria")</f>
        <v>Principal</v>
      </c>
      <c r="T4179" s="42">
        <f>IFERROR(1/COUNTIF(Tabla2[CONTRATISTA PRNCIPAL],Tabla2[[#This Row],[CONTRATISTA PRNCIPAL]]),0)</f>
        <v>0</v>
      </c>
      <c r="U4179" s="43" t="str">
        <f>IF(((TODAY()-Tabla2[[#This Row],[FECHA NACIMIENTO]])/365)&lt;18,"Corregir", IF(((TODAY()-Tabla2[[#This Row],[FECHA NACIMIENTO]])/365)&gt;80, "Corregir",ROUNDDOWN(((TODAY()-Tabla2[[#This Row],[FECHA NACIMIENTO]])/365),0)))</f>
        <v>Corregir</v>
      </c>
      <c r="V41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79" s="44" t="str">
        <f>+IF(Tabla2[[#This Row],[Edad]]="Corregir","Corregir","Ok")</f>
        <v>Corregir</v>
      </c>
      <c r="X4179" s="42" t="str">
        <f>+IFERROR(VLOOKUP(Tabla2[[#This Row],[DISTRITO SEGÚN DNI]],Hoja1!$A$2:$B$32,2,FALSE),"No")</f>
        <v>No</v>
      </c>
      <c r="Y4179" s="42" t="str">
        <f>IF(OR(LOWER(Tabla2[[#This Row],[GENERO]])="masculino", LOWER(Tabla2[[#This Row],[GENERO]])="femenino"),"OK","Corregir")</f>
        <v>Corregir</v>
      </c>
      <c r="Z4179" s="42" t="str">
        <f>+IF(Tabla2[[#This Row],[Nro. DNI / CE]]="","Corregir",IF(LEN(Tabla2[[#This Row],[Nro. DNI / CE]])&gt;=8,"OK","Corregir"))</f>
        <v>Corregir</v>
      </c>
      <c r="AA4179" s="42">
        <f>COUNTIF(Tabla2[APELLIDOS Y NOMBRES],Tabla2[[#This Row],[APELLIDOS Y NOMBRES]])</f>
        <v>0</v>
      </c>
      <c r="AB4179" s="42">
        <f>IF(Tabla2[[#This Row],[Trabajador]]&gt;1,1/Tabla2[[#This Row],[Trabajador]],Tabla2[[#This Row],[Trabajador]])</f>
        <v>0</v>
      </c>
      <c r="AC4179" t="str">
        <f>+IFERROR(IF(Tabla2[[#This Row],[FECHA CESE/BAJA]]="","No Aplica",IF(AND(MONTH(Tabla2[[#This Row],[FECHA CESE/BAJA]])=MONTH(TODAY()-30),YEAR(Tabla2[[#This Row],[FECHA CESE/BAJA]])=YEAR(TODAY())),MONTH(TODAY()-30)&amp;"-"&amp;YEAR(TODAY()),"Borrar")),"No aplica")</f>
        <v>No Aplica</v>
      </c>
      <c r="AD4179" t="str">
        <f>+IFERROR(IF(Tabla2[[#This Row],[FECHA INICIO DE LABORES EN OBRA]]="","No Aplica",IF(AND(MONTH(Tabla2[[#This Row],[FECHA INICIO DE LABORES EN OBRA]])=MONTH(TODAY()-30),YEAR(Tabla2[[#This Row],[FECHA INICIO DE LABORES EN OBRA]])=YEAR(TODAY())),MONTH(TODAY()-30)&amp;"-"&amp;YEAR(TODAY()),"No Aplica")),"No Aplica")</f>
        <v>No Aplica</v>
      </c>
    </row>
    <row r="4180" spans="1:30" x14ac:dyDescent="0.25">
      <c r="A4180" s="13"/>
      <c r="B4180" s="15"/>
      <c r="C4180" s="15"/>
      <c r="D4180" s="15"/>
      <c r="E4180" s="15"/>
      <c r="F4180" s="39"/>
      <c r="G4180" s="15"/>
      <c r="H4180" s="15"/>
      <c r="I4180" s="15"/>
      <c r="J4180" s="15"/>
      <c r="K4180" s="15"/>
      <c r="L4180" s="40"/>
      <c r="M4180" s="39"/>
      <c r="N4180" s="41"/>
      <c r="O4180" s="39"/>
      <c r="P4180" s="40"/>
      <c r="Q4180" s="40"/>
      <c r="R4180" s="40" t="str">
        <f>IFERROR(VLOOKUP(Tabla2[[#This Row],[CONTRATISTA PRNCIPAL]],Hoja1!$L$5:$M$9,2,FALSE),"CJV")</f>
        <v>CJV</v>
      </c>
      <c r="S4180" s="40" t="str">
        <f>IF(Tabla2[[#This Row],[EMPRESA]]=Tabla2[[#This Row],[CONTRATISTA PRNCIPAL]],"Principal","Secundaria")</f>
        <v>Principal</v>
      </c>
      <c r="T4180" s="42">
        <f>IFERROR(1/COUNTIF(Tabla2[CONTRATISTA PRNCIPAL],Tabla2[[#This Row],[CONTRATISTA PRNCIPAL]]),0)</f>
        <v>0</v>
      </c>
      <c r="U4180" s="43" t="str">
        <f>IF(((TODAY()-Tabla2[[#This Row],[FECHA NACIMIENTO]])/365)&lt;18,"Corregir", IF(((TODAY()-Tabla2[[#This Row],[FECHA NACIMIENTO]])/365)&gt;80, "Corregir",ROUNDDOWN(((TODAY()-Tabla2[[#This Row],[FECHA NACIMIENTO]])/365),0)))</f>
        <v>Corregir</v>
      </c>
      <c r="V41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0" s="44" t="str">
        <f>+IF(Tabla2[[#This Row],[Edad]]="Corregir","Corregir","Ok")</f>
        <v>Corregir</v>
      </c>
      <c r="X4180" s="42" t="str">
        <f>+IFERROR(VLOOKUP(Tabla2[[#This Row],[DISTRITO SEGÚN DNI]],Hoja1!$A$2:$B$32,2,FALSE),"No")</f>
        <v>No</v>
      </c>
      <c r="Y4180" s="42" t="str">
        <f>IF(OR(LOWER(Tabla2[[#This Row],[GENERO]])="masculino", LOWER(Tabla2[[#This Row],[GENERO]])="femenino"),"OK","Corregir")</f>
        <v>Corregir</v>
      </c>
      <c r="Z4180" s="42" t="str">
        <f>+IF(Tabla2[[#This Row],[Nro. DNI / CE]]="","Corregir",IF(LEN(Tabla2[[#This Row],[Nro. DNI / CE]])&gt;=8,"OK","Corregir"))</f>
        <v>Corregir</v>
      </c>
      <c r="AA4180" s="42">
        <f>COUNTIF(Tabla2[APELLIDOS Y NOMBRES],Tabla2[[#This Row],[APELLIDOS Y NOMBRES]])</f>
        <v>0</v>
      </c>
      <c r="AB4180" s="42">
        <f>IF(Tabla2[[#This Row],[Trabajador]]&gt;1,1/Tabla2[[#This Row],[Trabajador]],Tabla2[[#This Row],[Trabajador]])</f>
        <v>0</v>
      </c>
      <c r="AC4180" t="str">
        <f>+IFERROR(IF(Tabla2[[#This Row],[FECHA CESE/BAJA]]="","No Aplica",IF(AND(MONTH(Tabla2[[#This Row],[FECHA CESE/BAJA]])=MONTH(TODAY()-30),YEAR(Tabla2[[#This Row],[FECHA CESE/BAJA]])=YEAR(TODAY())),MONTH(TODAY()-30)&amp;"-"&amp;YEAR(TODAY()),"Borrar")),"No aplica")</f>
        <v>No Aplica</v>
      </c>
      <c r="AD4180" t="str">
        <f>+IFERROR(IF(Tabla2[[#This Row],[FECHA INICIO DE LABORES EN OBRA]]="","No Aplica",IF(AND(MONTH(Tabla2[[#This Row],[FECHA INICIO DE LABORES EN OBRA]])=MONTH(TODAY()-30),YEAR(Tabla2[[#This Row],[FECHA INICIO DE LABORES EN OBRA]])=YEAR(TODAY())),MONTH(TODAY()-30)&amp;"-"&amp;YEAR(TODAY()),"No Aplica")),"No Aplica")</f>
        <v>No Aplica</v>
      </c>
    </row>
    <row r="4181" spans="1:30" x14ac:dyDescent="0.25">
      <c r="A4181" s="13"/>
      <c r="B4181" s="15"/>
      <c r="C4181" s="15"/>
      <c r="D4181" s="15"/>
      <c r="E4181" s="15"/>
      <c r="F4181" s="39"/>
      <c r="G4181" s="15"/>
      <c r="H4181" s="15"/>
      <c r="I4181" s="15"/>
      <c r="J4181" s="15"/>
      <c r="K4181" s="15"/>
      <c r="L4181" s="40"/>
      <c r="M4181" s="39"/>
      <c r="N4181" s="41"/>
      <c r="O4181" s="39"/>
      <c r="P4181" s="40"/>
      <c r="Q4181" s="40"/>
      <c r="R4181" s="40" t="str">
        <f>IFERROR(VLOOKUP(Tabla2[[#This Row],[CONTRATISTA PRNCIPAL]],Hoja1!$L$5:$M$9,2,FALSE),"CJV")</f>
        <v>CJV</v>
      </c>
      <c r="S4181" s="40" t="str">
        <f>IF(Tabla2[[#This Row],[EMPRESA]]=Tabla2[[#This Row],[CONTRATISTA PRNCIPAL]],"Principal","Secundaria")</f>
        <v>Principal</v>
      </c>
      <c r="T4181" s="42">
        <f>IFERROR(1/COUNTIF(Tabla2[CONTRATISTA PRNCIPAL],Tabla2[[#This Row],[CONTRATISTA PRNCIPAL]]),0)</f>
        <v>0</v>
      </c>
      <c r="U4181" s="43" t="str">
        <f>IF(((TODAY()-Tabla2[[#This Row],[FECHA NACIMIENTO]])/365)&lt;18,"Corregir", IF(((TODAY()-Tabla2[[#This Row],[FECHA NACIMIENTO]])/365)&gt;80, "Corregir",ROUNDDOWN(((TODAY()-Tabla2[[#This Row],[FECHA NACIMIENTO]])/365),0)))</f>
        <v>Corregir</v>
      </c>
      <c r="V41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1" s="44" t="str">
        <f>+IF(Tabla2[[#This Row],[Edad]]="Corregir","Corregir","Ok")</f>
        <v>Corregir</v>
      </c>
      <c r="X4181" s="42" t="str">
        <f>+IFERROR(VLOOKUP(Tabla2[[#This Row],[DISTRITO SEGÚN DNI]],Hoja1!$A$2:$B$32,2,FALSE),"No")</f>
        <v>No</v>
      </c>
      <c r="Y4181" s="42" t="str">
        <f>IF(OR(LOWER(Tabla2[[#This Row],[GENERO]])="masculino", LOWER(Tabla2[[#This Row],[GENERO]])="femenino"),"OK","Corregir")</f>
        <v>Corregir</v>
      </c>
      <c r="Z4181" s="42" t="str">
        <f>+IF(Tabla2[[#This Row],[Nro. DNI / CE]]="","Corregir",IF(LEN(Tabla2[[#This Row],[Nro. DNI / CE]])&gt;=8,"OK","Corregir"))</f>
        <v>Corregir</v>
      </c>
      <c r="AA4181" s="42">
        <f>COUNTIF(Tabla2[APELLIDOS Y NOMBRES],Tabla2[[#This Row],[APELLIDOS Y NOMBRES]])</f>
        <v>0</v>
      </c>
      <c r="AB4181" s="42">
        <f>IF(Tabla2[[#This Row],[Trabajador]]&gt;1,1/Tabla2[[#This Row],[Trabajador]],Tabla2[[#This Row],[Trabajador]])</f>
        <v>0</v>
      </c>
      <c r="AC4181" t="str">
        <f>+IFERROR(IF(Tabla2[[#This Row],[FECHA CESE/BAJA]]="","No Aplica",IF(AND(MONTH(Tabla2[[#This Row],[FECHA CESE/BAJA]])=MONTH(TODAY()-30),YEAR(Tabla2[[#This Row],[FECHA CESE/BAJA]])=YEAR(TODAY())),MONTH(TODAY()-30)&amp;"-"&amp;YEAR(TODAY()),"Borrar")),"No aplica")</f>
        <v>No Aplica</v>
      </c>
      <c r="AD4181" t="str">
        <f>+IFERROR(IF(Tabla2[[#This Row],[FECHA INICIO DE LABORES EN OBRA]]="","No Aplica",IF(AND(MONTH(Tabla2[[#This Row],[FECHA INICIO DE LABORES EN OBRA]])=MONTH(TODAY()-30),YEAR(Tabla2[[#This Row],[FECHA INICIO DE LABORES EN OBRA]])=YEAR(TODAY())),MONTH(TODAY()-30)&amp;"-"&amp;YEAR(TODAY()),"No Aplica")),"No Aplica")</f>
        <v>No Aplica</v>
      </c>
    </row>
    <row r="4182" spans="1:30" x14ac:dyDescent="0.25">
      <c r="A4182" s="13"/>
      <c r="B4182" s="15"/>
      <c r="C4182" s="15"/>
      <c r="D4182" s="15"/>
      <c r="E4182" s="15"/>
      <c r="F4182" s="39"/>
      <c r="G4182" s="15"/>
      <c r="H4182" s="15"/>
      <c r="I4182" s="15"/>
      <c r="J4182" s="15"/>
      <c r="K4182" s="15"/>
      <c r="L4182" s="40"/>
      <c r="M4182" s="39"/>
      <c r="N4182" s="41"/>
      <c r="O4182" s="39"/>
      <c r="P4182" s="40"/>
      <c r="Q4182" s="40"/>
      <c r="R4182" s="40" t="str">
        <f>IFERROR(VLOOKUP(Tabla2[[#This Row],[CONTRATISTA PRNCIPAL]],Hoja1!$L$5:$M$9,2,FALSE),"CJV")</f>
        <v>CJV</v>
      </c>
      <c r="S4182" s="40" t="str">
        <f>IF(Tabla2[[#This Row],[EMPRESA]]=Tabla2[[#This Row],[CONTRATISTA PRNCIPAL]],"Principal","Secundaria")</f>
        <v>Principal</v>
      </c>
      <c r="T4182" s="42">
        <f>IFERROR(1/COUNTIF(Tabla2[CONTRATISTA PRNCIPAL],Tabla2[[#This Row],[CONTRATISTA PRNCIPAL]]),0)</f>
        <v>0</v>
      </c>
      <c r="U4182" s="43" t="str">
        <f>IF(((TODAY()-Tabla2[[#This Row],[FECHA NACIMIENTO]])/365)&lt;18,"Corregir", IF(((TODAY()-Tabla2[[#This Row],[FECHA NACIMIENTO]])/365)&gt;80, "Corregir",ROUNDDOWN(((TODAY()-Tabla2[[#This Row],[FECHA NACIMIENTO]])/365),0)))</f>
        <v>Corregir</v>
      </c>
      <c r="V41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2" s="44" t="str">
        <f>+IF(Tabla2[[#This Row],[Edad]]="Corregir","Corregir","Ok")</f>
        <v>Corregir</v>
      </c>
      <c r="X4182" s="42" t="str">
        <f>+IFERROR(VLOOKUP(Tabla2[[#This Row],[DISTRITO SEGÚN DNI]],Hoja1!$A$2:$B$32,2,FALSE),"No")</f>
        <v>No</v>
      </c>
      <c r="Y4182" s="42" t="str">
        <f>IF(OR(LOWER(Tabla2[[#This Row],[GENERO]])="masculino", LOWER(Tabla2[[#This Row],[GENERO]])="femenino"),"OK","Corregir")</f>
        <v>Corregir</v>
      </c>
      <c r="Z4182" s="42" t="str">
        <f>+IF(Tabla2[[#This Row],[Nro. DNI / CE]]="","Corregir",IF(LEN(Tabla2[[#This Row],[Nro. DNI / CE]])&gt;=8,"OK","Corregir"))</f>
        <v>Corregir</v>
      </c>
      <c r="AA4182" s="42">
        <f>COUNTIF(Tabla2[APELLIDOS Y NOMBRES],Tabla2[[#This Row],[APELLIDOS Y NOMBRES]])</f>
        <v>0</v>
      </c>
      <c r="AB4182" s="42">
        <f>IF(Tabla2[[#This Row],[Trabajador]]&gt;1,1/Tabla2[[#This Row],[Trabajador]],Tabla2[[#This Row],[Trabajador]])</f>
        <v>0</v>
      </c>
      <c r="AC4182" t="str">
        <f>+IFERROR(IF(Tabla2[[#This Row],[FECHA CESE/BAJA]]="","No Aplica",IF(AND(MONTH(Tabla2[[#This Row],[FECHA CESE/BAJA]])=MONTH(TODAY()-30),YEAR(Tabla2[[#This Row],[FECHA CESE/BAJA]])=YEAR(TODAY())),MONTH(TODAY()-30)&amp;"-"&amp;YEAR(TODAY()),"Borrar")),"No aplica")</f>
        <v>No Aplica</v>
      </c>
      <c r="AD4182" t="str">
        <f>+IFERROR(IF(Tabla2[[#This Row],[FECHA INICIO DE LABORES EN OBRA]]="","No Aplica",IF(AND(MONTH(Tabla2[[#This Row],[FECHA INICIO DE LABORES EN OBRA]])=MONTH(TODAY()-30),YEAR(Tabla2[[#This Row],[FECHA INICIO DE LABORES EN OBRA]])=YEAR(TODAY())),MONTH(TODAY()-30)&amp;"-"&amp;YEAR(TODAY()),"No Aplica")),"No Aplica")</f>
        <v>No Aplica</v>
      </c>
    </row>
    <row r="4183" spans="1:30" x14ac:dyDescent="0.25">
      <c r="A4183" s="13"/>
      <c r="B4183" s="15"/>
      <c r="C4183" s="15"/>
      <c r="D4183" s="15"/>
      <c r="E4183" s="15"/>
      <c r="F4183" s="39"/>
      <c r="G4183" s="15"/>
      <c r="H4183" s="15"/>
      <c r="I4183" s="15"/>
      <c r="J4183" s="15"/>
      <c r="K4183" s="15"/>
      <c r="L4183" s="40"/>
      <c r="M4183" s="39"/>
      <c r="N4183" s="41"/>
      <c r="O4183" s="39"/>
      <c r="P4183" s="40"/>
      <c r="Q4183" s="40"/>
      <c r="R4183" s="40" t="str">
        <f>IFERROR(VLOOKUP(Tabla2[[#This Row],[CONTRATISTA PRNCIPAL]],Hoja1!$L$5:$M$9,2,FALSE),"CJV")</f>
        <v>CJV</v>
      </c>
      <c r="S4183" s="40" t="str">
        <f>IF(Tabla2[[#This Row],[EMPRESA]]=Tabla2[[#This Row],[CONTRATISTA PRNCIPAL]],"Principal","Secundaria")</f>
        <v>Principal</v>
      </c>
      <c r="T4183" s="42">
        <f>IFERROR(1/COUNTIF(Tabla2[CONTRATISTA PRNCIPAL],Tabla2[[#This Row],[CONTRATISTA PRNCIPAL]]),0)</f>
        <v>0</v>
      </c>
      <c r="U4183" s="43" t="str">
        <f>IF(((TODAY()-Tabla2[[#This Row],[FECHA NACIMIENTO]])/365)&lt;18,"Corregir", IF(((TODAY()-Tabla2[[#This Row],[FECHA NACIMIENTO]])/365)&gt;80, "Corregir",ROUNDDOWN(((TODAY()-Tabla2[[#This Row],[FECHA NACIMIENTO]])/365),0)))</f>
        <v>Corregir</v>
      </c>
      <c r="V41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3" s="44" t="str">
        <f>+IF(Tabla2[[#This Row],[Edad]]="Corregir","Corregir","Ok")</f>
        <v>Corregir</v>
      </c>
      <c r="X4183" s="42" t="str">
        <f>+IFERROR(VLOOKUP(Tabla2[[#This Row],[DISTRITO SEGÚN DNI]],Hoja1!$A$2:$B$32,2,FALSE),"No")</f>
        <v>No</v>
      </c>
      <c r="Y4183" s="42" t="str">
        <f>IF(OR(LOWER(Tabla2[[#This Row],[GENERO]])="masculino", LOWER(Tabla2[[#This Row],[GENERO]])="femenino"),"OK","Corregir")</f>
        <v>Corregir</v>
      </c>
      <c r="Z4183" s="42" t="str">
        <f>+IF(Tabla2[[#This Row],[Nro. DNI / CE]]="","Corregir",IF(LEN(Tabla2[[#This Row],[Nro. DNI / CE]])&gt;=8,"OK","Corregir"))</f>
        <v>Corregir</v>
      </c>
      <c r="AA4183" s="42">
        <f>COUNTIF(Tabla2[APELLIDOS Y NOMBRES],Tabla2[[#This Row],[APELLIDOS Y NOMBRES]])</f>
        <v>0</v>
      </c>
      <c r="AB4183" s="42">
        <f>IF(Tabla2[[#This Row],[Trabajador]]&gt;1,1/Tabla2[[#This Row],[Trabajador]],Tabla2[[#This Row],[Trabajador]])</f>
        <v>0</v>
      </c>
      <c r="AC4183" t="str">
        <f>+IFERROR(IF(Tabla2[[#This Row],[FECHA CESE/BAJA]]="","No Aplica",IF(AND(MONTH(Tabla2[[#This Row],[FECHA CESE/BAJA]])=MONTH(TODAY()-30),YEAR(Tabla2[[#This Row],[FECHA CESE/BAJA]])=YEAR(TODAY())),MONTH(TODAY()-30)&amp;"-"&amp;YEAR(TODAY()),"Borrar")),"No aplica")</f>
        <v>No Aplica</v>
      </c>
      <c r="AD4183" t="str">
        <f>+IFERROR(IF(Tabla2[[#This Row],[FECHA INICIO DE LABORES EN OBRA]]="","No Aplica",IF(AND(MONTH(Tabla2[[#This Row],[FECHA INICIO DE LABORES EN OBRA]])=MONTH(TODAY()-30),YEAR(Tabla2[[#This Row],[FECHA INICIO DE LABORES EN OBRA]])=YEAR(TODAY())),MONTH(TODAY()-30)&amp;"-"&amp;YEAR(TODAY()),"No Aplica")),"No Aplica")</f>
        <v>No Aplica</v>
      </c>
    </row>
    <row r="4184" spans="1:30" x14ac:dyDescent="0.25">
      <c r="A4184" s="13"/>
      <c r="B4184" s="15"/>
      <c r="C4184" s="15"/>
      <c r="D4184" s="15"/>
      <c r="E4184" s="15"/>
      <c r="F4184" s="39"/>
      <c r="G4184" s="15"/>
      <c r="H4184" s="15"/>
      <c r="I4184" s="15"/>
      <c r="J4184" s="15"/>
      <c r="K4184" s="15"/>
      <c r="L4184" s="40"/>
      <c r="M4184" s="39"/>
      <c r="N4184" s="41"/>
      <c r="O4184" s="39"/>
      <c r="P4184" s="40"/>
      <c r="Q4184" s="40"/>
      <c r="R4184" s="40" t="str">
        <f>IFERROR(VLOOKUP(Tabla2[[#This Row],[CONTRATISTA PRNCIPAL]],Hoja1!$L$5:$M$9,2,FALSE),"CJV")</f>
        <v>CJV</v>
      </c>
      <c r="S4184" s="40" t="str">
        <f>IF(Tabla2[[#This Row],[EMPRESA]]=Tabla2[[#This Row],[CONTRATISTA PRNCIPAL]],"Principal","Secundaria")</f>
        <v>Principal</v>
      </c>
      <c r="T4184" s="42">
        <f>IFERROR(1/COUNTIF(Tabla2[CONTRATISTA PRNCIPAL],Tabla2[[#This Row],[CONTRATISTA PRNCIPAL]]),0)</f>
        <v>0</v>
      </c>
      <c r="U4184" s="43" t="str">
        <f>IF(((TODAY()-Tabla2[[#This Row],[FECHA NACIMIENTO]])/365)&lt;18,"Corregir", IF(((TODAY()-Tabla2[[#This Row],[FECHA NACIMIENTO]])/365)&gt;80, "Corregir",ROUNDDOWN(((TODAY()-Tabla2[[#This Row],[FECHA NACIMIENTO]])/365),0)))</f>
        <v>Corregir</v>
      </c>
      <c r="V41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4" s="44" t="str">
        <f>+IF(Tabla2[[#This Row],[Edad]]="Corregir","Corregir","Ok")</f>
        <v>Corregir</v>
      </c>
      <c r="X4184" s="42" t="str">
        <f>+IFERROR(VLOOKUP(Tabla2[[#This Row],[DISTRITO SEGÚN DNI]],Hoja1!$A$2:$B$32,2,FALSE),"No")</f>
        <v>No</v>
      </c>
      <c r="Y4184" s="42" t="str">
        <f>IF(OR(LOWER(Tabla2[[#This Row],[GENERO]])="masculino", LOWER(Tabla2[[#This Row],[GENERO]])="femenino"),"OK","Corregir")</f>
        <v>Corregir</v>
      </c>
      <c r="Z4184" s="42" t="str">
        <f>+IF(Tabla2[[#This Row],[Nro. DNI / CE]]="","Corregir",IF(LEN(Tabla2[[#This Row],[Nro. DNI / CE]])&gt;=8,"OK","Corregir"))</f>
        <v>Corregir</v>
      </c>
      <c r="AA4184" s="42">
        <f>COUNTIF(Tabla2[APELLIDOS Y NOMBRES],Tabla2[[#This Row],[APELLIDOS Y NOMBRES]])</f>
        <v>0</v>
      </c>
      <c r="AB4184" s="42">
        <f>IF(Tabla2[[#This Row],[Trabajador]]&gt;1,1/Tabla2[[#This Row],[Trabajador]],Tabla2[[#This Row],[Trabajador]])</f>
        <v>0</v>
      </c>
      <c r="AC4184" t="str">
        <f>+IFERROR(IF(Tabla2[[#This Row],[FECHA CESE/BAJA]]="","No Aplica",IF(AND(MONTH(Tabla2[[#This Row],[FECHA CESE/BAJA]])=MONTH(TODAY()-30),YEAR(Tabla2[[#This Row],[FECHA CESE/BAJA]])=YEAR(TODAY())),MONTH(TODAY()-30)&amp;"-"&amp;YEAR(TODAY()),"Borrar")),"No aplica")</f>
        <v>No Aplica</v>
      </c>
      <c r="AD4184" t="str">
        <f>+IFERROR(IF(Tabla2[[#This Row],[FECHA INICIO DE LABORES EN OBRA]]="","No Aplica",IF(AND(MONTH(Tabla2[[#This Row],[FECHA INICIO DE LABORES EN OBRA]])=MONTH(TODAY()-30),YEAR(Tabla2[[#This Row],[FECHA INICIO DE LABORES EN OBRA]])=YEAR(TODAY())),MONTH(TODAY()-30)&amp;"-"&amp;YEAR(TODAY()),"No Aplica")),"No Aplica")</f>
        <v>No Aplica</v>
      </c>
    </row>
    <row r="4185" spans="1:30" x14ac:dyDescent="0.25">
      <c r="A4185" s="13"/>
      <c r="B4185" s="15"/>
      <c r="C4185" s="15"/>
      <c r="D4185" s="15"/>
      <c r="E4185" s="15"/>
      <c r="F4185" s="39"/>
      <c r="G4185" s="15"/>
      <c r="H4185" s="15"/>
      <c r="I4185" s="15"/>
      <c r="J4185" s="15"/>
      <c r="K4185" s="15"/>
      <c r="L4185" s="40"/>
      <c r="M4185" s="39"/>
      <c r="N4185" s="41"/>
      <c r="O4185" s="39"/>
      <c r="P4185" s="40"/>
      <c r="Q4185" s="40"/>
      <c r="R4185" s="40" t="str">
        <f>IFERROR(VLOOKUP(Tabla2[[#This Row],[CONTRATISTA PRNCIPAL]],Hoja1!$L$5:$M$9,2,FALSE),"CJV")</f>
        <v>CJV</v>
      </c>
      <c r="S4185" s="40" t="str">
        <f>IF(Tabla2[[#This Row],[EMPRESA]]=Tabla2[[#This Row],[CONTRATISTA PRNCIPAL]],"Principal","Secundaria")</f>
        <v>Principal</v>
      </c>
      <c r="T4185" s="42">
        <f>IFERROR(1/COUNTIF(Tabla2[CONTRATISTA PRNCIPAL],Tabla2[[#This Row],[CONTRATISTA PRNCIPAL]]),0)</f>
        <v>0</v>
      </c>
      <c r="U4185" s="43" t="str">
        <f>IF(((TODAY()-Tabla2[[#This Row],[FECHA NACIMIENTO]])/365)&lt;18,"Corregir", IF(((TODAY()-Tabla2[[#This Row],[FECHA NACIMIENTO]])/365)&gt;80, "Corregir",ROUNDDOWN(((TODAY()-Tabla2[[#This Row],[FECHA NACIMIENTO]])/365),0)))</f>
        <v>Corregir</v>
      </c>
      <c r="V41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5" s="44" t="str">
        <f>+IF(Tabla2[[#This Row],[Edad]]="Corregir","Corregir","Ok")</f>
        <v>Corregir</v>
      </c>
      <c r="X4185" s="42" t="str">
        <f>+IFERROR(VLOOKUP(Tabla2[[#This Row],[DISTRITO SEGÚN DNI]],Hoja1!$A$2:$B$32,2,FALSE),"No")</f>
        <v>No</v>
      </c>
      <c r="Y4185" s="42" t="str">
        <f>IF(OR(LOWER(Tabla2[[#This Row],[GENERO]])="masculino", LOWER(Tabla2[[#This Row],[GENERO]])="femenino"),"OK","Corregir")</f>
        <v>Corregir</v>
      </c>
      <c r="Z4185" s="42" t="str">
        <f>+IF(Tabla2[[#This Row],[Nro. DNI / CE]]="","Corregir",IF(LEN(Tabla2[[#This Row],[Nro. DNI / CE]])&gt;=8,"OK","Corregir"))</f>
        <v>Corregir</v>
      </c>
      <c r="AA4185" s="42">
        <f>COUNTIF(Tabla2[APELLIDOS Y NOMBRES],Tabla2[[#This Row],[APELLIDOS Y NOMBRES]])</f>
        <v>0</v>
      </c>
      <c r="AB4185" s="42">
        <f>IF(Tabla2[[#This Row],[Trabajador]]&gt;1,1/Tabla2[[#This Row],[Trabajador]],Tabla2[[#This Row],[Trabajador]])</f>
        <v>0</v>
      </c>
      <c r="AC4185" t="str">
        <f>+IFERROR(IF(Tabla2[[#This Row],[FECHA CESE/BAJA]]="","No Aplica",IF(AND(MONTH(Tabla2[[#This Row],[FECHA CESE/BAJA]])=MONTH(TODAY()-30),YEAR(Tabla2[[#This Row],[FECHA CESE/BAJA]])=YEAR(TODAY())),MONTH(TODAY()-30)&amp;"-"&amp;YEAR(TODAY()),"Borrar")),"No aplica")</f>
        <v>No Aplica</v>
      </c>
      <c r="AD4185" t="str">
        <f>+IFERROR(IF(Tabla2[[#This Row],[FECHA INICIO DE LABORES EN OBRA]]="","No Aplica",IF(AND(MONTH(Tabla2[[#This Row],[FECHA INICIO DE LABORES EN OBRA]])=MONTH(TODAY()-30),YEAR(Tabla2[[#This Row],[FECHA INICIO DE LABORES EN OBRA]])=YEAR(TODAY())),MONTH(TODAY()-30)&amp;"-"&amp;YEAR(TODAY()),"No Aplica")),"No Aplica")</f>
        <v>No Aplica</v>
      </c>
    </row>
    <row r="4186" spans="1:30" x14ac:dyDescent="0.25">
      <c r="A4186" s="13"/>
      <c r="B4186" s="15"/>
      <c r="C4186" s="15"/>
      <c r="D4186" s="15"/>
      <c r="E4186" s="15"/>
      <c r="F4186" s="39"/>
      <c r="G4186" s="15"/>
      <c r="H4186" s="15"/>
      <c r="I4186" s="15"/>
      <c r="J4186" s="15"/>
      <c r="K4186" s="15"/>
      <c r="L4186" s="40"/>
      <c r="M4186" s="39"/>
      <c r="N4186" s="41"/>
      <c r="O4186" s="39"/>
      <c r="P4186" s="40"/>
      <c r="Q4186" s="40"/>
      <c r="R4186" s="40" t="str">
        <f>IFERROR(VLOOKUP(Tabla2[[#This Row],[CONTRATISTA PRNCIPAL]],Hoja1!$L$5:$M$9,2,FALSE),"CJV")</f>
        <v>CJV</v>
      </c>
      <c r="S4186" s="40" t="str">
        <f>IF(Tabla2[[#This Row],[EMPRESA]]=Tabla2[[#This Row],[CONTRATISTA PRNCIPAL]],"Principal","Secundaria")</f>
        <v>Principal</v>
      </c>
      <c r="T4186" s="42">
        <f>IFERROR(1/COUNTIF(Tabla2[CONTRATISTA PRNCIPAL],Tabla2[[#This Row],[CONTRATISTA PRNCIPAL]]),0)</f>
        <v>0</v>
      </c>
      <c r="U4186" s="43" t="str">
        <f>IF(((TODAY()-Tabla2[[#This Row],[FECHA NACIMIENTO]])/365)&lt;18,"Corregir", IF(((TODAY()-Tabla2[[#This Row],[FECHA NACIMIENTO]])/365)&gt;80, "Corregir",ROUNDDOWN(((TODAY()-Tabla2[[#This Row],[FECHA NACIMIENTO]])/365),0)))</f>
        <v>Corregir</v>
      </c>
      <c r="V41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6" s="44" t="str">
        <f>+IF(Tabla2[[#This Row],[Edad]]="Corregir","Corregir","Ok")</f>
        <v>Corregir</v>
      </c>
      <c r="X4186" s="42" t="str">
        <f>+IFERROR(VLOOKUP(Tabla2[[#This Row],[DISTRITO SEGÚN DNI]],Hoja1!$A$2:$B$32,2,FALSE),"No")</f>
        <v>No</v>
      </c>
      <c r="Y4186" s="42" t="str">
        <f>IF(OR(LOWER(Tabla2[[#This Row],[GENERO]])="masculino", LOWER(Tabla2[[#This Row],[GENERO]])="femenino"),"OK","Corregir")</f>
        <v>Corregir</v>
      </c>
      <c r="Z4186" s="42" t="str">
        <f>+IF(Tabla2[[#This Row],[Nro. DNI / CE]]="","Corregir",IF(LEN(Tabla2[[#This Row],[Nro. DNI / CE]])&gt;=8,"OK","Corregir"))</f>
        <v>Corregir</v>
      </c>
      <c r="AA4186" s="42">
        <f>COUNTIF(Tabla2[APELLIDOS Y NOMBRES],Tabla2[[#This Row],[APELLIDOS Y NOMBRES]])</f>
        <v>0</v>
      </c>
      <c r="AB4186" s="42">
        <f>IF(Tabla2[[#This Row],[Trabajador]]&gt;1,1/Tabla2[[#This Row],[Trabajador]],Tabla2[[#This Row],[Trabajador]])</f>
        <v>0</v>
      </c>
      <c r="AC4186" t="str">
        <f>+IFERROR(IF(Tabla2[[#This Row],[FECHA CESE/BAJA]]="","No Aplica",IF(AND(MONTH(Tabla2[[#This Row],[FECHA CESE/BAJA]])=MONTH(TODAY()-30),YEAR(Tabla2[[#This Row],[FECHA CESE/BAJA]])=YEAR(TODAY())),MONTH(TODAY()-30)&amp;"-"&amp;YEAR(TODAY()),"Borrar")),"No aplica")</f>
        <v>No Aplica</v>
      </c>
      <c r="AD4186" t="str">
        <f>+IFERROR(IF(Tabla2[[#This Row],[FECHA INICIO DE LABORES EN OBRA]]="","No Aplica",IF(AND(MONTH(Tabla2[[#This Row],[FECHA INICIO DE LABORES EN OBRA]])=MONTH(TODAY()-30),YEAR(Tabla2[[#This Row],[FECHA INICIO DE LABORES EN OBRA]])=YEAR(TODAY())),MONTH(TODAY()-30)&amp;"-"&amp;YEAR(TODAY()),"No Aplica")),"No Aplica")</f>
        <v>No Aplica</v>
      </c>
    </row>
    <row r="4187" spans="1:30" x14ac:dyDescent="0.25">
      <c r="A4187" s="13"/>
      <c r="B4187" s="15"/>
      <c r="C4187" s="15"/>
      <c r="D4187" s="15"/>
      <c r="E4187" s="15"/>
      <c r="F4187" s="39"/>
      <c r="G4187" s="15"/>
      <c r="H4187" s="15"/>
      <c r="I4187" s="15"/>
      <c r="J4187" s="15"/>
      <c r="K4187" s="15"/>
      <c r="L4187" s="40"/>
      <c r="M4187" s="39"/>
      <c r="N4187" s="41"/>
      <c r="O4187" s="39"/>
      <c r="P4187" s="40"/>
      <c r="Q4187" s="40"/>
      <c r="R4187" s="40" t="str">
        <f>IFERROR(VLOOKUP(Tabla2[[#This Row],[CONTRATISTA PRNCIPAL]],Hoja1!$L$5:$M$9,2,FALSE),"CJV")</f>
        <v>CJV</v>
      </c>
      <c r="S4187" s="40" t="str">
        <f>IF(Tabla2[[#This Row],[EMPRESA]]=Tabla2[[#This Row],[CONTRATISTA PRNCIPAL]],"Principal","Secundaria")</f>
        <v>Principal</v>
      </c>
      <c r="T4187" s="42">
        <f>IFERROR(1/COUNTIF(Tabla2[CONTRATISTA PRNCIPAL],Tabla2[[#This Row],[CONTRATISTA PRNCIPAL]]),0)</f>
        <v>0</v>
      </c>
      <c r="U4187" s="43" t="str">
        <f>IF(((TODAY()-Tabla2[[#This Row],[FECHA NACIMIENTO]])/365)&lt;18,"Corregir", IF(((TODAY()-Tabla2[[#This Row],[FECHA NACIMIENTO]])/365)&gt;80, "Corregir",ROUNDDOWN(((TODAY()-Tabla2[[#This Row],[FECHA NACIMIENTO]])/365),0)))</f>
        <v>Corregir</v>
      </c>
      <c r="V41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7" s="44" t="str">
        <f>+IF(Tabla2[[#This Row],[Edad]]="Corregir","Corregir","Ok")</f>
        <v>Corregir</v>
      </c>
      <c r="X4187" s="42" t="str">
        <f>+IFERROR(VLOOKUP(Tabla2[[#This Row],[DISTRITO SEGÚN DNI]],Hoja1!$A$2:$B$32,2,FALSE),"No")</f>
        <v>No</v>
      </c>
      <c r="Y4187" s="42" t="str">
        <f>IF(OR(LOWER(Tabla2[[#This Row],[GENERO]])="masculino", LOWER(Tabla2[[#This Row],[GENERO]])="femenino"),"OK","Corregir")</f>
        <v>Corregir</v>
      </c>
      <c r="Z4187" s="42" t="str">
        <f>+IF(Tabla2[[#This Row],[Nro. DNI / CE]]="","Corregir",IF(LEN(Tabla2[[#This Row],[Nro. DNI / CE]])&gt;=8,"OK","Corregir"))</f>
        <v>Corregir</v>
      </c>
      <c r="AA4187" s="42">
        <f>COUNTIF(Tabla2[APELLIDOS Y NOMBRES],Tabla2[[#This Row],[APELLIDOS Y NOMBRES]])</f>
        <v>0</v>
      </c>
      <c r="AB4187" s="42">
        <f>IF(Tabla2[[#This Row],[Trabajador]]&gt;1,1/Tabla2[[#This Row],[Trabajador]],Tabla2[[#This Row],[Trabajador]])</f>
        <v>0</v>
      </c>
      <c r="AC4187" t="str">
        <f>+IFERROR(IF(Tabla2[[#This Row],[FECHA CESE/BAJA]]="","No Aplica",IF(AND(MONTH(Tabla2[[#This Row],[FECHA CESE/BAJA]])=MONTH(TODAY()-30),YEAR(Tabla2[[#This Row],[FECHA CESE/BAJA]])=YEAR(TODAY())),MONTH(TODAY()-30)&amp;"-"&amp;YEAR(TODAY()),"Borrar")),"No aplica")</f>
        <v>No Aplica</v>
      </c>
      <c r="AD4187" t="str">
        <f>+IFERROR(IF(Tabla2[[#This Row],[FECHA INICIO DE LABORES EN OBRA]]="","No Aplica",IF(AND(MONTH(Tabla2[[#This Row],[FECHA INICIO DE LABORES EN OBRA]])=MONTH(TODAY()-30),YEAR(Tabla2[[#This Row],[FECHA INICIO DE LABORES EN OBRA]])=YEAR(TODAY())),MONTH(TODAY()-30)&amp;"-"&amp;YEAR(TODAY()),"No Aplica")),"No Aplica")</f>
        <v>No Aplica</v>
      </c>
    </row>
    <row r="4188" spans="1:30" x14ac:dyDescent="0.25">
      <c r="A4188" s="13"/>
      <c r="B4188" s="15"/>
      <c r="C4188" s="15"/>
      <c r="D4188" s="15"/>
      <c r="E4188" s="15"/>
      <c r="F4188" s="39"/>
      <c r="G4188" s="15"/>
      <c r="H4188" s="15"/>
      <c r="I4188" s="15"/>
      <c r="J4188" s="15"/>
      <c r="K4188" s="15"/>
      <c r="L4188" s="40"/>
      <c r="M4188" s="39"/>
      <c r="N4188" s="41"/>
      <c r="O4188" s="39"/>
      <c r="P4188" s="40"/>
      <c r="Q4188" s="40"/>
      <c r="R4188" s="40" t="str">
        <f>IFERROR(VLOOKUP(Tabla2[[#This Row],[CONTRATISTA PRNCIPAL]],Hoja1!$L$5:$M$9,2,FALSE),"CJV")</f>
        <v>CJV</v>
      </c>
      <c r="S4188" s="40" t="str">
        <f>IF(Tabla2[[#This Row],[EMPRESA]]=Tabla2[[#This Row],[CONTRATISTA PRNCIPAL]],"Principal","Secundaria")</f>
        <v>Principal</v>
      </c>
      <c r="T4188" s="42">
        <f>IFERROR(1/COUNTIF(Tabla2[CONTRATISTA PRNCIPAL],Tabla2[[#This Row],[CONTRATISTA PRNCIPAL]]),0)</f>
        <v>0</v>
      </c>
      <c r="U4188" s="43" t="str">
        <f>IF(((TODAY()-Tabla2[[#This Row],[FECHA NACIMIENTO]])/365)&lt;18,"Corregir", IF(((TODAY()-Tabla2[[#This Row],[FECHA NACIMIENTO]])/365)&gt;80, "Corregir",ROUNDDOWN(((TODAY()-Tabla2[[#This Row],[FECHA NACIMIENTO]])/365),0)))</f>
        <v>Corregir</v>
      </c>
      <c r="V41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8" s="44" t="str">
        <f>+IF(Tabla2[[#This Row],[Edad]]="Corregir","Corregir","Ok")</f>
        <v>Corregir</v>
      </c>
      <c r="X4188" s="42" t="str">
        <f>+IFERROR(VLOOKUP(Tabla2[[#This Row],[DISTRITO SEGÚN DNI]],Hoja1!$A$2:$B$32,2,FALSE),"No")</f>
        <v>No</v>
      </c>
      <c r="Y4188" s="42" t="str">
        <f>IF(OR(LOWER(Tabla2[[#This Row],[GENERO]])="masculino", LOWER(Tabla2[[#This Row],[GENERO]])="femenino"),"OK","Corregir")</f>
        <v>Corregir</v>
      </c>
      <c r="Z4188" s="42" t="str">
        <f>+IF(Tabla2[[#This Row],[Nro. DNI / CE]]="","Corregir",IF(LEN(Tabla2[[#This Row],[Nro. DNI / CE]])&gt;=8,"OK","Corregir"))</f>
        <v>Corregir</v>
      </c>
      <c r="AA4188" s="42">
        <f>COUNTIF(Tabla2[APELLIDOS Y NOMBRES],Tabla2[[#This Row],[APELLIDOS Y NOMBRES]])</f>
        <v>0</v>
      </c>
      <c r="AB4188" s="42">
        <f>IF(Tabla2[[#This Row],[Trabajador]]&gt;1,1/Tabla2[[#This Row],[Trabajador]],Tabla2[[#This Row],[Trabajador]])</f>
        <v>0</v>
      </c>
      <c r="AC4188" t="str">
        <f>+IFERROR(IF(Tabla2[[#This Row],[FECHA CESE/BAJA]]="","No Aplica",IF(AND(MONTH(Tabla2[[#This Row],[FECHA CESE/BAJA]])=MONTH(TODAY()-30),YEAR(Tabla2[[#This Row],[FECHA CESE/BAJA]])=YEAR(TODAY())),MONTH(TODAY()-30)&amp;"-"&amp;YEAR(TODAY()),"Borrar")),"No aplica")</f>
        <v>No Aplica</v>
      </c>
      <c r="AD4188" t="str">
        <f>+IFERROR(IF(Tabla2[[#This Row],[FECHA INICIO DE LABORES EN OBRA]]="","No Aplica",IF(AND(MONTH(Tabla2[[#This Row],[FECHA INICIO DE LABORES EN OBRA]])=MONTH(TODAY()-30),YEAR(Tabla2[[#This Row],[FECHA INICIO DE LABORES EN OBRA]])=YEAR(TODAY())),MONTH(TODAY()-30)&amp;"-"&amp;YEAR(TODAY()),"No Aplica")),"No Aplica")</f>
        <v>No Aplica</v>
      </c>
    </row>
    <row r="4189" spans="1:30" x14ac:dyDescent="0.25">
      <c r="A4189" s="13"/>
      <c r="B4189" s="15"/>
      <c r="C4189" s="15"/>
      <c r="D4189" s="15"/>
      <c r="E4189" s="15"/>
      <c r="F4189" s="39"/>
      <c r="G4189" s="15"/>
      <c r="H4189" s="15"/>
      <c r="I4189" s="15"/>
      <c r="J4189" s="15"/>
      <c r="K4189" s="15"/>
      <c r="L4189" s="40"/>
      <c r="M4189" s="39"/>
      <c r="N4189" s="41"/>
      <c r="O4189" s="39"/>
      <c r="P4189" s="40"/>
      <c r="Q4189" s="40"/>
      <c r="R4189" s="40" t="str">
        <f>IFERROR(VLOOKUP(Tabla2[[#This Row],[CONTRATISTA PRNCIPAL]],Hoja1!$L$5:$M$9,2,FALSE),"CJV")</f>
        <v>CJV</v>
      </c>
      <c r="S4189" s="40" t="str">
        <f>IF(Tabla2[[#This Row],[EMPRESA]]=Tabla2[[#This Row],[CONTRATISTA PRNCIPAL]],"Principal","Secundaria")</f>
        <v>Principal</v>
      </c>
      <c r="T4189" s="42">
        <f>IFERROR(1/COUNTIF(Tabla2[CONTRATISTA PRNCIPAL],Tabla2[[#This Row],[CONTRATISTA PRNCIPAL]]),0)</f>
        <v>0</v>
      </c>
      <c r="U4189" s="43" t="str">
        <f>IF(((TODAY()-Tabla2[[#This Row],[FECHA NACIMIENTO]])/365)&lt;18,"Corregir", IF(((TODAY()-Tabla2[[#This Row],[FECHA NACIMIENTO]])/365)&gt;80, "Corregir",ROUNDDOWN(((TODAY()-Tabla2[[#This Row],[FECHA NACIMIENTO]])/365),0)))</f>
        <v>Corregir</v>
      </c>
      <c r="V41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89" s="44" t="str">
        <f>+IF(Tabla2[[#This Row],[Edad]]="Corregir","Corregir","Ok")</f>
        <v>Corregir</v>
      </c>
      <c r="X4189" s="42" t="str">
        <f>+IFERROR(VLOOKUP(Tabla2[[#This Row],[DISTRITO SEGÚN DNI]],Hoja1!$A$2:$B$32,2,FALSE),"No")</f>
        <v>No</v>
      </c>
      <c r="Y4189" s="42" t="str">
        <f>IF(OR(LOWER(Tabla2[[#This Row],[GENERO]])="masculino", LOWER(Tabla2[[#This Row],[GENERO]])="femenino"),"OK","Corregir")</f>
        <v>Corregir</v>
      </c>
      <c r="Z4189" s="42" t="str">
        <f>+IF(Tabla2[[#This Row],[Nro. DNI / CE]]="","Corregir",IF(LEN(Tabla2[[#This Row],[Nro. DNI / CE]])&gt;=8,"OK","Corregir"))</f>
        <v>Corregir</v>
      </c>
      <c r="AA4189" s="42">
        <f>COUNTIF(Tabla2[APELLIDOS Y NOMBRES],Tabla2[[#This Row],[APELLIDOS Y NOMBRES]])</f>
        <v>0</v>
      </c>
      <c r="AB4189" s="42">
        <f>IF(Tabla2[[#This Row],[Trabajador]]&gt;1,1/Tabla2[[#This Row],[Trabajador]],Tabla2[[#This Row],[Trabajador]])</f>
        <v>0</v>
      </c>
      <c r="AC4189" t="str">
        <f>+IFERROR(IF(Tabla2[[#This Row],[FECHA CESE/BAJA]]="","No Aplica",IF(AND(MONTH(Tabla2[[#This Row],[FECHA CESE/BAJA]])=MONTH(TODAY()-30),YEAR(Tabla2[[#This Row],[FECHA CESE/BAJA]])=YEAR(TODAY())),MONTH(TODAY()-30)&amp;"-"&amp;YEAR(TODAY()),"Borrar")),"No aplica")</f>
        <v>No Aplica</v>
      </c>
      <c r="AD4189" t="str">
        <f>+IFERROR(IF(Tabla2[[#This Row],[FECHA INICIO DE LABORES EN OBRA]]="","No Aplica",IF(AND(MONTH(Tabla2[[#This Row],[FECHA INICIO DE LABORES EN OBRA]])=MONTH(TODAY()-30),YEAR(Tabla2[[#This Row],[FECHA INICIO DE LABORES EN OBRA]])=YEAR(TODAY())),MONTH(TODAY()-30)&amp;"-"&amp;YEAR(TODAY()),"No Aplica")),"No Aplica")</f>
        <v>No Aplica</v>
      </c>
    </row>
    <row r="4190" spans="1:30" x14ac:dyDescent="0.25">
      <c r="A4190" s="13"/>
      <c r="B4190" s="15"/>
      <c r="C4190" s="15"/>
      <c r="D4190" s="15"/>
      <c r="E4190" s="15"/>
      <c r="F4190" s="39"/>
      <c r="G4190" s="15"/>
      <c r="H4190" s="15"/>
      <c r="I4190" s="15"/>
      <c r="J4190" s="15"/>
      <c r="K4190" s="15"/>
      <c r="L4190" s="40"/>
      <c r="M4190" s="39"/>
      <c r="N4190" s="41"/>
      <c r="O4190" s="39"/>
      <c r="P4190" s="40"/>
      <c r="Q4190" s="40"/>
      <c r="R4190" s="40" t="str">
        <f>IFERROR(VLOOKUP(Tabla2[[#This Row],[CONTRATISTA PRNCIPAL]],Hoja1!$L$5:$M$9,2,FALSE),"CJV")</f>
        <v>CJV</v>
      </c>
      <c r="S4190" s="40" t="str">
        <f>IF(Tabla2[[#This Row],[EMPRESA]]=Tabla2[[#This Row],[CONTRATISTA PRNCIPAL]],"Principal","Secundaria")</f>
        <v>Principal</v>
      </c>
      <c r="T4190" s="42">
        <f>IFERROR(1/COUNTIF(Tabla2[CONTRATISTA PRNCIPAL],Tabla2[[#This Row],[CONTRATISTA PRNCIPAL]]),0)</f>
        <v>0</v>
      </c>
      <c r="U4190" s="43" t="str">
        <f>IF(((TODAY()-Tabla2[[#This Row],[FECHA NACIMIENTO]])/365)&lt;18,"Corregir", IF(((TODAY()-Tabla2[[#This Row],[FECHA NACIMIENTO]])/365)&gt;80, "Corregir",ROUNDDOWN(((TODAY()-Tabla2[[#This Row],[FECHA NACIMIENTO]])/365),0)))</f>
        <v>Corregir</v>
      </c>
      <c r="V41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0" s="44" t="str">
        <f>+IF(Tabla2[[#This Row],[Edad]]="Corregir","Corregir","Ok")</f>
        <v>Corregir</v>
      </c>
      <c r="X4190" s="42" t="str">
        <f>+IFERROR(VLOOKUP(Tabla2[[#This Row],[DISTRITO SEGÚN DNI]],Hoja1!$A$2:$B$32,2,FALSE),"No")</f>
        <v>No</v>
      </c>
      <c r="Y4190" s="42" t="str">
        <f>IF(OR(LOWER(Tabla2[[#This Row],[GENERO]])="masculino", LOWER(Tabla2[[#This Row],[GENERO]])="femenino"),"OK","Corregir")</f>
        <v>Corregir</v>
      </c>
      <c r="Z4190" s="42" t="str">
        <f>+IF(Tabla2[[#This Row],[Nro. DNI / CE]]="","Corregir",IF(LEN(Tabla2[[#This Row],[Nro. DNI / CE]])&gt;=8,"OK","Corregir"))</f>
        <v>Corregir</v>
      </c>
      <c r="AA4190" s="42">
        <f>COUNTIF(Tabla2[APELLIDOS Y NOMBRES],Tabla2[[#This Row],[APELLIDOS Y NOMBRES]])</f>
        <v>0</v>
      </c>
      <c r="AB4190" s="42">
        <f>IF(Tabla2[[#This Row],[Trabajador]]&gt;1,1/Tabla2[[#This Row],[Trabajador]],Tabla2[[#This Row],[Trabajador]])</f>
        <v>0</v>
      </c>
      <c r="AC4190" t="str">
        <f>+IFERROR(IF(Tabla2[[#This Row],[FECHA CESE/BAJA]]="","No Aplica",IF(AND(MONTH(Tabla2[[#This Row],[FECHA CESE/BAJA]])=MONTH(TODAY()-30),YEAR(Tabla2[[#This Row],[FECHA CESE/BAJA]])=YEAR(TODAY())),MONTH(TODAY()-30)&amp;"-"&amp;YEAR(TODAY()),"Borrar")),"No aplica")</f>
        <v>No Aplica</v>
      </c>
      <c r="AD4190" t="str">
        <f>+IFERROR(IF(Tabla2[[#This Row],[FECHA INICIO DE LABORES EN OBRA]]="","No Aplica",IF(AND(MONTH(Tabla2[[#This Row],[FECHA INICIO DE LABORES EN OBRA]])=MONTH(TODAY()-30),YEAR(Tabla2[[#This Row],[FECHA INICIO DE LABORES EN OBRA]])=YEAR(TODAY())),MONTH(TODAY()-30)&amp;"-"&amp;YEAR(TODAY()),"No Aplica")),"No Aplica")</f>
        <v>No Aplica</v>
      </c>
    </row>
    <row r="4191" spans="1:30" x14ac:dyDescent="0.25">
      <c r="A4191" s="13"/>
      <c r="B4191" s="15"/>
      <c r="C4191" s="15"/>
      <c r="D4191" s="15"/>
      <c r="E4191" s="15"/>
      <c r="F4191" s="39"/>
      <c r="G4191" s="15"/>
      <c r="H4191" s="15"/>
      <c r="I4191" s="15"/>
      <c r="J4191" s="15"/>
      <c r="K4191" s="15"/>
      <c r="L4191" s="40"/>
      <c r="M4191" s="39"/>
      <c r="N4191" s="41"/>
      <c r="O4191" s="39"/>
      <c r="P4191" s="40"/>
      <c r="Q4191" s="40"/>
      <c r="R4191" s="40" t="str">
        <f>IFERROR(VLOOKUP(Tabla2[[#This Row],[CONTRATISTA PRNCIPAL]],Hoja1!$L$5:$M$9,2,FALSE),"CJV")</f>
        <v>CJV</v>
      </c>
      <c r="S4191" s="40" t="str">
        <f>IF(Tabla2[[#This Row],[EMPRESA]]=Tabla2[[#This Row],[CONTRATISTA PRNCIPAL]],"Principal","Secundaria")</f>
        <v>Principal</v>
      </c>
      <c r="T4191" s="42">
        <f>IFERROR(1/COUNTIF(Tabla2[CONTRATISTA PRNCIPAL],Tabla2[[#This Row],[CONTRATISTA PRNCIPAL]]),0)</f>
        <v>0</v>
      </c>
      <c r="U4191" s="43" t="str">
        <f>IF(((TODAY()-Tabla2[[#This Row],[FECHA NACIMIENTO]])/365)&lt;18,"Corregir", IF(((TODAY()-Tabla2[[#This Row],[FECHA NACIMIENTO]])/365)&gt;80, "Corregir",ROUNDDOWN(((TODAY()-Tabla2[[#This Row],[FECHA NACIMIENTO]])/365),0)))</f>
        <v>Corregir</v>
      </c>
      <c r="V41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1" s="44" t="str">
        <f>+IF(Tabla2[[#This Row],[Edad]]="Corregir","Corregir","Ok")</f>
        <v>Corregir</v>
      </c>
      <c r="X4191" s="42" t="str">
        <f>+IFERROR(VLOOKUP(Tabla2[[#This Row],[DISTRITO SEGÚN DNI]],Hoja1!$A$2:$B$32,2,FALSE),"No")</f>
        <v>No</v>
      </c>
      <c r="Y4191" s="42" t="str">
        <f>IF(OR(LOWER(Tabla2[[#This Row],[GENERO]])="masculino", LOWER(Tabla2[[#This Row],[GENERO]])="femenino"),"OK","Corregir")</f>
        <v>Corregir</v>
      </c>
      <c r="Z4191" s="42" t="str">
        <f>+IF(Tabla2[[#This Row],[Nro. DNI / CE]]="","Corregir",IF(LEN(Tabla2[[#This Row],[Nro. DNI / CE]])&gt;=8,"OK","Corregir"))</f>
        <v>Corregir</v>
      </c>
      <c r="AA4191" s="42">
        <f>COUNTIF(Tabla2[APELLIDOS Y NOMBRES],Tabla2[[#This Row],[APELLIDOS Y NOMBRES]])</f>
        <v>0</v>
      </c>
      <c r="AB4191" s="42">
        <f>IF(Tabla2[[#This Row],[Trabajador]]&gt;1,1/Tabla2[[#This Row],[Trabajador]],Tabla2[[#This Row],[Trabajador]])</f>
        <v>0</v>
      </c>
      <c r="AC4191" t="str">
        <f>+IFERROR(IF(Tabla2[[#This Row],[FECHA CESE/BAJA]]="","No Aplica",IF(AND(MONTH(Tabla2[[#This Row],[FECHA CESE/BAJA]])=MONTH(TODAY()-30),YEAR(Tabla2[[#This Row],[FECHA CESE/BAJA]])=YEAR(TODAY())),MONTH(TODAY()-30)&amp;"-"&amp;YEAR(TODAY()),"Borrar")),"No aplica")</f>
        <v>No Aplica</v>
      </c>
      <c r="AD4191" t="str">
        <f>+IFERROR(IF(Tabla2[[#This Row],[FECHA INICIO DE LABORES EN OBRA]]="","No Aplica",IF(AND(MONTH(Tabla2[[#This Row],[FECHA INICIO DE LABORES EN OBRA]])=MONTH(TODAY()-30),YEAR(Tabla2[[#This Row],[FECHA INICIO DE LABORES EN OBRA]])=YEAR(TODAY())),MONTH(TODAY()-30)&amp;"-"&amp;YEAR(TODAY()),"No Aplica")),"No Aplica")</f>
        <v>No Aplica</v>
      </c>
    </row>
    <row r="4192" spans="1:30" x14ac:dyDescent="0.25">
      <c r="A4192" s="13"/>
      <c r="B4192" s="15"/>
      <c r="C4192" s="15"/>
      <c r="D4192" s="15"/>
      <c r="E4192" s="15"/>
      <c r="F4192" s="39"/>
      <c r="G4192" s="15"/>
      <c r="H4192" s="15"/>
      <c r="I4192" s="15"/>
      <c r="J4192" s="15"/>
      <c r="K4192" s="15"/>
      <c r="L4192" s="40"/>
      <c r="M4192" s="39"/>
      <c r="N4192" s="41"/>
      <c r="O4192" s="39"/>
      <c r="P4192" s="40"/>
      <c r="Q4192" s="40"/>
      <c r="R4192" s="40" t="str">
        <f>IFERROR(VLOOKUP(Tabla2[[#This Row],[CONTRATISTA PRNCIPAL]],Hoja1!$L$5:$M$9,2,FALSE),"CJV")</f>
        <v>CJV</v>
      </c>
      <c r="S4192" s="40" t="str">
        <f>IF(Tabla2[[#This Row],[EMPRESA]]=Tabla2[[#This Row],[CONTRATISTA PRNCIPAL]],"Principal","Secundaria")</f>
        <v>Principal</v>
      </c>
      <c r="T4192" s="42">
        <f>IFERROR(1/COUNTIF(Tabla2[CONTRATISTA PRNCIPAL],Tabla2[[#This Row],[CONTRATISTA PRNCIPAL]]),0)</f>
        <v>0</v>
      </c>
      <c r="U4192" s="43" t="str">
        <f>IF(((TODAY()-Tabla2[[#This Row],[FECHA NACIMIENTO]])/365)&lt;18,"Corregir", IF(((TODAY()-Tabla2[[#This Row],[FECHA NACIMIENTO]])/365)&gt;80, "Corregir",ROUNDDOWN(((TODAY()-Tabla2[[#This Row],[FECHA NACIMIENTO]])/365),0)))</f>
        <v>Corregir</v>
      </c>
      <c r="V41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2" s="44" t="str">
        <f>+IF(Tabla2[[#This Row],[Edad]]="Corregir","Corregir","Ok")</f>
        <v>Corregir</v>
      </c>
      <c r="X4192" s="42" t="str">
        <f>+IFERROR(VLOOKUP(Tabla2[[#This Row],[DISTRITO SEGÚN DNI]],Hoja1!$A$2:$B$32,2,FALSE),"No")</f>
        <v>No</v>
      </c>
      <c r="Y4192" s="42" t="str">
        <f>IF(OR(LOWER(Tabla2[[#This Row],[GENERO]])="masculino", LOWER(Tabla2[[#This Row],[GENERO]])="femenino"),"OK","Corregir")</f>
        <v>Corregir</v>
      </c>
      <c r="Z4192" s="42" t="str">
        <f>+IF(Tabla2[[#This Row],[Nro. DNI / CE]]="","Corregir",IF(LEN(Tabla2[[#This Row],[Nro. DNI / CE]])&gt;=8,"OK","Corregir"))</f>
        <v>Corregir</v>
      </c>
      <c r="AA4192" s="42">
        <f>COUNTIF(Tabla2[APELLIDOS Y NOMBRES],Tabla2[[#This Row],[APELLIDOS Y NOMBRES]])</f>
        <v>0</v>
      </c>
      <c r="AB4192" s="42">
        <f>IF(Tabla2[[#This Row],[Trabajador]]&gt;1,1/Tabla2[[#This Row],[Trabajador]],Tabla2[[#This Row],[Trabajador]])</f>
        <v>0</v>
      </c>
      <c r="AC4192" t="str">
        <f>+IFERROR(IF(Tabla2[[#This Row],[FECHA CESE/BAJA]]="","No Aplica",IF(AND(MONTH(Tabla2[[#This Row],[FECHA CESE/BAJA]])=MONTH(TODAY()-30),YEAR(Tabla2[[#This Row],[FECHA CESE/BAJA]])=YEAR(TODAY())),MONTH(TODAY()-30)&amp;"-"&amp;YEAR(TODAY()),"Borrar")),"No aplica")</f>
        <v>No Aplica</v>
      </c>
      <c r="AD4192" t="str">
        <f>+IFERROR(IF(Tabla2[[#This Row],[FECHA INICIO DE LABORES EN OBRA]]="","No Aplica",IF(AND(MONTH(Tabla2[[#This Row],[FECHA INICIO DE LABORES EN OBRA]])=MONTH(TODAY()-30),YEAR(Tabla2[[#This Row],[FECHA INICIO DE LABORES EN OBRA]])=YEAR(TODAY())),MONTH(TODAY()-30)&amp;"-"&amp;YEAR(TODAY()),"No Aplica")),"No Aplica")</f>
        <v>No Aplica</v>
      </c>
    </row>
    <row r="4193" spans="1:30" x14ac:dyDescent="0.25">
      <c r="A4193" s="13"/>
      <c r="B4193" s="15"/>
      <c r="C4193" s="15"/>
      <c r="D4193" s="15"/>
      <c r="E4193" s="15"/>
      <c r="F4193" s="39"/>
      <c r="G4193" s="15"/>
      <c r="H4193" s="15"/>
      <c r="I4193" s="15"/>
      <c r="J4193" s="15"/>
      <c r="K4193" s="15"/>
      <c r="L4193" s="40"/>
      <c r="M4193" s="39"/>
      <c r="N4193" s="41"/>
      <c r="O4193" s="39"/>
      <c r="P4193" s="40"/>
      <c r="Q4193" s="40"/>
      <c r="R4193" s="40" t="str">
        <f>IFERROR(VLOOKUP(Tabla2[[#This Row],[CONTRATISTA PRNCIPAL]],Hoja1!$L$5:$M$9,2,FALSE),"CJV")</f>
        <v>CJV</v>
      </c>
      <c r="S4193" s="40" t="str">
        <f>IF(Tabla2[[#This Row],[EMPRESA]]=Tabla2[[#This Row],[CONTRATISTA PRNCIPAL]],"Principal","Secundaria")</f>
        <v>Principal</v>
      </c>
      <c r="T4193" s="42">
        <f>IFERROR(1/COUNTIF(Tabla2[CONTRATISTA PRNCIPAL],Tabla2[[#This Row],[CONTRATISTA PRNCIPAL]]),0)</f>
        <v>0</v>
      </c>
      <c r="U4193" s="43" t="str">
        <f>IF(((TODAY()-Tabla2[[#This Row],[FECHA NACIMIENTO]])/365)&lt;18,"Corregir", IF(((TODAY()-Tabla2[[#This Row],[FECHA NACIMIENTO]])/365)&gt;80, "Corregir",ROUNDDOWN(((TODAY()-Tabla2[[#This Row],[FECHA NACIMIENTO]])/365),0)))</f>
        <v>Corregir</v>
      </c>
      <c r="V41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3" s="44" t="str">
        <f>+IF(Tabla2[[#This Row],[Edad]]="Corregir","Corregir","Ok")</f>
        <v>Corregir</v>
      </c>
      <c r="X4193" s="42" t="str">
        <f>+IFERROR(VLOOKUP(Tabla2[[#This Row],[DISTRITO SEGÚN DNI]],Hoja1!$A$2:$B$32,2,FALSE),"No")</f>
        <v>No</v>
      </c>
      <c r="Y4193" s="42" t="str">
        <f>IF(OR(LOWER(Tabla2[[#This Row],[GENERO]])="masculino", LOWER(Tabla2[[#This Row],[GENERO]])="femenino"),"OK","Corregir")</f>
        <v>Corregir</v>
      </c>
      <c r="Z4193" s="42" t="str">
        <f>+IF(Tabla2[[#This Row],[Nro. DNI / CE]]="","Corregir",IF(LEN(Tabla2[[#This Row],[Nro. DNI / CE]])&gt;=8,"OK","Corregir"))</f>
        <v>Corregir</v>
      </c>
      <c r="AA4193" s="42">
        <f>COUNTIF(Tabla2[APELLIDOS Y NOMBRES],Tabla2[[#This Row],[APELLIDOS Y NOMBRES]])</f>
        <v>0</v>
      </c>
      <c r="AB4193" s="42">
        <f>IF(Tabla2[[#This Row],[Trabajador]]&gt;1,1/Tabla2[[#This Row],[Trabajador]],Tabla2[[#This Row],[Trabajador]])</f>
        <v>0</v>
      </c>
      <c r="AC4193" t="str">
        <f>+IFERROR(IF(Tabla2[[#This Row],[FECHA CESE/BAJA]]="","No Aplica",IF(AND(MONTH(Tabla2[[#This Row],[FECHA CESE/BAJA]])=MONTH(TODAY()-30),YEAR(Tabla2[[#This Row],[FECHA CESE/BAJA]])=YEAR(TODAY())),MONTH(TODAY()-30)&amp;"-"&amp;YEAR(TODAY()),"Borrar")),"No aplica")</f>
        <v>No Aplica</v>
      </c>
      <c r="AD4193" t="str">
        <f>+IFERROR(IF(Tabla2[[#This Row],[FECHA INICIO DE LABORES EN OBRA]]="","No Aplica",IF(AND(MONTH(Tabla2[[#This Row],[FECHA INICIO DE LABORES EN OBRA]])=MONTH(TODAY()-30),YEAR(Tabla2[[#This Row],[FECHA INICIO DE LABORES EN OBRA]])=YEAR(TODAY())),MONTH(TODAY()-30)&amp;"-"&amp;YEAR(TODAY()),"No Aplica")),"No Aplica")</f>
        <v>No Aplica</v>
      </c>
    </row>
    <row r="4194" spans="1:30" x14ac:dyDescent="0.25">
      <c r="A4194" s="13"/>
      <c r="B4194" s="15"/>
      <c r="C4194" s="15"/>
      <c r="D4194" s="15"/>
      <c r="E4194" s="15"/>
      <c r="F4194" s="39"/>
      <c r="G4194" s="15"/>
      <c r="H4194" s="15"/>
      <c r="I4194" s="15"/>
      <c r="J4194" s="15"/>
      <c r="K4194" s="15"/>
      <c r="L4194" s="40"/>
      <c r="M4194" s="39"/>
      <c r="N4194" s="41"/>
      <c r="O4194" s="39"/>
      <c r="P4194" s="40"/>
      <c r="Q4194" s="40"/>
      <c r="R4194" s="40" t="str">
        <f>IFERROR(VLOOKUP(Tabla2[[#This Row],[CONTRATISTA PRNCIPAL]],Hoja1!$L$5:$M$9,2,FALSE),"CJV")</f>
        <v>CJV</v>
      </c>
      <c r="S4194" s="40" t="str">
        <f>IF(Tabla2[[#This Row],[EMPRESA]]=Tabla2[[#This Row],[CONTRATISTA PRNCIPAL]],"Principal","Secundaria")</f>
        <v>Principal</v>
      </c>
      <c r="T4194" s="42">
        <f>IFERROR(1/COUNTIF(Tabla2[CONTRATISTA PRNCIPAL],Tabla2[[#This Row],[CONTRATISTA PRNCIPAL]]),0)</f>
        <v>0</v>
      </c>
      <c r="U4194" s="43" t="str">
        <f>IF(((TODAY()-Tabla2[[#This Row],[FECHA NACIMIENTO]])/365)&lt;18,"Corregir", IF(((TODAY()-Tabla2[[#This Row],[FECHA NACIMIENTO]])/365)&gt;80, "Corregir",ROUNDDOWN(((TODAY()-Tabla2[[#This Row],[FECHA NACIMIENTO]])/365),0)))</f>
        <v>Corregir</v>
      </c>
      <c r="V41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4" s="44" t="str">
        <f>+IF(Tabla2[[#This Row],[Edad]]="Corregir","Corregir","Ok")</f>
        <v>Corregir</v>
      </c>
      <c r="X4194" s="42" t="str">
        <f>+IFERROR(VLOOKUP(Tabla2[[#This Row],[DISTRITO SEGÚN DNI]],Hoja1!$A$2:$B$32,2,FALSE),"No")</f>
        <v>No</v>
      </c>
      <c r="Y4194" s="42" t="str">
        <f>IF(OR(LOWER(Tabla2[[#This Row],[GENERO]])="masculino", LOWER(Tabla2[[#This Row],[GENERO]])="femenino"),"OK","Corregir")</f>
        <v>Corregir</v>
      </c>
      <c r="Z4194" s="42" t="str">
        <f>+IF(Tabla2[[#This Row],[Nro. DNI / CE]]="","Corregir",IF(LEN(Tabla2[[#This Row],[Nro. DNI / CE]])&gt;=8,"OK","Corregir"))</f>
        <v>Corregir</v>
      </c>
      <c r="AA4194" s="42">
        <f>COUNTIF(Tabla2[APELLIDOS Y NOMBRES],Tabla2[[#This Row],[APELLIDOS Y NOMBRES]])</f>
        <v>0</v>
      </c>
      <c r="AB4194" s="42">
        <f>IF(Tabla2[[#This Row],[Trabajador]]&gt;1,1/Tabla2[[#This Row],[Trabajador]],Tabla2[[#This Row],[Trabajador]])</f>
        <v>0</v>
      </c>
      <c r="AC4194" t="str">
        <f>+IFERROR(IF(Tabla2[[#This Row],[FECHA CESE/BAJA]]="","No Aplica",IF(AND(MONTH(Tabla2[[#This Row],[FECHA CESE/BAJA]])=MONTH(TODAY()-30),YEAR(Tabla2[[#This Row],[FECHA CESE/BAJA]])=YEAR(TODAY())),MONTH(TODAY()-30)&amp;"-"&amp;YEAR(TODAY()),"Borrar")),"No aplica")</f>
        <v>No Aplica</v>
      </c>
      <c r="AD4194" t="str">
        <f>+IFERROR(IF(Tabla2[[#This Row],[FECHA INICIO DE LABORES EN OBRA]]="","No Aplica",IF(AND(MONTH(Tabla2[[#This Row],[FECHA INICIO DE LABORES EN OBRA]])=MONTH(TODAY()-30),YEAR(Tabla2[[#This Row],[FECHA INICIO DE LABORES EN OBRA]])=YEAR(TODAY())),MONTH(TODAY()-30)&amp;"-"&amp;YEAR(TODAY()),"No Aplica")),"No Aplica")</f>
        <v>No Aplica</v>
      </c>
    </row>
    <row r="4195" spans="1:30" x14ac:dyDescent="0.25">
      <c r="A4195" s="13"/>
      <c r="B4195" s="15"/>
      <c r="C4195" s="15"/>
      <c r="D4195" s="15"/>
      <c r="E4195" s="15"/>
      <c r="F4195" s="39"/>
      <c r="G4195" s="15"/>
      <c r="H4195" s="15"/>
      <c r="I4195" s="15"/>
      <c r="J4195" s="15"/>
      <c r="K4195" s="15"/>
      <c r="L4195" s="40"/>
      <c r="M4195" s="39"/>
      <c r="N4195" s="41"/>
      <c r="O4195" s="39"/>
      <c r="P4195" s="40"/>
      <c r="Q4195" s="40"/>
      <c r="R4195" s="40" t="str">
        <f>IFERROR(VLOOKUP(Tabla2[[#This Row],[CONTRATISTA PRNCIPAL]],Hoja1!$L$5:$M$9,2,FALSE),"CJV")</f>
        <v>CJV</v>
      </c>
      <c r="S4195" s="40" t="str">
        <f>IF(Tabla2[[#This Row],[EMPRESA]]=Tabla2[[#This Row],[CONTRATISTA PRNCIPAL]],"Principal","Secundaria")</f>
        <v>Principal</v>
      </c>
      <c r="T4195" s="42">
        <f>IFERROR(1/COUNTIF(Tabla2[CONTRATISTA PRNCIPAL],Tabla2[[#This Row],[CONTRATISTA PRNCIPAL]]),0)</f>
        <v>0</v>
      </c>
      <c r="U4195" s="43" t="str">
        <f>IF(((TODAY()-Tabla2[[#This Row],[FECHA NACIMIENTO]])/365)&lt;18,"Corregir", IF(((TODAY()-Tabla2[[#This Row],[FECHA NACIMIENTO]])/365)&gt;80, "Corregir",ROUNDDOWN(((TODAY()-Tabla2[[#This Row],[FECHA NACIMIENTO]])/365),0)))</f>
        <v>Corregir</v>
      </c>
      <c r="V41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5" s="44" t="str">
        <f>+IF(Tabla2[[#This Row],[Edad]]="Corregir","Corregir","Ok")</f>
        <v>Corregir</v>
      </c>
      <c r="X4195" s="42" t="str">
        <f>+IFERROR(VLOOKUP(Tabla2[[#This Row],[DISTRITO SEGÚN DNI]],Hoja1!$A$2:$B$32,2,FALSE),"No")</f>
        <v>No</v>
      </c>
      <c r="Y4195" s="42" t="str">
        <f>IF(OR(LOWER(Tabla2[[#This Row],[GENERO]])="masculino", LOWER(Tabla2[[#This Row],[GENERO]])="femenino"),"OK","Corregir")</f>
        <v>Corregir</v>
      </c>
      <c r="Z4195" s="42" t="str">
        <f>+IF(Tabla2[[#This Row],[Nro. DNI / CE]]="","Corregir",IF(LEN(Tabla2[[#This Row],[Nro. DNI / CE]])&gt;=8,"OK","Corregir"))</f>
        <v>Corregir</v>
      </c>
      <c r="AA4195" s="42">
        <f>COUNTIF(Tabla2[APELLIDOS Y NOMBRES],Tabla2[[#This Row],[APELLIDOS Y NOMBRES]])</f>
        <v>0</v>
      </c>
      <c r="AB4195" s="42">
        <f>IF(Tabla2[[#This Row],[Trabajador]]&gt;1,1/Tabla2[[#This Row],[Trabajador]],Tabla2[[#This Row],[Trabajador]])</f>
        <v>0</v>
      </c>
      <c r="AC4195" t="str">
        <f>+IFERROR(IF(Tabla2[[#This Row],[FECHA CESE/BAJA]]="","No Aplica",IF(AND(MONTH(Tabla2[[#This Row],[FECHA CESE/BAJA]])=MONTH(TODAY()-30),YEAR(Tabla2[[#This Row],[FECHA CESE/BAJA]])=YEAR(TODAY())),MONTH(TODAY()-30)&amp;"-"&amp;YEAR(TODAY()),"Borrar")),"No aplica")</f>
        <v>No Aplica</v>
      </c>
      <c r="AD4195" t="str">
        <f>+IFERROR(IF(Tabla2[[#This Row],[FECHA INICIO DE LABORES EN OBRA]]="","No Aplica",IF(AND(MONTH(Tabla2[[#This Row],[FECHA INICIO DE LABORES EN OBRA]])=MONTH(TODAY()-30),YEAR(Tabla2[[#This Row],[FECHA INICIO DE LABORES EN OBRA]])=YEAR(TODAY())),MONTH(TODAY()-30)&amp;"-"&amp;YEAR(TODAY()),"No Aplica")),"No Aplica")</f>
        <v>No Aplica</v>
      </c>
    </row>
    <row r="4196" spans="1:30" x14ac:dyDescent="0.25">
      <c r="A4196" s="13"/>
      <c r="B4196" s="15"/>
      <c r="C4196" s="15"/>
      <c r="D4196" s="15"/>
      <c r="E4196" s="15"/>
      <c r="F4196" s="39"/>
      <c r="G4196" s="15"/>
      <c r="H4196" s="15"/>
      <c r="I4196" s="15"/>
      <c r="J4196" s="15"/>
      <c r="K4196" s="15"/>
      <c r="L4196" s="40"/>
      <c r="M4196" s="39"/>
      <c r="N4196" s="41"/>
      <c r="O4196" s="39"/>
      <c r="P4196" s="40"/>
      <c r="Q4196" s="40"/>
      <c r="R4196" s="40" t="str">
        <f>IFERROR(VLOOKUP(Tabla2[[#This Row],[CONTRATISTA PRNCIPAL]],Hoja1!$L$5:$M$9,2,FALSE),"CJV")</f>
        <v>CJV</v>
      </c>
      <c r="S4196" s="40" t="str">
        <f>IF(Tabla2[[#This Row],[EMPRESA]]=Tabla2[[#This Row],[CONTRATISTA PRNCIPAL]],"Principal","Secundaria")</f>
        <v>Principal</v>
      </c>
      <c r="T4196" s="42">
        <f>IFERROR(1/COUNTIF(Tabla2[CONTRATISTA PRNCIPAL],Tabla2[[#This Row],[CONTRATISTA PRNCIPAL]]),0)</f>
        <v>0</v>
      </c>
      <c r="U4196" s="43" t="str">
        <f>IF(((TODAY()-Tabla2[[#This Row],[FECHA NACIMIENTO]])/365)&lt;18,"Corregir", IF(((TODAY()-Tabla2[[#This Row],[FECHA NACIMIENTO]])/365)&gt;80, "Corregir",ROUNDDOWN(((TODAY()-Tabla2[[#This Row],[FECHA NACIMIENTO]])/365),0)))</f>
        <v>Corregir</v>
      </c>
      <c r="V41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6" s="44" t="str">
        <f>+IF(Tabla2[[#This Row],[Edad]]="Corregir","Corregir","Ok")</f>
        <v>Corregir</v>
      </c>
      <c r="X4196" s="42" t="str">
        <f>+IFERROR(VLOOKUP(Tabla2[[#This Row],[DISTRITO SEGÚN DNI]],Hoja1!$A$2:$B$32,2,FALSE),"No")</f>
        <v>No</v>
      </c>
      <c r="Y4196" s="42" t="str">
        <f>IF(OR(LOWER(Tabla2[[#This Row],[GENERO]])="masculino", LOWER(Tabla2[[#This Row],[GENERO]])="femenino"),"OK","Corregir")</f>
        <v>Corregir</v>
      </c>
      <c r="Z4196" s="42" t="str">
        <f>+IF(Tabla2[[#This Row],[Nro. DNI / CE]]="","Corregir",IF(LEN(Tabla2[[#This Row],[Nro. DNI / CE]])&gt;=8,"OK","Corregir"))</f>
        <v>Corregir</v>
      </c>
      <c r="AA4196" s="42">
        <f>COUNTIF(Tabla2[APELLIDOS Y NOMBRES],Tabla2[[#This Row],[APELLIDOS Y NOMBRES]])</f>
        <v>0</v>
      </c>
      <c r="AB4196" s="42">
        <f>IF(Tabla2[[#This Row],[Trabajador]]&gt;1,1/Tabla2[[#This Row],[Trabajador]],Tabla2[[#This Row],[Trabajador]])</f>
        <v>0</v>
      </c>
      <c r="AC4196" t="str">
        <f>+IFERROR(IF(Tabla2[[#This Row],[FECHA CESE/BAJA]]="","No Aplica",IF(AND(MONTH(Tabla2[[#This Row],[FECHA CESE/BAJA]])=MONTH(TODAY()-30),YEAR(Tabla2[[#This Row],[FECHA CESE/BAJA]])=YEAR(TODAY())),MONTH(TODAY()-30)&amp;"-"&amp;YEAR(TODAY()),"Borrar")),"No aplica")</f>
        <v>No Aplica</v>
      </c>
      <c r="AD4196" t="str">
        <f>+IFERROR(IF(Tabla2[[#This Row],[FECHA INICIO DE LABORES EN OBRA]]="","No Aplica",IF(AND(MONTH(Tabla2[[#This Row],[FECHA INICIO DE LABORES EN OBRA]])=MONTH(TODAY()-30),YEAR(Tabla2[[#This Row],[FECHA INICIO DE LABORES EN OBRA]])=YEAR(TODAY())),MONTH(TODAY()-30)&amp;"-"&amp;YEAR(TODAY()),"No Aplica")),"No Aplica")</f>
        <v>No Aplica</v>
      </c>
    </row>
    <row r="4197" spans="1:30" x14ac:dyDescent="0.25">
      <c r="A4197" s="13"/>
      <c r="B4197" s="15"/>
      <c r="C4197" s="15"/>
      <c r="D4197" s="15"/>
      <c r="E4197" s="15"/>
      <c r="F4197" s="39"/>
      <c r="G4197" s="15"/>
      <c r="H4197" s="15"/>
      <c r="I4197" s="15"/>
      <c r="J4197" s="15"/>
      <c r="K4197" s="15"/>
      <c r="L4197" s="40"/>
      <c r="M4197" s="39"/>
      <c r="N4197" s="41"/>
      <c r="O4197" s="39"/>
      <c r="P4197" s="40"/>
      <c r="Q4197" s="40"/>
      <c r="R4197" s="40" t="str">
        <f>IFERROR(VLOOKUP(Tabla2[[#This Row],[CONTRATISTA PRNCIPAL]],Hoja1!$L$5:$M$9,2,FALSE),"CJV")</f>
        <v>CJV</v>
      </c>
      <c r="S4197" s="40" t="str">
        <f>IF(Tabla2[[#This Row],[EMPRESA]]=Tabla2[[#This Row],[CONTRATISTA PRNCIPAL]],"Principal","Secundaria")</f>
        <v>Principal</v>
      </c>
      <c r="T4197" s="42">
        <f>IFERROR(1/COUNTIF(Tabla2[CONTRATISTA PRNCIPAL],Tabla2[[#This Row],[CONTRATISTA PRNCIPAL]]),0)</f>
        <v>0</v>
      </c>
      <c r="U4197" s="43" t="str">
        <f>IF(((TODAY()-Tabla2[[#This Row],[FECHA NACIMIENTO]])/365)&lt;18,"Corregir", IF(((TODAY()-Tabla2[[#This Row],[FECHA NACIMIENTO]])/365)&gt;80, "Corregir",ROUNDDOWN(((TODAY()-Tabla2[[#This Row],[FECHA NACIMIENTO]])/365),0)))</f>
        <v>Corregir</v>
      </c>
      <c r="V41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7" s="44" t="str">
        <f>+IF(Tabla2[[#This Row],[Edad]]="Corregir","Corregir","Ok")</f>
        <v>Corregir</v>
      </c>
      <c r="X4197" s="42" t="str">
        <f>+IFERROR(VLOOKUP(Tabla2[[#This Row],[DISTRITO SEGÚN DNI]],Hoja1!$A$2:$B$32,2,FALSE),"No")</f>
        <v>No</v>
      </c>
      <c r="Y4197" s="42" t="str">
        <f>IF(OR(LOWER(Tabla2[[#This Row],[GENERO]])="masculino", LOWER(Tabla2[[#This Row],[GENERO]])="femenino"),"OK","Corregir")</f>
        <v>Corregir</v>
      </c>
      <c r="Z4197" s="42" t="str">
        <f>+IF(Tabla2[[#This Row],[Nro. DNI / CE]]="","Corregir",IF(LEN(Tabla2[[#This Row],[Nro. DNI / CE]])&gt;=8,"OK","Corregir"))</f>
        <v>Corregir</v>
      </c>
      <c r="AA4197" s="42">
        <f>COUNTIF(Tabla2[APELLIDOS Y NOMBRES],Tabla2[[#This Row],[APELLIDOS Y NOMBRES]])</f>
        <v>0</v>
      </c>
      <c r="AB4197" s="42">
        <f>IF(Tabla2[[#This Row],[Trabajador]]&gt;1,1/Tabla2[[#This Row],[Trabajador]],Tabla2[[#This Row],[Trabajador]])</f>
        <v>0</v>
      </c>
      <c r="AC4197" t="str">
        <f>+IFERROR(IF(Tabla2[[#This Row],[FECHA CESE/BAJA]]="","No Aplica",IF(AND(MONTH(Tabla2[[#This Row],[FECHA CESE/BAJA]])=MONTH(TODAY()-30),YEAR(Tabla2[[#This Row],[FECHA CESE/BAJA]])=YEAR(TODAY())),MONTH(TODAY()-30)&amp;"-"&amp;YEAR(TODAY()),"Borrar")),"No aplica")</f>
        <v>No Aplica</v>
      </c>
      <c r="AD4197" t="str">
        <f>+IFERROR(IF(Tabla2[[#This Row],[FECHA INICIO DE LABORES EN OBRA]]="","No Aplica",IF(AND(MONTH(Tabla2[[#This Row],[FECHA INICIO DE LABORES EN OBRA]])=MONTH(TODAY()-30),YEAR(Tabla2[[#This Row],[FECHA INICIO DE LABORES EN OBRA]])=YEAR(TODAY())),MONTH(TODAY()-30)&amp;"-"&amp;YEAR(TODAY()),"No Aplica")),"No Aplica")</f>
        <v>No Aplica</v>
      </c>
    </row>
    <row r="4198" spans="1:30" x14ac:dyDescent="0.25">
      <c r="A4198" s="13"/>
      <c r="B4198" s="15"/>
      <c r="C4198" s="15"/>
      <c r="D4198" s="15"/>
      <c r="E4198" s="15"/>
      <c r="F4198" s="39"/>
      <c r="G4198" s="15"/>
      <c r="H4198" s="15"/>
      <c r="I4198" s="15"/>
      <c r="J4198" s="15"/>
      <c r="K4198" s="15"/>
      <c r="L4198" s="40"/>
      <c r="M4198" s="39"/>
      <c r="N4198" s="41"/>
      <c r="O4198" s="39"/>
      <c r="P4198" s="40"/>
      <c r="Q4198" s="40"/>
      <c r="R4198" s="40" t="str">
        <f>IFERROR(VLOOKUP(Tabla2[[#This Row],[CONTRATISTA PRNCIPAL]],Hoja1!$L$5:$M$9,2,FALSE),"CJV")</f>
        <v>CJV</v>
      </c>
      <c r="S4198" s="40" t="str">
        <f>IF(Tabla2[[#This Row],[EMPRESA]]=Tabla2[[#This Row],[CONTRATISTA PRNCIPAL]],"Principal","Secundaria")</f>
        <v>Principal</v>
      </c>
      <c r="T4198" s="42">
        <f>IFERROR(1/COUNTIF(Tabla2[CONTRATISTA PRNCIPAL],Tabla2[[#This Row],[CONTRATISTA PRNCIPAL]]),0)</f>
        <v>0</v>
      </c>
      <c r="U4198" s="43" t="str">
        <f>IF(((TODAY()-Tabla2[[#This Row],[FECHA NACIMIENTO]])/365)&lt;18,"Corregir", IF(((TODAY()-Tabla2[[#This Row],[FECHA NACIMIENTO]])/365)&gt;80, "Corregir",ROUNDDOWN(((TODAY()-Tabla2[[#This Row],[FECHA NACIMIENTO]])/365),0)))</f>
        <v>Corregir</v>
      </c>
      <c r="V41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8" s="44" t="str">
        <f>+IF(Tabla2[[#This Row],[Edad]]="Corregir","Corregir","Ok")</f>
        <v>Corregir</v>
      </c>
      <c r="X4198" s="42" t="str">
        <f>+IFERROR(VLOOKUP(Tabla2[[#This Row],[DISTRITO SEGÚN DNI]],Hoja1!$A$2:$B$32,2,FALSE),"No")</f>
        <v>No</v>
      </c>
      <c r="Y4198" s="42" t="str">
        <f>IF(OR(LOWER(Tabla2[[#This Row],[GENERO]])="masculino", LOWER(Tabla2[[#This Row],[GENERO]])="femenino"),"OK","Corregir")</f>
        <v>Corregir</v>
      </c>
      <c r="Z4198" s="42" t="str">
        <f>+IF(Tabla2[[#This Row],[Nro. DNI / CE]]="","Corregir",IF(LEN(Tabla2[[#This Row],[Nro. DNI / CE]])&gt;=8,"OK","Corregir"))</f>
        <v>Corregir</v>
      </c>
      <c r="AA4198" s="42">
        <f>COUNTIF(Tabla2[APELLIDOS Y NOMBRES],Tabla2[[#This Row],[APELLIDOS Y NOMBRES]])</f>
        <v>0</v>
      </c>
      <c r="AB4198" s="42">
        <f>IF(Tabla2[[#This Row],[Trabajador]]&gt;1,1/Tabla2[[#This Row],[Trabajador]],Tabla2[[#This Row],[Trabajador]])</f>
        <v>0</v>
      </c>
      <c r="AC4198" t="str">
        <f>+IFERROR(IF(Tabla2[[#This Row],[FECHA CESE/BAJA]]="","No Aplica",IF(AND(MONTH(Tabla2[[#This Row],[FECHA CESE/BAJA]])=MONTH(TODAY()-30),YEAR(Tabla2[[#This Row],[FECHA CESE/BAJA]])=YEAR(TODAY())),MONTH(TODAY()-30)&amp;"-"&amp;YEAR(TODAY()),"Borrar")),"No aplica")</f>
        <v>No Aplica</v>
      </c>
      <c r="AD4198" t="str">
        <f>+IFERROR(IF(Tabla2[[#This Row],[FECHA INICIO DE LABORES EN OBRA]]="","No Aplica",IF(AND(MONTH(Tabla2[[#This Row],[FECHA INICIO DE LABORES EN OBRA]])=MONTH(TODAY()-30),YEAR(Tabla2[[#This Row],[FECHA INICIO DE LABORES EN OBRA]])=YEAR(TODAY())),MONTH(TODAY()-30)&amp;"-"&amp;YEAR(TODAY()),"No Aplica")),"No Aplica")</f>
        <v>No Aplica</v>
      </c>
    </row>
    <row r="4199" spans="1:30" x14ac:dyDescent="0.25">
      <c r="A4199" s="13"/>
      <c r="B4199" s="15"/>
      <c r="C4199" s="15"/>
      <c r="D4199" s="15"/>
      <c r="E4199" s="15"/>
      <c r="F4199" s="39"/>
      <c r="G4199" s="15"/>
      <c r="H4199" s="15"/>
      <c r="I4199" s="15"/>
      <c r="J4199" s="15"/>
      <c r="K4199" s="15"/>
      <c r="L4199" s="40"/>
      <c r="M4199" s="39"/>
      <c r="N4199" s="41"/>
      <c r="O4199" s="39"/>
      <c r="P4199" s="40"/>
      <c r="Q4199" s="40"/>
      <c r="R4199" s="40" t="str">
        <f>IFERROR(VLOOKUP(Tabla2[[#This Row],[CONTRATISTA PRNCIPAL]],Hoja1!$L$5:$M$9,2,FALSE),"CJV")</f>
        <v>CJV</v>
      </c>
      <c r="S4199" s="40" t="str">
        <f>IF(Tabla2[[#This Row],[EMPRESA]]=Tabla2[[#This Row],[CONTRATISTA PRNCIPAL]],"Principal","Secundaria")</f>
        <v>Principal</v>
      </c>
      <c r="T4199" s="42">
        <f>IFERROR(1/COUNTIF(Tabla2[CONTRATISTA PRNCIPAL],Tabla2[[#This Row],[CONTRATISTA PRNCIPAL]]),0)</f>
        <v>0</v>
      </c>
      <c r="U4199" s="43" t="str">
        <f>IF(((TODAY()-Tabla2[[#This Row],[FECHA NACIMIENTO]])/365)&lt;18,"Corregir", IF(((TODAY()-Tabla2[[#This Row],[FECHA NACIMIENTO]])/365)&gt;80, "Corregir",ROUNDDOWN(((TODAY()-Tabla2[[#This Row],[FECHA NACIMIENTO]])/365),0)))</f>
        <v>Corregir</v>
      </c>
      <c r="V41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199" s="44" t="str">
        <f>+IF(Tabla2[[#This Row],[Edad]]="Corregir","Corregir","Ok")</f>
        <v>Corregir</v>
      </c>
      <c r="X4199" s="42" t="str">
        <f>+IFERROR(VLOOKUP(Tabla2[[#This Row],[DISTRITO SEGÚN DNI]],Hoja1!$A$2:$B$32,2,FALSE),"No")</f>
        <v>No</v>
      </c>
      <c r="Y4199" s="42" t="str">
        <f>IF(OR(LOWER(Tabla2[[#This Row],[GENERO]])="masculino", LOWER(Tabla2[[#This Row],[GENERO]])="femenino"),"OK","Corregir")</f>
        <v>Corregir</v>
      </c>
      <c r="Z4199" s="42" t="str">
        <f>+IF(Tabla2[[#This Row],[Nro. DNI / CE]]="","Corregir",IF(LEN(Tabla2[[#This Row],[Nro. DNI / CE]])&gt;=8,"OK","Corregir"))</f>
        <v>Corregir</v>
      </c>
      <c r="AA4199" s="42">
        <f>COUNTIF(Tabla2[APELLIDOS Y NOMBRES],Tabla2[[#This Row],[APELLIDOS Y NOMBRES]])</f>
        <v>0</v>
      </c>
      <c r="AB4199" s="42">
        <f>IF(Tabla2[[#This Row],[Trabajador]]&gt;1,1/Tabla2[[#This Row],[Trabajador]],Tabla2[[#This Row],[Trabajador]])</f>
        <v>0</v>
      </c>
      <c r="AC4199" t="str">
        <f>+IFERROR(IF(Tabla2[[#This Row],[FECHA CESE/BAJA]]="","No Aplica",IF(AND(MONTH(Tabla2[[#This Row],[FECHA CESE/BAJA]])=MONTH(TODAY()-30),YEAR(Tabla2[[#This Row],[FECHA CESE/BAJA]])=YEAR(TODAY())),MONTH(TODAY()-30)&amp;"-"&amp;YEAR(TODAY()),"Borrar")),"No aplica")</f>
        <v>No Aplica</v>
      </c>
      <c r="AD4199" t="str">
        <f>+IFERROR(IF(Tabla2[[#This Row],[FECHA INICIO DE LABORES EN OBRA]]="","No Aplica",IF(AND(MONTH(Tabla2[[#This Row],[FECHA INICIO DE LABORES EN OBRA]])=MONTH(TODAY()-30),YEAR(Tabla2[[#This Row],[FECHA INICIO DE LABORES EN OBRA]])=YEAR(TODAY())),MONTH(TODAY()-30)&amp;"-"&amp;YEAR(TODAY()),"No Aplica")),"No Aplica")</f>
        <v>No Aplica</v>
      </c>
    </row>
    <row r="4200" spans="1:30" x14ac:dyDescent="0.25">
      <c r="A4200" s="13"/>
      <c r="B4200" s="15"/>
      <c r="C4200" s="15"/>
      <c r="D4200" s="15"/>
      <c r="E4200" s="15"/>
      <c r="F4200" s="39"/>
      <c r="G4200" s="15"/>
      <c r="H4200" s="15"/>
      <c r="I4200" s="15"/>
      <c r="J4200" s="15"/>
      <c r="K4200" s="15"/>
      <c r="L4200" s="40"/>
      <c r="M4200" s="39"/>
      <c r="N4200" s="41"/>
      <c r="O4200" s="39"/>
      <c r="P4200" s="40"/>
      <c r="Q4200" s="40"/>
      <c r="R4200" s="40" t="str">
        <f>IFERROR(VLOOKUP(Tabla2[[#This Row],[CONTRATISTA PRNCIPAL]],Hoja1!$L$5:$M$9,2,FALSE),"CJV")</f>
        <v>CJV</v>
      </c>
      <c r="S4200" s="40" t="str">
        <f>IF(Tabla2[[#This Row],[EMPRESA]]=Tabla2[[#This Row],[CONTRATISTA PRNCIPAL]],"Principal","Secundaria")</f>
        <v>Principal</v>
      </c>
      <c r="T4200" s="42">
        <f>IFERROR(1/COUNTIF(Tabla2[CONTRATISTA PRNCIPAL],Tabla2[[#This Row],[CONTRATISTA PRNCIPAL]]),0)</f>
        <v>0</v>
      </c>
      <c r="U4200" s="43" t="str">
        <f>IF(((TODAY()-Tabla2[[#This Row],[FECHA NACIMIENTO]])/365)&lt;18,"Corregir", IF(((TODAY()-Tabla2[[#This Row],[FECHA NACIMIENTO]])/365)&gt;80, "Corregir",ROUNDDOWN(((TODAY()-Tabla2[[#This Row],[FECHA NACIMIENTO]])/365),0)))</f>
        <v>Corregir</v>
      </c>
      <c r="V42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0" s="44" t="str">
        <f>+IF(Tabla2[[#This Row],[Edad]]="Corregir","Corregir","Ok")</f>
        <v>Corregir</v>
      </c>
      <c r="X4200" s="42" t="str">
        <f>+IFERROR(VLOOKUP(Tabla2[[#This Row],[DISTRITO SEGÚN DNI]],Hoja1!$A$2:$B$32,2,FALSE),"No")</f>
        <v>No</v>
      </c>
      <c r="Y4200" s="42" t="str">
        <f>IF(OR(LOWER(Tabla2[[#This Row],[GENERO]])="masculino", LOWER(Tabla2[[#This Row],[GENERO]])="femenino"),"OK","Corregir")</f>
        <v>Corregir</v>
      </c>
      <c r="Z4200" s="42" t="str">
        <f>+IF(Tabla2[[#This Row],[Nro. DNI / CE]]="","Corregir",IF(LEN(Tabla2[[#This Row],[Nro. DNI / CE]])&gt;=8,"OK","Corregir"))</f>
        <v>Corregir</v>
      </c>
      <c r="AA4200" s="42">
        <f>COUNTIF(Tabla2[APELLIDOS Y NOMBRES],Tabla2[[#This Row],[APELLIDOS Y NOMBRES]])</f>
        <v>0</v>
      </c>
      <c r="AB4200" s="42">
        <f>IF(Tabla2[[#This Row],[Trabajador]]&gt;1,1/Tabla2[[#This Row],[Trabajador]],Tabla2[[#This Row],[Trabajador]])</f>
        <v>0</v>
      </c>
      <c r="AC4200" t="str">
        <f>+IFERROR(IF(Tabla2[[#This Row],[FECHA CESE/BAJA]]="","No Aplica",IF(AND(MONTH(Tabla2[[#This Row],[FECHA CESE/BAJA]])=MONTH(TODAY()-30),YEAR(Tabla2[[#This Row],[FECHA CESE/BAJA]])=YEAR(TODAY())),MONTH(TODAY()-30)&amp;"-"&amp;YEAR(TODAY()),"Borrar")),"No aplica")</f>
        <v>No Aplica</v>
      </c>
      <c r="AD4200" t="str">
        <f>+IFERROR(IF(Tabla2[[#This Row],[FECHA INICIO DE LABORES EN OBRA]]="","No Aplica",IF(AND(MONTH(Tabla2[[#This Row],[FECHA INICIO DE LABORES EN OBRA]])=MONTH(TODAY()-30),YEAR(Tabla2[[#This Row],[FECHA INICIO DE LABORES EN OBRA]])=YEAR(TODAY())),MONTH(TODAY()-30)&amp;"-"&amp;YEAR(TODAY()),"No Aplica")),"No Aplica")</f>
        <v>No Aplica</v>
      </c>
    </row>
    <row r="4201" spans="1:30" x14ac:dyDescent="0.25">
      <c r="A4201" s="13"/>
      <c r="B4201" s="15"/>
      <c r="C4201" s="15"/>
      <c r="D4201" s="15"/>
      <c r="E4201" s="15"/>
      <c r="F4201" s="39"/>
      <c r="G4201" s="15"/>
      <c r="H4201" s="15"/>
      <c r="I4201" s="15"/>
      <c r="J4201" s="15"/>
      <c r="K4201" s="15"/>
      <c r="L4201" s="40"/>
      <c r="M4201" s="39"/>
      <c r="N4201" s="41"/>
      <c r="O4201" s="39"/>
      <c r="P4201" s="40"/>
      <c r="Q4201" s="40"/>
      <c r="R4201" s="40" t="str">
        <f>IFERROR(VLOOKUP(Tabla2[[#This Row],[CONTRATISTA PRNCIPAL]],Hoja1!$L$5:$M$9,2,FALSE),"CJV")</f>
        <v>CJV</v>
      </c>
      <c r="S4201" s="40" t="str">
        <f>IF(Tabla2[[#This Row],[EMPRESA]]=Tabla2[[#This Row],[CONTRATISTA PRNCIPAL]],"Principal","Secundaria")</f>
        <v>Principal</v>
      </c>
      <c r="T4201" s="42">
        <f>IFERROR(1/COUNTIF(Tabla2[CONTRATISTA PRNCIPAL],Tabla2[[#This Row],[CONTRATISTA PRNCIPAL]]),0)</f>
        <v>0</v>
      </c>
      <c r="U4201" s="43" t="str">
        <f>IF(((TODAY()-Tabla2[[#This Row],[FECHA NACIMIENTO]])/365)&lt;18,"Corregir", IF(((TODAY()-Tabla2[[#This Row],[FECHA NACIMIENTO]])/365)&gt;80, "Corregir",ROUNDDOWN(((TODAY()-Tabla2[[#This Row],[FECHA NACIMIENTO]])/365),0)))</f>
        <v>Corregir</v>
      </c>
      <c r="V42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1" s="44" t="str">
        <f>+IF(Tabla2[[#This Row],[Edad]]="Corregir","Corregir","Ok")</f>
        <v>Corregir</v>
      </c>
      <c r="X4201" s="42" t="str">
        <f>+IFERROR(VLOOKUP(Tabla2[[#This Row],[DISTRITO SEGÚN DNI]],Hoja1!$A$2:$B$32,2,FALSE),"No")</f>
        <v>No</v>
      </c>
      <c r="Y4201" s="42" t="str">
        <f>IF(OR(LOWER(Tabla2[[#This Row],[GENERO]])="masculino", LOWER(Tabla2[[#This Row],[GENERO]])="femenino"),"OK","Corregir")</f>
        <v>Corregir</v>
      </c>
      <c r="Z4201" s="42" t="str">
        <f>+IF(Tabla2[[#This Row],[Nro. DNI / CE]]="","Corregir",IF(LEN(Tabla2[[#This Row],[Nro. DNI / CE]])&gt;=8,"OK","Corregir"))</f>
        <v>Corregir</v>
      </c>
      <c r="AA4201" s="42">
        <f>COUNTIF(Tabla2[APELLIDOS Y NOMBRES],Tabla2[[#This Row],[APELLIDOS Y NOMBRES]])</f>
        <v>0</v>
      </c>
      <c r="AB4201" s="42">
        <f>IF(Tabla2[[#This Row],[Trabajador]]&gt;1,1/Tabla2[[#This Row],[Trabajador]],Tabla2[[#This Row],[Trabajador]])</f>
        <v>0</v>
      </c>
      <c r="AC4201" t="str">
        <f>+IFERROR(IF(Tabla2[[#This Row],[FECHA CESE/BAJA]]="","No Aplica",IF(AND(MONTH(Tabla2[[#This Row],[FECHA CESE/BAJA]])=MONTH(TODAY()-30),YEAR(Tabla2[[#This Row],[FECHA CESE/BAJA]])=YEAR(TODAY())),MONTH(TODAY()-30)&amp;"-"&amp;YEAR(TODAY()),"Borrar")),"No aplica")</f>
        <v>No Aplica</v>
      </c>
      <c r="AD4201" t="str">
        <f>+IFERROR(IF(Tabla2[[#This Row],[FECHA INICIO DE LABORES EN OBRA]]="","No Aplica",IF(AND(MONTH(Tabla2[[#This Row],[FECHA INICIO DE LABORES EN OBRA]])=MONTH(TODAY()-30),YEAR(Tabla2[[#This Row],[FECHA INICIO DE LABORES EN OBRA]])=YEAR(TODAY())),MONTH(TODAY()-30)&amp;"-"&amp;YEAR(TODAY()),"No Aplica")),"No Aplica")</f>
        <v>No Aplica</v>
      </c>
    </row>
    <row r="4202" spans="1:30" x14ac:dyDescent="0.25">
      <c r="A4202" s="13"/>
      <c r="B4202" s="15"/>
      <c r="C4202" s="15"/>
      <c r="D4202" s="15"/>
      <c r="E4202" s="15"/>
      <c r="F4202" s="39"/>
      <c r="G4202" s="15"/>
      <c r="H4202" s="15"/>
      <c r="I4202" s="15"/>
      <c r="J4202" s="15"/>
      <c r="K4202" s="15"/>
      <c r="L4202" s="40"/>
      <c r="M4202" s="39"/>
      <c r="N4202" s="41"/>
      <c r="O4202" s="39"/>
      <c r="P4202" s="40"/>
      <c r="Q4202" s="40"/>
      <c r="R4202" s="40" t="str">
        <f>IFERROR(VLOOKUP(Tabla2[[#This Row],[CONTRATISTA PRNCIPAL]],Hoja1!$L$5:$M$9,2,FALSE),"CJV")</f>
        <v>CJV</v>
      </c>
      <c r="S4202" s="40" t="str">
        <f>IF(Tabla2[[#This Row],[EMPRESA]]=Tabla2[[#This Row],[CONTRATISTA PRNCIPAL]],"Principal","Secundaria")</f>
        <v>Principal</v>
      </c>
      <c r="T4202" s="42">
        <f>IFERROR(1/COUNTIF(Tabla2[CONTRATISTA PRNCIPAL],Tabla2[[#This Row],[CONTRATISTA PRNCIPAL]]),0)</f>
        <v>0</v>
      </c>
      <c r="U4202" s="43" t="str">
        <f>IF(((TODAY()-Tabla2[[#This Row],[FECHA NACIMIENTO]])/365)&lt;18,"Corregir", IF(((TODAY()-Tabla2[[#This Row],[FECHA NACIMIENTO]])/365)&gt;80, "Corregir",ROUNDDOWN(((TODAY()-Tabla2[[#This Row],[FECHA NACIMIENTO]])/365),0)))</f>
        <v>Corregir</v>
      </c>
      <c r="V42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2" s="44" t="str">
        <f>+IF(Tabla2[[#This Row],[Edad]]="Corregir","Corregir","Ok")</f>
        <v>Corregir</v>
      </c>
      <c r="X4202" s="42" t="str">
        <f>+IFERROR(VLOOKUP(Tabla2[[#This Row],[DISTRITO SEGÚN DNI]],Hoja1!$A$2:$B$32,2,FALSE),"No")</f>
        <v>No</v>
      </c>
      <c r="Y4202" s="42" t="str">
        <f>IF(OR(LOWER(Tabla2[[#This Row],[GENERO]])="masculino", LOWER(Tabla2[[#This Row],[GENERO]])="femenino"),"OK","Corregir")</f>
        <v>Corregir</v>
      </c>
      <c r="Z4202" s="42" t="str">
        <f>+IF(Tabla2[[#This Row],[Nro. DNI / CE]]="","Corregir",IF(LEN(Tabla2[[#This Row],[Nro. DNI / CE]])&gt;=8,"OK","Corregir"))</f>
        <v>Corregir</v>
      </c>
      <c r="AA4202" s="42">
        <f>COUNTIF(Tabla2[APELLIDOS Y NOMBRES],Tabla2[[#This Row],[APELLIDOS Y NOMBRES]])</f>
        <v>0</v>
      </c>
      <c r="AB4202" s="42">
        <f>IF(Tabla2[[#This Row],[Trabajador]]&gt;1,1/Tabla2[[#This Row],[Trabajador]],Tabla2[[#This Row],[Trabajador]])</f>
        <v>0</v>
      </c>
      <c r="AC4202" t="str">
        <f>+IFERROR(IF(Tabla2[[#This Row],[FECHA CESE/BAJA]]="","No Aplica",IF(AND(MONTH(Tabla2[[#This Row],[FECHA CESE/BAJA]])=MONTH(TODAY()-30),YEAR(Tabla2[[#This Row],[FECHA CESE/BAJA]])=YEAR(TODAY())),MONTH(TODAY()-30)&amp;"-"&amp;YEAR(TODAY()),"Borrar")),"No aplica")</f>
        <v>No Aplica</v>
      </c>
      <c r="AD4202" t="str">
        <f>+IFERROR(IF(Tabla2[[#This Row],[FECHA INICIO DE LABORES EN OBRA]]="","No Aplica",IF(AND(MONTH(Tabla2[[#This Row],[FECHA INICIO DE LABORES EN OBRA]])=MONTH(TODAY()-30),YEAR(Tabla2[[#This Row],[FECHA INICIO DE LABORES EN OBRA]])=YEAR(TODAY())),MONTH(TODAY()-30)&amp;"-"&amp;YEAR(TODAY()),"No Aplica")),"No Aplica")</f>
        <v>No Aplica</v>
      </c>
    </row>
    <row r="4203" spans="1:30" x14ac:dyDescent="0.25">
      <c r="A4203" s="13"/>
      <c r="B4203" s="15"/>
      <c r="C4203" s="15"/>
      <c r="D4203" s="15"/>
      <c r="E4203" s="15"/>
      <c r="F4203" s="39"/>
      <c r="G4203" s="15"/>
      <c r="H4203" s="15"/>
      <c r="I4203" s="15"/>
      <c r="J4203" s="15"/>
      <c r="K4203" s="15"/>
      <c r="L4203" s="40"/>
      <c r="M4203" s="39"/>
      <c r="N4203" s="41"/>
      <c r="O4203" s="39"/>
      <c r="P4203" s="40"/>
      <c r="Q4203" s="40"/>
      <c r="R4203" s="40" t="str">
        <f>IFERROR(VLOOKUP(Tabla2[[#This Row],[CONTRATISTA PRNCIPAL]],Hoja1!$L$5:$M$9,2,FALSE),"CJV")</f>
        <v>CJV</v>
      </c>
      <c r="S4203" s="40" t="str">
        <f>IF(Tabla2[[#This Row],[EMPRESA]]=Tabla2[[#This Row],[CONTRATISTA PRNCIPAL]],"Principal","Secundaria")</f>
        <v>Principal</v>
      </c>
      <c r="T4203" s="42">
        <f>IFERROR(1/COUNTIF(Tabla2[CONTRATISTA PRNCIPAL],Tabla2[[#This Row],[CONTRATISTA PRNCIPAL]]),0)</f>
        <v>0</v>
      </c>
      <c r="U4203" s="43" t="str">
        <f>IF(((TODAY()-Tabla2[[#This Row],[FECHA NACIMIENTO]])/365)&lt;18,"Corregir", IF(((TODAY()-Tabla2[[#This Row],[FECHA NACIMIENTO]])/365)&gt;80, "Corregir",ROUNDDOWN(((TODAY()-Tabla2[[#This Row],[FECHA NACIMIENTO]])/365),0)))</f>
        <v>Corregir</v>
      </c>
      <c r="V42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3" s="44" t="str">
        <f>+IF(Tabla2[[#This Row],[Edad]]="Corregir","Corregir","Ok")</f>
        <v>Corregir</v>
      </c>
      <c r="X4203" s="42" t="str">
        <f>+IFERROR(VLOOKUP(Tabla2[[#This Row],[DISTRITO SEGÚN DNI]],Hoja1!$A$2:$B$32,2,FALSE),"No")</f>
        <v>No</v>
      </c>
      <c r="Y4203" s="42" t="str">
        <f>IF(OR(LOWER(Tabla2[[#This Row],[GENERO]])="masculino", LOWER(Tabla2[[#This Row],[GENERO]])="femenino"),"OK","Corregir")</f>
        <v>Corregir</v>
      </c>
      <c r="Z4203" s="42" t="str">
        <f>+IF(Tabla2[[#This Row],[Nro. DNI / CE]]="","Corregir",IF(LEN(Tabla2[[#This Row],[Nro. DNI / CE]])&gt;=8,"OK","Corregir"))</f>
        <v>Corregir</v>
      </c>
      <c r="AA4203" s="42">
        <f>COUNTIF(Tabla2[APELLIDOS Y NOMBRES],Tabla2[[#This Row],[APELLIDOS Y NOMBRES]])</f>
        <v>0</v>
      </c>
      <c r="AB4203" s="42">
        <f>IF(Tabla2[[#This Row],[Trabajador]]&gt;1,1/Tabla2[[#This Row],[Trabajador]],Tabla2[[#This Row],[Trabajador]])</f>
        <v>0</v>
      </c>
      <c r="AC4203" t="str">
        <f>+IFERROR(IF(Tabla2[[#This Row],[FECHA CESE/BAJA]]="","No Aplica",IF(AND(MONTH(Tabla2[[#This Row],[FECHA CESE/BAJA]])=MONTH(TODAY()-30),YEAR(Tabla2[[#This Row],[FECHA CESE/BAJA]])=YEAR(TODAY())),MONTH(TODAY()-30)&amp;"-"&amp;YEAR(TODAY()),"Borrar")),"No aplica")</f>
        <v>No Aplica</v>
      </c>
      <c r="AD4203" t="str">
        <f>+IFERROR(IF(Tabla2[[#This Row],[FECHA INICIO DE LABORES EN OBRA]]="","No Aplica",IF(AND(MONTH(Tabla2[[#This Row],[FECHA INICIO DE LABORES EN OBRA]])=MONTH(TODAY()-30),YEAR(Tabla2[[#This Row],[FECHA INICIO DE LABORES EN OBRA]])=YEAR(TODAY())),MONTH(TODAY()-30)&amp;"-"&amp;YEAR(TODAY()),"No Aplica")),"No Aplica")</f>
        <v>No Aplica</v>
      </c>
    </row>
    <row r="4204" spans="1:30" x14ac:dyDescent="0.25">
      <c r="A4204" s="13"/>
      <c r="B4204" s="15"/>
      <c r="C4204" s="15"/>
      <c r="D4204" s="15"/>
      <c r="E4204" s="15"/>
      <c r="F4204" s="39"/>
      <c r="G4204" s="15"/>
      <c r="H4204" s="15"/>
      <c r="I4204" s="15"/>
      <c r="J4204" s="15"/>
      <c r="K4204" s="15"/>
      <c r="L4204" s="40"/>
      <c r="M4204" s="39"/>
      <c r="N4204" s="41"/>
      <c r="O4204" s="39"/>
      <c r="P4204" s="40"/>
      <c r="Q4204" s="40"/>
      <c r="R4204" s="40" t="str">
        <f>IFERROR(VLOOKUP(Tabla2[[#This Row],[CONTRATISTA PRNCIPAL]],Hoja1!$L$5:$M$9,2,FALSE),"CJV")</f>
        <v>CJV</v>
      </c>
      <c r="S4204" s="40" t="str">
        <f>IF(Tabla2[[#This Row],[EMPRESA]]=Tabla2[[#This Row],[CONTRATISTA PRNCIPAL]],"Principal","Secundaria")</f>
        <v>Principal</v>
      </c>
      <c r="T4204" s="42">
        <f>IFERROR(1/COUNTIF(Tabla2[CONTRATISTA PRNCIPAL],Tabla2[[#This Row],[CONTRATISTA PRNCIPAL]]),0)</f>
        <v>0</v>
      </c>
      <c r="U4204" s="43" t="str">
        <f>IF(((TODAY()-Tabla2[[#This Row],[FECHA NACIMIENTO]])/365)&lt;18,"Corregir", IF(((TODAY()-Tabla2[[#This Row],[FECHA NACIMIENTO]])/365)&gt;80, "Corregir",ROUNDDOWN(((TODAY()-Tabla2[[#This Row],[FECHA NACIMIENTO]])/365),0)))</f>
        <v>Corregir</v>
      </c>
      <c r="V42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4" s="44" t="str">
        <f>+IF(Tabla2[[#This Row],[Edad]]="Corregir","Corregir","Ok")</f>
        <v>Corregir</v>
      </c>
      <c r="X4204" s="42" t="str">
        <f>+IFERROR(VLOOKUP(Tabla2[[#This Row],[DISTRITO SEGÚN DNI]],Hoja1!$A$2:$B$32,2,FALSE),"No")</f>
        <v>No</v>
      </c>
      <c r="Y4204" s="42" t="str">
        <f>IF(OR(LOWER(Tabla2[[#This Row],[GENERO]])="masculino", LOWER(Tabla2[[#This Row],[GENERO]])="femenino"),"OK","Corregir")</f>
        <v>Corregir</v>
      </c>
      <c r="Z4204" s="42" t="str">
        <f>+IF(Tabla2[[#This Row],[Nro. DNI / CE]]="","Corregir",IF(LEN(Tabla2[[#This Row],[Nro. DNI / CE]])&gt;=8,"OK","Corregir"))</f>
        <v>Corregir</v>
      </c>
      <c r="AA4204" s="42">
        <f>COUNTIF(Tabla2[APELLIDOS Y NOMBRES],Tabla2[[#This Row],[APELLIDOS Y NOMBRES]])</f>
        <v>0</v>
      </c>
      <c r="AB4204" s="42">
        <f>IF(Tabla2[[#This Row],[Trabajador]]&gt;1,1/Tabla2[[#This Row],[Trabajador]],Tabla2[[#This Row],[Trabajador]])</f>
        <v>0</v>
      </c>
      <c r="AC4204" t="str">
        <f>+IFERROR(IF(Tabla2[[#This Row],[FECHA CESE/BAJA]]="","No Aplica",IF(AND(MONTH(Tabla2[[#This Row],[FECHA CESE/BAJA]])=MONTH(TODAY()-30),YEAR(Tabla2[[#This Row],[FECHA CESE/BAJA]])=YEAR(TODAY())),MONTH(TODAY()-30)&amp;"-"&amp;YEAR(TODAY()),"Borrar")),"No aplica")</f>
        <v>No Aplica</v>
      </c>
      <c r="AD4204" t="str">
        <f>+IFERROR(IF(Tabla2[[#This Row],[FECHA INICIO DE LABORES EN OBRA]]="","No Aplica",IF(AND(MONTH(Tabla2[[#This Row],[FECHA INICIO DE LABORES EN OBRA]])=MONTH(TODAY()-30),YEAR(Tabla2[[#This Row],[FECHA INICIO DE LABORES EN OBRA]])=YEAR(TODAY())),MONTH(TODAY()-30)&amp;"-"&amp;YEAR(TODAY()),"No Aplica")),"No Aplica")</f>
        <v>No Aplica</v>
      </c>
    </row>
    <row r="4205" spans="1:30" x14ac:dyDescent="0.25">
      <c r="A4205" s="13"/>
      <c r="B4205" s="15"/>
      <c r="C4205" s="15"/>
      <c r="D4205" s="15"/>
      <c r="E4205" s="15"/>
      <c r="F4205" s="39"/>
      <c r="G4205" s="15"/>
      <c r="H4205" s="15"/>
      <c r="I4205" s="15"/>
      <c r="J4205" s="15"/>
      <c r="K4205" s="15"/>
      <c r="L4205" s="40"/>
      <c r="M4205" s="39"/>
      <c r="N4205" s="41"/>
      <c r="O4205" s="39"/>
      <c r="P4205" s="40"/>
      <c r="Q4205" s="40"/>
      <c r="R4205" s="40" t="str">
        <f>IFERROR(VLOOKUP(Tabla2[[#This Row],[CONTRATISTA PRNCIPAL]],Hoja1!$L$5:$M$9,2,FALSE),"CJV")</f>
        <v>CJV</v>
      </c>
      <c r="S4205" s="40" t="str">
        <f>IF(Tabla2[[#This Row],[EMPRESA]]=Tabla2[[#This Row],[CONTRATISTA PRNCIPAL]],"Principal","Secundaria")</f>
        <v>Principal</v>
      </c>
      <c r="T4205" s="42">
        <f>IFERROR(1/COUNTIF(Tabla2[CONTRATISTA PRNCIPAL],Tabla2[[#This Row],[CONTRATISTA PRNCIPAL]]),0)</f>
        <v>0</v>
      </c>
      <c r="U4205" s="43" t="str">
        <f>IF(((TODAY()-Tabla2[[#This Row],[FECHA NACIMIENTO]])/365)&lt;18,"Corregir", IF(((TODAY()-Tabla2[[#This Row],[FECHA NACIMIENTO]])/365)&gt;80, "Corregir",ROUNDDOWN(((TODAY()-Tabla2[[#This Row],[FECHA NACIMIENTO]])/365),0)))</f>
        <v>Corregir</v>
      </c>
      <c r="V42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5" s="44" t="str">
        <f>+IF(Tabla2[[#This Row],[Edad]]="Corregir","Corregir","Ok")</f>
        <v>Corregir</v>
      </c>
      <c r="X4205" s="42" t="str">
        <f>+IFERROR(VLOOKUP(Tabla2[[#This Row],[DISTRITO SEGÚN DNI]],Hoja1!$A$2:$B$32,2,FALSE),"No")</f>
        <v>No</v>
      </c>
      <c r="Y4205" s="42" t="str">
        <f>IF(OR(LOWER(Tabla2[[#This Row],[GENERO]])="masculino", LOWER(Tabla2[[#This Row],[GENERO]])="femenino"),"OK","Corregir")</f>
        <v>Corregir</v>
      </c>
      <c r="Z4205" s="42" t="str">
        <f>+IF(Tabla2[[#This Row],[Nro. DNI / CE]]="","Corregir",IF(LEN(Tabla2[[#This Row],[Nro. DNI / CE]])&gt;=8,"OK","Corregir"))</f>
        <v>Corregir</v>
      </c>
      <c r="AA4205" s="42">
        <f>COUNTIF(Tabla2[APELLIDOS Y NOMBRES],Tabla2[[#This Row],[APELLIDOS Y NOMBRES]])</f>
        <v>0</v>
      </c>
      <c r="AB4205" s="42">
        <f>IF(Tabla2[[#This Row],[Trabajador]]&gt;1,1/Tabla2[[#This Row],[Trabajador]],Tabla2[[#This Row],[Trabajador]])</f>
        <v>0</v>
      </c>
      <c r="AC4205" t="str">
        <f>+IFERROR(IF(Tabla2[[#This Row],[FECHA CESE/BAJA]]="","No Aplica",IF(AND(MONTH(Tabla2[[#This Row],[FECHA CESE/BAJA]])=MONTH(TODAY()-30),YEAR(Tabla2[[#This Row],[FECHA CESE/BAJA]])=YEAR(TODAY())),MONTH(TODAY()-30)&amp;"-"&amp;YEAR(TODAY()),"Borrar")),"No aplica")</f>
        <v>No Aplica</v>
      </c>
      <c r="AD4205" t="str">
        <f>+IFERROR(IF(Tabla2[[#This Row],[FECHA INICIO DE LABORES EN OBRA]]="","No Aplica",IF(AND(MONTH(Tabla2[[#This Row],[FECHA INICIO DE LABORES EN OBRA]])=MONTH(TODAY()-30),YEAR(Tabla2[[#This Row],[FECHA INICIO DE LABORES EN OBRA]])=YEAR(TODAY())),MONTH(TODAY()-30)&amp;"-"&amp;YEAR(TODAY()),"No Aplica")),"No Aplica")</f>
        <v>No Aplica</v>
      </c>
    </row>
    <row r="4206" spans="1:30" x14ac:dyDescent="0.25">
      <c r="A4206" s="13"/>
      <c r="B4206" s="15"/>
      <c r="C4206" s="15"/>
      <c r="D4206" s="15"/>
      <c r="E4206" s="15"/>
      <c r="F4206" s="39"/>
      <c r="G4206" s="15"/>
      <c r="H4206" s="15"/>
      <c r="I4206" s="15"/>
      <c r="J4206" s="15"/>
      <c r="K4206" s="15"/>
      <c r="L4206" s="40"/>
      <c r="M4206" s="39"/>
      <c r="N4206" s="41"/>
      <c r="O4206" s="39"/>
      <c r="P4206" s="40"/>
      <c r="Q4206" s="40"/>
      <c r="R4206" s="40" t="str">
        <f>IFERROR(VLOOKUP(Tabla2[[#This Row],[CONTRATISTA PRNCIPAL]],Hoja1!$L$5:$M$9,2,FALSE),"CJV")</f>
        <v>CJV</v>
      </c>
      <c r="S4206" s="40" t="str">
        <f>IF(Tabla2[[#This Row],[EMPRESA]]=Tabla2[[#This Row],[CONTRATISTA PRNCIPAL]],"Principal","Secundaria")</f>
        <v>Principal</v>
      </c>
      <c r="T4206" s="42">
        <f>IFERROR(1/COUNTIF(Tabla2[CONTRATISTA PRNCIPAL],Tabla2[[#This Row],[CONTRATISTA PRNCIPAL]]),0)</f>
        <v>0</v>
      </c>
      <c r="U4206" s="43" t="str">
        <f>IF(((TODAY()-Tabla2[[#This Row],[FECHA NACIMIENTO]])/365)&lt;18,"Corregir", IF(((TODAY()-Tabla2[[#This Row],[FECHA NACIMIENTO]])/365)&gt;80, "Corregir",ROUNDDOWN(((TODAY()-Tabla2[[#This Row],[FECHA NACIMIENTO]])/365),0)))</f>
        <v>Corregir</v>
      </c>
      <c r="V42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6" s="44" t="str">
        <f>+IF(Tabla2[[#This Row],[Edad]]="Corregir","Corregir","Ok")</f>
        <v>Corregir</v>
      </c>
      <c r="X4206" s="42" t="str">
        <f>+IFERROR(VLOOKUP(Tabla2[[#This Row],[DISTRITO SEGÚN DNI]],Hoja1!$A$2:$B$32,2,FALSE),"No")</f>
        <v>No</v>
      </c>
      <c r="Y4206" s="42" t="str">
        <f>IF(OR(LOWER(Tabla2[[#This Row],[GENERO]])="masculino", LOWER(Tabla2[[#This Row],[GENERO]])="femenino"),"OK","Corregir")</f>
        <v>Corregir</v>
      </c>
      <c r="Z4206" s="42" t="str">
        <f>+IF(Tabla2[[#This Row],[Nro. DNI / CE]]="","Corregir",IF(LEN(Tabla2[[#This Row],[Nro. DNI / CE]])&gt;=8,"OK","Corregir"))</f>
        <v>Corregir</v>
      </c>
      <c r="AA4206" s="42">
        <f>COUNTIF(Tabla2[APELLIDOS Y NOMBRES],Tabla2[[#This Row],[APELLIDOS Y NOMBRES]])</f>
        <v>0</v>
      </c>
      <c r="AB4206" s="42">
        <f>IF(Tabla2[[#This Row],[Trabajador]]&gt;1,1/Tabla2[[#This Row],[Trabajador]],Tabla2[[#This Row],[Trabajador]])</f>
        <v>0</v>
      </c>
      <c r="AC4206" t="str">
        <f>+IFERROR(IF(Tabla2[[#This Row],[FECHA CESE/BAJA]]="","No Aplica",IF(AND(MONTH(Tabla2[[#This Row],[FECHA CESE/BAJA]])=MONTH(TODAY()-30),YEAR(Tabla2[[#This Row],[FECHA CESE/BAJA]])=YEAR(TODAY())),MONTH(TODAY()-30)&amp;"-"&amp;YEAR(TODAY()),"Borrar")),"No aplica")</f>
        <v>No Aplica</v>
      </c>
      <c r="AD4206" t="str">
        <f>+IFERROR(IF(Tabla2[[#This Row],[FECHA INICIO DE LABORES EN OBRA]]="","No Aplica",IF(AND(MONTH(Tabla2[[#This Row],[FECHA INICIO DE LABORES EN OBRA]])=MONTH(TODAY()-30),YEAR(Tabla2[[#This Row],[FECHA INICIO DE LABORES EN OBRA]])=YEAR(TODAY())),MONTH(TODAY()-30)&amp;"-"&amp;YEAR(TODAY()),"No Aplica")),"No Aplica")</f>
        <v>No Aplica</v>
      </c>
    </row>
    <row r="4207" spans="1:30" x14ac:dyDescent="0.25">
      <c r="A4207" s="13"/>
      <c r="B4207" s="15"/>
      <c r="C4207" s="15"/>
      <c r="D4207" s="15"/>
      <c r="E4207" s="15"/>
      <c r="F4207" s="39"/>
      <c r="G4207" s="15"/>
      <c r="H4207" s="15"/>
      <c r="I4207" s="15"/>
      <c r="J4207" s="15"/>
      <c r="K4207" s="15"/>
      <c r="L4207" s="40"/>
      <c r="M4207" s="39"/>
      <c r="N4207" s="41"/>
      <c r="O4207" s="39"/>
      <c r="P4207" s="40"/>
      <c r="Q4207" s="40"/>
      <c r="R4207" s="40" t="str">
        <f>IFERROR(VLOOKUP(Tabla2[[#This Row],[CONTRATISTA PRNCIPAL]],Hoja1!$L$5:$M$9,2,FALSE),"CJV")</f>
        <v>CJV</v>
      </c>
      <c r="S4207" s="40" t="str">
        <f>IF(Tabla2[[#This Row],[EMPRESA]]=Tabla2[[#This Row],[CONTRATISTA PRNCIPAL]],"Principal","Secundaria")</f>
        <v>Principal</v>
      </c>
      <c r="T4207" s="42">
        <f>IFERROR(1/COUNTIF(Tabla2[CONTRATISTA PRNCIPAL],Tabla2[[#This Row],[CONTRATISTA PRNCIPAL]]),0)</f>
        <v>0</v>
      </c>
      <c r="U4207" s="43" t="str">
        <f>IF(((TODAY()-Tabla2[[#This Row],[FECHA NACIMIENTO]])/365)&lt;18,"Corregir", IF(((TODAY()-Tabla2[[#This Row],[FECHA NACIMIENTO]])/365)&gt;80, "Corregir",ROUNDDOWN(((TODAY()-Tabla2[[#This Row],[FECHA NACIMIENTO]])/365),0)))</f>
        <v>Corregir</v>
      </c>
      <c r="V42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7" s="44" t="str">
        <f>+IF(Tabla2[[#This Row],[Edad]]="Corregir","Corregir","Ok")</f>
        <v>Corregir</v>
      </c>
      <c r="X4207" s="42" t="str">
        <f>+IFERROR(VLOOKUP(Tabla2[[#This Row],[DISTRITO SEGÚN DNI]],Hoja1!$A$2:$B$32,2,FALSE),"No")</f>
        <v>No</v>
      </c>
      <c r="Y4207" s="42" t="str">
        <f>IF(OR(LOWER(Tabla2[[#This Row],[GENERO]])="masculino", LOWER(Tabla2[[#This Row],[GENERO]])="femenino"),"OK","Corregir")</f>
        <v>Corregir</v>
      </c>
      <c r="Z4207" s="42" t="str">
        <f>+IF(Tabla2[[#This Row],[Nro. DNI / CE]]="","Corregir",IF(LEN(Tabla2[[#This Row],[Nro. DNI / CE]])&gt;=8,"OK","Corregir"))</f>
        <v>Corregir</v>
      </c>
      <c r="AA4207" s="42">
        <f>COUNTIF(Tabla2[APELLIDOS Y NOMBRES],Tabla2[[#This Row],[APELLIDOS Y NOMBRES]])</f>
        <v>0</v>
      </c>
      <c r="AB4207" s="42">
        <f>IF(Tabla2[[#This Row],[Trabajador]]&gt;1,1/Tabla2[[#This Row],[Trabajador]],Tabla2[[#This Row],[Trabajador]])</f>
        <v>0</v>
      </c>
      <c r="AC4207" t="str">
        <f>+IFERROR(IF(Tabla2[[#This Row],[FECHA CESE/BAJA]]="","No Aplica",IF(AND(MONTH(Tabla2[[#This Row],[FECHA CESE/BAJA]])=MONTH(TODAY()-30),YEAR(Tabla2[[#This Row],[FECHA CESE/BAJA]])=YEAR(TODAY())),MONTH(TODAY()-30)&amp;"-"&amp;YEAR(TODAY()),"Borrar")),"No aplica")</f>
        <v>No Aplica</v>
      </c>
      <c r="AD4207" t="str">
        <f>+IFERROR(IF(Tabla2[[#This Row],[FECHA INICIO DE LABORES EN OBRA]]="","No Aplica",IF(AND(MONTH(Tabla2[[#This Row],[FECHA INICIO DE LABORES EN OBRA]])=MONTH(TODAY()-30),YEAR(Tabla2[[#This Row],[FECHA INICIO DE LABORES EN OBRA]])=YEAR(TODAY())),MONTH(TODAY()-30)&amp;"-"&amp;YEAR(TODAY()),"No Aplica")),"No Aplica")</f>
        <v>No Aplica</v>
      </c>
    </row>
    <row r="4208" spans="1:30" x14ac:dyDescent="0.25">
      <c r="A4208" s="13"/>
      <c r="B4208" s="15"/>
      <c r="C4208" s="15"/>
      <c r="D4208" s="15"/>
      <c r="E4208" s="15"/>
      <c r="F4208" s="39"/>
      <c r="G4208" s="15"/>
      <c r="H4208" s="15"/>
      <c r="I4208" s="15"/>
      <c r="J4208" s="15"/>
      <c r="K4208" s="15"/>
      <c r="L4208" s="40"/>
      <c r="M4208" s="39"/>
      <c r="N4208" s="41"/>
      <c r="O4208" s="39"/>
      <c r="P4208" s="40"/>
      <c r="Q4208" s="40"/>
      <c r="R4208" s="40" t="str">
        <f>IFERROR(VLOOKUP(Tabla2[[#This Row],[CONTRATISTA PRNCIPAL]],Hoja1!$L$5:$M$9,2,FALSE),"CJV")</f>
        <v>CJV</v>
      </c>
      <c r="S4208" s="40" t="str">
        <f>IF(Tabla2[[#This Row],[EMPRESA]]=Tabla2[[#This Row],[CONTRATISTA PRNCIPAL]],"Principal","Secundaria")</f>
        <v>Principal</v>
      </c>
      <c r="T4208" s="42">
        <f>IFERROR(1/COUNTIF(Tabla2[CONTRATISTA PRNCIPAL],Tabla2[[#This Row],[CONTRATISTA PRNCIPAL]]),0)</f>
        <v>0</v>
      </c>
      <c r="U4208" s="43" t="str">
        <f>IF(((TODAY()-Tabla2[[#This Row],[FECHA NACIMIENTO]])/365)&lt;18,"Corregir", IF(((TODAY()-Tabla2[[#This Row],[FECHA NACIMIENTO]])/365)&gt;80, "Corregir",ROUNDDOWN(((TODAY()-Tabla2[[#This Row],[FECHA NACIMIENTO]])/365),0)))</f>
        <v>Corregir</v>
      </c>
      <c r="V42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8" s="44" t="str">
        <f>+IF(Tabla2[[#This Row],[Edad]]="Corregir","Corregir","Ok")</f>
        <v>Corregir</v>
      </c>
      <c r="X4208" s="42" t="str">
        <f>+IFERROR(VLOOKUP(Tabla2[[#This Row],[DISTRITO SEGÚN DNI]],Hoja1!$A$2:$B$32,2,FALSE),"No")</f>
        <v>No</v>
      </c>
      <c r="Y4208" s="42" t="str">
        <f>IF(OR(LOWER(Tabla2[[#This Row],[GENERO]])="masculino", LOWER(Tabla2[[#This Row],[GENERO]])="femenino"),"OK","Corregir")</f>
        <v>Corregir</v>
      </c>
      <c r="Z4208" s="42" t="str">
        <f>+IF(Tabla2[[#This Row],[Nro. DNI / CE]]="","Corregir",IF(LEN(Tabla2[[#This Row],[Nro. DNI / CE]])&gt;=8,"OK","Corregir"))</f>
        <v>Corregir</v>
      </c>
      <c r="AA4208" s="42">
        <f>COUNTIF(Tabla2[APELLIDOS Y NOMBRES],Tabla2[[#This Row],[APELLIDOS Y NOMBRES]])</f>
        <v>0</v>
      </c>
      <c r="AB4208" s="42">
        <f>IF(Tabla2[[#This Row],[Trabajador]]&gt;1,1/Tabla2[[#This Row],[Trabajador]],Tabla2[[#This Row],[Trabajador]])</f>
        <v>0</v>
      </c>
      <c r="AC4208" t="str">
        <f>+IFERROR(IF(Tabla2[[#This Row],[FECHA CESE/BAJA]]="","No Aplica",IF(AND(MONTH(Tabla2[[#This Row],[FECHA CESE/BAJA]])=MONTH(TODAY()-30),YEAR(Tabla2[[#This Row],[FECHA CESE/BAJA]])=YEAR(TODAY())),MONTH(TODAY()-30)&amp;"-"&amp;YEAR(TODAY()),"Borrar")),"No aplica")</f>
        <v>No Aplica</v>
      </c>
      <c r="AD4208" t="str">
        <f>+IFERROR(IF(Tabla2[[#This Row],[FECHA INICIO DE LABORES EN OBRA]]="","No Aplica",IF(AND(MONTH(Tabla2[[#This Row],[FECHA INICIO DE LABORES EN OBRA]])=MONTH(TODAY()-30),YEAR(Tabla2[[#This Row],[FECHA INICIO DE LABORES EN OBRA]])=YEAR(TODAY())),MONTH(TODAY()-30)&amp;"-"&amp;YEAR(TODAY()),"No Aplica")),"No Aplica")</f>
        <v>No Aplica</v>
      </c>
    </row>
    <row r="4209" spans="1:30" x14ac:dyDescent="0.25">
      <c r="A4209" s="13"/>
      <c r="B4209" s="15"/>
      <c r="C4209" s="15"/>
      <c r="D4209" s="15"/>
      <c r="E4209" s="15"/>
      <c r="F4209" s="39"/>
      <c r="G4209" s="15"/>
      <c r="H4209" s="15"/>
      <c r="I4209" s="15"/>
      <c r="J4209" s="15"/>
      <c r="K4209" s="15"/>
      <c r="L4209" s="40"/>
      <c r="M4209" s="39"/>
      <c r="N4209" s="41"/>
      <c r="O4209" s="39"/>
      <c r="P4209" s="40"/>
      <c r="Q4209" s="40"/>
      <c r="R4209" s="40" t="str">
        <f>IFERROR(VLOOKUP(Tabla2[[#This Row],[CONTRATISTA PRNCIPAL]],Hoja1!$L$5:$M$9,2,FALSE),"CJV")</f>
        <v>CJV</v>
      </c>
      <c r="S4209" s="40" t="str">
        <f>IF(Tabla2[[#This Row],[EMPRESA]]=Tabla2[[#This Row],[CONTRATISTA PRNCIPAL]],"Principal","Secundaria")</f>
        <v>Principal</v>
      </c>
      <c r="T4209" s="42">
        <f>IFERROR(1/COUNTIF(Tabla2[CONTRATISTA PRNCIPAL],Tabla2[[#This Row],[CONTRATISTA PRNCIPAL]]),0)</f>
        <v>0</v>
      </c>
      <c r="U4209" s="43" t="str">
        <f>IF(((TODAY()-Tabla2[[#This Row],[FECHA NACIMIENTO]])/365)&lt;18,"Corregir", IF(((TODAY()-Tabla2[[#This Row],[FECHA NACIMIENTO]])/365)&gt;80, "Corregir",ROUNDDOWN(((TODAY()-Tabla2[[#This Row],[FECHA NACIMIENTO]])/365),0)))</f>
        <v>Corregir</v>
      </c>
      <c r="V42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09" s="44" t="str">
        <f>+IF(Tabla2[[#This Row],[Edad]]="Corregir","Corregir","Ok")</f>
        <v>Corregir</v>
      </c>
      <c r="X4209" s="42" t="str">
        <f>+IFERROR(VLOOKUP(Tabla2[[#This Row],[DISTRITO SEGÚN DNI]],Hoja1!$A$2:$B$32,2,FALSE),"No")</f>
        <v>No</v>
      </c>
      <c r="Y4209" s="42" t="str">
        <f>IF(OR(LOWER(Tabla2[[#This Row],[GENERO]])="masculino", LOWER(Tabla2[[#This Row],[GENERO]])="femenino"),"OK","Corregir")</f>
        <v>Corregir</v>
      </c>
      <c r="Z4209" s="42" t="str">
        <f>+IF(Tabla2[[#This Row],[Nro. DNI / CE]]="","Corregir",IF(LEN(Tabla2[[#This Row],[Nro. DNI / CE]])&gt;=8,"OK","Corregir"))</f>
        <v>Corregir</v>
      </c>
      <c r="AA4209" s="42">
        <f>COUNTIF(Tabla2[APELLIDOS Y NOMBRES],Tabla2[[#This Row],[APELLIDOS Y NOMBRES]])</f>
        <v>0</v>
      </c>
      <c r="AB4209" s="42">
        <f>IF(Tabla2[[#This Row],[Trabajador]]&gt;1,1/Tabla2[[#This Row],[Trabajador]],Tabla2[[#This Row],[Trabajador]])</f>
        <v>0</v>
      </c>
      <c r="AC4209" t="str">
        <f>+IFERROR(IF(Tabla2[[#This Row],[FECHA CESE/BAJA]]="","No Aplica",IF(AND(MONTH(Tabla2[[#This Row],[FECHA CESE/BAJA]])=MONTH(TODAY()-30),YEAR(Tabla2[[#This Row],[FECHA CESE/BAJA]])=YEAR(TODAY())),MONTH(TODAY()-30)&amp;"-"&amp;YEAR(TODAY()),"Borrar")),"No aplica")</f>
        <v>No Aplica</v>
      </c>
      <c r="AD4209" t="str">
        <f>+IFERROR(IF(Tabla2[[#This Row],[FECHA INICIO DE LABORES EN OBRA]]="","No Aplica",IF(AND(MONTH(Tabla2[[#This Row],[FECHA INICIO DE LABORES EN OBRA]])=MONTH(TODAY()-30),YEAR(Tabla2[[#This Row],[FECHA INICIO DE LABORES EN OBRA]])=YEAR(TODAY())),MONTH(TODAY()-30)&amp;"-"&amp;YEAR(TODAY()),"No Aplica")),"No Aplica")</f>
        <v>No Aplica</v>
      </c>
    </row>
    <row r="4210" spans="1:30" x14ac:dyDescent="0.25">
      <c r="A4210" s="13"/>
      <c r="B4210" s="15"/>
      <c r="C4210" s="15"/>
      <c r="D4210" s="15"/>
      <c r="E4210" s="15"/>
      <c r="F4210" s="39"/>
      <c r="G4210" s="15"/>
      <c r="H4210" s="15"/>
      <c r="I4210" s="15"/>
      <c r="J4210" s="15"/>
      <c r="K4210" s="15"/>
      <c r="L4210" s="40"/>
      <c r="M4210" s="39"/>
      <c r="N4210" s="41"/>
      <c r="O4210" s="39"/>
      <c r="P4210" s="40"/>
      <c r="Q4210" s="40"/>
      <c r="R4210" s="40" t="str">
        <f>IFERROR(VLOOKUP(Tabla2[[#This Row],[CONTRATISTA PRNCIPAL]],Hoja1!$L$5:$M$9,2,FALSE),"CJV")</f>
        <v>CJV</v>
      </c>
      <c r="S4210" s="40" t="str">
        <f>IF(Tabla2[[#This Row],[EMPRESA]]=Tabla2[[#This Row],[CONTRATISTA PRNCIPAL]],"Principal","Secundaria")</f>
        <v>Principal</v>
      </c>
      <c r="T4210" s="42">
        <f>IFERROR(1/COUNTIF(Tabla2[CONTRATISTA PRNCIPAL],Tabla2[[#This Row],[CONTRATISTA PRNCIPAL]]),0)</f>
        <v>0</v>
      </c>
      <c r="U4210" s="43" t="str">
        <f>IF(((TODAY()-Tabla2[[#This Row],[FECHA NACIMIENTO]])/365)&lt;18,"Corregir", IF(((TODAY()-Tabla2[[#This Row],[FECHA NACIMIENTO]])/365)&gt;80, "Corregir",ROUNDDOWN(((TODAY()-Tabla2[[#This Row],[FECHA NACIMIENTO]])/365),0)))</f>
        <v>Corregir</v>
      </c>
      <c r="V42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0" s="44" t="str">
        <f>+IF(Tabla2[[#This Row],[Edad]]="Corregir","Corregir","Ok")</f>
        <v>Corregir</v>
      </c>
      <c r="X4210" s="42" t="str">
        <f>+IFERROR(VLOOKUP(Tabla2[[#This Row],[DISTRITO SEGÚN DNI]],Hoja1!$A$2:$B$32,2,FALSE),"No")</f>
        <v>No</v>
      </c>
      <c r="Y4210" s="42" t="str">
        <f>IF(OR(LOWER(Tabla2[[#This Row],[GENERO]])="masculino", LOWER(Tabla2[[#This Row],[GENERO]])="femenino"),"OK","Corregir")</f>
        <v>Corregir</v>
      </c>
      <c r="Z4210" s="42" t="str">
        <f>+IF(Tabla2[[#This Row],[Nro. DNI / CE]]="","Corregir",IF(LEN(Tabla2[[#This Row],[Nro. DNI / CE]])&gt;=8,"OK","Corregir"))</f>
        <v>Corregir</v>
      </c>
      <c r="AA4210" s="42">
        <f>COUNTIF(Tabla2[APELLIDOS Y NOMBRES],Tabla2[[#This Row],[APELLIDOS Y NOMBRES]])</f>
        <v>0</v>
      </c>
      <c r="AB4210" s="42">
        <f>IF(Tabla2[[#This Row],[Trabajador]]&gt;1,1/Tabla2[[#This Row],[Trabajador]],Tabla2[[#This Row],[Trabajador]])</f>
        <v>0</v>
      </c>
      <c r="AC4210" t="str">
        <f>+IFERROR(IF(Tabla2[[#This Row],[FECHA CESE/BAJA]]="","No Aplica",IF(AND(MONTH(Tabla2[[#This Row],[FECHA CESE/BAJA]])=MONTH(TODAY()-30),YEAR(Tabla2[[#This Row],[FECHA CESE/BAJA]])=YEAR(TODAY())),MONTH(TODAY()-30)&amp;"-"&amp;YEAR(TODAY()),"Borrar")),"No aplica")</f>
        <v>No Aplica</v>
      </c>
      <c r="AD4210" t="str">
        <f>+IFERROR(IF(Tabla2[[#This Row],[FECHA INICIO DE LABORES EN OBRA]]="","No Aplica",IF(AND(MONTH(Tabla2[[#This Row],[FECHA INICIO DE LABORES EN OBRA]])=MONTH(TODAY()-30),YEAR(Tabla2[[#This Row],[FECHA INICIO DE LABORES EN OBRA]])=YEAR(TODAY())),MONTH(TODAY()-30)&amp;"-"&amp;YEAR(TODAY()),"No Aplica")),"No Aplica")</f>
        <v>No Aplica</v>
      </c>
    </row>
    <row r="4211" spans="1:30" x14ac:dyDescent="0.25">
      <c r="A4211" s="13"/>
      <c r="B4211" s="15"/>
      <c r="C4211" s="15"/>
      <c r="D4211" s="15"/>
      <c r="E4211" s="15"/>
      <c r="F4211" s="39"/>
      <c r="G4211" s="15"/>
      <c r="H4211" s="15"/>
      <c r="I4211" s="15"/>
      <c r="J4211" s="15"/>
      <c r="K4211" s="15"/>
      <c r="L4211" s="40"/>
      <c r="M4211" s="39"/>
      <c r="N4211" s="41"/>
      <c r="O4211" s="39"/>
      <c r="P4211" s="40"/>
      <c r="Q4211" s="40"/>
      <c r="R4211" s="40" t="str">
        <f>IFERROR(VLOOKUP(Tabla2[[#This Row],[CONTRATISTA PRNCIPAL]],Hoja1!$L$5:$M$9,2,FALSE),"CJV")</f>
        <v>CJV</v>
      </c>
      <c r="S4211" s="40" t="str">
        <f>IF(Tabla2[[#This Row],[EMPRESA]]=Tabla2[[#This Row],[CONTRATISTA PRNCIPAL]],"Principal","Secundaria")</f>
        <v>Principal</v>
      </c>
      <c r="T4211" s="42">
        <f>IFERROR(1/COUNTIF(Tabla2[CONTRATISTA PRNCIPAL],Tabla2[[#This Row],[CONTRATISTA PRNCIPAL]]),0)</f>
        <v>0</v>
      </c>
      <c r="U4211" s="43" t="str">
        <f>IF(((TODAY()-Tabla2[[#This Row],[FECHA NACIMIENTO]])/365)&lt;18,"Corregir", IF(((TODAY()-Tabla2[[#This Row],[FECHA NACIMIENTO]])/365)&gt;80, "Corregir",ROUNDDOWN(((TODAY()-Tabla2[[#This Row],[FECHA NACIMIENTO]])/365),0)))</f>
        <v>Corregir</v>
      </c>
      <c r="V42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1" s="44" t="str">
        <f>+IF(Tabla2[[#This Row],[Edad]]="Corregir","Corregir","Ok")</f>
        <v>Corregir</v>
      </c>
      <c r="X4211" s="42" t="str">
        <f>+IFERROR(VLOOKUP(Tabla2[[#This Row],[DISTRITO SEGÚN DNI]],Hoja1!$A$2:$B$32,2,FALSE),"No")</f>
        <v>No</v>
      </c>
      <c r="Y4211" s="42" t="str">
        <f>IF(OR(LOWER(Tabla2[[#This Row],[GENERO]])="masculino", LOWER(Tabla2[[#This Row],[GENERO]])="femenino"),"OK","Corregir")</f>
        <v>Corregir</v>
      </c>
      <c r="Z4211" s="42" t="str">
        <f>+IF(Tabla2[[#This Row],[Nro. DNI / CE]]="","Corregir",IF(LEN(Tabla2[[#This Row],[Nro. DNI / CE]])&gt;=8,"OK","Corregir"))</f>
        <v>Corregir</v>
      </c>
      <c r="AA4211" s="42">
        <f>COUNTIF(Tabla2[APELLIDOS Y NOMBRES],Tabla2[[#This Row],[APELLIDOS Y NOMBRES]])</f>
        <v>0</v>
      </c>
      <c r="AB4211" s="42">
        <f>IF(Tabla2[[#This Row],[Trabajador]]&gt;1,1/Tabla2[[#This Row],[Trabajador]],Tabla2[[#This Row],[Trabajador]])</f>
        <v>0</v>
      </c>
      <c r="AC4211" t="str">
        <f>+IFERROR(IF(Tabla2[[#This Row],[FECHA CESE/BAJA]]="","No Aplica",IF(AND(MONTH(Tabla2[[#This Row],[FECHA CESE/BAJA]])=MONTH(TODAY()-30),YEAR(Tabla2[[#This Row],[FECHA CESE/BAJA]])=YEAR(TODAY())),MONTH(TODAY()-30)&amp;"-"&amp;YEAR(TODAY()),"Borrar")),"No aplica")</f>
        <v>No Aplica</v>
      </c>
      <c r="AD4211" t="str">
        <f>+IFERROR(IF(Tabla2[[#This Row],[FECHA INICIO DE LABORES EN OBRA]]="","No Aplica",IF(AND(MONTH(Tabla2[[#This Row],[FECHA INICIO DE LABORES EN OBRA]])=MONTH(TODAY()-30),YEAR(Tabla2[[#This Row],[FECHA INICIO DE LABORES EN OBRA]])=YEAR(TODAY())),MONTH(TODAY()-30)&amp;"-"&amp;YEAR(TODAY()),"No Aplica")),"No Aplica")</f>
        <v>No Aplica</v>
      </c>
    </row>
    <row r="4212" spans="1:30" x14ac:dyDescent="0.25">
      <c r="A4212" s="13"/>
      <c r="B4212" s="15"/>
      <c r="C4212" s="15"/>
      <c r="D4212" s="15"/>
      <c r="E4212" s="15"/>
      <c r="F4212" s="39"/>
      <c r="G4212" s="15"/>
      <c r="H4212" s="15"/>
      <c r="I4212" s="15"/>
      <c r="J4212" s="15"/>
      <c r="K4212" s="15"/>
      <c r="L4212" s="40"/>
      <c r="M4212" s="39"/>
      <c r="N4212" s="41"/>
      <c r="O4212" s="39"/>
      <c r="P4212" s="40"/>
      <c r="Q4212" s="40"/>
      <c r="R4212" s="40" t="str">
        <f>IFERROR(VLOOKUP(Tabla2[[#This Row],[CONTRATISTA PRNCIPAL]],Hoja1!$L$5:$M$9,2,FALSE),"CJV")</f>
        <v>CJV</v>
      </c>
      <c r="S4212" s="40" t="str">
        <f>IF(Tabla2[[#This Row],[EMPRESA]]=Tabla2[[#This Row],[CONTRATISTA PRNCIPAL]],"Principal","Secundaria")</f>
        <v>Principal</v>
      </c>
      <c r="T4212" s="42">
        <f>IFERROR(1/COUNTIF(Tabla2[CONTRATISTA PRNCIPAL],Tabla2[[#This Row],[CONTRATISTA PRNCIPAL]]),0)</f>
        <v>0</v>
      </c>
      <c r="U4212" s="43" t="str">
        <f>IF(((TODAY()-Tabla2[[#This Row],[FECHA NACIMIENTO]])/365)&lt;18,"Corregir", IF(((TODAY()-Tabla2[[#This Row],[FECHA NACIMIENTO]])/365)&gt;80, "Corregir",ROUNDDOWN(((TODAY()-Tabla2[[#This Row],[FECHA NACIMIENTO]])/365),0)))</f>
        <v>Corregir</v>
      </c>
      <c r="V42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2" s="44" t="str">
        <f>+IF(Tabla2[[#This Row],[Edad]]="Corregir","Corregir","Ok")</f>
        <v>Corregir</v>
      </c>
      <c r="X4212" s="42" t="str">
        <f>+IFERROR(VLOOKUP(Tabla2[[#This Row],[DISTRITO SEGÚN DNI]],Hoja1!$A$2:$B$32,2,FALSE),"No")</f>
        <v>No</v>
      </c>
      <c r="Y4212" s="42" t="str">
        <f>IF(OR(LOWER(Tabla2[[#This Row],[GENERO]])="masculino", LOWER(Tabla2[[#This Row],[GENERO]])="femenino"),"OK","Corregir")</f>
        <v>Corregir</v>
      </c>
      <c r="Z4212" s="42" t="str">
        <f>+IF(Tabla2[[#This Row],[Nro. DNI / CE]]="","Corregir",IF(LEN(Tabla2[[#This Row],[Nro. DNI / CE]])&gt;=8,"OK","Corregir"))</f>
        <v>Corregir</v>
      </c>
      <c r="AA4212" s="42">
        <f>COUNTIF(Tabla2[APELLIDOS Y NOMBRES],Tabla2[[#This Row],[APELLIDOS Y NOMBRES]])</f>
        <v>0</v>
      </c>
      <c r="AB4212" s="42">
        <f>IF(Tabla2[[#This Row],[Trabajador]]&gt;1,1/Tabla2[[#This Row],[Trabajador]],Tabla2[[#This Row],[Trabajador]])</f>
        <v>0</v>
      </c>
      <c r="AC4212" t="str">
        <f>+IFERROR(IF(Tabla2[[#This Row],[FECHA CESE/BAJA]]="","No Aplica",IF(AND(MONTH(Tabla2[[#This Row],[FECHA CESE/BAJA]])=MONTH(TODAY()-30),YEAR(Tabla2[[#This Row],[FECHA CESE/BAJA]])=YEAR(TODAY())),MONTH(TODAY()-30)&amp;"-"&amp;YEAR(TODAY()),"Borrar")),"No aplica")</f>
        <v>No Aplica</v>
      </c>
      <c r="AD4212" t="str">
        <f>+IFERROR(IF(Tabla2[[#This Row],[FECHA INICIO DE LABORES EN OBRA]]="","No Aplica",IF(AND(MONTH(Tabla2[[#This Row],[FECHA INICIO DE LABORES EN OBRA]])=MONTH(TODAY()-30),YEAR(Tabla2[[#This Row],[FECHA INICIO DE LABORES EN OBRA]])=YEAR(TODAY())),MONTH(TODAY()-30)&amp;"-"&amp;YEAR(TODAY()),"No Aplica")),"No Aplica")</f>
        <v>No Aplica</v>
      </c>
    </row>
    <row r="4213" spans="1:30" x14ac:dyDescent="0.25">
      <c r="A4213" s="13"/>
      <c r="B4213" s="15"/>
      <c r="C4213" s="15"/>
      <c r="D4213" s="15"/>
      <c r="E4213" s="15"/>
      <c r="F4213" s="39"/>
      <c r="G4213" s="15"/>
      <c r="H4213" s="15"/>
      <c r="I4213" s="15"/>
      <c r="J4213" s="15"/>
      <c r="K4213" s="15"/>
      <c r="L4213" s="40"/>
      <c r="M4213" s="39"/>
      <c r="N4213" s="41"/>
      <c r="O4213" s="39"/>
      <c r="P4213" s="40"/>
      <c r="Q4213" s="40"/>
      <c r="R4213" s="40" t="str">
        <f>IFERROR(VLOOKUP(Tabla2[[#This Row],[CONTRATISTA PRNCIPAL]],Hoja1!$L$5:$M$9,2,FALSE),"CJV")</f>
        <v>CJV</v>
      </c>
      <c r="S4213" s="40" t="str">
        <f>IF(Tabla2[[#This Row],[EMPRESA]]=Tabla2[[#This Row],[CONTRATISTA PRNCIPAL]],"Principal","Secundaria")</f>
        <v>Principal</v>
      </c>
      <c r="T4213" s="42">
        <f>IFERROR(1/COUNTIF(Tabla2[CONTRATISTA PRNCIPAL],Tabla2[[#This Row],[CONTRATISTA PRNCIPAL]]),0)</f>
        <v>0</v>
      </c>
      <c r="U4213" s="43" t="str">
        <f>IF(((TODAY()-Tabla2[[#This Row],[FECHA NACIMIENTO]])/365)&lt;18,"Corregir", IF(((TODAY()-Tabla2[[#This Row],[FECHA NACIMIENTO]])/365)&gt;80, "Corregir",ROUNDDOWN(((TODAY()-Tabla2[[#This Row],[FECHA NACIMIENTO]])/365),0)))</f>
        <v>Corregir</v>
      </c>
      <c r="V42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3" s="44" t="str">
        <f>+IF(Tabla2[[#This Row],[Edad]]="Corregir","Corregir","Ok")</f>
        <v>Corregir</v>
      </c>
      <c r="X4213" s="42" t="str">
        <f>+IFERROR(VLOOKUP(Tabla2[[#This Row],[DISTRITO SEGÚN DNI]],Hoja1!$A$2:$B$32,2,FALSE),"No")</f>
        <v>No</v>
      </c>
      <c r="Y4213" s="42" t="str">
        <f>IF(OR(LOWER(Tabla2[[#This Row],[GENERO]])="masculino", LOWER(Tabla2[[#This Row],[GENERO]])="femenino"),"OK","Corregir")</f>
        <v>Corregir</v>
      </c>
      <c r="Z4213" s="42" t="str">
        <f>+IF(Tabla2[[#This Row],[Nro. DNI / CE]]="","Corregir",IF(LEN(Tabla2[[#This Row],[Nro. DNI / CE]])&gt;=8,"OK","Corregir"))</f>
        <v>Corregir</v>
      </c>
      <c r="AA4213" s="42">
        <f>COUNTIF(Tabla2[APELLIDOS Y NOMBRES],Tabla2[[#This Row],[APELLIDOS Y NOMBRES]])</f>
        <v>0</v>
      </c>
      <c r="AB4213" s="42">
        <f>IF(Tabla2[[#This Row],[Trabajador]]&gt;1,1/Tabla2[[#This Row],[Trabajador]],Tabla2[[#This Row],[Trabajador]])</f>
        <v>0</v>
      </c>
      <c r="AC4213" t="str">
        <f>+IFERROR(IF(Tabla2[[#This Row],[FECHA CESE/BAJA]]="","No Aplica",IF(AND(MONTH(Tabla2[[#This Row],[FECHA CESE/BAJA]])=MONTH(TODAY()-30),YEAR(Tabla2[[#This Row],[FECHA CESE/BAJA]])=YEAR(TODAY())),MONTH(TODAY()-30)&amp;"-"&amp;YEAR(TODAY()),"Borrar")),"No aplica")</f>
        <v>No Aplica</v>
      </c>
      <c r="AD4213" t="str">
        <f>+IFERROR(IF(Tabla2[[#This Row],[FECHA INICIO DE LABORES EN OBRA]]="","No Aplica",IF(AND(MONTH(Tabla2[[#This Row],[FECHA INICIO DE LABORES EN OBRA]])=MONTH(TODAY()-30),YEAR(Tabla2[[#This Row],[FECHA INICIO DE LABORES EN OBRA]])=YEAR(TODAY())),MONTH(TODAY()-30)&amp;"-"&amp;YEAR(TODAY()),"No Aplica")),"No Aplica")</f>
        <v>No Aplica</v>
      </c>
    </row>
    <row r="4214" spans="1:30" x14ac:dyDescent="0.25">
      <c r="A4214" s="13"/>
      <c r="B4214" s="15"/>
      <c r="C4214" s="15"/>
      <c r="D4214" s="15"/>
      <c r="E4214" s="15"/>
      <c r="F4214" s="39"/>
      <c r="G4214" s="15"/>
      <c r="H4214" s="15"/>
      <c r="I4214" s="15"/>
      <c r="J4214" s="15"/>
      <c r="K4214" s="15"/>
      <c r="L4214" s="40"/>
      <c r="M4214" s="39"/>
      <c r="N4214" s="41"/>
      <c r="O4214" s="39"/>
      <c r="P4214" s="40"/>
      <c r="Q4214" s="40"/>
      <c r="R4214" s="40" t="str">
        <f>IFERROR(VLOOKUP(Tabla2[[#This Row],[CONTRATISTA PRNCIPAL]],Hoja1!$L$5:$M$9,2,FALSE),"CJV")</f>
        <v>CJV</v>
      </c>
      <c r="S4214" s="40" t="str">
        <f>IF(Tabla2[[#This Row],[EMPRESA]]=Tabla2[[#This Row],[CONTRATISTA PRNCIPAL]],"Principal","Secundaria")</f>
        <v>Principal</v>
      </c>
      <c r="T4214" s="42">
        <f>IFERROR(1/COUNTIF(Tabla2[CONTRATISTA PRNCIPAL],Tabla2[[#This Row],[CONTRATISTA PRNCIPAL]]),0)</f>
        <v>0</v>
      </c>
      <c r="U4214" s="43" t="str">
        <f>IF(((TODAY()-Tabla2[[#This Row],[FECHA NACIMIENTO]])/365)&lt;18,"Corregir", IF(((TODAY()-Tabla2[[#This Row],[FECHA NACIMIENTO]])/365)&gt;80, "Corregir",ROUNDDOWN(((TODAY()-Tabla2[[#This Row],[FECHA NACIMIENTO]])/365),0)))</f>
        <v>Corregir</v>
      </c>
      <c r="V42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4" s="44" t="str">
        <f>+IF(Tabla2[[#This Row],[Edad]]="Corregir","Corregir","Ok")</f>
        <v>Corregir</v>
      </c>
      <c r="X4214" s="42" t="str">
        <f>+IFERROR(VLOOKUP(Tabla2[[#This Row],[DISTRITO SEGÚN DNI]],Hoja1!$A$2:$B$32,2,FALSE),"No")</f>
        <v>No</v>
      </c>
      <c r="Y4214" s="42" t="str">
        <f>IF(OR(LOWER(Tabla2[[#This Row],[GENERO]])="masculino", LOWER(Tabla2[[#This Row],[GENERO]])="femenino"),"OK","Corregir")</f>
        <v>Corregir</v>
      </c>
      <c r="Z4214" s="42" t="str">
        <f>+IF(Tabla2[[#This Row],[Nro. DNI / CE]]="","Corregir",IF(LEN(Tabla2[[#This Row],[Nro. DNI / CE]])&gt;=8,"OK","Corregir"))</f>
        <v>Corregir</v>
      </c>
      <c r="AA4214" s="42">
        <f>COUNTIF(Tabla2[APELLIDOS Y NOMBRES],Tabla2[[#This Row],[APELLIDOS Y NOMBRES]])</f>
        <v>0</v>
      </c>
      <c r="AB4214" s="42">
        <f>IF(Tabla2[[#This Row],[Trabajador]]&gt;1,1/Tabla2[[#This Row],[Trabajador]],Tabla2[[#This Row],[Trabajador]])</f>
        <v>0</v>
      </c>
      <c r="AC4214" t="str">
        <f>+IFERROR(IF(Tabla2[[#This Row],[FECHA CESE/BAJA]]="","No Aplica",IF(AND(MONTH(Tabla2[[#This Row],[FECHA CESE/BAJA]])=MONTH(TODAY()-30),YEAR(Tabla2[[#This Row],[FECHA CESE/BAJA]])=YEAR(TODAY())),MONTH(TODAY()-30)&amp;"-"&amp;YEAR(TODAY()),"Borrar")),"No aplica")</f>
        <v>No Aplica</v>
      </c>
      <c r="AD4214" t="str">
        <f>+IFERROR(IF(Tabla2[[#This Row],[FECHA INICIO DE LABORES EN OBRA]]="","No Aplica",IF(AND(MONTH(Tabla2[[#This Row],[FECHA INICIO DE LABORES EN OBRA]])=MONTH(TODAY()-30),YEAR(Tabla2[[#This Row],[FECHA INICIO DE LABORES EN OBRA]])=YEAR(TODAY())),MONTH(TODAY()-30)&amp;"-"&amp;YEAR(TODAY()),"No Aplica")),"No Aplica")</f>
        <v>No Aplica</v>
      </c>
    </row>
    <row r="4215" spans="1:30" x14ac:dyDescent="0.25">
      <c r="A4215" s="13"/>
      <c r="B4215" s="15"/>
      <c r="C4215" s="15"/>
      <c r="D4215" s="15"/>
      <c r="E4215" s="15"/>
      <c r="F4215" s="39"/>
      <c r="G4215" s="15"/>
      <c r="H4215" s="15"/>
      <c r="I4215" s="15"/>
      <c r="J4215" s="15"/>
      <c r="K4215" s="15"/>
      <c r="L4215" s="40"/>
      <c r="M4215" s="39"/>
      <c r="N4215" s="41"/>
      <c r="O4215" s="39"/>
      <c r="P4215" s="40"/>
      <c r="Q4215" s="40"/>
      <c r="R4215" s="40" t="str">
        <f>IFERROR(VLOOKUP(Tabla2[[#This Row],[CONTRATISTA PRNCIPAL]],Hoja1!$L$5:$M$9,2,FALSE),"CJV")</f>
        <v>CJV</v>
      </c>
      <c r="S4215" s="40" t="str">
        <f>IF(Tabla2[[#This Row],[EMPRESA]]=Tabla2[[#This Row],[CONTRATISTA PRNCIPAL]],"Principal","Secundaria")</f>
        <v>Principal</v>
      </c>
      <c r="T4215" s="42">
        <f>IFERROR(1/COUNTIF(Tabla2[CONTRATISTA PRNCIPAL],Tabla2[[#This Row],[CONTRATISTA PRNCIPAL]]),0)</f>
        <v>0</v>
      </c>
      <c r="U4215" s="43" t="str">
        <f>IF(((TODAY()-Tabla2[[#This Row],[FECHA NACIMIENTO]])/365)&lt;18,"Corregir", IF(((TODAY()-Tabla2[[#This Row],[FECHA NACIMIENTO]])/365)&gt;80, "Corregir",ROUNDDOWN(((TODAY()-Tabla2[[#This Row],[FECHA NACIMIENTO]])/365),0)))</f>
        <v>Corregir</v>
      </c>
      <c r="V42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5" s="44" t="str">
        <f>+IF(Tabla2[[#This Row],[Edad]]="Corregir","Corregir","Ok")</f>
        <v>Corregir</v>
      </c>
      <c r="X4215" s="42" t="str">
        <f>+IFERROR(VLOOKUP(Tabla2[[#This Row],[DISTRITO SEGÚN DNI]],Hoja1!$A$2:$B$32,2,FALSE),"No")</f>
        <v>No</v>
      </c>
      <c r="Y4215" s="42" t="str">
        <f>IF(OR(LOWER(Tabla2[[#This Row],[GENERO]])="masculino", LOWER(Tabla2[[#This Row],[GENERO]])="femenino"),"OK","Corregir")</f>
        <v>Corregir</v>
      </c>
      <c r="Z4215" s="42" t="str">
        <f>+IF(Tabla2[[#This Row],[Nro. DNI / CE]]="","Corregir",IF(LEN(Tabla2[[#This Row],[Nro. DNI / CE]])&gt;=8,"OK","Corregir"))</f>
        <v>Corregir</v>
      </c>
      <c r="AA4215" s="42">
        <f>COUNTIF(Tabla2[APELLIDOS Y NOMBRES],Tabla2[[#This Row],[APELLIDOS Y NOMBRES]])</f>
        <v>0</v>
      </c>
      <c r="AB4215" s="42">
        <f>IF(Tabla2[[#This Row],[Trabajador]]&gt;1,1/Tabla2[[#This Row],[Trabajador]],Tabla2[[#This Row],[Trabajador]])</f>
        <v>0</v>
      </c>
      <c r="AC4215" t="str">
        <f>+IFERROR(IF(Tabla2[[#This Row],[FECHA CESE/BAJA]]="","No Aplica",IF(AND(MONTH(Tabla2[[#This Row],[FECHA CESE/BAJA]])=MONTH(TODAY()-30),YEAR(Tabla2[[#This Row],[FECHA CESE/BAJA]])=YEAR(TODAY())),MONTH(TODAY()-30)&amp;"-"&amp;YEAR(TODAY()),"Borrar")),"No aplica")</f>
        <v>No Aplica</v>
      </c>
      <c r="AD4215" t="str">
        <f>+IFERROR(IF(Tabla2[[#This Row],[FECHA INICIO DE LABORES EN OBRA]]="","No Aplica",IF(AND(MONTH(Tabla2[[#This Row],[FECHA INICIO DE LABORES EN OBRA]])=MONTH(TODAY()-30),YEAR(Tabla2[[#This Row],[FECHA INICIO DE LABORES EN OBRA]])=YEAR(TODAY())),MONTH(TODAY()-30)&amp;"-"&amp;YEAR(TODAY()),"No Aplica")),"No Aplica")</f>
        <v>No Aplica</v>
      </c>
    </row>
    <row r="4216" spans="1:30" x14ac:dyDescent="0.25">
      <c r="A4216" s="13"/>
      <c r="B4216" s="15"/>
      <c r="C4216" s="15"/>
      <c r="D4216" s="15"/>
      <c r="E4216" s="15"/>
      <c r="F4216" s="39"/>
      <c r="G4216" s="15"/>
      <c r="H4216" s="15"/>
      <c r="I4216" s="15"/>
      <c r="J4216" s="15"/>
      <c r="K4216" s="15"/>
      <c r="L4216" s="40"/>
      <c r="M4216" s="39"/>
      <c r="N4216" s="41"/>
      <c r="O4216" s="39"/>
      <c r="P4216" s="40"/>
      <c r="Q4216" s="40"/>
      <c r="R4216" s="40" t="str">
        <f>IFERROR(VLOOKUP(Tabla2[[#This Row],[CONTRATISTA PRNCIPAL]],Hoja1!$L$5:$M$9,2,FALSE),"CJV")</f>
        <v>CJV</v>
      </c>
      <c r="S4216" s="40" t="str">
        <f>IF(Tabla2[[#This Row],[EMPRESA]]=Tabla2[[#This Row],[CONTRATISTA PRNCIPAL]],"Principal","Secundaria")</f>
        <v>Principal</v>
      </c>
      <c r="T4216" s="42">
        <f>IFERROR(1/COUNTIF(Tabla2[CONTRATISTA PRNCIPAL],Tabla2[[#This Row],[CONTRATISTA PRNCIPAL]]),0)</f>
        <v>0</v>
      </c>
      <c r="U4216" s="43" t="str">
        <f>IF(((TODAY()-Tabla2[[#This Row],[FECHA NACIMIENTO]])/365)&lt;18,"Corregir", IF(((TODAY()-Tabla2[[#This Row],[FECHA NACIMIENTO]])/365)&gt;80, "Corregir",ROUNDDOWN(((TODAY()-Tabla2[[#This Row],[FECHA NACIMIENTO]])/365),0)))</f>
        <v>Corregir</v>
      </c>
      <c r="V42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6" s="44" t="str">
        <f>+IF(Tabla2[[#This Row],[Edad]]="Corregir","Corregir","Ok")</f>
        <v>Corregir</v>
      </c>
      <c r="X4216" s="42" t="str">
        <f>+IFERROR(VLOOKUP(Tabla2[[#This Row],[DISTRITO SEGÚN DNI]],Hoja1!$A$2:$B$32,2,FALSE),"No")</f>
        <v>No</v>
      </c>
      <c r="Y4216" s="42" t="str">
        <f>IF(OR(LOWER(Tabla2[[#This Row],[GENERO]])="masculino", LOWER(Tabla2[[#This Row],[GENERO]])="femenino"),"OK","Corregir")</f>
        <v>Corregir</v>
      </c>
      <c r="Z4216" s="42" t="str">
        <f>+IF(Tabla2[[#This Row],[Nro. DNI / CE]]="","Corregir",IF(LEN(Tabla2[[#This Row],[Nro. DNI / CE]])&gt;=8,"OK","Corregir"))</f>
        <v>Corregir</v>
      </c>
      <c r="AA4216" s="42">
        <f>COUNTIF(Tabla2[APELLIDOS Y NOMBRES],Tabla2[[#This Row],[APELLIDOS Y NOMBRES]])</f>
        <v>0</v>
      </c>
      <c r="AB4216" s="42">
        <f>IF(Tabla2[[#This Row],[Trabajador]]&gt;1,1/Tabla2[[#This Row],[Trabajador]],Tabla2[[#This Row],[Trabajador]])</f>
        <v>0</v>
      </c>
      <c r="AC4216" t="str">
        <f>+IFERROR(IF(Tabla2[[#This Row],[FECHA CESE/BAJA]]="","No Aplica",IF(AND(MONTH(Tabla2[[#This Row],[FECHA CESE/BAJA]])=MONTH(TODAY()-30),YEAR(Tabla2[[#This Row],[FECHA CESE/BAJA]])=YEAR(TODAY())),MONTH(TODAY()-30)&amp;"-"&amp;YEAR(TODAY()),"Borrar")),"No aplica")</f>
        <v>No Aplica</v>
      </c>
      <c r="AD4216" t="str">
        <f>+IFERROR(IF(Tabla2[[#This Row],[FECHA INICIO DE LABORES EN OBRA]]="","No Aplica",IF(AND(MONTH(Tabla2[[#This Row],[FECHA INICIO DE LABORES EN OBRA]])=MONTH(TODAY()-30),YEAR(Tabla2[[#This Row],[FECHA INICIO DE LABORES EN OBRA]])=YEAR(TODAY())),MONTH(TODAY()-30)&amp;"-"&amp;YEAR(TODAY()),"No Aplica")),"No Aplica")</f>
        <v>No Aplica</v>
      </c>
    </row>
    <row r="4217" spans="1:30" x14ac:dyDescent="0.25">
      <c r="A4217" s="13"/>
      <c r="B4217" s="15"/>
      <c r="C4217" s="15"/>
      <c r="D4217" s="15"/>
      <c r="E4217" s="15"/>
      <c r="F4217" s="39"/>
      <c r="G4217" s="15"/>
      <c r="H4217" s="15"/>
      <c r="I4217" s="15"/>
      <c r="J4217" s="15"/>
      <c r="K4217" s="15"/>
      <c r="L4217" s="40"/>
      <c r="M4217" s="39"/>
      <c r="N4217" s="41"/>
      <c r="O4217" s="39"/>
      <c r="P4217" s="40"/>
      <c r="Q4217" s="40"/>
      <c r="R4217" s="40" t="str">
        <f>IFERROR(VLOOKUP(Tabla2[[#This Row],[CONTRATISTA PRNCIPAL]],Hoja1!$L$5:$M$9,2,FALSE),"CJV")</f>
        <v>CJV</v>
      </c>
      <c r="S4217" s="40" t="str">
        <f>IF(Tabla2[[#This Row],[EMPRESA]]=Tabla2[[#This Row],[CONTRATISTA PRNCIPAL]],"Principal","Secundaria")</f>
        <v>Principal</v>
      </c>
      <c r="T4217" s="42">
        <f>IFERROR(1/COUNTIF(Tabla2[CONTRATISTA PRNCIPAL],Tabla2[[#This Row],[CONTRATISTA PRNCIPAL]]),0)</f>
        <v>0</v>
      </c>
      <c r="U4217" s="43" t="str">
        <f>IF(((TODAY()-Tabla2[[#This Row],[FECHA NACIMIENTO]])/365)&lt;18,"Corregir", IF(((TODAY()-Tabla2[[#This Row],[FECHA NACIMIENTO]])/365)&gt;80, "Corregir",ROUNDDOWN(((TODAY()-Tabla2[[#This Row],[FECHA NACIMIENTO]])/365),0)))</f>
        <v>Corregir</v>
      </c>
      <c r="V42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7" s="44" t="str">
        <f>+IF(Tabla2[[#This Row],[Edad]]="Corregir","Corregir","Ok")</f>
        <v>Corregir</v>
      </c>
      <c r="X4217" s="42" t="str">
        <f>+IFERROR(VLOOKUP(Tabla2[[#This Row],[DISTRITO SEGÚN DNI]],Hoja1!$A$2:$B$32,2,FALSE),"No")</f>
        <v>No</v>
      </c>
      <c r="Y4217" s="42" t="str">
        <f>IF(OR(LOWER(Tabla2[[#This Row],[GENERO]])="masculino", LOWER(Tabla2[[#This Row],[GENERO]])="femenino"),"OK","Corregir")</f>
        <v>Corregir</v>
      </c>
      <c r="Z4217" s="42" t="str">
        <f>+IF(Tabla2[[#This Row],[Nro. DNI / CE]]="","Corregir",IF(LEN(Tabla2[[#This Row],[Nro. DNI / CE]])&gt;=8,"OK","Corregir"))</f>
        <v>Corregir</v>
      </c>
      <c r="AA4217" s="42">
        <f>COUNTIF(Tabla2[APELLIDOS Y NOMBRES],Tabla2[[#This Row],[APELLIDOS Y NOMBRES]])</f>
        <v>0</v>
      </c>
      <c r="AB4217" s="42">
        <f>IF(Tabla2[[#This Row],[Trabajador]]&gt;1,1/Tabla2[[#This Row],[Trabajador]],Tabla2[[#This Row],[Trabajador]])</f>
        <v>0</v>
      </c>
      <c r="AC4217" t="str">
        <f>+IFERROR(IF(Tabla2[[#This Row],[FECHA CESE/BAJA]]="","No Aplica",IF(AND(MONTH(Tabla2[[#This Row],[FECHA CESE/BAJA]])=MONTH(TODAY()-30),YEAR(Tabla2[[#This Row],[FECHA CESE/BAJA]])=YEAR(TODAY())),MONTH(TODAY()-30)&amp;"-"&amp;YEAR(TODAY()),"Borrar")),"No aplica")</f>
        <v>No Aplica</v>
      </c>
      <c r="AD4217" t="str">
        <f>+IFERROR(IF(Tabla2[[#This Row],[FECHA INICIO DE LABORES EN OBRA]]="","No Aplica",IF(AND(MONTH(Tabla2[[#This Row],[FECHA INICIO DE LABORES EN OBRA]])=MONTH(TODAY()-30),YEAR(Tabla2[[#This Row],[FECHA INICIO DE LABORES EN OBRA]])=YEAR(TODAY())),MONTH(TODAY()-30)&amp;"-"&amp;YEAR(TODAY()),"No Aplica")),"No Aplica")</f>
        <v>No Aplica</v>
      </c>
    </row>
    <row r="4218" spans="1:30" x14ac:dyDescent="0.25">
      <c r="A4218" s="13"/>
      <c r="B4218" s="15"/>
      <c r="C4218" s="15"/>
      <c r="D4218" s="15"/>
      <c r="E4218" s="15"/>
      <c r="F4218" s="39"/>
      <c r="G4218" s="15"/>
      <c r="H4218" s="15"/>
      <c r="I4218" s="15"/>
      <c r="J4218" s="15"/>
      <c r="K4218" s="15"/>
      <c r="L4218" s="40"/>
      <c r="M4218" s="39"/>
      <c r="N4218" s="41"/>
      <c r="O4218" s="39"/>
      <c r="P4218" s="40"/>
      <c r="Q4218" s="40"/>
      <c r="R4218" s="40" t="str">
        <f>IFERROR(VLOOKUP(Tabla2[[#This Row],[CONTRATISTA PRNCIPAL]],Hoja1!$L$5:$M$9,2,FALSE),"CJV")</f>
        <v>CJV</v>
      </c>
      <c r="S4218" s="40" t="str">
        <f>IF(Tabla2[[#This Row],[EMPRESA]]=Tabla2[[#This Row],[CONTRATISTA PRNCIPAL]],"Principal","Secundaria")</f>
        <v>Principal</v>
      </c>
      <c r="T4218" s="42">
        <f>IFERROR(1/COUNTIF(Tabla2[CONTRATISTA PRNCIPAL],Tabla2[[#This Row],[CONTRATISTA PRNCIPAL]]),0)</f>
        <v>0</v>
      </c>
      <c r="U4218" s="43" t="str">
        <f>IF(((TODAY()-Tabla2[[#This Row],[FECHA NACIMIENTO]])/365)&lt;18,"Corregir", IF(((TODAY()-Tabla2[[#This Row],[FECHA NACIMIENTO]])/365)&gt;80, "Corregir",ROUNDDOWN(((TODAY()-Tabla2[[#This Row],[FECHA NACIMIENTO]])/365),0)))</f>
        <v>Corregir</v>
      </c>
      <c r="V42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8" s="44" t="str">
        <f>+IF(Tabla2[[#This Row],[Edad]]="Corregir","Corregir","Ok")</f>
        <v>Corregir</v>
      </c>
      <c r="X4218" s="42" t="str">
        <f>+IFERROR(VLOOKUP(Tabla2[[#This Row],[DISTRITO SEGÚN DNI]],Hoja1!$A$2:$B$32,2,FALSE),"No")</f>
        <v>No</v>
      </c>
      <c r="Y4218" s="42" t="str">
        <f>IF(OR(LOWER(Tabla2[[#This Row],[GENERO]])="masculino", LOWER(Tabla2[[#This Row],[GENERO]])="femenino"),"OK","Corregir")</f>
        <v>Corregir</v>
      </c>
      <c r="Z4218" s="42" t="str">
        <f>+IF(Tabla2[[#This Row],[Nro. DNI / CE]]="","Corregir",IF(LEN(Tabla2[[#This Row],[Nro. DNI / CE]])&gt;=8,"OK","Corregir"))</f>
        <v>Corregir</v>
      </c>
      <c r="AA4218" s="42">
        <f>COUNTIF(Tabla2[APELLIDOS Y NOMBRES],Tabla2[[#This Row],[APELLIDOS Y NOMBRES]])</f>
        <v>0</v>
      </c>
      <c r="AB4218" s="42">
        <f>IF(Tabla2[[#This Row],[Trabajador]]&gt;1,1/Tabla2[[#This Row],[Trabajador]],Tabla2[[#This Row],[Trabajador]])</f>
        <v>0</v>
      </c>
      <c r="AC4218" t="str">
        <f>+IFERROR(IF(Tabla2[[#This Row],[FECHA CESE/BAJA]]="","No Aplica",IF(AND(MONTH(Tabla2[[#This Row],[FECHA CESE/BAJA]])=MONTH(TODAY()-30),YEAR(Tabla2[[#This Row],[FECHA CESE/BAJA]])=YEAR(TODAY())),MONTH(TODAY()-30)&amp;"-"&amp;YEAR(TODAY()),"Borrar")),"No aplica")</f>
        <v>No Aplica</v>
      </c>
      <c r="AD4218" t="str">
        <f>+IFERROR(IF(Tabla2[[#This Row],[FECHA INICIO DE LABORES EN OBRA]]="","No Aplica",IF(AND(MONTH(Tabla2[[#This Row],[FECHA INICIO DE LABORES EN OBRA]])=MONTH(TODAY()-30),YEAR(Tabla2[[#This Row],[FECHA INICIO DE LABORES EN OBRA]])=YEAR(TODAY())),MONTH(TODAY()-30)&amp;"-"&amp;YEAR(TODAY()),"No Aplica")),"No Aplica")</f>
        <v>No Aplica</v>
      </c>
    </row>
    <row r="4219" spans="1:30" x14ac:dyDescent="0.25">
      <c r="A4219" s="13"/>
      <c r="B4219" s="15"/>
      <c r="C4219" s="15"/>
      <c r="D4219" s="15"/>
      <c r="E4219" s="15"/>
      <c r="F4219" s="39"/>
      <c r="G4219" s="15"/>
      <c r="H4219" s="15"/>
      <c r="I4219" s="15"/>
      <c r="J4219" s="15"/>
      <c r="K4219" s="15"/>
      <c r="L4219" s="40"/>
      <c r="M4219" s="39"/>
      <c r="N4219" s="41"/>
      <c r="O4219" s="39"/>
      <c r="P4219" s="40"/>
      <c r="Q4219" s="40"/>
      <c r="R4219" s="40" t="str">
        <f>IFERROR(VLOOKUP(Tabla2[[#This Row],[CONTRATISTA PRNCIPAL]],Hoja1!$L$5:$M$9,2,FALSE),"CJV")</f>
        <v>CJV</v>
      </c>
      <c r="S4219" s="40" t="str">
        <f>IF(Tabla2[[#This Row],[EMPRESA]]=Tabla2[[#This Row],[CONTRATISTA PRNCIPAL]],"Principal","Secundaria")</f>
        <v>Principal</v>
      </c>
      <c r="T4219" s="42">
        <f>IFERROR(1/COUNTIF(Tabla2[CONTRATISTA PRNCIPAL],Tabla2[[#This Row],[CONTRATISTA PRNCIPAL]]),0)</f>
        <v>0</v>
      </c>
      <c r="U4219" s="43" t="str">
        <f>IF(((TODAY()-Tabla2[[#This Row],[FECHA NACIMIENTO]])/365)&lt;18,"Corregir", IF(((TODAY()-Tabla2[[#This Row],[FECHA NACIMIENTO]])/365)&gt;80, "Corregir",ROUNDDOWN(((TODAY()-Tabla2[[#This Row],[FECHA NACIMIENTO]])/365),0)))</f>
        <v>Corregir</v>
      </c>
      <c r="V42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19" s="44" t="str">
        <f>+IF(Tabla2[[#This Row],[Edad]]="Corregir","Corregir","Ok")</f>
        <v>Corregir</v>
      </c>
      <c r="X4219" s="42" t="str">
        <f>+IFERROR(VLOOKUP(Tabla2[[#This Row],[DISTRITO SEGÚN DNI]],Hoja1!$A$2:$B$32,2,FALSE),"No")</f>
        <v>No</v>
      </c>
      <c r="Y4219" s="42" t="str">
        <f>IF(OR(LOWER(Tabla2[[#This Row],[GENERO]])="masculino", LOWER(Tabla2[[#This Row],[GENERO]])="femenino"),"OK","Corregir")</f>
        <v>Corregir</v>
      </c>
      <c r="Z4219" s="42" t="str">
        <f>+IF(Tabla2[[#This Row],[Nro. DNI / CE]]="","Corregir",IF(LEN(Tabla2[[#This Row],[Nro. DNI / CE]])&gt;=8,"OK","Corregir"))</f>
        <v>Corregir</v>
      </c>
      <c r="AA4219" s="42">
        <f>COUNTIF(Tabla2[APELLIDOS Y NOMBRES],Tabla2[[#This Row],[APELLIDOS Y NOMBRES]])</f>
        <v>0</v>
      </c>
      <c r="AB4219" s="42">
        <f>IF(Tabla2[[#This Row],[Trabajador]]&gt;1,1/Tabla2[[#This Row],[Trabajador]],Tabla2[[#This Row],[Trabajador]])</f>
        <v>0</v>
      </c>
      <c r="AC4219" t="str">
        <f>+IFERROR(IF(Tabla2[[#This Row],[FECHA CESE/BAJA]]="","No Aplica",IF(AND(MONTH(Tabla2[[#This Row],[FECHA CESE/BAJA]])=MONTH(TODAY()-30),YEAR(Tabla2[[#This Row],[FECHA CESE/BAJA]])=YEAR(TODAY())),MONTH(TODAY()-30)&amp;"-"&amp;YEAR(TODAY()),"Borrar")),"No aplica")</f>
        <v>No Aplica</v>
      </c>
      <c r="AD4219" t="str">
        <f>+IFERROR(IF(Tabla2[[#This Row],[FECHA INICIO DE LABORES EN OBRA]]="","No Aplica",IF(AND(MONTH(Tabla2[[#This Row],[FECHA INICIO DE LABORES EN OBRA]])=MONTH(TODAY()-30),YEAR(Tabla2[[#This Row],[FECHA INICIO DE LABORES EN OBRA]])=YEAR(TODAY())),MONTH(TODAY()-30)&amp;"-"&amp;YEAR(TODAY()),"No Aplica")),"No Aplica")</f>
        <v>No Aplica</v>
      </c>
    </row>
    <row r="4220" spans="1:30" x14ac:dyDescent="0.25">
      <c r="A4220" s="13"/>
      <c r="B4220" s="15"/>
      <c r="C4220" s="15"/>
      <c r="D4220" s="15"/>
      <c r="E4220" s="15"/>
      <c r="F4220" s="39"/>
      <c r="G4220" s="15"/>
      <c r="H4220" s="15"/>
      <c r="I4220" s="15"/>
      <c r="J4220" s="15"/>
      <c r="K4220" s="15"/>
      <c r="L4220" s="40"/>
      <c r="M4220" s="39"/>
      <c r="N4220" s="41"/>
      <c r="O4220" s="39"/>
      <c r="P4220" s="40"/>
      <c r="Q4220" s="40"/>
      <c r="R4220" s="40" t="str">
        <f>IFERROR(VLOOKUP(Tabla2[[#This Row],[CONTRATISTA PRNCIPAL]],Hoja1!$L$5:$M$9,2,FALSE),"CJV")</f>
        <v>CJV</v>
      </c>
      <c r="S4220" s="40" t="str">
        <f>IF(Tabla2[[#This Row],[EMPRESA]]=Tabla2[[#This Row],[CONTRATISTA PRNCIPAL]],"Principal","Secundaria")</f>
        <v>Principal</v>
      </c>
      <c r="T4220" s="42">
        <f>IFERROR(1/COUNTIF(Tabla2[CONTRATISTA PRNCIPAL],Tabla2[[#This Row],[CONTRATISTA PRNCIPAL]]),0)</f>
        <v>0</v>
      </c>
      <c r="U4220" s="43" t="str">
        <f>IF(((TODAY()-Tabla2[[#This Row],[FECHA NACIMIENTO]])/365)&lt;18,"Corregir", IF(((TODAY()-Tabla2[[#This Row],[FECHA NACIMIENTO]])/365)&gt;80, "Corregir",ROUNDDOWN(((TODAY()-Tabla2[[#This Row],[FECHA NACIMIENTO]])/365),0)))</f>
        <v>Corregir</v>
      </c>
      <c r="V42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0" s="44" t="str">
        <f>+IF(Tabla2[[#This Row],[Edad]]="Corregir","Corregir","Ok")</f>
        <v>Corregir</v>
      </c>
      <c r="X4220" s="42" t="str">
        <f>+IFERROR(VLOOKUP(Tabla2[[#This Row],[DISTRITO SEGÚN DNI]],Hoja1!$A$2:$B$32,2,FALSE),"No")</f>
        <v>No</v>
      </c>
      <c r="Y4220" s="42" t="str">
        <f>IF(OR(LOWER(Tabla2[[#This Row],[GENERO]])="masculino", LOWER(Tabla2[[#This Row],[GENERO]])="femenino"),"OK","Corregir")</f>
        <v>Corregir</v>
      </c>
      <c r="Z4220" s="42" t="str">
        <f>+IF(Tabla2[[#This Row],[Nro. DNI / CE]]="","Corregir",IF(LEN(Tabla2[[#This Row],[Nro. DNI / CE]])&gt;=8,"OK","Corregir"))</f>
        <v>Corregir</v>
      </c>
      <c r="AA4220" s="42">
        <f>COUNTIF(Tabla2[APELLIDOS Y NOMBRES],Tabla2[[#This Row],[APELLIDOS Y NOMBRES]])</f>
        <v>0</v>
      </c>
      <c r="AB4220" s="42">
        <f>IF(Tabla2[[#This Row],[Trabajador]]&gt;1,1/Tabla2[[#This Row],[Trabajador]],Tabla2[[#This Row],[Trabajador]])</f>
        <v>0</v>
      </c>
      <c r="AC4220" t="str">
        <f>+IFERROR(IF(Tabla2[[#This Row],[FECHA CESE/BAJA]]="","No Aplica",IF(AND(MONTH(Tabla2[[#This Row],[FECHA CESE/BAJA]])=MONTH(TODAY()-30),YEAR(Tabla2[[#This Row],[FECHA CESE/BAJA]])=YEAR(TODAY())),MONTH(TODAY()-30)&amp;"-"&amp;YEAR(TODAY()),"Borrar")),"No aplica")</f>
        <v>No Aplica</v>
      </c>
      <c r="AD4220" t="str">
        <f>+IFERROR(IF(Tabla2[[#This Row],[FECHA INICIO DE LABORES EN OBRA]]="","No Aplica",IF(AND(MONTH(Tabla2[[#This Row],[FECHA INICIO DE LABORES EN OBRA]])=MONTH(TODAY()-30),YEAR(Tabla2[[#This Row],[FECHA INICIO DE LABORES EN OBRA]])=YEAR(TODAY())),MONTH(TODAY()-30)&amp;"-"&amp;YEAR(TODAY()),"No Aplica")),"No Aplica")</f>
        <v>No Aplica</v>
      </c>
    </row>
    <row r="4221" spans="1:30" x14ac:dyDescent="0.25">
      <c r="A4221" s="13"/>
      <c r="B4221" s="15"/>
      <c r="C4221" s="15"/>
      <c r="D4221" s="15"/>
      <c r="E4221" s="15"/>
      <c r="F4221" s="39"/>
      <c r="G4221" s="15"/>
      <c r="H4221" s="15"/>
      <c r="I4221" s="15"/>
      <c r="J4221" s="15"/>
      <c r="K4221" s="15"/>
      <c r="L4221" s="40"/>
      <c r="M4221" s="39"/>
      <c r="N4221" s="41"/>
      <c r="O4221" s="39"/>
      <c r="P4221" s="40"/>
      <c r="Q4221" s="40"/>
      <c r="R4221" s="40" t="str">
        <f>IFERROR(VLOOKUP(Tabla2[[#This Row],[CONTRATISTA PRNCIPAL]],Hoja1!$L$5:$M$9,2,FALSE),"CJV")</f>
        <v>CJV</v>
      </c>
      <c r="S4221" s="40" t="str">
        <f>IF(Tabla2[[#This Row],[EMPRESA]]=Tabla2[[#This Row],[CONTRATISTA PRNCIPAL]],"Principal","Secundaria")</f>
        <v>Principal</v>
      </c>
      <c r="T4221" s="42">
        <f>IFERROR(1/COUNTIF(Tabla2[CONTRATISTA PRNCIPAL],Tabla2[[#This Row],[CONTRATISTA PRNCIPAL]]),0)</f>
        <v>0</v>
      </c>
      <c r="U4221" s="43" t="str">
        <f>IF(((TODAY()-Tabla2[[#This Row],[FECHA NACIMIENTO]])/365)&lt;18,"Corregir", IF(((TODAY()-Tabla2[[#This Row],[FECHA NACIMIENTO]])/365)&gt;80, "Corregir",ROUNDDOWN(((TODAY()-Tabla2[[#This Row],[FECHA NACIMIENTO]])/365),0)))</f>
        <v>Corregir</v>
      </c>
      <c r="V42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1" s="44" t="str">
        <f>+IF(Tabla2[[#This Row],[Edad]]="Corregir","Corregir","Ok")</f>
        <v>Corregir</v>
      </c>
      <c r="X4221" s="42" t="str">
        <f>+IFERROR(VLOOKUP(Tabla2[[#This Row],[DISTRITO SEGÚN DNI]],Hoja1!$A$2:$B$32,2,FALSE),"No")</f>
        <v>No</v>
      </c>
      <c r="Y4221" s="42" t="str">
        <f>IF(OR(LOWER(Tabla2[[#This Row],[GENERO]])="masculino", LOWER(Tabla2[[#This Row],[GENERO]])="femenino"),"OK","Corregir")</f>
        <v>Corregir</v>
      </c>
      <c r="Z4221" s="42" t="str">
        <f>+IF(Tabla2[[#This Row],[Nro. DNI / CE]]="","Corregir",IF(LEN(Tabla2[[#This Row],[Nro. DNI / CE]])&gt;=8,"OK","Corregir"))</f>
        <v>Corregir</v>
      </c>
      <c r="AA4221" s="42">
        <f>COUNTIF(Tabla2[APELLIDOS Y NOMBRES],Tabla2[[#This Row],[APELLIDOS Y NOMBRES]])</f>
        <v>0</v>
      </c>
      <c r="AB4221" s="42">
        <f>IF(Tabla2[[#This Row],[Trabajador]]&gt;1,1/Tabla2[[#This Row],[Trabajador]],Tabla2[[#This Row],[Trabajador]])</f>
        <v>0</v>
      </c>
      <c r="AC4221" t="str">
        <f>+IFERROR(IF(Tabla2[[#This Row],[FECHA CESE/BAJA]]="","No Aplica",IF(AND(MONTH(Tabla2[[#This Row],[FECHA CESE/BAJA]])=MONTH(TODAY()-30),YEAR(Tabla2[[#This Row],[FECHA CESE/BAJA]])=YEAR(TODAY())),MONTH(TODAY()-30)&amp;"-"&amp;YEAR(TODAY()),"Borrar")),"No aplica")</f>
        <v>No Aplica</v>
      </c>
      <c r="AD4221" t="str">
        <f>+IFERROR(IF(Tabla2[[#This Row],[FECHA INICIO DE LABORES EN OBRA]]="","No Aplica",IF(AND(MONTH(Tabla2[[#This Row],[FECHA INICIO DE LABORES EN OBRA]])=MONTH(TODAY()-30),YEAR(Tabla2[[#This Row],[FECHA INICIO DE LABORES EN OBRA]])=YEAR(TODAY())),MONTH(TODAY()-30)&amp;"-"&amp;YEAR(TODAY()),"No Aplica")),"No Aplica")</f>
        <v>No Aplica</v>
      </c>
    </row>
    <row r="4222" spans="1:30" x14ac:dyDescent="0.25">
      <c r="A4222" s="13"/>
      <c r="B4222" s="15"/>
      <c r="C4222" s="15"/>
      <c r="D4222" s="15"/>
      <c r="E4222" s="15"/>
      <c r="F4222" s="39"/>
      <c r="G4222" s="15"/>
      <c r="H4222" s="15"/>
      <c r="I4222" s="15"/>
      <c r="J4222" s="15"/>
      <c r="K4222" s="15"/>
      <c r="L4222" s="40"/>
      <c r="M4222" s="39"/>
      <c r="N4222" s="41"/>
      <c r="O4222" s="39"/>
      <c r="P4222" s="40"/>
      <c r="Q4222" s="40"/>
      <c r="R4222" s="40" t="str">
        <f>IFERROR(VLOOKUP(Tabla2[[#This Row],[CONTRATISTA PRNCIPAL]],Hoja1!$L$5:$M$9,2,FALSE),"CJV")</f>
        <v>CJV</v>
      </c>
      <c r="S4222" s="40" t="str">
        <f>IF(Tabla2[[#This Row],[EMPRESA]]=Tabla2[[#This Row],[CONTRATISTA PRNCIPAL]],"Principal","Secundaria")</f>
        <v>Principal</v>
      </c>
      <c r="T4222" s="42">
        <f>IFERROR(1/COUNTIF(Tabla2[CONTRATISTA PRNCIPAL],Tabla2[[#This Row],[CONTRATISTA PRNCIPAL]]),0)</f>
        <v>0</v>
      </c>
      <c r="U4222" s="43" t="str">
        <f>IF(((TODAY()-Tabla2[[#This Row],[FECHA NACIMIENTO]])/365)&lt;18,"Corregir", IF(((TODAY()-Tabla2[[#This Row],[FECHA NACIMIENTO]])/365)&gt;80, "Corregir",ROUNDDOWN(((TODAY()-Tabla2[[#This Row],[FECHA NACIMIENTO]])/365),0)))</f>
        <v>Corregir</v>
      </c>
      <c r="V42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2" s="44" t="str">
        <f>+IF(Tabla2[[#This Row],[Edad]]="Corregir","Corregir","Ok")</f>
        <v>Corregir</v>
      </c>
      <c r="X4222" s="42" t="str">
        <f>+IFERROR(VLOOKUP(Tabla2[[#This Row],[DISTRITO SEGÚN DNI]],Hoja1!$A$2:$B$32,2,FALSE),"No")</f>
        <v>No</v>
      </c>
      <c r="Y4222" s="42" t="str">
        <f>IF(OR(LOWER(Tabla2[[#This Row],[GENERO]])="masculino", LOWER(Tabla2[[#This Row],[GENERO]])="femenino"),"OK","Corregir")</f>
        <v>Corregir</v>
      </c>
      <c r="Z4222" s="42" t="str">
        <f>+IF(Tabla2[[#This Row],[Nro. DNI / CE]]="","Corregir",IF(LEN(Tabla2[[#This Row],[Nro. DNI / CE]])&gt;=8,"OK","Corregir"))</f>
        <v>Corregir</v>
      </c>
      <c r="AA4222" s="42">
        <f>COUNTIF(Tabla2[APELLIDOS Y NOMBRES],Tabla2[[#This Row],[APELLIDOS Y NOMBRES]])</f>
        <v>0</v>
      </c>
      <c r="AB4222" s="42">
        <f>IF(Tabla2[[#This Row],[Trabajador]]&gt;1,1/Tabla2[[#This Row],[Trabajador]],Tabla2[[#This Row],[Trabajador]])</f>
        <v>0</v>
      </c>
      <c r="AC4222" t="str">
        <f>+IFERROR(IF(Tabla2[[#This Row],[FECHA CESE/BAJA]]="","No Aplica",IF(AND(MONTH(Tabla2[[#This Row],[FECHA CESE/BAJA]])=MONTH(TODAY()-30),YEAR(Tabla2[[#This Row],[FECHA CESE/BAJA]])=YEAR(TODAY())),MONTH(TODAY()-30)&amp;"-"&amp;YEAR(TODAY()),"Borrar")),"No aplica")</f>
        <v>No Aplica</v>
      </c>
      <c r="AD4222" t="str">
        <f>+IFERROR(IF(Tabla2[[#This Row],[FECHA INICIO DE LABORES EN OBRA]]="","No Aplica",IF(AND(MONTH(Tabla2[[#This Row],[FECHA INICIO DE LABORES EN OBRA]])=MONTH(TODAY()-30),YEAR(Tabla2[[#This Row],[FECHA INICIO DE LABORES EN OBRA]])=YEAR(TODAY())),MONTH(TODAY()-30)&amp;"-"&amp;YEAR(TODAY()),"No Aplica")),"No Aplica")</f>
        <v>No Aplica</v>
      </c>
    </row>
    <row r="4223" spans="1:30" x14ac:dyDescent="0.25">
      <c r="A4223" s="13"/>
      <c r="B4223" s="15"/>
      <c r="C4223" s="15"/>
      <c r="D4223" s="15"/>
      <c r="E4223" s="15"/>
      <c r="F4223" s="39"/>
      <c r="G4223" s="15"/>
      <c r="H4223" s="15"/>
      <c r="I4223" s="15"/>
      <c r="J4223" s="15"/>
      <c r="K4223" s="15"/>
      <c r="L4223" s="40"/>
      <c r="M4223" s="39"/>
      <c r="N4223" s="41"/>
      <c r="O4223" s="39"/>
      <c r="P4223" s="40"/>
      <c r="Q4223" s="40"/>
      <c r="R4223" s="40" t="str">
        <f>IFERROR(VLOOKUP(Tabla2[[#This Row],[CONTRATISTA PRNCIPAL]],Hoja1!$L$5:$M$9,2,FALSE),"CJV")</f>
        <v>CJV</v>
      </c>
      <c r="S4223" s="40" t="str">
        <f>IF(Tabla2[[#This Row],[EMPRESA]]=Tabla2[[#This Row],[CONTRATISTA PRNCIPAL]],"Principal","Secundaria")</f>
        <v>Principal</v>
      </c>
      <c r="T4223" s="42">
        <f>IFERROR(1/COUNTIF(Tabla2[CONTRATISTA PRNCIPAL],Tabla2[[#This Row],[CONTRATISTA PRNCIPAL]]),0)</f>
        <v>0</v>
      </c>
      <c r="U4223" s="43" t="str">
        <f>IF(((TODAY()-Tabla2[[#This Row],[FECHA NACIMIENTO]])/365)&lt;18,"Corregir", IF(((TODAY()-Tabla2[[#This Row],[FECHA NACIMIENTO]])/365)&gt;80, "Corregir",ROUNDDOWN(((TODAY()-Tabla2[[#This Row],[FECHA NACIMIENTO]])/365),0)))</f>
        <v>Corregir</v>
      </c>
      <c r="V42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3" s="44" t="str">
        <f>+IF(Tabla2[[#This Row],[Edad]]="Corregir","Corregir","Ok")</f>
        <v>Corregir</v>
      </c>
      <c r="X4223" s="42" t="str">
        <f>+IFERROR(VLOOKUP(Tabla2[[#This Row],[DISTRITO SEGÚN DNI]],Hoja1!$A$2:$B$32,2,FALSE),"No")</f>
        <v>No</v>
      </c>
      <c r="Y4223" s="42" t="str">
        <f>IF(OR(LOWER(Tabla2[[#This Row],[GENERO]])="masculino", LOWER(Tabla2[[#This Row],[GENERO]])="femenino"),"OK","Corregir")</f>
        <v>Corregir</v>
      </c>
      <c r="Z4223" s="42" t="str">
        <f>+IF(Tabla2[[#This Row],[Nro. DNI / CE]]="","Corregir",IF(LEN(Tabla2[[#This Row],[Nro. DNI / CE]])&gt;=8,"OK","Corregir"))</f>
        <v>Corregir</v>
      </c>
      <c r="AA4223" s="42">
        <f>COUNTIF(Tabla2[APELLIDOS Y NOMBRES],Tabla2[[#This Row],[APELLIDOS Y NOMBRES]])</f>
        <v>0</v>
      </c>
      <c r="AB4223" s="42">
        <f>IF(Tabla2[[#This Row],[Trabajador]]&gt;1,1/Tabla2[[#This Row],[Trabajador]],Tabla2[[#This Row],[Trabajador]])</f>
        <v>0</v>
      </c>
      <c r="AC4223" t="str">
        <f>+IFERROR(IF(Tabla2[[#This Row],[FECHA CESE/BAJA]]="","No Aplica",IF(AND(MONTH(Tabla2[[#This Row],[FECHA CESE/BAJA]])=MONTH(TODAY()-30),YEAR(Tabla2[[#This Row],[FECHA CESE/BAJA]])=YEAR(TODAY())),MONTH(TODAY()-30)&amp;"-"&amp;YEAR(TODAY()),"Borrar")),"No aplica")</f>
        <v>No Aplica</v>
      </c>
      <c r="AD4223" t="str">
        <f>+IFERROR(IF(Tabla2[[#This Row],[FECHA INICIO DE LABORES EN OBRA]]="","No Aplica",IF(AND(MONTH(Tabla2[[#This Row],[FECHA INICIO DE LABORES EN OBRA]])=MONTH(TODAY()-30),YEAR(Tabla2[[#This Row],[FECHA INICIO DE LABORES EN OBRA]])=YEAR(TODAY())),MONTH(TODAY()-30)&amp;"-"&amp;YEAR(TODAY()),"No Aplica")),"No Aplica")</f>
        <v>No Aplica</v>
      </c>
    </row>
    <row r="4224" spans="1:30" x14ac:dyDescent="0.25">
      <c r="A4224" s="13"/>
      <c r="B4224" s="15"/>
      <c r="C4224" s="15"/>
      <c r="D4224" s="15"/>
      <c r="E4224" s="15"/>
      <c r="F4224" s="39"/>
      <c r="G4224" s="15"/>
      <c r="H4224" s="15"/>
      <c r="I4224" s="15"/>
      <c r="J4224" s="15"/>
      <c r="K4224" s="15"/>
      <c r="L4224" s="40"/>
      <c r="M4224" s="39"/>
      <c r="N4224" s="41"/>
      <c r="O4224" s="39"/>
      <c r="P4224" s="40"/>
      <c r="Q4224" s="40"/>
      <c r="R4224" s="40" t="str">
        <f>IFERROR(VLOOKUP(Tabla2[[#This Row],[CONTRATISTA PRNCIPAL]],Hoja1!$L$5:$M$9,2,FALSE),"CJV")</f>
        <v>CJV</v>
      </c>
      <c r="S4224" s="40" t="str">
        <f>IF(Tabla2[[#This Row],[EMPRESA]]=Tabla2[[#This Row],[CONTRATISTA PRNCIPAL]],"Principal","Secundaria")</f>
        <v>Principal</v>
      </c>
      <c r="T4224" s="42">
        <f>IFERROR(1/COUNTIF(Tabla2[CONTRATISTA PRNCIPAL],Tabla2[[#This Row],[CONTRATISTA PRNCIPAL]]),0)</f>
        <v>0</v>
      </c>
      <c r="U4224" s="43" t="str">
        <f>IF(((TODAY()-Tabla2[[#This Row],[FECHA NACIMIENTO]])/365)&lt;18,"Corregir", IF(((TODAY()-Tabla2[[#This Row],[FECHA NACIMIENTO]])/365)&gt;80, "Corregir",ROUNDDOWN(((TODAY()-Tabla2[[#This Row],[FECHA NACIMIENTO]])/365),0)))</f>
        <v>Corregir</v>
      </c>
      <c r="V42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4" s="44" t="str">
        <f>+IF(Tabla2[[#This Row],[Edad]]="Corregir","Corregir","Ok")</f>
        <v>Corregir</v>
      </c>
      <c r="X4224" s="42" t="str">
        <f>+IFERROR(VLOOKUP(Tabla2[[#This Row],[DISTRITO SEGÚN DNI]],Hoja1!$A$2:$B$32,2,FALSE),"No")</f>
        <v>No</v>
      </c>
      <c r="Y4224" s="42" t="str">
        <f>IF(OR(LOWER(Tabla2[[#This Row],[GENERO]])="masculino", LOWER(Tabla2[[#This Row],[GENERO]])="femenino"),"OK","Corregir")</f>
        <v>Corregir</v>
      </c>
      <c r="Z4224" s="42" t="str">
        <f>+IF(Tabla2[[#This Row],[Nro. DNI / CE]]="","Corregir",IF(LEN(Tabla2[[#This Row],[Nro. DNI / CE]])&gt;=8,"OK","Corregir"))</f>
        <v>Corregir</v>
      </c>
      <c r="AA4224" s="42">
        <f>COUNTIF(Tabla2[APELLIDOS Y NOMBRES],Tabla2[[#This Row],[APELLIDOS Y NOMBRES]])</f>
        <v>0</v>
      </c>
      <c r="AB4224" s="42">
        <f>IF(Tabla2[[#This Row],[Trabajador]]&gt;1,1/Tabla2[[#This Row],[Trabajador]],Tabla2[[#This Row],[Trabajador]])</f>
        <v>0</v>
      </c>
      <c r="AC4224" t="str">
        <f>+IFERROR(IF(Tabla2[[#This Row],[FECHA CESE/BAJA]]="","No Aplica",IF(AND(MONTH(Tabla2[[#This Row],[FECHA CESE/BAJA]])=MONTH(TODAY()-30),YEAR(Tabla2[[#This Row],[FECHA CESE/BAJA]])=YEAR(TODAY())),MONTH(TODAY()-30)&amp;"-"&amp;YEAR(TODAY()),"Borrar")),"No aplica")</f>
        <v>No Aplica</v>
      </c>
      <c r="AD4224" t="str">
        <f>+IFERROR(IF(Tabla2[[#This Row],[FECHA INICIO DE LABORES EN OBRA]]="","No Aplica",IF(AND(MONTH(Tabla2[[#This Row],[FECHA INICIO DE LABORES EN OBRA]])=MONTH(TODAY()-30),YEAR(Tabla2[[#This Row],[FECHA INICIO DE LABORES EN OBRA]])=YEAR(TODAY())),MONTH(TODAY()-30)&amp;"-"&amp;YEAR(TODAY()),"No Aplica")),"No Aplica")</f>
        <v>No Aplica</v>
      </c>
    </row>
    <row r="4225" spans="1:30" x14ac:dyDescent="0.25">
      <c r="A4225" s="13"/>
      <c r="B4225" s="15"/>
      <c r="C4225" s="15"/>
      <c r="D4225" s="15"/>
      <c r="E4225" s="15"/>
      <c r="F4225" s="39"/>
      <c r="G4225" s="15"/>
      <c r="H4225" s="15"/>
      <c r="I4225" s="15"/>
      <c r="J4225" s="15"/>
      <c r="K4225" s="15"/>
      <c r="L4225" s="40"/>
      <c r="M4225" s="39"/>
      <c r="N4225" s="41"/>
      <c r="O4225" s="39"/>
      <c r="P4225" s="40"/>
      <c r="Q4225" s="40"/>
      <c r="R4225" s="40" t="str">
        <f>IFERROR(VLOOKUP(Tabla2[[#This Row],[CONTRATISTA PRNCIPAL]],Hoja1!$L$5:$M$9,2,FALSE),"CJV")</f>
        <v>CJV</v>
      </c>
      <c r="S4225" s="40" t="str">
        <f>IF(Tabla2[[#This Row],[EMPRESA]]=Tabla2[[#This Row],[CONTRATISTA PRNCIPAL]],"Principal","Secundaria")</f>
        <v>Principal</v>
      </c>
      <c r="T4225" s="42">
        <f>IFERROR(1/COUNTIF(Tabla2[CONTRATISTA PRNCIPAL],Tabla2[[#This Row],[CONTRATISTA PRNCIPAL]]),0)</f>
        <v>0</v>
      </c>
      <c r="U4225" s="43" t="str">
        <f>IF(((TODAY()-Tabla2[[#This Row],[FECHA NACIMIENTO]])/365)&lt;18,"Corregir", IF(((TODAY()-Tabla2[[#This Row],[FECHA NACIMIENTO]])/365)&gt;80, "Corregir",ROUNDDOWN(((TODAY()-Tabla2[[#This Row],[FECHA NACIMIENTO]])/365),0)))</f>
        <v>Corregir</v>
      </c>
      <c r="V42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5" s="44" t="str">
        <f>+IF(Tabla2[[#This Row],[Edad]]="Corregir","Corregir","Ok")</f>
        <v>Corregir</v>
      </c>
      <c r="X4225" s="42" t="str">
        <f>+IFERROR(VLOOKUP(Tabla2[[#This Row],[DISTRITO SEGÚN DNI]],Hoja1!$A$2:$B$32,2,FALSE),"No")</f>
        <v>No</v>
      </c>
      <c r="Y4225" s="42" t="str">
        <f>IF(OR(LOWER(Tabla2[[#This Row],[GENERO]])="masculino", LOWER(Tabla2[[#This Row],[GENERO]])="femenino"),"OK","Corregir")</f>
        <v>Corregir</v>
      </c>
      <c r="Z4225" s="42" t="str">
        <f>+IF(Tabla2[[#This Row],[Nro. DNI / CE]]="","Corregir",IF(LEN(Tabla2[[#This Row],[Nro. DNI / CE]])&gt;=8,"OK","Corregir"))</f>
        <v>Corregir</v>
      </c>
      <c r="AA4225" s="42">
        <f>COUNTIF(Tabla2[APELLIDOS Y NOMBRES],Tabla2[[#This Row],[APELLIDOS Y NOMBRES]])</f>
        <v>0</v>
      </c>
      <c r="AB4225" s="42">
        <f>IF(Tabla2[[#This Row],[Trabajador]]&gt;1,1/Tabla2[[#This Row],[Trabajador]],Tabla2[[#This Row],[Trabajador]])</f>
        <v>0</v>
      </c>
      <c r="AC4225" t="str">
        <f>+IFERROR(IF(Tabla2[[#This Row],[FECHA CESE/BAJA]]="","No Aplica",IF(AND(MONTH(Tabla2[[#This Row],[FECHA CESE/BAJA]])=MONTH(TODAY()-30),YEAR(Tabla2[[#This Row],[FECHA CESE/BAJA]])=YEAR(TODAY())),MONTH(TODAY()-30)&amp;"-"&amp;YEAR(TODAY()),"Borrar")),"No aplica")</f>
        <v>No Aplica</v>
      </c>
      <c r="AD4225" t="str">
        <f>+IFERROR(IF(Tabla2[[#This Row],[FECHA INICIO DE LABORES EN OBRA]]="","No Aplica",IF(AND(MONTH(Tabla2[[#This Row],[FECHA INICIO DE LABORES EN OBRA]])=MONTH(TODAY()-30),YEAR(Tabla2[[#This Row],[FECHA INICIO DE LABORES EN OBRA]])=YEAR(TODAY())),MONTH(TODAY()-30)&amp;"-"&amp;YEAR(TODAY()),"No Aplica")),"No Aplica")</f>
        <v>No Aplica</v>
      </c>
    </row>
    <row r="4226" spans="1:30" x14ac:dyDescent="0.25">
      <c r="A4226" s="13"/>
      <c r="B4226" s="15"/>
      <c r="C4226" s="15"/>
      <c r="D4226" s="15"/>
      <c r="E4226" s="15"/>
      <c r="F4226" s="39"/>
      <c r="G4226" s="15"/>
      <c r="H4226" s="15"/>
      <c r="I4226" s="15"/>
      <c r="J4226" s="15"/>
      <c r="K4226" s="15"/>
      <c r="L4226" s="40"/>
      <c r="M4226" s="39"/>
      <c r="N4226" s="41"/>
      <c r="O4226" s="39"/>
      <c r="P4226" s="40"/>
      <c r="Q4226" s="40"/>
      <c r="R4226" s="40" t="str">
        <f>IFERROR(VLOOKUP(Tabla2[[#This Row],[CONTRATISTA PRNCIPAL]],Hoja1!$L$5:$M$9,2,FALSE),"CJV")</f>
        <v>CJV</v>
      </c>
      <c r="S4226" s="40" t="str">
        <f>IF(Tabla2[[#This Row],[EMPRESA]]=Tabla2[[#This Row],[CONTRATISTA PRNCIPAL]],"Principal","Secundaria")</f>
        <v>Principal</v>
      </c>
      <c r="T4226" s="42">
        <f>IFERROR(1/COUNTIF(Tabla2[CONTRATISTA PRNCIPAL],Tabla2[[#This Row],[CONTRATISTA PRNCIPAL]]),0)</f>
        <v>0</v>
      </c>
      <c r="U4226" s="43" t="str">
        <f>IF(((TODAY()-Tabla2[[#This Row],[FECHA NACIMIENTO]])/365)&lt;18,"Corregir", IF(((TODAY()-Tabla2[[#This Row],[FECHA NACIMIENTO]])/365)&gt;80, "Corregir",ROUNDDOWN(((TODAY()-Tabla2[[#This Row],[FECHA NACIMIENTO]])/365),0)))</f>
        <v>Corregir</v>
      </c>
      <c r="V42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6" s="44" t="str">
        <f>+IF(Tabla2[[#This Row],[Edad]]="Corregir","Corregir","Ok")</f>
        <v>Corregir</v>
      </c>
      <c r="X4226" s="42" t="str">
        <f>+IFERROR(VLOOKUP(Tabla2[[#This Row],[DISTRITO SEGÚN DNI]],Hoja1!$A$2:$B$32,2,FALSE),"No")</f>
        <v>No</v>
      </c>
      <c r="Y4226" s="42" t="str">
        <f>IF(OR(LOWER(Tabla2[[#This Row],[GENERO]])="masculino", LOWER(Tabla2[[#This Row],[GENERO]])="femenino"),"OK","Corregir")</f>
        <v>Corregir</v>
      </c>
      <c r="Z4226" s="42" t="str">
        <f>+IF(Tabla2[[#This Row],[Nro. DNI / CE]]="","Corregir",IF(LEN(Tabla2[[#This Row],[Nro. DNI / CE]])&gt;=8,"OK","Corregir"))</f>
        <v>Corregir</v>
      </c>
      <c r="AA4226" s="42">
        <f>COUNTIF(Tabla2[APELLIDOS Y NOMBRES],Tabla2[[#This Row],[APELLIDOS Y NOMBRES]])</f>
        <v>0</v>
      </c>
      <c r="AB4226" s="42">
        <f>IF(Tabla2[[#This Row],[Trabajador]]&gt;1,1/Tabla2[[#This Row],[Trabajador]],Tabla2[[#This Row],[Trabajador]])</f>
        <v>0</v>
      </c>
      <c r="AC4226" t="str">
        <f>+IFERROR(IF(Tabla2[[#This Row],[FECHA CESE/BAJA]]="","No Aplica",IF(AND(MONTH(Tabla2[[#This Row],[FECHA CESE/BAJA]])=MONTH(TODAY()-30),YEAR(Tabla2[[#This Row],[FECHA CESE/BAJA]])=YEAR(TODAY())),MONTH(TODAY()-30)&amp;"-"&amp;YEAR(TODAY()),"Borrar")),"No aplica")</f>
        <v>No Aplica</v>
      </c>
      <c r="AD4226" t="str">
        <f>+IFERROR(IF(Tabla2[[#This Row],[FECHA INICIO DE LABORES EN OBRA]]="","No Aplica",IF(AND(MONTH(Tabla2[[#This Row],[FECHA INICIO DE LABORES EN OBRA]])=MONTH(TODAY()-30),YEAR(Tabla2[[#This Row],[FECHA INICIO DE LABORES EN OBRA]])=YEAR(TODAY())),MONTH(TODAY()-30)&amp;"-"&amp;YEAR(TODAY()),"No Aplica")),"No Aplica")</f>
        <v>No Aplica</v>
      </c>
    </row>
    <row r="4227" spans="1:30" x14ac:dyDescent="0.25">
      <c r="A4227" s="13"/>
      <c r="B4227" s="15"/>
      <c r="C4227" s="15"/>
      <c r="D4227" s="15"/>
      <c r="E4227" s="15"/>
      <c r="F4227" s="39"/>
      <c r="G4227" s="15"/>
      <c r="H4227" s="15"/>
      <c r="I4227" s="15"/>
      <c r="J4227" s="15"/>
      <c r="K4227" s="15"/>
      <c r="L4227" s="40"/>
      <c r="M4227" s="39"/>
      <c r="N4227" s="41"/>
      <c r="O4227" s="39"/>
      <c r="P4227" s="40"/>
      <c r="Q4227" s="40"/>
      <c r="R4227" s="40" t="str">
        <f>IFERROR(VLOOKUP(Tabla2[[#This Row],[CONTRATISTA PRNCIPAL]],Hoja1!$L$5:$M$9,2,FALSE),"CJV")</f>
        <v>CJV</v>
      </c>
      <c r="S4227" s="40" t="str">
        <f>IF(Tabla2[[#This Row],[EMPRESA]]=Tabla2[[#This Row],[CONTRATISTA PRNCIPAL]],"Principal","Secundaria")</f>
        <v>Principal</v>
      </c>
      <c r="T4227" s="42">
        <f>IFERROR(1/COUNTIF(Tabla2[CONTRATISTA PRNCIPAL],Tabla2[[#This Row],[CONTRATISTA PRNCIPAL]]),0)</f>
        <v>0</v>
      </c>
      <c r="U4227" s="43" t="str">
        <f>IF(((TODAY()-Tabla2[[#This Row],[FECHA NACIMIENTO]])/365)&lt;18,"Corregir", IF(((TODAY()-Tabla2[[#This Row],[FECHA NACIMIENTO]])/365)&gt;80, "Corregir",ROUNDDOWN(((TODAY()-Tabla2[[#This Row],[FECHA NACIMIENTO]])/365),0)))</f>
        <v>Corregir</v>
      </c>
      <c r="V42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7" s="44" t="str">
        <f>+IF(Tabla2[[#This Row],[Edad]]="Corregir","Corregir","Ok")</f>
        <v>Corregir</v>
      </c>
      <c r="X4227" s="42" t="str">
        <f>+IFERROR(VLOOKUP(Tabla2[[#This Row],[DISTRITO SEGÚN DNI]],Hoja1!$A$2:$B$32,2,FALSE),"No")</f>
        <v>No</v>
      </c>
      <c r="Y4227" s="42" t="str">
        <f>IF(OR(LOWER(Tabla2[[#This Row],[GENERO]])="masculino", LOWER(Tabla2[[#This Row],[GENERO]])="femenino"),"OK","Corregir")</f>
        <v>Corregir</v>
      </c>
      <c r="Z4227" s="42" t="str">
        <f>+IF(Tabla2[[#This Row],[Nro. DNI / CE]]="","Corregir",IF(LEN(Tabla2[[#This Row],[Nro. DNI / CE]])&gt;=8,"OK","Corregir"))</f>
        <v>Corregir</v>
      </c>
      <c r="AA4227" s="42">
        <f>COUNTIF(Tabla2[APELLIDOS Y NOMBRES],Tabla2[[#This Row],[APELLIDOS Y NOMBRES]])</f>
        <v>0</v>
      </c>
      <c r="AB4227" s="42">
        <f>IF(Tabla2[[#This Row],[Trabajador]]&gt;1,1/Tabla2[[#This Row],[Trabajador]],Tabla2[[#This Row],[Trabajador]])</f>
        <v>0</v>
      </c>
      <c r="AC4227" t="str">
        <f>+IFERROR(IF(Tabla2[[#This Row],[FECHA CESE/BAJA]]="","No Aplica",IF(AND(MONTH(Tabla2[[#This Row],[FECHA CESE/BAJA]])=MONTH(TODAY()-30),YEAR(Tabla2[[#This Row],[FECHA CESE/BAJA]])=YEAR(TODAY())),MONTH(TODAY()-30)&amp;"-"&amp;YEAR(TODAY()),"Borrar")),"No aplica")</f>
        <v>No Aplica</v>
      </c>
      <c r="AD4227" t="str">
        <f>+IFERROR(IF(Tabla2[[#This Row],[FECHA INICIO DE LABORES EN OBRA]]="","No Aplica",IF(AND(MONTH(Tabla2[[#This Row],[FECHA INICIO DE LABORES EN OBRA]])=MONTH(TODAY()-30),YEAR(Tabla2[[#This Row],[FECHA INICIO DE LABORES EN OBRA]])=YEAR(TODAY())),MONTH(TODAY()-30)&amp;"-"&amp;YEAR(TODAY()),"No Aplica")),"No Aplica")</f>
        <v>No Aplica</v>
      </c>
    </row>
    <row r="4228" spans="1:30" x14ac:dyDescent="0.25">
      <c r="A4228" s="13"/>
      <c r="B4228" s="15"/>
      <c r="C4228" s="15"/>
      <c r="D4228" s="15"/>
      <c r="E4228" s="15"/>
      <c r="F4228" s="39"/>
      <c r="G4228" s="15"/>
      <c r="H4228" s="15"/>
      <c r="I4228" s="15"/>
      <c r="J4228" s="15"/>
      <c r="K4228" s="15"/>
      <c r="L4228" s="40"/>
      <c r="M4228" s="39"/>
      <c r="N4228" s="41"/>
      <c r="O4228" s="39"/>
      <c r="P4228" s="40"/>
      <c r="Q4228" s="40"/>
      <c r="R4228" s="40" t="str">
        <f>IFERROR(VLOOKUP(Tabla2[[#This Row],[CONTRATISTA PRNCIPAL]],Hoja1!$L$5:$M$9,2,FALSE),"CJV")</f>
        <v>CJV</v>
      </c>
      <c r="S4228" s="40" t="str">
        <f>IF(Tabla2[[#This Row],[EMPRESA]]=Tabla2[[#This Row],[CONTRATISTA PRNCIPAL]],"Principal","Secundaria")</f>
        <v>Principal</v>
      </c>
      <c r="T4228" s="42">
        <f>IFERROR(1/COUNTIF(Tabla2[CONTRATISTA PRNCIPAL],Tabla2[[#This Row],[CONTRATISTA PRNCIPAL]]),0)</f>
        <v>0</v>
      </c>
      <c r="U4228" s="43" t="str">
        <f>IF(((TODAY()-Tabla2[[#This Row],[FECHA NACIMIENTO]])/365)&lt;18,"Corregir", IF(((TODAY()-Tabla2[[#This Row],[FECHA NACIMIENTO]])/365)&gt;80, "Corregir",ROUNDDOWN(((TODAY()-Tabla2[[#This Row],[FECHA NACIMIENTO]])/365),0)))</f>
        <v>Corregir</v>
      </c>
      <c r="V42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8" s="44" t="str">
        <f>+IF(Tabla2[[#This Row],[Edad]]="Corregir","Corregir","Ok")</f>
        <v>Corregir</v>
      </c>
      <c r="X4228" s="42" t="str">
        <f>+IFERROR(VLOOKUP(Tabla2[[#This Row],[DISTRITO SEGÚN DNI]],Hoja1!$A$2:$B$32,2,FALSE),"No")</f>
        <v>No</v>
      </c>
      <c r="Y4228" s="42" t="str">
        <f>IF(OR(LOWER(Tabla2[[#This Row],[GENERO]])="masculino", LOWER(Tabla2[[#This Row],[GENERO]])="femenino"),"OK","Corregir")</f>
        <v>Corregir</v>
      </c>
      <c r="Z4228" s="42" t="str">
        <f>+IF(Tabla2[[#This Row],[Nro. DNI / CE]]="","Corregir",IF(LEN(Tabla2[[#This Row],[Nro. DNI / CE]])&gt;=8,"OK","Corregir"))</f>
        <v>Corregir</v>
      </c>
      <c r="AA4228" s="42">
        <f>COUNTIF(Tabla2[APELLIDOS Y NOMBRES],Tabla2[[#This Row],[APELLIDOS Y NOMBRES]])</f>
        <v>0</v>
      </c>
      <c r="AB4228" s="42">
        <f>IF(Tabla2[[#This Row],[Trabajador]]&gt;1,1/Tabla2[[#This Row],[Trabajador]],Tabla2[[#This Row],[Trabajador]])</f>
        <v>0</v>
      </c>
      <c r="AC4228" t="str">
        <f>+IFERROR(IF(Tabla2[[#This Row],[FECHA CESE/BAJA]]="","No Aplica",IF(AND(MONTH(Tabla2[[#This Row],[FECHA CESE/BAJA]])=MONTH(TODAY()-30),YEAR(Tabla2[[#This Row],[FECHA CESE/BAJA]])=YEAR(TODAY())),MONTH(TODAY()-30)&amp;"-"&amp;YEAR(TODAY()),"Borrar")),"No aplica")</f>
        <v>No Aplica</v>
      </c>
      <c r="AD4228" t="str">
        <f>+IFERROR(IF(Tabla2[[#This Row],[FECHA INICIO DE LABORES EN OBRA]]="","No Aplica",IF(AND(MONTH(Tabla2[[#This Row],[FECHA INICIO DE LABORES EN OBRA]])=MONTH(TODAY()-30),YEAR(Tabla2[[#This Row],[FECHA INICIO DE LABORES EN OBRA]])=YEAR(TODAY())),MONTH(TODAY()-30)&amp;"-"&amp;YEAR(TODAY()),"No Aplica")),"No Aplica")</f>
        <v>No Aplica</v>
      </c>
    </row>
    <row r="4229" spans="1:30" x14ac:dyDescent="0.25">
      <c r="A4229" s="13"/>
      <c r="B4229" s="15"/>
      <c r="C4229" s="15"/>
      <c r="D4229" s="15"/>
      <c r="E4229" s="15"/>
      <c r="F4229" s="39"/>
      <c r="G4229" s="15"/>
      <c r="H4229" s="15"/>
      <c r="I4229" s="15"/>
      <c r="J4229" s="15"/>
      <c r="K4229" s="15"/>
      <c r="L4229" s="40"/>
      <c r="M4229" s="39"/>
      <c r="N4229" s="41"/>
      <c r="O4229" s="39"/>
      <c r="P4229" s="40"/>
      <c r="Q4229" s="40"/>
      <c r="R4229" s="40" t="str">
        <f>IFERROR(VLOOKUP(Tabla2[[#This Row],[CONTRATISTA PRNCIPAL]],Hoja1!$L$5:$M$9,2,FALSE),"CJV")</f>
        <v>CJV</v>
      </c>
      <c r="S4229" s="40" t="str">
        <f>IF(Tabla2[[#This Row],[EMPRESA]]=Tabla2[[#This Row],[CONTRATISTA PRNCIPAL]],"Principal","Secundaria")</f>
        <v>Principal</v>
      </c>
      <c r="T4229" s="42">
        <f>IFERROR(1/COUNTIF(Tabla2[CONTRATISTA PRNCIPAL],Tabla2[[#This Row],[CONTRATISTA PRNCIPAL]]),0)</f>
        <v>0</v>
      </c>
      <c r="U4229" s="43" t="str">
        <f>IF(((TODAY()-Tabla2[[#This Row],[FECHA NACIMIENTO]])/365)&lt;18,"Corregir", IF(((TODAY()-Tabla2[[#This Row],[FECHA NACIMIENTO]])/365)&gt;80, "Corregir",ROUNDDOWN(((TODAY()-Tabla2[[#This Row],[FECHA NACIMIENTO]])/365),0)))</f>
        <v>Corregir</v>
      </c>
      <c r="V42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29" s="44" t="str">
        <f>+IF(Tabla2[[#This Row],[Edad]]="Corregir","Corregir","Ok")</f>
        <v>Corregir</v>
      </c>
      <c r="X4229" s="42" t="str">
        <f>+IFERROR(VLOOKUP(Tabla2[[#This Row],[DISTRITO SEGÚN DNI]],Hoja1!$A$2:$B$32,2,FALSE),"No")</f>
        <v>No</v>
      </c>
      <c r="Y4229" s="42" t="str">
        <f>IF(OR(LOWER(Tabla2[[#This Row],[GENERO]])="masculino", LOWER(Tabla2[[#This Row],[GENERO]])="femenino"),"OK","Corregir")</f>
        <v>Corregir</v>
      </c>
      <c r="Z4229" s="42" t="str">
        <f>+IF(Tabla2[[#This Row],[Nro. DNI / CE]]="","Corregir",IF(LEN(Tabla2[[#This Row],[Nro. DNI / CE]])&gt;=8,"OK","Corregir"))</f>
        <v>Corregir</v>
      </c>
      <c r="AA4229" s="42">
        <f>COUNTIF(Tabla2[APELLIDOS Y NOMBRES],Tabla2[[#This Row],[APELLIDOS Y NOMBRES]])</f>
        <v>0</v>
      </c>
      <c r="AB4229" s="42">
        <f>IF(Tabla2[[#This Row],[Trabajador]]&gt;1,1/Tabla2[[#This Row],[Trabajador]],Tabla2[[#This Row],[Trabajador]])</f>
        <v>0</v>
      </c>
      <c r="AC4229" t="str">
        <f>+IFERROR(IF(Tabla2[[#This Row],[FECHA CESE/BAJA]]="","No Aplica",IF(AND(MONTH(Tabla2[[#This Row],[FECHA CESE/BAJA]])=MONTH(TODAY()-30),YEAR(Tabla2[[#This Row],[FECHA CESE/BAJA]])=YEAR(TODAY())),MONTH(TODAY()-30)&amp;"-"&amp;YEAR(TODAY()),"Borrar")),"No aplica")</f>
        <v>No Aplica</v>
      </c>
      <c r="AD4229" t="str">
        <f>+IFERROR(IF(Tabla2[[#This Row],[FECHA INICIO DE LABORES EN OBRA]]="","No Aplica",IF(AND(MONTH(Tabla2[[#This Row],[FECHA INICIO DE LABORES EN OBRA]])=MONTH(TODAY()-30),YEAR(Tabla2[[#This Row],[FECHA INICIO DE LABORES EN OBRA]])=YEAR(TODAY())),MONTH(TODAY()-30)&amp;"-"&amp;YEAR(TODAY()),"No Aplica")),"No Aplica")</f>
        <v>No Aplica</v>
      </c>
    </row>
    <row r="4230" spans="1:30" x14ac:dyDescent="0.25">
      <c r="A4230" s="13"/>
      <c r="B4230" s="15"/>
      <c r="C4230" s="15"/>
      <c r="D4230" s="15"/>
      <c r="E4230" s="15"/>
      <c r="F4230" s="39"/>
      <c r="G4230" s="15"/>
      <c r="H4230" s="15"/>
      <c r="I4230" s="15"/>
      <c r="J4230" s="15"/>
      <c r="K4230" s="15"/>
      <c r="L4230" s="40"/>
      <c r="M4230" s="39"/>
      <c r="N4230" s="41"/>
      <c r="O4230" s="39"/>
      <c r="P4230" s="40"/>
      <c r="Q4230" s="40"/>
      <c r="R4230" s="40" t="str">
        <f>IFERROR(VLOOKUP(Tabla2[[#This Row],[CONTRATISTA PRNCIPAL]],Hoja1!$L$5:$M$9,2,FALSE),"CJV")</f>
        <v>CJV</v>
      </c>
      <c r="S4230" s="40" t="str">
        <f>IF(Tabla2[[#This Row],[EMPRESA]]=Tabla2[[#This Row],[CONTRATISTA PRNCIPAL]],"Principal","Secundaria")</f>
        <v>Principal</v>
      </c>
      <c r="T4230" s="42">
        <f>IFERROR(1/COUNTIF(Tabla2[CONTRATISTA PRNCIPAL],Tabla2[[#This Row],[CONTRATISTA PRNCIPAL]]),0)</f>
        <v>0</v>
      </c>
      <c r="U4230" s="43" t="str">
        <f>IF(((TODAY()-Tabla2[[#This Row],[FECHA NACIMIENTO]])/365)&lt;18,"Corregir", IF(((TODAY()-Tabla2[[#This Row],[FECHA NACIMIENTO]])/365)&gt;80, "Corregir",ROUNDDOWN(((TODAY()-Tabla2[[#This Row],[FECHA NACIMIENTO]])/365),0)))</f>
        <v>Corregir</v>
      </c>
      <c r="V42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0" s="44" t="str">
        <f>+IF(Tabla2[[#This Row],[Edad]]="Corregir","Corregir","Ok")</f>
        <v>Corregir</v>
      </c>
      <c r="X4230" s="42" t="str">
        <f>+IFERROR(VLOOKUP(Tabla2[[#This Row],[DISTRITO SEGÚN DNI]],Hoja1!$A$2:$B$32,2,FALSE),"No")</f>
        <v>No</v>
      </c>
      <c r="Y4230" s="42" t="str">
        <f>IF(OR(LOWER(Tabla2[[#This Row],[GENERO]])="masculino", LOWER(Tabla2[[#This Row],[GENERO]])="femenino"),"OK","Corregir")</f>
        <v>Corregir</v>
      </c>
      <c r="Z4230" s="42" t="str">
        <f>+IF(Tabla2[[#This Row],[Nro. DNI / CE]]="","Corregir",IF(LEN(Tabla2[[#This Row],[Nro. DNI / CE]])&gt;=8,"OK","Corregir"))</f>
        <v>Corregir</v>
      </c>
      <c r="AA4230" s="42">
        <f>COUNTIF(Tabla2[APELLIDOS Y NOMBRES],Tabla2[[#This Row],[APELLIDOS Y NOMBRES]])</f>
        <v>0</v>
      </c>
      <c r="AB4230" s="42">
        <f>IF(Tabla2[[#This Row],[Trabajador]]&gt;1,1/Tabla2[[#This Row],[Trabajador]],Tabla2[[#This Row],[Trabajador]])</f>
        <v>0</v>
      </c>
      <c r="AC4230" t="str">
        <f>+IFERROR(IF(Tabla2[[#This Row],[FECHA CESE/BAJA]]="","No Aplica",IF(AND(MONTH(Tabla2[[#This Row],[FECHA CESE/BAJA]])=MONTH(TODAY()-30),YEAR(Tabla2[[#This Row],[FECHA CESE/BAJA]])=YEAR(TODAY())),MONTH(TODAY()-30)&amp;"-"&amp;YEAR(TODAY()),"Borrar")),"No aplica")</f>
        <v>No Aplica</v>
      </c>
      <c r="AD4230" t="str">
        <f>+IFERROR(IF(Tabla2[[#This Row],[FECHA INICIO DE LABORES EN OBRA]]="","No Aplica",IF(AND(MONTH(Tabla2[[#This Row],[FECHA INICIO DE LABORES EN OBRA]])=MONTH(TODAY()-30),YEAR(Tabla2[[#This Row],[FECHA INICIO DE LABORES EN OBRA]])=YEAR(TODAY())),MONTH(TODAY()-30)&amp;"-"&amp;YEAR(TODAY()),"No Aplica")),"No Aplica")</f>
        <v>No Aplica</v>
      </c>
    </row>
    <row r="4231" spans="1:30" x14ac:dyDescent="0.25">
      <c r="A4231" s="13"/>
      <c r="B4231" s="15"/>
      <c r="C4231" s="15"/>
      <c r="D4231" s="15"/>
      <c r="E4231" s="15"/>
      <c r="F4231" s="39"/>
      <c r="G4231" s="15"/>
      <c r="H4231" s="15"/>
      <c r="I4231" s="15"/>
      <c r="J4231" s="15"/>
      <c r="K4231" s="15"/>
      <c r="L4231" s="40"/>
      <c r="M4231" s="39"/>
      <c r="N4231" s="41"/>
      <c r="O4231" s="39"/>
      <c r="P4231" s="40"/>
      <c r="Q4231" s="40"/>
      <c r="R4231" s="40" t="str">
        <f>IFERROR(VLOOKUP(Tabla2[[#This Row],[CONTRATISTA PRNCIPAL]],Hoja1!$L$5:$M$9,2,FALSE),"CJV")</f>
        <v>CJV</v>
      </c>
      <c r="S4231" s="40" t="str">
        <f>IF(Tabla2[[#This Row],[EMPRESA]]=Tabla2[[#This Row],[CONTRATISTA PRNCIPAL]],"Principal","Secundaria")</f>
        <v>Principal</v>
      </c>
      <c r="T4231" s="42">
        <f>IFERROR(1/COUNTIF(Tabla2[CONTRATISTA PRNCIPAL],Tabla2[[#This Row],[CONTRATISTA PRNCIPAL]]),0)</f>
        <v>0</v>
      </c>
      <c r="U4231" s="43" t="str">
        <f>IF(((TODAY()-Tabla2[[#This Row],[FECHA NACIMIENTO]])/365)&lt;18,"Corregir", IF(((TODAY()-Tabla2[[#This Row],[FECHA NACIMIENTO]])/365)&gt;80, "Corregir",ROUNDDOWN(((TODAY()-Tabla2[[#This Row],[FECHA NACIMIENTO]])/365),0)))</f>
        <v>Corregir</v>
      </c>
      <c r="V42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1" s="44" t="str">
        <f>+IF(Tabla2[[#This Row],[Edad]]="Corregir","Corregir","Ok")</f>
        <v>Corregir</v>
      </c>
      <c r="X4231" s="42" t="str">
        <f>+IFERROR(VLOOKUP(Tabla2[[#This Row],[DISTRITO SEGÚN DNI]],Hoja1!$A$2:$B$32,2,FALSE),"No")</f>
        <v>No</v>
      </c>
      <c r="Y4231" s="42" t="str">
        <f>IF(OR(LOWER(Tabla2[[#This Row],[GENERO]])="masculino", LOWER(Tabla2[[#This Row],[GENERO]])="femenino"),"OK","Corregir")</f>
        <v>Corregir</v>
      </c>
      <c r="Z4231" s="42" t="str">
        <f>+IF(Tabla2[[#This Row],[Nro. DNI / CE]]="","Corregir",IF(LEN(Tabla2[[#This Row],[Nro. DNI / CE]])&gt;=8,"OK","Corregir"))</f>
        <v>Corregir</v>
      </c>
      <c r="AA4231" s="42">
        <f>COUNTIF(Tabla2[APELLIDOS Y NOMBRES],Tabla2[[#This Row],[APELLIDOS Y NOMBRES]])</f>
        <v>0</v>
      </c>
      <c r="AB4231" s="42">
        <f>IF(Tabla2[[#This Row],[Trabajador]]&gt;1,1/Tabla2[[#This Row],[Trabajador]],Tabla2[[#This Row],[Trabajador]])</f>
        <v>0</v>
      </c>
      <c r="AC4231" t="str">
        <f>+IFERROR(IF(Tabla2[[#This Row],[FECHA CESE/BAJA]]="","No Aplica",IF(AND(MONTH(Tabla2[[#This Row],[FECHA CESE/BAJA]])=MONTH(TODAY()-30),YEAR(Tabla2[[#This Row],[FECHA CESE/BAJA]])=YEAR(TODAY())),MONTH(TODAY()-30)&amp;"-"&amp;YEAR(TODAY()),"Borrar")),"No aplica")</f>
        <v>No Aplica</v>
      </c>
      <c r="AD4231" t="str">
        <f>+IFERROR(IF(Tabla2[[#This Row],[FECHA INICIO DE LABORES EN OBRA]]="","No Aplica",IF(AND(MONTH(Tabla2[[#This Row],[FECHA INICIO DE LABORES EN OBRA]])=MONTH(TODAY()-30),YEAR(Tabla2[[#This Row],[FECHA INICIO DE LABORES EN OBRA]])=YEAR(TODAY())),MONTH(TODAY()-30)&amp;"-"&amp;YEAR(TODAY()),"No Aplica")),"No Aplica")</f>
        <v>No Aplica</v>
      </c>
    </row>
    <row r="4232" spans="1:30" x14ac:dyDescent="0.25">
      <c r="A4232" s="13"/>
      <c r="B4232" s="15"/>
      <c r="C4232" s="15"/>
      <c r="D4232" s="15"/>
      <c r="E4232" s="15"/>
      <c r="F4232" s="39"/>
      <c r="G4232" s="15"/>
      <c r="H4232" s="15"/>
      <c r="I4232" s="15"/>
      <c r="J4232" s="15"/>
      <c r="K4232" s="15"/>
      <c r="L4232" s="40"/>
      <c r="M4232" s="39"/>
      <c r="N4232" s="41"/>
      <c r="O4232" s="39"/>
      <c r="P4232" s="40"/>
      <c r="Q4232" s="40"/>
      <c r="R4232" s="40" t="str">
        <f>IFERROR(VLOOKUP(Tabla2[[#This Row],[CONTRATISTA PRNCIPAL]],Hoja1!$L$5:$M$9,2,FALSE),"CJV")</f>
        <v>CJV</v>
      </c>
      <c r="S4232" s="40" t="str">
        <f>IF(Tabla2[[#This Row],[EMPRESA]]=Tabla2[[#This Row],[CONTRATISTA PRNCIPAL]],"Principal","Secundaria")</f>
        <v>Principal</v>
      </c>
      <c r="T4232" s="42">
        <f>IFERROR(1/COUNTIF(Tabla2[CONTRATISTA PRNCIPAL],Tabla2[[#This Row],[CONTRATISTA PRNCIPAL]]),0)</f>
        <v>0</v>
      </c>
      <c r="U4232" s="43" t="str">
        <f>IF(((TODAY()-Tabla2[[#This Row],[FECHA NACIMIENTO]])/365)&lt;18,"Corregir", IF(((TODAY()-Tabla2[[#This Row],[FECHA NACIMIENTO]])/365)&gt;80, "Corregir",ROUNDDOWN(((TODAY()-Tabla2[[#This Row],[FECHA NACIMIENTO]])/365),0)))</f>
        <v>Corregir</v>
      </c>
      <c r="V42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2" s="44" t="str">
        <f>+IF(Tabla2[[#This Row],[Edad]]="Corregir","Corregir","Ok")</f>
        <v>Corregir</v>
      </c>
      <c r="X4232" s="42" t="str">
        <f>+IFERROR(VLOOKUP(Tabla2[[#This Row],[DISTRITO SEGÚN DNI]],Hoja1!$A$2:$B$32,2,FALSE),"No")</f>
        <v>No</v>
      </c>
      <c r="Y4232" s="42" t="str">
        <f>IF(OR(LOWER(Tabla2[[#This Row],[GENERO]])="masculino", LOWER(Tabla2[[#This Row],[GENERO]])="femenino"),"OK","Corregir")</f>
        <v>Corregir</v>
      </c>
      <c r="Z4232" s="42" t="str">
        <f>+IF(Tabla2[[#This Row],[Nro. DNI / CE]]="","Corregir",IF(LEN(Tabla2[[#This Row],[Nro. DNI / CE]])&gt;=8,"OK","Corregir"))</f>
        <v>Corregir</v>
      </c>
      <c r="AA4232" s="42">
        <f>COUNTIF(Tabla2[APELLIDOS Y NOMBRES],Tabla2[[#This Row],[APELLIDOS Y NOMBRES]])</f>
        <v>0</v>
      </c>
      <c r="AB4232" s="42">
        <f>IF(Tabla2[[#This Row],[Trabajador]]&gt;1,1/Tabla2[[#This Row],[Trabajador]],Tabla2[[#This Row],[Trabajador]])</f>
        <v>0</v>
      </c>
      <c r="AC4232" t="str">
        <f>+IFERROR(IF(Tabla2[[#This Row],[FECHA CESE/BAJA]]="","No Aplica",IF(AND(MONTH(Tabla2[[#This Row],[FECHA CESE/BAJA]])=MONTH(TODAY()-30),YEAR(Tabla2[[#This Row],[FECHA CESE/BAJA]])=YEAR(TODAY())),MONTH(TODAY()-30)&amp;"-"&amp;YEAR(TODAY()),"Borrar")),"No aplica")</f>
        <v>No Aplica</v>
      </c>
      <c r="AD4232" t="str">
        <f>+IFERROR(IF(Tabla2[[#This Row],[FECHA INICIO DE LABORES EN OBRA]]="","No Aplica",IF(AND(MONTH(Tabla2[[#This Row],[FECHA INICIO DE LABORES EN OBRA]])=MONTH(TODAY()-30),YEAR(Tabla2[[#This Row],[FECHA INICIO DE LABORES EN OBRA]])=YEAR(TODAY())),MONTH(TODAY()-30)&amp;"-"&amp;YEAR(TODAY()),"No Aplica")),"No Aplica")</f>
        <v>No Aplica</v>
      </c>
    </row>
    <row r="4233" spans="1:30" x14ac:dyDescent="0.25">
      <c r="A4233" s="13"/>
      <c r="B4233" s="15"/>
      <c r="C4233" s="15"/>
      <c r="D4233" s="15"/>
      <c r="E4233" s="15"/>
      <c r="F4233" s="39"/>
      <c r="G4233" s="15"/>
      <c r="H4233" s="15"/>
      <c r="I4233" s="15"/>
      <c r="J4233" s="15"/>
      <c r="K4233" s="15"/>
      <c r="L4233" s="40"/>
      <c r="M4233" s="39"/>
      <c r="N4233" s="41"/>
      <c r="O4233" s="39"/>
      <c r="P4233" s="40"/>
      <c r="Q4233" s="40"/>
      <c r="R4233" s="40" t="str">
        <f>IFERROR(VLOOKUP(Tabla2[[#This Row],[CONTRATISTA PRNCIPAL]],Hoja1!$L$5:$M$9,2,FALSE),"CJV")</f>
        <v>CJV</v>
      </c>
      <c r="S4233" s="40" t="str">
        <f>IF(Tabla2[[#This Row],[EMPRESA]]=Tabla2[[#This Row],[CONTRATISTA PRNCIPAL]],"Principal","Secundaria")</f>
        <v>Principal</v>
      </c>
      <c r="T4233" s="42">
        <f>IFERROR(1/COUNTIF(Tabla2[CONTRATISTA PRNCIPAL],Tabla2[[#This Row],[CONTRATISTA PRNCIPAL]]),0)</f>
        <v>0</v>
      </c>
      <c r="U4233" s="43" t="str">
        <f>IF(((TODAY()-Tabla2[[#This Row],[FECHA NACIMIENTO]])/365)&lt;18,"Corregir", IF(((TODAY()-Tabla2[[#This Row],[FECHA NACIMIENTO]])/365)&gt;80, "Corregir",ROUNDDOWN(((TODAY()-Tabla2[[#This Row],[FECHA NACIMIENTO]])/365),0)))</f>
        <v>Corregir</v>
      </c>
      <c r="V42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3" s="44" t="str">
        <f>+IF(Tabla2[[#This Row],[Edad]]="Corregir","Corregir","Ok")</f>
        <v>Corregir</v>
      </c>
      <c r="X4233" s="42" t="str">
        <f>+IFERROR(VLOOKUP(Tabla2[[#This Row],[DISTRITO SEGÚN DNI]],Hoja1!$A$2:$B$32,2,FALSE),"No")</f>
        <v>No</v>
      </c>
      <c r="Y4233" s="42" t="str">
        <f>IF(OR(LOWER(Tabla2[[#This Row],[GENERO]])="masculino", LOWER(Tabla2[[#This Row],[GENERO]])="femenino"),"OK","Corregir")</f>
        <v>Corregir</v>
      </c>
      <c r="Z4233" s="42" t="str">
        <f>+IF(Tabla2[[#This Row],[Nro. DNI / CE]]="","Corregir",IF(LEN(Tabla2[[#This Row],[Nro. DNI / CE]])&gt;=8,"OK","Corregir"))</f>
        <v>Corregir</v>
      </c>
      <c r="AA4233" s="42">
        <f>COUNTIF(Tabla2[APELLIDOS Y NOMBRES],Tabla2[[#This Row],[APELLIDOS Y NOMBRES]])</f>
        <v>0</v>
      </c>
      <c r="AB4233" s="42">
        <f>IF(Tabla2[[#This Row],[Trabajador]]&gt;1,1/Tabla2[[#This Row],[Trabajador]],Tabla2[[#This Row],[Trabajador]])</f>
        <v>0</v>
      </c>
      <c r="AC4233" t="str">
        <f>+IFERROR(IF(Tabla2[[#This Row],[FECHA CESE/BAJA]]="","No Aplica",IF(AND(MONTH(Tabla2[[#This Row],[FECHA CESE/BAJA]])=MONTH(TODAY()-30),YEAR(Tabla2[[#This Row],[FECHA CESE/BAJA]])=YEAR(TODAY())),MONTH(TODAY()-30)&amp;"-"&amp;YEAR(TODAY()),"Borrar")),"No aplica")</f>
        <v>No Aplica</v>
      </c>
      <c r="AD4233" t="str">
        <f>+IFERROR(IF(Tabla2[[#This Row],[FECHA INICIO DE LABORES EN OBRA]]="","No Aplica",IF(AND(MONTH(Tabla2[[#This Row],[FECHA INICIO DE LABORES EN OBRA]])=MONTH(TODAY()-30),YEAR(Tabla2[[#This Row],[FECHA INICIO DE LABORES EN OBRA]])=YEAR(TODAY())),MONTH(TODAY()-30)&amp;"-"&amp;YEAR(TODAY()),"No Aplica")),"No Aplica")</f>
        <v>No Aplica</v>
      </c>
    </row>
    <row r="4234" spans="1:30" x14ac:dyDescent="0.25">
      <c r="A4234" s="13"/>
      <c r="B4234" s="15"/>
      <c r="C4234" s="15"/>
      <c r="D4234" s="15"/>
      <c r="E4234" s="15"/>
      <c r="F4234" s="39"/>
      <c r="G4234" s="15"/>
      <c r="H4234" s="15"/>
      <c r="I4234" s="15"/>
      <c r="J4234" s="15"/>
      <c r="K4234" s="15"/>
      <c r="L4234" s="40"/>
      <c r="M4234" s="39"/>
      <c r="N4234" s="41"/>
      <c r="O4234" s="39"/>
      <c r="P4234" s="40"/>
      <c r="Q4234" s="40"/>
      <c r="R4234" s="40" t="str">
        <f>IFERROR(VLOOKUP(Tabla2[[#This Row],[CONTRATISTA PRNCIPAL]],Hoja1!$L$5:$M$9,2,FALSE),"CJV")</f>
        <v>CJV</v>
      </c>
      <c r="S4234" s="40" t="str">
        <f>IF(Tabla2[[#This Row],[EMPRESA]]=Tabla2[[#This Row],[CONTRATISTA PRNCIPAL]],"Principal","Secundaria")</f>
        <v>Principal</v>
      </c>
      <c r="T4234" s="42">
        <f>IFERROR(1/COUNTIF(Tabla2[CONTRATISTA PRNCIPAL],Tabla2[[#This Row],[CONTRATISTA PRNCIPAL]]),0)</f>
        <v>0</v>
      </c>
      <c r="U4234" s="43" t="str">
        <f>IF(((TODAY()-Tabla2[[#This Row],[FECHA NACIMIENTO]])/365)&lt;18,"Corregir", IF(((TODAY()-Tabla2[[#This Row],[FECHA NACIMIENTO]])/365)&gt;80, "Corregir",ROUNDDOWN(((TODAY()-Tabla2[[#This Row],[FECHA NACIMIENTO]])/365),0)))</f>
        <v>Corregir</v>
      </c>
      <c r="V42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4" s="44" t="str">
        <f>+IF(Tabla2[[#This Row],[Edad]]="Corregir","Corregir","Ok")</f>
        <v>Corregir</v>
      </c>
      <c r="X4234" s="42" t="str">
        <f>+IFERROR(VLOOKUP(Tabla2[[#This Row],[DISTRITO SEGÚN DNI]],Hoja1!$A$2:$B$32,2,FALSE),"No")</f>
        <v>No</v>
      </c>
      <c r="Y4234" s="42" t="str">
        <f>IF(OR(LOWER(Tabla2[[#This Row],[GENERO]])="masculino", LOWER(Tabla2[[#This Row],[GENERO]])="femenino"),"OK","Corregir")</f>
        <v>Corregir</v>
      </c>
      <c r="Z4234" s="42" t="str">
        <f>+IF(Tabla2[[#This Row],[Nro. DNI / CE]]="","Corregir",IF(LEN(Tabla2[[#This Row],[Nro. DNI / CE]])&gt;=8,"OK","Corregir"))</f>
        <v>Corregir</v>
      </c>
      <c r="AA4234" s="42">
        <f>COUNTIF(Tabla2[APELLIDOS Y NOMBRES],Tabla2[[#This Row],[APELLIDOS Y NOMBRES]])</f>
        <v>0</v>
      </c>
      <c r="AB4234" s="42">
        <f>IF(Tabla2[[#This Row],[Trabajador]]&gt;1,1/Tabla2[[#This Row],[Trabajador]],Tabla2[[#This Row],[Trabajador]])</f>
        <v>0</v>
      </c>
      <c r="AC4234" t="str">
        <f>+IFERROR(IF(Tabla2[[#This Row],[FECHA CESE/BAJA]]="","No Aplica",IF(AND(MONTH(Tabla2[[#This Row],[FECHA CESE/BAJA]])=MONTH(TODAY()-30),YEAR(Tabla2[[#This Row],[FECHA CESE/BAJA]])=YEAR(TODAY())),MONTH(TODAY()-30)&amp;"-"&amp;YEAR(TODAY()),"Borrar")),"No aplica")</f>
        <v>No Aplica</v>
      </c>
      <c r="AD4234" t="str">
        <f>+IFERROR(IF(Tabla2[[#This Row],[FECHA INICIO DE LABORES EN OBRA]]="","No Aplica",IF(AND(MONTH(Tabla2[[#This Row],[FECHA INICIO DE LABORES EN OBRA]])=MONTH(TODAY()-30),YEAR(Tabla2[[#This Row],[FECHA INICIO DE LABORES EN OBRA]])=YEAR(TODAY())),MONTH(TODAY()-30)&amp;"-"&amp;YEAR(TODAY()),"No Aplica")),"No Aplica")</f>
        <v>No Aplica</v>
      </c>
    </row>
    <row r="4235" spans="1:30" x14ac:dyDescent="0.25">
      <c r="A4235" s="13"/>
      <c r="B4235" s="15"/>
      <c r="C4235" s="15"/>
      <c r="D4235" s="15"/>
      <c r="E4235" s="15"/>
      <c r="F4235" s="39"/>
      <c r="G4235" s="15"/>
      <c r="H4235" s="15"/>
      <c r="I4235" s="15"/>
      <c r="J4235" s="15"/>
      <c r="K4235" s="15"/>
      <c r="L4235" s="40"/>
      <c r="M4235" s="39"/>
      <c r="N4235" s="41"/>
      <c r="O4235" s="39"/>
      <c r="P4235" s="40"/>
      <c r="Q4235" s="40"/>
      <c r="R4235" s="40" t="str">
        <f>IFERROR(VLOOKUP(Tabla2[[#This Row],[CONTRATISTA PRNCIPAL]],Hoja1!$L$5:$M$9,2,FALSE),"CJV")</f>
        <v>CJV</v>
      </c>
      <c r="S4235" s="40" t="str">
        <f>IF(Tabla2[[#This Row],[EMPRESA]]=Tabla2[[#This Row],[CONTRATISTA PRNCIPAL]],"Principal","Secundaria")</f>
        <v>Principal</v>
      </c>
      <c r="T4235" s="42">
        <f>IFERROR(1/COUNTIF(Tabla2[CONTRATISTA PRNCIPAL],Tabla2[[#This Row],[CONTRATISTA PRNCIPAL]]),0)</f>
        <v>0</v>
      </c>
      <c r="U4235" s="43" t="str">
        <f>IF(((TODAY()-Tabla2[[#This Row],[FECHA NACIMIENTO]])/365)&lt;18,"Corregir", IF(((TODAY()-Tabla2[[#This Row],[FECHA NACIMIENTO]])/365)&gt;80, "Corregir",ROUNDDOWN(((TODAY()-Tabla2[[#This Row],[FECHA NACIMIENTO]])/365),0)))</f>
        <v>Corregir</v>
      </c>
      <c r="V42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5" s="44" t="str">
        <f>+IF(Tabla2[[#This Row],[Edad]]="Corregir","Corregir","Ok")</f>
        <v>Corregir</v>
      </c>
      <c r="X4235" s="42" t="str">
        <f>+IFERROR(VLOOKUP(Tabla2[[#This Row],[DISTRITO SEGÚN DNI]],Hoja1!$A$2:$B$32,2,FALSE),"No")</f>
        <v>No</v>
      </c>
      <c r="Y4235" s="42" t="str">
        <f>IF(OR(LOWER(Tabla2[[#This Row],[GENERO]])="masculino", LOWER(Tabla2[[#This Row],[GENERO]])="femenino"),"OK","Corregir")</f>
        <v>Corregir</v>
      </c>
      <c r="Z4235" s="42" t="str">
        <f>+IF(Tabla2[[#This Row],[Nro. DNI / CE]]="","Corregir",IF(LEN(Tabla2[[#This Row],[Nro. DNI / CE]])&gt;=8,"OK","Corregir"))</f>
        <v>Corregir</v>
      </c>
      <c r="AA4235" s="42">
        <f>COUNTIF(Tabla2[APELLIDOS Y NOMBRES],Tabla2[[#This Row],[APELLIDOS Y NOMBRES]])</f>
        <v>0</v>
      </c>
      <c r="AB4235" s="42">
        <f>IF(Tabla2[[#This Row],[Trabajador]]&gt;1,1/Tabla2[[#This Row],[Trabajador]],Tabla2[[#This Row],[Trabajador]])</f>
        <v>0</v>
      </c>
      <c r="AC4235" t="str">
        <f>+IFERROR(IF(Tabla2[[#This Row],[FECHA CESE/BAJA]]="","No Aplica",IF(AND(MONTH(Tabla2[[#This Row],[FECHA CESE/BAJA]])=MONTH(TODAY()-30),YEAR(Tabla2[[#This Row],[FECHA CESE/BAJA]])=YEAR(TODAY())),MONTH(TODAY()-30)&amp;"-"&amp;YEAR(TODAY()),"Borrar")),"No aplica")</f>
        <v>No Aplica</v>
      </c>
      <c r="AD4235" t="str">
        <f>+IFERROR(IF(Tabla2[[#This Row],[FECHA INICIO DE LABORES EN OBRA]]="","No Aplica",IF(AND(MONTH(Tabla2[[#This Row],[FECHA INICIO DE LABORES EN OBRA]])=MONTH(TODAY()-30),YEAR(Tabla2[[#This Row],[FECHA INICIO DE LABORES EN OBRA]])=YEAR(TODAY())),MONTH(TODAY()-30)&amp;"-"&amp;YEAR(TODAY()),"No Aplica")),"No Aplica")</f>
        <v>No Aplica</v>
      </c>
    </row>
    <row r="4236" spans="1:30" x14ac:dyDescent="0.25">
      <c r="A4236" s="13"/>
      <c r="B4236" s="15"/>
      <c r="C4236" s="15"/>
      <c r="D4236" s="15"/>
      <c r="E4236" s="15"/>
      <c r="F4236" s="39"/>
      <c r="G4236" s="15"/>
      <c r="H4236" s="15"/>
      <c r="I4236" s="15"/>
      <c r="J4236" s="15"/>
      <c r="K4236" s="15"/>
      <c r="L4236" s="40"/>
      <c r="M4236" s="39"/>
      <c r="N4236" s="41"/>
      <c r="O4236" s="39"/>
      <c r="P4236" s="40"/>
      <c r="Q4236" s="40"/>
      <c r="R4236" s="40" t="str">
        <f>IFERROR(VLOOKUP(Tabla2[[#This Row],[CONTRATISTA PRNCIPAL]],Hoja1!$L$5:$M$9,2,FALSE),"CJV")</f>
        <v>CJV</v>
      </c>
      <c r="S4236" s="40" t="str">
        <f>IF(Tabla2[[#This Row],[EMPRESA]]=Tabla2[[#This Row],[CONTRATISTA PRNCIPAL]],"Principal","Secundaria")</f>
        <v>Principal</v>
      </c>
      <c r="T4236" s="42">
        <f>IFERROR(1/COUNTIF(Tabla2[CONTRATISTA PRNCIPAL],Tabla2[[#This Row],[CONTRATISTA PRNCIPAL]]),0)</f>
        <v>0</v>
      </c>
      <c r="U4236" s="43" t="str">
        <f>IF(((TODAY()-Tabla2[[#This Row],[FECHA NACIMIENTO]])/365)&lt;18,"Corregir", IF(((TODAY()-Tabla2[[#This Row],[FECHA NACIMIENTO]])/365)&gt;80, "Corregir",ROUNDDOWN(((TODAY()-Tabla2[[#This Row],[FECHA NACIMIENTO]])/365),0)))</f>
        <v>Corregir</v>
      </c>
      <c r="V42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6" s="44" t="str">
        <f>+IF(Tabla2[[#This Row],[Edad]]="Corregir","Corregir","Ok")</f>
        <v>Corregir</v>
      </c>
      <c r="X4236" s="42" t="str">
        <f>+IFERROR(VLOOKUP(Tabla2[[#This Row],[DISTRITO SEGÚN DNI]],Hoja1!$A$2:$B$32,2,FALSE),"No")</f>
        <v>No</v>
      </c>
      <c r="Y4236" s="42" t="str">
        <f>IF(OR(LOWER(Tabla2[[#This Row],[GENERO]])="masculino", LOWER(Tabla2[[#This Row],[GENERO]])="femenino"),"OK","Corregir")</f>
        <v>Corregir</v>
      </c>
      <c r="Z4236" s="42" t="str">
        <f>+IF(Tabla2[[#This Row],[Nro. DNI / CE]]="","Corregir",IF(LEN(Tabla2[[#This Row],[Nro. DNI / CE]])&gt;=8,"OK","Corregir"))</f>
        <v>Corregir</v>
      </c>
      <c r="AA4236" s="42">
        <f>COUNTIF(Tabla2[APELLIDOS Y NOMBRES],Tabla2[[#This Row],[APELLIDOS Y NOMBRES]])</f>
        <v>0</v>
      </c>
      <c r="AB4236" s="42">
        <f>IF(Tabla2[[#This Row],[Trabajador]]&gt;1,1/Tabla2[[#This Row],[Trabajador]],Tabla2[[#This Row],[Trabajador]])</f>
        <v>0</v>
      </c>
      <c r="AC4236" t="str">
        <f>+IFERROR(IF(Tabla2[[#This Row],[FECHA CESE/BAJA]]="","No Aplica",IF(AND(MONTH(Tabla2[[#This Row],[FECHA CESE/BAJA]])=MONTH(TODAY()-30),YEAR(Tabla2[[#This Row],[FECHA CESE/BAJA]])=YEAR(TODAY())),MONTH(TODAY()-30)&amp;"-"&amp;YEAR(TODAY()),"Borrar")),"No aplica")</f>
        <v>No Aplica</v>
      </c>
      <c r="AD4236" t="str">
        <f>+IFERROR(IF(Tabla2[[#This Row],[FECHA INICIO DE LABORES EN OBRA]]="","No Aplica",IF(AND(MONTH(Tabla2[[#This Row],[FECHA INICIO DE LABORES EN OBRA]])=MONTH(TODAY()-30),YEAR(Tabla2[[#This Row],[FECHA INICIO DE LABORES EN OBRA]])=YEAR(TODAY())),MONTH(TODAY()-30)&amp;"-"&amp;YEAR(TODAY()),"No Aplica")),"No Aplica")</f>
        <v>No Aplica</v>
      </c>
    </row>
    <row r="4237" spans="1:30" x14ac:dyDescent="0.25">
      <c r="A4237" s="13"/>
      <c r="B4237" s="15"/>
      <c r="C4237" s="15"/>
      <c r="D4237" s="15"/>
      <c r="E4237" s="15"/>
      <c r="F4237" s="39"/>
      <c r="G4237" s="15"/>
      <c r="H4237" s="15"/>
      <c r="I4237" s="15"/>
      <c r="J4237" s="15"/>
      <c r="K4237" s="15"/>
      <c r="L4237" s="40"/>
      <c r="M4237" s="39"/>
      <c r="N4237" s="41"/>
      <c r="O4237" s="39"/>
      <c r="P4237" s="40"/>
      <c r="Q4237" s="40"/>
      <c r="R4237" s="40" t="str">
        <f>IFERROR(VLOOKUP(Tabla2[[#This Row],[CONTRATISTA PRNCIPAL]],Hoja1!$L$5:$M$9,2,FALSE),"CJV")</f>
        <v>CJV</v>
      </c>
      <c r="S4237" s="40" t="str">
        <f>IF(Tabla2[[#This Row],[EMPRESA]]=Tabla2[[#This Row],[CONTRATISTA PRNCIPAL]],"Principal","Secundaria")</f>
        <v>Principal</v>
      </c>
      <c r="T4237" s="42">
        <f>IFERROR(1/COUNTIF(Tabla2[CONTRATISTA PRNCIPAL],Tabla2[[#This Row],[CONTRATISTA PRNCIPAL]]),0)</f>
        <v>0</v>
      </c>
      <c r="U4237" s="43" t="str">
        <f>IF(((TODAY()-Tabla2[[#This Row],[FECHA NACIMIENTO]])/365)&lt;18,"Corregir", IF(((TODAY()-Tabla2[[#This Row],[FECHA NACIMIENTO]])/365)&gt;80, "Corregir",ROUNDDOWN(((TODAY()-Tabla2[[#This Row],[FECHA NACIMIENTO]])/365),0)))</f>
        <v>Corregir</v>
      </c>
      <c r="V42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7" s="44" t="str">
        <f>+IF(Tabla2[[#This Row],[Edad]]="Corregir","Corregir","Ok")</f>
        <v>Corregir</v>
      </c>
      <c r="X4237" s="42" t="str">
        <f>+IFERROR(VLOOKUP(Tabla2[[#This Row],[DISTRITO SEGÚN DNI]],Hoja1!$A$2:$B$32,2,FALSE),"No")</f>
        <v>No</v>
      </c>
      <c r="Y4237" s="42" t="str">
        <f>IF(OR(LOWER(Tabla2[[#This Row],[GENERO]])="masculino", LOWER(Tabla2[[#This Row],[GENERO]])="femenino"),"OK","Corregir")</f>
        <v>Corregir</v>
      </c>
      <c r="Z4237" s="42" t="str">
        <f>+IF(Tabla2[[#This Row],[Nro. DNI / CE]]="","Corregir",IF(LEN(Tabla2[[#This Row],[Nro. DNI / CE]])&gt;=8,"OK","Corregir"))</f>
        <v>Corregir</v>
      </c>
      <c r="AA4237" s="42">
        <f>COUNTIF(Tabla2[APELLIDOS Y NOMBRES],Tabla2[[#This Row],[APELLIDOS Y NOMBRES]])</f>
        <v>0</v>
      </c>
      <c r="AB4237" s="42">
        <f>IF(Tabla2[[#This Row],[Trabajador]]&gt;1,1/Tabla2[[#This Row],[Trabajador]],Tabla2[[#This Row],[Trabajador]])</f>
        <v>0</v>
      </c>
      <c r="AC4237" t="str">
        <f>+IFERROR(IF(Tabla2[[#This Row],[FECHA CESE/BAJA]]="","No Aplica",IF(AND(MONTH(Tabla2[[#This Row],[FECHA CESE/BAJA]])=MONTH(TODAY()-30),YEAR(Tabla2[[#This Row],[FECHA CESE/BAJA]])=YEAR(TODAY())),MONTH(TODAY()-30)&amp;"-"&amp;YEAR(TODAY()),"Borrar")),"No aplica")</f>
        <v>No Aplica</v>
      </c>
      <c r="AD4237" t="str">
        <f>+IFERROR(IF(Tabla2[[#This Row],[FECHA INICIO DE LABORES EN OBRA]]="","No Aplica",IF(AND(MONTH(Tabla2[[#This Row],[FECHA INICIO DE LABORES EN OBRA]])=MONTH(TODAY()-30),YEAR(Tabla2[[#This Row],[FECHA INICIO DE LABORES EN OBRA]])=YEAR(TODAY())),MONTH(TODAY()-30)&amp;"-"&amp;YEAR(TODAY()),"No Aplica")),"No Aplica")</f>
        <v>No Aplica</v>
      </c>
    </row>
    <row r="4238" spans="1:30" x14ac:dyDescent="0.25">
      <c r="A4238" s="13"/>
      <c r="B4238" s="15"/>
      <c r="C4238" s="15"/>
      <c r="D4238" s="15"/>
      <c r="E4238" s="15"/>
      <c r="F4238" s="39"/>
      <c r="G4238" s="15"/>
      <c r="H4238" s="15"/>
      <c r="I4238" s="15"/>
      <c r="J4238" s="15"/>
      <c r="K4238" s="15"/>
      <c r="L4238" s="40"/>
      <c r="M4238" s="39"/>
      <c r="N4238" s="41"/>
      <c r="O4238" s="39"/>
      <c r="P4238" s="40"/>
      <c r="Q4238" s="40"/>
      <c r="R4238" s="40" t="str">
        <f>IFERROR(VLOOKUP(Tabla2[[#This Row],[CONTRATISTA PRNCIPAL]],Hoja1!$L$5:$M$9,2,FALSE),"CJV")</f>
        <v>CJV</v>
      </c>
      <c r="S4238" s="40" t="str">
        <f>IF(Tabla2[[#This Row],[EMPRESA]]=Tabla2[[#This Row],[CONTRATISTA PRNCIPAL]],"Principal","Secundaria")</f>
        <v>Principal</v>
      </c>
      <c r="T4238" s="42">
        <f>IFERROR(1/COUNTIF(Tabla2[CONTRATISTA PRNCIPAL],Tabla2[[#This Row],[CONTRATISTA PRNCIPAL]]),0)</f>
        <v>0</v>
      </c>
      <c r="U4238" s="43" t="str">
        <f>IF(((TODAY()-Tabla2[[#This Row],[FECHA NACIMIENTO]])/365)&lt;18,"Corregir", IF(((TODAY()-Tabla2[[#This Row],[FECHA NACIMIENTO]])/365)&gt;80, "Corregir",ROUNDDOWN(((TODAY()-Tabla2[[#This Row],[FECHA NACIMIENTO]])/365),0)))</f>
        <v>Corregir</v>
      </c>
      <c r="V42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8" s="44" t="str">
        <f>+IF(Tabla2[[#This Row],[Edad]]="Corregir","Corregir","Ok")</f>
        <v>Corregir</v>
      </c>
      <c r="X4238" s="42" t="str">
        <f>+IFERROR(VLOOKUP(Tabla2[[#This Row],[DISTRITO SEGÚN DNI]],Hoja1!$A$2:$B$32,2,FALSE),"No")</f>
        <v>No</v>
      </c>
      <c r="Y4238" s="42" t="str">
        <f>IF(OR(LOWER(Tabla2[[#This Row],[GENERO]])="masculino", LOWER(Tabla2[[#This Row],[GENERO]])="femenino"),"OK","Corregir")</f>
        <v>Corregir</v>
      </c>
      <c r="Z4238" s="42" t="str">
        <f>+IF(Tabla2[[#This Row],[Nro. DNI / CE]]="","Corregir",IF(LEN(Tabla2[[#This Row],[Nro. DNI / CE]])&gt;=8,"OK","Corregir"))</f>
        <v>Corregir</v>
      </c>
      <c r="AA4238" s="42">
        <f>COUNTIF(Tabla2[APELLIDOS Y NOMBRES],Tabla2[[#This Row],[APELLIDOS Y NOMBRES]])</f>
        <v>0</v>
      </c>
      <c r="AB4238" s="42">
        <f>IF(Tabla2[[#This Row],[Trabajador]]&gt;1,1/Tabla2[[#This Row],[Trabajador]],Tabla2[[#This Row],[Trabajador]])</f>
        <v>0</v>
      </c>
      <c r="AC4238" t="str">
        <f>+IFERROR(IF(Tabla2[[#This Row],[FECHA CESE/BAJA]]="","No Aplica",IF(AND(MONTH(Tabla2[[#This Row],[FECHA CESE/BAJA]])=MONTH(TODAY()-30),YEAR(Tabla2[[#This Row],[FECHA CESE/BAJA]])=YEAR(TODAY())),MONTH(TODAY()-30)&amp;"-"&amp;YEAR(TODAY()),"Borrar")),"No aplica")</f>
        <v>No Aplica</v>
      </c>
      <c r="AD4238" t="str">
        <f>+IFERROR(IF(Tabla2[[#This Row],[FECHA INICIO DE LABORES EN OBRA]]="","No Aplica",IF(AND(MONTH(Tabla2[[#This Row],[FECHA INICIO DE LABORES EN OBRA]])=MONTH(TODAY()-30),YEAR(Tabla2[[#This Row],[FECHA INICIO DE LABORES EN OBRA]])=YEAR(TODAY())),MONTH(TODAY()-30)&amp;"-"&amp;YEAR(TODAY()),"No Aplica")),"No Aplica")</f>
        <v>No Aplica</v>
      </c>
    </row>
    <row r="4239" spans="1:30" x14ac:dyDescent="0.25">
      <c r="A4239" s="13"/>
      <c r="B4239" s="15"/>
      <c r="C4239" s="15"/>
      <c r="D4239" s="15"/>
      <c r="E4239" s="15"/>
      <c r="F4239" s="39"/>
      <c r="G4239" s="15"/>
      <c r="H4239" s="15"/>
      <c r="I4239" s="15"/>
      <c r="J4239" s="15"/>
      <c r="K4239" s="15"/>
      <c r="L4239" s="40"/>
      <c r="M4239" s="39"/>
      <c r="N4239" s="41"/>
      <c r="O4239" s="39"/>
      <c r="P4239" s="40"/>
      <c r="Q4239" s="40"/>
      <c r="R4239" s="40" t="str">
        <f>IFERROR(VLOOKUP(Tabla2[[#This Row],[CONTRATISTA PRNCIPAL]],Hoja1!$L$5:$M$9,2,FALSE),"CJV")</f>
        <v>CJV</v>
      </c>
      <c r="S4239" s="40" t="str">
        <f>IF(Tabla2[[#This Row],[EMPRESA]]=Tabla2[[#This Row],[CONTRATISTA PRNCIPAL]],"Principal","Secundaria")</f>
        <v>Principal</v>
      </c>
      <c r="T4239" s="42">
        <f>IFERROR(1/COUNTIF(Tabla2[CONTRATISTA PRNCIPAL],Tabla2[[#This Row],[CONTRATISTA PRNCIPAL]]),0)</f>
        <v>0</v>
      </c>
      <c r="U4239" s="43" t="str">
        <f>IF(((TODAY()-Tabla2[[#This Row],[FECHA NACIMIENTO]])/365)&lt;18,"Corregir", IF(((TODAY()-Tabla2[[#This Row],[FECHA NACIMIENTO]])/365)&gt;80, "Corregir",ROUNDDOWN(((TODAY()-Tabla2[[#This Row],[FECHA NACIMIENTO]])/365),0)))</f>
        <v>Corregir</v>
      </c>
      <c r="V42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39" s="44" t="str">
        <f>+IF(Tabla2[[#This Row],[Edad]]="Corregir","Corregir","Ok")</f>
        <v>Corregir</v>
      </c>
      <c r="X4239" s="42" t="str">
        <f>+IFERROR(VLOOKUP(Tabla2[[#This Row],[DISTRITO SEGÚN DNI]],Hoja1!$A$2:$B$32,2,FALSE),"No")</f>
        <v>No</v>
      </c>
      <c r="Y4239" s="42" t="str">
        <f>IF(OR(LOWER(Tabla2[[#This Row],[GENERO]])="masculino", LOWER(Tabla2[[#This Row],[GENERO]])="femenino"),"OK","Corregir")</f>
        <v>Corregir</v>
      </c>
      <c r="Z4239" s="42" t="str">
        <f>+IF(Tabla2[[#This Row],[Nro. DNI / CE]]="","Corregir",IF(LEN(Tabla2[[#This Row],[Nro. DNI / CE]])&gt;=8,"OK","Corregir"))</f>
        <v>Corregir</v>
      </c>
      <c r="AA4239" s="42">
        <f>COUNTIF(Tabla2[APELLIDOS Y NOMBRES],Tabla2[[#This Row],[APELLIDOS Y NOMBRES]])</f>
        <v>0</v>
      </c>
      <c r="AB4239" s="42">
        <f>IF(Tabla2[[#This Row],[Trabajador]]&gt;1,1/Tabla2[[#This Row],[Trabajador]],Tabla2[[#This Row],[Trabajador]])</f>
        <v>0</v>
      </c>
      <c r="AC4239" t="str">
        <f>+IFERROR(IF(Tabla2[[#This Row],[FECHA CESE/BAJA]]="","No Aplica",IF(AND(MONTH(Tabla2[[#This Row],[FECHA CESE/BAJA]])=MONTH(TODAY()-30),YEAR(Tabla2[[#This Row],[FECHA CESE/BAJA]])=YEAR(TODAY())),MONTH(TODAY()-30)&amp;"-"&amp;YEAR(TODAY()),"Borrar")),"No aplica")</f>
        <v>No Aplica</v>
      </c>
      <c r="AD4239" t="str">
        <f>+IFERROR(IF(Tabla2[[#This Row],[FECHA INICIO DE LABORES EN OBRA]]="","No Aplica",IF(AND(MONTH(Tabla2[[#This Row],[FECHA INICIO DE LABORES EN OBRA]])=MONTH(TODAY()-30),YEAR(Tabla2[[#This Row],[FECHA INICIO DE LABORES EN OBRA]])=YEAR(TODAY())),MONTH(TODAY()-30)&amp;"-"&amp;YEAR(TODAY()),"No Aplica")),"No Aplica")</f>
        <v>No Aplica</v>
      </c>
    </row>
    <row r="4240" spans="1:30" x14ac:dyDescent="0.25">
      <c r="A4240" s="13"/>
      <c r="B4240" s="15"/>
      <c r="C4240" s="15"/>
      <c r="D4240" s="15"/>
      <c r="E4240" s="15"/>
      <c r="F4240" s="39"/>
      <c r="G4240" s="15"/>
      <c r="H4240" s="15"/>
      <c r="I4240" s="15"/>
      <c r="J4240" s="15"/>
      <c r="K4240" s="15"/>
      <c r="L4240" s="40"/>
      <c r="M4240" s="39"/>
      <c r="N4240" s="41"/>
      <c r="O4240" s="39"/>
      <c r="P4240" s="40"/>
      <c r="Q4240" s="40"/>
      <c r="R4240" s="40" t="str">
        <f>IFERROR(VLOOKUP(Tabla2[[#This Row],[CONTRATISTA PRNCIPAL]],Hoja1!$L$5:$M$9,2,FALSE),"CJV")</f>
        <v>CJV</v>
      </c>
      <c r="S4240" s="40" t="str">
        <f>IF(Tabla2[[#This Row],[EMPRESA]]=Tabla2[[#This Row],[CONTRATISTA PRNCIPAL]],"Principal","Secundaria")</f>
        <v>Principal</v>
      </c>
      <c r="T4240" s="42">
        <f>IFERROR(1/COUNTIF(Tabla2[CONTRATISTA PRNCIPAL],Tabla2[[#This Row],[CONTRATISTA PRNCIPAL]]),0)</f>
        <v>0</v>
      </c>
      <c r="U4240" s="43" t="str">
        <f>IF(((TODAY()-Tabla2[[#This Row],[FECHA NACIMIENTO]])/365)&lt;18,"Corregir", IF(((TODAY()-Tabla2[[#This Row],[FECHA NACIMIENTO]])/365)&gt;80, "Corregir",ROUNDDOWN(((TODAY()-Tabla2[[#This Row],[FECHA NACIMIENTO]])/365),0)))</f>
        <v>Corregir</v>
      </c>
      <c r="V42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0" s="44" t="str">
        <f>+IF(Tabla2[[#This Row],[Edad]]="Corregir","Corregir","Ok")</f>
        <v>Corregir</v>
      </c>
      <c r="X4240" s="42" t="str">
        <f>+IFERROR(VLOOKUP(Tabla2[[#This Row],[DISTRITO SEGÚN DNI]],Hoja1!$A$2:$B$32,2,FALSE),"No")</f>
        <v>No</v>
      </c>
      <c r="Y4240" s="42" t="str">
        <f>IF(OR(LOWER(Tabla2[[#This Row],[GENERO]])="masculino", LOWER(Tabla2[[#This Row],[GENERO]])="femenino"),"OK","Corregir")</f>
        <v>Corregir</v>
      </c>
      <c r="Z4240" s="42" t="str">
        <f>+IF(Tabla2[[#This Row],[Nro. DNI / CE]]="","Corregir",IF(LEN(Tabla2[[#This Row],[Nro. DNI / CE]])&gt;=8,"OK","Corregir"))</f>
        <v>Corregir</v>
      </c>
      <c r="AA4240" s="42">
        <f>COUNTIF(Tabla2[APELLIDOS Y NOMBRES],Tabla2[[#This Row],[APELLIDOS Y NOMBRES]])</f>
        <v>0</v>
      </c>
      <c r="AB4240" s="42">
        <f>IF(Tabla2[[#This Row],[Trabajador]]&gt;1,1/Tabla2[[#This Row],[Trabajador]],Tabla2[[#This Row],[Trabajador]])</f>
        <v>0</v>
      </c>
      <c r="AC4240" t="str">
        <f>+IFERROR(IF(Tabla2[[#This Row],[FECHA CESE/BAJA]]="","No Aplica",IF(AND(MONTH(Tabla2[[#This Row],[FECHA CESE/BAJA]])=MONTH(TODAY()-30),YEAR(Tabla2[[#This Row],[FECHA CESE/BAJA]])=YEAR(TODAY())),MONTH(TODAY()-30)&amp;"-"&amp;YEAR(TODAY()),"Borrar")),"No aplica")</f>
        <v>No Aplica</v>
      </c>
      <c r="AD4240" t="str">
        <f>+IFERROR(IF(Tabla2[[#This Row],[FECHA INICIO DE LABORES EN OBRA]]="","No Aplica",IF(AND(MONTH(Tabla2[[#This Row],[FECHA INICIO DE LABORES EN OBRA]])=MONTH(TODAY()-30),YEAR(Tabla2[[#This Row],[FECHA INICIO DE LABORES EN OBRA]])=YEAR(TODAY())),MONTH(TODAY()-30)&amp;"-"&amp;YEAR(TODAY()),"No Aplica")),"No Aplica")</f>
        <v>No Aplica</v>
      </c>
    </row>
    <row r="4241" spans="1:30" x14ac:dyDescent="0.25">
      <c r="A4241" s="13"/>
      <c r="B4241" s="15"/>
      <c r="C4241" s="15"/>
      <c r="D4241" s="15"/>
      <c r="E4241" s="15"/>
      <c r="F4241" s="39"/>
      <c r="G4241" s="15"/>
      <c r="H4241" s="15"/>
      <c r="I4241" s="15"/>
      <c r="J4241" s="15"/>
      <c r="K4241" s="15"/>
      <c r="L4241" s="40"/>
      <c r="M4241" s="39"/>
      <c r="N4241" s="41"/>
      <c r="O4241" s="39"/>
      <c r="P4241" s="40"/>
      <c r="Q4241" s="40"/>
      <c r="R4241" s="40" t="str">
        <f>IFERROR(VLOOKUP(Tabla2[[#This Row],[CONTRATISTA PRNCIPAL]],Hoja1!$L$5:$M$9,2,FALSE),"CJV")</f>
        <v>CJV</v>
      </c>
      <c r="S4241" s="40" t="str">
        <f>IF(Tabla2[[#This Row],[EMPRESA]]=Tabla2[[#This Row],[CONTRATISTA PRNCIPAL]],"Principal","Secundaria")</f>
        <v>Principal</v>
      </c>
      <c r="T4241" s="42">
        <f>IFERROR(1/COUNTIF(Tabla2[CONTRATISTA PRNCIPAL],Tabla2[[#This Row],[CONTRATISTA PRNCIPAL]]),0)</f>
        <v>0</v>
      </c>
      <c r="U4241" s="43" t="str">
        <f>IF(((TODAY()-Tabla2[[#This Row],[FECHA NACIMIENTO]])/365)&lt;18,"Corregir", IF(((TODAY()-Tabla2[[#This Row],[FECHA NACIMIENTO]])/365)&gt;80, "Corregir",ROUNDDOWN(((TODAY()-Tabla2[[#This Row],[FECHA NACIMIENTO]])/365),0)))</f>
        <v>Corregir</v>
      </c>
      <c r="V42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1" s="44" t="str">
        <f>+IF(Tabla2[[#This Row],[Edad]]="Corregir","Corregir","Ok")</f>
        <v>Corregir</v>
      </c>
      <c r="X4241" s="42" t="str">
        <f>+IFERROR(VLOOKUP(Tabla2[[#This Row],[DISTRITO SEGÚN DNI]],Hoja1!$A$2:$B$32,2,FALSE),"No")</f>
        <v>No</v>
      </c>
      <c r="Y4241" s="42" t="str">
        <f>IF(OR(LOWER(Tabla2[[#This Row],[GENERO]])="masculino", LOWER(Tabla2[[#This Row],[GENERO]])="femenino"),"OK","Corregir")</f>
        <v>Corregir</v>
      </c>
      <c r="Z4241" s="42" t="str">
        <f>+IF(Tabla2[[#This Row],[Nro. DNI / CE]]="","Corregir",IF(LEN(Tabla2[[#This Row],[Nro. DNI / CE]])&gt;=8,"OK","Corregir"))</f>
        <v>Corregir</v>
      </c>
      <c r="AA4241" s="42">
        <f>COUNTIF(Tabla2[APELLIDOS Y NOMBRES],Tabla2[[#This Row],[APELLIDOS Y NOMBRES]])</f>
        <v>0</v>
      </c>
      <c r="AB4241" s="42">
        <f>IF(Tabla2[[#This Row],[Trabajador]]&gt;1,1/Tabla2[[#This Row],[Trabajador]],Tabla2[[#This Row],[Trabajador]])</f>
        <v>0</v>
      </c>
      <c r="AC4241" t="str">
        <f>+IFERROR(IF(Tabla2[[#This Row],[FECHA CESE/BAJA]]="","No Aplica",IF(AND(MONTH(Tabla2[[#This Row],[FECHA CESE/BAJA]])=MONTH(TODAY()-30),YEAR(Tabla2[[#This Row],[FECHA CESE/BAJA]])=YEAR(TODAY())),MONTH(TODAY()-30)&amp;"-"&amp;YEAR(TODAY()),"Borrar")),"No aplica")</f>
        <v>No Aplica</v>
      </c>
      <c r="AD4241" t="str">
        <f>+IFERROR(IF(Tabla2[[#This Row],[FECHA INICIO DE LABORES EN OBRA]]="","No Aplica",IF(AND(MONTH(Tabla2[[#This Row],[FECHA INICIO DE LABORES EN OBRA]])=MONTH(TODAY()-30),YEAR(Tabla2[[#This Row],[FECHA INICIO DE LABORES EN OBRA]])=YEAR(TODAY())),MONTH(TODAY()-30)&amp;"-"&amp;YEAR(TODAY()),"No Aplica")),"No Aplica")</f>
        <v>No Aplica</v>
      </c>
    </row>
    <row r="4242" spans="1:30" x14ac:dyDescent="0.25">
      <c r="A4242" s="13"/>
      <c r="B4242" s="15"/>
      <c r="C4242" s="15"/>
      <c r="D4242" s="15"/>
      <c r="E4242" s="15"/>
      <c r="F4242" s="39"/>
      <c r="G4242" s="15"/>
      <c r="H4242" s="15"/>
      <c r="I4242" s="15"/>
      <c r="J4242" s="15"/>
      <c r="K4242" s="15"/>
      <c r="L4242" s="40"/>
      <c r="M4242" s="39"/>
      <c r="N4242" s="41"/>
      <c r="O4242" s="39"/>
      <c r="P4242" s="40"/>
      <c r="Q4242" s="40"/>
      <c r="R4242" s="40" t="str">
        <f>IFERROR(VLOOKUP(Tabla2[[#This Row],[CONTRATISTA PRNCIPAL]],Hoja1!$L$5:$M$9,2,FALSE),"CJV")</f>
        <v>CJV</v>
      </c>
      <c r="S4242" s="40" t="str">
        <f>IF(Tabla2[[#This Row],[EMPRESA]]=Tabla2[[#This Row],[CONTRATISTA PRNCIPAL]],"Principal","Secundaria")</f>
        <v>Principal</v>
      </c>
      <c r="T4242" s="42">
        <f>IFERROR(1/COUNTIF(Tabla2[CONTRATISTA PRNCIPAL],Tabla2[[#This Row],[CONTRATISTA PRNCIPAL]]),0)</f>
        <v>0</v>
      </c>
      <c r="U4242" s="43" t="str">
        <f>IF(((TODAY()-Tabla2[[#This Row],[FECHA NACIMIENTO]])/365)&lt;18,"Corregir", IF(((TODAY()-Tabla2[[#This Row],[FECHA NACIMIENTO]])/365)&gt;80, "Corregir",ROUNDDOWN(((TODAY()-Tabla2[[#This Row],[FECHA NACIMIENTO]])/365),0)))</f>
        <v>Corregir</v>
      </c>
      <c r="V42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2" s="44" t="str">
        <f>+IF(Tabla2[[#This Row],[Edad]]="Corregir","Corregir","Ok")</f>
        <v>Corregir</v>
      </c>
      <c r="X4242" s="42" t="str">
        <f>+IFERROR(VLOOKUP(Tabla2[[#This Row],[DISTRITO SEGÚN DNI]],Hoja1!$A$2:$B$32,2,FALSE),"No")</f>
        <v>No</v>
      </c>
      <c r="Y4242" s="42" t="str">
        <f>IF(OR(LOWER(Tabla2[[#This Row],[GENERO]])="masculino", LOWER(Tabla2[[#This Row],[GENERO]])="femenino"),"OK","Corregir")</f>
        <v>Corregir</v>
      </c>
      <c r="Z4242" s="42" t="str">
        <f>+IF(Tabla2[[#This Row],[Nro. DNI / CE]]="","Corregir",IF(LEN(Tabla2[[#This Row],[Nro. DNI / CE]])&gt;=8,"OK","Corregir"))</f>
        <v>Corregir</v>
      </c>
      <c r="AA4242" s="42">
        <f>COUNTIF(Tabla2[APELLIDOS Y NOMBRES],Tabla2[[#This Row],[APELLIDOS Y NOMBRES]])</f>
        <v>0</v>
      </c>
      <c r="AB4242" s="42">
        <f>IF(Tabla2[[#This Row],[Trabajador]]&gt;1,1/Tabla2[[#This Row],[Trabajador]],Tabla2[[#This Row],[Trabajador]])</f>
        <v>0</v>
      </c>
      <c r="AC4242" t="str">
        <f>+IFERROR(IF(Tabla2[[#This Row],[FECHA CESE/BAJA]]="","No Aplica",IF(AND(MONTH(Tabla2[[#This Row],[FECHA CESE/BAJA]])=MONTH(TODAY()-30),YEAR(Tabla2[[#This Row],[FECHA CESE/BAJA]])=YEAR(TODAY())),MONTH(TODAY()-30)&amp;"-"&amp;YEAR(TODAY()),"Borrar")),"No aplica")</f>
        <v>No Aplica</v>
      </c>
      <c r="AD4242" t="str">
        <f>+IFERROR(IF(Tabla2[[#This Row],[FECHA INICIO DE LABORES EN OBRA]]="","No Aplica",IF(AND(MONTH(Tabla2[[#This Row],[FECHA INICIO DE LABORES EN OBRA]])=MONTH(TODAY()-30),YEAR(Tabla2[[#This Row],[FECHA INICIO DE LABORES EN OBRA]])=YEAR(TODAY())),MONTH(TODAY()-30)&amp;"-"&amp;YEAR(TODAY()),"No Aplica")),"No Aplica")</f>
        <v>No Aplica</v>
      </c>
    </row>
    <row r="4243" spans="1:30" x14ac:dyDescent="0.25">
      <c r="A4243" s="13"/>
      <c r="B4243" s="15"/>
      <c r="C4243" s="15"/>
      <c r="D4243" s="15"/>
      <c r="E4243" s="15"/>
      <c r="F4243" s="39"/>
      <c r="G4243" s="15"/>
      <c r="H4243" s="15"/>
      <c r="I4243" s="15"/>
      <c r="J4243" s="15"/>
      <c r="K4243" s="15"/>
      <c r="L4243" s="40"/>
      <c r="M4243" s="39"/>
      <c r="N4243" s="41"/>
      <c r="O4243" s="39"/>
      <c r="P4243" s="40"/>
      <c r="Q4243" s="40"/>
      <c r="R4243" s="40" t="str">
        <f>IFERROR(VLOOKUP(Tabla2[[#This Row],[CONTRATISTA PRNCIPAL]],Hoja1!$L$5:$M$9,2,FALSE),"CJV")</f>
        <v>CJV</v>
      </c>
      <c r="S4243" s="40" t="str">
        <f>IF(Tabla2[[#This Row],[EMPRESA]]=Tabla2[[#This Row],[CONTRATISTA PRNCIPAL]],"Principal","Secundaria")</f>
        <v>Principal</v>
      </c>
      <c r="T4243" s="42">
        <f>IFERROR(1/COUNTIF(Tabla2[CONTRATISTA PRNCIPAL],Tabla2[[#This Row],[CONTRATISTA PRNCIPAL]]),0)</f>
        <v>0</v>
      </c>
      <c r="U4243" s="43" t="str">
        <f>IF(((TODAY()-Tabla2[[#This Row],[FECHA NACIMIENTO]])/365)&lt;18,"Corregir", IF(((TODAY()-Tabla2[[#This Row],[FECHA NACIMIENTO]])/365)&gt;80, "Corregir",ROUNDDOWN(((TODAY()-Tabla2[[#This Row],[FECHA NACIMIENTO]])/365),0)))</f>
        <v>Corregir</v>
      </c>
      <c r="V42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3" s="44" t="str">
        <f>+IF(Tabla2[[#This Row],[Edad]]="Corregir","Corregir","Ok")</f>
        <v>Corregir</v>
      </c>
      <c r="X4243" s="42" t="str">
        <f>+IFERROR(VLOOKUP(Tabla2[[#This Row],[DISTRITO SEGÚN DNI]],Hoja1!$A$2:$B$32,2,FALSE),"No")</f>
        <v>No</v>
      </c>
      <c r="Y4243" s="42" t="str">
        <f>IF(OR(LOWER(Tabla2[[#This Row],[GENERO]])="masculino", LOWER(Tabla2[[#This Row],[GENERO]])="femenino"),"OK","Corregir")</f>
        <v>Corregir</v>
      </c>
      <c r="Z4243" s="42" t="str">
        <f>+IF(Tabla2[[#This Row],[Nro. DNI / CE]]="","Corregir",IF(LEN(Tabla2[[#This Row],[Nro. DNI / CE]])&gt;=8,"OK","Corregir"))</f>
        <v>Corregir</v>
      </c>
      <c r="AA4243" s="42">
        <f>COUNTIF(Tabla2[APELLIDOS Y NOMBRES],Tabla2[[#This Row],[APELLIDOS Y NOMBRES]])</f>
        <v>0</v>
      </c>
      <c r="AB4243" s="42">
        <f>IF(Tabla2[[#This Row],[Trabajador]]&gt;1,1/Tabla2[[#This Row],[Trabajador]],Tabla2[[#This Row],[Trabajador]])</f>
        <v>0</v>
      </c>
      <c r="AC4243" t="str">
        <f>+IFERROR(IF(Tabla2[[#This Row],[FECHA CESE/BAJA]]="","No Aplica",IF(AND(MONTH(Tabla2[[#This Row],[FECHA CESE/BAJA]])=MONTH(TODAY()-30),YEAR(Tabla2[[#This Row],[FECHA CESE/BAJA]])=YEAR(TODAY())),MONTH(TODAY()-30)&amp;"-"&amp;YEAR(TODAY()),"Borrar")),"No aplica")</f>
        <v>No Aplica</v>
      </c>
      <c r="AD4243" t="str">
        <f>+IFERROR(IF(Tabla2[[#This Row],[FECHA INICIO DE LABORES EN OBRA]]="","No Aplica",IF(AND(MONTH(Tabla2[[#This Row],[FECHA INICIO DE LABORES EN OBRA]])=MONTH(TODAY()-30),YEAR(Tabla2[[#This Row],[FECHA INICIO DE LABORES EN OBRA]])=YEAR(TODAY())),MONTH(TODAY()-30)&amp;"-"&amp;YEAR(TODAY()),"No Aplica")),"No Aplica")</f>
        <v>No Aplica</v>
      </c>
    </row>
    <row r="4244" spans="1:30" x14ac:dyDescent="0.25">
      <c r="A4244" s="13"/>
      <c r="B4244" s="15"/>
      <c r="C4244" s="15"/>
      <c r="D4244" s="15"/>
      <c r="E4244" s="15"/>
      <c r="F4244" s="39"/>
      <c r="G4244" s="15"/>
      <c r="H4244" s="15"/>
      <c r="I4244" s="15"/>
      <c r="J4244" s="15"/>
      <c r="K4244" s="15"/>
      <c r="L4244" s="40"/>
      <c r="M4244" s="39"/>
      <c r="N4244" s="41"/>
      <c r="O4244" s="39"/>
      <c r="P4244" s="40"/>
      <c r="Q4244" s="40"/>
      <c r="R4244" s="40" t="str">
        <f>IFERROR(VLOOKUP(Tabla2[[#This Row],[CONTRATISTA PRNCIPAL]],Hoja1!$L$5:$M$9,2,FALSE),"CJV")</f>
        <v>CJV</v>
      </c>
      <c r="S4244" s="40" t="str">
        <f>IF(Tabla2[[#This Row],[EMPRESA]]=Tabla2[[#This Row],[CONTRATISTA PRNCIPAL]],"Principal","Secundaria")</f>
        <v>Principal</v>
      </c>
      <c r="T4244" s="42">
        <f>IFERROR(1/COUNTIF(Tabla2[CONTRATISTA PRNCIPAL],Tabla2[[#This Row],[CONTRATISTA PRNCIPAL]]),0)</f>
        <v>0</v>
      </c>
      <c r="U4244" s="43" t="str">
        <f>IF(((TODAY()-Tabla2[[#This Row],[FECHA NACIMIENTO]])/365)&lt;18,"Corregir", IF(((TODAY()-Tabla2[[#This Row],[FECHA NACIMIENTO]])/365)&gt;80, "Corregir",ROUNDDOWN(((TODAY()-Tabla2[[#This Row],[FECHA NACIMIENTO]])/365),0)))</f>
        <v>Corregir</v>
      </c>
      <c r="V42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4" s="44" t="str">
        <f>+IF(Tabla2[[#This Row],[Edad]]="Corregir","Corregir","Ok")</f>
        <v>Corregir</v>
      </c>
      <c r="X4244" s="42" t="str">
        <f>+IFERROR(VLOOKUP(Tabla2[[#This Row],[DISTRITO SEGÚN DNI]],Hoja1!$A$2:$B$32,2,FALSE),"No")</f>
        <v>No</v>
      </c>
      <c r="Y4244" s="42" t="str">
        <f>IF(OR(LOWER(Tabla2[[#This Row],[GENERO]])="masculino", LOWER(Tabla2[[#This Row],[GENERO]])="femenino"),"OK","Corregir")</f>
        <v>Corregir</v>
      </c>
      <c r="Z4244" s="42" t="str">
        <f>+IF(Tabla2[[#This Row],[Nro. DNI / CE]]="","Corregir",IF(LEN(Tabla2[[#This Row],[Nro. DNI / CE]])&gt;=8,"OK","Corregir"))</f>
        <v>Corregir</v>
      </c>
      <c r="AA4244" s="42">
        <f>COUNTIF(Tabla2[APELLIDOS Y NOMBRES],Tabla2[[#This Row],[APELLIDOS Y NOMBRES]])</f>
        <v>0</v>
      </c>
      <c r="AB4244" s="42">
        <f>IF(Tabla2[[#This Row],[Trabajador]]&gt;1,1/Tabla2[[#This Row],[Trabajador]],Tabla2[[#This Row],[Trabajador]])</f>
        <v>0</v>
      </c>
      <c r="AC4244" t="str">
        <f>+IFERROR(IF(Tabla2[[#This Row],[FECHA CESE/BAJA]]="","No Aplica",IF(AND(MONTH(Tabla2[[#This Row],[FECHA CESE/BAJA]])=MONTH(TODAY()-30),YEAR(Tabla2[[#This Row],[FECHA CESE/BAJA]])=YEAR(TODAY())),MONTH(TODAY()-30)&amp;"-"&amp;YEAR(TODAY()),"Borrar")),"No aplica")</f>
        <v>No Aplica</v>
      </c>
      <c r="AD4244" t="str">
        <f>+IFERROR(IF(Tabla2[[#This Row],[FECHA INICIO DE LABORES EN OBRA]]="","No Aplica",IF(AND(MONTH(Tabla2[[#This Row],[FECHA INICIO DE LABORES EN OBRA]])=MONTH(TODAY()-30),YEAR(Tabla2[[#This Row],[FECHA INICIO DE LABORES EN OBRA]])=YEAR(TODAY())),MONTH(TODAY()-30)&amp;"-"&amp;YEAR(TODAY()),"No Aplica")),"No Aplica")</f>
        <v>No Aplica</v>
      </c>
    </row>
    <row r="4245" spans="1:30" x14ac:dyDescent="0.25">
      <c r="A4245" s="13"/>
      <c r="B4245" s="15"/>
      <c r="C4245" s="15"/>
      <c r="D4245" s="15"/>
      <c r="E4245" s="15"/>
      <c r="F4245" s="39"/>
      <c r="G4245" s="15"/>
      <c r="H4245" s="15"/>
      <c r="I4245" s="15"/>
      <c r="J4245" s="15"/>
      <c r="K4245" s="15"/>
      <c r="L4245" s="40"/>
      <c r="M4245" s="39"/>
      <c r="N4245" s="41"/>
      <c r="O4245" s="39"/>
      <c r="P4245" s="40"/>
      <c r="Q4245" s="40"/>
      <c r="R4245" s="40" t="str">
        <f>IFERROR(VLOOKUP(Tabla2[[#This Row],[CONTRATISTA PRNCIPAL]],Hoja1!$L$5:$M$9,2,FALSE),"CJV")</f>
        <v>CJV</v>
      </c>
      <c r="S4245" s="40" t="str">
        <f>IF(Tabla2[[#This Row],[EMPRESA]]=Tabla2[[#This Row],[CONTRATISTA PRNCIPAL]],"Principal","Secundaria")</f>
        <v>Principal</v>
      </c>
      <c r="T4245" s="42">
        <f>IFERROR(1/COUNTIF(Tabla2[CONTRATISTA PRNCIPAL],Tabla2[[#This Row],[CONTRATISTA PRNCIPAL]]),0)</f>
        <v>0</v>
      </c>
      <c r="U4245" s="43" t="str">
        <f>IF(((TODAY()-Tabla2[[#This Row],[FECHA NACIMIENTO]])/365)&lt;18,"Corregir", IF(((TODAY()-Tabla2[[#This Row],[FECHA NACIMIENTO]])/365)&gt;80, "Corregir",ROUNDDOWN(((TODAY()-Tabla2[[#This Row],[FECHA NACIMIENTO]])/365),0)))</f>
        <v>Corregir</v>
      </c>
      <c r="V42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5" s="44" t="str">
        <f>+IF(Tabla2[[#This Row],[Edad]]="Corregir","Corregir","Ok")</f>
        <v>Corregir</v>
      </c>
      <c r="X4245" s="42" t="str">
        <f>+IFERROR(VLOOKUP(Tabla2[[#This Row],[DISTRITO SEGÚN DNI]],Hoja1!$A$2:$B$32,2,FALSE),"No")</f>
        <v>No</v>
      </c>
      <c r="Y4245" s="42" t="str">
        <f>IF(OR(LOWER(Tabla2[[#This Row],[GENERO]])="masculino", LOWER(Tabla2[[#This Row],[GENERO]])="femenino"),"OK","Corregir")</f>
        <v>Corregir</v>
      </c>
      <c r="Z4245" s="42" t="str">
        <f>+IF(Tabla2[[#This Row],[Nro. DNI / CE]]="","Corregir",IF(LEN(Tabla2[[#This Row],[Nro. DNI / CE]])&gt;=8,"OK","Corregir"))</f>
        <v>Corregir</v>
      </c>
      <c r="AA4245" s="42">
        <f>COUNTIF(Tabla2[APELLIDOS Y NOMBRES],Tabla2[[#This Row],[APELLIDOS Y NOMBRES]])</f>
        <v>0</v>
      </c>
      <c r="AB4245" s="42">
        <f>IF(Tabla2[[#This Row],[Trabajador]]&gt;1,1/Tabla2[[#This Row],[Trabajador]],Tabla2[[#This Row],[Trabajador]])</f>
        <v>0</v>
      </c>
      <c r="AC4245" t="str">
        <f>+IFERROR(IF(Tabla2[[#This Row],[FECHA CESE/BAJA]]="","No Aplica",IF(AND(MONTH(Tabla2[[#This Row],[FECHA CESE/BAJA]])=MONTH(TODAY()-30),YEAR(Tabla2[[#This Row],[FECHA CESE/BAJA]])=YEAR(TODAY())),MONTH(TODAY()-30)&amp;"-"&amp;YEAR(TODAY()),"Borrar")),"No aplica")</f>
        <v>No Aplica</v>
      </c>
      <c r="AD4245" t="str">
        <f>+IFERROR(IF(Tabla2[[#This Row],[FECHA INICIO DE LABORES EN OBRA]]="","No Aplica",IF(AND(MONTH(Tabla2[[#This Row],[FECHA INICIO DE LABORES EN OBRA]])=MONTH(TODAY()-30),YEAR(Tabla2[[#This Row],[FECHA INICIO DE LABORES EN OBRA]])=YEAR(TODAY())),MONTH(TODAY()-30)&amp;"-"&amp;YEAR(TODAY()),"No Aplica")),"No Aplica")</f>
        <v>No Aplica</v>
      </c>
    </row>
    <row r="4246" spans="1:30" x14ac:dyDescent="0.25">
      <c r="A4246" s="13"/>
      <c r="B4246" s="15"/>
      <c r="C4246" s="15"/>
      <c r="D4246" s="15"/>
      <c r="E4246" s="15"/>
      <c r="F4246" s="39"/>
      <c r="G4246" s="15"/>
      <c r="H4246" s="15"/>
      <c r="I4246" s="15"/>
      <c r="J4246" s="15"/>
      <c r="K4246" s="15"/>
      <c r="L4246" s="40"/>
      <c r="M4246" s="39"/>
      <c r="N4246" s="41"/>
      <c r="O4246" s="39"/>
      <c r="P4246" s="40"/>
      <c r="Q4246" s="40"/>
      <c r="R4246" s="40" t="str">
        <f>IFERROR(VLOOKUP(Tabla2[[#This Row],[CONTRATISTA PRNCIPAL]],Hoja1!$L$5:$M$9,2,FALSE),"CJV")</f>
        <v>CJV</v>
      </c>
      <c r="S4246" s="40" t="str">
        <f>IF(Tabla2[[#This Row],[EMPRESA]]=Tabla2[[#This Row],[CONTRATISTA PRNCIPAL]],"Principal","Secundaria")</f>
        <v>Principal</v>
      </c>
      <c r="T4246" s="42">
        <f>IFERROR(1/COUNTIF(Tabla2[CONTRATISTA PRNCIPAL],Tabla2[[#This Row],[CONTRATISTA PRNCIPAL]]),0)</f>
        <v>0</v>
      </c>
      <c r="U4246" s="43" t="str">
        <f>IF(((TODAY()-Tabla2[[#This Row],[FECHA NACIMIENTO]])/365)&lt;18,"Corregir", IF(((TODAY()-Tabla2[[#This Row],[FECHA NACIMIENTO]])/365)&gt;80, "Corregir",ROUNDDOWN(((TODAY()-Tabla2[[#This Row],[FECHA NACIMIENTO]])/365),0)))</f>
        <v>Corregir</v>
      </c>
      <c r="V42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6" s="44" t="str">
        <f>+IF(Tabla2[[#This Row],[Edad]]="Corregir","Corregir","Ok")</f>
        <v>Corregir</v>
      </c>
      <c r="X4246" s="42" t="str">
        <f>+IFERROR(VLOOKUP(Tabla2[[#This Row],[DISTRITO SEGÚN DNI]],Hoja1!$A$2:$B$32,2,FALSE),"No")</f>
        <v>No</v>
      </c>
      <c r="Y4246" s="42" t="str">
        <f>IF(OR(LOWER(Tabla2[[#This Row],[GENERO]])="masculino", LOWER(Tabla2[[#This Row],[GENERO]])="femenino"),"OK","Corregir")</f>
        <v>Corregir</v>
      </c>
      <c r="Z4246" s="42" t="str">
        <f>+IF(Tabla2[[#This Row],[Nro. DNI / CE]]="","Corregir",IF(LEN(Tabla2[[#This Row],[Nro. DNI / CE]])&gt;=8,"OK","Corregir"))</f>
        <v>Corregir</v>
      </c>
      <c r="AA4246" s="42">
        <f>COUNTIF(Tabla2[APELLIDOS Y NOMBRES],Tabla2[[#This Row],[APELLIDOS Y NOMBRES]])</f>
        <v>0</v>
      </c>
      <c r="AB4246" s="42">
        <f>IF(Tabla2[[#This Row],[Trabajador]]&gt;1,1/Tabla2[[#This Row],[Trabajador]],Tabla2[[#This Row],[Trabajador]])</f>
        <v>0</v>
      </c>
      <c r="AC4246" t="str">
        <f>+IFERROR(IF(Tabla2[[#This Row],[FECHA CESE/BAJA]]="","No Aplica",IF(AND(MONTH(Tabla2[[#This Row],[FECHA CESE/BAJA]])=MONTH(TODAY()-30),YEAR(Tabla2[[#This Row],[FECHA CESE/BAJA]])=YEAR(TODAY())),MONTH(TODAY()-30)&amp;"-"&amp;YEAR(TODAY()),"Borrar")),"No aplica")</f>
        <v>No Aplica</v>
      </c>
      <c r="AD4246" t="str">
        <f>+IFERROR(IF(Tabla2[[#This Row],[FECHA INICIO DE LABORES EN OBRA]]="","No Aplica",IF(AND(MONTH(Tabla2[[#This Row],[FECHA INICIO DE LABORES EN OBRA]])=MONTH(TODAY()-30),YEAR(Tabla2[[#This Row],[FECHA INICIO DE LABORES EN OBRA]])=YEAR(TODAY())),MONTH(TODAY()-30)&amp;"-"&amp;YEAR(TODAY()),"No Aplica")),"No Aplica")</f>
        <v>No Aplica</v>
      </c>
    </row>
    <row r="4247" spans="1:30" x14ac:dyDescent="0.25">
      <c r="A4247" s="13"/>
      <c r="B4247" s="15"/>
      <c r="C4247" s="15"/>
      <c r="D4247" s="15"/>
      <c r="E4247" s="15"/>
      <c r="F4247" s="39"/>
      <c r="G4247" s="15"/>
      <c r="H4247" s="15"/>
      <c r="I4247" s="15"/>
      <c r="J4247" s="15"/>
      <c r="K4247" s="15"/>
      <c r="L4247" s="40"/>
      <c r="M4247" s="39"/>
      <c r="N4247" s="41"/>
      <c r="O4247" s="39"/>
      <c r="P4247" s="40"/>
      <c r="Q4247" s="40"/>
      <c r="R4247" s="40" t="str">
        <f>IFERROR(VLOOKUP(Tabla2[[#This Row],[CONTRATISTA PRNCIPAL]],Hoja1!$L$5:$M$9,2,FALSE),"CJV")</f>
        <v>CJV</v>
      </c>
      <c r="S4247" s="40" t="str">
        <f>IF(Tabla2[[#This Row],[EMPRESA]]=Tabla2[[#This Row],[CONTRATISTA PRNCIPAL]],"Principal","Secundaria")</f>
        <v>Principal</v>
      </c>
      <c r="T4247" s="42">
        <f>IFERROR(1/COUNTIF(Tabla2[CONTRATISTA PRNCIPAL],Tabla2[[#This Row],[CONTRATISTA PRNCIPAL]]),0)</f>
        <v>0</v>
      </c>
      <c r="U4247" s="43" t="str">
        <f>IF(((TODAY()-Tabla2[[#This Row],[FECHA NACIMIENTO]])/365)&lt;18,"Corregir", IF(((TODAY()-Tabla2[[#This Row],[FECHA NACIMIENTO]])/365)&gt;80, "Corregir",ROUNDDOWN(((TODAY()-Tabla2[[#This Row],[FECHA NACIMIENTO]])/365),0)))</f>
        <v>Corregir</v>
      </c>
      <c r="V42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7" s="44" t="str">
        <f>+IF(Tabla2[[#This Row],[Edad]]="Corregir","Corregir","Ok")</f>
        <v>Corregir</v>
      </c>
      <c r="X4247" s="42" t="str">
        <f>+IFERROR(VLOOKUP(Tabla2[[#This Row],[DISTRITO SEGÚN DNI]],Hoja1!$A$2:$B$32,2,FALSE),"No")</f>
        <v>No</v>
      </c>
      <c r="Y4247" s="42" t="str">
        <f>IF(OR(LOWER(Tabla2[[#This Row],[GENERO]])="masculino", LOWER(Tabla2[[#This Row],[GENERO]])="femenino"),"OK","Corregir")</f>
        <v>Corregir</v>
      </c>
      <c r="Z4247" s="42" t="str">
        <f>+IF(Tabla2[[#This Row],[Nro. DNI / CE]]="","Corregir",IF(LEN(Tabla2[[#This Row],[Nro. DNI / CE]])&gt;=8,"OK","Corregir"))</f>
        <v>Corregir</v>
      </c>
      <c r="AA4247" s="42">
        <f>COUNTIF(Tabla2[APELLIDOS Y NOMBRES],Tabla2[[#This Row],[APELLIDOS Y NOMBRES]])</f>
        <v>0</v>
      </c>
      <c r="AB4247" s="42">
        <f>IF(Tabla2[[#This Row],[Trabajador]]&gt;1,1/Tabla2[[#This Row],[Trabajador]],Tabla2[[#This Row],[Trabajador]])</f>
        <v>0</v>
      </c>
      <c r="AC4247" t="str">
        <f>+IFERROR(IF(Tabla2[[#This Row],[FECHA CESE/BAJA]]="","No Aplica",IF(AND(MONTH(Tabla2[[#This Row],[FECHA CESE/BAJA]])=MONTH(TODAY()-30),YEAR(Tabla2[[#This Row],[FECHA CESE/BAJA]])=YEAR(TODAY())),MONTH(TODAY()-30)&amp;"-"&amp;YEAR(TODAY()),"Borrar")),"No aplica")</f>
        <v>No Aplica</v>
      </c>
      <c r="AD4247" t="str">
        <f>+IFERROR(IF(Tabla2[[#This Row],[FECHA INICIO DE LABORES EN OBRA]]="","No Aplica",IF(AND(MONTH(Tabla2[[#This Row],[FECHA INICIO DE LABORES EN OBRA]])=MONTH(TODAY()-30),YEAR(Tabla2[[#This Row],[FECHA INICIO DE LABORES EN OBRA]])=YEAR(TODAY())),MONTH(TODAY()-30)&amp;"-"&amp;YEAR(TODAY()),"No Aplica")),"No Aplica")</f>
        <v>No Aplica</v>
      </c>
    </row>
    <row r="4248" spans="1:30" x14ac:dyDescent="0.25">
      <c r="A4248" s="13"/>
      <c r="B4248" s="15"/>
      <c r="C4248" s="15"/>
      <c r="D4248" s="15"/>
      <c r="E4248" s="15"/>
      <c r="F4248" s="39"/>
      <c r="G4248" s="15"/>
      <c r="H4248" s="15"/>
      <c r="I4248" s="15"/>
      <c r="J4248" s="15"/>
      <c r="K4248" s="15"/>
      <c r="L4248" s="40"/>
      <c r="M4248" s="39"/>
      <c r="N4248" s="41"/>
      <c r="O4248" s="39"/>
      <c r="P4248" s="40"/>
      <c r="Q4248" s="40"/>
      <c r="R4248" s="40" t="str">
        <f>IFERROR(VLOOKUP(Tabla2[[#This Row],[CONTRATISTA PRNCIPAL]],Hoja1!$L$5:$M$9,2,FALSE),"CJV")</f>
        <v>CJV</v>
      </c>
      <c r="S4248" s="40" t="str">
        <f>IF(Tabla2[[#This Row],[EMPRESA]]=Tabla2[[#This Row],[CONTRATISTA PRNCIPAL]],"Principal","Secundaria")</f>
        <v>Principal</v>
      </c>
      <c r="T4248" s="42">
        <f>IFERROR(1/COUNTIF(Tabla2[CONTRATISTA PRNCIPAL],Tabla2[[#This Row],[CONTRATISTA PRNCIPAL]]),0)</f>
        <v>0</v>
      </c>
      <c r="U4248" s="43" t="str">
        <f>IF(((TODAY()-Tabla2[[#This Row],[FECHA NACIMIENTO]])/365)&lt;18,"Corregir", IF(((TODAY()-Tabla2[[#This Row],[FECHA NACIMIENTO]])/365)&gt;80, "Corregir",ROUNDDOWN(((TODAY()-Tabla2[[#This Row],[FECHA NACIMIENTO]])/365),0)))</f>
        <v>Corregir</v>
      </c>
      <c r="V42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8" s="44" t="str">
        <f>+IF(Tabla2[[#This Row],[Edad]]="Corregir","Corregir","Ok")</f>
        <v>Corregir</v>
      </c>
      <c r="X4248" s="42" t="str">
        <f>+IFERROR(VLOOKUP(Tabla2[[#This Row],[DISTRITO SEGÚN DNI]],Hoja1!$A$2:$B$32,2,FALSE),"No")</f>
        <v>No</v>
      </c>
      <c r="Y4248" s="42" t="str">
        <f>IF(OR(LOWER(Tabla2[[#This Row],[GENERO]])="masculino", LOWER(Tabla2[[#This Row],[GENERO]])="femenino"),"OK","Corregir")</f>
        <v>Corregir</v>
      </c>
      <c r="Z4248" s="42" t="str">
        <f>+IF(Tabla2[[#This Row],[Nro. DNI / CE]]="","Corregir",IF(LEN(Tabla2[[#This Row],[Nro. DNI / CE]])&gt;=8,"OK","Corregir"))</f>
        <v>Corregir</v>
      </c>
      <c r="AA4248" s="42">
        <f>COUNTIF(Tabla2[APELLIDOS Y NOMBRES],Tabla2[[#This Row],[APELLIDOS Y NOMBRES]])</f>
        <v>0</v>
      </c>
      <c r="AB4248" s="42">
        <f>IF(Tabla2[[#This Row],[Trabajador]]&gt;1,1/Tabla2[[#This Row],[Trabajador]],Tabla2[[#This Row],[Trabajador]])</f>
        <v>0</v>
      </c>
      <c r="AC4248" t="str">
        <f>+IFERROR(IF(Tabla2[[#This Row],[FECHA CESE/BAJA]]="","No Aplica",IF(AND(MONTH(Tabla2[[#This Row],[FECHA CESE/BAJA]])=MONTH(TODAY()-30),YEAR(Tabla2[[#This Row],[FECHA CESE/BAJA]])=YEAR(TODAY())),MONTH(TODAY()-30)&amp;"-"&amp;YEAR(TODAY()),"Borrar")),"No aplica")</f>
        <v>No Aplica</v>
      </c>
      <c r="AD4248" t="str">
        <f>+IFERROR(IF(Tabla2[[#This Row],[FECHA INICIO DE LABORES EN OBRA]]="","No Aplica",IF(AND(MONTH(Tabla2[[#This Row],[FECHA INICIO DE LABORES EN OBRA]])=MONTH(TODAY()-30),YEAR(Tabla2[[#This Row],[FECHA INICIO DE LABORES EN OBRA]])=YEAR(TODAY())),MONTH(TODAY()-30)&amp;"-"&amp;YEAR(TODAY()),"No Aplica")),"No Aplica")</f>
        <v>No Aplica</v>
      </c>
    </row>
    <row r="4249" spans="1:30" x14ac:dyDescent="0.25">
      <c r="A4249" s="13"/>
      <c r="B4249" s="15"/>
      <c r="C4249" s="15"/>
      <c r="D4249" s="15"/>
      <c r="E4249" s="15"/>
      <c r="F4249" s="39"/>
      <c r="G4249" s="15"/>
      <c r="H4249" s="15"/>
      <c r="I4249" s="15"/>
      <c r="J4249" s="15"/>
      <c r="K4249" s="15"/>
      <c r="L4249" s="40"/>
      <c r="M4249" s="39"/>
      <c r="N4249" s="41"/>
      <c r="O4249" s="39"/>
      <c r="P4249" s="40"/>
      <c r="Q4249" s="40"/>
      <c r="R4249" s="40" t="str">
        <f>IFERROR(VLOOKUP(Tabla2[[#This Row],[CONTRATISTA PRNCIPAL]],Hoja1!$L$5:$M$9,2,FALSE),"CJV")</f>
        <v>CJV</v>
      </c>
      <c r="S4249" s="40" t="str">
        <f>IF(Tabla2[[#This Row],[EMPRESA]]=Tabla2[[#This Row],[CONTRATISTA PRNCIPAL]],"Principal","Secundaria")</f>
        <v>Principal</v>
      </c>
      <c r="T4249" s="42">
        <f>IFERROR(1/COUNTIF(Tabla2[CONTRATISTA PRNCIPAL],Tabla2[[#This Row],[CONTRATISTA PRNCIPAL]]),0)</f>
        <v>0</v>
      </c>
      <c r="U4249" s="43" t="str">
        <f>IF(((TODAY()-Tabla2[[#This Row],[FECHA NACIMIENTO]])/365)&lt;18,"Corregir", IF(((TODAY()-Tabla2[[#This Row],[FECHA NACIMIENTO]])/365)&gt;80, "Corregir",ROUNDDOWN(((TODAY()-Tabla2[[#This Row],[FECHA NACIMIENTO]])/365),0)))</f>
        <v>Corregir</v>
      </c>
      <c r="V42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49" s="44" t="str">
        <f>+IF(Tabla2[[#This Row],[Edad]]="Corregir","Corregir","Ok")</f>
        <v>Corregir</v>
      </c>
      <c r="X4249" s="42" t="str">
        <f>+IFERROR(VLOOKUP(Tabla2[[#This Row],[DISTRITO SEGÚN DNI]],Hoja1!$A$2:$B$32,2,FALSE),"No")</f>
        <v>No</v>
      </c>
      <c r="Y4249" s="42" t="str">
        <f>IF(OR(LOWER(Tabla2[[#This Row],[GENERO]])="masculino", LOWER(Tabla2[[#This Row],[GENERO]])="femenino"),"OK","Corregir")</f>
        <v>Corregir</v>
      </c>
      <c r="Z4249" s="42" t="str">
        <f>+IF(Tabla2[[#This Row],[Nro. DNI / CE]]="","Corregir",IF(LEN(Tabla2[[#This Row],[Nro. DNI / CE]])&gt;=8,"OK","Corregir"))</f>
        <v>Corregir</v>
      </c>
      <c r="AA4249" s="42">
        <f>COUNTIF(Tabla2[APELLIDOS Y NOMBRES],Tabla2[[#This Row],[APELLIDOS Y NOMBRES]])</f>
        <v>0</v>
      </c>
      <c r="AB4249" s="42">
        <f>IF(Tabla2[[#This Row],[Trabajador]]&gt;1,1/Tabla2[[#This Row],[Trabajador]],Tabla2[[#This Row],[Trabajador]])</f>
        <v>0</v>
      </c>
      <c r="AC4249" t="str">
        <f>+IFERROR(IF(Tabla2[[#This Row],[FECHA CESE/BAJA]]="","No Aplica",IF(AND(MONTH(Tabla2[[#This Row],[FECHA CESE/BAJA]])=MONTH(TODAY()-30),YEAR(Tabla2[[#This Row],[FECHA CESE/BAJA]])=YEAR(TODAY())),MONTH(TODAY()-30)&amp;"-"&amp;YEAR(TODAY()),"Borrar")),"No aplica")</f>
        <v>No Aplica</v>
      </c>
      <c r="AD4249" t="str">
        <f>+IFERROR(IF(Tabla2[[#This Row],[FECHA INICIO DE LABORES EN OBRA]]="","No Aplica",IF(AND(MONTH(Tabla2[[#This Row],[FECHA INICIO DE LABORES EN OBRA]])=MONTH(TODAY()-30),YEAR(Tabla2[[#This Row],[FECHA INICIO DE LABORES EN OBRA]])=YEAR(TODAY())),MONTH(TODAY()-30)&amp;"-"&amp;YEAR(TODAY()),"No Aplica")),"No Aplica")</f>
        <v>No Aplica</v>
      </c>
    </row>
    <row r="4250" spans="1:30" x14ac:dyDescent="0.25">
      <c r="A4250" s="13"/>
      <c r="B4250" s="15"/>
      <c r="C4250" s="15"/>
      <c r="D4250" s="15"/>
      <c r="E4250" s="15"/>
      <c r="F4250" s="39"/>
      <c r="G4250" s="15"/>
      <c r="H4250" s="15"/>
      <c r="I4250" s="15"/>
      <c r="J4250" s="15"/>
      <c r="K4250" s="15"/>
      <c r="L4250" s="40"/>
      <c r="M4250" s="39"/>
      <c r="N4250" s="41"/>
      <c r="O4250" s="39"/>
      <c r="P4250" s="40"/>
      <c r="Q4250" s="40"/>
      <c r="R4250" s="40" t="str">
        <f>IFERROR(VLOOKUP(Tabla2[[#This Row],[CONTRATISTA PRNCIPAL]],Hoja1!$L$5:$M$9,2,FALSE),"CJV")</f>
        <v>CJV</v>
      </c>
      <c r="S4250" s="40" t="str">
        <f>IF(Tabla2[[#This Row],[EMPRESA]]=Tabla2[[#This Row],[CONTRATISTA PRNCIPAL]],"Principal","Secundaria")</f>
        <v>Principal</v>
      </c>
      <c r="T4250" s="42">
        <f>IFERROR(1/COUNTIF(Tabla2[CONTRATISTA PRNCIPAL],Tabla2[[#This Row],[CONTRATISTA PRNCIPAL]]),0)</f>
        <v>0</v>
      </c>
      <c r="U4250" s="43" t="str">
        <f>IF(((TODAY()-Tabla2[[#This Row],[FECHA NACIMIENTO]])/365)&lt;18,"Corregir", IF(((TODAY()-Tabla2[[#This Row],[FECHA NACIMIENTO]])/365)&gt;80, "Corregir",ROUNDDOWN(((TODAY()-Tabla2[[#This Row],[FECHA NACIMIENTO]])/365),0)))</f>
        <v>Corregir</v>
      </c>
      <c r="V42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0" s="44" t="str">
        <f>+IF(Tabla2[[#This Row],[Edad]]="Corregir","Corregir","Ok")</f>
        <v>Corregir</v>
      </c>
      <c r="X4250" s="42" t="str">
        <f>+IFERROR(VLOOKUP(Tabla2[[#This Row],[DISTRITO SEGÚN DNI]],Hoja1!$A$2:$B$32,2,FALSE),"No")</f>
        <v>No</v>
      </c>
      <c r="Y4250" s="42" t="str">
        <f>IF(OR(LOWER(Tabla2[[#This Row],[GENERO]])="masculino", LOWER(Tabla2[[#This Row],[GENERO]])="femenino"),"OK","Corregir")</f>
        <v>Corregir</v>
      </c>
      <c r="Z4250" s="42" t="str">
        <f>+IF(Tabla2[[#This Row],[Nro. DNI / CE]]="","Corregir",IF(LEN(Tabla2[[#This Row],[Nro. DNI / CE]])&gt;=8,"OK","Corregir"))</f>
        <v>Corregir</v>
      </c>
      <c r="AA4250" s="42">
        <f>COUNTIF(Tabla2[APELLIDOS Y NOMBRES],Tabla2[[#This Row],[APELLIDOS Y NOMBRES]])</f>
        <v>0</v>
      </c>
      <c r="AB4250" s="42">
        <f>IF(Tabla2[[#This Row],[Trabajador]]&gt;1,1/Tabla2[[#This Row],[Trabajador]],Tabla2[[#This Row],[Trabajador]])</f>
        <v>0</v>
      </c>
      <c r="AC4250" t="str">
        <f>+IFERROR(IF(Tabla2[[#This Row],[FECHA CESE/BAJA]]="","No Aplica",IF(AND(MONTH(Tabla2[[#This Row],[FECHA CESE/BAJA]])=MONTH(TODAY()-30),YEAR(Tabla2[[#This Row],[FECHA CESE/BAJA]])=YEAR(TODAY())),MONTH(TODAY()-30)&amp;"-"&amp;YEAR(TODAY()),"Borrar")),"No aplica")</f>
        <v>No Aplica</v>
      </c>
      <c r="AD4250" t="str">
        <f>+IFERROR(IF(Tabla2[[#This Row],[FECHA INICIO DE LABORES EN OBRA]]="","No Aplica",IF(AND(MONTH(Tabla2[[#This Row],[FECHA INICIO DE LABORES EN OBRA]])=MONTH(TODAY()-30),YEAR(Tabla2[[#This Row],[FECHA INICIO DE LABORES EN OBRA]])=YEAR(TODAY())),MONTH(TODAY()-30)&amp;"-"&amp;YEAR(TODAY()),"No Aplica")),"No Aplica")</f>
        <v>No Aplica</v>
      </c>
    </row>
    <row r="4251" spans="1:30" x14ac:dyDescent="0.25">
      <c r="A4251" s="13"/>
      <c r="B4251" s="15"/>
      <c r="C4251" s="15"/>
      <c r="D4251" s="15"/>
      <c r="E4251" s="15"/>
      <c r="F4251" s="39"/>
      <c r="G4251" s="15"/>
      <c r="H4251" s="15"/>
      <c r="I4251" s="15"/>
      <c r="J4251" s="15"/>
      <c r="K4251" s="15"/>
      <c r="L4251" s="40"/>
      <c r="M4251" s="39"/>
      <c r="N4251" s="41"/>
      <c r="O4251" s="39"/>
      <c r="P4251" s="40"/>
      <c r="Q4251" s="40"/>
      <c r="R4251" s="40" t="str">
        <f>IFERROR(VLOOKUP(Tabla2[[#This Row],[CONTRATISTA PRNCIPAL]],Hoja1!$L$5:$M$9,2,FALSE),"CJV")</f>
        <v>CJV</v>
      </c>
      <c r="S4251" s="40" t="str">
        <f>IF(Tabla2[[#This Row],[EMPRESA]]=Tabla2[[#This Row],[CONTRATISTA PRNCIPAL]],"Principal","Secundaria")</f>
        <v>Principal</v>
      </c>
      <c r="T4251" s="42">
        <f>IFERROR(1/COUNTIF(Tabla2[CONTRATISTA PRNCIPAL],Tabla2[[#This Row],[CONTRATISTA PRNCIPAL]]),0)</f>
        <v>0</v>
      </c>
      <c r="U4251" s="43" t="str">
        <f>IF(((TODAY()-Tabla2[[#This Row],[FECHA NACIMIENTO]])/365)&lt;18,"Corregir", IF(((TODAY()-Tabla2[[#This Row],[FECHA NACIMIENTO]])/365)&gt;80, "Corregir",ROUNDDOWN(((TODAY()-Tabla2[[#This Row],[FECHA NACIMIENTO]])/365),0)))</f>
        <v>Corregir</v>
      </c>
      <c r="V42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1" s="44" t="str">
        <f>+IF(Tabla2[[#This Row],[Edad]]="Corregir","Corregir","Ok")</f>
        <v>Corregir</v>
      </c>
      <c r="X4251" s="42" t="str">
        <f>+IFERROR(VLOOKUP(Tabla2[[#This Row],[DISTRITO SEGÚN DNI]],Hoja1!$A$2:$B$32,2,FALSE),"No")</f>
        <v>No</v>
      </c>
      <c r="Y4251" s="42" t="str">
        <f>IF(OR(LOWER(Tabla2[[#This Row],[GENERO]])="masculino", LOWER(Tabla2[[#This Row],[GENERO]])="femenino"),"OK","Corregir")</f>
        <v>Corregir</v>
      </c>
      <c r="Z4251" s="42" t="str">
        <f>+IF(Tabla2[[#This Row],[Nro. DNI / CE]]="","Corregir",IF(LEN(Tabla2[[#This Row],[Nro. DNI / CE]])&gt;=8,"OK","Corregir"))</f>
        <v>Corregir</v>
      </c>
      <c r="AA4251" s="42">
        <f>COUNTIF(Tabla2[APELLIDOS Y NOMBRES],Tabla2[[#This Row],[APELLIDOS Y NOMBRES]])</f>
        <v>0</v>
      </c>
      <c r="AB4251" s="42">
        <f>IF(Tabla2[[#This Row],[Trabajador]]&gt;1,1/Tabla2[[#This Row],[Trabajador]],Tabla2[[#This Row],[Trabajador]])</f>
        <v>0</v>
      </c>
      <c r="AC4251" t="str">
        <f>+IFERROR(IF(Tabla2[[#This Row],[FECHA CESE/BAJA]]="","No Aplica",IF(AND(MONTH(Tabla2[[#This Row],[FECHA CESE/BAJA]])=MONTH(TODAY()-30),YEAR(Tabla2[[#This Row],[FECHA CESE/BAJA]])=YEAR(TODAY())),MONTH(TODAY()-30)&amp;"-"&amp;YEAR(TODAY()),"Borrar")),"No aplica")</f>
        <v>No Aplica</v>
      </c>
      <c r="AD4251" t="str">
        <f>+IFERROR(IF(Tabla2[[#This Row],[FECHA INICIO DE LABORES EN OBRA]]="","No Aplica",IF(AND(MONTH(Tabla2[[#This Row],[FECHA INICIO DE LABORES EN OBRA]])=MONTH(TODAY()-30),YEAR(Tabla2[[#This Row],[FECHA INICIO DE LABORES EN OBRA]])=YEAR(TODAY())),MONTH(TODAY()-30)&amp;"-"&amp;YEAR(TODAY()),"No Aplica")),"No Aplica")</f>
        <v>No Aplica</v>
      </c>
    </row>
    <row r="4252" spans="1:30" x14ac:dyDescent="0.25">
      <c r="A4252" s="13"/>
      <c r="B4252" s="15"/>
      <c r="C4252" s="15"/>
      <c r="D4252" s="15"/>
      <c r="E4252" s="15"/>
      <c r="F4252" s="39"/>
      <c r="G4252" s="15"/>
      <c r="H4252" s="15"/>
      <c r="I4252" s="15"/>
      <c r="J4252" s="15"/>
      <c r="K4252" s="15"/>
      <c r="L4252" s="40"/>
      <c r="M4252" s="39"/>
      <c r="N4252" s="41"/>
      <c r="O4252" s="39"/>
      <c r="P4252" s="40"/>
      <c r="Q4252" s="40"/>
      <c r="R4252" s="40" t="str">
        <f>IFERROR(VLOOKUP(Tabla2[[#This Row],[CONTRATISTA PRNCIPAL]],Hoja1!$L$5:$M$9,2,FALSE),"CJV")</f>
        <v>CJV</v>
      </c>
      <c r="S4252" s="40" t="str">
        <f>IF(Tabla2[[#This Row],[EMPRESA]]=Tabla2[[#This Row],[CONTRATISTA PRNCIPAL]],"Principal","Secundaria")</f>
        <v>Principal</v>
      </c>
      <c r="T4252" s="42">
        <f>IFERROR(1/COUNTIF(Tabla2[CONTRATISTA PRNCIPAL],Tabla2[[#This Row],[CONTRATISTA PRNCIPAL]]),0)</f>
        <v>0</v>
      </c>
      <c r="U4252" s="43" t="str">
        <f>IF(((TODAY()-Tabla2[[#This Row],[FECHA NACIMIENTO]])/365)&lt;18,"Corregir", IF(((TODAY()-Tabla2[[#This Row],[FECHA NACIMIENTO]])/365)&gt;80, "Corregir",ROUNDDOWN(((TODAY()-Tabla2[[#This Row],[FECHA NACIMIENTO]])/365),0)))</f>
        <v>Corregir</v>
      </c>
      <c r="V42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2" s="44" t="str">
        <f>+IF(Tabla2[[#This Row],[Edad]]="Corregir","Corregir","Ok")</f>
        <v>Corregir</v>
      </c>
      <c r="X4252" s="42" t="str">
        <f>+IFERROR(VLOOKUP(Tabla2[[#This Row],[DISTRITO SEGÚN DNI]],Hoja1!$A$2:$B$32,2,FALSE),"No")</f>
        <v>No</v>
      </c>
      <c r="Y4252" s="42" t="str">
        <f>IF(OR(LOWER(Tabla2[[#This Row],[GENERO]])="masculino", LOWER(Tabla2[[#This Row],[GENERO]])="femenino"),"OK","Corregir")</f>
        <v>Corregir</v>
      </c>
      <c r="Z4252" s="42" t="str">
        <f>+IF(Tabla2[[#This Row],[Nro. DNI / CE]]="","Corregir",IF(LEN(Tabla2[[#This Row],[Nro. DNI / CE]])&gt;=8,"OK","Corregir"))</f>
        <v>Corregir</v>
      </c>
      <c r="AA4252" s="42">
        <f>COUNTIF(Tabla2[APELLIDOS Y NOMBRES],Tabla2[[#This Row],[APELLIDOS Y NOMBRES]])</f>
        <v>0</v>
      </c>
      <c r="AB4252" s="42">
        <f>IF(Tabla2[[#This Row],[Trabajador]]&gt;1,1/Tabla2[[#This Row],[Trabajador]],Tabla2[[#This Row],[Trabajador]])</f>
        <v>0</v>
      </c>
      <c r="AC4252" t="str">
        <f>+IFERROR(IF(Tabla2[[#This Row],[FECHA CESE/BAJA]]="","No Aplica",IF(AND(MONTH(Tabla2[[#This Row],[FECHA CESE/BAJA]])=MONTH(TODAY()-30),YEAR(Tabla2[[#This Row],[FECHA CESE/BAJA]])=YEAR(TODAY())),MONTH(TODAY()-30)&amp;"-"&amp;YEAR(TODAY()),"Borrar")),"No aplica")</f>
        <v>No Aplica</v>
      </c>
      <c r="AD4252" t="str">
        <f>+IFERROR(IF(Tabla2[[#This Row],[FECHA INICIO DE LABORES EN OBRA]]="","No Aplica",IF(AND(MONTH(Tabla2[[#This Row],[FECHA INICIO DE LABORES EN OBRA]])=MONTH(TODAY()-30),YEAR(Tabla2[[#This Row],[FECHA INICIO DE LABORES EN OBRA]])=YEAR(TODAY())),MONTH(TODAY()-30)&amp;"-"&amp;YEAR(TODAY()),"No Aplica")),"No Aplica")</f>
        <v>No Aplica</v>
      </c>
    </row>
    <row r="4253" spans="1:30" x14ac:dyDescent="0.25">
      <c r="A4253" s="13"/>
      <c r="B4253" s="15"/>
      <c r="C4253" s="15"/>
      <c r="D4253" s="15"/>
      <c r="E4253" s="15"/>
      <c r="F4253" s="39"/>
      <c r="G4253" s="15"/>
      <c r="H4253" s="15"/>
      <c r="I4253" s="15"/>
      <c r="J4253" s="15"/>
      <c r="K4253" s="15"/>
      <c r="L4253" s="40"/>
      <c r="M4253" s="39"/>
      <c r="N4253" s="41"/>
      <c r="O4253" s="39"/>
      <c r="P4253" s="40"/>
      <c r="Q4253" s="40"/>
      <c r="R4253" s="40" t="str">
        <f>IFERROR(VLOOKUP(Tabla2[[#This Row],[CONTRATISTA PRNCIPAL]],Hoja1!$L$5:$M$9,2,FALSE),"CJV")</f>
        <v>CJV</v>
      </c>
      <c r="S4253" s="40" t="str">
        <f>IF(Tabla2[[#This Row],[EMPRESA]]=Tabla2[[#This Row],[CONTRATISTA PRNCIPAL]],"Principal","Secundaria")</f>
        <v>Principal</v>
      </c>
      <c r="T4253" s="42">
        <f>IFERROR(1/COUNTIF(Tabla2[CONTRATISTA PRNCIPAL],Tabla2[[#This Row],[CONTRATISTA PRNCIPAL]]),0)</f>
        <v>0</v>
      </c>
      <c r="U4253" s="43" t="str">
        <f>IF(((TODAY()-Tabla2[[#This Row],[FECHA NACIMIENTO]])/365)&lt;18,"Corregir", IF(((TODAY()-Tabla2[[#This Row],[FECHA NACIMIENTO]])/365)&gt;80, "Corregir",ROUNDDOWN(((TODAY()-Tabla2[[#This Row],[FECHA NACIMIENTO]])/365),0)))</f>
        <v>Corregir</v>
      </c>
      <c r="V42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3" s="44" t="str">
        <f>+IF(Tabla2[[#This Row],[Edad]]="Corregir","Corregir","Ok")</f>
        <v>Corregir</v>
      </c>
      <c r="X4253" s="42" t="str">
        <f>+IFERROR(VLOOKUP(Tabla2[[#This Row],[DISTRITO SEGÚN DNI]],Hoja1!$A$2:$B$32,2,FALSE),"No")</f>
        <v>No</v>
      </c>
      <c r="Y4253" s="42" t="str">
        <f>IF(OR(LOWER(Tabla2[[#This Row],[GENERO]])="masculino", LOWER(Tabla2[[#This Row],[GENERO]])="femenino"),"OK","Corregir")</f>
        <v>Corregir</v>
      </c>
      <c r="Z4253" s="42" t="str">
        <f>+IF(Tabla2[[#This Row],[Nro. DNI / CE]]="","Corregir",IF(LEN(Tabla2[[#This Row],[Nro. DNI / CE]])&gt;=8,"OK","Corregir"))</f>
        <v>Corregir</v>
      </c>
      <c r="AA4253" s="42">
        <f>COUNTIF(Tabla2[APELLIDOS Y NOMBRES],Tabla2[[#This Row],[APELLIDOS Y NOMBRES]])</f>
        <v>0</v>
      </c>
      <c r="AB4253" s="42">
        <f>IF(Tabla2[[#This Row],[Trabajador]]&gt;1,1/Tabla2[[#This Row],[Trabajador]],Tabla2[[#This Row],[Trabajador]])</f>
        <v>0</v>
      </c>
      <c r="AC4253" t="str">
        <f>+IFERROR(IF(Tabla2[[#This Row],[FECHA CESE/BAJA]]="","No Aplica",IF(AND(MONTH(Tabla2[[#This Row],[FECHA CESE/BAJA]])=MONTH(TODAY()-30),YEAR(Tabla2[[#This Row],[FECHA CESE/BAJA]])=YEAR(TODAY())),MONTH(TODAY()-30)&amp;"-"&amp;YEAR(TODAY()),"Borrar")),"No aplica")</f>
        <v>No Aplica</v>
      </c>
      <c r="AD4253" t="str">
        <f>+IFERROR(IF(Tabla2[[#This Row],[FECHA INICIO DE LABORES EN OBRA]]="","No Aplica",IF(AND(MONTH(Tabla2[[#This Row],[FECHA INICIO DE LABORES EN OBRA]])=MONTH(TODAY()-30),YEAR(Tabla2[[#This Row],[FECHA INICIO DE LABORES EN OBRA]])=YEAR(TODAY())),MONTH(TODAY()-30)&amp;"-"&amp;YEAR(TODAY()),"No Aplica")),"No Aplica")</f>
        <v>No Aplica</v>
      </c>
    </row>
    <row r="4254" spans="1:30" x14ac:dyDescent="0.25">
      <c r="A4254" s="13"/>
      <c r="B4254" s="15"/>
      <c r="C4254" s="15"/>
      <c r="D4254" s="15"/>
      <c r="E4254" s="15"/>
      <c r="F4254" s="39"/>
      <c r="G4254" s="15"/>
      <c r="H4254" s="15"/>
      <c r="I4254" s="15"/>
      <c r="J4254" s="15"/>
      <c r="K4254" s="15"/>
      <c r="L4254" s="40"/>
      <c r="M4254" s="39"/>
      <c r="N4254" s="41"/>
      <c r="O4254" s="39"/>
      <c r="P4254" s="40"/>
      <c r="Q4254" s="40"/>
      <c r="R4254" s="40" t="str">
        <f>IFERROR(VLOOKUP(Tabla2[[#This Row],[CONTRATISTA PRNCIPAL]],Hoja1!$L$5:$M$9,2,FALSE),"CJV")</f>
        <v>CJV</v>
      </c>
      <c r="S4254" s="40" t="str">
        <f>IF(Tabla2[[#This Row],[EMPRESA]]=Tabla2[[#This Row],[CONTRATISTA PRNCIPAL]],"Principal","Secundaria")</f>
        <v>Principal</v>
      </c>
      <c r="T4254" s="42">
        <f>IFERROR(1/COUNTIF(Tabla2[CONTRATISTA PRNCIPAL],Tabla2[[#This Row],[CONTRATISTA PRNCIPAL]]),0)</f>
        <v>0</v>
      </c>
      <c r="U4254" s="43" t="str">
        <f>IF(((TODAY()-Tabla2[[#This Row],[FECHA NACIMIENTO]])/365)&lt;18,"Corregir", IF(((TODAY()-Tabla2[[#This Row],[FECHA NACIMIENTO]])/365)&gt;80, "Corregir",ROUNDDOWN(((TODAY()-Tabla2[[#This Row],[FECHA NACIMIENTO]])/365),0)))</f>
        <v>Corregir</v>
      </c>
      <c r="V42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4" s="44" t="str">
        <f>+IF(Tabla2[[#This Row],[Edad]]="Corregir","Corregir","Ok")</f>
        <v>Corregir</v>
      </c>
      <c r="X4254" s="42" t="str">
        <f>+IFERROR(VLOOKUP(Tabla2[[#This Row],[DISTRITO SEGÚN DNI]],Hoja1!$A$2:$B$32,2,FALSE),"No")</f>
        <v>No</v>
      </c>
      <c r="Y4254" s="42" t="str">
        <f>IF(OR(LOWER(Tabla2[[#This Row],[GENERO]])="masculino", LOWER(Tabla2[[#This Row],[GENERO]])="femenino"),"OK","Corregir")</f>
        <v>Corregir</v>
      </c>
      <c r="Z4254" s="42" t="str">
        <f>+IF(Tabla2[[#This Row],[Nro. DNI / CE]]="","Corregir",IF(LEN(Tabla2[[#This Row],[Nro. DNI / CE]])&gt;=8,"OK","Corregir"))</f>
        <v>Corregir</v>
      </c>
      <c r="AA4254" s="42">
        <f>COUNTIF(Tabla2[APELLIDOS Y NOMBRES],Tabla2[[#This Row],[APELLIDOS Y NOMBRES]])</f>
        <v>0</v>
      </c>
      <c r="AB4254" s="42">
        <f>IF(Tabla2[[#This Row],[Trabajador]]&gt;1,1/Tabla2[[#This Row],[Trabajador]],Tabla2[[#This Row],[Trabajador]])</f>
        <v>0</v>
      </c>
      <c r="AC4254" t="str">
        <f>+IFERROR(IF(Tabla2[[#This Row],[FECHA CESE/BAJA]]="","No Aplica",IF(AND(MONTH(Tabla2[[#This Row],[FECHA CESE/BAJA]])=MONTH(TODAY()-30),YEAR(Tabla2[[#This Row],[FECHA CESE/BAJA]])=YEAR(TODAY())),MONTH(TODAY()-30)&amp;"-"&amp;YEAR(TODAY()),"Borrar")),"No aplica")</f>
        <v>No Aplica</v>
      </c>
      <c r="AD4254" t="str">
        <f>+IFERROR(IF(Tabla2[[#This Row],[FECHA INICIO DE LABORES EN OBRA]]="","No Aplica",IF(AND(MONTH(Tabla2[[#This Row],[FECHA INICIO DE LABORES EN OBRA]])=MONTH(TODAY()-30),YEAR(Tabla2[[#This Row],[FECHA INICIO DE LABORES EN OBRA]])=YEAR(TODAY())),MONTH(TODAY()-30)&amp;"-"&amp;YEAR(TODAY()),"No Aplica")),"No Aplica")</f>
        <v>No Aplica</v>
      </c>
    </row>
    <row r="4255" spans="1:30" x14ac:dyDescent="0.25">
      <c r="A4255" s="13"/>
      <c r="B4255" s="15"/>
      <c r="C4255" s="15"/>
      <c r="D4255" s="15"/>
      <c r="E4255" s="15"/>
      <c r="F4255" s="39"/>
      <c r="G4255" s="15"/>
      <c r="H4255" s="15"/>
      <c r="I4255" s="15"/>
      <c r="J4255" s="15"/>
      <c r="K4255" s="15"/>
      <c r="L4255" s="40"/>
      <c r="M4255" s="39"/>
      <c r="N4255" s="41"/>
      <c r="O4255" s="39"/>
      <c r="P4255" s="40"/>
      <c r="Q4255" s="40"/>
      <c r="R4255" s="40" t="str">
        <f>IFERROR(VLOOKUP(Tabla2[[#This Row],[CONTRATISTA PRNCIPAL]],Hoja1!$L$5:$M$9,2,FALSE),"CJV")</f>
        <v>CJV</v>
      </c>
      <c r="S4255" s="40" t="str">
        <f>IF(Tabla2[[#This Row],[EMPRESA]]=Tabla2[[#This Row],[CONTRATISTA PRNCIPAL]],"Principal","Secundaria")</f>
        <v>Principal</v>
      </c>
      <c r="T4255" s="42">
        <f>IFERROR(1/COUNTIF(Tabla2[CONTRATISTA PRNCIPAL],Tabla2[[#This Row],[CONTRATISTA PRNCIPAL]]),0)</f>
        <v>0</v>
      </c>
      <c r="U4255" s="43" t="str">
        <f>IF(((TODAY()-Tabla2[[#This Row],[FECHA NACIMIENTO]])/365)&lt;18,"Corregir", IF(((TODAY()-Tabla2[[#This Row],[FECHA NACIMIENTO]])/365)&gt;80, "Corregir",ROUNDDOWN(((TODAY()-Tabla2[[#This Row],[FECHA NACIMIENTO]])/365),0)))</f>
        <v>Corregir</v>
      </c>
      <c r="V42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5" s="44" t="str">
        <f>+IF(Tabla2[[#This Row],[Edad]]="Corregir","Corregir","Ok")</f>
        <v>Corregir</v>
      </c>
      <c r="X4255" s="42" t="str">
        <f>+IFERROR(VLOOKUP(Tabla2[[#This Row],[DISTRITO SEGÚN DNI]],Hoja1!$A$2:$B$32,2,FALSE),"No")</f>
        <v>No</v>
      </c>
      <c r="Y4255" s="42" t="str">
        <f>IF(OR(LOWER(Tabla2[[#This Row],[GENERO]])="masculino", LOWER(Tabla2[[#This Row],[GENERO]])="femenino"),"OK","Corregir")</f>
        <v>Corregir</v>
      </c>
      <c r="Z4255" s="42" t="str">
        <f>+IF(Tabla2[[#This Row],[Nro. DNI / CE]]="","Corregir",IF(LEN(Tabla2[[#This Row],[Nro. DNI / CE]])&gt;=8,"OK","Corregir"))</f>
        <v>Corregir</v>
      </c>
      <c r="AA4255" s="42">
        <f>COUNTIF(Tabla2[APELLIDOS Y NOMBRES],Tabla2[[#This Row],[APELLIDOS Y NOMBRES]])</f>
        <v>0</v>
      </c>
      <c r="AB4255" s="42">
        <f>IF(Tabla2[[#This Row],[Trabajador]]&gt;1,1/Tabla2[[#This Row],[Trabajador]],Tabla2[[#This Row],[Trabajador]])</f>
        <v>0</v>
      </c>
      <c r="AC4255" t="str">
        <f>+IFERROR(IF(Tabla2[[#This Row],[FECHA CESE/BAJA]]="","No Aplica",IF(AND(MONTH(Tabla2[[#This Row],[FECHA CESE/BAJA]])=MONTH(TODAY()-30),YEAR(Tabla2[[#This Row],[FECHA CESE/BAJA]])=YEAR(TODAY())),MONTH(TODAY()-30)&amp;"-"&amp;YEAR(TODAY()),"Borrar")),"No aplica")</f>
        <v>No Aplica</v>
      </c>
      <c r="AD4255" t="str">
        <f>+IFERROR(IF(Tabla2[[#This Row],[FECHA INICIO DE LABORES EN OBRA]]="","No Aplica",IF(AND(MONTH(Tabla2[[#This Row],[FECHA INICIO DE LABORES EN OBRA]])=MONTH(TODAY()-30),YEAR(Tabla2[[#This Row],[FECHA INICIO DE LABORES EN OBRA]])=YEAR(TODAY())),MONTH(TODAY()-30)&amp;"-"&amp;YEAR(TODAY()),"No Aplica")),"No Aplica")</f>
        <v>No Aplica</v>
      </c>
    </row>
    <row r="4256" spans="1:30" x14ac:dyDescent="0.25">
      <c r="A4256" s="13"/>
      <c r="B4256" s="15"/>
      <c r="C4256" s="15"/>
      <c r="D4256" s="15"/>
      <c r="E4256" s="15"/>
      <c r="F4256" s="39"/>
      <c r="G4256" s="15"/>
      <c r="H4256" s="15"/>
      <c r="I4256" s="15"/>
      <c r="J4256" s="15"/>
      <c r="K4256" s="15"/>
      <c r="L4256" s="40"/>
      <c r="M4256" s="39"/>
      <c r="N4256" s="41"/>
      <c r="O4256" s="39"/>
      <c r="P4256" s="40"/>
      <c r="Q4256" s="40"/>
      <c r="R4256" s="40" t="str">
        <f>IFERROR(VLOOKUP(Tabla2[[#This Row],[CONTRATISTA PRNCIPAL]],Hoja1!$L$5:$M$9,2,FALSE),"CJV")</f>
        <v>CJV</v>
      </c>
      <c r="S4256" s="40" t="str">
        <f>IF(Tabla2[[#This Row],[EMPRESA]]=Tabla2[[#This Row],[CONTRATISTA PRNCIPAL]],"Principal","Secundaria")</f>
        <v>Principal</v>
      </c>
      <c r="T4256" s="42">
        <f>IFERROR(1/COUNTIF(Tabla2[CONTRATISTA PRNCIPAL],Tabla2[[#This Row],[CONTRATISTA PRNCIPAL]]),0)</f>
        <v>0</v>
      </c>
      <c r="U4256" s="43" t="str">
        <f>IF(((TODAY()-Tabla2[[#This Row],[FECHA NACIMIENTO]])/365)&lt;18,"Corregir", IF(((TODAY()-Tabla2[[#This Row],[FECHA NACIMIENTO]])/365)&gt;80, "Corregir",ROUNDDOWN(((TODAY()-Tabla2[[#This Row],[FECHA NACIMIENTO]])/365),0)))</f>
        <v>Corregir</v>
      </c>
      <c r="V42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6" s="44" t="str">
        <f>+IF(Tabla2[[#This Row],[Edad]]="Corregir","Corregir","Ok")</f>
        <v>Corregir</v>
      </c>
      <c r="X4256" s="42" t="str">
        <f>+IFERROR(VLOOKUP(Tabla2[[#This Row],[DISTRITO SEGÚN DNI]],Hoja1!$A$2:$B$32,2,FALSE),"No")</f>
        <v>No</v>
      </c>
      <c r="Y4256" s="42" t="str">
        <f>IF(OR(LOWER(Tabla2[[#This Row],[GENERO]])="masculino", LOWER(Tabla2[[#This Row],[GENERO]])="femenino"),"OK","Corregir")</f>
        <v>Corregir</v>
      </c>
      <c r="Z4256" s="42" t="str">
        <f>+IF(Tabla2[[#This Row],[Nro. DNI / CE]]="","Corregir",IF(LEN(Tabla2[[#This Row],[Nro. DNI / CE]])&gt;=8,"OK","Corregir"))</f>
        <v>Corregir</v>
      </c>
      <c r="AA4256" s="42">
        <f>COUNTIF(Tabla2[APELLIDOS Y NOMBRES],Tabla2[[#This Row],[APELLIDOS Y NOMBRES]])</f>
        <v>0</v>
      </c>
      <c r="AB4256" s="42">
        <f>IF(Tabla2[[#This Row],[Trabajador]]&gt;1,1/Tabla2[[#This Row],[Trabajador]],Tabla2[[#This Row],[Trabajador]])</f>
        <v>0</v>
      </c>
      <c r="AC4256" t="str">
        <f>+IFERROR(IF(Tabla2[[#This Row],[FECHA CESE/BAJA]]="","No Aplica",IF(AND(MONTH(Tabla2[[#This Row],[FECHA CESE/BAJA]])=MONTH(TODAY()-30),YEAR(Tabla2[[#This Row],[FECHA CESE/BAJA]])=YEAR(TODAY())),MONTH(TODAY()-30)&amp;"-"&amp;YEAR(TODAY()),"Borrar")),"No aplica")</f>
        <v>No Aplica</v>
      </c>
      <c r="AD4256" t="str">
        <f>+IFERROR(IF(Tabla2[[#This Row],[FECHA INICIO DE LABORES EN OBRA]]="","No Aplica",IF(AND(MONTH(Tabla2[[#This Row],[FECHA INICIO DE LABORES EN OBRA]])=MONTH(TODAY()-30),YEAR(Tabla2[[#This Row],[FECHA INICIO DE LABORES EN OBRA]])=YEAR(TODAY())),MONTH(TODAY()-30)&amp;"-"&amp;YEAR(TODAY()),"No Aplica")),"No Aplica")</f>
        <v>No Aplica</v>
      </c>
    </row>
    <row r="4257" spans="1:30" x14ac:dyDescent="0.25">
      <c r="A4257" s="13"/>
      <c r="B4257" s="15"/>
      <c r="C4257" s="15"/>
      <c r="D4257" s="15"/>
      <c r="E4257" s="15"/>
      <c r="F4257" s="39"/>
      <c r="G4257" s="15"/>
      <c r="H4257" s="15"/>
      <c r="I4257" s="15"/>
      <c r="J4257" s="15"/>
      <c r="K4257" s="15"/>
      <c r="L4257" s="40"/>
      <c r="M4257" s="39"/>
      <c r="N4257" s="41"/>
      <c r="O4257" s="39"/>
      <c r="P4257" s="40"/>
      <c r="Q4257" s="40"/>
      <c r="R4257" s="40" t="str">
        <f>IFERROR(VLOOKUP(Tabla2[[#This Row],[CONTRATISTA PRNCIPAL]],Hoja1!$L$5:$M$9,2,FALSE),"CJV")</f>
        <v>CJV</v>
      </c>
      <c r="S4257" s="40" t="str">
        <f>IF(Tabla2[[#This Row],[EMPRESA]]=Tabla2[[#This Row],[CONTRATISTA PRNCIPAL]],"Principal","Secundaria")</f>
        <v>Principal</v>
      </c>
      <c r="T4257" s="42">
        <f>IFERROR(1/COUNTIF(Tabla2[CONTRATISTA PRNCIPAL],Tabla2[[#This Row],[CONTRATISTA PRNCIPAL]]),0)</f>
        <v>0</v>
      </c>
      <c r="U4257" s="43" t="str">
        <f>IF(((TODAY()-Tabla2[[#This Row],[FECHA NACIMIENTO]])/365)&lt;18,"Corregir", IF(((TODAY()-Tabla2[[#This Row],[FECHA NACIMIENTO]])/365)&gt;80, "Corregir",ROUNDDOWN(((TODAY()-Tabla2[[#This Row],[FECHA NACIMIENTO]])/365),0)))</f>
        <v>Corregir</v>
      </c>
      <c r="V42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7" s="44" t="str">
        <f>+IF(Tabla2[[#This Row],[Edad]]="Corregir","Corregir","Ok")</f>
        <v>Corregir</v>
      </c>
      <c r="X4257" s="42" t="str">
        <f>+IFERROR(VLOOKUP(Tabla2[[#This Row],[DISTRITO SEGÚN DNI]],Hoja1!$A$2:$B$32,2,FALSE),"No")</f>
        <v>No</v>
      </c>
      <c r="Y4257" s="42" t="str">
        <f>IF(OR(LOWER(Tabla2[[#This Row],[GENERO]])="masculino", LOWER(Tabla2[[#This Row],[GENERO]])="femenino"),"OK","Corregir")</f>
        <v>Corregir</v>
      </c>
      <c r="Z4257" s="42" t="str">
        <f>+IF(Tabla2[[#This Row],[Nro. DNI / CE]]="","Corregir",IF(LEN(Tabla2[[#This Row],[Nro. DNI / CE]])&gt;=8,"OK","Corregir"))</f>
        <v>Corregir</v>
      </c>
      <c r="AA4257" s="42">
        <f>COUNTIF(Tabla2[APELLIDOS Y NOMBRES],Tabla2[[#This Row],[APELLIDOS Y NOMBRES]])</f>
        <v>0</v>
      </c>
      <c r="AB4257" s="42">
        <f>IF(Tabla2[[#This Row],[Trabajador]]&gt;1,1/Tabla2[[#This Row],[Trabajador]],Tabla2[[#This Row],[Trabajador]])</f>
        <v>0</v>
      </c>
      <c r="AC4257" t="str">
        <f>+IFERROR(IF(Tabla2[[#This Row],[FECHA CESE/BAJA]]="","No Aplica",IF(AND(MONTH(Tabla2[[#This Row],[FECHA CESE/BAJA]])=MONTH(TODAY()-30),YEAR(Tabla2[[#This Row],[FECHA CESE/BAJA]])=YEAR(TODAY())),MONTH(TODAY()-30)&amp;"-"&amp;YEAR(TODAY()),"Borrar")),"No aplica")</f>
        <v>No Aplica</v>
      </c>
      <c r="AD4257" t="str">
        <f>+IFERROR(IF(Tabla2[[#This Row],[FECHA INICIO DE LABORES EN OBRA]]="","No Aplica",IF(AND(MONTH(Tabla2[[#This Row],[FECHA INICIO DE LABORES EN OBRA]])=MONTH(TODAY()-30),YEAR(Tabla2[[#This Row],[FECHA INICIO DE LABORES EN OBRA]])=YEAR(TODAY())),MONTH(TODAY()-30)&amp;"-"&amp;YEAR(TODAY()),"No Aplica")),"No Aplica")</f>
        <v>No Aplica</v>
      </c>
    </row>
    <row r="4258" spans="1:30" x14ac:dyDescent="0.25">
      <c r="A4258" s="13"/>
      <c r="B4258" s="15"/>
      <c r="C4258" s="15"/>
      <c r="D4258" s="15"/>
      <c r="E4258" s="15"/>
      <c r="F4258" s="39"/>
      <c r="G4258" s="15"/>
      <c r="H4258" s="15"/>
      <c r="I4258" s="15"/>
      <c r="J4258" s="15"/>
      <c r="K4258" s="15"/>
      <c r="L4258" s="40"/>
      <c r="M4258" s="39"/>
      <c r="N4258" s="41"/>
      <c r="O4258" s="39"/>
      <c r="P4258" s="40"/>
      <c r="Q4258" s="40"/>
      <c r="R4258" s="40" t="str">
        <f>IFERROR(VLOOKUP(Tabla2[[#This Row],[CONTRATISTA PRNCIPAL]],Hoja1!$L$5:$M$9,2,FALSE),"CJV")</f>
        <v>CJV</v>
      </c>
      <c r="S4258" s="40" t="str">
        <f>IF(Tabla2[[#This Row],[EMPRESA]]=Tabla2[[#This Row],[CONTRATISTA PRNCIPAL]],"Principal","Secundaria")</f>
        <v>Principal</v>
      </c>
      <c r="T4258" s="42">
        <f>IFERROR(1/COUNTIF(Tabla2[CONTRATISTA PRNCIPAL],Tabla2[[#This Row],[CONTRATISTA PRNCIPAL]]),0)</f>
        <v>0</v>
      </c>
      <c r="U4258" s="43" t="str">
        <f>IF(((TODAY()-Tabla2[[#This Row],[FECHA NACIMIENTO]])/365)&lt;18,"Corregir", IF(((TODAY()-Tabla2[[#This Row],[FECHA NACIMIENTO]])/365)&gt;80, "Corregir",ROUNDDOWN(((TODAY()-Tabla2[[#This Row],[FECHA NACIMIENTO]])/365),0)))</f>
        <v>Corregir</v>
      </c>
      <c r="V42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8" s="44" t="str">
        <f>+IF(Tabla2[[#This Row],[Edad]]="Corregir","Corregir","Ok")</f>
        <v>Corregir</v>
      </c>
      <c r="X4258" s="42" t="str">
        <f>+IFERROR(VLOOKUP(Tabla2[[#This Row],[DISTRITO SEGÚN DNI]],Hoja1!$A$2:$B$32,2,FALSE),"No")</f>
        <v>No</v>
      </c>
      <c r="Y4258" s="42" t="str">
        <f>IF(OR(LOWER(Tabla2[[#This Row],[GENERO]])="masculino", LOWER(Tabla2[[#This Row],[GENERO]])="femenino"),"OK","Corregir")</f>
        <v>Corregir</v>
      </c>
      <c r="Z4258" s="42" t="str">
        <f>+IF(Tabla2[[#This Row],[Nro. DNI / CE]]="","Corregir",IF(LEN(Tabla2[[#This Row],[Nro. DNI / CE]])&gt;=8,"OK","Corregir"))</f>
        <v>Corregir</v>
      </c>
      <c r="AA4258" s="42">
        <f>COUNTIF(Tabla2[APELLIDOS Y NOMBRES],Tabla2[[#This Row],[APELLIDOS Y NOMBRES]])</f>
        <v>0</v>
      </c>
      <c r="AB4258" s="42">
        <f>IF(Tabla2[[#This Row],[Trabajador]]&gt;1,1/Tabla2[[#This Row],[Trabajador]],Tabla2[[#This Row],[Trabajador]])</f>
        <v>0</v>
      </c>
      <c r="AC4258" t="str">
        <f>+IFERROR(IF(Tabla2[[#This Row],[FECHA CESE/BAJA]]="","No Aplica",IF(AND(MONTH(Tabla2[[#This Row],[FECHA CESE/BAJA]])=MONTH(TODAY()-30),YEAR(Tabla2[[#This Row],[FECHA CESE/BAJA]])=YEAR(TODAY())),MONTH(TODAY()-30)&amp;"-"&amp;YEAR(TODAY()),"Borrar")),"No aplica")</f>
        <v>No Aplica</v>
      </c>
      <c r="AD4258" t="str">
        <f>+IFERROR(IF(Tabla2[[#This Row],[FECHA INICIO DE LABORES EN OBRA]]="","No Aplica",IF(AND(MONTH(Tabla2[[#This Row],[FECHA INICIO DE LABORES EN OBRA]])=MONTH(TODAY()-30),YEAR(Tabla2[[#This Row],[FECHA INICIO DE LABORES EN OBRA]])=YEAR(TODAY())),MONTH(TODAY()-30)&amp;"-"&amp;YEAR(TODAY()),"No Aplica")),"No Aplica")</f>
        <v>No Aplica</v>
      </c>
    </row>
    <row r="4259" spans="1:30" x14ac:dyDescent="0.25">
      <c r="A4259" s="13"/>
      <c r="B4259" s="15"/>
      <c r="C4259" s="15"/>
      <c r="D4259" s="15"/>
      <c r="E4259" s="15"/>
      <c r="F4259" s="39"/>
      <c r="G4259" s="15"/>
      <c r="H4259" s="15"/>
      <c r="I4259" s="15"/>
      <c r="J4259" s="15"/>
      <c r="K4259" s="15"/>
      <c r="L4259" s="40"/>
      <c r="M4259" s="39"/>
      <c r="N4259" s="41"/>
      <c r="O4259" s="39"/>
      <c r="P4259" s="40"/>
      <c r="Q4259" s="40"/>
      <c r="R4259" s="40" t="str">
        <f>IFERROR(VLOOKUP(Tabla2[[#This Row],[CONTRATISTA PRNCIPAL]],Hoja1!$L$5:$M$9,2,FALSE),"CJV")</f>
        <v>CJV</v>
      </c>
      <c r="S4259" s="40" t="str">
        <f>IF(Tabla2[[#This Row],[EMPRESA]]=Tabla2[[#This Row],[CONTRATISTA PRNCIPAL]],"Principal","Secundaria")</f>
        <v>Principal</v>
      </c>
      <c r="T4259" s="42">
        <f>IFERROR(1/COUNTIF(Tabla2[CONTRATISTA PRNCIPAL],Tabla2[[#This Row],[CONTRATISTA PRNCIPAL]]),0)</f>
        <v>0</v>
      </c>
      <c r="U4259" s="43" t="str">
        <f>IF(((TODAY()-Tabla2[[#This Row],[FECHA NACIMIENTO]])/365)&lt;18,"Corregir", IF(((TODAY()-Tabla2[[#This Row],[FECHA NACIMIENTO]])/365)&gt;80, "Corregir",ROUNDDOWN(((TODAY()-Tabla2[[#This Row],[FECHA NACIMIENTO]])/365),0)))</f>
        <v>Corregir</v>
      </c>
      <c r="V42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59" s="44" t="str">
        <f>+IF(Tabla2[[#This Row],[Edad]]="Corregir","Corregir","Ok")</f>
        <v>Corregir</v>
      </c>
      <c r="X4259" s="42" t="str">
        <f>+IFERROR(VLOOKUP(Tabla2[[#This Row],[DISTRITO SEGÚN DNI]],Hoja1!$A$2:$B$32,2,FALSE),"No")</f>
        <v>No</v>
      </c>
      <c r="Y4259" s="42" t="str">
        <f>IF(OR(LOWER(Tabla2[[#This Row],[GENERO]])="masculino", LOWER(Tabla2[[#This Row],[GENERO]])="femenino"),"OK","Corregir")</f>
        <v>Corregir</v>
      </c>
      <c r="Z4259" s="42" t="str">
        <f>+IF(Tabla2[[#This Row],[Nro. DNI / CE]]="","Corregir",IF(LEN(Tabla2[[#This Row],[Nro. DNI / CE]])&gt;=8,"OK","Corregir"))</f>
        <v>Corregir</v>
      </c>
      <c r="AA4259" s="42">
        <f>COUNTIF(Tabla2[APELLIDOS Y NOMBRES],Tabla2[[#This Row],[APELLIDOS Y NOMBRES]])</f>
        <v>0</v>
      </c>
      <c r="AB4259" s="42">
        <f>IF(Tabla2[[#This Row],[Trabajador]]&gt;1,1/Tabla2[[#This Row],[Trabajador]],Tabla2[[#This Row],[Trabajador]])</f>
        <v>0</v>
      </c>
      <c r="AC4259" t="str">
        <f>+IFERROR(IF(Tabla2[[#This Row],[FECHA CESE/BAJA]]="","No Aplica",IF(AND(MONTH(Tabla2[[#This Row],[FECHA CESE/BAJA]])=MONTH(TODAY()-30),YEAR(Tabla2[[#This Row],[FECHA CESE/BAJA]])=YEAR(TODAY())),MONTH(TODAY()-30)&amp;"-"&amp;YEAR(TODAY()),"Borrar")),"No aplica")</f>
        <v>No Aplica</v>
      </c>
      <c r="AD4259" t="str">
        <f>+IFERROR(IF(Tabla2[[#This Row],[FECHA INICIO DE LABORES EN OBRA]]="","No Aplica",IF(AND(MONTH(Tabla2[[#This Row],[FECHA INICIO DE LABORES EN OBRA]])=MONTH(TODAY()-30),YEAR(Tabla2[[#This Row],[FECHA INICIO DE LABORES EN OBRA]])=YEAR(TODAY())),MONTH(TODAY()-30)&amp;"-"&amp;YEAR(TODAY()),"No Aplica")),"No Aplica")</f>
        <v>No Aplica</v>
      </c>
    </row>
    <row r="4260" spans="1:30" x14ac:dyDescent="0.25">
      <c r="A4260" s="13"/>
      <c r="B4260" s="15"/>
      <c r="C4260" s="15"/>
      <c r="D4260" s="15"/>
      <c r="E4260" s="15"/>
      <c r="F4260" s="39"/>
      <c r="G4260" s="15"/>
      <c r="H4260" s="15"/>
      <c r="I4260" s="15"/>
      <c r="J4260" s="15"/>
      <c r="K4260" s="15"/>
      <c r="L4260" s="40"/>
      <c r="M4260" s="39"/>
      <c r="N4260" s="41"/>
      <c r="O4260" s="39"/>
      <c r="P4260" s="40"/>
      <c r="Q4260" s="40"/>
      <c r="R4260" s="40" t="str">
        <f>IFERROR(VLOOKUP(Tabla2[[#This Row],[CONTRATISTA PRNCIPAL]],Hoja1!$L$5:$M$9,2,FALSE),"CJV")</f>
        <v>CJV</v>
      </c>
      <c r="S4260" s="40" t="str">
        <f>IF(Tabla2[[#This Row],[EMPRESA]]=Tabla2[[#This Row],[CONTRATISTA PRNCIPAL]],"Principal","Secundaria")</f>
        <v>Principal</v>
      </c>
      <c r="T4260" s="42">
        <f>IFERROR(1/COUNTIF(Tabla2[CONTRATISTA PRNCIPAL],Tabla2[[#This Row],[CONTRATISTA PRNCIPAL]]),0)</f>
        <v>0</v>
      </c>
      <c r="U4260" s="43" t="str">
        <f>IF(((TODAY()-Tabla2[[#This Row],[FECHA NACIMIENTO]])/365)&lt;18,"Corregir", IF(((TODAY()-Tabla2[[#This Row],[FECHA NACIMIENTO]])/365)&gt;80, "Corregir",ROUNDDOWN(((TODAY()-Tabla2[[#This Row],[FECHA NACIMIENTO]])/365),0)))</f>
        <v>Corregir</v>
      </c>
      <c r="V42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0" s="44" t="str">
        <f>+IF(Tabla2[[#This Row],[Edad]]="Corregir","Corregir","Ok")</f>
        <v>Corregir</v>
      </c>
      <c r="X4260" s="42" t="str">
        <f>+IFERROR(VLOOKUP(Tabla2[[#This Row],[DISTRITO SEGÚN DNI]],Hoja1!$A$2:$B$32,2,FALSE),"No")</f>
        <v>No</v>
      </c>
      <c r="Y4260" s="42" t="str">
        <f>IF(OR(LOWER(Tabla2[[#This Row],[GENERO]])="masculino", LOWER(Tabla2[[#This Row],[GENERO]])="femenino"),"OK","Corregir")</f>
        <v>Corregir</v>
      </c>
      <c r="Z4260" s="42" t="str">
        <f>+IF(Tabla2[[#This Row],[Nro. DNI / CE]]="","Corregir",IF(LEN(Tabla2[[#This Row],[Nro. DNI / CE]])&gt;=8,"OK","Corregir"))</f>
        <v>Corregir</v>
      </c>
      <c r="AA4260" s="42">
        <f>COUNTIF(Tabla2[APELLIDOS Y NOMBRES],Tabla2[[#This Row],[APELLIDOS Y NOMBRES]])</f>
        <v>0</v>
      </c>
      <c r="AB4260" s="42">
        <f>IF(Tabla2[[#This Row],[Trabajador]]&gt;1,1/Tabla2[[#This Row],[Trabajador]],Tabla2[[#This Row],[Trabajador]])</f>
        <v>0</v>
      </c>
      <c r="AC4260" t="str">
        <f>+IFERROR(IF(Tabla2[[#This Row],[FECHA CESE/BAJA]]="","No Aplica",IF(AND(MONTH(Tabla2[[#This Row],[FECHA CESE/BAJA]])=MONTH(TODAY()-30),YEAR(Tabla2[[#This Row],[FECHA CESE/BAJA]])=YEAR(TODAY())),MONTH(TODAY()-30)&amp;"-"&amp;YEAR(TODAY()),"Borrar")),"No aplica")</f>
        <v>No Aplica</v>
      </c>
      <c r="AD4260" t="str">
        <f>+IFERROR(IF(Tabla2[[#This Row],[FECHA INICIO DE LABORES EN OBRA]]="","No Aplica",IF(AND(MONTH(Tabla2[[#This Row],[FECHA INICIO DE LABORES EN OBRA]])=MONTH(TODAY()-30),YEAR(Tabla2[[#This Row],[FECHA INICIO DE LABORES EN OBRA]])=YEAR(TODAY())),MONTH(TODAY()-30)&amp;"-"&amp;YEAR(TODAY()),"No Aplica")),"No Aplica")</f>
        <v>No Aplica</v>
      </c>
    </row>
    <row r="4261" spans="1:30" x14ac:dyDescent="0.25">
      <c r="A4261" s="13"/>
      <c r="B4261" s="15"/>
      <c r="C4261" s="15"/>
      <c r="D4261" s="15"/>
      <c r="E4261" s="15"/>
      <c r="F4261" s="39"/>
      <c r="G4261" s="15"/>
      <c r="H4261" s="15"/>
      <c r="I4261" s="15"/>
      <c r="J4261" s="15"/>
      <c r="K4261" s="15"/>
      <c r="L4261" s="40"/>
      <c r="M4261" s="39"/>
      <c r="N4261" s="41"/>
      <c r="O4261" s="39"/>
      <c r="P4261" s="40"/>
      <c r="Q4261" s="40"/>
      <c r="R4261" s="40" t="str">
        <f>IFERROR(VLOOKUP(Tabla2[[#This Row],[CONTRATISTA PRNCIPAL]],Hoja1!$L$5:$M$9,2,FALSE),"CJV")</f>
        <v>CJV</v>
      </c>
      <c r="S4261" s="40" t="str">
        <f>IF(Tabla2[[#This Row],[EMPRESA]]=Tabla2[[#This Row],[CONTRATISTA PRNCIPAL]],"Principal","Secundaria")</f>
        <v>Principal</v>
      </c>
      <c r="T4261" s="42">
        <f>IFERROR(1/COUNTIF(Tabla2[CONTRATISTA PRNCIPAL],Tabla2[[#This Row],[CONTRATISTA PRNCIPAL]]),0)</f>
        <v>0</v>
      </c>
      <c r="U4261" s="43" t="str">
        <f>IF(((TODAY()-Tabla2[[#This Row],[FECHA NACIMIENTO]])/365)&lt;18,"Corregir", IF(((TODAY()-Tabla2[[#This Row],[FECHA NACIMIENTO]])/365)&gt;80, "Corregir",ROUNDDOWN(((TODAY()-Tabla2[[#This Row],[FECHA NACIMIENTO]])/365),0)))</f>
        <v>Corregir</v>
      </c>
      <c r="V42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1" s="44" t="str">
        <f>+IF(Tabla2[[#This Row],[Edad]]="Corregir","Corregir","Ok")</f>
        <v>Corregir</v>
      </c>
      <c r="X4261" s="42" t="str">
        <f>+IFERROR(VLOOKUP(Tabla2[[#This Row],[DISTRITO SEGÚN DNI]],Hoja1!$A$2:$B$32,2,FALSE),"No")</f>
        <v>No</v>
      </c>
      <c r="Y4261" s="42" t="str">
        <f>IF(OR(LOWER(Tabla2[[#This Row],[GENERO]])="masculino", LOWER(Tabla2[[#This Row],[GENERO]])="femenino"),"OK","Corregir")</f>
        <v>Corregir</v>
      </c>
      <c r="Z4261" s="42" t="str">
        <f>+IF(Tabla2[[#This Row],[Nro. DNI / CE]]="","Corregir",IF(LEN(Tabla2[[#This Row],[Nro. DNI / CE]])&gt;=8,"OK","Corregir"))</f>
        <v>Corregir</v>
      </c>
      <c r="AA4261" s="42">
        <f>COUNTIF(Tabla2[APELLIDOS Y NOMBRES],Tabla2[[#This Row],[APELLIDOS Y NOMBRES]])</f>
        <v>0</v>
      </c>
      <c r="AB4261" s="42">
        <f>IF(Tabla2[[#This Row],[Trabajador]]&gt;1,1/Tabla2[[#This Row],[Trabajador]],Tabla2[[#This Row],[Trabajador]])</f>
        <v>0</v>
      </c>
      <c r="AC4261" t="str">
        <f>+IFERROR(IF(Tabla2[[#This Row],[FECHA CESE/BAJA]]="","No Aplica",IF(AND(MONTH(Tabla2[[#This Row],[FECHA CESE/BAJA]])=MONTH(TODAY()-30),YEAR(Tabla2[[#This Row],[FECHA CESE/BAJA]])=YEAR(TODAY())),MONTH(TODAY()-30)&amp;"-"&amp;YEAR(TODAY()),"Borrar")),"No aplica")</f>
        <v>No Aplica</v>
      </c>
      <c r="AD4261" t="str">
        <f>+IFERROR(IF(Tabla2[[#This Row],[FECHA INICIO DE LABORES EN OBRA]]="","No Aplica",IF(AND(MONTH(Tabla2[[#This Row],[FECHA INICIO DE LABORES EN OBRA]])=MONTH(TODAY()-30),YEAR(Tabla2[[#This Row],[FECHA INICIO DE LABORES EN OBRA]])=YEAR(TODAY())),MONTH(TODAY()-30)&amp;"-"&amp;YEAR(TODAY()),"No Aplica")),"No Aplica")</f>
        <v>No Aplica</v>
      </c>
    </row>
    <row r="4262" spans="1:30" x14ac:dyDescent="0.25">
      <c r="A4262" s="13"/>
      <c r="B4262" s="15"/>
      <c r="C4262" s="15"/>
      <c r="D4262" s="15"/>
      <c r="E4262" s="15"/>
      <c r="F4262" s="39"/>
      <c r="G4262" s="15"/>
      <c r="H4262" s="15"/>
      <c r="I4262" s="15"/>
      <c r="J4262" s="15"/>
      <c r="K4262" s="15"/>
      <c r="L4262" s="40"/>
      <c r="M4262" s="39"/>
      <c r="N4262" s="41"/>
      <c r="O4262" s="39"/>
      <c r="P4262" s="40"/>
      <c r="Q4262" s="40"/>
      <c r="R4262" s="40" t="str">
        <f>IFERROR(VLOOKUP(Tabla2[[#This Row],[CONTRATISTA PRNCIPAL]],Hoja1!$L$5:$M$9,2,FALSE),"CJV")</f>
        <v>CJV</v>
      </c>
      <c r="S4262" s="40" t="str">
        <f>IF(Tabla2[[#This Row],[EMPRESA]]=Tabla2[[#This Row],[CONTRATISTA PRNCIPAL]],"Principal","Secundaria")</f>
        <v>Principal</v>
      </c>
      <c r="T4262" s="42">
        <f>IFERROR(1/COUNTIF(Tabla2[CONTRATISTA PRNCIPAL],Tabla2[[#This Row],[CONTRATISTA PRNCIPAL]]),0)</f>
        <v>0</v>
      </c>
      <c r="U4262" s="43" t="str">
        <f>IF(((TODAY()-Tabla2[[#This Row],[FECHA NACIMIENTO]])/365)&lt;18,"Corregir", IF(((TODAY()-Tabla2[[#This Row],[FECHA NACIMIENTO]])/365)&gt;80, "Corregir",ROUNDDOWN(((TODAY()-Tabla2[[#This Row],[FECHA NACIMIENTO]])/365),0)))</f>
        <v>Corregir</v>
      </c>
      <c r="V42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2" s="44" t="str">
        <f>+IF(Tabla2[[#This Row],[Edad]]="Corregir","Corregir","Ok")</f>
        <v>Corregir</v>
      </c>
      <c r="X4262" s="42" t="str">
        <f>+IFERROR(VLOOKUP(Tabla2[[#This Row],[DISTRITO SEGÚN DNI]],Hoja1!$A$2:$B$32,2,FALSE),"No")</f>
        <v>No</v>
      </c>
      <c r="Y4262" s="42" t="str">
        <f>IF(OR(LOWER(Tabla2[[#This Row],[GENERO]])="masculino", LOWER(Tabla2[[#This Row],[GENERO]])="femenino"),"OK","Corregir")</f>
        <v>Corregir</v>
      </c>
      <c r="Z4262" s="42" t="str">
        <f>+IF(Tabla2[[#This Row],[Nro. DNI / CE]]="","Corregir",IF(LEN(Tabla2[[#This Row],[Nro. DNI / CE]])&gt;=8,"OK","Corregir"))</f>
        <v>Corregir</v>
      </c>
      <c r="AA4262" s="42">
        <f>COUNTIF(Tabla2[APELLIDOS Y NOMBRES],Tabla2[[#This Row],[APELLIDOS Y NOMBRES]])</f>
        <v>0</v>
      </c>
      <c r="AB4262" s="42">
        <f>IF(Tabla2[[#This Row],[Trabajador]]&gt;1,1/Tabla2[[#This Row],[Trabajador]],Tabla2[[#This Row],[Trabajador]])</f>
        <v>0</v>
      </c>
      <c r="AC4262" t="str">
        <f>+IFERROR(IF(Tabla2[[#This Row],[FECHA CESE/BAJA]]="","No Aplica",IF(AND(MONTH(Tabla2[[#This Row],[FECHA CESE/BAJA]])=MONTH(TODAY()-30),YEAR(Tabla2[[#This Row],[FECHA CESE/BAJA]])=YEAR(TODAY())),MONTH(TODAY()-30)&amp;"-"&amp;YEAR(TODAY()),"Borrar")),"No aplica")</f>
        <v>No Aplica</v>
      </c>
      <c r="AD4262" t="str">
        <f>+IFERROR(IF(Tabla2[[#This Row],[FECHA INICIO DE LABORES EN OBRA]]="","No Aplica",IF(AND(MONTH(Tabla2[[#This Row],[FECHA INICIO DE LABORES EN OBRA]])=MONTH(TODAY()-30),YEAR(Tabla2[[#This Row],[FECHA INICIO DE LABORES EN OBRA]])=YEAR(TODAY())),MONTH(TODAY()-30)&amp;"-"&amp;YEAR(TODAY()),"No Aplica")),"No Aplica")</f>
        <v>No Aplica</v>
      </c>
    </row>
    <row r="4263" spans="1:30" x14ac:dyDescent="0.25">
      <c r="A4263" s="13"/>
      <c r="B4263" s="15"/>
      <c r="C4263" s="15"/>
      <c r="D4263" s="15"/>
      <c r="E4263" s="15"/>
      <c r="F4263" s="39"/>
      <c r="G4263" s="15"/>
      <c r="H4263" s="15"/>
      <c r="I4263" s="15"/>
      <c r="J4263" s="15"/>
      <c r="K4263" s="15"/>
      <c r="L4263" s="40"/>
      <c r="M4263" s="39"/>
      <c r="N4263" s="41"/>
      <c r="O4263" s="39"/>
      <c r="P4263" s="40"/>
      <c r="Q4263" s="40"/>
      <c r="R4263" s="40" t="str">
        <f>IFERROR(VLOOKUP(Tabla2[[#This Row],[CONTRATISTA PRNCIPAL]],Hoja1!$L$5:$M$9,2,FALSE),"CJV")</f>
        <v>CJV</v>
      </c>
      <c r="S4263" s="40" t="str">
        <f>IF(Tabla2[[#This Row],[EMPRESA]]=Tabla2[[#This Row],[CONTRATISTA PRNCIPAL]],"Principal","Secundaria")</f>
        <v>Principal</v>
      </c>
      <c r="T4263" s="42">
        <f>IFERROR(1/COUNTIF(Tabla2[CONTRATISTA PRNCIPAL],Tabla2[[#This Row],[CONTRATISTA PRNCIPAL]]),0)</f>
        <v>0</v>
      </c>
      <c r="U4263" s="43" t="str">
        <f>IF(((TODAY()-Tabla2[[#This Row],[FECHA NACIMIENTO]])/365)&lt;18,"Corregir", IF(((TODAY()-Tabla2[[#This Row],[FECHA NACIMIENTO]])/365)&gt;80, "Corregir",ROUNDDOWN(((TODAY()-Tabla2[[#This Row],[FECHA NACIMIENTO]])/365),0)))</f>
        <v>Corregir</v>
      </c>
      <c r="V42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3" s="44" t="str">
        <f>+IF(Tabla2[[#This Row],[Edad]]="Corregir","Corregir","Ok")</f>
        <v>Corregir</v>
      </c>
      <c r="X4263" s="42" t="str">
        <f>+IFERROR(VLOOKUP(Tabla2[[#This Row],[DISTRITO SEGÚN DNI]],Hoja1!$A$2:$B$32,2,FALSE),"No")</f>
        <v>No</v>
      </c>
      <c r="Y4263" s="42" t="str">
        <f>IF(OR(LOWER(Tabla2[[#This Row],[GENERO]])="masculino", LOWER(Tabla2[[#This Row],[GENERO]])="femenino"),"OK","Corregir")</f>
        <v>Corregir</v>
      </c>
      <c r="Z4263" s="42" t="str">
        <f>+IF(Tabla2[[#This Row],[Nro. DNI / CE]]="","Corregir",IF(LEN(Tabla2[[#This Row],[Nro. DNI / CE]])&gt;=8,"OK","Corregir"))</f>
        <v>Corregir</v>
      </c>
      <c r="AA4263" s="42">
        <f>COUNTIF(Tabla2[APELLIDOS Y NOMBRES],Tabla2[[#This Row],[APELLIDOS Y NOMBRES]])</f>
        <v>0</v>
      </c>
      <c r="AB4263" s="42">
        <f>IF(Tabla2[[#This Row],[Trabajador]]&gt;1,1/Tabla2[[#This Row],[Trabajador]],Tabla2[[#This Row],[Trabajador]])</f>
        <v>0</v>
      </c>
      <c r="AC4263" t="str">
        <f>+IFERROR(IF(Tabla2[[#This Row],[FECHA CESE/BAJA]]="","No Aplica",IF(AND(MONTH(Tabla2[[#This Row],[FECHA CESE/BAJA]])=MONTH(TODAY()-30),YEAR(Tabla2[[#This Row],[FECHA CESE/BAJA]])=YEAR(TODAY())),MONTH(TODAY()-30)&amp;"-"&amp;YEAR(TODAY()),"Borrar")),"No aplica")</f>
        <v>No Aplica</v>
      </c>
      <c r="AD4263" t="str">
        <f>+IFERROR(IF(Tabla2[[#This Row],[FECHA INICIO DE LABORES EN OBRA]]="","No Aplica",IF(AND(MONTH(Tabla2[[#This Row],[FECHA INICIO DE LABORES EN OBRA]])=MONTH(TODAY()-30),YEAR(Tabla2[[#This Row],[FECHA INICIO DE LABORES EN OBRA]])=YEAR(TODAY())),MONTH(TODAY()-30)&amp;"-"&amp;YEAR(TODAY()),"No Aplica")),"No Aplica")</f>
        <v>No Aplica</v>
      </c>
    </row>
    <row r="4264" spans="1:30" x14ac:dyDescent="0.25">
      <c r="A4264" s="13"/>
      <c r="B4264" s="15"/>
      <c r="C4264" s="15"/>
      <c r="D4264" s="15"/>
      <c r="E4264" s="15"/>
      <c r="F4264" s="39"/>
      <c r="G4264" s="15"/>
      <c r="H4264" s="15"/>
      <c r="I4264" s="15"/>
      <c r="J4264" s="15"/>
      <c r="K4264" s="15"/>
      <c r="L4264" s="40"/>
      <c r="M4264" s="39"/>
      <c r="N4264" s="41"/>
      <c r="O4264" s="39"/>
      <c r="P4264" s="40"/>
      <c r="Q4264" s="40"/>
      <c r="R4264" s="40" t="str">
        <f>IFERROR(VLOOKUP(Tabla2[[#This Row],[CONTRATISTA PRNCIPAL]],Hoja1!$L$5:$M$9,2,FALSE),"CJV")</f>
        <v>CJV</v>
      </c>
      <c r="S4264" s="40" t="str">
        <f>IF(Tabla2[[#This Row],[EMPRESA]]=Tabla2[[#This Row],[CONTRATISTA PRNCIPAL]],"Principal","Secundaria")</f>
        <v>Principal</v>
      </c>
      <c r="T4264" s="42">
        <f>IFERROR(1/COUNTIF(Tabla2[CONTRATISTA PRNCIPAL],Tabla2[[#This Row],[CONTRATISTA PRNCIPAL]]),0)</f>
        <v>0</v>
      </c>
      <c r="U4264" s="43" t="str">
        <f>IF(((TODAY()-Tabla2[[#This Row],[FECHA NACIMIENTO]])/365)&lt;18,"Corregir", IF(((TODAY()-Tabla2[[#This Row],[FECHA NACIMIENTO]])/365)&gt;80, "Corregir",ROUNDDOWN(((TODAY()-Tabla2[[#This Row],[FECHA NACIMIENTO]])/365),0)))</f>
        <v>Corregir</v>
      </c>
      <c r="V42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4" s="44" t="str">
        <f>+IF(Tabla2[[#This Row],[Edad]]="Corregir","Corregir","Ok")</f>
        <v>Corregir</v>
      </c>
      <c r="X4264" s="42" t="str">
        <f>+IFERROR(VLOOKUP(Tabla2[[#This Row],[DISTRITO SEGÚN DNI]],Hoja1!$A$2:$B$32,2,FALSE),"No")</f>
        <v>No</v>
      </c>
      <c r="Y4264" s="42" t="str">
        <f>IF(OR(LOWER(Tabla2[[#This Row],[GENERO]])="masculino", LOWER(Tabla2[[#This Row],[GENERO]])="femenino"),"OK","Corregir")</f>
        <v>Corregir</v>
      </c>
      <c r="Z4264" s="42" t="str">
        <f>+IF(Tabla2[[#This Row],[Nro. DNI / CE]]="","Corregir",IF(LEN(Tabla2[[#This Row],[Nro. DNI / CE]])&gt;=8,"OK","Corregir"))</f>
        <v>Corregir</v>
      </c>
      <c r="AA4264" s="42">
        <f>COUNTIF(Tabla2[APELLIDOS Y NOMBRES],Tabla2[[#This Row],[APELLIDOS Y NOMBRES]])</f>
        <v>0</v>
      </c>
      <c r="AB4264" s="42">
        <f>IF(Tabla2[[#This Row],[Trabajador]]&gt;1,1/Tabla2[[#This Row],[Trabajador]],Tabla2[[#This Row],[Trabajador]])</f>
        <v>0</v>
      </c>
      <c r="AC4264" t="str">
        <f>+IFERROR(IF(Tabla2[[#This Row],[FECHA CESE/BAJA]]="","No Aplica",IF(AND(MONTH(Tabla2[[#This Row],[FECHA CESE/BAJA]])=MONTH(TODAY()-30),YEAR(Tabla2[[#This Row],[FECHA CESE/BAJA]])=YEAR(TODAY())),MONTH(TODAY()-30)&amp;"-"&amp;YEAR(TODAY()),"Borrar")),"No aplica")</f>
        <v>No Aplica</v>
      </c>
      <c r="AD4264" t="str">
        <f>+IFERROR(IF(Tabla2[[#This Row],[FECHA INICIO DE LABORES EN OBRA]]="","No Aplica",IF(AND(MONTH(Tabla2[[#This Row],[FECHA INICIO DE LABORES EN OBRA]])=MONTH(TODAY()-30),YEAR(Tabla2[[#This Row],[FECHA INICIO DE LABORES EN OBRA]])=YEAR(TODAY())),MONTH(TODAY()-30)&amp;"-"&amp;YEAR(TODAY()),"No Aplica")),"No Aplica")</f>
        <v>No Aplica</v>
      </c>
    </row>
    <row r="4265" spans="1:30" x14ac:dyDescent="0.25">
      <c r="A4265" s="13"/>
      <c r="B4265" s="15"/>
      <c r="C4265" s="15"/>
      <c r="D4265" s="15"/>
      <c r="E4265" s="15"/>
      <c r="F4265" s="39"/>
      <c r="G4265" s="15"/>
      <c r="H4265" s="15"/>
      <c r="I4265" s="15"/>
      <c r="J4265" s="15"/>
      <c r="K4265" s="15"/>
      <c r="L4265" s="40"/>
      <c r="M4265" s="39"/>
      <c r="N4265" s="41"/>
      <c r="O4265" s="39"/>
      <c r="P4265" s="40"/>
      <c r="Q4265" s="40"/>
      <c r="R4265" s="40" t="str">
        <f>IFERROR(VLOOKUP(Tabla2[[#This Row],[CONTRATISTA PRNCIPAL]],Hoja1!$L$5:$M$9,2,FALSE),"CJV")</f>
        <v>CJV</v>
      </c>
      <c r="S4265" s="40" t="str">
        <f>IF(Tabla2[[#This Row],[EMPRESA]]=Tabla2[[#This Row],[CONTRATISTA PRNCIPAL]],"Principal","Secundaria")</f>
        <v>Principal</v>
      </c>
      <c r="T4265" s="42">
        <f>IFERROR(1/COUNTIF(Tabla2[CONTRATISTA PRNCIPAL],Tabla2[[#This Row],[CONTRATISTA PRNCIPAL]]),0)</f>
        <v>0</v>
      </c>
      <c r="U4265" s="43" t="str">
        <f>IF(((TODAY()-Tabla2[[#This Row],[FECHA NACIMIENTO]])/365)&lt;18,"Corregir", IF(((TODAY()-Tabla2[[#This Row],[FECHA NACIMIENTO]])/365)&gt;80, "Corregir",ROUNDDOWN(((TODAY()-Tabla2[[#This Row],[FECHA NACIMIENTO]])/365),0)))</f>
        <v>Corregir</v>
      </c>
      <c r="V42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5" s="44" t="str">
        <f>+IF(Tabla2[[#This Row],[Edad]]="Corregir","Corregir","Ok")</f>
        <v>Corregir</v>
      </c>
      <c r="X4265" s="42" t="str">
        <f>+IFERROR(VLOOKUP(Tabla2[[#This Row],[DISTRITO SEGÚN DNI]],Hoja1!$A$2:$B$32,2,FALSE),"No")</f>
        <v>No</v>
      </c>
      <c r="Y4265" s="42" t="str">
        <f>IF(OR(LOWER(Tabla2[[#This Row],[GENERO]])="masculino", LOWER(Tabla2[[#This Row],[GENERO]])="femenino"),"OK","Corregir")</f>
        <v>Corregir</v>
      </c>
      <c r="Z4265" s="42" t="str">
        <f>+IF(Tabla2[[#This Row],[Nro. DNI / CE]]="","Corregir",IF(LEN(Tabla2[[#This Row],[Nro. DNI / CE]])&gt;=8,"OK","Corregir"))</f>
        <v>Corregir</v>
      </c>
      <c r="AA4265" s="42">
        <f>COUNTIF(Tabla2[APELLIDOS Y NOMBRES],Tabla2[[#This Row],[APELLIDOS Y NOMBRES]])</f>
        <v>0</v>
      </c>
      <c r="AB4265" s="42">
        <f>IF(Tabla2[[#This Row],[Trabajador]]&gt;1,1/Tabla2[[#This Row],[Trabajador]],Tabla2[[#This Row],[Trabajador]])</f>
        <v>0</v>
      </c>
      <c r="AC4265" t="str">
        <f>+IFERROR(IF(Tabla2[[#This Row],[FECHA CESE/BAJA]]="","No Aplica",IF(AND(MONTH(Tabla2[[#This Row],[FECHA CESE/BAJA]])=MONTH(TODAY()-30),YEAR(Tabla2[[#This Row],[FECHA CESE/BAJA]])=YEAR(TODAY())),MONTH(TODAY()-30)&amp;"-"&amp;YEAR(TODAY()),"Borrar")),"No aplica")</f>
        <v>No Aplica</v>
      </c>
      <c r="AD4265" t="str">
        <f>+IFERROR(IF(Tabla2[[#This Row],[FECHA INICIO DE LABORES EN OBRA]]="","No Aplica",IF(AND(MONTH(Tabla2[[#This Row],[FECHA INICIO DE LABORES EN OBRA]])=MONTH(TODAY()-30),YEAR(Tabla2[[#This Row],[FECHA INICIO DE LABORES EN OBRA]])=YEAR(TODAY())),MONTH(TODAY()-30)&amp;"-"&amp;YEAR(TODAY()),"No Aplica")),"No Aplica")</f>
        <v>No Aplica</v>
      </c>
    </row>
    <row r="4266" spans="1:30" x14ac:dyDescent="0.25">
      <c r="A4266" s="13"/>
      <c r="B4266" s="15"/>
      <c r="C4266" s="15"/>
      <c r="D4266" s="15"/>
      <c r="E4266" s="15"/>
      <c r="F4266" s="39"/>
      <c r="G4266" s="15"/>
      <c r="H4266" s="15"/>
      <c r="I4266" s="15"/>
      <c r="J4266" s="15"/>
      <c r="K4266" s="15"/>
      <c r="L4266" s="40"/>
      <c r="M4266" s="39"/>
      <c r="N4266" s="41"/>
      <c r="O4266" s="39"/>
      <c r="P4266" s="40"/>
      <c r="Q4266" s="40"/>
      <c r="R4266" s="40" t="str">
        <f>IFERROR(VLOOKUP(Tabla2[[#This Row],[CONTRATISTA PRNCIPAL]],Hoja1!$L$5:$M$9,2,FALSE),"CJV")</f>
        <v>CJV</v>
      </c>
      <c r="S4266" s="40" t="str">
        <f>IF(Tabla2[[#This Row],[EMPRESA]]=Tabla2[[#This Row],[CONTRATISTA PRNCIPAL]],"Principal","Secundaria")</f>
        <v>Principal</v>
      </c>
      <c r="T4266" s="42">
        <f>IFERROR(1/COUNTIF(Tabla2[CONTRATISTA PRNCIPAL],Tabla2[[#This Row],[CONTRATISTA PRNCIPAL]]),0)</f>
        <v>0</v>
      </c>
      <c r="U4266" s="43" t="str">
        <f>IF(((TODAY()-Tabla2[[#This Row],[FECHA NACIMIENTO]])/365)&lt;18,"Corregir", IF(((TODAY()-Tabla2[[#This Row],[FECHA NACIMIENTO]])/365)&gt;80, "Corregir",ROUNDDOWN(((TODAY()-Tabla2[[#This Row],[FECHA NACIMIENTO]])/365),0)))</f>
        <v>Corregir</v>
      </c>
      <c r="V42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6" s="44" t="str">
        <f>+IF(Tabla2[[#This Row],[Edad]]="Corregir","Corregir","Ok")</f>
        <v>Corregir</v>
      </c>
      <c r="X4266" s="42" t="str">
        <f>+IFERROR(VLOOKUP(Tabla2[[#This Row],[DISTRITO SEGÚN DNI]],Hoja1!$A$2:$B$32,2,FALSE),"No")</f>
        <v>No</v>
      </c>
      <c r="Y4266" s="42" t="str">
        <f>IF(OR(LOWER(Tabla2[[#This Row],[GENERO]])="masculino", LOWER(Tabla2[[#This Row],[GENERO]])="femenino"),"OK","Corregir")</f>
        <v>Corregir</v>
      </c>
      <c r="Z4266" s="42" t="str">
        <f>+IF(Tabla2[[#This Row],[Nro. DNI / CE]]="","Corregir",IF(LEN(Tabla2[[#This Row],[Nro. DNI / CE]])&gt;=8,"OK","Corregir"))</f>
        <v>Corregir</v>
      </c>
      <c r="AA4266" s="42">
        <f>COUNTIF(Tabla2[APELLIDOS Y NOMBRES],Tabla2[[#This Row],[APELLIDOS Y NOMBRES]])</f>
        <v>0</v>
      </c>
      <c r="AB4266" s="42">
        <f>IF(Tabla2[[#This Row],[Trabajador]]&gt;1,1/Tabla2[[#This Row],[Trabajador]],Tabla2[[#This Row],[Trabajador]])</f>
        <v>0</v>
      </c>
      <c r="AC4266" t="str">
        <f>+IFERROR(IF(Tabla2[[#This Row],[FECHA CESE/BAJA]]="","No Aplica",IF(AND(MONTH(Tabla2[[#This Row],[FECHA CESE/BAJA]])=MONTH(TODAY()-30),YEAR(Tabla2[[#This Row],[FECHA CESE/BAJA]])=YEAR(TODAY())),MONTH(TODAY()-30)&amp;"-"&amp;YEAR(TODAY()),"Borrar")),"No aplica")</f>
        <v>No Aplica</v>
      </c>
      <c r="AD4266" t="str">
        <f>+IFERROR(IF(Tabla2[[#This Row],[FECHA INICIO DE LABORES EN OBRA]]="","No Aplica",IF(AND(MONTH(Tabla2[[#This Row],[FECHA INICIO DE LABORES EN OBRA]])=MONTH(TODAY()-30),YEAR(Tabla2[[#This Row],[FECHA INICIO DE LABORES EN OBRA]])=YEAR(TODAY())),MONTH(TODAY()-30)&amp;"-"&amp;YEAR(TODAY()),"No Aplica")),"No Aplica")</f>
        <v>No Aplica</v>
      </c>
    </row>
    <row r="4267" spans="1:30" x14ac:dyDescent="0.25">
      <c r="A4267" s="13"/>
      <c r="B4267" s="15"/>
      <c r="C4267" s="15"/>
      <c r="D4267" s="15"/>
      <c r="E4267" s="15"/>
      <c r="F4267" s="39"/>
      <c r="G4267" s="15"/>
      <c r="H4267" s="15"/>
      <c r="I4267" s="15"/>
      <c r="J4267" s="15"/>
      <c r="K4267" s="15"/>
      <c r="L4267" s="40"/>
      <c r="M4267" s="39"/>
      <c r="N4267" s="41"/>
      <c r="O4267" s="39"/>
      <c r="P4267" s="40"/>
      <c r="Q4267" s="40"/>
      <c r="R4267" s="40" t="str">
        <f>IFERROR(VLOOKUP(Tabla2[[#This Row],[CONTRATISTA PRNCIPAL]],Hoja1!$L$5:$M$9,2,FALSE),"CJV")</f>
        <v>CJV</v>
      </c>
      <c r="S4267" s="40" t="str">
        <f>IF(Tabla2[[#This Row],[EMPRESA]]=Tabla2[[#This Row],[CONTRATISTA PRNCIPAL]],"Principal","Secundaria")</f>
        <v>Principal</v>
      </c>
      <c r="T4267" s="42">
        <f>IFERROR(1/COUNTIF(Tabla2[CONTRATISTA PRNCIPAL],Tabla2[[#This Row],[CONTRATISTA PRNCIPAL]]),0)</f>
        <v>0</v>
      </c>
      <c r="U4267" s="43" t="str">
        <f>IF(((TODAY()-Tabla2[[#This Row],[FECHA NACIMIENTO]])/365)&lt;18,"Corregir", IF(((TODAY()-Tabla2[[#This Row],[FECHA NACIMIENTO]])/365)&gt;80, "Corregir",ROUNDDOWN(((TODAY()-Tabla2[[#This Row],[FECHA NACIMIENTO]])/365),0)))</f>
        <v>Corregir</v>
      </c>
      <c r="V42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7" s="44" t="str">
        <f>+IF(Tabla2[[#This Row],[Edad]]="Corregir","Corregir","Ok")</f>
        <v>Corregir</v>
      </c>
      <c r="X4267" s="42" t="str">
        <f>+IFERROR(VLOOKUP(Tabla2[[#This Row],[DISTRITO SEGÚN DNI]],Hoja1!$A$2:$B$32,2,FALSE),"No")</f>
        <v>No</v>
      </c>
      <c r="Y4267" s="42" t="str">
        <f>IF(OR(LOWER(Tabla2[[#This Row],[GENERO]])="masculino", LOWER(Tabla2[[#This Row],[GENERO]])="femenino"),"OK","Corregir")</f>
        <v>Corregir</v>
      </c>
      <c r="Z4267" s="42" t="str">
        <f>+IF(Tabla2[[#This Row],[Nro. DNI / CE]]="","Corregir",IF(LEN(Tabla2[[#This Row],[Nro. DNI / CE]])&gt;=8,"OK","Corregir"))</f>
        <v>Corregir</v>
      </c>
      <c r="AA4267" s="42">
        <f>COUNTIF(Tabla2[APELLIDOS Y NOMBRES],Tabla2[[#This Row],[APELLIDOS Y NOMBRES]])</f>
        <v>0</v>
      </c>
      <c r="AB4267" s="42">
        <f>IF(Tabla2[[#This Row],[Trabajador]]&gt;1,1/Tabla2[[#This Row],[Trabajador]],Tabla2[[#This Row],[Trabajador]])</f>
        <v>0</v>
      </c>
      <c r="AC4267" t="str">
        <f>+IFERROR(IF(Tabla2[[#This Row],[FECHA CESE/BAJA]]="","No Aplica",IF(AND(MONTH(Tabla2[[#This Row],[FECHA CESE/BAJA]])=MONTH(TODAY()-30),YEAR(Tabla2[[#This Row],[FECHA CESE/BAJA]])=YEAR(TODAY())),MONTH(TODAY()-30)&amp;"-"&amp;YEAR(TODAY()),"Borrar")),"No aplica")</f>
        <v>No Aplica</v>
      </c>
      <c r="AD4267" t="str">
        <f>+IFERROR(IF(Tabla2[[#This Row],[FECHA INICIO DE LABORES EN OBRA]]="","No Aplica",IF(AND(MONTH(Tabla2[[#This Row],[FECHA INICIO DE LABORES EN OBRA]])=MONTH(TODAY()-30),YEAR(Tabla2[[#This Row],[FECHA INICIO DE LABORES EN OBRA]])=YEAR(TODAY())),MONTH(TODAY()-30)&amp;"-"&amp;YEAR(TODAY()),"No Aplica")),"No Aplica")</f>
        <v>No Aplica</v>
      </c>
    </row>
    <row r="4268" spans="1:30" x14ac:dyDescent="0.25">
      <c r="A4268" s="13"/>
      <c r="B4268" s="15"/>
      <c r="C4268" s="15"/>
      <c r="D4268" s="15"/>
      <c r="E4268" s="15"/>
      <c r="F4268" s="39"/>
      <c r="G4268" s="15"/>
      <c r="H4268" s="15"/>
      <c r="I4268" s="15"/>
      <c r="J4268" s="15"/>
      <c r="K4268" s="15"/>
      <c r="L4268" s="40"/>
      <c r="M4268" s="39"/>
      <c r="N4268" s="41"/>
      <c r="O4268" s="39"/>
      <c r="P4268" s="40"/>
      <c r="Q4268" s="40"/>
      <c r="R4268" s="40" t="str">
        <f>IFERROR(VLOOKUP(Tabla2[[#This Row],[CONTRATISTA PRNCIPAL]],Hoja1!$L$5:$M$9,2,FALSE),"CJV")</f>
        <v>CJV</v>
      </c>
      <c r="S4268" s="40" t="str">
        <f>IF(Tabla2[[#This Row],[EMPRESA]]=Tabla2[[#This Row],[CONTRATISTA PRNCIPAL]],"Principal","Secundaria")</f>
        <v>Principal</v>
      </c>
      <c r="T4268" s="42">
        <f>IFERROR(1/COUNTIF(Tabla2[CONTRATISTA PRNCIPAL],Tabla2[[#This Row],[CONTRATISTA PRNCIPAL]]),0)</f>
        <v>0</v>
      </c>
      <c r="U4268" s="43" t="str">
        <f>IF(((TODAY()-Tabla2[[#This Row],[FECHA NACIMIENTO]])/365)&lt;18,"Corregir", IF(((TODAY()-Tabla2[[#This Row],[FECHA NACIMIENTO]])/365)&gt;80, "Corregir",ROUNDDOWN(((TODAY()-Tabla2[[#This Row],[FECHA NACIMIENTO]])/365),0)))</f>
        <v>Corregir</v>
      </c>
      <c r="V42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8" s="44" t="str">
        <f>+IF(Tabla2[[#This Row],[Edad]]="Corregir","Corregir","Ok")</f>
        <v>Corregir</v>
      </c>
      <c r="X4268" s="42" t="str">
        <f>+IFERROR(VLOOKUP(Tabla2[[#This Row],[DISTRITO SEGÚN DNI]],Hoja1!$A$2:$B$32,2,FALSE),"No")</f>
        <v>No</v>
      </c>
      <c r="Y4268" s="42" t="str">
        <f>IF(OR(LOWER(Tabla2[[#This Row],[GENERO]])="masculino", LOWER(Tabla2[[#This Row],[GENERO]])="femenino"),"OK","Corregir")</f>
        <v>Corregir</v>
      </c>
      <c r="Z4268" s="42" t="str">
        <f>+IF(Tabla2[[#This Row],[Nro. DNI / CE]]="","Corregir",IF(LEN(Tabla2[[#This Row],[Nro. DNI / CE]])&gt;=8,"OK","Corregir"))</f>
        <v>Corregir</v>
      </c>
      <c r="AA4268" s="42">
        <f>COUNTIF(Tabla2[APELLIDOS Y NOMBRES],Tabla2[[#This Row],[APELLIDOS Y NOMBRES]])</f>
        <v>0</v>
      </c>
      <c r="AB4268" s="42">
        <f>IF(Tabla2[[#This Row],[Trabajador]]&gt;1,1/Tabla2[[#This Row],[Trabajador]],Tabla2[[#This Row],[Trabajador]])</f>
        <v>0</v>
      </c>
      <c r="AC4268" t="str">
        <f>+IFERROR(IF(Tabla2[[#This Row],[FECHA CESE/BAJA]]="","No Aplica",IF(AND(MONTH(Tabla2[[#This Row],[FECHA CESE/BAJA]])=MONTH(TODAY()-30),YEAR(Tabla2[[#This Row],[FECHA CESE/BAJA]])=YEAR(TODAY())),MONTH(TODAY()-30)&amp;"-"&amp;YEAR(TODAY()),"Borrar")),"No aplica")</f>
        <v>No Aplica</v>
      </c>
      <c r="AD4268" t="str">
        <f>+IFERROR(IF(Tabla2[[#This Row],[FECHA INICIO DE LABORES EN OBRA]]="","No Aplica",IF(AND(MONTH(Tabla2[[#This Row],[FECHA INICIO DE LABORES EN OBRA]])=MONTH(TODAY()-30),YEAR(Tabla2[[#This Row],[FECHA INICIO DE LABORES EN OBRA]])=YEAR(TODAY())),MONTH(TODAY()-30)&amp;"-"&amp;YEAR(TODAY()),"No Aplica")),"No Aplica")</f>
        <v>No Aplica</v>
      </c>
    </row>
    <row r="4269" spans="1:30" x14ac:dyDescent="0.25">
      <c r="A4269" s="13"/>
      <c r="B4269" s="15"/>
      <c r="C4269" s="15"/>
      <c r="D4269" s="15"/>
      <c r="E4269" s="15"/>
      <c r="F4269" s="39"/>
      <c r="G4269" s="15"/>
      <c r="H4269" s="15"/>
      <c r="I4269" s="15"/>
      <c r="J4269" s="15"/>
      <c r="K4269" s="15"/>
      <c r="L4269" s="40"/>
      <c r="M4269" s="39"/>
      <c r="N4269" s="41"/>
      <c r="O4269" s="39"/>
      <c r="P4269" s="40"/>
      <c r="Q4269" s="40"/>
      <c r="R4269" s="40" t="str">
        <f>IFERROR(VLOOKUP(Tabla2[[#This Row],[CONTRATISTA PRNCIPAL]],Hoja1!$L$5:$M$9,2,FALSE),"CJV")</f>
        <v>CJV</v>
      </c>
      <c r="S4269" s="40" t="str">
        <f>IF(Tabla2[[#This Row],[EMPRESA]]=Tabla2[[#This Row],[CONTRATISTA PRNCIPAL]],"Principal","Secundaria")</f>
        <v>Principal</v>
      </c>
      <c r="T4269" s="42">
        <f>IFERROR(1/COUNTIF(Tabla2[CONTRATISTA PRNCIPAL],Tabla2[[#This Row],[CONTRATISTA PRNCIPAL]]),0)</f>
        <v>0</v>
      </c>
      <c r="U4269" s="43" t="str">
        <f>IF(((TODAY()-Tabla2[[#This Row],[FECHA NACIMIENTO]])/365)&lt;18,"Corregir", IF(((TODAY()-Tabla2[[#This Row],[FECHA NACIMIENTO]])/365)&gt;80, "Corregir",ROUNDDOWN(((TODAY()-Tabla2[[#This Row],[FECHA NACIMIENTO]])/365),0)))</f>
        <v>Corregir</v>
      </c>
      <c r="V42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69" s="44" t="str">
        <f>+IF(Tabla2[[#This Row],[Edad]]="Corregir","Corregir","Ok")</f>
        <v>Corregir</v>
      </c>
      <c r="X4269" s="42" t="str">
        <f>+IFERROR(VLOOKUP(Tabla2[[#This Row],[DISTRITO SEGÚN DNI]],Hoja1!$A$2:$B$32,2,FALSE),"No")</f>
        <v>No</v>
      </c>
      <c r="Y4269" s="42" t="str">
        <f>IF(OR(LOWER(Tabla2[[#This Row],[GENERO]])="masculino", LOWER(Tabla2[[#This Row],[GENERO]])="femenino"),"OK","Corregir")</f>
        <v>Corregir</v>
      </c>
      <c r="Z4269" s="42" t="str">
        <f>+IF(Tabla2[[#This Row],[Nro. DNI / CE]]="","Corregir",IF(LEN(Tabla2[[#This Row],[Nro. DNI / CE]])&gt;=8,"OK","Corregir"))</f>
        <v>Corregir</v>
      </c>
      <c r="AA4269" s="42">
        <f>COUNTIF(Tabla2[APELLIDOS Y NOMBRES],Tabla2[[#This Row],[APELLIDOS Y NOMBRES]])</f>
        <v>0</v>
      </c>
      <c r="AB4269" s="42">
        <f>IF(Tabla2[[#This Row],[Trabajador]]&gt;1,1/Tabla2[[#This Row],[Trabajador]],Tabla2[[#This Row],[Trabajador]])</f>
        <v>0</v>
      </c>
      <c r="AC4269" t="str">
        <f>+IFERROR(IF(Tabla2[[#This Row],[FECHA CESE/BAJA]]="","No Aplica",IF(AND(MONTH(Tabla2[[#This Row],[FECHA CESE/BAJA]])=MONTH(TODAY()-30),YEAR(Tabla2[[#This Row],[FECHA CESE/BAJA]])=YEAR(TODAY())),MONTH(TODAY()-30)&amp;"-"&amp;YEAR(TODAY()),"Borrar")),"No aplica")</f>
        <v>No Aplica</v>
      </c>
      <c r="AD4269" t="str">
        <f>+IFERROR(IF(Tabla2[[#This Row],[FECHA INICIO DE LABORES EN OBRA]]="","No Aplica",IF(AND(MONTH(Tabla2[[#This Row],[FECHA INICIO DE LABORES EN OBRA]])=MONTH(TODAY()-30),YEAR(Tabla2[[#This Row],[FECHA INICIO DE LABORES EN OBRA]])=YEAR(TODAY())),MONTH(TODAY()-30)&amp;"-"&amp;YEAR(TODAY()),"No Aplica")),"No Aplica")</f>
        <v>No Aplica</v>
      </c>
    </row>
    <row r="4270" spans="1:30" x14ac:dyDescent="0.25">
      <c r="A4270" s="13"/>
      <c r="B4270" s="15"/>
      <c r="C4270" s="15"/>
      <c r="D4270" s="15"/>
      <c r="E4270" s="15"/>
      <c r="F4270" s="39"/>
      <c r="G4270" s="15"/>
      <c r="H4270" s="15"/>
      <c r="I4270" s="15"/>
      <c r="J4270" s="15"/>
      <c r="K4270" s="15"/>
      <c r="L4270" s="40"/>
      <c r="M4270" s="39"/>
      <c r="N4270" s="41"/>
      <c r="O4270" s="39"/>
      <c r="P4270" s="40"/>
      <c r="Q4270" s="40"/>
      <c r="R4270" s="40" t="str">
        <f>IFERROR(VLOOKUP(Tabla2[[#This Row],[CONTRATISTA PRNCIPAL]],Hoja1!$L$5:$M$9,2,FALSE),"CJV")</f>
        <v>CJV</v>
      </c>
      <c r="S4270" s="40" t="str">
        <f>IF(Tabla2[[#This Row],[EMPRESA]]=Tabla2[[#This Row],[CONTRATISTA PRNCIPAL]],"Principal","Secundaria")</f>
        <v>Principal</v>
      </c>
      <c r="T4270" s="42">
        <f>IFERROR(1/COUNTIF(Tabla2[CONTRATISTA PRNCIPAL],Tabla2[[#This Row],[CONTRATISTA PRNCIPAL]]),0)</f>
        <v>0</v>
      </c>
      <c r="U4270" s="43" t="str">
        <f>IF(((TODAY()-Tabla2[[#This Row],[FECHA NACIMIENTO]])/365)&lt;18,"Corregir", IF(((TODAY()-Tabla2[[#This Row],[FECHA NACIMIENTO]])/365)&gt;80, "Corregir",ROUNDDOWN(((TODAY()-Tabla2[[#This Row],[FECHA NACIMIENTO]])/365),0)))</f>
        <v>Corregir</v>
      </c>
      <c r="V42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0" s="44" t="str">
        <f>+IF(Tabla2[[#This Row],[Edad]]="Corregir","Corregir","Ok")</f>
        <v>Corregir</v>
      </c>
      <c r="X4270" s="42" t="str">
        <f>+IFERROR(VLOOKUP(Tabla2[[#This Row],[DISTRITO SEGÚN DNI]],Hoja1!$A$2:$B$32,2,FALSE),"No")</f>
        <v>No</v>
      </c>
      <c r="Y4270" s="42" t="str">
        <f>IF(OR(LOWER(Tabla2[[#This Row],[GENERO]])="masculino", LOWER(Tabla2[[#This Row],[GENERO]])="femenino"),"OK","Corregir")</f>
        <v>Corregir</v>
      </c>
      <c r="Z4270" s="42" t="str">
        <f>+IF(Tabla2[[#This Row],[Nro. DNI / CE]]="","Corregir",IF(LEN(Tabla2[[#This Row],[Nro. DNI / CE]])&gt;=8,"OK","Corregir"))</f>
        <v>Corregir</v>
      </c>
      <c r="AA4270" s="42">
        <f>COUNTIF(Tabla2[APELLIDOS Y NOMBRES],Tabla2[[#This Row],[APELLIDOS Y NOMBRES]])</f>
        <v>0</v>
      </c>
      <c r="AB4270" s="42">
        <f>IF(Tabla2[[#This Row],[Trabajador]]&gt;1,1/Tabla2[[#This Row],[Trabajador]],Tabla2[[#This Row],[Trabajador]])</f>
        <v>0</v>
      </c>
      <c r="AC4270" t="str">
        <f>+IFERROR(IF(Tabla2[[#This Row],[FECHA CESE/BAJA]]="","No Aplica",IF(AND(MONTH(Tabla2[[#This Row],[FECHA CESE/BAJA]])=MONTH(TODAY()-30),YEAR(Tabla2[[#This Row],[FECHA CESE/BAJA]])=YEAR(TODAY())),MONTH(TODAY()-30)&amp;"-"&amp;YEAR(TODAY()),"Borrar")),"No aplica")</f>
        <v>No Aplica</v>
      </c>
      <c r="AD4270" t="str">
        <f>+IFERROR(IF(Tabla2[[#This Row],[FECHA INICIO DE LABORES EN OBRA]]="","No Aplica",IF(AND(MONTH(Tabla2[[#This Row],[FECHA INICIO DE LABORES EN OBRA]])=MONTH(TODAY()-30),YEAR(Tabla2[[#This Row],[FECHA INICIO DE LABORES EN OBRA]])=YEAR(TODAY())),MONTH(TODAY()-30)&amp;"-"&amp;YEAR(TODAY()),"No Aplica")),"No Aplica")</f>
        <v>No Aplica</v>
      </c>
    </row>
    <row r="4271" spans="1:30" x14ac:dyDescent="0.25">
      <c r="A4271" s="13"/>
      <c r="B4271" s="15"/>
      <c r="C4271" s="15"/>
      <c r="D4271" s="15"/>
      <c r="E4271" s="15"/>
      <c r="F4271" s="39"/>
      <c r="G4271" s="15"/>
      <c r="H4271" s="15"/>
      <c r="I4271" s="15"/>
      <c r="J4271" s="15"/>
      <c r="K4271" s="15"/>
      <c r="L4271" s="40"/>
      <c r="M4271" s="39"/>
      <c r="N4271" s="41"/>
      <c r="O4271" s="39"/>
      <c r="P4271" s="40"/>
      <c r="Q4271" s="40"/>
      <c r="R4271" s="40" t="str">
        <f>IFERROR(VLOOKUP(Tabla2[[#This Row],[CONTRATISTA PRNCIPAL]],Hoja1!$L$5:$M$9,2,FALSE),"CJV")</f>
        <v>CJV</v>
      </c>
      <c r="S4271" s="40" t="str">
        <f>IF(Tabla2[[#This Row],[EMPRESA]]=Tabla2[[#This Row],[CONTRATISTA PRNCIPAL]],"Principal","Secundaria")</f>
        <v>Principal</v>
      </c>
      <c r="T4271" s="42">
        <f>IFERROR(1/COUNTIF(Tabla2[CONTRATISTA PRNCIPAL],Tabla2[[#This Row],[CONTRATISTA PRNCIPAL]]),0)</f>
        <v>0</v>
      </c>
      <c r="U4271" s="43" t="str">
        <f>IF(((TODAY()-Tabla2[[#This Row],[FECHA NACIMIENTO]])/365)&lt;18,"Corregir", IF(((TODAY()-Tabla2[[#This Row],[FECHA NACIMIENTO]])/365)&gt;80, "Corregir",ROUNDDOWN(((TODAY()-Tabla2[[#This Row],[FECHA NACIMIENTO]])/365),0)))</f>
        <v>Corregir</v>
      </c>
      <c r="V42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1" s="44" t="str">
        <f>+IF(Tabla2[[#This Row],[Edad]]="Corregir","Corregir","Ok")</f>
        <v>Corregir</v>
      </c>
      <c r="X4271" s="42" t="str">
        <f>+IFERROR(VLOOKUP(Tabla2[[#This Row],[DISTRITO SEGÚN DNI]],Hoja1!$A$2:$B$32,2,FALSE),"No")</f>
        <v>No</v>
      </c>
      <c r="Y4271" s="42" t="str">
        <f>IF(OR(LOWER(Tabla2[[#This Row],[GENERO]])="masculino", LOWER(Tabla2[[#This Row],[GENERO]])="femenino"),"OK","Corregir")</f>
        <v>Corregir</v>
      </c>
      <c r="Z4271" s="42" t="str">
        <f>+IF(Tabla2[[#This Row],[Nro. DNI / CE]]="","Corregir",IF(LEN(Tabla2[[#This Row],[Nro. DNI / CE]])&gt;=8,"OK","Corregir"))</f>
        <v>Corregir</v>
      </c>
      <c r="AA4271" s="42">
        <f>COUNTIF(Tabla2[APELLIDOS Y NOMBRES],Tabla2[[#This Row],[APELLIDOS Y NOMBRES]])</f>
        <v>0</v>
      </c>
      <c r="AB4271" s="42">
        <f>IF(Tabla2[[#This Row],[Trabajador]]&gt;1,1/Tabla2[[#This Row],[Trabajador]],Tabla2[[#This Row],[Trabajador]])</f>
        <v>0</v>
      </c>
      <c r="AC4271" t="str">
        <f>+IFERROR(IF(Tabla2[[#This Row],[FECHA CESE/BAJA]]="","No Aplica",IF(AND(MONTH(Tabla2[[#This Row],[FECHA CESE/BAJA]])=MONTH(TODAY()-30),YEAR(Tabla2[[#This Row],[FECHA CESE/BAJA]])=YEAR(TODAY())),MONTH(TODAY()-30)&amp;"-"&amp;YEAR(TODAY()),"Borrar")),"No aplica")</f>
        <v>No Aplica</v>
      </c>
      <c r="AD4271" t="str">
        <f>+IFERROR(IF(Tabla2[[#This Row],[FECHA INICIO DE LABORES EN OBRA]]="","No Aplica",IF(AND(MONTH(Tabla2[[#This Row],[FECHA INICIO DE LABORES EN OBRA]])=MONTH(TODAY()-30),YEAR(Tabla2[[#This Row],[FECHA INICIO DE LABORES EN OBRA]])=YEAR(TODAY())),MONTH(TODAY()-30)&amp;"-"&amp;YEAR(TODAY()),"No Aplica")),"No Aplica")</f>
        <v>No Aplica</v>
      </c>
    </row>
    <row r="4272" spans="1:30" x14ac:dyDescent="0.25">
      <c r="A4272" s="13"/>
      <c r="B4272" s="15"/>
      <c r="C4272" s="15"/>
      <c r="D4272" s="15"/>
      <c r="E4272" s="15"/>
      <c r="F4272" s="39"/>
      <c r="G4272" s="15"/>
      <c r="H4272" s="15"/>
      <c r="I4272" s="15"/>
      <c r="J4272" s="15"/>
      <c r="K4272" s="15"/>
      <c r="L4272" s="40"/>
      <c r="M4272" s="39"/>
      <c r="N4272" s="41"/>
      <c r="O4272" s="39"/>
      <c r="P4272" s="40"/>
      <c r="Q4272" s="40"/>
      <c r="R4272" s="40" t="str">
        <f>IFERROR(VLOOKUP(Tabla2[[#This Row],[CONTRATISTA PRNCIPAL]],Hoja1!$L$5:$M$9,2,FALSE),"CJV")</f>
        <v>CJV</v>
      </c>
      <c r="S4272" s="40" t="str">
        <f>IF(Tabla2[[#This Row],[EMPRESA]]=Tabla2[[#This Row],[CONTRATISTA PRNCIPAL]],"Principal","Secundaria")</f>
        <v>Principal</v>
      </c>
      <c r="T4272" s="42">
        <f>IFERROR(1/COUNTIF(Tabla2[CONTRATISTA PRNCIPAL],Tabla2[[#This Row],[CONTRATISTA PRNCIPAL]]),0)</f>
        <v>0</v>
      </c>
      <c r="U4272" s="43" t="str">
        <f>IF(((TODAY()-Tabla2[[#This Row],[FECHA NACIMIENTO]])/365)&lt;18,"Corregir", IF(((TODAY()-Tabla2[[#This Row],[FECHA NACIMIENTO]])/365)&gt;80, "Corregir",ROUNDDOWN(((TODAY()-Tabla2[[#This Row],[FECHA NACIMIENTO]])/365),0)))</f>
        <v>Corregir</v>
      </c>
      <c r="V42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2" s="44" t="str">
        <f>+IF(Tabla2[[#This Row],[Edad]]="Corregir","Corregir","Ok")</f>
        <v>Corregir</v>
      </c>
      <c r="X4272" s="42" t="str">
        <f>+IFERROR(VLOOKUP(Tabla2[[#This Row],[DISTRITO SEGÚN DNI]],Hoja1!$A$2:$B$32,2,FALSE),"No")</f>
        <v>No</v>
      </c>
      <c r="Y4272" s="42" t="str">
        <f>IF(OR(LOWER(Tabla2[[#This Row],[GENERO]])="masculino", LOWER(Tabla2[[#This Row],[GENERO]])="femenino"),"OK","Corregir")</f>
        <v>Corregir</v>
      </c>
      <c r="Z4272" s="42" t="str">
        <f>+IF(Tabla2[[#This Row],[Nro. DNI / CE]]="","Corregir",IF(LEN(Tabla2[[#This Row],[Nro. DNI / CE]])&gt;=8,"OK","Corregir"))</f>
        <v>Corregir</v>
      </c>
      <c r="AA4272" s="42">
        <f>COUNTIF(Tabla2[APELLIDOS Y NOMBRES],Tabla2[[#This Row],[APELLIDOS Y NOMBRES]])</f>
        <v>0</v>
      </c>
      <c r="AB4272" s="42">
        <f>IF(Tabla2[[#This Row],[Trabajador]]&gt;1,1/Tabla2[[#This Row],[Trabajador]],Tabla2[[#This Row],[Trabajador]])</f>
        <v>0</v>
      </c>
      <c r="AC4272" t="str">
        <f>+IFERROR(IF(Tabla2[[#This Row],[FECHA CESE/BAJA]]="","No Aplica",IF(AND(MONTH(Tabla2[[#This Row],[FECHA CESE/BAJA]])=MONTH(TODAY()-30),YEAR(Tabla2[[#This Row],[FECHA CESE/BAJA]])=YEAR(TODAY())),MONTH(TODAY()-30)&amp;"-"&amp;YEAR(TODAY()),"Borrar")),"No aplica")</f>
        <v>No Aplica</v>
      </c>
      <c r="AD4272" t="str">
        <f>+IFERROR(IF(Tabla2[[#This Row],[FECHA INICIO DE LABORES EN OBRA]]="","No Aplica",IF(AND(MONTH(Tabla2[[#This Row],[FECHA INICIO DE LABORES EN OBRA]])=MONTH(TODAY()-30),YEAR(Tabla2[[#This Row],[FECHA INICIO DE LABORES EN OBRA]])=YEAR(TODAY())),MONTH(TODAY()-30)&amp;"-"&amp;YEAR(TODAY()),"No Aplica")),"No Aplica")</f>
        <v>No Aplica</v>
      </c>
    </row>
    <row r="4273" spans="1:30" x14ac:dyDescent="0.25">
      <c r="A4273" s="13"/>
      <c r="B4273" s="15"/>
      <c r="C4273" s="15"/>
      <c r="D4273" s="15"/>
      <c r="E4273" s="15"/>
      <c r="F4273" s="39"/>
      <c r="G4273" s="15"/>
      <c r="H4273" s="15"/>
      <c r="I4273" s="15"/>
      <c r="J4273" s="15"/>
      <c r="K4273" s="15"/>
      <c r="L4273" s="40"/>
      <c r="M4273" s="39"/>
      <c r="N4273" s="41"/>
      <c r="O4273" s="39"/>
      <c r="P4273" s="40"/>
      <c r="Q4273" s="40"/>
      <c r="R4273" s="40" t="str">
        <f>IFERROR(VLOOKUP(Tabla2[[#This Row],[CONTRATISTA PRNCIPAL]],Hoja1!$L$5:$M$9,2,FALSE),"CJV")</f>
        <v>CJV</v>
      </c>
      <c r="S4273" s="40" t="str">
        <f>IF(Tabla2[[#This Row],[EMPRESA]]=Tabla2[[#This Row],[CONTRATISTA PRNCIPAL]],"Principal","Secundaria")</f>
        <v>Principal</v>
      </c>
      <c r="T4273" s="42">
        <f>IFERROR(1/COUNTIF(Tabla2[CONTRATISTA PRNCIPAL],Tabla2[[#This Row],[CONTRATISTA PRNCIPAL]]),0)</f>
        <v>0</v>
      </c>
      <c r="U4273" s="43" t="str">
        <f>IF(((TODAY()-Tabla2[[#This Row],[FECHA NACIMIENTO]])/365)&lt;18,"Corregir", IF(((TODAY()-Tabla2[[#This Row],[FECHA NACIMIENTO]])/365)&gt;80, "Corregir",ROUNDDOWN(((TODAY()-Tabla2[[#This Row],[FECHA NACIMIENTO]])/365),0)))</f>
        <v>Corregir</v>
      </c>
      <c r="V42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3" s="44" t="str">
        <f>+IF(Tabla2[[#This Row],[Edad]]="Corregir","Corregir","Ok")</f>
        <v>Corregir</v>
      </c>
      <c r="X4273" s="42" t="str">
        <f>+IFERROR(VLOOKUP(Tabla2[[#This Row],[DISTRITO SEGÚN DNI]],Hoja1!$A$2:$B$32,2,FALSE),"No")</f>
        <v>No</v>
      </c>
      <c r="Y4273" s="42" t="str">
        <f>IF(OR(LOWER(Tabla2[[#This Row],[GENERO]])="masculino", LOWER(Tabla2[[#This Row],[GENERO]])="femenino"),"OK","Corregir")</f>
        <v>Corregir</v>
      </c>
      <c r="Z4273" s="42" t="str">
        <f>+IF(Tabla2[[#This Row],[Nro. DNI / CE]]="","Corregir",IF(LEN(Tabla2[[#This Row],[Nro. DNI / CE]])&gt;=8,"OK","Corregir"))</f>
        <v>Corregir</v>
      </c>
      <c r="AA4273" s="42">
        <f>COUNTIF(Tabla2[APELLIDOS Y NOMBRES],Tabla2[[#This Row],[APELLIDOS Y NOMBRES]])</f>
        <v>0</v>
      </c>
      <c r="AB4273" s="42">
        <f>IF(Tabla2[[#This Row],[Trabajador]]&gt;1,1/Tabla2[[#This Row],[Trabajador]],Tabla2[[#This Row],[Trabajador]])</f>
        <v>0</v>
      </c>
      <c r="AC4273" t="str">
        <f>+IFERROR(IF(Tabla2[[#This Row],[FECHA CESE/BAJA]]="","No Aplica",IF(AND(MONTH(Tabla2[[#This Row],[FECHA CESE/BAJA]])=MONTH(TODAY()-30),YEAR(Tabla2[[#This Row],[FECHA CESE/BAJA]])=YEAR(TODAY())),MONTH(TODAY()-30)&amp;"-"&amp;YEAR(TODAY()),"Borrar")),"No aplica")</f>
        <v>No Aplica</v>
      </c>
      <c r="AD4273" t="str">
        <f>+IFERROR(IF(Tabla2[[#This Row],[FECHA INICIO DE LABORES EN OBRA]]="","No Aplica",IF(AND(MONTH(Tabla2[[#This Row],[FECHA INICIO DE LABORES EN OBRA]])=MONTH(TODAY()-30),YEAR(Tabla2[[#This Row],[FECHA INICIO DE LABORES EN OBRA]])=YEAR(TODAY())),MONTH(TODAY()-30)&amp;"-"&amp;YEAR(TODAY()),"No Aplica")),"No Aplica")</f>
        <v>No Aplica</v>
      </c>
    </row>
    <row r="4274" spans="1:30" x14ac:dyDescent="0.25">
      <c r="A4274" s="13"/>
      <c r="B4274" s="15"/>
      <c r="C4274" s="15"/>
      <c r="D4274" s="15"/>
      <c r="E4274" s="15"/>
      <c r="F4274" s="39"/>
      <c r="G4274" s="15"/>
      <c r="H4274" s="15"/>
      <c r="I4274" s="15"/>
      <c r="J4274" s="15"/>
      <c r="K4274" s="15"/>
      <c r="L4274" s="40"/>
      <c r="M4274" s="39"/>
      <c r="N4274" s="41"/>
      <c r="O4274" s="39"/>
      <c r="P4274" s="40"/>
      <c r="Q4274" s="40"/>
      <c r="R4274" s="40" t="str">
        <f>IFERROR(VLOOKUP(Tabla2[[#This Row],[CONTRATISTA PRNCIPAL]],Hoja1!$L$5:$M$9,2,FALSE),"CJV")</f>
        <v>CJV</v>
      </c>
      <c r="S4274" s="40" t="str">
        <f>IF(Tabla2[[#This Row],[EMPRESA]]=Tabla2[[#This Row],[CONTRATISTA PRNCIPAL]],"Principal","Secundaria")</f>
        <v>Principal</v>
      </c>
      <c r="T4274" s="42">
        <f>IFERROR(1/COUNTIF(Tabla2[CONTRATISTA PRNCIPAL],Tabla2[[#This Row],[CONTRATISTA PRNCIPAL]]),0)</f>
        <v>0</v>
      </c>
      <c r="U4274" s="43" t="str">
        <f>IF(((TODAY()-Tabla2[[#This Row],[FECHA NACIMIENTO]])/365)&lt;18,"Corregir", IF(((TODAY()-Tabla2[[#This Row],[FECHA NACIMIENTO]])/365)&gt;80, "Corregir",ROUNDDOWN(((TODAY()-Tabla2[[#This Row],[FECHA NACIMIENTO]])/365),0)))</f>
        <v>Corregir</v>
      </c>
      <c r="V42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4" s="44" t="str">
        <f>+IF(Tabla2[[#This Row],[Edad]]="Corregir","Corregir","Ok")</f>
        <v>Corregir</v>
      </c>
      <c r="X4274" s="42" t="str">
        <f>+IFERROR(VLOOKUP(Tabla2[[#This Row],[DISTRITO SEGÚN DNI]],Hoja1!$A$2:$B$32,2,FALSE),"No")</f>
        <v>No</v>
      </c>
      <c r="Y4274" s="42" t="str">
        <f>IF(OR(LOWER(Tabla2[[#This Row],[GENERO]])="masculino", LOWER(Tabla2[[#This Row],[GENERO]])="femenino"),"OK","Corregir")</f>
        <v>Corregir</v>
      </c>
      <c r="Z4274" s="42" t="str">
        <f>+IF(Tabla2[[#This Row],[Nro. DNI / CE]]="","Corregir",IF(LEN(Tabla2[[#This Row],[Nro. DNI / CE]])&gt;=8,"OK","Corregir"))</f>
        <v>Corregir</v>
      </c>
      <c r="AA4274" s="42">
        <f>COUNTIF(Tabla2[APELLIDOS Y NOMBRES],Tabla2[[#This Row],[APELLIDOS Y NOMBRES]])</f>
        <v>0</v>
      </c>
      <c r="AB4274" s="42">
        <f>IF(Tabla2[[#This Row],[Trabajador]]&gt;1,1/Tabla2[[#This Row],[Trabajador]],Tabla2[[#This Row],[Trabajador]])</f>
        <v>0</v>
      </c>
      <c r="AC4274" t="str">
        <f>+IFERROR(IF(Tabla2[[#This Row],[FECHA CESE/BAJA]]="","No Aplica",IF(AND(MONTH(Tabla2[[#This Row],[FECHA CESE/BAJA]])=MONTH(TODAY()-30),YEAR(Tabla2[[#This Row],[FECHA CESE/BAJA]])=YEAR(TODAY())),MONTH(TODAY()-30)&amp;"-"&amp;YEAR(TODAY()),"Borrar")),"No aplica")</f>
        <v>No Aplica</v>
      </c>
      <c r="AD4274" t="str">
        <f>+IFERROR(IF(Tabla2[[#This Row],[FECHA INICIO DE LABORES EN OBRA]]="","No Aplica",IF(AND(MONTH(Tabla2[[#This Row],[FECHA INICIO DE LABORES EN OBRA]])=MONTH(TODAY()-30),YEAR(Tabla2[[#This Row],[FECHA INICIO DE LABORES EN OBRA]])=YEAR(TODAY())),MONTH(TODAY()-30)&amp;"-"&amp;YEAR(TODAY()),"No Aplica")),"No Aplica")</f>
        <v>No Aplica</v>
      </c>
    </row>
    <row r="4275" spans="1:30" x14ac:dyDescent="0.25">
      <c r="A4275" s="13"/>
      <c r="B4275" s="15"/>
      <c r="C4275" s="15"/>
      <c r="D4275" s="15"/>
      <c r="E4275" s="15"/>
      <c r="F4275" s="39"/>
      <c r="G4275" s="15"/>
      <c r="H4275" s="15"/>
      <c r="I4275" s="15"/>
      <c r="J4275" s="15"/>
      <c r="K4275" s="15"/>
      <c r="L4275" s="40"/>
      <c r="M4275" s="39"/>
      <c r="N4275" s="41"/>
      <c r="O4275" s="39"/>
      <c r="P4275" s="40"/>
      <c r="Q4275" s="40"/>
      <c r="R4275" s="40" t="str">
        <f>IFERROR(VLOOKUP(Tabla2[[#This Row],[CONTRATISTA PRNCIPAL]],Hoja1!$L$5:$M$9,2,FALSE),"CJV")</f>
        <v>CJV</v>
      </c>
      <c r="S4275" s="40" t="str">
        <f>IF(Tabla2[[#This Row],[EMPRESA]]=Tabla2[[#This Row],[CONTRATISTA PRNCIPAL]],"Principal","Secundaria")</f>
        <v>Principal</v>
      </c>
      <c r="T4275" s="42">
        <f>IFERROR(1/COUNTIF(Tabla2[CONTRATISTA PRNCIPAL],Tabla2[[#This Row],[CONTRATISTA PRNCIPAL]]),0)</f>
        <v>0</v>
      </c>
      <c r="U4275" s="43" t="str">
        <f>IF(((TODAY()-Tabla2[[#This Row],[FECHA NACIMIENTO]])/365)&lt;18,"Corregir", IF(((TODAY()-Tabla2[[#This Row],[FECHA NACIMIENTO]])/365)&gt;80, "Corregir",ROUNDDOWN(((TODAY()-Tabla2[[#This Row],[FECHA NACIMIENTO]])/365),0)))</f>
        <v>Corregir</v>
      </c>
      <c r="V42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5" s="44" t="str">
        <f>+IF(Tabla2[[#This Row],[Edad]]="Corregir","Corregir","Ok")</f>
        <v>Corregir</v>
      </c>
      <c r="X4275" s="42" t="str">
        <f>+IFERROR(VLOOKUP(Tabla2[[#This Row],[DISTRITO SEGÚN DNI]],Hoja1!$A$2:$B$32,2,FALSE),"No")</f>
        <v>No</v>
      </c>
      <c r="Y4275" s="42" t="str">
        <f>IF(OR(LOWER(Tabla2[[#This Row],[GENERO]])="masculino", LOWER(Tabla2[[#This Row],[GENERO]])="femenino"),"OK","Corregir")</f>
        <v>Corregir</v>
      </c>
      <c r="Z4275" s="42" t="str">
        <f>+IF(Tabla2[[#This Row],[Nro. DNI / CE]]="","Corregir",IF(LEN(Tabla2[[#This Row],[Nro. DNI / CE]])&gt;=8,"OK","Corregir"))</f>
        <v>Corregir</v>
      </c>
      <c r="AA4275" s="42">
        <f>COUNTIF(Tabla2[APELLIDOS Y NOMBRES],Tabla2[[#This Row],[APELLIDOS Y NOMBRES]])</f>
        <v>0</v>
      </c>
      <c r="AB4275" s="42">
        <f>IF(Tabla2[[#This Row],[Trabajador]]&gt;1,1/Tabla2[[#This Row],[Trabajador]],Tabla2[[#This Row],[Trabajador]])</f>
        <v>0</v>
      </c>
      <c r="AC4275" t="str">
        <f>+IFERROR(IF(Tabla2[[#This Row],[FECHA CESE/BAJA]]="","No Aplica",IF(AND(MONTH(Tabla2[[#This Row],[FECHA CESE/BAJA]])=MONTH(TODAY()-30),YEAR(Tabla2[[#This Row],[FECHA CESE/BAJA]])=YEAR(TODAY())),MONTH(TODAY()-30)&amp;"-"&amp;YEAR(TODAY()),"Borrar")),"No aplica")</f>
        <v>No Aplica</v>
      </c>
      <c r="AD4275" t="str">
        <f>+IFERROR(IF(Tabla2[[#This Row],[FECHA INICIO DE LABORES EN OBRA]]="","No Aplica",IF(AND(MONTH(Tabla2[[#This Row],[FECHA INICIO DE LABORES EN OBRA]])=MONTH(TODAY()-30),YEAR(Tabla2[[#This Row],[FECHA INICIO DE LABORES EN OBRA]])=YEAR(TODAY())),MONTH(TODAY()-30)&amp;"-"&amp;YEAR(TODAY()),"No Aplica")),"No Aplica")</f>
        <v>No Aplica</v>
      </c>
    </row>
    <row r="4276" spans="1:30" x14ac:dyDescent="0.25">
      <c r="A4276" s="13"/>
      <c r="B4276" s="15"/>
      <c r="C4276" s="15"/>
      <c r="D4276" s="15"/>
      <c r="E4276" s="15"/>
      <c r="F4276" s="39"/>
      <c r="G4276" s="15"/>
      <c r="H4276" s="15"/>
      <c r="I4276" s="15"/>
      <c r="J4276" s="15"/>
      <c r="K4276" s="15"/>
      <c r="L4276" s="40"/>
      <c r="M4276" s="39"/>
      <c r="N4276" s="41"/>
      <c r="O4276" s="39"/>
      <c r="P4276" s="40"/>
      <c r="Q4276" s="40"/>
      <c r="R4276" s="40" t="str">
        <f>IFERROR(VLOOKUP(Tabla2[[#This Row],[CONTRATISTA PRNCIPAL]],Hoja1!$L$5:$M$9,2,FALSE),"CJV")</f>
        <v>CJV</v>
      </c>
      <c r="S4276" s="40" t="str">
        <f>IF(Tabla2[[#This Row],[EMPRESA]]=Tabla2[[#This Row],[CONTRATISTA PRNCIPAL]],"Principal","Secundaria")</f>
        <v>Principal</v>
      </c>
      <c r="T4276" s="42">
        <f>IFERROR(1/COUNTIF(Tabla2[CONTRATISTA PRNCIPAL],Tabla2[[#This Row],[CONTRATISTA PRNCIPAL]]),0)</f>
        <v>0</v>
      </c>
      <c r="U4276" s="43" t="str">
        <f>IF(((TODAY()-Tabla2[[#This Row],[FECHA NACIMIENTO]])/365)&lt;18,"Corregir", IF(((TODAY()-Tabla2[[#This Row],[FECHA NACIMIENTO]])/365)&gt;80, "Corregir",ROUNDDOWN(((TODAY()-Tabla2[[#This Row],[FECHA NACIMIENTO]])/365),0)))</f>
        <v>Corregir</v>
      </c>
      <c r="V42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6" s="44" t="str">
        <f>+IF(Tabla2[[#This Row],[Edad]]="Corregir","Corregir","Ok")</f>
        <v>Corregir</v>
      </c>
      <c r="X4276" s="42" t="str">
        <f>+IFERROR(VLOOKUP(Tabla2[[#This Row],[DISTRITO SEGÚN DNI]],Hoja1!$A$2:$B$32,2,FALSE),"No")</f>
        <v>No</v>
      </c>
      <c r="Y4276" s="42" t="str">
        <f>IF(OR(LOWER(Tabla2[[#This Row],[GENERO]])="masculino", LOWER(Tabla2[[#This Row],[GENERO]])="femenino"),"OK","Corregir")</f>
        <v>Corregir</v>
      </c>
      <c r="Z4276" s="42" t="str">
        <f>+IF(Tabla2[[#This Row],[Nro. DNI / CE]]="","Corregir",IF(LEN(Tabla2[[#This Row],[Nro. DNI / CE]])&gt;=8,"OK","Corregir"))</f>
        <v>Corregir</v>
      </c>
      <c r="AA4276" s="42">
        <f>COUNTIF(Tabla2[APELLIDOS Y NOMBRES],Tabla2[[#This Row],[APELLIDOS Y NOMBRES]])</f>
        <v>0</v>
      </c>
      <c r="AB4276" s="42">
        <f>IF(Tabla2[[#This Row],[Trabajador]]&gt;1,1/Tabla2[[#This Row],[Trabajador]],Tabla2[[#This Row],[Trabajador]])</f>
        <v>0</v>
      </c>
      <c r="AC4276" t="str">
        <f>+IFERROR(IF(Tabla2[[#This Row],[FECHA CESE/BAJA]]="","No Aplica",IF(AND(MONTH(Tabla2[[#This Row],[FECHA CESE/BAJA]])=MONTH(TODAY()-30),YEAR(Tabla2[[#This Row],[FECHA CESE/BAJA]])=YEAR(TODAY())),MONTH(TODAY()-30)&amp;"-"&amp;YEAR(TODAY()),"Borrar")),"No aplica")</f>
        <v>No Aplica</v>
      </c>
      <c r="AD4276" t="str">
        <f>+IFERROR(IF(Tabla2[[#This Row],[FECHA INICIO DE LABORES EN OBRA]]="","No Aplica",IF(AND(MONTH(Tabla2[[#This Row],[FECHA INICIO DE LABORES EN OBRA]])=MONTH(TODAY()-30),YEAR(Tabla2[[#This Row],[FECHA INICIO DE LABORES EN OBRA]])=YEAR(TODAY())),MONTH(TODAY()-30)&amp;"-"&amp;YEAR(TODAY()),"No Aplica")),"No Aplica")</f>
        <v>No Aplica</v>
      </c>
    </row>
    <row r="4277" spans="1:30" x14ac:dyDescent="0.25">
      <c r="A4277" s="13"/>
      <c r="B4277" s="15"/>
      <c r="C4277" s="15"/>
      <c r="D4277" s="15"/>
      <c r="E4277" s="15"/>
      <c r="F4277" s="39"/>
      <c r="G4277" s="15"/>
      <c r="H4277" s="15"/>
      <c r="I4277" s="15"/>
      <c r="J4277" s="15"/>
      <c r="K4277" s="15"/>
      <c r="L4277" s="40"/>
      <c r="M4277" s="39"/>
      <c r="N4277" s="41"/>
      <c r="O4277" s="39"/>
      <c r="P4277" s="40"/>
      <c r="Q4277" s="40"/>
      <c r="R4277" s="40" t="str">
        <f>IFERROR(VLOOKUP(Tabla2[[#This Row],[CONTRATISTA PRNCIPAL]],Hoja1!$L$5:$M$9,2,FALSE),"CJV")</f>
        <v>CJV</v>
      </c>
      <c r="S4277" s="40" t="str">
        <f>IF(Tabla2[[#This Row],[EMPRESA]]=Tabla2[[#This Row],[CONTRATISTA PRNCIPAL]],"Principal","Secundaria")</f>
        <v>Principal</v>
      </c>
      <c r="T4277" s="42">
        <f>IFERROR(1/COUNTIF(Tabla2[CONTRATISTA PRNCIPAL],Tabla2[[#This Row],[CONTRATISTA PRNCIPAL]]),0)</f>
        <v>0</v>
      </c>
      <c r="U4277" s="43" t="str">
        <f>IF(((TODAY()-Tabla2[[#This Row],[FECHA NACIMIENTO]])/365)&lt;18,"Corregir", IF(((TODAY()-Tabla2[[#This Row],[FECHA NACIMIENTO]])/365)&gt;80, "Corregir",ROUNDDOWN(((TODAY()-Tabla2[[#This Row],[FECHA NACIMIENTO]])/365),0)))</f>
        <v>Corregir</v>
      </c>
      <c r="V42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7" s="44" t="str">
        <f>+IF(Tabla2[[#This Row],[Edad]]="Corregir","Corregir","Ok")</f>
        <v>Corregir</v>
      </c>
      <c r="X4277" s="42" t="str">
        <f>+IFERROR(VLOOKUP(Tabla2[[#This Row],[DISTRITO SEGÚN DNI]],Hoja1!$A$2:$B$32,2,FALSE),"No")</f>
        <v>No</v>
      </c>
      <c r="Y4277" s="42" t="str">
        <f>IF(OR(LOWER(Tabla2[[#This Row],[GENERO]])="masculino", LOWER(Tabla2[[#This Row],[GENERO]])="femenino"),"OK","Corregir")</f>
        <v>Corregir</v>
      </c>
      <c r="Z4277" s="42" t="str">
        <f>+IF(Tabla2[[#This Row],[Nro. DNI / CE]]="","Corregir",IF(LEN(Tabla2[[#This Row],[Nro. DNI / CE]])&gt;=8,"OK","Corregir"))</f>
        <v>Corregir</v>
      </c>
      <c r="AA4277" s="42">
        <f>COUNTIF(Tabla2[APELLIDOS Y NOMBRES],Tabla2[[#This Row],[APELLIDOS Y NOMBRES]])</f>
        <v>0</v>
      </c>
      <c r="AB4277" s="42">
        <f>IF(Tabla2[[#This Row],[Trabajador]]&gt;1,1/Tabla2[[#This Row],[Trabajador]],Tabla2[[#This Row],[Trabajador]])</f>
        <v>0</v>
      </c>
      <c r="AC4277" t="str">
        <f>+IFERROR(IF(Tabla2[[#This Row],[FECHA CESE/BAJA]]="","No Aplica",IF(AND(MONTH(Tabla2[[#This Row],[FECHA CESE/BAJA]])=MONTH(TODAY()-30),YEAR(Tabla2[[#This Row],[FECHA CESE/BAJA]])=YEAR(TODAY())),MONTH(TODAY()-30)&amp;"-"&amp;YEAR(TODAY()),"Borrar")),"No aplica")</f>
        <v>No Aplica</v>
      </c>
      <c r="AD4277" t="str">
        <f>+IFERROR(IF(Tabla2[[#This Row],[FECHA INICIO DE LABORES EN OBRA]]="","No Aplica",IF(AND(MONTH(Tabla2[[#This Row],[FECHA INICIO DE LABORES EN OBRA]])=MONTH(TODAY()-30),YEAR(Tabla2[[#This Row],[FECHA INICIO DE LABORES EN OBRA]])=YEAR(TODAY())),MONTH(TODAY()-30)&amp;"-"&amp;YEAR(TODAY()),"No Aplica")),"No Aplica")</f>
        <v>No Aplica</v>
      </c>
    </row>
    <row r="4278" spans="1:30" x14ac:dyDescent="0.25">
      <c r="A4278" s="13"/>
      <c r="B4278" s="15"/>
      <c r="C4278" s="15"/>
      <c r="D4278" s="15"/>
      <c r="E4278" s="15"/>
      <c r="F4278" s="39"/>
      <c r="G4278" s="15"/>
      <c r="H4278" s="15"/>
      <c r="I4278" s="15"/>
      <c r="J4278" s="15"/>
      <c r="K4278" s="15"/>
      <c r="L4278" s="40"/>
      <c r="M4278" s="39"/>
      <c r="N4278" s="41"/>
      <c r="O4278" s="39"/>
      <c r="P4278" s="40"/>
      <c r="Q4278" s="40"/>
      <c r="R4278" s="40" t="str">
        <f>IFERROR(VLOOKUP(Tabla2[[#This Row],[CONTRATISTA PRNCIPAL]],Hoja1!$L$5:$M$9,2,FALSE),"CJV")</f>
        <v>CJV</v>
      </c>
      <c r="S4278" s="40" t="str">
        <f>IF(Tabla2[[#This Row],[EMPRESA]]=Tabla2[[#This Row],[CONTRATISTA PRNCIPAL]],"Principal","Secundaria")</f>
        <v>Principal</v>
      </c>
      <c r="T4278" s="42">
        <f>IFERROR(1/COUNTIF(Tabla2[CONTRATISTA PRNCIPAL],Tabla2[[#This Row],[CONTRATISTA PRNCIPAL]]),0)</f>
        <v>0</v>
      </c>
      <c r="U4278" s="43" t="str">
        <f>IF(((TODAY()-Tabla2[[#This Row],[FECHA NACIMIENTO]])/365)&lt;18,"Corregir", IF(((TODAY()-Tabla2[[#This Row],[FECHA NACIMIENTO]])/365)&gt;80, "Corregir",ROUNDDOWN(((TODAY()-Tabla2[[#This Row],[FECHA NACIMIENTO]])/365),0)))</f>
        <v>Corregir</v>
      </c>
      <c r="V42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8" s="44" t="str">
        <f>+IF(Tabla2[[#This Row],[Edad]]="Corregir","Corregir","Ok")</f>
        <v>Corregir</v>
      </c>
      <c r="X4278" s="42" t="str">
        <f>+IFERROR(VLOOKUP(Tabla2[[#This Row],[DISTRITO SEGÚN DNI]],Hoja1!$A$2:$B$32,2,FALSE),"No")</f>
        <v>No</v>
      </c>
      <c r="Y4278" s="42" t="str">
        <f>IF(OR(LOWER(Tabla2[[#This Row],[GENERO]])="masculino", LOWER(Tabla2[[#This Row],[GENERO]])="femenino"),"OK","Corregir")</f>
        <v>Corregir</v>
      </c>
      <c r="Z4278" s="42" t="str">
        <f>+IF(Tabla2[[#This Row],[Nro. DNI / CE]]="","Corregir",IF(LEN(Tabla2[[#This Row],[Nro. DNI / CE]])&gt;=8,"OK","Corregir"))</f>
        <v>Corregir</v>
      </c>
      <c r="AA4278" s="42">
        <f>COUNTIF(Tabla2[APELLIDOS Y NOMBRES],Tabla2[[#This Row],[APELLIDOS Y NOMBRES]])</f>
        <v>0</v>
      </c>
      <c r="AB4278" s="42">
        <f>IF(Tabla2[[#This Row],[Trabajador]]&gt;1,1/Tabla2[[#This Row],[Trabajador]],Tabla2[[#This Row],[Trabajador]])</f>
        <v>0</v>
      </c>
      <c r="AC4278" t="str">
        <f>+IFERROR(IF(Tabla2[[#This Row],[FECHA CESE/BAJA]]="","No Aplica",IF(AND(MONTH(Tabla2[[#This Row],[FECHA CESE/BAJA]])=MONTH(TODAY()-30),YEAR(Tabla2[[#This Row],[FECHA CESE/BAJA]])=YEAR(TODAY())),MONTH(TODAY()-30)&amp;"-"&amp;YEAR(TODAY()),"Borrar")),"No aplica")</f>
        <v>No Aplica</v>
      </c>
      <c r="AD4278" t="str">
        <f>+IFERROR(IF(Tabla2[[#This Row],[FECHA INICIO DE LABORES EN OBRA]]="","No Aplica",IF(AND(MONTH(Tabla2[[#This Row],[FECHA INICIO DE LABORES EN OBRA]])=MONTH(TODAY()-30),YEAR(Tabla2[[#This Row],[FECHA INICIO DE LABORES EN OBRA]])=YEAR(TODAY())),MONTH(TODAY()-30)&amp;"-"&amp;YEAR(TODAY()),"No Aplica")),"No Aplica")</f>
        <v>No Aplica</v>
      </c>
    </row>
    <row r="4279" spans="1:30" x14ac:dyDescent="0.25">
      <c r="A4279" s="13"/>
      <c r="B4279" s="15"/>
      <c r="C4279" s="15"/>
      <c r="D4279" s="15"/>
      <c r="E4279" s="15"/>
      <c r="F4279" s="39"/>
      <c r="G4279" s="15"/>
      <c r="H4279" s="15"/>
      <c r="I4279" s="15"/>
      <c r="J4279" s="15"/>
      <c r="K4279" s="15"/>
      <c r="L4279" s="40"/>
      <c r="M4279" s="39"/>
      <c r="N4279" s="41"/>
      <c r="O4279" s="39"/>
      <c r="P4279" s="40"/>
      <c r="Q4279" s="40"/>
      <c r="R4279" s="40" t="str">
        <f>IFERROR(VLOOKUP(Tabla2[[#This Row],[CONTRATISTA PRNCIPAL]],Hoja1!$L$5:$M$9,2,FALSE),"CJV")</f>
        <v>CJV</v>
      </c>
      <c r="S4279" s="40" t="str">
        <f>IF(Tabla2[[#This Row],[EMPRESA]]=Tabla2[[#This Row],[CONTRATISTA PRNCIPAL]],"Principal","Secundaria")</f>
        <v>Principal</v>
      </c>
      <c r="T4279" s="42">
        <f>IFERROR(1/COUNTIF(Tabla2[CONTRATISTA PRNCIPAL],Tabla2[[#This Row],[CONTRATISTA PRNCIPAL]]),0)</f>
        <v>0</v>
      </c>
      <c r="U4279" s="43" t="str">
        <f>IF(((TODAY()-Tabla2[[#This Row],[FECHA NACIMIENTO]])/365)&lt;18,"Corregir", IF(((TODAY()-Tabla2[[#This Row],[FECHA NACIMIENTO]])/365)&gt;80, "Corregir",ROUNDDOWN(((TODAY()-Tabla2[[#This Row],[FECHA NACIMIENTO]])/365),0)))</f>
        <v>Corregir</v>
      </c>
      <c r="V42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79" s="44" t="str">
        <f>+IF(Tabla2[[#This Row],[Edad]]="Corregir","Corregir","Ok")</f>
        <v>Corregir</v>
      </c>
      <c r="X4279" s="42" t="str">
        <f>+IFERROR(VLOOKUP(Tabla2[[#This Row],[DISTRITO SEGÚN DNI]],Hoja1!$A$2:$B$32,2,FALSE),"No")</f>
        <v>No</v>
      </c>
      <c r="Y4279" s="42" t="str">
        <f>IF(OR(LOWER(Tabla2[[#This Row],[GENERO]])="masculino", LOWER(Tabla2[[#This Row],[GENERO]])="femenino"),"OK","Corregir")</f>
        <v>Corregir</v>
      </c>
      <c r="Z4279" s="42" t="str">
        <f>+IF(Tabla2[[#This Row],[Nro. DNI / CE]]="","Corregir",IF(LEN(Tabla2[[#This Row],[Nro. DNI / CE]])&gt;=8,"OK","Corregir"))</f>
        <v>Corregir</v>
      </c>
      <c r="AA4279" s="42">
        <f>COUNTIF(Tabla2[APELLIDOS Y NOMBRES],Tabla2[[#This Row],[APELLIDOS Y NOMBRES]])</f>
        <v>0</v>
      </c>
      <c r="AB4279" s="42">
        <f>IF(Tabla2[[#This Row],[Trabajador]]&gt;1,1/Tabla2[[#This Row],[Trabajador]],Tabla2[[#This Row],[Trabajador]])</f>
        <v>0</v>
      </c>
      <c r="AC4279" t="str">
        <f>+IFERROR(IF(Tabla2[[#This Row],[FECHA CESE/BAJA]]="","No Aplica",IF(AND(MONTH(Tabla2[[#This Row],[FECHA CESE/BAJA]])=MONTH(TODAY()-30),YEAR(Tabla2[[#This Row],[FECHA CESE/BAJA]])=YEAR(TODAY())),MONTH(TODAY()-30)&amp;"-"&amp;YEAR(TODAY()),"Borrar")),"No aplica")</f>
        <v>No Aplica</v>
      </c>
      <c r="AD4279" t="str">
        <f>+IFERROR(IF(Tabla2[[#This Row],[FECHA INICIO DE LABORES EN OBRA]]="","No Aplica",IF(AND(MONTH(Tabla2[[#This Row],[FECHA INICIO DE LABORES EN OBRA]])=MONTH(TODAY()-30),YEAR(Tabla2[[#This Row],[FECHA INICIO DE LABORES EN OBRA]])=YEAR(TODAY())),MONTH(TODAY()-30)&amp;"-"&amp;YEAR(TODAY()),"No Aplica")),"No Aplica")</f>
        <v>No Aplica</v>
      </c>
    </row>
    <row r="4280" spans="1:30" x14ac:dyDescent="0.25">
      <c r="A4280" s="13"/>
      <c r="B4280" s="15"/>
      <c r="C4280" s="15"/>
      <c r="D4280" s="15"/>
      <c r="E4280" s="15"/>
      <c r="F4280" s="39"/>
      <c r="G4280" s="15"/>
      <c r="H4280" s="15"/>
      <c r="I4280" s="15"/>
      <c r="J4280" s="15"/>
      <c r="K4280" s="15"/>
      <c r="L4280" s="40"/>
      <c r="M4280" s="39"/>
      <c r="N4280" s="41"/>
      <c r="O4280" s="39"/>
      <c r="P4280" s="40"/>
      <c r="Q4280" s="40"/>
      <c r="R4280" s="40" t="str">
        <f>IFERROR(VLOOKUP(Tabla2[[#This Row],[CONTRATISTA PRNCIPAL]],Hoja1!$L$5:$M$9,2,FALSE),"CJV")</f>
        <v>CJV</v>
      </c>
      <c r="S4280" s="40" t="str">
        <f>IF(Tabla2[[#This Row],[EMPRESA]]=Tabla2[[#This Row],[CONTRATISTA PRNCIPAL]],"Principal","Secundaria")</f>
        <v>Principal</v>
      </c>
      <c r="T4280" s="42">
        <f>IFERROR(1/COUNTIF(Tabla2[CONTRATISTA PRNCIPAL],Tabla2[[#This Row],[CONTRATISTA PRNCIPAL]]),0)</f>
        <v>0</v>
      </c>
      <c r="U4280" s="43" t="str">
        <f>IF(((TODAY()-Tabla2[[#This Row],[FECHA NACIMIENTO]])/365)&lt;18,"Corregir", IF(((TODAY()-Tabla2[[#This Row],[FECHA NACIMIENTO]])/365)&gt;80, "Corregir",ROUNDDOWN(((TODAY()-Tabla2[[#This Row],[FECHA NACIMIENTO]])/365),0)))</f>
        <v>Corregir</v>
      </c>
      <c r="V42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0" s="44" t="str">
        <f>+IF(Tabla2[[#This Row],[Edad]]="Corregir","Corregir","Ok")</f>
        <v>Corregir</v>
      </c>
      <c r="X4280" s="42" t="str">
        <f>+IFERROR(VLOOKUP(Tabla2[[#This Row],[DISTRITO SEGÚN DNI]],Hoja1!$A$2:$B$32,2,FALSE),"No")</f>
        <v>No</v>
      </c>
      <c r="Y4280" s="42" t="str">
        <f>IF(OR(LOWER(Tabla2[[#This Row],[GENERO]])="masculino", LOWER(Tabla2[[#This Row],[GENERO]])="femenino"),"OK","Corregir")</f>
        <v>Corregir</v>
      </c>
      <c r="Z4280" s="42" t="str">
        <f>+IF(Tabla2[[#This Row],[Nro. DNI / CE]]="","Corregir",IF(LEN(Tabla2[[#This Row],[Nro. DNI / CE]])&gt;=8,"OK","Corregir"))</f>
        <v>Corregir</v>
      </c>
      <c r="AA4280" s="42">
        <f>COUNTIF(Tabla2[APELLIDOS Y NOMBRES],Tabla2[[#This Row],[APELLIDOS Y NOMBRES]])</f>
        <v>0</v>
      </c>
      <c r="AB4280" s="42">
        <f>IF(Tabla2[[#This Row],[Trabajador]]&gt;1,1/Tabla2[[#This Row],[Trabajador]],Tabla2[[#This Row],[Trabajador]])</f>
        <v>0</v>
      </c>
      <c r="AC4280" t="str">
        <f>+IFERROR(IF(Tabla2[[#This Row],[FECHA CESE/BAJA]]="","No Aplica",IF(AND(MONTH(Tabla2[[#This Row],[FECHA CESE/BAJA]])=MONTH(TODAY()-30),YEAR(Tabla2[[#This Row],[FECHA CESE/BAJA]])=YEAR(TODAY())),MONTH(TODAY()-30)&amp;"-"&amp;YEAR(TODAY()),"Borrar")),"No aplica")</f>
        <v>No Aplica</v>
      </c>
      <c r="AD4280" t="str">
        <f>+IFERROR(IF(Tabla2[[#This Row],[FECHA INICIO DE LABORES EN OBRA]]="","No Aplica",IF(AND(MONTH(Tabla2[[#This Row],[FECHA INICIO DE LABORES EN OBRA]])=MONTH(TODAY()-30),YEAR(Tabla2[[#This Row],[FECHA INICIO DE LABORES EN OBRA]])=YEAR(TODAY())),MONTH(TODAY()-30)&amp;"-"&amp;YEAR(TODAY()),"No Aplica")),"No Aplica")</f>
        <v>No Aplica</v>
      </c>
    </row>
    <row r="4281" spans="1:30" x14ac:dyDescent="0.25">
      <c r="A4281" s="13"/>
      <c r="B4281" s="15"/>
      <c r="C4281" s="15"/>
      <c r="D4281" s="15"/>
      <c r="E4281" s="15"/>
      <c r="F4281" s="39"/>
      <c r="G4281" s="15"/>
      <c r="H4281" s="15"/>
      <c r="I4281" s="15"/>
      <c r="J4281" s="15"/>
      <c r="K4281" s="15"/>
      <c r="L4281" s="40"/>
      <c r="M4281" s="39"/>
      <c r="N4281" s="41"/>
      <c r="O4281" s="39"/>
      <c r="P4281" s="40"/>
      <c r="Q4281" s="40"/>
      <c r="R4281" s="40" t="str">
        <f>IFERROR(VLOOKUP(Tabla2[[#This Row],[CONTRATISTA PRNCIPAL]],Hoja1!$L$5:$M$9,2,FALSE),"CJV")</f>
        <v>CJV</v>
      </c>
      <c r="S4281" s="40" t="str">
        <f>IF(Tabla2[[#This Row],[EMPRESA]]=Tabla2[[#This Row],[CONTRATISTA PRNCIPAL]],"Principal","Secundaria")</f>
        <v>Principal</v>
      </c>
      <c r="T4281" s="42">
        <f>IFERROR(1/COUNTIF(Tabla2[CONTRATISTA PRNCIPAL],Tabla2[[#This Row],[CONTRATISTA PRNCIPAL]]),0)</f>
        <v>0</v>
      </c>
      <c r="U4281" s="43" t="str">
        <f>IF(((TODAY()-Tabla2[[#This Row],[FECHA NACIMIENTO]])/365)&lt;18,"Corregir", IF(((TODAY()-Tabla2[[#This Row],[FECHA NACIMIENTO]])/365)&gt;80, "Corregir",ROUNDDOWN(((TODAY()-Tabla2[[#This Row],[FECHA NACIMIENTO]])/365),0)))</f>
        <v>Corregir</v>
      </c>
      <c r="V42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1" s="44" t="str">
        <f>+IF(Tabla2[[#This Row],[Edad]]="Corregir","Corregir","Ok")</f>
        <v>Corregir</v>
      </c>
      <c r="X4281" s="42" t="str">
        <f>+IFERROR(VLOOKUP(Tabla2[[#This Row],[DISTRITO SEGÚN DNI]],Hoja1!$A$2:$B$32,2,FALSE),"No")</f>
        <v>No</v>
      </c>
      <c r="Y4281" s="42" t="str">
        <f>IF(OR(LOWER(Tabla2[[#This Row],[GENERO]])="masculino", LOWER(Tabla2[[#This Row],[GENERO]])="femenino"),"OK","Corregir")</f>
        <v>Corregir</v>
      </c>
      <c r="Z4281" s="42" t="str">
        <f>+IF(Tabla2[[#This Row],[Nro. DNI / CE]]="","Corregir",IF(LEN(Tabla2[[#This Row],[Nro. DNI / CE]])&gt;=8,"OK","Corregir"))</f>
        <v>Corregir</v>
      </c>
      <c r="AA4281" s="42">
        <f>COUNTIF(Tabla2[APELLIDOS Y NOMBRES],Tabla2[[#This Row],[APELLIDOS Y NOMBRES]])</f>
        <v>0</v>
      </c>
      <c r="AB4281" s="42">
        <f>IF(Tabla2[[#This Row],[Trabajador]]&gt;1,1/Tabla2[[#This Row],[Trabajador]],Tabla2[[#This Row],[Trabajador]])</f>
        <v>0</v>
      </c>
      <c r="AC4281" t="str">
        <f>+IFERROR(IF(Tabla2[[#This Row],[FECHA CESE/BAJA]]="","No Aplica",IF(AND(MONTH(Tabla2[[#This Row],[FECHA CESE/BAJA]])=MONTH(TODAY()-30),YEAR(Tabla2[[#This Row],[FECHA CESE/BAJA]])=YEAR(TODAY())),MONTH(TODAY()-30)&amp;"-"&amp;YEAR(TODAY()),"Borrar")),"No aplica")</f>
        <v>No Aplica</v>
      </c>
      <c r="AD4281" t="str">
        <f>+IFERROR(IF(Tabla2[[#This Row],[FECHA INICIO DE LABORES EN OBRA]]="","No Aplica",IF(AND(MONTH(Tabla2[[#This Row],[FECHA INICIO DE LABORES EN OBRA]])=MONTH(TODAY()-30),YEAR(Tabla2[[#This Row],[FECHA INICIO DE LABORES EN OBRA]])=YEAR(TODAY())),MONTH(TODAY()-30)&amp;"-"&amp;YEAR(TODAY()),"No Aplica")),"No Aplica")</f>
        <v>No Aplica</v>
      </c>
    </row>
    <row r="4282" spans="1:30" x14ac:dyDescent="0.25">
      <c r="A4282" s="13"/>
      <c r="B4282" s="15"/>
      <c r="C4282" s="15"/>
      <c r="D4282" s="15"/>
      <c r="E4282" s="15"/>
      <c r="F4282" s="39"/>
      <c r="G4282" s="15"/>
      <c r="H4282" s="15"/>
      <c r="I4282" s="15"/>
      <c r="J4282" s="15"/>
      <c r="K4282" s="15"/>
      <c r="L4282" s="40"/>
      <c r="M4282" s="39"/>
      <c r="N4282" s="41"/>
      <c r="O4282" s="39"/>
      <c r="P4282" s="40"/>
      <c r="Q4282" s="40"/>
      <c r="R4282" s="40" t="str">
        <f>IFERROR(VLOOKUP(Tabla2[[#This Row],[CONTRATISTA PRNCIPAL]],Hoja1!$L$5:$M$9,2,FALSE),"CJV")</f>
        <v>CJV</v>
      </c>
      <c r="S4282" s="40" t="str">
        <f>IF(Tabla2[[#This Row],[EMPRESA]]=Tabla2[[#This Row],[CONTRATISTA PRNCIPAL]],"Principal","Secundaria")</f>
        <v>Principal</v>
      </c>
      <c r="T4282" s="42">
        <f>IFERROR(1/COUNTIF(Tabla2[CONTRATISTA PRNCIPAL],Tabla2[[#This Row],[CONTRATISTA PRNCIPAL]]),0)</f>
        <v>0</v>
      </c>
      <c r="U4282" s="43" t="str">
        <f>IF(((TODAY()-Tabla2[[#This Row],[FECHA NACIMIENTO]])/365)&lt;18,"Corregir", IF(((TODAY()-Tabla2[[#This Row],[FECHA NACIMIENTO]])/365)&gt;80, "Corregir",ROUNDDOWN(((TODAY()-Tabla2[[#This Row],[FECHA NACIMIENTO]])/365),0)))</f>
        <v>Corregir</v>
      </c>
      <c r="V42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2" s="44" t="str">
        <f>+IF(Tabla2[[#This Row],[Edad]]="Corregir","Corregir","Ok")</f>
        <v>Corregir</v>
      </c>
      <c r="X4282" s="42" t="str">
        <f>+IFERROR(VLOOKUP(Tabla2[[#This Row],[DISTRITO SEGÚN DNI]],Hoja1!$A$2:$B$32,2,FALSE),"No")</f>
        <v>No</v>
      </c>
      <c r="Y4282" s="42" t="str">
        <f>IF(OR(LOWER(Tabla2[[#This Row],[GENERO]])="masculino", LOWER(Tabla2[[#This Row],[GENERO]])="femenino"),"OK","Corregir")</f>
        <v>Corregir</v>
      </c>
      <c r="Z4282" s="42" t="str">
        <f>+IF(Tabla2[[#This Row],[Nro. DNI / CE]]="","Corregir",IF(LEN(Tabla2[[#This Row],[Nro. DNI / CE]])&gt;=8,"OK","Corregir"))</f>
        <v>Corregir</v>
      </c>
      <c r="AA4282" s="42">
        <f>COUNTIF(Tabla2[APELLIDOS Y NOMBRES],Tabla2[[#This Row],[APELLIDOS Y NOMBRES]])</f>
        <v>0</v>
      </c>
      <c r="AB4282" s="42">
        <f>IF(Tabla2[[#This Row],[Trabajador]]&gt;1,1/Tabla2[[#This Row],[Trabajador]],Tabla2[[#This Row],[Trabajador]])</f>
        <v>0</v>
      </c>
      <c r="AC4282" t="str">
        <f>+IFERROR(IF(Tabla2[[#This Row],[FECHA CESE/BAJA]]="","No Aplica",IF(AND(MONTH(Tabla2[[#This Row],[FECHA CESE/BAJA]])=MONTH(TODAY()-30),YEAR(Tabla2[[#This Row],[FECHA CESE/BAJA]])=YEAR(TODAY())),MONTH(TODAY()-30)&amp;"-"&amp;YEAR(TODAY()),"Borrar")),"No aplica")</f>
        <v>No Aplica</v>
      </c>
      <c r="AD4282" t="str">
        <f>+IFERROR(IF(Tabla2[[#This Row],[FECHA INICIO DE LABORES EN OBRA]]="","No Aplica",IF(AND(MONTH(Tabla2[[#This Row],[FECHA INICIO DE LABORES EN OBRA]])=MONTH(TODAY()-30),YEAR(Tabla2[[#This Row],[FECHA INICIO DE LABORES EN OBRA]])=YEAR(TODAY())),MONTH(TODAY()-30)&amp;"-"&amp;YEAR(TODAY()),"No Aplica")),"No Aplica")</f>
        <v>No Aplica</v>
      </c>
    </row>
    <row r="4283" spans="1:30" x14ac:dyDescent="0.25">
      <c r="A4283" s="13"/>
      <c r="B4283" s="15"/>
      <c r="C4283" s="15"/>
      <c r="D4283" s="15"/>
      <c r="E4283" s="15"/>
      <c r="F4283" s="39"/>
      <c r="G4283" s="15"/>
      <c r="H4283" s="15"/>
      <c r="I4283" s="15"/>
      <c r="J4283" s="15"/>
      <c r="K4283" s="15"/>
      <c r="L4283" s="40"/>
      <c r="M4283" s="39"/>
      <c r="N4283" s="41"/>
      <c r="O4283" s="39"/>
      <c r="P4283" s="40"/>
      <c r="Q4283" s="40"/>
      <c r="R4283" s="40" t="str">
        <f>IFERROR(VLOOKUP(Tabla2[[#This Row],[CONTRATISTA PRNCIPAL]],Hoja1!$L$5:$M$9,2,FALSE),"CJV")</f>
        <v>CJV</v>
      </c>
      <c r="S4283" s="40" t="str">
        <f>IF(Tabla2[[#This Row],[EMPRESA]]=Tabla2[[#This Row],[CONTRATISTA PRNCIPAL]],"Principal","Secundaria")</f>
        <v>Principal</v>
      </c>
      <c r="T4283" s="42">
        <f>IFERROR(1/COUNTIF(Tabla2[CONTRATISTA PRNCIPAL],Tabla2[[#This Row],[CONTRATISTA PRNCIPAL]]),0)</f>
        <v>0</v>
      </c>
      <c r="U4283" s="43" t="str">
        <f>IF(((TODAY()-Tabla2[[#This Row],[FECHA NACIMIENTO]])/365)&lt;18,"Corregir", IF(((TODAY()-Tabla2[[#This Row],[FECHA NACIMIENTO]])/365)&gt;80, "Corregir",ROUNDDOWN(((TODAY()-Tabla2[[#This Row],[FECHA NACIMIENTO]])/365),0)))</f>
        <v>Corregir</v>
      </c>
      <c r="V42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3" s="44" t="str">
        <f>+IF(Tabla2[[#This Row],[Edad]]="Corregir","Corregir","Ok")</f>
        <v>Corregir</v>
      </c>
      <c r="X4283" s="42" t="str">
        <f>+IFERROR(VLOOKUP(Tabla2[[#This Row],[DISTRITO SEGÚN DNI]],Hoja1!$A$2:$B$32,2,FALSE),"No")</f>
        <v>No</v>
      </c>
      <c r="Y4283" s="42" t="str">
        <f>IF(OR(LOWER(Tabla2[[#This Row],[GENERO]])="masculino", LOWER(Tabla2[[#This Row],[GENERO]])="femenino"),"OK","Corregir")</f>
        <v>Corregir</v>
      </c>
      <c r="Z4283" s="42" t="str">
        <f>+IF(Tabla2[[#This Row],[Nro. DNI / CE]]="","Corregir",IF(LEN(Tabla2[[#This Row],[Nro. DNI / CE]])&gt;=8,"OK","Corregir"))</f>
        <v>Corregir</v>
      </c>
      <c r="AA4283" s="42">
        <f>COUNTIF(Tabla2[APELLIDOS Y NOMBRES],Tabla2[[#This Row],[APELLIDOS Y NOMBRES]])</f>
        <v>0</v>
      </c>
      <c r="AB4283" s="42">
        <f>IF(Tabla2[[#This Row],[Trabajador]]&gt;1,1/Tabla2[[#This Row],[Trabajador]],Tabla2[[#This Row],[Trabajador]])</f>
        <v>0</v>
      </c>
      <c r="AC4283" t="str">
        <f>+IFERROR(IF(Tabla2[[#This Row],[FECHA CESE/BAJA]]="","No Aplica",IF(AND(MONTH(Tabla2[[#This Row],[FECHA CESE/BAJA]])=MONTH(TODAY()-30),YEAR(Tabla2[[#This Row],[FECHA CESE/BAJA]])=YEAR(TODAY())),MONTH(TODAY()-30)&amp;"-"&amp;YEAR(TODAY()),"Borrar")),"No aplica")</f>
        <v>No Aplica</v>
      </c>
      <c r="AD4283" t="str">
        <f>+IFERROR(IF(Tabla2[[#This Row],[FECHA INICIO DE LABORES EN OBRA]]="","No Aplica",IF(AND(MONTH(Tabla2[[#This Row],[FECHA INICIO DE LABORES EN OBRA]])=MONTH(TODAY()-30),YEAR(Tabla2[[#This Row],[FECHA INICIO DE LABORES EN OBRA]])=YEAR(TODAY())),MONTH(TODAY()-30)&amp;"-"&amp;YEAR(TODAY()),"No Aplica")),"No Aplica")</f>
        <v>No Aplica</v>
      </c>
    </row>
    <row r="4284" spans="1:30" x14ac:dyDescent="0.25">
      <c r="A4284" s="13"/>
      <c r="B4284" s="15"/>
      <c r="C4284" s="15"/>
      <c r="D4284" s="15"/>
      <c r="E4284" s="15"/>
      <c r="F4284" s="39"/>
      <c r="G4284" s="15"/>
      <c r="H4284" s="15"/>
      <c r="I4284" s="15"/>
      <c r="J4284" s="15"/>
      <c r="K4284" s="15"/>
      <c r="L4284" s="40"/>
      <c r="M4284" s="39"/>
      <c r="N4284" s="41"/>
      <c r="O4284" s="39"/>
      <c r="P4284" s="40"/>
      <c r="Q4284" s="40"/>
      <c r="R4284" s="40" t="str">
        <f>IFERROR(VLOOKUP(Tabla2[[#This Row],[CONTRATISTA PRNCIPAL]],Hoja1!$L$5:$M$9,2,FALSE),"CJV")</f>
        <v>CJV</v>
      </c>
      <c r="S4284" s="40" t="str">
        <f>IF(Tabla2[[#This Row],[EMPRESA]]=Tabla2[[#This Row],[CONTRATISTA PRNCIPAL]],"Principal","Secundaria")</f>
        <v>Principal</v>
      </c>
      <c r="T4284" s="42">
        <f>IFERROR(1/COUNTIF(Tabla2[CONTRATISTA PRNCIPAL],Tabla2[[#This Row],[CONTRATISTA PRNCIPAL]]),0)</f>
        <v>0</v>
      </c>
      <c r="U4284" s="43" t="str">
        <f>IF(((TODAY()-Tabla2[[#This Row],[FECHA NACIMIENTO]])/365)&lt;18,"Corregir", IF(((TODAY()-Tabla2[[#This Row],[FECHA NACIMIENTO]])/365)&gt;80, "Corregir",ROUNDDOWN(((TODAY()-Tabla2[[#This Row],[FECHA NACIMIENTO]])/365),0)))</f>
        <v>Corregir</v>
      </c>
      <c r="V42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4" s="44" t="str">
        <f>+IF(Tabla2[[#This Row],[Edad]]="Corregir","Corregir","Ok")</f>
        <v>Corregir</v>
      </c>
      <c r="X4284" s="42" t="str">
        <f>+IFERROR(VLOOKUP(Tabla2[[#This Row],[DISTRITO SEGÚN DNI]],Hoja1!$A$2:$B$32,2,FALSE),"No")</f>
        <v>No</v>
      </c>
      <c r="Y4284" s="42" t="str">
        <f>IF(OR(LOWER(Tabla2[[#This Row],[GENERO]])="masculino", LOWER(Tabla2[[#This Row],[GENERO]])="femenino"),"OK","Corregir")</f>
        <v>Corregir</v>
      </c>
      <c r="Z4284" s="42" t="str">
        <f>+IF(Tabla2[[#This Row],[Nro. DNI / CE]]="","Corregir",IF(LEN(Tabla2[[#This Row],[Nro. DNI / CE]])&gt;=8,"OK","Corregir"))</f>
        <v>Corregir</v>
      </c>
      <c r="AA4284" s="42">
        <f>COUNTIF(Tabla2[APELLIDOS Y NOMBRES],Tabla2[[#This Row],[APELLIDOS Y NOMBRES]])</f>
        <v>0</v>
      </c>
      <c r="AB4284" s="42">
        <f>IF(Tabla2[[#This Row],[Trabajador]]&gt;1,1/Tabla2[[#This Row],[Trabajador]],Tabla2[[#This Row],[Trabajador]])</f>
        <v>0</v>
      </c>
      <c r="AC4284" t="str">
        <f>+IFERROR(IF(Tabla2[[#This Row],[FECHA CESE/BAJA]]="","No Aplica",IF(AND(MONTH(Tabla2[[#This Row],[FECHA CESE/BAJA]])=MONTH(TODAY()-30),YEAR(Tabla2[[#This Row],[FECHA CESE/BAJA]])=YEAR(TODAY())),MONTH(TODAY()-30)&amp;"-"&amp;YEAR(TODAY()),"Borrar")),"No aplica")</f>
        <v>No Aplica</v>
      </c>
      <c r="AD4284" t="str">
        <f>+IFERROR(IF(Tabla2[[#This Row],[FECHA INICIO DE LABORES EN OBRA]]="","No Aplica",IF(AND(MONTH(Tabla2[[#This Row],[FECHA INICIO DE LABORES EN OBRA]])=MONTH(TODAY()-30),YEAR(Tabla2[[#This Row],[FECHA INICIO DE LABORES EN OBRA]])=YEAR(TODAY())),MONTH(TODAY()-30)&amp;"-"&amp;YEAR(TODAY()),"No Aplica")),"No Aplica")</f>
        <v>No Aplica</v>
      </c>
    </row>
    <row r="4285" spans="1:30" x14ac:dyDescent="0.25">
      <c r="A4285" s="13"/>
      <c r="B4285" s="15"/>
      <c r="C4285" s="15"/>
      <c r="D4285" s="15"/>
      <c r="E4285" s="15"/>
      <c r="F4285" s="39"/>
      <c r="G4285" s="15"/>
      <c r="H4285" s="15"/>
      <c r="I4285" s="15"/>
      <c r="J4285" s="15"/>
      <c r="K4285" s="15"/>
      <c r="L4285" s="40"/>
      <c r="M4285" s="39"/>
      <c r="N4285" s="41"/>
      <c r="O4285" s="39"/>
      <c r="P4285" s="40"/>
      <c r="Q4285" s="40"/>
      <c r="R4285" s="40" t="str">
        <f>IFERROR(VLOOKUP(Tabla2[[#This Row],[CONTRATISTA PRNCIPAL]],Hoja1!$L$5:$M$9,2,FALSE),"CJV")</f>
        <v>CJV</v>
      </c>
      <c r="S4285" s="40" t="str">
        <f>IF(Tabla2[[#This Row],[EMPRESA]]=Tabla2[[#This Row],[CONTRATISTA PRNCIPAL]],"Principal","Secundaria")</f>
        <v>Principal</v>
      </c>
      <c r="T4285" s="42">
        <f>IFERROR(1/COUNTIF(Tabla2[CONTRATISTA PRNCIPAL],Tabla2[[#This Row],[CONTRATISTA PRNCIPAL]]),0)</f>
        <v>0</v>
      </c>
      <c r="U4285" s="43" t="str">
        <f>IF(((TODAY()-Tabla2[[#This Row],[FECHA NACIMIENTO]])/365)&lt;18,"Corregir", IF(((TODAY()-Tabla2[[#This Row],[FECHA NACIMIENTO]])/365)&gt;80, "Corregir",ROUNDDOWN(((TODAY()-Tabla2[[#This Row],[FECHA NACIMIENTO]])/365),0)))</f>
        <v>Corregir</v>
      </c>
      <c r="V42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5" s="44" t="str">
        <f>+IF(Tabla2[[#This Row],[Edad]]="Corregir","Corregir","Ok")</f>
        <v>Corregir</v>
      </c>
      <c r="X4285" s="42" t="str">
        <f>+IFERROR(VLOOKUP(Tabla2[[#This Row],[DISTRITO SEGÚN DNI]],Hoja1!$A$2:$B$32,2,FALSE),"No")</f>
        <v>No</v>
      </c>
      <c r="Y4285" s="42" t="str">
        <f>IF(OR(LOWER(Tabla2[[#This Row],[GENERO]])="masculino", LOWER(Tabla2[[#This Row],[GENERO]])="femenino"),"OK","Corregir")</f>
        <v>Corregir</v>
      </c>
      <c r="Z4285" s="42" t="str">
        <f>+IF(Tabla2[[#This Row],[Nro. DNI / CE]]="","Corregir",IF(LEN(Tabla2[[#This Row],[Nro. DNI / CE]])&gt;=8,"OK","Corregir"))</f>
        <v>Corregir</v>
      </c>
      <c r="AA4285" s="42">
        <f>COUNTIF(Tabla2[APELLIDOS Y NOMBRES],Tabla2[[#This Row],[APELLIDOS Y NOMBRES]])</f>
        <v>0</v>
      </c>
      <c r="AB4285" s="42">
        <f>IF(Tabla2[[#This Row],[Trabajador]]&gt;1,1/Tabla2[[#This Row],[Trabajador]],Tabla2[[#This Row],[Trabajador]])</f>
        <v>0</v>
      </c>
      <c r="AC4285" t="str">
        <f>+IFERROR(IF(Tabla2[[#This Row],[FECHA CESE/BAJA]]="","No Aplica",IF(AND(MONTH(Tabla2[[#This Row],[FECHA CESE/BAJA]])=MONTH(TODAY()-30),YEAR(Tabla2[[#This Row],[FECHA CESE/BAJA]])=YEAR(TODAY())),MONTH(TODAY()-30)&amp;"-"&amp;YEAR(TODAY()),"Borrar")),"No aplica")</f>
        <v>No Aplica</v>
      </c>
      <c r="AD4285" t="str">
        <f>+IFERROR(IF(Tabla2[[#This Row],[FECHA INICIO DE LABORES EN OBRA]]="","No Aplica",IF(AND(MONTH(Tabla2[[#This Row],[FECHA INICIO DE LABORES EN OBRA]])=MONTH(TODAY()-30),YEAR(Tabla2[[#This Row],[FECHA INICIO DE LABORES EN OBRA]])=YEAR(TODAY())),MONTH(TODAY()-30)&amp;"-"&amp;YEAR(TODAY()),"No Aplica")),"No Aplica")</f>
        <v>No Aplica</v>
      </c>
    </row>
    <row r="4286" spans="1:30" x14ac:dyDescent="0.25">
      <c r="A4286" s="13"/>
      <c r="B4286" s="15"/>
      <c r="C4286" s="15"/>
      <c r="D4286" s="15"/>
      <c r="E4286" s="15"/>
      <c r="F4286" s="39"/>
      <c r="G4286" s="15"/>
      <c r="H4286" s="15"/>
      <c r="I4286" s="15"/>
      <c r="J4286" s="15"/>
      <c r="K4286" s="15"/>
      <c r="L4286" s="40"/>
      <c r="M4286" s="39"/>
      <c r="N4286" s="41"/>
      <c r="O4286" s="39"/>
      <c r="P4286" s="40"/>
      <c r="Q4286" s="40"/>
      <c r="R4286" s="40" t="str">
        <f>IFERROR(VLOOKUP(Tabla2[[#This Row],[CONTRATISTA PRNCIPAL]],Hoja1!$L$5:$M$9,2,FALSE),"CJV")</f>
        <v>CJV</v>
      </c>
      <c r="S4286" s="40" t="str">
        <f>IF(Tabla2[[#This Row],[EMPRESA]]=Tabla2[[#This Row],[CONTRATISTA PRNCIPAL]],"Principal","Secundaria")</f>
        <v>Principal</v>
      </c>
      <c r="T4286" s="42">
        <f>IFERROR(1/COUNTIF(Tabla2[CONTRATISTA PRNCIPAL],Tabla2[[#This Row],[CONTRATISTA PRNCIPAL]]),0)</f>
        <v>0</v>
      </c>
      <c r="U4286" s="43" t="str">
        <f>IF(((TODAY()-Tabla2[[#This Row],[FECHA NACIMIENTO]])/365)&lt;18,"Corregir", IF(((TODAY()-Tabla2[[#This Row],[FECHA NACIMIENTO]])/365)&gt;80, "Corregir",ROUNDDOWN(((TODAY()-Tabla2[[#This Row],[FECHA NACIMIENTO]])/365),0)))</f>
        <v>Corregir</v>
      </c>
      <c r="V42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6" s="44" t="str">
        <f>+IF(Tabla2[[#This Row],[Edad]]="Corregir","Corregir","Ok")</f>
        <v>Corregir</v>
      </c>
      <c r="X4286" s="42" t="str">
        <f>+IFERROR(VLOOKUP(Tabla2[[#This Row],[DISTRITO SEGÚN DNI]],Hoja1!$A$2:$B$32,2,FALSE),"No")</f>
        <v>No</v>
      </c>
      <c r="Y4286" s="42" t="str">
        <f>IF(OR(LOWER(Tabla2[[#This Row],[GENERO]])="masculino", LOWER(Tabla2[[#This Row],[GENERO]])="femenino"),"OK","Corregir")</f>
        <v>Corregir</v>
      </c>
      <c r="Z4286" s="42" t="str">
        <f>+IF(Tabla2[[#This Row],[Nro. DNI / CE]]="","Corregir",IF(LEN(Tabla2[[#This Row],[Nro. DNI / CE]])&gt;=8,"OK","Corregir"))</f>
        <v>Corregir</v>
      </c>
      <c r="AA4286" s="42">
        <f>COUNTIF(Tabla2[APELLIDOS Y NOMBRES],Tabla2[[#This Row],[APELLIDOS Y NOMBRES]])</f>
        <v>0</v>
      </c>
      <c r="AB4286" s="42">
        <f>IF(Tabla2[[#This Row],[Trabajador]]&gt;1,1/Tabla2[[#This Row],[Trabajador]],Tabla2[[#This Row],[Trabajador]])</f>
        <v>0</v>
      </c>
      <c r="AC4286" t="str">
        <f>+IFERROR(IF(Tabla2[[#This Row],[FECHA CESE/BAJA]]="","No Aplica",IF(AND(MONTH(Tabla2[[#This Row],[FECHA CESE/BAJA]])=MONTH(TODAY()-30),YEAR(Tabla2[[#This Row],[FECHA CESE/BAJA]])=YEAR(TODAY())),MONTH(TODAY()-30)&amp;"-"&amp;YEAR(TODAY()),"Borrar")),"No aplica")</f>
        <v>No Aplica</v>
      </c>
      <c r="AD4286" t="str">
        <f>+IFERROR(IF(Tabla2[[#This Row],[FECHA INICIO DE LABORES EN OBRA]]="","No Aplica",IF(AND(MONTH(Tabla2[[#This Row],[FECHA INICIO DE LABORES EN OBRA]])=MONTH(TODAY()-30),YEAR(Tabla2[[#This Row],[FECHA INICIO DE LABORES EN OBRA]])=YEAR(TODAY())),MONTH(TODAY()-30)&amp;"-"&amp;YEAR(TODAY()),"No Aplica")),"No Aplica")</f>
        <v>No Aplica</v>
      </c>
    </row>
    <row r="4287" spans="1:30" x14ac:dyDescent="0.25">
      <c r="A4287" s="13"/>
      <c r="B4287" s="15"/>
      <c r="C4287" s="15"/>
      <c r="D4287" s="15"/>
      <c r="E4287" s="15"/>
      <c r="F4287" s="39"/>
      <c r="G4287" s="15"/>
      <c r="H4287" s="15"/>
      <c r="I4287" s="15"/>
      <c r="J4287" s="15"/>
      <c r="K4287" s="15"/>
      <c r="L4287" s="40"/>
      <c r="M4287" s="39"/>
      <c r="N4287" s="41"/>
      <c r="O4287" s="39"/>
      <c r="P4287" s="40"/>
      <c r="Q4287" s="40"/>
      <c r="R4287" s="40" t="str">
        <f>IFERROR(VLOOKUP(Tabla2[[#This Row],[CONTRATISTA PRNCIPAL]],Hoja1!$L$5:$M$9,2,FALSE),"CJV")</f>
        <v>CJV</v>
      </c>
      <c r="S4287" s="40" t="str">
        <f>IF(Tabla2[[#This Row],[EMPRESA]]=Tabla2[[#This Row],[CONTRATISTA PRNCIPAL]],"Principal","Secundaria")</f>
        <v>Principal</v>
      </c>
      <c r="T4287" s="42">
        <f>IFERROR(1/COUNTIF(Tabla2[CONTRATISTA PRNCIPAL],Tabla2[[#This Row],[CONTRATISTA PRNCIPAL]]),0)</f>
        <v>0</v>
      </c>
      <c r="U4287" s="43" t="str">
        <f>IF(((TODAY()-Tabla2[[#This Row],[FECHA NACIMIENTO]])/365)&lt;18,"Corregir", IF(((TODAY()-Tabla2[[#This Row],[FECHA NACIMIENTO]])/365)&gt;80, "Corregir",ROUNDDOWN(((TODAY()-Tabla2[[#This Row],[FECHA NACIMIENTO]])/365),0)))</f>
        <v>Corregir</v>
      </c>
      <c r="V42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7" s="44" t="str">
        <f>+IF(Tabla2[[#This Row],[Edad]]="Corregir","Corregir","Ok")</f>
        <v>Corregir</v>
      </c>
      <c r="X4287" s="42" t="str">
        <f>+IFERROR(VLOOKUP(Tabla2[[#This Row],[DISTRITO SEGÚN DNI]],Hoja1!$A$2:$B$32,2,FALSE),"No")</f>
        <v>No</v>
      </c>
      <c r="Y4287" s="42" t="str">
        <f>IF(OR(LOWER(Tabla2[[#This Row],[GENERO]])="masculino", LOWER(Tabla2[[#This Row],[GENERO]])="femenino"),"OK","Corregir")</f>
        <v>Corregir</v>
      </c>
      <c r="Z4287" s="42" t="str">
        <f>+IF(Tabla2[[#This Row],[Nro. DNI / CE]]="","Corregir",IF(LEN(Tabla2[[#This Row],[Nro. DNI / CE]])&gt;=8,"OK","Corregir"))</f>
        <v>Corregir</v>
      </c>
      <c r="AA4287" s="42">
        <f>COUNTIF(Tabla2[APELLIDOS Y NOMBRES],Tabla2[[#This Row],[APELLIDOS Y NOMBRES]])</f>
        <v>0</v>
      </c>
      <c r="AB4287" s="42">
        <f>IF(Tabla2[[#This Row],[Trabajador]]&gt;1,1/Tabla2[[#This Row],[Trabajador]],Tabla2[[#This Row],[Trabajador]])</f>
        <v>0</v>
      </c>
      <c r="AC4287" t="str">
        <f>+IFERROR(IF(Tabla2[[#This Row],[FECHA CESE/BAJA]]="","No Aplica",IF(AND(MONTH(Tabla2[[#This Row],[FECHA CESE/BAJA]])=MONTH(TODAY()-30),YEAR(Tabla2[[#This Row],[FECHA CESE/BAJA]])=YEAR(TODAY())),MONTH(TODAY()-30)&amp;"-"&amp;YEAR(TODAY()),"Borrar")),"No aplica")</f>
        <v>No Aplica</v>
      </c>
      <c r="AD4287" t="str">
        <f>+IFERROR(IF(Tabla2[[#This Row],[FECHA INICIO DE LABORES EN OBRA]]="","No Aplica",IF(AND(MONTH(Tabla2[[#This Row],[FECHA INICIO DE LABORES EN OBRA]])=MONTH(TODAY()-30),YEAR(Tabla2[[#This Row],[FECHA INICIO DE LABORES EN OBRA]])=YEAR(TODAY())),MONTH(TODAY()-30)&amp;"-"&amp;YEAR(TODAY()),"No Aplica")),"No Aplica")</f>
        <v>No Aplica</v>
      </c>
    </row>
    <row r="4288" spans="1:30" x14ac:dyDescent="0.25">
      <c r="A4288" s="13"/>
      <c r="B4288" s="15"/>
      <c r="C4288" s="15"/>
      <c r="D4288" s="15"/>
      <c r="E4288" s="15"/>
      <c r="F4288" s="39"/>
      <c r="G4288" s="15"/>
      <c r="H4288" s="15"/>
      <c r="I4288" s="15"/>
      <c r="J4288" s="15"/>
      <c r="K4288" s="15"/>
      <c r="L4288" s="40"/>
      <c r="M4288" s="39"/>
      <c r="N4288" s="41"/>
      <c r="O4288" s="39"/>
      <c r="P4288" s="40"/>
      <c r="Q4288" s="40"/>
      <c r="R4288" s="40" t="str">
        <f>IFERROR(VLOOKUP(Tabla2[[#This Row],[CONTRATISTA PRNCIPAL]],Hoja1!$L$5:$M$9,2,FALSE),"CJV")</f>
        <v>CJV</v>
      </c>
      <c r="S4288" s="40" t="str">
        <f>IF(Tabla2[[#This Row],[EMPRESA]]=Tabla2[[#This Row],[CONTRATISTA PRNCIPAL]],"Principal","Secundaria")</f>
        <v>Principal</v>
      </c>
      <c r="T4288" s="42">
        <f>IFERROR(1/COUNTIF(Tabla2[CONTRATISTA PRNCIPAL],Tabla2[[#This Row],[CONTRATISTA PRNCIPAL]]),0)</f>
        <v>0</v>
      </c>
      <c r="U4288" s="43" t="str">
        <f>IF(((TODAY()-Tabla2[[#This Row],[FECHA NACIMIENTO]])/365)&lt;18,"Corregir", IF(((TODAY()-Tabla2[[#This Row],[FECHA NACIMIENTO]])/365)&gt;80, "Corregir",ROUNDDOWN(((TODAY()-Tabla2[[#This Row],[FECHA NACIMIENTO]])/365),0)))</f>
        <v>Corregir</v>
      </c>
      <c r="V42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8" s="44" t="str">
        <f>+IF(Tabla2[[#This Row],[Edad]]="Corregir","Corregir","Ok")</f>
        <v>Corregir</v>
      </c>
      <c r="X4288" s="42" t="str">
        <f>+IFERROR(VLOOKUP(Tabla2[[#This Row],[DISTRITO SEGÚN DNI]],Hoja1!$A$2:$B$32,2,FALSE),"No")</f>
        <v>No</v>
      </c>
      <c r="Y4288" s="42" t="str">
        <f>IF(OR(LOWER(Tabla2[[#This Row],[GENERO]])="masculino", LOWER(Tabla2[[#This Row],[GENERO]])="femenino"),"OK","Corregir")</f>
        <v>Corregir</v>
      </c>
      <c r="Z4288" s="42" t="str">
        <f>+IF(Tabla2[[#This Row],[Nro. DNI / CE]]="","Corregir",IF(LEN(Tabla2[[#This Row],[Nro. DNI / CE]])&gt;=8,"OK","Corregir"))</f>
        <v>Corregir</v>
      </c>
      <c r="AA4288" s="42">
        <f>COUNTIF(Tabla2[APELLIDOS Y NOMBRES],Tabla2[[#This Row],[APELLIDOS Y NOMBRES]])</f>
        <v>0</v>
      </c>
      <c r="AB4288" s="42">
        <f>IF(Tabla2[[#This Row],[Trabajador]]&gt;1,1/Tabla2[[#This Row],[Trabajador]],Tabla2[[#This Row],[Trabajador]])</f>
        <v>0</v>
      </c>
      <c r="AC4288" t="str">
        <f>+IFERROR(IF(Tabla2[[#This Row],[FECHA CESE/BAJA]]="","No Aplica",IF(AND(MONTH(Tabla2[[#This Row],[FECHA CESE/BAJA]])=MONTH(TODAY()-30),YEAR(Tabla2[[#This Row],[FECHA CESE/BAJA]])=YEAR(TODAY())),MONTH(TODAY()-30)&amp;"-"&amp;YEAR(TODAY()),"Borrar")),"No aplica")</f>
        <v>No Aplica</v>
      </c>
      <c r="AD4288" t="str">
        <f>+IFERROR(IF(Tabla2[[#This Row],[FECHA INICIO DE LABORES EN OBRA]]="","No Aplica",IF(AND(MONTH(Tabla2[[#This Row],[FECHA INICIO DE LABORES EN OBRA]])=MONTH(TODAY()-30),YEAR(Tabla2[[#This Row],[FECHA INICIO DE LABORES EN OBRA]])=YEAR(TODAY())),MONTH(TODAY()-30)&amp;"-"&amp;YEAR(TODAY()),"No Aplica")),"No Aplica")</f>
        <v>No Aplica</v>
      </c>
    </row>
    <row r="4289" spans="1:30" x14ac:dyDescent="0.25">
      <c r="A4289" s="13"/>
      <c r="B4289" s="15"/>
      <c r="C4289" s="15"/>
      <c r="D4289" s="15"/>
      <c r="E4289" s="15"/>
      <c r="F4289" s="39"/>
      <c r="G4289" s="15"/>
      <c r="H4289" s="15"/>
      <c r="I4289" s="15"/>
      <c r="J4289" s="15"/>
      <c r="K4289" s="15"/>
      <c r="L4289" s="40"/>
      <c r="M4289" s="39"/>
      <c r="N4289" s="41"/>
      <c r="O4289" s="39"/>
      <c r="P4289" s="40"/>
      <c r="Q4289" s="40"/>
      <c r="R4289" s="40" t="str">
        <f>IFERROR(VLOOKUP(Tabla2[[#This Row],[CONTRATISTA PRNCIPAL]],Hoja1!$L$5:$M$9,2,FALSE),"CJV")</f>
        <v>CJV</v>
      </c>
      <c r="S4289" s="40" t="str">
        <f>IF(Tabla2[[#This Row],[EMPRESA]]=Tabla2[[#This Row],[CONTRATISTA PRNCIPAL]],"Principal","Secundaria")</f>
        <v>Principal</v>
      </c>
      <c r="T4289" s="42">
        <f>IFERROR(1/COUNTIF(Tabla2[CONTRATISTA PRNCIPAL],Tabla2[[#This Row],[CONTRATISTA PRNCIPAL]]),0)</f>
        <v>0</v>
      </c>
      <c r="U4289" s="43" t="str">
        <f>IF(((TODAY()-Tabla2[[#This Row],[FECHA NACIMIENTO]])/365)&lt;18,"Corregir", IF(((TODAY()-Tabla2[[#This Row],[FECHA NACIMIENTO]])/365)&gt;80, "Corregir",ROUNDDOWN(((TODAY()-Tabla2[[#This Row],[FECHA NACIMIENTO]])/365),0)))</f>
        <v>Corregir</v>
      </c>
      <c r="V42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89" s="44" t="str">
        <f>+IF(Tabla2[[#This Row],[Edad]]="Corregir","Corregir","Ok")</f>
        <v>Corregir</v>
      </c>
      <c r="X4289" s="42" t="str">
        <f>+IFERROR(VLOOKUP(Tabla2[[#This Row],[DISTRITO SEGÚN DNI]],Hoja1!$A$2:$B$32,2,FALSE),"No")</f>
        <v>No</v>
      </c>
      <c r="Y4289" s="42" t="str">
        <f>IF(OR(LOWER(Tabla2[[#This Row],[GENERO]])="masculino", LOWER(Tabla2[[#This Row],[GENERO]])="femenino"),"OK","Corregir")</f>
        <v>Corregir</v>
      </c>
      <c r="Z4289" s="42" t="str">
        <f>+IF(Tabla2[[#This Row],[Nro. DNI / CE]]="","Corregir",IF(LEN(Tabla2[[#This Row],[Nro. DNI / CE]])&gt;=8,"OK","Corregir"))</f>
        <v>Corregir</v>
      </c>
      <c r="AA4289" s="42">
        <f>COUNTIF(Tabla2[APELLIDOS Y NOMBRES],Tabla2[[#This Row],[APELLIDOS Y NOMBRES]])</f>
        <v>0</v>
      </c>
      <c r="AB4289" s="42">
        <f>IF(Tabla2[[#This Row],[Trabajador]]&gt;1,1/Tabla2[[#This Row],[Trabajador]],Tabla2[[#This Row],[Trabajador]])</f>
        <v>0</v>
      </c>
      <c r="AC4289" t="str">
        <f>+IFERROR(IF(Tabla2[[#This Row],[FECHA CESE/BAJA]]="","No Aplica",IF(AND(MONTH(Tabla2[[#This Row],[FECHA CESE/BAJA]])=MONTH(TODAY()-30),YEAR(Tabla2[[#This Row],[FECHA CESE/BAJA]])=YEAR(TODAY())),MONTH(TODAY()-30)&amp;"-"&amp;YEAR(TODAY()),"Borrar")),"No aplica")</f>
        <v>No Aplica</v>
      </c>
      <c r="AD4289" t="str">
        <f>+IFERROR(IF(Tabla2[[#This Row],[FECHA INICIO DE LABORES EN OBRA]]="","No Aplica",IF(AND(MONTH(Tabla2[[#This Row],[FECHA INICIO DE LABORES EN OBRA]])=MONTH(TODAY()-30),YEAR(Tabla2[[#This Row],[FECHA INICIO DE LABORES EN OBRA]])=YEAR(TODAY())),MONTH(TODAY()-30)&amp;"-"&amp;YEAR(TODAY()),"No Aplica")),"No Aplica")</f>
        <v>No Aplica</v>
      </c>
    </row>
    <row r="4290" spans="1:30" x14ac:dyDescent="0.25">
      <c r="A4290" s="13"/>
      <c r="B4290" s="15"/>
      <c r="C4290" s="15"/>
      <c r="D4290" s="15"/>
      <c r="E4290" s="15"/>
      <c r="F4290" s="39"/>
      <c r="G4290" s="15"/>
      <c r="H4290" s="15"/>
      <c r="I4290" s="15"/>
      <c r="J4290" s="15"/>
      <c r="K4290" s="15"/>
      <c r="L4290" s="40"/>
      <c r="M4290" s="39"/>
      <c r="N4290" s="41"/>
      <c r="O4290" s="39"/>
      <c r="P4290" s="40"/>
      <c r="Q4290" s="40"/>
      <c r="R4290" s="40" t="str">
        <f>IFERROR(VLOOKUP(Tabla2[[#This Row],[CONTRATISTA PRNCIPAL]],Hoja1!$L$5:$M$9,2,FALSE),"CJV")</f>
        <v>CJV</v>
      </c>
      <c r="S4290" s="40" t="str">
        <f>IF(Tabla2[[#This Row],[EMPRESA]]=Tabla2[[#This Row],[CONTRATISTA PRNCIPAL]],"Principal","Secundaria")</f>
        <v>Principal</v>
      </c>
      <c r="T4290" s="42">
        <f>IFERROR(1/COUNTIF(Tabla2[CONTRATISTA PRNCIPAL],Tabla2[[#This Row],[CONTRATISTA PRNCIPAL]]),0)</f>
        <v>0</v>
      </c>
      <c r="U4290" s="43" t="str">
        <f>IF(((TODAY()-Tabla2[[#This Row],[FECHA NACIMIENTO]])/365)&lt;18,"Corregir", IF(((TODAY()-Tabla2[[#This Row],[FECHA NACIMIENTO]])/365)&gt;80, "Corregir",ROUNDDOWN(((TODAY()-Tabla2[[#This Row],[FECHA NACIMIENTO]])/365),0)))</f>
        <v>Corregir</v>
      </c>
      <c r="V42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0" s="44" t="str">
        <f>+IF(Tabla2[[#This Row],[Edad]]="Corregir","Corregir","Ok")</f>
        <v>Corregir</v>
      </c>
      <c r="X4290" s="42" t="str">
        <f>+IFERROR(VLOOKUP(Tabla2[[#This Row],[DISTRITO SEGÚN DNI]],Hoja1!$A$2:$B$32,2,FALSE),"No")</f>
        <v>No</v>
      </c>
      <c r="Y4290" s="42" t="str">
        <f>IF(OR(LOWER(Tabla2[[#This Row],[GENERO]])="masculino", LOWER(Tabla2[[#This Row],[GENERO]])="femenino"),"OK","Corregir")</f>
        <v>Corregir</v>
      </c>
      <c r="Z4290" s="42" t="str">
        <f>+IF(Tabla2[[#This Row],[Nro. DNI / CE]]="","Corregir",IF(LEN(Tabla2[[#This Row],[Nro. DNI / CE]])&gt;=8,"OK","Corregir"))</f>
        <v>Corregir</v>
      </c>
      <c r="AA4290" s="42">
        <f>COUNTIF(Tabla2[APELLIDOS Y NOMBRES],Tabla2[[#This Row],[APELLIDOS Y NOMBRES]])</f>
        <v>0</v>
      </c>
      <c r="AB4290" s="42">
        <f>IF(Tabla2[[#This Row],[Trabajador]]&gt;1,1/Tabla2[[#This Row],[Trabajador]],Tabla2[[#This Row],[Trabajador]])</f>
        <v>0</v>
      </c>
      <c r="AC4290" t="str">
        <f>+IFERROR(IF(Tabla2[[#This Row],[FECHA CESE/BAJA]]="","No Aplica",IF(AND(MONTH(Tabla2[[#This Row],[FECHA CESE/BAJA]])=MONTH(TODAY()-30),YEAR(Tabla2[[#This Row],[FECHA CESE/BAJA]])=YEAR(TODAY())),MONTH(TODAY()-30)&amp;"-"&amp;YEAR(TODAY()),"Borrar")),"No aplica")</f>
        <v>No Aplica</v>
      </c>
      <c r="AD4290" t="str">
        <f>+IFERROR(IF(Tabla2[[#This Row],[FECHA INICIO DE LABORES EN OBRA]]="","No Aplica",IF(AND(MONTH(Tabla2[[#This Row],[FECHA INICIO DE LABORES EN OBRA]])=MONTH(TODAY()-30),YEAR(Tabla2[[#This Row],[FECHA INICIO DE LABORES EN OBRA]])=YEAR(TODAY())),MONTH(TODAY()-30)&amp;"-"&amp;YEAR(TODAY()),"No Aplica")),"No Aplica")</f>
        <v>No Aplica</v>
      </c>
    </row>
    <row r="4291" spans="1:30" x14ac:dyDescent="0.25">
      <c r="A4291" s="13"/>
      <c r="B4291" s="15"/>
      <c r="C4291" s="15"/>
      <c r="D4291" s="15"/>
      <c r="E4291" s="15"/>
      <c r="F4291" s="39"/>
      <c r="G4291" s="15"/>
      <c r="H4291" s="15"/>
      <c r="I4291" s="15"/>
      <c r="J4291" s="15"/>
      <c r="K4291" s="15"/>
      <c r="L4291" s="40"/>
      <c r="M4291" s="39"/>
      <c r="N4291" s="41"/>
      <c r="O4291" s="39"/>
      <c r="P4291" s="40"/>
      <c r="Q4291" s="40"/>
      <c r="R4291" s="40" t="str">
        <f>IFERROR(VLOOKUP(Tabla2[[#This Row],[CONTRATISTA PRNCIPAL]],Hoja1!$L$5:$M$9,2,FALSE),"CJV")</f>
        <v>CJV</v>
      </c>
      <c r="S4291" s="40" t="str">
        <f>IF(Tabla2[[#This Row],[EMPRESA]]=Tabla2[[#This Row],[CONTRATISTA PRNCIPAL]],"Principal","Secundaria")</f>
        <v>Principal</v>
      </c>
      <c r="T4291" s="42">
        <f>IFERROR(1/COUNTIF(Tabla2[CONTRATISTA PRNCIPAL],Tabla2[[#This Row],[CONTRATISTA PRNCIPAL]]),0)</f>
        <v>0</v>
      </c>
      <c r="U4291" s="43" t="str">
        <f>IF(((TODAY()-Tabla2[[#This Row],[FECHA NACIMIENTO]])/365)&lt;18,"Corregir", IF(((TODAY()-Tabla2[[#This Row],[FECHA NACIMIENTO]])/365)&gt;80, "Corregir",ROUNDDOWN(((TODAY()-Tabla2[[#This Row],[FECHA NACIMIENTO]])/365),0)))</f>
        <v>Corregir</v>
      </c>
      <c r="V42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1" s="44" t="str">
        <f>+IF(Tabla2[[#This Row],[Edad]]="Corregir","Corregir","Ok")</f>
        <v>Corregir</v>
      </c>
      <c r="X4291" s="42" t="str">
        <f>+IFERROR(VLOOKUP(Tabla2[[#This Row],[DISTRITO SEGÚN DNI]],Hoja1!$A$2:$B$32,2,FALSE),"No")</f>
        <v>No</v>
      </c>
      <c r="Y4291" s="42" t="str">
        <f>IF(OR(LOWER(Tabla2[[#This Row],[GENERO]])="masculino", LOWER(Tabla2[[#This Row],[GENERO]])="femenino"),"OK","Corregir")</f>
        <v>Corregir</v>
      </c>
      <c r="Z4291" s="42" t="str">
        <f>+IF(Tabla2[[#This Row],[Nro. DNI / CE]]="","Corregir",IF(LEN(Tabla2[[#This Row],[Nro. DNI / CE]])&gt;=8,"OK","Corregir"))</f>
        <v>Corregir</v>
      </c>
      <c r="AA4291" s="42">
        <f>COUNTIF(Tabla2[APELLIDOS Y NOMBRES],Tabla2[[#This Row],[APELLIDOS Y NOMBRES]])</f>
        <v>0</v>
      </c>
      <c r="AB4291" s="42">
        <f>IF(Tabla2[[#This Row],[Trabajador]]&gt;1,1/Tabla2[[#This Row],[Trabajador]],Tabla2[[#This Row],[Trabajador]])</f>
        <v>0</v>
      </c>
      <c r="AC4291" t="str">
        <f>+IFERROR(IF(Tabla2[[#This Row],[FECHA CESE/BAJA]]="","No Aplica",IF(AND(MONTH(Tabla2[[#This Row],[FECHA CESE/BAJA]])=MONTH(TODAY()-30),YEAR(Tabla2[[#This Row],[FECHA CESE/BAJA]])=YEAR(TODAY())),MONTH(TODAY()-30)&amp;"-"&amp;YEAR(TODAY()),"Borrar")),"No aplica")</f>
        <v>No Aplica</v>
      </c>
      <c r="AD4291" t="str">
        <f>+IFERROR(IF(Tabla2[[#This Row],[FECHA INICIO DE LABORES EN OBRA]]="","No Aplica",IF(AND(MONTH(Tabla2[[#This Row],[FECHA INICIO DE LABORES EN OBRA]])=MONTH(TODAY()-30),YEAR(Tabla2[[#This Row],[FECHA INICIO DE LABORES EN OBRA]])=YEAR(TODAY())),MONTH(TODAY()-30)&amp;"-"&amp;YEAR(TODAY()),"No Aplica")),"No Aplica")</f>
        <v>No Aplica</v>
      </c>
    </row>
    <row r="4292" spans="1:30" x14ac:dyDescent="0.25">
      <c r="A4292" s="13"/>
      <c r="B4292" s="15"/>
      <c r="C4292" s="15"/>
      <c r="D4292" s="15"/>
      <c r="E4292" s="15"/>
      <c r="F4292" s="39"/>
      <c r="G4292" s="15"/>
      <c r="H4292" s="15"/>
      <c r="I4292" s="15"/>
      <c r="J4292" s="15"/>
      <c r="K4292" s="15"/>
      <c r="L4292" s="40"/>
      <c r="M4292" s="39"/>
      <c r="N4292" s="41"/>
      <c r="O4292" s="39"/>
      <c r="P4292" s="40"/>
      <c r="Q4292" s="40"/>
      <c r="R4292" s="40" t="str">
        <f>IFERROR(VLOOKUP(Tabla2[[#This Row],[CONTRATISTA PRNCIPAL]],Hoja1!$L$5:$M$9,2,FALSE),"CJV")</f>
        <v>CJV</v>
      </c>
      <c r="S4292" s="40" t="str">
        <f>IF(Tabla2[[#This Row],[EMPRESA]]=Tabla2[[#This Row],[CONTRATISTA PRNCIPAL]],"Principal","Secundaria")</f>
        <v>Principal</v>
      </c>
      <c r="T4292" s="42">
        <f>IFERROR(1/COUNTIF(Tabla2[CONTRATISTA PRNCIPAL],Tabla2[[#This Row],[CONTRATISTA PRNCIPAL]]),0)</f>
        <v>0</v>
      </c>
      <c r="U4292" s="43" t="str">
        <f>IF(((TODAY()-Tabla2[[#This Row],[FECHA NACIMIENTO]])/365)&lt;18,"Corregir", IF(((TODAY()-Tabla2[[#This Row],[FECHA NACIMIENTO]])/365)&gt;80, "Corregir",ROUNDDOWN(((TODAY()-Tabla2[[#This Row],[FECHA NACIMIENTO]])/365),0)))</f>
        <v>Corregir</v>
      </c>
      <c r="V42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2" s="44" t="str">
        <f>+IF(Tabla2[[#This Row],[Edad]]="Corregir","Corregir","Ok")</f>
        <v>Corregir</v>
      </c>
      <c r="X4292" s="42" t="str">
        <f>+IFERROR(VLOOKUP(Tabla2[[#This Row],[DISTRITO SEGÚN DNI]],Hoja1!$A$2:$B$32,2,FALSE),"No")</f>
        <v>No</v>
      </c>
      <c r="Y4292" s="42" t="str">
        <f>IF(OR(LOWER(Tabla2[[#This Row],[GENERO]])="masculino", LOWER(Tabla2[[#This Row],[GENERO]])="femenino"),"OK","Corregir")</f>
        <v>Corregir</v>
      </c>
      <c r="Z4292" s="42" t="str">
        <f>+IF(Tabla2[[#This Row],[Nro. DNI / CE]]="","Corregir",IF(LEN(Tabla2[[#This Row],[Nro. DNI / CE]])&gt;=8,"OK","Corregir"))</f>
        <v>Corregir</v>
      </c>
      <c r="AA4292" s="42">
        <f>COUNTIF(Tabla2[APELLIDOS Y NOMBRES],Tabla2[[#This Row],[APELLIDOS Y NOMBRES]])</f>
        <v>0</v>
      </c>
      <c r="AB4292" s="42">
        <f>IF(Tabla2[[#This Row],[Trabajador]]&gt;1,1/Tabla2[[#This Row],[Trabajador]],Tabla2[[#This Row],[Trabajador]])</f>
        <v>0</v>
      </c>
      <c r="AC4292" t="str">
        <f>+IFERROR(IF(Tabla2[[#This Row],[FECHA CESE/BAJA]]="","No Aplica",IF(AND(MONTH(Tabla2[[#This Row],[FECHA CESE/BAJA]])=MONTH(TODAY()-30),YEAR(Tabla2[[#This Row],[FECHA CESE/BAJA]])=YEAR(TODAY())),MONTH(TODAY()-30)&amp;"-"&amp;YEAR(TODAY()),"Borrar")),"No aplica")</f>
        <v>No Aplica</v>
      </c>
      <c r="AD4292" t="str">
        <f>+IFERROR(IF(Tabla2[[#This Row],[FECHA INICIO DE LABORES EN OBRA]]="","No Aplica",IF(AND(MONTH(Tabla2[[#This Row],[FECHA INICIO DE LABORES EN OBRA]])=MONTH(TODAY()-30),YEAR(Tabla2[[#This Row],[FECHA INICIO DE LABORES EN OBRA]])=YEAR(TODAY())),MONTH(TODAY()-30)&amp;"-"&amp;YEAR(TODAY()),"No Aplica")),"No Aplica")</f>
        <v>No Aplica</v>
      </c>
    </row>
    <row r="4293" spans="1:30" x14ac:dyDescent="0.25">
      <c r="A4293" s="13"/>
      <c r="B4293" s="15"/>
      <c r="C4293" s="15"/>
      <c r="D4293" s="15"/>
      <c r="E4293" s="15"/>
      <c r="F4293" s="39"/>
      <c r="G4293" s="15"/>
      <c r="H4293" s="15"/>
      <c r="I4293" s="15"/>
      <c r="J4293" s="15"/>
      <c r="K4293" s="15"/>
      <c r="L4293" s="40"/>
      <c r="M4293" s="39"/>
      <c r="N4293" s="41"/>
      <c r="O4293" s="39"/>
      <c r="P4293" s="40"/>
      <c r="Q4293" s="40"/>
      <c r="R4293" s="40" t="str">
        <f>IFERROR(VLOOKUP(Tabla2[[#This Row],[CONTRATISTA PRNCIPAL]],Hoja1!$L$5:$M$9,2,FALSE),"CJV")</f>
        <v>CJV</v>
      </c>
      <c r="S4293" s="40" t="str">
        <f>IF(Tabla2[[#This Row],[EMPRESA]]=Tabla2[[#This Row],[CONTRATISTA PRNCIPAL]],"Principal","Secundaria")</f>
        <v>Principal</v>
      </c>
      <c r="T4293" s="42">
        <f>IFERROR(1/COUNTIF(Tabla2[CONTRATISTA PRNCIPAL],Tabla2[[#This Row],[CONTRATISTA PRNCIPAL]]),0)</f>
        <v>0</v>
      </c>
      <c r="U4293" s="43" t="str">
        <f>IF(((TODAY()-Tabla2[[#This Row],[FECHA NACIMIENTO]])/365)&lt;18,"Corregir", IF(((TODAY()-Tabla2[[#This Row],[FECHA NACIMIENTO]])/365)&gt;80, "Corregir",ROUNDDOWN(((TODAY()-Tabla2[[#This Row],[FECHA NACIMIENTO]])/365),0)))</f>
        <v>Corregir</v>
      </c>
      <c r="V42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3" s="44" t="str">
        <f>+IF(Tabla2[[#This Row],[Edad]]="Corregir","Corregir","Ok")</f>
        <v>Corregir</v>
      </c>
      <c r="X4293" s="42" t="str">
        <f>+IFERROR(VLOOKUP(Tabla2[[#This Row],[DISTRITO SEGÚN DNI]],Hoja1!$A$2:$B$32,2,FALSE),"No")</f>
        <v>No</v>
      </c>
      <c r="Y4293" s="42" t="str">
        <f>IF(OR(LOWER(Tabla2[[#This Row],[GENERO]])="masculino", LOWER(Tabla2[[#This Row],[GENERO]])="femenino"),"OK","Corregir")</f>
        <v>Corregir</v>
      </c>
      <c r="Z4293" s="42" t="str">
        <f>+IF(Tabla2[[#This Row],[Nro. DNI / CE]]="","Corregir",IF(LEN(Tabla2[[#This Row],[Nro. DNI / CE]])&gt;=8,"OK","Corregir"))</f>
        <v>Corregir</v>
      </c>
      <c r="AA4293" s="42">
        <f>COUNTIF(Tabla2[APELLIDOS Y NOMBRES],Tabla2[[#This Row],[APELLIDOS Y NOMBRES]])</f>
        <v>0</v>
      </c>
      <c r="AB4293" s="42">
        <f>IF(Tabla2[[#This Row],[Trabajador]]&gt;1,1/Tabla2[[#This Row],[Trabajador]],Tabla2[[#This Row],[Trabajador]])</f>
        <v>0</v>
      </c>
      <c r="AC4293" t="str">
        <f>+IFERROR(IF(Tabla2[[#This Row],[FECHA CESE/BAJA]]="","No Aplica",IF(AND(MONTH(Tabla2[[#This Row],[FECHA CESE/BAJA]])=MONTH(TODAY()-30),YEAR(Tabla2[[#This Row],[FECHA CESE/BAJA]])=YEAR(TODAY())),MONTH(TODAY()-30)&amp;"-"&amp;YEAR(TODAY()),"Borrar")),"No aplica")</f>
        <v>No Aplica</v>
      </c>
      <c r="AD4293" t="str">
        <f>+IFERROR(IF(Tabla2[[#This Row],[FECHA INICIO DE LABORES EN OBRA]]="","No Aplica",IF(AND(MONTH(Tabla2[[#This Row],[FECHA INICIO DE LABORES EN OBRA]])=MONTH(TODAY()-30),YEAR(Tabla2[[#This Row],[FECHA INICIO DE LABORES EN OBRA]])=YEAR(TODAY())),MONTH(TODAY()-30)&amp;"-"&amp;YEAR(TODAY()),"No Aplica")),"No Aplica")</f>
        <v>No Aplica</v>
      </c>
    </row>
    <row r="4294" spans="1:30" x14ac:dyDescent="0.25">
      <c r="A4294" s="13"/>
      <c r="B4294" s="15"/>
      <c r="C4294" s="15"/>
      <c r="D4294" s="15"/>
      <c r="E4294" s="15"/>
      <c r="F4294" s="39"/>
      <c r="G4294" s="15"/>
      <c r="H4294" s="15"/>
      <c r="I4294" s="15"/>
      <c r="J4294" s="15"/>
      <c r="K4294" s="15"/>
      <c r="L4294" s="40"/>
      <c r="M4294" s="39"/>
      <c r="N4294" s="41"/>
      <c r="O4294" s="39"/>
      <c r="P4294" s="40"/>
      <c r="Q4294" s="40"/>
      <c r="R4294" s="40" t="str">
        <f>IFERROR(VLOOKUP(Tabla2[[#This Row],[CONTRATISTA PRNCIPAL]],Hoja1!$L$5:$M$9,2,FALSE),"CJV")</f>
        <v>CJV</v>
      </c>
      <c r="S4294" s="40" t="str">
        <f>IF(Tabla2[[#This Row],[EMPRESA]]=Tabla2[[#This Row],[CONTRATISTA PRNCIPAL]],"Principal","Secundaria")</f>
        <v>Principal</v>
      </c>
      <c r="T4294" s="42">
        <f>IFERROR(1/COUNTIF(Tabla2[CONTRATISTA PRNCIPAL],Tabla2[[#This Row],[CONTRATISTA PRNCIPAL]]),0)</f>
        <v>0</v>
      </c>
      <c r="U4294" s="43" t="str">
        <f>IF(((TODAY()-Tabla2[[#This Row],[FECHA NACIMIENTO]])/365)&lt;18,"Corregir", IF(((TODAY()-Tabla2[[#This Row],[FECHA NACIMIENTO]])/365)&gt;80, "Corregir",ROUNDDOWN(((TODAY()-Tabla2[[#This Row],[FECHA NACIMIENTO]])/365),0)))</f>
        <v>Corregir</v>
      </c>
      <c r="V42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4" s="44" t="str">
        <f>+IF(Tabla2[[#This Row],[Edad]]="Corregir","Corregir","Ok")</f>
        <v>Corregir</v>
      </c>
      <c r="X4294" s="42" t="str">
        <f>+IFERROR(VLOOKUP(Tabla2[[#This Row],[DISTRITO SEGÚN DNI]],Hoja1!$A$2:$B$32,2,FALSE),"No")</f>
        <v>No</v>
      </c>
      <c r="Y4294" s="42" t="str">
        <f>IF(OR(LOWER(Tabla2[[#This Row],[GENERO]])="masculino", LOWER(Tabla2[[#This Row],[GENERO]])="femenino"),"OK","Corregir")</f>
        <v>Corregir</v>
      </c>
      <c r="Z4294" s="42" t="str">
        <f>+IF(Tabla2[[#This Row],[Nro. DNI / CE]]="","Corregir",IF(LEN(Tabla2[[#This Row],[Nro. DNI / CE]])&gt;=8,"OK","Corregir"))</f>
        <v>Corregir</v>
      </c>
      <c r="AA4294" s="42">
        <f>COUNTIF(Tabla2[APELLIDOS Y NOMBRES],Tabla2[[#This Row],[APELLIDOS Y NOMBRES]])</f>
        <v>0</v>
      </c>
      <c r="AB4294" s="42">
        <f>IF(Tabla2[[#This Row],[Trabajador]]&gt;1,1/Tabla2[[#This Row],[Trabajador]],Tabla2[[#This Row],[Trabajador]])</f>
        <v>0</v>
      </c>
      <c r="AC4294" t="str">
        <f>+IFERROR(IF(Tabla2[[#This Row],[FECHA CESE/BAJA]]="","No Aplica",IF(AND(MONTH(Tabla2[[#This Row],[FECHA CESE/BAJA]])=MONTH(TODAY()-30),YEAR(Tabla2[[#This Row],[FECHA CESE/BAJA]])=YEAR(TODAY())),MONTH(TODAY()-30)&amp;"-"&amp;YEAR(TODAY()),"Borrar")),"No aplica")</f>
        <v>No Aplica</v>
      </c>
      <c r="AD4294" t="str">
        <f>+IFERROR(IF(Tabla2[[#This Row],[FECHA INICIO DE LABORES EN OBRA]]="","No Aplica",IF(AND(MONTH(Tabla2[[#This Row],[FECHA INICIO DE LABORES EN OBRA]])=MONTH(TODAY()-30),YEAR(Tabla2[[#This Row],[FECHA INICIO DE LABORES EN OBRA]])=YEAR(TODAY())),MONTH(TODAY()-30)&amp;"-"&amp;YEAR(TODAY()),"No Aplica")),"No Aplica")</f>
        <v>No Aplica</v>
      </c>
    </row>
    <row r="4295" spans="1:30" x14ac:dyDescent="0.25">
      <c r="A4295" s="13"/>
      <c r="B4295" s="15"/>
      <c r="C4295" s="15"/>
      <c r="D4295" s="15"/>
      <c r="E4295" s="15"/>
      <c r="F4295" s="39"/>
      <c r="G4295" s="15"/>
      <c r="H4295" s="15"/>
      <c r="I4295" s="15"/>
      <c r="J4295" s="15"/>
      <c r="K4295" s="15"/>
      <c r="L4295" s="40"/>
      <c r="M4295" s="39"/>
      <c r="N4295" s="41"/>
      <c r="O4295" s="39"/>
      <c r="P4295" s="40"/>
      <c r="Q4295" s="40"/>
      <c r="R4295" s="40" t="str">
        <f>IFERROR(VLOOKUP(Tabla2[[#This Row],[CONTRATISTA PRNCIPAL]],Hoja1!$L$5:$M$9,2,FALSE),"CJV")</f>
        <v>CJV</v>
      </c>
      <c r="S4295" s="40" t="str">
        <f>IF(Tabla2[[#This Row],[EMPRESA]]=Tabla2[[#This Row],[CONTRATISTA PRNCIPAL]],"Principal","Secundaria")</f>
        <v>Principal</v>
      </c>
      <c r="T4295" s="42">
        <f>IFERROR(1/COUNTIF(Tabla2[CONTRATISTA PRNCIPAL],Tabla2[[#This Row],[CONTRATISTA PRNCIPAL]]),0)</f>
        <v>0</v>
      </c>
      <c r="U4295" s="43" t="str">
        <f>IF(((TODAY()-Tabla2[[#This Row],[FECHA NACIMIENTO]])/365)&lt;18,"Corregir", IF(((TODAY()-Tabla2[[#This Row],[FECHA NACIMIENTO]])/365)&gt;80, "Corregir",ROUNDDOWN(((TODAY()-Tabla2[[#This Row],[FECHA NACIMIENTO]])/365),0)))</f>
        <v>Corregir</v>
      </c>
      <c r="V42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5" s="44" t="str">
        <f>+IF(Tabla2[[#This Row],[Edad]]="Corregir","Corregir","Ok")</f>
        <v>Corregir</v>
      </c>
      <c r="X4295" s="42" t="str">
        <f>+IFERROR(VLOOKUP(Tabla2[[#This Row],[DISTRITO SEGÚN DNI]],Hoja1!$A$2:$B$32,2,FALSE),"No")</f>
        <v>No</v>
      </c>
      <c r="Y4295" s="42" t="str">
        <f>IF(OR(LOWER(Tabla2[[#This Row],[GENERO]])="masculino", LOWER(Tabla2[[#This Row],[GENERO]])="femenino"),"OK","Corregir")</f>
        <v>Corregir</v>
      </c>
      <c r="Z4295" s="42" t="str">
        <f>+IF(Tabla2[[#This Row],[Nro. DNI / CE]]="","Corregir",IF(LEN(Tabla2[[#This Row],[Nro. DNI / CE]])&gt;=8,"OK","Corregir"))</f>
        <v>Corregir</v>
      </c>
      <c r="AA4295" s="42">
        <f>COUNTIF(Tabla2[APELLIDOS Y NOMBRES],Tabla2[[#This Row],[APELLIDOS Y NOMBRES]])</f>
        <v>0</v>
      </c>
      <c r="AB4295" s="42">
        <f>IF(Tabla2[[#This Row],[Trabajador]]&gt;1,1/Tabla2[[#This Row],[Trabajador]],Tabla2[[#This Row],[Trabajador]])</f>
        <v>0</v>
      </c>
      <c r="AC4295" t="str">
        <f>+IFERROR(IF(Tabla2[[#This Row],[FECHA CESE/BAJA]]="","No Aplica",IF(AND(MONTH(Tabla2[[#This Row],[FECHA CESE/BAJA]])=MONTH(TODAY()-30),YEAR(Tabla2[[#This Row],[FECHA CESE/BAJA]])=YEAR(TODAY())),MONTH(TODAY()-30)&amp;"-"&amp;YEAR(TODAY()),"Borrar")),"No aplica")</f>
        <v>No Aplica</v>
      </c>
      <c r="AD4295" t="str">
        <f>+IFERROR(IF(Tabla2[[#This Row],[FECHA INICIO DE LABORES EN OBRA]]="","No Aplica",IF(AND(MONTH(Tabla2[[#This Row],[FECHA INICIO DE LABORES EN OBRA]])=MONTH(TODAY()-30),YEAR(Tabla2[[#This Row],[FECHA INICIO DE LABORES EN OBRA]])=YEAR(TODAY())),MONTH(TODAY()-30)&amp;"-"&amp;YEAR(TODAY()),"No Aplica")),"No Aplica")</f>
        <v>No Aplica</v>
      </c>
    </row>
    <row r="4296" spans="1:30" x14ac:dyDescent="0.25">
      <c r="A4296" s="13"/>
      <c r="B4296" s="15"/>
      <c r="C4296" s="15"/>
      <c r="D4296" s="15"/>
      <c r="E4296" s="15"/>
      <c r="F4296" s="39"/>
      <c r="G4296" s="15"/>
      <c r="H4296" s="15"/>
      <c r="I4296" s="15"/>
      <c r="J4296" s="15"/>
      <c r="K4296" s="15"/>
      <c r="L4296" s="40"/>
      <c r="M4296" s="39"/>
      <c r="N4296" s="41"/>
      <c r="O4296" s="39"/>
      <c r="P4296" s="40"/>
      <c r="Q4296" s="40"/>
      <c r="R4296" s="40" t="str">
        <f>IFERROR(VLOOKUP(Tabla2[[#This Row],[CONTRATISTA PRNCIPAL]],Hoja1!$L$5:$M$9,2,FALSE),"CJV")</f>
        <v>CJV</v>
      </c>
      <c r="S4296" s="40" t="str">
        <f>IF(Tabla2[[#This Row],[EMPRESA]]=Tabla2[[#This Row],[CONTRATISTA PRNCIPAL]],"Principal","Secundaria")</f>
        <v>Principal</v>
      </c>
      <c r="T4296" s="42">
        <f>IFERROR(1/COUNTIF(Tabla2[CONTRATISTA PRNCIPAL],Tabla2[[#This Row],[CONTRATISTA PRNCIPAL]]),0)</f>
        <v>0</v>
      </c>
      <c r="U4296" s="43" t="str">
        <f>IF(((TODAY()-Tabla2[[#This Row],[FECHA NACIMIENTO]])/365)&lt;18,"Corregir", IF(((TODAY()-Tabla2[[#This Row],[FECHA NACIMIENTO]])/365)&gt;80, "Corregir",ROUNDDOWN(((TODAY()-Tabla2[[#This Row],[FECHA NACIMIENTO]])/365),0)))</f>
        <v>Corregir</v>
      </c>
      <c r="V42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6" s="44" t="str">
        <f>+IF(Tabla2[[#This Row],[Edad]]="Corregir","Corregir","Ok")</f>
        <v>Corregir</v>
      </c>
      <c r="X4296" s="42" t="str">
        <f>+IFERROR(VLOOKUP(Tabla2[[#This Row],[DISTRITO SEGÚN DNI]],Hoja1!$A$2:$B$32,2,FALSE),"No")</f>
        <v>No</v>
      </c>
      <c r="Y4296" s="42" t="str">
        <f>IF(OR(LOWER(Tabla2[[#This Row],[GENERO]])="masculino", LOWER(Tabla2[[#This Row],[GENERO]])="femenino"),"OK","Corregir")</f>
        <v>Corregir</v>
      </c>
      <c r="Z4296" s="42" t="str">
        <f>+IF(Tabla2[[#This Row],[Nro. DNI / CE]]="","Corregir",IF(LEN(Tabla2[[#This Row],[Nro. DNI / CE]])&gt;=8,"OK","Corregir"))</f>
        <v>Corregir</v>
      </c>
      <c r="AA4296" s="42">
        <f>COUNTIF(Tabla2[APELLIDOS Y NOMBRES],Tabla2[[#This Row],[APELLIDOS Y NOMBRES]])</f>
        <v>0</v>
      </c>
      <c r="AB4296" s="42">
        <f>IF(Tabla2[[#This Row],[Trabajador]]&gt;1,1/Tabla2[[#This Row],[Trabajador]],Tabla2[[#This Row],[Trabajador]])</f>
        <v>0</v>
      </c>
      <c r="AC4296" t="str">
        <f>+IFERROR(IF(Tabla2[[#This Row],[FECHA CESE/BAJA]]="","No Aplica",IF(AND(MONTH(Tabla2[[#This Row],[FECHA CESE/BAJA]])=MONTH(TODAY()-30),YEAR(Tabla2[[#This Row],[FECHA CESE/BAJA]])=YEAR(TODAY())),MONTH(TODAY()-30)&amp;"-"&amp;YEAR(TODAY()),"Borrar")),"No aplica")</f>
        <v>No Aplica</v>
      </c>
      <c r="AD4296" t="str">
        <f>+IFERROR(IF(Tabla2[[#This Row],[FECHA INICIO DE LABORES EN OBRA]]="","No Aplica",IF(AND(MONTH(Tabla2[[#This Row],[FECHA INICIO DE LABORES EN OBRA]])=MONTH(TODAY()-30),YEAR(Tabla2[[#This Row],[FECHA INICIO DE LABORES EN OBRA]])=YEAR(TODAY())),MONTH(TODAY()-30)&amp;"-"&amp;YEAR(TODAY()),"No Aplica")),"No Aplica")</f>
        <v>No Aplica</v>
      </c>
    </row>
    <row r="4297" spans="1:30" x14ac:dyDescent="0.25">
      <c r="A4297" s="13"/>
      <c r="B4297" s="15"/>
      <c r="C4297" s="15"/>
      <c r="D4297" s="15"/>
      <c r="E4297" s="15"/>
      <c r="F4297" s="39"/>
      <c r="G4297" s="15"/>
      <c r="H4297" s="15"/>
      <c r="I4297" s="15"/>
      <c r="J4297" s="15"/>
      <c r="K4297" s="15"/>
      <c r="L4297" s="40"/>
      <c r="M4297" s="39"/>
      <c r="N4297" s="41"/>
      <c r="O4297" s="39"/>
      <c r="P4297" s="40"/>
      <c r="Q4297" s="40"/>
      <c r="R4297" s="40" t="str">
        <f>IFERROR(VLOOKUP(Tabla2[[#This Row],[CONTRATISTA PRNCIPAL]],Hoja1!$L$5:$M$9,2,FALSE),"CJV")</f>
        <v>CJV</v>
      </c>
      <c r="S4297" s="40" t="str">
        <f>IF(Tabla2[[#This Row],[EMPRESA]]=Tabla2[[#This Row],[CONTRATISTA PRNCIPAL]],"Principal","Secundaria")</f>
        <v>Principal</v>
      </c>
      <c r="T4297" s="42">
        <f>IFERROR(1/COUNTIF(Tabla2[CONTRATISTA PRNCIPAL],Tabla2[[#This Row],[CONTRATISTA PRNCIPAL]]),0)</f>
        <v>0</v>
      </c>
      <c r="U4297" s="43" t="str">
        <f>IF(((TODAY()-Tabla2[[#This Row],[FECHA NACIMIENTO]])/365)&lt;18,"Corregir", IF(((TODAY()-Tabla2[[#This Row],[FECHA NACIMIENTO]])/365)&gt;80, "Corregir",ROUNDDOWN(((TODAY()-Tabla2[[#This Row],[FECHA NACIMIENTO]])/365),0)))</f>
        <v>Corregir</v>
      </c>
      <c r="V42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7" s="44" t="str">
        <f>+IF(Tabla2[[#This Row],[Edad]]="Corregir","Corregir","Ok")</f>
        <v>Corregir</v>
      </c>
      <c r="X4297" s="42" t="str">
        <f>+IFERROR(VLOOKUP(Tabla2[[#This Row],[DISTRITO SEGÚN DNI]],Hoja1!$A$2:$B$32,2,FALSE),"No")</f>
        <v>No</v>
      </c>
      <c r="Y4297" s="42" t="str">
        <f>IF(OR(LOWER(Tabla2[[#This Row],[GENERO]])="masculino", LOWER(Tabla2[[#This Row],[GENERO]])="femenino"),"OK","Corregir")</f>
        <v>Corregir</v>
      </c>
      <c r="Z4297" s="42" t="str">
        <f>+IF(Tabla2[[#This Row],[Nro. DNI / CE]]="","Corregir",IF(LEN(Tabla2[[#This Row],[Nro. DNI / CE]])&gt;=8,"OK","Corregir"))</f>
        <v>Corregir</v>
      </c>
      <c r="AA4297" s="42">
        <f>COUNTIF(Tabla2[APELLIDOS Y NOMBRES],Tabla2[[#This Row],[APELLIDOS Y NOMBRES]])</f>
        <v>0</v>
      </c>
      <c r="AB4297" s="42">
        <f>IF(Tabla2[[#This Row],[Trabajador]]&gt;1,1/Tabla2[[#This Row],[Trabajador]],Tabla2[[#This Row],[Trabajador]])</f>
        <v>0</v>
      </c>
      <c r="AC4297" t="str">
        <f>+IFERROR(IF(Tabla2[[#This Row],[FECHA CESE/BAJA]]="","No Aplica",IF(AND(MONTH(Tabla2[[#This Row],[FECHA CESE/BAJA]])=MONTH(TODAY()-30),YEAR(Tabla2[[#This Row],[FECHA CESE/BAJA]])=YEAR(TODAY())),MONTH(TODAY()-30)&amp;"-"&amp;YEAR(TODAY()),"Borrar")),"No aplica")</f>
        <v>No Aplica</v>
      </c>
      <c r="AD4297" t="str">
        <f>+IFERROR(IF(Tabla2[[#This Row],[FECHA INICIO DE LABORES EN OBRA]]="","No Aplica",IF(AND(MONTH(Tabla2[[#This Row],[FECHA INICIO DE LABORES EN OBRA]])=MONTH(TODAY()-30),YEAR(Tabla2[[#This Row],[FECHA INICIO DE LABORES EN OBRA]])=YEAR(TODAY())),MONTH(TODAY()-30)&amp;"-"&amp;YEAR(TODAY()),"No Aplica")),"No Aplica")</f>
        <v>No Aplica</v>
      </c>
    </row>
    <row r="4298" spans="1:30" x14ac:dyDescent="0.25">
      <c r="A4298" s="13"/>
      <c r="B4298" s="15"/>
      <c r="C4298" s="15"/>
      <c r="D4298" s="15"/>
      <c r="E4298" s="15"/>
      <c r="F4298" s="39"/>
      <c r="G4298" s="15"/>
      <c r="H4298" s="15"/>
      <c r="I4298" s="15"/>
      <c r="J4298" s="15"/>
      <c r="K4298" s="15"/>
      <c r="L4298" s="40"/>
      <c r="M4298" s="39"/>
      <c r="N4298" s="41"/>
      <c r="O4298" s="39"/>
      <c r="P4298" s="40"/>
      <c r="Q4298" s="40"/>
      <c r="R4298" s="40" t="str">
        <f>IFERROR(VLOOKUP(Tabla2[[#This Row],[CONTRATISTA PRNCIPAL]],Hoja1!$L$5:$M$9,2,FALSE),"CJV")</f>
        <v>CJV</v>
      </c>
      <c r="S4298" s="40" t="str">
        <f>IF(Tabla2[[#This Row],[EMPRESA]]=Tabla2[[#This Row],[CONTRATISTA PRNCIPAL]],"Principal","Secundaria")</f>
        <v>Principal</v>
      </c>
      <c r="T4298" s="42">
        <f>IFERROR(1/COUNTIF(Tabla2[CONTRATISTA PRNCIPAL],Tabla2[[#This Row],[CONTRATISTA PRNCIPAL]]),0)</f>
        <v>0</v>
      </c>
      <c r="U4298" s="43" t="str">
        <f>IF(((TODAY()-Tabla2[[#This Row],[FECHA NACIMIENTO]])/365)&lt;18,"Corregir", IF(((TODAY()-Tabla2[[#This Row],[FECHA NACIMIENTO]])/365)&gt;80, "Corregir",ROUNDDOWN(((TODAY()-Tabla2[[#This Row],[FECHA NACIMIENTO]])/365),0)))</f>
        <v>Corregir</v>
      </c>
      <c r="V42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8" s="44" t="str">
        <f>+IF(Tabla2[[#This Row],[Edad]]="Corregir","Corregir","Ok")</f>
        <v>Corregir</v>
      </c>
      <c r="X4298" s="42" t="str">
        <f>+IFERROR(VLOOKUP(Tabla2[[#This Row],[DISTRITO SEGÚN DNI]],Hoja1!$A$2:$B$32,2,FALSE),"No")</f>
        <v>No</v>
      </c>
      <c r="Y4298" s="42" t="str">
        <f>IF(OR(LOWER(Tabla2[[#This Row],[GENERO]])="masculino", LOWER(Tabla2[[#This Row],[GENERO]])="femenino"),"OK","Corregir")</f>
        <v>Corregir</v>
      </c>
      <c r="Z4298" s="42" t="str">
        <f>+IF(Tabla2[[#This Row],[Nro. DNI / CE]]="","Corregir",IF(LEN(Tabla2[[#This Row],[Nro. DNI / CE]])&gt;=8,"OK","Corregir"))</f>
        <v>Corregir</v>
      </c>
      <c r="AA4298" s="42">
        <f>COUNTIF(Tabla2[APELLIDOS Y NOMBRES],Tabla2[[#This Row],[APELLIDOS Y NOMBRES]])</f>
        <v>0</v>
      </c>
      <c r="AB4298" s="42">
        <f>IF(Tabla2[[#This Row],[Trabajador]]&gt;1,1/Tabla2[[#This Row],[Trabajador]],Tabla2[[#This Row],[Trabajador]])</f>
        <v>0</v>
      </c>
      <c r="AC4298" t="str">
        <f>+IFERROR(IF(Tabla2[[#This Row],[FECHA CESE/BAJA]]="","No Aplica",IF(AND(MONTH(Tabla2[[#This Row],[FECHA CESE/BAJA]])=MONTH(TODAY()-30),YEAR(Tabla2[[#This Row],[FECHA CESE/BAJA]])=YEAR(TODAY())),MONTH(TODAY()-30)&amp;"-"&amp;YEAR(TODAY()),"Borrar")),"No aplica")</f>
        <v>No Aplica</v>
      </c>
      <c r="AD4298" t="str">
        <f>+IFERROR(IF(Tabla2[[#This Row],[FECHA INICIO DE LABORES EN OBRA]]="","No Aplica",IF(AND(MONTH(Tabla2[[#This Row],[FECHA INICIO DE LABORES EN OBRA]])=MONTH(TODAY()-30),YEAR(Tabla2[[#This Row],[FECHA INICIO DE LABORES EN OBRA]])=YEAR(TODAY())),MONTH(TODAY()-30)&amp;"-"&amp;YEAR(TODAY()),"No Aplica")),"No Aplica")</f>
        <v>No Aplica</v>
      </c>
    </row>
    <row r="4299" spans="1:30" x14ac:dyDescent="0.25">
      <c r="A4299" s="13"/>
      <c r="B4299" s="15"/>
      <c r="C4299" s="15"/>
      <c r="D4299" s="15"/>
      <c r="E4299" s="15"/>
      <c r="F4299" s="39"/>
      <c r="G4299" s="15"/>
      <c r="H4299" s="15"/>
      <c r="I4299" s="15"/>
      <c r="J4299" s="15"/>
      <c r="K4299" s="15"/>
      <c r="L4299" s="40"/>
      <c r="M4299" s="39"/>
      <c r="N4299" s="41"/>
      <c r="O4299" s="39"/>
      <c r="P4299" s="40"/>
      <c r="Q4299" s="40"/>
      <c r="R4299" s="40" t="str">
        <f>IFERROR(VLOOKUP(Tabla2[[#This Row],[CONTRATISTA PRNCIPAL]],Hoja1!$L$5:$M$9,2,FALSE),"CJV")</f>
        <v>CJV</v>
      </c>
      <c r="S4299" s="40" t="str">
        <f>IF(Tabla2[[#This Row],[EMPRESA]]=Tabla2[[#This Row],[CONTRATISTA PRNCIPAL]],"Principal","Secundaria")</f>
        <v>Principal</v>
      </c>
      <c r="T4299" s="42">
        <f>IFERROR(1/COUNTIF(Tabla2[CONTRATISTA PRNCIPAL],Tabla2[[#This Row],[CONTRATISTA PRNCIPAL]]),0)</f>
        <v>0</v>
      </c>
      <c r="U4299" s="43" t="str">
        <f>IF(((TODAY()-Tabla2[[#This Row],[FECHA NACIMIENTO]])/365)&lt;18,"Corregir", IF(((TODAY()-Tabla2[[#This Row],[FECHA NACIMIENTO]])/365)&gt;80, "Corregir",ROUNDDOWN(((TODAY()-Tabla2[[#This Row],[FECHA NACIMIENTO]])/365),0)))</f>
        <v>Corregir</v>
      </c>
      <c r="V42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299" s="44" t="str">
        <f>+IF(Tabla2[[#This Row],[Edad]]="Corregir","Corregir","Ok")</f>
        <v>Corregir</v>
      </c>
      <c r="X4299" s="42" t="str">
        <f>+IFERROR(VLOOKUP(Tabla2[[#This Row],[DISTRITO SEGÚN DNI]],Hoja1!$A$2:$B$32,2,FALSE),"No")</f>
        <v>No</v>
      </c>
      <c r="Y4299" s="42" t="str">
        <f>IF(OR(LOWER(Tabla2[[#This Row],[GENERO]])="masculino", LOWER(Tabla2[[#This Row],[GENERO]])="femenino"),"OK","Corregir")</f>
        <v>Corregir</v>
      </c>
      <c r="Z4299" s="42" t="str">
        <f>+IF(Tabla2[[#This Row],[Nro. DNI / CE]]="","Corregir",IF(LEN(Tabla2[[#This Row],[Nro. DNI / CE]])&gt;=8,"OK","Corregir"))</f>
        <v>Corregir</v>
      </c>
      <c r="AA4299" s="42">
        <f>COUNTIF(Tabla2[APELLIDOS Y NOMBRES],Tabla2[[#This Row],[APELLIDOS Y NOMBRES]])</f>
        <v>0</v>
      </c>
      <c r="AB4299" s="42">
        <f>IF(Tabla2[[#This Row],[Trabajador]]&gt;1,1/Tabla2[[#This Row],[Trabajador]],Tabla2[[#This Row],[Trabajador]])</f>
        <v>0</v>
      </c>
      <c r="AC4299" t="str">
        <f>+IFERROR(IF(Tabla2[[#This Row],[FECHA CESE/BAJA]]="","No Aplica",IF(AND(MONTH(Tabla2[[#This Row],[FECHA CESE/BAJA]])=MONTH(TODAY()-30),YEAR(Tabla2[[#This Row],[FECHA CESE/BAJA]])=YEAR(TODAY())),MONTH(TODAY()-30)&amp;"-"&amp;YEAR(TODAY()),"Borrar")),"No aplica")</f>
        <v>No Aplica</v>
      </c>
      <c r="AD4299" t="str">
        <f>+IFERROR(IF(Tabla2[[#This Row],[FECHA INICIO DE LABORES EN OBRA]]="","No Aplica",IF(AND(MONTH(Tabla2[[#This Row],[FECHA INICIO DE LABORES EN OBRA]])=MONTH(TODAY()-30),YEAR(Tabla2[[#This Row],[FECHA INICIO DE LABORES EN OBRA]])=YEAR(TODAY())),MONTH(TODAY()-30)&amp;"-"&amp;YEAR(TODAY()),"No Aplica")),"No Aplica")</f>
        <v>No Aplica</v>
      </c>
    </row>
    <row r="4300" spans="1:30" x14ac:dyDescent="0.25">
      <c r="A4300" s="13"/>
      <c r="B4300" s="15"/>
      <c r="C4300" s="15"/>
      <c r="D4300" s="15"/>
      <c r="E4300" s="15"/>
      <c r="F4300" s="39"/>
      <c r="G4300" s="15"/>
      <c r="H4300" s="15"/>
      <c r="I4300" s="15"/>
      <c r="J4300" s="15"/>
      <c r="K4300" s="15"/>
      <c r="L4300" s="40"/>
      <c r="M4300" s="39"/>
      <c r="N4300" s="41"/>
      <c r="O4300" s="39"/>
      <c r="P4300" s="40"/>
      <c r="Q4300" s="40"/>
      <c r="R4300" s="40" t="str">
        <f>IFERROR(VLOOKUP(Tabla2[[#This Row],[CONTRATISTA PRNCIPAL]],Hoja1!$L$5:$M$9,2,FALSE),"CJV")</f>
        <v>CJV</v>
      </c>
      <c r="S4300" s="40" t="str">
        <f>IF(Tabla2[[#This Row],[EMPRESA]]=Tabla2[[#This Row],[CONTRATISTA PRNCIPAL]],"Principal","Secundaria")</f>
        <v>Principal</v>
      </c>
      <c r="T4300" s="42">
        <f>IFERROR(1/COUNTIF(Tabla2[CONTRATISTA PRNCIPAL],Tabla2[[#This Row],[CONTRATISTA PRNCIPAL]]),0)</f>
        <v>0</v>
      </c>
      <c r="U4300" s="43" t="str">
        <f>IF(((TODAY()-Tabla2[[#This Row],[FECHA NACIMIENTO]])/365)&lt;18,"Corregir", IF(((TODAY()-Tabla2[[#This Row],[FECHA NACIMIENTO]])/365)&gt;80, "Corregir",ROUNDDOWN(((TODAY()-Tabla2[[#This Row],[FECHA NACIMIENTO]])/365),0)))</f>
        <v>Corregir</v>
      </c>
      <c r="V43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0" s="44" t="str">
        <f>+IF(Tabla2[[#This Row],[Edad]]="Corregir","Corregir","Ok")</f>
        <v>Corregir</v>
      </c>
      <c r="X4300" s="42" t="str">
        <f>+IFERROR(VLOOKUP(Tabla2[[#This Row],[DISTRITO SEGÚN DNI]],Hoja1!$A$2:$B$32,2,FALSE),"No")</f>
        <v>No</v>
      </c>
      <c r="Y4300" s="42" t="str">
        <f>IF(OR(LOWER(Tabla2[[#This Row],[GENERO]])="masculino", LOWER(Tabla2[[#This Row],[GENERO]])="femenino"),"OK","Corregir")</f>
        <v>Corregir</v>
      </c>
      <c r="Z4300" s="42" t="str">
        <f>+IF(Tabla2[[#This Row],[Nro. DNI / CE]]="","Corregir",IF(LEN(Tabla2[[#This Row],[Nro. DNI / CE]])&gt;=8,"OK","Corregir"))</f>
        <v>Corregir</v>
      </c>
      <c r="AA4300" s="42">
        <f>COUNTIF(Tabla2[APELLIDOS Y NOMBRES],Tabla2[[#This Row],[APELLIDOS Y NOMBRES]])</f>
        <v>0</v>
      </c>
      <c r="AB4300" s="42">
        <f>IF(Tabla2[[#This Row],[Trabajador]]&gt;1,1/Tabla2[[#This Row],[Trabajador]],Tabla2[[#This Row],[Trabajador]])</f>
        <v>0</v>
      </c>
      <c r="AC4300" t="str">
        <f>+IFERROR(IF(Tabla2[[#This Row],[FECHA CESE/BAJA]]="","No Aplica",IF(AND(MONTH(Tabla2[[#This Row],[FECHA CESE/BAJA]])=MONTH(TODAY()-30),YEAR(Tabla2[[#This Row],[FECHA CESE/BAJA]])=YEAR(TODAY())),MONTH(TODAY()-30)&amp;"-"&amp;YEAR(TODAY()),"Borrar")),"No aplica")</f>
        <v>No Aplica</v>
      </c>
      <c r="AD4300" t="str">
        <f>+IFERROR(IF(Tabla2[[#This Row],[FECHA INICIO DE LABORES EN OBRA]]="","No Aplica",IF(AND(MONTH(Tabla2[[#This Row],[FECHA INICIO DE LABORES EN OBRA]])=MONTH(TODAY()-30),YEAR(Tabla2[[#This Row],[FECHA INICIO DE LABORES EN OBRA]])=YEAR(TODAY())),MONTH(TODAY()-30)&amp;"-"&amp;YEAR(TODAY()),"No Aplica")),"No Aplica")</f>
        <v>No Aplica</v>
      </c>
    </row>
    <row r="4301" spans="1:30" x14ac:dyDescent="0.25">
      <c r="A4301" s="13"/>
      <c r="B4301" s="15"/>
      <c r="C4301" s="15"/>
      <c r="D4301" s="15"/>
      <c r="E4301" s="15"/>
      <c r="F4301" s="39"/>
      <c r="G4301" s="15"/>
      <c r="H4301" s="15"/>
      <c r="I4301" s="15"/>
      <c r="J4301" s="15"/>
      <c r="K4301" s="15"/>
      <c r="L4301" s="40"/>
      <c r="M4301" s="39"/>
      <c r="N4301" s="41"/>
      <c r="O4301" s="39"/>
      <c r="P4301" s="40"/>
      <c r="Q4301" s="40"/>
      <c r="R4301" s="40" t="str">
        <f>IFERROR(VLOOKUP(Tabla2[[#This Row],[CONTRATISTA PRNCIPAL]],Hoja1!$L$5:$M$9,2,FALSE),"CJV")</f>
        <v>CJV</v>
      </c>
      <c r="S4301" s="40" t="str">
        <f>IF(Tabla2[[#This Row],[EMPRESA]]=Tabla2[[#This Row],[CONTRATISTA PRNCIPAL]],"Principal","Secundaria")</f>
        <v>Principal</v>
      </c>
      <c r="T4301" s="42">
        <f>IFERROR(1/COUNTIF(Tabla2[CONTRATISTA PRNCIPAL],Tabla2[[#This Row],[CONTRATISTA PRNCIPAL]]),0)</f>
        <v>0</v>
      </c>
      <c r="U4301" s="43" t="str">
        <f>IF(((TODAY()-Tabla2[[#This Row],[FECHA NACIMIENTO]])/365)&lt;18,"Corregir", IF(((TODAY()-Tabla2[[#This Row],[FECHA NACIMIENTO]])/365)&gt;80, "Corregir",ROUNDDOWN(((TODAY()-Tabla2[[#This Row],[FECHA NACIMIENTO]])/365),0)))</f>
        <v>Corregir</v>
      </c>
      <c r="V43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1" s="44" t="str">
        <f>+IF(Tabla2[[#This Row],[Edad]]="Corregir","Corregir","Ok")</f>
        <v>Corregir</v>
      </c>
      <c r="X4301" s="42" t="str">
        <f>+IFERROR(VLOOKUP(Tabla2[[#This Row],[DISTRITO SEGÚN DNI]],Hoja1!$A$2:$B$32,2,FALSE),"No")</f>
        <v>No</v>
      </c>
      <c r="Y4301" s="42" t="str">
        <f>IF(OR(LOWER(Tabla2[[#This Row],[GENERO]])="masculino", LOWER(Tabla2[[#This Row],[GENERO]])="femenino"),"OK","Corregir")</f>
        <v>Corregir</v>
      </c>
      <c r="Z4301" s="42" t="str">
        <f>+IF(Tabla2[[#This Row],[Nro. DNI / CE]]="","Corregir",IF(LEN(Tabla2[[#This Row],[Nro. DNI / CE]])&gt;=8,"OK","Corregir"))</f>
        <v>Corregir</v>
      </c>
      <c r="AA4301" s="42">
        <f>COUNTIF(Tabla2[APELLIDOS Y NOMBRES],Tabla2[[#This Row],[APELLIDOS Y NOMBRES]])</f>
        <v>0</v>
      </c>
      <c r="AB4301" s="42">
        <f>IF(Tabla2[[#This Row],[Trabajador]]&gt;1,1/Tabla2[[#This Row],[Trabajador]],Tabla2[[#This Row],[Trabajador]])</f>
        <v>0</v>
      </c>
      <c r="AC4301" t="str">
        <f>+IFERROR(IF(Tabla2[[#This Row],[FECHA CESE/BAJA]]="","No Aplica",IF(AND(MONTH(Tabla2[[#This Row],[FECHA CESE/BAJA]])=MONTH(TODAY()-30),YEAR(Tabla2[[#This Row],[FECHA CESE/BAJA]])=YEAR(TODAY())),MONTH(TODAY()-30)&amp;"-"&amp;YEAR(TODAY()),"Borrar")),"No aplica")</f>
        <v>No Aplica</v>
      </c>
      <c r="AD4301" t="str">
        <f>+IFERROR(IF(Tabla2[[#This Row],[FECHA INICIO DE LABORES EN OBRA]]="","No Aplica",IF(AND(MONTH(Tabla2[[#This Row],[FECHA INICIO DE LABORES EN OBRA]])=MONTH(TODAY()-30),YEAR(Tabla2[[#This Row],[FECHA INICIO DE LABORES EN OBRA]])=YEAR(TODAY())),MONTH(TODAY()-30)&amp;"-"&amp;YEAR(TODAY()),"No Aplica")),"No Aplica")</f>
        <v>No Aplica</v>
      </c>
    </row>
    <row r="4302" spans="1:30" x14ac:dyDescent="0.25">
      <c r="A4302" s="13"/>
      <c r="B4302" s="15"/>
      <c r="C4302" s="15"/>
      <c r="D4302" s="15"/>
      <c r="E4302" s="15"/>
      <c r="F4302" s="39"/>
      <c r="G4302" s="15"/>
      <c r="H4302" s="15"/>
      <c r="I4302" s="15"/>
      <c r="J4302" s="15"/>
      <c r="K4302" s="15"/>
      <c r="L4302" s="40"/>
      <c r="M4302" s="39"/>
      <c r="N4302" s="41"/>
      <c r="O4302" s="39"/>
      <c r="P4302" s="40"/>
      <c r="Q4302" s="40"/>
      <c r="R4302" s="40" t="str">
        <f>IFERROR(VLOOKUP(Tabla2[[#This Row],[CONTRATISTA PRNCIPAL]],Hoja1!$L$5:$M$9,2,FALSE),"CJV")</f>
        <v>CJV</v>
      </c>
      <c r="S4302" s="40" t="str">
        <f>IF(Tabla2[[#This Row],[EMPRESA]]=Tabla2[[#This Row],[CONTRATISTA PRNCIPAL]],"Principal","Secundaria")</f>
        <v>Principal</v>
      </c>
      <c r="T4302" s="42">
        <f>IFERROR(1/COUNTIF(Tabla2[CONTRATISTA PRNCIPAL],Tabla2[[#This Row],[CONTRATISTA PRNCIPAL]]),0)</f>
        <v>0</v>
      </c>
      <c r="U4302" s="43" t="str">
        <f>IF(((TODAY()-Tabla2[[#This Row],[FECHA NACIMIENTO]])/365)&lt;18,"Corregir", IF(((TODAY()-Tabla2[[#This Row],[FECHA NACIMIENTO]])/365)&gt;80, "Corregir",ROUNDDOWN(((TODAY()-Tabla2[[#This Row],[FECHA NACIMIENTO]])/365),0)))</f>
        <v>Corregir</v>
      </c>
      <c r="V43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2" s="44" t="str">
        <f>+IF(Tabla2[[#This Row],[Edad]]="Corregir","Corregir","Ok")</f>
        <v>Corregir</v>
      </c>
      <c r="X4302" s="42" t="str">
        <f>+IFERROR(VLOOKUP(Tabla2[[#This Row],[DISTRITO SEGÚN DNI]],Hoja1!$A$2:$B$32,2,FALSE),"No")</f>
        <v>No</v>
      </c>
      <c r="Y4302" s="42" t="str">
        <f>IF(OR(LOWER(Tabla2[[#This Row],[GENERO]])="masculino", LOWER(Tabla2[[#This Row],[GENERO]])="femenino"),"OK","Corregir")</f>
        <v>Corregir</v>
      </c>
      <c r="Z4302" s="42" t="str">
        <f>+IF(Tabla2[[#This Row],[Nro. DNI / CE]]="","Corregir",IF(LEN(Tabla2[[#This Row],[Nro. DNI / CE]])&gt;=8,"OK","Corregir"))</f>
        <v>Corregir</v>
      </c>
      <c r="AA4302" s="42">
        <f>COUNTIF(Tabla2[APELLIDOS Y NOMBRES],Tabla2[[#This Row],[APELLIDOS Y NOMBRES]])</f>
        <v>0</v>
      </c>
      <c r="AB4302" s="42">
        <f>IF(Tabla2[[#This Row],[Trabajador]]&gt;1,1/Tabla2[[#This Row],[Trabajador]],Tabla2[[#This Row],[Trabajador]])</f>
        <v>0</v>
      </c>
      <c r="AC4302" t="str">
        <f>+IFERROR(IF(Tabla2[[#This Row],[FECHA CESE/BAJA]]="","No Aplica",IF(AND(MONTH(Tabla2[[#This Row],[FECHA CESE/BAJA]])=MONTH(TODAY()-30),YEAR(Tabla2[[#This Row],[FECHA CESE/BAJA]])=YEAR(TODAY())),MONTH(TODAY()-30)&amp;"-"&amp;YEAR(TODAY()),"Borrar")),"No aplica")</f>
        <v>No Aplica</v>
      </c>
      <c r="AD4302" t="str">
        <f>+IFERROR(IF(Tabla2[[#This Row],[FECHA INICIO DE LABORES EN OBRA]]="","No Aplica",IF(AND(MONTH(Tabla2[[#This Row],[FECHA INICIO DE LABORES EN OBRA]])=MONTH(TODAY()-30),YEAR(Tabla2[[#This Row],[FECHA INICIO DE LABORES EN OBRA]])=YEAR(TODAY())),MONTH(TODAY()-30)&amp;"-"&amp;YEAR(TODAY()),"No Aplica")),"No Aplica")</f>
        <v>No Aplica</v>
      </c>
    </row>
    <row r="4303" spans="1:30" x14ac:dyDescent="0.25">
      <c r="A4303" s="13"/>
      <c r="B4303" s="15"/>
      <c r="C4303" s="15"/>
      <c r="D4303" s="15"/>
      <c r="E4303" s="15"/>
      <c r="F4303" s="39"/>
      <c r="G4303" s="15"/>
      <c r="H4303" s="15"/>
      <c r="I4303" s="15"/>
      <c r="J4303" s="15"/>
      <c r="K4303" s="15"/>
      <c r="L4303" s="40"/>
      <c r="M4303" s="39"/>
      <c r="N4303" s="41"/>
      <c r="O4303" s="39"/>
      <c r="P4303" s="40"/>
      <c r="Q4303" s="40"/>
      <c r="R4303" s="40" t="str">
        <f>IFERROR(VLOOKUP(Tabla2[[#This Row],[CONTRATISTA PRNCIPAL]],Hoja1!$L$5:$M$9,2,FALSE),"CJV")</f>
        <v>CJV</v>
      </c>
      <c r="S4303" s="40" t="str">
        <f>IF(Tabla2[[#This Row],[EMPRESA]]=Tabla2[[#This Row],[CONTRATISTA PRNCIPAL]],"Principal","Secundaria")</f>
        <v>Principal</v>
      </c>
      <c r="T4303" s="42">
        <f>IFERROR(1/COUNTIF(Tabla2[CONTRATISTA PRNCIPAL],Tabla2[[#This Row],[CONTRATISTA PRNCIPAL]]),0)</f>
        <v>0</v>
      </c>
      <c r="U4303" s="43" t="str">
        <f>IF(((TODAY()-Tabla2[[#This Row],[FECHA NACIMIENTO]])/365)&lt;18,"Corregir", IF(((TODAY()-Tabla2[[#This Row],[FECHA NACIMIENTO]])/365)&gt;80, "Corregir",ROUNDDOWN(((TODAY()-Tabla2[[#This Row],[FECHA NACIMIENTO]])/365),0)))</f>
        <v>Corregir</v>
      </c>
      <c r="V43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3" s="44" t="str">
        <f>+IF(Tabla2[[#This Row],[Edad]]="Corregir","Corregir","Ok")</f>
        <v>Corregir</v>
      </c>
      <c r="X4303" s="42" t="str">
        <f>+IFERROR(VLOOKUP(Tabla2[[#This Row],[DISTRITO SEGÚN DNI]],Hoja1!$A$2:$B$32,2,FALSE),"No")</f>
        <v>No</v>
      </c>
      <c r="Y4303" s="42" t="str">
        <f>IF(OR(LOWER(Tabla2[[#This Row],[GENERO]])="masculino", LOWER(Tabla2[[#This Row],[GENERO]])="femenino"),"OK","Corregir")</f>
        <v>Corregir</v>
      </c>
      <c r="Z4303" s="42" t="str">
        <f>+IF(Tabla2[[#This Row],[Nro. DNI / CE]]="","Corregir",IF(LEN(Tabla2[[#This Row],[Nro. DNI / CE]])&gt;=8,"OK","Corregir"))</f>
        <v>Corregir</v>
      </c>
      <c r="AA4303" s="42">
        <f>COUNTIF(Tabla2[APELLIDOS Y NOMBRES],Tabla2[[#This Row],[APELLIDOS Y NOMBRES]])</f>
        <v>0</v>
      </c>
      <c r="AB4303" s="42">
        <f>IF(Tabla2[[#This Row],[Trabajador]]&gt;1,1/Tabla2[[#This Row],[Trabajador]],Tabla2[[#This Row],[Trabajador]])</f>
        <v>0</v>
      </c>
      <c r="AC4303" t="str">
        <f>+IFERROR(IF(Tabla2[[#This Row],[FECHA CESE/BAJA]]="","No Aplica",IF(AND(MONTH(Tabla2[[#This Row],[FECHA CESE/BAJA]])=MONTH(TODAY()-30),YEAR(Tabla2[[#This Row],[FECHA CESE/BAJA]])=YEAR(TODAY())),MONTH(TODAY()-30)&amp;"-"&amp;YEAR(TODAY()),"Borrar")),"No aplica")</f>
        <v>No Aplica</v>
      </c>
      <c r="AD4303" t="str">
        <f>+IFERROR(IF(Tabla2[[#This Row],[FECHA INICIO DE LABORES EN OBRA]]="","No Aplica",IF(AND(MONTH(Tabla2[[#This Row],[FECHA INICIO DE LABORES EN OBRA]])=MONTH(TODAY()-30),YEAR(Tabla2[[#This Row],[FECHA INICIO DE LABORES EN OBRA]])=YEAR(TODAY())),MONTH(TODAY()-30)&amp;"-"&amp;YEAR(TODAY()),"No Aplica")),"No Aplica")</f>
        <v>No Aplica</v>
      </c>
    </row>
    <row r="4304" spans="1:30" x14ac:dyDescent="0.25">
      <c r="A4304" s="13"/>
      <c r="B4304" s="15"/>
      <c r="C4304" s="15"/>
      <c r="D4304" s="15"/>
      <c r="E4304" s="15"/>
      <c r="F4304" s="39"/>
      <c r="G4304" s="15"/>
      <c r="H4304" s="15"/>
      <c r="I4304" s="15"/>
      <c r="J4304" s="15"/>
      <c r="K4304" s="15"/>
      <c r="L4304" s="40"/>
      <c r="M4304" s="39"/>
      <c r="N4304" s="41"/>
      <c r="O4304" s="39"/>
      <c r="P4304" s="40"/>
      <c r="Q4304" s="40"/>
      <c r="R4304" s="40" t="str">
        <f>IFERROR(VLOOKUP(Tabla2[[#This Row],[CONTRATISTA PRNCIPAL]],Hoja1!$L$5:$M$9,2,FALSE),"CJV")</f>
        <v>CJV</v>
      </c>
      <c r="S4304" s="40" t="str">
        <f>IF(Tabla2[[#This Row],[EMPRESA]]=Tabla2[[#This Row],[CONTRATISTA PRNCIPAL]],"Principal","Secundaria")</f>
        <v>Principal</v>
      </c>
      <c r="T4304" s="42">
        <f>IFERROR(1/COUNTIF(Tabla2[CONTRATISTA PRNCIPAL],Tabla2[[#This Row],[CONTRATISTA PRNCIPAL]]),0)</f>
        <v>0</v>
      </c>
      <c r="U4304" s="43" t="str">
        <f>IF(((TODAY()-Tabla2[[#This Row],[FECHA NACIMIENTO]])/365)&lt;18,"Corregir", IF(((TODAY()-Tabla2[[#This Row],[FECHA NACIMIENTO]])/365)&gt;80, "Corregir",ROUNDDOWN(((TODAY()-Tabla2[[#This Row],[FECHA NACIMIENTO]])/365),0)))</f>
        <v>Corregir</v>
      </c>
      <c r="V43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4" s="44" t="str">
        <f>+IF(Tabla2[[#This Row],[Edad]]="Corregir","Corregir","Ok")</f>
        <v>Corregir</v>
      </c>
      <c r="X4304" s="42" t="str">
        <f>+IFERROR(VLOOKUP(Tabla2[[#This Row],[DISTRITO SEGÚN DNI]],Hoja1!$A$2:$B$32,2,FALSE),"No")</f>
        <v>No</v>
      </c>
      <c r="Y4304" s="42" t="str">
        <f>IF(OR(LOWER(Tabla2[[#This Row],[GENERO]])="masculino", LOWER(Tabla2[[#This Row],[GENERO]])="femenino"),"OK","Corregir")</f>
        <v>Corregir</v>
      </c>
      <c r="Z4304" s="42" t="str">
        <f>+IF(Tabla2[[#This Row],[Nro. DNI / CE]]="","Corregir",IF(LEN(Tabla2[[#This Row],[Nro. DNI / CE]])&gt;=8,"OK","Corregir"))</f>
        <v>Corregir</v>
      </c>
      <c r="AA4304" s="42">
        <f>COUNTIF(Tabla2[APELLIDOS Y NOMBRES],Tabla2[[#This Row],[APELLIDOS Y NOMBRES]])</f>
        <v>0</v>
      </c>
      <c r="AB4304" s="42">
        <f>IF(Tabla2[[#This Row],[Trabajador]]&gt;1,1/Tabla2[[#This Row],[Trabajador]],Tabla2[[#This Row],[Trabajador]])</f>
        <v>0</v>
      </c>
      <c r="AC4304" t="str">
        <f>+IFERROR(IF(Tabla2[[#This Row],[FECHA CESE/BAJA]]="","No Aplica",IF(AND(MONTH(Tabla2[[#This Row],[FECHA CESE/BAJA]])=MONTH(TODAY()-30),YEAR(Tabla2[[#This Row],[FECHA CESE/BAJA]])=YEAR(TODAY())),MONTH(TODAY()-30)&amp;"-"&amp;YEAR(TODAY()),"Borrar")),"No aplica")</f>
        <v>No Aplica</v>
      </c>
      <c r="AD4304" t="str">
        <f>+IFERROR(IF(Tabla2[[#This Row],[FECHA INICIO DE LABORES EN OBRA]]="","No Aplica",IF(AND(MONTH(Tabla2[[#This Row],[FECHA INICIO DE LABORES EN OBRA]])=MONTH(TODAY()-30),YEAR(Tabla2[[#This Row],[FECHA INICIO DE LABORES EN OBRA]])=YEAR(TODAY())),MONTH(TODAY()-30)&amp;"-"&amp;YEAR(TODAY()),"No Aplica")),"No Aplica")</f>
        <v>No Aplica</v>
      </c>
    </row>
    <row r="4305" spans="1:30" x14ac:dyDescent="0.25">
      <c r="A4305" s="13"/>
      <c r="B4305" s="15"/>
      <c r="C4305" s="15"/>
      <c r="D4305" s="15"/>
      <c r="E4305" s="15"/>
      <c r="F4305" s="39"/>
      <c r="G4305" s="15"/>
      <c r="H4305" s="15"/>
      <c r="I4305" s="15"/>
      <c r="J4305" s="15"/>
      <c r="K4305" s="15"/>
      <c r="L4305" s="40"/>
      <c r="M4305" s="39"/>
      <c r="N4305" s="41"/>
      <c r="O4305" s="39"/>
      <c r="P4305" s="40"/>
      <c r="Q4305" s="40"/>
      <c r="R4305" s="40" t="str">
        <f>IFERROR(VLOOKUP(Tabla2[[#This Row],[CONTRATISTA PRNCIPAL]],Hoja1!$L$5:$M$9,2,FALSE),"CJV")</f>
        <v>CJV</v>
      </c>
      <c r="S4305" s="40" t="str">
        <f>IF(Tabla2[[#This Row],[EMPRESA]]=Tabla2[[#This Row],[CONTRATISTA PRNCIPAL]],"Principal","Secundaria")</f>
        <v>Principal</v>
      </c>
      <c r="T4305" s="42">
        <f>IFERROR(1/COUNTIF(Tabla2[CONTRATISTA PRNCIPAL],Tabla2[[#This Row],[CONTRATISTA PRNCIPAL]]),0)</f>
        <v>0</v>
      </c>
      <c r="U4305" s="43" t="str">
        <f>IF(((TODAY()-Tabla2[[#This Row],[FECHA NACIMIENTO]])/365)&lt;18,"Corregir", IF(((TODAY()-Tabla2[[#This Row],[FECHA NACIMIENTO]])/365)&gt;80, "Corregir",ROUNDDOWN(((TODAY()-Tabla2[[#This Row],[FECHA NACIMIENTO]])/365),0)))</f>
        <v>Corregir</v>
      </c>
      <c r="V43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5" s="44" t="str">
        <f>+IF(Tabla2[[#This Row],[Edad]]="Corregir","Corregir","Ok")</f>
        <v>Corregir</v>
      </c>
      <c r="X4305" s="42" t="str">
        <f>+IFERROR(VLOOKUP(Tabla2[[#This Row],[DISTRITO SEGÚN DNI]],Hoja1!$A$2:$B$32,2,FALSE),"No")</f>
        <v>No</v>
      </c>
      <c r="Y4305" s="42" t="str">
        <f>IF(OR(LOWER(Tabla2[[#This Row],[GENERO]])="masculino", LOWER(Tabla2[[#This Row],[GENERO]])="femenino"),"OK","Corregir")</f>
        <v>Corregir</v>
      </c>
      <c r="Z4305" s="42" t="str">
        <f>+IF(Tabla2[[#This Row],[Nro. DNI / CE]]="","Corregir",IF(LEN(Tabla2[[#This Row],[Nro. DNI / CE]])&gt;=8,"OK","Corregir"))</f>
        <v>Corregir</v>
      </c>
      <c r="AA4305" s="42">
        <f>COUNTIF(Tabla2[APELLIDOS Y NOMBRES],Tabla2[[#This Row],[APELLIDOS Y NOMBRES]])</f>
        <v>0</v>
      </c>
      <c r="AB4305" s="42">
        <f>IF(Tabla2[[#This Row],[Trabajador]]&gt;1,1/Tabla2[[#This Row],[Trabajador]],Tabla2[[#This Row],[Trabajador]])</f>
        <v>0</v>
      </c>
      <c r="AC4305" t="str">
        <f>+IFERROR(IF(Tabla2[[#This Row],[FECHA CESE/BAJA]]="","No Aplica",IF(AND(MONTH(Tabla2[[#This Row],[FECHA CESE/BAJA]])=MONTH(TODAY()-30),YEAR(Tabla2[[#This Row],[FECHA CESE/BAJA]])=YEAR(TODAY())),MONTH(TODAY()-30)&amp;"-"&amp;YEAR(TODAY()),"Borrar")),"No aplica")</f>
        <v>No Aplica</v>
      </c>
      <c r="AD4305" t="str">
        <f>+IFERROR(IF(Tabla2[[#This Row],[FECHA INICIO DE LABORES EN OBRA]]="","No Aplica",IF(AND(MONTH(Tabla2[[#This Row],[FECHA INICIO DE LABORES EN OBRA]])=MONTH(TODAY()-30),YEAR(Tabla2[[#This Row],[FECHA INICIO DE LABORES EN OBRA]])=YEAR(TODAY())),MONTH(TODAY()-30)&amp;"-"&amp;YEAR(TODAY()),"No Aplica")),"No Aplica")</f>
        <v>No Aplica</v>
      </c>
    </row>
    <row r="4306" spans="1:30" x14ac:dyDescent="0.25">
      <c r="A4306" s="13"/>
      <c r="B4306" s="15"/>
      <c r="C4306" s="15"/>
      <c r="D4306" s="15"/>
      <c r="E4306" s="15"/>
      <c r="F4306" s="39"/>
      <c r="G4306" s="15"/>
      <c r="H4306" s="15"/>
      <c r="I4306" s="15"/>
      <c r="J4306" s="15"/>
      <c r="K4306" s="15"/>
      <c r="L4306" s="40"/>
      <c r="M4306" s="39"/>
      <c r="N4306" s="41"/>
      <c r="O4306" s="39"/>
      <c r="P4306" s="40"/>
      <c r="Q4306" s="40"/>
      <c r="R4306" s="40" t="str">
        <f>IFERROR(VLOOKUP(Tabla2[[#This Row],[CONTRATISTA PRNCIPAL]],Hoja1!$L$5:$M$9,2,FALSE),"CJV")</f>
        <v>CJV</v>
      </c>
      <c r="S4306" s="40" t="str">
        <f>IF(Tabla2[[#This Row],[EMPRESA]]=Tabla2[[#This Row],[CONTRATISTA PRNCIPAL]],"Principal","Secundaria")</f>
        <v>Principal</v>
      </c>
      <c r="T4306" s="42">
        <f>IFERROR(1/COUNTIF(Tabla2[CONTRATISTA PRNCIPAL],Tabla2[[#This Row],[CONTRATISTA PRNCIPAL]]),0)</f>
        <v>0</v>
      </c>
      <c r="U4306" s="43" t="str">
        <f>IF(((TODAY()-Tabla2[[#This Row],[FECHA NACIMIENTO]])/365)&lt;18,"Corregir", IF(((TODAY()-Tabla2[[#This Row],[FECHA NACIMIENTO]])/365)&gt;80, "Corregir",ROUNDDOWN(((TODAY()-Tabla2[[#This Row],[FECHA NACIMIENTO]])/365),0)))</f>
        <v>Corregir</v>
      </c>
      <c r="V43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6" s="44" t="str">
        <f>+IF(Tabla2[[#This Row],[Edad]]="Corregir","Corregir","Ok")</f>
        <v>Corregir</v>
      </c>
      <c r="X4306" s="42" t="str">
        <f>+IFERROR(VLOOKUP(Tabla2[[#This Row],[DISTRITO SEGÚN DNI]],Hoja1!$A$2:$B$32,2,FALSE),"No")</f>
        <v>No</v>
      </c>
      <c r="Y4306" s="42" t="str">
        <f>IF(OR(LOWER(Tabla2[[#This Row],[GENERO]])="masculino", LOWER(Tabla2[[#This Row],[GENERO]])="femenino"),"OK","Corregir")</f>
        <v>Corregir</v>
      </c>
      <c r="Z4306" s="42" t="str">
        <f>+IF(Tabla2[[#This Row],[Nro. DNI / CE]]="","Corregir",IF(LEN(Tabla2[[#This Row],[Nro. DNI / CE]])&gt;=8,"OK","Corregir"))</f>
        <v>Corregir</v>
      </c>
      <c r="AA4306" s="42">
        <f>COUNTIF(Tabla2[APELLIDOS Y NOMBRES],Tabla2[[#This Row],[APELLIDOS Y NOMBRES]])</f>
        <v>0</v>
      </c>
      <c r="AB4306" s="42">
        <f>IF(Tabla2[[#This Row],[Trabajador]]&gt;1,1/Tabla2[[#This Row],[Trabajador]],Tabla2[[#This Row],[Trabajador]])</f>
        <v>0</v>
      </c>
      <c r="AC4306" t="str">
        <f>+IFERROR(IF(Tabla2[[#This Row],[FECHA CESE/BAJA]]="","No Aplica",IF(AND(MONTH(Tabla2[[#This Row],[FECHA CESE/BAJA]])=MONTH(TODAY()-30),YEAR(Tabla2[[#This Row],[FECHA CESE/BAJA]])=YEAR(TODAY())),MONTH(TODAY()-30)&amp;"-"&amp;YEAR(TODAY()),"Borrar")),"No aplica")</f>
        <v>No Aplica</v>
      </c>
      <c r="AD4306" t="str">
        <f>+IFERROR(IF(Tabla2[[#This Row],[FECHA INICIO DE LABORES EN OBRA]]="","No Aplica",IF(AND(MONTH(Tabla2[[#This Row],[FECHA INICIO DE LABORES EN OBRA]])=MONTH(TODAY()-30),YEAR(Tabla2[[#This Row],[FECHA INICIO DE LABORES EN OBRA]])=YEAR(TODAY())),MONTH(TODAY()-30)&amp;"-"&amp;YEAR(TODAY()),"No Aplica")),"No Aplica")</f>
        <v>No Aplica</v>
      </c>
    </row>
    <row r="4307" spans="1:30" x14ac:dyDescent="0.25">
      <c r="A4307" s="13"/>
      <c r="B4307" s="15"/>
      <c r="C4307" s="15"/>
      <c r="D4307" s="15"/>
      <c r="E4307" s="15"/>
      <c r="F4307" s="39"/>
      <c r="G4307" s="15"/>
      <c r="H4307" s="15"/>
      <c r="I4307" s="15"/>
      <c r="J4307" s="15"/>
      <c r="K4307" s="15"/>
      <c r="L4307" s="40"/>
      <c r="M4307" s="39"/>
      <c r="N4307" s="41"/>
      <c r="O4307" s="39"/>
      <c r="P4307" s="40"/>
      <c r="Q4307" s="40"/>
      <c r="R4307" s="40" t="str">
        <f>IFERROR(VLOOKUP(Tabla2[[#This Row],[CONTRATISTA PRNCIPAL]],Hoja1!$L$5:$M$9,2,FALSE),"CJV")</f>
        <v>CJV</v>
      </c>
      <c r="S4307" s="40" t="str">
        <f>IF(Tabla2[[#This Row],[EMPRESA]]=Tabla2[[#This Row],[CONTRATISTA PRNCIPAL]],"Principal","Secundaria")</f>
        <v>Principal</v>
      </c>
      <c r="T4307" s="42">
        <f>IFERROR(1/COUNTIF(Tabla2[CONTRATISTA PRNCIPAL],Tabla2[[#This Row],[CONTRATISTA PRNCIPAL]]),0)</f>
        <v>0</v>
      </c>
      <c r="U4307" s="43" t="str">
        <f>IF(((TODAY()-Tabla2[[#This Row],[FECHA NACIMIENTO]])/365)&lt;18,"Corregir", IF(((TODAY()-Tabla2[[#This Row],[FECHA NACIMIENTO]])/365)&gt;80, "Corregir",ROUNDDOWN(((TODAY()-Tabla2[[#This Row],[FECHA NACIMIENTO]])/365),0)))</f>
        <v>Corregir</v>
      </c>
      <c r="V43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7" s="44" t="str">
        <f>+IF(Tabla2[[#This Row],[Edad]]="Corregir","Corregir","Ok")</f>
        <v>Corregir</v>
      </c>
      <c r="X4307" s="42" t="str">
        <f>+IFERROR(VLOOKUP(Tabla2[[#This Row],[DISTRITO SEGÚN DNI]],Hoja1!$A$2:$B$32,2,FALSE),"No")</f>
        <v>No</v>
      </c>
      <c r="Y4307" s="42" t="str">
        <f>IF(OR(LOWER(Tabla2[[#This Row],[GENERO]])="masculino", LOWER(Tabla2[[#This Row],[GENERO]])="femenino"),"OK","Corregir")</f>
        <v>Corregir</v>
      </c>
      <c r="Z4307" s="42" t="str">
        <f>+IF(Tabla2[[#This Row],[Nro. DNI / CE]]="","Corregir",IF(LEN(Tabla2[[#This Row],[Nro. DNI / CE]])&gt;=8,"OK","Corregir"))</f>
        <v>Corregir</v>
      </c>
      <c r="AA4307" s="42">
        <f>COUNTIF(Tabla2[APELLIDOS Y NOMBRES],Tabla2[[#This Row],[APELLIDOS Y NOMBRES]])</f>
        <v>0</v>
      </c>
      <c r="AB4307" s="42">
        <f>IF(Tabla2[[#This Row],[Trabajador]]&gt;1,1/Tabla2[[#This Row],[Trabajador]],Tabla2[[#This Row],[Trabajador]])</f>
        <v>0</v>
      </c>
      <c r="AC4307" t="str">
        <f>+IFERROR(IF(Tabla2[[#This Row],[FECHA CESE/BAJA]]="","No Aplica",IF(AND(MONTH(Tabla2[[#This Row],[FECHA CESE/BAJA]])=MONTH(TODAY()-30),YEAR(Tabla2[[#This Row],[FECHA CESE/BAJA]])=YEAR(TODAY())),MONTH(TODAY()-30)&amp;"-"&amp;YEAR(TODAY()),"Borrar")),"No aplica")</f>
        <v>No Aplica</v>
      </c>
      <c r="AD4307" t="str">
        <f>+IFERROR(IF(Tabla2[[#This Row],[FECHA INICIO DE LABORES EN OBRA]]="","No Aplica",IF(AND(MONTH(Tabla2[[#This Row],[FECHA INICIO DE LABORES EN OBRA]])=MONTH(TODAY()-30),YEAR(Tabla2[[#This Row],[FECHA INICIO DE LABORES EN OBRA]])=YEAR(TODAY())),MONTH(TODAY()-30)&amp;"-"&amp;YEAR(TODAY()),"No Aplica")),"No Aplica")</f>
        <v>No Aplica</v>
      </c>
    </row>
    <row r="4308" spans="1:30" x14ac:dyDescent="0.25">
      <c r="A4308" s="13"/>
      <c r="B4308" s="15"/>
      <c r="C4308" s="15"/>
      <c r="D4308" s="15"/>
      <c r="E4308" s="15"/>
      <c r="F4308" s="39"/>
      <c r="G4308" s="15"/>
      <c r="H4308" s="15"/>
      <c r="I4308" s="15"/>
      <c r="J4308" s="15"/>
      <c r="K4308" s="15"/>
      <c r="L4308" s="40"/>
      <c r="M4308" s="39"/>
      <c r="N4308" s="41"/>
      <c r="O4308" s="39"/>
      <c r="P4308" s="40"/>
      <c r="Q4308" s="40"/>
      <c r="R4308" s="40" t="str">
        <f>IFERROR(VLOOKUP(Tabla2[[#This Row],[CONTRATISTA PRNCIPAL]],Hoja1!$L$5:$M$9,2,FALSE),"CJV")</f>
        <v>CJV</v>
      </c>
      <c r="S4308" s="40" t="str">
        <f>IF(Tabla2[[#This Row],[EMPRESA]]=Tabla2[[#This Row],[CONTRATISTA PRNCIPAL]],"Principal","Secundaria")</f>
        <v>Principal</v>
      </c>
      <c r="T4308" s="42">
        <f>IFERROR(1/COUNTIF(Tabla2[CONTRATISTA PRNCIPAL],Tabla2[[#This Row],[CONTRATISTA PRNCIPAL]]),0)</f>
        <v>0</v>
      </c>
      <c r="U4308" s="43" t="str">
        <f>IF(((TODAY()-Tabla2[[#This Row],[FECHA NACIMIENTO]])/365)&lt;18,"Corregir", IF(((TODAY()-Tabla2[[#This Row],[FECHA NACIMIENTO]])/365)&gt;80, "Corregir",ROUNDDOWN(((TODAY()-Tabla2[[#This Row],[FECHA NACIMIENTO]])/365),0)))</f>
        <v>Corregir</v>
      </c>
      <c r="V43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8" s="44" t="str">
        <f>+IF(Tabla2[[#This Row],[Edad]]="Corregir","Corregir","Ok")</f>
        <v>Corregir</v>
      </c>
      <c r="X4308" s="42" t="str">
        <f>+IFERROR(VLOOKUP(Tabla2[[#This Row],[DISTRITO SEGÚN DNI]],Hoja1!$A$2:$B$32,2,FALSE),"No")</f>
        <v>No</v>
      </c>
      <c r="Y4308" s="42" t="str">
        <f>IF(OR(LOWER(Tabla2[[#This Row],[GENERO]])="masculino", LOWER(Tabla2[[#This Row],[GENERO]])="femenino"),"OK","Corregir")</f>
        <v>Corregir</v>
      </c>
      <c r="Z4308" s="42" t="str">
        <f>+IF(Tabla2[[#This Row],[Nro. DNI / CE]]="","Corregir",IF(LEN(Tabla2[[#This Row],[Nro. DNI / CE]])&gt;=8,"OK","Corregir"))</f>
        <v>Corregir</v>
      </c>
      <c r="AA4308" s="42">
        <f>COUNTIF(Tabla2[APELLIDOS Y NOMBRES],Tabla2[[#This Row],[APELLIDOS Y NOMBRES]])</f>
        <v>0</v>
      </c>
      <c r="AB4308" s="42">
        <f>IF(Tabla2[[#This Row],[Trabajador]]&gt;1,1/Tabla2[[#This Row],[Trabajador]],Tabla2[[#This Row],[Trabajador]])</f>
        <v>0</v>
      </c>
      <c r="AC4308" t="str">
        <f>+IFERROR(IF(Tabla2[[#This Row],[FECHA CESE/BAJA]]="","No Aplica",IF(AND(MONTH(Tabla2[[#This Row],[FECHA CESE/BAJA]])=MONTH(TODAY()-30),YEAR(Tabla2[[#This Row],[FECHA CESE/BAJA]])=YEAR(TODAY())),MONTH(TODAY()-30)&amp;"-"&amp;YEAR(TODAY()),"Borrar")),"No aplica")</f>
        <v>No Aplica</v>
      </c>
      <c r="AD4308" t="str">
        <f>+IFERROR(IF(Tabla2[[#This Row],[FECHA INICIO DE LABORES EN OBRA]]="","No Aplica",IF(AND(MONTH(Tabla2[[#This Row],[FECHA INICIO DE LABORES EN OBRA]])=MONTH(TODAY()-30),YEAR(Tabla2[[#This Row],[FECHA INICIO DE LABORES EN OBRA]])=YEAR(TODAY())),MONTH(TODAY()-30)&amp;"-"&amp;YEAR(TODAY()),"No Aplica")),"No Aplica")</f>
        <v>No Aplica</v>
      </c>
    </row>
    <row r="4309" spans="1:30" x14ac:dyDescent="0.25">
      <c r="A4309" s="13"/>
      <c r="B4309" s="15"/>
      <c r="C4309" s="15"/>
      <c r="D4309" s="15"/>
      <c r="E4309" s="15"/>
      <c r="F4309" s="39"/>
      <c r="G4309" s="15"/>
      <c r="H4309" s="15"/>
      <c r="I4309" s="15"/>
      <c r="J4309" s="15"/>
      <c r="K4309" s="15"/>
      <c r="L4309" s="40"/>
      <c r="M4309" s="39"/>
      <c r="N4309" s="41"/>
      <c r="O4309" s="39"/>
      <c r="P4309" s="40"/>
      <c r="Q4309" s="40"/>
      <c r="R4309" s="40" t="str">
        <f>IFERROR(VLOOKUP(Tabla2[[#This Row],[CONTRATISTA PRNCIPAL]],Hoja1!$L$5:$M$9,2,FALSE),"CJV")</f>
        <v>CJV</v>
      </c>
      <c r="S4309" s="40" t="str">
        <f>IF(Tabla2[[#This Row],[EMPRESA]]=Tabla2[[#This Row],[CONTRATISTA PRNCIPAL]],"Principal","Secundaria")</f>
        <v>Principal</v>
      </c>
      <c r="T4309" s="42">
        <f>IFERROR(1/COUNTIF(Tabla2[CONTRATISTA PRNCIPAL],Tabla2[[#This Row],[CONTRATISTA PRNCIPAL]]),0)</f>
        <v>0</v>
      </c>
      <c r="U4309" s="43" t="str">
        <f>IF(((TODAY()-Tabla2[[#This Row],[FECHA NACIMIENTO]])/365)&lt;18,"Corregir", IF(((TODAY()-Tabla2[[#This Row],[FECHA NACIMIENTO]])/365)&gt;80, "Corregir",ROUNDDOWN(((TODAY()-Tabla2[[#This Row],[FECHA NACIMIENTO]])/365),0)))</f>
        <v>Corregir</v>
      </c>
      <c r="V43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09" s="44" t="str">
        <f>+IF(Tabla2[[#This Row],[Edad]]="Corregir","Corregir","Ok")</f>
        <v>Corregir</v>
      </c>
      <c r="X4309" s="42" t="str">
        <f>+IFERROR(VLOOKUP(Tabla2[[#This Row],[DISTRITO SEGÚN DNI]],Hoja1!$A$2:$B$32,2,FALSE),"No")</f>
        <v>No</v>
      </c>
      <c r="Y4309" s="42" t="str">
        <f>IF(OR(LOWER(Tabla2[[#This Row],[GENERO]])="masculino", LOWER(Tabla2[[#This Row],[GENERO]])="femenino"),"OK","Corregir")</f>
        <v>Corregir</v>
      </c>
      <c r="Z4309" s="42" t="str">
        <f>+IF(Tabla2[[#This Row],[Nro. DNI / CE]]="","Corregir",IF(LEN(Tabla2[[#This Row],[Nro. DNI / CE]])&gt;=8,"OK","Corregir"))</f>
        <v>Corregir</v>
      </c>
      <c r="AA4309" s="42">
        <f>COUNTIF(Tabla2[APELLIDOS Y NOMBRES],Tabla2[[#This Row],[APELLIDOS Y NOMBRES]])</f>
        <v>0</v>
      </c>
      <c r="AB4309" s="42">
        <f>IF(Tabla2[[#This Row],[Trabajador]]&gt;1,1/Tabla2[[#This Row],[Trabajador]],Tabla2[[#This Row],[Trabajador]])</f>
        <v>0</v>
      </c>
      <c r="AC4309" t="str">
        <f>+IFERROR(IF(Tabla2[[#This Row],[FECHA CESE/BAJA]]="","No Aplica",IF(AND(MONTH(Tabla2[[#This Row],[FECHA CESE/BAJA]])=MONTH(TODAY()-30),YEAR(Tabla2[[#This Row],[FECHA CESE/BAJA]])=YEAR(TODAY())),MONTH(TODAY()-30)&amp;"-"&amp;YEAR(TODAY()),"Borrar")),"No aplica")</f>
        <v>No Aplica</v>
      </c>
      <c r="AD4309" t="str">
        <f>+IFERROR(IF(Tabla2[[#This Row],[FECHA INICIO DE LABORES EN OBRA]]="","No Aplica",IF(AND(MONTH(Tabla2[[#This Row],[FECHA INICIO DE LABORES EN OBRA]])=MONTH(TODAY()-30),YEAR(Tabla2[[#This Row],[FECHA INICIO DE LABORES EN OBRA]])=YEAR(TODAY())),MONTH(TODAY()-30)&amp;"-"&amp;YEAR(TODAY()),"No Aplica")),"No Aplica")</f>
        <v>No Aplica</v>
      </c>
    </row>
    <row r="4310" spans="1:30" x14ac:dyDescent="0.25">
      <c r="A4310" s="13"/>
      <c r="B4310" s="15"/>
      <c r="C4310" s="15"/>
      <c r="D4310" s="15"/>
      <c r="E4310" s="15"/>
      <c r="F4310" s="39"/>
      <c r="G4310" s="15"/>
      <c r="H4310" s="15"/>
      <c r="I4310" s="15"/>
      <c r="J4310" s="15"/>
      <c r="K4310" s="15"/>
      <c r="L4310" s="40"/>
      <c r="M4310" s="39"/>
      <c r="N4310" s="41"/>
      <c r="O4310" s="39"/>
      <c r="P4310" s="40"/>
      <c r="Q4310" s="40"/>
      <c r="R4310" s="40" t="str">
        <f>IFERROR(VLOOKUP(Tabla2[[#This Row],[CONTRATISTA PRNCIPAL]],Hoja1!$L$5:$M$9,2,FALSE),"CJV")</f>
        <v>CJV</v>
      </c>
      <c r="S4310" s="40" t="str">
        <f>IF(Tabla2[[#This Row],[EMPRESA]]=Tabla2[[#This Row],[CONTRATISTA PRNCIPAL]],"Principal","Secundaria")</f>
        <v>Principal</v>
      </c>
      <c r="T4310" s="42">
        <f>IFERROR(1/COUNTIF(Tabla2[CONTRATISTA PRNCIPAL],Tabla2[[#This Row],[CONTRATISTA PRNCIPAL]]),0)</f>
        <v>0</v>
      </c>
      <c r="U4310" s="43" t="str">
        <f>IF(((TODAY()-Tabla2[[#This Row],[FECHA NACIMIENTO]])/365)&lt;18,"Corregir", IF(((TODAY()-Tabla2[[#This Row],[FECHA NACIMIENTO]])/365)&gt;80, "Corregir",ROUNDDOWN(((TODAY()-Tabla2[[#This Row],[FECHA NACIMIENTO]])/365),0)))</f>
        <v>Corregir</v>
      </c>
      <c r="V43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0" s="44" t="str">
        <f>+IF(Tabla2[[#This Row],[Edad]]="Corregir","Corregir","Ok")</f>
        <v>Corregir</v>
      </c>
      <c r="X4310" s="42" t="str">
        <f>+IFERROR(VLOOKUP(Tabla2[[#This Row],[DISTRITO SEGÚN DNI]],Hoja1!$A$2:$B$32,2,FALSE),"No")</f>
        <v>No</v>
      </c>
      <c r="Y4310" s="42" t="str">
        <f>IF(OR(LOWER(Tabla2[[#This Row],[GENERO]])="masculino", LOWER(Tabla2[[#This Row],[GENERO]])="femenino"),"OK","Corregir")</f>
        <v>Corregir</v>
      </c>
      <c r="Z4310" s="42" t="str">
        <f>+IF(Tabla2[[#This Row],[Nro. DNI / CE]]="","Corregir",IF(LEN(Tabla2[[#This Row],[Nro. DNI / CE]])&gt;=8,"OK","Corregir"))</f>
        <v>Corregir</v>
      </c>
      <c r="AA4310" s="42">
        <f>COUNTIF(Tabla2[APELLIDOS Y NOMBRES],Tabla2[[#This Row],[APELLIDOS Y NOMBRES]])</f>
        <v>0</v>
      </c>
      <c r="AB4310" s="42">
        <f>IF(Tabla2[[#This Row],[Trabajador]]&gt;1,1/Tabla2[[#This Row],[Trabajador]],Tabla2[[#This Row],[Trabajador]])</f>
        <v>0</v>
      </c>
      <c r="AC4310" t="str">
        <f>+IFERROR(IF(Tabla2[[#This Row],[FECHA CESE/BAJA]]="","No Aplica",IF(AND(MONTH(Tabla2[[#This Row],[FECHA CESE/BAJA]])=MONTH(TODAY()-30),YEAR(Tabla2[[#This Row],[FECHA CESE/BAJA]])=YEAR(TODAY())),MONTH(TODAY()-30)&amp;"-"&amp;YEAR(TODAY()),"Borrar")),"No aplica")</f>
        <v>No Aplica</v>
      </c>
      <c r="AD4310" t="str">
        <f>+IFERROR(IF(Tabla2[[#This Row],[FECHA INICIO DE LABORES EN OBRA]]="","No Aplica",IF(AND(MONTH(Tabla2[[#This Row],[FECHA INICIO DE LABORES EN OBRA]])=MONTH(TODAY()-30),YEAR(Tabla2[[#This Row],[FECHA INICIO DE LABORES EN OBRA]])=YEAR(TODAY())),MONTH(TODAY()-30)&amp;"-"&amp;YEAR(TODAY()),"No Aplica")),"No Aplica")</f>
        <v>No Aplica</v>
      </c>
    </row>
    <row r="4311" spans="1:30" x14ac:dyDescent="0.25">
      <c r="A4311" s="13"/>
      <c r="B4311" s="15"/>
      <c r="C4311" s="15"/>
      <c r="D4311" s="15"/>
      <c r="E4311" s="15"/>
      <c r="F4311" s="39"/>
      <c r="G4311" s="15"/>
      <c r="H4311" s="15"/>
      <c r="I4311" s="15"/>
      <c r="J4311" s="15"/>
      <c r="K4311" s="15"/>
      <c r="L4311" s="40"/>
      <c r="M4311" s="39"/>
      <c r="N4311" s="41"/>
      <c r="O4311" s="39"/>
      <c r="P4311" s="40"/>
      <c r="Q4311" s="40"/>
      <c r="R4311" s="40" t="str">
        <f>IFERROR(VLOOKUP(Tabla2[[#This Row],[CONTRATISTA PRNCIPAL]],Hoja1!$L$5:$M$9,2,FALSE),"CJV")</f>
        <v>CJV</v>
      </c>
      <c r="S4311" s="40" t="str">
        <f>IF(Tabla2[[#This Row],[EMPRESA]]=Tabla2[[#This Row],[CONTRATISTA PRNCIPAL]],"Principal","Secundaria")</f>
        <v>Principal</v>
      </c>
      <c r="T4311" s="42">
        <f>IFERROR(1/COUNTIF(Tabla2[CONTRATISTA PRNCIPAL],Tabla2[[#This Row],[CONTRATISTA PRNCIPAL]]),0)</f>
        <v>0</v>
      </c>
      <c r="U4311" s="43" t="str">
        <f>IF(((TODAY()-Tabla2[[#This Row],[FECHA NACIMIENTO]])/365)&lt;18,"Corregir", IF(((TODAY()-Tabla2[[#This Row],[FECHA NACIMIENTO]])/365)&gt;80, "Corregir",ROUNDDOWN(((TODAY()-Tabla2[[#This Row],[FECHA NACIMIENTO]])/365),0)))</f>
        <v>Corregir</v>
      </c>
      <c r="V43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1" s="44" t="str">
        <f>+IF(Tabla2[[#This Row],[Edad]]="Corregir","Corregir","Ok")</f>
        <v>Corregir</v>
      </c>
      <c r="X4311" s="42" t="str">
        <f>+IFERROR(VLOOKUP(Tabla2[[#This Row],[DISTRITO SEGÚN DNI]],Hoja1!$A$2:$B$32,2,FALSE),"No")</f>
        <v>No</v>
      </c>
      <c r="Y4311" s="42" t="str">
        <f>IF(OR(LOWER(Tabla2[[#This Row],[GENERO]])="masculino", LOWER(Tabla2[[#This Row],[GENERO]])="femenino"),"OK","Corregir")</f>
        <v>Corregir</v>
      </c>
      <c r="Z4311" s="42" t="str">
        <f>+IF(Tabla2[[#This Row],[Nro. DNI / CE]]="","Corregir",IF(LEN(Tabla2[[#This Row],[Nro. DNI / CE]])&gt;=8,"OK","Corregir"))</f>
        <v>Corregir</v>
      </c>
      <c r="AA4311" s="42">
        <f>COUNTIF(Tabla2[APELLIDOS Y NOMBRES],Tabla2[[#This Row],[APELLIDOS Y NOMBRES]])</f>
        <v>0</v>
      </c>
      <c r="AB4311" s="42">
        <f>IF(Tabla2[[#This Row],[Trabajador]]&gt;1,1/Tabla2[[#This Row],[Trabajador]],Tabla2[[#This Row],[Trabajador]])</f>
        <v>0</v>
      </c>
      <c r="AC4311" t="str">
        <f>+IFERROR(IF(Tabla2[[#This Row],[FECHA CESE/BAJA]]="","No Aplica",IF(AND(MONTH(Tabla2[[#This Row],[FECHA CESE/BAJA]])=MONTH(TODAY()-30),YEAR(Tabla2[[#This Row],[FECHA CESE/BAJA]])=YEAR(TODAY())),MONTH(TODAY()-30)&amp;"-"&amp;YEAR(TODAY()),"Borrar")),"No aplica")</f>
        <v>No Aplica</v>
      </c>
      <c r="AD4311" t="str">
        <f>+IFERROR(IF(Tabla2[[#This Row],[FECHA INICIO DE LABORES EN OBRA]]="","No Aplica",IF(AND(MONTH(Tabla2[[#This Row],[FECHA INICIO DE LABORES EN OBRA]])=MONTH(TODAY()-30),YEAR(Tabla2[[#This Row],[FECHA INICIO DE LABORES EN OBRA]])=YEAR(TODAY())),MONTH(TODAY()-30)&amp;"-"&amp;YEAR(TODAY()),"No Aplica")),"No Aplica")</f>
        <v>No Aplica</v>
      </c>
    </row>
    <row r="4312" spans="1:30" x14ac:dyDescent="0.25">
      <c r="A4312" s="13"/>
      <c r="B4312" s="15"/>
      <c r="C4312" s="15"/>
      <c r="D4312" s="15"/>
      <c r="E4312" s="15"/>
      <c r="F4312" s="39"/>
      <c r="G4312" s="15"/>
      <c r="H4312" s="15"/>
      <c r="I4312" s="15"/>
      <c r="J4312" s="15"/>
      <c r="K4312" s="15"/>
      <c r="L4312" s="40"/>
      <c r="M4312" s="39"/>
      <c r="N4312" s="41"/>
      <c r="O4312" s="39"/>
      <c r="P4312" s="40"/>
      <c r="Q4312" s="40"/>
      <c r="R4312" s="40" t="str">
        <f>IFERROR(VLOOKUP(Tabla2[[#This Row],[CONTRATISTA PRNCIPAL]],Hoja1!$L$5:$M$9,2,FALSE),"CJV")</f>
        <v>CJV</v>
      </c>
      <c r="S4312" s="40" t="str">
        <f>IF(Tabla2[[#This Row],[EMPRESA]]=Tabla2[[#This Row],[CONTRATISTA PRNCIPAL]],"Principal","Secundaria")</f>
        <v>Principal</v>
      </c>
      <c r="T4312" s="42">
        <f>IFERROR(1/COUNTIF(Tabla2[CONTRATISTA PRNCIPAL],Tabla2[[#This Row],[CONTRATISTA PRNCIPAL]]),0)</f>
        <v>0</v>
      </c>
      <c r="U4312" s="43" t="str">
        <f>IF(((TODAY()-Tabla2[[#This Row],[FECHA NACIMIENTO]])/365)&lt;18,"Corregir", IF(((TODAY()-Tabla2[[#This Row],[FECHA NACIMIENTO]])/365)&gt;80, "Corregir",ROUNDDOWN(((TODAY()-Tabla2[[#This Row],[FECHA NACIMIENTO]])/365),0)))</f>
        <v>Corregir</v>
      </c>
      <c r="V43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2" s="44" t="str">
        <f>+IF(Tabla2[[#This Row],[Edad]]="Corregir","Corregir","Ok")</f>
        <v>Corregir</v>
      </c>
      <c r="X4312" s="42" t="str">
        <f>+IFERROR(VLOOKUP(Tabla2[[#This Row],[DISTRITO SEGÚN DNI]],Hoja1!$A$2:$B$32,2,FALSE),"No")</f>
        <v>No</v>
      </c>
      <c r="Y4312" s="42" t="str">
        <f>IF(OR(LOWER(Tabla2[[#This Row],[GENERO]])="masculino", LOWER(Tabla2[[#This Row],[GENERO]])="femenino"),"OK","Corregir")</f>
        <v>Corregir</v>
      </c>
      <c r="Z4312" s="42" t="str">
        <f>+IF(Tabla2[[#This Row],[Nro. DNI / CE]]="","Corregir",IF(LEN(Tabla2[[#This Row],[Nro. DNI / CE]])&gt;=8,"OK","Corregir"))</f>
        <v>Corregir</v>
      </c>
      <c r="AA4312" s="42">
        <f>COUNTIF(Tabla2[APELLIDOS Y NOMBRES],Tabla2[[#This Row],[APELLIDOS Y NOMBRES]])</f>
        <v>0</v>
      </c>
      <c r="AB4312" s="42">
        <f>IF(Tabla2[[#This Row],[Trabajador]]&gt;1,1/Tabla2[[#This Row],[Trabajador]],Tabla2[[#This Row],[Trabajador]])</f>
        <v>0</v>
      </c>
      <c r="AC4312" t="str">
        <f>+IFERROR(IF(Tabla2[[#This Row],[FECHA CESE/BAJA]]="","No Aplica",IF(AND(MONTH(Tabla2[[#This Row],[FECHA CESE/BAJA]])=MONTH(TODAY()-30),YEAR(Tabla2[[#This Row],[FECHA CESE/BAJA]])=YEAR(TODAY())),MONTH(TODAY()-30)&amp;"-"&amp;YEAR(TODAY()),"Borrar")),"No aplica")</f>
        <v>No Aplica</v>
      </c>
      <c r="AD4312" t="str">
        <f>+IFERROR(IF(Tabla2[[#This Row],[FECHA INICIO DE LABORES EN OBRA]]="","No Aplica",IF(AND(MONTH(Tabla2[[#This Row],[FECHA INICIO DE LABORES EN OBRA]])=MONTH(TODAY()-30),YEAR(Tabla2[[#This Row],[FECHA INICIO DE LABORES EN OBRA]])=YEAR(TODAY())),MONTH(TODAY()-30)&amp;"-"&amp;YEAR(TODAY()),"No Aplica")),"No Aplica")</f>
        <v>No Aplica</v>
      </c>
    </row>
    <row r="4313" spans="1:30" x14ac:dyDescent="0.25">
      <c r="A4313" s="13"/>
      <c r="B4313" s="15"/>
      <c r="C4313" s="15"/>
      <c r="D4313" s="15"/>
      <c r="E4313" s="15"/>
      <c r="F4313" s="39"/>
      <c r="G4313" s="15"/>
      <c r="H4313" s="15"/>
      <c r="I4313" s="15"/>
      <c r="J4313" s="15"/>
      <c r="K4313" s="15"/>
      <c r="L4313" s="40"/>
      <c r="M4313" s="39"/>
      <c r="N4313" s="41"/>
      <c r="O4313" s="39"/>
      <c r="P4313" s="40"/>
      <c r="Q4313" s="40"/>
      <c r="R4313" s="40" t="str">
        <f>IFERROR(VLOOKUP(Tabla2[[#This Row],[CONTRATISTA PRNCIPAL]],Hoja1!$L$5:$M$9,2,FALSE),"CJV")</f>
        <v>CJV</v>
      </c>
      <c r="S4313" s="40" t="str">
        <f>IF(Tabla2[[#This Row],[EMPRESA]]=Tabla2[[#This Row],[CONTRATISTA PRNCIPAL]],"Principal","Secundaria")</f>
        <v>Principal</v>
      </c>
      <c r="T4313" s="42">
        <f>IFERROR(1/COUNTIF(Tabla2[CONTRATISTA PRNCIPAL],Tabla2[[#This Row],[CONTRATISTA PRNCIPAL]]),0)</f>
        <v>0</v>
      </c>
      <c r="U4313" s="43" t="str">
        <f>IF(((TODAY()-Tabla2[[#This Row],[FECHA NACIMIENTO]])/365)&lt;18,"Corregir", IF(((TODAY()-Tabla2[[#This Row],[FECHA NACIMIENTO]])/365)&gt;80, "Corregir",ROUNDDOWN(((TODAY()-Tabla2[[#This Row],[FECHA NACIMIENTO]])/365),0)))</f>
        <v>Corregir</v>
      </c>
      <c r="V43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3" s="44" t="str">
        <f>+IF(Tabla2[[#This Row],[Edad]]="Corregir","Corregir","Ok")</f>
        <v>Corregir</v>
      </c>
      <c r="X4313" s="42" t="str">
        <f>+IFERROR(VLOOKUP(Tabla2[[#This Row],[DISTRITO SEGÚN DNI]],Hoja1!$A$2:$B$32,2,FALSE),"No")</f>
        <v>No</v>
      </c>
      <c r="Y4313" s="42" t="str">
        <f>IF(OR(LOWER(Tabla2[[#This Row],[GENERO]])="masculino", LOWER(Tabla2[[#This Row],[GENERO]])="femenino"),"OK","Corregir")</f>
        <v>Corregir</v>
      </c>
      <c r="Z4313" s="42" t="str">
        <f>+IF(Tabla2[[#This Row],[Nro. DNI / CE]]="","Corregir",IF(LEN(Tabla2[[#This Row],[Nro. DNI / CE]])&gt;=8,"OK","Corregir"))</f>
        <v>Corregir</v>
      </c>
      <c r="AA4313" s="42">
        <f>COUNTIF(Tabla2[APELLIDOS Y NOMBRES],Tabla2[[#This Row],[APELLIDOS Y NOMBRES]])</f>
        <v>0</v>
      </c>
      <c r="AB4313" s="42">
        <f>IF(Tabla2[[#This Row],[Trabajador]]&gt;1,1/Tabla2[[#This Row],[Trabajador]],Tabla2[[#This Row],[Trabajador]])</f>
        <v>0</v>
      </c>
      <c r="AC4313" t="str">
        <f>+IFERROR(IF(Tabla2[[#This Row],[FECHA CESE/BAJA]]="","No Aplica",IF(AND(MONTH(Tabla2[[#This Row],[FECHA CESE/BAJA]])=MONTH(TODAY()-30),YEAR(Tabla2[[#This Row],[FECHA CESE/BAJA]])=YEAR(TODAY())),MONTH(TODAY()-30)&amp;"-"&amp;YEAR(TODAY()),"Borrar")),"No aplica")</f>
        <v>No Aplica</v>
      </c>
      <c r="AD4313" t="str">
        <f>+IFERROR(IF(Tabla2[[#This Row],[FECHA INICIO DE LABORES EN OBRA]]="","No Aplica",IF(AND(MONTH(Tabla2[[#This Row],[FECHA INICIO DE LABORES EN OBRA]])=MONTH(TODAY()-30),YEAR(Tabla2[[#This Row],[FECHA INICIO DE LABORES EN OBRA]])=YEAR(TODAY())),MONTH(TODAY()-30)&amp;"-"&amp;YEAR(TODAY()),"No Aplica")),"No Aplica")</f>
        <v>No Aplica</v>
      </c>
    </row>
    <row r="4314" spans="1:30" x14ac:dyDescent="0.25">
      <c r="A4314" s="13"/>
      <c r="B4314" s="15"/>
      <c r="C4314" s="15"/>
      <c r="D4314" s="15"/>
      <c r="E4314" s="15"/>
      <c r="F4314" s="39"/>
      <c r="G4314" s="15"/>
      <c r="H4314" s="15"/>
      <c r="I4314" s="15"/>
      <c r="J4314" s="15"/>
      <c r="K4314" s="15"/>
      <c r="L4314" s="40"/>
      <c r="M4314" s="39"/>
      <c r="N4314" s="41"/>
      <c r="O4314" s="39"/>
      <c r="P4314" s="40"/>
      <c r="Q4314" s="40"/>
      <c r="R4314" s="40" t="str">
        <f>IFERROR(VLOOKUP(Tabla2[[#This Row],[CONTRATISTA PRNCIPAL]],Hoja1!$L$5:$M$9,2,FALSE),"CJV")</f>
        <v>CJV</v>
      </c>
      <c r="S4314" s="40" t="str">
        <f>IF(Tabla2[[#This Row],[EMPRESA]]=Tabla2[[#This Row],[CONTRATISTA PRNCIPAL]],"Principal","Secundaria")</f>
        <v>Principal</v>
      </c>
      <c r="T4314" s="42">
        <f>IFERROR(1/COUNTIF(Tabla2[CONTRATISTA PRNCIPAL],Tabla2[[#This Row],[CONTRATISTA PRNCIPAL]]),0)</f>
        <v>0</v>
      </c>
      <c r="U4314" s="43" t="str">
        <f>IF(((TODAY()-Tabla2[[#This Row],[FECHA NACIMIENTO]])/365)&lt;18,"Corregir", IF(((TODAY()-Tabla2[[#This Row],[FECHA NACIMIENTO]])/365)&gt;80, "Corregir",ROUNDDOWN(((TODAY()-Tabla2[[#This Row],[FECHA NACIMIENTO]])/365),0)))</f>
        <v>Corregir</v>
      </c>
      <c r="V43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4" s="44" t="str">
        <f>+IF(Tabla2[[#This Row],[Edad]]="Corregir","Corregir","Ok")</f>
        <v>Corregir</v>
      </c>
      <c r="X4314" s="42" t="str">
        <f>+IFERROR(VLOOKUP(Tabla2[[#This Row],[DISTRITO SEGÚN DNI]],Hoja1!$A$2:$B$32,2,FALSE),"No")</f>
        <v>No</v>
      </c>
      <c r="Y4314" s="42" t="str">
        <f>IF(OR(LOWER(Tabla2[[#This Row],[GENERO]])="masculino", LOWER(Tabla2[[#This Row],[GENERO]])="femenino"),"OK","Corregir")</f>
        <v>Corregir</v>
      </c>
      <c r="Z4314" s="42" t="str">
        <f>+IF(Tabla2[[#This Row],[Nro. DNI / CE]]="","Corregir",IF(LEN(Tabla2[[#This Row],[Nro. DNI / CE]])&gt;=8,"OK","Corregir"))</f>
        <v>Corregir</v>
      </c>
      <c r="AA4314" s="42">
        <f>COUNTIF(Tabla2[APELLIDOS Y NOMBRES],Tabla2[[#This Row],[APELLIDOS Y NOMBRES]])</f>
        <v>0</v>
      </c>
      <c r="AB4314" s="42">
        <f>IF(Tabla2[[#This Row],[Trabajador]]&gt;1,1/Tabla2[[#This Row],[Trabajador]],Tabla2[[#This Row],[Trabajador]])</f>
        <v>0</v>
      </c>
      <c r="AC4314" t="str">
        <f>+IFERROR(IF(Tabla2[[#This Row],[FECHA CESE/BAJA]]="","No Aplica",IF(AND(MONTH(Tabla2[[#This Row],[FECHA CESE/BAJA]])=MONTH(TODAY()-30),YEAR(Tabla2[[#This Row],[FECHA CESE/BAJA]])=YEAR(TODAY())),MONTH(TODAY()-30)&amp;"-"&amp;YEAR(TODAY()),"Borrar")),"No aplica")</f>
        <v>No Aplica</v>
      </c>
      <c r="AD4314" t="str">
        <f>+IFERROR(IF(Tabla2[[#This Row],[FECHA INICIO DE LABORES EN OBRA]]="","No Aplica",IF(AND(MONTH(Tabla2[[#This Row],[FECHA INICIO DE LABORES EN OBRA]])=MONTH(TODAY()-30),YEAR(Tabla2[[#This Row],[FECHA INICIO DE LABORES EN OBRA]])=YEAR(TODAY())),MONTH(TODAY()-30)&amp;"-"&amp;YEAR(TODAY()),"No Aplica")),"No Aplica")</f>
        <v>No Aplica</v>
      </c>
    </row>
    <row r="4315" spans="1:30" x14ac:dyDescent="0.25">
      <c r="A4315" s="13"/>
      <c r="B4315" s="15"/>
      <c r="C4315" s="15"/>
      <c r="D4315" s="15"/>
      <c r="E4315" s="15"/>
      <c r="F4315" s="39"/>
      <c r="G4315" s="15"/>
      <c r="H4315" s="15"/>
      <c r="I4315" s="15"/>
      <c r="J4315" s="15"/>
      <c r="K4315" s="15"/>
      <c r="L4315" s="40"/>
      <c r="M4315" s="39"/>
      <c r="N4315" s="41"/>
      <c r="O4315" s="39"/>
      <c r="P4315" s="40"/>
      <c r="Q4315" s="40"/>
      <c r="R4315" s="40" t="str">
        <f>IFERROR(VLOOKUP(Tabla2[[#This Row],[CONTRATISTA PRNCIPAL]],Hoja1!$L$5:$M$9,2,FALSE),"CJV")</f>
        <v>CJV</v>
      </c>
      <c r="S4315" s="40" t="str">
        <f>IF(Tabla2[[#This Row],[EMPRESA]]=Tabla2[[#This Row],[CONTRATISTA PRNCIPAL]],"Principal","Secundaria")</f>
        <v>Principal</v>
      </c>
      <c r="T4315" s="42">
        <f>IFERROR(1/COUNTIF(Tabla2[CONTRATISTA PRNCIPAL],Tabla2[[#This Row],[CONTRATISTA PRNCIPAL]]),0)</f>
        <v>0</v>
      </c>
      <c r="U4315" s="43" t="str">
        <f>IF(((TODAY()-Tabla2[[#This Row],[FECHA NACIMIENTO]])/365)&lt;18,"Corregir", IF(((TODAY()-Tabla2[[#This Row],[FECHA NACIMIENTO]])/365)&gt;80, "Corregir",ROUNDDOWN(((TODAY()-Tabla2[[#This Row],[FECHA NACIMIENTO]])/365),0)))</f>
        <v>Corregir</v>
      </c>
      <c r="V43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5" s="44" t="str">
        <f>+IF(Tabla2[[#This Row],[Edad]]="Corregir","Corregir","Ok")</f>
        <v>Corregir</v>
      </c>
      <c r="X4315" s="42" t="str">
        <f>+IFERROR(VLOOKUP(Tabla2[[#This Row],[DISTRITO SEGÚN DNI]],Hoja1!$A$2:$B$32,2,FALSE),"No")</f>
        <v>No</v>
      </c>
      <c r="Y4315" s="42" t="str">
        <f>IF(OR(LOWER(Tabla2[[#This Row],[GENERO]])="masculino", LOWER(Tabla2[[#This Row],[GENERO]])="femenino"),"OK","Corregir")</f>
        <v>Corregir</v>
      </c>
      <c r="Z4315" s="42" t="str">
        <f>+IF(Tabla2[[#This Row],[Nro. DNI / CE]]="","Corregir",IF(LEN(Tabla2[[#This Row],[Nro. DNI / CE]])&gt;=8,"OK","Corregir"))</f>
        <v>Corregir</v>
      </c>
      <c r="AA4315" s="42">
        <f>COUNTIF(Tabla2[APELLIDOS Y NOMBRES],Tabla2[[#This Row],[APELLIDOS Y NOMBRES]])</f>
        <v>0</v>
      </c>
      <c r="AB4315" s="42">
        <f>IF(Tabla2[[#This Row],[Trabajador]]&gt;1,1/Tabla2[[#This Row],[Trabajador]],Tabla2[[#This Row],[Trabajador]])</f>
        <v>0</v>
      </c>
      <c r="AC4315" t="str">
        <f>+IFERROR(IF(Tabla2[[#This Row],[FECHA CESE/BAJA]]="","No Aplica",IF(AND(MONTH(Tabla2[[#This Row],[FECHA CESE/BAJA]])=MONTH(TODAY()-30),YEAR(Tabla2[[#This Row],[FECHA CESE/BAJA]])=YEAR(TODAY())),MONTH(TODAY()-30)&amp;"-"&amp;YEAR(TODAY()),"Borrar")),"No aplica")</f>
        <v>No Aplica</v>
      </c>
      <c r="AD4315" t="str">
        <f>+IFERROR(IF(Tabla2[[#This Row],[FECHA INICIO DE LABORES EN OBRA]]="","No Aplica",IF(AND(MONTH(Tabla2[[#This Row],[FECHA INICIO DE LABORES EN OBRA]])=MONTH(TODAY()-30),YEAR(Tabla2[[#This Row],[FECHA INICIO DE LABORES EN OBRA]])=YEAR(TODAY())),MONTH(TODAY()-30)&amp;"-"&amp;YEAR(TODAY()),"No Aplica")),"No Aplica")</f>
        <v>No Aplica</v>
      </c>
    </row>
    <row r="4316" spans="1:30" x14ac:dyDescent="0.25">
      <c r="A4316" s="13"/>
      <c r="B4316" s="15"/>
      <c r="C4316" s="15"/>
      <c r="D4316" s="15"/>
      <c r="E4316" s="15"/>
      <c r="F4316" s="39"/>
      <c r="G4316" s="15"/>
      <c r="H4316" s="15"/>
      <c r="I4316" s="15"/>
      <c r="J4316" s="15"/>
      <c r="K4316" s="15"/>
      <c r="L4316" s="40"/>
      <c r="M4316" s="39"/>
      <c r="N4316" s="41"/>
      <c r="O4316" s="39"/>
      <c r="P4316" s="40"/>
      <c r="Q4316" s="40"/>
      <c r="R4316" s="40" t="str">
        <f>IFERROR(VLOOKUP(Tabla2[[#This Row],[CONTRATISTA PRNCIPAL]],Hoja1!$L$5:$M$9,2,FALSE),"CJV")</f>
        <v>CJV</v>
      </c>
      <c r="S4316" s="40" t="str">
        <f>IF(Tabla2[[#This Row],[EMPRESA]]=Tabla2[[#This Row],[CONTRATISTA PRNCIPAL]],"Principal","Secundaria")</f>
        <v>Principal</v>
      </c>
      <c r="T4316" s="42">
        <f>IFERROR(1/COUNTIF(Tabla2[CONTRATISTA PRNCIPAL],Tabla2[[#This Row],[CONTRATISTA PRNCIPAL]]),0)</f>
        <v>0</v>
      </c>
      <c r="U4316" s="43" t="str">
        <f>IF(((TODAY()-Tabla2[[#This Row],[FECHA NACIMIENTO]])/365)&lt;18,"Corregir", IF(((TODAY()-Tabla2[[#This Row],[FECHA NACIMIENTO]])/365)&gt;80, "Corregir",ROUNDDOWN(((TODAY()-Tabla2[[#This Row],[FECHA NACIMIENTO]])/365),0)))</f>
        <v>Corregir</v>
      </c>
      <c r="V43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6" s="44" t="str">
        <f>+IF(Tabla2[[#This Row],[Edad]]="Corregir","Corregir","Ok")</f>
        <v>Corregir</v>
      </c>
      <c r="X4316" s="42" t="str">
        <f>+IFERROR(VLOOKUP(Tabla2[[#This Row],[DISTRITO SEGÚN DNI]],Hoja1!$A$2:$B$32,2,FALSE),"No")</f>
        <v>No</v>
      </c>
      <c r="Y4316" s="42" t="str">
        <f>IF(OR(LOWER(Tabla2[[#This Row],[GENERO]])="masculino", LOWER(Tabla2[[#This Row],[GENERO]])="femenino"),"OK","Corregir")</f>
        <v>Corregir</v>
      </c>
      <c r="Z4316" s="42" t="str">
        <f>+IF(Tabla2[[#This Row],[Nro. DNI / CE]]="","Corregir",IF(LEN(Tabla2[[#This Row],[Nro. DNI / CE]])&gt;=8,"OK","Corregir"))</f>
        <v>Corregir</v>
      </c>
      <c r="AA4316" s="42">
        <f>COUNTIF(Tabla2[APELLIDOS Y NOMBRES],Tabla2[[#This Row],[APELLIDOS Y NOMBRES]])</f>
        <v>0</v>
      </c>
      <c r="AB4316" s="42">
        <f>IF(Tabla2[[#This Row],[Trabajador]]&gt;1,1/Tabla2[[#This Row],[Trabajador]],Tabla2[[#This Row],[Trabajador]])</f>
        <v>0</v>
      </c>
      <c r="AC4316" t="str">
        <f>+IFERROR(IF(Tabla2[[#This Row],[FECHA CESE/BAJA]]="","No Aplica",IF(AND(MONTH(Tabla2[[#This Row],[FECHA CESE/BAJA]])=MONTH(TODAY()-30),YEAR(Tabla2[[#This Row],[FECHA CESE/BAJA]])=YEAR(TODAY())),MONTH(TODAY()-30)&amp;"-"&amp;YEAR(TODAY()),"Borrar")),"No aplica")</f>
        <v>No Aplica</v>
      </c>
      <c r="AD4316" t="str">
        <f>+IFERROR(IF(Tabla2[[#This Row],[FECHA INICIO DE LABORES EN OBRA]]="","No Aplica",IF(AND(MONTH(Tabla2[[#This Row],[FECHA INICIO DE LABORES EN OBRA]])=MONTH(TODAY()-30),YEAR(Tabla2[[#This Row],[FECHA INICIO DE LABORES EN OBRA]])=YEAR(TODAY())),MONTH(TODAY()-30)&amp;"-"&amp;YEAR(TODAY()),"No Aplica")),"No Aplica")</f>
        <v>No Aplica</v>
      </c>
    </row>
    <row r="4317" spans="1:30" x14ac:dyDescent="0.25">
      <c r="A4317" s="13"/>
      <c r="B4317" s="15"/>
      <c r="C4317" s="15"/>
      <c r="D4317" s="15"/>
      <c r="E4317" s="15"/>
      <c r="F4317" s="39"/>
      <c r="G4317" s="15"/>
      <c r="H4317" s="15"/>
      <c r="I4317" s="15"/>
      <c r="J4317" s="15"/>
      <c r="K4317" s="15"/>
      <c r="L4317" s="40"/>
      <c r="M4317" s="39"/>
      <c r="N4317" s="41"/>
      <c r="O4317" s="39"/>
      <c r="P4317" s="40"/>
      <c r="Q4317" s="40"/>
      <c r="R4317" s="40" t="str">
        <f>IFERROR(VLOOKUP(Tabla2[[#This Row],[CONTRATISTA PRNCIPAL]],Hoja1!$L$5:$M$9,2,FALSE),"CJV")</f>
        <v>CJV</v>
      </c>
      <c r="S4317" s="40" t="str">
        <f>IF(Tabla2[[#This Row],[EMPRESA]]=Tabla2[[#This Row],[CONTRATISTA PRNCIPAL]],"Principal","Secundaria")</f>
        <v>Principal</v>
      </c>
      <c r="T4317" s="42">
        <f>IFERROR(1/COUNTIF(Tabla2[CONTRATISTA PRNCIPAL],Tabla2[[#This Row],[CONTRATISTA PRNCIPAL]]),0)</f>
        <v>0</v>
      </c>
      <c r="U4317" s="43" t="str">
        <f>IF(((TODAY()-Tabla2[[#This Row],[FECHA NACIMIENTO]])/365)&lt;18,"Corregir", IF(((TODAY()-Tabla2[[#This Row],[FECHA NACIMIENTO]])/365)&gt;80, "Corregir",ROUNDDOWN(((TODAY()-Tabla2[[#This Row],[FECHA NACIMIENTO]])/365),0)))</f>
        <v>Corregir</v>
      </c>
      <c r="V43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7" s="44" t="str">
        <f>+IF(Tabla2[[#This Row],[Edad]]="Corregir","Corregir","Ok")</f>
        <v>Corregir</v>
      </c>
      <c r="X4317" s="42" t="str">
        <f>+IFERROR(VLOOKUP(Tabla2[[#This Row],[DISTRITO SEGÚN DNI]],Hoja1!$A$2:$B$32,2,FALSE),"No")</f>
        <v>No</v>
      </c>
      <c r="Y4317" s="42" t="str">
        <f>IF(OR(LOWER(Tabla2[[#This Row],[GENERO]])="masculino", LOWER(Tabla2[[#This Row],[GENERO]])="femenino"),"OK","Corregir")</f>
        <v>Corregir</v>
      </c>
      <c r="Z4317" s="42" t="str">
        <f>+IF(Tabla2[[#This Row],[Nro. DNI / CE]]="","Corregir",IF(LEN(Tabla2[[#This Row],[Nro. DNI / CE]])&gt;=8,"OK","Corregir"))</f>
        <v>Corregir</v>
      </c>
      <c r="AA4317" s="42">
        <f>COUNTIF(Tabla2[APELLIDOS Y NOMBRES],Tabla2[[#This Row],[APELLIDOS Y NOMBRES]])</f>
        <v>0</v>
      </c>
      <c r="AB4317" s="42">
        <f>IF(Tabla2[[#This Row],[Trabajador]]&gt;1,1/Tabla2[[#This Row],[Trabajador]],Tabla2[[#This Row],[Trabajador]])</f>
        <v>0</v>
      </c>
      <c r="AC4317" t="str">
        <f>+IFERROR(IF(Tabla2[[#This Row],[FECHA CESE/BAJA]]="","No Aplica",IF(AND(MONTH(Tabla2[[#This Row],[FECHA CESE/BAJA]])=MONTH(TODAY()-30),YEAR(Tabla2[[#This Row],[FECHA CESE/BAJA]])=YEAR(TODAY())),MONTH(TODAY()-30)&amp;"-"&amp;YEAR(TODAY()),"Borrar")),"No aplica")</f>
        <v>No Aplica</v>
      </c>
      <c r="AD4317" t="str">
        <f>+IFERROR(IF(Tabla2[[#This Row],[FECHA INICIO DE LABORES EN OBRA]]="","No Aplica",IF(AND(MONTH(Tabla2[[#This Row],[FECHA INICIO DE LABORES EN OBRA]])=MONTH(TODAY()-30),YEAR(Tabla2[[#This Row],[FECHA INICIO DE LABORES EN OBRA]])=YEAR(TODAY())),MONTH(TODAY()-30)&amp;"-"&amp;YEAR(TODAY()),"No Aplica")),"No Aplica")</f>
        <v>No Aplica</v>
      </c>
    </row>
    <row r="4318" spans="1:30" x14ac:dyDescent="0.25">
      <c r="A4318" s="13"/>
      <c r="B4318" s="15"/>
      <c r="C4318" s="15"/>
      <c r="D4318" s="15"/>
      <c r="E4318" s="15"/>
      <c r="F4318" s="39"/>
      <c r="G4318" s="15"/>
      <c r="H4318" s="15"/>
      <c r="I4318" s="15"/>
      <c r="J4318" s="15"/>
      <c r="K4318" s="15"/>
      <c r="L4318" s="40"/>
      <c r="M4318" s="39"/>
      <c r="N4318" s="41"/>
      <c r="O4318" s="39"/>
      <c r="P4318" s="40"/>
      <c r="Q4318" s="40"/>
      <c r="R4318" s="40" t="str">
        <f>IFERROR(VLOOKUP(Tabla2[[#This Row],[CONTRATISTA PRNCIPAL]],Hoja1!$L$5:$M$9,2,FALSE),"CJV")</f>
        <v>CJV</v>
      </c>
      <c r="S4318" s="40" t="str">
        <f>IF(Tabla2[[#This Row],[EMPRESA]]=Tabla2[[#This Row],[CONTRATISTA PRNCIPAL]],"Principal","Secundaria")</f>
        <v>Principal</v>
      </c>
      <c r="T4318" s="42">
        <f>IFERROR(1/COUNTIF(Tabla2[CONTRATISTA PRNCIPAL],Tabla2[[#This Row],[CONTRATISTA PRNCIPAL]]),0)</f>
        <v>0</v>
      </c>
      <c r="U4318" s="43" t="str">
        <f>IF(((TODAY()-Tabla2[[#This Row],[FECHA NACIMIENTO]])/365)&lt;18,"Corregir", IF(((TODAY()-Tabla2[[#This Row],[FECHA NACIMIENTO]])/365)&gt;80, "Corregir",ROUNDDOWN(((TODAY()-Tabla2[[#This Row],[FECHA NACIMIENTO]])/365),0)))</f>
        <v>Corregir</v>
      </c>
      <c r="V43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8" s="44" t="str">
        <f>+IF(Tabla2[[#This Row],[Edad]]="Corregir","Corregir","Ok")</f>
        <v>Corregir</v>
      </c>
      <c r="X4318" s="42" t="str">
        <f>+IFERROR(VLOOKUP(Tabla2[[#This Row],[DISTRITO SEGÚN DNI]],Hoja1!$A$2:$B$32,2,FALSE),"No")</f>
        <v>No</v>
      </c>
      <c r="Y4318" s="42" t="str">
        <f>IF(OR(LOWER(Tabla2[[#This Row],[GENERO]])="masculino", LOWER(Tabla2[[#This Row],[GENERO]])="femenino"),"OK","Corregir")</f>
        <v>Corregir</v>
      </c>
      <c r="Z4318" s="42" t="str">
        <f>+IF(Tabla2[[#This Row],[Nro. DNI / CE]]="","Corregir",IF(LEN(Tabla2[[#This Row],[Nro. DNI / CE]])&gt;=8,"OK","Corregir"))</f>
        <v>Corregir</v>
      </c>
      <c r="AA4318" s="42">
        <f>COUNTIF(Tabla2[APELLIDOS Y NOMBRES],Tabla2[[#This Row],[APELLIDOS Y NOMBRES]])</f>
        <v>0</v>
      </c>
      <c r="AB4318" s="42">
        <f>IF(Tabla2[[#This Row],[Trabajador]]&gt;1,1/Tabla2[[#This Row],[Trabajador]],Tabla2[[#This Row],[Trabajador]])</f>
        <v>0</v>
      </c>
      <c r="AC4318" t="str">
        <f>+IFERROR(IF(Tabla2[[#This Row],[FECHA CESE/BAJA]]="","No Aplica",IF(AND(MONTH(Tabla2[[#This Row],[FECHA CESE/BAJA]])=MONTH(TODAY()-30),YEAR(Tabla2[[#This Row],[FECHA CESE/BAJA]])=YEAR(TODAY())),MONTH(TODAY()-30)&amp;"-"&amp;YEAR(TODAY()),"Borrar")),"No aplica")</f>
        <v>No Aplica</v>
      </c>
      <c r="AD4318" t="str">
        <f>+IFERROR(IF(Tabla2[[#This Row],[FECHA INICIO DE LABORES EN OBRA]]="","No Aplica",IF(AND(MONTH(Tabla2[[#This Row],[FECHA INICIO DE LABORES EN OBRA]])=MONTH(TODAY()-30),YEAR(Tabla2[[#This Row],[FECHA INICIO DE LABORES EN OBRA]])=YEAR(TODAY())),MONTH(TODAY()-30)&amp;"-"&amp;YEAR(TODAY()),"No Aplica")),"No Aplica")</f>
        <v>No Aplica</v>
      </c>
    </row>
    <row r="4319" spans="1:30" x14ac:dyDescent="0.25">
      <c r="A4319" s="13"/>
      <c r="B4319" s="15"/>
      <c r="C4319" s="15"/>
      <c r="D4319" s="15"/>
      <c r="E4319" s="15"/>
      <c r="F4319" s="39"/>
      <c r="G4319" s="15"/>
      <c r="H4319" s="15"/>
      <c r="I4319" s="15"/>
      <c r="J4319" s="15"/>
      <c r="K4319" s="15"/>
      <c r="L4319" s="40"/>
      <c r="M4319" s="39"/>
      <c r="N4319" s="41"/>
      <c r="O4319" s="39"/>
      <c r="P4319" s="40"/>
      <c r="Q4319" s="40"/>
      <c r="R4319" s="40" t="str">
        <f>IFERROR(VLOOKUP(Tabla2[[#This Row],[CONTRATISTA PRNCIPAL]],Hoja1!$L$5:$M$9,2,FALSE),"CJV")</f>
        <v>CJV</v>
      </c>
      <c r="S4319" s="40" t="str">
        <f>IF(Tabla2[[#This Row],[EMPRESA]]=Tabla2[[#This Row],[CONTRATISTA PRNCIPAL]],"Principal","Secundaria")</f>
        <v>Principal</v>
      </c>
      <c r="T4319" s="42">
        <f>IFERROR(1/COUNTIF(Tabla2[CONTRATISTA PRNCIPAL],Tabla2[[#This Row],[CONTRATISTA PRNCIPAL]]),0)</f>
        <v>0</v>
      </c>
      <c r="U4319" s="43" t="str">
        <f>IF(((TODAY()-Tabla2[[#This Row],[FECHA NACIMIENTO]])/365)&lt;18,"Corregir", IF(((TODAY()-Tabla2[[#This Row],[FECHA NACIMIENTO]])/365)&gt;80, "Corregir",ROUNDDOWN(((TODAY()-Tabla2[[#This Row],[FECHA NACIMIENTO]])/365),0)))</f>
        <v>Corregir</v>
      </c>
      <c r="V43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19" s="44" t="str">
        <f>+IF(Tabla2[[#This Row],[Edad]]="Corregir","Corregir","Ok")</f>
        <v>Corregir</v>
      </c>
      <c r="X4319" s="42" t="str">
        <f>+IFERROR(VLOOKUP(Tabla2[[#This Row],[DISTRITO SEGÚN DNI]],Hoja1!$A$2:$B$32,2,FALSE),"No")</f>
        <v>No</v>
      </c>
      <c r="Y4319" s="42" t="str">
        <f>IF(OR(LOWER(Tabla2[[#This Row],[GENERO]])="masculino", LOWER(Tabla2[[#This Row],[GENERO]])="femenino"),"OK","Corregir")</f>
        <v>Corregir</v>
      </c>
      <c r="Z4319" s="42" t="str">
        <f>+IF(Tabla2[[#This Row],[Nro. DNI / CE]]="","Corregir",IF(LEN(Tabla2[[#This Row],[Nro. DNI / CE]])&gt;=8,"OK","Corregir"))</f>
        <v>Corregir</v>
      </c>
      <c r="AA4319" s="42">
        <f>COUNTIF(Tabla2[APELLIDOS Y NOMBRES],Tabla2[[#This Row],[APELLIDOS Y NOMBRES]])</f>
        <v>0</v>
      </c>
      <c r="AB4319" s="42">
        <f>IF(Tabla2[[#This Row],[Trabajador]]&gt;1,1/Tabla2[[#This Row],[Trabajador]],Tabla2[[#This Row],[Trabajador]])</f>
        <v>0</v>
      </c>
      <c r="AC4319" t="str">
        <f>+IFERROR(IF(Tabla2[[#This Row],[FECHA CESE/BAJA]]="","No Aplica",IF(AND(MONTH(Tabla2[[#This Row],[FECHA CESE/BAJA]])=MONTH(TODAY()-30),YEAR(Tabla2[[#This Row],[FECHA CESE/BAJA]])=YEAR(TODAY())),MONTH(TODAY()-30)&amp;"-"&amp;YEAR(TODAY()),"Borrar")),"No aplica")</f>
        <v>No Aplica</v>
      </c>
      <c r="AD4319" t="str">
        <f>+IFERROR(IF(Tabla2[[#This Row],[FECHA INICIO DE LABORES EN OBRA]]="","No Aplica",IF(AND(MONTH(Tabla2[[#This Row],[FECHA INICIO DE LABORES EN OBRA]])=MONTH(TODAY()-30),YEAR(Tabla2[[#This Row],[FECHA INICIO DE LABORES EN OBRA]])=YEAR(TODAY())),MONTH(TODAY()-30)&amp;"-"&amp;YEAR(TODAY()),"No Aplica")),"No Aplica")</f>
        <v>No Aplica</v>
      </c>
    </row>
    <row r="4320" spans="1:30" x14ac:dyDescent="0.25">
      <c r="A4320" s="13"/>
      <c r="B4320" s="15"/>
      <c r="C4320" s="15"/>
      <c r="D4320" s="15"/>
      <c r="E4320" s="15"/>
      <c r="F4320" s="39"/>
      <c r="G4320" s="15"/>
      <c r="H4320" s="15"/>
      <c r="I4320" s="15"/>
      <c r="J4320" s="15"/>
      <c r="K4320" s="15"/>
      <c r="L4320" s="40"/>
      <c r="M4320" s="39"/>
      <c r="N4320" s="41"/>
      <c r="O4320" s="39"/>
      <c r="P4320" s="40"/>
      <c r="Q4320" s="40"/>
      <c r="R4320" s="40" t="str">
        <f>IFERROR(VLOOKUP(Tabla2[[#This Row],[CONTRATISTA PRNCIPAL]],Hoja1!$L$5:$M$9,2,FALSE),"CJV")</f>
        <v>CJV</v>
      </c>
      <c r="S4320" s="40" t="str">
        <f>IF(Tabla2[[#This Row],[EMPRESA]]=Tabla2[[#This Row],[CONTRATISTA PRNCIPAL]],"Principal","Secundaria")</f>
        <v>Principal</v>
      </c>
      <c r="T4320" s="42">
        <f>IFERROR(1/COUNTIF(Tabla2[CONTRATISTA PRNCIPAL],Tabla2[[#This Row],[CONTRATISTA PRNCIPAL]]),0)</f>
        <v>0</v>
      </c>
      <c r="U4320" s="43" t="str">
        <f>IF(((TODAY()-Tabla2[[#This Row],[FECHA NACIMIENTO]])/365)&lt;18,"Corregir", IF(((TODAY()-Tabla2[[#This Row],[FECHA NACIMIENTO]])/365)&gt;80, "Corregir",ROUNDDOWN(((TODAY()-Tabla2[[#This Row],[FECHA NACIMIENTO]])/365),0)))</f>
        <v>Corregir</v>
      </c>
      <c r="V43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0" s="44" t="str">
        <f>+IF(Tabla2[[#This Row],[Edad]]="Corregir","Corregir","Ok")</f>
        <v>Corregir</v>
      </c>
      <c r="X4320" s="42" t="str">
        <f>+IFERROR(VLOOKUP(Tabla2[[#This Row],[DISTRITO SEGÚN DNI]],Hoja1!$A$2:$B$32,2,FALSE),"No")</f>
        <v>No</v>
      </c>
      <c r="Y4320" s="42" t="str">
        <f>IF(OR(LOWER(Tabla2[[#This Row],[GENERO]])="masculino", LOWER(Tabla2[[#This Row],[GENERO]])="femenino"),"OK","Corregir")</f>
        <v>Corregir</v>
      </c>
      <c r="Z4320" s="42" t="str">
        <f>+IF(Tabla2[[#This Row],[Nro. DNI / CE]]="","Corregir",IF(LEN(Tabla2[[#This Row],[Nro. DNI / CE]])&gt;=8,"OK","Corregir"))</f>
        <v>Corregir</v>
      </c>
      <c r="AA4320" s="42">
        <f>COUNTIF(Tabla2[APELLIDOS Y NOMBRES],Tabla2[[#This Row],[APELLIDOS Y NOMBRES]])</f>
        <v>0</v>
      </c>
      <c r="AB4320" s="42">
        <f>IF(Tabla2[[#This Row],[Trabajador]]&gt;1,1/Tabla2[[#This Row],[Trabajador]],Tabla2[[#This Row],[Trabajador]])</f>
        <v>0</v>
      </c>
      <c r="AC4320" t="str">
        <f>+IFERROR(IF(Tabla2[[#This Row],[FECHA CESE/BAJA]]="","No Aplica",IF(AND(MONTH(Tabla2[[#This Row],[FECHA CESE/BAJA]])=MONTH(TODAY()-30),YEAR(Tabla2[[#This Row],[FECHA CESE/BAJA]])=YEAR(TODAY())),MONTH(TODAY()-30)&amp;"-"&amp;YEAR(TODAY()),"Borrar")),"No aplica")</f>
        <v>No Aplica</v>
      </c>
      <c r="AD4320" t="str">
        <f>+IFERROR(IF(Tabla2[[#This Row],[FECHA INICIO DE LABORES EN OBRA]]="","No Aplica",IF(AND(MONTH(Tabla2[[#This Row],[FECHA INICIO DE LABORES EN OBRA]])=MONTH(TODAY()-30),YEAR(Tabla2[[#This Row],[FECHA INICIO DE LABORES EN OBRA]])=YEAR(TODAY())),MONTH(TODAY()-30)&amp;"-"&amp;YEAR(TODAY()),"No Aplica")),"No Aplica")</f>
        <v>No Aplica</v>
      </c>
    </row>
    <row r="4321" spans="1:30" x14ac:dyDescent="0.25">
      <c r="A4321" s="13"/>
      <c r="B4321" s="15"/>
      <c r="C4321" s="15"/>
      <c r="D4321" s="15"/>
      <c r="E4321" s="15"/>
      <c r="F4321" s="39"/>
      <c r="G4321" s="15"/>
      <c r="H4321" s="15"/>
      <c r="I4321" s="15"/>
      <c r="J4321" s="15"/>
      <c r="K4321" s="15"/>
      <c r="L4321" s="40"/>
      <c r="M4321" s="39"/>
      <c r="N4321" s="41"/>
      <c r="O4321" s="39"/>
      <c r="P4321" s="40"/>
      <c r="Q4321" s="40"/>
      <c r="R4321" s="40" t="str">
        <f>IFERROR(VLOOKUP(Tabla2[[#This Row],[CONTRATISTA PRNCIPAL]],Hoja1!$L$5:$M$9,2,FALSE),"CJV")</f>
        <v>CJV</v>
      </c>
      <c r="S4321" s="40" t="str">
        <f>IF(Tabla2[[#This Row],[EMPRESA]]=Tabla2[[#This Row],[CONTRATISTA PRNCIPAL]],"Principal","Secundaria")</f>
        <v>Principal</v>
      </c>
      <c r="T4321" s="42">
        <f>IFERROR(1/COUNTIF(Tabla2[CONTRATISTA PRNCIPAL],Tabla2[[#This Row],[CONTRATISTA PRNCIPAL]]),0)</f>
        <v>0</v>
      </c>
      <c r="U4321" s="43" t="str">
        <f>IF(((TODAY()-Tabla2[[#This Row],[FECHA NACIMIENTO]])/365)&lt;18,"Corregir", IF(((TODAY()-Tabla2[[#This Row],[FECHA NACIMIENTO]])/365)&gt;80, "Corregir",ROUNDDOWN(((TODAY()-Tabla2[[#This Row],[FECHA NACIMIENTO]])/365),0)))</f>
        <v>Corregir</v>
      </c>
      <c r="V43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1" s="44" t="str">
        <f>+IF(Tabla2[[#This Row],[Edad]]="Corregir","Corregir","Ok")</f>
        <v>Corregir</v>
      </c>
      <c r="X4321" s="42" t="str">
        <f>+IFERROR(VLOOKUP(Tabla2[[#This Row],[DISTRITO SEGÚN DNI]],Hoja1!$A$2:$B$32,2,FALSE),"No")</f>
        <v>No</v>
      </c>
      <c r="Y4321" s="42" t="str">
        <f>IF(OR(LOWER(Tabla2[[#This Row],[GENERO]])="masculino", LOWER(Tabla2[[#This Row],[GENERO]])="femenino"),"OK","Corregir")</f>
        <v>Corregir</v>
      </c>
      <c r="Z4321" s="42" t="str">
        <f>+IF(Tabla2[[#This Row],[Nro. DNI / CE]]="","Corregir",IF(LEN(Tabla2[[#This Row],[Nro. DNI / CE]])&gt;=8,"OK","Corregir"))</f>
        <v>Corregir</v>
      </c>
      <c r="AA4321" s="42">
        <f>COUNTIF(Tabla2[APELLIDOS Y NOMBRES],Tabla2[[#This Row],[APELLIDOS Y NOMBRES]])</f>
        <v>0</v>
      </c>
      <c r="AB4321" s="42">
        <f>IF(Tabla2[[#This Row],[Trabajador]]&gt;1,1/Tabla2[[#This Row],[Trabajador]],Tabla2[[#This Row],[Trabajador]])</f>
        <v>0</v>
      </c>
      <c r="AC4321" t="str">
        <f>+IFERROR(IF(Tabla2[[#This Row],[FECHA CESE/BAJA]]="","No Aplica",IF(AND(MONTH(Tabla2[[#This Row],[FECHA CESE/BAJA]])=MONTH(TODAY()-30),YEAR(Tabla2[[#This Row],[FECHA CESE/BAJA]])=YEAR(TODAY())),MONTH(TODAY()-30)&amp;"-"&amp;YEAR(TODAY()),"Borrar")),"No aplica")</f>
        <v>No Aplica</v>
      </c>
      <c r="AD4321" t="str">
        <f>+IFERROR(IF(Tabla2[[#This Row],[FECHA INICIO DE LABORES EN OBRA]]="","No Aplica",IF(AND(MONTH(Tabla2[[#This Row],[FECHA INICIO DE LABORES EN OBRA]])=MONTH(TODAY()-30),YEAR(Tabla2[[#This Row],[FECHA INICIO DE LABORES EN OBRA]])=YEAR(TODAY())),MONTH(TODAY()-30)&amp;"-"&amp;YEAR(TODAY()),"No Aplica")),"No Aplica")</f>
        <v>No Aplica</v>
      </c>
    </row>
    <row r="4322" spans="1:30" x14ac:dyDescent="0.25">
      <c r="A4322" s="13"/>
      <c r="B4322" s="15"/>
      <c r="C4322" s="15"/>
      <c r="D4322" s="15"/>
      <c r="E4322" s="15"/>
      <c r="F4322" s="39"/>
      <c r="G4322" s="15"/>
      <c r="H4322" s="15"/>
      <c r="I4322" s="15"/>
      <c r="J4322" s="15"/>
      <c r="K4322" s="15"/>
      <c r="L4322" s="40"/>
      <c r="M4322" s="39"/>
      <c r="N4322" s="41"/>
      <c r="O4322" s="39"/>
      <c r="P4322" s="40"/>
      <c r="Q4322" s="40"/>
      <c r="R4322" s="40" t="str">
        <f>IFERROR(VLOOKUP(Tabla2[[#This Row],[CONTRATISTA PRNCIPAL]],Hoja1!$L$5:$M$9,2,FALSE),"CJV")</f>
        <v>CJV</v>
      </c>
      <c r="S4322" s="40" t="str">
        <f>IF(Tabla2[[#This Row],[EMPRESA]]=Tabla2[[#This Row],[CONTRATISTA PRNCIPAL]],"Principal","Secundaria")</f>
        <v>Principal</v>
      </c>
      <c r="T4322" s="42">
        <f>IFERROR(1/COUNTIF(Tabla2[CONTRATISTA PRNCIPAL],Tabla2[[#This Row],[CONTRATISTA PRNCIPAL]]),0)</f>
        <v>0</v>
      </c>
      <c r="U4322" s="43" t="str">
        <f>IF(((TODAY()-Tabla2[[#This Row],[FECHA NACIMIENTO]])/365)&lt;18,"Corregir", IF(((TODAY()-Tabla2[[#This Row],[FECHA NACIMIENTO]])/365)&gt;80, "Corregir",ROUNDDOWN(((TODAY()-Tabla2[[#This Row],[FECHA NACIMIENTO]])/365),0)))</f>
        <v>Corregir</v>
      </c>
      <c r="V43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2" s="44" t="str">
        <f>+IF(Tabla2[[#This Row],[Edad]]="Corregir","Corregir","Ok")</f>
        <v>Corregir</v>
      </c>
      <c r="X4322" s="42" t="str">
        <f>+IFERROR(VLOOKUP(Tabla2[[#This Row],[DISTRITO SEGÚN DNI]],Hoja1!$A$2:$B$32,2,FALSE),"No")</f>
        <v>No</v>
      </c>
      <c r="Y4322" s="42" t="str">
        <f>IF(OR(LOWER(Tabla2[[#This Row],[GENERO]])="masculino", LOWER(Tabla2[[#This Row],[GENERO]])="femenino"),"OK","Corregir")</f>
        <v>Corregir</v>
      </c>
      <c r="Z4322" s="42" t="str">
        <f>+IF(Tabla2[[#This Row],[Nro. DNI / CE]]="","Corregir",IF(LEN(Tabla2[[#This Row],[Nro. DNI / CE]])&gt;=8,"OK","Corregir"))</f>
        <v>Corregir</v>
      </c>
      <c r="AA4322" s="42">
        <f>COUNTIF(Tabla2[APELLIDOS Y NOMBRES],Tabla2[[#This Row],[APELLIDOS Y NOMBRES]])</f>
        <v>0</v>
      </c>
      <c r="AB4322" s="42">
        <f>IF(Tabla2[[#This Row],[Trabajador]]&gt;1,1/Tabla2[[#This Row],[Trabajador]],Tabla2[[#This Row],[Trabajador]])</f>
        <v>0</v>
      </c>
      <c r="AC4322" t="str">
        <f>+IFERROR(IF(Tabla2[[#This Row],[FECHA CESE/BAJA]]="","No Aplica",IF(AND(MONTH(Tabla2[[#This Row],[FECHA CESE/BAJA]])=MONTH(TODAY()-30),YEAR(Tabla2[[#This Row],[FECHA CESE/BAJA]])=YEAR(TODAY())),MONTH(TODAY()-30)&amp;"-"&amp;YEAR(TODAY()),"Borrar")),"No aplica")</f>
        <v>No Aplica</v>
      </c>
      <c r="AD4322" t="str">
        <f>+IFERROR(IF(Tabla2[[#This Row],[FECHA INICIO DE LABORES EN OBRA]]="","No Aplica",IF(AND(MONTH(Tabla2[[#This Row],[FECHA INICIO DE LABORES EN OBRA]])=MONTH(TODAY()-30),YEAR(Tabla2[[#This Row],[FECHA INICIO DE LABORES EN OBRA]])=YEAR(TODAY())),MONTH(TODAY()-30)&amp;"-"&amp;YEAR(TODAY()),"No Aplica")),"No Aplica")</f>
        <v>No Aplica</v>
      </c>
    </row>
    <row r="4323" spans="1:30" x14ac:dyDescent="0.25">
      <c r="A4323" s="13"/>
      <c r="B4323" s="15"/>
      <c r="C4323" s="15"/>
      <c r="D4323" s="15"/>
      <c r="E4323" s="15"/>
      <c r="F4323" s="39"/>
      <c r="G4323" s="15"/>
      <c r="H4323" s="15"/>
      <c r="I4323" s="15"/>
      <c r="J4323" s="15"/>
      <c r="K4323" s="15"/>
      <c r="L4323" s="40"/>
      <c r="M4323" s="39"/>
      <c r="N4323" s="41"/>
      <c r="O4323" s="39"/>
      <c r="P4323" s="40"/>
      <c r="Q4323" s="40"/>
      <c r="R4323" s="40" t="str">
        <f>IFERROR(VLOOKUP(Tabla2[[#This Row],[CONTRATISTA PRNCIPAL]],Hoja1!$L$5:$M$9,2,FALSE),"CJV")</f>
        <v>CJV</v>
      </c>
      <c r="S4323" s="40" t="str">
        <f>IF(Tabla2[[#This Row],[EMPRESA]]=Tabla2[[#This Row],[CONTRATISTA PRNCIPAL]],"Principal","Secundaria")</f>
        <v>Principal</v>
      </c>
      <c r="T4323" s="42">
        <f>IFERROR(1/COUNTIF(Tabla2[CONTRATISTA PRNCIPAL],Tabla2[[#This Row],[CONTRATISTA PRNCIPAL]]),0)</f>
        <v>0</v>
      </c>
      <c r="U4323" s="43" t="str">
        <f>IF(((TODAY()-Tabla2[[#This Row],[FECHA NACIMIENTO]])/365)&lt;18,"Corregir", IF(((TODAY()-Tabla2[[#This Row],[FECHA NACIMIENTO]])/365)&gt;80, "Corregir",ROUNDDOWN(((TODAY()-Tabla2[[#This Row],[FECHA NACIMIENTO]])/365),0)))</f>
        <v>Corregir</v>
      </c>
      <c r="V43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3" s="44" t="str">
        <f>+IF(Tabla2[[#This Row],[Edad]]="Corregir","Corregir","Ok")</f>
        <v>Corregir</v>
      </c>
      <c r="X4323" s="42" t="str">
        <f>+IFERROR(VLOOKUP(Tabla2[[#This Row],[DISTRITO SEGÚN DNI]],Hoja1!$A$2:$B$32,2,FALSE),"No")</f>
        <v>No</v>
      </c>
      <c r="Y4323" s="42" t="str">
        <f>IF(OR(LOWER(Tabla2[[#This Row],[GENERO]])="masculino", LOWER(Tabla2[[#This Row],[GENERO]])="femenino"),"OK","Corregir")</f>
        <v>Corregir</v>
      </c>
      <c r="Z4323" s="42" t="str">
        <f>+IF(Tabla2[[#This Row],[Nro. DNI / CE]]="","Corregir",IF(LEN(Tabla2[[#This Row],[Nro. DNI / CE]])&gt;=8,"OK","Corregir"))</f>
        <v>Corregir</v>
      </c>
      <c r="AA4323" s="42">
        <f>COUNTIF(Tabla2[APELLIDOS Y NOMBRES],Tabla2[[#This Row],[APELLIDOS Y NOMBRES]])</f>
        <v>0</v>
      </c>
      <c r="AB4323" s="42">
        <f>IF(Tabla2[[#This Row],[Trabajador]]&gt;1,1/Tabla2[[#This Row],[Trabajador]],Tabla2[[#This Row],[Trabajador]])</f>
        <v>0</v>
      </c>
      <c r="AC4323" t="str">
        <f>+IFERROR(IF(Tabla2[[#This Row],[FECHA CESE/BAJA]]="","No Aplica",IF(AND(MONTH(Tabla2[[#This Row],[FECHA CESE/BAJA]])=MONTH(TODAY()-30),YEAR(Tabla2[[#This Row],[FECHA CESE/BAJA]])=YEAR(TODAY())),MONTH(TODAY()-30)&amp;"-"&amp;YEAR(TODAY()),"Borrar")),"No aplica")</f>
        <v>No Aplica</v>
      </c>
      <c r="AD4323" t="str">
        <f>+IFERROR(IF(Tabla2[[#This Row],[FECHA INICIO DE LABORES EN OBRA]]="","No Aplica",IF(AND(MONTH(Tabla2[[#This Row],[FECHA INICIO DE LABORES EN OBRA]])=MONTH(TODAY()-30),YEAR(Tabla2[[#This Row],[FECHA INICIO DE LABORES EN OBRA]])=YEAR(TODAY())),MONTH(TODAY()-30)&amp;"-"&amp;YEAR(TODAY()),"No Aplica")),"No Aplica")</f>
        <v>No Aplica</v>
      </c>
    </row>
    <row r="4324" spans="1:30" x14ac:dyDescent="0.25">
      <c r="A4324" s="13"/>
      <c r="B4324" s="15"/>
      <c r="C4324" s="15"/>
      <c r="D4324" s="15"/>
      <c r="E4324" s="15"/>
      <c r="F4324" s="39"/>
      <c r="G4324" s="15"/>
      <c r="H4324" s="15"/>
      <c r="I4324" s="15"/>
      <c r="J4324" s="15"/>
      <c r="K4324" s="15"/>
      <c r="L4324" s="40"/>
      <c r="M4324" s="39"/>
      <c r="N4324" s="41"/>
      <c r="O4324" s="39"/>
      <c r="P4324" s="40"/>
      <c r="Q4324" s="40"/>
      <c r="R4324" s="40" t="str">
        <f>IFERROR(VLOOKUP(Tabla2[[#This Row],[CONTRATISTA PRNCIPAL]],Hoja1!$L$5:$M$9,2,FALSE),"CJV")</f>
        <v>CJV</v>
      </c>
      <c r="S4324" s="40" t="str">
        <f>IF(Tabla2[[#This Row],[EMPRESA]]=Tabla2[[#This Row],[CONTRATISTA PRNCIPAL]],"Principal","Secundaria")</f>
        <v>Principal</v>
      </c>
      <c r="T4324" s="42">
        <f>IFERROR(1/COUNTIF(Tabla2[CONTRATISTA PRNCIPAL],Tabla2[[#This Row],[CONTRATISTA PRNCIPAL]]),0)</f>
        <v>0</v>
      </c>
      <c r="U4324" s="43" t="str">
        <f>IF(((TODAY()-Tabla2[[#This Row],[FECHA NACIMIENTO]])/365)&lt;18,"Corregir", IF(((TODAY()-Tabla2[[#This Row],[FECHA NACIMIENTO]])/365)&gt;80, "Corregir",ROUNDDOWN(((TODAY()-Tabla2[[#This Row],[FECHA NACIMIENTO]])/365),0)))</f>
        <v>Corregir</v>
      </c>
      <c r="V43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4" s="44" t="str">
        <f>+IF(Tabla2[[#This Row],[Edad]]="Corregir","Corregir","Ok")</f>
        <v>Corregir</v>
      </c>
      <c r="X4324" s="42" t="str">
        <f>+IFERROR(VLOOKUP(Tabla2[[#This Row],[DISTRITO SEGÚN DNI]],Hoja1!$A$2:$B$32,2,FALSE),"No")</f>
        <v>No</v>
      </c>
      <c r="Y4324" s="42" t="str">
        <f>IF(OR(LOWER(Tabla2[[#This Row],[GENERO]])="masculino", LOWER(Tabla2[[#This Row],[GENERO]])="femenino"),"OK","Corregir")</f>
        <v>Corregir</v>
      </c>
      <c r="Z4324" s="42" t="str">
        <f>+IF(Tabla2[[#This Row],[Nro. DNI / CE]]="","Corregir",IF(LEN(Tabla2[[#This Row],[Nro. DNI / CE]])&gt;=8,"OK","Corregir"))</f>
        <v>Corregir</v>
      </c>
      <c r="AA4324" s="42">
        <f>COUNTIF(Tabla2[APELLIDOS Y NOMBRES],Tabla2[[#This Row],[APELLIDOS Y NOMBRES]])</f>
        <v>0</v>
      </c>
      <c r="AB4324" s="42">
        <f>IF(Tabla2[[#This Row],[Trabajador]]&gt;1,1/Tabla2[[#This Row],[Trabajador]],Tabla2[[#This Row],[Trabajador]])</f>
        <v>0</v>
      </c>
      <c r="AC4324" t="str">
        <f>+IFERROR(IF(Tabla2[[#This Row],[FECHA CESE/BAJA]]="","No Aplica",IF(AND(MONTH(Tabla2[[#This Row],[FECHA CESE/BAJA]])=MONTH(TODAY()-30),YEAR(Tabla2[[#This Row],[FECHA CESE/BAJA]])=YEAR(TODAY())),MONTH(TODAY()-30)&amp;"-"&amp;YEAR(TODAY()),"Borrar")),"No aplica")</f>
        <v>No Aplica</v>
      </c>
      <c r="AD4324" t="str">
        <f>+IFERROR(IF(Tabla2[[#This Row],[FECHA INICIO DE LABORES EN OBRA]]="","No Aplica",IF(AND(MONTH(Tabla2[[#This Row],[FECHA INICIO DE LABORES EN OBRA]])=MONTH(TODAY()-30),YEAR(Tabla2[[#This Row],[FECHA INICIO DE LABORES EN OBRA]])=YEAR(TODAY())),MONTH(TODAY()-30)&amp;"-"&amp;YEAR(TODAY()),"No Aplica")),"No Aplica")</f>
        <v>No Aplica</v>
      </c>
    </row>
    <row r="4325" spans="1:30" x14ac:dyDescent="0.25">
      <c r="A4325" s="13"/>
      <c r="B4325" s="15"/>
      <c r="C4325" s="15"/>
      <c r="D4325" s="15"/>
      <c r="E4325" s="15"/>
      <c r="F4325" s="39"/>
      <c r="G4325" s="15"/>
      <c r="H4325" s="15"/>
      <c r="I4325" s="15"/>
      <c r="J4325" s="15"/>
      <c r="K4325" s="15"/>
      <c r="L4325" s="40"/>
      <c r="M4325" s="39"/>
      <c r="N4325" s="41"/>
      <c r="O4325" s="39"/>
      <c r="P4325" s="40"/>
      <c r="Q4325" s="40"/>
      <c r="R4325" s="40" t="str">
        <f>IFERROR(VLOOKUP(Tabla2[[#This Row],[CONTRATISTA PRNCIPAL]],Hoja1!$L$5:$M$9,2,FALSE),"CJV")</f>
        <v>CJV</v>
      </c>
      <c r="S4325" s="40" t="str">
        <f>IF(Tabla2[[#This Row],[EMPRESA]]=Tabla2[[#This Row],[CONTRATISTA PRNCIPAL]],"Principal","Secundaria")</f>
        <v>Principal</v>
      </c>
      <c r="T4325" s="42">
        <f>IFERROR(1/COUNTIF(Tabla2[CONTRATISTA PRNCIPAL],Tabla2[[#This Row],[CONTRATISTA PRNCIPAL]]),0)</f>
        <v>0</v>
      </c>
      <c r="U4325" s="43" t="str">
        <f>IF(((TODAY()-Tabla2[[#This Row],[FECHA NACIMIENTO]])/365)&lt;18,"Corregir", IF(((TODAY()-Tabla2[[#This Row],[FECHA NACIMIENTO]])/365)&gt;80, "Corregir",ROUNDDOWN(((TODAY()-Tabla2[[#This Row],[FECHA NACIMIENTO]])/365),0)))</f>
        <v>Corregir</v>
      </c>
      <c r="V43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5" s="44" t="str">
        <f>+IF(Tabla2[[#This Row],[Edad]]="Corregir","Corregir","Ok")</f>
        <v>Corregir</v>
      </c>
      <c r="X4325" s="42" t="str">
        <f>+IFERROR(VLOOKUP(Tabla2[[#This Row],[DISTRITO SEGÚN DNI]],Hoja1!$A$2:$B$32,2,FALSE),"No")</f>
        <v>No</v>
      </c>
      <c r="Y4325" s="42" t="str">
        <f>IF(OR(LOWER(Tabla2[[#This Row],[GENERO]])="masculino", LOWER(Tabla2[[#This Row],[GENERO]])="femenino"),"OK","Corregir")</f>
        <v>Corregir</v>
      </c>
      <c r="Z4325" s="42" t="str">
        <f>+IF(Tabla2[[#This Row],[Nro. DNI / CE]]="","Corregir",IF(LEN(Tabla2[[#This Row],[Nro. DNI / CE]])&gt;=8,"OK","Corregir"))</f>
        <v>Corregir</v>
      </c>
      <c r="AA4325" s="42">
        <f>COUNTIF(Tabla2[APELLIDOS Y NOMBRES],Tabla2[[#This Row],[APELLIDOS Y NOMBRES]])</f>
        <v>0</v>
      </c>
      <c r="AB4325" s="42">
        <f>IF(Tabla2[[#This Row],[Trabajador]]&gt;1,1/Tabla2[[#This Row],[Trabajador]],Tabla2[[#This Row],[Trabajador]])</f>
        <v>0</v>
      </c>
      <c r="AC4325" t="str">
        <f>+IFERROR(IF(Tabla2[[#This Row],[FECHA CESE/BAJA]]="","No Aplica",IF(AND(MONTH(Tabla2[[#This Row],[FECHA CESE/BAJA]])=MONTH(TODAY()-30),YEAR(Tabla2[[#This Row],[FECHA CESE/BAJA]])=YEAR(TODAY())),MONTH(TODAY()-30)&amp;"-"&amp;YEAR(TODAY()),"Borrar")),"No aplica")</f>
        <v>No Aplica</v>
      </c>
      <c r="AD4325" t="str">
        <f>+IFERROR(IF(Tabla2[[#This Row],[FECHA INICIO DE LABORES EN OBRA]]="","No Aplica",IF(AND(MONTH(Tabla2[[#This Row],[FECHA INICIO DE LABORES EN OBRA]])=MONTH(TODAY()-30),YEAR(Tabla2[[#This Row],[FECHA INICIO DE LABORES EN OBRA]])=YEAR(TODAY())),MONTH(TODAY()-30)&amp;"-"&amp;YEAR(TODAY()),"No Aplica")),"No Aplica")</f>
        <v>No Aplica</v>
      </c>
    </row>
    <row r="4326" spans="1:30" x14ac:dyDescent="0.25">
      <c r="A4326" s="13"/>
      <c r="B4326" s="15"/>
      <c r="C4326" s="15"/>
      <c r="D4326" s="15"/>
      <c r="E4326" s="15"/>
      <c r="F4326" s="39"/>
      <c r="G4326" s="15"/>
      <c r="H4326" s="15"/>
      <c r="I4326" s="15"/>
      <c r="J4326" s="15"/>
      <c r="K4326" s="15"/>
      <c r="L4326" s="40"/>
      <c r="M4326" s="39"/>
      <c r="N4326" s="41"/>
      <c r="O4326" s="39"/>
      <c r="P4326" s="40"/>
      <c r="Q4326" s="40"/>
      <c r="R4326" s="40" t="str">
        <f>IFERROR(VLOOKUP(Tabla2[[#This Row],[CONTRATISTA PRNCIPAL]],Hoja1!$L$5:$M$9,2,FALSE),"CJV")</f>
        <v>CJV</v>
      </c>
      <c r="S4326" s="40" t="str">
        <f>IF(Tabla2[[#This Row],[EMPRESA]]=Tabla2[[#This Row],[CONTRATISTA PRNCIPAL]],"Principal","Secundaria")</f>
        <v>Principal</v>
      </c>
      <c r="T4326" s="42">
        <f>IFERROR(1/COUNTIF(Tabla2[CONTRATISTA PRNCIPAL],Tabla2[[#This Row],[CONTRATISTA PRNCIPAL]]),0)</f>
        <v>0</v>
      </c>
      <c r="U4326" s="43" t="str">
        <f>IF(((TODAY()-Tabla2[[#This Row],[FECHA NACIMIENTO]])/365)&lt;18,"Corregir", IF(((TODAY()-Tabla2[[#This Row],[FECHA NACIMIENTO]])/365)&gt;80, "Corregir",ROUNDDOWN(((TODAY()-Tabla2[[#This Row],[FECHA NACIMIENTO]])/365),0)))</f>
        <v>Corregir</v>
      </c>
      <c r="V43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6" s="44" t="str">
        <f>+IF(Tabla2[[#This Row],[Edad]]="Corregir","Corregir","Ok")</f>
        <v>Corregir</v>
      </c>
      <c r="X4326" s="42" t="str">
        <f>+IFERROR(VLOOKUP(Tabla2[[#This Row],[DISTRITO SEGÚN DNI]],Hoja1!$A$2:$B$32,2,FALSE),"No")</f>
        <v>No</v>
      </c>
      <c r="Y4326" s="42" t="str">
        <f>IF(OR(LOWER(Tabla2[[#This Row],[GENERO]])="masculino", LOWER(Tabla2[[#This Row],[GENERO]])="femenino"),"OK","Corregir")</f>
        <v>Corregir</v>
      </c>
      <c r="Z4326" s="42" t="str">
        <f>+IF(Tabla2[[#This Row],[Nro. DNI / CE]]="","Corregir",IF(LEN(Tabla2[[#This Row],[Nro. DNI / CE]])&gt;=8,"OK","Corregir"))</f>
        <v>Corregir</v>
      </c>
      <c r="AA4326" s="42">
        <f>COUNTIF(Tabla2[APELLIDOS Y NOMBRES],Tabla2[[#This Row],[APELLIDOS Y NOMBRES]])</f>
        <v>0</v>
      </c>
      <c r="AB4326" s="42">
        <f>IF(Tabla2[[#This Row],[Trabajador]]&gt;1,1/Tabla2[[#This Row],[Trabajador]],Tabla2[[#This Row],[Trabajador]])</f>
        <v>0</v>
      </c>
      <c r="AC4326" t="str">
        <f>+IFERROR(IF(Tabla2[[#This Row],[FECHA CESE/BAJA]]="","No Aplica",IF(AND(MONTH(Tabla2[[#This Row],[FECHA CESE/BAJA]])=MONTH(TODAY()-30),YEAR(Tabla2[[#This Row],[FECHA CESE/BAJA]])=YEAR(TODAY())),MONTH(TODAY()-30)&amp;"-"&amp;YEAR(TODAY()),"Borrar")),"No aplica")</f>
        <v>No Aplica</v>
      </c>
      <c r="AD4326" t="str">
        <f>+IFERROR(IF(Tabla2[[#This Row],[FECHA INICIO DE LABORES EN OBRA]]="","No Aplica",IF(AND(MONTH(Tabla2[[#This Row],[FECHA INICIO DE LABORES EN OBRA]])=MONTH(TODAY()-30),YEAR(Tabla2[[#This Row],[FECHA INICIO DE LABORES EN OBRA]])=YEAR(TODAY())),MONTH(TODAY()-30)&amp;"-"&amp;YEAR(TODAY()),"No Aplica")),"No Aplica")</f>
        <v>No Aplica</v>
      </c>
    </row>
    <row r="4327" spans="1:30" x14ac:dyDescent="0.25">
      <c r="A4327" s="13"/>
      <c r="B4327" s="15"/>
      <c r="C4327" s="15"/>
      <c r="D4327" s="15"/>
      <c r="E4327" s="15"/>
      <c r="F4327" s="39"/>
      <c r="G4327" s="15"/>
      <c r="H4327" s="15"/>
      <c r="I4327" s="15"/>
      <c r="J4327" s="15"/>
      <c r="K4327" s="15"/>
      <c r="L4327" s="40"/>
      <c r="M4327" s="39"/>
      <c r="N4327" s="41"/>
      <c r="O4327" s="39"/>
      <c r="P4327" s="40"/>
      <c r="Q4327" s="40"/>
      <c r="R4327" s="40" t="str">
        <f>IFERROR(VLOOKUP(Tabla2[[#This Row],[CONTRATISTA PRNCIPAL]],Hoja1!$L$5:$M$9,2,FALSE),"CJV")</f>
        <v>CJV</v>
      </c>
      <c r="S4327" s="40" t="str">
        <f>IF(Tabla2[[#This Row],[EMPRESA]]=Tabla2[[#This Row],[CONTRATISTA PRNCIPAL]],"Principal","Secundaria")</f>
        <v>Principal</v>
      </c>
      <c r="T4327" s="42">
        <f>IFERROR(1/COUNTIF(Tabla2[CONTRATISTA PRNCIPAL],Tabla2[[#This Row],[CONTRATISTA PRNCIPAL]]),0)</f>
        <v>0</v>
      </c>
      <c r="U4327" s="43" t="str">
        <f>IF(((TODAY()-Tabla2[[#This Row],[FECHA NACIMIENTO]])/365)&lt;18,"Corregir", IF(((TODAY()-Tabla2[[#This Row],[FECHA NACIMIENTO]])/365)&gt;80, "Corregir",ROUNDDOWN(((TODAY()-Tabla2[[#This Row],[FECHA NACIMIENTO]])/365),0)))</f>
        <v>Corregir</v>
      </c>
      <c r="V43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7" s="44" t="str">
        <f>+IF(Tabla2[[#This Row],[Edad]]="Corregir","Corregir","Ok")</f>
        <v>Corregir</v>
      </c>
      <c r="X4327" s="42" t="str">
        <f>+IFERROR(VLOOKUP(Tabla2[[#This Row],[DISTRITO SEGÚN DNI]],Hoja1!$A$2:$B$32,2,FALSE),"No")</f>
        <v>No</v>
      </c>
      <c r="Y4327" s="42" t="str">
        <f>IF(OR(LOWER(Tabla2[[#This Row],[GENERO]])="masculino", LOWER(Tabla2[[#This Row],[GENERO]])="femenino"),"OK","Corregir")</f>
        <v>Corregir</v>
      </c>
      <c r="Z4327" s="42" t="str">
        <f>+IF(Tabla2[[#This Row],[Nro. DNI / CE]]="","Corregir",IF(LEN(Tabla2[[#This Row],[Nro. DNI / CE]])&gt;=8,"OK","Corregir"))</f>
        <v>Corregir</v>
      </c>
      <c r="AA4327" s="42">
        <f>COUNTIF(Tabla2[APELLIDOS Y NOMBRES],Tabla2[[#This Row],[APELLIDOS Y NOMBRES]])</f>
        <v>0</v>
      </c>
      <c r="AB4327" s="42">
        <f>IF(Tabla2[[#This Row],[Trabajador]]&gt;1,1/Tabla2[[#This Row],[Trabajador]],Tabla2[[#This Row],[Trabajador]])</f>
        <v>0</v>
      </c>
      <c r="AC4327" t="str">
        <f>+IFERROR(IF(Tabla2[[#This Row],[FECHA CESE/BAJA]]="","No Aplica",IF(AND(MONTH(Tabla2[[#This Row],[FECHA CESE/BAJA]])=MONTH(TODAY()-30),YEAR(Tabla2[[#This Row],[FECHA CESE/BAJA]])=YEAR(TODAY())),MONTH(TODAY()-30)&amp;"-"&amp;YEAR(TODAY()),"Borrar")),"No aplica")</f>
        <v>No Aplica</v>
      </c>
      <c r="AD4327" t="str">
        <f>+IFERROR(IF(Tabla2[[#This Row],[FECHA INICIO DE LABORES EN OBRA]]="","No Aplica",IF(AND(MONTH(Tabla2[[#This Row],[FECHA INICIO DE LABORES EN OBRA]])=MONTH(TODAY()-30),YEAR(Tabla2[[#This Row],[FECHA INICIO DE LABORES EN OBRA]])=YEAR(TODAY())),MONTH(TODAY()-30)&amp;"-"&amp;YEAR(TODAY()),"No Aplica")),"No Aplica")</f>
        <v>No Aplica</v>
      </c>
    </row>
    <row r="4328" spans="1:30" x14ac:dyDescent="0.25">
      <c r="A4328" s="13"/>
      <c r="B4328" s="15"/>
      <c r="C4328" s="15"/>
      <c r="D4328" s="15"/>
      <c r="E4328" s="15"/>
      <c r="F4328" s="39"/>
      <c r="G4328" s="15"/>
      <c r="H4328" s="15"/>
      <c r="I4328" s="15"/>
      <c r="J4328" s="15"/>
      <c r="K4328" s="15"/>
      <c r="L4328" s="40"/>
      <c r="M4328" s="39"/>
      <c r="N4328" s="41"/>
      <c r="O4328" s="39"/>
      <c r="P4328" s="40"/>
      <c r="Q4328" s="40"/>
      <c r="R4328" s="40" t="str">
        <f>IFERROR(VLOOKUP(Tabla2[[#This Row],[CONTRATISTA PRNCIPAL]],Hoja1!$L$5:$M$9,2,FALSE),"CJV")</f>
        <v>CJV</v>
      </c>
      <c r="S4328" s="40" t="str">
        <f>IF(Tabla2[[#This Row],[EMPRESA]]=Tabla2[[#This Row],[CONTRATISTA PRNCIPAL]],"Principal","Secundaria")</f>
        <v>Principal</v>
      </c>
      <c r="T4328" s="42">
        <f>IFERROR(1/COUNTIF(Tabla2[CONTRATISTA PRNCIPAL],Tabla2[[#This Row],[CONTRATISTA PRNCIPAL]]),0)</f>
        <v>0</v>
      </c>
      <c r="U4328" s="43" t="str">
        <f>IF(((TODAY()-Tabla2[[#This Row],[FECHA NACIMIENTO]])/365)&lt;18,"Corregir", IF(((TODAY()-Tabla2[[#This Row],[FECHA NACIMIENTO]])/365)&gt;80, "Corregir",ROUNDDOWN(((TODAY()-Tabla2[[#This Row],[FECHA NACIMIENTO]])/365),0)))</f>
        <v>Corregir</v>
      </c>
      <c r="V43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8" s="44" t="str">
        <f>+IF(Tabla2[[#This Row],[Edad]]="Corregir","Corregir","Ok")</f>
        <v>Corregir</v>
      </c>
      <c r="X4328" s="42" t="str">
        <f>+IFERROR(VLOOKUP(Tabla2[[#This Row],[DISTRITO SEGÚN DNI]],Hoja1!$A$2:$B$32,2,FALSE),"No")</f>
        <v>No</v>
      </c>
      <c r="Y4328" s="42" t="str">
        <f>IF(OR(LOWER(Tabla2[[#This Row],[GENERO]])="masculino", LOWER(Tabla2[[#This Row],[GENERO]])="femenino"),"OK","Corregir")</f>
        <v>Corregir</v>
      </c>
      <c r="Z4328" s="42" t="str">
        <f>+IF(Tabla2[[#This Row],[Nro. DNI / CE]]="","Corregir",IF(LEN(Tabla2[[#This Row],[Nro. DNI / CE]])&gt;=8,"OK","Corregir"))</f>
        <v>Corregir</v>
      </c>
      <c r="AA4328" s="42">
        <f>COUNTIF(Tabla2[APELLIDOS Y NOMBRES],Tabla2[[#This Row],[APELLIDOS Y NOMBRES]])</f>
        <v>0</v>
      </c>
      <c r="AB4328" s="42">
        <f>IF(Tabla2[[#This Row],[Trabajador]]&gt;1,1/Tabla2[[#This Row],[Trabajador]],Tabla2[[#This Row],[Trabajador]])</f>
        <v>0</v>
      </c>
      <c r="AC4328" t="str">
        <f>+IFERROR(IF(Tabla2[[#This Row],[FECHA CESE/BAJA]]="","No Aplica",IF(AND(MONTH(Tabla2[[#This Row],[FECHA CESE/BAJA]])=MONTH(TODAY()-30),YEAR(Tabla2[[#This Row],[FECHA CESE/BAJA]])=YEAR(TODAY())),MONTH(TODAY()-30)&amp;"-"&amp;YEAR(TODAY()),"Borrar")),"No aplica")</f>
        <v>No Aplica</v>
      </c>
      <c r="AD4328" t="str">
        <f>+IFERROR(IF(Tabla2[[#This Row],[FECHA INICIO DE LABORES EN OBRA]]="","No Aplica",IF(AND(MONTH(Tabla2[[#This Row],[FECHA INICIO DE LABORES EN OBRA]])=MONTH(TODAY()-30),YEAR(Tabla2[[#This Row],[FECHA INICIO DE LABORES EN OBRA]])=YEAR(TODAY())),MONTH(TODAY()-30)&amp;"-"&amp;YEAR(TODAY()),"No Aplica")),"No Aplica")</f>
        <v>No Aplica</v>
      </c>
    </row>
    <row r="4329" spans="1:30" x14ac:dyDescent="0.25">
      <c r="A4329" s="13"/>
      <c r="B4329" s="15"/>
      <c r="C4329" s="15"/>
      <c r="D4329" s="15"/>
      <c r="E4329" s="15"/>
      <c r="F4329" s="39"/>
      <c r="G4329" s="15"/>
      <c r="H4329" s="15"/>
      <c r="I4329" s="15"/>
      <c r="J4329" s="15"/>
      <c r="K4329" s="15"/>
      <c r="L4329" s="40"/>
      <c r="M4329" s="39"/>
      <c r="N4329" s="41"/>
      <c r="O4329" s="39"/>
      <c r="P4329" s="40"/>
      <c r="Q4329" s="40"/>
      <c r="R4329" s="40" t="str">
        <f>IFERROR(VLOOKUP(Tabla2[[#This Row],[CONTRATISTA PRNCIPAL]],Hoja1!$L$5:$M$9,2,FALSE),"CJV")</f>
        <v>CJV</v>
      </c>
      <c r="S4329" s="40" t="str">
        <f>IF(Tabla2[[#This Row],[EMPRESA]]=Tabla2[[#This Row],[CONTRATISTA PRNCIPAL]],"Principal","Secundaria")</f>
        <v>Principal</v>
      </c>
      <c r="T4329" s="42">
        <f>IFERROR(1/COUNTIF(Tabla2[CONTRATISTA PRNCIPAL],Tabla2[[#This Row],[CONTRATISTA PRNCIPAL]]),0)</f>
        <v>0</v>
      </c>
      <c r="U4329" s="43" t="str">
        <f>IF(((TODAY()-Tabla2[[#This Row],[FECHA NACIMIENTO]])/365)&lt;18,"Corregir", IF(((TODAY()-Tabla2[[#This Row],[FECHA NACIMIENTO]])/365)&gt;80, "Corregir",ROUNDDOWN(((TODAY()-Tabla2[[#This Row],[FECHA NACIMIENTO]])/365),0)))</f>
        <v>Corregir</v>
      </c>
      <c r="V43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29" s="44" t="str">
        <f>+IF(Tabla2[[#This Row],[Edad]]="Corregir","Corregir","Ok")</f>
        <v>Corregir</v>
      </c>
      <c r="X4329" s="42" t="str">
        <f>+IFERROR(VLOOKUP(Tabla2[[#This Row],[DISTRITO SEGÚN DNI]],Hoja1!$A$2:$B$32,2,FALSE),"No")</f>
        <v>No</v>
      </c>
      <c r="Y4329" s="42" t="str">
        <f>IF(OR(LOWER(Tabla2[[#This Row],[GENERO]])="masculino", LOWER(Tabla2[[#This Row],[GENERO]])="femenino"),"OK","Corregir")</f>
        <v>Corregir</v>
      </c>
      <c r="Z4329" s="42" t="str">
        <f>+IF(Tabla2[[#This Row],[Nro. DNI / CE]]="","Corregir",IF(LEN(Tabla2[[#This Row],[Nro. DNI / CE]])&gt;=8,"OK","Corregir"))</f>
        <v>Corregir</v>
      </c>
      <c r="AA4329" s="42">
        <f>COUNTIF(Tabla2[APELLIDOS Y NOMBRES],Tabla2[[#This Row],[APELLIDOS Y NOMBRES]])</f>
        <v>0</v>
      </c>
      <c r="AB4329" s="42">
        <f>IF(Tabla2[[#This Row],[Trabajador]]&gt;1,1/Tabla2[[#This Row],[Trabajador]],Tabla2[[#This Row],[Trabajador]])</f>
        <v>0</v>
      </c>
      <c r="AC4329" t="str">
        <f>+IFERROR(IF(Tabla2[[#This Row],[FECHA CESE/BAJA]]="","No Aplica",IF(AND(MONTH(Tabla2[[#This Row],[FECHA CESE/BAJA]])=MONTH(TODAY()-30),YEAR(Tabla2[[#This Row],[FECHA CESE/BAJA]])=YEAR(TODAY())),MONTH(TODAY()-30)&amp;"-"&amp;YEAR(TODAY()),"Borrar")),"No aplica")</f>
        <v>No Aplica</v>
      </c>
      <c r="AD4329" t="str">
        <f>+IFERROR(IF(Tabla2[[#This Row],[FECHA INICIO DE LABORES EN OBRA]]="","No Aplica",IF(AND(MONTH(Tabla2[[#This Row],[FECHA INICIO DE LABORES EN OBRA]])=MONTH(TODAY()-30),YEAR(Tabla2[[#This Row],[FECHA INICIO DE LABORES EN OBRA]])=YEAR(TODAY())),MONTH(TODAY()-30)&amp;"-"&amp;YEAR(TODAY()),"No Aplica")),"No Aplica")</f>
        <v>No Aplica</v>
      </c>
    </row>
    <row r="4330" spans="1:30" x14ac:dyDescent="0.25">
      <c r="A4330" s="13"/>
      <c r="B4330" s="15"/>
      <c r="C4330" s="15"/>
      <c r="D4330" s="15"/>
      <c r="E4330" s="15"/>
      <c r="F4330" s="39"/>
      <c r="G4330" s="15"/>
      <c r="H4330" s="15"/>
      <c r="I4330" s="15"/>
      <c r="J4330" s="15"/>
      <c r="K4330" s="15"/>
      <c r="L4330" s="40"/>
      <c r="M4330" s="39"/>
      <c r="N4330" s="41"/>
      <c r="O4330" s="39"/>
      <c r="P4330" s="40"/>
      <c r="Q4330" s="40"/>
      <c r="R4330" s="40" t="str">
        <f>IFERROR(VLOOKUP(Tabla2[[#This Row],[CONTRATISTA PRNCIPAL]],Hoja1!$L$5:$M$9,2,FALSE),"CJV")</f>
        <v>CJV</v>
      </c>
      <c r="S4330" s="40" t="str">
        <f>IF(Tabla2[[#This Row],[EMPRESA]]=Tabla2[[#This Row],[CONTRATISTA PRNCIPAL]],"Principal","Secundaria")</f>
        <v>Principal</v>
      </c>
      <c r="T4330" s="42">
        <f>IFERROR(1/COUNTIF(Tabla2[CONTRATISTA PRNCIPAL],Tabla2[[#This Row],[CONTRATISTA PRNCIPAL]]),0)</f>
        <v>0</v>
      </c>
      <c r="U4330" s="43" t="str">
        <f>IF(((TODAY()-Tabla2[[#This Row],[FECHA NACIMIENTO]])/365)&lt;18,"Corregir", IF(((TODAY()-Tabla2[[#This Row],[FECHA NACIMIENTO]])/365)&gt;80, "Corregir",ROUNDDOWN(((TODAY()-Tabla2[[#This Row],[FECHA NACIMIENTO]])/365),0)))</f>
        <v>Corregir</v>
      </c>
      <c r="V43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0" s="44" t="str">
        <f>+IF(Tabla2[[#This Row],[Edad]]="Corregir","Corregir","Ok")</f>
        <v>Corregir</v>
      </c>
      <c r="X4330" s="42" t="str">
        <f>+IFERROR(VLOOKUP(Tabla2[[#This Row],[DISTRITO SEGÚN DNI]],Hoja1!$A$2:$B$32,2,FALSE),"No")</f>
        <v>No</v>
      </c>
      <c r="Y4330" s="42" t="str">
        <f>IF(OR(LOWER(Tabla2[[#This Row],[GENERO]])="masculino", LOWER(Tabla2[[#This Row],[GENERO]])="femenino"),"OK","Corregir")</f>
        <v>Corregir</v>
      </c>
      <c r="Z4330" s="42" t="str">
        <f>+IF(Tabla2[[#This Row],[Nro. DNI / CE]]="","Corregir",IF(LEN(Tabla2[[#This Row],[Nro. DNI / CE]])&gt;=8,"OK","Corregir"))</f>
        <v>Corregir</v>
      </c>
      <c r="AA4330" s="42">
        <f>COUNTIF(Tabla2[APELLIDOS Y NOMBRES],Tabla2[[#This Row],[APELLIDOS Y NOMBRES]])</f>
        <v>0</v>
      </c>
      <c r="AB4330" s="42">
        <f>IF(Tabla2[[#This Row],[Trabajador]]&gt;1,1/Tabla2[[#This Row],[Trabajador]],Tabla2[[#This Row],[Trabajador]])</f>
        <v>0</v>
      </c>
      <c r="AC4330" t="str">
        <f>+IFERROR(IF(Tabla2[[#This Row],[FECHA CESE/BAJA]]="","No Aplica",IF(AND(MONTH(Tabla2[[#This Row],[FECHA CESE/BAJA]])=MONTH(TODAY()-30),YEAR(Tabla2[[#This Row],[FECHA CESE/BAJA]])=YEAR(TODAY())),MONTH(TODAY()-30)&amp;"-"&amp;YEAR(TODAY()),"Borrar")),"No aplica")</f>
        <v>No Aplica</v>
      </c>
      <c r="AD4330" t="str">
        <f>+IFERROR(IF(Tabla2[[#This Row],[FECHA INICIO DE LABORES EN OBRA]]="","No Aplica",IF(AND(MONTH(Tabla2[[#This Row],[FECHA INICIO DE LABORES EN OBRA]])=MONTH(TODAY()-30),YEAR(Tabla2[[#This Row],[FECHA INICIO DE LABORES EN OBRA]])=YEAR(TODAY())),MONTH(TODAY()-30)&amp;"-"&amp;YEAR(TODAY()),"No Aplica")),"No Aplica")</f>
        <v>No Aplica</v>
      </c>
    </row>
    <row r="4331" spans="1:30" x14ac:dyDescent="0.25">
      <c r="A4331" s="13"/>
      <c r="B4331" s="15"/>
      <c r="C4331" s="15"/>
      <c r="D4331" s="15"/>
      <c r="E4331" s="15"/>
      <c r="F4331" s="39"/>
      <c r="G4331" s="15"/>
      <c r="H4331" s="15"/>
      <c r="I4331" s="15"/>
      <c r="J4331" s="15"/>
      <c r="K4331" s="15"/>
      <c r="L4331" s="40"/>
      <c r="M4331" s="39"/>
      <c r="N4331" s="41"/>
      <c r="O4331" s="39"/>
      <c r="P4331" s="40"/>
      <c r="Q4331" s="40"/>
      <c r="R4331" s="40" t="str">
        <f>IFERROR(VLOOKUP(Tabla2[[#This Row],[CONTRATISTA PRNCIPAL]],Hoja1!$L$5:$M$9,2,FALSE),"CJV")</f>
        <v>CJV</v>
      </c>
      <c r="S4331" s="40" t="str">
        <f>IF(Tabla2[[#This Row],[EMPRESA]]=Tabla2[[#This Row],[CONTRATISTA PRNCIPAL]],"Principal","Secundaria")</f>
        <v>Principal</v>
      </c>
      <c r="T4331" s="42">
        <f>IFERROR(1/COUNTIF(Tabla2[CONTRATISTA PRNCIPAL],Tabla2[[#This Row],[CONTRATISTA PRNCIPAL]]),0)</f>
        <v>0</v>
      </c>
      <c r="U4331" s="43" t="str">
        <f>IF(((TODAY()-Tabla2[[#This Row],[FECHA NACIMIENTO]])/365)&lt;18,"Corregir", IF(((TODAY()-Tabla2[[#This Row],[FECHA NACIMIENTO]])/365)&gt;80, "Corregir",ROUNDDOWN(((TODAY()-Tabla2[[#This Row],[FECHA NACIMIENTO]])/365),0)))</f>
        <v>Corregir</v>
      </c>
      <c r="V43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1" s="44" t="str">
        <f>+IF(Tabla2[[#This Row],[Edad]]="Corregir","Corregir","Ok")</f>
        <v>Corregir</v>
      </c>
      <c r="X4331" s="42" t="str">
        <f>+IFERROR(VLOOKUP(Tabla2[[#This Row],[DISTRITO SEGÚN DNI]],Hoja1!$A$2:$B$32,2,FALSE),"No")</f>
        <v>No</v>
      </c>
      <c r="Y4331" s="42" t="str">
        <f>IF(OR(LOWER(Tabla2[[#This Row],[GENERO]])="masculino", LOWER(Tabla2[[#This Row],[GENERO]])="femenino"),"OK","Corregir")</f>
        <v>Corregir</v>
      </c>
      <c r="Z4331" s="42" t="str">
        <f>+IF(Tabla2[[#This Row],[Nro. DNI / CE]]="","Corregir",IF(LEN(Tabla2[[#This Row],[Nro. DNI / CE]])&gt;=8,"OK","Corregir"))</f>
        <v>Corregir</v>
      </c>
      <c r="AA4331" s="42">
        <f>COUNTIF(Tabla2[APELLIDOS Y NOMBRES],Tabla2[[#This Row],[APELLIDOS Y NOMBRES]])</f>
        <v>0</v>
      </c>
      <c r="AB4331" s="42">
        <f>IF(Tabla2[[#This Row],[Trabajador]]&gt;1,1/Tabla2[[#This Row],[Trabajador]],Tabla2[[#This Row],[Trabajador]])</f>
        <v>0</v>
      </c>
      <c r="AC4331" t="str">
        <f>+IFERROR(IF(Tabla2[[#This Row],[FECHA CESE/BAJA]]="","No Aplica",IF(AND(MONTH(Tabla2[[#This Row],[FECHA CESE/BAJA]])=MONTH(TODAY()-30),YEAR(Tabla2[[#This Row],[FECHA CESE/BAJA]])=YEAR(TODAY())),MONTH(TODAY()-30)&amp;"-"&amp;YEAR(TODAY()),"Borrar")),"No aplica")</f>
        <v>No Aplica</v>
      </c>
      <c r="AD4331" t="str">
        <f>+IFERROR(IF(Tabla2[[#This Row],[FECHA INICIO DE LABORES EN OBRA]]="","No Aplica",IF(AND(MONTH(Tabla2[[#This Row],[FECHA INICIO DE LABORES EN OBRA]])=MONTH(TODAY()-30),YEAR(Tabla2[[#This Row],[FECHA INICIO DE LABORES EN OBRA]])=YEAR(TODAY())),MONTH(TODAY()-30)&amp;"-"&amp;YEAR(TODAY()),"No Aplica")),"No Aplica")</f>
        <v>No Aplica</v>
      </c>
    </row>
    <row r="4332" spans="1:30" x14ac:dyDescent="0.25">
      <c r="A4332" s="13"/>
      <c r="B4332" s="15"/>
      <c r="C4332" s="15"/>
      <c r="D4332" s="15"/>
      <c r="E4332" s="15"/>
      <c r="F4332" s="39"/>
      <c r="G4332" s="15"/>
      <c r="H4332" s="15"/>
      <c r="I4332" s="15"/>
      <c r="J4332" s="15"/>
      <c r="K4332" s="15"/>
      <c r="L4332" s="40"/>
      <c r="M4332" s="39"/>
      <c r="N4332" s="41"/>
      <c r="O4332" s="39"/>
      <c r="P4332" s="40"/>
      <c r="Q4332" s="40"/>
      <c r="R4332" s="40" t="str">
        <f>IFERROR(VLOOKUP(Tabla2[[#This Row],[CONTRATISTA PRNCIPAL]],Hoja1!$L$5:$M$9,2,FALSE),"CJV")</f>
        <v>CJV</v>
      </c>
      <c r="S4332" s="40" t="str">
        <f>IF(Tabla2[[#This Row],[EMPRESA]]=Tabla2[[#This Row],[CONTRATISTA PRNCIPAL]],"Principal","Secundaria")</f>
        <v>Principal</v>
      </c>
      <c r="T4332" s="42">
        <f>IFERROR(1/COUNTIF(Tabla2[CONTRATISTA PRNCIPAL],Tabla2[[#This Row],[CONTRATISTA PRNCIPAL]]),0)</f>
        <v>0</v>
      </c>
      <c r="U4332" s="43" t="str">
        <f>IF(((TODAY()-Tabla2[[#This Row],[FECHA NACIMIENTO]])/365)&lt;18,"Corregir", IF(((TODAY()-Tabla2[[#This Row],[FECHA NACIMIENTO]])/365)&gt;80, "Corregir",ROUNDDOWN(((TODAY()-Tabla2[[#This Row],[FECHA NACIMIENTO]])/365),0)))</f>
        <v>Corregir</v>
      </c>
      <c r="V43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2" s="44" t="str">
        <f>+IF(Tabla2[[#This Row],[Edad]]="Corregir","Corregir","Ok")</f>
        <v>Corregir</v>
      </c>
      <c r="X4332" s="42" t="str">
        <f>+IFERROR(VLOOKUP(Tabla2[[#This Row],[DISTRITO SEGÚN DNI]],Hoja1!$A$2:$B$32,2,FALSE),"No")</f>
        <v>No</v>
      </c>
      <c r="Y4332" s="42" t="str">
        <f>IF(OR(LOWER(Tabla2[[#This Row],[GENERO]])="masculino", LOWER(Tabla2[[#This Row],[GENERO]])="femenino"),"OK","Corregir")</f>
        <v>Corregir</v>
      </c>
      <c r="Z4332" s="42" t="str">
        <f>+IF(Tabla2[[#This Row],[Nro. DNI / CE]]="","Corregir",IF(LEN(Tabla2[[#This Row],[Nro. DNI / CE]])&gt;=8,"OK","Corregir"))</f>
        <v>Corregir</v>
      </c>
      <c r="AA4332" s="42">
        <f>COUNTIF(Tabla2[APELLIDOS Y NOMBRES],Tabla2[[#This Row],[APELLIDOS Y NOMBRES]])</f>
        <v>0</v>
      </c>
      <c r="AB4332" s="42">
        <f>IF(Tabla2[[#This Row],[Trabajador]]&gt;1,1/Tabla2[[#This Row],[Trabajador]],Tabla2[[#This Row],[Trabajador]])</f>
        <v>0</v>
      </c>
      <c r="AC4332" t="str">
        <f>+IFERROR(IF(Tabla2[[#This Row],[FECHA CESE/BAJA]]="","No Aplica",IF(AND(MONTH(Tabla2[[#This Row],[FECHA CESE/BAJA]])=MONTH(TODAY()-30),YEAR(Tabla2[[#This Row],[FECHA CESE/BAJA]])=YEAR(TODAY())),MONTH(TODAY()-30)&amp;"-"&amp;YEAR(TODAY()),"Borrar")),"No aplica")</f>
        <v>No Aplica</v>
      </c>
      <c r="AD4332" t="str">
        <f>+IFERROR(IF(Tabla2[[#This Row],[FECHA INICIO DE LABORES EN OBRA]]="","No Aplica",IF(AND(MONTH(Tabla2[[#This Row],[FECHA INICIO DE LABORES EN OBRA]])=MONTH(TODAY()-30),YEAR(Tabla2[[#This Row],[FECHA INICIO DE LABORES EN OBRA]])=YEAR(TODAY())),MONTH(TODAY()-30)&amp;"-"&amp;YEAR(TODAY()),"No Aplica")),"No Aplica")</f>
        <v>No Aplica</v>
      </c>
    </row>
    <row r="4333" spans="1:30" x14ac:dyDescent="0.25">
      <c r="A4333" s="13"/>
      <c r="B4333" s="15"/>
      <c r="C4333" s="15"/>
      <c r="D4333" s="15"/>
      <c r="E4333" s="15"/>
      <c r="F4333" s="39"/>
      <c r="G4333" s="15"/>
      <c r="H4333" s="15"/>
      <c r="I4333" s="15"/>
      <c r="J4333" s="15"/>
      <c r="K4333" s="15"/>
      <c r="L4333" s="40"/>
      <c r="M4333" s="39"/>
      <c r="N4333" s="41"/>
      <c r="O4333" s="39"/>
      <c r="P4333" s="40"/>
      <c r="Q4333" s="40"/>
      <c r="R4333" s="40" t="str">
        <f>IFERROR(VLOOKUP(Tabla2[[#This Row],[CONTRATISTA PRNCIPAL]],Hoja1!$L$5:$M$9,2,FALSE),"CJV")</f>
        <v>CJV</v>
      </c>
      <c r="S4333" s="40" t="str">
        <f>IF(Tabla2[[#This Row],[EMPRESA]]=Tabla2[[#This Row],[CONTRATISTA PRNCIPAL]],"Principal","Secundaria")</f>
        <v>Principal</v>
      </c>
      <c r="T4333" s="42">
        <f>IFERROR(1/COUNTIF(Tabla2[CONTRATISTA PRNCIPAL],Tabla2[[#This Row],[CONTRATISTA PRNCIPAL]]),0)</f>
        <v>0</v>
      </c>
      <c r="U4333" s="43" t="str">
        <f>IF(((TODAY()-Tabla2[[#This Row],[FECHA NACIMIENTO]])/365)&lt;18,"Corregir", IF(((TODAY()-Tabla2[[#This Row],[FECHA NACIMIENTO]])/365)&gt;80, "Corregir",ROUNDDOWN(((TODAY()-Tabla2[[#This Row],[FECHA NACIMIENTO]])/365),0)))</f>
        <v>Corregir</v>
      </c>
      <c r="V43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3" s="44" t="str">
        <f>+IF(Tabla2[[#This Row],[Edad]]="Corregir","Corregir","Ok")</f>
        <v>Corregir</v>
      </c>
      <c r="X4333" s="42" t="str">
        <f>+IFERROR(VLOOKUP(Tabla2[[#This Row],[DISTRITO SEGÚN DNI]],Hoja1!$A$2:$B$32,2,FALSE),"No")</f>
        <v>No</v>
      </c>
      <c r="Y4333" s="42" t="str">
        <f>IF(OR(LOWER(Tabla2[[#This Row],[GENERO]])="masculino", LOWER(Tabla2[[#This Row],[GENERO]])="femenino"),"OK","Corregir")</f>
        <v>Corregir</v>
      </c>
      <c r="Z4333" s="42" t="str">
        <f>+IF(Tabla2[[#This Row],[Nro. DNI / CE]]="","Corregir",IF(LEN(Tabla2[[#This Row],[Nro. DNI / CE]])&gt;=8,"OK","Corregir"))</f>
        <v>Corregir</v>
      </c>
      <c r="AA4333" s="42">
        <f>COUNTIF(Tabla2[APELLIDOS Y NOMBRES],Tabla2[[#This Row],[APELLIDOS Y NOMBRES]])</f>
        <v>0</v>
      </c>
      <c r="AB4333" s="42">
        <f>IF(Tabla2[[#This Row],[Trabajador]]&gt;1,1/Tabla2[[#This Row],[Trabajador]],Tabla2[[#This Row],[Trabajador]])</f>
        <v>0</v>
      </c>
      <c r="AC4333" t="str">
        <f>+IFERROR(IF(Tabla2[[#This Row],[FECHA CESE/BAJA]]="","No Aplica",IF(AND(MONTH(Tabla2[[#This Row],[FECHA CESE/BAJA]])=MONTH(TODAY()-30),YEAR(Tabla2[[#This Row],[FECHA CESE/BAJA]])=YEAR(TODAY())),MONTH(TODAY()-30)&amp;"-"&amp;YEAR(TODAY()),"Borrar")),"No aplica")</f>
        <v>No Aplica</v>
      </c>
      <c r="AD4333" t="str">
        <f>+IFERROR(IF(Tabla2[[#This Row],[FECHA INICIO DE LABORES EN OBRA]]="","No Aplica",IF(AND(MONTH(Tabla2[[#This Row],[FECHA INICIO DE LABORES EN OBRA]])=MONTH(TODAY()-30),YEAR(Tabla2[[#This Row],[FECHA INICIO DE LABORES EN OBRA]])=YEAR(TODAY())),MONTH(TODAY()-30)&amp;"-"&amp;YEAR(TODAY()),"No Aplica")),"No Aplica")</f>
        <v>No Aplica</v>
      </c>
    </row>
    <row r="4334" spans="1:30" x14ac:dyDescent="0.25">
      <c r="A4334" s="13"/>
      <c r="B4334" s="15"/>
      <c r="C4334" s="15"/>
      <c r="D4334" s="15"/>
      <c r="E4334" s="15"/>
      <c r="F4334" s="39"/>
      <c r="G4334" s="15"/>
      <c r="H4334" s="15"/>
      <c r="I4334" s="15"/>
      <c r="J4334" s="15"/>
      <c r="K4334" s="15"/>
      <c r="L4334" s="40"/>
      <c r="M4334" s="39"/>
      <c r="N4334" s="41"/>
      <c r="O4334" s="39"/>
      <c r="P4334" s="40"/>
      <c r="Q4334" s="40"/>
      <c r="R4334" s="40" t="str">
        <f>IFERROR(VLOOKUP(Tabla2[[#This Row],[CONTRATISTA PRNCIPAL]],Hoja1!$L$5:$M$9,2,FALSE),"CJV")</f>
        <v>CJV</v>
      </c>
      <c r="S4334" s="40" t="str">
        <f>IF(Tabla2[[#This Row],[EMPRESA]]=Tabla2[[#This Row],[CONTRATISTA PRNCIPAL]],"Principal","Secundaria")</f>
        <v>Principal</v>
      </c>
      <c r="T4334" s="42">
        <f>IFERROR(1/COUNTIF(Tabla2[CONTRATISTA PRNCIPAL],Tabla2[[#This Row],[CONTRATISTA PRNCIPAL]]),0)</f>
        <v>0</v>
      </c>
      <c r="U4334" s="43" t="str">
        <f>IF(((TODAY()-Tabla2[[#This Row],[FECHA NACIMIENTO]])/365)&lt;18,"Corregir", IF(((TODAY()-Tabla2[[#This Row],[FECHA NACIMIENTO]])/365)&gt;80, "Corregir",ROUNDDOWN(((TODAY()-Tabla2[[#This Row],[FECHA NACIMIENTO]])/365),0)))</f>
        <v>Corregir</v>
      </c>
      <c r="V43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4" s="44" t="str">
        <f>+IF(Tabla2[[#This Row],[Edad]]="Corregir","Corregir","Ok")</f>
        <v>Corregir</v>
      </c>
      <c r="X4334" s="42" t="str">
        <f>+IFERROR(VLOOKUP(Tabla2[[#This Row],[DISTRITO SEGÚN DNI]],Hoja1!$A$2:$B$32,2,FALSE),"No")</f>
        <v>No</v>
      </c>
      <c r="Y4334" s="42" t="str">
        <f>IF(OR(LOWER(Tabla2[[#This Row],[GENERO]])="masculino", LOWER(Tabla2[[#This Row],[GENERO]])="femenino"),"OK","Corregir")</f>
        <v>Corregir</v>
      </c>
      <c r="Z4334" s="42" t="str">
        <f>+IF(Tabla2[[#This Row],[Nro. DNI / CE]]="","Corregir",IF(LEN(Tabla2[[#This Row],[Nro. DNI / CE]])&gt;=8,"OK","Corregir"))</f>
        <v>Corregir</v>
      </c>
      <c r="AA4334" s="42">
        <f>COUNTIF(Tabla2[APELLIDOS Y NOMBRES],Tabla2[[#This Row],[APELLIDOS Y NOMBRES]])</f>
        <v>0</v>
      </c>
      <c r="AB4334" s="42">
        <f>IF(Tabla2[[#This Row],[Trabajador]]&gt;1,1/Tabla2[[#This Row],[Trabajador]],Tabla2[[#This Row],[Trabajador]])</f>
        <v>0</v>
      </c>
      <c r="AC4334" t="str">
        <f>+IFERROR(IF(Tabla2[[#This Row],[FECHA CESE/BAJA]]="","No Aplica",IF(AND(MONTH(Tabla2[[#This Row],[FECHA CESE/BAJA]])=MONTH(TODAY()-30),YEAR(Tabla2[[#This Row],[FECHA CESE/BAJA]])=YEAR(TODAY())),MONTH(TODAY()-30)&amp;"-"&amp;YEAR(TODAY()),"Borrar")),"No aplica")</f>
        <v>No Aplica</v>
      </c>
      <c r="AD4334" t="str">
        <f>+IFERROR(IF(Tabla2[[#This Row],[FECHA INICIO DE LABORES EN OBRA]]="","No Aplica",IF(AND(MONTH(Tabla2[[#This Row],[FECHA INICIO DE LABORES EN OBRA]])=MONTH(TODAY()-30),YEAR(Tabla2[[#This Row],[FECHA INICIO DE LABORES EN OBRA]])=YEAR(TODAY())),MONTH(TODAY()-30)&amp;"-"&amp;YEAR(TODAY()),"No Aplica")),"No Aplica")</f>
        <v>No Aplica</v>
      </c>
    </row>
    <row r="4335" spans="1:30" x14ac:dyDescent="0.25">
      <c r="A4335" s="13"/>
      <c r="B4335" s="15"/>
      <c r="C4335" s="15"/>
      <c r="D4335" s="15"/>
      <c r="E4335" s="15"/>
      <c r="F4335" s="39"/>
      <c r="G4335" s="15"/>
      <c r="H4335" s="15"/>
      <c r="I4335" s="15"/>
      <c r="J4335" s="15"/>
      <c r="K4335" s="15"/>
      <c r="L4335" s="40"/>
      <c r="M4335" s="39"/>
      <c r="N4335" s="41"/>
      <c r="O4335" s="39"/>
      <c r="P4335" s="40"/>
      <c r="Q4335" s="40"/>
      <c r="R4335" s="40" t="str">
        <f>IFERROR(VLOOKUP(Tabla2[[#This Row],[CONTRATISTA PRNCIPAL]],Hoja1!$L$5:$M$9,2,FALSE),"CJV")</f>
        <v>CJV</v>
      </c>
      <c r="S4335" s="40" t="str">
        <f>IF(Tabla2[[#This Row],[EMPRESA]]=Tabla2[[#This Row],[CONTRATISTA PRNCIPAL]],"Principal","Secundaria")</f>
        <v>Principal</v>
      </c>
      <c r="T4335" s="42">
        <f>IFERROR(1/COUNTIF(Tabla2[CONTRATISTA PRNCIPAL],Tabla2[[#This Row],[CONTRATISTA PRNCIPAL]]),0)</f>
        <v>0</v>
      </c>
      <c r="U4335" s="43" t="str">
        <f>IF(((TODAY()-Tabla2[[#This Row],[FECHA NACIMIENTO]])/365)&lt;18,"Corregir", IF(((TODAY()-Tabla2[[#This Row],[FECHA NACIMIENTO]])/365)&gt;80, "Corregir",ROUNDDOWN(((TODAY()-Tabla2[[#This Row],[FECHA NACIMIENTO]])/365),0)))</f>
        <v>Corregir</v>
      </c>
      <c r="V43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5" s="44" t="str">
        <f>+IF(Tabla2[[#This Row],[Edad]]="Corregir","Corregir","Ok")</f>
        <v>Corregir</v>
      </c>
      <c r="X4335" s="42" t="str">
        <f>+IFERROR(VLOOKUP(Tabla2[[#This Row],[DISTRITO SEGÚN DNI]],Hoja1!$A$2:$B$32,2,FALSE),"No")</f>
        <v>No</v>
      </c>
      <c r="Y4335" s="42" t="str">
        <f>IF(OR(LOWER(Tabla2[[#This Row],[GENERO]])="masculino", LOWER(Tabla2[[#This Row],[GENERO]])="femenino"),"OK","Corregir")</f>
        <v>Corregir</v>
      </c>
      <c r="Z4335" s="42" t="str">
        <f>+IF(Tabla2[[#This Row],[Nro. DNI / CE]]="","Corregir",IF(LEN(Tabla2[[#This Row],[Nro. DNI / CE]])&gt;=8,"OK","Corregir"))</f>
        <v>Corregir</v>
      </c>
      <c r="AA4335" s="42">
        <f>COUNTIF(Tabla2[APELLIDOS Y NOMBRES],Tabla2[[#This Row],[APELLIDOS Y NOMBRES]])</f>
        <v>0</v>
      </c>
      <c r="AB4335" s="42">
        <f>IF(Tabla2[[#This Row],[Trabajador]]&gt;1,1/Tabla2[[#This Row],[Trabajador]],Tabla2[[#This Row],[Trabajador]])</f>
        <v>0</v>
      </c>
      <c r="AC4335" t="str">
        <f>+IFERROR(IF(Tabla2[[#This Row],[FECHA CESE/BAJA]]="","No Aplica",IF(AND(MONTH(Tabla2[[#This Row],[FECHA CESE/BAJA]])=MONTH(TODAY()-30),YEAR(Tabla2[[#This Row],[FECHA CESE/BAJA]])=YEAR(TODAY())),MONTH(TODAY()-30)&amp;"-"&amp;YEAR(TODAY()),"Borrar")),"No aplica")</f>
        <v>No Aplica</v>
      </c>
      <c r="AD4335" t="str">
        <f>+IFERROR(IF(Tabla2[[#This Row],[FECHA INICIO DE LABORES EN OBRA]]="","No Aplica",IF(AND(MONTH(Tabla2[[#This Row],[FECHA INICIO DE LABORES EN OBRA]])=MONTH(TODAY()-30),YEAR(Tabla2[[#This Row],[FECHA INICIO DE LABORES EN OBRA]])=YEAR(TODAY())),MONTH(TODAY()-30)&amp;"-"&amp;YEAR(TODAY()),"No Aplica")),"No Aplica")</f>
        <v>No Aplica</v>
      </c>
    </row>
    <row r="4336" spans="1:30" x14ac:dyDescent="0.25">
      <c r="A4336" s="13"/>
      <c r="B4336" s="15"/>
      <c r="C4336" s="15"/>
      <c r="D4336" s="15"/>
      <c r="E4336" s="15"/>
      <c r="F4336" s="39"/>
      <c r="G4336" s="15"/>
      <c r="H4336" s="15"/>
      <c r="I4336" s="15"/>
      <c r="J4336" s="15"/>
      <c r="K4336" s="15"/>
      <c r="L4336" s="40"/>
      <c r="M4336" s="39"/>
      <c r="N4336" s="41"/>
      <c r="O4336" s="39"/>
      <c r="P4336" s="40"/>
      <c r="Q4336" s="40"/>
      <c r="R4336" s="40" t="str">
        <f>IFERROR(VLOOKUP(Tabla2[[#This Row],[CONTRATISTA PRNCIPAL]],Hoja1!$L$5:$M$9,2,FALSE),"CJV")</f>
        <v>CJV</v>
      </c>
      <c r="S4336" s="40" t="str">
        <f>IF(Tabla2[[#This Row],[EMPRESA]]=Tabla2[[#This Row],[CONTRATISTA PRNCIPAL]],"Principal","Secundaria")</f>
        <v>Principal</v>
      </c>
      <c r="T4336" s="42">
        <f>IFERROR(1/COUNTIF(Tabla2[CONTRATISTA PRNCIPAL],Tabla2[[#This Row],[CONTRATISTA PRNCIPAL]]),0)</f>
        <v>0</v>
      </c>
      <c r="U4336" s="43" t="str">
        <f>IF(((TODAY()-Tabla2[[#This Row],[FECHA NACIMIENTO]])/365)&lt;18,"Corregir", IF(((TODAY()-Tabla2[[#This Row],[FECHA NACIMIENTO]])/365)&gt;80, "Corregir",ROUNDDOWN(((TODAY()-Tabla2[[#This Row],[FECHA NACIMIENTO]])/365),0)))</f>
        <v>Corregir</v>
      </c>
      <c r="V43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6" s="44" t="str">
        <f>+IF(Tabla2[[#This Row],[Edad]]="Corregir","Corregir","Ok")</f>
        <v>Corregir</v>
      </c>
      <c r="X4336" s="42" t="str">
        <f>+IFERROR(VLOOKUP(Tabla2[[#This Row],[DISTRITO SEGÚN DNI]],Hoja1!$A$2:$B$32,2,FALSE),"No")</f>
        <v>No</v>
      </c>
      <c r="Y4336" s="42" t="str">
        <f>IF(OR(LOWER(Tabla2[[#This Row],[GENERO]])="masculino", LOWER(Tabla2[[#This Row],[GENERO]])="femenino"),"OK","Corregir")</f>
        <v>Corregir</v>
      </c>
      <c r="Z4336" s="42" t="str">
        <f>+IF(Tabla2[[#This Row],[Nro. DNI / CE]]="","Corregir",IF(LEN(Tabla2[[#This Row],[Nro. DNI / CE]])&gt;=8,"OK","Corregir"))</f>
        <v>Corregir</v>
      </c>
      <c r="AA4336" s="42">
        <f>COUNTIF(Tabla2[APELLIDOS Y NOMBRES],Tabla2[[#This Row],[APELLIDOS Y NOMBRES]])</f>
        <v>0</v>
      </c>
      <c r="AB4336" s="42">
        <f>IF(Tabla2[[#This Row],[Trabajador]]&gt;1,1/Tabla2[[#This Row],[Trabajador]],Tabla2[[#This Row],[Trabajador]])</f>
        <v>0</v>
      </c>
      <c r="AC4336" t="str">
        <f>+IFERROR(IF(Tabla2[[#This Row],[FECHA CESE/BAJA]]="","No Aplica",IF(AND(MONTH(Tabla2[[#This Row],[FECHA CESE/BAJA]])=MONTH(TODAY()-30),YEAR(Tabla2[[#This Row],[FECHA CESE/BAJA]])=YEAR(TODAY())),MONTH(TODAY()-30)&amp;"-"&amp;YEAR(TODAY()),"Borrar")),"No aplica")</f>
        <v>No Aplica</v>
      </c>
      <c r="AD4336" t="str">
        <f>+IFERROR(IF(Tabla2[[#This Row],[FECHA INICIO DE LABORES EN OBRA]]="","No Aplica",IF(AND(MONTH(Tabla2[[#This Row],[FECHA INICIO DE LABORES EN OBRA]])=MONTH(TODAY()-30),YEAR(Tabla2[[#This Row],[FECHA INICIO DE LABORES EN OBRA]])=YEAR(TODAY())),MONTH(TODAY()-30)&amp;"-"&amp;YEAR(TODAY()),"No Aplica")),"No Aplica")</f>
        <v>No Aplica</v>
      </c>
    </row>
    <row r="4337" spans="1:30" x14ac:dyDescent="0.25">
      <c r="A4337" s="13"/>
      <c r="B4337" s="15"/>
      <c r="C4337" s="15"/>
      <c r="D4337" s="15"/>
      <c r="E4337" s="15"/>
      <c r="F4337" s="39"/>
      <c r="G4337" s="15"/>
      <c r="H4337" s="15"/>
      <c r="I4337" s="15"/>
      <c r="J4337" s="15"/>
      <c r="K4337" s="15"/>
      <c r="L4337" s="40"/>
      <c r="M4337" s="39"/>
      <c r="N4337" s="41"/>
      <c r="O4337" s="39"/>
      <c r="P4337" s="40"/>
      <c r="Q4337" s="40"/>
      <c r="R4337" s="40" t="str">
        <f>IFERROR(VLOOKUP(Tabla2[[#This Row],[CONTRATISTA PRNCIPAL]],Hoja1!$L$5:$M$9,2,FALSE),"CJV")</f>
        <v>CJV</v>
      </c>
      <c r="S4337" s="40" t="str">
        <f>IF(Tabla2[[#This Row],[EMPRESA]]=Tabla2[[#This Row],[CONTRATISTA PRNCIPAL]],"Principal","Secundaria")</f>
        <v>Principal</v>
      </c>
      <c r="T4337" s="42">
        <f>IFERROR(1/COUNTIF(Tabla2[CONTRATISTA PRNCIPAL],Tabla2[[#This Row],[CONTRATISTA PRNCIPAL]]),0)</f>
        <v>0</v>
      </c>
      <c r="U4337" s="43" t="str">
        <f>IF(((TODAY()-Tabla2[[#This Row],[FECHA NACIMIENTO]])/365)&lt;18,"Corregir", IF(((TODAY()-Tabla2[[#This Row],[FECHA NACIMIENTO]])/365)&gt;80, "Corregir",ROUNDDOWN(((TODAY()-Tabla2[[#This Row],[FECHA NACIMIENTO]])/365),0)))</f>
        <v>Corregir</v>
      </c>
      <c r="V43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7" s="44" t="str">
        <f>+IF(Tabla2[[#This Row],[Edad]]="Corregir","Corregir","Ok")</f>
        <v>Corregir</v>
      </c>
      <c r="X4337" s="42" t="str">
        <f>+IFERROR(VLOOKUP(Tabla2[[#This Row],[DISTRITO SEGÚN DNI]],Hoja1!$A$2:$B$32,2,FALSE),"No")</f>
        <v>No</v>
      </c>
      <c r="Y4337" s="42" t="str">
        <f>IF(OR(LOWER(Tabla2[[#This Row],[GENERO]])="masculino", LOWER(Tabla2[[#This Row],[GENERO]])="femenino"),"OK","Corregir")</f>
        <v>Corregir</v>
      </c>
      <c r="Z4337" s="42" t="str">
        <f>+IF(Tabla2[[#This Row],[Nro. DNI / CE]]="","Corregir",IF(LEN(Tabla2[[#This Row],[Nro. DNI / CE]])&gt;=8,"OK","Corregir"))</f>
        <v>Corregir</v>
      </c>
      <c r="AA4337" s="42">
        <f>COUNTIF(Tabla2[APELLIDOS Y NOMBRES],Tabla2[[#This Row],[APELLIDOS Y NOMBRES]])</f>
        <v>0</v>
      </c>
      <c r="AB4337" s="42">
        <f>IF(Tabla2[[#This Row],[Trabajador]]&gt;1,1/Tabla2[[#This Row],[Trabajador]],Tabla2[[#This Row],[Trabajador]])</f>
        <v>0</v>
      </c>
      <c r="AC4337" t="str">
        <f>+IFERROR(IF(Tabla2[[#This Row],[FECHA CESE/BAJA]]="","No Aplica",IF(AND(MONTH(Tabla2[[#This Row],[FECHA CESE/BAJA]])=MONTH(TODAY()-30),YEAR(Tabla2[[#This Row],[FECHA CESE/BAJA]])=YEAR(TODAY())),MONTH(TODAY()-30)&amp;"-"&amp;YEAR(TODAY()),"Borrar")),"No aplica")</f>
        <v>No Aplica</v>
      </c>
      <c r="AD4337" t="str">
        <f>+IFERROR(IF(Tabla2[[#This Row],[FECHA INICIO DE LABORES EN OBRA]]="","No Aplica",IF(AND(MONTH(Tabla2[[#This Row],[FECHA INICIO DE LABORES EN OBRA]])=MONTH(TODAY()-30),YEAR(Tabla2[[#This Row],[FECHA INICIO DE LABORES EN OBRA]])=YEAR(TODAY())),MONTH(TODAY()-30)&amp;"-"&amp;YEAR(TODAY()),"No Aplica")),"No Aplica")</f>
        <v>No Aplica</v>
      </c>
    </row>
    <row r="4338" spans="1:30" x14ac:dyDescent="0.25">
      <c r="A4338" s="13"/>
      <c r="B4338" s="15"/>
      <c r="C4338" s="15"/>
      <c r="D4338" s="15"/>
      <c r="E4338" s="15"/>
      <c r="F4338" s="39"/>
      <c r="G4338" s="15"/>
      <c r="H4338" s="15"/>
      <c r="I4338" s="15"/>
      <c r="J4338" s="15"/>
      <c r="K4338" s="15"/>
      <c r="L4338" s="40"/>
      <c r="M4338" s="39"/>
      <c r="N4338" s="41"/>
      <c r="O4338" s="39"/>
      <c r="P4338" s="40"/>
      <c r="Q4338" s="40"/>
      <c r="R4338" s="40" t="str">
        <f>IFERROR(VLOOKUP(Tabla2[[#This Row],[CONTRATISTA PRNCIPAL]],Hoja1!$L$5:$M$9,2,FALSE),"CJV")</f>
        <v>CJV</v>
      </c>
      <c r="S4338" s="40" t="str">
        <f>IF(Tabla2[[#This Row],[EMPRESA]]=Tabla2[[#This Row],[CONTRATISTA PRNCIPAL]],"Principal","Secundaria")</f>
        <v>Principal</v>
      </c>
      <c r="T4338" s="42">
        <f>IFERROR(1/COUNTIF(Tabla2[CONTRATISTA PRNCIPAL],Tabla2[[#This Row],[CONTRATISTA PRNCIPAL]]),0)</f>
        <v>0</v>
      </c>
      <c r="U4338" s="43" t="str">
        <f>IF(((TODAY()-Tabla2[[#This Row],[FECHA NACIMIENTO]])/365)&lt;18,"Corregir", IF(((TODAY()-Tabla2[[#This Row],[FECHA NACIMIENTO]])/365)&gt;80, "Corregir",ROUNDDOWN(((TODAY()-Tabla2[[#This Row],[FECHA NACIMIENTO]])/365),0)))</f>
        <v>Corregir</v>
      </c>
      <c r="V43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8" s="44" t="str">
        <f>+IF(Tabla2[[#This Row],[Edad]]="Corregir","Corregir","Ok")</f>
        <v>Corregir</v>
      </c>
      <c r="X4338" s="42" t="str">
        <f>+IFERROR(VLOOKUP(Tabla2[[#This Row],[DISTRITO SEGÚN DNI]],Hoja1!$A$2:$B$32,2,FALSE),"No")</f>
        <v>No</v>
      </c>
      <c r="Y4338" s="42" t="str">
        <f>IF(OR(LOWER(Tabla2[[#This Row],[GENERO]])="masculino", LOWER(Tabla2[[#This Row],[GENERO]])="femenino"),"OK","Corregir")</f>
        <v>Corregir</v>
      </c>
      <c r="Z4338" s="42" t="str">
        <f>+IF(Tabla2[[#This Row],[Nro. DNI / CE]]="","Corregir",IF(LEN(Tabla2[[#This Row],[Nro. DNI / CE]])&gt;=8,"OK","Corregir"))</f>
        <v>Corregir</v>
      </c>
      <c r="AA4338" s="42">
        <f>COUNTIF(Tabla2[APELLIDOS Y NOMBRES],Tabla2[[#This Row],[APELLIDOS Y NOMBRES]])</f>
        <v>0</v>
      </c>
      <c r="AB4338" s="42">
        <f>IF(Tabla2[[#This Row],[Trabajador]]&gt;1,1/Tabla2[[#This Row],[Trabajador]],Tabla2[[#This Row],[Trabajador]])</f>
        <v>0</v>
      </c>
      <c r="AC4338" t="str">
        <f>+IFERROR(IF(Tabla2[[#This Row],[FECHA CESE/BAJA]]="","No Aplica",IF(AND(MONTH(Tabla2[[#This Row],[FECHA CESE/BAJA]])=MONTH(TODAY()-30),YEAR(Tabla2[[#This Row],[FECHA CESE/BAJA]])=YEAR(TODAY())),MONTH(TODAY()-30)&amp;"-"&amp;YEAR(TODAY()),"Borrar")),"No aplica")</f>
        <v>No Aplica</v>
      </c>
      <c r="AD4338" t="str">
        <f>+IFERROR(IF(Tabla2[[#This Row],[FECHA INICIO DE LABORES EN OBRA]]="","No Aplica",IF(AND(MONTH(Tabla2[[#This Row],[FECHA INICIO DE LABORES EN OBRA]])=MONTH(TODAY()-30),YEAR(Tabla2[[#This Row],[FECHA INICIO DE LABORES EN OBRA]])=YEAR(TODAY())),MONTH(TODAY()-30)&amp;"-"&amp;YEAR(TODAY()),"No Aplica")),"No Aplica")</f>
        <v>No Aplica</v>
      </c>
    </row>
    <row r="4339" spans="1:30" x14ac:dyDescent="0.25">
      <c r="A4339" s="13"/>
      <c r="B4339" s="15"/>
      <c r="C4339" s="15"/>
      <c r="D4339" s="15"/>
      <c r="E4339" s="15"/>
      <c r="F4339" s="39"/>
      <c r="G4339" s="15"/>
      <c r="H4339" s="15"/>
      <c r="I4339" s="15"/>
      <c r="J4339" s="15"/>
      <c r="K4339" s="15"/>
      <c r="L4339" s="40"/>
      <c r="M4339" s="39"/>
      <c r="N4339" s="41"/>
      <c r="O4339" s="39"/>
      <c r="P4339" s="40"/>
      <c r="Q4339" s="40"/>
      <c r="R4339" s="40" t="str">
        <f>IFERROR(VLOOKUP(Tabla2[[#This Row],[CONTRATISTA PRNCIPAL]],Hoja1!$L$5:$M$9,2,FALSE),"CJV")</f>
        <v>CJV</v>
      </c>
      <c r="S4339" s="40" t="str">
        <f>IF(Tabla2[[#This Row],[EMPRESA]]=Tabla2[[#This Row],[CONTRATISTA PRNCIPAL]],"Principal","Secundaria")</f>
        <v>Principal</v>
      </c>
      <c r="T4339" s="42">
        <f>IFERROR(1/COUNTIF(Tabla2[CONTRATISTA PRNCIPAL],Tabla2[[#This Row],[CONTRATISTA PRNCIPAL]]),0)</f>
        <v>0</v>
      </c>
      <c r="U4339" s="43" t="str">
        <f>IF(((TODAY()-Tabla2[[#This Row],[FECHA NACIMIENTO]])/365)&lt;18,"Corregir", IF(((TODAY()-Tabla2[[#This Row],[FECHA NACIMIENTO]])/365)&gt;80, "Corregir",ROUNDDOWN(((TODAY()-Tabla2[[#This Row],[FECHA NACIMIENTO]])/365),0)))</f>
        <v>Corregir</v>
      </c>
      <c r="V43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39" s="44" t="str">
        <f>+IF(Tabla2[[#This Row],[Edad]]="Corregir","Corregir","Ok")</f>
        <v>Corregir</v>
      </c>
      <c r="X4339" s="42" t="str">
        <f>+IFERROR(VLOOKUP(Tabla2[[#This Row],[DISTRITO SEGÚN DNI]],Hoja1!$A$2:$B$32,2,FALSE),"No")</f>
        <v>No</v>
      </c>
      <c r="Y4339" s="42" t="str">
        <f>IF(OR(LOWER(Tabla2[[#This Row],[GENERO]])="masculino", LOWER(Tabla2[[#This Row],[GENERO]])="femenino"),"OK","Corregir")</f>
        <v>Corregir</v>
      </c>
      <c r="Z4339" s="42" t="str">
        <f>+IF(Tabla2[[#This Row],[Nro. DNI / CE]]="","Corregir",IF(LEN(Tabla2[[#This Row],[Nro. DNI / CE]])&gt;=8,"OK","Corregir"))</f>
        <v>Corregir</v>
      </c>
      <c r="AA4339" s="42">
        <f>COUNTIF(Tabla2[APELLIDOS Y NOMBRES],Tabla2[[#This Row],[APELLIDOS Y NOMBRES]])</f>
        <v>0</v>
      </c>
      <c r="AB4339" s="42">
        <f>IF(Tabla2[[#This Row],[Trabajador]]&gt;1,1/Tabla2[[#This Row],[Trabajador]],Tabla2[[#This Row],[Trabajador]])</f>
        <v>0</v>
      </c>
      <c r="AC4339" t="str">
        <f>+IFERROR(IF(Tabla2[[#This Row],[FECHA CESE/BAJA]]="","No Aplica",IF(AND(MONTH(Tabla2[[#This Row],[FECHA CESE/BAJA]])=MONTH(TODAY()-30),YEAR(Tabla2[[#This Row],[FECHA CESE/BAJA]])=YEAR(TODAY())),MONTH(TODAY()-30)&amp;"-"&amp;YEAR(TODAY()),"Borrar")),"No aplica")</f>
        <v>No Aplica</v>
      </c>
      <c r="AD4339" t="str">
        <f>+IFERROR(IF(Tabla2[[#This Row],[FECHA INICIO DE LABORES EN OBRA]]="","No Aplica",IF(AND(MONTH(Tabla2[[#This Row],[FECHA INICIO DE LABORES EN OBRA]])=MONTH(TODAY()-30),YEAR(Tabla2[[#This Row],[FECHA INICIO DE LABORES EN OBRA]])=YEAR(TODAY())),MONTH(TODAY()-30)&amp;"-"&amp;YEAR(TODAY()),"No Aplica")),"No Aplica")</f>
        <v>No Aplica</v>
      </c>
    </row>
    <row r="4340" spans="1:30" x14ac:dyDescent="0.25">
      <c r="A4340" s="13"/>
      <c r="B4340" s="15"/>
      <c r="C4340" s="15"/>
      <c r="D4340" s="15"/>
      <c r="E4340" s="15"/>
      <c r="F4340" s="39"/>
      <c r="G4340" s="15"/>
      <c r="H4340" s="15"/>
      <c r="I4340" s="15"/>
      <c r="J4340" s="15"/>
      <c r="K4340" s="15"/>
      <c r="L4340" s="40"/>
      <c r="M4340" s="39"/>
      <c r="N4340" s="41"/>
      <c r="O4340" s="39"/>
      <c r="P4340" s="40"/>
      <c r="Q4340" s="40"/>
      <c r="R4340" s="40" t="str">
        <f>IFERROR(VLOOKUP(Tabla2[[#This Row],[CONTRATISTA PRNCIPAL]],Hoja1!$L$5:$M$9,2,FALSE),"CJV")</f>
        <v>CJV</v>
      </c>
      <c r="S4340" s="40" t="str">
        <f>IF(Tabla2[[#This Row],[EMPRESA]]=Tabla2[[#This Row],[CONTRATISTA PRNCIPAL]],"Principal","Secundaria")</f>
        <v>Principal</v>
      </c>
      <c r="T4340" s="42">
        <f>IFERROR(1/COUNTIF(Tabla2[CONTRATISTA PRNCIPAL],Tabla2[[#This Row],[CONTRATISTA PRNCIPAL]]),0)</f>
        <v>0</v>
      </c>
      <c r="U4340" s="43" t="str">
        <f>IF(((TODAY()-Tabla2[[#This Row],[FECHA NACIMIENTO]])/365)&lt;18,"Corregir", IF(((TODAY()-Tabla2[[#This Row],[FECHA NACIMIENTO]])/365)&gt;80, "Corregir",ROUNDDOWN(((TODAY()-Tabla2[[#This Row],[FECHA NACIMIENTO]])/365),0)))</f>
        <v>Corregir</v>
      </c>
      <c r="V43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0" s="44" t="str">
        <f>+IF(Tabla2[[#This Row],[Edad]]="Corregir","Corregir","Ok")</f>
        <v>Corregir</v>
      </c>
      <c r="X4340" s="42" t="str">
        <f>+IFERROR(VLOOKUP(Tabla2[[#This Row],[DISTRITO SEGÚN DNI]],Hoja1!$A$2:$B$32,2,FALSE),"No")</f>
        <v>No</v>
      </c>
      <c r="Y4340" s="42" t="str">
        <f>IF(OR(LOWER(Tabla2[[#This Row],[GENERO]])="masculino", LOWER(Tabla2[[#This Row],[GENERO]])="femenino"),"OK","Corregir")</f>
        <v>Corregir</v>
      </c>
      <c r="Z4340" s="42" t="str">
        <f>+IF(Tabla2[[#This Row],[Nro. DNI / CE]]="","Corregir",IF(LEN(Tabla2[[#This Row],[Nro. DNI / CE]])&gt;=8,"OK","Corregir"))</f>
        <v>Corregir</v>
      </c>
      <c r="AA4340" s="42">
        <f>COUNTIF(Tabla2[APELLIDOS Y NOMBRES],Tabla2[[#This Row],[APELLIDOS Y NOMBRES]])</f>
        <v>0</v>
      </c>
      <c r="AB4340" s="42">
        <f>IF(Tabla2[[#This Row],[Trabajador]]&gt;1,1/Tabla2[[#This Row],[Trabajador]],Tabla2[[#This Row],[Trabajador]])</f>
        <v>0</v>
      </c>
      <c r="AC4340" t="str">
        <f>+IFERROR(IF(Tabla2[[#This Row],[FECHA CESE/BAJA]]="","No Aplica",IF(AND(MONTH(Tabla2[[#This Row],[FECHA CESE/BAJA]])=MONTH(TODAY()-30),YEAR(Tabla2[[#This Row],[FECHA CESE/BAJA]])=YEAR(TODAY())),MONTH(TODAY()-30)&amp;"-"&amp;YEAR(TODAY()),"Borrar")),"No aplica")</f>
        <v>No Aplica</v>
      </c>
      <c r="AD4340" t="str">
        <f>+IFERROR(IF(Tabla2[[#This Row],[FECHA INICIO DE LABORES EN OBRA]]="","No Aplica",IF(AND(MONTH(Tabla2[[#This Row],[FECHA INICIO DE LABORES EN OBRA]])=MONTH(TODAY()-30),YEAR(Tabla2[[#This Row],[FECHA INICIO DE LABORES EN OBRA]])=YEAR(TODAY())),MONTH(TODAY()-30)&amp;"-"&amp;YEAR(TODAY()),"No Aplica")),"No Aplica")</f>
        <v>No Aplica</v>
      </c>
    </row>
    <row r="4341" spans="1:30" x14ac:dyDescent="0.25">
      <c r="A4341" s="13"/>
      <c r="B4341" s="15"/>
      <c r="C4341" s="15"/>
      <c r="D4341" s="15"/>
      <c r="E4341" s="15"/>
      <c r="F4341" s="39"/>
      <c r="G4341" s="15"/>
      <c r="H4341" s="15"/>
      <c r="I4341" s="15"/>
      <c r="J4341" s="15"/>
      <c r="K4341" s="15"/>
      <c r="L4341" s="40"/>
      <c r="M4341" s="39"/>
      <c r="N4341" s="41"/>
      <c r="O4341" s="39"/>
      <c r="P4341" s="40"/>
      <c r="Q4341" s="40"/>
      <c r="R4341" s="40" t="str">
        <f>IFERROR(VLOOKUP(Tabla2[[#This Row],[CONTRATISTA PRNCIPAL]],Hoja1!$L$5:$M$9,2,FALSE),"CJV")</f>
        <v>CJV</v>
      </c>
      <c r="S4341" s="40" t="str">
        <f>IF(Tabla2[[#This Row],[EMPRESA]]=Tabla2[[#This Row],[CONTRATISTA PRNCIPAL]],"Principal","Secundaria")</f>
        <v>Principal</v>
      </c>
      <c r="T4341" s="42">
        <f>IFERROR(1/COUNTIF(Tabla2[CONTRATISTA PRNCIPAL],Tabla2[[#This Row],[CONTRATISTA PRNCIPAL]]),0)</f>
        <v>0</v>
      </c>
      <c r="U4341" s="43" t="str">
        <f>IF(((TODAY()-Tabla2[[#This Row],[FECHA NACIMIENTO]])/365)&lt;18,"Corregir", IF(((TODAY()-Tabla2[[#This Row],[FECHA NACIMIENTO]])/365)&gt;80, "Corregir",ROUNDDOWN(((TODAY()-Tabla2[[#This Row],[FECHA NACIMIENTO]])/365),0)))</f>
        <v>Corregir</v>
      </c>
      <c r="V43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1" s="44" t="str">
        <f>+IF(Tabla2[[#This Row],[Edad]]="Corregir","Corregir","Ok")</f>
        <v>Corregir</v>
      </c>
      <c r="X4341" s="42" t="str">
        <f>+IFERROR(VLOOKUP(Tabla2[[#This Row],[DISTRITO SEGÚN DNI]],Hoja1!$A$2:$B$32,2,FALSE),"No")</f>
        <v>No</v>
      </c>
      <c r="Y4341" s="42" t="str">
        <f>IF(OR(LOWER(Tabla2[[#This Row],[GENERO]])="masculino", LOWER(Tabla2[[#This Row],[GENERO]])="femenino"),"OK","Corregir")</f>
        <v>Corregir</v>
      </c>
      <c r="Z4341" s="42" t="str">
        <f>+IF(Tabla2[[#This Row],[Nro. DNI / CE]]="","Corregir",IF(LEN(Tabla2[[#This Row],[Nro. DNI / CE]])&gt;=8,"OK","Corregir"))</f>
        <v>Corregir</v>
      </c>
      <c r="AA4341" s="42">
        <f>COUNTIF(Tabla2[APELLIDOS Y NOMBRES],Tabla2[[#This Row],[APELLIDOS Y NOMBRES]])</f>
        <v>0</v>
      </c>
      <c r="AB4341" s="42">
        <f>IF(Tabla2[[#This Row],[Trabajador]]&gt;1,1/Tabla2[[#This Row],[Trabajador]],Tabla2[[#This Row],[Trabajador]])</f>
        <v>0</v>
      </c>
      <c r="AC4341" t="str">
        <f>+IFERROR(IF(Tabla2[[#This Row],[FECHA CESE/BAJA]]="","No Aplica",IF(AND(MONTH(Tabla2[[#This Row],[FECHA CESE/BAJA]])=MONTH(TODAY()-30),YEAR(Tabla2[[#This Row],[FECHA CESE/BAJA]])=YEAR(TODAY())),MONTH(TODAY()-30)&amp;"-"&amp;YEAR(TODAY()),"Borrar")),"No aplica")</f>
        <v>No Aplica</v>
      </c>
      <c r="AD4341" t="str">
        <f>+IFERROR(IF(Tabla2[[#This Row],[FECHA INICIO DE LABORES EN OBRA]]="","No Aplica",IF(AND(MONTH(Tabla2[[#This Row],[FECHA INICIO DE LABORES EN OBRA]])=MONTH(TODAY()-30),YEAR(Tabla2[[#This Row],[FECHA INICIO DE LABORES EN OBRA]])=YEAR(TODAY())),MONTH(TODAY()-30)&amp;"-"&amp;YEAR(TODAY()),"No Aplica")),"No Aplica")</f>
        <v>No Aplica</v>
      </c>
    </row>
    <row r="4342" spans="1:30" x14ac:dyDescent="0.25">
      <c r="A4342" s="13"/>
      <c r="B4342" s="15"/>
      <c r="C4342" s="15"/>
      <c r="D4342" s="15"/>
      <c r="E4342" s="15"/>
      <c r="F4342" s="39"/>
      <c r="G4342" s="15"/>
      <c r="H4342" s="15"/>
      <c r="I4342" s="15"/>
      <c r="J4342" s="15"/>
      <c r="K4342" s="15"/>
      <c r="L4342" s="40"/>
      <c r="M4342" s="39"/>
      <c r="N4342" s="41"/>
      <c r="O4342" s="39"/>
      <c r="P4342" s="40"/>
      <c r="Q4342" s="40"/>
      <c r="R4342" s="40" t="str">
        <f>IFERROR(VLOOKUP(Tabla2[[#This Row],[CONTRATISTA PRNCIPAL]],Hoja1!$L$5:$M$9,2,FALSE),"CJV")</f>
        <v>CJV</v>
      </c>
      <c r="S4342" s="40" t="str">
        <f>IF(Tabla2[[#This Row],[EMPRESA]]=Tabla2[[#This Row],[CONTRATISTA PRNCIPAL]],"Principal","Secundaria")</f>
        <v>Principal</v>
      </c>
      <c r="T4342" s="42">
        <f>IFERROR(1/COUNTIF(Tabla2[CONTRATISTA PRNCIPAL],Tabla2[[#This Row],[CONTRATISTA PRNCIPAL]]),0)</f>
        <v>0</v>
      </c>
      <c r="U4342" s="43" t="str">
        <f>IF(((TODAY()-Tabla2[[#This Row],[FECHA NACIMIENTO]])/365)&lt;18,"Corregir", IF(((TODAY()-Tabla2[[#This Row],[FECHA NACIMIENTO]])/365)&gt;80, "Corregir",ROUNDDOWN(((TODAY()-Tabla2[[#This Row],[FECHA NACIMIENTO]])/365),0)))</f>
        <v>Corregir</v>
      </c>
      <c r="V43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2" s="44" t="str">
        <f>+IF(Tabla2[[#This Row],[Edad]]="Corregir","Corregir","Ok")</f>
        <v>Corregir</v>
      </c>
      <c r="X4342" s="42" t="str">
        <f>+IFERROR(VLOOKUP(Tabla2[[#This Row],[DISTRITO SEGÚN DNI]],Hoja1!$A$2:$B$32,2,FALSE),"No")</f>
        <v>No</v>
      </c>
      <c r="Y4342" s="42" t="str">
        <f>IF(OR(LOWER(Tabla2[[#This Row],[GENERO]])="masculino", LOWER(Tabla2[[#This Row],[GENERO]])="femenino"),"OK","Corregir")</f>
        <v>Corregir</v>
      </c>
      <c r="Z4342" s="42" t="str">
        <f>+IF(Tabla2[[#This Row],[Nro. DNI / CE]]="","Corregir",IF(LEN(Tabla2[[#This Row],[Nro. DNI / CE]])&gt;=8,"OK","Corregir"))</f>
        <v>Corregir</v>
      </c>
      <c r="AA4342" s="42">
        <f>COUNTIF(Tabla2[APELLIDOS Y NOMBRES],Tabla2[[#This Row],[APELLIDOS Y NOMBRES]])</f>
        <v>0</v>
      </c>
      <c r="AB4342" s="42">
        <f>IF(Tabla2[[#This Row],[Trabajador]]&gt;1,1/Tabla2[[#This Row],[Trabajador]],Tabla2[[#This Row],[Trabajador]])</f>
        <v>0</v>
      </c>
      <c r="AC4342" t="str">
        <f>+IFERROR(IF(Tabla2[[#This Row],[FECHA CESE/BAJA]]="","No Aplica",IF(AND(MONTH(Tabla2[[#This Row],[FECHA CESE/BAJA]])=MONTH(TODAY()-30),YEAR(Tabla2[[#This Row],[FECHA CESE/BAJA]])=YEAR(TODAY())),MONTH(TODAY()-30)&amp;"-"&amp;YEAR(TODAY()),"Borrar")),"No aplica")</f>
        <v>No Aplica</v>
      </c>
      <c r="AD4342" t="str">
        <f>+IFERROR(IF(Tabla2[[#This Row],[FECHA INICIO DE LABORES EN OBRA]]="","No Aplica",IF(AND(MONTH(Tabla2[[#This Row],[FECHA INICIO DE LABORES EN OBRA]])=MONTH(TODAY()-30),YEAR(Tabla2[[#This Row],[FECHA INICIO DE LABORES EN OBRA]])=YEAR(TODAY())),MONTH(TODAY()-30)&amp;"-"&amp;YEAR(TODAY()),"No Aplica")),"No Aplica")</f>
        <v>No Aplica</v>
      </c>
    </row>
    <row r="4343" spans="1:30" x14ac:dyDescent="0.25">
      <c r="A4343" s="13"/>
      <c r="B4343" s="15"/>
      <c r="C4343" s="15"/>
      <c r="D4343" s="15"/>
      <c r="E4343" s="15"/>
      <c r="F4343" s="39"/>
      <c r="G4343" s="15"/>
      <c r="H4343" s="15"/>
      <c r="I4343" s="15"/>
      <c r="J4343" s="15"/>
      <c r="K4343" s="15"/>
      <c r="L4343" s="40"/>
      <c r="M4343" s="39"/>
      <c r="N4343" s="41"/>
      <c r="O4343" s="39"/>
      <c r="P4343" s="40"/>
      <c r="Q4343" s="40"/>
      <c r="R4343" s="40" t="str">
        <f>IFERROR(VLOOKUP(Tabla2[[#This Row],[CONTRATISTA PRNCIPAL]],Hoja1!$L$5:$M$9,2,FALSE),"CJV")</f>
        <v>CJV</v>
      </c>
      <c r="S4343" s="40" t="str">
        <f>IF(Tabla2[[#This Row],[EMPRESA]]=Tabla2[[#This Row],[CONTRATISTA PRNCIPAL]],"Principal","Secundaria")</f>
        <v>Principal</v>
      </c>
      <c r="T4343" s="42">
        <f>IFERROR(1/COUNTIF(Tabla2[CONTRATISTA PRNCIPAL],Tabla2[[#This Row],[CONTRATISTA PRNCIPAL]]),0)</f>
        <v>0</v>
      </c>
      <c r="U4343" s="43" t="str">
        <f>IF(((TODAY()-Tabla2[[#This Row],[FECHA NACIMIENTO]])/365)&lt;18,"Corregir", IF(((TODAY()-Tabla2[[#This Row],[FECHA NACIMIENTO]])/365)&gt;80, "Corregir",ROUNDDOWN(((TODAY()-Tabla2[[#This Row],[FECHA NACIMIENTO]])/365),0)))</f>
        <v>Corregir</v>
      </c>
      <c r="V43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3" s="44" t="str">
        <f>+IF(Tabla2[[#This Row],[Edad]]="Corregir","Corregir","Ok")</f>
        <v>Corregir</v>
      </c>
      <c r="X4343" s="42" t="str">
        <f>+IFERROR(VLOOKUP(Tabla2[[#This Row],[DISTRITO SEGÚN DNI]],Hoja1!$A$2:$B$32,2,FALSE),"No")</f>
        <v>No</v>
      </c>
      <c r="Y4343" s="42" t="str">
        <f>IF(OR(LOWER(Tabla2[[#This Row],[GENERO]])="masculino", LOWER(Tabla2[[#This Row],[GENERO]])="femenino"),"OK","Corregir")</f>
        <v>Corregir</v>
      </c>
      <c r="Z4343" s="42" t="str">
        <f>+IF(Tabla2[[#This Row],[Nro. DNI / CE]]="","Corregir",IF(LEN(Tabla2[[#This Row],[Nro. DNI / CE]])&gt;=8,"OK","Corregir"))</f>
        <v>Corregir</v>
      </c>
      <c r="AA4343" s="42">
        <f>COUNTIF(Tabla2[APELLIDOS Y NOMBRES],Tabla2[[#This Row],[APELLIDOS Y NOMBRES]])</f>
        <v>0</v>
      </c>
      <c r="AB4343" s="42">
        <f>IF(Tabla2[[#This Row],[Trabajador]]&gt;1,1/Tabla2[[#This Row],[Trabajador]],Tabla2[[#This Row],[Trabajador]])</f>
        <v>0</v>
      </c>
      <c r="AC4343" t="str">
        <f>+IFERROR(IF(Tabla2[[#This Row],[FECHA CESE/BAJA]]="","No Aplica",IF(AND(MONTH(Tabla2[[#This Row],[FECHA CESE/BAJA]])=MONTH(TODAY()-30),YEAR(Tabla2[[#This Row],[FECHA CESE/BAJA]])=YEAR(TODAY())),MONTH(TODAY()-30)&amp;"-"&amp;YEAR(TODAY()),"Borrar")),"No aplica")</f>
        <v>No Aplica</v>
      </c>
      <c r="AD4343" t="str">
        <f>+IFERROR(IF(Tabla2[[#This Row],[FECHA INICIO DE LABORES EN OBRA]]="","No Aplica",IF(AND(MONTH(Tabla2[[#This Row],[FECHA INICIO DE LABORES EN OBRA]])=MONTH(TODAY()-30),YEAR(Tabla2[[#This Row],[FECHA INICIO DE LABORES EN OBRA]])=YEAR(TODAY())),MONTH(TODAY()-30)&amp;"-"&amp;YEAR(TODAY()),"No Aplica")),"No Aplica")</f>
        <v>No Aplica</v>
      </c>
    </row>
    <row r="4344" spans="1:30" x14ac:dyDescent="0.25">
      <c r="A4344" s="13"/>
      <c r="B4344" s="15"/>
      <c r="C4344" s="15"/>
      <c r="D4344" s="15"/>
      <c r="E4344" s="15"/>
      <c r="F4344" s="39"/>
      <c r="G4344" s="15"/>
      <c r="H4344" s="15"/>
      <c r="I4344" s="15"/>
      <c r="J4344" s="15"/>
      <c r="K4344" s="15"/>
      <c r="L4344" s="40"/>
      <c r="M4344" s="39"/>
      <c r="N4344" s="41"/>
      <c r="O4344" s="39"/>
      <c r="P4344" s="40"/>
      <c r="Q4344" s="40"/>
      <c r="R4344" s="40" t="str">
        <f>IFERROR(VLOOKUP(Tabla2[[#This Row],[CONTRATISTA PRNCIPAL]],Hoja1!$L$5:$M$9,2,FALSE),"CJV")</f>
        <v>CJV</v>
      </c>
      <c r="S4344" s="40" t="str">
        <f>IF(Tabla2[[#This Row],[EMPRESA]]=Tabla2[[#This Row],[CONTRATISTA PRNCIPAL]],"Principal","Secundaria")</f>
        <v>Principal</v>
      </c>
      <c r="T4344" s="42">
        <f>IFERROR(1/COUNTIF(Tabla2[CONTRATISTA PRNCIPAL],Tabla2[[#This Row],[CONTRATISTA PRNCIPAL]]),0)</f>
        <v>0</v>
      </c>
      <c r="U4344" s="43" t="str">
        <f>IF(((TODAY()-Tabla2[[#This Row],[FECHA NACIMIENTO]])/365)&lt;18,"Corregir", IF(((TODAY()-Tabla2[[#This Row],[FECHA NACIMIENTO]])/365)&gt;80, "Corregir",ROUNDDOWN(((TODAY()-Tabla2[[#This Row],[FECHA NACIMIENTO]])/365),0)))</f>
        <v>Corregir</v>
      </c>
      <c r="V43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4" s="44" t="str">
        <f>+IF(Tabla2[[#This Row],[Edad]]="Corregir","Corregir","Ok")</f>
        <v>Corregir</v>
      </c>
      <c r="X4344" s="42" t="str">
        <f>+IFERROR(VLOOKUP(Tabla2[[#This Row],[DISTRITO SEGÚN DNI]],Hoja1!$A$2:$B$32,2,FALSE),"No")</f>
        <v>No</v>
      </c>
      <c r="Y4344" s="42" t="str">
        <f>IF(OR(LOWER(Tabla2[[#This Row],[GENERO]])="masculino", LOWER(Tabla2[[#This Row],[GENERO]])="femenino"),"OK","Corregir")</f>
        <v>Corregir</v>
      </c>
      <c r="Z4344" s="42" t="str">
        <f>+IF(Tabla2[[#This Row],[Nro. DNI / CE]]="","Corregir",IF(LEN(Tabla2[[#This Row],[Nro. DNI / CE]])&gt;=8,"OK","Corregir"))</f>
        <v>Corregir</v>
      </c>
      <c r="AA4344" s="42">
        <f>COUNTIF(Tabla2[APELLIDOS Y NOMBRES],Tabla2[[#This Row],[APELLIDOS Y NOMBRES]])</f>
        <v>0</v>
      </c>
      <c r="AB4344" s="42">
        <f>IF(Tabla2[[#This Row],[Trabajador]]&gt;1,1/Tabla2[[#This Row],[Trabajador]],Tabla2[[#This Row],[Trabajador]])</f>
        <v>0</v>
      </c>
      <c r="AC4344" t="str">
        <f>+IFERROR(IF(Tabla2[[#This Row],[FECHA CESE/BAJA]]="","No Aplica",IF(AND(MONTH(Tabla2[[#This Row],[FECHA CESE/BAJA]])=MONTH(TODAY()-30),YEAR(Tabla2[[#This Row],[FECHA CESE/BAJA]])=YEAR(TODAY())),MONTH(TODAY()-30)&amp;"-"&amp;YEAR(TODAY()),"Borrar")),"No aplica")</f>
        <v>No Aplica</v>
      </c>
      <c r="AD4344" t="str">
        <f>+IFERROR(IF(Tabla2[[#This Row],[FECHA INICIO DE LABORES EN OBRA]]="","No Aplica",IF(AND(MONTH(Tabla2[[#This Row],[FECHA INICIO DE LABORES EN OBRA]])=MONTH(TODAY()-30),YEAR(Tabla2[[#This Row],[FECHA INICIO DE LABORES EN OBRA]])=YEAR(TODAY())),MONTH(TODAY()-30)&amp;"-"&amp;YEAR(TODAY()),"No Aplica")),"No Aplica")</f>
        <v>No Aplica</v>
      </c>
    </row>
    <row r="4345" spans="1:30" x14ac:dyDescent="0.25">
      <c r="A4345" s="13"/>
      <c r="B4345" s="15"/>
      <c r="C4345" s="15"/>
      <c r="D4345" s="15"/>
      <c r="E4345" s="15"/>
      <c r="F4345" s="39"/>
      <c r="G4345" s="15"/>
      <c r="H4345" s="15"/>
      <c r="I4345" s="15"/>
      <c r="J4345" s="15"/>
      <c r="K4345" s="15"/>
      <c r="L4345" s="40"/>
      <c r="M4345" s="39"/>
      <c r="N4345" s="41"/>
      <c r="O4345" s="39"/>
      <c r="P4345" s="40"/>
      <c r="Q4345" s="40"/>
      <c r="R4345" s="40" t="str">
        <f>IFERROR(VLOOKUP(Tabla2[[#This Row],[CONTRATISTA PRNCIPAL]],Hoja1!$L$5:$M$9,2,FALSE),"CJV")</f>
        <v>CJV</v>
      </c>
      <c r="S4345" s="40" t="str">
        <f>IF(Tabla2[[#This Row],[EMPRESA]]=Tabla2[[#This Row],[CONTRATISTA PRNCIPAL]],"Principal","Secundaria")</f>
        <v>Principal</v>
      </c>
      <c r="T4345" s="42">
        <f>IFERROR(1/COUNTIF(Tabla2[CONTRATISTA PRNCIPAL],Tabla2[[#This Row],[CONTRATISTA PRNCIPAL]]),0)</f>
        <v>0</v>
      </c>
      <c r="U4345" s="43" t="str">
        <f>IF(((TODAY()-Tabla2[[#This Row],[FECHA NACIMIENTO]])/365)&lt;18,"Corregir", IF(((TODAY()-Tabla2[[#This Row],[FECHA NACIMIENTO]])/365)&gt;80, "Corregir",ROUNDDOWN(((TODAY()-Tabla2[[#This Row],[FECHA NACIMIENTO]])/365),0)))</f>
        <v>Corregir</v>
      </c>
      <c r="V43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5" s="44" t="str">
        <f>+IF(Tabla2[[#This Row],[Edad]]="Corregir","Corregir","Ok")</f>
        <v>Corregir</v>
      </c>
      <c r="X4345" s="42" t="str">
        <f>+IFERROR(VLOOKUP(Tabla2[[#This Row],[DISTRITO SEGÚN DNI]],Hoja1!$A$2:$B$32,2,FALSE),"No")</f>
        <v>No</v>
      </c>
      <c r="Y4345" s="42" t="str">
        <f>IF(OR(LOWER(Tabla2[[#This Row],[GENERO]])="masculino", LOWER(Tabla2[[#This Row],[GENERO]])="femenino"),"OK","Corregir")</f>
        <v>Corregir</v>
      </c>
      <c r="Z4345" s="42" t="str">
        <f>+IF(Tabla2[[#This Row],[Nro. DNI / CE]]="","Corregir",IF(LEN(Tabla2[[#This Row],[Nro. DNI / CE]])&gt;=8,"OK","Corregir"))</f>
        <v>Corregir</v>
      </c>
      <c r="AA4345" s="42">
        <f>COUNTIF(Tabla2[APELLIDOS Y NOMBRES],Tabla2[[#This Row],[APELLIDOS Y NOMBRES]])</f>
        <v>0</v>
      </c>
      <c r="AB4345" s="42">
        <f>IF(Tabla2[[#This Row],[Trabajador]]&gt;1,1/Tabla2[[#This Row],[Trabajador]],Tabla2[[#This Row],[Trabajador]])</f>
        <v>0</v>
      </c>
      <c r="AC4345" t="str">
        <f>+IFERROR(IF(Tabla2[[#This Row],[FECHA CESE/BAJA]]="","No Aplica",IF(AND(MONTH(Tabla2[[#This Row],[FECHA CESE/BAJA]])=MONTH(TODAY()-30),YEAR(Tabla2[[#This Row],[FECHA CESE/BAJA]])=YEAR(TODAY())),MONTH(TODAY()-30)&amp;"-"&amp;YEAR(TODAY()),"Borrar")),"No aplica")</f>
        <v>No Aplica</v>
      </c>
      <c r="AD4345" t="str">
        <f>+IFERROR(IF(Tabla2[[#This Row],[FECHA INICIO DE LABORES EN OBRA]]="","No Aplica",IF(AND(MONTH(Tabla2[[#This Row],[FECHA INICIO DE LABORES EN OBRA]])=MONTH(TODAY()-30),YEAR(Tabla2[[#This Row],[FECHA INICIO DE LABORES EN OBRA]])=YEAR(TODAY())),MONTH(TODAY()-30)&amp;"-"&amp;YEAR(TODAY()),"No Aplica")),"No Aplica")</f>
        <v>No Aplica</v>
      </c>
    </row>
    <row r="4346" spans="1:30" x14ac:dyDescent="0.25">
      <c r="A4346" s="13"/>
      <c r="B4346" s="15"/>
      <c r="C4346" s="15"/>
      <c r="D4346" s="15"/>
      <c r="E4346" s="15"/>
      <c r="F4346" s="39"/>
      <c r="G4346" s="15"/>
      <c r="H4346" s="15"/>
      <c r="I4346" s="15"/>
      <c r="J4346" s="15"/>
      <c r="K4346" s="15"/>
      <c r="L4346" s="40"/>
      <c r="M4346" s="39"/>
      <c r="N4346" s="41"/>
      <c r="O4346" s="39"/>
      <c r="P4346" s="40"/>
      <c r="Q4346" s="40"/>
      <c r="R4346" s="40" t="str">
        <f>IFERROR(VLOOKUP(Tabla2[[#This Row],[CONTRATISTA PRNCIPAL]],Hoja1!$L$5:$M$9,2,FALSE),"CJV")</f>
        <v>CJV</v>
      </c>
      <c r="S4346" s="40" t="str">
        <f>IF(Tabla2[[#This Row],[EMPRESA]]=Tabla2[[#This Row],[CONTRATISTA PRNCIPAL]],"Principal","Secundaria")</f>
        <v>Principal</v>
      </c>
      <c r="T4346" s="42">
        <f>IFERROR(1/COUNTIF(Tabla2[CONTRATISTA PRNCIPAL],Tabla2[[#This Row],[CONTRATISTA PRNCIPAL]]),0)</f>
        <v>0</v>
      </c>
      <c r="U4346" s="43" t="str">
        <f>IF(((TODAY()-Tabla2[[#This Row],[FECHA NACIMIENTO]])/365)&lt;18,"Corregir", IF(((TODAY()-Tabla2[[#This Row],[FECHA NACIMIENTO]])/365)&gt;80, "Corregir",ROUNDDOWN(((TODAY()-Tabla2[[#This Row],[FECHA NACIMIENTO]])/365),0)))</f>
        <v>Corregir</v>
      </c>
      <c r="V43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6" s="44" t="str">
        <f>+IF(Tabla2[[#This Row],[Edad]]="Corregir","Corregir","Ok")</f>
        <v>Corregir</v>
      </c>
      <c r="X4346" s="42" t="str">
        <f>+IFERROR(VLOOKUP(Tabla2[[#This Row],[DISTRITO SEGÚN DNI]],Hoja1!$A$2:$B$32,2,FALSE),"No")</f>
        <v>No</v>
      </c>
      <c r="Y4346" s="42" t="str">
        <f>IF(OR(LOWER(Tabla2[[#This Row],[GENERO]])="masculino", LOWER(Tabla2[[#This Row],[GENERO]])="femenino"),"OK","Corregir")</f>
        <v>Corregir</v>
      </c>
      <c r="Z4346" s="42" t="str">
        <f>+IF(Tabla2[[#This Row],[Nro. DNI / CE]]="","Corregir",IF(LEN(Tabla2[[#This Row],[Nro. DNI / CE]])&gt;=8,"OK","Corregir"))</f>
        <v>Corregir</v>
      </c>
      <c r="AA4346" s="42">
        <f>COUNTIF(Tabla2[APELLIDOS Y NOMBRES],Tabla2[[#This Row],[APELLIDOS Y NOMBRES]])</f>
        <v>0</v>
      </c>
      <c r="AB4346" s="42">
        <f>IF(Tabla2[[#This Row],[Trabajador]]&gt;1,1/Tabla2[[#This Row],[Trabajador]],Tabla2[[#This Row],[Trabajador]])</f>
        <v>0</v>
      </c>
      <c r="AC4346" t="str">
        <f>+IFERROR(IF(Tabla2[[#This Row],[FECHA CESE/BAJA]]="","No Aplica",IF(AND(MONTH(Tabla2[[#This Row],[FECHA CESE/BAJA]])=MONTH(TODAY()-30),YEAR(Tabla2[[#This Row],[FECHA CESE/BAJA]])=YEAR(TODAY())),MONTH(TODAY()-30)&amp;"-"&amp;YEAR(TODAY()),"Borrar")),"No aplica")</f>
        <v>No Aplica</v>
      </c>
      <c r="AD4346" t="str">
        <f>+IFERROR(IF(Tabla2[[#This Row],[FECHA INICIO DE LABORES EN OBRA]]="","No Aplica",IF(AND(MONTH(Tabla2[[#This Row],[FECHA INICIO DE LABORES EN OBRA]])=MONTH(TODAY()-30),YEAR(Tabla2[[#This Row],[FECHA INICIO DE LABORES EN OBRA]])=YEAR(TODAY())),MONTH(TODAY()-30)&amp;"-"&amp;YEAR(TODAY()),"No Aplica")),"No Aplica")</f>
        <v>No Aplica</v>
      </c>
    </row>
    <row r="4347" spans="1:30" x14ac:dyDescent="0.25">
      <c r="A4347" s="13"/>
      <c r="B4347" s="15"/>
      <c r="C4347" s="15"/>
      <c r="D4347" s="15"/>
      <c r="E4347" s="15"/>
      <c r="F4347" s="39"/>
      <c r="G4347" s="15"/>
      <c r="H4347" s="15"/>
      <c r="I4347" s="15"/>
      <c r="J4347" s="15"/>
      <c r="K4347" s="15"/>
      <c r="L4347" s="40"/>
      <c r="M4347" s="39"/>
      <c r="N4347" s="41"/>
      <c r="O4347" s="39"/>
      <c r="P4347" s="40"/>
      <c r="Q4347" s="40"/>
      <c r="R4347" s="40" t="str">
        <f>IFERROR(VLOOKUP(Tabla2[[#This Row],[CONTRATISTA PRNCIPAL]],Hoja1!$L$5:$M$9,2,FALSE),"CJV")</f>
        <v>CJV</v>
      </c>
      <c r="S4347" s="40" t="str">
        <f>IF(Tabla2[[#This Row],[EMPRESA]]=Tabla2[[#This Row],[CONTRATISTA PRNCIPAL]],"Principal","Secundaria")</f>
        <v>Principal</v>
      </c>
      <c r="T4347" s="42">
        <f>IFERROR(1/COUNTIF(Tabla2[CONTRATISTA PRNCIPAL],Tabla2[[#This Row],[CONTRATISTA PRNCIPAL]]),0)</f>
        <v>0</v>
      </c>
      <c r="U4347" s="43" t="str">
        <f>IF(((TODAY()-Tabla2[[#This Row],[FECHA NACIMIENTO]])/365)&lt;18,"Corregir", IF(((TODAY()-Tabla2[[#This Row],[FECHA NACIMIENTO]])/365)&gt;80, "Corregir",ROUNDDOWN(((TODAY()-Tabla2[[#This Row],[FECHA NACIMIENTO]])/365),0)))</f>
        <v>Corregir</v>
      </c>
      <c r="V43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7" s="44" t="str">
        <f>+IF(Tabla2[[#This Row],[Edad]]="Corregir","Corregir","Ok")</f>
        <v>Corregir</v>
      </c>
      <c r="X4347" s="42" t="str">
        <f>+IFERROR(VLOOKUP(Tabla2[[#This Row],[DISTRITO SEGÚN DNI]],Hoja1!$A$2:$B$32,2,FALSE),"No")</f>
        <v>No</v>
      </c>
      <c r="Y4347" s="42" t="str">
        <f>IF(OR(LOWER(Tabla2[[#This Row],[GENERO]])="masculino", LOWER(Tabla2[[#This Row],[GENERO]])="femenino"),"OK","Corregir")</f>
        <v>Corregir</v>
      </c>
      <c r="Z4347" s="42" t="str">
        <f>+IF(Tabla2[[#This Row],[Nro. DNI / CE]]="","Corregir",IF(LEN(Tabla2[[#This Row],[Nro. DNI / CE]])&gt;=8,"OK","Corregir"))</f>
        <v>Corregir</v>
      </c>
      <c r="AA4347" s="42">
        <f>COUNTIF(Tabla2[APELLIDOS Y NOMBRES],Tabla2[[#This Row],[APELLIDOS Y NOMBRES]])</f>
        <v>0</v>
      </c>
      <c r="AB4347" s="42">
        <f>IF(Tabla2[[#This Row],[Trabajador]]&gt;1,1/Tabla2[[#This Row],[Trabajador]],Tabla2[[#This Row],[Trabajador]])</f>
        <v>0</v>
      </c>
      <c r="AC4347" t="str">
        <f>+IFERROR(IF(Tabla2[[#This Row],[FECHA CESE/BAJA]]="","No Aplica",IF(AND(MONTH(Tabla2[[#This Row],[FECHA CESE/BAJA]])=MONTH(TODAY()-30),YEAR(Tabla2[[#This Row],[FECHA CESE/BAJA]])=YEAR(TODAY())),MONTH(TODAY()-30)&amp;"-"&amp;YEAR(TODAY()),"Borrar")),"No aplica")</f>
        <v>No Aplica</v>
      </c>
      <c r="AD4347" t="str">
        <f>+IFERROR(IF(Tabla2[[#This Row],[FECHA INICIO DE LABORES EN OBRA]]="","No Aplica",IF(AND(MONTH(Tabla2[[#This Row],[FECHA INICIO DE LABORES EN OBRA]])=MONTH(TODAY()-30),YEAR(Tabla2[[#This Row],[FECHA INICIO DE LABORES EN OBRA]])=YEAR(TODAY())),MONTH(TODAY()-30)&amp;"-"&amp;YEAR(TODAY()),"No Aplica")),"No Aplica")</f>
        <v>No Aplica</v>
      </c>
    </row>
    <row r="4348" spans="1:30" x14ac:dyDescent="0.25">
      <c r="A4348" s="13"/>
      <c r="B4348" s="15"/>
      <c r="C4348" s="15"/>
      <c r="D4348" s="15"/>
      <c r="E4348" s="15"/>
      <c r="F4348" s="39"/>
      <c r="G4348" s="15"/>
      <c r="H4348" s="15"/>
      <c r="I4348" s="15"/>
      <c r="J4348" s="15"/>
      <c r="K4348" s="15"/>
      <c r="L4348" s="40"/>
      <c r="M4348" s="39"/>
      <c r="N4348" s="41"/>
      <c r="O4348" s="39"/>
      <c r="P4348" s="40"/>
      <c r="Q4348" s="40"/>
      <c r="R4348" s="40" t="str">
        <f>IFERROR(VLOOKUP(Tabla2[[#This Row],[CONTRATISTA PRNCIPAL]],Hoja1!$L$5:$M$9,2,FALSE),"CJV")</f>
        <v>CJV</v>
      </c>
      <c r="S4348" s="40" t="str">
        <f>IF(Tabla2[[#This Row],[EMPRESA]]=Tabla2[[#This Row],[CONTRATISTA PRNCIPAL]],"Principal","Secundaria")</f>
        <v>Principal</v>
      </c>
      <c r="T4348" s="42">
        <f>IFERROR(1/COUNTIF(Tabla2[CONTRATISTA PRNCIPAL],Tabla2[[#This Row],[CONTRATISTA PRNCIPAL]]),0)</f>
        <v>0</v>
      </c>
      <c r="U4348" s="43" t="str">
        <f>IF(((TODAY()-Tabla2[[#This Row],[FECHA NACIMIENTO]])/365)&lt;18,"Corregir", IF(((TODAY()-Tabla2[[#This Row],[FECHA NACIMIENTO]])/365)&gt;80, "Corregir",ROUNDDOWN(((TODAY()-Tabla2[[#This Row],[FECHA NACIMIENTO]])/365),0)))</f>
        <v>Corregir</v>
      </c>
      <c r="V43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8" s="44" t="str">
        <f>+IF(Tabla2[[#This Row],[Edad]]="Corregir","Corregir","Ok")</f>
        <v>Corregir</v>
      </c>
      <c r="X4348" s="42" t="str">
        <f>+IFERROR(VLOOKUP(Tabla2[[#This Row],[DISTRITO SEGÚN DNI]],Hoja1!$A$2:$B$32,2,FALSE),"No")</f>
        <v>No</v>
      </c>
      <c r="Y4348" s="42" t="str">
        <f>IF(OR(LOWER(Tabla2[[#This Row],[GENERO]])="masculino", LOWER(Tabla2[[#This Row],[GENERO]])="femenino"),"OK","Corregir")</f>
        <v>Corregir</v>
      </c>
      <c r="Z4348" s="42" t="str">
        <f>+IF(Tabla2[[#This Row],[Nro. DNI / CE]]="","Corregir",IF(LEN(Tabla2[[#This Row],[Nro. DNI / CE]])&gt;=8,"OK","Corregir"))</f>
        <v>Corregir</v>
      </c>
      <c r="AA4348" s="42">
        <f>COUNTIF(Tabla2[APELLIDOS Y NOMBRES],Tabla2[[#This Row],[APELLIDOS Y NOMBRES]])</f>
        <v>0</v>
      </c>
      <c r="AB4348" s="42">
        <f>IF(Tabla2[[#This Row],[Trabajador]]&gt;1,1/Tabla2[[#This Row],[Trabajador]],Tabla2[[#This Row],[Trabajador]])</f>
        <v>0</v>
      </c>
      <c r="AC4348" t="str">
        <f>+IFERROR(IF(Tabla2[[#This Row],[FECHA CESE/BAJA]]="","No Aplica",IF(AND(MONTH(Tabla2[[#This Row],[FECHA CESE/BAJA]])=MONTH(TODAY()-30),YEAR(Tabla2[[#This Row],[FECHA CESE/BAJA]])=YEAR(TODAY())),MONTH(TODAY()-30)&amp;"-"&amp;YEAR(TODAY()),"Borrar")),"No aplica")</f>
        <v>No Aplica</v>
      </c>
      <c r="AD4348" t="str">
        <f>+IFERROR(IF(Tabla2[[#This Row],[FECHA INICIO DE LABORES EN OBRA]]="","No Aplica",IF(AND(MONTH(Tabla2[[#This Row],[FECHA INICIO DE LABORES EN OBRA]])=MONTH(TODAY()-30),YEAR(Tabla2[[#This Row],[FECHA INICIO DE LABORES EN OBRA]])=YEAR(TODAY())),MONTH(TODAY()-30)&amp;"-"&amp;YEAR(TODAY()),"No Aplica")),"No Aplica")</f>
        <v>No Aplica</v>
      </c>
    </row>
    <row r="4349" spans="1:30" x14ac:dyDescent="0.25">
      <c r="A4349" s="13"/>
      <c r="B4349" s="15"/>
      <c r="C4349" s="15"/>
      <c r="D4349" s="15"/>
      <c r="E4349" s="15"/>
      <c r="F4349" s="39"/>
      <c r="G4349" s="15"/>
      <c r="H4349" s="15"/>
      <c r="I4349" s="15"/>
      <c r="J4349" s="15"/>
      <c r="K4349" s="15"/>
      <c r="L4349" s="40"/>
      <c r="M4349" s="39"/>
      <c r="N4349" s="41"/>
      <c r="O4349" s="39"/>
      <c r="P4349" s="40"/>
      <c r="Q4349" s="40"/>
      <c r="R4349" s="40" t="str">
        <f>IFERROR(VLOOKUP(Tabla2[[#This Row],[CONTRATISTA PRNCIPAL]],Hoja1!$L$5:$M$9,2,FALSE),"CJV")</f>
        <v>CJV</v>
      </c>
      <c r="S4349" s="40" t="str">
        <f>IF(Tabla2[[#This Row],[EMPRESA]]=Tabla2[[#This Row],[CONTRATISTA PRNCIPAL]],"Principal","Secundaria")</f>
        <v>Principal</v>
      </c>
      <c r="T4349" s="42">
        <f>IFERROR(1/COUNTIF(Tabla2[CONTRATISTA PRNCIPAL],Tabla2[[#This Row],[CONTRATISTA PRNCIPAL]]),0)</f>
        <v>0</v>
      </c>
      <c r="U4349" s="43" t="str">
        <f>IF(((TODAY()-Tabla2[[#This Row],[FECHA NACIMIENTO]])/365)&lt;18,"Corregir", IF(((TODAY()-Tabla2[[#This Row],[FECHA NACIMIENTO]])/365)&gt;80, "Corregir",ROUNDDOWN(((TODAY()-Tabla2[[#This Row],[FECHA NACIMIENTO]])/365),0)))</f>
        <v>Corregir</v>
      </c>
      <c r="V43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49" s="44" t="str">
        <f>+IF(Tabla2[[#This Row],[Edad]]="Corregir","Corregir","Ok")</f>
        <v>Corregir</v>
      </c>
      <c r="X4349" s="42" t="str">
        <f>+IFERROR(VLOOKUP(Tabla2[[#This Row],[DISTRITO SEGÚN DNI]],Hoja1!$A$2:$B$32,2,FALSE),"No")</f>
        <v>No</v>
      </c>
      <c r="Y4349" s="42" t="str">
        <f>IF(OR(LOWER(Tabla2[[#This Row],[GENERO]])="masculino", LOWER(Tabla2[[#This Row],[GENERO]])="femenino"),"OK","Corregir")</f>
        <v>Corregir</v>
      </c>
      <c r="Z4349" s="42" t="str">
        <f>+IF(Tabla2[[#This Row],[Nro. DNI / CE]]="","Corregir",IF(LEN(Tabla2[[#This Row],[Nro. DNI / CE]])&gt;=8,"OK","Corregir"))</f>
        <v>Corregir</v>
      </c>
      <c r="AA4349" s="42">
        <f>COUNTIF(Tabla2[APELLIDOS Y NOMBRES],Tabla2[[#This Row],[APELLIDOS Y NOMBRES]])</f>
        <v>0</v>
      </c>
      <c r="AB4349" s="42">
        <f>IF(Tabla2[[#This Row],[Trabajador]]&gt;1,1/Tabla2[[#This Row],[Trabajador]],Tabla2[[#This Row],[Trabajador]])</f>
        <v>0</v>
      </c>
      <c r="AC4349" t="str">
        <f>+IFERROR(IF(Tabla2[[#This Row],[FECHA CESE/BAJA]]="","No Aplica",IF(AND(MONTH(Tabla2[[#This Row],[FECHA CESE/BAJA]])=MONTH(TODAY()-30),YEAR(Tabla2[[#This Row],[FECHA CESE/BAJA]])=YEAR(TODAY())),MONTH(TODAY()-30)&amp;"-"&amp;YEAR(TODAY()),"Borrar")),"No aplica")</f>
        <v>No Aplica</v>
      </c>
      <c r="AD4349" t="str">
        <f>+IFERROR(IF(Tabla2[[#This Row],[FECHA INICIO DE LABORES EN OBRA]]="","No Aplica",IF(AND(MONTH(Tabla2[[#This Row],[FECHA INICIO DE LABORES EN OBRA]])=MONTH(TODAY()-30),YEAR(Tabla2[[#This Row],[FECHA INICIO DE LABORES EN OBRA]])=YEAR(TODAY())),MONTH(TODAY()-30)&amp;"-"&amp;YEAR(TODAY()),"No Aplica")),"No Aplica")</f>
        <v>No Aplica</v>
      </c>
    </row>
    <row r="4350" spans="1:30" x14ac:dyDescent="0.25">
      <c r="A4350" s="13"/>
      <c r="B4350" s="15"/>
      <c r="C4350" s="15"/>
      <c r="D4350" s="15"/>
      <c r="E4350" s="15"/>
      <c r="F4350" s="39"/>
      <c r="G4350" s="15"/>
      <c r="H4350" s="15"/>
      <c r="I4350" s="15"/>
      <c r="J4350" s="15"/>
      <c r="K4350" s="15"/>
      <c r="L4350" s="40"/>
      <c r="M4350" s="39"/>
      <c r="N4350" s="41"/>
      <c r="O4350" s="39"/>
      <c r="P4350" s="40"/>
      <c r="Q4350" s="40"/>
      <c r="R4350" s="40" t="str">
        <f>IFERROR(VLOOKUP(Tabla2[[#This Row],[CONTRATISTA PRNCIPAL]],Hoja1!$L$5:$M$9,2,FALSE),"CJV")</f>
        <v>CJV</v>
      </c>
      <c r="S4350" s="40" t="str">
        <f>IF(Tabla2[[#This Row],[EMPRESA]]=Tabla2[[#This Row],[CONTRATISTA PRNCIPAL]],"Principal","Secundaria")</f>
        <v>Principal</v>
      </c>
      <c r="T4350" s="42">
        <f>IFERROR(1/COUNTIF(Tabla2[CONTRATISTA PRNCIPAL],Tabla2[[#This Row],[CONTRATISTA PRNCIPAL]]),0)</f>
        <v>0</v>
      </c>
      <c r="U4350" s="43" t="str">
        <f>IF(((TODAY()-Tabla2[[#This Row],[FECHA NACIMIENTO]])/365)&lt;18,"Corregir", IF(((TODAY()-Tabla2[[#This Row],[FECHA NACIMIENTO]])/365)&gt;80, "Corregir",ROUNDDOWN(((TODAY()-Tabla2[[#This Row],[FECHA NACIMIENTO]])/365),0)))</f>
        <v>Corregir</v>
      </c>
      <c r="V43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0" s="44" t="str">
        <f>+IF(Tabla2[[#This Row],[Edad]]="Corregir","Corregir","Ok")</f>
        <v>Corregir</v>
      </c>
      <c r="X4350" s="42" t="str">
        <f>+IFERROR(VLOOKUP(Tabla2[[#This Row],[DISTRITO SEGÚN DNI]],Hoja1!$A$2:$B$32,2,FALSE),"No")</f>
        <v>No</v>
      </c>
      <c r="Y4350" s="42" t="str">
        <f>IF(OR(LOWER(Tabla2[[#This Row],[GENERO]])="masculino", LOWER(Tabla2[[#This Row],[GENERO]])="femenino"),"OK","Corregir")</f>
        <v>Corregir</v>
      </c>
      <c r="Z4350" s="42" t="str">
        <f>+IF(Tabla2[[#This Row],[Nro. DNI / CE]]="","Corregir",IF(LEN(Tabla2[[#This Row],[Nro. DNI / CE]])&gt;=8,"OK","Corregir"))</f>
        <v>Corregir</v>
      </c>
      <c r="AA4350" s="42">
        <f>COUNTIF(Tabla2[APELLIDOS Y NOMBRES],Tabla2[[#This Row],[APELLIDOS Y NOMBRES]])</f>
        <v>0</v>
      </c>
      <c r="AB4350" s="42">
        <f>IF(Tabla2[[#This Row],[Trabajador]]&gt;1,1/Tabla2[[#This Row],[Trabajador]],Tabla2[[#This Row],[Trabajador]])</f>
        <v>0</v>
      </c>
      <c r="AC4350" t="str">
        <f>+IFERROR(IF(Tabla2[[#This Row],[FECHA CESE/BAJA]]="","No Aplica",IF(AND(MONTH(Tabla2[[#This Row],[FECHA CESE/BAJA]])=MONTH(TODAY()-30),YEAR(Tabla2[[#This Row],[FECHA CESE/BAJA]])=YEAR(TODAY())),MONTH(TODAY()-30)&amp;"-"&amp;YEAR(TODAY()),"Borrar")),"No aplica")</f>
        <v>No Aplica</v>
      </c>
      <c r="AD4350" t="str">
        <f>+IFERROR(IF(Tabla2[[#This Row],[FECHA INICIO DE LABORES EN OBRA]]="","No Aplica",IF(AND(MONTH(Tabla2[[#This Row],[FECHA INICIO DE LABORES EN OBRA]])=MONTH(TODAY()-30),YEAR(Tabla2[[#This Row],[FECHA INICIO DE LABORES EN OBRA]])=YEAR(TODAY())),MONTH(TODAY()-30)&amp;"-"&amp;YEAR(TODAY()),"No Aplica")),"No Aplica")</f>
        <v>No Aplica</v>
      </c>
    </row>
    <row r="4351" spans="1:30" x14ac:dyDescent="0.25">
      <c r="A4351" s="13"/>
      <c r="B4351" s="15"/>
      <c r="C4351" s="15"/>
      <c r="D4351" s="15"/>
      <c r="E4351" s="15"/>
      <c r="F4351" s="39"/>
      <c r="G4351" s="15"/>
      <c r="H4351" s="15"/>
      <c r="I4351" s="15"/>
      <c r="J4351" s="15"/>
      <c r="K4351" s="15"/>
      <c r="L4351" s="40"/>
      <c r="M4351" s="39"/>
      <c r="N4351" s="41"/>
      <c r="O4351" s="39"/>
      <c r="P4351" s="40"/>
      <c r="Q4351" s="40"/>
      <c r="R4351" s="40" t="str">
        <f>IFERROR(VLOOKUP(Tabla2[[#This Row],[CONTRATISTA PRNCIPAL]],Hoja1!$L$5:$M$9,2,FALSE),"CJV")</f>
        <v>CJV</v>
      </c>
      <c r="S4351" s="40" t="str">
        <f>IF(Tabla2[[#This Row],[EMPRESA]]=Tabla2[[#This Row],[CONTRATISTA PRNCIPAL]],"Principal","Secundaria")</f>
        <v>Principal</v>
      </c>
      <c r="T4351" s="42">
        <f>IFERROR(1/COUNTIF(Tabla2[CONTRATISTA PRNCIPAL],Tabla2[[#This Row],[CONTRATISTA PRNCIPAL]]),0)</f>
        <v>0</v>
      </c>
      <c r="U4351" s="43" t="str">
        <f>IF(((TODAY()-Tabla2[[#This Row],[FECHA NACIMIENTO]])/365)&lt;18,"Corregir", IF(((TODAY()-Tabla2[[#This Row],[FECHA NACIMIENTO]])/365)&gt;80, "Corregir",ROUNDDOWN(((TODAY()-Tabla2[[#This Row],[FECHA NACIMIENTO]])/365),0)))</f>
        <v>Corregir</v>
      </c>
      <c r="V43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1" s="44" t="str">
        <f>+IF(Tabla2[[#This Row],[Edad]]="Corregir","Corregir","Ok")</f>
        <v>Corregir</v>
      </c>
      <c r="X4351" s="42" t="str">
        <f>+IFERROR(VLOOKUP(Tabla2[[#This Row],[DISTRITO SEGÚN DNI]],Hoja1!$A$2:$B$32,2,FALSE),"No")</f>
        <v>No</v>
      </c>
      <c r="Y4351" s="42" t="str">
        <f>IF(OR(LOWER(Tabla2[[#This Row],[GENERO]])="masculino", LOWER(Tabla2[[#This Row],[GENERO]])="femenino"),"OK","Corregir")</f>
        <v>Corregir</v>
      </c>
      <c r="Z4351" s="42" t="str">
        <f>+IF(Tabla2[[#This Row],[Nro. DNI / CE]]="","Corregir",IF(LEN(Tabla2[[#This Row],[Nro. DNI / CE]])&gt;=8,"OK","Corregir"))</f>
        <v>Corregir</v>
      </c>
      <c r="AA4351" s="42">
        <f>COUNTIF(Tabla2[APELLIDOS Y NOMBRES],Tabla2[[#This Row],[APELLIDOS Y NOMBRES]])</f>
        <v>0</v>
      </c>
      <c r="AB4351" s="42">
        <f>IF(Tabla2[[#This Row],[Trabajador]]&gt;1,1/Tabla2[[#This Row],[Trabajador]],Tabla2[[#This Row],[Trabajador]])</f>
        <v>0</v>
      </c>
      <c r="AC4351" t="str">
        <f>+IFERROR(IF(Tabla2[[#This Row],[FECHA CESE/BAJA]]="","No Aplica",IF(AND(MONTH(Tabla2[[#This Row],[FECHA CESE/BAJA]])=MONTH(TODAY()-30),YEAR(Tabla2[[#This Row],[FECHA CESE/BAJA]])=YEAR(TODAY())),MONTH(TODAY()-30)&amp;"-"&amp;YEAR(TODAY()),"Borrar")),"No aplica")</f>
        <v>No Aplica</v>
      </c>
      <c r="AD4351" t="str">
        <f>+IFERROR(IF(Tabla2[[#This Row],[FECHA INICIO DE LABORES EN OBRA]]="","No Aplica",IF(AND(MONTH(Tabla2[[#This Row],[FECHA INICIO DE LABORES EN OBRA]])=MONTH(TODAY()-30),YEAR(Tabla2[[#This Row],[FECHA INICIO DE LABORES EN OBRA]])=YEAR(TODAY())),MONTH(TODAY()-30)&amp;"-"&amp;YEAR(TODAY()),"No Aplica")),"No Aplica")</f>
        <v>No Aplica</v>
      </c>
    </row>
    <row r="4352" spans="1:30" x14ac:dyDescent="0.25">
      <c r="A4352" s="13"/>
      <c r="B4352" s="15"/>
      <c r="C4352" s="15"/>
      <c r="D4352" s="15"/>
      <c r="E4352" s="15"/>
      <c r="F4352" s="39"/>
      <c r="G4352" s="15"/>
      <c r="H4352" s="15"/>
      <c r="I4352" s="15"/>
      <c r="J4352" s="15"/>
      <c r="K4352" s="15"/>
      <c r="L4352" s="40"/>
      <c r="M4352" s="39"/>
      <c r="N4352" s="41"/>
      <c r="O4352" s="39"/>
      <c r="P4352" s="40"/>
      <c r="Q4352" s="40"/>
      <c r="R4352" s="40" t="str">
        <f>IFERROR(VLOOKUP(Tabla2[[#This Row],[CONTRATISTA PRNCIPAL]],Hoja1!$L$5:$M$9,2,FALSE),"CJV")</f>
        <v>CJV</v>
      </c>
      <c r="S4352" s="40" t="str">
        <f>IF(Tabla2[[#This Row],[EMPRESA]]=Tabla2[[#This Row],[CONTRATISTA PRNCIPAL]],"Principal","Secundaria")</f>
        <v>Principal</v>
      </c>
      <c r="T4352" s="42">
        <f>IFERROR(1/COUNTIF(Tabla2[CONTRATISTA PRNCIPAL],Tabla2[[#This Row],[CONTRATISTA PRNCIPAL]]),0)</f>
        <v>0</v>
      </c>
      <c r="U4352" s="43" t="str">
        <f>IF(((TODAY()-Tabla2[[#This Row],[FECHA NACIMIENTO]])/365)&lt;18,"Corregir", IF(((TODAY()-Tabla2[[#This Row],[FECHA NACIMIENTO]])/365)&gt;80, "Corregir",ROUNDDOWN(((TODAY()-Tabla2[[#This Row],[FECHA NACIMIENTO]])/365),0)))</f>
        <v>Corregir</v>
      </c>
      <c r="V43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2" s="44" t="str">
        <f>+IF(Tabla2[[#This Row],[Edad]]="Corregir","Corregir","Ok")</f>
        <v>Corregir</v>
      </c>
      <c r="X4352" s="42" t="str">
        <f>+IFERROR(VLOOKUP(Tabla2[[#This Row],[DISTRITO SEGÚN DNI]],Hoja1!$A$2:$B$32,2,FALSE),"No")</f>
        <v>No</v>
      </c>
      <c r="Y4352" s="42" t="str">
        <f>IF(OR(LOWER(Tabla2[[#This Row],[GENERO]])="masculino", LOWER(Tabla2[[#This Row],[GENERO]])="femenino"),"OK","Corregir")</f>
        <v>Corregir</v>
      </c>
      <c r="Z4352" s="42" t="str">
        <f>+IF(Tabla2[[#This Row],[Nro. DNI / CE]]="","Corregir",IF(LEN(Tabla2[[#This Row],[Nro. DNI / CE]])&gt;=8,"OK","Corregir"))</f>
        <v>Corregir</v>
      </c>
      <c r="AA4352" s="42">
        <f>COUNTIF(Tabla2[APELLIDOS Y NOMBRES],Tabla2[[#This Row],[APELLIDOS Y NOMBRES]])</f>
        <v>0</v>
      </c>
      <c r="AB4352" s="42">
        <f>IF(Tabla2[[#This Row],[Trabajador]]&gt;1,1/Tabla2[[#This Row],[Trabajador]],Tabla2[[#This Row],[Trabajador]])</f>
        <v>0</v>
      </c>
      <c r="AC4352" t="str">
        <f>+IFERROR(IF(Tabla2[[#This Row],[FECHA CESE/BAJA]]="","No Aplica",IF(AND(MONTH(Tabla2[[#This Row],[FECHA CESE/BAJA]])=MONTH(TODAY()-30),YEAR(Tabla2[[#This Row],[FECHA CESE/BAJA]])=YEAR(TODAY())),MONTH(TODAY()-30)&amp;"-"&amp;YEAR(TODAY()),"Borrar")),"No aplica")</f>
        <v>No Aplica</v>
      </c>
      <c r="AD4352" t="str">
        <f>+IFERROR(IF(Tabla2[[#This Row],[FECHA INICIO DE LABORES EN OBRA]]="","No Aplica",IF(AND(MONTH(Tabla2[[#This Row],[FECHA INICIO DE LABORES EN OBRA]])=MONTH(TODAY()-30),YEAR(Tabla2[[#This Row],[FECHA INICIO DE LABORES EN OBRA]])=YEAR(TODAY())),MONTH(TODAY()-30)&amp;"-"&amp;YEAR(TODAY()),"No Aplica")),"No Aplica")</f>
        <v>No Aplica</v>
      </c>
    </row>
    <row r="4353" spans="1:30" x14ac:dyDescent="0.25">
      <c r="A4353" s="13"/>
      <c r="B4353" s="15"/>
      <c r="C4353" s="15"/>
      <c r="D4353" s="15"/>
      <c r="E4353" s="15"/>
      <c r="F4353" s="39"/>
      <c r="G4353" s="15"/>
      <c r="H4353" s="15"/>
      <c r="I4353" s="15"/>
      <c r="J4353" s="15"/>
      <c r="K4353" s="15"/>
      <c r="L4353" s="40"/>
      <c r="M4353" s="39"/>
      <c r="N4353" s="41"/>
      <c r="O4353" s="39"/>
      <c r="P4353" s="40"/>
      <c r="Q4353" s="40"/>
      <c r="R4353" s="40" t="str">
        <f>IFERROR(VLOOKUP(Tabla2[[#This Row],[CONTRATISTA PRNCIPAL]],Hoja1!$L$5:$M$9,2,FALSE),"CJV")</f>
        <v>CJV</v>
      </c>
      <c r="S4353" s="40" t="str">
        <f>IF(Tabla2[[#This Row],[EMPRESA]]=Tabla2[[#This Row],[CONTRATISTA PRNCIPAL]],"Principal","Secundaria")</f>
        <v>Principal</v>
      </c>
      <c r="T4353" s="42">
        <f>IFERROR(1/COUNTIF(Tabla2[CONTRATISTA PRNCIPAL],Tabla2[[#This Row],[CONTRATISTA PRNCIPAL]]),0)</f>
        <v>0</v>
      </c>
      <c r="U4353" s="43" t="str">
        <f>IF(((TODAY()-Tabla2[[#This Row],[FECHA NACIMIENTO]])/365)&lt;18,"Corregir", IF(((TODAY()-Tabla2[[#This Row],[FECHA NACIMIENTO]])/365)&gt;80, "Corregir",ROUNDDOWN(((TODAY()-Tabla2[[#This Row],[FECHA NACIMIENTO]])/365),0)))</f>
        <v>Corregir</v>
      </c>
      <c r="V43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3" s="44" t="str">
        <f>+IF(Tabla2[[#This Row],[Edad]]="Corregir","Corregir","Ok")</f>
        <v>Corregir</v>
      </c>
      <c r="X4353" s="42" t="str">
        <f>+IFERROR(VLOOKUP(Tabla2[[#This Row],[DISTRITO SEGÚN DNI]],Hoja1!$A$2:$B$32,2,FALSE),"No")</f>
        <v>No</v>
      </c>
      <c r="Y4353" s="42" t="str">
        <f>IF(OR(LOWER(Tabla2[[#This Row],[GENERO]])="masculino", LOWER(Tabla2[[#This Row],[GENERO]])="femenino"),"OK","Corregir")</f>
        <v>Corregir</v>
      </c>
      <c r="Z4353" s="42" t="str">
        <f>+IF(Tabla2[[#This Row],[Nro. DNI / CE]]="","Corregir",IF(LEN(Tabla2[[#This Row],[Nro. DNI / CE]])&gt;=8,"OK","Corregir"))</f>
        <v>Corregir</v>
      </c>
      <c r="AA4353" s="42">
        <f>COUNTIF(Tabla2[APELLIDOS Y NOMBRES],Tabla2[[#This Row],[APELLIDOS Y NOMBRES]])</f>
        <v>0</v>
      </c>
      <c r="AB4353" s="42">
        <f>IF(Tabla2[[#This Row],[Trabajador]]&gt;1,1/Tabla2[[#This Row],[Trabajador]],Tabla2[[#This Row],[Trabajador]])</f>
        <v>0</v>
      </c>
      <c r="AC4353" t="str">
        <f>+IFERROR(IF(Tabla2[[#This Row],[FECHA CESE/BAJA]]="","No Aplica",IF(AND(MONTH(Tabla2[[#This Row],[FECHA CESE/BAJA]])=MONTH(TODAY()-30),YEAR(Tabla2[[#This Row],[FECHA CESE/BAJA]])=YEAR(TODAY())),MONTH(TODAY()-30)&amp;"-"&amp;YEAR(TODAY()),"Borrar")),"No aplica")</f>
        <v>No Aplica</v>
      </c>
      <c r="AD4353" t="str">
        <f>+IFERROR(IF(Tabla2[[#This Row],[FECHA INICIO DE LABORES EN OBRA]]="","No Aplica",IF(AND(MONTH(Tabla2[[#This Row],[FECHA INICIO DE LABORES EN OBRA]])=MONTH(TODAY()-30),YEAR(Tabla2[[#This Row],[FECHA INICIO DE LABORES EN OBRA]])=YEAR(TODAY())),MONTH(TODAY()-30)&amp;"-"&amp;YEAR(TODAY()),"No Aplica")),"No Aplica")</f>
        <v>No Aplica</v>
      </c>
    </row>
    <row r="4354" spans="1:30" x14ac:dyDescent="0.25">
      <c r="A4354" s="13"/>
      <c r="B4354" s="15"/>
      <c r="C4354" s="15"/>
      <c r="D4354" s="15"/>
      <c r="E4354" s="15"/>
      <c r="F4354" s="39"/>
      <c r="G4354" s="15"/>
      <c r="H4354" s="15"/>
      <c r="I4354" s="15"/>
      <c r="J4354" s="15"/>
      <c r="K4354" s="15"/>
      <c r="L4354" s="40"/>
      <c r="M4354" s="39"/>
      <c r="N4354" s="41"/>
      <c r="O4354" s="39"/>
      <c r="P4354" s="40"/>
      <c r="Q4354" s="40"/>
      <c r="R4354" s="40" t="str">
        <f>IFERROR(VLOOKUP(Tabla2[[#This Row],[CONTRATISTA PRNCIPAL]],Hoja1!$L$5:$M$9,2,FALSE),"CJV")</f>
        <v>CJV</v>
      </c>
      <c r="S4354" s="40" t="str">
        <f>IF(Tabla2[[#This Row],[EMPRESA]]=Tabla2[[#This Row],[CONTRATISTA PRNCIPAL]],"Principal","Secundaria")</f>
        <v>Principal</v>
      </c>
      <c r="T4354" s="42">
        <f>IFERROR(1/COUNTIF(Tabla2[CONTRATISTA PRNCIPAL],Tabla2[[#This Row],[CONTRATISTA PRNCIPAL]]),0)</f>
        <v>0</v>
      </c>
      <c r="U4354" s="43" t="str">
        <f>IF(((TODAY()-Tabla2[[#This Row],[FECHA NACIMIENTO]])/365)&lt;18,"Corregir", IF(((TODAY()-Tabla2[[#This Row],[FECHA NACIMIENTO]])/365)&gt;80, "Corregir",ROUNDDOWN(((TODAY()-Tabla2[[#This Row],[FECHA NACIMIENTO]])/365),0)))</f>
        <v>Corregir</v>
      </c>
      <c r="V43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4" s="44" t="str">
        <f>+IF(Tabla2[[#This Row],[Edad]]="Corregir","Corregir","Ok")</f>
        <v>Corregir</v>
      </c>
      <c r="X4354" s="42" t="str">
        <f>+IFERROR(VLOOKUP(Tabla2[[#This Row],[DISTRITO SEGÚN DNI]],Hoja1!$A$2:$B$32,2,FALSE),"No")</f>
        <v>No</v>
      </c>
      <c r="Y4354" s="42" t="str">
        <f>IF(OR(LOWER(Tabla2[[#This Row],[GENERO]])="masculino", LOWER(Tabla2[[#This Row],[GENERO]])="femenino"),"OK","Corregir")</f>
        <v>Corregir</v>
      </c>
      <c r="Z4354" s="42" t="str">
        <f>+IF(Tabla2[[#This Row],[Nro. DNI / CE]]="","Corregir",IF(LEN(Tabla2[[#This Row],[Nro. DNI / CE]])&gt;=8,"OK","Corregir"))</f>
        <v>Corregir</v>
      </c>
      <c r="AA4354" s="42">
        <f>COUNTIF(Tabla2[APELLIDOS Y NOMBRES],Tabla2[[#This Row],[APELLIDOS Y NOMBRES]])</f>
        <v>0</v>
      </c>
      <c r="AB4354" s="42">
        <f>IF(Tabla2[[#This Row],[Trabajador]]&gt;1,1/Tabla2[[#This Row],[Trabajador]],Tabla2[[#This Row],[Trabajador]])</f>
        <v>0</v>
      </c>
      <c r="AC4354" t="str">
        <f>+IFERROR(IF(Tabla2[[#This Row],[FECHA CESE/BAJA]]="","No Aplica",IF(AND(MONTH(Tabla2[[#This Row],[FECHA CESE/BAJA]])=MONTH(TODAY()-30),YEAR(Tabla2[[#This Row],[FECHA CESE/BAJA]])=YEAR(TODAY())),MONTH(TODAY()-30)&amp;"-"&amp;YEAR(TODAY()),"Borrar")),"No aplica")</f>
        <v>No Aplica</v>
      </c>
      <c r="AD4354" t="str">
        <f>+IFERROR(IF(Tabla2[[#This Row],[FECHA INICIO DE LABORES EN OBRA]]="","No Aplica",IF(AND(MONTH(Tabla2[[#This Row],[FECHA INICIO DE LABORES EN OBRA]])=MONTH(TODAY()-30),YEAR(Tabla2[[#This Row],[FECHA INICIO DE LABORES EN OBRA]])=YEAR(TODAY())),MONTH(TODAY()-30)&amp;"-"&amp;YEAR(TODAY()),"No Aplica")),"No Aplica")</f>
        <v>No Aplica</v>
      </c>
    </row>
    <row r="4355" spans="1:30" x14ac:dyDescent="0.25">
      <c r="A4355" s="13"/>
      <c r="B4355" s="15"/>
      <c r="C4355" s="15"/>
      <c r="D4355" s="15"/>
      <c r="E4355" s="15"/>
      <c r="F4355" s="39"/>
      <c r="G4355" s="15"/>
      <c r="H4355" s="15"/>
      <c r="I4355" s="15"/>
      <c r="J4355" s="15"/>
      <c r="K4355" s="15"/>
      <c r="L4355" s="40"/>
      <c r="M4355" s="39"/>
      <c r="N4355" s="41"/>
      <c r="O4355" s="39"/>
      <c r="P4355" s="40"/>
      <c r="Q4355" s="40"/>
      <c r="R4355" s="40" t="str">
        <f>IFERROR(VLOOKUP(Tabla2[[#This Row],[CONTRATISTA PRNCIPAL]],Hoja1!$L$5:$M$9,2,FALSE),"CJV")</f>
        <v>CJV</v>
      </c>
      <c r="S4355" s="40" t="str">
        <f>IF(Tabla2[[#This Row],[EMPRESA]]=Tabla2[[#This Row],[CONTRATISTA PRNCIPAL]],"Principal","Secundaria")</f>
        <v>Principal</v>
      </c>
      <c r="T4355" s="42">
        <f>IFERROR(1/COUNTIF(Tabla2[CONTRATISTA PRNCIPAL],Tabla2[[#This Row],[CONTRATISTA PRNCIPAL]]),0)</f>
        <v>0</v>
      </c>
      <c r="U4355" s="43" t="str">
        <f>IF(((TODAY()-Tabla2[[#This Row],[FECHA NACIMIENTO]])/365)&lt;18,"Corregir", IF(((TODAY()-Tabla2[[#This Row],[FECHA NACIMIENTO]])/365)&gt;80, "Corregir",ROUNDDOWN(((TODAY()-Tabla2[[#This Row],[FECHA NACIMIENTO]])/365),0)))</f>
        <v>Corregir</v>
      </c>
      <c r="V43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5" s="44" t="str">
        <f>+IF(Tabla2[[#This Row],[Edad]]="Corregir","Corregir","Ok")</f>
        <v>Corregir</v>
      </c>
      <c r="X4355" s="42" t="str">
        <f>+IFERROR(VLOOKUP(Tabla2[[#This Row],[DISTRITO SEGÚN DNI]],Hoja1!$A$2:$B$32,2,FALSE),"No")</f>
        <v>No</v>
      </c>
      <c r="Y4355" s="42" t="str">
        <f>IF(OR(LOWER(Tabla2[[#This Row],[GENERO]])="masculino", LOWER(Tabla2[[#This Row],[GENERO]])="femenino"),"OK","Corregir")</f>
        <v>Corregir</v>
      </c>
      <c r="Z4355" s="42" t="str">
        <f>+IF(Tabla2[[#This Row],[Nro. DNI / CE]]="","Corregir",IF(LEN(Tabla2[[#This Row],[Nro. DNI / CE]])&gt;=8,"OK","Corregir"))</f>
        <v>Corregir</v>
      </c>
      <c r="AA4355" s="42">
        <f>COUNTIF(Tabla2[APELLIDOS Y NOMBRES],Tabla2[[#This Row],[APELLIDOS Y NOMBRES]])</f>
        <v>0</v>
      </c>
      <c r="AB4355" s="42">
        <f>IF(Tabla2[[#This Row],[Trabajador]]&gt;1,1/Tabla2[[#This Row],[Trabajador]],Tabla2[[#This Row],[Trabajador]])</f>
        <v>0</v>
      </c>
      <c r="AC4355" t="str">
        <f>+IFERROR(IF(Tabla2[[#This Row],[FECHA CESE/BAJA]]="","No Aplica",IF(AND(MONTH(Tabla2[[#This Row],[FECHA CESE/BAJA]])=MONTH(TODAY()-30),YEAR(Tabla2[[#This Row],[FECHA CESE/BAJA]])=YEAR(TODAY())),MONTH(TODAY()-30)&amp;"-"&amp;YEAR(TODAY()),"Borrar")),"No aplica")</f>
        <v>No Aplica</v>
      </c>
      <c r="AD4355" t="str">
        <f>+IFERROR(IF(Tabla2[[#This Row],[FECHA INICIO DE LABORES EN OBRA]]="","No Aplica",IF(AND(MONTH(Tabla2[[#This Row],[FECHA INICIO DE LABORES EN OBRA]])=MONTH(TODAY()-30),YEAR(Tabla2[[#This Row],[FECHA INICIO DE LABORES EN OBRA]])=YEAR(TODAY())),MONTH(TODAY()-30)&amp;"-"&amp;YEAR(TODAY()),"No Aplica")),"No Aplica")</f>
        <v>No Aplica</v>
      </c>
    </row>
    <row r="4356" spans="1:30" x14ac:dyDescent="0.25">
      <c r="A4356" s="13"/>
      <c r="B4356" s="15"/>
      <c r="C4356" s="15"/>
      <c r="D4356" s="15"/>
      <c r="E4356" s="15"/>
      <c r="F4356" s="39"/>
      <c r="G4356" s="15"/>
      <c r="H4356" s="15"/>
      <c r="I4356" s="15"/>
      <c r="J4356" s="15"/>
      <c r="K4356" s="15"/>
      <c r="L4356" s="40"/>
      <c r="M4356" s="39"/>
      <c r="N4356" s="41"/>
      <c r="O4356" s="39"/>
      <c r="P4356" s="40"/>
      <c r="Q4356" s="40"/>
      <c r="R4356" s="40" t="str">
        <f>IFERROR(VLOOKUP(Tabla2[[#This Row],[CONTRATISTA PRNCIPAL]],Hoja1!$L$5:$M$9,2,FALSE),"CJV")</f>
        <v>CJV</v>
      </c>
      <c r="S4356" s="40" t="str">
        <f>IF(Tabla2[[#This Row],[EMPRESA]]=Tabla2[[#This Row],[CONTRATISTA PRNCIPAL]],"Principal","Secundaria")</f>
        <v>Principal</v>
      </c>
      <c r="T4356" s="42">
        <f>IFERROR(1/COUNTIF(Tabla2[CONTRATISTA PRNCIPAL],Tabla2[[#This Row],[CONTRATISTA PRNCIPAL]]),0)</f>
        <v>0</v>
      </c>
      <c r="U4356" s="43" t="str">
        <f>IF(((TODAY()-Tabla2[[#This Row],[FECHA NACIMIENTO]])/365)&lt;18,"Corregir", IF(((TODAY()-Tabla2[[#This Row],[FECHA NACIMIENTO]])/365)&gt;80, "Corregir",ROUNDDOWN(((TODAY()-Tabla2[[#This Row],[FECHA NACIMIENTO]])/365),0)))</f>
        <v>Corregir</v>
      </c>
      <c r="V43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6" s="44" t="str">
        <f>+IF(Tabla2[[#This Row],[Edad]]="Corregir","Corregir","Ok")</f>
        <v>Corregir</v>
      </c>
      <c r="X4356" s="42" t="str">
        <f>+IFERROR(VLOOKUP(Tabla2[[#This Row],[DISTRITO SEGÚN DNI]],Hoja1!$A$2:$B$32,2,FALSE),"No")</f>
        <v>No</v>
      </c>
      <c r="Y4356" s="42" t="str">
        <f>IF(OR(LOWER(Tabla2[[#This Row],[GENERO]])="masculino", LOWER(Tabla2[[#This Row],[GENERO]])="femenino"),"OK","Corregir")</f>
        <v>Corregir</v>
      </c>
      <c r="Z4356" s="42" t="str">
        <f>+IF(Tabla2[[#This Row],[Nro. DNI / CE]]="","Corregir",IF(LEN(Tabla2[[#This Row],[Nro. DNI / CE]])&gt;=8,"OK","Corregir"))</f>
        <v>Corregir</v>
      </c>
      <c r="AA4356" s="42">
        <f>COUNTIF(Tabla2[APELLIDOS Y NOMBRES],Tabla2[[#This Row],[APELLIDOS Y NOMBRES]])</f>
        <v>0</v>
      </c>
      <c r="AB4356" s="42">
        <f>IF(Tabla2[[#This Row],[Trabajador]]&gt;1,1/Tabla2[[#This Row],[Trabajador]],Tabla2[[#This Row],[Trabajador]])</f>
        <v>0</v>
      </c>
      <c r="AC4356" t="str">
        <f>+IFERROR(IF(Tabla2[[#This Row],[FECHA CESE/BAJA]]="","No Aplica",IF(AND(MONTH(Tabla2[[#This Row],[FECHA CESE/BAJA]])=MONTH(TODAY()-30),YEAR(Tabla2[[#This Row],[FECHA CESE/BAJA]])=YEAR(TODAY())),MONTH(TODAY()-30)&amp;"-"&amp;YEAR(TODAY()),"Borrar")),"No aplica")</f>
        <v>No Aplica</v>
      </c>
      <c r="AD4356" t="str">
        <f>+IFERROR(IF(Tabla2[[#This Row],[FECHA INICIO DE LABORES EN OBRA]]="","No Aplica",IF(AND(MONTH(Tabla2[[#This Row],[FECHA INICIO DE LABORES EN OBRA]])=MONTH(TODAY()-30),YEAR(Tabla2[[#This Row],[FECHA INICIO DE LABORES EN OBRA]])=YEAR(TODAY())),MONTH(TODAY()-30)&amp;"-"&amp;YEAR(TODAY()),"No Aplica")),"No Aplica")</f>
        <v>No Aplica</v>
      </c>
    </row>
    <row r="4357" spans="1:30" x14ac:dyDescent="0.25">
      <c r="A4357" s="13"/>
      <c r="B4357" s="15"/>
      <c r="C4357" s="15"/>
      <c r="D4357" s="15"/>
      <c r="E4357" s="15"/>
      <c r="F4357" s="39"/>
      <c r="G4357" s="15"/>
      <c r="H4357" s="15"/>
      <c r="I4357" s="15"/>
      <c r="J4357" s="15"/>
      <c r="K4357" s="15"/>
      <c r="L4357" s="40"/>
      <c r="M4357" s="39"/>
      <c r="N4357" s="41"/>
      <c r="O4357" s="39"/>
      <c r="P4357" s="40"/>
      <c r="Q4357" s="40"/>
      <c r="R4357" s="40" t="str">
        <f>IFERROR(VLOOKUP(Tabla2[[#This Row],[CONTRATISTA PRNCIPAL]],Hoja1!$L$5:$M$9,2,FALSE),"CJV")</f>
        <v>CJV</v>
      </c>
      <c r="S4357" s="40" t="str">
        <f>IF(Tabla2[[#This Row],[EMPRESA]]=Tabla2[[#This Row],[CONTRATISTA PRNCIPAL]],"Principal","Secundaria")</f>
        <v>Principal</v>
      </c>
      <c r="T4357" s="42">
        <f>IFERROR(1/COUNTIF(Tabla2[CONTRATISTA PRNCIPAL],Tabla2[[#This Row],[CONTRATISTA PRNCIPAL]]),0)</f>
        <v>0</v>
      </c>
      <c r="U4357" s="43" t="str">
        <f>IF(((TODAY()-Tabla2[[#This Row],[FECHA NACIMIENTO]])/365)&lt;18,"Corregir", IF(((TODAY()-Tabla2[[#This Row],[FECHA NACIMIENTO]])/365)&gt;80, "Corregir",ROUNDDOWN(((TODAY()-Tabla2[[#This Row],[FECHA NACIMIENTO]])/365),0)))</f>
        <v>Corregir</v>
      </c>
      <c r="V43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7" s="44" t="str">
        <f>+IF(Tabla2[[#This Row],[Edad]]="Corregir","Corregir","Ok")</f>
        <v>Corregir</v>
      </c>
      <c r="X4357" s="42" t="str">
        <f>+IFERROR(VLOOKUP(Tabla2[[#This Row],[DISTRITO SEGÚN DNI]],Hoja1!$A$2:$B$32,2,FALSE),"No")</f>
        <v>No</v>
      </c>
      <c r="Y4357" s="42" t="str">
        <f>IF(OR(LOWER(Tabla2[[#This Row],[GENERO]])="masculino", LOWER(Tabla2[[#This Row],[GENERO]])="femenino"),"OK","Corregir")</f>
        <v>Corregir</v>
      </c>
      <c r="Z4357" s="42" t="str">
        <f>+IF(Tabla2[[#This Row],[Nro. DNI / CE]]="","Corregir",IF(LEN(Tabla2[[#This Row],[Nro. DNI / CE]])&gt;=8,"OK","Corregir"))</f>
        <v>Corregir</v>
      </c>
      <c r="AA4357" s="42">
        <f>COUNTIF(Tabla2[APELLIDOS Y NOMBRES],Tabla2[[#This Row],[APELLIDOS Y NOMBRES]])</f>
        <v>0</v>
      </c>
      <c r="AB4357" s="42">
        <f>IF(Tabla2[[#This Row],[Trabajador]]&gt;1,1/Tabla2[[#This Row],[Trabajador]],Tabla2[[#This Row],[Trabajador]])</f>
        <v>0</v>
      </c>
      <c r="AC4357" t="str">
        <f>+IFERROR(IF(Tabla2[[#This Row],[FECHA CESE/BAJA]]="","No Aplica",IF(AND(MONTH(Tabla2[[#This Row],[FECHA CESE/BAJA]])=MONTH(TODAY()-30),YEAR(Tabla2[[#This Row],[FECHA CESE/BAJA]])=YEAR(TODAY())),MONTH(TODAY()-30)&amp;"-"&amp;YEAR(TODAY()),"Borrar")),"No aplica")</f>
        <v>No Aplica</v>
      </c>
      <c r="AD4357" t="str">
        <f>+IFERROR(IF(Tabla2[[#This Row],[FECHA INICIO DE LABORES EN OBRA]]="","No Aplica",IF(AND(MONTH(Tabla2[[#This Row],[FECHA INICIO DE LABORES EN OBRA]])=MONTH(TODAY()-30),YEAR(Tabla2[[#This Row],[FECHA INICIO DE LABORES EN OBRA]])=YEAR(TODAY())),MONTH(TODAY()-30)&amp;"-"&amp;YEAR(TODAY()),"No Aplica")),"No Aplica")</f>
        <v>No Aplica</v>
      </c>
    </row>
    <row r="4358" spans="1:30" x14ac:dyDescent="0.25">
      <c r="A4358" s="13"/>
      <c r="B4358" s="15"/>
      <c r="C4358" s="15"/>
      <c r="D4358" s="15"/>
      <c r="E4358" s="15"/>
      <c r="F4358" s="39"/>
      <c r="G4358" s="15"/>
      <c r="H4358" s="15"/>
      <c r="I4358" s="15"/>
      <c r="J4358" s="15"/>
      <c r="K4358" s="15"/>
      <c r="L4358" s="40"/>
      <c r="M4358" s="39"/>
      <c r="N4358" s="41"/>
      <c r="O4358" s="39"/>
      <c r="P4358" s="40"/>
      <c r="Q4358" s="40"/>
      <c r="R4358" s="40" t="str">
        <f>IFERROR(VLOOKUP(Tabla2[[#This Row],[CONTRATISTA PRNCIPAL]],Hoja1!$L$5:$M$9,2,FALSE),"CJV")</f>
        <v>CJV</v>
      </c>
      <c r="S4358" s="40" t="str">
        <f>IF(Tabla2[[#This Row],[EMPRESA]]=Tabla2[[#This Row],[CONTRATISTA PRNCIPAL]],"Principal","Secundaria")</f>
        <v>Principal</v>
      </c>
      <c r="T4358" s="42">
        <f>IFERROR(1/COUNTIF(Tabla2[CONTRATISTA PRNCIPAL],Tabla2[[#This Row],[CONTRATISTA PRNCIPAL]]),0)</f>
        <v>0</v>
      </c>
      <c r="U4358" s="43" t="str">
        <f>IF(((TODAY()-Tabla2[[#This Row],[FECHA NACIMIENTO]])/365)&lt;18,"Corregir", IF(((TODAY()-Tabla2[[#This Row],[FECHA NACIMIENTO]])/365)&gt;80, "Corregir",ROUNDDOWN(((TODAY()-Tabla2[[#This Row],[FECHA NACIMIENTO]])/365),0)))</f>
        <v>Corregir</v>
      </c>
      <c r="V43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8" s="44" t="str">
        <f>+IF(Tabla2[[#This Row],[Edad]]="Corregir","Corregir","Ok")</f>
        <v>Corregir</v>
      </c>
      <c r="X4358" s="42" t="str">
        <f>+IFERROR(VLOOKUP(Tabla2[[#This Row],[DISTRITO SEGÚN DNI]],Hoja1!$A$2:$B$32,2,FALSE),"No")</f>
        <v>No</v>
      </c>
      <c r="Y4358" s="42" t="str">
        <f>IF(OR(LOWER(Tabla2[[#This Row],[GENERO]])="masculino", LOWER(Tabla2[[#This Row],[GENERO]])="femenino"),"OK","Corregir")</f>
        <v>Corregir</v>
      </c>
      <c r="Z4358" s="42" t="str">
        <f>+IF(Tabla2[[#This Row],[Nro. DNI / CE]]="","Corregir",IF(LEN(Tabla2[[#This Row],[Nro. DNI / CE]])&gt;=8,"OK","Corregir"))</f>
        <v>Corregir</v>
      </c>
      <c r="AA4358" s="42">
        <f>COUNTIF(Tabla2[APELLIDOS Y NOMBRES],Tabla2[[#This Row],[APELLIDOS Y NOMBRES]])</f>
        <v>0</v>
      </c>
      <c r="AB4358" s="42">
        <f>IF(Tabla2[[#This Row],[Trabajador]]&gt;1,1/Tabla2[[#This Row],[Trabajador]],Tabla2[[#This Row],[Trabajador]])</f>
        <v>0</v>
      </c>
      <c r="AC4358" t="str">
        <f>+IFERROR(IF(Tabla2[[#This Row],[FECHA CESE/BAJA]]="","No Aplica",IF(AND(MONTH(Tabla2[[#This Row],[FECHA CESE/BAJA]])=MONTH(TODAY()-30),YEAR(Tabla2[[#This Row],[FECHA CESE/BAJA]])=YEAR(TODAY())),MONTH(TODAY()-30)&amp;"-"&amp;YEAR(TODAY()),"Borrar")),"No aplica")</f>
        <v>No Aplica</v>
      </c>
      <c r="AD4358" t="str">
        <f>+IFERROR(IF(Tabla2[[#This Row],[FECHA INICIO DE LABORES EN OBRA]]="","No Aplica",IF(AND(MONTH(Tabla2[[#This Row],[FECHA INICIO DE LABORES EN OBRA]])=MONTH(TODAY()-30),YEAR(Tabla2[[#This Row],[FECHA INICIO DE LABORES EN OBRA]])=YEAR(TODAY())),MONTH(TODAY()-30)&amp;"-"&amp;YEAR(TODAY()),"No Aplica")),"No Aplica")</f>
        <v>No Aplica</v>
      </c>
    </row>
    <row r="4359" spans="1:30" x14ac:dyDescent="0.25">
      <c r="A4359" s="13"/>
      <c r="B4359" s="15"/>
      <c r="C4359" s="15"/>
      <c r="D4359" s="15"/>
      <c r="E4359" s="15"/>
      <c r="F4359" s="39"/>
      <c r="G4359" s="15"/>
      <c r="H4359" s="15"/>
      <c r="I4359" s="15"/>
      <c r="J4359" s="15"/>
      <c r="K4359" s="15"/>
      <c r="L4359" s="40"/>
      <c r="M4359" s="39"/>
      <c r="N4359" s="41"/>
      <c r="O4359" s="39"/>
      <c r="P4359" s="40"/>
      <c r="Q4359" s="40"/>
      <c r="R4359" s="40" t="str">
        <f>IFERROR(VLOOKUP(Tabla2[[#This Row],[CONTRATISTA PRNCIPAL]],Hoja1!$L$5:$M$9,2,FALSE),"CJV")</f>
        <v>CJV</v>
      </c>
      <c r="S4359" s="40" t="str">
        <f>IF(Tabla2[[#This Row],[EMPRESA]]=Tabla2[[#This Row],[CONTRATISTA PRNCIPAL]],"Principal","Secundaria")</f>
        <v>Principal</v>
      </c>
      <c r="T4359" s="42">
        <f>IFERROR(1/COUNTIF(Tabla2[CONTRATISTA PRNCIPAL],Tabla2[[#This Row],[CONTRATISTA PRNCIPAL]]),0)</f>
        <v>0</v>
      </c>
      <c r="U4359" s="43" t="str">
        <f>IF(((TODAY()-Tabla2[[#This Row],[FECHA NACIMIENTO]])/365)&lt;18,"Corregir", IF(((TODAY()-Tabla2[[#This Row],[FECHA NACIMIENTO]])/365)&gt;80, "Corregir",ROUNDDOWN(((TODAY()-Tabla2[[#This Row],[FECHA NACIMIENTO]])/365),0)))</f>
        <v>Corregir</v>
      </c>
      <c r="V43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59" s="44" t="str">
        <f>+IF(Tabla2[[#This Row],[Edad]]="Corregir","Corregir","Ok")</f>
        <v>Corregir</v>
      </c>
      <c r="X4359" s="42" t="str">
        <f>+IFERROR(VLOOKUP(Tabla2[[#This Row],[DISTRITO SEGÚN DNI]],Hoja1!$A$2:$B$32,2,FALSE),"No")</f>
        <v>No</v>
      </c>
      <c r="Y4359" s="42" t="str">
        <f>IF(OR(LOWER(Tabla2[[#This Row],[GENERO]])="masculino", LOWER(Tabla2[[#This Row],[GENERO]])="femenino"),"OK","Corregir")</f>
        <v>Corregir</v>
      </c>
      <c r="Z4359" s="42" t="str">
        <f>+IF(Tabla2[[#This Row],[Nro. DNI / CE]]="","Corregir",IF(LEN(Tabla2[[#This Row],[Nro. DNI / CE]])&gt;=8,"OK","Corregir"))</f>
        <v>Corregir</v>
      </c>
      <c r="AA4359" s="42">
        <f>COUNTIF(Tabla2[APELLIDOS Y NOMBRES],Tabla2[[#This Row],[APELLIDOS Y NOMBRES]])</f>
        <v>0</v>
      </c>
      <c r="AB4359" s="42">
        <f>IF(Tabla2[[#This Row],[Trabajador]]&gt;1,1/Tabla2[[#This Row],[Trabajador]],Tabla2[[#This Row],[Trabajador]])</f>
        <v>0</v>
      </c>
      <c r="AC4359" t="str">
        <f>+IFERROR(IF(Tabla2[[#This Row],[FECHA CESE/BAJA]]="","No Aplica",IF(AND(MONTH(Tabla2[[#This Row],[FECHA CESE/BAJA]])=MONTH(TODAY()-30),YEAR(Tabla2[[#This Row],[FECHA CESE/BAJA]])=YEAR(TODAY())),MONTH(TODAY()-30)&amp;"-"&amp;YEAR(TODAY()),"Borrar")),"No aplica")</f>
        <v>No Aplica</v>
      </c>
      <c r="AD4359" t="str">
        <f>+IFERROR(IF(Tabla2[[#This Row],[FECHA INICIO DE LABORES EN OBRA]]="","No Aplica",IF(AND(MONTH(Tabla2[[#This Row],[FECHA INICIO DE LABORES EN OBRA]])=MONTH(TODAY()-30),YEAR(Tabla2[[#This Row],[FECHA INICIO DE LABORES EN OBRA]])=YEAR(TODAY())),MONTH(TODAY()-30)&amp;"-"&amp;YEAR(TODAY()),"No Aplica")),"No Aplica")</f>
        <v>No Aplica</v>
      </c>
    </row>
    <row r="4360" spans="1:30" x14ac:dyDescent="0.25">
      <c r="A4360" s="13"/>
      <c r="B4360" s="15"/>
      <c r="C4360" s="15"/>
      <c r="D4360" s="15"/>
      <c r="E4360" s="15"/>
      <c r="F4360" s="39"/>
      <c r="G4360" s="15"/>
      <c r="H4360" s="15"/>
      <c r="I4360" s="15"/>
      <c r="J4360" s="15"/>
      <c r="K4360" s="15"/>
      <c r="L4360" s="40"/>
      <c r="M4360" s="39"/>
      <c r="N4360" s="41"/>
      <c r="O4360" s="39"/>
      <c r="P4360" s="40"/>
      <c r="Q4360" s="40"/>
      <c r="R4360" s="40" t="str">
        <f>IFERROR(VLOOKUP(Tabla2[[#This Row],[CONTRATISTA PRNCIPAL]],Hoja1!$L$5:$M$9,2,FALSE),"CJV")</f>
        <v>CJV</v>
      </c>
      <c r="S4360" s="40" t="str">
        <f>IF(Tabla2[[#This Row],[EMPRESA]]=Tabla2[[#This Row],[CONTRATISTA PRNCIPAL]],"Principal","Secundaria")</f>
        <v>Principal</v>
      </c>
      <c r="T4360" s="42">
        <f>IFERROR(1/COUNTIF(Tabla2[CONTRATISTA PRNCIPAL],Tabla2[[#This Row],[CONTRATISTA PRNCIPAL]]),0)</f>
        <v>0</v>
      </c>
      <c r="U4360" s="43" t="str">
        <f>IF(((TODAY()-Tabla2[[#This Row],[FECHA NACIMIENTO]])/365)&lt;18,"Corregir", IF(((TODAY()-Tabla2[[#This Row],[FECHA NACIMIENTO]])/365)&gt;80, "Corregir",ROUNDDOWN(((TODAY()-Tabla2[[#This Row],[FECHA NACIMIENTO]])/365),0)))</f>
        <v>Corregir</v>
      </c>
      <c r="V43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0" s="44" t="str">
        <f>+IF(Tabla2[[#This Row],[Edad]]="Corregir","Corregir","Ok")</f>
        <v>Corregir</v>
      </c>
      <c r="X4360" s="42" t="str">
        <f>+IFERROR(VLOOKUP(Tabla2[[#This Row],[DISTRITO SEGÚN DNI]],Hoja1!$A$2:$B$32,2,FALSE),"No")</f>
        <v>No</v>
      </c>
      <c r="Y4360" s="42" t="str">
        <f>IF(OR(LOWER(Tabla2[[#This Row],[GENERO]])="masculino", LOWER(Tabla2[[#This Row],[GENERO]])="femenino"),"OK","Corregir")</f>
        <v>Corregir</v>
      </c>
      <c r="Z4360" s="42" t="str">
        <f>+IF(Tabla2[[#This Row],[Nro. DNI / CE]]="","Corregir",IF(LEN(Tabla2[[#This Row],[Nro. DNI / CE]])&gt;=8,"OK","Corregir"))</f>
        <v>Corregir</v>
      </c>
      <c r="AA4360" s="42">
        <f>COUNTIF(Tabla2[APELLIDOS Y NOMBRES],Tabla2[[#This Row],[APELLIDOS Y NOMBRES]])</f>
        <v>0</v>
      </c>
      <c r="AB4360" s="42">
        <f>IF(Tabla2[[#This Row],[Trabajador]]&gt;1,1/Tabla2[[#This Row],[Trabajador]],Tabla2[[#This Row],[Trabajador]])</f>
        <v>0</v>
      </c>
      <c r="AC4360" t="str">
        <f>+IFERROR(IF(Tabla2[[#This Row],[FECHA CESE/BAJA]]="","No Aplica",IF(AND(MONTH(Tabla2[[#This Row],[FECHA CESE/BAJA]])=MONTH(TODAY()-30),YEAR(Tabla2[[#This Row],[FECHA CESE/BAJA]])=YEAR(TODAY())),MONTH(TODAY()-30)&amp;"-"&amp;YEAR(TODAY()),"Borrar")),"No aplica")</f>
        <v>No Aplica</v>
      </c>
      <c r="AD4360" t="str">
        <f>+IFERROR(IF(Tabla2[[#This Row],[FECHA INICIO DE LABORES EN OBRA]]="","No Aplica",IF(AND(MONTH(Tabla2[[#This Row],[FECHA INICIO DE LABORES EN OBRA]])=MONTH(TODAY()-30),YEAR(Tabla2[[#This Row],[FECHA INICIO DE LABORES EN OBRA]])=YEAR(TODAY())),MONTH(TODAY()-30)&amp;"-"&amp;YEAR(TODAY()),"No Aplica")),"No Aplica")</f>
        <v>No Aplica</v>
      </c>
    </row>
    <row r="4361" spans="1:30" x14ac:dyDescent="0.25">
      <c r="A4361" s="13"/>
      <c r="B4361" s="15"/>
      <c r="C4361" s="15"/>
      <c r="D4361" s="15"/>
      <c r="E4361" s="15"/>
      <c r="F4361" s="39"/>
      <c r="G4361" s="15"/>
      <c r="H4361" s="15"/>
      <c r="I4361" s="15"/>
      <c r="J4361" s="15"/>
      <c r="K4361" s="15"/>
      <c r="L4361" s="40"/>
      <c r="M4361" s="39"/>
      <c r="N4361" s="41"/>
      <c r="O4361" s="39"/>
      <c r="P4361" s="40"/>
      <c r="Q4361" s="40"/>
      <c r="R4361" s="40" t="str">
        <f>IFERROR(VLOOKUP(Tabla2[[#This Row],[CONTRATISTA PRNCIPAL]],Hoja1!$L$5:$M$9,2,FALSE),"CJV")</f>
        <v>CJV</v>
      </c>
      <c r="S4361" s="40" t="str">
        <f>IF(Tabla2[[#This Row],[EMPRESA]]=Tabla2[[#This Row],[CONTRATISTA PRNCIPAL]],"Principal","Secundaria")</f>
        <v>Principal</v>
      </c>
      <c r="T4361" s="42">
        <f>IFERROR(1/COUNTIF(Tabla2[CONTRATISTA PRNCIPAL],Tabla2[[#This Row],[CONTRATISTA PRNCIPAL]]),0)</f>
        <v>0</v>
      </c>
      <c r="U4361" s="43" t="str">
        <f>IF(((TODAY()-Tabla2[[#This Row],[FECHA NACIMIENTO]])/365)&lt;18,"Corregir", IF(((TODAY()-Tabla2[[#This Row],[FECHA NACIMIENTO]])/365)&gt;80, "Corregir",ROUNDDOWN(((TODAY()-Tabla2[[#This Row],[FECHA NACIMIENTO]])/365),0)))</f>
        <v>Corregir</v>
      </c>
      <c r="V43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1" s="44" t="str">
        <f>+IF(Tabla2[[#This Row],[Edad]]="Corregir","Corregir","Ok")</f>
        <v>Corregir</v>
      </c>
      <c r="X4361" s="42" t="str">
        <f>+IFERROR(VLOOKUP(Tabla2[[#This Row],[DISTRITO SEGÚN DNI]],Hoja1!$A$2:$B$32,2,FALSE),"No")</f>
        <v>No</v>
      </c>
      <c r="Y4361" s="42" t="str">
        <f>IF(OR(LOWER(Tabla2[[#This Row],[GENERO]])="masculino", LOWER(Tabla2[[#This Row],[GENERO]])="femenino"),"OK","Corregir")</f>
        <v>Corregir</v>
      </c>
      <c r="Z4361" s="42" t="str">
        <f>+IF(Tabla2[[#This Row],[Nro. DNI / CE]]="","Corregir",IF(LEN(Tabla2[[#This Row],[Nro. DNI / CE]])&gt;=8,"OK","Corregir"))</f>
        <v>Corregir</v>
      </c>
      <c r="AA4361" s="42">
        <f>COUNTIF(Tabla2[APELLIDOS Y NOMBRES],Tabla2[[#This Row],[APELLIDOS Y NOMBRES]])</f>
        <v>0</v>
      </c>
      <c r="AB4361" s="42">
        <f>IF(Tabla2[[#This Row],[Trabajador]]&gt;1,1/Tabla2[[#This Row],[Trabajador]],Tabla2[[#This Row],[Trabajador]])</f>
        <v>0</v>
      </c>
      <c r="AC4361" t="str">
        <f>+IFERROR(IF(Tabla2[[#This Row],[FECHA CESE/BAJA]]="","No Aplica",IF(AND(MONTH(Tabla2[[#This Row],[FECHA CESE/BAJA]])=MONTH(TODAY()-30),YEAR(Tabla2[[#This Row],[FECHA CESE/BAJA]])=YEAR(TODAY())),MONTH(TODAY()-30)&amp;"-"&amp;YEAR(TODAY()),"Borrar")),"No aplica")</f>
        <v>No Aplica</v>
      </c>
      <c r="AD4361" t="str">
        <f>+IFERROR(IF(Tabla2[[#This Row],[FECHA INICIO DE LABORES EN OBRA]]="","No Aplica",IF(AND(MONTH(Tabla2[[#This Row],[FECHA INICIO DE LABORES EN OBRA]])=MONTH(TODAY()-30),YEAR(Tabla2[[#This Row],[FECHA INICIO DE LABORES EN OBRA]])=YEAR(TODAY())),MONTH(TODAY()-30)&amp;"-"&amp;YEAR(TODAY()),"No Aplica")),"No Aplica")</f>
        <v>No Aplica</v>
      </c>
    </row>
    <row r="4362" spans="1:30" x14ac:dyDescent="0.25">
      <c r="A4362" s="13"/>
      <c r="B4362" s="15"/>
      <c r="C4362" s="15"/>
      <c r="D4362" s="15"/>
      <c r="E4362" s="15"/>
      <c r="F4362" s="39"/>
      <c r="G4362" s="15"/>
      <c r="H4362" s="15"/>
      <c r="I4362" s="15"/>
      <c r="J4362" s="15"/>
      <c r="K4362" s="15"/>
      <c r="L4362" s="40"/>
      <c r="M4362" s="39"/>
      <c r="N4362" s="41"/>
      <c r="O4362" s="39"/>
      <c r="P4362" s="40"/>
      <c r="Q4362" s="40"/>
      <c r="R4362" s="40" t="str">
        <f>IFERROR(VLOOKUP(Tabla2[[#This Row],[CONTRATISTA PRNCIPAL]],Hoja1!$L$5:$M$9,2,FALSE),"CJV")</f>
        <v>CJV</v>
      </c>
      <c r="S4362" s="40" t="str">
        <f>IF(Tabla2[[#This Row],[EMPRESA]]=Tabla2[[#This Row],[CONTRATISTA PRNCIPAL]],"Principal","Secundaria")</f>
        <v>Principal</v>
      </c>
      <c r="T4362" s="42">
        <f>IFERROR(1/COUNTIF(Tabla2[CONTRATISTA PRNCIPAL],Tabla2[[#This Row],[CONTRATISTA PRNCIPAL]]),0)</f>
        <v>0</v>
      </c>
      <c r="U4362" s="43" t="str">
        <f>IF(((TODAY()-Tabla2[[#This Row],[FECHA NACIMIENTO]])/365)&lt;18,"Corregir", IF(((TODAY()-Tabla2[[#This Row],[FECHA NACIMIENTO]])/365)&gt;80, "Corregir",ROUNDDOWN(((TODAY()-Tabla2[[#This Row],[FECHA NACIMIENTO]])/365),0)))</f>
        <v>Corregir</v>
      </c>
      <c r="V43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2" s="44" t="str">
        <f>+IF(Tabla2[[#This Row],[Edad]]="Corregir","Corregir","Ok")</f>
        <v>Corregir</v>
      </c>
      <c r="X4362" s="42" t="str">
        <f>+IFERROR(VLOOKUP(Tabla2[[#This Row],[DISTRITO SEGÚN DNI]],Hoja1!$A$2:$B$32,2,FALSE),"No")</f>
        <v>No</v>
      </c>
      <c r="Y4362" s="42" t="str">
        <f>IF(OR(LOWER(Tabla2[[#This Row],[GENERO]])="masculino", LOWER(Tabla2[[#This Row],[GENERO]])="femenino"),"OK","Corregir")</f>
        <v>Corregir</v>
      </c>
      <c r="Z4362" s="42" t="str">
        <f>+IF(Tabla2[[#This Row],[Nro. DNI / CE]]="","Corregir",IF(LEN(Tabla2[[#This Row],[Nro. DNI / CE]])&gt;=8,"OK","Corregir"))</f>
        <v>Corregir</v>
      </c>
      <c r="AA4362" s="42">
        <f>COUNTIF(Tabla2[APELLIDOS Y NOMBRES],Tabla2[[#This Row],[APELLIDOS Y NOMBRES]])</f>
        <v>0</v>
      </c>
      <c r="AB4362" s="42">
        <f>IF(Tabla2[[#This Row],[Trabajador]]&gt;1,1/Tabla2[[#This Row],[Trabajador]],Tabla2[[#This Row],[Trabajador]])</f>
        <v>0</v>
      </c>
      <c r="AC4362" t="str">
        <f>+IFERROR(IF(Tabla2[[#This Row],[FECHA CESE/BAJA]]="","No Aplica",IF(AND(MONTH(Tabla2[[#This Row],[FECHA CESE/BAJA]])=MONTH(TODAY()-30),YEAR(Tabla2[[#This Row],[FECHA CESE/BAJA]])=YEAR(TODAY())),MONTH(TODAY()-30)&amp;"-"&amp;YEAR(TODAY()),"Borrar")),"No aplica")</f>
        <v>No Aplica</v>
      </c>
      <c r="AD4362" t="str">
        <f>+IFERROR(IF(Tabla2[[#This Row],[FECHA INICIO DE LABORES EN OBRA]]="","No Aplica",IF(AND(MONTH(Tabla2[[#This Row],[FECHA INICIO DE LABORES EN OBRA]])=MONTH(TODAY()-30),YEAR(Tabla2[[#This Row],[FECHA INICIO DE LABORES EN OBRA]])=YEAR(TODAY())),MONTH(TODAY()-30)&amp;"-"&amp;YEAR(TODAY()),"No Aplica")),"No Aplica")</f>
        <v>No Aplica</v>
      </c>
    </row>
    <row r="4363" spans="1:30" x14ac:dyDescent="0.25">
      <c r="A4363" s="13"/>
      <c r="B4363" s="15"/>
      <c r="C4363" s="15"/>
      <c r="D4363" s="15"/>
      <c r="E4363" s="15"/>
      <c r="F4363" s="39"/>
      <c r="G4363" s="15"/>
      <c r="H4363" s="15"/>
      <c r="I4363" s="15"/>
      <c r="J4363" s="15"/>
      <c r="K4363" s="15"/>
      <c r="L4363" s="40"/>
      <c r="M4363" s="39"/>
      <c r="N4363" s="41"/>
      <c r="O4363" s="39"/>
      <c r="P4363" s="40"/>
      <c r="Q4363" s="40"/>
      <c r="R4363" s="40" t="str">
        <f>IFERROR(VLOOKUP(Tabla2[[#This Row],[CONTRATISTA PRNCIPAL]],Hoja1!$L$5:$M$9,2,FALSE),"CJV")</f>
        <v>CJV</v>
      </c>
      <c r="S4363" s="40" t="str">
        <f>IF(Tabla2[[#This Row],[EMPRESA]]=Tabla2[[#This Row],[CONTRATISTA PRNCIPAL]],"Principal","Secundaria")</f>
        <v>Principal</v>
      </c>
      <c r="T4363" s="42">
        <f>IFERROR(1/COUNTIF(Tabla2[CONTRATISTA PRNCIPAL],Tabla2[[#This Row],[CONTRATISTA PRNCIPAL]]),0)</f>
        <v>0</v>
      </c>
      <c r="U4363" s="43" t="str">
        <f>IF(((TODAY()-Tabla2[[#This Row],[FECHA NACIMIENTO]])/365)&lt;18,"Corregir", IF(((TODAY()-Tabla2[[#This Row],[FECHA NACIMIENTO]])/365)&gt;80, "Corregir",ROUNDDOWN(((TODAY()-Tabla2[[#This Row],[FECHA NACIMIENTO]])/365),0)))</f>
        <v>Corregir</v>
      </c>
      <c r="V43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3" s="44" t="str">
        <f>+IF(Tabla2[[#This Row],[Edad]]="Corregir","Corregir","Ok")</f>
        <v>Corregir</v>
      </c>
      <c r="X4363" s="42" t="str">
        <f>+IFERROR(VLOOKUP(Tabla2[[#This Row],[DISTRITO SEGÚN DNI]],Hoja1!$A$2:$B$32,2,FALSE),"No")</f>
        <v>No</v>
      </c>
      <c r="Y4363" s="42" t="str">
        <f>IF(OR(LOWER(Tabla2[[#This Row],[GENERO]])="masculino", LOWER(Tabla2[[#This Row],[GENERO]])="femenino"),"OK","Corregir")</f>
        <v>Corregir</v>
      </c>
      <c r="Z4363" s="42" t="str">
        <f>+IF(Tabla2[[#This Row],[Nro. DNI / CE]]="","Corregir",IF(LEN(Tabla2[[#This Row],[Nro. DNI / CE]])&gt;=8,"OK","Corregir"))</f>
        <v>Corregir</v>
      </c>
      <c r="AA4363" s="42">
        <f>COUNTIF(Tabla2[APELLIDOS Y NOMBRES],Tabla2[[#This Row],[APELLIDOS Y NOMBRES]])</f>
        <v>0</v>
      </c>
      <c r="AB4363" s="42">
        <f>IF(Tabla2[[#This Row],[Trabajador]]&gt;1,1/Tabla2[[#This Row],[Trabajador]],Tabla2[[#This Row],[Trabajador]])</f>
        <v>0</v>
      </c>
      <c r="AC4363" t="str">
        <f>+IFERROR(IF(Tabla2[[#This Row],[FECHA CESE/BAJA]]="","No Aplica",IF(AND(MONTH(Tabla2[[#This Row],[FECHA CESE/BAJA]])=MONTH(TODAY()-30),YEAR(Tabla2[[#This Row],[FECHA CESE/BAJA]])=YEAR(TODAY())),MONTH(TODAY()-30)&amp;"-"&amp;YEAR(TODAY()),"Borrar")),"No aplica")</f>
        <v>No Aplica</v>
      </c>
      <c r="AD4363" t="str">
        <f>+IFERROR(IF(Tabla2[[#This Row],[FECHA INICIO DE LABORES EN OBRA]]="","No Aplica",IF(AND(MONTH(Tabla2[[#This Row],[FECHA INICIO DE LABORES EN OBRA]])=MONTH(TODAY()-30),YEAR(Tabla2[[#This Row],[FECHA INICIO DE LABORES EN OBRA]])=YEAR(TODAY())),MONTH(TODAY()-30)&amp;"-"&amp;YEAR(TODAY()),"No Aplica")),"No Aplica")</f>
        <v>No Aplica</v>
      </c>
    </row>
    <row r="4364" spans="1:30" x14ac:dyDescent="0.25">
      <c r="A4364" s="13"/>
      <c r="B4364" s="15"/>
      <c r="C4364" s="15"/>
      <c r="D4364" s="15"/>
      <c r="E4364" s="15"/>
      <c r="F4364" s="39"/>
      <c r="G4364" s="15"/>
      <c r="H4364" s="15"/>
      <c r="I4364" s="15"/>
      <c r="J4364" s="15"/>
      <c r="K4364" s="15"/>
      <c r="L4364" s="40"/>
      <c r="M4364" s="39"/>
      <c r="N4364" s="41"/>
      <c r="O4364" s="39"/>
      <c r="P4364" s="40"/>
      <c r="Q4364" s="40"/>
      <c r="R4364" s="40" t="str">
        <f>IFERROR(VLOOKUP(Tabla2[[#This Row],[CONTRATISTA PRNCIPAL]],Hoja1!$L$5:$M$9,2,FALSE),"CJV")</f>
        <v>CJV</v>
      </c>
      <c r="S4364" s="40" t="str">
        <f>IF(Tabla2[[#This Row],[EMPRESA]]=Tabla2[[#This Row],[CONTRATISTA PRNCIPAL]],"Principal","Secundaria")</f>
        <v>Principal</v>
      </c>
      <c r="T4364" s="42">
        <f>IFERROR(1/COUNTIF(Tabla2[CONTRATISTA PRNCIPAL],Tabla2[[#This Row],[CONTRATISTA PRNCIPAL]]),0)</f>
        <v>0</v>
      </c>
      <c r="U4364" s="43" t="str">
        <f>IF(((TODAY()-Tabla2[[#This Row],[FECHA NACIMIENTO]])/365)&lt;18,"Corregir", IF(((TODAY()-Tabla2[[#This Row],[FECHA NACIMIENTO]])/365)&gt;80, "Corregir",ROUNDDOWN(((TODAY()-Tabla2[[#This Row],[FECHA NACIMIENTO]])/365),0)))</f>
        <v>Corregir</v>
      </c>
      <c r="V43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4" s="44" t="str">
        <f>+IF(Tabla2[[#This Row],[Edad]]="Corregir","Corregir","Ok")</f>
        <v>Corregir</v>
      </c>
      <c r="X4364" s="42" t="str">
        <f>+IFERROR(VLOOKUP(Tabla2[[#This Row],[DISTRITO SEGÚN DNI]],Hoja1!$A$2:$B$32,2,FALSE),"No")</f>
        <v>No</v>
      </c>
      <c r="Y4364" s="42" t="str">
        <f>IF(OR(LOWER(Tabla2[[#This Row],[GENERO]])="masculino", LOWER(Tabla2[[#This Row],[GENERO]])="femenino"),"OK","Corregir")</f>
        <v>Corregir</v>
      </c>
      <c r="Z4364" s="42" t="str">
        <f>+IF(Tabla2[[#This Row],[Nro. DNI / CE]]="","Corregir",IF(LEN(Tabla2[[#This Row],[Nro. DNI / CE]])&gt;=8,"OK","Corregir"))</f>
        <v>Corregir</v>
      </c>
      <c r="AA4364" s="42">
        <f>COUNTIF(Tabla2[APELLIDOS Y NOMBRES],Tabla2[[#This Row],[APELLIDOS Y NOMBRES]])</f>
        <v>0</v>
      </c>
      <c r="AB4364" s="42">
        <f>IF(Tabla2[[#This Row],[Trabajador]]&gt;1,1/Tabla2[[#This Row],[Trabajador]],Tabla2[[#This Row],[Trabajador]])</f>
        <v>0</v>
      </c>
      <c r="AC4364" t="str">
        <f>+IFERROR(IF(Tabla2[[#This Row],[FECHA CESE/BAJA]]="","No Aplica",IF(AND(MONTH(Tabla2[[#This Row],[FECHA CESE/BAJA]])=MONTH(TODAY()-30),YEAR(Tabla2[[#This Row],[FECHA CESE/BAJA]])=YEAR(TODAY())),MONTH(TODAY()-30)&amp;"-"&amp;YEAR(TODAY()),"Borrar")),"No aplica")</f>
        <v>No Aplica</v>
      </c>
      <c r="AD4364" t="str">
        <f>+IFERROR(IF(Tabla2[[#This Row],[FECHA INICIO DE LABORES EN OBRA]]="","No Aplica",IF(AND(MONTH(Tabla2[[#This Row],[FECHA INICIO DE LABORES EN OBRA]])=MONTH(TODAY()-30),YEAR(Tabla2[[#This Row],[FECHA INICIO DE LABORES EN OBRA]])=YEAR(TODAY())),MONTH(TODAY()-30)&amp;"-"&amp;YEAR(TODAY()),"No Aplica")),"No Aplica")</f>
        <v>No Aplica</v>
      </c>
    </row>
    <row r="4365" spans="1:30" x14ac:dyDescent="0.25">
      <c r="A4365" s="13"/>
      <c r="B4365" s="15"/>
      <c r="C4365" s="15"/>
      <c r="D4365" s="15"/>
      <c r="E4365" s="15"/>
      <c r="F4365" s="39"/>
      <c r="G4365" s="15"/>
      <c r="H4365" s="15"/>
      <c r="I4365" s="15"/>
      <c r="J4365" s="15"/>
      <c r="K4365" s="15"/>
      <c r="L4365" s="40"/>
      <c r="M4365" s="39"/>
      <c r="N4365" s="41"/>
      <c r="O4365" s="39"/>
      <c r="P4365" s="40"/>
      <c r="Q4365" s="40"/>
      <c r="R4365" s="40" t="str">
        <f>IFERROR(VLOOKUP(Tabla2[[#This Row],[CONTRATISTA PRNCIPAL]],Hoja1!$L$5:$M$9,2,FALSE),"CJV")</f>
        <v>CJV</v>
      </c>
      <c r="S4365" s="40" t="str">
        <f>IF(Tabla2[[#This Row],[EMPRESA]]=Tabla2[[#This Row],[CONTRATISTA PRNCIPAL]],"Principal","Secundaria")</f>
        <v>Principal</v>
      </c>
      <c r="T4365" s="42">
        <f>IFERROR(1/COUNTIF(Tabla2[CONTRATISTA PRNCIPAL],Tabla2[[#This Row],[CONTRATISTA PRNCIPAL]]),0)</f>
        <v>0</v>
      </c>
      <c r="U4365" s="43" t="str">
        <f>IF(((TODAY()-Tabla2[[#This Row],[FECHA NACIMIENTO]])/365)&lt;18,"Corregir", IF(((TODAY()-Tabla2[[#This Row],[FECHA NACIMIENTO]])/365)&gt;80, "Corregir",ROUNDDOWN(((TODAY()-Tabla2[[#This Row],[FECHA NACIMIENTO]])/365),0)))</f>
        <v>Corregir</v>
      </c>
      <c r="V43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5" s="44" t="str">
        <f>+IF(Tabla2[[#This Row],[Edad]]="Corregir","Corregir","Ok")</f>
        <v>Corregir</v>
      </c>
      <c r="X4365" s="42" t="str">
        <f>+IFERROR(VLOOKUP(Tabla2[[#This Row],[DISTRITO SEGÚN DNI]],Hoja1!$A$2:$B$32,2,FALSE),"No")</f>
        <v>No</v>
      </c>
      <c r="Y4365" s="42" t="str">
        <f>IF(OR(LOWER(Tabla2[[#This Row],[GENERO]])="masculino", LOWER(Tabla2[[#This Row],[GENERO]])="femenino"),"OK","Corregir")</f>
        <v>Corregir</v>
      </c>
      <c r="Z4365" s="42" t="str">
        <f>+IF(Tabla2[[#This Row],[Nro. DNI / CE]]="","Corregir",IF(LEN(Tabla2[[#This Row],[Nro. DNI / CE]])&gt;=8,"OK","Corregir"))</f>
        <v>Corregir</v>
      </c>
      <c r="AA4365" s="42">
        <f>COUNTIF(Tabla2[APELLIDOS Y NOMBRES],Tabla2[[#This Row],[APELLIDOS Y NOMBRES]])</f>
        <v>0</v>
      </c>
      <c r="AB4365" s="42">
        <f>IF(Tabla2[[#This Row],[Trabajador]]&gt;1,1/Tabla2[[#This Row],[Trabajador]],Tabla2[[#This Row],[Trabajador]])</f>
        <v>0</v>
      </c>
      <c r="AC4365" t="str">
        <f>+IFERROR(IF(Tabla2[[#This Row],[FECHA CESE/BAJA]]="","No Aplica",IF(AND(MONTH(Tabla2[[#This Row],[FECHA CESE/BAJA]])=MONTH(TODAY()-30),YEAR(Tabla2[[#This Row],[FECHA CESE/BAJA]])=YEAR(TODAY())),MONTH(TODAY()-30)&amp;"-"&amp;YEAR(TODAY()),"Borrar")),"No aplica")</f>
        <v>No Aplica</v>
      </c>
      <c r="AD4365" t="str">
        <f>+IFERROR(IF(Tabla2[[#This Row],[FECHA INICIO DE LABORES EN OBRA]]="","No Aplica",IF(AND(MONTH(Tabla2[[#This Row],[FECHA INICIO DE LABORES EN OBRA]])=MONTH(TODAY()-30),YEAR(Tabla2[[#This Row],[FECHA INICIO DE LABORES EN OBRA]])=YEAR(TODAY())),MONTH(TODAY()-30)&amp;"-"&amp;YEAR(TODAY()),"No Aplica")),"No Aplica")</f>
        <v>No Aplica</v>
      </c>
    </row>
    <row r="4366" spans="1:30" x14ac:dyDescent="0.25">
      <c r="A4366" s="13"/>
      <c r="B4366" s="15"/>
      <c r="C4366" s="15"/>
      <c r="D4366" s="15"/>
      <c r="E4366" s="15"/>
      <c r="F4366" s="39"/>
      <c r="G4366" s="15"/>
      <c r="H4366" s="15"/>
      <c r="I4366" s="15"/>
      <c r="J4366" s="15"/>
      <c r="K4366" s="15"/>
      <c r="L4366" s="40"/>
      <c r="M4366" s="39"/>
      <c r="N4366" s="41"/>
      <c r="O4366" s="39"/>
      <c r="P4366" s="40"/>
      <c r="Q4366" s="40"/>
      <c r="R4366" s="40" t="str">
        <f>IFERROR(VLOOKUP(Tabla2[[#This Row],[CONTRATISTA PRNCIPAL]],Hoja1!$L$5:$M$9,2,FALSE),"CJV")</f>
        <v>CJV</v>
      </c>
      <c r="S4366" s="40" t="str">
        <f>IF(Tabla2[[#This Row],[EMPRESA]]=Tabla2[[#This Row],[CONTRATISTA PRNCIPAL]],"Principal","Secundaria")</f>
        <v>Principal</v>
      </c>
      <c r="T4366" s="42">
        <f>IFERROR(1/COUNTIF(Tabla2[CONTRATISTA PRNCIPAL],Tabla2[[#This Row],[CONTRATISTA PRNCIPAL]]),0)</f>
        <v>0</v>
      </c>
      <c r="U4366" s="43" t="str">
        <f>IF(((TODAY()-Tabla2[[#This Row],[FECHA NACIMIENTO]])/365)&lt;18,"Corregir", IF(((TODAY()-Tabla2[[#This Row],[FECHA NACIMIENTO]])/365)&gt;80, "Corregir",ROUNDDOWN(((TODAY()-Tabla2[[#This Row],[FECHA NACIMIENTO]])/365),0)))</f>
        <v>Corregir</v>
      </c>
      <c r="V43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6" s="44" t="str">
        <f>+IF(Tabla2[[#This Row],[Edad]]="Corregir","Corregir","Ok")</f>
        <v>Corregir</v>
      </c>
      <c r="X4366" s="42" t="str">
        <f>+IFERROR(VLOOKUP(Tabla2[[#This Row],[DISTRITO SEGÚN DNI]],Hoja1!$A$2:$B$32,2,FALSE),"No")</f>
        <v>No</v>
      </c>
      <c r="Y4366" s="42" t="str">
        <f>IF(OR(LOWER(Tabla2[[#This Row],[GENERO]])="masculino", LOWER(Tabla2[[#This Row],[GENERO]])="femenino"),"OK","Corregir")</f>
        <v>Corregir</v>
      </c>
      <c r="Z4366" s="42" t="str">
        <f>+IF(Tabla2[[#This Row],[Nro. DNI / CE]]="","Corregir",IF(LEN(Tabla2[[#This Row],[Nro. DNI / CE]])&gt;=8,"OK","Corregir"))</f>
        <v>Corregir</v>
      </c>
      <c r="AA4366" s="42">
        <f>COUNTIF(Tabla2[APELLIDOS Y NOMBRES],Tabla2[[#This Row],[APELLIDOS Y NOMBRES]])</f>
        <v>0</v>
      </c>
      <c r="AB4366" s="42">
        <f>IF(Tabla2[[#This Row],[Trabajador]]&gt;1,1/Tabla2[[#This Row],[Trabajador]],Tabla2[[#This Row],[Trabajador]])</f>
        <v>0</v>
      </c>
      <c r="AC4366" t="str">
        <f>+IFERROR(IF(Tabla2[[#This Row],[FECHA CESE/BAJA]]="","No Aplica",IF(AND(MONTH(Tabla2[[#This Row],[FECHA CESE/BAJA]])=MONTH(TODAY()-30),YEAR(Tabla2[[#This Row],[FECHA CESE/BAJA]])=YEAR(TODAY())),MONTH(TODAY()-30)&amp;"-"&amp;YEAR(TODAY()),"Borrar")),"No aplica")</f>
        <v>No Aplica</v>
      </c>
      <c r="AD4366" t="str">
        <f>+IFERROR(IF(Tabla2[[#This Row],[FECHA INICIO DE LABORES EN OBRA]]="","No Aplica",IF(AND(MONTH(Tabla2[[#This Row],[FECHA INICIO DE LABORES EN OBRA]])=MONTH(TODAY()-30),YEAR(Tabla2[[#This Row],[FECHA INICIO DE LABORES EN OBRA]])=YEAR(TODAY())),MONTH(TODAY()-30)&amp;"-"&amp;YEAR(TODAY()),"No Aplica")),"No Aplica")</f>
        <v>No Aplica</v>
      </c>
    </row>
    <row r="4367" spans="1:30" x14ac:dyDescent="0.25">
      <c r="A4367" s="13"/>
      <c r="B4367" s="15"/>
      <c r="C4367" s="15"/>
      <c r="D4367" s="15"/>
      <c r="E4367" s="15"/>
      <c r="F4367" s="39"/>
      <c r="G4367" s="15"/>
      <c r="H4367" s="15"/>
      <c r="I4367" s="15"/>
      <c r="J4367" s="15"/>
      <c r="K4367" s="15"/>
      <c r="L4367" s="40"/>
      <c r="M4367" s="39"/>
      <c r="N4367" s="41"/>
      <c r="O4367" s="39"/>
      <c r="P4367" s="40"/>
      <c r="Q4367" s="40"/>
      <c r="R4367" s="40" t="str">
        <f>IFERROR(VLOOKUP(Tabla2[[#This Row],[CONTRATISTA PRNCIPAL]],Hoja1!$L$5:$M$9,2,FALSE),"CJV")</f>
        <v>CJV</v>
      </c>
      <c r="S4367" s="40" t="str">
        <f>IF(Tabla2[[#This Row],[EMPRESA]]=Tabla2[[#This Row],[CONTRATISTA PRNCIPAL]],"Principal","Secundaria")</f>
        <v>Principal</v>
      </c>
      <c r="T4367" s="42">
        <f>IFERROR(1/COUNTIF(Tabla2[CONTRATISTA PRNCIPAL],Tabla2[[#This Row],[CONTRATISTA PRNCIPAL]]),0)</f>
        <v>0</v>
      </c>
      <c r="U4367" s="43" t="str">
        <f>IF(((TODAY()-Tabla2[[#This Row],[FECHA NACIMIENTO]])/365)&lt;18,"Corregir", IF(((TODAY()-Tabla2[[#This Row],[FECHA NACIMIENTO]])/365)&gt;80, "Corregir",ROUNDDOWN(((TODAY()-Tabla2[[#This Row],[FECHA NACIMIENTO]])/365),0)))</f>
        <v>Corregir</v>
      </c>
      <c r="V43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7" s="44" t="str">
        <f>+IF(Tabla2[[#This Row],[Edad]]="Corregir","Corregir","Ok")</f>
        <v>Corregir</v>
      </c>
      <c r="X4367" s="42" t="str">
        <f>+IFERROR(VLOOKUP(Tabla2[[#This Row],[DISTRITO SEGÚN DNI]],Hoja1!$A$2:$B$32,2,FALSE),"No")</f>
        <v>No</v>
      </c>
      <c r="Y4367" s="42" t="str">
        <f>IF(OR(LOWER(Tabla2[[#This Row],[GENERO]])="masculino", LOWER(Tabla2[[#This Row],[GENERO]])="femenino"),"OK","Corregir")</f>
        <v>Corregir</v>
      </c>
      <c r="Z4367" s="42" t="str">
        <f>+IF(Tabla2[[#This Row],[Nro. DNI / CE]]="","Corregir",IF(LEN(Tabla2[[#This Row],[Nro. DNI / CE]])&gt;=8,"OK","Corregir"))</f>
        <v>Corregir</v>
      </c>
      <c r="AA4367" s="42">
        <f>COUNTIF(Tabla2[APELLIDOS Y NOMBRES],Tabla2[[#This Row],[APELLIDOS Y NOMBRES]])</f>
        <v>0</v>
      </c>
      <c r="AB4367" s="42">
        <f>IF(Tabla2[[#This Row],[Trabajador]]&gt;1,1/Tabla2[[#This Row],[Trabajador]],Tabla2[[#This Row],[Trabajador]])</f>
        <v>0</v>
      </c>
      <c r="AC4367" t="str">
        <f>+IFERROR(IF(Tabla2[[#This Row],[FECHA CESE/BAJA]]="","No Aplica",IF(AND(MONTH(Tabla2[[#This Row],[FECHA CESE/BAJA]])=MONTH(TODAY()-30),YEAR(Tabla2[[#This Row],[FECHA CESE/BAJA]])=YEAR(TODAY())),MONTH(TODAY()-30)&amp;"-"&amp;YEAR(TODAY()),"Borrar")),"No aplica")</f>
        <v>No Aplica</v>
      </c>
      <c r="AD4367" t="str">
        <f>+IFERROR(IF(Tabla2[[#This Row],[FECHA INICIO DE LABORES EN OBRA]]="","No Aplica",IF(AND(MONTH(Tabla2[[#This Row],[FECHA INICIO DE LABORES EN OBRA]])=MONTH(TODAY()-30),YEAR(Tabla2[[#This Row],[FECHA INICIO DE LABORES EN OBRA]])=YEAR(TODAY())),MONTH(TODAY()-30)&amp;"-"&amp;YEAR(TODAY()),"No Aplica")),"No Aplica")</f>
        <v>No Aplica</v>
      </c>
    </row>
    <row r="4368" spans="1:30" x14ac:dyDescent="0.25">
      <c r="A4368" s="13"/>
      <c r="B4368" s="15"/>
      <c r="C4368" s="15"/>
      <c r="D4368" s="15"/>
      <c r="E4368" s="15"/>
      <c r="F4368" s="39"/>
      <c r="G4368" s="15"/>
      <c r="H4368" s="15"/>
      <c r="I4368" s="15"/>
      <c r="J4368" s="15"/>
      <c r="K4368" s="15"/>
      <c r="L4368" s="40"/>
      <c r="M4368" s="39"/>
      <c r="N4368" s="41"/>
      <c r="O4368" s="39"/>
      <c r="P4368" s="40"/>
      <c r="Q4368" s="40"/>
      <c r="R4368" s="40" t="str">
        <f>IFERROR(VLOOKUP(Tabla2[[#This Row],[CONTRATISTA PRNCIPAL]],Hoja1!$L$5:$M$9,2,FALSE),"CJV")</f>
        <v>CJV</v>
      </c>
      <c r="S4368" s="40" t="str">
        <f>IF(Tabla2[[#This Row],[EMPRESA]]=Tabla2[[#This Row],[CONTRATISTA PRNCIPAL]],"Principal","Secundaria")</f>
        <v>Principal</v>
      </c>
      <c r="T4368" s="42">
        <f>IFERROR(1/COUNTIF(Tabla2[CONTRATISTA PRNCIPAL],Tabla2[[#This Row],[CONTRATISTA PRNCIPAL]]),0)</f>
        <v>0</v>
      </c>
      <c r="U4368" s="43" t="str">
        <f>IF(((TODAY()-Tabla2[[#This Row],[FECHA NACIMIENTO]])/365)&lt;18,"Corregir", IF(((TODAY()-Tabla2[[#This Row],[FECHA NACIMIENTO]])/365)&gt;80, "Corregir",ROUNDDOWN(((TODAY()-Tabla2[[#This Row],[FECHA NACIMIENTO]])/365),0)))</f>
        <v>Corregir</v>
      </c>
      <c r="V43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8" s="44" t="str">
        <f>+IF(Tabla2[[#This Row],[Edad]]="Corregir","Corregir","Ok")</f>
        <v>Corregir</v>
      </c>
      <c r="X4368" s="42" t="str">
        <f>+IFERROR(VLOOKUP(Tabla2[[#This Row],[DISTRITO SEGÚN DNI]],Hoja1!$A$2:$B$32,2,FALSE),"No")</f>
        <v>No</v>
      </c>
      <c r="Y4368" s="42" t="str">
        <f>IF(OR(LOWER(Tabla2[[#This Row],[GENERO]])="masculino", LOWER(Tabla2[[#This Row],[GENERO]])="femenino"),"OK","Corregir")</f>
        <v>Corregir</v>
      </c>
      <c r="Z4368" s="42" t="str">
        <f>+IF(Tabla2[[#This Row],[Nro. DNI / CE]]="","Corregir",IF(LEN(Tabla2[[#This Row],[Nro. DNI / CE]])&gt;=8,"OK","Corregir"))</f>
        <v>Corregir</v>
      </c>
      <c r="AA4368" s="42">
        <f>COUNTIF(Tabla2[APELLIDOS Y NOMBRES],Tabla2[[#This Row],[APELLIDOS Y NOMBRES]])</f>
        <v>0</v>
      </c>
      <c r="AB4368" s="42">
        <f>IF(Tabla2[[#This Row],[Trabajador]]&gt;1,1/Tabla2[[#This Row],[Trabajador]],Tabla2[[#This Row],[Trabajador]])</f>
        <v>0</v>
      </c>
      <c r="AC4368" t="str">
        <f>+IFERROR(IF(Tabla2[[#This Row],[FECHA CESE/BAJA]]="","No Aplica",IF(AND(MONTH(Tabla2[[#This Row],[FECHA CESE/BAJA]])=MONTH(TODAY()-30),YEAR(Tabla2[[#This Row],[FECHA CESE/BAJA]])=YEAR(TODAY())),MONTH(TODAY()-30)&amp;"-"&amp;YEAR(TODAY()),"Borrar")),"No aplica")</f>
        <v>No Aplica</v>
      </c>
      <c r="AD4368" t="str">
        <f>+IFERROR(IF(Tabla2[[#This Row],[FECHA INICIO DE LABORES EN OBRA]]="","No Aplica",IF(AND(MONTH(Tabla2[[#This Row],[FECHA INICIO DE LABORES EN OBRA]])=MONTH(TODAY()-30),YEAR(Tabla2[[#This Row],[FECHA INICIO DE LABORES EN OBRA]])=YEAR(TODAY())),MONTH(TODAY()-30)&amp;"-"&amp;YEAR(TODAY()),"No Aplica")),"No Aplica")</f>
        <v>No Aplica</v>
      </c>
    </row>
    <row r="4369" spans="1:30" x14ac:dyDescent="0.25">
      <c r="A4369" s="13"/>
      <c r="B4369" s="15"/>
      <c r="C4369" s="15"/>
      <c r="D4369" s="15"/>
      <c r="E4369" s="15"/>
      <c r="F4369" s="39"/>
      <c r="G4369" s="15"/>
      <c r="H4369" s="15"/>
      <c r="I4369" s="15"/>
      <c r="J4369" s="15"/>
      <c r="K4369" s="15"/>
      <c r="L4369" s="40"/>
      <c r="M4369" s="39"/>
      <c r="N4369" s="41"/>
      <c r="O4369" s="39"/>
      <c r="P4369" s="40"/>
      <c r="Q4369" s="40"/>
      <c r="R4369" s="40" t="str">
        <f>IFERROR(VLOOKUP(Tabla2[[#This Row],[CONTRATISTA PRNCIPAL]],Hoja1!$L$5:$M$9,2,FALSE),"CJV")</f>
        <v>CJV</v>
      </c>
      <c r="S4369" s="40" t="str">
        <f>IF(Tabla2[[#This Row],[EMPRESA]]=Tabla2[[#This Row],[CONTRATISTA PRNCIPAL]],"Principal","Secundaria")</f>
        <v>Principal</v>
      </c>
      <c r="T4369" s="42">
        <f>IFERROR(1/COUNTIF(Tabla2[CONTRATISTA PRNCIPAL],Tabla2[[#This Row],[CONTRATISTA PRNCIPAL]]),0)</f>
        <v>0</v>
      </c>
      <c r="U4369" s="43" t="str">
        <f>IF(((TODAY()-Tabla2[[#This Row],[FECHA NACIMIENTO]])/365)&lt;18,"Corregir", IF(((TODAY()-Tabla2[[#This Row],[FECHA NACIMIENTO]])/365)&gt;80, "Corregir",ROUNDDOWN(((TODAY()-Tabla2[[#This Row],[FECHA NACIMIENTO]])/365),0)))</f>
        <v>Corregir</v>
      </c>
      <c r="V43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69" s="44" t="str">
        <f>+IF(Tabla2[[#This Row],[Edad]]="Corregir","Corregir","Ok")</f>
        <v>Corregir</v>
      </c>
      <c r="X4369" s="42" t="str">
        <f>+IFERROR(VLOOKUP(Tabla2[[#This Row],[DISTRITO SEGÚN DNI]],Hoja1!$A$2:$B$32,2,FALSE),"No")</f>
        <v>No</v>
      </c>
      <c r="Y4369" s="42" t="str">
        <f>IF(OR(LOWER(Tabla2[[#This Row],[GENERO]])="masculino", LOWER(Tabla2[[#This Row],[GENERO]])="femenino"),"OK","Corregir")</f>
        <v>Corregir</v>
      </c>
      <c r="Z4369" s="42" t="str">
        <f>+IF(Tabla2[[#This Row],[Nro. DNI / CE]]="","Corregir",IF(LEN(Tabla2[[#This Row],[Nro. DNI / CE]])&gt;=8,"OK","Corregir"))</f>
        <v>Corregir</v>
      </c>
      <c r="AA4369" s="42">
        <f>COUNTIF(Tabla2[APELLIDOS Y NOMBRES],Tabla2[[#This Row],[APELLIDOS Y NOMBRES]])</f>
        <v>0</v>
      </c>
      <c r="AB4369" s="42">
        <f>IF(Tabla2[[#This Row],[Trabajador]]&gt;1,1/Tabla2[[#This Row],[Trabajador]],Tabla2[[#This Row],[Trabajador]])</f>
        <v>0</v>
      </c>
      <c r="AC4369" t="str">
        <f>+IFERROR(IF(Tabla2[[#This Row],[FECHA CESE/BAJA]]="","No Aplica",IF(AND(MONTH(Tabla2[[#This Row],[FECHA CESE/BAJA]])=MONTH(TODAY()-30),YEAR(Tabla2[[#This Row],[FECHA CESE/BAJA]])=YEAR(TODAY())),MONTH(TODAY()-30)&amp;"-"&amp;YEAR(TODAY()),"Borrar")),"No aplica")</f>
        <v>No Aplica</v>
      </c>
      <c r="AD4369" t="str">
        <f>+IFERROR(IF(Tabla2[[#This Row],[FECHA INICIO DE LABORES EN OBRA]]="","No Aplica",IF(AND(MONTH(Tabla2[[#This Row],[FECHA INICIO DE LABORES EN OBRA]])=MONTH(TODAY()-30),YEAR(Tabla2[[#This Row],[FECHA INICIO DE LABORES EN OBRA]])=YEAR(TODAY())),MONTH(TODAY()-30)&amp;"-"&amp;YEAR(TODAY()),"No Aplica")),"No Aplica")</f>
        <v>No Aplica</v>
      </c>
    </row>
    <row r="4370" spans="1:30" x14ac:dyDescent="0.25">
      <c r="A4370" s="13"/>
      <c r="B4370" s="15"/>
      <c r="C4370" s="15"/>
      <c r="D4370" s="15"/>
      <c r="E4370" s="15"/>
      <c r="F4370" s="39"/>
      <c r="G4370" s="15"/>
      <c r="H4370" s="15"/>
      <c r="I4370" s="15"/>
      <c r="J4370" s="15"/>
      <c r="K4370" s="15"/>
      <c r="L4370" s="40"/>
      <c r="M4370" s="39"/>
      <c r="N4370" s="41"/>
      <c r="O4370" s="39"/>
      <c r="P4370" s="40"/>
      <c r="Q4370" s="40"/>
      <c r="R4370" s="40" t="str">
        <f>IFERROR(VLOOKUP(Tabla2[[#This Row],[CONTRATISTA PRNCIPAL]],Hoja1!$L$5:$M$9,2,FALSE),"CJV")</f>
        <v>CJV</v>
      </c>
      <c r="S4370" s="40" t="str">
        <f>IF(Tabla2[[#This Row],[EMPRESA]]=Tabla2[[#This Row],[CONTRATISTA PRNCIPAL]],"Principal","Secundaria")</f>
        <v>Principal</v>
      </c>
      <c r="T4370" s="42">
        <f>IFERROR(1/COUNTIF(Tabla2[CONTRATISTA PRNCIPAL],Tabla2[[#This Row],[CONTRATISTA PRNCIPAL]]),0)</f>
        <v>0</v>
      </c>
      <c r="U4370" s="43" t="str">
        <f>IF(((TODAY()-Tabla2[[#This Row],[FECHA NACIMIENTO]])/365)&lt;18,"Corregir", IF(((TODAY()-Tabla2[[#This Row],[FECHA NACIMIENTO]])/365)&gt;80, "Corregir",ROUNDDOWN(((TODAY()-Tabla2[[#This Row],[FECHA NACIMIENTO]])/365),0)))</f>
        <v>Corregir</v>
      </c>
      <c r="V43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0" s="44" t="str">
        <f>+IF(Tabla2[[#This Row],[Edad]]="Corregir","Corregir","Ok")</f>
        <v>Corregir</v>
      </c>
      <c r="X4370" s="42" t="str">
        <f>+IFERROR(VLOOKUP(Tabla2[[#This Row],[DISTRITO SEGÚN DNI]],Hoja1!$A$2:$B$32,2,FALSE),"No")</f>
        <v>No</v>
      </c>
      <c r="Y4370" s="42" t="str">
        <f>IF(OR(LOWER(Tabla2[[#This Row],[GENERO]])="masculino", LOWER(Tabla2[[#This Row],[GENERO]])="femenino"),"OK","Corregir")</f>
        <v>Corregir</v>
      </c>
      <c r="Z4370" s="42" t="str">
        <f>+IF(Tabla2[[#This Row],[Nro. DNI / CE]]="","Corregir",IF(LEN(Tabla2[[#This Row],[Nro. DNI / CE]])&gt;=8,"OK","Corregir"))</f>
        <v>Corregir</v>
      </c>
      <c r="AA4370" s="42">
        <f>COUNTIF(Tabla2[APELLIDOS Y NOMBRES],Tabla2[[#This Row],[APELLIDOS Y NOMBRES]])</f>
        <v>0</v>
      </c>
      <c r="AB4370" s="42">
        <f>IF(Tabla2[[#This Row],[Trabajador]]&gt;1,1/Tabla2[[#This Row],[Trabajador]],Tabla2[[#This Row],[Trabajador]])</f>
        <v>0</v>
      </c>
      <c r="AC4370" t="str">
        <f>+IFERROR(IF(Tabla2[[#This Row],[FECHA CESE/BAJA]]="","No Aplica",IF(AND(MONTH(Tabla2[[#This Row],[FECHA CESE/BAJA]])=MONTH(TODAY()-30),YEAR(Tabla2[[#This Row],[FECHA CESE/BAJA]])=YEAR(TODAY())),MONTH(TODAY()-30)&amp;"-"&amp;YEAR(TODAY()),"Borrar")),"No aplica")</f>
        <v>No Aplica</v>
      </c>
      <c r="AD4370" t="str">
        <f>+IFERROR(IF(Tabla2[[#This Row],[FECHA INICIO DE LABORES EN OBRA]]="","No Aplica",IF(AND(MONTH(Tabla2[[#This Row],[FECHA INICIO DE LABORES EN OBRA]])=MONTH(TODAY()-30),YEAR(Tabla2[[#This Row],[FECHA INICIO DE LABORES EN OBRA]])=YEAR(TODAY())),MONTH(TODAY()-30)&amp;"-"&amp;YEAR(TODAY()),"No Aplica")),"No Aplica")</f>
        <v>No Aplica</v>
      </c>
    </row>
    <row r="4371" spans="1:30" x14ac:dyDescent="0.25">
      <c r="A4371" s="13"/>
      <c r="B4371" s="15"/>
      <c r="C4371" s="15"/>
      <c r="D4371" s="15"/>
      <c r="E4371" s="15"/>
      <c r="F4371" s="39"/>
      <c r="G4371" s="15"/>
      <c r="H4371" s="15"/>
      <c r="I4371" s="15"/>
      <c r="J4371" s="15"/>
      <c r="K4371" s="15"/>
      <c r="L4371" s="40"/>
      <c r="M4371" s="39"/>
      <c r="N4371" s="41"/>
      <c r="O4371" s="39"/>
      <c r="P4371" s="40"/>
      <c r="Q4371" s="40"/>
      <c r="R4371" s="40" t="str">
        <f>IFERROR(VLOOKUP(Tabla2[[#This Row],[CONTRATISTA PRNCIPAL]],Hoja1!$L$5:$M$9,2,FALSE),"CJV")</f>
        <v>CJV</v>
      </c>
      <c r="S4371" s="40" t="str">
        <f>IF(Tabla2[[#This Row],[EMPRESA]]=Tabla2[[#This Row],[CONTRATISTA PRNCIPAL]],"Principal","Secundaria")</f>
        <v>Principal</v>
      </c>
      <c r="T4371" s="42">
        <f>IFERROR(1/COUNTIF(Tabla2[CONTRATISTA PRNCIPAL],Tabla2[[#This Row],[CONTRATISTA PRNCIPAL]]),0)</f>
        <v>0</v>
      </c>
      <c r="U4371" s="43" t="str">
        <f>IF(((TODAY()-Tabla2[[#This Row],[FECHA NACIMIENTO]])/365)&lt;18,"Corregir", IF(((TODAY()-Tabla2[[#This Row],[FECHA NACIMIENTO]])/365)&gt;80, "Corregir",ROUNDDOWN(((TODAY()-Tabla2[[#This Row],[FECHA NACIMIENTO]])/365),0)))</f>
        <v>Corregir</v>
      </c>
      <c r="V43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1" s="44" t="str">
        <f>+IF(Tabla2[[#This Row],[Edad]]="Corregir","Corregir","Ok")</f>
        <v>Corregir</v>
      </c>
      <c r="X4371" s="42" t="str">
        <f>+IFERROR(VLOOKUP(Tabla2[[#This Row],[DISTRITO SEGÚN DNI]],Hoja1!$A$2:$B$32,2,FALSE),"No")</f>
        <v>No</v>
      </c>
      <c r="Y4371" s="42" t="str">
        <f>IF(OR(LOWER(Tabla2[[#This Row],[GENERO]])="masculino", LOWER(Tabla2[[#This Row],[GENERO]])="femenino"),"OK","Corregir")</f>
        <v>Corregir</v>
      </c>
      <c r="Z4371" s="42" t="str">
        <f>+IF(Tabla2[[#This Row],[Nro. DNI / CE]]="","Corregir",IF(LEN(Tabla2[[#This Row],[Nro. DNI / CE]])&gt;=8,"OK","Corregir"))</f>
        <v>Corregir</v>
      </c>
      <c r="AA4371" s="42">
        <f>COUNTIF(Tabla2[APELLIDOS Y NOMBRES],Tabla2[[#This Row],[APELLIDOS Y NOMBRES]])</f>
        <v>0</v>
      </c>
      <c r="AB4371" s="42">
        <f>IF(Tabla2[[#This Row],[Trabajador]]&gt;1,1/Tabla2[[#This Row],[Trabajador]],Tabla2[[#This Row],[Trabajador]])</f>
        <v>0</v>
      </c>
      <c r="AC4371" t="str">
        <f>+IFERROR(IF(Tabla2[[#This Row],[FECHA CESE/BAJA]]="","No Aplica",IF(AND(MONTH(Tabla2[[#This Row],[FECHA CESE/BAJA]])=MONTH(TODAY()-30),YEAR(Tabla2[[#This Row],[FECHA CESE/BAJA]])=YEAR(TODAY())),MONTH(TODAY()-30)&amp;"-"&amp;YEAR(TODAY()),"Borrar")),"No aplica")</f>
        <v>No Aplica</v>
      </c>
      <c r="AD4371" t="str">
        <f>+IFERROR(IF(Tabla2[[#This Row],[FECHA INICIO DE LABORES EN OBRA]]="","No Aplica",IF(AND(MONTH(Tabla2[[#This Row],[FECHA INICIO DE LABORES EN OBRA]])=MONTH(TODAY()-30),YEAR(Tabla2[[#This Row],[FECHA INICIO DE LABORES EN OBRA]])=YEAR(TODAY())),MONTH(TODAY()-30)&amp;"-"&amp;YEAR(TODAY()),"No Aplica")),"No Aplica")</f>
        <v>No Aplica</v>
      </c>
    </row>
    <row r="4372" spans="1:30" x14ac:dyDescent="0.25">
      <c r="A4372" s="13"/>
      <c r="B4372" s="15"/>
      <c r="C4372" s="15"/>
      <c r="D4372" s="15"/>
      <c r="E4372" s="15"/>
      <c r="F4372" s="39"/>
      <c r="G4372" s="15"/>
      <c r="H4372" s="15"/>
      <c r="I4372" s="15"/>
      <c r="J4372" s="15"/>
      <c r="K4372" s="15"/>
      <c r="L4372" s="40"/>
      <c r="M4372" s="39"/>
      <c r="N4372" s="41"/>
      <c r="O4372" s="39"/>
      <c r="P4372" s="40"/>
      <c r="Q4372" s="40"/>
      <c r="R4372" s="40" t="str">
        <f>IFERROR(VLOOKUP(Tabla2[[#This Row],[CONTRATISTA PRNCIPAL]],Hoja1!$L$5:$M$9,2,FALSE),"CJV")</f>
        <v>CJV</v>
      </c>
      <c r="S4372" s="40" t="str">
        <f>IF(Tabla2[[#This Row],[EMPRESA]]=Tabla2[[#This Row],[CONTRATISTA PRNCIPAL]],"Principal","Secundaria")</f>
        <v>Principal</v>
      </c>
      <c r="T4372" s="42">
        <f>IFERROR(1/COUNTIF(Tabla2[CONTRATISTA PRNCIPAL],Tabla2[[#This Row],[CONTRATISTA PRNCIPAL]]),0)</f>
        <v>0</v>
      </c>
      <c r="U4372" s="43" t="str">
        <f>IF(((TODAY()-Tabla2[[#This Row],[FECHA NACIMIENTO]])/365)&lt;18,"Corregir", IF(((TODAY()-Tabla2[[#This Row],[FECHA NACIMIENTO]])/365)&gt;80, "Corregir",ROUNDDOWN(((TODAY()-Tabla2[[#This Row],[FECHA NACIMIENTO]])/365),0)))</f>
        <v>Corregir</v>
      </c>
      <c r="V43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2" s="44" t="str">
        <f>+IF(Tabla2[[#This Row],[Edad]]="Corregir","Corregir","Ok")</f>
        <v>Corregir</v>
      </c>
      <c r="X4372" s="42" t="str">
        <f>+IFERROR(VLOOKUP(Tabla2[[#This Row],[DISTRITO SEGÚN DNI]],Hoja1!$A$2:$B$32,2,FALSE),"No")</f>
        <v>No</v>
      </c>
      <c r="Y4372" s="42" t="str">
        <f>IF(OR(LOWER(Tabla2[[#This Row],[GENERO]])="masculino", LOWER(Tabla2[[#This Row],[GENERO]])="femenino"),"OK","Corregir")</f>
        <v>Corregir</v>
      </c>
      <c r="Z4372" s="42" t="str">
        <f>+IF(Tabla2[[#This Row],[Nro. DNI / CE]]="","Corregir",IF(LEN(Tabla2[[#This Row],[Nro. DNI / CE]])&gt;=8,"OK","Corregir"))</f>
        <v>Corregir</v>
      </c>
      <c r="AA4372" s="42">
        <f>COUNTIF(Tabla2[APELLIDOS Y NOMBRES],Tabla2[[#This Row],[APELLIDOS Y NOMBRES]])</f>
        <v>0</v>
      </c>
      <c r="AB4372" s="42">
        <f>IF(Tabla2[[#This Row],[Trabajador]]&gt;1,1/Tabla2[[#This Row],[Trabajador]],Tabla2[[#This Row],[Trabajador]])</f>
        <v>0</v>
      </c>
      <c r="AC4372" t="str">
        <f>+IFERROR(IF(Tabla2[[#This Row],[FECHA CESE/BAJA]]="","No Aplica",IF(AND(MONTH(Tabla2[[#This Row],[FECHA CESE/BAJA]])=MONTH(TODAY()-30),YEAR(Tabla2[[#This Row],[FECHA CESE/BAJA]])=YEAR(TODAY())),MONTH(TODAY()-30)&amp;"-"&amp;YEAR(TODAY()),"Borrar")),"No aplica")</f>
        <v>No Aplica</v>
      </c>
      <c r="AD4372" t="str">
        <f>+IFERROR(IF(Tabla2[[#This Row],[FECHA INICIO DE LABORES EN OBRA]]="","No Aplica",IF(AND(MONTH(Tabla2[[#This Row],[FECHA INICIO DE LABORES EN OBRA]])=MONTH(TODAY()-30),YEAR(Tabla2[[#This Row],[FECHA INICIO DE LABORES EN OBRA]])=YEAR(TODAY())),MONTH(TODAY()-30)&amp;"-"&amp;YEAR(TODAY()),"No Aplica")),"No Aplica")</f>
        <v>No Aplica</v>
      </c>
    </row>
    <row r="4373" spans="1:30" x14ac:dyDescent="0.25">
      <c r="A4373" s="13"/>
      <c r="B4373" s="15"/>
      <c r="C4373" s="15"/>
      <c r="D4373" s="15"/>
      <c r="E4373" s="15"/>
      <c r="F4373" s="39"/>
      <c r="G4373" s="15"/>
      <c r="H4373" s="15"/>
      <c r="I4373" s="15"/>
      <c r="J4373" s="15"/>
      <c r="K4373" s="15"/>
      <c r="L4373" s="40"/>
      <c r="M4373" s="39"/>
      <c r="N4373" s="41"/>
      <c r="O4373" s="39"/>
      <c r="P4373" s="40"/>
      <c r="Q4373" s="40"/>
      <c r="R4373" s="40" t="str">
        <f>IFERROR(VLOOKUP(Tabla2[[#This Row],[CONTRATISTA PRNCIPAL]],Hoja1!$L$5:$M$9,2,FALSE),"CJV")</f>
        <v>CJV</v>
      </c>
      <c r="S4373" s="40" t="str">
        <f>IF(Tabla2[[#This Row],[EMPRESA]]=Tabla2[[#This Row],[CONTRATISTA PRNCIPAL]],"Principal","Secundaria")</f>
        <v>Principal</v>
      </c>
      <c r="T4373" s="42">
        <f>IFERROR(1/COUNTIF(Tabla2[CONTRATISTA PRNCIPAL],Tabla2[[#This Row],[CONTRATISTA PRNCIPAL]]),0)</f>
        <v>0</v>
      </c>
      <c r="U4373" s="43" t="str">
        <f>IF(((TODAY()-Tabla2[[#This Row],[FECHA NACIMIENTO]])/365)&lt;18,"Corregir", IF(((TODAY()-Tabla2[[#This Row],[FECHA NACIMIENTO]])/365)&gt;80, "Corregir",ROUNDDOWN(((TODAY()-Tabla2[[#This Row],[FECHA NACIMIENTO]])/365),0)))</f>
        <v>Corregir</v>
      </c>
      <c r="V43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3" s="44" t="str">
        <f>+IF(Tabla2[[#This Row],[Edad]]="Corregir","Corregir","Ok")</f>
        <v>Corregir</v>
      </c>
      <c r="X4373" s="42" t="str">
        <f>+IFERROR(VLOOKUP(Tabla2[[#This Row],[DISTRITO SEGÚN DNI]],Hoja1!$A$2:$B$32,2,FALSE),"No")</f>
        <v>No</v>
      </c>
      <c r="Y4373" s="42" t="str">
        <f>IF(OR(LOWER(Tabla2[[#This Row],[GENERO]])="masculino", LOWER(Tabla2[[#This Row],[GENERO]])="femenino"),"OK","Corregir")</f>
        <v>Corregir</v>
      </c>
      <c r="Z4373" s="42" t="str">
        <f>+IF(Tabla2[[#This Row],[Nro. DNI / CE]]="","Corregir",IF(LEN(Tabla2[[#This Row],[Nro. DNI / CE]])&gt;=8,"OK","Corregir"))</f>
        <v>Corregir</v>
      </c>
      <c r="AA4373" s="42">
        <f>COUNTIF(Tabla2[APELLIDOS Y NOMBRES],Tabla2[[#This Row],[APELLIDOS Y NOMBRES]])</f>
        <v>0</v>
      </c>
      <c r="AB4373" s="42">
        <f>IF(Tabla2[[#This Row],[Trabajador]]&gt;1,1/Tabla2[[#This Row],[Trabajador]],Tabla2[[#This Row],[Trabajador]])</f>
        <v>0</v>
      </c>
      <c r="AC4373" t="str">
        <f>+IFERROR(IF(Tabla2[[#This Row],[FECHA CESE/BAJA]]="","No Aplica",IF(AND(MONTH(Tabla2[[#This Row],[FECHA CESE/BAJA]])=MONTH(TODAY()-30),YEAR(Tabla2[[#This Row],[FECHA CESE/BAJA]])=YEAR(TODAY())),MONTH(TODAY()-30)&amp;"-"&amp;YEAR(TODAY()),"Borrar")),"No aplica")</f>
        <v>No Aplica</v>
      </c>
      <c r="AD4373" t="str">
        <f>+IFERROR(IF(Tabla2[[#This Row],[FECHA INICIO DE LABORES EN OBRA]]="","No Aplica",IF(AND(MONTH(Tabla2[[#This Row],[FECHA INICIO DE LABORES EN OBRA]])=MONTH(TODAY()-30),YEAR(Tabla2[[#This Row],[FECHA INICIO DE LABORES EN OBRA]])=YEAR(TODAY())),MONTH(TODAY()-30)&amp;"-"&amp;YEAR(TODAY()),"No Aplica")),"No Aplica")</f>
        <v>No Aplica</v>
      </c>
    </row>
    <row r="4374" spans="1:30" x14ac:dyDescent="0.25">
      <c r="A4374" s="13"/>
      <c r="B4374" s="15"/>
      <c r="C4374" s="15"/>
      <c r="D4374" s="15"/>
      <c r="E4374" s="15"/>
      <c r="F4374" s="39"/>
      <c r="G4374" s="15"/>
      <c r="H4374" s="15"/>
      <c r="I4374" s="15"/>
      <c r="J4374" s="15"/>
      <c r="K4374" s="15"/>
      <c r="L4374" s="40"/>
      <c r="M4374" s="39"/>
      <c r="N4374" s="41"/>
      <c r="O4374" s="39"/>
      <c r="P4374" s="40"/>
      <c r="Q4374" s="40"/>
      <c r="R4374" s="40" t="str">
        <f>IFERROR(VLOOKUP(Tabla2[[#This Row],[CONTRATISTA PRNCIPAL]],Hoja1!$L$5:$M$9,2,FALSE),"CJV")</f>
        <v>CJV</v>
      </c>
      <c r="S4374" s="40" t="str">
        <f>IF(Tabla2[[#This Row],[EMPRESA]]=Tabla2[[#This Row],[CONTRATISTA PRNCIPAL]],"Principal","Secundaria")</f>
        <v>Principal</v>
      </c>
      <c r="T4374" s="42">
        <f>IFERROR(1/COUNTIF(Tabla2[CONTRATISTA PRNCIPAL],Tabla2[[#This Row],[CONTRATISTA PRNCIPAL]]),0)</f>
        <v>0</v>
      </c>
      <c r="U4374" s="43" t="str">
        <f>IF(((TODAY()-Tabla2[[#This Row],[FECHA NACIMIENTO]])/365)&lt;18,"Corregir", IF(((TODAY()-Tabla2[[#This Row],[FECHA NACIMIENTO]])/365)&gt;80, "Corregir",ROUNDDOWN(((TODAY()-Tabla2[[#This Row],[FECHA NACIMIENTO]])/365),0)))</f>
        <v>Corregir</v>
      </c>
      <c r="V43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4" s="44" t="str">
        <f>+IF(Tabla2[[#This Row],[Edad]]="Corregir","Corregir","Ok")</f>
        <v>Corregir</v>
      </c>
      <c r="X4374" s="42" t="str">
        <f>+IFERROR(VLOOKUP(Tabla2[[#This Row],[DISTRITO SEGÚN DNI]],Hoja1!$A$2:$B$32,2,FALSE),"No")</f>
        <v>No</v>
      </c>
      <c r="Y4374" s="42" t="str">
        <f>IF(OR(LOWER(Tabla2[[#This Row],[GENERO]])="masculino", LOWER(Tabla2[[#This Row],[GENERO]])="femenino"),"OK","Corregir")</f>
        <v>Corregir</v>
      </c>
      <c r="Z4374" s="42" t="str">
        <f>+IF(Tabla2[[#This Row],[Nro. DNI / CE]]="","Corregir",IF(LEN(Tabla2[[#This Row],[Nro. DNI / CE]])&gt;=8,"OK","Corregir"))</f>
        <v>Corregir</v>
      </c>
      <c r="AA4374" s="42">
        <f>COUNTIF(Tabla2[APELLIDOS Y NOMBRES],Tabla2[[#This Row],[APELLIDOS Y NOMBRES]])</f>
        <v>0</v>
      </c>
      <c r="AB4374" s="42">
        <f>IF(Tabla2[[#This Row],[Trabajador]]&gt;1,1/Tabla2[[#This Row],[Trabajador]],Tabla2[[#This Row],[Trabajador]])</f>
        <v>0</v>
      </c>
      <c r="AC4374" t="str">
        <f>+IFERROR(IF(Tabla2[[#This Row],[FECHA CESE/BAJA]]="","No Aplica",IF(AND(MONTH(Tabla2[[#This Row],[FECHA CESE/BAJA]])=MONTH(TODAY()-30),YEAR(Tabla2[[#This Row],[FECHA CESE/BAJA]])=YEAR(TODAY())),MONTH(TODAY()-30)&amp;"-"&amp;YEAR(TODAY()),"Borrar")),"No aplica")</f>
        <v>No Aplica</v>
      </c>
      <c r="AD4374" t="str">
        <f>+IFERROR(IF(Tabla2[[#This Row],[FECHA INICIO DE LABORES EN OBRA]]="","No Aplica",IF(AND(MONTH(Tabla2[[#This Row],[FECHA INICIO DE LABORES EN OBRA]])=MONTH(TODAY()-30),YEAR(Tabla2[[#This Row],[FECHA INICIO DE LABORES EN OBRA]])=YEAR(TODAY())),MONTH(TODAY()-30)&amp;"-"&amp;YEAR(TODAY()),"No Aplica")),"No Aplica")</f>
        <v>No Aplica</v>
      </c>
    </row>
    <row r="4375" spans="1:30" x14ac:dyDescent="0.25">
      <c r="A4375" s="13"/>
      <c r="B4375" s="15"/>
      <c r="C4375" s="15"/>
      <c r="D4375" s="15"/>
      <c r="E4375" s="15"/>
      <c r="F4375" s="39"/>
      <c r="G4375" s="15"/>
      <c r="H4375" s="15"/>
      <c r="I4375" s="15"/>
      <c r="J4375" s="15"/>
      <c r="K4375" s="15"/>
      <c r="L4375" s="40"/>
      <c r="M4375" s="39"/>
      <c r="N4375" s="41"/>
      <c r="O4375" s="39"/>
      <c r="P4375" s="40"/>
      <c r="Q4375" s="40"/>
      <c r="R4375" s="40" t="str">
        <f>IFERROR(VLOOKUP(Tabla2[[#This Row],[CONTRATISTA PRNCIPAL]],Hoja1!$L$5:$M$9,2,FALSE),"CJV")</f>
        <v>CJV</v>
      </c>
      <c r="S4375" s="40" t="str">
        <f>IF(Tabla2[[#This Row],[EMPRESA]]=Tabla2[[#This Row],[CONTRATISTA PRNCIPAL]],"Principal","Secundaria")</f>
        <v>Principal</v>
      </c>
      <c r="T4375" s="42">
        <f>IFERROR(1/COUNTIF(Tabla2[CONTRATISTA PRNCIPAL],Tabla2[[#This Row],[CONTRATISTA PRNCIPAL]]),0)</f>
        <v>0</v>
      </c>
      <c r="U4375" s="43" t="str">
        <f>IF(((TODAY()-Tabla2[[#This Row],[FECHA NACIMIENTO]])/365)&lt;18,"Corregir", IF(((TODAY()-Tabla2[[#This Row],[FECHA NACIMIENTO]])/365)&gt;80, "Corregir",ROUNDDOWN(((TODAY()-Tabla2[[#This Row],[FECHA NACIMIENTO]])/365),0)))</f>
        <v>Corregir</v>
      </c>
      <c r="V43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5" s="44" t="str">
        <f>+IF(Tabla2[[#This Row],[Edad]]="Corregir","Corregir","Ok")</f>
        <v>Corregir</v>
      </c>
      <c r="X4375" s="42" t="str">
        <f>+IFERROR(VLOOKUP(Tabla2[[#This Row],[DISTRITO SEGÚN DNI]],Hoja1!$A$2:$B$32,2,FALSE),"No")</f>
        <v>No</v>
      </c>
      <c r="Y4375" s="42" t="str">
        <f>IF(OR(LOWER(Tabla2[[#This Row],[GENERO]])="masculino", LOWER(Tabla2[[#This Row],[GENERO]])="femenino"),"OK","Corregir")</f>
        <v>Corregir</v>
      </c>
      <c r="Z4375" s="42" t="str">
        <f>+IF(Tabla2[[#This Row],[Nro. DNI / CE]]="","Corregir",IF(LEN(Tabla2[[#This Row],[Nro. DNI / CE]])&gt;=8,"OK","Corregir"))</f>
        <v>Corregir</v>
      </c>
      <c r="AA4375" s="42">
        <f>COUNTIF(Tabla2[APELLIDOS Y NOMBRES],Tabla2[[#This Row],[APELLIDOS Y NOMBRES]])</f>
        <v>0</v>
      </c>
      <c r="AB4375" s="42">
        <f>IF(Tabla2[[#This Row],[Trabajador]]&gt;1,1/Tabla2[[#This Row],[Trabajador]],Tabla2[[#This Row],[Trabajador]])</f>
        <v>0</v>
      </c>
      <c r="AC4375" t="str">
        <f>+IFERROR(IF(Tabla2[[#This Row],[FECHA CESE/BAJA]]="","No Aplica",IF(AND(MONTH(Tabla2[[#This Row],[FECHA CESE/BAJA]])=MONTH(TODAY()-30),YEAR(Tabla2[[#This Row],[FECHA CESE/BAJA]])=YEAR(TODAY())),MONTH(TODAY()-30)&amp;"-"&amp;YEAR(TODAY()),"Borrar")),"No aplica")</f>
        <v>No Aplica</v>
      </c>
      <c r="AD4375" t="str">
        <f>+IFERROR(IF(Tabla2[[#This Row],[FECHA INICIO DE LABORES EN OBRA]]="","No Aplica",IF(AND(MONTH(Tabla2[[#This Row],[FECHA INICIO DE LABORES EN OBRA]])=MONTH(TODAY()-30),YEAR(Tabla2[[#This Row],[FECHA INICIO DE LABORES EN OBRA]])=YEAR(TODAY())),MONTH(TODAY()-30)&amp;"-"&amp;YEAR(TODAY()),"No Aplica")),"No Aplica")</f>
        <v>No Aplica</v>
      </c>
    </row>
    <row r="4376" spans="1:30" x14ac:dyDescent="0.25">
      <c r="A4376" s="13"/>
      <c r="B4376" s="15"/>
      <c r="C4376" s="15"/>
      <c r="D4376" s="15"/>
      <c r="E4376" s="15"/>
      <c r="F4376" s="39"/>
      <c r="G4376" s="15"/>
      <c r="H4376" s="15"/>
      <c r="I4376" s="15"/>
      <c r="J4376" s="15"/>
      <c r="K4376" s="15"/>
      <c r="L4376" s="40"/>
      <c r="M4376" s="39"/>
      <c r="N4376" s="41"/>
      <c r="O4376" s="39"/>
      <c r="P4376" s="40"/>
      <c r="Q4376" s="40"/>
      <c r="R4376" s="40" t="str">
        <f>IFERROR(VLOOKUP(Tabla2[[#This Row],[CONTRATISTA PRNCIPAL]],Hoja1!$L$5:$M$9,2,FALSE),"CJV")</f>
        <v>CJV</v>
      </c>
      <c r="S4376" s="40" t="str">
        <f>IF(Tabla2[[#This Row],[EMPRESA]]=Tabla2[[#This Row],[CONTRATISTA PRNCIPAL]],"Principal","Secundaria")</f>
        <v>Principal</v>
      </c>
      <c r="T4376" s="42">
        <f>IFERROR(1/COUNTIF(Tabla2[CONTRATISTA PRNCIPAL],Tabla2[[#This Row],[CONTRATISTA PRNCIPAL]]),0)</f>
        <v>0</v>
      </c>
      <c r="U4376" s="43" t="str">
        <f>IF(((TODAY()-Tabla2[[#This Row],[FECHA NACIMIENTO]])/365)&lt;18,"Corregir", IF(((TODAY()-Tabla2[[#This Row],[FECHA NACIMIENTO]])/365)&gt;80, "Corregir",ROUNDDOWN(((TODAY()-Tabla2[[#This Row],[FECHA NACIMIENTO]])/365),0)))</f>
        <v>Corregir</v>
      </c>
      <c r="V43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6" s="44" t="str">
        <f>+IF(Tabla2[[#This Row],[Edad]]="Corregir","Corregir","Ok")</f>
        <v>Corregir</v>
      </c>
      <c r="X4376" s="42" t="str">
        <f>+IFERROR(VLOOKUP(Tabla2[[#This Row],[DISTRITO SEGÚN DNI]],Hoja1!$A$2:$B$32,2,FALSE),"No")</f>
        <v>No</v>
      </c>
      <c r="Y4376" s="42" t="str">
        <f>IF(OR(LOWER(Tabla2[[#This Row],[GENERO]])="masculino", LOWER(Tabla2[[#This Row],[GENERO]])="femenino"),"OK","Corregir")</f>
        <v>Corregir</v>
      </c>
      <c r="Z4376" s="42" t="str">
        <f>+IF(Tabla2[[#This Row],[Nro. DNI / CE]]="","Corregir",IF(LEN(Tabla2[[#This Row],[Nro. DNI / CE]])&gt;=8,"OK","Corregir"))</f>
        <v>Corregir</v>
      </c>
      <c r="AA4376" s="42">
        <f>COUNTIF(Tabla2[APELLIDOS Y NOMBRES],Tabla2[[#This Row],[APELLIDOS Y NOMBRES]])</f>
        <v>0</v>
      </c>
      <c r="AB4376" s="42">
        <f>IF(Tabla2[[#This Row],[Trabajador]]&gt;1,1/Tabla2[[#This Row],[Trabajador]],Tabla2[[#This Row],[Trabajador]])</f>
        <v>0</v>
      </c>
      <c r="AC4376" t="str">
        <f>+IFERROR(IF(Tabla2[[#This Row],[FECHA CESE/BAJA]]="","No Aplica",IF(AND(MONTH(Tabla2[[#This Row],[FECHA CESE/BAJA]])=MONTH(TODAY()-30),YEAR(Tabla2[[#This Row],[FECHA CESE/BAJA]])=YEAR(TODAY())),MONTH(TODAY()-30)&amp;"-"&amp;YEAR(TODAY()),"Borrar")),"No aplica")</f>
        <v>No Aplica</v>
      </c>
      <c r="AD4376" t="str">
        <f>+IFERROR(IF(Tabla2[[#This Row],[FECHA INICIO DE LABORES EN OBRA]]="","No Aplica",IF(AND(MONTH(Tabla2[[#This Row],[FECHA INICIO DE LABORES EN OBRA]])=MONTH(TODAY()-30),YEAR(Tabla2[[#This Row],[FECHA INICIO DE LABORES EN OBRA]])=YEAR(TODAY())),MONTH(TODAY()-30)&amp;"-"&amp;YEAR(TODAY()),"No Aplica")),"No Aplica")</f>
        <v>No Aplica</v>
      </c>
    </row>
    <row r="4377" spans="1:30" x14ac:dyDescent="0.25">
      <c r="A4377" s="13"/>
      <c r="B4377" s="15"/>
      <c r="C4377" s="15"/>
      <c r="D4377" s="15"/>
      <c r="E4377" s="15"/>
      <c r="F4377" s="39"/>
      <c r="G4377" s="15"/>
      <c r="H4377" s="15"/>
      <c r="I4377" s="15"/>
      <c r="J4377" s="15"/>
      <c r="K4377" s="15"/>
      <c r="L4377" s="40"/>
      <c r="M4377" s="39"/>
      <c r="N4377" s="41"/>
      <c r="O4377" s="39"/>
      <c r="P4377" s="40"/>
      <c r="Q4377" s="40"/>
      <c r="R4377" s="40" t="str">
        <f>IFERROR(VLOOKUP(Tabla2[[#This Row],[CONTRATISTA PRNCIPAL]],Hoja1!$L$5:$M$9,2,FALSE),"CJV")</f>
        <v>CJV</v>
      </c>
      <c r="S4377" s="40" t="str">
        <f>IF(Tabla2[[#This Row],[EMPRESA]]=Tabla2[[#This Row],[CONTRATISTA PRNCIPAL]],"Principal","Secundaria")</f>
        <v>Principal</v>
      </c>
      <c r="T4377" s="42">
        <f>IFERROR(1/COUNTIF(Tabla2[CONTRATISTA PRNCIPAL],Tabla2[[#This Row],[CONTRATISTA PRNCIPAL]]),0)</f>
        <v>0</v>
      </c>
      <c r="U4377" s="43" t="str">
        <f>IF(((TODAY()-Tabla2[[#This Row],[FECHA NACIMIENTO]])/365)&lt;18,"Corregir", IF(((TODAY()-Tabla2[[#This Row],[FECHA NACIMIENTO]])/365)&gt;80, "Corregir",ROUNDDOWN(((TODAY()-Tabla2[[#This Row],[FECHA NACIMIENTO]])/365),0)))</f>
        <v>Corregir</v>
      </c>
      <c r="V43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7" s="44" t="str">
        <f>+IF(Tabla2[[#This Row],[Edad]]="Corregir","Corregir","Ok")</f>
        <v>Corregir</v>
      </c>
      <c r="X4377" s="42" t="str">
        <f>+IFERROR(VLOOKUP(Tabla2[[#This Row],[DISTRITO SEGÚN DNI]],Hoja1!$A$2:$B$32,2,FALSE),"No")</f>
        <v>No</v>
      </c>
      <c r="Y4377" s="42" t="str">
        <f>IF(OR(LOWER(Tabla2[[#This Row],[GENERO]])="masculino", LOWER(Tabla2[[#This Row],[GENERO]])="femenino"),"OK","Corregir")</f>
        <v>Corregir</v>
      </c>
      <c r="Z4377" s="42" t="str">
        <f>+IF(Tabla2[[#This Row],[Nro. DNI / CE]]="","Corregir",IF(LEN(Tabla2[[#This Row],[Nro. DNI / CE]])&gt;=8,"OK","Corregir"))</f>
        <v>Corregir</v>
      </c>
      <c r="AA4377" s="42">
        <f>COUNTIF(Tabla2[APELLIDOS Y NOMBRES],Tabla2[[#This Row],[APELLIDOS Y NOMBRES]])</f>
        <v>0</v>
      </c>
      <c r="AB4377" s="42">
        <f>IF(Tabla2[[#This Row],[Trabajador]]&gt;1,1/Tabla2[[#This Row],[Trabajador]],Tabla2[[#This Row],[Trabajador]])</f>
        <v>0</v>
      </c>
      <c r="AC4377" t="str">
        <f>+IFERROR(IF(Tabla2[[#This Row],[FECHA CESE/BAJA]]="","No Aplica",IF(AND(MONTH(Tabla2[[#This Row],[FECHA CESE/BAJA]])=MONTH(TODAY()-30),YEAR(Tabla2[[#This Row],[FECHA CESE/BAJA]])=YEAR(TODAY())),MONTH(TODAY()-30)&amp;"-"&amp;YEAR(TODAY()),"Borrar")),"No aplica")</f>
        <v>No Aplica</v>
      </c>
      <c r="AD4377" t="str">
        <f>+IFERROR(IF(Tabla2[[#This Row],[FECHA INICIO DE LABORES EN OBRA]]="","No Aplica",IF(AND(MONTH(Tabla2[[#This Row],[FECHA INICIO DE LABORES EN OBRA]])=MONTH(TODAY()-30),YEAR(Tabla2[[#This Row],[FECHA INICIO DE LABORES EN OBRA]])=YEAR(TODAY())),MONTH(TODAY()-30)&amp;"-"&amp;YEAR(TODAY()),"No Aplica")),"No Aplica")</f>
        <v>No Aplica</v>
      </c>
    </row>
    <row r="4378" spans="1:30" x14ac:dyDescent="0.25">
      <c r="A4378" s="13"/>
      <c r="B4378" s="15"/>
      <c r="C4378" s="15"/>
      <c r="D4378" s="15"/>
      <c r="E4378" s="15"/>
      <c r="F4378" s="39"/>
      <c r="G4378" s="15"/>
      <c r="H4378" s="15"/>
      <c r="I4378" s="15"/>
      <c r="J4378" s="15"/>
      <c r="K4378" s="15"/>
      <c r="L4378" s="40"/>
      <c r="M4378" s="39"/>
      <c r="N4378" s="41"/>
      <c r="O4378" s="39"/>
      <c r="P4378" s="40"/>
      <c r="Q4378" s="40"/>
      <c r="R4378" s="40" t="str">
        <f>IFERROR(VLOOKUP(Tabla2[[#This Row],[CONTRATISTA PRNCIPAL]],Hoja1!$L$5:$M$9,2,FALSE),"CJV")</f>
        <v>CJV</v>
      </c>
      <c r="S4378" s="40" t="str">
        <f>IF(Tabla2[[#This Row],[EMPRESA]]=Tabla2[[#This Row],[CONTRATISTA PRNCIPAL]],"Principal","Secundaria")</f>
        <v>Principal</v>
      </c>
      <c r="T4378" s="42">
        <f>IFERROR(1/COUNTIF(Tabla2[CONTRATISTA PRNCIPAL],Tabla2[[#This Row],[CONTRATISTA PRNCIPAL]]),0)</f>
        <v>0</v>
      </c>
      <c r="U4378" s="43" t="str">
        <f>IF(((TODAY()-Tabla2[[#This Row],[FECHA NACIMIENTO]])/365)&lt;18,"Corregir", IF(((TODAY()-Tabla2[[#This Row],[FECHA NACIMIENTO]])/365)&gt;80, "Corregir",ROUNDDOWN(((TODAY()-Tabla2[[#This Row],[FECHA NACIMIENTO]])/365),0)))</f>
        <v>Corregir</v>
      </c>
      <c r="V43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8" s="44" t="str">
        <f>+IF(Tabla2[[#This Row],[Edad]]="Corregir","Corregir","Ok")</f>
        <v>Corregir</v>
      </c>
      <c r="X4378" s="42" t="str">
        <f>+IFERROR(VLOOKUP(Tabla2[[#This Row],[DISTRITO SEGÚN DNI]],Hoja1!$A$2:$B$32,2,FALSE),"No")</f>
        <v>No</v>
      </c>
      <c r="Y4378" s="42" t="str">
        <f>IF(OR(LOWER(Tabla2[[#This Row],[GENERO]])="masculino", LOWER(Tabla2[[#This Row],[GENERO]])="femenino"),"OK","Corregir")</f>
        <v>Corregir</v>
      </c>
      <c r="Z4378" s="42" t="str">
        <f>+IF(Tabla2[[#This Row],[Nro. DNI / CE]]="","Corregir",IF(LEN(Tabla2[[#This Row],[Nro. DNI / CE]])&gt;=8,"OK","Corregir"))</f>
        <v>Corregir</v>
      </c>
      <c r="AA4378" s="42">
        <f>COUNTIF(Tabla2[APELLIDOS Y NOMBRES],Tabla2[[#This Row],[APELLIDOS Y NOMBRES]])</f>
        <v>0</v>
      </c>
      <c r="AB4378" s="42">
        <f>IF(Tabla2[[#This Row],[Trabajador]]&gt;1,1/Tabla2[[#This Row],[Trabajador]],Tabla2[[#This Row],[Trabajador]])</f>
        <v>0</v>
      </c>
      <c r="AC4378" t="str">
        <f>+IFERROR(IF(Tabla2[[#This Row],[FECHA CESE/BAJA]]="","No Aplica",IF(AND(MONTH(Tabla2[[#This Row],[FECHA CESE/BAJA]])=MONTH(TODAY()-30),YEAR(Tabla2[[#This Row],[FECHA CESE/BAJA]])=YEAR(TODAY())),MONTH(TODAY()-30)&amp;"-"&amp;YEAR(TODAY()),"Borrar")),"No aplica")</f>
        <v>No Aplica</v>
      </c>
      <c r="AD4378" t="str">
        <f>+IFERROR(IF(Tabla2[[#This Row],[FECHA INICIO DE LABORES EN OBRA]]="","No Aplica",IF(AND(MONTH(Tabla2[[#This Row],[FECHA INICIO DE LABORES EN OBRA]])=MONTH(TODAY()-30),YEAR(Tabla2[[#This Row],[FECHA INICIO DE LABORES EN OBRA]])=YEAR(TODAY())),MONTH(TODAY()-30)&amp;"-"&amp;YEAR(TODAY()),"No Aplica")),"No Aplica")</f>
        <v>No Aplica</v>
      </c>
    </row>
    <row r="4379" spans="1:30" x14ac:dyDescent="0.25">
      <c r="A4379" s="13"/>
      <c r="B4379" s="15"/>
      <c r="C4379" s="15"/>
      <c r="D4379" s="15"/>
      <c r="E4379" s="15"/>
      <c r="F4379" s="39"/>
      <c r="G4379" s="15"/>
      <c r="H4379" s="15"/>
      <c r="I4379" s="15"/>
      <c r="J4379" s="15"/>
      <c r="K4379" s="15"/>
      <c r="L4379" s="40"/>
      <c r="M4379" s="39"/>
      <c r="N4379" s="41"/>
      <c r="O4379" s="39"/>
      <c r="P4379" s="40"/>
      <c r="Q4379" s="40"/>
      <c r="R4379" s="40" t="str">
        <f>IFERROR(VLOOKUP(Tabla2[[#This Row],[CONTRATISTA PRNCIPAL]],Hoja1!$L$5:$M$9,2,FALSE),"CJV")</f>
        <v>CJV</v>
      </c>
      <c r="S4379" s="40" t="str">
        <f>IF(Tabla2[[#This Row],[EMPRESA]]=Tabla2[[#This Row],[CONTRATISTA PRNCIPAL]],"Principal","Secundaria")</f>
        <v>Principal</v>
      </c>
      <c r="T4379" s="42">
        <f>IFERROR(1/COUNTIF(Tabla2[CONTRATISTA PRNCIPAL],Tabla2[[#This Row],[CONTRATISTA PRNCIPAL]]),0)</f>
        <v>0</v>
      </c>
      <c r="U4379" s="43" t="str">
        <f>IF(((TODAY()-Tabla2[[#This Row],[FECHA NACIMIENTO]])/365)&lt;18,"Corregir", IF(((TODAY()-Tabla2[[#This Row],[FECHA NACIMIENTO]])/365)&gt;80, "Corregir",ROUNDDOWN(((TODAY()-Tabla2[[#This Row],[FECHA NACIMIENTO]])/365),0)))</f>
        <v>Corregir</v>
      </c>
      <c r="V43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79" s="44" t="str">
        <f>+IF(Tabla2[[#This Row],[Edad]]="Corregir","Corregir","Ok")</f>
        <v>Corregir</v>
      </c>
      <c r="X4379" s="42" t="str">
        <f>+IFERROR(VLOOKUP(Tabla2[[#This Row],[DISTRITO SEGÚN DNI]],Hoja1!$A$2:$B$32,2,FALSE),"No")</f>
        <v>No</v>
      </c>
      <c r="Y4379" s="42" t="str">
        <f>IF(OR(LOWER(Tabla2[[#This Row],[GENERO]])="masculino", LOWER(Tabla2[[#This Row],[GENERO]])="femenino"),"OK","Corregir")</f>
        <v>Corregir</v>
      </c>
      <c r="Z4379" s="42" t="str">
        <f>+IF(Tabla2[[#This Row],[Nro. DNI / CE]]="","Corregir",IF(LEN(Tabla2[[#This Row],[Nro. DNI / CE]])&gt;=8,"OK","Corregir"))</f>
        <v>Corregir</v>
      </c>
      <c r="AA4379" s="42">
        <f>COUNTIF(Tabla2[APELLIDOS Y NOMBRES],Tabla2[[#This Row],[APELLIDOS Y NOMBRES]])</f>
        <v>0</v>
      </c>
      <c r="AB4379" s="42">
        <f>IF(Tabla2[[#This Row],[Trabajador]]&gt;1,1/Tabla2[[#This Row],[Trabajador]],Tabla2[[#This Row],[Trabajador]])</f>
        <v>0</v>
      </c>
      <c r="AC4379" t="str">
        <f>+IFERROR(IF(Tabla2[[#This Row],[FECHA CESE/BAJA]]="","No Aplica",IF(AND(MONTH(Tabla2[[#This Row],[FECHA CESE/BAJA]])=MONTH(TODAY()-30),YEAR(Tabla2[[#This Row],[FECHA CESE/BAJA]])=YEAR(TODAY())),MONTH(TODAY()-30)&amp;"-"&amp;YEAR(TODAY()),"Borrar")),"No aplica")</f>
        <v>No Aplica</v>
      </c>
      <c r="AD4379" t="str">
        <f>+IFERROR(IF(Tabla2[[#This Row],[FECHA INICIO DE LABORES EN OBRA]]="","No Aplica",IF(AND(MONTH(Tabla2[[#This Row],[FECHA INICIO DE LABORES EN OBRA]])=MONTH(TODAY()-30),YEAR(Tabla2[[#This Row],[FECHA INICIO DE LABORES EN OBRA]])=YEAR(TODAY())),MONTH(TODAY()-30)&amp;"-"&amp;YEAR(TODAY()),"No Aplica")),"No Aplica")</f>
        <v>No Aplica</v>
      </c>
    </row>
    <row r="4380" spans="1:30" x14ac:dyDescent="0.25">
      <c r="A4380" s="13"/>
      <c r="B4380" s="15"/>
      <c r="C4380" s="15"/>
      <c r="D4380" s="15"/>
      <c r="E4380" s="15"/>
      <c r="F4380" s="39"/>
      <c r="G4380" s="15"/>
      <c r="H4380" s="15"/>
      <c r="I4380" s="15"/>
      <c r="J4380" s="15"/>
      <c r="K4380" s="15"/>
      <c r="L4380" s="40"/>
      <c r="M4380" s="39"/>
      <c r="N4380" s="41"/>
      <c r="O4380" s="39"/>
      <c r="P4380" s="40"/>
      <c r="Q4380" s="40"/>
      <c r="R4380" s="40" t="str">
        <f>IFERROR(VLOOKUP(Tabla2[[#This Row],[CONTRATISTA PRNCIPAL]],Hoja1!$L$5:$M$9,2,FALSE),"CJV")</f>
        <v>CJV</v>
      </c>
      <c r="S4380" s="40" t="str">
        <f>IF(Tabla2[[#This Row],[EMPRESA]]=Tabla2[[#This Row],[CONTRATISTA PRNCIPAL]],"Principal","Secundaria")</f>
        <v>Principal</v>
      </c>
      <c r="T4380" s="42">
        <f>IFERROR(1/COUNTIF(Tabla2[CONTRATISTA PRNCIPAL],Tabla2[[#This Row],[CONTRATISTA PRNCIPAL]]),0)</f>
        <v>0</v>
      </c>
      <c r="U4380" s="43" t="str">
        <f>IF(((TODAY()-Tabla2[[#This Row],[FECHA NACIMIENTO]])/365)&lt;18,"Corregir", IF(((TODAY()-Tabla2[[#This Row],[FECHA NACIMIENTO]])/365)&gt;80, "Corregir",ROUNDDOWN(((TODAY()-Tabla2[[#This Row],[FECHA NACIMIENTO]])/365),0)))</f>
        <v>Corregir</v>
      </c>
      <c r="V43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0" s="44" t="str">
        <f>+IF(Tabla2[[#This Row],[Edad]]="Corregir","Corregir","Ok")</f>
        <v>Corregir</v>
      </c>
      <c r="X4380" s="42" t="str">
        <f>+IFERROR(VLOOKUP(Tabla2[[#This Row],[DISTRITO SEGÚN DNI]],Hoja1!$A$2:$B$32,2,FALSE),"No")</f>
        <v>No</v>
      </c>
      <c r="Y4380" s="42" t="str">
        <f>IF(OR(LOWER(Tabla2[[#This Row],[GENERO]])="masculino", LOWER(Tabla2[[#This Row],[GENERO]])="femenino"),"OK","Corregir")</f>
        <v>Corregir</v>
      </c>
      <c r="Z4380" s="42" t="str">
        <f>+IF(Tabla2[[#This Row],[Nro. DNI / CE]]="","Corregir",IF(LEN(Tabla2[[#This Row],[Nro. DNI / CE]])&gt;=8,"OK","Corregir"))</f>
        <v>Corregir</v>
      </c>
      <c r="AA4380" s="42">
        <f>COUNTIF(Tabla2[APELLIDOS Y NOMBRES],Tabla2[[#This Row],[APELLIDOS Y NOMBRES]])</f>
        <v>0</v>
      </c>
      <c r="AB4380" s="42">
        <f>IF(Tabla2[[#This Row],[Trabajador]]&gt;1,1/Tabla2[[#This Row],[Trabajador]],Tabla2[[#This Row],[Trabajador]])</f>
        <v>0</v>
      </c>
      <c r="AC4380" t="str">
        <f>+IFERROR(IF(Tabla2[[#This Row],[FECHA CESE/BAJA]]="","No Aplica",IF(AND(MONTH(Tabla2[[#This Row],[FECHA CESE/BAJA]])=MONTH(TODAY()-30),YEAR(Tabla2[[#This Row],[FECHA CESE/BAJA]])=YEAR(TODAY())),MONTH(TODAY()-30)&amp;"-"&amp;YEAR(TODAY()),"Borrar")),"No aplica")</f>
        <v>No Aplica</v>
      </c>
      <c r="AD4380" t="str">
        <f>+IFERROR(IF(Tabla2[[#This Row],[FECHA INICIO DE LABORES EN OBRA]]="","No Aplica",IF(AND(MONTH(Tabla2[[#This Row],[FECHA INICIO DE LABORES EN OBRA]])=MONTH(TODAY()-30),YEAR(Tabla2[[#This Row],[FECHA INICIO DE LABORES EN OBRA]])=YEAR(TODAY())),MONTH(TODAY()-30)&amp;"-"&amp;YEAR(TODAY()),"No Aplica")),"No Aplica")</f>
        <v>No Aplica</v>
      </c>
    </row>
    <row r="4381" spans="1:30" x14ac:dyDescent="0.25">
      <c r="A4381" s="13"/>
      <c r="B4381" s="15"/>
      <c r="C4381" s="15"/>
      <c r="D4381" s="15"/>
      <c r="E4381" s="15"/>
      <c r="F4381" s="39"/>
      <c r="G4381" s="15"/>
      <c r="H4381" s="15"/>
      <c r="I4381" s="15"/>
      <c r="J4381" s="15"/>
      <c r="K4381" s="15"/>
      <c r="L4381" s="40"/>
      <c r="M4381" s="39"/>
      <c r="N4381" s="41"/>
      <c r="O4381" s="39"/>
      <c r="P4381" s="40"/>
      <c r="Q4381" s="40"/>
      <c r="R4381" s="40" t="str">
        <f>IFERROR(VLOOKUP(Tabla2[[#This Row],[CONTRATISTA PRNCIPAL]],Hoja1!$L$5:$M$9,2,FALSE),"CJV")</f>
        <v>CJV</v>
      </c>
      <c r="S4381" s="40" t="str">
        <f>IF(Tabla2[[#This Row],[EMPRESA]]=Tabla2[[#This Row],[CONTRATISTA PRNCIPAL]],"Principal","Secundaria")</f>
        <v>Principal</v>
      </c>
      <c r="T4381" s="42">
        <f>IFERROR(1/COUNTIF(Tabla2[CONTRATISTA PRNCIPAL],Tabla2[[#This Row],[CONTRATISTA PRNCIPAL]]),0)</f>
        <v>0</v>
      </c>
      <c r="U4381" s="43" t="str">
        <f>IF(((TODAY()-Tabla2[[#This Row],[FECHA NACIMIENTO]])/365)&lt;18,"Corregir", IF(((TODAY()-Tabla2[[#This Row],[FECHA NACIMIENTO]])/365)&gt;80, "Corregir",ROUNDDOWN(((TODAY()-Tabla2[[#This Row],[FECHA NACIMIENTO]])/365),0)))</f>
        <v>Corregir</v>
      </c>
      <c r="V43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1" s="44" t="str">
        <f>+IF(Tabla2[[#This Row],[Edad]]="Corregir","Corregir","Ok")</f>
        <v>Corregir</v>
      </c>
      <c r="X4381" s="42" t="str">
        <f>+IFERROR(VLOOKUP(Tabla2[[#This Row],[DISTRITO SEGÚN DNI]],Hoja1!$A$2:$B$32,2,FALSE),"No")</f>
        <v>No</v>
      </c>
      <c r="Y4381" s="42" t="str">
        <f>IF(OR(LOWER(Tabla2[[#This Row],[GENERO]])="masculino", LOWER(Tabla2[[#This Row],[GENERO]])="femenino"),"OK","Corregir")</f>
        <v>Corregir</v>
      </c>
      <c r="Z4381" s="42" t="str">
        <f>+IF(Tabla2[[#This Row],[Nro. DNI / CE]]="","Corregir",IF(LEN(Tabla2[[#This Row],[Nro. DNI / CE]])&gt;=8,"OK","Corregir"))</f>
        <v>Corregir</v>
      </c>
      <c r="AA4381" s="42">
        <f>COUNTIF(Tabla2[APELLIDOS Y NOMBRES],Tabla2[[#This Row],[APELLIDOS Y NOMBRES]])</f>
        <v>0</v>
      </c>
      <c r="AB4381" s="42">
        <f>IF(Tabla2[[#This Row],[Trabajador]]&gt;1,1/Tabla2[[#This Row],[Trabajador]],Tabla2[[#This Row],[Trabajador]])</f>
        <v>0</v>
      </c>
      <c r="AC4381" t="str">
        <f>+IFERROR(IF(Tabla2[[#This Row],[FECHA CESE/BAJA]]="","No Aplica",IF(AND(MONTH(Tabla2[[#This Row],[FECHA CESE/BAJA]])=MONTH(TODAY()-30),YEAR(Tabla2[[#This Row],[FECHA CESE/BAJA]])=YEAR(TODAY())),MONTH(TODAY()-30)&amp;"-"&amp;YEAR(TODAY()),"Borrar")),"No aplica")</f>
        <v>No Aplica</v>
      </c>
      <c r="AD4381" t="str">
        <f>+IFERROR(IF(Tabla2[[#This Row],[FECHA INICIO DE LABORES EN OBRA]]="","No Aplica",IF(AND(MONTH(Tabla2[[#This Row],[FECHA INICIO DE LABORES EN OBRA]])=MONTH(TODAY()-30),YEAR(Tabla2[[#This Row],[FECHA INICIO DE LABORES EN OBRA]])=YEAR(TODAY())),MONTH(TODAY()-30)&amp;"-"&amp;YEAR(TODAY()),"No Aplica")),"No Aplica")</f>
        <v>No Aplica</v>
      </c>
    </row>
    <row r="4382" spans="1:30" x14ac:dyDescent="0.25">
      <c r="A4382" s="13"/>
      <c r="B4382" s="15"/>
      <c r="C4382" s="15"/>
      <c r="D4382" s="15"/>
      <c r="E4382" s="15"/>
      <c r="F4382" s="39"/>
      <c r="G4382" s="15"/>
      <c r="H4382" s="15"/>
      <c r="I4382" s="15"/>
      <c r="J4382" s="15"/>
      <c r="K4382" s="15"/>
      <c r="L4382" s="40"/>
      <c r="M4382" s="39"/>
      <c r="N4382" s="41"/>
      <c r="O4382" s="39"/>
      <c r="P4382" s="40"/>
      <c r="Q4382" s="40"/>
      <c r="R4382" s="40" t="str">
        <f>IFERROR(VLOOKUP(Tabla2[[#This Row],[CONTRATISTA PRNCIPAL]],Hoja1!$L$5:$M$9,2,FALSE),"CJV")</f>
        <v>CJV</v>
      </c>
      <c r="S4382" s="40" t="str">
        <f>IF(Tabla2[[#This Row],[EMPRESA]]=Tabla2[[#This Row],[CONTRATISTA PRNCIPAL]],"Principal","Secundaria")</f>
        <v>Principal</v>
      </c>
      <c r="T4382" s="42">
        <f>IFERROR(1/COUNTIF(Tabla2[CONTRATISTA PRNCIPAL],Tabla2[[#This Row],[CONTRATISTA PRNCIPAL]]),0)</f>
        <v>0</v>
      </c>
      <c r="U4382" s="43" t="str">
        <f>IF(((TODAY()-Tabla2[[#This Row],[FECHA NACIMIENTO]])/365)&lt;18,"Corregir", IF(((TODAY()-Tabla2[[#This Row],[FECHA NACIMIENTO]])/365)&gt;80, "Corregir",ROUNDDOWN(((TODAY()-Tabla2[[#This Row],[FECHA NACIMIENTO]])/365),0)))</f>
        <v>Corregir</v>
      </c>
      <c r="V43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2" s="44" t="str">
        <f>+IF(Tabla2[[#This Row],[Edad]]="Corregir","Corregir","Ok")</f>
        <v>Corregir</v>
      </c>
      <c r="X4382" s="42" t="str">
        <f>+IFERROR(VLOOKUP(Tabla2[[#This Row],[DISTRITO SEGÚN DNI]],Hoja1!$A$2:$B$32,2,FALSE),"No")</f>
        <v>No</v>
      </c>
      <c r="Y4382" s="42" t="str">
        <f>IF(OR(LOWER(Tabla2[[#This Row],[GENERO]])="masculino", LOWER(Tabla2[[#This Row],[GENERO]])="femenino"),"OK","Corregir")</f>
        <v>Corregir</v>
      </c>
      <c r="Z4382" s="42" t="str">
        <f>+IF(Tabla2[[#This Row],[Nro. DNI / CE]]="","Corregir",IF(LEN(Tabla2[[#This Row],[Nro. DNI / CE]])&gt;=8,"OK","Corregir"))</f>
        <v>Corregir</v>
      </c>
      <c r="AA4382" s="42">
        <f>COUNTIF(Tabla2[APELLIDOS Y NOMBRES],Tabla2[[#This Row],[APELLIDOS Y NOMBRES]])</f>
        <v>0</v>
      </c>
      <c r="AB4382" s="42">
        <f>IF(Tabla2[[#This Row],[Trabajador]]&gt;1,1/Tabla2[[#This Row],[Trabajador]],Tabla2[[#This Row],[Trabajador]])</f>
        <v>0</v>
      </c>
      <c r="AC4382" t="str">
        <f>+IFERROR(IF(Tabla2[[#This Row],[FECHA CESE/BAJA]]="","No Aplica",IF(AND(MONTH(Tabla2[[#This Row],[FECHA CESE/BAJA]])=MONTH(TODAY()-30),YEAR(Tabla2[[#This Row],[FECHA CESE/BAJA]])=YEAR(TODAY())),MONTH(TODAY()-30)&amp;"-"&amp;YEAR(TODAY()),"Borrar")),"No aplica")</f>
        <v>No Aplica</v>
      </c>
      <c r="AD4382" t="str">
        <f>+IFERROR(IF(Tabla2[[#This Row],[FECHA INICIO DE LABORES EN OBRA]]="","No Aplica",IF(AND(MONTH(Tabla2[[#This Row],[FECHA INICIO DE LABORES EN OBRA]])=MONTH(TODAY()-30),YEAR(Tabla2[[#This Row],[FECHA INICIO DE LABORES EN OBRA]])=YEAR(TODAY())),MONTH(TODAY()-30)&amp;"-"&amp;YEAR(TODAY()),"No Aplica")),"No Aplica")</f>
        <v>No Aplica</v>
      </c>
    </row>
    <row r="4383" spans="1:30" x14ac:dyDescent="0.25">
      <c r="A4383" s="13"/>
      <c r="B4383" s="15"/>
      <c r="C4383" s="15"/>
      <c r="D4383" s="15"/>
      <c r="E4383" s="15"/>
      <c r="F4383" s="39"/>
      <c r="G4383" s="15"/>
      <c r="H4383" s="15"/>
      <c r="I4383" s="15"/>
      <c r="J4383" s="15"/>
      <c r="K4383" s="15"/>
      <c r="L4383" s="40"/>
      <c r="M4383" s="39"/>
      <c r="N4383" s="41"/>
      <c r="O4383" s="39"/>
      <c r="P4383" s="40"/>
      <c r="Q4383" s="40"/>
      <c r="R4383" s="40" t="str">
        <f>IFERROR(VLOOKUP(Tabla2[[#This Row],[CONTRATISTA PRNCIPAL]],Hoja1!$L$5:$M$9,2,FALSE),"CJV")</f>
        <v>CJV</v>
      </c>
      <c r="S4383" s="40" t="str">
        <f>IF(Tabla2[[#This Row],[EMPRESA]]=Tabla2[[#This Row],[CONTRATISTA PRNCIPAL]],"Principal","Secundaria")</f>
        <v>Principal</v>
      </c>
      <c r="T4383" s="42">
        <f>IFERROR(1/COUNTIF(Tabla2[CONTRATISTA PRNCIPAL],Tabla2[[#This Row],[CONTRATISTA PRNCIPAL]]),0)</f>
        <v>0</v>
      </c>
      <c r="U4383" s="43" t="str">
        <f>IF(((TODAY()-Tabla2[[#This Row],[FECHA NACIMIENTO]])/365)&lt;18,"Corregir", IF(((TODAY()-Tabla2[[#This Row],[FECHA NACIMIENTO]])/365)&gt;80, "Corregir",ROUNDDOWN(((TODAY()-Tabla2[[#This Row],[FECHA NACIMIENTO]])/365),0)))</f>
        <v>Corregir</v>
      </c>
      <c r="V43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3" s="44" t="str">
        <f>+IF(Tabla2[[#This Row],[Edad]]="Corregir","Corregir","Ok")</f>
        <v>Corregir</v>
      </c>
      <c r="X4383" s="42" t="str">
        <f>+IFERROR(VLOOKUP(Tabla2[[#This Row],[DISTRITO SEGÚN DNI]],Hoja1!$A$2:$B$32,2,FALSE),"No")</f>
        <v>No</v>
      </c>
      <c r="Y4383" s="42" t="str">
        <f>IF(OR(LOWER(Tabla2[[#This Row],[GENERO]])="masculino", LOWER(Tabla2[[#This Row],[GENERO]])="femenino"),"OK","Corregir")</f>
        <v>Corregir</v>
      </c>
      <c r="Z4383" s="42" t="str">
        <f>+IF(Tabla2[[#This Row],[Nro. DNI / CE]]="","Corregir",IF(LEN(Tabla2[[#This Row],[Nro. DNI / CE]])&gt;=8,"OK","Corregir"))</f>
        <v>Corregir</v>
      </c>
      <c r="AA4383" s="42">
        <f>COUNTIF(Tabla2[APELLIDOS Y NOMBRES],Tabla2[[#This Row],[APELLIDOS Y NOMBRES]])</f>
        <v>0</v>
      </c>
      <c r="AB4383" s="42">
        <f>IF(Tabla2[[#This Row],[Trabajador]]&gt;1,1/Tabla2[[#This Row],[Trabajador]],Tabla2[[#This Row],[Trabajador]])</f>
        <v>0</v>
      </c>
      <c r="AC4383" t="str">
        <f>+IFERROR(IF(Tabla2[[#This Row],[FECHA CESE/BAJA]]="","No Aplica",IF(AND(MONTH(Tabla2[[#This Row],[FECHA CESE/BAJA]])=MONTH(TODAY()-30),YEAR(Tabla2[[#This Row],[FECHA CESE/BAJA]])=YEAR(TODAY())),MONTH(TODAY()-30)&amp;"-"&amp;YEAR(TODAY()),"Borrar")),"No aplica")</f>
        <v>No Aplica</v>
      </c>
      <c r="AD4383" t="str">
        <f>+IFERROR(IF(Tabla2[[#This Row],[FECHA INICIO DE LABORES EN OBRA]]="","No Aplica",IF(AND(MONTH(Tabla2[[#This Row],[FECHA INICIO DE LABORES EN OBRA]])=MONTH(TODAY()-30),YEAR(Tabla2[[#This Row],[FECHA INICIO DE LABORES EN OBRA]])=YEAR(TODAY())),MONTH(TODAY()-30)&amp;"-"&amp;YEAR(TODAY()),"No Aplica")),"No Aplica")</f>
        <v>No Aplica</v>
      </c>
    </row>
    <row r="4384" spans="1:30" x14ac:dyDescent="0.25">
      <c r="A4384" s="13"/>
      <c r="B4384" s="15"/>
      <c r="C4384" s="15"/>
      <c r="D4384" s="15"/>
      <c r="E4384" s="15"/>
      <c r="F4384" s="39"/>
      <c r="G4384" s="15"/>
      <c r="H4384" s="15"/>
      <c r="I4384" s="15"/>
      <c r="J4384" s="15"/>
      <c r="K4384" s="15"/>
      <c r="L4384" s="40"/>
      <c r="M4384" s="39"/>
      <c r="N4384" s="41"/>
      <c r="O4384" s="39"/>
      <c r="P4384" s="40"/>
      <c r="Q4384" s="40"/>
      <c r="R4384" s="40" t="str">
        <f>IFERROR(VLOOKUP(Tabla2[[#This Row],[CONTRATISTA PRNCIPAL]],Hoja1!$L$5:$M$9,2,FALSE),"CJV")</f>
        <v>CJV</v>
      </c>
      <c r="S4384" s="40" t="str">
        <f>IF(Tabla2[[#This Row],[EMPRESA]]=Tabla2[[#This Row],[CONTRATISTA PRNCIPAL]],"Principal","Secundaria")</f>
        <v>Principal</v>
      </c>
      <c r="T4384" s="42">
        <f>IFERROR(1/COUNTIF(Tabla2[CONTRATISTA PRNCIPAL],Tabla2[[#This Row],[CONTRATISTA PRNCIPAL]]),0)</f>
        <v>0</v>
      </c>
      <c r="U4384" s="43" t="str">
        <f>IF(((TODAY()-Tabla2[[#This Row],[FECHA NACIMIENTO]])/365)&lt;18,"Corregir", IF(((TODAY()-Tabla2[[#This Row],[FECHA NACIMIENTO]])/365)&gt;80, "Corregir",ROUNDDOWN(((TODAY()-Tabla2[[#This Row],[FECHA NACIMIENTO]])/365),0)))</f>
        <v>Corregir</v>
      </c>
      <c r="V43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4" s="44" t="str">
        <f>+IF(Tabla2[[#This Row],[Edad]]="Corregir","Corregir","Ok")</f>
        <v>Corregir</v>
      </c>
      <c r="X4384" s="42" t="str">
        <f>+IFERROR(VLOOKUP(Tabla2[[#This Row],[DISTRITO SEGÚN DNI]],Hoja1!$A$2:$B$32,2,FALSE),"No")</f>
        <v>No</v>
      </c>
      <c r="Y4384" s="42" t="str">
        <f>IF(OR(LOWER(Tabla2[[#This Row],[GENERO]])="masculino", LOWER(Tabla2[[#This Row],[GENERO]])="femenino"),"OK","Corregir")</f>
        <v>Corregir</v>
      </c>
      <c r="Z4384" s="42" t="str">
        <f>+IF(Tabla2[[#This Row],[Nro. DNI / CE]]="","Corregir",IF(LEN(Tabla2[[#This Row],[Nro. DNI / CE]])&gt;=8,"OK","Corregir"))</f>
        <v>Corregir</v>
      </c>
      <c r="AA4384" s="42">
        <f>COUNTIF(Tabla2[APELLIDOS Y NOMBRES],Tabla2[[#This Row],[APELLIDOS Y NOMBRES]])</f>
        <v>0</v>
      </c>
      <c r="AB4384" s="42">
        <f>IF(Tabla2[[#This Row],[Trabajador]]&gt;1,1/Tabla2[[#This Row],[Trabajador]],Tabla2[[#This Row],[Trabajador]])</f>
        <v>0</v>
      </c>
      <c r="AC4384" t="str">
        <f>+IFERROR(IF(Tabla2[[#This Row],[FECHA CESE/BAJA]]="","No Aplica",IF(AND(MONTH(Tabla2[[#This Row],[FECHA CESE/BAJA]])=MONTH(TODAY()-30),YEAR(Tabla2[[#This Row],[FECHA CESE/BAJA]])=YEAR(TODAY())),MONTH(TODAY()-30)&amp;"-"&amp;YEAR(TODAY()),"Borrar")),"No aplica")</f>
        <v>No Aplica</v>
      </c>
      <c r="AD4384" t="str">
        <f>+IFERROR(IF(Tabla2[[#This Row],[FECHA INICIO DE LABORES EN OBRA]]="","No Aplica",IF(AND(MONTH(Tabla2[[#This Row],[FECHA INICIO DE LABORES EN OBRA]])=MONTH(TODAY()-30),YEAR(Tabla2[[#This Row],[FECHA INICIO DE LABORES EN OBRA]])=YEAR(TODAY())),MONTH(TODAY()-30)&amp;"-"&amp;YEAR(TODAY()),"No Aplica")),"No Aplica")</f>
        <v>No Aplica</v>
      </c>
    </row>
    <row r="4385" spans="1:30" x14ac:dyDescent="0.25">
      <c r="A4385" s="13"/>
      <c r="B4385" s="15"/>
      <c r="C4385" s="15"/>
      <c r="D4385" s="15"/>
      <c r="E4385" s="15"/>
      <c r="F4385" s="39"/>
      <c r="G4385" s="15"/>
      <c r="H4385" s="15"/>
      <c r="I4385" s="15"/>
      <c r="J4385" s="15"/>
      <c r="K4385" s="15"/>
      <c r="L4385" s="40"/>
      <c r="M4385" s="39"/>
      <c r="N4385" s="41"/>
      <c r="O4385" s="39"/>
      <c r="P4385" s="40"/>
      <c r="Q4385" s="40"/>
      <c r="R4385" s="40" t="str">
        <f>IFERROR(VLOOKUP(Tabla2[[#This Row],[CONTRATISTA PRNCIPAL]],Hoja1!$L$5:$M$9,2,FALSE),"CJV")</f>
        <v>CJV</v>
      </c>
      <c r="S4385" s="40" t="str">
        <f>IF(Tabla2[[#This Row],[EMPRESA]]=Tabla2[[#This Row],[CONTRATISTA PRNCIPAL]],"Principal","Secundaria")</f>
        <v>Principal</v>
      </c>
      <c r="T4385" s="42">
        <f>IFERROR(1/COUNTIF(Tabla2[CONTRATISTA PRNCIPAL],Tabla2[[#This Row],[CONTRATISTA PRNCIPAL]]),0)</f>
        <v>0</v>
      </c>
      <c r="U4385" s="43" t="str">
        <f>IF(((TODAY()-Tabla2[[#This Row],[FECHA NACIMIENTO]])/365)&lt;18,"Corregir", IF(((TODAY()-Tabla2[[#This Row],[FECHA NACIMIENTO]])/365)&gt;80, "Corregir",ROUNDDOWN(((TODAY()-Tabla2[[#This Row],[FECHA NACIMIENTO]])/365),0)))</f>
        <v>Corregir</v>
      </c>
      <c r="V43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5" s="44" t="str">
        <f>+IF(Tabla2[[#This Row],[Edad]]="Corregir","Corregir","Ok")</f>
        <v>Corregir</v>
      </c>
      <c r="X4385" s="42" t="str">
        <f>+IFERROR(VLOOKUP(Tabla2[[#This Row],[DISTRITO SEGÚN DNI]],Hoja1!$A$2:$B$32,2,FALSE),"No")</f>
        <v>No</v>
      </c>
      <c r="Y4385" s="42" t="str">
        <f>IF(OR(LOWER(Tabla2[[#This Row],[GENERO]])="masculino", LOWER(Tabla2[[#This Row],[GENERO]])="femenino"),"OK","Corregir")</f>
        <v>Corregir</v>
      </c>
      <c r="Z4385" s="42" t="str">
        <f>+IF(Tabla2[[#This Row],[Nro. DNI / CE]]="","Corregir",IF(LEN(Tabla2[[#This Row],[Nro. DNI / CE]])&gt;=8,"OK","Corregir"))</f>
        <v>Corregir</v>
      </c>
      <c r="AA4385" s="42">
        <f>COUNTIF(Tabla2[APELLIDOS Y NOMBRES],Tabla2[[#This Row],[APELLIDOS Y NOMBRES]])</f>
        <v>0</v>
      </c>
      <c r="AB4385" s="42">
        <f>IF(Tabla2[[#This Row],[Trabajador]]&gt;1,1/Tabla2[[#This Row],[Trabajador]],Tabla2[[#This Row],[Trabajador]])</f>
        <v>0</v>
      </c>
      <c r="AC4385" t="str">
        <f>+IFERROR(IF(Tabla2[[#This Row],[FECHA CESE/BAJA]]="","No Aplica",IF(AND(MONTH(Tabla2[[#This Row],[FECHA CESE/BAJA]])=MONTH(TODAY()-30),YEAR(Tabla2[[#This Row],[FECHA CESE/BAJA]])=YEAR(TODAY())),MONTH(TODAY()-30)&amp;"-"&amp;YEAR(TODAY()),"Borrar")),"No aplica")</f>
        <v>No Aplica</v>
      </c>
      <c r="AD4385" t="str">
        <f>+IFERROR(IF(Tabla2[[#This Row],[FECHA INICIO DE LABORES EN OBRA]]="","No Aplica",IF(AND(MONTH(Tabla2[[#This Row],[FECHA INICIO DE LABORES EN OBRA]])=MONTH(TODAY()-30),YEAR(Tabla2[[#This Row],[FECHA INICIO DE LABORES EN OBRA]])=YEAR(TODAY())),MONTH(TODAY()-30)&amp;"-"&amp;YEAR(TODAY()),"No Aplica")),"No Aplica")</f>
        <v>No Aplica</v>
      </c>
    </row>
    <row r="4386" spans="1:30" x14ac:dyDescent="0.25">
      <c r="A4386" s="13"/>
      <c r="B4386" s="15"/>
      <c r="C4386" s="15"/>
      <c r="D4386" s="15"/>
      <c r="E4386" s="15"/>
      <c r="F4386" s="39"/>
      <c r="G4386" s="15"/>
      <c r="H4386" s="15"/>
      <c r="I4386" s="15"/>
      <c r="J4386" s="15"/>
      <c r="K4386" s="15"/>
      <c r="L4386" s="40"/>
      <c r="M4386" s="39"/>
      <c r="N4386" s="41"/>
      <c r="O4386" s="39"/>
      <c r="P4386" s="40"/>
      <c r="Q4386" s="40"/>
      <c r="R4386" s="40" t="str">
        <f>IFERROR(VLOOKUP(Tabla2[[#This Row],[CONTRATISTA PRNCIPAL]],Hoja1!$L$5:$M$9,2,FALSE),"CJV")</f>
        <v>CJV</v>
      </c>
      <c r="S4386" s="40" t="str">
        <f>IF(Tabla2[[#This Row],[EMPRESA]]=Tabla2[[#This Row],[CONTRATISTA PRNCIPAL]],"Principal","Secundaria")</f>
        <v>Principal</v>
      </c>
      <c r="T4386" s="42">
        <f>IFERROR(1/COUNTIF(Tabla2[CONTRATISTA PRNCIPAL],Tabla2[[#This Row],[CONTRATISTA PRNCIPAL]]),0)</f>
        <v>0</v>
      </c>
      <c r="U4386" s="43" t="str">
        <f>IF(((TODAY()-Tabla2[[#This Row],[FECHA NACIMIENTO]])/365)&lt;18,"Corregir", IF(((TODAY()-Tabla2[[#This Row],[FECHA NACIMIENTO]])/365)&gt;80, "Corregir",ROUNDDOWN(((TODAY()-Tabla2[[#This Row],[FECHA NACIMIENTO]])/365),0)))</f>
        <v>Corregir</v>
      </c>
      <c r="V43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6" s="44" t="str">
        <f>+IF(Tabla2[[#This Row],[Edad]]="Corregir","Corregir","Ok")</f>
        <v>Corregir</v>
      </c>
      <c r="X4386" s="42" t="str">
        <f>+IFERROR(VLOOKUP(Tabla2[[#This Row],[DISTRITO SEGÚN DNI]],Hoja1!$A$2:$B$32,2,FALSE),"No")</f>
        <v>No</v>
      </c>
      <c r="Y4386" s="42" t="str">
        <f>IF(OR(LOWER(Tabla2[[#This Row],[GENERO]])="masculino", LOWER(Tabla2[[#This Row],[GENERO]])="femenino"),"OK","Corregir")</f>
        <v>Corregir</v>
      </c>
      <c r="Z4386" s="42" t="str">
        <f>+IF(Tabla2[[#This Row],[Nro. DNI / CE]]="","Corregir",IF(LEN(Tabla2[[#This Row],[Nro. DNI / CE]])&gt;=8,"OK","Corregir"))</f>
        <v>Corregir</v>
      </c>
      <c r="AA4386" s="42">
        <f>COUNTIF(Tabla2[APELLIDOS Y NOMBRES],Tabla2[[#This Row],[APELLIDOS Y NOMBRES]])</f>
        <v>0</v>
      </c>
      <c r="AB4386" s="42">
        <f>IF(Tabla2[[#This Row],[Trabajador]]&gt;1,1/Tabla2[[#This Row],[Trabajador]],Tabla2[[#This Row],[Trabajador]])</f>
        <v>0</v>
      </c>
      <c r="AC4386" t="str">
        <f>+IFERROR(IF(Tabla2[[#This Row],[FECHA CESE/BAJA]]="","No Aplica",IF(AND(MONTH(Tabla2[[#This Row],[FECHA CESE/BAJA]])=MONTH(TODAY()-30),YEAR(Tabla2[[#This Row],[FECHA CESE/BAJA]])=YEAR(TODAY())),MONTH(TODAY()-30)&amp;"-"&amp;YEAR(TODAY()),"Borrar")),"No aplica")</f>
        <v>No Aplica</v>
      </c>
      <c r="AD4386" t="str">
        <f>+IFERROR(IF(Tabla2[[#This Row],[FECHA INICIO DE LABORES EN OBRA]]="","No Aplica",IF(AND(MONTH(Tabla2[[#This Row],[FECHA INICIO DE LABORES EN OBRA]])=MONTH(TODAY()-30),YEAR(Tabla2[[#This Row],[FECHA INICIO DE LABORES EN OBRA]])=YEAR(TODAY())),MONTH(TODAY()-30)&amp;"-"&amp;YEAR(TODAY()),"No Aplica")),"No Aplica")</f>
        <v>No Aplica</v>
      </c>
    </row>
    <row r="4387" spans="1:30" x14ac:dyDescent="0.25">
      <c r="A4387" s="13"/>
      <c r="B4387" s="15"/>
      <c r="C4387" s="15"/>
      <c r="D4387" s="15"/>
      <c r="E4387" s="15"/>
      <c r="F4387" s="39"/>
      <c r="G4387" s="15"/>
      <c r="H4387" s="15"/>
      <c r="I4387" s="15"/>
      <c r="J4387" s="15"/>
      <c r="K4387" s="15"/>
      <c r="L4387" s="40"/>
      <c r="M4387" s="39"/>
      <c r="N4387" s="41"/>
      <c r="O4387" s="39"/>
      <c r="P4387" s="40"/>
      <c r="Q4387" s="40"/>
      <c r="R4387" s="40" t="str">
        <f>IFERROR(VLOOKUP(Tabla2[[#This Row],[CONTRATISTA PRNCIPAL]],Hoja1!$L$5:$M$9,2,FALSE),"CJV")</f>
        <v>CJV</v>
      </c>
      <c r="S4387" s="40" t="str">
        <f>IF(Tabla2[[#This Row],[EMPRESA]]=Tabla2[[#This Row],[CONTRATISTA PRNCIPAL]],"Principal","Secundaria")</f>
        <v>Principal</v>
      </c>
      <c r="T4387" s="42">
        <f>IFERROR(1/COUNTIF(Tabla2[CONTRATISTA PRNCIPAL],Tabla2[[#This Row],[CONTRATISTA PRNCIPAL]]),0)</f>
        <v>0</v>
      </c>
      <c r="U4387" s="43" t="str">
        <f>IF(((TODAY()-Tabla2[[#This Row],[FECHA NACIMIENTO]])/365)&lt;18,"Corregir", IF(((TODAY()-Tabla2[[#This Row],[FECHA NACIMIENTO]])/365)&gt;80, "Corregir",ROUNDDOWN(((TODAY()-Tabla2[[#This Row],[FECHA NACIMIENTO]])/365),0)))</f>
        <v>Corregir</v>
      </c>
      <c r="V43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7" s="44" t="str">
        <f>+IF(Tabla2[[#This Row],[Edad]]="Corregir","Corregir","Ok")</f>
        <v>Corregir</v>
      </c>
      <c r="X4387" s="42" t="str">
        <f>+IFERROR(VLOOKUP(Tabla2[[#This Row],[DISTRITO SEGÚN DNI]],Hoja1!$A$2:$B$32,2,FALSE),"No")</f>
        <v>No</v>
      </c>
      <c r="Y4387" s="42" t="str">
        <f>IF(OR(LOWER(Tabla2[[#This Row],[GENERO]])="masculino", LOWER(Tabla2[[#This Row],[GENERO]])="femenino"),"OK","Corregir")</f>
        <v>Corregir</v>
      </c>
      <c r="Z4387" s="42" t="str">
        <f>+IF(Tabla2[[#This Row],[Nro. DNI / CE]]="","Corregir",IF(LEN(Tabla2[[#This Row],[Nro. DNI / CE]])&gt;=8,"OK","Corregir"))</f>
        <v>Corregir</v>
      </c>
      <c r="AA4387" s="42">
        <f>COUNTIF(Tabla2[APELLIDOS Y NOMBRES],Tabla2[[#This Row],[APELLIDOS Y NOMBRES]])</f>
        <v>0</v>
      </c>
      <c r="AB4387" s="42">
        <f>IF(Tabla2[[#This Row],[Trabajador]]&gt;1,1/Tabla2[[#This Row],[Trabajador]],Tabla2[[#This Row],[Trabajador]])</f>
        <v>0</v>
      </c>
      <c r="AC4387" t="str">
        <f>+IFERROR(IF(Tabla2[[#This Row],[FECHA CESE/BAJA]]="","No Aplica",IF(AND(MONTH(Tabla2[[#This Row],[FECHA CESE/BAJA]])=MONTH(TODAY()-30),YEAR(Tabla2[[#This Row],[FECHA CESE/BAJA]])=YEAR(TODAY())),MONTH(TODAY()-30)&amp;"-"&amp;YEAR(TODAY()),"Borrar")),"No aplica")</f>
        <v>No Aplica</v>
      </c>
      <c r="AD4387" t="str">
        <f>+IFERROR(IF(Tabla2[[#This Row],[FECHA INICIO DE LABORES EN OBRA]]="","No Aplica",IF(AND(MONTH(Tabla2[[#This Row],[FECHA INICIO DE LABORES EN OBRA]])=MONTH(TODAY()-30),YEAR(Tabla2[[#This Row],[FECHA INICIO DE LABORES EN OBRA]])=YEAR(TODAY())),MONTH(TODAY()-30)&amp;"-"&amp;YEAR(TODAY()),"No Aplica")),"No Aplica")</f>
        <v>No Aplica</v>
      </c>
    </row>
    <row r="4388" spans="1:30" x14ac:dyDescent="0.25">
      <c r="A4388" s="13"/>
      <c r="B4388" s="15"/>
      <c r="C4388" s="15"/>
      <c r="D4388" s="15"/>
      <c r="E4388" s="15"/>
      <c r="F4388" s="39"/>
      <c r="G4388" s="15"/>
      <c r="H4388" s="15"/>
      <c r="I4388" s="15"/>
      <c r="J4388" s="15"/>
      <c r="K4388" s="15"/>
      <c r="L4388" s="40"/>
      <c r="M4388" s="39"/>
      <c r="N4388" s="41"/>
      <c r="O4388" s="39"/>
      <c r="P4388" s="40"/>
      <c r="Q4388" s="40"/>
      <c r="R4388" s="40" t="str">
        <f>IFERROR(VLOOKUP(Tabla2[[#This Row],[CONTRATISTA PRNCIPAL]],Hoja1!$L$5:$M$9,2,FALSE),"CJV")</f>
        <v>CJV</v>
      </c>
      <c r="S4388" s="40" t="str">
        <f>IF(Tabla2[[#This Row],[EMPRESA]]=Tabla2[[#This Row],[CONTRATISTA PRNCIPAL]],"Principal","Secundaria")</f>
        <v>Principal</v>
      </c>
      <c r="T4388" s="42">
        <f>IFERROR(1/COUNTIF(Tabla2[CONTRATISTA PRNCIPAL],Tabla2[[#This Row],[CONTRATISTA PRNCIPAL]]),0)</f>
        <v>0</v>
      </c>
      <c r="U4388" s="43" t="str">
        <f>IF(((TODAY()-Tabla2[[#This Row],[FECHA NACIMIENTO]])/365)&lt;18,"Corregir", IF(((TODAY()-Tabla2[[#This Row],[FECHA NACIMIENTO]])/365)&gt;80, "Corregir",ROUNDDOWN(((TODAY()-Tabla2[[#This Row],[FECHA NACIMIENTO]])/365),0)))</f>
        <v>Corregir</v>
      </c>
      <c r="V43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8" s="44" t="str">
        <f>+IF(Tabla2[[#This Row],[Edad]]="Corregir","Corregir","Ok")</f>
        <v>Corregir</v>
      </c>
      <c r="X4388" s="42" t="str">
        <f>+IFERROR(VLOOKUP(Tabla2[[#This Row],[DISTRITO SEGÚN DNI]],Hoja1!$A$2:$B$32,2,FALSE),"No")</f>
        <v>No</v>
      </c>
      <c r="Y4388" s="42" t="str">
        <f>IF(OR(LOWER(Tabla2[[#This Row],[GENERO]])="masculino", LOWER(Tabla2[[#This Row],[GENERO]])="femenino"),"OK","Corregir")</f>
        <v>Corregir</v>
      </c>
      <c r="Z4388" s="42" t="str">
        <f>+IF(Tabla2[[#This Row],[Nro. DNI / CE]]="","Corregir",IF(LEN(Tabla2[[#This Row],[Nro. DNI / CE]])&gt;=8,"OK","Corregir"))</f>
        <v>Corregir</v>
      </c>
      <c r="AA4388" s="42">
        <f>COUNTIF(Tabla2[APELLIDOS Y NOMBRES],Tabla2[[#This Row],[APELLIDOS Y NOMBRES]])</f>
        <v>0</v>
      </c>
      <c r="AB4388" s="42">
        <f>IF(Tabla2[[#This Row],[Trabajador]]&gt;1,1/Tabla2[[#This Row],[Trabajador]],Tabla2[[#This Row],[Trabajador]])</f>
        <v>0</v>
      </c>
      <c r="AC4388" t="str">
        <f>+IFERROR(IF(Tabla2[[#This Row],[FECHA CESE/BAJA]]="","No Aplica",IF(AND(MONTH(Tabla2[[#This Row],[FECHA CESE/BAJA]])=MONTH(TODAY()-30),YEAR(Tabla2[[#This Row],[FECHA CESE/BAJA]])=YEAR(TODAY())),MONTH(TODAY()-30)&amp;"-"&amp;YEAR(TODAY()),"Borrar")),"No aplica")</f>
        <v>No Aplica</v>
      </c>
      <c r="AD4388" t="str">
        <f>+IFERROR(IF(Tabla2[[#This Row],[FECHA INICIO DE LABORES EN OBRA]]="","No Aplica",IF(AND(MONTH(Tabla2[[#This Row],[FECHA INICIO DE LABORES EN OBRA]])=MONTH(TODAY()-30),YEAR(Tabla2[[#This Row],[FECHA INICIO DE LABORES EN OBRA]])=YEAR(TODAY())),MONTH(TODAY()-30)&amp;"-"&amp;YEAR(TODAY()),"No Aplica")),"No Aplica")</f>
        <v>No Aplica</v>
      </c>
    </row>
    <row r="4389" spans="1:30" x14ac:dyDescent="0.25">
      <c r="A4389" s="13"/>
      <c r="B4389" s="15"/>
      <c r="C4389" s="15"/>
      <c r="D4389" s="15"/>
      <c r="E4389" s="15"/>
      <c r="F4389" s="39"/>
      <c r="G4389" s="15"/>
      <c r="H4389" s="15"/>
      <c r="I4389" s="15"/>
      <c r="J4389" s="15"/>
      <c r="K4389" s="15"/>
      <c r="L4389" s="40"/>
      <c r="M4389" s="39"/>
      <c r="N4389" s="41"/>
      <c r="O4389" s="39"/>
      <c r="P4389" s="40"/>
      <c r="Q4389" s="40"/>
      <c r="R4389" s="40" t="str">
        <f>IFERROR(VLOOKUP(Tabla2[[#This Row],[CONTRATISTA PRNCIPAL]],Hoja1!$L$5:$M$9,2,FALSE),"CJV")</f>
        <v>CJV</v>
      </c>
      <c r="S4389" s="40" t="str">
        <f>IF(Tabla2[[#This Row],[EMPRESA]]=Tabla2[[#This Row],[CONTRATISTA PRNCIPAL]],"Principal","Secundaria")</f>
        <v>Principal</v>
      </c>
      <c r="T4389" s="42">
        <f>IFERROR(1/COUNTIF(Tabla2[CONTRATISTA PRNCIPAL],Tabla2[[#This Row],[CONTRATISTA PRNCIPAL]]),0)</f>
        <v>0</v>
      </c>
      <c r="U4389" s="43" t="str">
        <f>IF(((TODAY()-Tabla2[[#This Row],[FECHA NACIMIENTO]])/365)&lt;18,"Corregir", IF(((TODAY()-Tabla2[[#This Row],[FECHA NACIMIENTO]])/365)&gt;80, "Corregir",ROUNDDOWN(((TODAY()-Tabla2[[#This Row],[FECHA NACIMIENTO]])/365),0)))</f>
        <v>Corregir</v>
      </c>
      <c r="V43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89" s="44" t="str">
        <f>+IF(Tabla2[[#This Row],[Edad]]="Corregir","Corregir","Ok")</f>
        <v>Corregir</v>
      </c>
      <c r="X4389" s="42" t="str">
        <f>+IFERROR(VLOOKUP(Tabla2[[#This Row],[DISTRITO SEGÚN DNI]],Hoja1!$A$2:$B$32,2,FALSE),"No")</f>
        <v>No</v>
      </c>
      <c r="Y4389" s="42" t="str">
        <f>IF(OR(LOWER(Tabla2[[#This Row],[GENERO]])="masculino", LOWER(Tabla2[[#This Row],[GENERO]])="femenino"),"OK","Corregir")</f>
        <v>Corregir</v>
      </c>
      <c r="Z4389" s="42" t="str">
        <f>+IF(Tabla2[[#This Row],[Nro. DNI / CE]]="","Corregir",IF(LEN(Tabla2[[#This Row],[Nro. DNI / CE]])&gt;=8,"OK","Corregir"))</f>
        <v>Corregir</v>
      </c>
      <c r="AA4389" s="42">
        <f>COUNTIF(Tabla2[APELLIDOS Y NOMBRES],Tabla2[[#This Row],[APELLIDOS Y NOMBRES]])</f>
        <v>0</v>
      </c>
      <c r="AB4389" s="42">
        <f>IF(Tabla2[[#This Row],[Trabajador]]&gt;1,1/Tabla2[[#This Row],[Trabajador]],Tabla2[[#This Row],[Trabajador]])</f>
        <v>0</v>
      </c>
      <c r="AC4389" t="str">
        <f>+IFERROR(IF(Tabla2[[#This Row],[FECHA CESE/BAJA]]="","No Aplica",IF(AND(MONTH(Tabla2[[#This Row],[FECHA CESE/BAJA]])=MONTH(TODAY()-30),YEAR(Tabla2[[#This Row],[FECHA CESE/BAJA]])=YEAR(TODAY())),MONTH(TODAY()-30)&amp;"-"&amp;YEAR(TODAY()),"Borrar")),"No aplica")</f>
        <v>No Aplica</v>
      </c>
      <c r="AD4389" t="str">
        <f>+IFERROR(IF(Tabla2[[#This Row],[FECHA INICIO DE LABORES EN OBRA]]="","No Aplica",IF(AND(MONTH(Tabla2[[#This Row],[FECHA INICIO DE LABORES EN OBRA]])=MONTH(TODAY()-30),YEAR(Tabla2[[#This Row],[FECHA INICIO DE LABORES EN OBRA]])=YEAR(TODAY())),MONTH(TODAY()-30)&amp;"-"&amp;YEAR(TODAY()),"No Aplica")),"No Aplica")</f>
        <v>No Aplica</v>
      </c>
    </row>
    <row r="4390" spans="1:30" x14ac:dyDescent="0.25">
      <c r="A4390" s="13"/>
      <c r="B4390" s="15"/>
      <c r="C4390" s="15"/>
      <c r="D4390" s="15"/>
      <c r="E4390" s="15"/>
      <c r="F4390" s="39"/>
      <c r="G4390" s="15"/>
      <c r="H4390" s="15"/>
      <c r="I4390" s="15"/>
      <c r="J4390" s="15"/>
      <c r="K4390" s="15"/>
      <c r="L4390" s="40"/>
      <c r="M4390" s="39"/>
      <c r="N4390" s="41"/>
      <c r="O4390" s="39"/>
      <c r="P4390" s="40"/>
      <c r="Q4390" s="40"/>
      <c r="R4390" s="40" t="str">
        <f>IFERROR(VLOOKUP(Tabla2[[#This Row],[CONTRATISTA PRNCIPAL]],Hoja1!$L$5:$M$9,2,FALSE),"CJV")</f>
        <v>CJV</v>
      </c>
      <c r="S4390" s="40" t="str">
        <f>IF(Tabla2[[#This Row],[EMPRESA]]=Tabla2[[#This Row],[CONTRATISTA PRNCIPAL]],"Principal","Secundaria")</f>
        <v>Principal</v>
      </c>
      <c r="T4390" s="42">
        <f>IFERROR(1/COUNTIF(Tabla2[CONTRATISTA PRNCIPAL],Tabla2[[#This Row],[CONTRATISTA PRNCIPAL]]),0)</f>
        <v>0</v>
      </c>
      <c r="U4390" s="43" t="str">
        <f>IF(((TODAY()-Tabla2[[#This Row],[FECHA NACIMIENTO]])/365)&lt;18,"Corregir", IF(((TODAY()-Tabla2[[#This Row],[FECHA NACIMIENTO]])/365)&gt;80, "Corregir",ROUNDDOWN(((TODAY()-Tabla2[[#This Row],[FECHA NACIMIENTO]])/365),0)))</f>
        <v>Corregir</v>
      </c>
      <c r="V43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0" s="44" t="str">
        <f>+IF(Tabla2[[#This Row],[Edad]]="Corregir","Corregir","Ok")</f>
        <v>Corregir</v>
      </c>
      <c r="X4390" s="42" t="str">
        <f>+IFERROR(VLOOKUP(Tabla2[[#This Row],[DISTRITO SEGÚN DNI]],Hoja1!$A$2:$B$32,2,FALSE),"No")</f>
        <v>No</v>
      </c>
      <c r="Y4390" s="42" t="str">
        <f>IF(OR(LOWER(Tabla2[[#This Row],[GENERO]])="masculino", LOWER(Tabla2[[#This Row],[GENERO]])="femenino"),"OK","Corregir")</f>
        <v>Corregir</v>
      </c>
      <c r="Z4390" s="42" t="str">
        <f>+IF(Tabla2[[#This Row],[Nro. DNI / CE]]="","Corregir",IF(LEN(Tabla2[[#This Row],[Nro. DNI / CE]])&gt;=8,"OK","Corregir"))</f>
        <v>Corregir</v>
      </c>
      <c r="AA4390" s="42">
        <f>COUNTIF(Tabla2[APELLIDOS Y NOMBRES],Tabla2[[#This Row],[APELLIDOS Y NOMBRES]])</f>
        <v>0</v>
      </c>
      <c r="AB4390" s="42">
        <f>IF(Tabla2[[#This Row],[Trabajador]]&gt;1,1/Tabla2[[#This Row],[Trabajador]],Tabla2[[#This Row],[Trabajador]])</f>
        <v>0</v>
      </c>
      <c r="AC4390" t="str">
        <f>+IFERROR(IF(Tabla2[[#This Row],[FECHA CESE/BAJA]]="","No Aplica",IF(AND(MONTH(Tabla2[[#This Row],[FECHA CESE/BAJA]])=MONTH(TODAY()-30),YEAR(Tabla2[[#This Row],[FECHA CESE/BAJA]])=YEAR(TODAY())),MONTH(TODAY()-30)&amp;"-"&amp;YEAR(TODAY()),"Borrar")),"No aplica")</f>
        <v>No Aplica</v>
      </c>
      <c r="AD4390" t="str">
        <f>+IFERROR(IF(Tabla2[[#This Row],[FECHA INICIO DE LABORES EN OBRA]]="","No Aplica",IF(AND(MONTH(Tabla2[[#This Row],[FECHA INICIO DE LABORES EN OBRA]])=MONTH(TODAY()-30),YEAR(Tabla2[[#This Row],[FECHA INICIO DE LABORES EN OBRA]])=YEAR(TODAY())),MONTH(TODAY()-30)&amp;"-"&amp;YEAR(TODAY()),"No Aplica")),"No Aplica")</f>
        <v>No Aplica</v>
      </c>
    </row>
    <row r="4391" spans="1:30" x14ac:dyDescent="0.25">
      <c r="A4391" s="13"/>
      <c r="B4391" s="15"/>
      <c r="C4391" s="15"/>
      <c r="D4391" s="15"/>
      <c r="E4391" s="15"/>
      <c r="F4391" s="39"/>
      <c r="G4391" s="15"/>
      <c r="H4391" s="15"/>
      <c r="I4391" s="15"/>
      <c r="J4391" s="15"/>
      <c r="K4391" s="15"/>
      <c r="L4391" s="40"/>
      <c r="M4391" s="39"/>
      <c r="N4391" s="41"/>
      <c r="O4391" s="39"/>
      <c r="P4391" s="40"/>
      <c r="Q4391" s="40"/>
      <c r="R4391" s="40" t="str">
        <f>IFERROR(VLOOKUP(Tabla2[[#This Row],[CONTRATISTA PRNCIPAL]],Hoja1!$L$5:$M$9,2,FALSE),"CJV")</f>
        <v>CJV</v>
      </c>
      <c r="S4391" s="40" t="str">
        <f>IF(Tabla2[[#This Row],[EMPRESA]]=Tabla2[[#This Row],[CONTRATISTA PRNCIPAL]],"Principal","Secundaria")</f>
        <v>Principal</v>
      </c>
      <c r="T4391" s="42">
        <f>IFERROR(1/COUNTIF(Tabla2[CONTRATISTA PRNCIPAL],Tabla2[[#This Row],[CONTRATISTA PRNCIPAL]]),0)</f>
        <v>0</v>
      </c>
      <c r="U4391" s="43" t="str">
        <f>IF(((TODAY()-Tabla2[[#This Row],[FECHA NACIMIENTO]])/365)&lt;18,"Corregir", IF(((TODAY()-Tabla2[[#This Row],[FECHA NACIMIENTO]])/365)&gt;80, "Corregir",ROUNDDOWN(((TODAY()-Tabla2[[#This Row],[FECHA NACIMIENTO]])/365),0)))</f>
        <v>Corregir</v>
      </c>
      <c r="V43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1" s="44" t="str">
        <f>+IF(Tabla2[[#This Row],[Edad]]="Corregir","Corregir","Ok")</f>
        <v>Corregir</v>
      </c>
      <c r="X4391" s="42" t="str">
        <f>+IFERROR(VLOOKUP(Tabla2[[#This Row],[DISTRITO SEGÚN DNI]],Hoja1!$A$2:$B$32,2,FALSE),"No")</f>
        <v>No</v>
      </c>
      <c r="Y4391" s="42" t="str">
        <f>IF(OR(LOWER(Tabla2[[#This Row],[GENERO]])="masculino", LOWER(Tabla2[[#This Row],[GENERO]])="femenino"),"OK","Corregir")</f>
        <v>Corregir</v>
      </c>
      <c r="Z4391" s="42" t="str">
        <f>+IF(Tabla2[[#This Row],[Nro. DNI / CE]]="","Corregir",IF(LEN(Tabla2[[#This Row],[Nro. DNI / CE]])&gt;=8,"OK","Corregir"))</f>
        <v>Corregir</v>
      </c>
      <c r="AA4391" s="42">
        <f>COUNTIF(Tabla2[APELLIDOS Y NOMBRES],Tabla2[[#This Row],[APELLIDOS Y NOMBRES]])</f>
        <v>0</v>
      </c>
      <c r="AB4391" s="42">
        <f>IF(Tabla2[[#This Row],[Trabajador]]&gt;1,1/Tabla2[[#This Row],[Trabajador]],Tabla2[[#This Row],[Trabajador]])</f>
        <v>0</v>
      </c>
      <c r="AC4391" t="str">
        <f>+IFERROR(IF(Tabla2[[#This Row],[FECHA CESE/BAJA]]="","No Aplica",IF(AND(MONTH(Tabla2[[#This Row],[FECHA CESE/BAJA]])=MONTH(TODAY()-30),YEAR(Tabla2[[#This Row],[FECHA CESE/BAJA]])=YEAR(TODAY())),MONTH(TODAY()-30)&amp;"-"&amp;YEAR(TODAY()),"Borrar")),"No aplica")</f>
        <v>No Aplica</v>
      </c>
      <c r="AD4391" t="str">
        <f>+IFERROR(IF(Tabla2[[#This Row],[FECHA INICIO DE LABORES EN OBRA]]="","No Aplica",IF(AND(MONTH(Tabla2[[#This Row],[FECHA INICIO DE LABORES EN OBRA]])=MONTH(TODAY()-30),YEAR(Tabla2[[#This Row],[FECHA INICIO DE LABORES EN OBRA]])=YEAR(TODAY())),MONTH(TODAY()-30)&amp;"-"&amp;YEAR(TODAY()),"No Aplica")),"No Aplica")</f>
        <v>No Aplica</v>
      </c>
    </row>
    <row r="4392" spans="1:30" x14ac:dyDescent="0.25">
      <c r="A4392" s="13"/>
      <c r="B4392" s="15"/>
      <c r="C4392" s="15"/>
      <c r="D4392" s="15"/>
      <c r="E4392" s="15"/>
      <c r="F4392" s="39"/>
      <c r="G4392" s="15"/>
      <c r="H4392" s="15"/>
      <c r="I4392" s="15"/>
      <c r="J4392" s="15"/>
      <c r="K4392" s="15"/>
      <c r="L4392" s="40"/>
      <c r="M4392" s="39"/>
      <c r="N4392" s="41"/>
      <c r="O4392" s="39"/>
      <c r="P4392" s="40"/>
      <c r="Q4392" s="40"/>
      <c r="R4392" s="40" t="str">
        <f>IFERROR(VLOOKUP(Tabla2[[#This Row],[CONTRATISTA PRNCIPAL]],Hoja1!$L$5:$M$9,2,FALSE),"CJV")</f>
        <v>CJV</v>
      </c>
      <c r="S4392" s="40" t="str">
        <f>IF(Tabla2[[#This Row],[EMPRESA]]=Tabla2[[#This Row],[CONTRATISTA PRNCIPAL]],"Principal","Secundaria")</f>
        <v>Principal</v>
      </c>
      <c r="T4392" s="42">
        <f>IFERROR(1/COUNTIF(Tabla2[CONTRATISTA PRNCIPAL],Tabla2[[#This Row],[CONTRATISTA PRNCIPAL]]),0)</f>
        <v>0</v>
      </c>
      <c r="U4392" s="43" t="str">
        <f>IF(((TODAY()-Tabla2[[#This Row],[FECHA NACIMIENTO]])/365)&lt;18,"Corregir", IF(((TODAY()-Tabla2[[#This Row],[FECHA NACIMIENTO]])/365)&gt;80, "Corregir",ROUNDDOWN(((TODAY()-Tabla2[[#This Row],[FECHA NACIMIENTO]])/365),0)))</f>
        <v>Corregir</v>
      </c>
      <c r="V43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2" s="44" t="str">
        <f>+IF(Tabla2[[#This Row],[Edad]]="Corregir","Corregir","Ok")</f>
        <v>Corregir</v>
      </c>
      <c r="X4392" s="42" t="str">
        <f>+IFERROR(VLOOKUP(Tabla2[[#This Row],[DISTRITO SEGÚN DNI]],Hoja1!$A$2:$B$32,2,FALSE),"No")</f>
        <v>No</v>
      </c>
      <c r="Y4392" s="42" t="str">
        <f>IF(OR(LOWER(Tabla2[[#This Row],[GENERO]])="masculino", LOWER(Tabla2[[#This Row],[GENERO]])="femenino"),"OK","Corregir")</f>
        <v>Corregir</v>
      </c>
      <c r="Z4392" s="42" t="str">
        <f>+IF(Tabla2[[#This Row],[Nro. DNI / CE]]="","Corregir",IF(LEN(Tabla2[[#This Row],[Nro. DNI / CE]])&gt;=8,"OK","Corregir"))</f>
        <v>Corregir</v>
      </c>
      <c r="AA4392" s="42">
        <f>COUNTIF(Tabla2[APELLIDOS Y NOMBRES],Tabla2[[#This Row],[APELLIDOS Y NOMBRES]])</f>
        <v>0</v>
      </c>
      <c r="AB4392" s="42">
        <f>IF(Tabla2[[#This Row],[Trabajador]]&gt;1,1/Tabla2[[#This Row],[Trabajador]],Tabla2[[#This Row],[Trabajador]])</f>
        <v>0</v>
      </c>
      <c r="AC4392" t="str">
        <f>+IFERROR(IF(Tabla2[[#This Row],[FECHA CESE/BAJA]]="","No Aplica",IF(AND(MONTH(Tabla2[[#This Row],[FECHA CESE/BAJA]])=MONTH(TODAY()-30),YEAR(Tabla2[[#This Row],[FECHA CESE/BAJA]])=YEAR(TODAY())),MONTH(TODAY()-30)&amp;"-"&amp;YEAR(TODAY()),"Borrar")),"No aplica")</f>
        <v>No Aplica</v>
      </c>
      <c r="AD4392" t="str">
        <f>+IFERROR(IF(Tabla2[[#This Row],[FECHA INICIO DE LABORES EN OBRA]]="","No Aplica",IF(AND(MONTH(Tabla2[[#This Row],[FECHA INICIO DE LABORES EN OBRA]])=MONTH(TODAY()-30),YEAR(Tabla2[[#This Row],[FECHA INICIO DE LABORES EN OBRA]])=YEAR(TODAY())),MONTH(TODAY()-30)&amp;"-"&amp;YEAR(TODAY()),"No Aplica")),"No Aplica")</f>
        <v>No Aplica</v>
      </c>
    </row>
    <row r="4393" spans="1:30" x14ac:dyDescent="0.25">
      <c r="A4393" s="13"/>
      <c r="B4393" s="15"/>
      <c r="C4393" s="15"/>
      <c r="D4393" s="15"/>
      <c r="E4393" s="15"/>
      <c r="F4393" s="39"/>
      <c r="G4393" s="15"/>
      <c r="H4393" s="15"/>
      <c r="I4393" s="15"/>
      <c r="J4393" s="15"/>
      <c r="K4393" s="15"/>
      <c r="L4393" s="40"/>
      <c r="M4393" s="39"/>
      <c r="N4393" s="41"/>
      <c r="O4393" s="39"/>
      <c r="P4393" s="40"/>
      <c r="Q4393" s="40"/>
      <c r="R4393" s="40" t="str">
        <f>IFERROR(VLOOKUP(Tabla2[[#This Row],[CONTRATISTA PRNCIPAL]],Hoja1!$L$5:$M$9,2,FALSE),"CJV")</f>
        <v>CJV</v>
      </c>
      <c r="S4393" s="40" t="str">
        <f>IF(Tabla2[[#This Row],[EMPRESA]]=Tabla2[[#This Row],[CONTRATISTA PRNCIPAL]],"Principal","Secundaria")</f>
        <v>Principal</v>
      </c>
      <c r="T4393" s="42">
        <f>IFERROR(1/COUNTIF(Tabla2[CONTRATISTA PRNCIPAL],Tabla2[[#This Row],[CONTRATISTA PRNCIPAL]]),0)</f>
        <v>0</v>
      </c>
      <c r="U4393" s="43" t="str">
        <f>IF(((TODAY()-Tabla2[[#This Row],[FECHA NACIMIENTO]])/365)&lt;18,"Corregir", IF(((TODAY()-Tabla2[[#This Row],[FECHA NACIMIENTO]])/365)&gt;80, "Corregir",ROUNDDOWN(((TODAY()-Tabla2[[#This Row],[FECHA NACIMIENTO]])/365),0)))</f>
        <v>Corregir</v>
      </c>
      <c r="V43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3" s="44" t="str">
        <f>+IF(Tabla2[[#This Row],[Edad]]="Corregir","Corregir","Ok")</f>
        <v>Corregir</v>
      </c>
      <c r="X4393" s="42" t="str">
        <f>+IFERROR(VLOOKUP(Tabla2[[#This Row],[DISTRITO SEGÚN DNI]],Hoja1!$A$2:$B$32,2,FALSE),"No")</f>
        <v>No</v>
      </c>
      <c r="Y4393" s="42" t="str">
        <f>IF(OR(LOWER(Tabla2[[#This Row],[GENERO]])="masculino", LOWER(Tabla2[[#This Row],[GENERO]])="femenino"),"OK","Corregir")</f>
        <v>Corregir</v>
      </c>
      <c r="Z4393" s="42" t="str">
        <f>+IF(Tabla2[[#This Row],[Nro. DNI / CE]]="","Corregir",IF(LEN(Tabla2[[#This Row],[Nro. DNI / CE]])&gt;=8,"OK","Corregir"))</f>
        <v>Corregir</v>
      </c>
      <c r="AA4393" s="42">
        <f>COUNTIF(Tabla2[APELLIDOS Y NOMBRES],Tabla2[[#This Row],[APELLIDOS Y NOMBRES]])</f>
        <v>0</v>
      </c>
      <c r="AB4393" s="42">
        <f>IF(Tabla2[[#This Row],[Trabajador]]&gt;1,1/Tabla2[[#This Row],[Trabajador]],Tabla2[[#This Row],[Trabajador]])</f>
        <v>0</v>
      </c>
      <c r="AC4393" t="str">
        <f>+IFERROR(IF(Tabla2[[#This Row],[FECHA CESE/BAJA]]="","No Aplica",IF(AND(MONTH(Tabla2[[#This Row],[FECHA CESE/BAJA]])=MONTH(TODAY()-30),YEAR(Tabla2[[#This Row],[FECHA CESE/BAJA]])=YEAR(TODAY())),MONTH(TODAY()-30)&amp;"-"&amp;YEAR(TODAY()),"Borrar")),"No aplica")</f>
        <v>No Aplica</v>
      </c>
      <c r="AD4393" t="str">
        <f>+IFERROR(IF(Tabla2[[#This Row],[FECHA INICIO DE LABORES EN OBRA]]="","No Aplica",IF(AND(MONTH(Tabla2[[#This Row],[FECHA INICIO DE LABORES EN OBRA]])=MONTH(TODAY()-30),YEAR(Tabla2[[#This Row],[FECHA INICIO DE LABORES EN OBRA]])=YEAR(TODAY())),MONTH(TODAY()-30)&amp;"-"&amp;YEAR(TODAY()),"No Aplica")),"No Aplica")</f>
        <v>No Aplica</v>
      </c>
    </row>
    <row r="4394" spans="1:30" x14ac:dyDescent="0.25">
      <c r="A4394" s="13"/>
      <c r="B4394" s="15"/>
      <c r="C4394" s="15"/>
      <c r="D4394" s="15"/>
      <c r="E4394" s="15"/>
      <c r="F4394" s="39"/>
      <c r="G4394" s="15"/>
      <c r="H4394" s="15"/>
      <c r="I4394" s="15"/>
      <c r="J4394" s="15"/>
      <c r="K4394" s="15"/>
      <c r="L4394" s="40"/>
      <c r="M4394" s="39"/>
      <c r="N4394" s="41"/>
      <c r="O4394" s="39"/>
      <c r="P4394" s="40"/>
      <c r="Q4394" s="40"/>
      <c r="R4394" s="40" t="str">
        <f>IFERROR(VLOOKUP(Tabla2[[#This Row],[CONTRATISTA PRNCIPAL]],Hoja1!$L$5:$M$9,2,FALSE),"CJV")</f>
        <v>CJV</v>
      </c>
      <c r="S4394" s="40" t="str">
        <f>IF(Tabla2[[#This Row],[EMPRESA]]=Tabla2[[#This Row],[CONTRATISTA PRNCIPAL]],"Principal","Secundaria")</f>
        <v>Principal</v>
      </c>
      <c r="T4394" s="42">
        <f>IFERROR(1/COUNTIF(Tabla2[CONTRATISTA PRNCIPAL],Tabla2[[#This Row],[CONTRATISTA PRNCIPAL]]),0)</f>
        <v>0</v>
      </c>
      <c r="U4394" s="43" t="str">
        <f>IF(((TODAY()-Tabla2[[#This Row],[FECHA NACIMIENTO]])/365)&lt;18,"Corregir", IF(((TODAY()-Tabla2[[#This Row],[FECHA NACIMIENTO]])/365)&gt;80, "Corregir",ROUNDDOWN(((TODAY()-Tabla2[[#This Row],[FECHA NACIMIENTO]])/365),0)))</f>
        <v>Corregir</v>
      </c>
      <c r="V43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4" s="44" t="str">
        <f>+IF(Tabla2[[#This Row],[Edad]]="Corregir","Corregir","Ok")</f>
        <v>Corregir</v>
      </c>
      <c r="X4394" s="42" t="str">
        <f>+IFERROR(VLOOKUP(Tabla2[[#This Row],[DISTRITO SEGÚN DNI]],Hoja1!$A$2:$B$32,2,FALSE),"No")</f>
        <v>No</v>
      </c>
      <c r="Y4394" s="42" t="str">
        <f>IF(OR(LOWER(Tabla2[[#This Row],[GENERO]])="masculino", LOWER(Tabla2[[#This Row],[GENERO]])="femenino"),"OK","Corregir")</f>
        <v>Corregir</v>
      </c>
      <c r="Z4394" s="42" t="str">
        <f>+IF(Tabla2[[#This Row],[Nro. DNI / CE]]="","Corregir",IF(LEN(Tabla2[[#This Row],[Nro. DNI / CE]])&gt;=8,"OK","Corregir"))</f>
        <v>Corregir</v>
      </c>
      <c r="AA4394" s="42">
        <f>COUNTIF(Tabla2[APELLIDOS Y NOMBRES],Tabla2[[#This Row],[APELLIDOS Y NOMBRES]])</f>
        <v>0</v>
      </c>
      <c r="AB4394" s="42">
        <f>IF(Tabla2[[#This Row],[Trabajador]]&gt;1,1/Tabla2[[#This Row],[Trabajador]],Tabla2[[#This Row],[Trabajador]])</f>
        <v>0</v>
      </c>
      <c r="AC4394" t="str">
        <f>+IFERROR(IF(Tabla2[[#This Row],[FECHA CESE/BAJA]]="","No Aplica",IF(AND(MONTH(Tabla2[[#This Row],[FECHA CESE/BAJA]])=MONTH(TODAY()-30),YEAR(Tabla2[[#This Row],[FECHA CESE/BAJA]])=YEAR(TODAY())),MONTH(TODAY()-30)&amp;"-"&amp;YEAR(TODAY()),"Borrar")),"No aplica")</f>
        <v>No Aplica</v>
      </c>
      <c r="AD4394" t="str">
        <f>+IFERROR(IF(Tabla2[[#This Row],[FECHA INICIO DE LABORES EN OBRA]]="","No Aplica",IF(AND(MONTH(Tabla2[[#This Row],[FECHA INICIO DE LABORES EN OBRA]])=MONTH(TODAY()-30),YEAR(Tabla2[[#This Row],[FECHA INICIO DE LABORES EN OBRA]])=YEAR(TODAY())),MONTH(TODAY()-30)&amp;"-"&amp;YEAR(TODAY()),"No Aplica")),"No Aplica")</f>
        <v>No Aplica</v>
      </c>
    </row>
    <row r="4395" spans="1:30" x14ac:dyDescent="0.25">
      <c r="A4395" s="13"/>
      <c r="B4395" s="15"/>
      <c r="C4395" s="15"/>
      <c r="D4395" s="15"/>
      <c r="E4395" s="15"/>
      <c r="F4395" s="39"/>
      <c r="G4395" s="15"/>
      <c r="H4395" s="15"/>
      <c r="I4395" s="15"/>
      <c r="J4395" s="15"/>
      <c r="K4395" s="15"/>
      <c r="L4395" s="40"/>
      <c r="M4395" s="39"/>
      <c r="N4395" s="41"/>
      <c r="O4395" s="39"/>
      <c r="P4395" s="40"/>
      <c r="Q4395" s="40"/>
      <c r="R4395" s="40" t="str">
        <f>IFERROR(VLOOKUP(Tabla2[[#This Row],[CONTRATISTA PRNCIPAL]],Hoja1!$L$5:$M$9,2,FALSE),"CJV")</f>
        <v>CJV</v>
      </c>
      <c r="S4395" s="40" t="str">
        <f>IF(Tabla2[[#This Row],[EMPRESA]]=Tabla2[[#This Row],[CONTRATISTA PRNCIPAL]],"Principal","Secundaria")</f>
        <v>Principal</v>
      </c>
      <c r="T4395" s="42">
        <f>IFERROR(1/COUNTIF(Tabla2[CONTRATISTA PRNCIPAL],Tabla2[[#This Row],[CONTRATISTA PRNCIPAL]]),0)</f>
        <v>0</v>
      </c>
      <c r="U4395" s="43" t="str">
        <f>IF(((TODAY()-Tabla2[[#This Row],[FECHA NACIMIENTO]])/365)&lt;18,"Corregir", IF(((TODAY()-Tabla2[[#This Row],[FECHA NACIMIENTO]])/365)&gt;80, "Corregir",ROUNDDOWN(((TODAY()-Tabla2[[#This Row],[FECHA NACIMIENTO]])/365),0)))</f>
        <v>Corregir</v>
      </c>
      <c r="V43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5" s="44" t="str">
        <f>+IF(Tabla2[[#This Row],[Edad]]="Corregir","Corregir","Ok")</f>
        <v>Corregir</v>
      </c>
      <c r="X4395" s="42" t="str">
        <f>+IFERROR(VLOOKUP(Tabla2[[#This Row],[DISTRITO SEGÚN DNI]],Hoja1!$A$2:$B$32,2,FALSE),"No")</f>
        <v>No</v>
      </c>
      <c r="Y4395" s="42" t="str">
        <f>IF(OR(LOWER(Tabla2[[#This Row],[GENERO]])="masculino", LOWER(Tabla2[[#This Row],[GENERO]])="femenino"),"OK","Corregir")</f>
        <v>Corregir</v>
      </c>
      <c r="Z4395" s="42" t="str">
        <f>+IF(Tabla2[[#This Row],[Nro. DNI / CE]]="","Corregir",IF(LEN(Tabla2[[#This Row],[Nro. DNI / CE]])&gt;=8,"OK","Corregir"))</f>
        <v>Corregir</v>
      </c>
      <c r="AA4395" s="42">
        <f>COUNTIF(Tabla2[APELLIDOS Y NOMBRES],Tabla2[[#This Row],[APELLIDOS Y NOMBRES]])</f>
        <v>0</v>
      </c>
      <c r="AB4395" s="42">
        <f>IF(Tabla2[[#This Row],[Trabajador]]&gt;1,1/Tabla2[[#This Row],[Trabajador]],Tabla2[[#This Row],[Trabajador]])</f>
        <v>0</v>
      </c>
      <c r="AC4395" t="str">
        <f>+IFERROR(IF(Tabla2[[#This Row],[FECHA CESE/BAJA]]="","No Aplica",IF(AND(MONTH(Tabla2[[#This Row],[FECHA CESE/BAJA]])=MONTH(TODAY()-30),YEAR(Tabla2[[#This Row],[FECHA CESE/BAJA]])=YEAR(TODAY())),MONTH(TODAY()-30)&amp;"-"&amp;YEAR(TODAY()),"Borrar")),"No aplica")</f>
        <v>No Aplica</v>
      </c>
      <c r="AD4395" t="str">
        <f>+IFERROR(IF(Tabla2[[#This Row],[FECHA INICIO DE LABORES EN OBRA]]="","No Aplica",IF(AND(MONTH(Tabla2[[#This Row],[FECHA INICIO DE LABORES EN OBRA]])=MONTH(TODAY()-30),YEAR(Tabla2[[#This Row],[FECHA INICIO DE LABORES EN OBRA]])=YEAR(TODAY())),MONTH(TODAY()-30)&amp;"-"&amp;YEAR(TODAY()),"No Aplica")),"No Aplica")</f>
        <v>No Aplica</v>
      </c>
    </row>
    <row r="4396" spans="1:30" x14ac:dyDescent="0.25">
      <c r="A4396" s="13"/>
      <c r="B4396" s="15"/>
      <c r="C4396" s="15"/>
      <c r="D4396" s="15"/>
      <c r="E4396" s="15"/>
      <c r="F4396" s="39"/>
      <c r="G4396" s="15"/>
      <c r="H4396" s="15"/>
      <c r="I4396" s="15"/>
      <c r="J4396" s="15"/>
      <c r="K4396" s="15"/>
      <c r="L4396" s="40"/>
      <c r="M4396" s="39"/>
      <c r="N4396" s="41"/>
      <c r="O4396" s="39"/>
      <c r="P4396" s="40"/>
      <c r="Q4396" s="40"/>
      <c r="R4396" s="40" t="str">
        <f>IFERROR(VLOOKUP(Tabla2[[#This Row],[CONTRATISTA PRNCIPAL]],Hoja1!$L$5:$M$9,2,FALSE),"CJV")</f>
        <v>CJV</v>
      </c>
      <c r="S4396" s="40" t="str">
        <f>IF(Tabla2[[#This Row],[EMPRESA]]=Tabla2[[#This Row],[CONTRATISTA PRNCIPAL]],"Principal","Secundaria")</f>
        <v>Principal</v>
      </c>
      <c r="T4396" s="42">
        <f>IFERROR(1/COUNTIF(Tabla2[CONTRATISTA PRNCIPAL],Tabla2[[#This Row],[CONTRATISTA PRNCIPAL]]),0)</f>
        <v>0</v>
      </c>
      <c r="U4396" s="43" t="str">
        <f>IF(((TODAY()-Tabla2[[#This Row],[FECHA NACIMIENTO]])/365)&lt;18,"Corregir", IF(((TODAY()-Tabla2[[#This Row],[FECHA NACIMIENTO]])/365)&gt;80, "Corregir",ROUNDDOWN(((TODAY()-Tabla2[[#This Row],[FECHA NACIMIENTO]])/365),0)))</f>
        <v>Corregir</v>
      </c>
      <c r="V43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6" s="44" t="str">
        <f>+IF(Tabla2[[#This Row],[Edad]]="Corregir","Corregir","Ok")</f>
        <v>Corregir</v>
      </c>
      <c r="X4396" s="42" t="str">
        <f>+IFERROR(VLOOKUP(Tabla2[[#This Row],[DISTRITO SEGÚN DNI]],Hoja1!$A$2:$B$32,2,FALSE),"No")</f>
        <v>No</v>
      </c>
      <c r="Y4396" s="42" t="str">
        <f>IF(OR(LOWER(Tabla2[[#This Row],[GENERO]])="masculino", LOWER(Tabla2[[#This Row],[GENERO]])="femenino"),"OK","Corregir")</f>
        <v>Corregir</v>
      </c>
      <c r="Z4396" s="42" t="str">
        <f>+IF(Tabla2[[#This Row],[Nro. DNI / CE]]="","Corregir",IF(LEN(Tabla2[[#This Row],[Nro. DNI / CE]])&gt;=8,"OK","Corregir"))</f>
        <v>Corregir</v>
      </c>
      <c r="AA4396" s="42">
        <f>COUNTIF(Tabla2[APELLIDOS Y NOMBRES],Tabla2[[#This Row],[APELLIDOS Y NOMBRES]])</f>
        <v>0</v>
      </c>
      <c r="AB4396" s="42">
        <f>IF(Tabla2[[#This Row],[Trabajador]]&gt;1,1/Tabla2[[#This Row],[Trabajador]],Tabla2[[#This Row],[Trabajador]])</f>
        <v>0</v>
      </c>
      <c r="AC4396" t="str">
        <f>+IFERROR(IF(Tabla2[[#This Row],[FECHA CESE/BAJA]]="","No Aplica",IF(AND(MONTH(Tabla2[[#This Row],[FECHA CESE/BAJA]])=MONTH(TODAY()-30),YEAR(Tabla2[[#This Row],[FECHA CESE/BAJA]])=YEAR(TODAY())),MONTH(TODAY()-30)&amp;"-"&amp;YEAR(TODAY()),"Borrar")),"No aplica")</f>
        <v>No Aplica</v>
      </c>
      <c r="AD4396" t="str">
        <f>+IFERROR(IF(Tabla2[[#This Row],[FECHA INICIO DE LABORES EN OBRA]]="","No Aplica",IF(AND(MONTH(Tabla2[[#This Row],[FECHA INICIO DE LABORES EN OBRA]])=MONTH(TODAY()-30),YEAR(Tabla2[[#This Row],[FECHA INICIO DE LABORES EN OBRA]])=YEAR(TODAY())),MONTH(TODAY()-30)&amp;"-"&amp;YEAR(TODAY()),"No Aplica")),"No Aplica")</f>
        <v>No Aplica</v>
      </c>
    </row>
    <row r="4397" spans="1:30" x14ac:dyDescent="0.25">
      <c r="A4397" s="13"/>
      <c r="B4397" s="15"/>
      <c r="C4397" s="15"/>
      <c r="D4397" s="15"/>
      <c r="E4397" s="15"/>
      <c r="F4397" s="39"/>
      <c r="G4397" s="15"/>
      <c r="H4397" s="15"/>
      <c r="I4397" s="15"/>
      <c r="J4397" s="15"/>
      <c r="K4397" s="15"/>
      <c r="L4397" s="40"/>
      <c r="M4397" s="39"/>
      <c r="N4397" s="41"/>
      <c r="O4397" s="39"/>
      <c r="P4397" s="40"/>
      <c r="Q4397" s="40"/>
      <c r="R4397" s="40" t="str">
        <f>IFERROR(VLOOKUP(Tabla2[[#This Row],[CONTRATISTA PRNCIPAL]],Hoja1!$L$5:$M$9,2,FALSE),"CJV")</f>
        <v>CJV</v>
      </c>
      <c r="S4397" s="40" t="str">
        <f>IF(Tabla2[[#This Row],[EMPRESA]]=Tabla2[[#This Row],[CONTRATISTA PRNCIPAL]],"Principal","Secundaria")</f>
        <v>Principal</v>
      </c>
      <c r="T4397" s="42">
        <f>IFERROR(1/COUNTIF(Tabla2[CONTRATISTA PRNCIPAL],Tabla2[[#This Row],[CONTRATISTA PRNCIPAL]]),0)</f>
        <v>0</v>
      </c>
      <c r="U4397" s="43" t="str">
        <f>IF(((TODAY()-Tabla2[[#This Row],[FECHA NACIMIENTO]])/365)&lt;18,"Corregir", IF(((TODAY()-Tabla2[[#This Row],[FECHA NACIMIENTO]])/365)&gt;80, "Corregir",ROUNDDOWN(((TODAY()-Tabla2[[#This Row],[FECHA NACIMIENTO]])/365),0)))</f>
        <v>Corregir</v>
      </c>
      <c r="V43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7" s="44" t="str">
        <f>+IF(Tabla2[[#This Row],[Edad]]="Corregir","Corregir","Ok")</f>
        <v>Corregir</v>
      </c>
      <c r="X4397" s="42" t="str">
        <f>+IFERROR(VLOOKUP(Tabla2[[#This Row],[DISTRITO SEGÚN DNI]],Hoja1!$A$2:$B$32,2,FALSE),"No")</f>
        <v>No</v>
      </c>
      <c r="Y4397" s="42" t="str">
        <f>IF(OR(LOWER(Tabla2[[#This Row],[GENERO]])="masculino", LOWER(Tabla2[[#This Row],[GENERO]])="femenino"),"OK","Corregir")</f>
        <v>Corregir</v>
      </c>
      <c r="Z4397" s="42" t="str">
        <f>+IF(Tabla2[[#This Row],[Nro. DNI / CE]]="","Corregir",IF(LEN(Tabla2[[#This Row],[Nro. DNI / CE]])&gt;=8,"OK","Corregir"))</f>
        <v>Corregir</v>
      </c>
      <c r="AA4397" s="42">
        <f>COUNTIF(Tabla2[APELLIDOS Y NOMBRES],Tabla2[[#This Row],[APELLIDOS Y NOMBRES]])</f>
        <v>0</v>
      </c>
      <c r="AB4397" s="42">
        <f>IF(Tabla2[[#This Row],[Trabajador]]&gt;1,1/Tabla2[[#This Row],[Trabajador]],Tabla2[[#This Row],[Trabajador]])</f>
        <v>0</v>
      </c>
      <c r="AC4397" t="str">
        <f>+IFERROR(IF(Tabla2[[#This Row],[FECHA CESE/BAJA]]="","No Aplica",IF(AND(MONTH(Tabla2[[#This Row],[FECHA CESE/BAJA]])=MONTH(TODAY()-30),YEAR(Tabla2[[#This Row],[FECHA CESE/BAJA]])=YEAR(TODAY())),MONTH(TODAY()-30)&amp;"-"&amp;YEAR(TODAY()),"Borrar")),"No aplica")</f>
        <v>No Aplica</v>
      </c>
      <c r="AD4397" t="str">
        <f>+IFERROR(IF(Tabla2[[#This Row],[FECHA INICIO DE LABORES EN OBRA]]="","No Aplica",IF(AND(MONTH(Tabla2[[#This Row],[FECHA INICIO DE LABORES EN OBRA]])=MONTH(TODAY()-30),YEAR(Tabla2[[#This Row],[FECHA INICIO DE LABORES EN OBRA]])=YEAR(TODAY())),MONTH(TODAY()-30)&amp;"-"&amp;YEAR(TODAY()),"No Aplica")),"No Aplica")</f>
        <v>No Aplica</v>
      </c>
    </row>
    <row r="4398" spans="1:30" x14ac:dyDescent="0.25">
      <c r="A4398" s="13"/>
      <c r="B4398" s="15"/>
      <c r="C4398" s="15"/>
      <c r="D4398" s="15"/>
      <c r="E4398" s="15"/>
      <c r="F4398" s="39"/>
      <c r="G4398" s="15"/>
      <c r="H4398" s="15"/>
      <c r="I4398" s="15"/>
      <c r="J4398" s="15"/>
      <c r="K4398" s="15"/>
      <c r="L4398" s="40"/>
      <c r="M4398" s="39"/>
      <c r="N4398" s="41"/>
      <c r="O4398" s="39"/>
      <c r="P4398" s="40"/>
      <c r="Q4398" s="40"/>
      <c r="R4398" s="40" t="str">
        <f>IFERROR(VLOOKUP(Tabla2[[#This Row],[CONTRATISTA PRNCIPAL]],Hoja1!$L$5:$M$9,2,FALSE),"CJV")</f>
        <v>CJV</v>
      </c>
      <c r="S4398" s="40" t="str">
        <f>IF(Tabla2[[#This Row],[EMPRESA]]=Tabla2[[#This Row],[CONTRATISTA PRNCIPAL]],"Principal","Secundaria")</f>
        <v>Principal</v>
      </c>
      <c r="T4398" s="42">
        <f>IFERROR(1/COUNTIF(Tabla2[CONTRATISTA PRNCIPAL],Tabla2[[#This Row],[CONTRATISTA PRNCIPAL]]),0)</f>
        <v>0</v>
      </c>
      <c r="U4398" s="43" t="str">
        <f>IF(((TODAY()-Tabla2[[#This Row],[FECHA NACIMIENTO]])/365)&lt;18,"Corregir", IF(((TODAY()-Tabla2[[#This Row],[FECHA NACIMIENTO]])/365)&gt;80, "Corregir",ROUNDDOWN(((TODAY()-Tabla2[[#This Row],[FECHA NACIMIENTO]])/365),0)))</f>
        <v>Corregir</v>
      </c>
      <c r="V43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8" s="44" t="str">
        <f>+IF(Tabla2[[#This Row],[Edad]]="Corregir","Corregir","Ok")</f>
        <v>Corregir</v>
      </c>
      <c r="X4398" s="42" t="str">
        <f>+IFERROR(VLOOKUP(Tabla2[[#This Row],[DISTRITO SEGÚN DNI]],Hoja1!$A$2:$B$32,2,FALSE),"No")</f>
        <v>No</v>
      </c>
      <c r="Y4398" s="42" t="str">
        <f>IF(OR(LOWER(Tabla2[[#This Row],[GENERO]])="masculino", LOWER(Tabla2[[#This Row],[GENERO]])="femenino"),"OK","Corregir")</f>
        <v>Corregir</v>
      </c>
      <c r="Z4398" s="42" t="str">
        <f>+IF(Tabla2[[#This Row],[Nro. DNI / CE]]="","Corregir",IF(LEN(Tabla2[[#This Row],[Nro. DNI / CE]])&gt;=8,"OK","Corregir"))</f>
        <v>Corregir</v>
      </c>
      <c r="AA4398" s="42">
        <f>COUNTIF(Tabla2[APELLIDOS Y NOMBRES],Tabla2[[#This Row],[APELLIDOS Y NOMBRES]])</f>
        <v>0</v>
      </c>
      <c r="AB4398" s="42">
        <f>IF(Tabla2[[#This Row],[Trabajador]]&gt;1,1/Tabla2[[#This Row],[Trabajador]],Tabla2[[#This Row],[Trabajador]])</f>
        <v>0</v>
      </c>
      <c r="AC4398" t="str">
        <f>+IFERROR(IF(Tabla2[[#This Row],[FECHA CESE/BAJA]]="","No Aplica",IF(AND(MONTH(Tabla2[[#This Row],[FECHA CESE/BAJA]])=MONTH(TODAY()-30),YEAR(Tabla2[[#This Row],[FECHA CESE/BAJA]])=YEAR(TODAY())),MONTH(TODAY()-30)&amp;"-"&amp;YEAR(TODAY()),"Borrar")),"No aplica")</f>
        <v>No Aplica</v>
      </c>
      <c r="AD4398" t="str">
        <f>+IFERROR(IF(Tabla2[[#This Row],[FECHA INICIO DE LABORES EN OBRA]]="","No Aplica",IF(AND(MONTH(Tabla2[[#This Row],[FECHA INICIO DE LABORES EN OBRA]])=MONTH(TODAY()-30),YEAR(Tabla2[[#This Row],[FECHA INICIO DE LABORES EN OBRA]])=YEAR(TODAY())),MONTH(TODAY()-30)&amp;"-"&amp;YEAR(TODAY()),"No Aplica")),"No Aplica")</f>
        <v>No Aplica</v>
      </c>
    </row>
    <row r="4399" spans="1:30" x14ac:dyDescent="0.25">
      <c r="A4399" s="13"/>
      <c r="B4399" s="15"/>
      <c r="C4399" s="15"/>
      <c r="D4399" s="15"/>
      <c r="E4399" s="15"/>
      <c r="F4399" s="39"/>
      <c r="G4399" s="15"/>
      <c r="H4399" s="15"/>
      <c r="I4399" s="15"/>
      <c r="J4399" s="15"/>
      <c r="K4399" s="15"/>
      <c r="L4399" s="40"/>
      <c r="M4399" s="39"/>
      <c r="N4399" s="41"/>
      <c r="O4399" s="39"/>
      <c r="P4399" s="40"/>
      <c r="Q4399" s="40"/>
      <c r="R4399" s="40" t="str">
        <f>IFERROR(VLOOKUP(Tabla2[[#This Row],[CONTRATISTA PRNCIPAL]],Hoja1!$L$5:$M$9,2,FALSE),"CJV")</f>
        <v>CJV</v>
      </c>
      <c r="S4399" s="40" t="str">
        <f>IF(Tabla2[[#This Row],[EMPRESA]]=Tabla2[[#This Row],[CONTRATISTA PRNCIPAL]],"Principal","Secundaria")</f>
        <v>Principal</v>
      </c>
      <c r="T4399" s="42">
        <f>IFERROR(1/COUNTIF(Tabla2[CONTRATISTA PRNCIPAL],Tabla2[[#This Row],[CONTRATISTA PRNCIPAL]]),0)</f>
        <v>0</v>
      </c>
      <c r="U4399" s="43" t="str">
        <f>IF(((TODAY()-Tabla2[[#This Row],[FECHA NACIMIENTO]])/365)&lt;18,"Corregir", IF(((TODAY()-Tabla2[[#This Row],[FECHA NACIMIENTO]])/365)&gt;80, "Corregir",ROUNDDOWN(((TODAY()-Tabla2[[#This Row],[FECHA NACIMIENTO]])/365),0)))</f>
        <v>Corregir</v>
      </c>
      <c r="V43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399" s="44" t="str">
        <f>+IF(Tabla2[[#This Row],[Edad]]="Corregir","Corregir","Ok")</f>
        <v>Corregir</v>
      </c>
      <c r="X4399" s="42" t="str">
        <f>+IFERROR(VLOOKUP(Tabla2[[#This Row],[DISTRITO SEGÚN DNI]],Hoja1!$A$2:$B$32,2,FALSE),"No")</f>
        <v>No</v>
      </c>
      <c r="Y4399" s="42" t="str">
        <f>IF(OR(LOWER(Tabla2[[#This Row],[GENERO]])="masculino", LOWER(Tabla2[[#This Row],[GENERO]])="femenino"),"OK","Corregir")</f>
        <v>Corregir</v>
      </c>
      <c r="Z4399" s="42" t="str">
        <f>+IF(Tabla2[[#This Row],[Nro. DNI / CE]]="","Corregir",IF(LEN(Tabla2[[#This Row],[Nro. DNI / CE]])&gt;=8,"OK","Corregir"))</f>
        <v>Corregir</v>
      </c>
      <c r="AA4399" s="42">
        <f>COUNTIF(Tabla2[APELLIDOS Y NOMBRES],Tabla2[[#This Row],[APELLIDOS Y NOMBRES]])</f>
        <v>0</v>
      </c>
      <c r="AB4399" s="42">
        <f>IF(Tabla2[[#This Row],[Trabajador]]&gt;1,1/Tabla2[[#This Row],[Trabajador]],Tabla2[[#This Row],[Trabajador]])</f>
        <v>0</v>
      </c>
      <c r="AC4399" t="str">
        <f>+IFERROR(IF(Tabla2[[#This Row],[FECHA CESE/BAJA]]="","No Aplica",IF(AND(MONTH(Tabla2[[#This Row],[FECHA CESE/BAJA]])=MONTH(TODAY()-30),YEAR(Tabla2[[#This Row],[FECHA CESE/BAJA]])=YEAR(TODAY())),MONTH(TODAY()-30)&amp;"-"&amp;YEAR(TODAY()),"Borrar")),"No aplica")</f>
        <v>No Aplica</v>
      </c>
      <c r="AD4399" t="str">
        <f>+IFERROR(IF(Tabla2[[#This Row],[FECHA INICIO DE LABORES EN OBRA]]="","No Aplica",IF(AND(MONTH(Tabla2[[#This Row],[FECHA INICIO DE LABORES EN OBRA]])=MONTH(TODAY()-30),YEAR(Tabla2[[#This Row],[FECHA INICIO DE LABORES EN OBRA]])=YEAR(TODAY())),MONTH(TODAY()-30)&amp;"-"&amp;YEAR(TODAY()),"No Aplica")),"No Aplica")</f>
        <v>No Aplica</v>
      </c>
    </row>
    <row r="4400" spans="1:30" x14ac:dyDescent="0.25">
      <c r="A4400" s="13"/>
      <c r="B4400" s="15"/>
      <c r="C4400" s="15"/>
      <c r="D4400" s="15"/>
      <c r="E4400" s="15"/>
      <c r="F4400" s="39"/>
      <c r="G4400" s="15"/>
      <c r="H4400" s="15"/>
      <c r="I4400" s="15"/>
      <c r="J4400" s="15"/>
      <c r="K4400" s="15"/>
      <c r="L4400" s="40"/>
      <c r="M4400" s="39"/>
      <c r="N4400" s="41"/>
      <c r="O4400" s="39"/>
      <c r="P4400" s="40"/>
      <c r="Q4400" s="40"/>
      <c r="R4400" s="40" t="str">
        <f>IFERROR(VLOOKUP(Tabla2[[#This Row],[CONTRATISTA PRNCIPAL]],Hoja1!$L$5:$M$9,2,FALSE),"CJV")</f>
        <v>CJV</v>
      </c>
      <c r="S4400" s="40" t="str">
        <f>IF(Tabla2[[#This Row],[EMPRESA]]=Tabla2[[#This Row],[CONTRATISTA PRNCIPAL]],"Principal","Secundaria")</f>
        <v>Principal</v>
      </c>
      <c r="T4400" s="42">
        <f>IFERROR(1/COUNTIF(Tabla2[CONTRATISTA PRNCIPAL],Tabla2[[#This Row],[CONTRATISTA PRNCIPAL]]),0)</f>
        <v>0</v>
      </c>
      <c r="U4400" s="43" t="str">
        <f>IF(((TODAY()-Tabla2[[#This Row],[FECHA NACIMIENTO]])/365)&lt;18,"Corregir", IF(((TODAY()-Tabla2[[#This Row],[FECHA NACIMIENTO]])/365)&gt;80, "Corregir",ROUNDDOWN(((TODAY()-Tabla2[[#This Row],[FECHA NACIMIENTO]])/365),0)))</f>
        <v>Corregir</v>
      </c>
      <c r="V44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0" s="44" t="str">
        <f>+IF(Tabla2[[#This Row],[Edad]]="Corregir","Corregir","Ok")</f>
        <v>Corregir</v>
      </c>
      <c r="X4400" s="42" t="str">
        <f>+IFERROR(VLOOKUP(Tabla2[[#This Row],[DISTRITO SEGÚN DNI]],Hoja1!$A$2:$B$32,2,FALSE),"No")</f>
        <v>No</v>
      </c>
      <c r="Y4400" s="42" t="str">
        <f>IF(OR(LOWER(Tabla2[[#This Row],[GENERO]])="masculino", LOWER(Tabla2[[#This Row],[GENERO]])="femenino"),"OK","Corregir")</f>
        <v>Corregir</v>
      </c>
      <c r="Z4400" s="42" t="str">
        <f>+IF(Tabla2[[#This Row],[Nro. DNI / CE]]="","Corregir",IF(LEN(Tabla2[[#This Row],[Nro. DNI / CE]])&gt;=8,"OK","Corregir"))</f>
        <v>Corregir</v>
      </c>
      <c r="AA4400" s="42">
        <f>COUNTIF(Tabla2[APELLIDOS Y NOMBRES],Tabla2[[#This Row],[APELLIDOS Y NOMBRES]])</f>
        <v>0</v>
      </c>
      <c r="AB4400" s="42">
        <f>IF(Tabla2[[#This Row],[Trabajador]]&gt;1,1/Tabla2[[#This Row],[Trabajador]],Tabla2[[#This Row],[Trabajador]])</f>
        <v>0</v>
      </c>
      <c r="AC4400" t="str">
        <f>+IFERROR(IF(Tabla2[[#This Row],[FECHA CESE/BAJA]]="","No Aplica",IF(AND(MONTH(Tabla2[[#This Row],[FECHA CESE/BAJA]])=MONTH(TODAY()-30),YEAR(Tabla2[[#This Row],[FECHA CESE/BAJA]])=YEAR(TODAY())),MONTH(TODAY()-30)&amp;"-"&amp;YEAR(TODAY()),"Borrar")),"No aplica")</f>
        <v>No Aplica</v>
      </c>
      <c r="AD4400" t="str">
        <f>+IFERROR(IF(Tabla2[[#This Row],[FECHA INICIO DE LABORES EN OBRA]]="","No Aplica",IF(AND(MONTH(Tabla2[[#This Row],[FECHA INICIO DE LABORES EN OBRA]])=MONTH(TODAY()-30),YEAR(Tabla2[[#This Row],[FECHA INICIO DE LABORES EN OBRA]])=YEAR(TODAY())),MONTH(TODAY()-30)&amp;"-"&amp;YEAR(TODAY()),"No Aplica")),"No Aplica")</f>
        <v>No Aplica</v>
      </c>
    </row>
    <row r="4401" spans="1:30" x14ac:dyDescent="0.25">
      <c r="A4401" s="13"/>
      <c r="B4401" s="15"/>
      <c r="C4401" s="15"/>
      <c r="D4401" s="15"/>
      <c r="E4401" s="15"/>
      <c r="F4401" s="39"/>
      <c r="G4401" s="15"/>
      <c r="H4401" s="15"/>
      <c r="I4401" s="15"/>
      <c r="J4401" s="15"/>
      <c r="K4401" s="15"/>
      <c r="L4401" s="40"/>
      <c r="M4401" s="39"/>
      <c r="N4401" s="41"/>
      <c r="O4401" s="39"/>
      <c r="P4401" s="40"/>
      <c r="Q4401" s="40"/>
      <c r="R4401" s="40" t="str">
        <f>IFERROR(VLOOKUP(Tabla2[[#This Row],[CONTRATISTA PRNCIPAL]],Hoja1!$L$5:$M$9,2,FALSE),"CJV")</f>
        <v>CJV</v>
      </c>
      <c r="S4401" s="40" t="str">
        <f>IF(Tabla2[[#This Row],[EMPRESA]]=Tabla2[[#This Row],[CONTRATISTA PRNCIPAL]],"Principal","Secundaria")</f>
        <v>Principal</v>
      </c>
      <c r="T4401" s="42">
        <f>IFERROR(1/COUNTIF(Tabla2[CONTRATISTA PRNCIPAL],Tabla2[[#This Row],[CONTRATISTA PRNCIPAL]]),0)</f>
        <v>0</v>
      </c>
      <c r="U4401" s="43" t="str">
        <f>IF(((TODAY()-Tabla2[[#This Row],[FECHA NACIMIENTO]])/365)&lt;18,"Corregir", IF(((TODAY()-Tabla2[[#This Row],[FECHA NACIMIENTO]])/365)&gt;80, "Corregir",ROUNDDOWN(((TODAY()-Tabla2[[#This Row],[FECHA NACIMIENTO]])/365),0)))</f>
        <v>Corregir</v>
      </c>
      <c r="V44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1" s="44" t="str">
        <f>+IF(Tabla2[[#This Row],[Edad]]="Corregir","Corregir","Ok")</f>
        <v>Corregir</v>
      </c>
      <c r="X4401" s="42" t="str">
        <f>+IFERROR(VLOOKUP(Tabla2[[#This Row],[DISTRITO SEGÚN DNI]],Hoja1!$A$2:$B$32,2,FALSE),"No")</f>
        <v>No</v>
      </c>
      <c r="Y4401" s="42" t="str">
        <f>IF(OR(LOWER(Tabla2[[#This Row],[GENERO]])="masculino", LOWER(Tabla2[[#This Row],[GENERO]])="femenino"),"OK","Corregir")</f>
        <v>Corregir</v>
      </c>
      <c r="Z4401" s="42" t="str">
        <f>+IF(Tabla2[[#This Row],[Nro. DNI / CE]]="","Corregir",IF(LEN(Tabla2[[#This Row],[Nro. DNI / CE]])&gt;=8,"OK","Corregir"))</f>
        <v>Corregir</v>
      </c>
      <c r="AA4401" s="42">
        <f>COUNTIF(Tabla2[APELLIDOS Y NOMBRES],Tabla2[[#This Row],[APELLIDOS Y NOMBRES]])</f>
        <v>0</v>
      </c>
      <c r="AB4401" s="42">
        <f>IF(Tabla2[[#This Row],[Trabajador]]&gt;1,1/Tabla2[[#This Row],[Trabajador]],Tabla2[[#This Row],[Trabajador]])</f>
        <v>0</v>
      </c>
      <c r="AC4401" t="str">
        <f>+IFERROR(IF(Tabla2[[#This Row],[FECHA CESE/BAJA]]="","No Aplica",IF(AND(MONTH(Tabla2[[#This Row],[FECHA CESE/BAJA]])=MONTH(TODAY()-30),YEAR(Tabla2[[#This Row],[FECHA CESE/BAJA]])=YEAR(TODAY())),MONTH(TODAY()-30)&amp;"-"&amp;YEAR(TODAY()),"Borrar")),"No aplica")</f>
        <v>No Aplica</v>
      </c>
      <c r="AD4401" t="str">
        <f>+IFERROR(IF(Tabla2[[#This Row],[FECHA INICIO DE LABORES EN OBRA]]="","No Aplica",IF(AND(MONTH(Tabla2[[#This Row],[FECHA INICIO DE LABORES EN OBRA]])=MONTH(TODAY()-30),YEAR(Tabla2[[#This Row],[FECHA INICIO DE LABORES EN OBRA]])=YEAR(TODAY())),MONTH(TODAY()-30)&amp;"-"&amp;YEAR(TODAY()),"No Aplica")),"No Aplica")</f>
        <v>No Aplica</v>
      </c>
    </row>
    <row r="4402" spans="1:30" x14ac:dyDescent="0.25">
      <c r="A4402" s="13"/>
      <c r="B4402" s="15"/>
      <c r="C4402" s="15"/>
      <c r="D4402" s="15"/>
      <c r="E4402" s="15"/>
      <c r="F4402" s="39"/>
      <c r="G4402" s="15"/>
      <c r="H4402" s="15"/>
      <c r="I4402" s="15"/>
      <c r="J4402" s="15"/>
      <c r="K4402" s="15"/>
      <c r="L4402" s="40"/>
      <c r="M4402" s="39"/>
      <c r="N4402" s="41"/>
      <c r="O4402" s="39"/>
      <c r="P4402" s="40"/>
      <c r="Q4402" s="40"/>
      <c r="R4402" s="40" t="str">
        <f>IFERROR(VLOOKUP(Tabla2[[#This Row],[CONTRATISTA PRNCIPAL]],Hoja1!$L$5:$M$9,2,FALSE),"CJV")</f>
        <v>CJV</v>
      </c>
      <c r="S4402" s="40" t="str">
        <f>IF(Tabla2[[#This Row],[EMPRESA]]=Tabla2[[#This Row],[CONTRATISTA PRNCIPAL]],"Principal","Secundaria")</f>
        <v>Principal</v>
      </c>
      <c r="T4402" s="42">
        <f>IFERROR(1/COUNTIF(Tabla2[CONTRATISTA PRNCIPAL],Tabla2[[#This Row],[CONTRATISTA PRNCIPAL]]),0)</f>
        <v>0</v>
      </c>
      <c r="U4402" s="43" t="str">
        <f>IF(((TODAY()-Tabla2[[#This Row],[FECHA NACIMIENTO]])/365)&lt;18,"Corregir", IF(((TODAY()-Tabla2[[#This Row],[FECHA NACIMIENTO]])/365)&gt;80, "Corregir",ROUNDDOWN(((TODAY()-Tabla2[[#This Row],[FECHA NACIMIENTO]])/365),0)))</f>
        <v>Corregir</v>
      </c>
      <c r="V44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2" s="44" t="str">
        <f>+IF(Tabla2[[#This Row],[Edad]]="Corregir","Corregir","Ok")</f>
        <v>Corregir</v>
      </c>
      <c r="X4402" s="42" t="str">
        <f>+IFERROR(VLOOKUP(Tabla2[[#This Row],[DISTRITO SEGÚN DNI]],Hoja1!$A$2:$B$32,2,FALSE),"No")</f>
        <v>No</v>
      </c>
      <c r="Y4402" s="42" t="str">
        <f>IF(OR(LOWER(Tabla2[[#This Row],[GENERO]])="masculino", LOWER(Tabla2[[#This Row],[GENERO]])="femenino"),"OK","Corregir")</f>
        <v>Corregir</v>
      </c>
      <c r="Z4402" s="42" t="str">
        <f>+IF(Tabla2[[#This Row],[Nro. DNI / CE]]="","Corregir",IF(LEN(Tabla2[[#This Row],[Nro. DNI / CE]])&gt;=8,"OK","Corregir"))</f>
        <v>Corregir</v>
      </c>
      <c r="AA4402" s="42">
        <f>COUNTIF(Tabla2[APELLIDOS Y NOMBRES],Tabla2[[#This Row],[APELLIDOS Y NOMBRES]])</f>
        <v>0</v>
      </c>
      <c r="AB4402" s="42">
        <f>IF(Tabla2[[#This Row],[Trabajador]]&gt;1,1/Tabla2[[#This Row],[Trabajador]],Tabla2[[#This Row],[Trabajador]])</f>
        <v>0</v>
      </c>
      <c r="AC4402" t="str">
        <f>+IFERROR(IF(Tabla2[[#This Row],[FECHA CESE/BAJA]]="","No Aplica",IF(AND(MONTH(Tabla2[[#This Row],[FECHA CESE/BAJA]])=MONTH(TODAY()-30),YEAR(Tabla2[[#This Row],[FECHA CESE/BAJA]])=YEAR(TODAY())),MONTH(TODAY()-30)&amp;"-"&amp;YEAR(TODAY()),"Borrar")),"No aplica")</f>
        <v>No Aplica</v>
      </c>
      <c r="AD4402" t="str">
        <f>+IFERROR(IF(Tabla2[[#This Row],[FECHA INICIO DE LABORES EN OBRA]]="","No Aplica",IF(AND(MONTH(Tabla2[[#This Row],[FECHA INICIO DE LABORES EN OBRA]])=MONTH(TODAY()-30),YEAR(Tabla2[[#This Row],[FECHA INICIO DE LABORES EN OBRA]])=YEAR(TODAY())),MONTH(TODAY()-30)&amp;"-"&amp;YEAR(TODAY()),"No Aplica")),"No Aplica")</f>
        <v>No Aplica</v>
      </c>
    </row>
    <row r="4403" spans="1:30" x14ac:dyDescent="0.25">
      <c r="A4403" s="13"/>
      <c r="B4403" s="15"/>
      <c r="C4403" s="15"/>
      <c r="D4403" s="15"/>
      <c r="E4403" s="15"/>
      <c r="F4403" s="39"/>
      <c r="G4403" s="15"/>
      <c r="H4403" s="15"/>
      <c r="I4403" s="15"/>
      <c r="J4403" s="15"/>
      <c r="K4403" s="15"/>
      <c r="L4403" s="40"/>
      <c r="M4403" s="39"/>
      <c r="N4403" s="41"/>
      <c r="O4403" s="39"/>
      <c r="P4403" s="40"/>
      <c r="Q4403" s="40"/>
      <c r="R4403" s="40" t="str">
        <f>IFERROR(VLOOKUP(Tabla2[[#This Row],[CONTRATISTA PRNCIPAL]],Hoja1!$L$5:$M$9,2,FALSE),"CJV")</f>
        <v>CJV</v>
      </c>
      <c r="S4403" s="40" t="str">
        <f>IF(Tabla2[[#This Row],[EMPRESA]]=Tabla2[[#This Row],[CONTRATISTA PRNCIPAL]],"Principal","Secundaria")</f>
        <v>Principal</v>
      </c>
      <c r="T4403" s="42">
        <f>IFERROR(1/COUNTIF(Tabla2[CONTRATISTA PRNCIPAL],Tabla2[[#This Row],[CONTRATISTA PRNCIPAL]]),0)</f>
        <v>0</v>
      </c>
      <c r="U4403" s="43" t="str">
        <f>IF(((TODAY()-Tabla2[[#This Row],[FECHA NACIMIENTO]])/365)&lt;18,"Corregir", IF(((TODAY()-Tabla2[[#This Row],[FECHA NACIMIENTO]])/365)&gt;80, "Corregir",ROUNDDOWN(((TODAY()-Tabla2[[#This Row],[FECHA NACIMIENTO]])/365),0)))</f>
        <v>Corregir</v>
      </c>
      <c r="V44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3" s="44" t="str">
        <f>+IF(Tabla2[[#This Row],[Edad]]="Corregir","Corregir","Ok")</f>
        <v>Corregir</v>
      </c>
      <c r="X4403" s="42" t="str">
        <f>+IFERROR(VLOOKUP(Tabla2[[#This Row],[DISTRITO SEGÚN DNI]],Hoja1!$A$2:$B$32,2,FALSE),"No")</f>
        <v>No</v>
      </c>
      <c r="Y4403" s="42" t="str">
        <f>IF(OR(LOWER(Tabla2[[#This Row],[GENERO]])="masculino", LOWER(Tabla2[[#This Row],[GENERO]])="femenino"),"OK","Corregir")</f>
        <v>Corregir</v>
      </c>
      <c r="Z4403" s="42" t="str">
        <f>+IF(Tabla2[[#This Row],[Nro. DNI / CE]]="","Corregir",IF(LEN(Tabla2[[#This Row],[Nro. DNI / CE]])&gt;=8,"OK","Corregir"))</f>
        <v>Corregir</v>
      </c>
      <c r="AA4403" s="42">
        <f>COUNTIF(Tabla2[APELLIDOS Y NOMBRES],Tabla2[[#This Row],[APELLIDOS Y NOMBRES]])</f>
        <v>0</v>
      </c>
      <c r="AB4403" s="42">
        <f>IF(Tabla2[[#This Row],[Trabajador]]&gt;1,1/Tabla2[[#This Row],[Trabajador]],Tabla2[[#This Row],[Trabajador]])</f>
        <v>0</v>
      </c>
      <c r="AC4403" t="str">
        <f>+IFERROR(IF(Tabla2[[#This Row],[FECHA CESE/BAJA]]="","No Aplica",IF(AND(MONTH(Tabla2[[#This Row],[FECHA CESE/BAJA]])=MONTH(TODAY()-30),YEAR(Tabla2[[#This Row],[FECHA CESE/BAJA]])=YEAR(TODAY())),MONTH(TODAY()-30)&amp;"-"&amp;YEAR(TODAY()),"Borrar")),"No aplica")</f>
        <v>No Aplica</v>
      </c>
      <c r="AD4403" t="str">
        <f>+IFERROR(IF(Tabla2[[#This Row],[FECHA INICIO DE LABORES EN OBRA]]="","No Aplica",IF(AND(MONTH(Tabla2[[#This Row],[FECHA INICIO DE LABORES EN OBRA]])=MONTH(TODAY()-30),YEAR(Tabla2[[#This Row],[FECHA INICIO DE LABORES EN OBRA]])=YEAR(TODAY())),MONTH(TODAY()-30)&amp;"-"&amp;YEAR(TODAY()),"No Aplica")),"No Aplica")</f>
        <v>No Aplica</v>
      </c>
    </row>
    <row r="4404" spans="1:30" x14ac:dyDescent="0.25">
      <c r="A4404" s="13"/>
      <c r="B4404" s="15"/>
      <c r="C4404" s="15"/>
      <c r="D4404" s="15"/>
      <c r="E4404" s="15"/>
      <c r="F4404" s="39"/>
      <c r="G4404" s="15"/>
      <c r="H4404" s="15"/>
      <c r="I4404" s="15"/>
      <c r="J4404" s="15"/>
      <c r="K4404" s="15"/>
      <c r="L4404" s="40"/>
      <c r="M4404" s="39"/>
      <c r="N4404" s="41"/>
      <c r="O4404" s="39"/>
      <c r="P4404" s="40"/>
      <c r="Q4404" s="40"/>
      <c r="R4404" s="40" t="str">
        <f>IFERROR(VLOOKUP(Tabla2[[#This Row],[CONTRATISTA PRNCIPAL]],Hoja1!$L$5:$M$9,2,FALSE),"CJV")</f>
        <v>CJV</v>
      </c>
      <c r="S4404" s="40" t="str">
        <f>IF(Tabla2[[#This Row],[EMPRESA]]=Tabla2[[#This Row],[CONTRATISTA PRNCIPAL]],"Principal","Secundaria")</f>
        <v>Principal</v>
      </c>
      <c r="T4404" s="42">
        <f>IFERROR(1/COUNTIF(Tabla2[CONTRATISTA PRNCIPAL],Tabla2[[#This Row],[CONTRATISTA PRNCIPAL]]),0)</f>
        <v>0</v>
      </c>
      <c r="U4404" s="43" t="str">
        <f>IF(((TODAY()-Tabla2[[#This Row],[FECHA NACIMIENTO]])/365)&lt;18,"Corregir", IF(((TODAY()-Tabla2[[#This Row],[FECHA NACIMIENTO]])/365)&gt;80, "Corregir",ROUNDDOWN(((TODAY()-Tabla2[[#This Row],[FECHA NACIMIENTO]])/365),0)))</f>
        <v>Corregir</v>
      </c>
      <c r="V44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4" s="44" t="str">
        <f>+IF(Tabla2[[#This Row],[Edad]]="Corregir","Corregir","Ok")</f>
        <v>Corregir</v>
      </c>
      <c r="X4404" s="42" t="str">
        <f>+IFERROR(VLOOKUP(Tabla2[[#This Row],[DISTRITO SEGÚN DNI]],Hoja1!$A$2:$B$32,2,FALSE),"No")</f>
        <v>No</v>
      </c>
      <c r="Y4404" s="42" t="str">
        <f>IF(OR(LOWER(Tabla2[[#This Row],[GENERO]])="masculino", LOWER(Tabla2[[#This Row],[GENERO]])="femenino"),"OK","Corregir")</f>
        <v>Corregir</v>
      </c>
      <c r="Z4404" s="42" t="str">
        <f>+IF(Tabla2[[#This Row],[Nro. DNI / CE]]="","Corregir",IF(LEN(Tabla2[[#This Row],[Nro. DNI / CE]])&gt;=8,"OK","Corregir"))</f>
        <v>Corregir</v>
      </c>
      <c r="AA4404" s="42">
        <f>COUNTIF(Tabla2[APELLIDOS Y NOMBRES],Tabla2[[#This Row],[APELLIDOS Y NOMBRES]])</f>
        <v>0</v>
      </c>
      <c r="AB4404" s="42">
        <f>IF(Tabla2[[#This Row],[Trabajador]]&gt;1,1/Tabla2[[#This Row],[Trabajador]],Tabla2[[#This Row],[Trabajador]])</f>
        <v>0</v>
      </c>
      <c r="AC4404" t="str">
        <f>+IFERROR(IF(Tabla2[[#This Row],[FECHA CESE/BAJA]]="","No Aplica",IF(AND(MONTH(Tabla2[[#This Row],[FECHA CESE/BAJA]])=MONTH(TODAY()-30),YEAR(Tabla2[[#This Row],[FECHA CESE/BAJA]])=YEAR(TODAY())),MONTH(TODAY()-30)&amp;"-"&amp;YEAR(TODAY()),"Borrar")),"No aplica")</f>
        <v>No Aplica</v>
      </c>
      <c r="AD4404" t="str">
        <f>+IFERROR(IF(Tabla2[[#This Row],[FECHA INICIO DE LABORES EN OBRA]]="","No Aplica",IF(AND(MONTH(Tabla2[[#This Row],[FECHA INICIO DE LABORES EN OBRA]])=MONTH(TODAY()-30),YEAR(Tabla2[[#This Row],[FECHA INICIO DE LABORES EN OBRA]])=YEAR(TODAY())),MONTH(TODAY()-30)&amp;"-"&amp;YEAR(TODAY()),"No Aplica")),"No Aplica")</f>
        <v>No Aplica</v>
      </c>
    </row>
    <row r="4405" spans="1:30" x14ac:dyDescent="0.25">
      <c r="A4405" s="13"/>
      <c r="B4405" s="15"/>
      <c r="C4405" s="15"/>
      <c r="D4405" s="15"/>
      <c r="E4405" s="15"/>
      <c r="F4405" s="39"/>
      <c r="G4405" s="15"/>
      <c r="H4405" s="15"/>
      <c r="I4405" s="15"/>
      <c r="J4405" s="15"/>
      <c r="K4405" s="15"/>
      <c r="L4405" s="40"/>
      <c r="M4405" s="39"/>
      <c r="N4405" s="41"/>
      <c r="O4405" s="39"/>
      <c r="P4405" s="40"/>
      <c r="Q4405" s="40"/>
      <c r="R4405" s="40" t="str">
        <f>IFERROR(VLOOKUP(Tabla2[[#This Row],[CONTRATISTA PRNCIPAL]],Hoja1!$L$5:$M$9,2,FALSE),"CJV")</f>
        <v>CJV</v>
      </c>
      <c r="S4405" s="40" t="str">
        <f>IF(Tabla2[[#This Row],[EMPRESA]]=Tabla2[[#This Row],[CONTRATISTA PRNCIPAL]],"Principal","Secundaria")</f>
        <v>Principal</v>
      </c>
      <c r="T4405" s="42">
        <f>IFERROR(1/COUNTIF(Tabla2[CONTRATISTA PRNCIPAL],Tabla2[[#This Row],[CONTRATISTA PRNCIPAL]]),0)</f>
        <v>0</v>
      </c>
      <c r="U4405" s="43" t="str">
        <f>IF(((TODAY()-Tabla2[[#This Row],[FECHA NACIMIENTO]])/365)&lt;18,"Corregir", IF(((TODAY()-Tabla2[[#This Row],[FECHA NACIMIENTO]])/365)&gt;80, "Corregir",ROUNDDOWN(((TODAY()-Tabla2[[#This Row],[FECHA NACIMIENTO]])/365),0)))</f>
        <v>Corregir</v>
      </c>
      <c r="V44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5" s="44" t="str">
        <f>+IF(Tabla2[[#This Row],[Edad]]="Corregir","Corregir","Ok")</f>
        <v>Corregir</v>
      </c>
      <c r="X4405" s="42" t="str">
        <f>+IFERROR(VLOOKUP(Tabla2[[#This Row],[DISTRITO SEGÚN DNI]],Hoja1!$A$2:$B$32,2,FALSE),"No")</f>
        <v>No</v>
      </c>
      <c r="Y4405" s="42" t="str">
        <f>IF(OR(LOWER(Tabla2[[#This Row],[GENERO]])="masculino", LOWER(Tabla2[[#This Row],[GENERO]])="femenino"),"OK","Corregir")</f>
        <v>Corregir</v>
      </c>
      <c r="Z4405" s="42" t="str">
        <f>+IF(Tabla2[[#This Row],[Nro. DNI / CE]]="","Corregir",IF(LEN(Tabla2[[#This Row],[Nro. DNI / CE]])&gt;=8,"OK","Corregir"))</f>
        <v>Corregir</v>
      </c>
      <c r="AA4405" s="42">
        <f>COUNTIF(Tabla2[APELLIDOS Y NOMBRES],Tabla2[[#This Row],[APELLIDOS Y NOMBRES]])</f>
        <v>0</v>
      </c>
      <c r="AB4405" s="42">
        <f>IF(Tabla2[[#This Row],[Trabajador]]&gt;1,1/Tabla2[[#This Row],[Trabajador]],Tabla2[[#This Row],[Trabajador]])</f>
        <v>0</v>
      </c>
      <c r="AC4405" t="str">
        <f>+IFERROR(IF(Tabla2[[#This Row],[FECHA CESE/BAJA]]="","No Aplica",IF(AND(MONTH(Tabla2[[#This Row],[FECHA CESE/BAJA]])=MONTH(TODAY()-30),YEAR(Tabla2[[#This Row],[FECHA CESE/BAJA]])=YEAR(TODAY())),MONTH(TODAY()-30)&amp;"-"&amp;YEAR(TODAY()),"Borrar")),"No aplica")</f>
        <v>No Aplica</v>
      </c>
      <c r="AD4405" t="str">
        <f>+IFERROR(IF(Tabla2[[#This Row],[FECHA INICIO DE LABORES EN OBRA]]="","No Aplica",IF(AND(MONTH(Tabla2[[#This Row],[FECHA INICIO DE LABORES EN OBRA]])=MONTH(TODAY()-30),YEAR(Tabla2[[#This Row],[FECHA INICIO DE LABORES EN OBRA]])=YEAR(TODAY())),MONTH(TODAY()-30)&amp;"-"&amp;YEAR(TODAY()),"No Aplica")),"No Aplica")</f>
        <v>No Aplica</v>
      </c>
    </row>
    <row r="4406" spans="1:30" x14ac:dyDescent="0.25">
      <c r="A4406" s="13"/>
      <c r="B4406" s="15"/>
      <c r="C4406" s="15"/>
      <c r="D4406" s="15"/>
      <c r="E4406" s="15"/>
      <c r="F4406" s="39"/>
      <c r="G4406" s="15"/>
      <c r="H4406" s="15"/>
      <c r="I4406" s="15"/>
      <c r="J4406" s="15"/>
      <c r="K4406" s="15"/>
      <c r="L4406" s="40"/>
      <c r="M4406" s="39"/>
      <c r="N4406" s="41"/>
      <c r="O4406" s="39"/>
      <c r="P4406" s="40"/>
      <c r="Q4406" s="40"/>
      <c r="R4406" s="40" t="str">
        <f>IFERROR(VLOOKUP(Tabla2[[#This Row],[CONTRATISTA PRNCIPAL]],Hoja1!$L$5:$M$9,2,FALSE),"CJV")</f>
        <v>CJV</v>
      </c>
      <c r="S4406" s="40" t="str">
        <f>IF(Tabla2[[#This Row],[EMPRESA]]=Tabla2[[#This Row],[CONTRATISTA PRNCIPAL]],"Principal","Secundaria")</f>
        <v>Principal</v>
      </c>
      <c r="T4406" s="42">
        <f>IFERROR(1/COUNTIF(Tabla2[CONTRATISTA PRNCIPAL],Tabla2[[#This Row],[CONTRATISTA PRNCIPAL]]),0)</f>
        <v>0</v>
      </c>
      <c r="U4406" s="43" t="str">
        <f>IF(((TODAY()-Tabla2[[#This Row],[FECHA NACIMIENTO]])/365)&lt;18,"Corregir", IF(((TODAY()-Tabla2[[#This Row],[FECHA NACIMIENTO]])/365)&gt;80, "Corregir",ROUNDDOWN(((TODAY()-Tabla2[[#This Row],[FECHA NACIMIENTO]])/365),0)))</f>
        <v>Corregir</v>
      </c>
      <c r="V44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6" s="44" t="str">
        <f>+IF(Tabla2[[#This Row],[Edad]]="Corregir","Corregir","Ok")</f>
        <v>Corregir</v>
      </c>
      <c r="X4406" s="42" t="str">
        <f>+IFERROR(VLOOKUP(Tabla2[[#This Row],[DISTRITO SEGÚN DNI]],Hoja1!$A$2:$B$32,2,FALSE),"No")</f>
        <v>No</v>
      </c>
      <c r="Y4406" s="42" t="str">
        <f>IF(OR(LOWER(Tabla2[[#This Row],[GENERO]])="masculino", LOWER(Tabla2[[#This Row],[GENERO]])="femenino"),"OK","Corregir")</f>
        <v>Corregir</v>
      </c>
      <c r="Z4406" s="42" t="str">
        <f>+IF(Tabla2[[#This Row],[Nro. DNI / CE]]="","Corregir",IF(LEN(Tabla2[[#This Row],[Nro. DNI / CE]])&gt;=8,"OK","Corregir"))</f>
        <v>Corregir</v>
      </c>
      <c r="AA4406" s="42">
        <f>COUNTIF(Tabla2[APELLIDOS Y NOMBRES],Tabla2[[#This Row],[APELLIDOS Y NOMBRES]])</f>
        <v>0</v>
      </c>
      <c r="AB4406" s="42">
        <f>IF(Tabla2[[#This Row],[Trabajador]]&gt;1,1/Tabla2[[#This Row],[Trabajador]],Tabla2[[#This Row],[Trabajador]])</f>
        <v>0</v>
      </c>
      <c r="AC4406" t="str">
        <f>+IFERROR(IF(Tabla2[[#This Row],[FECHA CESE/BAJA]]="","No Aplica",IF(AND(MONTH(Tabla2[[#This Row],[FECHA CESE/BAJA]])=MONTH(TODAY()-30),YEAR(Tabla2[[#This Row],[FECHA CESE/BAJA]])=YEAR(TODAY())),MONTH(TODAY()-30)&amp;"-"&amp;YEAR(TODAY()),"Borrar")),"No aplica")</f>
        <v>No Aplica</v>
      </c>
      <c r="AD4406" t="str">
        <f>+IFERROR(IF(Tabla2[[#This Row],[FECHA INICIO DE LABORES EN OBRA]]="","No Aplica",IF(AND(MONTH(Tabla2[[#This Row],[FECHA INICIO DE LABORES EN OBRA]])=MONTH(TODAY()-30),YEAR(Tabla2[[#This Row],[FECHA INICIO DE LABORES EN OBRA]])=YEAR(TODAY())),MONTH(TODAY()-30)&amp;"-"&amp;YEAR(TODAY()),"No Aplica")),"No Aplica")</f>
        <v>No Aplica</v>
      </c>
    </row>
    <row r="4407" spans="1:30" x14ac:dyDescent="0.25">
      <c r="A4407" s="13"/>
      <c r="B4407" s="15"/>
      <c r="C4407" s="15"/>
      <c r="D4407" s="15"/>
      <c r="E4407" s="15"/>
      <c r="F4407" s="39"/>
      <c r="G4407" s="15"/>
      <c r="H4407" s="15"/>
      <c r="I4407" s="15"/>
      <c r="J4407" s="15"/>
      <c r="K4407" s="15"/>
      <c r="L4407" s="40"/>
      <c r="M4407" s="39"/>
      <c r="N4407" s="41"/>
      <c r="O4407" s="39"/>
      <c r="P4407" s="40"/>
      <c r="Q4407" s="40"/>
      <c r="R4407" s="40" t="str">
        <f>IFERROR(VLOOKUP(Tabla2[[#This Row],[CONTRATISTA PRNCIPAL]],Hoja1!$L$5:$M$9,2,FALSE),"CJV")</f>
        <v>CJV</v>
      </c>
      <c r="S4407" s="40" t="str">
        <f>IF(Tabla2[[#This Row],[EMPRESA]]=Tabla2[[#This Row],[CONTRATISTA PRNCIPAL]],"Principal","Secundaria")</f>
        <v>Principal</v>
      </c>
      <c r="T4407" s="42">
        <f>IFERROR(1/COUNTIF(Tabla2[CONTRATISTA PRNCIPAL],Tabla2[[#This Row],[CONTRATISTA PRNCIPAL]]),0)</f>
        <v>0</v>
      </c>
      <c r="U4407" s="43" t="str">
        <f>IF(((TODAY()-Tabla2[[#This Row],[FECHA NACIMIENTO]])/365)&lt;18,"Corregir", IF(((TODAY()-Tabla2[[#This Row],[FECHA NACIMIENTO]])/365)&gt;80, "Corregir",ROUNDDOWN(((TODAY()-Tabla2[[#This Row],[FECHA NACIMIENTO]])/365),0)))</f>
        <v>Corregir</v>
      </c>
      <c r="V44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7" s="44" t="str">
        <f>+IF(Tabla2[[#This Row],[Edad]]="Corregir","Corregir","Ok")</f>
        <v>Corregir</v>
      </c>
      <c r="X4407" s="42" t="str">
        <f>+IFERROR(VLOOKUP(Tabla2[[#This Row],[DISTRITO SEGÚN DNI]],Hoja1!$A$2:$B$32,2,FALSE),"No")</f>
        <v>No</v>
      </c>
      <c r="Y4407" s="42" t="str">
        <f>IF(OR(LOWER(Tabla2[[#This Row],[GENERO]])="masculino", LOWER(Tabla2[[#This Row],[GENERO]])="femenino"),"OK","Corregir")</f>
        <v>Corregir</v>
      </c>
      <c r="Z4407" s="42" t="str">
        <f>+IF(Tabla2[[#This Row],[Nro. DNI / CE]]="","Corregir",IF(LEN(Tabla2[[#This Row],[Nro. DNI / CE]])&gt;=8,"OK","Corregir"))</f>
        <v>Corregir</v>
      </c>
      <c r="AA4407" s="42">
        <f>COUNTIF(Tabla2[APELLIDOS Y NOMBRES],Tabla2[[#This Row],[APELLIDOS Y NOMBRES]])</f>
        <v>0</v>
      </c>
      <c r="AB4407" s="42">
        <f>IF(Tabla2[[#This Row],[Trabajador]]&gt;1,1/Tabla2[[#This Row],[Trabajador]],Tabla2[[#This Row],[Trabajador]])</f>
        <v>0</v>
      </c>
      <c r="AC4407" t="str">
        <f>+IFERROR(IF(Tabla2[[#This Row],[FECHA CESE/BAJA]]="","No Aplica",IF(AND(MONTH(Tabla2[[#This Row],[FECHA CESE/BAJA]])=MONTH(TODAY()-30),YEAR(Tabla2[[#This Row],[FECHA CESE/BAJA]])=YEAR(TODAY())),MONTH(TODAY()-30)&amp;"-"&amp;YEAR(TODAY()),"Borrar")),"No aplica")</f>
        <v>No Aplica</v>
      </c>
      <c r="AD4407" t="str">
        <f>+IFERROR(IF(Tabla2[[#This Row],[FECHA INICIO DE LABORES EN OBRA]]="","No Aplica",IF(AND(MONTH(Tabla2[[#This Row],[FECHA INICIO DE LABORES EN OBRA]])=MONTH(TODAY()-30),YEAR(Tabla2[[#This Row],[FECHA INICIO DE LABORES EN OBRA]])=YEAR(TODAY())),MONTH(TODAY()-30)&amp;"-"&amp;YEAR(TODAY()),"No Aplica")),"No Aplica")</f>
        <v>No Aplica</v>
      </c>
    </row>
    <row r="4408" spans="1:30" x14ac:dyDescent="0.25">
      <c r="A4408" s="13"/>
      <c r="B4408" s="15"/>
      <c r="C4408" s="15"/>
      <c r="D4408" s="15"/>
      <c r="E4408" s="15"/>
      <c r="F4408" s="39"/>
      <c r="G4408" s="15"/>
      <c r="H4408" s="15"/>
      <c r="I4408" s="15"/>
      <c r="J4408" s="15"/>
      <c r="K4408" s="15"/>
      <c r="L4408" s="40"/>
      <c r="M4408" s="39"/>
      <c r="N4408" s="41"/>
      <c r="O4408" s="39"/>
      <c r="P4408" s="40"/>
      <c r="Q4408" s="40"/>
      <c r="R4408" s="40" t="str">
        <f>IFERROR(VLOOKUP(Tabla2[[#This Row],[CONTRATISTA PRNCIPAL]],Hoja1!$L$5:$M$9,2,FALSE),"CJV")</f>
        <v>CJV</v>
      </c>
      <c r="S4408" s="40" t="str">
        <f>IF(Tabla2[[#This Row],[EMPRESA]]=Tabla2[[#This Row],[CONTRATISTA PRNCIPAL]],"Principal","Secundaria")</f>
        <v>Principal</v>
      </c>
      <c r="T4408" s="42">
        <f>IFERROR(1/COUNTIF(Tabla2[CONTRATISTA PRNCIPAL],Tabla2[[#This Row],[CONTRATISTA PRNCIPAL]]),0)</f>
        <v>0</v>
      </c>
      <c r="U4408" s="43" t="str">
        <f>IF(((TODAY()-Tabla2[[#This Row],[FECHA NACIMIENTO]])/365)&lt;18,"Corregir", IF(((TODAY()-Tabla2[[#This Row],[FECHA NACIMIENTO]])/365)&gt;80, "Corregir",ROUNDDOWN(((TODAY()-Tabla2[[#This Row],[FECHA NACIMIENTO]])/365),0)))</f>
        <v>Corregir</v>
      </c>
      <c r="V44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8" s="44" t="str">
        <f>+IF(Tabla2[[#This Row],[Edad]]="Corregir","Corregir","Ok")</f>
        <v>Corregir</v>
      </c>
      <c r="X4408" s="42" t="str">
        <f>+IFERROR(VLOOKUP(Tabla2[[#This Row],[DISTRITO SEGÚN DNI]],Hoja1!$A$2:$B$32,2,FALSE),"No")</f>
        <v>No</v>
      </c>
      <c r="Y4408" s="42" t="str">
        <f>IF(OR(LOWER(Tabla2[[#This Row],[GENERO]])="masculino", LOWER(Tabla2[[#This Row],[GENERO]])="femenino"),"OK","Corregir")</f>
        <v>Corregir</v>
      </c>
      <c r="Z4408" s="42" t="str">
        <f>+IF(Tabla2[[#This Row],[Nro. DNI / CE]]="","Corregir",IF(LEN(Tabla2[[#This Row],[Nro. DNI / CE]])&gt;=8,"OK","Corregir"))</f>
        <v>Corregir</v>
      </c>
      <c r="AA4408" s="42">
        <f>COUNTIF(Tabla2[APELLIDOS Y NOMBRES],Tabla2[[#This Row],[APELLIDOS Y NOMBRES]])</f>
        <v>0</v>
      </c>
      <c r="AB4408" s="42">
        <f>IF(Tabla2[[#This Row],[Trabajador]]&gt;1,1/Tabla2[[#This Row],[Trabajador]],Tabla2[[#This Row],[Trabajador]])</f>
        <v>0</v>
      </c>
      <c r="AC4408" t="str">
        <f>+IFERROR(IF(Tabla2[[#This Row],[FECHA CESE/BAJA]]="","No Aplica",IF(AND(MONTH(Tabla2[[#This Row],[FECHA CESE/BAJA]])=MONTH(TODAY()-30),YEAR(Tabla2[[#This Row],[FECHA CESE/BAJA]])=YEAR(TODAY())),MONTH(TODAY()-30)&amp;"-"&amp;YEAR(TODAY()),"Borrar")),"No aplica")</f>
        <v>No Aplica</v>
      </c>
      <c r="AD4408" t="str">
        <f>+IFERROR(IF(Tabla2[[#This Row],[FECHA INICIO DE LABORES EN OBRA]]="","No Aplica",IF(AND(MONTH(Tabla2[[#This Row],[FECHA INICIO DE LABORES EN OBRA]])=MONTH(TODAY()-30),YEAR(Tabla2[[#This Row],[FECHA INICIO DE LABORES EN OBRA]])=YEAR(TODAY())),MONTH(TODAY()-30)&amp;"-"&amp;YEAR(TODAY()),"No Aplica")),"No Aplica")</f>
        <v>No Aplica</v>
      </c>
    </row>
    <row r="4409" spans="1:30" x14ac:dyDescent="0.25">
      <c r="A4409" s="13"/>
      <c r="B4409" s="15"/>
      <c r="C4409" s="15"/>
      <c r="D4409" s="15"/>
      <c r="E4409" s="15"/>
      <c r="F4409" s="39"/>
      <c r="G4409" s="15"/>
      <c r="H4409" s="15"/>
      <c r="I4409" s="15"/>
      <c r="J4409" s="15"/>
      <c r="K4409" s="15"/>
      <c r="L4409" s="40"/>
      <c r="M4409" s="39"/>
      <c r="N4409" s="41"/>
      <c r="O4409" s="39"/>
      <c r="P4409" s="40"/>
      <c r="Q4409" s="40"/>
      <c r="R4409" s="40" t="str">
        <f>IFERROR(VLOOKUP(Tabla2[[#This Row],[CONTRATISTA PRNCIPAL]],Hoja1!$L$5:$M$9,2,FALSE),"CJV")</f>
        <v>CJV</v>
      </c>
      <c r="S4409" s="40" t="str">
        <f>IF(Tabla2[[#This Row],[EMPRESA]]=Tabla2[[#This Row],[CONTRATISTA PRNCIPAL]],"Principal","Secundaria")</f>
        <v>Principal</v>
      </c>
      <c r="T4409" s="42">
        <f>IFERROR(1/COUNTIF(Tabla2[CONTRATISTA PRNCIPAL],Tabla2[[#This Row],[CONTRATISTA PRNCIPAL]]),0)</f>
        <v>0</v>
      </c>
      <c r="U4409" s="43" t="str">
        <f>IF(((TODAY()-Tabla2[[#This Row],[FECHA NACIMIENTO]])/365)&lt;18,"Corregir", IF(((TODAY()-Tabla2[[#This Row],[FECHA NACIMIENTO]])/365)&gt;80, "Corregir",ROUNDDOWN(((TODAY()-Tabla2[[#This Row],[FECHA NACIMIENTO]])/365),0)))</f>
        <v>Corregir</v>
      </c>
      <c r="V44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09" s="44" t="str">
        <f>+IF(Tabla2[[#This Row],[Edad]]="Corregir","Corregir","Ok")</f>
        <v>Corregir</v>
      </c>
      <c r="X4409" s="42" t="str">
        <f>+IFERROR(VLOOKUP(Tabla2[[#This Row],[DISTRITO SEGÚN DNI]],Hoja1!$A$2:$B$32,2,FALSE),"No")</f>
        <v>No</v>
      </c>
      <c r="Y4409" s="42" t="str">
        <f>IF(OR(LOWER(Tabla2[[#This Row],[GENERO]])="masculino", LOWER(Tabla2[[#This Row],[GENERO]])="femenino"),"OK","Corregir")</f>
        <v>Corregir</v>
      </c>
      <c r="Z4409" s="42" t="str">
        <f>+IF(Tabla2[[#This Row],[Nro. DNI / CE]]="","Corregir",IF(LEN(Tabla2[[#This Row],[Nro. DNI / CE]])&gt;=8,"OK","Corregir"))</f>
        <v>Corregir</v>
      </c>
      <c r="AA4409" s="42">
        <f>COUNTIF(Tabla2[APELLIDOS Y NOMBRES],Tabla2[[#This Row],[APELLIDOS Y NOMBRES]])</f>
        <v>0</v>
      </c>
      <c r="AB4409" s="42">
        <f>IF(Tabla2[[#This Row],[Trabajador]]&gt;1,1/Tabla2[[#This Row],[Trabajador]],Tabla2[[#This Row],[Trabajador]])</f>
        <v>0</v>
      </c>
      <c r="AC4409" t="str">
        <f>+IFERROR(IF(Tabla2[[#This Row],[FECHA CESE/BAJA]]="","No Aplica",IF(AND(MONTH(Tabla2[[#This Row],[FECHA CESE/BAJA]])=MONTH(TODAY()-30),YEAR(Tabla2[[#This Row],[FECHA CESE/BAJA]])=YEAR(TODAY())),MONTH(TODAY()-30)&amp;"-"&amp;YEAR(TODAY()),"Borrar")),"No aplica")</f>
        <v>No Aplica</v>
      </c>
      <c r="AD4409" t="str">
        <f>+IFERROR(IF(Tabla2[[#This Row],[FECHA INICIO DE LABORES EN OBRA]]="","No Aplica",IF(AND(MONTH(Tabla2[[#This Row],[FECHA INICIO DE LABORES EN OBRA]])=MONTH(TODAY()-30),YEAR(Tabla2[[#This Row],[FECHA INICIO DE LABORES EN OBRA]])=YEAR(TODAY())),MONTH(TODAY()-30)&amp;"-"&amp;YEAR(TODAY()),"No Aplica")),"No Aplica")</f>
        <v>No Aplica</v>
      </c>
    </row>
    <row r="4410" spans="1:30" x14ac:dyDescent="0.25">
      <c r="A4410" s="13"/>
      <c r="B4410" s="15"/>
      <c r="C4410" s="15"/>
      <c r="D4410" s="15"/>
      <c r="E4410" s="15"/>
      <c r="F4410" s="39"/>
      <c r="G4410" s="15"/>
      <c r="H4410" s="15"/>
      <c r="I4410" s="15"/>
      <c r="J4410" s="15"/>
      <c r="K4410" s="15"/>
      <c r="L4410" s="40"/>
      <c r="M4410" s="39"/>
      <c r="N4410" s="41"/>
      <c r="O4410" s="39"/>
      <c r="P4410" s="40"/>
      <c r="Q4410" s="40"/>
      <c r="R4410" s="40" t="str">
        <f>IFERROR(VLOOKUP(Tabla2[[#This Row],[CONTRATISTA PRNCIPAL]],Hoja1!$L$5:$M$9,2,FALSE),"CJV")</f>
        <v>CJV</v>
      </c>
      <c r="S4410" s="40" t="str">
        <f>IF(Tabla2[[#This Row],[EMPRESA]]=Tabla2[[#This Row],[CONTRATISTA PRNCIPAL]],"Principal","Secundaria")</f>
        <v>Principal</v>
      </c>
      <c r="T4410" s="42">
        <f>IFERROR(1/COUNTIF(Tabla2[CONTRATISTA PRNCIPAL],Tabla2[[#This Row],[CONTRATISTA PRNCIPAL]]),0)</f>
        <v>0</v>
      </c>
      <c r="U4410" s="43" t="str">
        <f>IF(((TODAY()-Tabla2[[#This Row],[FECHA NACIMIENTO]])/365)&lt;18,"Corregir", IF(((TODAY()-Tabla2[[#This Row],[FECHA NACIMIENTO]])/365)&gt;80, "Corregir",ROUNDDOWN(((TODAY()-Tabla2[[#This Row],[FECHA NACIMIENTO]])/365),0)))</f>
        <v>Corregir</v>
      </c>
      <c r="V44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0" s="44" t="str">
        <f>+IF(Tabla2[[#This Row],[Edad]]="Corregir","Corregir","Ok")</f>
        <v>Corregir</v>
      </c>
      <c r="X4410" s="42" t="str">
        <f>+IFERROR(VLOOKUP(Tabla2[[#This Row],[DISTRITO SEGÚN DNI]],Hoja1!$A$2:$B$32,2,FALSE),"No")</f>
        <v>No</v>
      </c>
      <c r="Y4410" s="42" t="str">
        <f>IF(OR(LOWER(Tabla2[[#This Row],[GENERO]])="masculino", LOWER(Tabla2[[#This Row],[GENERO]])="femenino"),"OK","Corregir")</f>
        <v>Corregir</v>
      </c>
      <c r="Z4410" s="42" t="str">
        <f>+IF(Tabla2[[#This Row],[Nro. DNI / CE]]="","Corregir",IF(LEN(Tabla2[[#This Row],[Nro. DNI / CE]])&gt;=8,"OK","Corregir"))</f>
        <v>Corregir</v>
      </c>
      <c r="AA4410" s="42">
        <f>COUNTIF(Tabla2[APELLIDOS Y NOMBRES],Tabla2[[#This Row],[APELLIDOS Y NOMBRES]])</f>
        <v>0</v>
      </c>
      <c r="AB4410" s="42">
        <f>IF(Tabla2[[#This Row],[Trabajador]]&gt;1,1/Tabla2[[#This Row],[Trabajador]],Tabla2[[#This Row],[Trabajador]])</f>
        <v>0</v>
      </c>
      <c r="AC4410" t="str">
        <f>+IFERROR(IF(Tabla2[[#This Row],[FECHA CESE/BAJA]]="","No Aplica",IF(AND(MONTH(Tabla2[[#This Row],[FECHA CESE/BAJA]])=MONTH(TODAY()-30),YEAR(Tabla2[[#This Row],[FECHA CESE/BAJA]])=YEAR(TODAY())),MONTH(TODAY()-30)&amp;"-"&amp;YEAR(TODAY()),"Borrar")),"No aplica")</f>
        <v>No Aplica</v>
      </c>
      <c r="AD4410" t="str">
        <f>+IFERROR(IF(Tabla2[[#This Row],[FECHA INICIO DE LABORES EN OBRA]]="","No Aplica",IF(AND(MONTH(Tabla2[[#This Row],[FECHA INICIO DE LABORES EN OBRA]])=MONTH(TODAY()-30),YEAR(Tabla2[[#This Row],[FECHA INICIO DE LABORES EN OBRA]])=YEAR(TODAY())),MONTH(TODAY()-30)&amp;"-"&amp;YEAR(TODAY()),"No Aplica")),"No Aplica")</f>
        <v>No Aplica</v>
      </c>
    </row>
    <row r="4411" spans="1:30" x14ac:dyDescent="0.25">
      <c r="A4411" s="13"/>
      <c r="B4411" s="15"/>
      <c r="C4411" s="15"/>
      <c r="D4411" s="15"/>
      <c r="E4411" s="15"/>
      <c r="F4411" s="39"/>
      <c r="G4411" s="15"/>
      <c r="H4411" s="15"/>
      <c r="I4411" s="15"/>
      <c r="J4411" s="15"/>
      <c r="K4411" s="15"/>
      <c r="L4411" s="40"/>
      <c r="M4411" s="39"/>
      <c r="N4411" s="41"/>
      <c r="O4411" s="39"/>
      <c r="P4411" s="40"/>
      <c r="Q4411" s="40"/>
      <c r="R4411" s="40" t="str">
        <f>IFERROR(VLOOKUP(Tabla2[[#This Row],[CONTRATISTA PRNCIPAL]],Hoja1!$L$5:$M$9,2,FALSE),"CJV")</f>
        <v>CJV</v>
      </c>
      <c r="S4411" s="40" t="str">
        <f>IF(Tabla2[[#This Row],[EMPRESA]]=Tabla2[[#This Row],[CONTRATISTA PRNCIPAL]],"Principal","Secundaria")</f>
        <v>Principal</v>
      </c>
      <c r="T4411" s="42">
        <f>IFERROR(1/COUNTIF(Tabla2[CONTRATISTA PRNCIPAL],Tabla2[[#This Row],[CONTRATISTA PRNCIPAL]]),0)</f>
        <v>0</v>
      </c>
      <c r="U4411" s="43" t="str">
        <f>IF(((TODAY()-Tabla2[[#This Row],[FECHA NACIMIENTO]])/365)&lt;18,"Corregir", IF(((TODAY()-Tabla2[[#This Row],[FECHA NACIMIENTO]])/365)&gt;80, "Corregir",ROUNDDOWN(((TODAY()-Tabla2[[#This Row],[FECHA NACIMIENTO]])/365),0)))</f>
        <v>Corregir</v>
      </c>
      <c r="V44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1" s="44" t="str">
        <f>+IF(Tabla2[[#This Row],[Edad]]="Corregir","Corregir","Ok")</f>
        <v>Corregir</v>
      </c>
      <c r="X4411" s="42" t="str">
        <f>+IFERROR(VLOOKUP(Tabla2[[#This Row],[DISTRITO SEGÚN DNI]],Hoja1!$A$2:$B$32,2,FALSE),"No")</f>
        <v>No</v>
      </c>
      <c r="Y4411" s="42" t="str">
        <f>IF(OR(LOWER(Tabla2[[#This Row],[GENERO]])="masculino", LOWER(Tabla2[[#This Row],[GENERO]])="femenino"),"OK","Corregir")</f>
        <v>Corregir</v>
      </c>
      <c r="Z4411" s="42" t="str">
        <f>+IF(Tabla2[[#This Row],[Nro. DNI / CE]]="","Corregir",IF(LEN(Tabla2[[#This Row],[Nro. DNI / CE]])&gt;=8,"OK","Corregir"))</f>
        <v>Corregir</v>
      </c>
      <c r="AA4411" s="42">
        <f>COUNTIF(Tabla2[APELLIDOS Y NOMBRES],Tabla2[[#This Row],[APELLIDOS Y NOMBRES]])</f>
        <v>0</v>
      </c>
      <c r="AB4411" s="42">
        <f>IF(Tabla2[[#This Row],[Trabajador]]&gt;1,1/Tabla2[[#This Row],[Trabajador]],Tabla2[[#This Row],[Trabajador]])</f>
        <v>0</v>
      </c>
      <c r="AC4411" t="str">
        <f>+IFERROR(IF(Tabla2[[#This Row],[FECHA CESE/BAJA]]="","No Aplica",IF(AND(MONTH(Tabla2[[#This Row],[FECHA CESE/BAJA]])=MONTH(TODAY()-30),YEAR(Tabla2[[#This Row],[FECHA CESE/BAJA]])=YEAR(TODAY())),MONTH(TODAY()-30)&amp;"-"&amp;YEAR(TODAY()),"Borrar")),"No aplica")</f>
        <v>No Aplica</v>
      </c>
      <c r="AD4411" t="str">
        <f>+IFERROR(IF(Tabla2[[#This Row],[FECHA INICIO DE LABORES EN OBRA]]="","No Aplica",IF(AND(MONTH(Tabla2[[#This Row],[FECHA INICIO DE LABORES EN OBRA]])=MONTH(TODAY()-30),YEAR(Tabla2[[#This Row],[FECHA INICIO DE LABORES EN OBRA]])=YEAR(TODAY())),MONTH(TODAY()-30)&amp;"-"&amp;YEAR(TODAY()),"No Aplica")),"No Aplica")</f>
        <v>No Aplica</v>
      </c>
    </row>
    <row r="4412" spans="1:30" x14ac:dyDescent="0.25">
      <c r="A4412" s="13"/>
      <c r="B4412" s="15"/>
      <c r="C4412" s="15"/>
      <c r="D4412" s="15"/>
      <c r="E4412" s="15"/>
      <c r="F4412" s="39"/>
      <c r="G4412" s="15"/>
      <c r="H4412" s="15"/>
      <c r="I4412" s="15"/>
      <c r="J4412" s="15"/>
      <c r="K4412" s="15"/>
      <c r="L4412" s="40"/>
      <c r="M4412" s="39"/>
      <c r="N4412" s="41"/>
      <c r="O4412" s="39"/>
      <c r="P4412" s="40"/>
      <c r="Q4412" s="40"/>
      <c r="R4412" s="40" t="str">
        <f>IFERROR(VLOOKUP(Tabla2[[#This Row],[CONTRATISTA PRNCIPAL]],Hoja1!$L$5:$M$9,2,FALSE),"CJV")</f>
        <v>CJV</v>
      </c>
      <c r="S4412" s="40" t="str">
        <f>IF(Tabla2[[#This Row],[EMPRESA]]=Tabla2[[#This Row],[CONTRATISTA PRNCIPAL]],"Principal","Secundaria")</f>
        <v>Principal</v>
      </c>
      <c r="T4412" s="42">
        <f>IFERROR(1/COUNTIF(Tabla2[CONTRATISTA PRNCIPAL],Tabla2[[#This Row],[CONTRATISTA PRNCIPAL]]),0)</f>
        <v>0</v>
      </c>
      <c r="U4412" s="43" t="str">
        <f>IF(((TODAY()-Tabla2[[#This Row],[FECHA NACIMIENTO]])/365)&lt;18,"Corregir", IF(((TODAY()-Tabla2[[#This Row],[FECHA NACIMIENTO]])/365)&gt;80, "Corregir",ROUNDDOWN(((TODAY()-Tabla2[[#This Row],[FECHA NACIMIENTO]])/365),0)))</f>
        <v>Corregir</v>
      </c>
      <c r="V44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2" s="44" t="str">
        <f>+IF(Tabla2[[#This Row],[Edad]]="Corregir","Corregir","Ok")</f>
        <v>Corregir</v>
      </c>
      <c r="X4412" s="42" t="str">
        <f>+IFERROR(VLOOKUP(Tabla2[[#This Row],[DISTRITO SEGÚN DNI]],Hoja1!$A$2:$B$32,2,FALSE),"No")</f>
        <v>No</v>
      </c>
      <c r="Y4412" s="42" t="str">
        <f>IF(OR(LOWER(Tabla2[[#This Row],[GENERO]])="masculino", LOWER(Tabla2[[#This Row],[GENERO]])="femenino"),"OK","Corregir")</f>
        <v>Corregir</v>
      </c>
      <c r="Z4412" s="42" t="str">
        <f>+IF(Tabla2[[#This Row],[Nro. DNI / CE]]="","Corregir",IF(LEN(Tabla2[[#This Row],[Nro. DNI / CE]])&gt;=8,"OK","Corregir"))</f>
        <v>Corregir</v>
      </c>
      <c r="AA4412" s="42">
        <f>COUNTIF(Tabla2[APELLIDOS Y NOMBRES],Tabla2[[#This Row],[APELLIDOS Y NOMBRES]])</f>
        <v>0</v>
      </c>
      <c r="AB4412" s="42">
        <f>IF(Tabla2[[#This Row],[Trabajador]]&gt;1,1/Tabla2[[#This Row],[Trabajador]],Tabla2[[#This Row],[Trabajador]])</f>
        <v>0</v>
      </c>
      <c r="AC4412" t="str">
        <f>+IFERROR(IF(Tabla2[[#This Row],[FECHA CESE/BAJA]]="","No Aplica",IF(AND(MONTH(Tabla2[[#This Row],[FECHA CESE/BAJA]])=MONTH(TODAY()-30),YEAR(Tabla2[[#This Row],[FECHA CESE/BAJA]])=YEAR(TODAY())),MONTH(TODAY()-30)&amp;"-"&amp;YEAR(TODAY()),"Borrar")),"No aplica")</f>
        <v>No Aplica</v>
      </c>
      <c r="AD4412" t="str">
        <f>+IFERROR(IF(Tabla2[[#This Row],[FECHA INICIO DE LABORES EN OBRA]]="","No Aplica",IF(AND(MONTH(Tabla2[[#This Row],[FECHA INICIO DE LABORES EN OBRA]])=MONTH(TODAY()-30),YEAR(Tabla2[[#This Row],[FECHA INICIO DE LABORES EN OBRA]])=YEAR(TODAY())),MONTH(TODAY()-30)&amp;"-"&amp;YEAR(TODAY()),"No Aplica")),"No Aplica")</f>
        <v>No Aplica</v>
      </c>
    </row>
    <row r="4413" spans="1:30" x14ac:dyDescent="0.25">
      <c r="A4413" s="13"/>
      <c r="B4413" s="15"/>
      <c r="C4413" s="15"/>
      <c r="D4413" s="15"/>
      <c r="E4413" s="15"/>
      <c r="F4413" s="39"/>
      <c r="G4413" s="15"/>
      <c r="H4413" s="15"/>
      <c r="I4413" s="15"/>
      <c r="J4413" s="15"/>
      <c r="K4413" s="15"/>
      <c r="L4413" s="40"/>
      <c r="M4413" s="39"/>
      <c r="N4413" s="41"/>
      <c r="O4413" s="39"/>
      <c r="P4413" s="40"/>
      <c r="Q4413" s="40"/>
      <c r="R4413" s="40" t="str">
        <f>IFERROR(VLOOKUP(Tabla2[[#This Row],[CONTRATISTA PRNCIPAL]],Hoja1!$L$5:$M$9,2,FALSE),"CJV")</f>
        <v>CJV</v>
      </c>
      <c r="S4413" s="40" t="str">
        <f>IF(Tabla2[[#This Row],[EMPRESA]]=Tabla2[[#This Row],[CONTRATISTA PRNCIPAL]],"Principal","Secundaria")</f>
        <v>Principal</v>
      </c>
      <c r="T4413" s="42">
        <f>IFERROR(1/COUNTIF(Tabla2[CONTRATISTA PRNCIPAL],Tabla2[[#This Row],[CONTRATISTA PRNCIPAL]]),0)</f>
        <v>0</v>
      </c>
      <c r="U4413" s="43" t="str">
        <f>IF(((TODAY()-Tabla2[[#This Row],[FECHA NACIMIENTO]])/365)&lt;18,"Corregir", IF(((TODAY()-Tabla2[[#This Row],[FECHA NACIMIENTO]])/365)&gt;80, "Corregir",ROUNDDOWN(((TODAY()-Tabla2[[#This Row],[FECHA NACIMIENTO]])/365),0)))</f>
        <v>Corregir</v>
      </c>
      <c r="V44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3" s="44" t="str">
        <f>+IF(Tabla2[[#This Row],[Edad]]="Corregir","Corregir","Ok")</f>
        <v>Corregir</v>
      </c>
      <c r="X4413" s="42" t="str">
        <f>+IFERROR(VLOOKUP(Tabla2[[#This Row],[DISTRITO SEGÚN DNI]],Hoja1!$A$2:$B$32,2,FALSE),"No")</f>
        <v>No</v>
      </c>
      <c r="Y4413" s="42" t="str">
        <f>IF(OR(LOWER(Tabla2[[#This Row],[GENERO]])="masculino", LOWER(Tabla2[[#This Row],[GENERO]])="femenino"),"OK","Corregir")</f>
        <v>Corregir</v>
      </c>
      <c r="Z4413" s="42" t="str">
        <f>+IF(Tabla2[[#This Row],[Nro. DNI / CE]]="","Corregir",IF(LEN(Tabla2[[#This Row],[Nro. DNI / CE]])&gt;=8,"OK","Corregir"))</f>
        <v>Corregir</v>
      </c>
      <c r="AA4413" s="42">
        <f>COUNTIF(Tabla2[APELLIDOS Y NOMBRES],Tabla2[[#This Row],[APELLIDOS Y NOMBRES]])</f>
        <v>0</v>
      </c>
      <c r="AB4413" s="42">
        <f>IF(Tabla2[[#This Row],[Trabajador]]&gt;1,1/Tabla2[[#This Row],[Trabajador]],Tabla2[[#This Row],[Trabajador]])</f>
        <v>0</v>
      </c>
      <c r="AC4413" t="str">
        <f>+IFERROR(IF(Tabla2[[#This Row],[FECHA CESE/BAJA]]="","No Aplica",IF(AND(MONTH(Tabla2[[#This Row],[FECHA CESE/BAJA]])=MONTH(TODAY()-30),YEAR(Tabla2[[#This Row],[FECHA CESE/BAJA]])=YEAR(TODAY())),MONTH(TODAY()-30)&amp;"-"&amp;YEAR(TODAY()),"Borrar")),"No aplica")</f>
        <v>No Aplica</v>
      </c>
      <c r="AD4413" t="str">
        <f>+IFERROR(IF(Tabla2[[#This Row],[FECHA INICIO DE LABORES EN OBRA]]="","No Aplica",IF(AND(MONTH(Tabla2[[#This Row],[FECHA INICIO DE LABORES EN OBRA]])=MONTH(TODAY()-30),YEAR(Tabla2[[#This Row],[FECHA INICIO DE LABORES EN OBRA]])=YEAR(TODAY())),MONTH(TODAY()-30)&amp;"-"&amp;YEAR(TODAY()),"No Aplica")),"No Aplica")</f>
        <v>No Aplica</v>
      </c>
    </row>
    <row r="4414" spans="1:30" x14ac:dyDescent="0.25">
      <c r="A4414" s="13"/>
      <c r="B4414" s="15"/>
      <c r="C4414" s="15"/>
      <c r="D4414" s="15"/>
      <c r="E4414" s="15"/>
      <c r="F4414" s="39"/>
      <c r="G4414" s="15"/>
      <c r="H4414" s="15"/>
      <c r="I4414" s="15"/>
      <c r="J4414" s="15"/>
      <c r="K4414" s="15"/>
      <c r="L4414" s="40"/>
      <c r="M4414" s="39"/>
      <c r="N4414" s="41"/>
      <c r="O4414" s="39"/>
      <c r="P4414" s="40"/>
      <c r="Q4414" s="40"/>
      <c r="R4414" s="40" t="str">
        <f>IFERROR(VLOOKUP(Tabla2[[#This Row],[CONTRATISTA PRNCIPAL]],Hoja1!$L$5:$M$9,2,FALSE),"CJV")</f>
        <v>CJV</v>
      </c>
      <c r="S4414" s="40" t="str">
        <f>IF(Tabla2[[#This Row],[EMPRESA]]=Tabla2[[#This Row],[CONTRATISTA PRNCIPAL]],"Principal","Secundaria")</f>
        <v>Principal</v>
      </c>
      <c r="T4414" s="42">
        <f>IFERROR(1/COUNTIF(Tabla2[CONTRATISTA PRNCIPAL],Tabla2[[#This Row],[CONTRATISTA PRNCIPAL]]),0)</f>
        <v>0</v>
      </c>
      <c r="U4414" s="43" t="str">
        <f>IF(((TODAY()-Tabla2[[#This Row],[FECHA NACIMIENTO]])/365)&lt;18,"Corregir", IF(((TODAY()-Tabla2[[#This Row],[FECHA NACIMIENTO]])/365)&gt;80, "Corregir",ROUNDDOWN(((TODAY()-Tabla2[[#This Row],[FECHA NACIMIENTO]])/365),0)))</f>
        <v>Corregir</v>
      </c>
      <c r="V44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4" s="44" t="str">
        <f>+IF(Tabla2[[#This Row],[Edad]]="Corregir","Corregir","Ok")</f>
        <v>Corregir</v>
      </c>
      <c r="X4414" s="42" t="str">
        <f>+IFERROR(VLOOKUP(Tabla2[[#This Row],[DISTRITO SEGÚN DNI]],Hoja1!$A$2:$B$32,2,FALSE),"No")</f>
        <v>No</v>
      </c>
      <c r="Y4414" s="42" t="str">
        <f>IF(OR(LOWER(Tabla2[[#This Row],[GENERO]])="masculino", LOWER(Tabla2[[#This Row],[GENERO]])="femenino"),"OK","Corregir")</f>
        <v>Corregir</v>
      </c>
      <c r="Z4414" s="42" t="str">
        <f>+IF(Tabla2[[#This Row],[Nro. DNI / CE]]="","Corregir",IF(LEN(Tabla2[[#This Row],[Nro. DNI / CE]])&gt;=8,"OK","Corregir"))</f>
        <v>Corregir</v>
      </c>
      <c r="AA4414" s="42">
        <f>COUNTIF(Tabla2[APELLIDOS Y NOMBRES],Tabla2[[#This Row],[APELLIDOS Y NOMBRES]])</f>
        <v>0</v>
      </c>
      <c r="AB4414" s="42">
        <f>IF(Tabla2[[#This Row],[Trabajador]]&gt;1,1/Tabla2[[#This Row],[Trabajador]],Tabla2[[#This Row],[Trabajador]])</f>
        <v>0</v>
      </c>
      <c r="AC4414" t="str">
        <f>+IFERROR(IF(Tabla2[[#This Row],[FECHA CESE/BAJA]]="","No Aplica",IF(AND(MONTH(Tabla2[[#This Row],[FECHA CESE/BAJA]])=MONTH(TODAY()-30),YEAR(Tabla2[[#This Row],[FECHA CESE/BAJA]])=YEAR(TODAY())),MONTH(TODAY()-30)&amp;"-"&amp;YEAR(TODAY()),"Borrar")),"No aplica")</f>
        <v>No Aplica</v>
      </c>
      <c r="AD4414" t="str">
        <f>+IFERROR(IF(Tabla2[[#This Row],[FECHA INICIO DE LABORES EN OBRA]]="","No Aplica",IF(AND(MONTH(Tabla2[[#This Row],[FECHA INICIO DE LABORES EN OBRA]])=MONTH(TODAY()-30),YEAR(Tabla2[[#This Row],[FECHA INICIO DE LABORES EN OBRA]])=YEAR(TODAY())),MONTH(TODAY()-30)&amp;"-"&amp;YEAR(TODAY()),"No Aplica")),"No Aplica")</f>
        <v>No Aplica</v>
      </c>
    </row>
    <row r="4415" spans="1:30" x14ac:dyDescent="0.25">
      <c r="A4415" s="13"/>
      <c r="B4415" s="15"/>
      <c r="C4415" s="15"/>
      <c r="D4415" s="15"/>
      <c r="E4415" s="15"/>
      <c r="F4415" s="39"/>
      <c r="G4415" s="15"/>
      <c r="H4415" s="15"/>
      <c r="I4415" s="15"/>
      <c r="J4415" s="15"/>
      <c r="K4415" s="15"/>
      <c r="L4415" s="40"/>
      <c r="M4415" s="39"/>
      <c r="N4415" s="41"/>
      <c r="O4415" s="39"/>
      <c r="P4415" s="40"/>
      <c r="Q4415" s="40"/>
      <c r="R4415" s="40" t="str">
        <f>IFERROR(VLOOKUP(Tabla2[[#This Row],[CONTRATISTA PRNCIPAL]],Hoja1!$L$5:$M$9,2,FALSE),"CJV")</f>
        <v>CJV</v>
      </c>
      <c r="S4415" s="40" t="str">
        <f>IF(Tabla2[[#This Row],[EMPRESA]]=Tabla2[[#This Row],[CONTRATISTA PRNCIPAL]],"Principal","Secundaria")</f>
        <v>Principal</v>
      </c>
      <c r="T4415" s="42">
        <f>IFERROR(1/COUNTIF(Tabla2[CONTRATISTA PRNCIPAL],Tabla2[[#This Row],[CONTRATISTA PRNCIPAL]]),0)</f>
        <v>0</v>
      </c>
      <c r="U4415" s="43" t="str">
        <f>IF(((TODAY()-Tabla2[[#This Row],[FECHA NACIMIENTO]])/365)&lt;18,"Corregir", IF(((TODAY()-Tabla2[[#This Row],[FECHA NACIMIENTO]])/365)&gt;80, "Corregir",ROUNDDOWN(((TODAY()-Tabla2[[#This Row],[FECHA NACIMIENTO]])/365),0)))</f>
        <v>Corregir</v>
      </c>
      <c r="V44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5" s="44" t="str">
        <f>+IF(Tabla2[[#This Row],[Edad]]="Corregir","Corregir","Ok")</f>
        <v>Corregir</v>
      </c>
      <c r="X4415" s="42" t="str">
        <f>+IFERROR(VLOOKUP(Tabla2[[#This Row],[DISTRITO SEGÚN DNI]],Hoja1!$A$2:$B$32,2,FALSE),"No")</f>
        <v>No</v>
      </c>
      <c r="Y4415" s="42" t="str">
        <f>IF(OR(LOWER(Tabla2[[#This Row],[GENERO]])="masculino", LOWER(Tabla2[[#This Row],[GENERO]])="femenino"),"OK","Corregir")</f>
        <v>Corregir</v>
      </c>
      <c r="Z4415" s="42" t="str">
        <f>+IF(Tabla2[[#This Row],[Nro. DNI / CE]]="","Corregir",IF(LEN(Tabla2[[#This Row],[Nro. DNI / CE]])&gt;=8,"OK","Corregir"))</f>
        <v>Corregir</v>
      </c>
      <c r="AA4415" s="42">
        <f>COUNTIF(Tabla2[APELLIDOS Y NOMBRES],Tabla2[[#This Row],[APELLIDOS Y NOMBRES]])</f>
        <v>0</v>
      </c>
      <c r="AB4415" s="42">
        <f>IF(Tabla2[[#This Row],[Trabajador]]&gt;1,1/Tabla2[[#This Row],[Trabajador]],Tabla2[[#This Row],[Trabajador]])</f>
        <v>0</v>
      </c>
      <c r="AC4415" t="str">
        <f>+IFERROR(IF(Tabla2[[#This Row],[FECHA CESE/BAJA]]="","No Aplica",IF(AND(MONTH(Tabla2[[#This Row],[FECHA CESE/BAJA]])=MONTH(TODAY()-30),YEAR(Tabla2[[#This Row],[FECHA CESE/BAJA]])=YEAR(TODAY())),MONTH(TODAY()-30)&amp;"-"&amp;YEAR(TODAY()),"Borrar")),"No aplica")</f>
        <v>No Aplica</v>
      </c>
      <c r="AD4415" t="str">
        <f>+IFERROR(IF(Tabla2[[#This Row],[FECHA INICIO DE LABORES EN OBRA]]="","No Aplica",IF(AND(MONTH(Tabla2[[#This Row],[FECHA INICIO DE LABORES EN OBRA]])=MONTH(TODAY()-30),YEAR(Tabla2[[#This Row],[FECHA INICIO DE LABORES EN OBRA]])=YEAR(TODAY())),MONTH(TODAY()-30)&amp;"-"&amp;YEAR(TODAY()),"No Aplica")),"No Aplica")</f>
        <v>No Aplica</v>
      </c>
    </row>
    <row r="4416" spans="1:30" x14ac:dyDescent="0.25">
      <c r="A4416" s="13"/>
      <c r="B4416" s="15"/>
      <c r="C4416" s="15"/>
      <c r="D4416" s="15"/>
      <c r="E4416" s="15"/>
      <c r="F4416" s="39"/>
      <c r="G4416" s="15"/>
      <c r="H4416" s="15"/>
      <c r="I4416" s="15"/>
      <c r="J4416" s="15"/>
      <c r="K4416" s="15"/>
      <c r="L4416" s="40"/>
      <c r="M4416" s="39"/>
      <c r="N4416" s="41"/>
      <c r="O4416" s="39"/>
      <c r="P4416" s="40"/>
      <c r="Q4416" s="40"/>
      <c r="R4416" s="40" t="str">
        <f>IFERROR(VLOOKUP(Tabla2[[#This Row],[CONTRATISTA PRNCIPAL]],Hoja1!$L$5:$M$9,2,FALSE),"CJV")</f>
        <v>CJV</v>
      </c>
      <c r="S4416" s="40" t="str">
        <f>IF(Tabla2[[#This Row],[EMPRESA]]=Tabla2[[#This Row],[CONTRATISTA PRNCIPAL]],"Principal","Secundaria")</f>
        <v>Principal</v>
      </c>
      <c r="T4416" s="42">
        <f>IFERROR(1/COUNTIF(Tabla2[CONTRATISTA PRNCIPAL],Tabla2[[#This Row],[CONTRATISTA PRNCIPAL]]),0)</f>
        <v>0</v>
      </c>
      <c r="U4416" s="43" t="str">
        <f>IF(((TODAY()-Tabla2[[#This Row],[FECHA NACIMIENTO]])/365)&lt;18,"Corregir", IF(((TODAY()-Tabla2[[#This Row],[FECHA NACIMIENTO]])/365)&gt;80, "Corregir",ROUNDDOWN(((TODAY()-Tabla2[[#This Row],[FECHA NACIMIENTO]])/365),0)))</f>
        <v>Corregir</v>
      </c>
      <c r="V44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6" s="44" t="str">
        <f>+IF(Tabla2[[#This Row],[Edad]]="Corregir","Corregir","Ok")</f>
        <v>Corregir</v>
      </c>
      <c r="X4416" s="42" t="str">
        <f>+IFERROR(VLOOKUP(Tabla2[[#This Row],[DISTRITO SEGÚN DNI]],Hoja1!$A$2:$B$32,2,FALSE),"No")</f>
        <v>No</v>
      </c>
      <c r="Y4416" s="42" t="str">
        <f>IF(OR(LOWER(Tabla2[[#This Row],[GENERO]])="masculino", LOWER(Tabla2[[#This Row],[GENERO]])="femenino"),"OK","Corregir")</f>
        <v>Corregir</v>
      </c>
      <c r="Z4416" s="42" t="str">
        <f>+IF(Tabla2[[#This Row],[Nro. DNI / CE]]="","Corregir",IF(LEN(Tabla2[[#This Row],[Nro. DNI / CE]])&gt;=8,"OK","Corregir"))</f>
        <v>Corregir</v>
      </c>
      <c r="AA4416" s="42">
        <f>COUNTIF(Tabla2[APELLIDOS Y NOMBRES],Tabla2[[#This Row],[APELLIDOS Y NOMBRES]])</f>
        <v>0</v>
      </c>
      <c r="AB4416" s="42">
        <f>IF(Tabla2[[#This Row],[Trabajador]]&gt;1,1/Tabla2[[#This Row],[Trabajador]],Tabla2[[#This Row],[Trabajador]])</f>
        <v>0</v>
      </c>
      <c r="AC4416" t="str">
        <f>+IFERROR(IF(Tabla2[[#This Row],[FECHA CESE/BAJA]]="","No Aplica",IF(AND(MONTH(Tabla2[[#This Row],[FECHA CESE/BAJA]])=MONTH(TODAY()-30),YEAR(Tabla2[[#This Row],[FECHA CESE/BAJA]])=YEAR(TODAY())),MONTH(TODAY()-30)&amp;"-"&amp;YEAR(TODAY()),"Borrar")),"No aplica")</f>
        <v>No Aplica</v>
      </c>
      <c r="AD4416" t="str">
        <f>+IFERROR(IF(Tabla2[[#This Row],[FECHA INICIO DE LABORES EN OBRA]]="","No Aplica",IF(AND(MONTH(Tabla2[[#This Row],[FECHA INICIO DE LABORES EN OBRA]])=MONTH(TODAY()-30),YEAR(Tabla2[[#This Row],[FECHA INICIO DE LABORES EN OBRA]])=YEAR(TODAY())),MONTH(TODAY()-30)&amp;"-"&amp;YEAR(TODAY()),"No Aplica")),"No Aplica")</f>
        <v>No Aplica</v>
      </c>
    </row>
    <row r="4417" spans="1:30" x14ac:dyDescent="0.25">
      <c r="A4417" s="13"/>
      <c r="B4417" s="15"/>
      <c r="C4417" s="15"/>
      <c r="D4417" s="15"/>
      <c r="E4417" s="15"/>
      <c r="F4417" s="39"/>
      <c r="G4417" s="15"/>
      <c r="H4417" s="15"/>
      <c r="I4417" s="15"/>
      <c r="J4417" s="15"/>
      <c r="K4417" s="15"/>
      <c r="L4417" s="40"/>
      <c r="M4417" s="39"/>
      <c r="N4417" s="41"/>
      <c r="O4417" s="39"/>
      <c r="P4417" s="40"/>
      <c r="Q4417" s="40"/>
      <c r="R4417" s="40" t="str">
        <f>IFERROR(VLOOKUP(Tabla2[[#This Row],[CONTRATISTA PRNCIPAL]],Hoja1!$L$5:$M$9,2,FALSE),"CJV")</f>
        <v>CJV</v>
      </c>
      <c r="S4417" s="40" t="str">
        <f>IF(Tabla2[[#This Row],[EMPRESA]]=Tabla2[[#This Row],[CONTRATISTA PRNCIPAL]],"Principal","Secundaria")</f>
        <v>Principal</v>
      </c>
      <c r="T4417" s="42">
        <f>IFERROR(1/COUNTIF(Tabla2[CONTRATISTA PRNCIPAL],Tabla2[[#This Row],[CONTRATISTA PRNCIPAL]]),0)</f>
        <v>0</v>
      </c>
      <c r="U4417" s="43" t="str">
        <f>IF(((TODAY()-Tabla2[[#This Row],[FECHA NACIMIENTO]])/365)&lt;18,"Corregir", IF(((TODAY()-Tabla2[[#This Row],[FECHA NACIMIENTO]])/365)&gt;80, "Corregir",ROUNDDOWN(((TODAY()-Tabla2[[#This Row],[FECHA NACIMIENTO]])/365),0)))</f>
        <v>Corregir</v>
      </c>
      <c r="V44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7" s="44" t="str">
        <f>+IF(Tabla2[[#This Row],[Edad]]="Corregir","Corregir","Ok")</f>
        <v>Corregir</v>
      </c>
      <c r="X4417" s="42" t="str">
        <f>+IFERROR(VLOOKUP(Tabla2[[#This Row],[DISTRITO SEGÚN DNI]],Hoja1!$A$2:$B$32,2,FALSE),"No")</f>
        <v>No</v>
      </c>
      <c r="Y4417" s="42" t="str">
        <f>IF(OR(LOWER(Tabla2[[#This Row],[GENERO]])="masculino", LOWER(Tabla2[[#This Row],[GENERO]])="femenino"),"OK","Corregir")</f>
        <v>Corregir</v>
      </c>
      <c r="Z4417" s="42" t="str">
        <f>+IF(Tabla2[[#This Row],[Nro. DNI / CE]]="","Corregir",IF(LEN(Tabla2[[#This Row],[Nro. DNI / CE]])&gt;=8,"OK","Corregir"))</f>
        <v>Corregir</v>
      </c>
      <c r="AA4417" s="42">
        <f>COUNTIF(Tabla2[APELLIDOS Y NOMBRES],Tabla2[[#This Row],[APELLIDOS Y NOMBRES]])</f>
        <v>0</v>
      </c>
      <c r="AB4417" s="42">
        <f>IF(Tabla2[[#This Row],[Trabajador]]&gt;1,1/Tabla2[[#This Row],[Trabajador]],Tabla2[[#This Row],[Trabajador]])</f>
        <v>0</v>
      </c>
      <c r="AC4417" t="str">
        <f>+IFERROR(IF(Tabla2[[#This Row],[FECHA CESE/BAJA]]="","No Aplica",IF(AND(MONTH(Tabla2[[#This Row],[FECHA CESE/BAJA]])=MONTH(TODAY()-30),YEAR(Tabla2[[#This Row],[FECHA CESE/BAJA]])=YEAR(TODAY())),MONTH(TODAY()-30)&amp;"-"&amp;YEAR(TODAY()),"Borrar")),"No aplica")</f>
        <v>No Aplica</v>
      </c>
      <c r="AD4417" t="str">
        <f>+IFERROR(IF(Tabla2[[#This Row],[FECHA INICIO DE LABORES EN OBRA]]="","No Aplica",IF(AND(MONTH(Tabla2[[#This Row],[FECHA INICIO DE LABORES EN OBRA]])=MONTH(TODAY()-30),YEAR(Tabla2[[#This Row],[FECHA INICIO DE LABORES EN OBRA]])=YEAR(TODAY())),MONTH(TODAY()-30)&amp;"-"&amp;YEAR(TODAY()),"No Aplica")),"No Aplica")</f>
        <v>No Aplica</v>
      </c>
    </row>
    <row r="4418" spans="1:30" x14ac:dyDescent="0.25">
      <c r="A4418" s="13"/>
      <c r="B4418" s="15"/>
      <c r="C4418" s="15"/>
      <c r="D4418" s="15"/>
      <c r="E4418" s="15"/>
      <c r="F4418" s="39"/>
      <c r="G4418" s="15"/>
      <c r="H4418" s="15"/>
      <c r="I4418" s="15"/>
      <c r="J4418" s="15"/>
      <c r="K4418" s="15"/>
      <c r="L4418" s="40"/>
      <c r="M4418" s="39"/>
      <c r="N4418" s="41"/>
      <c r="O4418" s="39"/>
      <c r="P4418" s="40"/>
      <c r="Q4418" s="40"/>
      <c r="R4418" s="40" t="str">
        <f>IFERROR(VLOOKUP(Tabla2[[#This Row],[CONTRATISTA PRNCIPAL]],Hoja1!$L$5:$M$9,2,FALSE),"CJV")</f>
        <v>CJV</v>
      </c>
      <c r="S4418" s="40" t="str">
        <f>IF(Tabla2[[#This Row],[EMPRESA]]=Tabla2[[#This Row],[CONTRATISTA PRNCIPAL]],"Principal","Secundaria")</f>
        <v>Principal</v>
      </c>
      <c r="T4418" s="42">
        <f>IFERROR(1/COUNTIF(Tabla2[CONTRATISTA PRNCIPAL],Tabla2[[#This Row],[CONTRATISTA PRNCIPAL]]),0)</f>
        <v>0</v>
      </c>
      <c r="U4418" s="43" t="str">
        <f>IF(((TODAY()-Tabla2[[#This Row],[FECHA NACIMIENTO]])/365)&lt;18,"Corregir", IF(((TODAY()-Tabla2[[#This Row],[FECHA NACIMIENTO]])/365)&gt;80, "Corregir",ROUNDDOWN(((TODAY()-Tabla2[[#This Row],[FECHA NACIMIENTO]])/365),0)))</f>
        <v>Corregir</v>
      </c>
      <c r="V44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8" s="44" t="str">
        <f>+IF(Tabla2[[#This Row],[Edad]]="Corregir","Corregir","Ok")</f>
        <v>Corregir</v>
      </c>
      <c r="X4418" s="42" t="str">
        <f>+IFERROR(VLOOKUP(Tabla2[[#This Row],[DISTRITO SEGÚN DNI]],Hoja1!$A$2:$B$32,2,FALSE),"No")</f>
        <v>No</v>
      </c>
      <c r="Y4418" s="42" t="str">
        <f>IF(OR(LOWER(Tabla2[[#This Row],[GENERO]])="masculino", LOWER(Tabla2[[#This Row],[GENERO]])="femenino"),"OK","Corregir")</f>
        <v>Corregir</v>
      </c>
      <c r="Z4418" s="42" t="str">
        <f>+IF(Tabla2[[#This Row],[Nro. DNI / CE]]="","Corregir",IF(LEN(Tabla2[[#This Row],[Nro. DNI / CE]])&gt;=8,"OK","Corregir"))</f>
        <v>Corregir</v>
      </c>
      <c r="AA4418" s="42">
        <f>COUNTIF(Tabla2[APELLIDOS Y NOMBRES],Tabla2[[#This Row],[APELLIDOS Y NOMBRES]])</f>
        <v>0</v>
      </c>
      <c r="AB4418" s="42">
        <f>IF(Tabla2[[#This Row],[Trabajador]]&gt;1,1/Tabla2[[#This Row],[Trabajador]],Tabla2[[#This Row],[Trabajador]])</f>
        <v>0</v>
      </c>
      <c r="AC4418" t="str">
        <f>+IFERROR(IF(Tabla2[[#This Row],[FECHA CESE/BAJA]]="","No Aplica",IF(AND(MONTH(Tabla2[[#This Row],[FECHA CESE/BAJA]])=MONTH(TODAY()-30),YEAR(Tabla2[[#This Row],[FECHA CESE/BAJA]])=YEAR(TODAY())),MONTH(TODAY()-30)&amp;"-"&amp;YEAR(TODAY()),"Borrar")),"No aplica")</f>
        <v>No Aplica</v>
      </c>
      <c r="AD4418" t="str">
        <f>+IFERROR(IF(Tabla2[[#This Row],[FECHA INICIO DE LABORES EN OBRA]]="","No Aplica",IF(AND(MONTH(Tabla2[[#This Row],[FECHA INICIO DE LABORES EN OBRA]])=MONTH(TODAY()-30),YEAR(Tabla2[[#This Row],[FECHA INICIO DE LABORES EN OBRA]])=YEAR(TODAY())),MONTH(TODAY()-30)&amp;"-"&amp;YEAR(TODAY()),"No Aplica")),"No Aplica")</f>
        <v>No Aplica</v>
      </c>
    </row>
    <row r="4419" spans="1:30" x14ac:dyDescent="0.25">
      <c r="A4419" s="13"/>
      <c r="B4419" s="15"/>
      <c r="C4419" s="15"/>
      <c r="D4419" s="15"/>
      <c r="E4419" s="15"/>
      <c r="F4419" s="39"/>
      <c r="G4419" s="15"/>
      <c r="H4419" s="15"/>
      <c r="I4419" s="15"/>
      <c r="J4419" s="15"/>
      <c r="K4419" s="15"/>
      <c r="L4419" s="40"/>
      <c r="M4419" s="39"/>
      <c r="N4419" s="41"/>
      <c r="O4419" s="39"/>
      <c r="P4419" s="40"/>
      <c r="Q4419" s="40"/>
      <c r="R4419" s="40" t="str">
        <f>IFERROR(VLOOKUP(Tabla2[[#This Row],[CONTRATISTA PRNCIPAL]],Hoja1!$L$5:$M$9,2,FALSE),"CJV")</f>
        <v>CJV</v>
      </c>
      <c r="S4419" s="40" t="str">
        <f>IF(Tabla2[[#This Row],[EMPRESA]]=Tabla2[[#This Row],[CONTRATISTA PRNCIPAL]],"Principal","Secundaria")</f>
        <v>Principal</v>
      </c>
      <c r="T4419" s="42">
        <f>IFERROR(1/COUNTIF(Tabla2[CONTRATISTA PRNCIPAL],Tabla2[[#This Row],[CONTRATISTA PRNCIPAL]]),0)</f>
        <v>0</v>
      </c>
      <c r="U4419" s="43" t="str">
        <f>IF(((TODAY()-Tabla2[[#This Row],[FECHA NACIMIENTO]])/365)&lt;18,"Corregir", IF(((TODAY()-Tabla2[[#This Row],[FECHA NACIMIENTO]])/365)&gt;80, "Corregir",ROUNDDOWN(((TODAY()-Tabla2[[#This Row],[FECHA NACIMIENTO]])/365),0)))</f>
        <v>Corregir</v>
      </c>
      <c r="V44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19" s="44" t="str">
        <f>+IF(Tabla2[[#This Row],[Edad]]="Corregir","Corregir","Ok")</f>
        <v>Corregir</v>
      </c>
      <c r="X4419" s="42" t="str">
        <f>+IFERROR(VLOOKUP(Tabla2[[#This Row],[DISTRITO SEGÚN DNI]],Hoja1!$A$2:$B$32,2,FALSE),"No")</f>
        <v>No</v>
      </c>
      <c r="Y4419" s="42" t="str">
        <f>IF(OR(LOWER(Tabla2[[#This Row],[GENERO]])="masculino", LOWER(Tabla2[[#This Row],[GENERO]])="femenino"),"OK","Corregir")</f>
        <v>Corregir</v>
      </c>
      <c r="Z4419" s="42" t="str">
        <f>+IF(Tabla2[[#This Row],[Nro. DNI / CE]]="","Corregir",IF(LEN(Tabla2[[#This Row],[Nro. DNI / CE]])&gt;=8,"OK","Corregir"))</f>
        <v>Corregir</v>
      </c>
      <c r="AA4419" s="42">
        <f>COUNTIF(Tabla2[APELLIDOS Y NOMBRES],Tabla2[[#This Row],[APELLIDOS Y NOMBRES]])</f>
        <v>0</v>
      </c>
      <c r="AB4419" s="42">
        <f>IF(Tabla2[[#This Row],[Trabajador]]&gt;1,1/Tabla2[[#This Row],[Trabajador]],Tabla2[[#This Row],[Trabajador]])</f>
        <v>0</v>
      </c>
      <c r="AC4419" t="str">
        <f>+IFERROR(IF(Tabla2[[#This Row],[FECHA CESE/BAJA]]="","No Aplica",IF(AND(MONTH(Tabla2[[#This Row],[FECHA CESE/BAJA]])=MONTH(TODAY()-30),YEAR(Tabla2[[#This Row],[FECHA CESE/BAJA]])=YEAR(TODAY())),MONTH(TODAY()-30)&amp;"-"&amp;YEAR(TODAY()),"Borrar")),"No aplica")</f>
        <v>No Aplica</v>
      </c>
      <c r="AD4419" t="str">
        <f>+IFERROR(IF(Tabla2[[#This Row],[FECHA INICIO DE LABORES EN OBRA]]="","No Aplica",IF(AND(MONTH(Tabla2[[#This Row],[FECHA INICIO DE LABORES EN OBRA]])=MONTH(TODAY()-30),YEAR(Tabla2[[#This Row],[FECHA INICIO DE LABORES EN OBRA]])=YEAR(TODAY())),MONTH(TODAY()-30)&amp;"-"&amp;YEAR(TODAY()),"No Aplica")),"No Aplica")</f>
        <v>No Aplica</v>
      </c>
    </row>
    <row r="4420" spans="1:30" x14ac:dyDescent="0.25">
      <c r="A4420" s="13"/>
      <c r="B4420" s="15"/>
      <c r="C4420" s="15"/>
      <c r="D4420" s="15"/>
      <c r="E4420" s="15"/>
      <c r="F4420" s="39"/>
      <c r="G4420" s="15"/>
      <c r="H4420" s="15"/>
      <c r="I4420" s="15"/>
      <c r="J4420" s="15"/>
      <c r="K4420" s="15"/>
      <c r="L4420" s="40"/>
      <c r="M4420" s="39"/>
      <c r="N4420" s="41"/>
      <c r="O4420" s="39"/>
      <c r="P4420" s="40"/>
      <c r="Q4420" s="40"/>
      <c r="R4420" s="40" t="str">
        <f>IFERROR(VLOOKUP(Tabla2[[#This Row],[CONTRATISTA PRNCIPAL]],Hoja1!$L$5:$M$9,2,FALSE),"CJV")</f>
        <v>CJV</v>
      </c>
      <c r="S4420" s="40" t="str">
        <f>IF(Tabla2[[#This Row],[EMPRESA]]=Tabla2[[#This Row],[CONTRATISTA PRNCIPAL]],"Principal","Secundaria")</f>
        <v>Principal</v>
      </c>
      <c r="T4420" s="42">
        <f>IFERROR(1/COUNTIF(Tabla2[CONTRATISTA PRNCIPAL],Tabla2[[#This Row],[CONTRATISTA PRNCIPAL]]),0)</f>
        <v>0</v>
      </c>
      <c r="U4420" s="43" t="str">
        <f>IF(((TODAY()-Tabla2[[#This Row],[FECHA NACIMIENTO]])/365)&lt;18,"Corregir", IF(((TODAY()-Tabla2[[#This Row],[FECHA NACIMIENTO]])/365)&gt;80, "Corregir",ROUNDDOWN(((TODAY()-Tabla2[[#This Row],[FECHA NACIMIENTO]])/365),0)))</f>
        <v>Corregir</v>
      </c>
      <c r="V44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0" s="44" t="str">
        <f>+IF(Tabla2[[#This Row],[Edad]]="Corregir","Corregir","Ok")</f>
        <v>Corregir</v>
      </c>
      <c r="X4420" s="42" t="str">
        <f>+IFERROR(VLOOKUP(Tabla2[[#This Row],[DISTRITO SEGÚN DNI]],Hoja1!$A$2:$B$32,2,FALSE),"No")</f>
        <v>No</v>
      </c>
      <c r="Y4420" s="42" t="str">
        <f>IF(OR(LOWER(Tabla2[[#This Row],[GENERO]])="masculino", LOWER(Tabla2[[#This Row],[GENERO]])="femenino"),"OK","Corregir")</f>
        <v>Corregir</v>
      </c>
      <c r="Z4420" s="42" t="str">
        <f>+IF(Tabla2[[#This Row],[Nro. DNI / CE]]="","Corregir",IF(LEN(Tabla2[[#This Row],[Nro. DNI / CE]])&gt;=8,"OK","Corregir"))</f>
        <v>Corregir</v>
      </c>
      <c r="AA4420" s="42">
        <f>COUNTIF(Tabla2[APELLIDOS Y NOMBRES],Tabla2[[#This Row],[APELLIDOS Y NOMBRES]])</f>
        <v>0</v>
      </c>
      <c r="AB4420" s="42">
        <f>IF(Tabla2[[#This Row],[Trabajador]]&gt;1,1/Tabla2[[#This Row],[Trabajador]],Tabla2[[#This Row],[Trabajador]])</f>
        <v>0</v>
      </c>
      <c r="AC4420" t="str">
        <f>+IFERROR(IF(Tabla2[[#This Row],[FECHA CESE/BAJA]]="","No Aplica",IF(AND(MONTH(Tabla2[[#This Row],[FECHA CESE/BAJA]])=MONTH(TODAY()-30),YEAR(Tabla2[[#This Row],[FECHA CESE/BAJA]])=YEAR(TODAY())),MONTH(TODAY()-30)&amp;"-"&amp;YEAR(TODAY()),"Borrar")),"No aplica")</f>
        <v>No Aplica</v>
      </c>
      <c r="AD4420" t="str">
        <f>+IFERROR(IF(Tabla2[[#This Row],[FECHA INICIO DE LABORES EN OBRA]]="","No Aplica",IF(AND(MONTH(Tabla2[[#This Row],[FECHA INICIO DE LABORES EN OBRA]])=MONTH(TODAY()-30),YEAR(Tabla2[[#This Row],[FECHA INICIO DE LABORES EN OBRA]])=YEAR(TODAY())),MONTH(TODAY()-30)&amp;"-"&amp;YEAR(TODAY()),"No Aplica")),"No Aplica")</f>
        <v>No Aplica</v>
      </c>
    </row>
    <row r="4421" spans="1:30" x14ac:dyDescent="0.25">
      <c r="A4421" s="13"/>
      <c r="B4421" s="15"/>
      <c r="C4421" s="15"/>
      <c r="D4421" s="15"/>
      <c r="E4421" s="15"/>
      <c r="F4421" s="39"/>
      <c r="G4421" s="15"/>
      <c r="H4421" s="15"/>
      <c r="I4421" s="15"/>
      <c r="J4421" s="15"/>
      <c r="K4421" s="15"/>
      <c r="L4421" s="40"/>
      <c r="M4421" s="39"/>
      <c r="N4421" s="41"/>
      <c r="O4421" s="39"/>
      <c r="P4421" s="40"/>
      <c r="Q4421" s="40"/>
      <c r="R4421" s="40" t="str">
        <f>IFERROR(VLOOKUP(Tabla2[[#This Row],[CONTRATISTA PRNCIPAL]],Hoja1!$L$5:$M$9,2,FALSE),"CJV")</f>
        <v>CJV</v>
      </c>
      <c r="S4421" s="40" t="str">
        <f>IF(Tabla2[[#This Row],[EMPRESA]]=Tabla2[[#This Row],[CONTRATISTA PRNCIPAL]],"Principal","Secundaria")</f>
        <v>Principal</v>
      </c>
      <c r="T4421" s="42">
        <f>IFERROR(1/COUNTIF(Tabla2[CONTRATISTA PRNCIPAL],Tabla2[[#This Row],[CONTRATISTA PRNCIPAL]]),0)</f>
        <v>0</v>
      </c>
      <c r="U4421" s="43" t="str">
        <f>IF(((TODAY()-Tabla2[[#This Row],[FECHA NACIMIENTO]])/365)&lt;18,"Corregir", IF(((TODAY()-Tabla2[[#This Row],[FECHA NACIMIENTO]])/365)&gt;80, "Corregir",ROUNDDOWN(((TODAY()-Tabla2[[#This Row],[FECHA NACIMIENTO]])/365),0)))</f>
        <v>Corregir</v>
      </c>
      <c r="V44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1" s="44" t="str">
        <f>+IF(Tabla2[[#This Row],[Edad]]="Corregir","Corregir","Ok")</f>
        <v>Corregir</v>
      </c>
      <c r="X4421" s="42" t="str">
        <f>+IFERROR(VLOOKUP(Tabla2[[#This Row],[DISTRITO SEGÚN DNI]],Hoja1!$A$2:$B$32,2,FALSE),"No")</f>
        <v>No</v>
      </c>
      <c r="Y4421" s="42" t="str">
        <f>IF(OR(LOWER(Tabla2[[#This Row],[GENERO]])="masculino", LOWER(Tabla2[[#This Row],[GENERO]])="femenino"),"OK","Corregir")</f>
        <v>Corregir</v>
      </c>
      <c r="Z4421" s="42" t="str">
        <f>+IF(Tabla2[[#This Row],[Nro. DNI / CE]]="","Corregir",IF(LEN(Tabla2[[#This Row],[Nro. DNI / CE]])&gt;=8,"OK","Corregir"))</f>
        <v>Corregir</v>
      </c>
      <c r="AA4421" s="42">
        <f>COUNTIF(Tabla2[APELLIDOS Y NOMBRES],Tabla2[[#This Row],[APELLIDOS Y NOMBRES]])</f>
        <v>0</v>
      </c>
      <c r="AB4421" s="42">
        <f>IF(Tabla2[[#This Row],[Trabajador]]&gt;1,1/Tabla2[[#This Row],[Trabajador]],Tabla2[[#This Row],[Trabajador]])</f>
        <v>0</v>
      </c>
      <c r="AC4421" t="str">
        <f>+IFERROR(IF(Tabla2[[#This Row],[FECHA CESE/BAJA]]="","No Aplica",IF(AND(MONTH(Tabla2[[#This Row],[FECHA CESE/BAJA]])=MONTH(TODAY()-30),YEAR(Tabla2[[#This Row],[FECHA CESE/BAJA]])=YEAR(TODAY())),MONTH(TODAY()-30)&amp;"-"&amp;YEAR(TODAY()),"Borrar")),"No aplica")</f>
        <v>No Aplica</v>
      </c>
      <c r="AD4421" t="str">
        <f>+IFERROR(IF(Tabla2[[#This Row],[FECHA INICIO DE LABORES EN OBRA]]="","No Aplica",IF(AND(MONTH(Tabla2[[#This Row],[FECHA INICIO DE LABORES EN OBRA]])=MONTH(TODAY()-30),YEAR(Tabla2[[#This Row],[FECHA INICIO DE LABORES EN OBRA]])=YEAR(TODAY())),MONTH(TODAY()-30)&amp;"-"&amp;YEAR(TODAY()),"No Aplica")),"No Aplica")</f>
        <v>No Aplica</v>
      </c>
    </row>
    <row r="4422" spans="1:30" x14ac:dyDescent="0.25">
      <c r="A4422" s="13"/>
      <c r="B4422" s="15"/>
      <c r="C4422" s="15"/>
      <c r="D4422" s="15"/>
      <c r="E4422" s="15"/>
      <c r="F4422" s="39"/>
      <c r="G4422" s="15"/>
      <c r="H4422" s="15"/>
      <c r="I4422" s="15"/>
      <c r="J4422" s="15"/>
      <c r="K4422" s="15"/>
      <c r="L4422" s="40"/>
      <c r="M4422" s="39"/>
      <c r="N4422" s="41"/>
      <c r="O4422" s="39"/>
      <c r="P4422" s="40"/>
      <c r="Q4422" s="40"/>
      <c r="R4422" s="40" t="str">
        <f>IFERROR(VLOOKUP(Tabla2[[#This Row],[CONTRATISTA PRNCIPAL]],Hoja1!$L$5:$M$9,2,FALSE),"CJV")</f>
        <v>CJV</v>
      </c>
      <c r="S4422" s="40" t="str">
        <f>IF(Tabla2[[#This Row],[EMPRESA]]=Tabla2[[#This Row],[CONTRATISTA PRNCIPAL]],"Principal","Secundaria")</f>
        <v>Principal</v>
      </c>
      <c r="T4422" s="42">
        <f>IFERROR(1/COUNTIF(Tabla2[CONTRATISTA PRNCIPAL],Tabla2[[#This Row],[CONTRATISTA PRNCIPAL]]),0)</f>
        <v>0</v>
      </c>
      <c r="U4422" s="43" t="str">
        <f>IF(((TODAY()-Tabla2[[#This Row],[FECHA NACIMIENTO]])/365)&lt;18,"Corregir", IF(((TODAY()-Tabla2[[#This Row],[FECHA NACIMIENTO]])/365)&gt;80, "Corregir",ROUNDDOWN(((TODAY()-Tabla2[[#This Row],[FECHA NACIMIENTO]])/365),0)))</f>
        <v>Corregir</v>
      </c>
      <c r="V44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2" s="44" t="str">
        <f>+IF(Tabla2[[#This Row],[Edad]]="Corregir","Corregir","Ok")</f>
        <v>Corregir</v>
      </c>
      <c r="X4422" s="42" t="str">
        <f>+IFERROR(VLOOKUP(Tabla2[[#This Row],[DISTRITO SEGÚN DNI]],Hoja1!$A$2:$B$32,2,FALSE),"No")</f>
        <v>No</v>
      </c>
      <c r="Y4422" s="42" t="str">
        <f>IF(OR(LOWER(Tabla2[[#This Row],[GENERO]])="masculino", LOWER(Tabla2[[#This Row],[GENERO]])="femenino"),"OK","Corregir")</f>
        <v>Corregir</v>
      </c>
      <c r="Z4422" s="42" t="str">
        <f>+IF(Tabla2[[#This Row],[Nro. DNI / CE]]="","Corregir",IF(LEN(Tabla2[[#This Row],[Nro. DNI / CE]])&gt;=8,"OK","Corregir"))</f>
        <v>Corregir</v>
      </c>
      <c r="AA4422" s="42">
        <f>COUNTIF(Tabla2[APELLIDOS Y NOMBRES],Tabla2[[#This Row],[APELLIDOS Y NOMBRES]])</f>
        <v>0</v>
      </c>
      <c r="AB4422" s="42">
        <f>IF(Tabla2[[#This Row],[Trabajador]]&gt;1,1/Tabla2[[#This Row],[Trabajador]],Tabla2[[#This Row],[Trabajador]])</f>
        <v>0</v>
      </c>
      <c r="AC4422" t="str">
        <f>+IFERROR(IF(Tabla2[[#This Row],[FECHA CESE/BAJA]]="","No Aplica",IF(AND(MONTH(Tabla2[[#This Row],[FECHA CESE/BAJA]])=MONTH(TODAY()-30),YEAR(Tabla2[[#This Row],[FECHA CESE/BAJA]])=YEAR(TODAY())),MONTH(TODAY()-30)&amp;"-"&amp;YEAR(TODAY()),"Borrar")),"No aplica")</f>
        <v>No Aplica</v>
      </c>
      <c r="AD4422" t="str">
        <f>+IFERROR(IF(Tabla2[[#This Row],[FECHA INICIO DE LABORES EN OBRA]]="","No Aplica",IF(AND(MONTH(Tabla2[[#This Row],[FECHA INICIO DE LABORES EN OBRA]])=MONTH(TODAY()-30),YEAR(Tabla2[[#This Row],[FECHA INICIO DE LABORES EN OBRA]])=YEAR(TODAY())),MONTH(TODAY()-30)&amp;"-"&amp;YEAR(TODAY()),"No Aplica")),"No Aplica")</f>
        <v>No Aplica</v>
      </c>
    </row>
    <row r="4423" spans="1:30" x14ac:dyDescent="0.25">
      <c r="A4423" s="13"/>
      <c r="B4423" s="15"/>
      <c r="C4423" s="15"/>
      <c r="D4423" s="15"/>
      <c r="E4423" s="15"/>
      <c r="F4423" s="39"/>
      <c r="G4423" s="15"/>
      <c r="H4423" s="15"/>
      <c r="I4423" s="15"/>
      <c r="J4423" s="15"/>
      <c r="K4423" s="15"/>
      <c r="L4423" s="40"/>
      <c r="M4423" s="39"/>
      <c r="N4423" s="41"/>
      <c r="O4423" s="39"/>
      <c r="P4423" s="40"/>
      <c r="Q4423" s="40"/>
      <c r="R4423" s="40" t="str">
        <f>IFERROR(VLOOKUP(Tabla2[[#This Row],[CONTRATISTA PRNCIPAL]],Hoja1!$L$5:$M$9,2,FALSE),"CJV")</f>
        <v>CJV</v>
      </c>
      <c r="S4423" s="40" t="str">
        <f>IF(Tabla2[[#This Row],[EMPRESA]]=Tabla2[[#This Row],[CONTRATISTA PRNCIPAL]],"Principal","Secundaria")</f>
        <v>Principal</v>
      </c>
      <c r="T4423" s="42">
        <f>IFERROR(1/COUNTIF(Tabla2[CONTRATISTA PRNCIPAL],Tabla2[[#This Row],[CONTRATISTA PRNCIPAL]]),0)</f>
        <v>0</v>
      </c>
      <c r="U4423" s="43" t="str">
        <f>IF(((TODAY()-Tabla2[[#This Row],[FECHA NACIMIENTO]])/365)&lt;18,"Corregir", IF(((TODAY()-Tabla2[[#This Row],[FECHA NACIMIENTO]])/365)&gt;80, "Corregir",ROUNDDOWN(((TODAY()-Tabla2[[#This Row],[FECHA NACIMIENTO]])/365),0)))</f>
        <v>Corregir</v>
      </c>
      <c r="V44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3" s="44" t="str">
        <f>+IF(Tabla2[[#This Row],[Edad]]="Corregir","Corregir","Ok")</f>
        <v>Corregir</v>
      </c>
      <c r="X4423" s="42" t="str">
        <f>+IFERROR(VLOOKUP(Tabla2[[#This Row],[DISTRITO SEGÚN DNI]],Hoja1!$A$2:$B$32,2,FALSE),"No")</f>
        <v>No</v>
      </c>
      <c r="Y4423" s="42" t="str">
        <f>IF(OR(LOWER(Tabla2[[#This Row],[GENERO]])="masculino", LOWER(Tabla2[[#This Row],[GENERO]])="femenino"),"OK","Corregir")</f>
        <v>Corregir</v>
      </c>
      <c r="Z4423" s="42" t="str">
        <f>+IF(Tabla2[[#This Row],[Nro. DNI / CE]]="","Corregir",IF(LEN(Tabla2[[#This Row],[Nro. DNI / CE]])&gt;=8,"OK","Corregir"))</f>
        <v>Corregir</v>
      </c>
      <c r="AA4423" s="42">
        <f>COUNTIF(Tabla2[APELLIDOS Y NOMBRES],Tabla2[[#This Row],[APELLIDOS Y NOMBRES]])</f>
        <v>0</v>
      </c>
      <c r="AB4423" s="42">
        <f>IF(Tabla2[[#This Row],[Trabajador]]&gt;1,1/Tabla2[[#This Row],[Trabajador]],Tabla2[[#This Row],[Trabajador]])</f>
        <v>0</v>
      </c>
      <c r="AC4423" t="str">
        <f>+IFERROR(IF(Tabla2[[#This Row],[FECHA CESE/BAJA]]="","No Aplica",IF(AND(MONTH(Tabla2[[#This Row],[FECHA CESE/BAJA]])=MONTH(TODAY()-30),YEAR(Tabla2[[#This Row],[FECHA CESE/BAJA]])=YEAR(TODAY())),MONTH(TODAY()-30)&amp;"-"&amp;YEAR(TODAY()),"Borrar")),"No aplica")</f>
        <v>No Aplica</v>
      </c>
      <c r="AD4423" t="str">
        <f>+IFERROR(IF(Tabla2[[#This Row],[FECHA INICIO DE LABORES EN OBRA]]="","No Aplica",IF(AND(MONTH(Tabla2[[#This Row],[FECHA INICIO DE LABORES EN OBRA]])=MONTH(TODAY()-30),YEAR(Tabla2[[#This Row],[FECHA INICIO DE LABORES EN OBRA]])=YEAR(TODAY())),MONTH(TODAY()-30)&amp;"-"&amp;YEAR(TODAY()),"No Aplica")),"No Aplica")</f>
        <v>No Aplica</v>
      </c>
    </row>
    <row r="4424" spans="1:30" x14ac:dyDescent="0.25">
      <c r="A4424" s="13"/>
      <c r="B4424" s="15"/>
      <c r="C4424" s="15"/>
      <c r="D4424" s="15"/>
      <c r="E4424" s="15"/>
      <c r="F4424" s="39"/>
      <c r="G4424" s="15"/>
      <c r="H4424" s="15"/>
      <c r="I4424" s="15"/>
      <c r="J4424" s="15"/>
      <c r="K4424" s="15"/>
      <c r="L4424" s="40"/>
      <c r="M4424" s="39"/>
      <c r="N4424" s="41"/>
      <c r="O4424" s="39"/>
      <c r="P4424" s="40"/>
      <c r="Q4424" s="40"/>
      <c r="R4424" s="40" t="str">
        <f>IFERROR(VLOOKUP(Tabla2[[#This Row],[CONTRATISTA PRNCIPAL]],Hoja1!$L$5:$M$9,2,FALSE),"CJV")</f>
        <v>CJV</v>
      </c>
      <c r="S4424" s="40" t="str">
        <f>IF(Tabla2[[#This Row],[EMPRESA]]=Tabla2[[#This Row],[CONTRATISTA PRNCIPAL]],"Principal","Secundaria")</f>
        <v>Principal</v>
      </c>
      <c r="T4424" s="42">
        <f>IFERROR(1/COUNTIF(Tabla2[CONTRATISTA PRNCIPAL],Tabla2[[#This Row],[CONTRATISTA PRNCIPAL]]),0)</f>
        <v>0</v>
      </c>
      <c r="U4424" s="43" t="str">
        <f>IF(((TODAY()-Tabla2[[#This Row],[FECHA NACIMIENTO]])/365)&lt;18,"Corregir", IF(((TODAY()-Tabla2[[#This Row],[FECHA NACIMIENTO]])/365)&gt;80, "Corregir",ROUNDDOWN(((TODAY()-Tabla2[[#This Row],[FECHA NACIMIENTO]])/365),0)))</f>
        <v>Corregir</v>
      </c>
      <c r="V44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4" s="44" t="str">
        <f>+IF(Tabla2[[#This Row],[Edad]]="Corregir","Corregir","Ok")</f>
        <v>Corregir</v>
      </c>
      <c r="X4424" s="42" t="str">
        <f>+IFERROR(VLOOKUP(Tabla2[[#This Row],[DISTRITO SEGÚN DNI]],Hoja1!$A$2:$B$32,2,FALSE),"No")</f>
        <v>No</v>
      </c>
      <c r="Y4424" s="42" t="str">
        <f>IF(OR(LOWER(Tabla2[[#This Row],[GENERO]])="masculino", LOWER(Tabla2[[#This Row],[GENERO]])="femenino"),"OK","Corregir")</f>
        <v>Corregir</v>
      </c>
      <c r="Z4424" s="42" t="str">
        <f>+IF(Tabla2[[#This Row],[Nro. DNI / CE]]="","Corregir",IF(LEN(Tabla2[[#This Row],[Nro. DNI / CE]])&gt;=8,"OK","Corregir"))</f>
        <v>Corregir</v>
      </c>
      <c r="AA4424" s="42">
        <f>COUNTIF(Tabla2[APELLIDOS Y NOMBRES],Tabla2[[#This Row],[APELLIDOS Y NOMBRES]])</f>
        <v>0</v>
      </c>
      <c r="AB4424" s="42">
        <f>IF(Tabla2[[#This Row],[Trabajador]]&gt;1,1/Tabla2[[#This Row],[Trabajador]],Tabla2[[#This Row],[Trabajador]])</f>
        <v>0</v>
      </c>
      <c r="AC4424" t="str">
        <f>+IFERROR(IF(Tabla2[[#This Row],[FECHA CESE/BAJA]]="","No Aplica",IF(AND(MONTH(Tabla2[[#This Row],[FECHA CESE/BAJA]])=MONTH(TODAY()-30),YEAR(Tabla2[[#This Row],[FECHA CESE/BAJA]])=YEAR(TODAY())),MONTH(TODAY()-30)&amp;"-"&amp;YEAR(TODAY()),"Borrar")),"No aplica")</f>
        <v>No Aplica</v>
      </c>
      <c r="AD4424" t="str">
        <f>+IFERROR(IF(Tabla2[[#This Row],[FECHA INICIO DE LABORES EN OBRA]]="","No Aplica",IF(AND(MONTH(Tabla2[[#This Row],[FECHA INICIO DE LABORES EN OBRA]])=MONTH(TODAY()-30),YEAR(Tabla2[[#This Row],[FECHA INICIO DE LABORES EN OBRA]])=YEAR(TODAY())),MONTH(TODAY()-30)&amp;"-"&amp;YEAR(TODAY()),"No Aplica")),"No Aplica")</f>
        <v>No Aplica</v>
      </c>
    </row>
    <row r="4425" spans="1:30" x14ac:dyDescent="0.25">
      <c r="A4425" s="13"/>
      <c r="B4425" s="15"/>
      <c r="C4425" s="15"/>
      <c r="D4425" s="15"/>
      <c r="E4425" s="15"/>
      <c r="F4425" s="39"/>
      <c r="G4425" s="15"/>
      <c r="H4425" s="15"/>
      <c r="I4425" s="15"/>
      <c r="J4425" s="15"/>
      <c r="K4425" s="15"/>
      <c r="L4425" s="40"/>
      <c r="M4425" s="39"/>
      <c r="N4425" s="41"/>
      <c r="O4425" s="39"/>
      <c r="P4425" s="40"/>
      <c r="Q4425" s="40"/>
      <c r="R4425" s="40" t="str">
        <f>IFERROR(VLOOKUP(Tabla2[[#This Row],[CONTRATISTA PRNCIPAL]],Hoja1!$L$5:$M$9,2,FALSE),"CJV")</f>
        <v>CJV</v>
      </c>
      <c r="S4425" s="40" t="str">
        <f>IF(Tabla2[[#This Row],[EMPRESA]]=Tabla2[[#This Row],[CONTRATISTA PRNCIPAL]],"Principal","Secundaria")</f>
        <v>Principal</v>
      </c>
      <c r="T4425" s="42">
        <f>IFERROR(1/COUNTIF(Tabla2[CONTRATISTA PRNCIPAL],Tabla2[[#This Row],[CONTRATISTA PRNCIPAL]]),0)</f>
        <v>0</v>
      </c>
      <c r="U4425" s="43" t="str">
        <f>IF(((TODAY()-Tabla2[[#This Row],[FECHA NACIMIENTO]])/365)&lt;18,"Corregir", IF(((TODAY()-Tabla2[[#This Row],[FECHA NACIMIENTO]])/365)&gt;80, "Corregir",ROUNDDOWN(((TODAY()-Tabla2[[#This Row],[FECHA NACIMIENTO]])/365),0)))</f>
        <v>Corregir</v>
      </c>
      <c r="V44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5" s="44" t="str">
        <f>+IF(Tabla2[[#This Row],[Edad]]="Corregir","Corregir","Ok")</f>
        <v>Corregir</v>
      </c>
      <c r="X4425" s="42" t="str">
        <f>+IFERROR(VLOOKUP(Tabla2[[#This Row],[DISTRITO SEGÚN DNI]],Hoja1!$A$2:$B$32,2,FALSE),"No")</f>
        <v>No</v>
      </c>
      <c r="Y4425" s="42" t="str">
        <f>IF(OR(LOWER(Tabla2[[#This Row],[GENERO]])="masculino", LOWER(Tabla2[[#This Row],[GENERO]])="femenino"),"OK","Corregir")</f>
        <v>Corregir</v>
      </c>
      <c r="Z4425" s="42" t="str">
        <f>+IF(Tabla2[[#This Row],[Nro. DNI / CE]]="","Corregir",IF(LEN(Tabla2[[#This Row],[Nro. DNI / CE]])&gt;=8,"OK","Corregir"))</f>
        <v>Corregir</v>
      </c>
      <c r="AA4425" s="42">
        <f>COUNTIF(Tabla2[APELLIDOS Y NOMBRES],Tabla2[[#This Row],[APELLIDOS Y NOMBRES]])</f>
        <v>0</v>
      </c>
      <c r="AB4425" s="42">
        <f>IF(Tabla2[[#This Row],[Trabajador]]&gt;1,1/Tabla2[[#This Row],[Trabajador]],Tabla2[[#This Row],[Trabajador]])</f>
        <v>0</v>
      </c>
      <c r="AC4425" t="str">
        <f>+IFERROR(IF(Tabla2[[#This Row],[FECHA CESE/BAJA]]="","No Aplica",IF(AND(MONTH(Tabla2[[#This Row],[FECHA CESE/BAJA]])=MONTH(TODAY()-30),YEAR(Tabla2[[#This Row],[FECHA CESE/BAJA]])=YEAR(TODAY())),MONTH(TODAY()-30)&amp;"-"&amp;YEAR(TODAY()),"Borrar")),"No aplica")</f>
        <v>No Aplica</v>
      </c>
      <c r="AD4425" t="str">
        <f>+IFERROR(IF(Tabla2[[#This Row],[FECHA INICIO DE LABORES EN OBRA]]="","No Aplica",IF(AND(MONTH(Tabla2[[#This Row],[FECHA INICIO DE LABORES EN OBRA]])=MONTH(TODAY()-30),YEAR(Tabla2[[#This Row],[FECHA INICIO DE LABORES EN OBRA]])=YEAR(TODAY())),MONTH(TODAY()-30)&amp;"-"&amp;YEAR(TODAY()),"No Aplica")),"No Aplica")</f>
        <v>No Aplica</v>
      </c>
    </row>
    <row r="4426" spans="1:30" x14ac:dyDescent="0.25">
      <c r="A4426" s="13"/>
      <c r="B4426" s="15"/>
      <c r="C4426" s="15"/>
      <c r="D4426" s="15"/>
      <c r="E4426" s="15"/>
      <c r="F4426" s="39"/>
      <c r="G4426" s="15"/>
      <c r="H4426" s="15"/>
      <c r="I4426" s="15"/>
      <c r="J4426" s="15"/>
      <c r="K4426" s="15"/>
      <c r="L4426" s="40"/>
      <c r="M4426" s="39"/>
      <c r="N4426" s="41"/>
      <c r="O4426" s="39"/>
      <c r="P4426" s="40"/>
      <c r="Q4426" s="40"/>
      <c r="R4426" s="40" t="str">
        <f>IFERROR(VLOOKUP(Tabla2[[#This Row],[CONTRATISTA PRNCIPAL]],Hoja1!$L$5:$M$9,2,FALSE),"CJV")</f>
        <v>CJV</v>
      </c>
      <c r="S4426" s="40" t="str">
        <f>IF(Tabla2[[#This Row],[EMPRESA]]=Tabla2[[#This Row],[CONTRATISTA PRNCIPAL]],"Principal","Secundaria")</f>
        <v>Principal</v>
      </c>
      <c r="T4426" s="42">
        <f>IFERROR(1/COUNTIF(Tabla2[CONTRATISTA PRNCIPAL],Tabla2[[#This Row],[CONTRATISTA PRNCIPAL]]),0)</f>
        <v>0</v>
      </c>
      <c r="U4426" s="43" t="str">
        <f>IF(((TODAY()-Tabla2[[#This Row],[FECHA NACIMIENTO]])/365)&lt;18,"Corregir", IF(((TODAY()-Tabla2[[#This Row],[FECHA NACIMIENTO]])/365)&gt;80, "Corregir",ROUNDDOWN(((TODAY()-Tabla2[[#This Row],[FECHA NACIMIENTO]])/365),0)))</f>
        <v>Corregir</v>
      </c>
      <c r="V44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6" s="44" t="str">
        <f>+IF(Tabla2[[#This Row],[Edad]]="Corregir","Corregir","Ok")</f>
        <v>Corregir</v>
      </c>
      <c r="X4426" s="42" t="str">
        <f>+IFERROR(VLOOKUP(Tabla2[[#This Row],[DISTRITO SEGÚN DNI]],Hoja1!$A$2:$B$32,2,FALSE),"No")</f>
        <v>No</v>
      </c>
      <c r="Y4426" s="42" t="str">
        <f>IF(OR(LOWER(Tabla2[[#This Row],[GENERO]])="masculino", LOWER(Tabla2[[#This Row],[GENERO]])="femenino"),"OK","Corregir")</f>
        <v>Corregir</v>
      </c>
      <c r="Z4426" s="42" t="str">
        <f>+IF(Tabla2[[#This Row],[Nro. DNI / CE]]="","Corregir",IF(LEN(Tabla2[[#This Row],[Nro. DNI / CE]])&gt;=8,"OK","Corregir"))</f>
        <v>Corregir</v>
      </c>
      <c r="AA4426" s="42">
        <f>COUNTIF(Tabla2[APELLIDOS Y NOMBRES],Tabla2[[#This Row],[APELLIDOS Y NOMBRES]])</f>
        <v>0</v>
      </c>
      <c r="AB4426" s="42">
        <f>IF(Tabla2[[#This Row],[Trabajador]]&gt;1,1/Tabla2[[#This Row],[Trabajador]],Tabla2[[#This Row],[Trabajador]])</f>
        <v>0</v>
      </c>
      <c r="AC4426" t="str">
        <f>+IFERROR(IF(Tabla2[[#This Row],[FECHA CESE/BAJA]]="","No Aplica",IF(AND(MONTH(Tabla2[[#This Row],[FECHA CESE/BAJA]])=MONTH(TODAY()-30),YEAR(Tabla2[[#This Row],[FECHA CESE/BAJA]])=YEAR(TODAY())),MONTH(TODAY()-30)&amp;"-"&amp;YEAR(TODAY()),"Borrar")),"No aplica")</f>
        <v>No Aplica</v>
      </c>
      <c r="AD4426" t="str">
        <f>+IFERROR(IF(Tabla2[[#This Row],[FECHA INICIO DE LABORES EN OBRA]]="","No Aplica",IF(AND(MONTH(Tabla2[[#This Row],[FECHA INICIO DE LABORES EN OBRA]])=MONTH(TODAY()-30),YEAR(Tabla2[[#This Row],[FECHA INICIO DE LABORES EN OBRA]])=YEAR(TODAY())),MONTH(TODAY()-30)&amp;"-"&amp;YEAR(TODAY()),"No Aplica")),"No Aplica")</f>
        <v>No Aplica</v>
      </c>
    </row>
    <row r="4427" spans="1:30" x14ac:dyDescent="0.25">
      <c r="A4427" s="13"/>
      <c r="B4427" s="15"/>
      <c r="C4427" s="15"/>
      <c r="D4427" s="15"/>
      <c r="E4427" s="15"/>
      <c r="F4427" s="39"/>
      <c r="G4427" s="15"/>
      <c r="H4427" s="15"/>
      <c r="I4427" s="15"/>
      <c r="J4427" s="15"/>
      <c r="K4427" s="15"/>
      <c r="L4427" s="40"/>
      <c r="M4427" s="39"/>
      <c r="N4427" s="41"/>
      <c r="O4427" s="39"/>
      <c r="P4427" s="40"/>
      <c r="Q4427" s="40"/>
      <c r="R4427" s="40" t="str">
        <f>IFERROR(VLOOKUP(Tabla2[[#This Row],[CONTRATISTA PRNCIPAL]],Hoja1!$L$5:$M$9,2,FALSE),"CJV")</f>
        <v>CJV</v>
      </c>
      <c r="S4427" s="40" t="str">
        <f>IF(Tabla2[[#This Row],[EMPRESA]]=Tabla2[[#This Row],[CONTRATISTA PRNCIPAL]],"Principal","Secundaria")</f>
        <v>Principal</v>
      </c>
      <c r="T4427" s="42">
        <f>IFERROR(1/COUNTIF(Tabla2[CONTRATISTA PRNCIPAL],Tabla2[[#This Row],[CONTRATISTA PRNCIPAL]]),0)</f>
        <v>0</v>
      </c>
      <c r="U4427" s="43" t="str">
        <f>IF(((TODAY()-Tabla2[[#This Row],[FECHA NACIMIENTO]])/365)&lt;18,"Corregir", IF(((TODAY()-Tabla2[[#This Row],[FECHA NACIMIENTO]])/365)&gt;80, "Corregir",ROUNDDOWN(((TODAY()-Tabla2[[#This Row],[FECHA NACIMIENTO]])/365),0)))</f>
        <v>Corregir</v>
      </c>
      <c r="V44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7" s="44" t="str">
        <f>+IF(Tabla2[[#This Row],[Edad]]="Corregir","Corregir","Ok")</f>
        <v>Corregir</v>
      </c>
      <c r="X4427" s="42" t="str">
        <f>+IFERROR(VLOOKUP(Tabla2[[#This Row],[DISTRITO SEGÚN DNI]],Hoja1!$A$2:$B$32,2,FALSE),"No")</f>
        <v>No</v>
      </c>
      <c r="Y4427" s="42" t="str">
        <f>IF(OR(LOWER(Tabla2[[#This Row],[GENERO]])="masculino", LOWER(Tabla2[[#This Row],[GENERO]])="femenino"),"OK","Corregir")</f>
        <v>Corregir</v>
      </c>
      <c r="Z4427" s="42" t="str">
        <f>+IF(Tabla2[[#This Row],[Nro. DNI / CE]]="","Corregir",IF(LEN(Tabla2[[#This Row],[Nro. DNI / CE]])&gt;=8,"OK","Corregir"))</f>
        <v>Corregir</v>
      </c>
      <c r="AA4427" s="42">
        <f>COUNTIF(Tabla2[APELLIDOS Y NOMBRES],Tabla2[[#This Row],[APELLIDOS Y NOMBRES]])</f>
        <v>0</v>
      </c>
      <c r="AB4427" s="42">
        <f>IF(Tabla2[[#This Row],[Trabajador]]&gt;1,1/Tabla2[[#This Row],[Trabajador]],Tabla2[[#This Row],[Trabajador]])</f>
        <v>0</v>
      </c>
      <c r="AC4427" t="str">
        <f>+IFERROR(IF(Tabla2[[#This Row],[FECHA CESE/BAJA]]="","No Aplica",IF(AND(MONTH(Tabla2[[#This Row],[FECHA CESE/BAJA]])=MONTH(TODAY()-30),YEAR(Tabla2[[#This Row],[FECHA CESE/BAJA]])=YEAR(TODAY())),MONTH(TODAY()-30)&amp;"-"&amp;YEAR(TODAY()),"Borrar")),"No aplica")</f>
        <v>No Aplica</v>
      </c>
      <c r="AD4427" t="str">
        <f>+IFERROR(IF(Tabla2[[#This Row],[FECHA INICIO DE LABORES EN OBRA]]="","No Aplica",IF(AND(MONTH(Tabla2[[#This Row],[FECHA INICIO DE LABORES EN OBRA]])=MONTH(TODAY()-30),YEAR(Tabla2[[#This Row],[FECHA INICIO DE LABORES EN OBRA]])=YEAR(TODAY())),MONTH(TODAY()-30)&amp;"-"&amp;YEAR(TODAY()),"No Aplica")),"No Aplica")</f>
        <v>No Aplica</v>
      </c>
    </row>
    <row r="4428" spans="1:30" x14ac:dyDescent="0.25">
      <c r="A4428" s="13"/>
      <c r="B4428" s="15"/>
      <c r="C4428" s="15"/>
      <c r="D4428" s="15"/>
      <c r="E4428" s="15"/>
      <c r="F4428" s="39"/>
      <c r="G4428" s="15"/>
      <c r="H4428" s="15"/>
      <c r="I4428" s="15"/>
      <c r="J4428" s="15"/>
      <c r="K4428" s="15"/>
      <c r="L4428" s="40"/>
      <c r="M4428" s="39"/>
      <c r="N4428" s="41"/>
      <c r="O4428" s="39"/>
      <c r="P4428" s="40"/>
      <c r="Q4428" s="40"/>
      <c r="R4428" s="40" t="str">
        <f>IFERROR(VLOOKUP(Tabla2[[#This Row],[CONTRATISTA PRNCIPAL]],Hoja1!$L$5:$M$9,2,FALSE),"CJV")</f>
        <v>CJV</v>
      </c>
      <c r="S4428" s="40" t="str">
        <f>IF(Tabla2[[#This Row],[EMPRESA]]=Tabla2[[#This Row],[CONTRATISTA PRNCIPAL]],"Principal","Secundaria")</f>
        <v>Principal</v>
      </c>
      <c r="T4428" s="42">
        <f>IFERROR(1/COUNTIF(Tabla2[CONTRATISTA PRNCIPAL],Tabla2[[#This Row],[CONTRATISTA PRNCIPAL]]),0)</f>
        <v>0</v>
      </c>
      <c r="U4428" s="43" t="str">
        <f>IF(((TODAY()-Tabla2[[#This Row],[FECHA NACIMIENTO]])/365)&lt;18,"Corregir", IF(((TODAY()-Tabla2[[#This Row],[FECHA NACIMIENTO]])/365)&gt;80, "Corregir",ROUNDDOWN(((TODAY()-Tabla2[[#This Row],[FECHA NACIMIENTO]])/365),0)))</f>
        <v>Corregir</v>
      </c>
      <c r="V44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8" s="44" t="str">
        <f>+IF(Tabla2[[#This Row],[Edad]]="Corregir","Corregir","Ok")</f>
        <v>Corregir</v>
      </c>
      <c r="X4428" s="42" t="str">
        <f>+IFERROR(VLOOKUP(Tabla2[[#This Row],[DISTRITO SEGÚN DNI]],Hoja1!$A$2:$B$32,2,FALSE),"No")</f>
        <v>No</v>
      </c>
      <c r="Y4428" s="42" t="str">
        <f>IF(OR(LOWER(Tabla2[[#This Row],[GENERO]])="masculino", LOWER(Tabla2[[#This Row],[GENERO]])="femenino"),"OK","Corregir")</f>
        <v>Corregir</v>
      </c>
      <c r="Z4428" s="42" t="str">
        <f>+IF(Tabla2[[#This Row],[Nro. DNI / CE]]="","Corregir",IF(LEN(Tabla2[[#This Row],[Nro. DNI / CE]])&gt;=8,"OK","Corregir"))</f>
        <v>Corregir</v>
      </c>
      <c r="AA4428" s="42">
        <f>COUNTIF(Tabla2[APELLIDOS Y NOMBRES],Tabla2[[#This Row],[APELLIDOS Y NOMBRES]])</f>
        <v>0</v>
      </c>
      <c r="AB4428" s="42">
        <f>IF(Tabla2[[#This Row],[Trabajador]]&gt;1,1/Tabla2[[#This Row],[Trabajador]],Tabla2[[#This Row],[Trabajador]])</f>
        <v>0</v>
      </c>
      <c r="AC4428" t="str">
        <f>+IFERROR(IF(Tabla2[[#This Row],[FECHA CESE/BAJA]]="","No Aplica",IF(AND(MONTH(Tabla2[[#This Row],[FECHA CESE/BAJA]])=MONTH(TODAY()-30),YEAR(Tabla2[[#This Row],[FECHA CESE/BAJA]])=YEAR(TODAY())),MONTH(TODAY()-30)&amp;"-"&amp;YEAR(TODAY()),"Borrar")),"No aplica")</f>
        <v>No Aplica</v>
      </c>
      <c r="AD4428" t="str">
        <f>+IFERROR(IF(Tabla2[[#This Row],[FECHA INICIO DE LABORES EN OBRA]]="","No Aplica",IF(AND(MONTH(Tabla2[[#This Row],[FECHA INICIO DE LABORES EN OBRA]])=MONTH(TODAY()-30),YEAR(Tabla2[[#This Row],[FECHA INICIO DE LABORES EN OBRA]])=YEAR(TODAY())),MONTH(TODAY()-30)&amp;"-"&amp;YEAR(TODAY()),"No Aplica")),"No Aplica")</f>
        <v>No Aplica</v>
      </c>
    </row>
    <row r="4429" spans="1:30" x14ac:dyDescent="0.25">
      <c r="A4429" s="13"/>
      <c r="B4429" s="15"/>
      <c r="C4429" s="15"/>
      <c r="D4429" s="15"/>
      <c r="E4429" s="15"/>
      <c r="F4429" s="39"/>
      <c r="G4429" s="15"/>
      <c r="H4429" s="15"/>
      <c r="I4429" s="15"/>
      <c r="J4429" s="15"/>
      <c r="K4429" s="15"/>
      <c r="L4429" s="40"/>
      <c r="M4429" s="39"/>
      <c r="N4429" s="41"/>
      <c r="O4429" s="39"/>
      <c r="P4429" s="40"/>
      <c r="Q4429" s="40"/>
      <c r="R4429" s="40" t="str">
        <f>IFERROR(VLOOKUP(Tabla2[[#This Row],[CONTRATISTA PRNCIPAL]],Hoja1!$L$5:$M$9,2,FALSE),"CJV")</f>
        <v>CJV</v>
      </c>
      <c r="S4429" s="40" t="str">
        <f>IF(Tabla2[[#This Row],[EMPRESA]]=Tabla2[[#This Row],[CONTRATISTA PRNCIPAL]],"Principal","Secundaria")</f>
        <v>Principal</v>
      </c>
      <c r="T4429" s="42">
        <f>IFERROR(1/COUNTIF(Tabla2[CONTRATISTA PRNCIPAL],Tabla2[[#This Row],[CONTRATISTA PRNCIPAL]]),0)</f>
        <v>0</v>
      </c>
      <c r="U4429" s="43" t="str">
        <f>IF(((TODAY()-Tabla2[[#This Row],[FECHA NACIMIENTO]])/365)&lt;18,"Corregir", IF(((TODAY()-Tabla2[[#This Row],[FECHA NACIMIENTO]])/365)&gt;80, "Corregir",ROUNDDOWN(((TODAY()-Tabla2[[#This Row],[FECHA NACIMIENTO]])/365),0)))</f>
        <v>Corregir</v>
      </c>
      <c r="V44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29" s="44" t="str">
        <f>+IF(Tabla2[[#This Row],[Edad]]="Corregir","Corregir","Ok")</f>
        <v>Corregir</v>
      </c>
      <c r="X4429" s="42" t="str">
        <f>+IFERROR(VLOOKUP(Tabla2[[#This Row],[DISTRITO SEGÚN DNI]],Hoja1!$A$2:$B$32,2,FALSE),"No")</f>
        <v>No</v>
      </c>
      <c r="Y4429" s="42" t="str">
        <f>IF(OR(LOWER(Tabla2[[#This Row],[GENERO]])="masculino", LOWER(Tabla2[[#This Row],[GENERO]])="femenino"),"OK","Corregir")</f>
        <v>Corregir</v>
      </c>
      <c r="Z4429" s="42" t="str">
        <f>+IF(Tabla2[[#This Row],[Nro. DNI / CE]]="","Corregir",IF(LEN(Tabla2[[#This Row],[Nro. DNI / CE]])&gt;=8,"OK","Corregir"))</f>
        <v>Corregir</v>
      </c>
      <c r="AA4429" s="42">
        <f>COUNTIF(Tabla2[APELLIDOS Y NOMBRES],Tabla2[[#This Row],[APELLIDOS Y NOMBRES]])</f>
        <v>0</v>
      </c>
      <c r="AB4429" s="42">
        <f>IF(Tabla2[[#This Row],[Trabajador]]&gt;1,1/Tabla2[[#This Row],[Trabajador]],Tabla2[[#This Row],[Trabajador]])</f>
        <v>0</v>
      </c>
      <c r="AC4429" t="str">
        <f>+IFERROR(IF(Tabla2[[#This Row],[FECHA CESE/BAJA]]="","No Aplica",IF(AND(MONTH(Tabla2[[#This Row],[FECHA CESE/BAJA]])=MONTH(TODAY()-30),YEAR(Tabla2[[#This Row],[FECHA CESE/BAJA]])=YEAR(TODAY())),MONTH(TODAY()-30)&amp;"-"&amp;YEAR(TODAY()),"Borrar")),"No aplica")</f>
        <v>No Aplica</v>
      </c>
      <c r="AD4429" t="str">
        <f>+IFERROR(IF(Tabla2[[#This Row],[FECHA INICIO DE LABORES EN OBRA]]="","No Aplica",IF(AND(MONTH(Tabla2[[#This Row],[FECHA INICIO DE LABORES EN OBRA]])=MONTH(TODAY()-30),YEAR(Tabla2[[#This Row],[FECHA INICIO DE LABORES EN OBRA]])=YEAR(TODAY())),MONTH(TODAY()-30)&amp;"-"&amp;YEAR(TODAY()),"No Aplica")),"No Aplica")</f>
        <v>No Aplica</v>
      </c>
    </row>
    <row r="4430" spans="1:30" x14ac:dyDescent="0.25">
      <c r="A4430" s="13"/>
      <c r="B4430" s="15"/>
      <c r="C4430" s="15"/>
      <c r="D4430" s="15"/>
      <c r="E4430" s="15"/>
      <c r="F4430" s="39"/>
      <c r="G4430" s="15"/>
      <c r="H4430" s="15"/>
      <c r="I4430" s="15"/>
      <c r="J4430" s="15"/>
      <c r="K4430" s="15"/>
      <c r="L4430" s="40"/>
      <c r="M4430" s="39"/>
      <c r="N4430" s="41"/>
      <c r="O4430" s="39"/>
      <c r="P4430" s="40"/>
      <c r="Q4430" s="40"/>
      <c r="R4430" s="40" t="str">
        <f>IFERROR(VLOOKUP(Tabla2[[#This Row],[CONTRATISTA PRNCIPAL]],Hoja1!$L$5:$M$9,2,FALSE),"CJV")</f>
        <v>CJV</v>
      </c>
      <c r="S4430" s="40" t="str">
        <f>IF(Tabla2[[#This Row],[EMPRESA]]=Tabla2[[#This Row],[CONTRATISTA PRNCIPAL]],"Principal","Secundaria")</f>
        <v>Principal</v>
      </c>
      <c r="T4430" s="42">
        <f>IFERROR(1/COUNTIF(Tabla2[CONTRATISTA PRNCIPAL],Tabla2[[#This Row],[CONTRATISTA PRNCIPAL]]),0)</f>
        <v>0</v>
      </c>
      <c r="U4430" s="43" t="str">
        <f>IF(((TODAY()-Tabla2[[#This Row],[FECHA NACIMIENTO]])/365)&lt;18,"Corregir", IF(((TODAY()-Tabla2[[#This Row],[FECHA NACIMIENTO]])/365)&gt;80, "Corregir",ROUNDDOWN(((TODAY()-Tabla2[[#This Row],[FECHA NACIMIENTO]])/365),0)))</f>
        <v>Corregir</v>
      </c>
      <c r="V44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0" s="44" t="str">
        <f>+IF(Tabla2[[#This Row],[Edad]]="Corregir","Corregir","Ok")</f>
        <v>Corregir</v>
      </c>
      <c r="X4430" s="42" t="str">
        <f>+IFERROR(VLOOKUP(Tabla2[[#This Row],[DISTRITO SEGÚN DNI]],Hoja1!$A$2:$B$32,2,FALSE),"No")</f>
        <v>No</v>
      </c>
      <c r="Y4430" s="42" t="str">
        <f>IF(OR(LOWER(Tabla2[[#This Row],[GENERO]])="masculino", LOWER(Tabla2[[#This Row],[GENERO]])="femenino"),"OK","Corregir")</f>
        <v>Corregir</v>
      </c>
      <c r="Z4430" s="42" t="str">
        <f>+IF(Tabla2[[#This Row],[Nro. DNI / CE]]="","Corregir",IF(LEN(Tabla2[[#This Row],[Nro. DNI / CE]])&gt;=8,"OK","Corregir"))</f>
        <v>Corregir</v>
      </c>
      <c r="AA4430" s="42">
        <f>COUNTIF(Tabla2[APELLIDOS Y NOMBRES],Tabla2[[#This Row],[APELLIDOS Y NOMBRES]])</f>
        <v>0</v>
      </c>
      <c r="AB4430" s="42">
        <f>IF(Tabla2[[#This Row],[Trabajador]]&gt;1,1/Tabla2[[#This Row],[Trabajador]],Tabla2[[#This Row],[Trabajador]])</f>
        <v>0</v>
      </c>
      <c r="AC4430" t="str">
        <f>+IFERROR(IF(Tabla2[[#This Row],[FECHA CESE/BAJA]]="","No Aplica",IF(AND(MONTH(Tabla2[[#This Row],[FECHA CESE/BAJA]])=MONTH(TODAY()-30),YEAR(Tabla2[[#This Row],[FECHA CESE/BAJA]])=YEAR(TODAY())),MONTH(TODAY()-30)&amp;"-"&amp;YEAR(TODAY()),"Borrar")),"No aplica")</f>
        <v>No Aplica</v>
      </c>
      <c r="AD4430" t="str">
        <f>+IFERROR(IF(Tabla2[[#This Row],[FECHA INICIO DE LABORES EN OBRA]]="","No Aplica",IF(AND(MONTH(Tabla2[[#This Row],[FECHA INICIO DE LABORES EN OBRA]])=MONTH(TODAY()-30),YEAR(Tabla2[[#This Row],[FECHA INICIO DE LABORES EN OBRA]])=YEAR(TODAY())),MONTH(TODAY()-30)&amp;"-"&amp;YEAR(TODAY()),"No Aplica")),"No Aplica")</f>
        <v>No Aplica</v>
      </c>
    </row>
    <row r="4431" spans="1:30" x14ac:dyDescent="0.25">
      <c r="A4431" s="13"/>
      <c r="B4431" s="15"/>
      <c r="C4431" s="15"/>
      <c r="D4431" s="15"/>
      <c r="E4431" s="15"/>
      <c r="F4431" s="39"/>
      <c r="G4431" s="15"/>
      <c r="H4431" s="15"/>
      <c r="I4431" s="15"/>
      <c r="J4431" s="15"/>
      <c r="K4431" s="15"/>
      <c r="L4431" s="40"/>
      <c r="M4431" s="39"/>
      <c r="N4431" s="41"/>
      <c r="O4431" s="39"/>
      <c r="P4431" s="40"/>
      <c r="Q4431" s="40"/>
      <c r="R4431" s="40" t="str">
        <f>IFERROR(VLOOKUP(Tabla2[[#This Row],[CONTRATISTA PRNCIPAL]],Hoja1!$L$5:$M$9,2,FALSE),"CJV")</f>
        <v>CJV</v>
      </c>
      <c r="S4431" s="40" t="str">
        <f>IF(Tabla2[[#This Row],[EMPRESA]]=Tabla2[[#This Row],[CONTRATISTA PRNCIPAL]],"Principal","Secundaria")</f>
        <v>Principal</v>
      </c>
      <c r="T4431" s="42">
        <f>IFERROR(1/COUNTIF(Tabla2[CONTRATISTA PRNCIPAL],Tabla2[[#This Row],[CONTRATISTA PRNCIPAL]]),0)</f>
        <v>0</v>
      </c>
      <c r="U4431" s="43" t="str">
        <f>IF(((TODAY()-Tabla2[[#This Row],[FECHA NACIMIENTO]])/365)&lt;18,"Corregir", IF(((TODAY()-Tabla2[[#This Row],[FECHA NACIMIENTO]])/365)&gt;80, "Corregir",ROUNDDOWN(((TODAY()-Tabla2[[#This Row],[FECHA NACIMIENTO]])/365),0)))</f>
        <v>Corregir</v>
      </c>
      <c r="V44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1" s="44" t="str">
        <f>+IF(Tabla2[[#This Row],[Edad]]="Corregir","Corregir","Ok")</f>
        <v>Corregir</v>
      </c>
      <c r="X4431" s="42" t="str">
        <f>+IFERROR(VLOOKUP(Tabla2[[#This Row],[DISTRITO SEGÚN DNI]],Hoja1!$A$2:$B$32,2,FALSE),"No")</f>
        <v>No</v>
      </c>
      <c r="Y4431" s="42" t="str">
        <f>IF(OR(LOWER(Tabla2[[#This Row],[GENERO]])="masculino", LOWER(Tabla2[[#This Row],[GENERO]])="femenino"),"OK","Corregir")</f>
        <v>Corregir</v>
      </c>
      <c r="Z4431" s="42" t="str">
        <f>+IF(Tabla2[[#This Row],[Nro. DNI / CE]]="","Corregir",IF(LEN(Tabla2[[#This Row],[Nro. DNI / CE]])&gt;=8,"OK","Corregir"))</f>
        <v>Corregir</v>
      </c>
      <c r="AA4431" s="42">
        <f>COUNTIF(Tabla2[APELLIDOS Y NOMBRES],Tabla2[[#This Row],[APELLIDOS Y NOMBRES]])</f>
        <v>0</v>
      </c>
      <c r="AB4431" s="42">
        <f>IF(Tabla2[[#This Row],[Trabajador]]&gt;1,1/Tabla2[[#This Row],[Trabajador]],Tabla2[[#This Row],[Trabajador]])</f>
        <v>0</v>
      </c>
      <c r="AC4431" t="str">
        <f>+IFERROR(IF(Tabla2[[#This Row],[FECHA CESE/BAJA]]="","No Aplica",IF(AND(MONTH(Tabla2[[#This Row],[FECHA CESE/BAJA]])=MONTH(TODAY()-30),YEAR(Tabla2[[#This Row],[FECHA CESE/BAJA]])=YEAR(TODAY())),MONTH(TODAY()-30)&amp;"-"&amp;YEAR(TODAY()),"Borrar")),"No aplica")</f>
        <v>No Aplica</v>
      </c>
      <c r="AD4431" t="str">
        <f>+IFERROR(IF(Tabla2[[#This Row],[FECHA INICIO DE LABORES EN OBRA]]="","No Aplica",IF(AND(MONTH(Tabla2[[#This Row],[FECHA INICIO DE LABORES EN OBRA]])=MONTH(TODAY()-30),YEAR(Tabla2[[#This Row],[FECHA INICIO DE LABORES EN OBRA]])=YEAR(TODAY())),MONTH(TODAY()-30)&amp;"-"&amp;YEAR(TODAY()),"No Aplica")),"No Aplica")</f>
        <v>No Aplica</v>
      </c>
    </row>
    <row r="4432" spans="1:30" x14ac:dyDescent="0.25">
      <c r="A4432" s="13"/>
      <c r="B4432" s="15"/>
      <c r="C4432" s="15"/>
      <c r="D4432" s="15"/>
      <c r="E4432" s="15"/>
      <c r="F4432" s="39"/>
      <c r="G4432" s="15"/>
      <c r="H4432" s="15"/>
      <c r="I4432" s="15"/>
      <c r="J4432" s="15"/>
      <c r="K4432" s="15"/>
      <c r="L4432" s="40"/>
      <c r="M4432" s="39"/>
      <c r="N4432" s="41"/>
      <c r="O4432" s="39"/>
      <c r="P4432" s="40"/>
      <c r="Q4432" s="40"/>
      <c r="R4432" s="40" t="str">
        <f>IFERROR(VLOOKUP(Tabla2[[#This Row],[CONTRATISTA PRNCIPAL]],Hoja1!$L$5:$M$9,2,FALSE),"CJV")</f>
        <v>CJV</v>
      </c>
      <c r="S4432" s="40" t="str">
        <f>IF(Tabla2[[#This Row],[EMPRESA]]=Tabla2[[#This Row],[CONTRATISTA PRNCIPAL]],"Principal","Secundaria")</f>
        <v>Principal</v>
      </c>
      <c r="T4432" s="42">
        <f>IFERROR(1/COUNTIF(Tabla2[CONTRATISTA PRNCIPAL],Tabla2[[#This Row],[CONTRATISTA PRNCIPAL]]),0)</f>
        <v>0</v>
      </c>
      <c r="U4432" s="43" t="str">
        <f>IF(((TODAY()-Tabla2[[#This Row],[FECHA NACIMIENTO]])/365)&lt;18,"Corregir", IF(((TODAY()-Tabla2[[#This Row],[FECHA NACIMIENTO]])/365)&gt;80, "Corregir",ROUNDDOWN(((TODAY()-Tabla2[[#This Row],[FECHA NACIMIENTO]])/365),0)))</f>
        <v>Corregir</v>
      </c>
      <c r="V44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2" s="44" t="str">
        <f>+IF(Tabla2[[#This Row],[Edad]]="Corregir","Corregir","Ok")</f>
        <v>Corregir</v>
      </c>
      <c r="X4432" s="42" t="str">
        <f>+IFERROR(VLOOKUP(Tabla2[[#This Row],[DISTRITO SEGÚN DNI]],Hoja1!$A$2:$B$32,2,FALSE),"No")</f>
        <v>No</v>
      </c>
      <c r="Y4432" s="42" t="str">
        <f>IF(OR(LOWER(Tabla2[[#This Row],[GENERO]])="masculino", LOWER(Tabla2[[#This Row],[GENERO]])="femenino"),"OK","Corregir")</f>
        <v>Corregir</v>
      </c>
      <c r="Z4432" s="42" t="str">
        <f>+IF(Tabla2[[#This Row],[Nro. DNI / CE]]="","Corregir",IF(LEN(Tabla2[[#This Row],[Nro. DNI / CE]])&gt;=8,"OK","Corregir"))</f>
        <v>Corregir</v>
      </c>
      <c r="AA4432" s="42">
        <f>COUNTIF(Tabla2[APELLIDOS Y NOMBRES],Tabla2[[#This Row],[APELLIDOS Y NOMBRES]])</f>
        <v>0</v>
      </c>
      <c r="AB4432" s="42">
        <f>IF(Tabla2[[#This Row],[Trabajador]]&gt;1,1/Tabla2[[#This Row],[Trabajador]],Tabla2[[#This Row],[Trabajador]])</f>
        <v>0</v>
      </c>
      <c r="AC4432" t="str">
        <f>+IFERROR(IF(Tabla2[[#This Row],[FECHA CESE/BAJA]]="","No Aplica",IF(AND(MONTH(Tabla2[[#This Row],[FECHA CESE/BAJA]])=MONTH(TODAY()-30),YEAR(Tabla2[[#This Row],[FECHA CESE/BAJA]])=YEAR(TODAY())),MONTH(TODAY()-30)&amp;"-"&amp;YEAR(TODAY()),"Borrar")),"No aplica")</f>
        <v>No Aplica</v>
      </c>
      <c r="AD4432" t="str">
        <f>+IFERROR(IF(Tabla2[[#This Row],[FECHA INICIO DE LABORES EN OBRA]]="","No Aplica",IF(AND(MONTH(Tabla2[[#This Row],[FECHA INICIO DE LABORES EN OBRA]])=MONTH(TODAY()-30),YEAR(Tabla2[[#This Row],[FECHA INICIO DE LABORES EN OBRA]])=YEAR(TODAY())),MONTH(TODAY()-30)&amp;"-"&amp;YEAR(TODAY()),"No Aplica")),"No Aplica")</f>
        <v>No Aplica</v>
      </c>
    </row>
    <row r="4433" spans="1:30" x14ac:dyDescent="0.25">
      <c r="A4433" s="13"/>
      <c r="B4433" s="15"/>
      <c r="C4433" s="15"/>
      <c r="D4433" s="15"/>
      <c r="E4433" s="15"/>
      <c r="F4433" s="39"/>
      <c r="G4433" s="15"/>
      <c r="H4433" s="15"/>
      <c r="I4433" s="15"/>
      <c r="J4433" s="15"/>
      <c r="K4433" s="15"/>
      <c r="L4433" s="40"/>
      <c r="M4433" s="39"/>
      <c r="N4433" s="41"/>
      <c r="O4433" s="39"/>
      <c r="P4433" s="40"/>
      <c r="Q4433" s="40"/>
      <c r="R4433" s="40" t="str">
        <f>IFERROR(VLOOKUP(Tabla2[[#This Row],[CONTRATISTA PRNCIPAL]],Hoja1!$L$5:$M$9,2,FALSE),"CJV")</f>
        <v>CJV</v>
      </c>
      <c r="S4433" s="40" t="str">
        <f>IF(Tabla2[[#This Row],[EMPRESA]]=Tabla2[[#This Row],[CONTRATISTA PRNCIPAL]],"Principal","Secundaria")</f>
        <v>Principal</v>
      </c>
      <c r="T4433" s="42">
        <f>IFERROR(1/COUNTIF(Tabla2[CONTRATISTA PRNCIPAL],Tabla2[[#This Row],[CONTRATISTA PRNCIPAL]]),0)</f>
        <v>0</v>
      </c>
      <c r="U4433" s="43" t="str">
        <f>IF(((TODAY()-Tabla2[[#This Row],[FECHA NACIMIENTO]])/365)&lt;18,"Corregir", IF(((TODAY()-Tabla2[[#This Row],[FECHA NACIMIENTO]])/365)&gt;80, "Corregir",ROUNDDOWN(((TODAY()-Tabla2[[#This Row],[FECHA NACIMIENTO]])/365),0)))</f>
        <v>Corregir</v>
      </c>
      <c r="V44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3" s="44" t="str">
        <f>+IF(Tabla2[[#This Row],[Edad]]="Corregir","Corregir","Ok")</f>
        <v>Corregir</v>
      </c>
      <c r="X4433" s="42" t="str">
        <f>+IFERROR(VLOOKUP(Tabla2[[#This Row],[DISTRITO SEGÚN DNI]],Hoja1!$A$2:$B$32,2,FALSE),"No")</f>
        <v>No</v>
      </c>
      <c r="Y4433" s="42" t="str">
        <f>IF(OR(LOWER(Tabla2[[#This Row],[GENERO]])="masculino", LOWER(Tabla2[[#This Row],[GENERO]])="femenino"),"OK","Corregir")</f>
        <v>Corregir</v>
      </c>
      <c r="Z4433" s="42" t="str">
        <f>+IF(Tabla2[[#This Row],[Nro. DNI / CE]]="","Corregir",IF(LEN(Tabla2[[#This Row],[Nro. DNI / CE]])&gt;=8,"OK","Corregir"))</f>
        <v>Corregir</v>
      </c>
      <c r="AA4433" s="42">
        <f>COUNTIF(Tabla2[APELLIDOS Y NOMBRES],Tabla2[[#This Row],[APELLIDOS Y NOMBRES]])</f>
        <v>0</v>
      </c>
      <c r="AB4433" s="42">
        <f>IF(Tabla2[[#This Row],[Trabajador]]&gt;1,1/Tabla2[[#This Row],[Trabajador]],Tabla2[[#This Row],[Trabajador]])</f>
        <v>0</v>
      </c>
      <c r="AC4433" t="str">
        <f>+IFERROR(IF(Tabla2[[#This Row],[FECHA CESE/BAJA]]="","No Aplica",IF(AND(MONTH(Tabla2[[#This Row],[FECHA CESE/BAJA]])=MONTH(TODAY()-30),YEAR(Tabla2[[#This Row],[FECHA CESE/BAJA]])=YEAR(TODAY())),MONTH(TODAY()-30)&amp;"-"&amp;YEAR(TODAY()),"Borrar")),"No aplica")</f>
        <v>No Aplica</v>
      </c>
      <c r="AD4433" t="str">
        <f>+IFERROR(IF(Tabla2[[#This Row],[FECHA INICIO DE LABORES EN OBRA]]="","No Aplica",IF(AND(MONTH(Tabla2[[#This Row],[FECHA INICIO DE LABORES EN OBRA]])=MONTH(TODAY()-30),YEAR(Tabla2[[#This Row],[FECHA INICIO DE LABORES EN OBRA]])=YEAR(TODAY())),MONTH(TODAY()-30)&amp;"-"&amp;YEAR(TODAY()),"No Aplica")),"No Aplica")</f>
        <v>No Aplica</v>
      </c>
    </row>
    <row r="4434" spans="1:30" x14ac:dyDescent="0.25">
      <c r="A4434" s="13"/>
      <c r="B4434" s="15"/>
      <c r="C4434" s="15"/>
      <c r="D4434" s="15"/>
      <c r="E4434" s="15"/>
      <c r="F4434" s="39"/>
      <c r="G4434" s="15"/>
      <c r="H4434" s="15"/>
      <c r="I4434" s="15"/>
      <c r="J4434" s="15"/>
      <c r="K4434" s="15"/>
      <c r="L4434" s="40"/>
      <c r="M4434" s="39"/>
      <c r="N4434" s="41"/>
      <c r="O4434" s="39"/>
      <c r="P4434" s="40"/>
      <c r="Q4434" s="40"/>
      <c r="R4434" s="40" t="str">
        <f>IFERROR(VLOOKUP(Tabla2[[#This Row],[CONTRATISTA PRNCIPAL]],Hoja1!$L$5:$M$9,2,FALSE),"CJV")</f>
        <v>CJV</v>
      </c>
      <c r="S4434" s="40" t="str">
        <f>IF(Tabla2[[#This Row],[EMPRESA]]=Tabla2[[#This Row],[CONTRATISTA PRNCIPAL]],"Principal","Secundaria")</f>
        <v>Principal</v>
      </c>
      <c r="T4434" s="42">
        <f>IFERROR(1/COUNTIF(Tabla2[CONTRATISTA PRNCIPAL],Tabla2[[#This Row],[CONTRATISTA PRNCIPAL]]),0)</f>
        <v>0</v>
      </c>
      <c r="U4434" s="43" t="str">
        <f>IF(((TODAY()-Tabla2[[#This Row],[FECHA NACIMIENTO]])/365)&lt;18,"Corregir", IF(((TODAY()-Tabla2[[#This Row],[FECHA NACIMIENTO]])/365)&gt;80, "Corregir",ROUNDDOWN(((TODAY()-Tabla2[[#This Row],[FECHA NACIMIENTO]])/365),0)))</f>
        <v>Corregir</v>
      </c>
      <c r="V44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4" s="44" t="str">
        <f>+IF(Tabla2[[#This Row],[Edad]]="Corregir","Corregir","Ok")</f>
        <v>Corregir</v>
      </c>
      <c r="X4434" s="42" t="str">
        <f>+IFERROR(VLOOKUP(Tabla2[[#This Row],[DISTRITO SEGÚN DNI]],Hoja1!$A$2:$B$32,2,FALSE),"No")</f>
        <v>No</v>
      </c>
      <c r="Y4434" s="42" t="str">
        <f>IF(OR(LOWER(Tabla2[[#This Row],[GENERO]])="masculino", LOWER(Tabla2[[#This Row],[GENERO]])="femenino"),"OK","Corregir")</f>
        <v>Corregir</v>
      </c>
      <c r="Z4434" s="42" t="str">
        <f>+IF(Tabla2[[#This Row],[Nro. DNI / CE]]="","Corregir",IF(LEN(Tabla2[[#This Row],[Nro. DNI / CE]])&gt;=8,"OK","Corregir"))</f>
        <v>Corregir</v>
      </c>
      <c r="AA4434" s="42">
        <f>COUNTIF(Tabla2[APELLIDOS Y NOMBRES],Tabla2[[#This Row],[APELLIDOS Y NOMBRES]])</f>
        <v>0</v>
      </c>
      <c r="AB4434" s="42">
        <f>IF(Tabla2[[#This Row],[Trabajador]]&gt;1,1/Tabla2[[#This Row],[Trabajador]],Tabla2[[#This Row],[Trabajador]])</f>
        <v>0</v>
      </c>
      <c r="AC4434" t="str">
        <f>+IFERROR(IF(Tabla2[[#This Row],[FECHA CESE/BAJA]]="","No Aplica",IF(AND(MONTH(Tabla2[[#This Row],[FECHA CESE/BAJA]])=MONTH(TODAY()-30),YEAR(Tabla2[[#This Row],[FECHA CESE/BAJA]])=YEAR(TODAY())),MONTH(TODAY()-30)&amp;"-"&amp;YEAR(TODAY()),"Borrar")),"No aplica")</f>
        <v>No Aplica</v>
      </c>
      <c r="AD4434" t="str">
        <f>+IFERROR(IF(Tabla2[[#This Row],[FECHA INICIO DE LABORES EN OBRA]]="","No Aplica",IF(AND(MONTH(Tabla2[[#This Row],[FECHA INICIO DE LABORES EN OBRA]])=MONTH(TODAY()-30),YEAR(Tabla2[[#This Row],[FECHA INICIO DE LABORES EN OBRA]])=YEAR(TODAY())),MONTH(TODAY()-30)&amp;"-"&amp;YEAR(TODAY()),"No Aplica")),"No Aplica")</f>
        <v>No Aplica</v>
      </c>
    </row>
    <row r="4435" spans="1:30" x14ac:dyDescent="0.25">
      <c r="A4435" s="13"/>
      <c r="B4435" s="15"/>
      <c r="C4435" s="15"/>
      <c r="D4435" s="15"/>
      <c r="E4435" s="15"/>
      <c r="F4435" s="39"/>
      <c r="G4435" s="15"/>
      <c r="H4435" s="15"/>
      <c r="I4435" s="15"/>
      <c r="J4435" s="15"/>
      <c r="K4435" s="15"/>
      <c r="L4435" s="40"/>
      <c r="M4435" s="39"/>
      <c r="N4435" s="41"/>
      <c r="O4435" s="39"/>
      <c r="P4435" s="40"/>
      <c r="Q4435" s="40"/>
      <c r="R4435" s="40" t="str">
        <f>IFERROR(VLOOKUP(Tabla2[[#This Row],[CONTRATISTA PRNCIPAL]],Hoja1!$L$5:$M$9,2,FALSE),"CJV")</f>
        <v>CJV</v>
      </c>
      <c r="S4435" s="40" t="str">
        <f>IF(Tabla2[[#This Row],[EMPRESA]]=Tabla2[[#This Row],[CONTRATISTA PRNCIPAL]],"Principal","Secundaria")</f>
        <v>Principal</v>
      </c>
      <c r="T4435" s="42">
        <f>IFERROR(1/COUNTIF(Tabla2[CONTRATISTA PRNCIPAL],Tabla2[[#This Row],[CONTRATISTA PRNCIPAL]]),0)</f>
        <v>0</v>
      </c>
      <c r="U4435" s="43" t="str">
        <f>IF(((TODAY()-Tabla2[[#This Row],[FECHA NACIMIENTO]])/365)&lt;18,"Corregir", IF(((TODAY()-Tabla2[[#This Row],[FECHA NACIMIENTO]])/365)&gt;80, "Corregir",ROUNDDOWN(((TODAY()-Tabla2[[#This Row],[FECHA NACIMIENTO]])/365),0)))</f>
        <v>Corregir</v>
      </c>
      <c r="V44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5" s="44" t="str">
        <f>+IF(Tabla2[[#This Row],[Edad]]="Corregir","Corregir","Ok")</f>
        <v>Corregir</v>
      </c>
      <c r="X4435" s="42" t="str">
        <f>+IFERROR(VLOOKUP(Tabla2[[#This Row],[DISTRITO SEGÚN DNI]],Hoja1!$A$2:$B$32,2,FALSE),"No")</f>
        <v>No</v>
      </c>
      <c r="Y4435" s="42" t="str">
        <f>IF(OR(LOWER(Tabla2[[#This Row],[GENERO]])="masculino", LOWER(Tabla2[[#This Row],[GENERO]])="femenino"),"OK","Corregir")</f>
        <v>Corregir</v>
      </c>
      <c r="Z4435" s="42" t="str">
        <f>+IF(Tabla2[[#This Row],[Nro. DNI / CE]]="","Corregir",IF(LEN(Tabla2[[#This Row],[Nro. DNI / CE]])&gt;=8,"OK","Corregir"))</f>
        <v>Corregir</v>
      </c>
      <c r="AA4435" s="42">
        <f>COUNTIF(Tabla2[APELLIDOS Y NOMBRES],Tabla2[[#This Row],[APELLIDOS Y NOMBRES]])</f>
        <v>0</v>
      </c>
      <c r="AB4435" s="42">
        <f>IF(Tabla2[[#This Row],[Trabajador]]&gt;1,1/Tabla2[[#This Row],[Trabajador]],Tabla2[[#This Row],[Trabajador]])</f>
        <v>0</v>
      </c>
      <c r="AC4435" t="str">
        <f>+IFERROR(IF(Tabla2[[#This Row],[FECHA CESE/BAJA]]="","No Aplica",IF(AND(MONTH(Tabla2[[#This Row],[FECHA CESE/BAJA]])=MONTH(TODAY()-30),YEAR(Tabla2[[#This Row],[FECHA CESE/BAJA]])=YEAR(TODAY())),MONTH(TODAY()-30)&amp;"-"&amp;YEAR(TODAY()),"Borrar")),"No aplica")</f>
        <v>No Aplica</v>
      </c>
      <c r="AD4435" t="str">
        <f>+IFERROR(IF(Tabla2[[#This Row],[FECHA INICIO DE LABORES EN OBRA]]="","No Aplica",IF(AND(MONTH(Tabla2[[#This Row],[FECHA INICIO DE LABORES EN OBRA]])=MONTH(TODAY()-30),YEAR(Tabla2[[#This Row],[FECHA INICIO DE LABORES EN OBRA]])=YEAR(TODAY())),MONTH(TODAY()-30)&amp;"-"&amp;YEAR(TODAY()),"No Aplica")),"No Aplica")</f>
        <v>No Aplica</v>
      </c>
    </row>
    <row r="4436" spans="1:30" x14ac:dyDescent="0.25">
      <c r="A4436" s="13"/>
      <c r="B4436" s="15"/>
      <c r="C4436" s="15"/>
      <c r="D4436" s="15"/>
      <c r="E4436" s="15"/>
      <c r="F4436" s="39"/>
      <c r="G4436" s="15"/>
      <c r="H4436" s="15"/>
      <c r="I4436" s="15"/>
      <c r="J4436" s="15"/>
      <c r="K4436" s="15"/>
      <c r="L4436" s="40"/>
      <c r="M4436" s="39"/>
      <c r="N4436" s="41"/>
      <c r="O4436" s="39"/>
      <c r="P4436" s="40"/>
      <c r="Q4436" s="40"/>
      <c r="R4436" s="40" t="str">
        <f>IFERROR(VLOOKUP(Tabla2[[#This Row],[CONTRATISTA PRNCIPAL]],Hoja1!$L$5:$M$9,2,FALSE),"CJV")</f>
        <v>CJV</v>
      </c>
      <c r="S4436" s="40" t="str">
        <f>IF(Tabla2[[#This Row],[EMPRESA]]=Tabla2[[#This Row],[CONTRATISTA PRNCIPAL]],"Principal","Secundaria")</f>
        <v>Principal</v>
      </c>
      <c r="T4436" s="42">
        <f>IFERROR(1/COUNTIF(Tabla2[CONTRATISTA PRNCIPAL],Tabla2[[#This Row],[CONTRATISTA PRNCIPAL]]),0)</f>
        <v>0</v>
      </c>
      <c r="U4436" s="43" t="str">
        <f>IF(((TODAY()-Tabla2[[#This Row],[FECHA NACIMIENTO]])/365)&lt;18,"Corregir", IF(((TODAY()-Tabla2[[#This Row],[FECHA NACIMIENTO]])/365)&gt;80, "Corregir",ROUNDDOWN(((TODAY()-Tabla2[[#This Row],[FECHA NACIMIENTO]])/365),0)))</f>
        <v>Corregir</v>
      </c>
      <c r="V44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6" s="44" t="str">
        <f>+IF(Tabla2[[#This Row],[Edad]]="Corregir","Corregir","Ok")</f>
        <v>Corregir</v>
      </c>
      <c r="X4436" s="42" t="str">
        <f>+IFERROR(VLOOKUP(Tabla2[[#This Row],[DISTRITO SEGÚN DNI]],Hoja1!$A$2:$B$32,2,FALSE),"No")</f>
        <v>No</v>
      </c>
      <c r="Y4436" s="42" t="str">
        <f>IF(OR(LOWER(Tabla2[[#This Row],[GENERO]])="masculino", LOWER(Tabla2[[#This Row],[GENERO]])="femenino"),"OK","Corregir")</f>
        <v>Corregir</v>
      </c>
      <c r="Z4436" s="42" t="str">
        <f>+IF(Tabla2[[#This Row],[Nro. DNI / CE]]="","Corregir",IF(LEN(Tabla2[[#This Row],[Nro. DNI / CE]])&gt;=8,"OK","Corregir"))</f>
        <v>Corregir</v>
      </c>
      <c r="AA4436" s="42">
        <f>COUNTIF(Tabla2[APELLIDOS Y NOMBRES],Tabla2[[#This Row],[APELLIDOS Y NOMBRES]])</f>
        <v>0</v>
      </c>
      <c r="AB4436" s="42">
        <f>IF(Tabla2[[#This Row],[Trabajador]]&gt;1,1/Tabla2[[#This Row],[Trabajador]],Tabla2[[#This Row],[Trabajador]])</f>
        <v>0</v>
      </c>
      <c r="AC4436" t="str">
        <f>+IFERROR(IF(Tabla2[[#This Row],[FECHA CESE/BAJA]]="","No Aplica",IF(AND(MONTH(Tabla2[[#This Row],[FECHA CESE/BAJA]])=MONTH(TODAY()-30),YEAR(Tabla2[[#This Row],[FECHA CESE/BAJA]])=YEAR(TODAY())),MONTH(TODAY()-30)&amp;"-"&amp;YEAR(TODAY()),"Borrar")),"No aplica")</f>
        <v>No Aplica</v>
      </c>
      <c r="AD4436" t="str">
        <f>+IFERROR(IF(Tabla2[[#This Row],[FECHA INICIO DE LABORES EN OBRA]]="","No Aplica",IF(AND(MONTH(Tabla2[[#This Row],[FECHA INICIO DE LABORES EN OBRA]])=MONTH(TODAY()-30),YEAR(Tabla2[[#This Row],[FECHA INICIO DE LABORES EN OBRA]])=YEAR(TODAY())),MONTH(TODAY()-30)&amp;"-"&amp;YEAR(TODAY()),"No Aplica")),"No Aplica")</f>
        <v>No Aplica</v>
      </c>
    </row>
    <row r="4437" spans="1:30" x14ac:dyDescent="0.25">
      <c r="A4437" s="13"/>
      <c r="B4437" s="15"/>
      <c r="C4437" s="15"/>
      <c r="D4437" s="15"/>
      <c r="E4437" s="15"/>
      <c r="F4437" s="39"/>
      <c r="G4437" s="15"/>
      <c r="H4437" s="15"/>
      <c r="I4437" s="15"/>
      <c r="J4437" s="15"/>
      <c r="K4437" s="15"/>
      <c r="L4437" s="40"/>
      <c r="M4437" s="39"/>
      <c r="N4437" s="41"/>
      <c r="O4437" s="39"/>
      <c r="P4437" s="40"/>
      <c r="Q4437" s="40"/>
      <c r="R4437" s="40" t="str">
        <f>IFERROR(VLOOKUP(Tabla2[[#This Row],[CONTRATISTA PRNCIPAL]],Hoja1!$L$5:$M$9,2,FALSE),"CJV")</f>
        <v>CJV</v>
      </c>
      <c r="S4437" s="40" t="str">
        <f>IF(Tabla2[[#This Row],[EMPRESA]]=Tabla2[[#This Row],[CONTRATISTA PRNCIPAL]],"Principal","Secundaria")</f>
        <v>Principal</v>
      </c>
      <c r="T4437" s="42">
        <f>IFERROR(1/COUNTIF(Tabla2[CONTRATISTA PRNCIPAL],Tabla2[[#This Row],[CONTRATISTA PRNCIPAL]]),0)</f>
        <v>0</v>
      </c>
      <c r="U4437" s="43" t="str">
        <f>IF(((TODAY()-Tabla2[[#This Row],[FECHA NACIMIENTO]])/365)&lt;18,"Corregir", IF(((TODAY()-Tabla2[[#This Row],[FECHA NACIMIENTO]])/365)&gt;80, "Corregir",ROUNDDOWN(((TODAY()-Tabla2[[#This Row],[FECHA NACIMIENTO]])/365),0)))</f>
        <v>Corregir</v>
      </c>
      <c r="V44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7" s="44" t="str">
        <f>+IF(Tabla2[[#This Row],[Edad]]="Corregir","Corregir","Ok")</f>
        <v>Corregir</v>
      </c>
      <c r="X4437" s="42" t="str">
        <f>+IFERROR(VLOOKUP(Tabla2[[#This Row],[DISTRITO SEGÚN DNI]],Hoja1!$A$2:$B$32,2,FALSE),"No")</f>
        <v>No</v>
      </c>
      <c r="Y4437" s="42" t="str">
        <f>IF(OR(LOWER(Tabla2[[#This Row],[GENERO]])="masculino", LOWER(Tabla2[[#This Row],[GENERO]])="femenino"),"OK","Corregir")</f>
        <v>Corregir</v>
      </c>
      <c r="Z4437" s="42" t="str">
        <f>+IF(Tabla2[[#This Row],[Nro. DNI / CE]]="","Corregir",IF(LEN(Tabla2[[#This Row],[Nro. DNI / CE]])&gt;=8,"OK","Corregir"))</f>
        <v>Corregir</v>
      </c>
      <c r="AA4437" s="42">
        <f>COUNTIF(Tabla2[APELLIDOS Y NOMBRES],Tabla2[[#This Row],[APELLIDOS Y NOMBRES]])</f>
        <v>0</v>
      </c>
      <c r="AB4437" s="42">
        <f>IF(Tabla2[[#This Row],[Trabajador]]&gt;1,1/Tabla2[[#This Row],[Trabajador]],Tabla2[[#This Row],[Trabajador]])</f>
        <v>0</v>
      </c>
      <c r="AC4437" t="str">
        <f>+IFERROR(IF(Tabla2[[#This Row],[FECHA CESE/BAJA]]="","No Aplica",IF(AND(MONTH(Tabla2[[#This Row],[FECHA CESE/BAJA]])=MONTH(TODAY()-30),YEAR(Tabla2[[#This Row],[FECHA CESE/BAJA]])=YEAR(TODAY())),MONTH(TODAY()-30)&amp;"-"&amp;YEAR(TODAY()),"Borrar")),"No aplica")</f>
        <v>No Aplica</v>
      </c>
      <c r="AD4437" t="str">
        <f>+IFERROR(IF(Tabla2[[#This Row],[FECHA INICIO DE LABORES EN OBRA]]="","No Aplica",IF(AND(MONTH(Tabla2[[#This Row],[FECHA INICIO DE LABORES EN OBRA]])=MONTH(TODAY()-30),YEAR(Tabla2[[#This Row],[FECHA INICIO DE LABORES EN OBRA]])=YEAR(TODAY())),MONTH(TODAY()-30)&amp;"-"&amp;YEAR(TODAY()),"No Aplica")),"No Aplica")</f>
        <v>No Aplica</v>
      </c>
    </row>
    <row r="4438" spans="1:30" x14ac:dyDescent="0.25">
      <c r="A4438" s="13"/>
      <c r="B4438" s="15"/>
      <c r="C4438" s="15"/>
      <c r="D4438" s="15"/>
      <c r="E4438" s="15"/>
      <c r="F4438" s="39"/>
      <c r="G4438" s="15"/>
      <c r="H4438" s="15"/>
      <c r="I4438" s="15"/>
      <c r="J4438" s="15"/>
      <c r="K4438" s="15"/>
      <c r="L4438" s="40"/>
      <c r="M4438" s="39"/>
      <c r="N4438" s="41"/>
      <c r="O4438" s="39"/>
      <c r="P4438" s="40"/>
      <c r="Q4438" s="40"/>
      <c r="R4438" s="40" t="str">
        <f>IFERROR(VLOOKUP(Tabla2[[#This Row],[CONTRATISTA PRNCIPAL]],Hoja1!$L$5:$M$9,2,FALSE),"CJV")</f>
        <v>CJV</v>
      </c>
      <c r="S4438" s="40" t="str">
        <f>IF(Tabla2[[#This Row],[EMPRESA]]=Tabla2[[#This Row],[CONTRATISTA PRNCIPAL]],"Principal","Secundaria")</f>
        <v>Principal</v>
      </c>
      <c r="T4438" s="42">
        <f>IFERROR(1/COUNTIF(Tabla2[CONTRATISTA PRNCIPAL],Tabla2[[#This Row],[CONTRATISTA PRNCIPAL]]),0)</f>
        <v>0</v>
      </c>
      <c r="U4438" s="43" t="str">
        <f>IF(((TODAY()-Tabla2[[#This Row],[FECHA NACIMIENTO]])/365)&lt;18,"Corregir", IF(((TODAY()-Tabla2[[#This Row],[FECHA NACIMIENTO]])/365)&gt;80, "Corregir",ROUNDDOWN(((TODAY()-Tabla2[[#This Row],[FECHA NACIMIENTO]])/365),0)))</f>
        <v>Corregir</v>
      </c>
      <c r="V44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8" s="44" t="str">
        <f>+IF(Tabla2[[#This Row],[Edad]]="Corregir","Corregir","Ok")</f>
        <v>Corregir</v>
      </c>
      <c r="X4438" s="42" t="str">
        <f>+IFERROR(VLOOKUP(Tabla2[[#This Row],[DISTRITO SEGÚN DNI]],Hoja1!$A$2:$B$32,2,FALSE),"No")</f>
        <v>No</v>
      </c>
      <c r="Y4438" s="42" t="str">
        <f>IF(OR(LOWER(Tabla2[[#This Row],[GENERO]])="masculino", LOWER(Tabla2[[#This Row],[GENERO]])="femenino"),"OK","Corregir")</f>
        <v>Corregir</v>
      </c>
      <c r="Z4438" s="42" t="str">
        <f>+IF(Tabla2[[#This Row],[Nro. DNI / CE]]="","Corregir",IF(LEN(Tabla2[[#This Row],[Nro. DNI / CE]])&gt;=8,"OK","Corregir"))</f>
        <v>Corregir</v>
      </c>
      <c r="AA4438" s="42">
        <f>COUNTIF(Tabla2[APELLIDOS Y NOMBRES],Tabla2[[#This Row],[APELLIDOS Y NOMBRES]])</f>
        <v>0</v>
      </c>
      <c r="AB4438" s="42">
        <f>IF(Tabla2[[#This Row],[Trabajador]]&gt;1,1/Tabla2[[#This Row],[Trabajador]],Tabla2[[#This Row],[Trabajador]])</f>
        <v>0</v>
      </c>
      <c r="AC4438" t="str">
        <f>+IFERROR(IF(Tabla2[[#This Row],[FECHA CESE/BAJA]]="","No Aplica",IF(AND(MONTH(Tabla2[[#This Row],[FECHA CESE/BAJA]])=MONTH(TODAY()-30),YEAR(Tabla2[[#This Row],[FECHA CESE/BAJA]])=YEAR(TODAY())),MONTH(TODAY()-30)&amp;"-"&amp;YEAR(TODAY()),"Borrar")),"No aplica")</f>
        <v>No Aplica</v>
      </c>
      <c r="AD4438" t="str">
        <f>+IFERROR(IF(Tabla2[[#This Row],[FECHA INICIO DE LABORES EN OBRA]]="","No Aplica",IF(AND(MONTH(Tabla2[[#This Row],[FECHA INICIO DE LABORES EN OBRA]])=MONTH(TODAY()-30),YEAR(Tabla2[[#This Row],[FECHA INICIO DE LABORES EN OBRA]])=YEAR(TODAY())),MONTH(TODAY()-30)&amp;"-"&amp;YEAR(TODAY()),"No Aplica")),"No Aplica")</f>
        <v>No Aplica</v>
      </c>
    </row>
    <row r="4439" spans="1:30" x14ac:dyDescent="0.25">
      <c r="A4439" s="13"/>
      <c r="B4439" s="15"/>
      <c r="C4439" s="15"/>
      <c r="D4439" s="15"/>
      <c r="E4439" s="15"/>
      <c r="F4439" s="39"/>
      <c r="G4439" s="15"/>
      <c r="H4439" s="15"/>
      <c r="I4439" s="15"/>
      <c r="J4439" s="15"/>
      <c r="K4439" s="15"/>
      <c r="L4439" s="40"/>
      <c r="M4439" s="39"/>
      <c r="N4439" s="41"/>
      <c r="O4439" s="39"/>
      <c r="P4439" s="40"/>
      <c r="Q4439" s="40"/>
      <c r="R4439" s="40" t="str">
        <f>IFERROR(VLOOKUP(Tabla2[[#This Row],[CONTRATISTA PRNCIPAL]],Hoja1!$L$5:$M$9,2,FALSE),"CJV")</f>
        <v>CJV</v>
      </c>
      <c r="S4439" s="40" t="str">
        <f>IF(Tabla2[[#This Row],[EMPRESA]]=Tabla2[[#This Row],[CONTRATISTA PRNCIPAL]],"Principal","Secundaria")</f>
        <v>Principal</v>
      </c>
      <c r="T4439" s="42">
        <f>IFERROR(1/COUNTIF(Tabla2[CONTRATISTA PRNCIPAL],Tabla2[[#This Row],[CONTRATISTA PRNCIPAL]]),0)</f>
        <v>0</v>
      </c>
      <c r="U4439" s="43" t="str">
        <f>IF(((TODAY()-Tabla2[[#This Row],[FECHA NACIMIENTO]])/365)&lt;18,"Corregir", IF(((TODAY()-Tabla2[[#This Row],[FECHA NACIMIENTO]])/365)&gt;80, "Corregir",ROUNDDOWN(((TODAY()-Tabla2[[#This Row],[FECHA NACIMIENTO]])/365),0)))</f>
        <v>Corregir</v>
      </c>
      <c r="V44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39" s="44" t="str">
        <f>+IF(Tabla2[[#This Row],[Edad]]="Corregir","Corregir","Ok")</f>
        <v>Corregir</v>
      </c>
      <c r="X4439" s="42" t="str">
        <f>+IFERROR(VLOOKUP(Tabla2[[#This Row],[DISTRITO SEGÚN DNI]],Hoja1!$A$2:$B$32,2,FALSE),"No")</f>
        <v>No</v>
      </c>
      <c r="Y4439" s="42" t="str">
        <f>IF(OR(LOWER(Tabla2[[#This Row],[GENERO]])="masculino", LOWER(Tabla2[[#This Row],[GENERO]])="femenino"),"OK","Corregir")</f>
        <v>Corregir</v>
      </c>
      <c r="Z4439" s="42" t="str">
        <f>+IF(Tabla2[[#This Row],[Nro. DNI / CE]]="","Corregir",IF(LEN(Tabla2[[#This Row],[Nro. DNI / CE]])&gt;=8,"OK","Corregir"))</f>
        <v>Corregir</v>
      </c>
      <c r="AA4439" s="42">
        <f>COUNTIF(Tabla2[APELLIDOS Y NOMBRES],Tabla2[[#This Row],[APELLIDOS Y NOMBRES]])</f>
        <v>0</v>
      </c>
      <c r="AB4439" s="42">
        <f>IF(Tabla2[[#This Row],[Trabajador]]&gt;1,1/Tabla2[[#This Row],[Trabajador]],Tabla2[[#This Row],[Trabajador]])</f>
        <v>0</v>
      </c>
      <c r="AC4439" t="str">
        <f>+IFERROR(IF(Tabla2[[#This Row],[FECHA CESE/BAJA]]="","No Aplica",IF(AND(MONTH(Tabla2[[#This Row],[FECHA CESE/BAJA]])=MONTH(TODAY()-30),YEAR(Tabla2[[#This Row],[FECHA CESE/BAJA]])=YEAR(TODAY())),MONTH(TODAY()-30)&amp;"-"&amp;YEAR(TODAY()),"Borrar")),"No aplica")</f>
        <v>No Aplica</v>
      </c>
      <c r="AD4439" t="str">
        <f>+IFERROR(IF(Tabla2[[#This Row],[FECHA INICIO DE LABORES EN OBRA]]="","No Aplica",IF(AND(MONTH(Tabla2[[#This Row],[FECHA INICIO DE LABORES EN OBRA]])=MONTH(TODAY()-30),YEAR(Tabla2[[#This Row],[FECHA INICIO DE LABORES EN OBRA]])=YEAR(TODAY())),MONTH(TODAY()-30)&amp;"-"&amp;YEAR(TODAY()),"No Aplica")),"No Aplica")</f>
        <v>No Aplica</v>
      </c>
    </row>
    <row r="4440" spans="1:30" x14ac:dyDescent="0.25">
      <c r="A4440" s="13"/>
      <c r="B4440" s="15"/>
      <c r="C4440" s="15"/>
      <c r="D4440" s="15"/>
      <c r="E4440" s="15"/>
      <c r="F4440" s="39"/>
      <c r="G4440" s="15"/>
      <c r="H4440" s="15"/>
      <c r="I4440" s="15"/>
      <c r="J4440" s="15"/>
      <c r="K4440" s="15"/>
      <c r="L4440" s="40"/>
      <c r="M4440" s="39"/>
      <c r="N4440" s="41"/>
      <c r="O4440" s="39"/>
      <c r="P4440" s="40"/>
      <c r="Q4440" s="40"/>
      <c r="R4440" s="40" t="str">
        <f>IFERROR(VLOOKUP(Tabla2[[#This Row],[CONTRATISTA PRNCIPAL]],Hoja1!$L$5:$M$9,2,FALSE),"CJV")</f>
        <v>CJV</v>
      </c>
      <c r="S4440" s="40" t="str">
        <f>IF(Tabla2[[#This Row],[EMPRESA]]=Tabla2[[#This Row],[CONTRATISTA PRNCIPAL]],"Principal","Secundaria")</f>
        <v>Principal</v>
      </c>
      <c r="T4440" s="42">
        <f>IFERROR(1/COUNTIF(Tabla2[CONTRATISTA PRNCIPAL],Tabla2[[#This Row],[CONTRATISTA PRNCIPAL]]),0)</f>
        <v>0</v>
      </c>
      <c r="U4440" s="43" t="str">
        <f>IF(((TODAY()-Tabla2[[#This Row],[FECHA NACIMIENTO]])/365)&lt;18,"Corregir", IF(((TODAY()-Tabla2[[#This Row],[FECHA NACIMIENTO]])/365)&gt;80, "Corregir",ROUNDDOWN(((TODAY()-Tabla2[[#This Row],[FECHA NACIMIENTO]])/365),0)))</f>
        <v>Corregir</v>
      </c>
      <c r="V44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0" s="44" t="str">
        <f>+IF(Tabla2[[#This Row],[Edad]]="Corregir","Corregir","Ok")</f>
        <v>Corregir</v>
      </c>
      <c r="X4440" s="42" t="str">
        <f>+IFERROR(VLOOKUP(Tabla2[[#This Row],[DISTRITO SEGÚN DNI]],Hoja1!$A$2:$B$32,2,FALSE),"No")</f>
        <v>No</v>
      </c>
      <c r="Y4440" s="42" t="str">
        <f>IF(OR(LOWER(Tabla2[[#This Row],[GENERO]])="masculino", LOWER(Tabla2[[#This Row],[GENERO]])="femenino"),"OK","Corregir")</f>
        <v>Corregir</v>
      </c>
      <c r="Z4440" s="42" t="str">
        <f>+IF(Tabla2[[#This Row],[Nro. DNI / CE]]="","Corregir",IF(LEN(Tabla2[[#This Row],[Nro. DNI / CE]])&gt;=8,"OK","Corregir"))</f>
        <v>Corregir</v>
      </c>
      <c r="AA4440" s="42">
        <f>COUNTIF(Tabla2[APELLIDOS Y NOMBRES],Tabla2[[#This Row],[APELLIDOS Y NOMBRES]])</f>
        <v>0</v>
      </c>
      <c r="AB4440" s="42">
        <f>IF(Tabla2[[#This Row],[Trabajador]]&gt;1,1/Tabla2[[#This Row],[Trabajador]],Tabla2[[#This Row],[Trabajador]])</f>
        <v>0</v>
      </c>
      <c r="AC4440" t="str">
        <f>+IFERROR(IF(Tabla2[[#This Row],[FECHA CESE/BAJA]]="","No Aplica",IF(AND(MONTH(Tabla2[[#This Row],[FECHA CESE/BAJA]])=MONTH(TODAY()-30),YEAR(Tabla2[[#This Row],[FECHA CESE/BAJA]])=YEAR(TODAY())),MONTH(TODAY()-30)&amp;"-"&amp;YEAR(TODAY()),"Borrar")),"No aplica")</f>
        <v>No Aplica</v>
      </c>
      <c r="AD4440" t="str">
        <f>+IFERROR(IF(Tabla2[[#This Row],[FECHA INICIO DE LABORES EN OBRA]]="","No Aplica",IF(AND(MONTH(Tabla2[[#This Row],[FECHA INICIO DE LABORES EN OBRA]])=MONTH(TODAY()-30),YEAR(Tabla2[[#This Row],[FECHA INICIO DE LABORES EN OBRA]])=YEAR(TODAY())),MONTH(TODAY()-30)&amp;"-"&amp;YEAR(TODAY()),"No Aplica")),"No Aplica")</f>
        <v>No Aplica</v>
      </c>
    </row>
    <row r="4441" spans="1:30" x14ac:dyDescent="0.25">
      <c r="A4441" s="13"/>
      <c r="B4441" s="15"/>
      <c r="C4441" s="15"/>
      <c r="D4441" s="15"/>
      <c r="E4441" s="15"/>
      <c r="F4441" s="39"/>
      <c r="G4441" s="15"/>
      <c r="H4441" s="15"/>
      <c r="I4441" s="15"/>
      <c r="J4441" s="15"/>
      <c r="K4441" s="15"/>
      <c r="L4441" s="40"/>
      <c r="M4441" s="39"/>
      <c r="N4441" s="41"/>
      <c r="O4441" s="39"/>
      <c r="P4441" s="40"/>
      <c r="Q4441" s="40"/>
      <c r="R4441" s="40" t="str">
        <f>IFERROR(VLOOKUP(Tabla2[[#This Row],[CONTRATISTA PRNCIPAL]],Hoja1!$L$5:$M$9,2,FALSE),"CJV")</f>
        <v>CJV</v>
      </c>
      <c r="S4441" s="40" t="str">
        <f>IF(Tabla2[[#This Row],[EMPRESA]]=Tabla2[[#This Row],[CONTRATISTA PRNCIPAL]],"Principal","Secundaria")</f>
        <v>Principal</v>
      </c>
      <c r="T4441" s="42">
        <f>IFERROR(1/COUNTIF(Tabla2[CONTRATISTA PRNCIPAL],Tabla2[[#This Row],[CONTRATISTA PRNCIPAL]]),0)</f>
        <v>0</v>
      </c>
      <c r="U4441" s="43" t="str">
        <f>IF(((TODAY()-Tabla2[[#This Row],[FECHA NACIMIENTO]])/365)&lt;18,"Corregir", IF(((TODAY()-Tabla2[[#This Row],[FECHA NACIMIENTO]])/365)&gt;80, "Corregir",ROUNDDOWN(((TODAY()-Tabla2[[#This Row],[FECHA NACIMIENTO]])/365),0)))</f>
        <v>Corregir</v>
      </c>
      <c r="V44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1" s="44" t="str">
        <f>+IF(Tabla2[[#This Row],[Edad]]="Corregir","Corregir","Ok")</f>
        <v>Corregir</v>
      </c>
      <c r="X4441" s="42" t="str">
        <f>+IFERROR(VLOOKUP(Tabla2[[#This Row],[DISTRITO SEGÚN DNI]],Hoja1!$A$2:$B$32,2,FALSE),"No")</f>
        <v>No</v>
      </c>
      <c r="Y4441" s="42" t="str">
        <f>IF(OR(LOWER(Tabla2[[#This Row],[GENERO]])="masculino", LOWER(Tabla2[[#This Row],[GENERO]])="femenino"),"OK","Corregir")</f>
        <v>Corregir</v>
      </c>
      <c r="Z4441" s="42" t="str">
        <f>+IF(Tabla2[[#This Row],[Nro. DNI / CE]]="","Corregir",IF(LEN(Tabla2[[#This Row],[Nro. DNI / CE]])&gt;=8,"OK","Corregir"))</f>
        <v>Corregir</v>
      </c>
      <c r="AA4441" s="42">
        <f>COUNTIF(Tabla2[APELLIDOS Y NOMBRES],Tabla2[[#This Row],[APELLIDOS Y NOMBRES]])</f>
        <v>0</v>
      </c>
      <c r="AB4441" s="42">
        <f>IF(Tabla2[[#This Row],[Trabajador]]&gt;1,1/Tabla2[[#This Row],[Trabajador]],Tabla2[[#This Row],[Trabajador]])</f>
        <v>0</v>
      </c>
      <c r="AC4441" t="str">
        <f>+IFERROR(IF(Tabla2[[#This Row],[FECHA CESE/BAJA]]="","No Aplica",IF(AND(MONTH(Tabla2[[#This Row],[FECHA CESE/BAJA]])=MONTH(TODAY()-30),YEAR(Tabla2[[#This Row],[FECHA CESE/BAJA]])=YEAR(TODAY())),MONTH(TODAY()-30)&amp;"-"&amp;YEAR(TODAY()),"Borrar")),"No aplica")</f>
        <v>No Aplica</v>
      </c>
      <c r="AD4441" t="str">
        <f>+IFERROR(IF(Tabla2[[#This Row],[FECHA INICIO DE LABORES EN OBRA]]="","No Aplica",IF(AND(MONTH(Tabla2[[#This Row],[FECHA INICIO DE LABORES EN OBRA]])=MONTH(TODAY()-30),YEAR(Tabla2[[#This Row],[FECHA INICIO DE LABORES EN OBRA]])=YEAR(TODAY())),MONTH(TODAY()-30)&amp;"-"&amp;YEAR(TODAY()),"No Aplica")),"No Aplica")</f>
        <v>No Aplica</v>
      </c>
    </row>
    <row r="4442" spans="1:30" x14ac:dyDescent="0.25">
      <c r="A4442" s="13"/>
      <c r="B4442" s="15"/>
      <c r="C4442" s="15"/>
      <c r="D4442" s="15"/>
      <c r="E4442" s="15"/>
      <c r="F4442" s="39"/>
      <c r="G4442" s="15"/>
      <c r="H4442" s="15"/>
      <c r="I4442" s="15"/>
      <c r="J4442" s="15"/>
      <c r="K4442" s="15"/>
      <c r="L4442" s="40"/>
      <c r="M4442" s="39"/>
      <c r="N4442" s="41"/>
      <c r="O4442" s="39"/>
      <c r="P4442" s="40"/>
      <c r="Q4442" s="40"/>
      <c r="R4442" s="40" t="str">
        <f>IFERROR(VLOOKUP(Tabla2[[#This Row],[CONTRATISTA PRNCIPAL]],Hoja1!$L$5:$M$9,2,FALSE),"CJV")</f>
        <v>CJV</v>
      </c>
      <c r="S4442" s="40" t="str">
        <f>IF(Tabla2[[#This Row],[EMPRESA]]=Tabla2[[#This Row],[CONTRATISTA PRNCIPAL]],"Principal","Secundaria")</f>
        <v>Principal</v>
      </c>
      <c r="T4442" s="42">
        <f>IFERROR(1/COUNTIF(Tabla2[CONTRATISTA PRNCIPAL],Tabla2[[#This Row],[CONTRATISTA PRNCIPAL]]),0)</f>
        <v>0</v>
      </c>
      <c r="U4442" s="43" t="str">
        <f>IF(((TODAY()-Tabla2[[#This Row],[FECHA NACIMIENTO]])/365)&lt;18,"Corregir", IF(((TODAY()-Tabla2[[#This Row],[FECHA NACIMIENTO]])/365)&gt;80, "Corregir",ROUNDDOWN(((TODAY()-Tabla2[[#This Row],[FECHA NACIMIENTO]])/365),0)))</f>
        <v>Corregir</v>
      </c>
      <c r="V44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2" s="44" t="str">
        <f>+IF(Tabla2[[#This Row],[Edad]]="Corregir","Corregir","Ok")</f>
        <v>Corregir</v>
      </c>
      <c r="X4442" s="42" t="str">
        <f>+IFERROR(VLOOKUP(Tabla2[[#This Row],[DISTRITO SEGÚN DNI]],Hoja1!$A$2:$B$32,2,FALSE),"No")</f>
        <v>No</v>
      </c>
      <c r="Y4442" s="42" t="str">
        <f>IF(OR(LOWER(Tabla2[[#This Row],[GENERO]])="masculino", LOWER(Tabla2[[#This Row],[GENERO]])="femenino"),"OK","Corregir")</f>
        <v>Corregir</v>
      </c>
      <c r="Z4442" s="42" t="str">
        <f>+IF(Tabla2[[#This Row],[Nro. DNI / CE]]="","Corregir",IF(LEN(Tabla2[[#This Row],[Nro. DNI / CE]])&gt;=8,"OK","Corregir"))</f>
        <v>Corregir</v>
      </c>
      <c r="AA4442" s="42">
        <f>COUNTIF(Tabla2[APELLIDOS Y NOMBRES],Tabla2[[#This Row],[APELLIDOS Y NOMBRES]])</f>
        <v>0</v>
      </c>
      <c r="AB4442" s="42">
        <f>IF(Tabla2[[#This Row],[Trabajador]]&gt;1,1/Tabla2[[#This Row],[Trabajador]],Tabla2[[#This Row],[Trabajador]])</f>
        <v>0</v>
      </c>
      <c r="AC4442" t="str">
        <f>+IFERROR(IF(Tabla2[[#This Row],[FECHA CESE/BAJA]]="","No Aplica",IF(AND(MONTH(Tabla2[[#This Row],[FECHA CESE/BAJA]])=MONTH(TODAY()-30),YEAR(Tabla2[[#This Row],[FECHA CESE/BAJA]])=YEAR(TODAY())),MONTH(TODAY()-30)&amp;"-"&amp;YEAR(TODAY()),"Borrar")),"No aplica")</f>
        <v>No Aplica</v>
      </c>
      <c r="AD4442" t="str">
        <f>+IFERROR(IF(Tabla2[[#This Row],[FECHA INICIO DE LABORES EN OBRA]]="","No Aplica",IF(AND(MONTH(Tabla2[[#This Row],[FECHA INICIO DE LABORES EN OBRA]])=MONTH(TODAY()-30),YEAR(Tabla2[[#This Row],[FECHA INICIO DE LABORES EN OBRA]])=YEAR(TODAY())),MONTH(TODAY()-30)&amp;"-"&amp;YEAR(TODAY()),"No Aplica")),"No Aplica")</f>
        <v>No Aplica</v>
      </c>
    </row>
    <row r="4443" spans="1:30" x14ac:dyDescent="0.25">
      <c r="A4443" s="13"/>
      <c r="B4443" s="15"/>
      <c r="C4443" s="15"/>
      <c r="D4443" s="15"/>
      <c r="E4443" s="15"/>
      <c r="F4443" s="39"/>
      <c r="G4443" s="15"/>
      <c r="H4443" s="15"/>
      <c r="I4443" s="15"/>
      <c r="J4443" s="15"/>
      <c r="K4443" s="15"/>
      <c r="L4443" s="40"/>
      <c r="M4443" s="39"/>
      <c r="N4443" s="41"/>
      <c r="O4443" s="39"/>
      <c r="P4443" s="40"/>
      <c r="Q4443" s="40"/>
      <c r="R4443" s="40" t="str">
        <f>IFERROR(VLOOKUP(Tabla2[[#This Row],[CONTRATISTA PRNCIPAL]],Hoja1!$L$5:$M$9,2,FALSE),"CJV")</f>
        <v>CJV</v>
      </c>
      <c r="S4443" s="40" t="str">
        <f>IF(Tabla2[[#This Row],[EMPRESA]]=Tabla2[[#This Row],[CONTRATISTA PRNCIPAL]],"Principal","Secundaria")</f>
        <v>Principal</v>
      </c>
      <c r="T4443" s="42">
        <f>IFERROR(1/COUNTIF(Tabla2[CONTRATISTA PRNCIPAL],Tabla2[[#This Row],[CONTRATISTA PRNCIPAL]]),0)</f>
        <v>0</v>
      </c>
      <c r="U4443" s="43" t="str">
        <f>IF(((TODAY()-Tabla2[[#This Row],[FECHA NACIMIENTO]])/365)&lt;18,"Corregir", IF(((TODAY()-Tabla2[[#This Row],[FECHA NACIMIENTO]])/365)&gt;80, "Corregir",ROUNDDOWN(((TODAY()-Tabla2[[#This Row],[FECHA NACIMIENTO]])/365),0)))</f>
        <v>Corregir</v>
      </c>
      <c r="V44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3" s="44" t="str">
        <f>+IF(Tabla2[[#This Row],[Edad]]="Corregir","Corregir","Ok")</f>
        <v>Corregir</v>
      </c>
      <c r="X4443" s="42" t="str">
        <f>+IFERROR(VLOOKUP(Tabla2[[#This Row],[DISTRITO SEGÚN DNI]],Hoja1!$A$2:$B$32,2,FALSE),"No")</f>
        <v>No</v>
      </c>
      <c r="Y4443" s="42" t="str">
        <f>IF(OR(LOWER(Tabla2[[#This Row],[GENERO]])="masculino", LOWER(Tabla2[[#This Row],[GENERO]])="femenino"),"OK","Corregir")</f>
        <v>Corregir</v>
      </c>
      <c r="Z4443" s="42" t="str">
        <f>+IF(Tabla2[[#This Row],[Nro. DNI / CE]]="","Corregir",IF(LEN(Tabla2[[#This Row],[Nro. DNI / CE]])&gt;=8,"OK","Corregir"))</f>
        <v>Corregir</v>
      </c>
      <c r="AA4443" s="42">
        <f>COUNTIF(Tabla2[APELLIDOS Y NOMBRES],Tabla2[[#This Row],[APELLIDOS Y NOMBRES]])</f>
        <v>0</v>
      </c>
      <c r="AB4443" s="42">
        <f>IF(Tabla2[[#This Row],[Trabajador]]&gt;1,1/Tabla2[[#This Row],[Trabajador]],Tabla2[[#This Row],[Trabajador]])</f>
        <v>0</v>
      </c>
      <c r="AC4443" t="str">
        <f>+IFERROR(IF(Tabla2[[#This Row],[FECHA CESE/BAJA]]="","No Aplica",IF(AND(MONTH(Tabla2[[#This Row],[FECHA CESE/BAJA]])=MONTH(TODAY()-30),YEAR(Tabla2[[#This Row],[FECHA CESE/BAJA]])=YEAR(TODAY())),MONTH(TODAY()-30)&amp;"-"&amp;YEAR(TODAY()),"Borrar")),"No aplica")</f>
        <v>No Aplica</v>
      </c>
      <c r="AD4443" t="str">
        <f>+IFERROR(IF(Tabla2[[#This Row],[FECHA INICIO DE LABORES EN OBRA]]="","No Aplica",IF(AND(MONTH(Tabla2[[#This Row],[FECHA INICIO DE LABORES EN OBRA]])=MONTH(TODAY()-30),YEAR(Tabla2[[#This Row],[FECHA INICIO DE LABORES EN OBRA]])=YEAR(TODAY())),MONTH(TODAY()-30)&amp;"-"&amp;YEAR(TODAY()),"No Aplica")),"No Aplica")</f>
        <v>No Aplica</v>
      </c>
    </row>
    <row r="4444" spans="1:30" x14ac:dyDescent="0.25">
      <c r="A4444" s="13"/>
      <c r="B4444" s="15"/>
      <c r="C4444" s="15"/>
      <c r="D4444" s="15"/>
      <c r="E4444" s="15"/>
      <c r="F4444" s="39"/>
      <c r="G4444" s="15"/>
      <c r="H4444" s="15"/>
      <c r="I4444" s="15"/>
      <c r="J4444" s="15"/>
      <c r="K4444" s="15"/>
      <c r="L4444" s="40"/>
      <c r="M4444" s="39"/>
      <c r="N4444" s="41"/>
      <c r="O4444" s="39"/>
      <c r="P4444" s="40"/>
      <c r="Q4444" s="40"/>
      <c r="R4444" s="40" t="str">
        <f>IFERROR(VLOOKUP(Tabla2[[#This Row],[CONTRATISTA PRNCIPAL]],Hoja1!$L$5:$M$9,2,FALSE),"CJV")</f>
        <v>CJV</v>
      </c>
      <c r="S4444" s="40" t="str">
        <f>IF(Tabla2[[#This Row],[EMPRESA]]=Tabla2[[#This Row],[CONTRATISTA PRNCIPAL]],"Principal","Secundaria")</f>
        <v>Principal</v>
      </c>
      <c r="T4444" s="42">
        <f>IFERROR(1/COUNTIF(Tabla2[CONTRATISTA PRNCIPAL],Tabla2[[#This Row],[CONTRATISTA PRNCIPAL]]),0)</f>
        <v>0</v>
      </c>
      <c r="U4444" s="43" t="str">
        <f>IF(((TODAY()-Tabla2[[#This Row],[FECHA NACIMIENTO]])/365)&lt;18,"Corregir", IF(((TODAY()-Tabla2[[#This Row],[FECHA NACIMIENTO]])/365)&gt;80, "Corregir",ROUNDDOWN(((TODAY()-Tabla2[[#This Row],[FECHA NACIMIENTO]])/365),0)))</f>
        <v>Corregir</v>
      </c>
      <c r="V44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4" s="44" t="str">
        <f>+IF(Tabla2[[#This Row],[Edad]]="Corregir","Corregir","Ok")</f>
        <v>Corregir</v>
      </c>
      <c r="X4444" s="42" t="str">
        <f>+IFERROR(VLOOKUP(Tabla2[[#This Row],[DISTRITO SEGÚN DNI]],Hoja1!$A$2:$B$32,2,FALSE),"No")</f>
        <v>No</v>
      </c>
      <c r="Y4444" s="42" t="str">
        <f>IF(OR(LOWER(Tabla2[[#This Row],[GENERO]])="masculino", LOWER(Tabla2[[#This Row],[GENERO]])="femenino"),"OK","Corregir")</f>
        <v>Corregir</v>
      </c>
      <c r="Z4444" s="42" t="str">
        <f>+IF(Tabla2[[#This Row],[Nro. DNI / CE]]="","Corregir",IF(LEN(Tabla2[[#This Row],[Nro. DNI / CE]])&gt;=8,"OK","Corregir"))</f>
        <v>Corregir</v>
      </c>
      <c r="AA4444" s="42">
        <f>COUNTIF(Tabla2[APELLIDOS Y NOMBRES],Tabla2[[#This Row],[APELLIDOS Y NOMBRES]])</f>
        <v>0</v>
      </c>
      <c r="AB4444" s="42">
        <f>IF(Tabla2[[#This Row],[Trabajador]]&gt;1,1/Tabla2[[#This Row],[Trabajador]],Tabla2[[#This Row],[Trabajador]])</f>
        <v>0</v>
      </c>
      <c r="AC4444" t="str">
        <f>+IFERROR(IF(Tabla2[[#This Row],[FECHA CESE/BAJA]]="","No Aplica",IF(AND(MONTH(Tabla2[[#This Row],[FECHA CESE/BAJA]])=MONTH(TODAY()-30),YEAR(Tabla2[[#This Row],[FECHA CESE/BAJA]])=YEAR(TODAY())),MONTH(TODAY()-30)&amp;"-"&amp;YEAR(TODAY()),"Borrar")),"No aplica")</f>
        <v>No Aplica</v>
      </c>
      <c r="AD4444" t="str">
        <f>+IFERROR(IF(Tabla2[[#This Row],[FECHA INICIO DE LABORES EN OBRA]]="","No Aplica",IF(AND(MONTH(Tabla2[[#This Row],[FECHA INICIO DE LABORES EN OBRA]])=MONTH(TODAY()-30),YEAR(Tabla2[[#This Row],[FECHA INICIO DE LABORES EN OBRA]])=YEAR(TODAY())),MONTH(TODAY()-30)&amp;"-"&amp;YEAR(TODAY()),"No Aplica")),"No Aplica")</f>
        <v>No Aplica</v>
      </c>
    </row>
    <row r="4445" spans="1:30" x14ac:dyDescent="0.25">
      <c r="A4445" s="13"/>
      <c r="B4445" s="15"/>
      <c r="C4445" s="15"/>
      <c r="D4445" s="15"/>
      <c r="E4445" s="15"/>
      <c r="F4445" s="39"/>
      <c r="G4445" s="15"/>
      <c r="H4445" s="15"/>
      <c r="I4445" s="15"/>
      <c r="J4445" s="15"/>
      <c r="K4445" s="15"/>
      <c r="L4445" s="40"/>
      <c r="M4445" s="39"/>
      <c r="N4445" s="41"/>
      <c r="O4445" s="39"/>
      <c r="P4445" s="40"/>
      <c r="Q4445" s="40"/>
      <c r="R4445" s="40" t="str">
        <f>IFERROR(VLOOKUP(Tabla2[[#This Row],[CONTRATISTA PRNCIPAL]],Hoja1!$L$5:$M$9,2,FALSE),"CJV")</f>
        <v>CJV</v>
      </c>
      <c r="S4445" s="40" t="str">
        <f>IF(Tabla2[[#This Row],[EMPRESA]]=Tabla2[[#This Row],[CONTRATISTA PRNCIPAL]],"Principal","Secundaria")</f>
        <v>Principal</v>
      </c>
      <c r="T4445" s="42">
        <f>IFERROR(1/COUNTIF(Tabla2[CONTRATISTA PRNCIPAL],Tabla2[[#This Row],[CONTRATISTA PRNCIPAL]]),0)</f>
        <v>0</v>
      </c>
      <c r="U4445" s="43" t="str">
        <f>IF(((TODAY()-Tabla2[[#This Row],[FECHA NACIMIENTO]])/365)&lt;18,"Corregir", IF(((TODAY()-Tabla2[[#This Row],[FECHA NACIMIENTO]])/365)&gt;80, "Corregir",ROUNDDOWN(((TODAY()-Tabla2[[#This Row],[FECHA NACIMIENTO]])/365),0)))</f>
        <v>Corregir</v>
      </c>
      <c r="V44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5" s="44" t="str">
        <f>+IF(Tabla2[[#This Row],[Edad]]="Corregir","Corregir","Ok")</f>
        <v>Corregir</v>
      </c>
      <c r="X4445" s="42" t="str">
        <f>+IFERROR(VLOOKUP(Tabla2[[#This Row],[DISTRITO SEGÚN DNI]],Hoja1!$A$2:$B$32,2,FALSE),"No")</f>
        <v>No</v>
      </c>
      <c r="Y4445" s="42" t="str">
        <f>IF(OR(LOWER(Tabla2[[#This Row],[GENERO]])="masculino", LOWER(Tabla2[[#This Row],[GENERO]])="femenino"),"OK","Corregir")</f>
        <v>Corregir</v>
      </c>
      <c r="Z4445" s="42" t="str">
        <f>+IF(Tabla2[[#This Row],[Nro. DNI / CE]]="","Corregir",IF(LEN(Tabla2[[#This Row],[Nro. DNI / CE]])&gt;=8,"OK","Corregir"))</f>
        <v>Corregir</v>
      </c>
      <c r="AA4445" s="42">
        <f>COUNTIF(Tabla2[APELLIDOS Y NOMBRES],Tabla2[[#This Row],[APELLIDOS Y NOMBRES]])</f>
        <v>0</v>
      </c>
      <c r="AB4445" s="42">
        <f>IF(Tabla2[[#This Row],[Trabajador]]&gt;1,1/Tabla2[[#This Row],[Trabajador]],Tabla2[[#This Row],[Trabajador]])</f>
        <v>0</v>
      </c>
      <c r="AC4445" t="str">
        <f>+IFERROR(IF(Tabla2[[#This Row],[FECHA CESE/BAJA]]="","No Aplica",IF(AND(MONTH(Tabla2[[#This Row],[FECHA CESE/BAJA]])=MONTH(TODAY()-30),YEAR(Tabla2[[#This Row],[FECHA CESE/BAJA]])=YEAR(TODAY())),MONTH(TODAY()-30)&amp;"-"&amp;YEAR(TODAY()),"Borrar")),"No aplica")</f>
        <v>No Aplica</v>
      </c>
      <c r="AD4445" t="str">
        <f>+IFERROR(IF(Tabla2[[#This Row],[FECHA INICIO DE LABORES EN OBRA]]="","No Aplica",IF(AND(MONTH(Tabla2[[#This Row],[FECHA INICIO DE LABORES EN OBRA]])=MONTH(TODAY()-30),YEAR(Tabla2[[#This Row],[FECHA INICIO DE LABORES EN OBRA]])=YEAR(TODAY())),MONTH(TODAY()-30)&amp;"-"&amp;YEAR(TODAY()),"No Aplica")),"No Aplica")</f>
        <v>No Aplica</v>
      </c>
    </row>
    <row r="4446" spans="1:30" x14ac:dyDescent="0.25">
      <c r="A4446" s="13"/>
      <c r="B4446" s="15"/>
      <c r="C4446" s="15"/>
      <c r="D4446" s="15"/>
      <c r="E4446" s="15"/>
      <c r="F4446" s="39"/>
      <c r="G4446" s="15"/>
      <c r="H4446" s="15"/>
      <c r="I4446" s="15"/>
      <c r="J4446" s="15"/>
      <c r="K4446" s="15"/>
      <c r="L4446" s="40"/>
      <c r="M4446" s="39"/>
      <c r="N4446" s="41"/>
      <c r="O4446" s="39"/>
      <c r="P4446" s="40"/>
      <c r="Q4446" s="40"/>
      <c r="R4446" s="40" t="str">
        <f>IFERROR(VLOOKUP(Tabla2[[#This Row],[CONTRATISTA PRNCIPAL]],Hoja1!$L$5:$M$9,2,FALSE),"CJV")</f>
        <v>CJV</v>
      </c>
      <c r="S4446" s="40" t="str">
        <f>IF(Tabla2[[#This Row],[EMPRESA]]=Tabla2[[#This Row],[CONTRATISTA PRNCIPAL]],"Principal","Secundaria")</f>
        <v>Principal</v>
      </c>
      <c r="T4446" s="42">
        <f>IFERROR(1/COUNTIF(Tabla2[CONTRATISTA PRNCIPAL],Tabla2[[#This Row],[CONTRATISTA PRNCIPAL]]),0)</f>
        <v>0</v>
      </c>
      <c r="U4446" s="43" t="str">
        <f>IF(((TODAY()-Tabla2[[#This Row],[FECHA NACIMIENTO]])/365)&lt;18,"Corregir", IF(((TODAY()-Tabla2[[#This Row],[FECHA NACIMIENTO]])/365)&gt;80, "Corregir",ROUNDDOWN(((TODAY()-Tabla2[[#This Row],[FECHA NACIMIENTO]])/365),0)))</f>
        <v>Corregir</v>
      </c>
      <c r="V44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6" s="44" t="str">
        <f>+IF(Tabla2[[#This Row],[Edad]]="Corregir","Corregir","Ok")</f>
        <v>Corregir</v>
      </c>
      <c r="X4446" s="42" t="str">
        <f>+IFERROR(VLOOKUP(Tabla2[[#This Row],[DISTRITO SEGÚN DNI]],Hoja1!$A$2:$B$32,2,FALSE),"No")</f>
        <v>No</v>
      </c>
      <c r="Y4446" s="42" t="str">
        <f>IF(OR(LOWER(Tabla2[[#This Row],[GENERO]])="masculino", LOWER(Tabla2[[#This Row],[GENERO]])="femenino"),"OK","Corregir")</f>
        <v>Corregir</v>
      </c>
      <c r="Z4446" s="42" t="str">
        <f>+IF(Tabla2[[#This Row],[Nro. DNI / CE]]="","Corregir",IF(LEN(Tabla2[[#This Row],[Nro. DNI / CE]])&gt;=8,"OK","Corregir"))</f>
        <v>Corregir</v>
      </c>
      <c r="AA4446" s="42">
        <f>COUNTIF(Tabla2[APELLIDOS Y NOMBRES],Tabla2[[#This Row],[APELLIDOS Y NOMBRES]])</f>
        <v>0</v>
      </c>
      <c r="AB4446" s="42">
        <f>IF(Tabla2[[#This Row],[Trabajador]]&gt;1,1/Tabla2[[#This Row],[Trabajador]],Tabla2[[#This Row],[Trabajador]])</f>
        <v>0</v>
      </c>
      <c r="AC4446" t="str">
        <f>+IFERROR(IF(Tabla2[[#This Row],[FECHA CESE/BAJA]]="","No Aplica",IF(AND(MONTH(Tabla2[[#This Row],[FECHA CESE/BAJA]])=MONTH(TODAY()-30),YEAR(Tabla2[[#This Row],[FECHA CESE/BAJA]])=YEAR(TODAY())),MONTH(TODAY()-30)&amp;"-"&amp;YEAR(TODAY()),"Borrar")),"No aplica")</f>
        <v>No Aplica</v>
      </c>
      <c r="AD4446" t="str">
        <f>+IFERROR(IF(Tabla2[[#This Row],[FECHA INICIO DE LABORES EN OBRA]]="","No Aplica",IF(AND(MONTH(Tabla2[[#This Row],[FECHA INICIO DE LABORES EN OBRA]])=MONTH(TODAY()-30),YEAR(Tabla2[[#This Row],[FECHA INICIO DE LABORES EN OBRA]])=YEAR(TODAY())),MONTH(TODAY()-30)&amp;"-"&amp;YEAR(TODAY()),"No Aplica")),"No Aplica")</f>
        <v>No Aplica</v>
      </c>
    </row>
    <row r="4447" spans="1:30" x14ac:dyDescent="0.25">
      <c r="A4447" s="13"/>
      <c r="B4447" s="15"/>
      <c r="C4447" s="15"/>
      <c r="D4447" s="15"/>
      <c r="E4447" s="15"/>
      <c r="F4447" s="39"/>
      <c r="G4447" s="15"/>
      <c r="H4447" s="15"/>
      <c r="I4447" s="15"/>
      <c r="J4447" s="15"/>
      <c r="K4447" s="15"/>
      <c r="L4447" s="40"/>
      <c r="M4447" s="39"/>
      <c r="N4447" s="41"/>
      <c r="O4447" s="39"/>
      <c r="P4447" s="40"/>
      <c r="Q4447" s="40"/>
      <c r="R4447" s="40" t="str">
        <f>IFERROR(VLOOKUP(Tabla2[[#This Row],[CONTRATISTA PRNCIPAL]],Hoja1!$L$5:$M$9,2,FALSE),"CJV")</f>
        <v>CJV</v>
      </c>
      <c r="S4447" s="40" t="str">
        <f>IF(Tabla2[[#This Row],[EMPRESA]]=Tabla2[[#This Row],[CONTRATISTA PRNCIPAL]],"Principal","Secundaria")</f>
        <v>Principal</v>
      </c>
      <c r="T4447" s="42">
        <f>IFERROR(1/COUNTIF(Tabla2[CONTRATISTA PRNCIPAL],Tabla2[[#This Row],[CONTRATISTA PRNCIPAL]]),0)</f>
        <v>0</v>
      </c>
      <c r="U4447" s="43" t="str">
        <f>IF(((TODAY()-Tabla2[[#This Row],[FECHA NACIMIENTO]])/365)&lt;18,"Corregir", IF(((TODAY()-Tabla2[[#This Row],[FECHA NACIMIENTO]])/365)&gt;80, "Corregir",ROUNDDOWN(((TODAY()-Tabla2[[#This Row],[FECHA NACIMIENTO]])/365),0)))</f>
        <v>Corregir</v>
      </c>
      <c r="V44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7" s="44" t="str">
        <f>+IF(Tabla2[[#This Row],[Edad]]="Corregir","Corregir","Ok")</f>
        <v>Corregir</v>
      </c>
      <c r="X4447" s="42" t="str">
        <f>+IFERROR(VLOOKUP(Tabla2[[#This Row],[DISTRITO SEGÚN DNI]],Hoja1!$A$2:$B$32,2,FALSE),"No")</f>
        <v>No</v>
      </c>
      <c r="Y4447" s="42" t="str">
        <f>IF(OR(LOWER(Tabla2[[#This Row],[GENERO]])="masculino", LOWER(Tabla2[[#This Row],[GENERO]])="femenino"),"OK","Corregir")</f>
        <v>Corregir</v>
      </c>
      <c r="Z4447" s="42" t="str">
        <f>+IF(Tabla2[[#This Row],[Nro. DNI / CE]]="","Corregir",IF(LEN(Tabla2[[#This Row],[Nro. DNI / CE]])&gt;=8,"OK","Corregir"))</f>
        <v>Corregir</v>
      </c>
      <c r="AA4447" s="42">
        <f>COUNTIF(Tabla2[APELLIDOS Y NOMBRES],Tabla2[[#This Row],[APELLIDOS Y NOMBRES]])</f>
        <v>0</v>
      </c>
      <c r="AB4447" s="42">
        <f>IF(Tabla2[[#This Row],[Trabajador]]&gt;1,1/Tabla2[[#This Row],[Trabajador]],Tabla2[[#This Row],[Trabajador]])</f>
        <v>0</v>
      </c>
      <c r="AC4447" t="str">
        <f>+IFERROR(IF(Tabla2[[#This Row],[FECHA CESE/BAJA]]="","No Aplica",IF(AND(MONTH(Tabla2[[#This Row],[FECHA CESE/BAJA]])=MONTH(TODAY()-30),YEAR(Tabla2[[#This Row],[FECHA CESE/BAJA]])=YEAR(TODAY())),MONTH(TODAY()-30)&amp;"-"&amp;YEAR(TODAY()),"Borrar")),"No aplica")</f>
        <v>No Aplica</v>
      </c>
      <c r="AD4447" t="str">
        <f>+IFERROR(IF(Tabla2[[#This Row],[FECHA INICIO DE LABORES EN OBRA]]="","No Aplica",IF(AND(MONTH(Tabla2[[#This Row],[FECHA INICIO DE LABORES EN OBRA]])=MONTH(TODAY()-30),YEAR(Tabla2[[#This Row],[FECHA INICIO DE LABORES EN OBRA]])=YEAR(TODAY())),MONTH(TODAY()-30)&amp;"-"&amp;YEAR(TODAY()),"No Aplica")),"No Aplica")</f>
        <v>No Aplica</v>
      </c>
    </row>
    <row r="4448" spans="1:30" x14ac:dyDescent="0.25">
      <c r="A4448" s="13"/>
      <c r="B4448" s="15"/>
      <c r="C4448" s="15"/>
      <c r="D4448" s="15"/>
      <c r="E4448" s="15"/>
      <c r="F4448" s="39"/>
      <c r="G4448" s="15"/>
      <c r="H4448" s="15"/>
      <c r="I4448" s="15"/>
      <c r="J4448" s="15"/>
      <c r="K4448" s="15"/>
      <c r="L4448" s="40"/>
      <c r="M4448" s="39"/>
      <c r="N4448" s="41"/>
      <c r="O4448" s="39"/>
      <c r="P4448" s="40"/>
      <c r="Q4448" s="40"/>
      <c r="R4448" s="40" t="str">
        <f>IFERROR(VLOOKUP(Tabla2[[#This Row],[CONTRATISTA PRNCIPAL]],Hoja1!$L$5:$M$9,2,FALSE),"CJV")</f>
        <v>CJV</v>
      </c>
      <c r="S4448" s="40" t="str">
        <f>IF(Tabla2[[#This Row],[EMPRESA]]=Tabla2[[#This Row],[CONTRATISTA PRNCIPAL]],"Principal","Secundaria")</f>
        <v>Principal</v>
      </c>
      <c r="T4448" s="42">
        <f>IFERROR(1/COUNTIF(Tabla2[CONTRATISTA PRNCIPAL],Tabla2[[#This Row],[CONTRATISTA PRNCIPAL]]),0)</f>
        <v>0</v>
      </c>
      <c r="U4448" s="43" t="str">
        <f>IF(((TODAY()-Tabla2[[#This Row],[FECHA NACIMIENTO]])/365)&lt;18,"Corregir", IF(((TODAY()-Tabla2[[#This Row],[FECHA NACIMIENTO]])/365)&gt;80, "Corregir",ROUNDDOWN(((TODAY()-Tabla2[[#This Row],[FECHA NACIMIENTO]])/365),0)))</f>
        <v>Corregir</v>
      </c>
      <c r="V44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8" s="44" t="str">
        <f>+IF(Tabla2[[#This Row],[Edad]]="Corregir","Corregir","Ok")</f>
        <v>Corregir</v>
      </c>
      <c r="X4448" s="42" t="str">
        <f>+IFERROR(VLOOKUP(Tabla2[[#This Row],[DISTRITO SEGÚN DNI]],Hoja1!$A$2:$B$32,2,FALSE),"No")</f>
        <v>No</v>
      </c>
      <c r="Y4448" s="42" t="str">
        <f>IF(OR(LOWER(Tabla2[[#This Row],[GENERO]])="masculino", LOWER(Tabla2[[#This Row],[GENERO]])="femenino"),"OK","Corregir")</f>
        <v>Corregir</v>
      </c>
      <c r="Z4448" s="42" t="str">
        <f>+IF(Tabla2[[#This Row],[Nro. DNI / CE]]="","Corregir",IF(LEN(Tabla2[[#This Row],[Nro. DNI / CE]])&gt;=8,"OK","Corregir"))</f>
        <v>Corregir</v>
      </c>
      <c r="AA4448" s="42">
        <f>COUNTIF(Tabla2[APELLIDOS Y NOMBRES],Tabla2[[#This Row],[APELLIDOS Y NOMBRES]])</f>
        <v>0</v>
      </c>
      <c r="AB4448" s="42">
        <f>IF(Tabla2[[#This Row],[Trabajador]]&gt;1,1/Tabla2[[#This Row],[Trabajador]],Tabla2[[#This Row],[Trabajador]])</f>
        <v>0</v>
      </c>
      <c r="AC4448" t="str">
        <f>+IFERROR(IF(Tabla2[[#This Row],[FECHA CESE/BAJA]]="","No Aplica",IF(AND(MONTH(Tabla2[[#This Row],[FECHA CESE/BAJA]])=MONTH(TODAY()-30),YEAR(Tabla2[[#This Row],[FECHA CESE/BAJA]])=YEAR(TODAY())),MONTH(TODAY()-30)&amp;"-"&amp;YEAR(TODAY()),"Borrar")),"No aplica")</f>
        <v>No Aplica</v>
      </c>
      <c r="AD4448" t="str">
        <f>+IFERROR(IF(Tabla2[[#This Row],[FECHA INICIO DE LABORES EN OBRA]]="","No Aplica",IF(AND(MONTH(Tabla2[[#This Row],[FECHA INICIO DE LABORES EN OBRA]])=MONTH(TODAY()-30),YEAR(Tabla2[[#This Row],[FECHA INICIO DE LABORES EN OBRA]])=YEAR(TODAY())),MONTH(TODAY()-30)&amp;"-"&amp;YEAR(TODAY()),"No Aplica")),"No Aplica")</f>
        <v>No Aplica</v>
      </c>
    </row>
    <row r="4449" spans="1:30" x14ac:dyDescent="0.25">
      <c r="A4449" s="13"/>
      <c r="B4449" s="15"/>
      <c r="C4449" s="15"/>
      <c r="D4449" s="15"/>
      <c r="E4449" s="15"/>
      <c r="F4449" s="39"/>
      <c r="G4449" s="15"/>
      <c r="H4449" s="15"/>
      <c r="I4449" s="15"/>
      <c r="J4449" s="15"/>
      <c r="K4449" s="15"/>
      <c r="L4449" s="40"/>
      <c r="M4449" s="39"/>
      <c r="N4449" s="41"/>
      <c r="O4449" s="39"/>
      <c r="P4449" s="40"/>
      <c r="Q4449" s="40"/>
      <c r="R4449" s="40" t="str">
        <f>IFERROR(VLOOKUP(Tabla2[[#This Row],[CONTRATISTA PRNCIPAL]],Hoja1!$L$5:$M$9,2,FALSE),"CJV")</f>
        <v>CJV</v>
      </c>
      <c r="S4449" s="40" t="str">
        <f>IF(Tabla2[[#This Row],[EMPRESA]]=Tabla2[[#This Row],[CONTRATISTA PRNCIPAL]],"Principal","Secundaria")</f>
        <v>Principal</v>
      </c>
      <c r="T4449" s="42">
        <f>IFERROR(1/COUNTIF(Tabla2[CONTRATISTA PRNCIPAL],Tabla2[[#This Row],[CONTRATISTA PRNCIPAL]]),0)</f>
        <v>0</v>
      </c>
      <c r="U4449" s="43" t="str">
        <f>IF(((TODAY()-Tabla2[[#This Row],[FECHA NACIMIENTO]])/365)&lt;18,"Corregir", IF(((TODAY()-Tabla2[[#This Row],[FECHA NACIMIENTO]])/365)&gt;80, "Corregir",ROUNDDOWN(((TODAY()-Tabla2[[#This Row],[FECHA NACIMIENTO]])/365),0)))</f>
        <v>Corregir</v>
      </c>
      <c r="V44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49" s="44" t="str">
        <f>+IF(Tabla2[[#This Row],[Edad]]="Corregir","Corregir","Ok")</f>
        <v>Corregir</v>
      </c>
      <c r="X4449" s="42" t="str">
        <f>+IFERROR(VLOOKUP(Tabla2[[#This Row],[DISTRITO SEGÚN DNI]],Hoja1!$A$2:$B$32,2,FALSE),"No")</f>
        <v>No</v>
      </c>
      <c r="Y4449" s="42" t="str">
        <f>IF(OR(LOWER(Tabla2[[#This Row],[GENERO]])="masculino", LOWER(Tabla2[[#This Row],[GENERO]])="femenino"),"OK","Corregir")</f>
        <v>Corregir</v>
      </c>
      <c r="Z4449" s="42" t="str">
        <f>+IF(Tabla2[[#This Row],[Nro. DNI / CE]]="","Corregir",IF(LEN(Tabla2[[#This Row],[Nro. DNI / CE]])&gt;=8,"OK","Corregir"))</f>
        <v>Corregir</v>
      </c>
      <c r="AA4449" s="42">
        <f>COUNTIF(Tabla2[APELLIDOS Y NOMBRES],Tabla2[[#This Row],[APELLIDOS Y NOMBRES]])</f>
        <v>0</v>
      </c>
      <c r="AB4449" s="42">
        <f>IF(Tabla2[[#This Row],[Trabajador]]&gt;1,1/Tabla2[[#This Row],[Trabajador]],Tabla2[[#This Row],[Trabajador]])</f>
        <v>0</v>
      </c>
      <c r="AC4449" t="str">
        <f>+IFERROR(IF(Tabla2[[#This Row],[FECHA CESE/BAJA]]="","No Aplica",IF(AND(MONTH(Tabla2[[#This Row],[FECHA CESE/BAJA]])=MONTH(TODAY()-30),YEAR(Tabla2[[#This Row],[FECHA CESE/BAJA]])=YEAR(TODAY())),MONTH(TODAY()-30)&amp;"-"&amp;YEAR(TODAY()),"Borrar")),"No aplica")</f>
        <v>No Aplica</v>
      </c>
      <c r="AD4449" t="str">
        <f>+IFERROR(IF(Tabla2[[#This Row],[FECHA INICIO DE LABORES EN OBRA]]="","No Aplica",IF(AND(MONTH(Tabla2[[#This Row],[FECHA INICIO DE LABORES EN OBRA]])=MONTH(TODAY()-30),YEAR(Tabla2[[#This Row],[FECHA INICIO DE LABORES EN OBRA]])=YEAR(TODAY())),MONTH(TODAY()-30)&amp;"-"&amp;YEAR(TODAY()),"No Aplica")),"No Aplica")</f>
        <v>No Aplica</v>
      </c>
    </row>
    <row r="4450" spans="1:30" x14ac:dyDescent="0.25">
      <c r="A4450" s="13"/>
      <c r="B4450" s="15"/>
      <c r="C4450" s="15"/>
      <c r="D4450" s="15"/>
      <c r="E4450" s="15"/>
      <c r="F4450" s="39"/>
      <c r="G4450" s="15"/>
      <c r="H4450" s="15"/>
      <c r="I4450" s="15"/>
      <c r="J4450" s="15"/>
      <c r="K4450" s="15"/>
      <c r="L4450" s="40"/>
      <c r="M4450" s="39"/>
      <c r="N4450" s="41"/>
      <c r="O4450" s="39"/>
      <c r="P4450" s="40"/>
      <c r="Q4450" s="40"/>
      <c r="R4450" s="40" t="str">
        <f>IFERROR(VLOOKUP(Tabla2[[#This Row],[CONTRATISTA PRNCIPAL]],Hoja1!$L$5:$M$9,2,FALSE),"CJV")</f>
        <v>CJV</v>
      </c>
      <c r="S4450" s="40" t="str">
        <f>IF(Tabla2[[#This Row],[EMPRESA]]=Tabla2[[#This Row],[CONTRATISTA PRNCIPAL]],"Principal","Secundaria")</f>
        <v>Principal</v>
      </c>
      <c r="T4450" s="42">
        <f>IFERROR(1/COUNTIF(Tabla2[CONTRATISTA PRNCIPAL],Tabla2[[#This Row],[CONTRATISTA PRNCIPAL]]),0)</f>
        <v>0</v>
      </c>
      <c r="U4450" s="43" t="str">
        <f>IF(((TODAY()-Tabla2[[#This Row],[FECHA NACIMIENTO]])/365)&lt;18,"Corregir", IF(((TODAY()-Tabla2[[#This Row],[FECHA NACIMIENTO]])/365)&gt;80, "Corregir",ROUNDDOWN(((TODAY()-Tabla2[[#This Row],[FECHA NACIMIENTO]])/365),0)))</f>
        <v>Corregir</v>
      </c>
      <c r="V44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0" s="44" t="str">
        <f>+IF(Tabla2[[#This Row],[Edad]]="Corregir","Corregir","Ok")</f>
        <v>Corregir</v>
      </c>
      <c r="X4450" s="42" t="str">
        <f>+IFERROR(VLOOKUP(Tabla2[[#This Row],[DISTRITO SEGÚN DNI]],Hoja1!$A$2:$B$32,2,FALSE),"No")</f>
        <v>No</v>
      </c>
      <c r="Y4450" s="42" t="str">
        <f>IF(OR(LOWER(Tabla2[[#This Row],[GENERO]])="masculino", LOWER(Tabla2[[#This Row],[GENERO]])="femenino"),"OK","Corregir")</f>
        <v>Corregir</v>
      </c>
      <c r="Z4450" s="42" t="str">
        <f>+IF(Tabla2[[#This Row],[Nro. DNI / CE]]="","Corregir",IF(LEN(Tabla2[[#This Row],[Nro. DNI / CE]])&gt;=8,"OK","Corregir"))</f>
        <v>Corregir</v>
      </c>
      <c r="AA4450" s="42">
        <f>COUNTIF(Tabla2[APELLIDOS Y NOMBRES],Tabla2[[#This Row],[APELLIDOS Y NOMBRES]])</f>
        <v>0</v>
      </c>
      <c r="AB4450" s="42">
        <f>IF(Tabla2[[#This Row],[Trabajador]]&gt;1,1/Tabla2[[#This Row],[Trabajador]],Tabla2[[#This Row],[Trabajador]])</f>
        <v>0</v>
      </c>
      <c r="AC4450" t="str">
        <f>+IFERROR(IF(Tabla2[[#This Row],[FECHA CESE/BAJA]]="","No Aplica",IF(AND(MONTH(Tabla2[[#This Row],[FECHA CESE/BAJA]])=MONTH(TODAY()-30),YEAR(Tabla2[[#This Row],[FECHA CESE/BAJA]])=YEAR(TODAY())),MONTH(TODAY()-30)&amp;"-"&amp;YEAR(TODAY()),"Borrar")),"No aplica")</f>
        <v>No Aplica</v>
      </c>
      <c r="AD4450" t="str">
        <f>+IFERROR(IF(Tabla2[[#This Row],[FECHA INICIO DE LABORES EN OBRA]]="","No Aplica",IF(AND(MONTH(Tabla2[[#This Row],[FECHA INICIO DE LABORES EN OBRA]])=MONTH(TODAY()-30),YEAR(Tabla2[[#This Row],[FECHA INICIO DE LABORES EN OBRA]])=YEAR(TODAY())),MONTH(TODAY()-30)&amp;"-"&amp;YEAR(TODAY()),"No Aplica")),"No Aplica")</f>
        <v>No Aplica</v>
      </c>
    </row>
    <row r="4451" spans="1:30" x14ac:dyDescent="0.25">
      <c r="A4451" s="13"/>
      <c r="B4451" s="15"/>
      <c r="C4451" s="15"/>
      <c r="D4451" s="15"/>
      <c r="E4451" s="15"/>
      <c r="F4451" s="39"/>
      <c r="G4451" s="15"/>
      <c r="H4451" s="15"/>
      <c r="I4451" s="15"/>
      <c r="J4451" s="15"/>
      <c r="K4451" s="15"/>
      <c r="L4451" s="40"/>
      <c r="M4451" s="39"/>
      <c r="N4451" s="41"/>
      <c r="O4451" s="39"/>
      <c r="P4451" s="40"/>
      <c r="Q4451" s="40"/>
      <c r="R4451" s="40" t="str">
        <f>IFERROR(VLOOKUP(Tabla2[[#This Row],[CONTRATISTA PRNCIPAL]],Hoja1!$L$5:$M$9,2,FALSE),"CJV")</f>
        <v>CJV</v>
      </c>
      <c r="S4451" s="40" t="str">
        <f>IF(Tabla2[[#This Row],[EMPRESA]]=Tabla2[[#This Row],[CONTRATISTA PRNCIPAL]],"Principal","Secundaria")</f>
        <v>Principal</v>
      </c>
      <c r="T4451" s="42">
        <f>IFERROR(1/COUNTIF(Tabla2[CONTRATISTA PRNCIPAL],Tabla2[[#This Row],[CONTRATISTA PRNCIPAL]]),0)</f>
        <v>0</v>
      </c>
      <c r="U4451" s="43" t="str">
        <f>IF(((TODAY()-Tabla2[[#This Row],[FECHA NACIMIENTO]])/365)&lt;18,"Corregir", IF(((TODAY()-Tabla2[[#This Row],[FECHA NACIMIENTO]])/365)&gt;80, "Corregir",ROUNDDOWN(((TODAY()-Tabla2[[#This Row],[FECHA NACIMIENTO]])/365),0)))</f>
        <v>Corregir</v>
      </c>
      <c r="V44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1" s="44" t="str">
        <f>+IF(Tabla2[[#This Row],[Edad]]="Corregir","Corregir","Ok")</f>
        <v>Corregir</v>
      </c>
      <c r="X4451" s="42" t="str">
        <f>+IFERROR(VLOOKUP(Tabla2[[#This Row],[DISTRITO SEGÚN DNI]],Hoja1!$A$2:$B$32,2,FALSE),"No")</f>
        <v>No</v>
      </c>
      <c r="Y4451" s="42" t="str">
        <f>IF(OR(LOWER(Tabla2[[#This Row],[GENERO]])="masculino", LOWER(Tabla2[[#This Row],[GENERO]])="femenino"),"OK","Corregir")</f>
        <v>Corregir</v>
      </c>
      <c r="Z4451" s="42" t="str">
        <f>+IF(Tabla2[[#This Row],[Nro. DNI / CE]]="","Corregir",IF(LEN(Tabla2[[#This Row],[Nro. DNI / CE]])&gt;=8,"OK","Corregir"))</f>
        <v>Corregir</v>
      </c>
      <c r="AA4451" s="42">
        <f>COUNTIF(Tabla2[APELLIDOS Y NOMBRES],Tabla2[[#This Row],[APELLIDOS Y NOMBRES]])</f>
        <v>0</v>
      </c>
      <c r="AB4451" s="42">
        <f>IF(Tabla2[[#This Row],[Trabajador]]&gt;1,1/Tabla2[[#This Row],[Trabajador]],Tabla2[[#This Row],[Trabajador]])</f>
        <v>0</v>
      </c>
      <c r="AC4451" t="str">
        <f>+IFERROR(IF(Tabla2[[#This Row],[FECHA CESE/BAJA]]="","No Aplica",IF(AND(MONTH(Tabla2[[#This Row],[FECHA CESE/BAJA]])=MONTH(TODAY()-30),YEAR(Tabla2[[#This Row],[FECHA CESE/BAJA]])=YEAR(TODAY())),MONTH(TODAY()-30)&amp;"-"&amp;YEAR(TODAY()),"Borrar")),"No aplica")</f>
        <v>No Aplica</v>
      </c>
      <c r="AD4451" t="str">
        <f>+IFERROR(IF(Tabla2[[#This Row],[FECHA INICIO DE LABORES EN OBRA]]="","No Aplica",IF(AND(MONTH(Tabla2[[#This Row],[FECHA INICIO DE LABORES EN OBRA]])=MONTH(TODAY()-30),YEAR(Tabla2[[#This Row],[FECHA INICIO DE LABORES EN OBRA]])=YEAR(TODAY())),MONTH(TODAY()-30)&amp;"-"&amp;YEAR(TODAY()),"No Aplica")),"No Aplica")</f>
        <v>No Aplica</v>
      </c>
    </row>
    <row r="4452" spans="1:30" x14ac:dyDescent="0.25">
      <c r="A4452" s="13"/>
      <c r="B4452" s="15"/>
      <c r="C4452" s="15"/>
      <c r="D4452" s="15"/>
      <c r="E4452" s="15"/>
      <c r="F4452" s="39"/>
      <c r="G4452" s="15"/>
      <c r="H4452" s="15"/>
      <c r="I4452" s="15"/>
      <c r="J4452" s="15"/>
      <c r="K4452" s="15"/>
      <c r="L4452" s="40"/>
      <c r="M4452" s="39"/>
      <c r="N4452" s="41"/>
      <c r="O4452" s="39"/>
      <c r="P4452" s="40"/>
      <c r="Q4452" s="40"/>
      <c r="R4452" s="40" t="str">
        <f>IFERROR(VLOOKUP(Tabla2[[#This Row],[CONTRATISTA PRNCIPAL]],Hoja1!$L$5:$M$9,2,FALSE),"CJV")</f>
        <v>CJV</v>
      </c>
      <c r="S4452" s="40" t="str">
        <f>IF(Tabla2[[#This Row],[EMPRESA]]=Tabla2[[#This Row],[CONTRATISTA PRNCIPAL]],"Principal","Secundaria")</f>
        <v>Principal</v>
      </c>
      <c r="T4452" s="42">
        <f>IFERROR(1/COUNTIF(Tabla2[CONTRATISTA PRNCIPAL],Tabla2[[#This Row],[CONTRATISTA PRNCIPAL]]),0)</f>
        <v>0</v>
      </c>
      <c r="U4452" s="43" t="str">
        <f>IF(((TODAY()-Tabla2[[#This Row],[FECHA NACIMIENTO]])/365)&lt;18,"Corregir", IF(((TODAY()-Tabla2[[#This Row],[FECHA NACIMIENTO]])/365)&gt;80, "Corregir",ROUNDDOWN(((TODAY()-Tabla2[[#This Row],[FECHA NACIMIENTO]])/365),0)))</f>
        <v>Corregir</v>
      </c>
      <c r="V44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2" s="44" t="str">
        <f>+IF(Tabla2[[#This Row],[Edad]]="Corregir","Corregir","Ok")</f>
        <v>Corregir</v>
      </c>
      <c r="X4452" s="42" t="str">
        <f>+IFERROR(VLOOKUP(Tabla2[[#This Row],[DISTRITO SEGÚN DNI]],Hoja1!$A$2:$B$32,2,FALSE),"No")</f>
        <v>No</v>
      </c>
      <c r="Y4452" s="42" t="str">
        <f>IF(OR(LOWER(Tabla2[[#This Row],[GENERO]])="masculino", LOWER(Tabla2[[#This Row],[GENERO]])="femenino"),"OK","Corregir")</f>
        <v>Corregir</v>
      </c>
      <c r="Z4452" s="42" t="str">
        <f>+IF(Tabla2[[#This Row],[Nro. DNI / CE]]="","Corregir",IF(LEN(Tabla2[[#This Row],[Nro. DNI / CE]])&gt;=8,"OK","Corregir"))</f>
        <v>Corregir</v>
      </c>
      <c r="AA4452" s="42">
        <f>COUNTIF(Tabla2[APELLIDOS Y NOMBRES],Tabla2[[#This Row],[APELLIDOS Y NOMBRES]])</f>
        <v>0</v>
      </c>
      <c r="AB4452" s="42">
        <f>IF(Tabla2[[#This Row],[Trabajador]]&gt;1,1/Tabla2[[#This Row],[Trabajador]],Tabla2[[#This Row],[Trabajador]])</f>
        <v>0</v>
      </c>
      <c r="AC4452" t="str">
        <f>+IFERROR(IF(Tabla2[[#This Row],[FECHA CESE/BAJA]]="","No Aplica",IF(AND(MONTH(Tabla2[[#This Row],[FECHA CESE/BAJA]])=MONTH(TODAY()-30),YEAR(Tabla2[[#This Row],[FECHA CESE/BAJA]])=YEAR(TODAY())),MONTH(TODAY()-30)&amp;"-"&amp;YEAR(TODAY()),"Borrar")),"No aplica")</f>
        <v>No Aplica</v>
      </c>
      <c r="AD4452" t="str">
        <f>+IFERROR(IF(Tabla2[[#This Row],[FECHA INICIO DE LABORES EN OBRA]]="","No Aplica",IF(AND(MONTH(Tabla2[[#This Row],[FECHA INICIO DE LABORES EN OBRA]])=MONTH(TODAY()-30),YEAR(Tabla2[[#This Row],[FECHA INICIO DE LABORES EN OBRA]])=YEAR(TODAY())),MONTH(TODAY()-30)&amp;"-"&amp;YEAR(TODAY()),"No Aplica")),"No Aplica")</f>
        <v>No Aplica</v>
      </c>
    </row>
    <row r="4453" spans="1:30" x14ac:dyDescent="0.25">
      <c r="A4453" s="13"/>
      <c r="B4453" s="15"/>
      <c r="C4453" s="15"/>
      <c r="D4453" s="15"/>
      <c r="E4453" s="15"/>
      <c r="F4453" s="39"/>
      <c r="G4453" s="15"/>
      <c r="H4453" s="15"/>
      <c r="I4453" s="15"/>
      <c r="J4453" s="15"/>
      <c r="K4453" s="15"/>
      <c r="L4453" s="40"/>
      <c r="M4453" s="39"/>
      <c r="N4453" s="41"/>
      <c r="O4453" s="39"/>
      <c r="P4453" s="40"/>
      <c r="Q4453" s="40"/>
      <c r="R4453" s="40" t="str">
        <f>IFERROR(VLOOKUP(Tabla2[[#This Row],[CONTRATISTA PRNCIPAL]],Hoja1!$L$5:$M$9,2,FALSE),"CJV")</f>
        <v>CJV</v>
      </c>
      <c r="S4453" s="40" t="str">
        <f>IF(Tabla2[[#This Row],[EMPRESA]]=Tabla2[[#This Row],[CONTRATISTA PRNCIPAL]],"Principal","Secundaria")</f>
        <v>Principal</v>
      </c>
      <c r="T4453" s="42">
        <f>IFERROR(1/COUNTIF(Tabla2[CONTRATISTA PRNCIPAL],Tabla2[[#This Row],[CONTRATISTA PRNCIPAL]]),0)</f>
        <v>0</v>
      </c>
      <c r="U4453" s="43" t="str">
        <f>IF(((TODAY()-Tabla2[[#This Row],[FECHA NACIMIENTO]])/365)&lt;18,"Corregir", IF(((TODAY()-Tabla2[[#This Row],[FECHA NACIMIENTO]])/365)&gt;80, "Corregir",ROUNDDOWN(((TODAY()-Tabla2[[#This Row],[FECHA NACIMIENTO]])/365),0)))</f>
        <v>Corregir</v>
      </c>
      <c r="V44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3" s="44" t="str">
        <f>+IF(Tabla2[[#This Row],[Edad]]="Corregir","Corregir","Ok")</f>
        <v>Corregir</v>
      </c>
      <c r="X4453" s="42" t="str">
        <f>+IFERROR(VLOOKUP(Tabla2[[#This Row],[DISTRITO SEGÚN DNI]],Hoja1!$A$2:$B$32,2,FALSE),"No")</f>
        <v>No</v>
      </c>
      <c r="Y4453" s="42" t="str">
        <f>IF(OR(LOWER(Tabla2[[#This Row],[GENERO]])="masculino", LOWER(Tabla2[[#This Row],[GENERO]])="femenino"),"OK","Corregir")</f>
        <v>Corregir</v>
      </c>
      <c r="Z4453" s="42" t="str">
        <f>+IF(Tabla2[[#This Row],[Nro. DNI / CE]]="","Corregir",IF(LEN(Tabla2[[#This Row],[Nro. DNI / CE]])&gt;=8,"OK","Corregir"))</f>
        <v>Corregir</v>
      </c>
      <c r="AA4453" s="42">
        <f>COUNTIF(Tabla2[APELLIDOS Y NOMBRES],Tabla2[[#This Row],[APELLIDOS Y NOMBRES]])</f>
        <v>0</v>
      </c>
      <c r="AB4453" s="42">
        <f>IF(Tabla2[[#This Row],[Trabajador]]&gt;1,1/Tabla2[[#This Row],[Trabajador]],Tabla2[[#This Row],[Trabajador]])</f>
        <v>0</v>
      </c>
      <c r="AC4453" t="str">
        <f>+IFERROR(IF(Tabla2[[#This Row],[FECHA CESE/BAJA]]="","No Aplica",IF(AND(MONTH(Tabla2[[#This Row],[FECHA CESE/BAJA]])=MONTH(TODAY()-30),YEAR(Tabla2[[#This Row],[FECHA CESE/BAJA]])=YEAR(TODAY())),MONTH(TODAY()-30)&amp;"-"&amp;YEAR(TODAY()),"Borrar")),"No aplica")</f>
        <v>No Aplica</v>
      </c>
      <c r="AD4453" t="str">
        <f>+IFERROR(IF(Tabla2[[#This Row],[FECHA INICIO DE LABORES EN OBRA]]="","No Aplica",IF(AND(MONTH(Tabla2[[#This Row],[FECHA INICIO DE LABORES EN OBRA]])=MONTH(TODAY()-30),YEAR(Tabla2[[#This Row],[FECHA INICIO DE LABORES EN OBRA]])=YEAR(TODAY())),MONTH(TODAY()-30)&amp;"-"&amp;YEAR(TODAY()),"No Aplica")),"No Aplica")</f>
        <v>No Aplica</v>
      </c>
    </row>
    <row r="4454" spans="1:30" x14ac:dyDescent="0.25">
      <c r="A4454" s="13"/>
      <c r="B4454" s="15"/>
      <c r="C4454" s="15"/>
      <c r="D4454" s="15"/>
      <c r="E4454" s="15"/>
      <c r="F4454" s="39"/>
      <c r="G4454" s="15"/>
      <c r="H4454" s="15"/>
      <c r="I4454" s="15"/>
      <c r="J4454" s="15"/>
      <c r="K4454" s="15"/>
      <c r="L4454" s="40"/>
      <c r="M4454" s="39"/>
      <c r="N4454" s="41"/>
      <c r="O4454" s="39"/>
      <c r="P4454" s="40"/>
      <c r="Q4454" s="40"/>
      <c r="R4454" s="40" t="str">
        <f>IFERROR(VLOOKUP(Tabla2[[#This Row],[CONTRATISTA PRNCIPAL]],Hoja1!$L$5:$M$9,2,FALSE),"CJV")</f>
        <v>CJV</v>
      </c>
      <c r="S4454" s="40" t="str">
        <f>IF(Tabla2[[#This Row],[EMPRESA]]=Tabla2[[#This Row],[CONTRATISTA PRNCIPAL]],"Principal","Secundaria")</f>
        <v>Principal</v>
      </c>
      <c r="T4454" s="42">
        <f>IFERROR(1/COUNTIF(Tabla2[CONTRATISTA PRNCIPAL],Tabla2[[#This Row],[CONTRATISTA PRNCIPAL]]),0)</f>
        <v>0</v>
      </c>
      <c r="U4454" s="43" t="str">
        <f>IF(((TODAY()-Tabla2[[#This Row],[FECHA NACIMIENTO]])/365)&lt;18,"Corregir", IF(((TODAY()-Tabla2[[#This Row],[FECHA NACIMIENTO]])/365)&gt;80, "Corregir",ROUNDDOWN(((TODAY()-Tabla2[[#This Row],[FECHA NACIMIENTO]])/365),0)))</f>
        <v>Corregir</v>
      </c>
      <c r="V44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4" s="44" t="str">
        <f>+IF(Tabla2[[#This Row],[Edad]]="Corregir","Corregir","Ok")</f>
        <v>Corregir</v>
      </c>
      <c r="X4454" s="42" t="str">
        <f>+IFERROR(VLOOKUP(Tabla2[[#This Row],[DISTRITO SEGÚN DNI]],Hoja1!$A$2:$B$32,2,FALSE),"No")</f>
        <v>No</v>
      </c>
      <c r="Y4454" s="42" t="str">
        <f>IF(OR(LOWER(Tabla2[[#This Row],[GENERO]])="masculino", LOWER(Tabla2[[#This Row],[GENERO]])="femenino"),"OK","Corregir")</f>
        <v>Corregir</v>
      </c>
      <c r="Z4454" s="42" t="str">
        <f>+IF(Tabla2[[#This Row],[Nro. DNI / CE]]="","Corregir",IF(LEN(Tabla2[[#This Row],[Nro. DNI / CE]])&gt;=8,"OK","Corregir"))</f>
        <v>Corregir</v>
      </c>
      <c r="AA4454" s="42">
        <f>COUNTIF(Tabla2[APELLIDOS Y NOMBRES],Tabla2[[#This Row],[APELLIDOS Y NOMBRES]])</f>
        <v>0</v>
      </c>
      <c r="AB4454" s="42">
        <f>IF(Tabla2[[#This Row],[Trabajador]]&gt;1,1/Tabla2[[#This Row],[Trabajador]],Tabla2[[#This Row],[Trabajador]])</f>
        <v>0</v>
      </c>
      <c r="AC4454" t="str">
        <f>+IFERROR(IF(Tabla2[[#This Row],[FECHA CESE/BAJA]]="","No Aplica",IF(AND(MONTH(Tabla2[[#This Row],[FECHA CESE/BAJA]])=MONTH(TODAY()-30),YEAR(Tabla2[[#This Row],[FECHA CESE/BAJA]])=YEAR(TODAY())),MONTH(TODAY()-30)&amp;"-"&amp;YEAR(TODAY()),"Borrar")),"No aplica")</f>
        <v>No Aplica</v>
      </c>
      <c r="AD4454" t="str">
        <f>+IFERROR(IF(Tabla2[[#This Row],[FECHA INICIO DE LABORES EN OBRA]]="","No Aplica",IF(AND(MONTH(Tabla2[[#This Row],[FECHA INICIO DE LABORES EN OBRA]])=MONTH(TODAY()-30),YEAR(Tabla2[[#This Row],[FECHA INICIO DE LABORES EN OBRA]])=YEAR(TODAY())),MONTH(TODAY()-30)&amp;"-"&amp;YEAR(TODAY()),"No Aplica")),"No Aplica")</f>
        <v>No Aplica</v>
      </c>
    </row>
    <row r="4455" spans="1:30" x14ac:dyDescent="0.25">
      <c r="A4455" s="13"/>
      <c r="B4455" s="15"/>
      <c r="C4455" s="15"/>
      <c r="D4455" s="15"/>
      <c r="E4455" s="15"/>
      <c r="F4455" s="39"/>
      <c r="G4455" s="15"/>
      <c r="H4455" s="15"/>
      <c r="I4455" s="15"/>
      <c r="J4455" s="15"/>
      <c r="K4455" s="15"/>
      <c r="L4455" s="40"/>
      <c r="M4455" s="39"/>
      <c r="N4455" s="41"/>
      <c r="O4455" s="39"/>
      <c r="P4455" s="40"/>
      <c r="Q4455" s="40"/>
      <c r="R4455" s="40" t="str">
        <f>IFERROR(VLOOKUP(Tabla2[[#This Row],[CONTRATISTA PRNCIPAL]],Hoja1!$L$5:$M$9,2,FALSE),"CJV")</f>
        <v>CJV</v>
      </c>
      <c r="S4455" s="40" t="str">
        <f>IF(Tabla2[[#This Row],[EMPRESA]]=Tabla2[[#This Row],[CONTRATISTA PRNCIPAL]],"Principal","Secundaria")</f>
        <v>Principal</v>
      </c>
      <c r="T4455" s="42">
        <f>IFERROR(1/COUNTIF(Tabla2[CONTRATISTA PRNCIPAL],Tabla2[[#This Row],[CONTRATISTA PRNCIPAL]]),0)</f>
        <v>0</v>
      </c>
      <c r="U4455" s="43" t="str">
        <f>IF(((TODAY()-Tabla2[[#This Row],[FECHA NACIMIENTO]])/365)&lt;18,"Corregir", IF(((TODAY()-Tabla2[[#This Row],[FECHA NACIMIENTO]])/365)&gt;80, "Corregir",ROUNDDOWN(((TODAY()-Tabla2[[#This Row],[FECHA NACIMIENTO]])/365),0)))</f>
        <v>Corregir</v>
      </c>
      <c r="V44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5" s="44" t="str">
        <f>+IF(Tabla2[[#This Row],[Edad]]="Corregir","Corregir","Ok")</f>
        <v>Corregir</v>
      </c>
      <c r="X4455" s="42" t="str">
        <f>+IFERROR(VLOOKUP(Tabla2[[#This Row],[DISTRITO SEGÚN DNI]],Hoja1!$A$2:$B$32,2,FALSE),"No")</f>
        <v>No</v>
      </c>
      <c r="Y4455" s="42" t="str">
        <f>IF(OR(LOWER(Tabla2[[#This Row],[GENERO]])="masculino", LOWER(Tabla2[[#This Row],[GENERO]])="femenino"),"OK","Corregir")</f>
        <v>Corregir</v>
      </c>
      <c r="Z4455" s="42" t="str">
        <f>+IF(Tabla2[[#This Row],[Nro. DNI / CE]]="","Corregir",IF(LEN(Tabla2[[#This Row],[Nro. DNI / CE]])&gt;=8,"OK","Corregir"))</f>
        <v>Corregir</v>
      </c>
      <c r="AA4455" s="42">
        <f>COUNTIF(Tabla2[APELLIDOS Y NOMBRES],Tabla2[[#This Row],[APELLIDOS Y NOMBRES]])</f>
        <v>0</v>
      </c>
      <c r="AB4455" s="42">
        <f>IF(Tabla2[[#This Row],[Trabajador]]&gt;1,1/Tabla2[[#This Row],[Trabajador]],Tabla2[[#This Row],[Trabajador]])</f>
        <v>0</v>
      </c>
      <c r="AC4455" t="str">
        <f>+IFERROR(IF(Tabla2[[#This Row],[FECHA CESE/BAJA]]="","No Aplica",IF(AND(MONTH(Tabla2[[#This Row],[FECHA CESE/BAJA]])=MONTH(TODAY()-30),YEAR(Tabla2[[#This Row],[FECHA CESE/BAJA]])=YEAR(TODAY())),MONTH(TODAY()-30)&amp;"-"&amp;YEAR(TODAY()),"Borrar")),"No aplica")</f>
        <v>No Aplica</v>
      </c>
      <c r="AD4455" t="str">
        <f>+IFERROR(IF(Tabla2[[#This Row],[FECHA INICIO DE LABORES EN OBRA]]="","No Aplica",IF(AND(MONTH(Tabla2[[#This Row],[FECHA INICIO DE LABORES EN OBRA]])=MONTH(TODAY()-30),YEAR(Tabla2[[#This Row],[FECHA INICIO DE LABORES EN OBRA]])=YEAR(TODAY())),MONTH(TODAY()-30)&amp;"-"&amp;YEAR(TODAY()),"No Aplica")),"No Aplica")</f>
        <v>No Aplica</v>
      </c>
    </row>
    <row r="4456" spans="1:30" x14ac:dyDescent="0.25">
      <c r="A4456" s="13"/>
      <c r="B4456" s="15"/>
      <c r="C4456" s="15"/>
      <c r="D4456" s="15"/>
      <c r="E4456" s="15"/>
      <c r="F4456" s="39"/>
      <c r="G4456" s="15"/>
      <c r="H4456" s="15"/>
      <c r="I4456" s="15"/>
      <c r="J4456" s="15"/>
      <c r="K4456" s="15"/>
      <c r="L4456" s="40"/>
      <c r="M4456" s="39"/>
      <c r="N4456" s="41"/>
      <c r="O4456" s="39"/>
      <c r="P4456" s="40"/>
      <c r="Q4456" s="40"/>
      <c r="R4456" s="40" t="str">
        <f>IFERROR(VLOOKUP(Tabla2[[#This Row],[CONTRATISTA PRNCIPAL]],Hoja1!$L$5:$M$9,2,FALSE),"CJV")</f>
        <v>CJV</v>
      </c>
      <c r="S4456" s="40" t="str">
        <f>IF(Tabla2[[#This Row],[EMPRESA]]=Tabla2[[#This Row],[CONTRATISTA PRNCIPAL]],"Principal","Secundaria")</f>
        <v>Principal</v>
      </c>
      <c r="T4456" s="42">
        <f>IFERROR(1/COUNTIF(Tabla2[CONTRATISTA PRNCIPAL],Tabla2[[#This Row],[CONTRATISTA PRNCIPAL]]),0)</f>
        <v>0</v>
      </c>
      <c r="U4456" s="43" t="str">
        <f>IF(((TODAY()-Tabla2[[#This Row],[FECHA NACIMIENTO]])/365)&lt;18,"Corregir", IF(((TODAY()-Tabla2[[#This Row],[FECHA NACIMIENTO]])/365)&gt;80, "Corregir",ROUNDDOWN(((TODAY()-Tabla2[[#This Row],[FECHA NACIMIENTO]])/365),0)))</f>
        <v>Corregir</v>
      </c>
      <c r="V44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6" s="44" t="str">
        <f>+IF(Tabla2[[#This Row],[Edad]]="Corregir","Corregir","Ok")</f>
        <v>Corregir</v>
      </c>
      <c r="X4456" s="42" t="str">
        <f>+IFERROR(VLOOKUP(Tabla2[[#This Row],[DISTRITO SEGÚN DNI]],Hoja1!$A$2:$B$32,2,FALSE),"No")</f>
        <v>No</v>
      </c>
      <c r="Y4456" s="42" t="str">
        <f>IF(OR(LOWER(Tabla2[[#This Row],[GENERO]])="masculino", LOWER(Tabla2[[#This Row],[GENERO]])="femenino"),"OK","Corregir")</f>
        <v>Corregir</v>
      </c>
      <c r="Z4456" s="42" t="str">
        <f>+IF(Tabla2[[#This Row],[Nro. DNI / CE]]="","Corregir",IF(LEN(Tabla2[[#This Row],[Nro. DNI / CE]])&gt;=8,"OK","Corregir"))</f>
        <v>Corregir</v>
      </c>
      <c r="AA4456" s="42">
        <f>COUNTIF(Tabla2[APELLIDOS Y NOMBRES],Tabla2[[#This Row],[APELLIDOS Y NOMBRES]])</f>
        <v>0</v>
      </c>
      <c r="AB4456" s="42">
        <f>IF(Tabla2[[#This Row],[Trabajador]]&gt;1,1/Tabla2[[#This Row],[Trabajador]],Tabla2[[#This Row],[Trabajador]])</f>
        <v>0</v>
      </c>
      <c r="AC4456" t="str">
        <f>+IFERROR(IF(Tabla2[[#This Row],[FECHA CESE/BAJA]]="","No Aplica",IF(AND(MONTH(Tabla2[[#This Row],[FECHA CESE/BAJA]])=MONTH(TODAY()-30),YEAR(Tabla2[[#This Row],[FECHA CESE/BAJA]])=YEAR(TODAY())),MONTH(TODAY()-30)&amp;"-"&amp;YEAR(TODAY()),"Borrar")),"No aplica")</f>
        <v>No Aplica</v>
      </c>
      <c r="AD4456" t="str">
        <f>+IFERROR(IF(Tabla2[[#This Row],[FECHA INICIO DE LABORES EN OBRA]]="","No Aplica",IF(AND(MONTH(Tabla2[[#This Row],[FECHA INICIO DE LABORES EN OBRA]])=MONTH(TODAY()-30),YEAR(Tabla2[[#This Row],[FECHA INICIO DE LABORES EN OBRA]])=YEAR(TODAY())),MONTH(TODAY()-30)&amp;"-"&amp;YEAR(TODAY()),"No Aplica")),"No Aplica")</f>
        <v>No Aplica</v>
      </c>
    </row>
    <row r="4457" spans="1:30" x14ac:dyDescent="0.25">
      <c r="A4457" s="13"/>
      <c r="B4457" s="15"/>
      <c r="C4457" s="15"/>
      <c r="D4457" s="15"/>
      <c r="E4457" s="15"/>
      <c r="F4457" s="39"/>
      <c r="G4457" s="15"/>
      <c r="H4457" s="15"/>
      <c r="I4457" s="15"/>
      <c r="J4457" s="15"/>
      <c r="K4457" s="15"/>
      <c r="L4457" s="40"/>
      <c r="M4457" s="39"/>
      <c r="N4457" s="41"/>
      <c r="O4457" s="39"/>
      <c r="P4457" s="40"/>
      <c r="Q4457" s="40"/>
      <c r="R4457" s="40" t="str">
        <f>IFERROR(VLOOKUP(Tabla2[[#This Row],[CONTRATISTA PRNCIPAL]],Hoja1!$L$5:$M$9,2,FALSE),"CJV")</f>
        <v>CJV</v>
      </c>
      <c r="S4457" s="40" t="str">
        <f>IF(Tabla2[[#This Row],[EMPRESA]]=Tabla2[[#This Row],[CONTRATISTA PRNCIPAL]],"Principal","Secundaria")</f>
        <v>Principal</v>
      </c>
      <c r="T4457" s="42">
        <f>IFERROR(1/COUNTIF(Tabla2[CONTRATISTA PRNCIPAL],Tabla2[[#This Row],[CONTRATISTA PRNCIPAL]]),0)</f>
        <v>0</v>
      </c>
      <c r="U4457" s="43" t="str">
        <f>IF(((TODAY()-Tabla2[[#This Row],[FECHA NACIMIENTO]])/365)&lt;18,"Corregir", IF(((TODAY()-Tabla2[[#This Row],[FECHA NACIMIENTO]])/365)&gt;80, "Corregir",ROUNDDOWN(((TODAY()-Tabla2[[#This Row],[FECHA NACIMIENTO]])/365),0)))</f>
        <v>Corregir</v>
      </c>
      <c r="V44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7" s="44" t="str">
        <f>+IF(Tabla2[[#This Row],[Edad]]="Corregir","Corregir","Ok")</f>
        <v>Corregir</v>
      </c>
      <c r="X4457" s="42" t="str">
        <f>+IFERROR(VLOOKUP(Tabla2[[#This Row],[DISTRITO SEGÚN DNI]],Hoja1!$A$2:$B$32,2,FALSE),"No")</f>
        <v>No</v>
      </c>
      <c r="Y4457" s="42" t="str">
        <f>IF(OR(LOWER(Tabla2[[#This Row],[GENERO]])="masculino", LOWER(Tabla2[[#This Row],[GENERO]])="femenino"),"OK","Corregir")</f>
        <v>Corregir</v>
      </c>
      <c r="Z4457" s="42" t="str">
        <f>+IF(Tabla2[[#This Row],[Nro. DNI / CE]]="","Corregir",IF(LEN(Tabla2[[#This Row],[Nro. DNI / CE]])&gt;=8,"OK","Corregir"))</f>
        <v>Corregir</v>
      </c>
      <c r="AA4457" s="42">
        <f>COUNTIF(Tabla2[APELLIDOS Y NOMBRES],Tabla2[[#This Row],[APELLIDOS Y NOMBRES]])</f>
        <v>0</v>
      </c>
      <c r="AB4457" s="42">
        <f>IF(Tabla2[[#This Row],[Trabajador]]&gt;1,1/Tabla2[[#This Row],[Trabajador]],Tabla2[[#This Row],[Trabajador]])</f>
        <v>0</v>
      </c>
      <c r="AC4457" t="str">
        <f>+IFERROR(IF(Tabla2[[#This Row],[FECHA CESE/BAJA]]="","No Aplica",IF(AND(MONTH(Tabla2[[#This Row],[FECHA CESE/BAJA]])=MONTH(TODAY()-30),YEAR(Tabla2[[#This Row],[FECHA CESE/BAJA]])=YEAR(TODAY())),MONTH(TODAY()-30)&amp;"-"&amp;YEAR(TODAY()),"Borrar")),"No aplica")</f>
        <v>No Aplica</v>
      </c>
      <c r="AD4457" t="str">
        <f>+IFERROR(IF(Tabla2[[#This Row],[FECHA INICIO DE LABORES EN OBRA]]="","No Aplica",IF(AND(MONTH(Tabla2[[#This Row],[FECHA INICIO DE LABORES EN OBRA]])=MONTH(TODAY()-30),YEAR(Tabla2[[#This Row],[FECHA INICIO DE LABORES EN OBRA]])=YEAR(TODAY())),MONTH(TODAY()-30)&amp;"-"&amp;YEAR(TODAY()),"No Aplica")),"No Aplica")</f>
        <v>No Aplica</v>
      </c>
    </row>
    <row r="4458" spans="1:30" x14ac:dyDescent="0.25">
      <c r="A4458" s="13"/>
      <c r="B4458" s="15"/>
      <c r="C4458" s="15"/>
      <c r="D4458" s="15"/>
      <c r="E4458" s="15"/>
      <c r="F4458" s="39"/>
      <c r="G4458" s="15"/>
      <c r="H4458" s="15"/>
      <c r="I4458" s="15"/>
      <c r="J4458" s="15"/>
      <c r="K4458" s="15"/>
      <c r="L4458" s="40"/>
      <c r="M4458" s="39"/>
      <c r="N4458" s="41"/>
      <c r="O4458" s="39"/>
      <c r="P4458" s="40"/>
      <c r="Q4458" s="40"/>
      <c r="R4458" s="40" t="str">
        <f>IFERROR(VLOOKUP(Tabla2[[#This Row],[CONTRATISTA PRNCIPAL]],Hoja1!$L$5:$M$9,2,FALSE),"CJV")</f>
        <v>CJV</v>
      </c>
      <c r="S4458" s="40" t="str">
        <f>IF(Tabla2[[#This Row],[EMPRESA]]=Tabla2[[#This Row],[CONTRATISTA PRNCIPAL]],"Principal","Secundaria")</f>
        <v>Principal</v>
      </c>
      <c r="T4458" s="42">
        <f>IFERROR(1/COUNTIF(Tabla2[CONTRATISTA PRNCIPAL],Tabla2[[#This Row],[CONTRATISTA PRNCIPAL]]),0)</f>
        <v>0</v>
      </c>
      <c r="U4458" s="43" t="str">
        <f>IF(((TODAY()-Tabla2[[#This Row],[FECHA NACIMIENTO]])/365)&lt;18,"Corregir", IF(((TODAY()-Tabla2[[#This Row],[FECHA NACIMIENTO]])/365)&gt;80, "Corregir",ROUNDDOWN(((TODAY()-Tabla2[[#This Row],[FECHA NACIMIENTO]])/365),0)))</f>
        <v>Corregir</v>
      </c>
      <c r="V44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8" s="44" t="str">
        <f>+IF(Tabla2[[#This Row],[Edad]]="Corregir","Corregir","Ok")</f>
        <v>Corregir</v>
      </c>
      <c r="X4458" s="42" t="str">
        <f>+IFERROR(VLOOKUP(Tabla2[[#This Row],[DISTRITO SEGÚN DNI]],Hoja1!$A$2:$B$32,2,FALSE),"No")</f>
        <v>No</v>
      </c>
      <c r="Y4458" s="42" t="str">
        <f>IF(OR(LOWER(Tabla2[[#This Row],[GENERO]])="masculino", LOWER(Tabla2[[#This Row],[GENERO]])="femenino"),"OK","Corregir")</f>
        <v>Corregir</v>
      </c>
      <c r="Z4458" s="42" t="str">
        <f>+IF(Tabla2[[#This Row],[Nro. DNI / CE]]="","Corregir",IF(LEN(Tabla2[[#This Row],[Nro. DNI / CE]])&gt;=8,"OK","Corregir"))</f>
        <v>Corregir</v>
      </c>
      <c r="AA4458" s="42">
        <f>COUNTIF(Tabla2[APELLIDOS Y NOMBRES],Tabla2[[#This Row],[APELLIDOS Y NOMBRES]])</f>
        <v>0</v>
      </c>
      <c r="AB4458" s="42">
        <f>IF(Tabla2[[#This Row],[Trabajador]]&gt;1,1/Tabla2[[#This Row],[Trabajador]],Tabla2[[#This Row],[Trabajador]])</f>
        <v>0</v>
      </c>
      <c r="AC4458" t="str">
        <f>+IFERROR(IF(Tabla2[[#This Row],[FECHA CESE/BAJA]]="","No Aplica",IF(AND(MONTH(Tabla2[[#This Row],[FECHA CESE/BAJA]])=MONTH(TODAY()-30),YEAR(Tabla2[[#This Row],[FECHA CESE/BAJA]])=YEAR(TODAY())),MONTH(TODAY()-30)&amp;"-"&amp;YEAR(TODAY()),"Borrar")),"No aplica")</f>
        <v>No Aplica</v>
      </c>
      <c r="AD4458" t="str">
        <f>+IFERROR(IF(Tabla2[[#This Row],[FECHA INICIO DE LABORES EN OBRA]]="","No Aplica",IF(AND(MONTH(Tabla2[[#This Row],[FECHA INICIO DE LABORES EN OBRA]])=MONTH(TODAY()-30),YEAR(Tabla2[[#This Row],[FECHA INICIO DE LABORES EN OBRA]])=YEAR(TODAY())),MONTH(TODAY()-30)&amp;"-"&amp;YEAR(TODAY()),"No Aplica")),"No Aplica")</f>
        <v>No Aplica</v>
      </c>
    </row>
    <row r="4459" spans="1:30" x14ac:dyDescent="0.25">
      <c r="A4459" s="13"/>
      <c r="B4459" s="15"/>
      <c r="C4459" s="15"/>
      <c r="D4459" s="15"/>
      <c r="E4459" s="15"/>
      <c r="F4459" s="39"/>
      <c r="G4459" s="15"/>
      <c r="H4459" s="15"/>
      <c r="I4459" s="15"/>
      <c r="J4459" s="15"/>
      <c r="K4459" s="15"/>
      <c r="L4459" s="40"/>
      <c r="M4459" s="39"/>
      <c r="N4459" s="41"/>
      <c r="O4459" s="39"/>
      <c r="P4459" s="40"/>
      <c r="Q4459" s="40"/>
      <c r="R4459" s="40" t="str">
        <f>IFERROR(VLOOKUP(Tabla2[[#This Row],[CONTRATISTA PRNCIPAL]],Hoja1!$L$5:$M$9,2,FALSE),"CJV")</f>
        <v>CJV</v>
      </c>
      <c r="S4459" s="40" t="str">
        <f>IF(Tabla2[[#This Row],[EMPRESA]]=Tabla2[[#This Row],[CONTRATISTA PRNCIPAL]],"Principal","Secundaria")</f>
        <v>Principal</v>
      </c>
      <c r="T4459" s="42">
        <f>IFERROR(1/COUNTIF(Tabla2[CONTRATISTA PRNCIPAL],Tabla2[[#This Row],[CONTRATISTA PRNCIPAL]]),0)</f>
        <v>0</v>
      </c>
      <c r="U4459" s="43" t="str">
        <f>IF(((TODAY()-Tabla2[[#This Row],[FECHA NACIMIENTO]])/365)&lt;18,"Corregir", IF(((TODAY()-Tabla2[[#This Row],[FECHA NACIMIENTO]])/365)&gt;80, "Corregir",ROUNDDOWN(((TODAY()-Tabla2[[#This Row],[FECHA NACIMIENTO]])/365),0)))</f>
        <v>Corregir</v>
      </c>
      <c r="V44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59" s="44" t="str">
        <f>+IF(Tabla2[[#This Row],[Edad]]="Corregir","Corregir","Ok")</f>
        <v>Corregir</v>
      </c>
      <c r="X4459" s="42" t="str">
        <f>+IFERROR(VLOOKUP(Tabla2[[#This Row],[DISTRITO SEGÚN DNI]],Hoja1!$A$2:$B$32,2,FALSE),"No")</f>
        <v>No</v>
      </c>
      <c r="Y4459" s="42" t="str">
        <f>IF(OR(LOWER(Tabla2[[#This Row],[GENERO]])="masculino", LOWER(Tabla2[[#This Row],[GENERO]])="femenino"),"OK","Corregir")</f>
        <v>Corregir</v>
      </c>
      <c r="Z4459" s="42" t="str">
        <f>+IF(Tabla2[[#This Row],[Nro. DNI / CE]]="","Corregir",IF(LEN(Tabla2[[#This Row],[Nro. DNI / CE]])&gt;=8,"OK","Corregir"))</f>
        <v>Corregir</v>
      </c>
      <c r="AA4459" s="42">
        <f>COUNTIF(Tabla2[APELLIDOS Y NOMBRES],Tabla2[[#This Row],[APELLIDOS Y NOMBRES]])</f>
        <v>0</v>
      </c>
      <c r="AB4459" s="42">
        <f>IF(Tabla2[[#This Row],[Trabajador]]&gt;1,1/Tabla2[[#This Row],[Trabajador]],Tabla2[[#This Row],[Trabajador]])</f>
        <v>0</v>
      </c>
      <c r="AC4459" t="str">
        <f>+IFERROR(IF(Tabla2[[#This Row],[FECHA CESE/BAJA]]="","No Aplica",IF(AND(MONTH(Tabla2[[#This Row],[FECHA CESE/BAJA]])=MONTH(TODAY()-30),YEAR(Tabla2[[#This Row],[FECHA CESE/BAJA]])=YEAR(TODAY())),MONTH(TODAY()-30)&amp;"-"&amp;YEAR(TODAY()),"Borrar")),"No aplica")</f>
        <v>No Aplica</v>
      </c>
      <c r="AD4459" t="str">
        <f>+IFERROR(IF(Tabla2[[#This Row],[FECHA INICIO DE LABORES EN OBRA]]="","No Aplica",IF(AND(MONTH(Tabla2[[#This Row],[FECHA INICIO DE LABORES EN OBRA]])=MONTH(TODAY()-30),YEAR(Tabla2[[#This Row],[FECHA INICIO DE LABORES EN OBRA]])=YEAR(TODAY())),MONTH(TODAY()-30)&amp;"-"&amp;YEAR(TODAY()),"No Aplica")),"No Aplica")</f>
        <v>No Aplica</v>
      </c>
    </row>
    <row r="4460" spans="1:30" x14ac:dyDescent="0.25">
      <c r="A4460" s="13"/>
      <c r="B4460" s="15"/>
      <c r="C4460" s="15"/>
      <c r="D4460" s="15"/>
      <c r="E4460" s="15"/>
      <c r="F4460" s="39"/>
      <c r="G4460" s="15"/>
      <c r="H4460" s="15"/>
      <c r="I4460" s="15"/>
      <c r="J4460" s="15"/>
      <c r="K4460" s="15"/>
      <c r="L4460" s="40"/>
      <c r="M4460" s="39"/>
      <c r="N4460" s="41"/>
      <c r="O4460" s="39"/>
      <c r="P4460" s="40"/>
      <c r="Q4460" s="40"/>
      <c r="R4460" s="40" t="str">
        <f>IFERROR(VLOOKUP(Tabla2[[#This Row],[CONTRATISTA PRNCIPAL]],Hoja1!$L$5:$M$9,2,FALSE),"CJV")</f>
        <v>CJV</v>
      </c>
      <c r="S4460" s="40" t="str">
        <f>IF(Tabla2[[#This Row],[EMPRESA]]=Tabla2[[#This Row],[CONTRATISTA PRNCIPAL]],"Principal","Secundaria")</f>
        <v>Principal</v>
      </c>
      <c r="T4460" s="42">
        <f>IFERROR(1/COUNTIF(Tabla2[CONTRATISTA PRNCIPAL],Tabla2[[#This Row],[CONTRATISTA PRNCIPAL]]),0)</f>
        <v>0</v>
      </c>
      <c r="U4460" s="43" t="str">
        <f>IF(((TODAY()-Tabla2[[#This Row],[FECHA NACIMIENTO]])/365)&lt;18,"Corregir", IF(((TODAY()-Tabla2[[#This Row],[FECHA NACIMIENTO]])/365)&gt;80, "Corregir",ROUNDDOWN(((TODAY()-Tabla2[[#This Row],[FECHA NACIMIENTO]])/365),0)))</f>
        <v>Corregir</v>
      </c>
      <c r="V44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0" s="44" t="str">
        <f>+IF(Tabla2[[#This Row],[Edad]]="Corregir","Corregir","Ok")</f>
        <v>Corregir</v>
      </c>
      <c r="X4460" s="42" t="str">
        <f>+IFERROR(VLOOKUP(Tabla2[[#This Row],[DISTRITO SEGÚN DNI]],Hoja1!$A$2:$B$32,2,FALSE),"No")</f>
        <v>No</v>
      </c>
      <c r="Y4460" s="42" t="str">
        <f>IF(OR(LOWER(Tabla2[[#This Row],[GENERO]])="masculino", LOWER(Tabla2[[#This Row],[GENERO]])="femenino"),"OK","Corregir")</f>
        <v>Corregir</v>
      </c>
      <c r="Z4460" s="42" t="str">
        <f>+IF(Tabla2[[#This Row],[Nro. DNI / CE]]="","Corregir",IF(LEN(Tabla2[[#This Row],[Nro. DNI / CE]])&gt;=8,"OK","Corregir"))</f>
        <v>Corregir</v>
      </c>
      <c r="AA4460" s="42">
        <f>COUNTIF(Tabla2[APELLIDOS Y NOMBRES],Tabla2[[#This Row],[APELLIDOS Y NOMBRES]])</f>
        <v>0</v>
      </c>
      <c r="AB4460" s="42">
        <f>IF(Tabla2[[#This Row],[Trabajador]]&gt;1,1/Tabla2[[#This Row],[Trabajador]],Tabla2[[#This Row],[Trabajador]])</f>
        <v>0</v>
      </c>
      <c r="AC4460" t="str">
        <f>+IFERROR(IF(Tabla2[[#This Row],[FECHA CESE/BAJA]]="","No Aplica",IF(AND(MONTH(Tabla2[[#This Row],[FECHA CESE/BAJA]])=MONTH(TODAY()-30),YEAR(Tabla2[[#This Row],[FECHA CESE/BAJA]])=YEAR(TODAY())),MONTH(TODAY()-30)&amp;"-"&amp;YEAR(TODAY()),"Borrar")),"No aplica")</f>
        <v>No Aplica</v>
      </c>
      <c r="AD4460" t="str">
        <f>+IFERROR(IF(Tabla2[[#This Row],[FECHA INICIO DE LABORES EN OBRA]]="","No Aplica",IF(AND(MONTH(Tabla2[[#This Row],[FECHA INICIO DE LABORES EN OBRA]])=MONTH(TODAY()-30),YEAR(Tabla2[[#This Row],[FECHA INICIO DE LABORES EN OBRA]])=YEAR(TODAY())),MONTH(TODAY()-30)&amp;"-"&amp;YEAR(TODAY()),"No Aplica")),"No Aplica")</f>
        <v>No Aplica</v>
      </c>
    </row>
    <row r="4461" spans="1:30" x14ac:dyDescent="0.25">
      <c r="A4461" s="13"/>
      <c r="B4461" s="15"/>
      <c r="C4461" s="15"/>
      <c r="D4461" s="15"/>
      <c r="E4461" s="15"/>
      <c r="F4461" s="39"/>
      <c r="G4461" s="15"/>
      <c r="H4461" s="15"/>
      <c r="I4461" s="15"/>
      <c r="J4461" s="15"/>
      <c r="K4461" s="15"/>
      <c r="L4461" s="40"/>
      <c r="M4461" s="39"/>
      <c r="N4461" s="41"/>
      <c r="O4461" s="39"/>
      <c r="P4461" s="40"/>
      <c r="Q4461" s="40"/>
      <c r="R4461" s="40" t="str">
        <f>IFERROR(VLOOKUP(Tabla2[[#This Row],[CONTRATISTA PRNCIPAL]],Hoja1!$L$5:$M$9,2,FALSE),"CJV")</f>
        <v>CJV</v>
      </c>
      <c r="S4461" s="40" t="str">
        <f>IF(Tabla2[[#This Row],[EMPRESA]]=Tabla2[[#This Row],[CONTRATISTA PRNCIPAL]],"Principal","Secundaria")</f>
        <v>Principal</v>
      </c>
      <c r="T4461" s="42">
        <f>IFERROR(1/COUNTIF(Tabla2[CONTRATISTA PRNCIPAL],Tabla2[[#This Row],[CONTRATISTA PRNCIPAL]]),0)</f>
        <v>0</v>
      </c>
      <c r="U4461" s="43" t="str">
        <f>IF(((TODAY()-Tabla2[[#This Row],[FECHA NACIMIENTO]])/365)&lt;18,"Corregir", IF(((TODAY()-Tabla2[[#This Row],[FECHA NACIMIENTO]])/365)&gt;80, "Corregir",ROUNDDOWN(((TODAY()-Tabla2[[#This Row],[FECHA NACIMIENTO]])/365),0)))</f>
        <v>Corregir</v>
      </c>
      <c r="V44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1" s="44" t="str">
        <f>+IF(Tabla2[[#This Row],[Edad]]="Corregir","Corregir","Ok")</f>
        <v>Corregir</v>
      </c>
      <c r="X4461" s="42" t="str">
        <f>+IFERROR(VLOOKUP(Tabla2[[#This Row],[DISTRITO SEGÚN DNI]],Hoja1!$A$2:$B$32,2,FALSE),"No")</f>
        <v>No</v>
      </c>
      <c r="Y4461" s="42" t="str">
        <f>IF(OR(LOWER(Tabla2[[#This Row],[GENERO]])="masculino", LOWER(Tabla2[[#This Row],[GENERO]])="femenino"),"OK","Corregir")</f>
        <v>Corregir</v>
      </c>
      <c r="Z4461" s="42" t="str">
        <f>+IF(Tabla2[[#This Row],[Nro. DNI / CE]]="","Corregir",IF(LEN(Tabla2[[#This Row],[Nro. DNI / CE]])&gt;=8,"OK","Corregir"))</f>
        <v>Corregir</v>
      </c>
      <c r="AA4461" s="42">
        <f>COUNTIF(Tabla2[APELLIDOS Y NOMBRES],Tabla2[[#This Row],[APELLIDOS Y NOMBRES]])</f>
        <v>0</v>
      </c>
      <c r="AB4461" s="42">
        <f>IF(Tabla2[[#This Row],[Trabajador]]&gt;1,1/Tabla2[[#This Row],[Trabajador]],Tabla2[[#This Row],[Trabajador]])</f>
        <v>0</v>
      </c>
      <c r="AC4461" t="str">
        <f>+IFERROR(IF(Tabla2[[#This Row],[FECHA CESE/BAJA]]="","No Aplica",IF(AND(MONTH(Tabla2[[#This Row],[FECHA CESE/BAJA]])=MONTH(TODAY()-30),YEAR(Tabla2[[#This Row],[FECHA CESE/BAJA]])=YEAR(TODAY())),MONTH(TODAY()-30)&amp;"-"&amp;YEAR(TODAY()),"Borrar")),"No aplica")</f>
        <v>No Aplica</v>
      </c>
      <c r="AD4461" t="str">
        <f>+IFERROR(IF(Tabla2[[#This Row],[FECHA INICIO DE LABORES EN OBRA]]="","No Aplica",IF(AND(MONTH(Tabla2[[#This Row],[FECHA INICIO DE LABORES EN OBRA]])=MONTH(TODAY()-30),YEAR(Tabla2[[#This Row],[FECHA INICIO DE LABORES EN OBRA]])=YEAR(TODAY())),MONTH(TODAY()-30)&amp;"-"&amp;YEAR(TODAY()),"No Aplica")),"No Aplica")</f>
        <v>No Aplica</v>
      </c>
    </row>
    <row r="4462" spans="1:30" x14ac:dyDescent="0.25">
      <c r="A4462" s="13"/>
      <c r="B4462" s="15"/>
      <c r="C4462" s="15"/>
      <c r="D4462" s="15"/>
      <c r="E4462" s="15"/>
      <c r="F4462" s="39"/>
      <c r="G4462" s="15"/>
      <c r="H4462" s="15"/>
      <c r="I4462" s="15"/>
      <c r="J4462" s="15"/>
      <c r="K4462" s="15"/>
      <c r="L4462" s="40"/>
      <c r="M4462" s="39"/>
      <c r="N4462" s="41"/>
      <c r="O4462" s="39"/>
      <c r="P4462" s="40"/>
      <c r="Q4462" s="40"/>
      <c r="R4462" s="40" t="str">
        <f>IFERROR(VLOOKUP(Tabla2[[#This Row],[CONTRATISTA PRNCIPAL]],Hoja1!$L$5:$M$9,2,FALSE),"CJV")</f>
        <v>CJV</v>
      </c>
      <c r="S4462" s="40" t="str">
        <f>IF(Tabla2[[#This Row],[EMPRESA]]=Tabla2[[#This Row],[CONTRATISTA PRNCIPAL]],"Principal","Secundaria")</f>
        <v>Principal</v>
      </c>
      <c r="T4462" s="42">
        <f>IFERROR(1/COUNTIF(Tabla2[CONTRATISTA PRNCIPAL],Tabla2[[#This Row],[CONTRATISTA PRNCIPAL]]),0)</f>
        <v>0</v>
      </c>
      <c r="U4462" s="43" t="str">
        <f>IF(((TODAY()-Tabla2[[#This Row],[FECHA NACIMIENTO]])/365)&lt;18,"Corregir", IF(((TODAY()-Tabla2[[#This Row],[FECHA NACIMIENTO]])/365)&gt;80, "Corregir",ROUNDDOWN(((TODAY()-Tabla2[[#This Row],[FECHA NACIMIENTO]])/365),0)))</f>
        <v>Corregir</v>
      </c>
      <c r="V44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2" s="44" t="str">
        <f>+IF(Tabla2[[#This Row],[Edad]]="Corregir","Corregir","Ok")</f>
        <v>Corregir</v>
      </c>
      <c r="X4462" s="42" t="str">
        <f>+IFERROR(VLOOKUP(Tabla2[[#This Row],[DISTRITO SEGÚN DNI]],Hoja1!$A$2:$B$32,2,FALSE),"No")</f>
        <v>No</v>
      </c>
      <c r="Y4462" s="42" t="str">
        <f>IF(OR(LOWER(Tabla2[[#This Row],[GENERO]])="masculino", LOWER(Tabla2[[#This Row],[GENERO]])="femenino"),"OK","Corregir")</f>
        <v>Corregir</v>
      </c>
      <c r="Z4462" s="42" t="str">
        <f>+IF(Tabla2[[#This Row],[Nro. DNI / CE]]="","Corregir",IF(LEN(Tabla2[[#This Row],[Nro. DNI / CE]])&gt;=8,"OK","Corregir"))</f>
        <v>Corregir</v>
      </c>
      <c r="AA4462" s="42">
        <f>COUNTIF(Tabla2[APELLIDOS Y NOMBRES],Tabla2[[#This Row],[APELLIDOS Y NOMBRES]])</f>
        <v>0</v>
      </c>
      <c r="AB4462" s="42">
        <f>IF(Tabla2[[#This Row],[Trabajador]]&gt;1,1/Tabla2[[#This Row],[Trabajador]],Tabla2[[#This Row],[Trabajador]])</f>
        <v>0</v>
      </c>
      <c r="AC4462" t="str">
        <f>+IFERROR(IF(Tabla2[[#This Row],[FECHA CESE/BAJA]]="","No Aplica",IF(AND(MONTH(Tabla2[[#This Row],[FECHA CESE/BAJA]])=MONTH(TODAY()-30),YEAR(Tabla2[[#This Row],[FECHA CESE/BAJA]])=YEAR(TODAY())),MONTH(TODAY()-30)&amp;"-"&amp;YEAR(TODAY()),"Borrar")),"No aplica")</f>
        <v>No Aplica</v>
      </c>
      <c r="AD4462" t="str">
        <f>+IFERROR(IF(Tabla2[[#This Row],[FECHA INICIO DE LABORES EN OBRA]]="","No Aplica",IF(AND(MONTH(Tabla2[[#This Row],[FECHA INICIO DE LABORES EN OBRA]])=MONTH(TODAY()-30),YEAR(Tabla2[[#This Row],[FECHA INICIO DE LABORES EN OBRA]])=YEAR(TODAY())),MONTH(TODAY()-30)&amp;"-"&amp;YEAR(TODAY()),"No Aplica")),"No Aplica")</f>
        <v>No Aplica</v>
      </c>
    </row>
    <row r="4463" spans="1:30" x14ac:dyDescent="0.25">
      <c r="A4463" s="13"/>
      <c r="B4463" s="15"/>
      <c r="C4463" s="15"/>
      <c r="D4463" s="15"/>
      <c r="E4463" s="15"/>
      <c r="F4463" s="39"/>
      <c r="G4463" s="15"/>
      <c r="H4463" s="15"/>
      <c r="I4463" s="15"/>
      <c r="J4463" s="15"/>
      <c r="K4463" s="15"/>
      <c r="L4463" s="40"/>
      <c r="M4463" s="39"/>
      <c r="N4463" s="41"/>
      <c r="O4463" s="39"/>
      <c r="P4463" s="40"/>
      <c r="Q4463" s="40"/>
      <c r="R4463" s="40" t="str">
        <f>IFERROR(VLOOKUP(Tabla2[[#This Row],[CONTRATISTA PRNCIPAL]],Hoja1!$L$5:$M$9,2,FALSE),"CJV")</f>
        <v>CJV</v>
      </c>
      <c r="S4463" s="40" t="str">
        <f>IF(Tabla2[[#This Row],[EMPRESA]]=Tabla2[[#This Row],[CONTRATISTA PRNCIPAL]],"Principal","Secundaria")</f>
        <v>Principal</v>
      </c>
      <c r="T4463" s="42">
        <f>IFERROR(1/COUNTIF(Tabla2[CONTRATISTA PRNCIPAL],Tabla2[[#This Row],[CONTRATISTA PRNCIPAL]]),0)</f>
        <v>0</v>
      </c>
      <c r="U4463" s="43" t="str">
        <f>IF(((TODAY()-Tabla2[[#This Row],[FECHA NACIMIENTO]])/365)&lt;18,"Corregir", IF(((TODAY()-Tabla2[[#This Row],[FECHA NACIMIENTO]])/365)&gt;80, "Corregir",ROUNDDOWN(((TODAY()-Tabla2[[#This Row],[FECHA NACIMIENTO]])/365),0)))</f>
        <v>Corregir</v>
      </c>
      <c r="V44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3" s="44" t="str">
        <f>+IF(Tabla2[[#This Row],[Edad]]="Corregir","Corregir","Ok")</f>
        <v>Corregir</v>
      </c>
      <c r="X4463" s="42" t="str">
        <f>+IFERROR(VLOOKUP(Tabla2[[#This Row],[DISTRITO SEGÚN DNI]],Hoja1!$A$2:$B$32,2,FALSE),"No")</f>
        <v>No</v>
      </c>
      <c r="Y4463" s="42" t="str">
        <f>IF(OR(LOWER(Tabla2[[#This Row],[GENERO]])="masculino", LOWER(Tabla2[[#This Row],[GENERO]])="femenino"),"OK","Corregir")</f>
        <v>Corregir</v>
      </c>
      <c r="Z4463" s="42" t="str">
        <f>+IF(Tabla2[[#This Row],[Nro. DNI / CE]]="","Corregir",IF(LEN(Tabla2[[#This Row],[Nro. DNI / CE]])&gt;=8,"OK","Corregir"))</f>
        <v>Corregir</v>
      </c>
      <c r="AA4463" s="42">
        <f>COUNTIF(Tabla2[APELLIDOS Y NOMBRES],Tabla2[[#This Row],[APELLIDOS Y NOMBRES]])</f>
        <v>0</v>
      </c>
      <c r="AB4463" s="42">
        <f>IF(Tabla2[[#This Row],[Trabajador]]&gt;1,1/Tabla2[[#This Row],[Trabajador]],Tabla2[[#This Row],[Trabajador]])</f>
        <v>0</v>
      </c>
      <c r="AC4463" t="str">
        <f>+IFERROR(IF(Tabla2[[#This Row],[FECHA CESE/BAJA]]="","No Aplica",IF(AND(MONTH(Tabla2[[#This Row],[FECHA CESE/BAJA]])=MONTH(TODAY()-30),YEAR(Tabla2[[#This Row],[FECHA CESE/BAJA]])=YEAR(TODAY())),MONTH(TODAY()-30)&amp;"-"&amp;YEAR(TODAY()),"Borrar")),"No aplica")</f>
        <v>No Aplica</v>
      </c>
      <c r="AD4463" t="str">
        <f>+IFERROR(IF(Tabla2[[#This Row],[FECHA INICIO DE LABORES EN OBRA]]="","No Aplica",IF(AND(MONTH(Tabla2[[#This Row],[FECHA INICIO DE LABORES EN OBRA]])=MONTH(TODAY()-30),YEAR(Tabla2[[#This Row],[FECHA INICIO DE LABORES EN OBRA]])=YEAR(TODAY())),MONTH(TODAY()-30)&amp;"-"&amp;YEAR(TODAY()),"No Aplica")),"No Aplica")</f>
        <v>No Aplica</v>
      </c>
    </row>
    <row r="4464" spans="1:30" x14ac:dyDescent="0.25">
      <c r="A4464" s="13"/>
      <c r="B4464" s="15"/>
      <c r="C4464" s="15"/>
      <c r="D4464" s="15"/>
      <c r="E4464" s="15"/>
      <c r="F4464" s="39"/>
      <c r="G4464" s="15"/>
      <c r="H4464" s="15"/>
      <c r="I4464" s="15"/>
      <c r="J4464" s="15"/>
      <c r="K4464" s="15"/>
      <c r="L4464" s="40"/>
      <c r="M4464" s="39"/>
      <c r="N4464" s="41"/>
      <c r="O4464" s="39"/>
      <c r="P4464" s="40"/>
      <c r="Q4464" s="40"/>
      <c r="R4464" s="40" t="str">
        <f>IFERROR(VLOOKUP(Tabla2[[#This Row],[CONTRATISTA PRNCIPAL]],Hoja1!$L$5:$M$9,2,FALSE),"CJV")</f>
        <v>CJV</v>
      </c>
      <c r="S4464" s="40" t="str">
        <f>IF(Tabla2[[#This Row],[EMPRESA]]=Tabla2[[#This Row],[CONTRATISTA PRNCIPAL]],"Principal","Secundaria")</f>
        <v>Principal</v>
      </c>
      <c r="T4464" s="42">
        <f>IFERROR(1/COUNTIF(Tabla2[CONTRATISTA PRNCIPAL],Tabla2[[#This Row],[CONTRATISTA PRNCIPAL]]),0)</f>
        <v>0</v>
      </c>
      <c r="U4464" s="43" t="str">
        <f>IF(((TODAY()-Tabla2[[#This Row],[FECHA NACIMIENTO]])/365)&lt;18,"Corregir", IF(((TODAY()-Tabla2[[#This Row],[FECHA NACIMIENTO]])/365)&gt;80, "Corregir",ROUNDDOWN(((TODAY()-Tabla2[[#This Row],[FECHA NACIMIENTO]])/365),0)))</f>
        <v>Corregir</v>
      </c>
      <c r="V44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4" s="44" t="str">
        <f>+IF(Tabla2[[#This Row],[Edad]]="Corregir","Corregir","Ok")</f>
        <v>Corregir</v>
      </c>
      <c r="X4464" s="42" t="str">
        <f>+IFERROR(VLOOKUP(Tabla2[[#This Row],[DISTRITO SEGÚN DNI]],Hoja1!$A$2:$B$32,2,FALSE),"No")</f>
        <v>No</v>
      </c>
      <c r="Y4464" s="42" t="str">
        <f>IF(OR(LOWER(Tabla2[[#This Row],[GENERO]])="masculino", LOWER(Tabla2[[#This Row],[GENERO]])="femenino"),"OK","Corregir")</f>
        <v>Corregir</v>
      </c>
      <c r="Z4464" s="42" t="str">
        <f>+IF(Tabla2[[#This Row],[Nro. DNI / CE]]="","Corregir",IF(LEN(Tabla2[[#This Row],[Nro. DNI / CE]])&gt;=8,"OK","Corregir"))</f>
        <v>Corregir</v>
      </c>
      <c r="AA4464" s="42">
        <f>COUNTIF(Tabla2[APELLIDOS Y NOMBRES],Tabla2[[#This Row],[APELLIDOS Y NOMBRES]])</f>
        <v>0</v>
      </c>
      <c r="AB4464" s="42">
        <f>IF(Tabla2[[#This Row],[Trabajador]]&gt;1,1/Tabla2[[#This Row],[Trabajador]],Tabla2[[#This Row],[Trabajador]])</f>
        <v>0</v>
      </c>
      <c r="AC4464" t="str">
        <f>+IFERROR(IF(Tabla2[[#This Row],[FECHA CESE/BAJA]]="","No Aplica",IF(AND(MONTH(Tabla2[[#This Row],[FECHA CESE/BAJA]])=MONTH(TODAY()-30),YEAR(Tabla2[[#This Row],[FECHA CESE/BAJA]])=YEAR(TODAY())),MONTH(TODAY()-30)&amp;"-"&amp;YEAR(TODAY()),"Borrar")),"No aplica")</f>
        <v>No Aplica</v>
      </c>
      <c r="AD4464" t="str">
        <f>+IFERROR(IF(Tabla2[[#This Row],[FECHA INICIO DE LABORES EN OBRA]]="","No Aplica",IF(AND(MONTH(Tabla2[[#This Row],[FECHA INICIO DE LABORES EN OBRA]])=MONTH(TODAY()-30),YEAR(Tabla2[[#This Row],[FECHA INICIO DE LABORES EN OBRA]])=YEAR(TODAY())),MONTH(TODAY()-30)&amp;"-"&amp;YEAR(TODAY()),"No Aplica")),"No Aplica")</f>
        <v>No Aplica</v>
      </c>
    </row>
    <row r="4465" spans="1:30" x14ac:dyDescent="0.25">
      <c r="A4465" s="13"/>
      <c r="B4465" s="15"/>
      <c r="C4465" s="15"/>
      <c r="D4465" s="15"/>
      <c r="E4465" s="15"/>
      <c r="F4465" s="39"/>
      <c r="G4465" s="15"/>
      <c r="H4465" s="15"/>
      <c r="I4465" s="15"/>
      <c r="J4465" s="15"/>
      <c r="K4465" s="15"/>
      <c r="L4465" s="40"/>
      <c r="M4465" s="39"/>
      <c r="N4465" s="41"/>
      <c r="O4465" s="39"/>
      <c r="P4465" s="40"/>
      <c r="Q4465" s="40"/>
      <c r="R4465" s="40" t="str">
        <f>IFERROR(VLOOKUP(Tabla2[[#This Row],[CONTRATISTA PRNCIPAL]],Hoja1!$L$5:$M$9,2,FALSE),"CJV")</f>
        <v>CJV</v>
      </c>
      <c r="S4465" s="40" t="str">
        <f>IF(Tabla2[[#This Row],[EMPRESA]]=Tabla2[[#This Row],[CONTRATISTA PRNCIPAL]],"Principal","Secundaria")</f>
        <v>Principal</v>
      </c>
      <c r="T4465" s="42">
        <f>IFERROR(1/COUNTIF(Tabla2[CONTRATISTA PRNCIPAL],Tabla2[[#This Row],[CONTRATISTA PRNCIPAL]]),0)</f>
        <v>0</v>
      </c>
      <c r="U4465" s="43" t="str">
        <f>IF(((TODAY()-Tabla2[[#This Row],[FECHA NACIMIENTO]])/365)&lt;18,"Corregir", IF(((TODAY()-Tabla2[[#This Row],[FECHA NACIMIENTO]])/365)&gt;80, "Corregir",ROUNDDOWN(((TODAY()-Tabla2[[#This Row],[FECHA NACIMIENTO]])/365),0)))</f>
        <v>Corregir</v>
      </c>
      <c r="V44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5" s="44" t="str">
        <f>+IF(Tabla2[[#This Row],[Edad]]="Corregir","Corregir","Ok")</f>
        <v>Corregir</v>
      </c>
      <c r="X4465" s="42" t="str">
        <f>+IFERROR(VLOOKUP(Tabla2[[#This Row],[DISTRITO SEGÚN DNI]],Hoja1!$A$2:$B$32,2,FALSE),"No")</f>
        <v>No</v>
      </c>
      <c r="Y4465" s="42" t="str">
        <f>IF(OR(LOWER(Tabla2[[#This Row],[GENERO]])="masculino", LOWER(Tabla2[[#This Row],[GENERO]])="femenino"),"OK","Corregir")</f>
        <v>Corregir</v>
      </c>
      <c r="Z4465" s="42" t="str">
        <f>+IF(Tabla2[[#This Row],[Nro. DNI / CE]]="","Corregir",IF(LEN(Tabla2[[#This Row],[Nro. DNI / CE]])&gt;=8,"OK","Corregir"))</f>
        <v>Corregir</v>
      </c>
      <c r="AA4465" s="42">
        <f>COUNTIF(Tabla2[APELLIDOS Y NOMBRES],Tabla2[[#This Row],[APELLIDOS Y NOMBRES]])</f>
        <v>0</v>
      </c>
      <c r="AB4465" s="42">
        <f>IF(Tabla2[[#This Row],[Trabajador]]&gt;1,1/Tabla2[[#This Row],[Trabajador]],Tabla2[[#This Row],[Trabajador]])</f>
        <v>0</v>
      </c>
      <c r="AC4465" t="str">
        <f>+IFERROR(IF(Tabla2[[#This Row],[FECHA CESE/BAJA]]="","No Aplica",IF(AND(MONTH(Tabla2[[#This Row],[FECHA CESE/BAJA]])=MONTH(TODAY()-30),YEAR(Tabla2[[#This Row],[FECHA CESE/BAJA]])=YEAR(TODAY())),MONTH(TODAY()-30)&amp;"-"&amp;YEAR(TODAY()),"Borrar")),"No aplica")</f>
        <v>No Aplica</v>
      </c>
      <c r="AD4465" t="str">
        <f>+IFERROR(IF(Tabla2[[#This Row],[FECHA INICIO DE LABORES EN OBRA]]="","No Aplica",IF(AND(MONTH(Tabla2[[#This Row],[FECHA INICIO DE LABORES EN OBRA]])=MONTH(TODAY()-30),YEAR(Tabla2[[#This Row],[FECHA INICIO DE LABORES EN OBRA]])=YEAR(TODAY())),MONTH(TODAY()-30)&amp;"-"&amp;YEAR(TODAY()),"No Aplica")),"No Aplica")</f>
        <v>No Aplica</v>
      </c>
    </row>
    <row r="4466" spans="1:30" x14ac:dyDescent="0.25">
      <c r="A4466" s="13"/>
      <c r="B4466" s="15"/>
      <c r="C4466" s="15"/>
      <c r="D4466" s="15"/>
      <c r="E4466" s="15"/>
      <c r="F4466" s="39"/>
      <c r="G4466" s="15"/>
      <c r="H4466" s="15"/>
      <c r="I4466" s="15"/>
      <c r="J4466" s="15"/>
      <c r="K4466" s="15"/>
      <c r="L4466" s="40"/>
      <c r="M4466" s="39"/>
      <c r="N4466" s="41"/>
      <c r="O4466" s="39"/>
      <c r="P4466" s="40"/>
      <c r="Q4466" s="40"/>
      <c r="R4466" s="40" t="str">
        <f>IFERROR(VLOOKUP(Tabla2[[#This Row],[CONTRATISTA PRNCIPAL]],Hoja1!$L$5:$M$9,2,FALSE),"CJV")</f>
        <v>CJV</v>
      </c>
      <c r="S4466" s="40" t="str">
        <f>IF(Tabla2[[#This Row],[EMPRESA]]=Tabla2[[#This Row],[CONTRATISTA PRNCIPAL]],"Principal","Secundaria")</f>
        <v>Principal</v>
      </c>
      <c r="T4466" s="42">
        <f>IFERROR(1/COUNTIF(Tabla2[CONTRATISTA PRNCIPAL],Tabla2[[#This Row],[CONTRATISTA PRNCIPAL]]),0)</f>
        <v>0</v>
      </c>
      <c r="U4466" s="43" t="str">
        <f>IF(((TODAY()-Tabla2[[#This Row],[FECHA NACIMIENTO]])/365)&lt;18,"Corregir", IF(((TODAY()-Tabla2[[#This Row],[FECHA NACIMIENTO]])/365)&gt;80, "Corregir",ROUNDDOWN(((TODAY()-Tabla2[[#This Row],[FECHA NACIMIENTO]])/365),0)))</f>
        <v>Corregir</v>
      </c>
      <c r="V44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6" s="44" t="str">
        <f>+IF(Tabla2[[#This Row],[Edad]]="Corregir","Corregir","Ok")</f>
        <v>Corregir</v>
      </c>
      <c r="X4466" s="42" t="str">
        <f>+IFERROR(VLOOKUP(Tabla2[[#This Row],[DISTRITO SEGÚN DNI]],Hoja1!$A$2:$B$32,2,FALSE),"No")</f>
        <v>No</v>
      </c>
      <c r="Y4466" s="42" t="str">
        <f>IF(OR(LOWER(Tabla2[[#This Row],[GENERO]])="masculino", LOWER(Tabla2[[#This Row],[GENERO]])="femenino"),"OK","Corregir")</f>
        <v>Corregir</v>
      </c>
      <c r="Z4466" s="42" t="str">
        <f>+IF(Tabla2[[#This Row],[Nro. DNI / CE]]="","Corregir",IF(LEN(Tabla2[[#This Row],[Nro. DNI / CE]])&gt;=8,"OK","Corregir"))</f>
        <v>Corregir</v>
      </c>
      <c r="AA4466" s="42">
        <f>COUNTIF(Tabla2[APELLIDOS Y NOMBRES],Tabla2[[#This Row],[APELLIDOS Y NOMBRES]])</f>
        <v>0</v>
      </c>
      <c r="AB4466" s="42">
        <f>IF(Tabla2[[#This Row],[Trabajador]]&gt;1,1/Tabla2[[#This Row],[Trabajador]],Tabla2[[#This Row],[Trabajador]])</f>
        <v>0</v>
      </c>
      <c r="AC4466" t="str">
        <f>+IFERROR(IF(Tabla2[[#This Row],[FECHA CESE/BAJA]]="","No Aplica",IF(AND(MONTH(Tabla2[[#This Row],[FECHA CESE/BAJA]])=MONTH(TODAY()-30),YEAR(Tabla2[[#This Row],[FECHA CESE/BAJA]])=YEAR(TODAY())),MONTH(TODAY()-30)&amp;"-"&amp;YEAR(TODAY()),"Borrar")),"No aplica")</f>
        <v>No Aplica</v>
      </c>
      <c r="AD4466" t="str">
        <f>+IFERROR(IF(Tabla2[[#This Row],[FECHA INICIO DE LABORES EN OBRA]]="","No Aplica",IF(AND(MONTH(Tabla2[[#This Row],[FECHA INICIO DE LABORES EN OBRA]])=MONTH(TODAY()-30),YEAR(Tabla2[[#This Row],[FECHA INICIO DE LABORES EN OBRA]])=YEAR(TODAY())),MONTH(TODAY()-30)&amp;"-"&amp;YEAR(TODAY()),"No Aplica")),"No Aplica")</f>
        <v>No Aplica</v>
      </c>
    </row>
    <row r="4467" spans="1:30" x14ac:dyDescent="0.25">
      <c r="A4467" s="13"/>
      <c r="B4467" s="15"/>
      <c r="C4467" s="15"/>
      <c r="D4467" s="15"/>
      <c r="E4467" s="15"/>
      <c r="F4467" s="39"/>
      <c r="G4467" s="15"/>
      <c r="H4467" s="15"/>
      <c r="I4467" s="15"/>
      <c r="J4467" s="15"/>
      <c r="K4467" s="15"/>
      <c r="L4467" s="40"/>
      <c r="M4467" s="39"/>
      <c r="N4467" s="41"/>
      <c r="O4467" s="39"/>
      <c r="P4467" s="40"/>
      <c r="Q4467" s="40"/>
      <c r="R4467" s="40" t="str">
        <f>IFERROR(VLOOKUP(Tabla2[[#This Row],[CONTRATISTA PRNCIPAL]],Hoja1!$L$5:$M$9,2,FALSE),"CJV")</f>
        <v>CJV</v>
      </c>
      <c r="S4467" s="40" t="str">
        <f>IF(Tabla2[[#This Row],[EMPRESA]]=Tabla2[[#This Row],[CONTRATISTA PRNCIPAL]],"Principal","Secundaria")</f>
        <v>Principal</v>
      </c>
      <c r="T4467" s="42">
        <f>IFERROR(1/COUNTIF(Tabla2[CONTRATISTA PRNCIPAL],Tabla2[[#This Row],[CONTRATISTA PRNCIPAL]]),0)</f>
        <v>0</v>
      </c>
      <c r="U4467" s="43" t="str">
        <f>IF(((TODAY()-Tabla2[[#This Row],[FECHA NACIMIENTO]])/365)&lt;18,"Corregir", IF(((TODAY()-Tabla2[[#This Row],[FECHA NACIMIENTO]])/365)&gt;80, "Corregir",ROUNDDOWN(((TODAY()-Tabla2[[#This Row],[FECHA NACIMIENTO]])/365),0)))</f>
        <v>Corregir</v>
      </c>
      <c r="V44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7" s="44" t="str">
        <f>+IF(Tabla2[[#This Row],[Edad]]="Corregir","Corregir","Ok")</f>
        <v>Corregir</v>
      </c>
      <c r="X4467" s="42" t="str">
        <f>+IFERROR(VLOOKUP(Tabla2[[#This Row],[DISTRITO SEGÚN DNI]],Hoja1!$A$2:$B$32,2,FALSE),"No")</f>
        <v>No</v>
      </c>
      <c r="Y4467" s="42" t="str">
        <f>IF(OR(LOWER(Tabla2[[#This Row],[GENERO]])="masculino", LOWER(Tabla2[[#This Row],[GENERO]])="femenino"),"OK","Corregir")</f>
        <v>Corregir</v>
      </c>
      <c r="Z4467" s="42" t="str">
        <f>+IF(Tabla2[[#This Row],[Nro. DNI / CE]]="","Corregir",IF(LEN(Tabla2[[#This Row],[Nro. DNI / CE]])&gt;=8,"OK","Corregir"))</f>
        <v>Corregir</v>
      </c>
      <c r="AA4467" s="42">
        <f>COUNTIF(Tabla2[APELLIDOS Y NOMBRES],Tabla2[[#This Row],[APELLIDOS Y NOMBRES]])</f>
        <v>0</v>
      </c>
      <c r="AB4467" s="42">
        <f>IF(Tabla2[[#This Row],[Trabajador]]&gt;1,1/Tabla2[[#This Row],[Trabajador]],Tabla2[[#This Row],[Trabajador]])</f>
        <v>0</v>
      </c>
      <c r="AC4467" t="str">
        <f>+IFERROR(IF(Tabla2[[#This Row],[FECHA CESE/BAJA]]="","No Aplica",IF(AND(MONTH(Tabla2[[#This Row],[FECHA CESE/BAJA]])=MONTH(TODAY()-30),YEAR(Tabla2[[#This Row],[FECHA CESE/BAJA]])=YEAR(TODAY())),MONTH(TODAY()-30)&amp;"-"&amp;YEAR(TODAY()),"Borrar")),"No aplica")</f>
        <v>No Aplica</v>
      </c>
      <c r="AD4467" t="str">
        <f>+IFERROR(IF(Tabla2[[#This Row],[FECHA INICIO DE LABORES EN OBRA]]="","No Aplica",IF(AND(MONTH(Tabla2[[#This Row],[FECHA INICIO DE LABORES EN OBRA]])=MONTH(TODAY()-30),YEAR(Tabla2[[#This Row],[FECHA INICIO DE LABORES EN OBRA]])=YEAR(TODAY())),MONTH(TODAY()-30)&amp;"-"&amp;YEAR(TODAY()),"No Aplica")),"No Aplica")</f>
        <v>No Aplica</v>
      </c>
    </row>
    <row r="4468" spans="1:30" x14ac:dyDescent="0.25">
      <c r="A4468" s="13"/>
      <c r="B4468" s="15"/>
      <c r="C4468" s="15"/>
      <c r="D4468" s="15"/>
      <c r="E4468" s="15"/>
      <c r="F4468" s="39"/>
      <c r="G4468" s="15"/>
      <c r="H4468" s="15"/>
      <c r="I4468" s="15"/>
      <c r="J4468" s="15"/>
      <c r="K4468" s="15"/>
      <c r="L4468" s="40"/>
      <c r="M4468" s="39"/>
      <c r="N4468" s="41"/>
      <c r="O4468" s="39"/>
      <c r="P4468" s="40"/>
      <c r="Q4468" s="40"/>
      <c r="R4468" s="40" t="str">
        <f>IFERROR(VLOOKUP(Tabla2[[#This Row],[CONTRATISTA PRNCIPAL]],Hoja1!$L$5:$M$9,2,FALSE),"CJV")</f>
        <v>CJV</v>
      </c>
      <c r="S4468" s="40" t="str">
        <f>IF(Tabla2[[#This Row],[EMPRESA]]=Tabla2[[#This Row],[CONTRATISTA PRNCIPAL]],"Principal","Secundaria")</f>
        <v>Principal</v>
      </c>
      <c r="T4468" s="42">
        <f>IFERROR(1/COUNTIF(Tabla2[CONTRATISTA PRNCIPAL],Tabla2[[#This Row],[CONTRATISTA PRNCIPAL]]),0)</f>
        <v>0</v>
      </c>
      <c r="U4468" s="43" t="str">
        <f>IF(((TODAY()-Tabla2[[#This Row],[FECHA NACIMIENTO]])/365)&lt;18,"Corregir", IF(((TODAY()-Tabla2[[#This Row],[FECHA NACIMIENTO]])/365)&gt;80, "Corregir",ROUNDDOWN(((TODAY()-Tabla2[[#This Row],[FECHA NACIMIENTO]])/365),0)))</f>
        <v>Corregir</v>
      </c>
      <c r="V44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8" s="44" t="str">
        <f>+IF(Tabla2[[#This Row],[Edad]]="Corregir","Corregir","Ok")</f>
        <v>Corregir</v>
      </c>
      <c r="X4468" s="42" t="str">
        <f>+IFERROR(VLOOKUP(Tabla2[[#This Row],[DISTRITO SEGÚN DNI]],Hoja1!$A$2:$B$32,2,FALSE),"No")</f>
        <v>No</v>
      </c>
      <c r="Y4468" s="42" t="str">
        <f>IF(OR(LOWER(Tabla2[[#This Row],[GENERO]])="masculino", LOWER(Tabla2[[#This Row],[GENERO]])="femenino"),"OK","Corregir")</f>
        <v>Corregir</v>
      </c>
      <c r="Z4468" s="42" t="str">
        <f>+IF(Tabla2[[#This Row],[Nro. DNI / CE]]="","Corregir",IF(LEN(Tabla2[[#This Row],[Nro. DNI / CE]])&gt;=8,"OK","Corregir"))</f>
        <v>Corregir</v>
      </c>
      <c r="AA4468" s="42">
        <f>COUNTIF(Tabla2[APELLIDOS Y NOMBRES],Tabla2[[#This Row],[APELLIDOS Y NOMBRES]])</f>
        <v>0</v>
      </c>
      <c r="AB4468" s="42">
        <f>IF(Tabla2[[#This Row],[Trabajador]]&gt;1,1/Tabla2[[#This Row],[Trabajador]],Tabla2[[#This Row],[Trabajador]])</f>
        <v>0</v>
      </c>
      <c r="AC4468" t="str">
        <f>+IFERROR(IF(Tabla2[[#This Row],[FECHA CESE/BAJA]]="","No Aplica",IF(AND(MONTH(Tabla2[[#This Row],[FECHA CESE/BAJA]])=MONTH(TODAY()-30),YEAR(Tabla2[[#This Row],[FECHA CESE/BAJA]])=YEAR(TODAY())),MONTH(TODAY()-30)&amp;"-"&amp;YEAR(TODAY()),"Borrar")),"No aplica")</f>
        <v>No Aplica</v>
      </c>
      <c r="AD4468" t="str">
        <f>+IFERROR(IF(Tabla2[[#This Row],[FECHA INICIO DE LABORES EN OBRA]]="","No Aplica",IF(AND(MONTH(Tabla2[[#This Row],[FECHA INICIO DE LABORES EN OBRA]])=MONTH(TODAY()-30),YEAR(Tabla2[[#This Row],[FECHA INICIO DE LABORES EN OBRA]])=YEAR(TODAY())),MONTH(TODAY()-30)&amp;"-"&amp;YEAR(TODAY()),"No Aplica")),"No Aplica")</f>
        <v>No Aplica</v>
      </c>
    </row>
    <row r="4469" spans="1:30" x14ac:dyDescent="0.25">
      <c r="A4469" s="13"/>
      <c r="B4469" s="15"/>
      <c r="C4469" s="15"/>
      <c r="D4469" s="15"/>
      <c r="E4469" s="15"/>
      <c r="F4469" s="39"/>
      <c r="G4469" s="15"/>
      <c r="H4469" s="15"/>
      <c r="I4469" s="15"/>
      <c r="J4469" s="15"/>
      <c r="K4469" s="15"/>
      <c r="L4469" s="40"/>
      <c r="M4469" s="39"/>
      <c r="N4469" s="41"/>
      <c r="O4469" s="39"/>
      <c r="P4469" s="40"/>
      <c r="Q4469" s="40"/>
      <c r="R4469" s="40" t="str">
        <f>IFERROR(VLOOKUP(Tabla2[[#This Row],[CONTRATISTA PRNCIPAL]],Hoja1!$L$5:$M$9,2,FALSE),"CJV")</f>
        <v>CJV</v>
      </c>
      <c r="S4469" s="40" t="str">
        <f>IF(Tabla2[[#This Row],[EMPRESA]]=Tabla2[[#This Row],[CONTRATISTA PRNCIPAL]],"Principal","Secundaria")</f>
        <v>Principal</v>
      </c>
      <c r="T4469" s="42">
        <f>IFERROR(1/COUNTIF(Tabla2[CONTRATISTA PRNCIPAL],Tabla2[[#This Row],[CONTRATISTA PRNCIPAL]]),0)</f>
        <v>0</v>
      </c>
      <c r="U4469" s="43" t="str">
        <f>IF(((TODAY()-Tabla2[[#This Row],[FECHA NACIMIENTO]])/365)&lt;18,"Corregir", IF(((TODAY()-Tabla2[[#This Row],[FECHA NACIMIENTO]])/365)&gt;80, "Corregir",ROUNDDOWN(((TODAY()-Tabla2[[#This Row],[FECHA NACIMIENTO]])/365),0)))</f>
        <v>Corregir</v>
      </c>
      <c r="V44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69" s="44" t="str">
        <f>+IF(Tabla2[[#This Row],[Edad]]="Corregir","Corregir","Ok")</f>
        <v>Corregir</v>
      </c>
      <c r="X4469" s="42" t="str">
        <f>+IFERROR(VLOOKUP(Tabla2[[#This Row],[DISTRITO SEGÚN DNI]],Hoja1!$A$2:$B$32,2,FALSE),"No")</f>
        <v>No</v>
      </c>
      <c r="Y4469" s="42" t="str">
        <f>IF(OR(LOWER(Tabla2[[#This Row],[GENERO]])="masculino", LOWER(Tabla2[[#This Row],[GENERO]])="femenino"),"OK","Corregir")</f>
        <v>Corregir</v>
      </c>
      <c r="Z4469" s="42" t="str">
        <f>+IF(Tabla2[[#This Row],[Nro. DNI / CE]]="","Corregir",IF(LEN(Tabla2[[#This Row],[Nro. DNI / CE]])&gt;=8,"OK","Corregir"))</f>
        <v>Corregir</v>
      </c>
      <c r="AA4469" s="42">
        <f>COUNTIF(Tabla2[APELLIDOS Y NOMBRES],Tabla2[[#This Row],[APELLIDOS Y NOMBRES]])</f>
        <v>0</v>
      </c>
      <c r="AB4469" s="42">
        <f>IF(Tabla2[[#This Row],[Trabajador]]&gt;1,1/Tabla2[[#This Row],[Trabajador]],Tabla2[[#This Row],[Trabajador]])</f>
        <v>0</v>
      </c>
      <c r="AC4469" t="str">
        <f>+IFERROR(IF(Tabla2[[#This Row],[FECHA CESE/BAJA]]="","No Aplica",IF(AND(MONTH(Tabla2[[#This Row],[FECHA CESE/BAJA]])=MONTH(TODAY()-30),YEAR(Tabla2[[#This Row],[FECHA CESE/BAJA]])=YEAR(TODAY())),MONTH(TODAY()-30)&amp;"-"&amp;YEAR(TODAY()),"Borrar")),"No aplica")</f>
        <v>No Aplica</v>
      </c>
      <c r="AD4469" t="str">
        <f>+IFERROR(IF(Tabla2[[#This Row],[FECHA INICIO DE LABORES EN OBRA]]="","No Aplica",IF(AND(MONTH(Tabla2[[#This Row],[FECHA INICIO DE LABORES EN OBRA]])=MONTH(TODAY()-30),YEAR(Tabla2[[#This Row],[FECHA INICIO DE LABORES EN OBRA]])=YEAR(TODAY())),MONTH(TODAY()-30)&amp;"-"&amp;YEAR(TODAY()),"No Aplica")),"No Aplica")</f>
        <v>No Aplica</v>
      </c>
    </row>
    <row r="4470" spans="1:30" x14ac:dyDescent="0.25">
      <c r="A4470" s="13"/>
      <c r="B4470" s="15"/>
      <c r="C4470" s="15"/>
      <c r="D4470" s="15"/>
      <c r="E4470" s="15"/>
      <c r="F4470" s="39"/>
      <c r="G4470" s="15"/>
      <c r="H4470" s="15"/>
      <c r="I4470" s="15"/>
      <c r="J4470" s="15"/>
      <c r="K4470" s="15"/>
      <c r="L4470" s="40"/>
      <c r="M4470" s="39"/>
      <c r="N4470" s="41"/>
      <c r="O4470" s="39"/>
      <c r="P4470" s="40"/>
      <c r="Q4470" s="40"/>
      <c r="R4470" s="40" t="str">
        <f>IFERROR(VLOOKUP(Tabla2[[#This Row],[CONTRATISTA PRNCIPAL]],Hoja1!$L$5:$M$9,2,FALSE),"CJV")</f>
        <v>CJV</v>
      </c>
      <c r="S4470" s="40" t="str">
        <f>IF(Tabla2[[#This Row],[EMPRESA]]=Tabla2[[#This Row],[CONTRATISTA PRNCIPAL]],"Principal","Secundaria")</f>
        <v>Principal</v>
      </c>
      <c r="T4470" s="42">
        <f>IFERROR(1/COUNTIF(Tabla2[CONTRATISTA PRNCIPAL],Tabla2[[#This Row],[CONTRATISTA PRNCIPAL]]),0)</f>
        <v>0</v>
      </c>
      <c r="U4470" s="43" t="str">
        <f>IF(((TODAY()-Tabla2[[#This Row],[FECHA NACIMIENTO]])/365)&lt;18,"Corregir", IF(((TODAY()-Tabla2[[#This Row],[FECHA NACIMIENTO]])/365)&gt;80, "Corregir",ROUNDDOWN(((TODAY()-Tabla2[[#This Row],[FECHA NACIMIENTO]])/365),0)))</f>
        <v>Corregir</v>
      </c>
      <c r="V44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0" s="44" t="str">
        <f>+IF(Tabla2[[#This Row],[Edad]]="Corregir","Corregir","Ok")</f>
        <v>Corregir</v>
      </c>
      <c r="X4470" s="42" t="str">
        <f>+IFERROR(VLOOKUP(Tabla2[[#This Row],[DISTRITO SEGÚN DNI]],Hoja1!$A$2:$B$32,2,FALSE),"No")</f>
        <v>No</v>
      </c>
      <c r="Y4470" s="42" t="str">
        <f>IF(OR(LOWER(Tabla2[[#This Row],[GENERO]])="masculino", LOWER(Tabla2[[#This Row],[GENERO]])="femenino"),"OK","Corregir")</f>
        <v>Corregir</v>
      </c>
      <c r="Z4470" s="42" t="str">
        <f>+IF(Tabla2[[#This Row],[Nro. DNI / CE]]="","Corregir",IF(LEN(Tabla2[[#This Row],[Nro. DNI / CE]])&gt;=8,"OK","Corregir"))</f>
        <v>Corregir</v>
      </c>
      <c r="AA4470" s="42">
        <f>COUNTIF(Tabla2[APELLIDOS Y NOMBRES],Tabla2[[#This Row],[APELLIDOS Y NOMBRES]])</f>
        <v>0</v>
      </c>
      <c r="AB4470" s="42">
        <f>IF(Tabla2[[#This Row],[Trabajador]]&gt;1,1/Tabla2[[#This Row],[Trabajador]],Tabla2[[#This Row],[Trabajador]])</f>
        <v>0</v>
      </c>
      <c r="AC4470" t="str">
        <f>+IFERROR(IF(Tabla2[[#This Row],[FECHA CESE/BAJA]]="","No Aplica",IF(AND(MONTH(Tabla2[[#This Row],[FECHA CESE/BAJA]])=MONTH(TODAY()-30),YEAR(Tabla2[[#This Row],[FECHA CESE/BAJA]])=YEAR(TODAY())),MONTH(TODAY()-30)&amp;"-"&amp;YEAR(TODAY()),"Borrar")),"No aplica")</f>
        <v>No Aplica</v>
      </c>
      <c r="AD4470" t="str">
        <f>+IFERROR(IF(Tabla2[[#This Row],[FECHA INICIO DE LABORES EN OBRA]]="","No Aplica",IF(AND(MONTH(Tabla2[[#This Row],[FECHA INICIO DE LABORES EN OBRA]])=MONTH(TODAY()-30),YEAR(Tabla2[[#This Row],[FECHA INICIO DE LABORES EN OBRA]])=YEAR(TODAY())),MONTH(TODAY()-30)&amp;"-"&amp;YEAR(TODAY()),"No Aplica")),"No Aplica")</f>
        <v>No Aplica</v>
      </c>
    </row>
    <row r="4471" spans="1:30" x14ac:dyDescent="0.25">
      <c r="A4471" s="13"/>
      <c r="B4471" s="15"/>
      <c r="C4471" s="15"/>
      <c r="D4471" s="15"/>
      <c r="E4471" s="15"/>
      <c r="F4471" s="39"/>
      <c r="G4471" s="15"/>
      <c r="H4471" s="15"/>
      <c r="I4471" s="15"/>
      <c r="J4471" s="15"/>
      <c r="K4471" s="15"/>
      <c r="L4471" s="40"/>
      <c r="M4471" s="39"/>
      <c r="N4471" s="41"/>
      <c r="O4471" s="39"/>
      <c r="P4471" s="40"/>
      <c r="Q4471" s="40"/>
      <c r="R4471" s="40" t="str">
        <f>IFERROR(VLOOKUP(Tabla2[[#This Row],[CONTRATISTA PRNCIPAL]],Hoja1!$L$5:$M$9,2,FALSE),"CJV")</f>
        <v>CJV</v>
      </c>
      <c r="S4471" s="40" t="str">
        <f>IF(Tabla2[[#This Row],[EMPRESA]]=Tabla2[[#This Row],[CONTRATISTA PRNCIPAL]],"Principal","Secundaria")</f>
        <v>Principal</v>
      </c>
      <c r="T4471" s="42">
        <f>IFERROR(1/COUNTIF(Tabla2[CONTRATISTA PRNCIPAL],Tabla2[[#This Row],[CONTRATISTA PRNCIPAL]]),0)</f>
        <v>0</v>
      </c>
      <c r="U4471" s="43" t="str">
        <f>IF(((TODAY()-Tabla2[[#This Row],[FECHA NACIMIENTO]])/365)&lt;18,"Corregir", IF(((TODAY()-Tabla2[[#This Row],[FECHA NACIMIENTO]])/365)&gt;80, "Corregir",ROUNDDOWN(((TODAY()-Tabla2[[#This Row],[FECHA NACIMIENTO]])/365),0)))</f>
        <v>Corregir</v>
      </c>
      <c r="V44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1" s="44" t="str">
        <f>+IF(Tabla2[[#This Row],[Edad]]="Corregir","Corregir","Ok")</f>
        <v>Corregir</v>
      </c>
      <c r="X4471" s="42" t="str">
        <f>+IFERROR(VLOOKUP(Tabla2[[#This Row],[DISTRITO SEGÚN DNI]],Hoja1!$A$2:$B$32,2,FALSE),"No")</f>
        <v>No</v>
      </c>
      <c r="Y4471" s="42" t="str">
        <f>IF(OR(LOWER(Tabla2[[#This Row],[GENERO]])="masculino", LOWER(Tabla2[[#This Row],[GENERO]])="femenino"),"OK","Corregir")</f>
        <v>Corregir</v>
      </c>
      <c r="Z4471" s="42" t="str">
        <f>+IF(Tabla2[[#This Row],[Nro. DNI / CE]]="","Corregir",IF(LEN(Tabla2[[#This Row],[Nro. DNI / CE]])&gt;=8,"OK","Corregir"))</f>
        <v>Corregir</v>
      </c>
      <c r="AA4471" s="42">
        <f>COUNTIF(Tabla2[APELLIDOS Y NOMBRES],Tabla2[[#This Row],[APELLIDOS Y NOMBRES]])</f>
        <v>0</v>
      </c>
      <c r="AB4471" s="42">
        <f>IF(Tabla2[[#This Row],[Trabajador]]&gt;1,1/Tabla2[[#This Row],[Trabajador]],Tabla2[[#This Row],[Trabajador]])</f>
        <v>0</v>
      </c>
      <c r="AC4471" t="str">
        <f>+IFERROR(IF(Tabla2[[#This Row],[FECHA CESE/BAJA]]="","No Aplica",IF(AND(MONTH(Tabla2[[#This Row],[FECHA CESE/BAJA]])=MONTH(TODAY()-30),YEAR(Tabla2[[#This Row],[FECHA CESE/BAJA]])=YEAR(TODAY())),MONTH(TODAY()-30)&amp;"-"&amp;YEAR(TODAY()),"Borrar")),"No aplica")</f>
        <v>No Aplica</v>
      </c>
      <c r="AD4471" t="str">
        <f>+IFERROR(IF(Tabla2[[#This Row],[FECHA INICIO DE LABORES EN OBRA]]="","No Aplica",IF(AND(MONTH(Tabla2[[#This Row],[FECHA INICIO DE LABORES EN OBRA]])=MONTH(TODAY()-30),YEAR(Tabla2[[#This Row],[FECHA INICIO DE LABORES EN OBRA]])=YEAR(TODAY())),MONTH(TODAY()-30)&amp;"-"&amp;YEAR(TODAY()),"No Aplica")),"No Aplica")</f>
        <v>No Aplica</v>
      </c>
    </row>
    <row r="4472" spans="1:30" x14ac:dyDescent="0.25">
      <c r="A4472" s="13"/>
      <c r="B4472" s="15"/>
      <c r="C4472" s="15"/>
      <c r="D4472" s="15"/>
      <c r="E4472" s="15"/>
      <c r="F4472" s="39"/>
      <c r="G4472" s="15"/>
      <c r="H4472" s="15"/>
      <c r="I4472" s="15"/>
      <c r="J4472" s="15"/>
      <c r="K4472" s="15"/>
      <c r="L4472" s="40"/>
      <c r="M4472" s="39"/>
      <c r="N4472" s="41"/>
      <c r="O4472" s="39"/>
      <c r="P4472" s="40"/>
      <c r="Q4472" s="40"/>
      <c r="R4472" s="40" t="str">
        <f>IFERROR(VLOOKUP(Tabla2[[#This Row],[CONTRATISTA PRNCIPAL]],Hoja1!$L$5:$M$9,2,FALSE),"CJV")</f>
        <v>CJV</v>
      </c>
      <c r="S4472" s="40" t="str">
        <f>IF(Tabla2[[#This Row],[EMPRESA]]=Tabla2[[#This Row],[CONTRATISTA PRNCIPAL]],"Principal","Secundaria")</f>
        <v>Principal</v>
      </c>
      <c r="T4472" s="42">
        <f>IFERROR(1/COUNTIF(Tabla2[CONTRATISTA PRNCIPAL],Tabla2[[#This Row],[CONTRATISTA PRNCIPAL]]),0)</f>
        <v>0</v>
      </c>
      <c r="U4472" s="43" t="str">
        <f>IF(((TODAY()-Tabla2[[#This Row],[FECHA NACIMIENTO]])/365)&lt;18,"Corregir", IF(((TODAY()-Tabla2[[#This Row],[FECHA NACIMIENTO]])/365)&gt;80, "Corregir",ROUNDDOWN(((TODAY()-Tabla2[[#This Row],[FECHA NACIMIENTO]])/365),0)))</f>
        <v>Corregir</v>
      </c>
      <c r="V44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2" s="44" t="str">
        <f>+IF(Tabla2[[#This Row],[Edad]]="Corregir","Corregir","Ok")</f>
        <v>Corregir</v>
      </c>
      <c r="X4472" s="42" t="str">
        <f>+IFERROR(VLOOKUP(Tabla2[[#This Row],[DISTRITO SEGÚN DNI]],Hoja1!$A$2:$B$32,2,FALSE),"No")</f>
        <v>No</v>
      </c>
      <c r="Y4472" s="42" t="str">
        <f>IF(OR(LOWER(Tabla2[[#This Row],[GENERO]])="masculino", LOWER(Tabla2[[#This Row],[GENERO]])="femenino"),"OK","Corregir")</f>
        <v>Corregir</v>
      </c>
      <c r="Z4472" s="42" t="str">
        <f>+IF(Tabla2[[#This Row],[Nro. DNI / CE]]="","Corregir",IF(LEN(Tabla2[[#This Row],[Nro. DNI / CE]])&gt;=8,"OK","Corregir"))</f>
        <v>Corregir</v>
      </c>
      <c r="AA4472" s="42">
        <f>COUNTIF(Tabla2[APELLIDOS Y NOMBRES],Tabla2[[#This Row],[APELLIDOS Y NOMBRES]])</f>
        <v>0</v>
      </c>
      <c r="AB4472" s="42">
        <f>IF(Tabla2[[#This Row],[Trabajador]]&gt;1,1/Tabla2[[#This Row],[Trabajador]],Tabla2[[#This Row],[Trabajador]])</f>
        <v>0</v>
      </c>
      <c r="AC4472" t="str">
        <f>+IFERROR(IF(Tabla2[[#This Row],[FECHA CESE/BAJA]]="","No Aplica",IF(AND(MONTH(Tabla2[[#This Row],[FECHA CESE/BAJA]])=MONTH(TODAY()-30),YEAR(Tabla2[[#This Row],[FECHA CESE/BAJA]])=YEAR(TODAY())),MONTH(TODAY()-30)&amp;"-"&amp;YEAR(TODAY()),"Borrar")),"No aplica")</f>
        <v>No Aplica</v>
      </c>
      <c r="AD4472" t="str">
        <f>+IFERROR(IF(Tabla2[[#This Row],[FECHA INICIO DE LABORES EN OBRA]]="","No Aplica",IF(AND(MONTH(Tabla2[[#This Row],[FECHA INICIO DE LABORES EN OBRA]])=MONTH(TODAY()-30),YEAR(Tabla2[[#This Row],[FECHA INICIO DE LABORES EN OBRA]])=YEAR(TODAY())),MONTH(TODAY()-30)&amp;"-"&amp;YEAR(TODAY()),"No Aplica")),"No Aplica")</f>
        <v>No Aplica</v>
      </c>
    </row>
    <row r="4473" spans="1:30" x14ac:dyDescent="0.25">
      <c r="A4473" s="13"/>
      <c r="B4473" s="15"/>
      <c r="C4473" s="15"/>
      <c r="D4473" s="15"/>
      <c r="E4473" s="15"/>
      <c r="F4473" s="39"/>
      <c r="G4473" s="15"/>
      <c r="H4473" s="15"/>
      <c r="I4473" s="15"/>
      <c r="J4473" s="15"/>
      <c r="K4473" s="15"/>
      <c r="L4473" s="40"/>
      <c r="M4473" s="39"/>
      <c r="N4473" s="41"/>
      <c r="O4473" s="39"/>
      <c r="P4473" s="40"/>
      <c r="Q4473" s="40"/>
      <c r="R4473" s="40" t="str">
        <f>IFERROR(VLOOKUP(Tabla2[[#This Row],[CONTRATISTA PRNCIPAL]],Hoja1!$L$5:$M$9,2,FALSE),"CJV")</f>
        <v>CJV</v>
      </c>
      <c r="S4473" s="40" t="str">
        <f>IF(Tabla2[[#This Row],[EMPRESA]]=Tabla2[[#This Row],[CONTRATISTA PRNCIPAL]],"Principal","Secundaria")</f>
        <v>Principal</v>
      </c>
      <c r="T4473" s="42">
        <f>IFERROR(1/COUNTIF(Tabla2[CONTRATISTA PRNCIPAL],Tabla2[[#This Row],[CONTRATISTA PRNCIPAL]]),0)</f>
        <v>0</v>
      </c>
      <c r="U4473" s="43" t="str">
        <f>IF(((TODAY()-Tabla2[[#This Row],[FECHA NACIMIENTO]])/365)&lt;18,"Corregir", IF(((TODAY()-Tabla2[[#This Row],[FECHA NACIMIENTO]])/365)&gt;80, "Corregir",ROUNDDOWN(((TODAY()-Tabla2[[#This Row],[FECHA NACIMIENTO]])/365),0)))</f>
        <v>Corregir</v>
      </c>
      <c r="V44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3" s="44" t="str">
        <f>+IF(Tabla2[[#This Row],[Edad]]="Corregir","Corregir","Ok")</f>
        <v>Corregir</v>
      </c>
      <c r="X4473" s="42" t="str">
        <f>+IFERROR(VLOOKUP(Tabla2[[#This Row],[DISTRITO SEGÚN DNI]],Hoja1!$A$2:$B$32,2,FALSE),"No")</f>
        <v>No</v>
      </c>
      <c r="Y4473" s="42" t="str">
        <f>IF(OR(LOWER(Tabla2[[#This Row],[GENERO]])="masculino", LOWER(Tabla2[[#This Row],[GENERO]])="femenino"),"OK","Corregir")</f>
        <v>Corregir</v>
      </c>
      <c r="Z4473" s="42" t="str">
        <f>+IF(Tabla2[[#This Row],[Nro. DNI / CE]]="","Corregir",IF(LEN(Tabla2[[#This Row],[Nro. DNI / CE]])&gt;=8,"OK","Corregir"))</f>
        <v>Corregir</v>
      </c>
      <c r="AA4473" s="42">
        <f>COUNTIF(Tabla2[APELLIDOS Y NOMBRES],Tabla2[[#This Row],[APELLIDOS Y NOMBRES]])</f>
        <v>0</v>
      </c>
      <c r="AB4473" s="42">
        <f>IF(Tabla2[[#This Row],[Trabajador]]&gt;1,1/Tabla2[[#This Row],[Trabajador]],Tabla2[[#This Row],[Trabajador]])</f>
        <v>0</v>
      </c>
      <c r="AC4473" t="str">
        <f>+IFERROR(IF(Tabla2[[#This Row],[FECHA CESE/BAJA]]="","No Aplica",IF(AND(MONTH(Tabla2[[#This Row],[FECHA CESE/BAJA]])=MONTH(TODAY()-30),YEAR(Tabla2[[#This Row],[FECHA CESE/BAJA]])=YEAR(TODAY())),MONTH(TODAY()-30)&amp;"-"&amp;YEAR(TODAY()),"Borrar")),"No aplica")</f>
        <v>No Aplica</v>
      </c>
      <c r="AD4473" t="str">
        <f>+IFERROR(IF(Tabla2[[#This Row],[FECHA INICIO DE LABORES EN OBRA]]="","No Aplica",IF(AND(MONTH(Tabla2[[#This Row],[FECHA INICIO DE LABORES EN OBRA]])=MONTH(TODAY()-30),YEAR(Tabla2[[#This Row],[FECHA INICIO DE LABORES EN OBRA]])=YEAR(TODAY())),MONTH(TODAY()-30)&amp;"-"&amp;YEAR(TODAY()),"No Aplica")),"No Aplica")</f>
        <v>No Aplica</v>
      </c>
    </row>
    <row r="4474" spans="1:30" x14ac:dyDescent="0.25">
      <c r="A4474" s="13"/>
      <c r="B4474" s="15"/>
      <c r="C4474" s="15"/>
      <c r="D4474" s="15"/>
      <c r="E4474" s="15"/>
      <c r="F4474" s="39"/>
      <c r="G4474" s="15"/>
      <c r="H4474" s="15"/>
      <c r="I4474" s="15"/>
      <c r="J4474" s="15"/>
      <c r="K4474" s="15"/>
      <c r="L4474" s="40"/>
      <c r="M4474" s="39"/>
      <c r="N4474" s="41"/>
      <c r="O4474" s="39"/>
      <c r="P4474" s="40"/>
      <c r="Q4474" s="40"/>
      <c r="R4474" s="40" t="str">
        <f>IFERROR(VLOOKUP(Tabla2[[#This Row],[CONTRATISTA PRNCIPAL]],Hoja1!$L$5:$M$9,2,FALSE),"CJV")</f>
        <v>CJV</v>
      </c>
      <c r="S4474" s="40" t="str">
        <f>IF(Tabla2[[#This Row],[EMPRESA]]=Tabla2[[#This Row],[CONTRATISTA PRNCIPAL]],"Principal","Secundaria")</f>
        <v>Principal</v>
      </c>
      <c r="T4474" s="42">
        <f>IFERROR(1/COUNTIF(Tabla2[CONTRATISTA PRNCIPAL],Tabla2[[#This Row],[CONTRATISTA PRNCIPAL]]),0)</f>
        <v>0</v>
      </c>
      <c r="U4474" s="43" t="str">
        <f>IF(((TODAY()-Tabla2[[#This Row],[FECHA NACIMIENTO]])/365)&lt;18,"Corregir", IF(((TODAY()-Tabla2[[#This Row],[FECHA NACIMIENTO]])/365)&gt;80, "Corregir",ROUNDDOWN(((TODAY()-Tabla2[[#This Row],[FECHA NACIMIENTO]])/365),0)))</f>
        <v>Corregir</v>
      </c>
      <c r="V44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4" s="44" t="str">
        <f>+IF(Tabla2[[#This Row],[Edad]]="Corregir","Corregir","Ok")</f>
        <v>Corregir</v>
      </c>
      <c r="X4474" s="42" t="str">
        <f>+IFERROR(VLOOKUP(Tabla2[[#This Row],[DISTRITO SEGÚN DNI]],Hoja1!$A$2:$B$32,2,FALSE),"No")</f>
        <v>No</v>
      </c>
      <c r="Y4474" s="42" t="str">
        <f>IF(OR(LOWER(Tabla2[[#This Row],[GENERO]])="masculino", LOWER(Tabla2[[#This Row],[GENERO]])="femenino"),"OK","Corregir")</f>
        <v>Corregir</v>
      </c>
      <c r="Z4474" s="42" t="str">
        <f>+IF(Tabla2[[#This Row],[Nro. DNI / CE]]="","Corregir",IF(LEN(Tabla2[[#This Row],[Nro. DNI / CE]])&gt;=8,"OK","Corregir"))</f>
        <v>Corregir</v>
      </c>
      <c r="AA4474" s="42">
        <f>COUNTIF(Tabla2[APELLIDOS Y NOMBRES],Tabla2[[#This Row],[APELLIDOS Y NOMBRES]])</f>
        <v>0</v>
      </c>
      <c r="AB4474" s="42">
        <f>IF(Tabla2[[#This Row],[Trabajador]]&gt;1,1/Tabla2[[#This Row],[Trabajador]],Tabla2[[#This Row],[Trabajador]])</f>
        <v>0</v>
      </c>
      <c r="AC4474" t="str">
        <f>+IFERROR(IF(Tabla2[[#This Row],[FECHA CESE/BAJA]]="","No Aplica",IF(AND(MONTH(Tabla2[[#This Row],[FECHA CESE/BAJA]])=MONTH(TODAY()-30),YEAR(Tabla2[[#This Row],[FECHA CESE/BAJA]])=YEAR(TODAY())),MONTH(TODAY()-30)&amp;"-"&amp;YEAR(TODAY()),"Borrar")),"No aplica")</f>
        <v>No Aplica</v>
      </c>
      <c r="AD4474" t="str">
        <f>+IFERROR(IF(Tabla2[[#This Row],[FECHA INICIO DE LABORES EN OBRA]]="","No Aplica",IF(AND(MONTH(Tabla2[[#This Row],[FECHA INICIO DE LABORES EN OBRA]])=MONTH(TODAY()-30),YEAR(Tabla2[[#This Row],[FECHA INICIO DE LABORES EN OBRA]])=YEAR(TODAY())),MONTH(TODAY()-30)&amp;"-"&amp;YEAR(TODAY()),"No Aplica")),"No Aplica")</f>
        <v>No Aplica</v>
      </c>
    </row>
    <row r="4475" spans="1:30" x14ac:dyDescent="0.25">
      <c r="A4475" s="13"/>
      <c r="B4475" s="15"/>
      <c r="C4475" s="15"/>
      <c r="D4475" s="15"/>
      <c r="E4475" s="15"/>
      <c r="F4475" s="39"/>
      <c r="G4475" s="15"/>
      <c r="H4475" s="15"/>
      <c r="I4475" s="15"/>
      <c r="J4475" s="15"/>
      <c r="K4475" s="15"/>
      <c r="L4475" s="40"/>
      <c r="M4475" s="39"/>
      <c r="N4475" s="41"/>
      <c r="O4475" s="39"/>
      <c r="P4475" s="40"/>
      <c r="Q4475" s="40"/>
      <c r="R4475" s="40" t="str">
        <f>IFERROR(VLOOKUP(Tabla2[[#This Row],[CONTRATISTA PRNCIPAL]],Hoja1!$L$5:$M$9,2,FALSE),"CJV")</f>
        <v>CJV</v>
      </c>
      <c r="S4475" s="40" t="str">
        <f>IF(Tabla2[[#This Row],[EMPRESA]]=Tabla2[[#This Row],[CONTRATISTA PRNCIPAL]],"Principal","Secundaria")</f>
        <v>Principal</v>
      </c>
      <c r="T4475" s="42">
        <f>IFERROR(1/COUNTIF(Tabla2[CONTRATISTA PRNCIPAL],Tabla2[[#This Row],[CONTRATISTA PRNCIPAL]]),0)</f>
        <v>0</v>
      </c>
      <c r="U4475" s="43" t="str">
        <f>IF(((TODAY()-Tabla2[[#This Row],[FECHA NACIMIENTO]])/365)&lt;18,"Corregir", IF(((TODAY()-Tabla2[[#This Row],[FECHA NACIMIENTO]])/365)&gt;80, "Corregir",ROUNDDOWN(((TODAY()-Tabla2[[#This Row],[FECHA NACIMIENTO]])/365),0)))</f>
        <v>Corregir</v>
      </c>
      <c r="V44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5" s="44" t="str">
        <f>+IF(Tabla2[[#This Row],[Edad]]="Corregir","Corregir","Ok")</f>
        <v>Corregir</v>
      </c>
      <c r="X4475" s="42" t="str">
        <f>+IFERROR(VLOOKUP(Tabla2[[#This Row],[DISTRITO SEGÚN DNI]],Hoja1!$A$2:$B$32,2,FALSE),"No")</f>
        <v>No</v>
      </c>
      <c r="Y4475" s="42" t="str">
        <f>IF(OR(LOWER(Tabla2[[#This Row],[GENERO]])="masculino", LOWER(Tabla2[[#This Row],[GENERO]])="femenino"),"OK","Corregir")</f>
        <v>Corregir</v>
      </c>
      <c r="Z4475" s="42" t="str">
        <f>+IF(Tabla2[[#This Row],[Nro. DNI / CE]]="","Corregir",IF(LEN(Tabla2[[#This Row],[Nro. DNI / CE]])&gt;=8,"OK","Corregir"))</f>
        <v>Corregir</v>
      </c>
      <c r="AA4475" s="42">
        <f>COUNTIF(Tabla2[APELLIDOS Y NOMBRES],Tabla2[[#This Row],[APELLIDOS Y NOMBRES]])</f>
        <v>0</v>
      </c>
      <c r="AB4475" s="42">
        <f>IF(Tabla2[[#This Row],[Trabajador]]&gt;1,1/Tabla2[[#This Row],[Trabajador]],Tabla2[[#This Row],[Trabajador]])</f>
        <v>0</v>
      </c>
      <c r="AC4475" t="str">
        <f>+IFERROR(IF(Tabla2[[#This Row],[FECHA CESE/BAJA]]="","No Aplica",IF(AND(MONTH(Tabla2[[#This Row],[FECHA CESE/BAJA]])=MONTH(TODAY()-30),YEAR(Tabla2[[#This Row],[FECHA CESE/BAJA]])=YEAR(TODAY())),MONTH(TODAY()-30)&amp;"-"&amp;YEAR(TODAY()),"Borrar")),"No aplica")</f>
        <v>No Aplica</v>
      </c>
      <c r="AD4475" t="str">
        <f>+IFERROR(IF(Tabla2[[#This Row],[FECHA INICIO DE LABORES EN OBRA]]="","No Aplica",IF(AND(MONTH(Tabla2[[#This Row],[FECHA INICIO DE LABORES EN OBRA]])=MONTH(TODAY()-30),YEAR(Tabla2[[#This Row],[FECHA INICIO DE LABORES EN OBRA]])=YEAR(TODAY())),MONTH(TODAY()-30)&amp;"-"&amp;YEAR(TODAY()),"No Aplica")),"No Aplica")</f>
        <v>No Aplica</v>
      </c>
    </row>
    <row r="4476" spans="1:30" x14ac:dyDescent="0.25">
      <c r="A4476" s="13"/>
      <c r="B4476" s="15"/>
      <c r="C4476" s="15"/>
      <c r="D4476" s="15"/>
      <c r="E4476" s="15"/>
      <c r="F4476" s="39"/>
      <c r="G4476" s="15"/>
      <c r="H4476" s="15"/>
      <c r="I4476" s="15"/>
      <c r="J4476" s="15"/>
      <c r="K4476" s="15"/>
      <c r="L4476" s="40"/>
      <c r="M4476" s="39"/>
      <c r="N4476" s="41"/>
      <c r="O4476" s="39"/>
      <c r="P4476" s="40"/>
      <c r="Q4476" s="40"/>
      <c r="R4476" s="40" t="str">
        <f>IFERROR(VLOOKUP(Tabla2[[#This Row],[CONTRATISTA PRNCIPAL]],Hoja1!$L$5:$M$9,2,FALSE),"CJV")</f>
        <v>CJV</v>
      </c>
      <c r="S4476" s="40" t="str">
        <f>IF(Tabla2[[#This Row],[EMPRESA]]=Tabla2[[#This Row],[CONTRATISTA PRNCIPAL]],"Principal","Secundaria")</f>
        <v>Principal</v>
      </c>
      <c r="T4476" s="42">
        <f>IFERROR(1/COUNTIF(Tabla2[CONTRATISTA PRNCIPAL],Tabla2[[#This Row],[CONTRATISTA PRNCIPAL]]),0)</f>
        <v>0</v>
      </c>
      <c r="U4476" s="43" t="str">
        <f>IF(((TODAY()-Tabla2[[#This Row],[FECHA NACIMIENTO]])/365)&lt;18,"Corregir", IF(((TODAY()-Tabla2[[#This Row],[FECHA NACIMIENTO]])/365)&gt;80, "Corregir",ROUNDDOWN(((TODAY()-Tabla2[[#This Row],[FECHA NACIMIENTO]])/365),0)))</f>
        <v>Corregir</v>
      </c>
      <c r="V44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6" s="44" t="str">
        <f>+IF(Tabla2[[#This Row],[Edad]]="Corregir","Corregir","Ok")</f>
        <v>Corregir</v>
      </c>
      <c r="X4476" s="42" t="str">
        <f>+IFERROR(VLOOKUP(Tabla2[[#This Row],[DISTRITO SEGÚN DNI]],Hoja1!$A$2:$B$32,2,FALSE),"No")</f>
        <v>No</v>
      </c>
      <c r="Y4476" s="42" t="str">
        <f>IF(OR(LOWER(Tabla2[[#This Row],[GENERO]])="masculino", LOWER(Tabla2[[#This Row],[GENERO]])="femenino"),"OK","Corregir")</f>
        <v>Corregir</v>
      </c>
      <c r="Z4476" s="42" t="str">
        <f>+IF(Tabla2[[#This Row],[Nro. DNI / CE]]="","Corregir",IF(LEN(Tabla2[[#This Row],[Nro. DNI / CE]])&gt;=8,"OK","Corregir"))</f>
        <v>Corregir</v>
      </c>
      <c r="AA4476" s="42">
        <f>COUNTIF(Tabla2[APELLIDOS Y NOMBRES],Tabla2[[#This Row],[APELLIDOS Y NOMBRES]])</f>
        <v>0</v>
      </c>
      <c r="AB4476" s="42">
        <f>IF(Tabla2[[#This Row],[Trabajador]]&gt;1,1/Tabla2[[#This Row],[Trabajador]],Tabla2[[#This Row],[Trabajador]])</f>
        <v>0</v>
      </c>
      <c r="AC4476" t="str">
        <f>+IFERROR(IF(Tabla2[[#This Row],[FECHA CESE/BAJA]]="","No Aplica",IF(AND(MONTH(Tabla2[[#This Row],[FECHA CESE/BAJA]])=MONTH(TODAY()-30),YEAR(Tabla2[[#This Row],[FECHA CESE/BAJA]])=YEAR(TODAY())),MONTH(TODAY()-30)&amp;"-"&amp;YEAR(TODAY()),"Borrar")),"No aplica")</f>
        <v>No Aplica</v>
      </c>
      <c r="AD4476" t="str">
        <f>+IFERROR(IF(Tabla2[[#This Row],[FECHA INICIO DE LABORES EN OBRA]]="","No Aplica",IF(AND(MONTH(Tabla2[[#This Row],[FECHA INICIO DE LABORES EN OBRA]])=MONTH(TODAY()-30),YEAR(Tabla2[[#This Row],[FECHA INICIO DE LABORES EN OBRA]])=YEAR(TODAY())),MONTH(TODAY()-30)&amp;"-"&amp;YEAR(TODAY()),"No Aplica")),"No Aplica")</f>
        <v>No Aplica</v>
      </c>
    </row>
    <row r="4477" spans="1:30" x14ac:dyDescent="0.25">
      <c r="A4477" s="13"/>
      <c r="B4477" s="15"/>
      <c r="C4477" s="15"/>
      <c r="D4477" s="15"/>
      <c r="E4477" s="15"/>
      <c r="F4477" s="39"/>
      <c r="G4477" s="15"/>
      <c r="H4477" s="15"/>
      <c r="I4477" s="15"/>
      <c r="J4477" s="15"/>
      <c r="K4477" s="15"/>
      <c r="L4477" s="40"/>
      <c r="M4477" s="39"/>
      <c r="N4477" s="41"/>
      <c r="O4477" s="39"/>
      <c r="P4477" s="40"/>
      <c r="Q4477" s="40"/>
      <c r="R4477" s="40" t="str">
        <f>IFERROR(VLOOKUP(Tabla2[[#This Row],[CONTRATISTA PRNCIPAL]],Hoja1!$L$5:$M$9,2,FALSE),"CJV")</f>
        <v>CJV</v>
      </c>
      <c r="S4477" s="40" t="str">
        <f>IF(Tabla2[[#This Row],[EMPRESA]]=Tabla2[[#This Row],[CONTRATISTA PRNCIPAL]],"Principal","Secundaria")</f>
        <v>Principal</v>
      </c>
      <c r="T4477" s="42">
        <f>IFERROR(1/COUNTIF(Tabla2[CONTRATISTA PRNCIPAL],Tabla2[[#This Row],[CONTRATISTA PRNCIPAL]]),0)</f>
        <v>0</v>
      </c>
      <c r="U4477" s="43" t="str">
        <f>IF(((TODAY()-Tabla2[[#This Row],[FECHA NACIMIENTO]])/365)&lt;18,"Corregir", IF(((TODAY()-Tabla2[[#This Row],[FECHA NACIMIENTO]])/365)&gt;80, "Corregir",ROUNDDOWN(((TODAY()-Tabla2[[#This Row],[FECHA NACIMIENTO]])/365),0)))</f>
        <v>Corregir</v>
      </c>
      <c r="V44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7" s="44" t="str">
        <f>+IF(Tabla2[[#This Row],[Edad]]="Corregir","Corregir","Ok")</f>
        <v>Corregir</v>
      </c>
      <c r="X4477" s="42" t="str">
        <f>+IFERROR(VLOOKUP(Tabla2[[#This Row],[DISTRITO SEGÚN DNI]],Hoja1!$A$2:$B$32,2,FALSE),"No")</f>
        <v>No</v>
      </c>
      <c r="Y4477" s="42" t="str">
        <f>IF(OR(LOWER(Tabla2[[#This Row],[GENERO]])="masculino", LOWER(Tabla2[[#This Row],[GENERO]])="femenino"),"OK","Corregir")</f>
        <v>Corregir</v>
      </c>
      <c r="Z4477" s="42" t="str">
        <f>+IF(Tabla2[[#This Row],[Nro. DNI / CE]]="","Corregir",IF(LEN(Tabla2[[#This Row],[Nro. DNI / CE]])&gt;=8,"OK","Corregir"))</f>
        <v>Corregir</v>
      </c>
      <c r="AA4477" s="42">
        <f>COUNTIF(Tabla2[APELLIDOS Y NOMBRES],Tabla2[[#This Row],[APELLIDOS Y NOMBRES]])</f>
        <v>0</v>
      </c>
      <c r="AB4477" s="42">
        <f>IF(Tabla2[[#This Row],[Trabajador]]&gt;1,1/Tabla2[[#This Row],[Trabajador]],Tabla2[[#This Row],[Trabajador]])</f>
        <v>0</v>
      </c>
      <c r="AC4477" t="str">
        <f>+IFERROR(IF(Tabla2[[#This Row],[FECHA CESE/BAJA]]="","No Aplica",IF(AND(MONTH(Tabla2[[#This Row],[FECHA CESE/BAJA]])=MONTH(TODAY()-30),YEAR(Tabla2[[#This Row],[FECHA CESE/BAJA]])=YEAR(TODAY())),MONTH(TODAY()-30)&amp;"-"&amp;YEAR(TODAY()),"Borrar")),"No aplica")</f>
        <v>No Aplica</v>
      </c>
      <c r="AD4477" t="str">
        <f>+IFERROR(IF(Tabla2[[#This Row],[FECHA INICIO DE LABORES EN OBRA]]="","No Aplica",IF(AND(MONTH(Tabla2[[#This Row],[FECHA INICIO DE LABORES EN OBRA]])=MONTH(TODAY()-30),YEAR(Tabla2[[#This Row],[FECHA INICIO DE LABORES EN OBRA]])=YEAR(TODAY())),MONTH(TODAY()-30)&amp;"-"&amp;YEAR(TODAY()),"No Aplica")),"No Aplica")</f>
        <v>No Aplica</v>
      </c>
    </row>
    <row r="4478" spans="1:30" x14ac:dyDescent="0.25">
      <c r="A4478" s="13"/>
      <c r="B4478" s="15"/>
      <c r="C4478" s="15"/>
      <c r="D4478" s="15"/>
      <c r="E4478" s="15"/>
      <c r="F4478" s="39"/>
      <c r="G4478" s="15"/>
      <c r="H4478" s="15"/>
      <c r="I4478" s="15"/>
      <c r="J4478" s="15"/>
      <c r="K4478" s="15"/>
      <c r="L4478" s="40"/>
      <c r="M4478" s="39"/>
      <c r="N4478" s="41"/>
      <c r="O4478" s="39"/>
      <c r="P4478" s="40"/>
      <c r="Q4478" s="40"/>
      <c r="R4478" s="40" t="str">
        <f>IFERROR(VLOOKUP(Tabla2[[#This Row],[CONTRATISTA PRNCIPAL]],Hoja1!$L$5:$M$9,2,FALSE),"CJV")</f>
        <v>CJV</v>
      </c>
      <c r="S4478" s="40" t="str">
        <f>IF(Tabla2[[#This Row],[EMPRESA]]=Tabla2[[#This Row],[CONTRATISTA PRNCIPAL]],"Principal","Secundaria")</f>
        <v>Principal</v>
      </c>
      <c r="T4478" s="42">
        <f>IFERROR(1/COUNTIF(Tabla2[CONTRATISTA PRNCIPAL],Tabla2[[#This Row],[CONTRATISTA PRNCIPAL]]),0)</f>
        <v>0</v>
      </c>
      <c r="U4478" s="43" t="str">
        <f>IF(((TODAY()-Tabla2[[#This Row],[FECHA NACIMIENTO]])/365)&lt;18,"Corregir", IF(((TODAY()-Tabla2[[#This Row],[FECHA NACIMIENTO]])/365)&gt;80, "Corregir",ROUNDDOWN(((TODAY()-Tabla2[[#This Row],[FECHA NACIMIENTO]])/365),0)))</f>
        <v>Corregir</v>
      </c>
      <c r="V44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8" s="44" t="str">
        <f>+IF(Tabla2[[#This Row],[Edad]]="Corregir","Corregir","Ok")</f>
        <v>Corregir</v>
      </c>
      <c r="X4478" s="42" t="str">
        <f>+IFERROR(VLOOKUP(Tabla2[[#This Row],[DISTRITO SEGÚN DNI]],Hoja1!$A$2:$B$32,2,FALSE),"No")</f>
        <v>No</v>
      </c>
      <c r="Y4478" s="42" t="str">
        <f>IF(OR(LOWER(Tabla2[[#This Row],[GENERO]])="masculino", LOWER(Tabla2[[#This Row],[GENERO]])="femenino"),"OK","Corregir")</f>
        <v>Corregir</v>
      </c>
      <c r="Z4478" s="42" t="str">
        <f>+IF(Tabla2[[#This Row],[Nro. DNI / CE]]="","Corregir",IF(LEN(Tabla2[[#This Row],[Nro. DNI / CE]])&gt;=8,"OK","Corregir"))</f>
        <v>Corregir</v>
      </c>
      <c r="AA4478" s="42">
        <f>COUNTIF(Tabla2[APELLIDOS Y NOMBRES],Tabla2[[#This Row],[APELLIDOS Y NOMBRES]])</f>
        <v>0</v>
      </c>
      <c r="AB4478" s="42">
        <f>IF(Tabla2[[#This Row],[Trabajador]]&gt;1,1/Tabla2[[#This Row],[Trabajador]],Tabla2[[#This Row],[Trabajador]])</f>
        <v>0</v>
      </c>
      <c r="AC4478" t="str">
        <f>+IFERROR(IF(Tabla2[[#This Row],[FECHA CESE/BAJA]]="","No Aplica",IF(AND(MONTH(Tabla2[[#This Row],[FECHA CESE/BAJA]])=MONTH(TODAY()-30),YEAR(Tabla2[[#This Row],[FECHA CESE/BAJA]])=YEAR(TODAY())),MONTH(TODAY()-30)&amp;"-"&amp;YEAR(TODAY()),"Borrar")),"No aplica")</f>
        <v>No Aplica</v>
      </c>
      <c r="AD4478" t="str">
        <f>+IFERROR(IF(Tabla2[[#This Row],[FECHA INICIO DE LABORES EN OBRA]]="","No Aplica",IF(AND(MONTH(Tabla2[[#This Row],[FECHA INICIO DE LABORES EN OBRA]])=MONTH(TODAY()-30),YEAR(Tabla2[[#This Row],[FECHA INICIO DE LABORES EN OBRA]])=YEAR(TODAY())),MONTH(TODAY()-30)&amp;"-"&amp;YEAR(TODAY()),"No Aplica")),"No Aplica")</f>
        <v>No Aplica</v>
      </c>
    </row>
    <row r="4479" spans="1:30" x14ac:dyDescent="0.25">
      <c r="A4479" s="13"/>
      <c r="B4479" s="15"/>
      <c r="C4479" s="15"/>
      <c r="D4479" s="15"/>
      <c r="E4479" s="15"/>
      <c r="F4479" s="39"/>
      <c r="G4479" s="15"/>
      <c r="H4479" s="15"/>
      <c r="I4479" s="15"/>
      <c r="J4479" s="15"/>
      <c r="K4479" s="15"/>
      <c r="L4479" s="40"/>
      <c r="M4479" s="39"/>
      <c r="N4479" s="41"/>
      <c r="O4479" s="39"/>
      <c r="P4479" s="40"/>
      <c r="Q4479" s="40"/>
      <c r="R4479" s="40" t="str">
        <f>IFERROR(VLOOKUP(Tabla2[[#This Row],[CONTRATISTA PRNCIPAL]],Hoja1!$L$5:$M$9,2,FALSE),"CJV")</f>
        <v>CJV</v>
      </c>
      <c r="S4479" s="40" t="str">
        <f>IF(Tabla2[[#This Row],[EMPRESA]]=Tabla2[[#This Row],[CONTRATISTA PRNCIPAL]],"Principal","Secundaria")</f>
        <v>Principal</v>
      </c>
      <c r="T4479" s="42">
        <f>IFERROR(1/COUNTIF(Tabla2[CONTRATISTA PRNCIPAL],Tabla2[[#This Row],[CONTRATISTA PRNCIPAL]]),0)</f>
        <v>0</v>
      </c>
      <c r="U4479" s="43" t="str">
        <f>IF(((TODAY()-Tabla2[[#This Row],[FECHA NACIMIENTO]])/365)&lt;18,"Corregir", IF(((TODAY()-Tabla2[[#This Row],[FECHA NACIMIENTO]])/365)&gt;80, "Corregir",ROUNDDOWN(((TODAY()-Tabla2[[#This Row],[FECHA NACIMIENTO]])/365),0)))</f>
        <v>Corregir</v>
      </c>
      <c r="V44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79" s="44" t="str">
        <f>+IF(Tabla2[[#This Row],[Edad]]="Corregir","Corregir","Ok")</f>
        <v>Corregir</v>
      </c>
      <c r="X4479" s="42" t="str">
        <f>+IFERROR(VLOOKUP(Tabla2[[#This Row],[DISTRITO SEGÚN DNI]],Hoja1!$A$2:$B$32,2,FALSE),"No")</f>
        <v>No</v>
      </c>
      <c r="Y4479" s="42" t="str">
        <f>IF(OR(LOWER(Tabla2[[#This Row],[GENERO]])="masculino", LOWER(Tabla2[[#This Row],[GENERO]])="femenino"),"OK","Corregir")</f>
        <v>Corregir</v>
      </c>
      <c r="Z4479" s="42" t="str">
        <f>+IF(Tabla2[[#This Row],[Nro. DNI / CE]]="","Corregir",IF(LEN(Tabla2[[#This Row],[Nro. DNI / CE]])&gt;=8,"OK","Corregir"))</f>
        <v>Corregir</v>
      </c>
      <c r="AA4479" s="42">
        <f>COUNTIF(Tabla2[APELLIDOS Y NOMBRES],Tabla2[[#This Row],[APELLIDOS Y NOMBRES]])</f>
        <v>0</v>
      </c>
      <c r="AB4479" s="42">
        <f>IF(Tabla2[[#This Row],[Trabajador]]&gt;1,1/Tabla2[[#This Row],[Trabajador]],Tabla2[[#This Row],[Trabajador]])</f>
        <v>0</v>
      </c>
      <c r="AC4479" t="str">
        <f>+IFERROR(IF(Tabla2[[#This Row],[FECHA CESE/BAJA]]="","No Aplica",IF(AND(MONTH(Tabla2[[#This Row],[FECHA CESE/BAJA]])=MONTH(TODAY()-30),YEAR(Tabla2[[#This Row],[FECHA CESE/BAJA]])=YEAR(TODAY())),MONTH(TODAY()-30)&amp;"-"&amp;YEAR(TODAY()),"Borrar")),"No aplica")</f>
        <v>No Aplica</v>
      </c>
      <c r="AD4479" t="str">
        <f>+IFERROR(IF(Tabla2[[#This Row],[FECHA INICIO DE LABORES EN OBRA]]="","No Aplica",IF(AND(MONTH(Tabla2[[#This Row],[FECHA INICIO DE LABORES EN OBRA]])=MONTH(TODAY()-30),YEAR(Tabla2[[#This Row],[FECHA INICIO DE LABORES EN OBRA]])=YEAR(TODAY())),MONTH(TODAY()-30)&amp;"-"&amp;YEAR(TODAY()),"No Aplica")),"No Aplica")</f>
        <v>No Aplica</v>
      </c>
    </row>
    <row r="4480" spans="1:30" x14ac:dyDescent="0.25">
      <c r="A4480" s="13"/>
      <c r="B4480" s="15"/>
      <c r="C4480" s="15"/>
      <c r="D4480" s="15"/>
      <c r="E4480" s="15"/>
      <c r="F4480" s="39"/>
      <c r="G4480" s="15"/>
      <c r="H4480" s="15"/>
      <c r="I4480" s="15"/>
      <c r="J4480" s="15"/>
      <c r="K4480" s="15"/>
      <c r="L4480" s="40"/>
      <c r="M4480" s="39"/>
      <c r="N4480" s="41"/>
      <c r="O4480" s="39"/>
      <c r="P4480" s="40"/>
      <c r="Q4480" s="40"/>
      <c r="R4480" s="40" t="str">
        <f>IFERROR(VLOOKUP(Tabla2[[#This Row],[CONTRATISTA PRNCIPAL]],Hoja1!$L$5:$M$9,2,FALSE),"CJV")</f>
        <v>CJV</v>
      </c>
      <c r="S4480" s="40" t="str">
        <f>IF(Tabla2[[#This Row],[EMPRESA]]=Tabla2[[#This Row],[CONTRATISTA PRNCIPAL]],"Principal","Secundaria")</f>
        <v>Principal</v>
      </c>
      <c r="T4480" s="42">
        <f>IFERROR(1/COUNTIF(Tabla2[CONTRATISTA PRNCIPAL],Tabla2[[#This Row],[CONTRATISTA PRNCIPAL]]),0)</f>
        <v>0</v>
      </c>
      <c r="U4480" s="43" t="str">
        <f>IF(((TODAY()-Tabla2[[#This Row],[FECHA NACIMIENTO]])/365)&lt;18,"Corregir", IF(((TODAY()-Tabla2[[#This Row],[FECHA NACIMIENTO]])/365)&gt;80, "Corregir",ROUNDDOWN(((TODAY()-Tabla2[[#This Row],[FECHA NACIMIENTO]])/365),0)))</f>
        <v>Corregir</v>
      </c>
      <c r="V44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0" s="44" t="str">
        <f>+IF(Tabla2[[#This Row],[Edad]]="Corregir","Corregir","Ok")</f>
        <v>Corregir</v>
      </c>
      <c r="X4480" s="42" t="str">
        <f>+IFERROR(VLOOKUP(Tabla2[[#This Row],[DISTRITO SEGÚN DNI]],Hoja1!$A$2:$B$32,2,FALSE),"No")</f>
        <v>No</v>
      </c>
      <c r="Y4480" s="42" t="str">
        <f>IF(OR(LOWER(Tabla2[[#This Row],[GENERO]])="masculino", LOWER(Tabla2[[#This Row],[GENERO]])="femenino"),"OK","Corregir")</f>
        <v>Corregir</v>
      </c>
      <c r="Z4480" s="42" t="str">
        <f>+IF(Tabla2[[#This Row],[Nro. DNI / CE]]="","Corregir",IF(LEN(Tabla2[[#This Row],[Nro. DNI / CE]])&gt;=8,"OK","Corregir"))</f>
        <v>Corregir</v>
      </c>
      <c r="AA4480" s="42">
        <f>COUNTIF(Tabla2[APELLIDOS Y NOMBRES],Tabla2[[#This Row],[APELLIDOS Y NOMBRES]])</f>
        <v>0</v>
      </c>
      <c r="AB4480" s="42">
        <f>IF(Tabla2[[#This Row],[Trabajador]]&gt;1,1/Tabla2[[#This Row],[Trabajador]],Tabla2[[#This Row],[Trabajador]])</f>
        <v>0</v>
      </c>
      <c r="AC4480" t="str">
        <f>+IFERROR(IF(Tabla2[[#This Row],[FECHA CESE/BAJA]]="","No Aplica",IF(AND(MONTH(Tabla2[[#This Row],[FECHA CESE/BAJA]])=MONTH(TODAY()-30),YEAR(Tabla2[[#This Row],[FECHA CESE/BAJA]])=YEAR(TODAY())),MONTH(TODAY()-30)&amp;"-"&amp;YEAR(TODAY()),"Borrar")),"No aplica")</f>
        <v>No Aplica</v>
      </c>
      <c r="AD4480" t="str">
        <f>+IFERROR(IF(Tabla2[[#This Row],[FECHA INICIO DE LABORES EN OBRA]]="","No Aplica",IF(AND(MONTH(Tabla2[[#This Row],[FECHA INICIO DE LABORES EN OBRA]])=MONTH(TODAY()-30),YEAR(Tabla2[[#This Row],[FECHA INICIO DE LABORES EN OBRA]])=YEAR(TODAY())),MONTH(TODAY()-30)&amp;"-"&amp;YEAR(TODAY()),"No Aplica")),"No Aplica")</f>
        <v>No Aplica</v>
      </c>
    </row>
    <row r="4481" spans="1:30" x14ac:dyDescent="0.25">
      <c r="A4481" s="13"/>
      <c r="B4481" s="15"/>
      <c r="C4481" s="15"/>
      <c r="D4481" s="15"/>
      <c r="E4481" s="15"/>
      <c r="F4481" s="39"/>
      <c r="G4481" s="15"/>
      <c r="H4481" s="15"/>
      <c r="I4481" s="15"/>
      <c r="J4481" s="15"/>
      <c r="K4481" s="15"/>
      <c r="L4481" s="40"/>
      <c r="M4481" s="39"/>
      <c r="N4481" s="41"/>
      <c r="O4481" s="39"/>
      <c r="P4481" s="40"/>
      <c r="Q4481" s="40"/>
      <c r="R4481" s="40" t="str">
        <f>IFERROR(VLOOKUP(Tabla2[[#This Row],[CONTRATISTA PRNCIPAL]],Hoja1!$L$5:$M$9,2,FALSE),"CJV")</f>
        <v>CJV</v>
      </c>
      <c r="S4481" s="40" t="str">
        <f>IF(Tabla2[[#This Row],[EMPRESA]]=Tabla2[[#This Row],[CONTRATISTA PRNCIPAL]],"Principal","Secundaria")</f>
        <v>Principal</v>
      </c>
      <c r="T4481" s="42">
        <f>IFERROR(1/COUNTIF(Tabla2[CONTRATISTA PRNCIPAL],Tabla2[[#This Row],[CONTRATISTA PRNCIPAL]]),0)</f>
        <v>0</v>
      </c>
      <c r="U4481" s="43" t="str">
        <f>IF(((TODAY()-Tabla2[[#This Row],[FECHA NACIMIENTO]])/365)&lt;18,"Corregir", IF(((TODAY()-Tabla2[[#This Row],[FECHA NACIMIENTO]])/365)&gt;80, "Corregir",ROUNDDOWN(((TODAY()-Tabla2[[#This Row],[FECHA NACIMIENTO]])/365),0)))</f>
        <v>Corregir</v>
      </c>
      <c r="V44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1" s="44" t="str">
        <f>+IF(Tabla2[[#This Row],[Edad]]="Corregir","Corregir","Ok")</f>
        <v>Corregir</v>
      </c>
      <c r="X4481" s="42" t="str">
        <f>+IFERROR(VLOOKUP(Tabla2[[#This Row],[DISTRITO SEGÚN DNI]],Hoja1!$A$2:$B$32,2,FALSE),"No")</f>
        <v>No</v>
      </c>
      <c r="Y4481" s="42" t="str">
        <f>IF(OR(LOWER(Tabla2[[#This Row],[GENERO]])="masculino", LOWER(Tabla2[[#This Row],[GENERO]])="femenino"),"OK","Corregir")</f>
        <v>Corregir</v>
      </c>
      <c r="Z4481" s="42" t="str">
        <f>+IF(Tabla2[[#This Row],[Nro. DNI / CE]]="","Corregir",IF(LEN(Tabla2[[#This Row],[Nro. DNI / CE]])&gt;=8,"OK","Corregir"))</f>
        <v>Corregir</v>
      </c>
      <c r="AA4481" s="42">
        <f>COUNTIF(Tabla2[APELLIDOS Y NOMBRES],Tabla2[[#This Row],[APELLIDOS Y NOMBRES]])</f>
        <v>0</v>
      </c>
      <c r="AB4481" s="42">
        <f>IF(Tabla2[[#This Row],[Trabajador]]&gt;1,1/Tabla2[[#This Row],[Trabajador]],Tabla2[[#This Row],[Trabajador]])</f>
        <v>0</v>
      </c>
      <c r="AC4481" t="str">
        <f>+IFERROR(IF(Tabla2[[#This Row],[FECHA CESE/BAJA]]="","No Aplica",IF(AND(MONTH(Tabla2[[#This Row],[FECHA CESE/BAJA]])=MONTH(TODAY()-30),YEAR(Tabla2[[#This Row],[FECHA CESE/BAJA]])=YEAR(TODAY())),MONTH(TODAY()-30)&amp;"-"&amp;YEAR(TODAY()),"Borrar")),"No aplica")</f>
        <v>No Aplica</v>
      </c>
      <c r="AD4481" t="str">
        <f>+IFERROR(IF(Tabla2[[#This Row],[FECHA INICIO DE LABORES EN OBRA]]="","No Aplica",IF(AND(MONTH(Tabla2[[#This Row],[FECHA INICIO DE LABORES EN OBRA]])=MONTH(TODAY()-30),YEAR(Tabla2[[#This Row],[FECHA INICIO DE LABORES EN OBRA]])=YEAR(TODAY())),MONTH(TODAY()-30)&amp;"-"&amp;YEAR(TODAY()),"No Aplica")),"No Aplica")</f>
        <v>No Aplica</v>
      </c>
    </row>
    <row r="4482" spans="1:30" x14ac:dyDescent="0.25">
      <c r="A4482" s="13"/>
      <c r="B4482" s="15"/>
      <c r="C4482" s="15"/>
      <c r="D4482" s="15"/>
      <c r="E4482" s="15"/>
      <c r="F4482" s="39"/>
      <c r="G4482" s="15"/>
      <c r="H4482" s="15"/>
      <c r="I4482" s="15"/>
      <c r="J4482" s="15"/>
      <c r="K4482" s="15"/>
      <c r="L4482" s="40"/>
      <c r="M4482" s="39"/>
      <c r="N4482" s="41"/>
      <c r="O4482" s="39"/>
      <c r="P4482" s="40"/>
      <c r="Q4482" s="40"/>
      <c r="R4482" s="40" t="str">
        <f>IFERROR(VLOOKUP(Tabla2[[#This Row],[CONTRATISTA PRNCIPAL]],Hoja1!$L$5:$M$9,2,FALSE),"CJV")</f>
        <v>CJV</v>
      </c>
      <c r="S4482" s="40" t="str">
        <f>IF(Tabla2[[#This Row],[EMPRESA]]=Tabla2[[#This Row],[CONTRATISTA PRNCIPAL]],"Principal","Secundaria")</f>
        <v>Principal</v>
      </c>
      <c r="T4482" s="42">
        <f>IFERROR(1/COUNTIF(Tabla2[CONTRATISTA PRNCIPAL],Tabla2[[#This Row],[CONTRATISTA PRNCIPAL]]),0)</f>
        <v>0</v>
      </c>
      <c r="U4482" s="43" t="str">
        <f>IF(((TODAY()-Tabla2[[#This Row],[FECHA NACIMIENTO]])/365)&lt;18,"Corregir", IF(((TODAY()-Tabla2[[#This Row],[FECHA NACIMIENTO]])/365)&gt;80, "Corregir",ROUNDDOWN(((TODAY()-Tabla2[[#This Row],[FECHA NACIMIENTO]])/365),0)))</f>
        <v>Corregir</v>
      </c>
      <c r="V44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2" s="44" t="str">
        <f>+IF(Tabla2[[#This Row],[Edad]]="Corregir","Corregir","Ok")</f>
        <v>Corregir</v>
      </c>
      <c r="X4482" s="42" t="str">
        <f>+IFERROR(VLOOKUP(Tabla2[[#This Row],[DISTRITO SEGÚN DNI]],Hoja1!$A$2:$B$32,2,FALSE),"No")</f>
        <v>No</v>
      </c>
      <c r="Y4482" s="42" t="str">
        <f>IF(OR(LOWER(Tabla2[[#This Row],[GENERO]])="masculino", LOWER(Tabla2[[#This Row],[GENERO]])="femenino"),"OK","Corregir")</f>
        <v>Corregir</v>
      </c>
      <c r="Z4482" s="42" t="str">
        <f>+IF(Tabla2[[#This Row],[Nro. DNI / CE]]="","Corregir",IF(LEN(Tabla2[[#This Row],[Nro. DNI / CE]])&gt;=8,"OK","Corregir"))</f>
        <v>Corregir</v>
      </c>
      <c r="AA4482" s="42">
        <f>COUNTIF(Tabla2[APELLIDOS Y NOMBRES],Tabla2[[#This Row],[APELLIDOS Y NOMBRES]])</f>
        <v>0</v>
      </c>
      <c r="AB4482" s="42">
        <f>IF(Tabla2[[#This Row],[Trabajador]]&gt;1,1/Tabla2[[#This Row],[Trabajador]],Tabla2[[#This Row],[Trabajador]])</f>
        <v>0</v>
      </c>
      <c r="AC4482" t="str">
        <f>+IFERROR(IF(Tabla2[[#This Row],[FECHA CESE/BAJA]]="","No Aplica",IF(AND(MONTH(Tabla2[[#This Row],[FECHA CESE/BAJA]])=MONTH(TODAY()-30),YEAR(Tabla2[[#This Row],[FECHA CESE/BAJA]])=YEAR(TODAY())),MONTH(TODAY()-30)&amp;"-"&amp;YEAR(TODAY()),"Borrar")),"No aplica")</f>
        <v>No Aplica</v>
      </c>
      <c r="AD4482" t="str">
        <f>+IFERROR(IF(Tabla2[[#This Row],[FECHA INICIO DE LABORES EN OBRA]]="","No Aplica",IF(AND(MONTH(Tabla2[[#This Row],[FECHA INICIO DE LABORES EN OBRA]])=MONTH(TODAY()-30),YEAR(Tabla2[[#This Row],[FECHA INICIO DE LABORES EN OBRA]])=YEAR(TODAY())),MONTH(TODAY()-30)&amp;"-"&amp;YEAR(TODAY()),"No Aplica")),"No Aplica")</f>
        <v>No Aplica</v>
      </c>
    </row>
    <row r="4483" spans="1:30" x14ac:dyDescent="0.25">
      <c r="A4483" s="13"/>
      <c r="B4483" s="15"/>
      <c r="C4483" s="15"/>
      <c r="D4483" s="15"/>
      <c r="E4483" s="15"/>
      <c r="F4483" s="39"/>
      <c r="G4483" s="15"/>
      <c r="H4483" s="15"/>
      <c r="I4483" s="15"/>
      <c r="J4483" s="15"/>
      <c r="K4483" s="15"/>
      <c r="L4483" s="40"/>
      <c r="M4483" s="39"/>
      <c r="N4483" s="41"/>
      <c r="O4483" s="39"/>
      <c r="P4483" s="40"/>
      <c r="Q4483" s="40"/>
      <c r="R4483" s="40" t="str">
        <f>IFERROR(VLOOKUP(Tabla2[[#This Row],[CONTRATISTA PRNCIPAL]],Hoja1!$L$5:$M$9,2,FALSE),"CJV")</f>
        <v>CJV</v>
      </c>
      <c r="S4483" s="40" t="str">
        <f>IF(Tabla2[[#This Row],[EMPRESA]]=Tabla2[[#This Row],[CONTRATISTA PRNCIPAL]],"Principal","Secundaria")</f>
        <v>Principal</v>
      </c>
      <c r="T4483" s="42">
        <f>IFERROR(1/COUNTIF(Tabla2[CONTRATISTA PRNCIPAL],Tabla2[[#This Row],[CONTRATISTA PRNCIPAL]]),0)</f>
        <v>0</v>
      </c>
      <c r="U4483" s="43" t="str">
        <f>IF(((TODAY()-Tabla2[[#This Row],[FECHA NACIMIENTO]])/365)&lt;18,"Corregir", IF(((TODAY()-Tabla2[[#This Row],[FECHA NACIMIENTO]])/365)&gt;80, "Corregir",ROUNDDOWN(((TODAY()-Tabla2[[#This Row],[FECHA NACIMIENTO]])/365),0)))</f>
        <v>Corregir</v>
      </c>
      <c r="V44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3" s="44" t="str">
        <f>+IF(Tabla2[[#This Row],[Edad]]="Corregir","Corregir","Ok")</f>
        <v>Corregir</v>
      </c>
      <c r="X4483" s="42" t="str">
        <f>+IFERROR(VLOOKUP(Tabla2[[#This Row],[DISTRITO SEGÚN DNI]],Hoja1!$A$2:$B$32,2,FALSE),"No")</f>
        <v>No</v>
      </c>
      <c r="Y4483" s="42" t="str">
        <f>IF(OR(LOWER(Tabla2[[#This Row],[GENERO]])="masculino", LOWER(Tabla2[[#This Row],[GENERO]])="femenino"),"OK","Corregir")</f>
        <v>Corregir</v>
      </c>
      <c r="Z4483" s="42" t="str">
        <f>+IF(Tabla2[[#This Row],[Nro. DNI / CE]]="","Corregir",IF(LEN(Tabla2[[#This Row],[Nro. DNI / CE]])&gt;=8,"OK","Corregir"))</f>
        <v>Corregir</v>
      </c>
      <c r="AA4483" s="42">
        <f>COUNTIF(Tabla2[APELLIDOS Y NOMBRES],Tabla2[[#This Row],[APELLIDOS Y NOMBRES]])</f>
        <v>0</v>
      </c>
      <c r="AB4483" s="42">
        <f>IF(Tabla2[[#This Row],[Trabajador]]&gt;1,1/Tabla2[[#This Row],[Trabajador]],Tabla2[[#This Row],[Trabajador]])</f>
        <v>0</v>
      </c>
      <c r="AC4483" t="str">
        <f>+IFERROR(IF(Tabla2[[#This Row],[FECHA CESE/BAJA]]="","No Aplica",IF(AND(MONTH(Tabla2[[#This Row],[FECHA CESE/BAJA]])=MONTH(TODAY()-30),YEAR(Tabla2[[#This Row],[FECHA CESE/BAJA]])=YEAR(TODAY())),MONTH(TODAY()-30)&amp;"-"&amp;YEAR(TODAY()),"Borrar")),"No aplica")</f>
        <v>No Aplica</v>
      </c>
      <c r="AD4483" t="str">
        <f>+IFERROR(IF(Tabla2[[#This Row],[FECHA INICIO DE LABORES EN OBRA]]="","No Aplica",IF(AND(MONTH(Tabla2[[#This Row],[FECHA INICIO DE LABORES EN OBRA]])=MONTH(TODAY()-30),YEAR(Tabla2[[#This Row],[FECHA INICIO DE LABORES EN OBRA]])=YEAR(TODAY())),MONTH(TODAY()-30)&amp;"-"&amp;YEAR(TODAY()),"No Aplica")),"No Aplica")</f>
        <v>No Aplica</v>
      </c>
    </row>
    <row r="4484" spans="1:30" x14ac:dyDescent="0.25">
      <c r="A4484" s="13"/>
      <c r="B4484" s="15"/>
      <c r="C4484" s="15"/>
      <c r="D4484" s="15"/>
      <c r="E4484" s="15"/>
      <c r="F4484" s="39"/>
      <c r="G4484" s="15"/>
      <c r="H4484" s="15"/>
      <c r="I4484" s="15"/>
      <c r="J4484" s="15"/>
      <c r="K4484" s="15"/>
      <c r="L4484" s="40"/>
      <c r="M4484" s="39"/>
      <c r="N4484" s="41"/>
      <c r="O4484" s="39"/>
      <c r="P4484" s="40"/>
      <c r="Q4484" s="40"/>
      <c r="R4484" s="40" t="str">
        <f>IFERROR(VLOOKUP(Tabla2[[#This Row],[CONTRATISTA PRNCIPAL]],Hoja1!$L$5:$M$9,2,FALSE),"CJV")</f>
        <v>CJV</v>
      </c>
      <c r="S4484" s="40" t="str">
        <f>IF(Tabla2[[#This Row],[EMPRESA]]=Tabla2[[#This Row],[CONTRATISTA PRNCIPAL]],"Principal","Secundaria")</f>
        <v>Principal</v>
      </c>
      <c r="T4484" s="42">
        <f>IFERROR(1/COUNTIF(Tabla2[CONTRATISTA PRNCIPAL],Tabla2[[#This Row],[CONTRATISTA PRNCIPAL]]),0)</f>
        <v>0</v>
      </c>
      <c r="U4484" s="43" t="str">
        <f>IF(((TODAY()-Tabla2[[#This Row],[FECHA NACIMIENTO]])/365)&lt;18,"Corregir", IF(((TODAY()-Tabla2[[#This Row],[FECHA NACIMIENTO]])/365)&gt;80, "Corregir",ROUNDDOWN(((TODAY()-Tabla2[[#This Row],[FECHA NACIMIENTO]])/365),0)))</f>
        <v>Corregir</v>
      </c>
      <c r="V44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4" s="44" t="str">
        <f>+IF(Tabla2[[#This Row],[Edad]]="Corregir","Corregir","Ok")</f>
        <v>Corregir</v>
      </c>
      <c r="X4484" s="42" t="str">
        <f>+IFERROR(VLOOKUP(Tabla2[[#This Row],[DISTRITO SEGÚN DNI]],Hoja1!$A$2:$B$32,2,FALSE),"No")</f>
        <v>No</v>
      </c>
      <c r="Y4484" s="42" t="str">
        <f>IF(OR(LOWER(Tabla2[[#This Row],[GENERO]])="masculino", LOWER(Tabla2[[#This Row],[GENERO]])="femenino"),"OK","Corregir")</f>
        <v>Corregir</v>
      </c>
      <c r="Z4484" s="42" t="str">
        <f>+IF(Tabla2[[#This Row],[Nro. DNI / CE]]="","Corregir",IF(LEN(Tabla2[[#This Row],[Nro. DNI / CE]])&gt;=8,"OK","Corregir"))</f>
        <v>Corregir</v>
      </c>
      <c r="AA4484" s="42">
        <f>COUNTIF(Tabla2[APELLIDOS Y NOMBRES],Tabla2[[#This Row],[APELLIDOS Y NOMBRES]])</f>
        <v>0</v>
      </c>
      <c r="AB4484" s="42">
        <f>IF(Tabla2[[#This Row],[Trabajador]]&gt;1,1/Tabla2[[#This Row],[Trabajador]],Tabla2[[#This Row],[Trabajador]])</f>
        <v>0</v>
      </c>
      <c r="AC4484" t="str">
        <f>+IFERROR(IF(Tabla2[[#This Row],[FECHA CESE/BAJA]]="","No Aplica",IF(AND(MONTH(Tabla2[[#This Row],[FECHA CESE/BAJA]])=MONTH(TODAY()-30),YEAR(Tabla2[[#This Row],[FECHA CESE/BAJA]])=YEAR(TODAY())),MONTH(TODAY()-30)&amp;"-"&amp;YEAR(TODAY()),"Borrar")),"No aplica")</f>
        <v>No Aplica</v>
      </c>
      <c r="AD4484" t="str">
        <f>+IFERROR(IF(Tabla2[[#This Row],[FECHA INICIO DE LABORES EN OBRA]]="","No Aplica",IF(AND(MONTH(Tabla2[[#This Row],[FECHA INICIO DE LABORES EN OBRA]])=MONTH(TODAY()-30),YEAR(Tabla2[[#This Row],[FECHA INICIO DE LABORES EN OBRA]])=YEAR(TODAY())),MONTH(TODAY()-30)&amp;"-"&amp;YEAR(TODAY()),"No Aplica")),"No Aplica")</f>
        <v>No Aplica</v>
      </c>
    </row>
    <row r="4485" spans="1:30" x14ac:dyDescent="0.25">
      <c r="A4485" s="13"/>
      <c r="B4485" s="15"/>
      <c r="C4485" s="15"/>
      <c r="D4485" s="15"/>
      <c r="E4485" s="15"/>
      <c r="F4485" s="39"/>
      <c r="G4485" s="15"/>
      <c r="H4485" s="15"/>
      <c r="I4485" s="15"/>
      <c r="J4485" s="15"/>
      <c r="K4485" s="15"/>
      <c r="L4485" s="40"/>
      <c r="M4485" s="39"/>
      <c r="N4485" s="41"/>
      <c r="O4485" s="39"/>
      <c r="P4485" s="40"/>
      <c r="Q4485" s="40"/>
      <c r="R4485" s="40" t="str">
        <f>IFERROR(VLOOKUP(Tabla2[[#This Row],[CONTRATISTA PRNCIPAL]],Hoja1!$L$5:$M$9,2,FALSE),"CJV")</f>
        <v>CJV</v>
      </c>
      <c r="S4485" s="40" t="str">
        <f>IF(Tabla2[[#This Row],[EMPRESA]]=Tabla2[[#This Row],[CONTRATISTA PRNCIPAL]],"Principal","Secundaria")</f>
        <v>Principal</v>
      </c>
      <c r="T4485" s="42">
        <f>IFERROR(1/COUNTIF(Tabla2[CONTRATISTA PRNCIPAL],Tabla2[[#This Row],[CONTRATISTA PRNCIPAL]]),0)</f>
        <v>0</v>
      </c>
      <c r="U4485" s="43" t="str">
        <f>IF(((TODAY()-Tabla2[[#This Row],[FECHA NACIMIENTO]])/365)&lt;18,"Corregir", IF(((TODAY()-Tabla2[[#This Row],[FECHA NACIMIENTO]])/365)&gt;80, "Corregir",ROUNDDOWN(((TODAY()-Tabla2[[#This Row],[FECHA NACIMIENTO]])/365),0)))</f>
        <v>Corregir</v>
      </c>
      <c r="V44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5" s="44" t="str">
        <f>+IF(Tabla2[[#This Row],[Edad]]="Corregir","Corregir","Ok")</f>
        <v>Corregir</v>
      </c>
      <c r="X4485" s="42" t="str">
        <f>+IFERROR(VLOOKUP(Tabla2[[#This Row],[DISTRITO SEGÚN DNI]],Hoja1!$A$2:$B$32,2,FALSE),"No")</f>
        <v>No</v>
      </c>
      <c r="Y4485" s="42" t="str">
        <f>IF(OR(LOWER(Tabla2[[#This Row],[GENERO]])="masculino", LOWER(Tabla2[[#This Row],[GENERO]])="femenino"),"OK","Corregir")</f>
        <v>Corregir</v>
      </c>
      <c r="Z4485" s="42" t="str">
        <f>+IF(Tabla2[[#This Row],[Nro. DNI / CE]]="","Corregir",IF(LEN(Tabla2[[#This Row],[Nro. DNI / CE]])&gt;=8,"OK","Corregir"))</f>
        <v>Corregir</v>
      </c>
      <c r="AA4485" s="42">
        <f>COUNTIF(Tabla2[APELLIDOS Y NOMBRES],Tabla2[[#This Row],[APELLIDOS Y NOMBRES]])</f>
        <v>0</v>
      </c>
      <c r="AB4485" s="42">
        <f>IF(Tabla2[[#This Row],[Trabajador]]&gt;1,1/Tabla2[[#This Row],[Trabajador]],Tabla2[[#This Row],[Trabajador]])</f>
        <v>0</v>
      </c>
      <c r="AC4485" t="str">
        <f>+IFERROR(IF(Tabla2[[#This Row],[FECHA CESE/BAJA]]="","No Aplica",IF(AND(MONTH(Tabla2[[#This Row],[FECHA CESE/BAJA]])=MONTH(TODAY()-30),YEAR(Tabla2[[#This Row],[FECHA CESE/BAJA]])=YEAR(TODAY())),MONTH(TODAY()-30)&amp;"-"&amp;YEAR(TODAY()),"Borrar")),"No aplica")</f>
        <v>No Aplica</v>
      </c>
      <c r="AD4485" t="str">
        <f>+IFERROR(IF(Tabla2[[#This Row],[FECHA INICIO DE LABORES EN OBRA]]="","No Aplica",IF(AND(MONTH(Tabla2[[#This Row],[FECHA INICIO DE LABORES EN OBRA]])=MONTH(TODAY()-30),YEAR(Tabla2[[#This Row],[FECHA INICIO DE LABORES EN OBRA]])=YEAR(TODAY())),MONTH(TODAY()-30)&amp;"-"&amp;YEAR(TODAY()),"No Aplica")),"No Aplica")</f>
        <v>No Aplica</v>
      </c>
    </row>
    <row r="4486" spans="1:30" x14ac:dyDescent="0.25">
      <c r="A4486" s="13"/>
      <c r="B4486" s="15"/>
      <c r="C4486" s="15"/>
      <c r="D4486" s="15"/>
      <c r="E4486" s="15"/>
      <c r="F4486" s="39"/>
      <c r="G4486" s="15"/>
      <c r="H4486" s="15"/>
      <c r="I4486" s="15"/>
      <c r="J4486" s="15"/>
      <c r="K4486" s="15"/>
      <c r="L4486" s="40"/>
      <c r="M4486" s="39"/>
      <c r="N4486" s="41"/>
      <c r="O4486" s="39"/>
      <c r="P4486" s="40"/>
      <c r="Q4486" s="40"/>
      <c r="R4486" s="40" t="str">
        <f>IFERROR(VLOOKUP(Tabla2[[#This Row],[CONTRATISTA PRNCIPAL]],Hoja1!$L$5:$M$9,2,FALSE),"CJV")</f>
        <v>CJV</v>
      </c>
      <c r="S4486" s="40" t="str">
        <f>IF(Tabla2[[#This Row],[EMPRESA]]=Tabla2[[#This Row],[CONTRATISTA PRNCIPAL]],"Principal","Secundaria")</f>
        <v>Principal</v>
      </c>
      <c r="T4486" s="42">
        <f>IFERROR(1/COUNTIF(Tabla2[CONTRATISTA PRNCIPAL],Tabla2[[#This Row],[CONTRATISTA PRNCIPAL]]),0)</f>
        <v>0</v>
      </c>
      <c r="U4486" s="43" t="str">
        <f>IF(((TODAY()-Tabla2[[#This Row],[FECHA NACIMIENTO]])/365)&lt;18,"Corregir", IF(((TODAY()-Tabla2[[#This Row],[FECHA NACIMIENTO]])/365)&gt;80, "Corregir",ROUNDDOWN(((TODAY()-Tabla2[[#This Row],[FECHA NACIMIENTO]])/365),0)))</f>
        <v>Corregir</v>
      </c>
      <c r="V44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6" s="44" t="str">
        <f>+IF(Tabla2[[#This Row],[Edad]]="Corregir","Corregir","Ok")</f>
        <v>Corregir</v>
      </c>
      <c r="X4486" s="42" t="str">
        <f>+IFERROR(VLOOKUP(Tabla2[[#This Row],[DISTRITO SEGÚN DNI]],Hoja1!$A$2:$B$32,2,FALSE),"No")</f>
        <v>No</v>
      </c>
      <c r="Y4486" s="42" t="str">
        <f>IF(OR(LOWER(Tabla2[[#This Row],[GENERO]])="masculino", LOWER(Tabla2[[#This Row],[GENERO]])="femenino"),"OK","Corregir")</f>
        <v>Corregir</v>
      </c>
      <c r="Z4486" s="42" t="str">
        <f>+IF(Tabla2[[#This Row],[Nro. DNI / CE]]="","Corregir",IF(LEN(Tabla2[[#This Row],[Nro. DNI / CE]])&gt;=8,"OK","Corregir"))</f>
        <v>Corregir</v>
      </c>
      <c r="AA4486" s="42">
        <f>COUNTIF(Tabla2[APELLIDOS Y NOMBRES],Tabla2[[#This Row],[APELLIDOS Y NOMBRES]])</f>
        <v>0</v>
      </c>
      <c r="AB4486" s="42">
        <f>IF(Tabla2[[#This Row],[Trabajador]]&gt;1,1/Tabla2[[#This Row],[Trabajador]],Tabla2[[#This Row],[Trabajador]])</f>
        <v>0</v>
      </c>
      <c r="AC4486" t="str">
        <f>+IFERROR(IF(Tabla2[[#This Row],[FECHA CESE/BAJA]]="","No Aplica",IF(AND(MONTH(Tabla2[[#This Row],[FECHA CESE/BAJA]])=MONTH(TODAY()-30),YEAR(Tabla2[[#This Row],[FECHA CESE/BAJA]])=YEAR(TODAY())),MONTH(TODAY()-30)&amp;"-"&amp;YEAR(TODAY()),"Borrar")),"No aplica")</f>
        <v>No Aplica</v>
      </c>
      <c r="AD4486" t="str">
        <f>+IFERROR(IF(Tabla2[[#This Row],[FECHA INICIO DE LABORES EN OBRA]]="","No Aplica",IF(AND(MONTH(Tabla2[[#This Row],[FECHA INICIO DE LABORES EN OBRA]])=MONTH(TODAY()-30),YEAR(Tabla2[[#This Row],[FECHA INICIO DE LABORES EN OBRA]])=YEAR(TODAY())),MONTH(TODAY()-30)&amp;"-"&amp;YEAR(TODAY()),"No Aplica")),"No Aplica")</f>
        <v>No Aplica</v>
      </c>
    </row>
    <row r="4487" spans="1:30" x14ac:dyDescent="0.25">
      <c r="A4487" s="13"/>
      <c r="B4487" s="15"/>
      <c r="C4487" s="15"/>
      <c r="D4487" s="15"/>
      <c r="E4487" s="15"/>
      <c r="F4487" s="39"/>
      <c r="G4487" s="15"/>
      <c r="H4487" s="15"/>
      <c r="I4487" s="15"/>
      <c r="J4487" s="15"/>
      <c r="K4487" s="15"/>
      <c r="L4487" s="40"/>
      <c r="M4487" s="39"/>
      <c r="N4487" s="41"/>
      <c r="O4487" s="39"/>
      <c r="P4487" s="40"/>
      <c r="Q4487" s="40"/>
      <c r="R4487" s="40" t="str">
        <f>IFERROR(VLOOKUP(Tabla2[[#This Row],[CONTRATISTA PRNCIPAL]],Hoja1!$L$5:$M$9,2,FALSE),"CJV")</f>
        <v>CJV</v>
      </c>
      <c r="S4487" s="40" t="str">
        <f>IF(Tabla2[[#This Row],[EMPRESA]]=Tabla2[[#This Row],[CONTRATISTA PRNCIPAL]],"Principal","Secundaria")</f>
        <v>Principal</v>
      </c>
      <c r="T4487" s="42">
        <f>IFERROR(1/COUNTIF(Tabla2[CONTRATISTA PRNCIPAL],Tabla2[[#This Row],[CONTRATISTA PRNCIPAL]]),0)</f>
        <v>0</v>
      </c>
      <c r="U4487" s="43" t="str">
        <f>IF(((TODAY()-Tabla2[[#This Row],[FECHA NACIMIENTO]])/365)&lt;18,"Corregir", IF(((TODAY()-Tabla2[[#This Row],[FECHA NACIMIENTO]])/365)&gt;80, "Corregir",ROUNDDOWN(((TODAY()-Tabla2[[#This Row],[FECHA NACIMIENTO]])/365),0)))</f>
        <v>Corregir</v>
      </c>
      <c r="V44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7" s="44" t="str">
        <f>+IF(Tabla2[[#This Row],[Edad]]="Corregir","Corregir","Ok")</f>
        <v>Corregir</v>
      </c>
      <c r="X4487" s="42" t="str">
        <f>+IFERROR(VLOOKUP(Tabla2[[#This Row],[DISTRITO SEGÚN DNI]],Hoja1!$A$2:$B$32,2,FALSE),"No")</f>
        <v>No</v>
      </c>
      <c r="Y4487" s="42" t="str">
        <f>IF(OR(LOWER(Tabla2[[#This Row],[GENERO]])="masculino", LOWER(Tabla2[[#This Row],[GENERO]])="femenino"),"OK","Corregir")</f>
        <v>Corregir</v>
      </c>
      <c r="Z4487" s="42" t="str">
        <f>+IF(Tabla2[[#This Row],[Nro. DNI / CE]]="","Corregir",IF(LEN(Tabla2[[#This Row],[Nro. DNI / CE]])&gt;=8,"OK","Corregir"))</f>
        <v>Corregir</v>
      </c>
      <c r="AA4487" s="42">
        <f>COUNTIF(Tabla2[APELLIDOS Y NOMBRES],Tabla2[[#This Row],[APELLIDOS Y NOMBRES]])</f>
        <v>0</v>
      </c>
      <c r="AB4487" s="42">
        <f>IF(Tabla2[[#This Row],[Trabajador]]&gt;1,1/Tabla2[[#This Row],[Trabajador]],Tabla2[[#This Row],[Trabajador]])</f>
        <v>0</v>
      </c>
      <c r="AC4487" t="str">
        <f>+IFERROR(IF(Tabla2[[#This Row],[FECHA CESE/BAJA]]="","No Aplica",IF(AND(MONTH(Tabla2[[#This Row],[FECHA CESE/BAJA]])=MONTH(TODAY()-30),YEAR(Tabla2[[#This Row],[FECHA CESE/BAJA]])=YEAR(TODAY())),MONTH(TODAY()-30)&amp;"-"&amp;YEAR(TODAY()),"Borrar")),"No aplica")</f>
        <v>No Aplica</v>
      </c>
      <c r="AD4487" t="str">
        <f>+IFERROR(IF(Tabla2[[#This Row],[FECHA INICIO DE LABORES EN OBRA]]="","No Aplica",IF(AND(MONTH(Tabla2[[#This Row],[FECHA INICIO DE LABORES EN OBRA]])=MONTH(TODAY()-30),YEAR(Tabla2[[#This Row],[FECHA INICIO DE LABORES EN OBRA]])=YEAR(TODAY())),MONTH(TODAY()-30)&amp;"-"&amp;YEAR(TODAY()),"No Aplica")),"No Aplica")</f>
        <v>No Aplica</v>
      </c>
    </row>
    <row r="4488" spans="1:30" x14ac:dyDescent="0.25">
      <c r="A4488" s="13"/>
      <c r="B4488" s="15"/>
      <c r="C4488" s="15"/>
      <c r="D4488" s="15"/>
      <c r="E4488" s="15"/>
      <c r="F4488" s="39"/>
      <c r="G4488" s="15"/>
      <c r="H4488" s="15"/>
      <c r="I4488" s="15"/>
      <c r="J4488" s="15"/>
      <c r="K4488" s="15"/>
      <c r="L4488" s="40"/>
      <c r="M4488" s="39"/>
      <c r="N4488" s="41"/>
      <c r="O4488" s="39"/>
      <c r="P4488" s="40"/>
      <c r="Q4488" s="40"/>
      <c r="R4488" s="40" t="str">
        <f>IFERROR(VLOOKUP(Tabla2[[#This Row],[CONTRATISTA PRNCIPAL]],Hoja1!$L$5:$M$9,2,FALSE),"CJV")</f>
        <v>CJV</v>
      </c>
      <c r="S4488" s="40" t="str">
        <f>IF(Tabla2[[#This Row],[EMPRESA]]=Tabla2[[#This Row],[CONTRATISTA PRNCIPAL]],"Principal","Secundaria")</f>
        <v>Principal</v>
      </c>
      <c r="T4488" s="42">
        <f>IFERROR(1/COUNTIF(Tabla2[CONTRATISTA PRNCIPAL],Tabla2[[#This Row],[CONTRATISTA PRNCIPAL]]),0)</f>
        <v>0</v>
      </c>
      <c r="U4488" s="43" t="str">
        <f>IF(((TODAY()-Tabla2[[#This Row],[FECHA NACIMIENTO]])/365)&lt;18,"Corregir", IF(((TODAY()-Tabla2[[#This Row],[FECHA NACIMIENTO]])/365)&gt;80, "Corregir",ROUNDDOWN(((TODAY()-Tabla2[[#This Row],[FECHA NACIMIENTO]])/365),0)))</f>
        <v>Corregir</v>
      </c>
      <c r="V44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8" s="44" t="str">
        <f>+IF(Tabla2[[#This Row],[Edad]]="Corregir","Corregir","Ok")</f>
        <v>Corregir</v>
      </c>
      <c r="X4488" s="42" t="str">
        <f>+IFERROR(VLOOKUP(Tabla2[[#This Row],[DISTRITO SEGÚN DNI]],Hoja1!$A$2:$B$32,2,FALSE),"No")</f>
        <v>No</v>
      </c>
      <c r="Y4488" s="42" t="str">
        <f>IF(OR(LOWER(Tabla2[[#This Row],[GENERO]])="masculino", LOWER(Tabla2[[#This Row],[GENERO]])="femenino"),"OK","Corregir")</f>
        <v>Corregir</v>
      </c>
      <c r="Z4488" s="42" t="str">
        <f>+IF(Tabla2[[#This Row],[Nro. DNI / CE]]="","Corregir",IF(LEN(Tabla2[[#This Row],[Nro. DNI / CE]])&gt;=8,"OK","Corregir"))</f>
        <v>Corregir</v>
      </c>
      <c r="AA4488" s="42">
        <f>COUNTIF(Tabla2[APELLIDOS Y NOMBRES],Tabla2[[#This Row],[APELLIDOS Y NOMBRES]])</f>
        <v>0</v>
      </c>
      <c r="AB4488" s="42">
        <f>IF(Tabla2[[#This Row],[Trabajador]]&gt;1,1/Tabla2[[#This Row],[Trabajador]],Tabla2[[#This Row],[Trabajador]])</f>
        <v>0</v>
      </c>
      <c r="AC4488" t="str">
        <f>+IFERROR(IF(Tabla2[[#This Row],[FECHA CESE/BAJA]]="","No Aplica",IF(AND(MONTH(Tabla2[[#This Row],[FECHA CESE/BAJA]])=MONTH(TODAY()-30),YEAR(Tabla2[[#This Row],[FECHA CESE/BAJA]])=YEAR(TODAY())),MONTH(TODAY()-30)&amp;"-"&amp;YEAR(TODAY()),"Borrar")),"No aplica")</f>
        <v>No Aplica</v>
      </c>
      <c r="AD4488" t="str">
        <f>+IFERROR(IF(Tabla2[[#This Row],[FECHA INICIO DE LABORES EN OBRA]]="","No Aplica",IF(AND(MONTH(Tabla2[[#This Row],[FECHA INICIO DE LABORES EN OBRA]])=MONTH(TODAY()-30),YEAR(Tabla2[[#This Row],[FECHA INICIO DE LABORES EN OBRA]])=YEAR(TODAY())),MONTH(TODAY()-30)&amp;"-"&amp;YEAR(TODAY()),"No Aplica")),"No Aplica")</f>
        <v>No Aplica</v>
      </c>
    </row>
    <row r="4489" spans="1:30" x14ac:dyDescent="0.25">
      <c r="A4489" s="13"/>
      <c r="B4489" s="15"/>
      <c r="C4489" s="15"/>
      <c r="D4489" s="15"/>
      <c r="E4489" s="15"/>
      <c r="F4489" s="39"/>
      <c r="G4489" s="15"/>
      <c r="H4489" s="15"/>
      <c r="I4489" s="15"/>
      <c r="J4489" s="15"/>
      <c r="K4489" s="15"/>
      <c r="L4489" s="40"/>
      <c r="M4489" s="39"/>
      <c r="N4489" s="41"/>
      <c r="O4489" s="39"/>
      <c r="P4489" s="40"/>
      <c r="Q4489" s="40"/>
      <c r="R4489" s="40" t="str">
        <f>IFERROR(VLOOKUP(Tabla2[[#This Row],[CONTRATISTA PRNCIPAL]],Hoja1!$L$5:$M$9,2,FALSE),"CJV")</f>
        <v>CJV</v>
      </c>
      <c r="S4489" s="40" t="str">
        <f>IF(Tabla2[[#This Row],[EMPRESA]]=Tabla2[[#This Row],[CONTRATISTA PRNCIPAL]],"Principal","Secundaria")</f>
        <v>Principal</v>
      </c>
      <c r="T4489" s="42">
        <f>IFERROR(1/COUNTIF(Tabla2[CONTRATISTA PRNCIPAL],Tabla2[[#This Row],[CONTRATISTA PRNCIPAL]]),0)</f>
        <v>0</v>
      </c>
      <c r="U4489" s="43" t="str">
        <f>IF(((TODAY()-Tabla2[[#This Row],[FECHA NACIMIENTO]])/365)&lt;18,"Corregir", IF(((TODAY()-Tabla2[[#This Row],[FECHA NACIMIENTO]])/365)&gt;80, "Corregir",ROUNDDOWN(((TODAY()-Tabla2[[#This Row],[FECHA NACIMIENTO]])/365),0)))</f>
        <v>Corregir</v>
      </c>
      <c r="V44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89" s="44" t="str">
        <f>+IF(Tabla2[[#This Row],[Edad]]="Corregir","Corregir","Ok")</f>
        <v>Corregir</v>
      </c>
      <c r="X4489" s="42" t="str">
        <f>+IFERROR(VLOOKUP(Tabla2[[#This Row],[DISTRITO SEGÚN DNI]],Hoja1!$A$2:$B$32,2,FALSE),"No")</f>
        <v>No</v>
      </c>
      <c r="Y4489" s="42" t="str">
        <f>IF(OR(LOWER(Tabla2[[#This Row],[GENERO]])="masculino", LOWER(Tabla2[[#This Row],[GENERO]])="femenino"),"OK","Corregir")</f>
        <v>Corregir</v>
      </c>
      <c r="Z4489" s="42" t="str">
        <f>+IF(Tabla2[[#This Row],[Nro. DNI / CE]]="","Corregir",IF(LEN(Tabla2[[#This Row],[Nro. DNI / CE]])&gt;=8,"OK","Corregir"))</f>
        <v>Corregir</v>
      </c>
      <c r="AA4489" s="42">
        <f>COUNTIF(Tabla2[APELLIDOS Y NOMBRES],Tabla2[[#This Row],[APELLIDOS Y NOMBRES]])</f>
        <v>0</v>
      </c>
      <c r="AB4489" s="42">
        <f>IF(Tabla2[[#This Row],[Trabajador]]&gt;1,1/Tabla2[[#This Row],[Trabajador]],Tabla2[[#This Row],[Trabajador]])</f>
        <v>0</v>
      </c>
      <c r="AC4489" t="str">
        <f>+IFERROR(IF(Tabla2[[#This Row],[FECHA CESE/BAJA]]="","No Aplica",IF(AND(MONTH(Tabla2[[#This Row],[FECHA CESE/BAJA]])=MONTH(TODAY()-30),YEAR(Tabla2[[#This Row],[FECHA CESE/BAJA]])=YEAR(TODAY())),MONTH(TODAY()-30)&amp;"-"&amp;YEAR(TODAY()),"Borrar")),"No aplica")</f>
        <v>No Aplica</v>
      </c>
      <c r="AD4489" t="str">
        <f>+IFERROR(IF(Tabla2[[#This Row],[FECHA INICIO DE LABORES EN OBRA]]="","No Aplica",IF(AND(MONTH(Tabla2[[#This Row],[FECHA INICIO DE LABORES EN OBRA]])=MONTH(TODAY()-30),YEAR(Tabla2[[#This Row],[FECHA INICIO DE LABORES EN OBRA]])=YEAR(TODAY())),MONTH(TODAY()-30)&amp;"-"&amp;YEAR(TODAY()),"No Aplica")),"No Aplica")</f>
        <v>No Aplica</v>
      </c>
    </row>
    <row r="4490" spans="1:30" x14ac:dyDescent="0.25">
      <c r="A4490" s="13"/>
      <c r="B4490" s="15"/>
      <c r="C4490" s="15"/>
      <c r="D4490" s="15"/>
      <c r="E4490" s="15"/>
      <c r="F4490" s="39"/>
      <c r="G4490" s="15"/>
      <c r="H4490" s="15"/>
      <c r="I4490" s="15"/>
      <c r="J4490" s="15"/>
      <c r="K4490" s="15"/>
      <c r="L4490" s="40"/>
      <c r="M4490" s="39"/>
      <c r="N4490" s="41"/>
      <c r="O4490" s="39"/>
      <c r="P4490" s="40"/>
      <c r="Q4490" s="40"/>
      <c r="R4490" s="40" t="str">
        <f>IFERROR(VLOOKUP(Tabla2[[#This Row],[CONTRATISTA PRNCIPAL]],Hoja1!$L$5:$M$9,2,FALSE),"CJV")</f>
        <v>CJV</v>
      </c>
      <c r="S4490" s="40" t="str">
        <f>IF(Tabla2[[#This Row],[EMPRESA]]=Tabla2[[#This Row],[CONTRATISTA PRNCIPAL]],"Principal","Secundaria")</f>
        <v>Principal</v>
      </c>
      <c r="T4490" s="42">
        <f>IFERROR(1/COUNTIF(Tabla2[CONTRATISTA PRNCIPAL],Tabla2[[#This Row],[CONTRATISTA PRNCIPAL]]),0)</f>
        <v>0</v>
      </c>
      <c r="U4490" s="43" t="str">
        <f>IF(((TODAY()-Tabla2[[#This Row],[FECHA NACIMIENTO]])/365)&lt;18,"Corregir", IF(((TODAY()-Tabla2[[#This Row],[FECHA NACIMIENTO]])/365)&gt;80, "Corregir",ROUNDDOWN(((TODAY()-Tabla2[[#This Row],[FECHA NACIMIENTO]])/365),0)))</f>
        <v>Corregir</v>
      </c>
      <c r="V44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0" s="44" t="str">
        <f>+IF(Tabla2[[#This Row],[Edad]]="Corregir","Corregir","Ok")</f>
        <v>Corregir</v>
      </c>
      <c r="X4490" s="42" t="str">
        <f>+IFERROR(VLOOKUP(Tabla2[[#This Row],[DISTRITO SEGÚN DNI]],Hoja1!$A$2:$B$32,2,FALSE),"No")</f>
        <v>No</v>
      </c>
      <c r="Y4490" s="42" t="str">
        <f>IF(OR(LOWER(Tabla2[[#This Row],[GENERO]])="masculino", LOWER(Tabla2[[#This Row],[GENERO]])="femenino"),"OK","Corregir")</f>
        <v>Corregir</v>
      </c>
      <c r="Z4490" s="42" t="str">
        <f>+IF(Tabla2[[#This Row],[Nro. DNI / CE]]="","Corregir",IF(LEN(Tabla2[[#This Row],[Nro. DNI / CE]])&gt;=8,"OK","Corregir"))</f>
        <v>Corregir</v>
      </c>
      <c r="AA4490" s="42">
        <f>COUNTIF(Tabla2[APELLIDOS Y NOMBRES],Tabla2[[#This Row],[APELLIDOS Y NOMBRES]])</f>
        <v>0</v>
      </c>
      <c r="AB4490" s="42">
        <f>IF(Tabla2[[#This Row],[Trabajador]]&gt;1,1/Tabla2[[#This Row],[Trabajador]],Tabla2[[#This Row],[Trabajador]])</f>
        <v>0</v>
      </c>
      <c r="AC4490" t="str">
        <f>+IFERROR(IF(Tabla2[[#This Row],[FECHA CESE/BAJA]]="","No Aplica",IF(AND(MONTH(Tabla2[[#This Row],[FECHA CESE/BAJA]])=MONTH(TODAY()-30),YEAR(Tabla2[[#This Row],[FECHA CESE/BAJA]])=YEAR(TODAY())),MONTH(TODAY()-30)&amp;"-"&amp;YEAR(TODAY()),"Borrar")),"No aplica")</f>
        <v>No Aplica</v>
      </c>
      <c r="AD4490" t="str">
        <f>+IFERROR(IF(Tabla2[[#This Row],[FECHA INICIO DE LABORES EN OBRA]]="","No Aplica",IF(AND(MONTH(Tabla2[[#This Row],[FECHA INICIO DE LABORES EN OBRA]])=MONTH(TODAY()-30),YEAR(Tabla2[[#This Row],[FECHA INICIO DE LABORES EN OBRA]])=YEAR(TODAY())),MONTH(TODAY()-30)&amp;"-"&amp;YEAR(TODAY()),"No Aplica")),"No Aplica")</f>
        <v>No Aplica</v>
      </c>
    </row>
    <row r="4491" spans="1:30" x14ac:dyDescent="0.25">
      <c r="A4491" s="13"/>
      <c r="B4491" s="15"/>
      <c r="C4491" s="15"/>
      <c r="D4491" s="15"/>
      <c r="E4491" s="15"/>
      <c r="F4491" s="39"/>
      <c r="G4491" s="15"/>
      <c r="H4491" s="15"/>
      <c r="I4491" s="15"/>
      <c r="J4491" s="15"/>
      <c r="K4491" s="15"/>
      <c r="L4491" s="40"/>
      <c r="M4491" s="39"/>
      <c r="N4491" s="41"/>
      <c r="O4491" s="39"/>
      <c r="P4491" s="40"/>
      <c r="Q4491" s="40"/>
      <c r="R4491" s="40" t="str">
        <f>IFERROR(VLOOKUP(Tabla2[[#This Row],[CONTRATISTA PRNCIPAL]],Hoja1!$L$5:$M$9,2,FALSE),"CJV")</f>
        <v>CJV</v>
      </c>
      <c r="S4491" s="40" t="str">
        <f>IF(Tabla2[[#This Row],[EMPRESA]]=Tabla2[[#This Row],[CONTRATISTA PRNCIPAL]],"Principal","Secundaria")</f>
        <v>Principal</v>
      </c>
      <c r="T4491" s="42">
        <f>IFERROR(1/COUNTIF(Tabla2[CONTRATISTA PRNCIPAL],Tabla2[[#This Row],[CONTRATISTA PRNCIPAL]]),0)</f>
        <v>0</v>
      </c>
      <c r="U4491" s="43" t="str">
        <f>IF(((TODAY()-Tabla2[[#This Row],[FECHA NACIMIENTO]])/365)&lt;18,"Corregir", IF(((TODAY()-Tabla2[[#This Row],[FECHA NACIMIENTO]])/365)&gt;80, "Corregir",ROUNDDOWN(((TODAY()-Tabla2[[#This Row],[FECHA NACIMIENTO]])/365),0)))</f>
        <v>Corregir</v>
      </c>
      <c r="V44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1" s="44" t="str">
        <f>+IF(Tabla2[[#This Row],[Edad]]="Corregir","Corregir","Ok")</f>
        <v>Corregir</v>
      </c>
      <c r="X4491" s="42" t="str">
        <f>+IFERROR(VLOOKUP(Tabla2[[#This Row],[DISTRITO SEGÚN DNI]],Hoja1!$A$2:$B$32,2,FALSE),"No")</f>
        <v>No</v>
      </c>
      <c r="Y4491" s="42" t="str">
        <f>IF(OR(LOWER(Tabla2[[#This Row],[GENERO]])="masculino", LOWER(Tabla2[[#This Row],[GENERO]])="femenino"),"OK","Corregir")</f>
        <v>Corregir</v>
      </c>
      <c r="Z4491" s="42" t="str">
        <f>+IF(Tabla2[[#This Row],[Nro. DNI / CE]]="","Corregir",IF(LEN(Tabla2[[#This Row],[Nro. DNI / CE]])&gt;=8,"OK","Corregir"))</f>
        <v>Corregir</v>
      </c>
      <c r="AA4491" s="42">
        <f>COUNTIF(Tabla2[APELLIDOS Y NOMBRES],Tabla2[[#This Row],[APELLIDOS Y NOMBRES]])</f>
        <v>0</v>
      </c>
      <c r="AB4491" s="42">
        <f>IF(Tabla2[[#This Row],[Trabajador]]&gt;1,1/Tabla2[[#This Row],[Trabajador]],Tabla2[[#This Row],[Trabajador]])</f>
        <v>0</v>
      </c>
      <c r="AC4491" t="str">
        <f>+IFERROR(IF(Tabla2[[#This Row],[FECHA CESE/BAJA]]="","No Aplica",IF(AND(MONTH(Tabla2[[#This Row],[FECHA CESE/BAJA]])=MONTH(TODAY()-30),YEAR(Tabla2[[#This Row],[FECHA CESE/BAJA]])=YEAR(TODAY())),MONTH(TODAY()-30)&amp;"-"&amp;YEAR(TODAY()),"Borrar")),"No aplica")</f>
        <v>No Aplica</v>
      </c>
      <c r="AD4491" t="str">
        <f>+IFERROR(IF(Tabla2[[#This Row],[FECHA INICIO DE LABORES EN OBRA]]="","No Aplica",IF(AND(MONTH(Tabla2[[#This Row],[FECHA INICIO DE LABORES EN OBRA]])=MONTH(TODAY()-30),YEAR(Tabla2[[#This Row],[FECHA INICIO DE LABORES EN OBRA]])=YEAR(TODAY())),MONTH(TODAY()-30)&amp;"-"&amp;YEAR(TODAY()),"No Aplica")),"No Aplica")</f>
        <v>No Aplica</v>
      </c>
    </row>
    <row r="4492" spans="1:30" x14ac:dyDescent="0.25">
      <c r="A4492" s="13"/>
      <c r="B4492" s="15"/>
      <c r="C4492" s="15"/>
      <c r="D4492" s="15"/>
      <c r="E4492" s="15"/>
      <c r="F4492" s="39"/>
      <c r="G4492" s="15"/>
      <c r="H4492" s="15"/>
      <c r="I4492" s="15"/>
      <c r="J4492" s="15"/>
      <c r="K4492" s="15"/>
      <c r="L4492" s="40"/>
      <c r="M4492" s="39"/>
      <c r="N4492" s="41"/>
      <c r="O4492" s="39"/>
      <c r="P4492" s="40"/>
      <c r="Q4492" s="40"/>
      <c r="R4492" s="40" t="str">
        <f>IFERROR(VLOOKUP(Tabla2[[#This Row],[CONTRATISTA PRNCIPAL]],Hoja1!$L$5:$M$9,2,FALSE),"CJV")</f>
        <v>CJV</v>
      </c>
      <c r="S4492" s="40" t="str">
        <f>IF(Tabla2[[#This Row],[EMPRESA]]=Tabla2[[#This Row],[CONTRATISTA PRNCIPAL]],"Principal","Secundaria")</f>
        <v>Principal</v>
      </c>
      <c r="T4492" s="42">
        <f>IFERROR(1/COUNTIF(Tabla2[CONTRATISTA PRNCIPAL],Tabla2[[#This Row],[CONTRATISTA PRNCIPAL]]),0)</f>
        <v>0</v>
      </c>
      <c r="U4492" s="43" t="str">
        <f>IF(((TODAY()-Tabla2[[#This Row],[FECHA NACIMIENTO]])/365)&lt;18,"Corregir", IF(((TODAY()-Tabla2[[#This Row],[FECHA NACIMIENTO]])/365)&gt;80, "Corregir",ROUNDDOWN(((TODAY()-Tabla2[[#This Row],[FECHA NACIMIENTO]])/365),0)))</f>
        <v>Corregir</v>
      </c>
      <c r="V44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2" s="44" t="str">
        <f>+IF(Tabla2[[#This Row],[Edad]]="Corregir","Corregir","Ok")</f>
        <v>Corregir</v>
      </c>
      <c r="X4492" s="42" t="str">
        <f>+IFERROR(VLOOKUP(Tabla2[[#This Row],[DISTRITO SEGÚN DNI]],Hoja1!$A$2:$B$32,2,FALSE),"No")</f>
        <v>No</v>
      </c>
      <c r="Y4492" s="42" t="str">
        <f>IF(OR(LOWER(Tabla2[[#This Row],[GENERO]])="masculino", LOWER(Tabla2[[#This Row],[GENERO]])="femenino"),"OK","Corregir")</f>
        <v>Corregir</v>
      </c>
      <c r="Z4492" s="42" t="str">
        <f>+IF(Tabla2[[#This Row],[Nro. DNI / CE]]="","Corregir",IF(LEN(Tabla2[[#This Row],[Nro. DNI / CE]])&gt;=8,"OK","Corregir"))</f>
        <v>Corregir</v>
      </c>
      <c r="AA4492" s="42">
        <f>COUNTIF(Tabla2[APELLIDOS Y NOMBRES],Tabla2[[#This Row],[APELLIDOS Y NOMBRES]])</f>
        <v>0</v>
      </c>
      <c r="AB4492" s="42">
        <f>IF(Tabla2[[#This Row],[Trabajador]]&gt;1,1/Tabla2[[#This Row],[Trabajador]],Tabla2[[#This Row],[Trabajador]])</f>
        <v>0</v>
      </c>
      <c r="AC4492" t="str">
        <f>+IFERROR(IF(Tabla2[[#This Row],[FECHA CESE/BAJA]]="","No Aplica",IF(AND(MONTH(Tabla2[[#This Row],[FECHA CESE/BAJA]])=MONTH(TODAY()-30),YEAR(Tabla2[[#This Row],[FECHA CESE/BAJA]])=YEAR(TODAY())),MONTH(TODAY()-30)&amp;"-"&amp;YEAR(TODAY()),"Borrar")),"No aplica")</f>
        <v>No Aplica</v>
      </c>
      <c r="AD4492" t="str">
        <f>+IFERROR(IF(Tabla2[[#This Row],[FECHA INICIO DE LABORES EN OBRA]]="","No Aplica",IF(AND(MONTH(Tabla2[[#This Row],[FECHA INICIO DE LABORES EN OBRA]])=MONTH(TODAY()-30),YEAR(Tabla2[[#This Row],[FECHA INICIO DE LABORES EN OBRA]])=YEAR(TODAY())),MONTH(TODAY()-30)&amp;"-"&amp;YEAR(TODAY()),"No Aplica")),"No Aplica")</f>
        <v>No Aplica</v>
      </c>
    </row>
    <row r="4493" spans="1:30" x14ac:dyDescent="0.25">
      <c r="A4493" s="13"/>
      <c r="B4493" s="15"/>
      <c r="C4493" s="15"/>
      <c r="D4493" s="15"/>
      <c r="E4493" s="15"/>
      <c r="F4493" s="39"/>
      <c r="G4493" s="15"/>
      <c r="H4493" s="15"/>
      <c r="I4493" s="15"/>
      <c r="J4493" s="15"/>
      <c r="K4493" s="15"/>
      <c r="L4493" s="40"/>
      <c r="M4493" s="39"/>
      <c r="N4493" s="41"/>
      <c r="O4493" s="39"/>
      <c r="P4493" s="40"/>
      <c r="Q4493" s="40"/>
      <c r="R4493" s="40" t="str">
        <f>IFERROR(VLOOKUP(Tabla2[[#This Row],[CONTRATISTA PRNCIPAL]],Hoja1!$L$5:$M$9,2,FALSE),"CJV")</f>
        <v>CJV</v>
      </c>
      <c r="S4493" s="40" t="str">
        <f>IF(Tabla2[[#This Row],[EMPRESA]]=Tabla2[[#This Row],[CONTRATISTA PRNCIPAL]],"Principal","Secundaria")</f>
        <v>Principal</v>
      </c>
      <c r="T4493" s="42">
        <f>IFERROR(1/COUNTIF(Tabla2[CONTRATISTA PRNCIPAL],Tabla2[[#This Row],[CONTRATISTA PRNCIPAL]]),0)</f>
        <v>0</v>
      </c>
      <c r="U4493" s="43" t="str">
        <f>IF(((TODAY()-Tabla2[[#This Row],[FECHA NACIMIENTO]])/365)&lt;18,"Corregir", IF(((TODAY()-Tabla2[[#This Row],[FECHA NACIMIENTO]])/365)&gt;80, "Corregir",ROUNDDOWN(((TODAY()-Tabla2[[#This Row],[FECHA NACIMIENTO]])/365),0)))</f>
        <v>Corregir</v>
      </c>
      <c r="V44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3" s="44" t="str">
        <f>+IF(Tabla2[[#This Row],[Edad]]="Corregir","Corregir","Ok")</f>
        <v>Corregir</v>
      </c>
      <c r="X4493" s="42" t="str">
        <f>+IFERROR(VLOOKUP(Tabla2[[#This Row],[DISTRITO SEGÚN DNI]],Hoja1!$A$2:$B$32,2,FALSE),"No")</f>
        <v>No</v>
      </c>
      <c r="Y4493" s="42" t="str">
        <f>IF(OR(LOWER(Tabla2[[#This Row],[GENERO]])="masculino", LOWER(Tabla2[[#This Row],[GENERO]])="femenino"),"OK","Corregir")</f>
        <v>Corregir</v>
      </c>
      <c r="Z4493" s="42" t="str">
        <f>+IF(Tabla2[[#This Row],[Nro. DNI / CE]]="","Corregir",IF(LEN(Tabla2[[#This Row],[Nro. DNI / CE]])&gt;=8,"OK","Corregir"))</f>
        <v>Corregir</v>
      </c>
      <c r="AA4493" s="42">
        <f>COUNTIF(Tabla2[APELLIDOS Y NOMBRES],Tabla2[[#This Row],[APELLIDOS Y NOMBRES]])</f>
        <v>0</v>
      </c>
      <c r="AB4493" s="42">
        <f>IF(Tabla2[[#This Row],[Trabajador]]&gt;1,1/Tabla2[[#This Row],[Trabajador]],Tabla2[[#This Row],[Trabajador]])</f>
        <v>0</v>
      </c>
      <c r="AC4493" t="str">
        <f>+IFERROR(IF(Tabla2[[#This Row],[FECHA CESE/BAJA]]="","No Aplica",IF(AND(MONTH(Tabla2[[#This Row],[FECHA CESE/BAJA]])=MONTH(TODAY()-30),YEAR(Tabla2[[#This Row],[FECHA CESE/BAJA]])=YEAR(TODAY())),MONTH(TODAY()-30)&amp;"-"&amp;YEAR(TODAY()),"Borrar")),"No aplica")</f>
        <v>No Aplica</v>
      </c>
      <c r="AD4493" t="str">
        <f>+IFERROR(IF(Tabla2[[#This Row],[FECHA INICIO DE LABORES EN OBRA]]="","No Aplica",IF(AND(MONTH(Tabla2[[#This Row],[FECHA INICIO DE LABORES EN OBRA]])=MONTH(TODAY()-30),YEAR(Tabla2[[#This Row],[FECHA INICIO DE LABORES EN OBRA]])=YEAR(TODAY())),MONTH(TODAY()-30)&amp;"-"&amp;YEAR(TODAY()),"No Aplica")),"No Aplica")</f>
        <v>No Aplica</v>
      </c>
    </row>
    <row r="4494" spans="1:30" x14ac:dyDescent="0.25">
      <c r="A4494" s="13"/>
      <c r="B4494" s="15"/>
      <c r="C4494" s="15"/>
      <c r="D4494" s="15"/>
      <c r="E4494" s="15"/>
      <c r="F4494" s="39"/>
      <c r="G4494" s="15"/>
      <c r="H4494" s="15"/>
      <c r="I4494" s="15"/>
      <c r="J4494" s="15"/>
      <c r="K4494" s="15"/>
      <c r="L4494" s="40"/>
      <c r="M4494" s="39"/>
      <c r="N4494" s="41"/>
      <c r="O4494" s="39"/>
      <c r="P4494" s="40"/>
      <c r="Q4494" s="40"/>
      <c r="R4494" s="40" t="str">
        <f>IFERROR(VLOOKUP(Tabla2[[#This Row],[CONTRATISTA PRNCIPAL]],Hoja1!$L$5:$M$9,2,FALSE),"CJV")</f>
        <v>CJV</v>
      </c>
      <c r="S4494" s="40" t="str">
        <f>IF(Tabla2[[#This Row],[EMPRESA]]=Tabla2[[#This Row],[CONTRATISTA PRNCIPAL]],"Principal","Secundaria")</f>
        <v>Principal</v>
      </c>
      <c r="T4494" s="42">
        <f>IFERROR(1/COUNTIF(Tabla2[CONTRATISTA PRNCIPAL],Tabla2[[#This Row],[CONTRATISTA PRNCIPAL]]),0)</f>
        <v>0</v>
      </c>
      <c r="U4494" s="43" t="str">
        <f>IF(((TODAY()-Tabla2[[#This Row],[FECHA NACIMIENTO]])/365)&lt;18,"Corregir", IF(((TODAY()-Tabla2[[#This Row],[FECHA NACIMIENTO]])/365)&gt;80, "Corregir",ROUNDDOWN(((TODAY()-Tabla2[[#This Row],[FECHA NACIMIENTO]])/365),0)))</f>
        <v>Corregir</v>
      </c>
      <c r="V44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4" s="44" t="str">
        <f>+IF(Tabla2[[#This Row],[Edad]]="Corregir","Corregir","Ok")</f>
        <v>Corregir</v>
      </c>
      <c r="X4494" s="42" t="str">
        <f>+IFERROR(VLOOKUP(Tabla2[[#This Row],[DISTRITO SEGÚN DNI]],Hoja1!$A$2:$B$32,2,FALSE),"No")</f>
        <v>No</v>
      </c>
      <c r="Y4494" s="42" t="str">
        <f>IF(OR(LOWER(Tabla2[[#This Row],[GENERO]])="masculino", LOWER(Tabla2[[#This Row],[GENERO]])="femenino"),"OK","Corregir")</f>
        <v>Corregir</v>
      </c>
      <c r="Z4494" s="42" t="str">
        <f>+IF(Tabla2[[#This Row],[Nro. DNI / CE]]="","Corregir",IF(LEN(Tabla2[[#This Row],[Nro. DNI / CE]])&gt;=8,"OK","Corregir"))</f>
        <v>Corregir</v>
      </c>
      <c r="AA4494" s="42">
        <f>COUNTIF(Tabla2[APELLIDOS Y NOMBRES],Tabla2[[#This Row],[APELLIDOS Y NOMBRES]])</f>
        <v>0</v>
      </c>
      <c r="AB4494" s="42">
        <f>IF(Tabla2[[#This Row],[Trabajador]]&gt;1,1/Tabla2[[#This Row],[Trabajador]],Tabla2[[#This Row],[Trabajador]])</f>
        <v>0</v>
      </c>
      <c r="AC4494" t="str">
        <f>+IFERROR(IF(Tabla2[[#This Row],[FECHA CESE/BAJA]]="","No Aplica",IF(AND(MONTH(Tabla2[[#This Row],[FECHA CESE/BAJA]])=MONTH(TODAY()-30),YEAR(Tabla2[[#This Row],[FECHA CESE/BAJA]])=YEAR(TODAY())),MONTH(TODAY()-30)&amp;"-"&amp;YEAR(TODAY()),"Borrar")),"No aplica")</f>
        <v>No Aplica</v>
      </c>
      <c r="AD4494" t="str">
        <f>+IFERROR(IF(Tabla2[[#This Row],[FECHA INICIO DE LABORES EN OBRA]]="","No Aplica",IF(AND(MONTH(Tabla2[[#This Row],[FECHA INICIO DE LABORES EN OBRA]])=MONTH(TODAY()-30),YEAR(Tabla2[[#This Row],[FECHA INICIO DE LABORES EN OBRA]])=YEAR(TODAY())),MONTH(TODAY()-30)&amp;"-"&amp;YEAR(TODAY()),"No Aplica")),"No Aplica")</f>
        <v>No Aplica</v>
      </c>
    </row>
    <row r="4495" spans="1:30" x14ac:dyDescent="0.25">
      <c r="A4495" s="13"/>
      <c r="B4495" s="15"/>
      <c r="C4495" s="15"/>
      <c r="D4495" s="15"/>
      <c r="E4495" s="15"/>
      <c r="F4495" s="39"/>
      <c r="G4495" s="15"/>
      <c r="H4495" s="15"/>
      <c r="I4495" s="15"/>
      <c r="J4495" s="15"/>
      <c r="K4495" s="15"/>
      <c r="L4495" s="40"/>
      <c r="M4495" s="39"/>
      <c r="N4495" s="41"/>
      <c r="O4495" s="39"/>
      <c r="P4495" s="40"/>
      <c r="Q4495" s="40"/>
      <c r="R4495" s="40" t="str">
        <f>IFERROR(VLOOKUP(Tabla2[[#This Row],[CONTRATISTA PRNCIPAL]],Hoja1!$L$5:$M$9,2,FALSE),"CJV")</f>
        <v>CJV</v>
      </c>
      <c r="S4495" s="40" t="str">
        <f>IF(Tabla2[[#This Row],[EMPRESA]]=Tabla2[[#This Row],[CONTRATISTA PRNCIPAL]],"Principal","Secundaria")</f>
        <v>Principal</v>
      </c>
      <c r="T4495" s="42">
        <f>IFERROR(1/COUNTIF(Tabla2[CONTRATISTA PRNCIPAL],Tabla2[[#This Row],[CONTRATISTA PRNCIPAL]]),0)</f>
        <v>0</v>
      </c>
      <c r="U4495" s="43" t="str">
        <f>IF(((TODAY()-Tabla2[[#This Row],[FECHA NACIMIENTO]])/365)&lt;18,"Corregir", IF(((TODAY()-Tabla2[[#This Row],[FECHA NACIMIENTO]])/365)&gt;80, "Corregir",ROUNDDOWN(((TODAY()-Tabla2[[#This Row],[FECHA NACIMIENTO]])/365),0)))</f>
        <v>Corregir</v>
      </c>
      <c r="V44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5" s="44" t="str">
        <f>+IF(Tabla2[[#This Row],[Edad]]="Corregir","Corregir","Ok")</f>
        <v>Corregir</v>
      </c>
      <c r="X4495" s="42" t="str">
        <f>+IFERROR(VLOOKUP(Tabla2[[#This Row],[DISTRITO SEGÚN DNI]],Hoja1!$A$2:$B$32,2,FALSE),"No")</f>
        <v>No</v>
      </c>
      <c r="Y4495" s="42" t="str">
        <f>IF(OR(LOWER(Tabla2[[#This Row],[GENERO]])="masculino", LOWER(Tabla2[[#This Row],[GENERO]])="femenino"),"OK","Corregir")</f>
        <v>Corregir</v>
      </c>
      <c r="Z4495" s="42" t="str">
        <f>+IF(Tabla2[[#This Row],[Nro. DNI / CE]]="","Corregir",IF(LEN(Tabla2[[#This Row],[Nro. DNI / CE]])&gt;=8,"OK","Corregir"))</f>
        <v>Corregir</v>
      </c>
      <c r="AA4495" s="42">
        <f>COUNTIF(Tabla2[APELLIDOS Y NOMBRES],Tabla2[[#This Row],[APELLIDOS Y NOMBRES]])</f>
        <v>0</v>
      </c>
      <c r="AB4495" s="42">
        <f>IF(Tabla2[[#This Row],[Trabajador]]&gt;1,1/Tabla2[[#This Row],[Trabajador]],Tabla2[[#This Row],[Trabajador]])</f>
        <v>0</v>
      </c>
      <c r="AC4495" t="str">
        <f>+IFERROR(IF(Tabla2[[#This Row],[FECHA CESE/BAJA]]="","No Aplica",IF(AND(MONTH(Tabla2[[#This Row],[FECHA CESE/BAJA]])=MONTH(TODAY()-30),YEAR(Tabla2[[#This Row],[FECHA CESE/BAJA]])=YEAR(TODAY())),MONTH(TODAY()-30)&amp;"-"&amp;YEAR(TODAY()),"Borrar")),"No aplica")</f>
        <v>No Aplica</v>
      </c>
      <c r="AD4495" t="str">
        <f>+IFERROR(IF(Tabla2[[#This Row],[FECHA INICIO DE LABORES EN OBRA]]="","No Aplica",IF(AND(MONTH(Tabla2[[#This Row],[FECHA INICIO DE LABORES EN OBRA]])=MONTH(TODAY()-30),YEAR(Tabla2[[#This Row],[FECHA INICIO DE LABORES EN OBRA]])=YEAR(TODAY())),MONTH(TODAY()-30)&amp;"-"&amp;YEAR(TODAY()),"No Aplica")),"No Aplica")</f>
        <v>No Aplica</v>
      </c>
    </row>
    <row r="4496" spans="1:30" x14ac:dyDescent="0.25">
      <c r="A4496" s="13"/>
      <c r="B4496" s="15"/>
      <c r="C4496" s="15"/>
      <c r="D4496" s="15"/>
      <c r="E4496" s="15"/>
      <c r="F4496" s="39"/>
      <c r="G4496" s="15"/>
      <c r="H4496" s="15"/>
      <c r="I4496" s="15"/>
      <c r="J4496" s="15"/>
      <c r="K4496" s="15"/>
      <c r="L4496" s="40"/>
      <c r="M4496" s="39"/>
      <c r="N4496" s="41"/>
      <c r="O4496" s="39"/>
      <c r="P4496" s="40"/>
      <c r="Q4496" s="40"/>
      <c r="R4496" s="40" t="str">
        <f>IFERROR(VLOOKUP(Tabla2[[#This Row],[CONTRATISTA PRNCIPAL]],Hoja1!$L$5:$M$9,2,FALSE),"CJV")</f>
        <v>CJV</v>
      </c>
      <c r="S4496" s="40" t="str">
        <f>IF(Tabla2[[#This Row],[EMPRESA]]=Tabla2[[#This Row],[CONTRATISTA PRNCIPAL]],"Principal","Secundaria")</f>
        <v>Principal</v>
      </c>
      <c r="T4496" s="42">
        <f>IFERROR(1/COUNTIF(Tabla2[CONTRATISTA PRNCIPAL],Tabla2[[#This Row],[CONTRATISTA PRNCIPAL]]),0)</f>
        <v>0</v>
      </c>
      <c r="U4496" s="43" t="str">
        <f>IF(((TODAY()-Tabla2[[#This Row],[FECHA NACIMIENTO]])/365)&lt;18,"Corregir", IF(((TODAY()-Tabla2[[#This Row],[FECHA NACIMIENTO]])/365)&gt;80, "Corregir",ROUNDDOWN(((TODAY()-Tabla2[[#This Row],[FECHA NACIMIENTO]])/365),0)))</f>
        <v>Corregir</v>
      </c>
      <c r="V44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6" s="44" t="str">
        <f>+IF(Tabla2[[#This Row],[Edad]]="Corregir","Corregir","Ok")</f>
        <v>Corregir</v>
      </c>
      <c r="X4496" s="42" t="str">
        <f>+IFERROR(VLOOKUP(Tabla2[[#This Row],[DISTRITO SEGÚN DNI]],Hoja1!$A$2:$B$32,2,FALSE),"No")</f>
        <v>No</v>
      </c>
      <c r="Y4496" s="42" t="str">
        <f>IF(OR(LOWER(Tabla2[[#This Row],[GENERO]])="masculino", LOWER(Tabla2[[#This Row],[GENERO]])="femenino"),"OK","Corregir")</f>
        <v>Corregir</v>
      </c>
      <c r="Z4496" s="42" t="str">
        <f>+IF(Tabla2[[#This Row],[Nro. DNI / CE]]="","Corregir",IF(LEN(Tabla2[[#This Row],[Nro. DNI / CE]])&gt;=8,"OK","Corregir"))</f>
        <v>Corregir</v>
      </c>
      <c r="AA4496" s="42">
        <f>COUNTIF(Tabla2[APELLIDOS Y NOMBRES],Tabla2[[#This Row],[APELLIDOS Y NOMBRES]])</f>
        <v>0</v>
      </c>
      <c r="AB4496" s="42">
        <f>IF(Tabla2[[#This Row],[Trabajador]]&gt;1,1/Tabla2[[#This Row],[Trabajador]],Tabla2[[#This Row],[Trabajador]])</f>
        <v>0</v>
      </c>
      <c r="AC4496" t="str">
        <f>+IFERROR(IF(Tabla2[[#This Row],[FECHA CESE/BAJA]]="","No Aplica",IF(AND(MONTH(Tabla2[[#This Row],[FECHA CESE/BAJA]])=MONTH(TODAY()-30),YEAR(Tabla2[[#This Row],[FECHA CESE/BAJA]])=YEAR(TODAY())),MONTH(TODAY()-30)&amp;"-"&amp;YEAR(TODAY()),"Borrar")),"No aplica")</f>
        <v>No Aplica</v>
      </c>
      <c r="AD4496" t="str">
        <f>+IFERROR(IF(Tabla2[[#This Row],[FECHA INICIO DE LABORES EN OBRA]]="","No Aplica",IF(AND(MONTH(Tabla2[[#This Row],[FECHA INICIO DE LABORES EN OBRA]])=MONTH(TODAY()-30),YEAR(Tabla2[[#This Row],[FECHA INICIO DE LABORES EN OBRA]])=YEAR(TODAY())),MONTH(TODAY()-30)&amp;"-"&amp;YEAR(TODAY()),"No Aplica")),"No Aplica")</f>
        <v>No Aplica</v>
      </c>
    </row>
    <row r="4497" spans="1:30" x14ac:dyDescent="0.25">
      <c r="A4497" s="13"/>
      <c r="B4497" s="15"/>
      <c r="C4497" s="15"/>
      <c r="D4497" s="15"/>
      <c r="E4497" s="15"/>
      <c r="F4497" s="39"/>
      <c r="G4497" s="15"/>
      <c r="H4497" s="15"/>
      <c r="I4497" s="15"/>
      <c r="J4497" s="15"/>
      <c r="K4497" s="15"/>
      <c r="L4497" s="40"/>
      <c r="M4497" s="39"/>
      <c r="N4497" s="41"/>
      <c r="O4497" s="39"/>
      <c r="P4497" s="40"/>
      <c r="Q4497" s="40"/>
      <c r="R4497" s="40" t="str">
        <f>IFERROR(VLOOKUP(Tabla2[[#This Row],[CONTRATISTA PRNCIPAL]],Hoja1!$L$5:$M$9,2,FALSE),"CJV")</f>
        <v>CJV</v>
      </c>
      <c r="S4497" s="40" t="str">
        <f>IF(Tabla2[[#This Row],[EMPRESA]]=Tabla2[[#This Row],[CONTRATISTA PRNCIPAL]],"Principal","Secundaria")</f>
        <v>Principal</v>
      </c>
      <c r="T4497" s="42">
        <f>IFERROR(1/COUNTIF(Tabla2[CONTRATISTA PRNCIPAL],Tabla2[[#This Row],[CONTRATISTA PRNCIPAL]]),0)</f>
        <v>0</v>
      </c>
      <c r="U4497" s="43" t="str">
        <f>IF(((TODAY()-Tabla2[[#This Row],[FECHA NACIMIENTO]])/365)&lt;18,"Corregir", IF(((TODAY()-Tabla2[[#This Row],[FECHA NACIMIENTO]])/365)&gt;80, "Corregir",ROUNDDOWN(((TODAY()-Tabla2[[#This Row],[FECHA NACIMIENTO]])/365),0)))</f>
        <v>Corregir</v>
      </c>
      <c r="V44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7" s="44" t="str">
        <f>+IF(Tabla2[[#This Row],[Edad]]="Corregir","Corregir","Ok")</f>
        <v>Corregir</v>
      </c>
      <c r="X4497" s="42" t="str">
        <f>+IFERROR(VLOOKUP(Tabla2[[#This Row],[DISTRITO SEGÚN DNI]],Hoja1!$A$2:$B$32,2,FALSE),"No")</f>
        <v>No</v>
      </c>
      <c r="Y4497" s="42" t="str">
        <f>IF(OR(LOWER(Tabla2[[#This Row],[GENERO]])="masculino", LOWER(Tabla2[[#This Row],[GENERO]])="femenino"),"OK","Corregir")</f>
        <v>Corregir</v>
      </c>
      <c r="Z4497" s="42" t="str">
        <f>+IF(Tabla2[[#This Row],[Nro. DNI / CE]]="","Corregir",IF(LEN(Tabla2[[#This Row],[Nro. DNI / CE]])&gt;=8,"OK","Corregir"))</f>
        <v>Corregir</v>
      </c>
      <c r="AA4497" s="42">
        <f>COUNTIF(Tabla2[APELLIDOS Y NOMBRES],Tabla2[[#This Row],[APELLIDOS Y NOMBRES]])</f>
        <v>0</v>
      </c>
      <c r="AB4497" s="42">
        <f>IF(Tabla2[[#This Row],[Trabajador]]&gt;1,1/Tabla2[[#This Row],[Trabajador]],Tabla2[[#This Row],[Trabajador]])</f>
        <v>0</v>
      </c>
      <c r="AC4497" t="str">
        <f>+IFERROR(IF(Tabla2[[#This Row],[FECHA CESE/BAJA]]="","No Aplica",IF(AND(MONTH(Tabla2[[#This Row],[FECHA CESE/BAJA]])=MONTH(TODAY()-30),YEAR(Tabla2[[#This Row],[FECHA CESE/BAJA]])=YEAR(TODAY())),MONTH(TODAY()-30)&amp;"-"&amp;YEAR(TODAY()),"Borrar")),"No aplica")</f>
        <v>No Aplica</v>
      </c>
      <c r="AD4497" t="str">
        <f>+IFERROR(IF(Tabla2[[#This Row],[FECHA INICIO DE LABORES EN OBRA]]="","No Aplica",IF(AND(MONTH(Tabla2[[#This Row],[FECHA INICIO DE LABORES EN OBRA]])=MONTH(TODAY()-30),YEAR(Tabla2[[#This Row],[FECHA INICIO DE LABORES EN OBRA]])=YEAR(TODAY())),MONTH(TODAY()-30)&amp;"-"&amp;YEAR(TODAY()),"No Aplica")),"No Aplica")</f>
        <v>No Aplica</v>
      </c>
    </row>
    <row r="4498" spans="1:30" x14ac:dyDescent="0.25">
      <c r="A4498" s="13"/>
      <c r="B4498" s="15"/>
      <c r="C4498" s="15"/>
      <c r="D4498" s="15"/>
      <c r="E4498" s="15"/>
      <c r="F4498" s="39"/>
      <c r="G4498" s="15"/>
      <c r="H4498" s="15"/>
      <c r="I4498" s="15"/>
      <c r="J4498" s="15"/>
      <c r="K4498" s="15"/>
      <c r="L4498" s="40"/>
      <c r="M4498" s="39"/>
      <c r="N4498" s="41"/>
      <c r="O4498" s="39"/>
      <c r="P4498" s="40"/>
      <c r="Q4498" s="40"/>
      <c r="R4498" s="40" t="str">
        <f>IFERROR(VLOOKUP(Tabla2[[#This Row],[CONTRATISTA PRNCIPAL]],Hoja1!$L$5:$M$9,2,FALSE),"CJV")</f>
        <v>CJV</v>
      </c>
      <c r="S4498" s="40" t="str">
        <f>IF(Tabla2[[#This Row],[EMPRESA]]=Tabla2[[#This Row],[CONTRATISTA PRNCIPAL]],"Principal","Secundaria")</f>
        <v>Principal</v>
      </c>
      <c r="T4498" s="42">
        <f>IFERROR(1/COUNTIF(Tabla2[CONTRATISTA PRNCIPAL],Tabla2[[#This Row],[CONTRATISTA PRNCIPAL]]),0)</f>
        <v>0</v>
      </c>
      <c r="U4498" s="43" t="str">
        <f>IF(((TODAY()-Tabla2[[#This Row],[FECHA NACIMIENTO]])/365)&lt;18,"Corregir", IF(((TODAY()-Tabla2[[#This Row],[FECHA NACIMIENTO]])/365)&gt;80, "Corregir",ROUNDDOWN(((TODAY()-Tabla2[[#This Row],[FECHA NACIMIENTO]])/365),0)))</f>
        <v>Corregir</v>
      </c>
      <c r="V44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8" s="44" t="str">
        <f>+IF(Tabla2[[#This Row],[Edad]]="Corregir","Corregir","Ok")</f>
        <v>Corregir</v>
      </c>
      <c r="X4498" s="42" t="str">
        <f>+IFERROR(VLOOKUP(Tabla2[[#This Row],[DISTRITO SEGÚN DNI]],Hoja1!$A$2:$B$32,2,FALSE),"No")</f>
        <v>No</v>
      </c>
      <c r="Y4498" s="42" t="str">
        <f>IF(OR(LOWER(Tabla2[[#This Row],[GENERO]])="masculino", LOWER(Tabla2[[#This Row],[GENERO]])="femenino"),"OK","Corregir")</f>
        <v>Corregir</v>
      </c>
      <c r="Z4498" s="42" t="str">
        <f>+IF(Tabla2[[#This Row],[Nro. DNI / CE]]="","Corregir",IF(LEN(Tabla2[[#This Row],[Nro. DNI / CE]])&gt;=8,"OK","Corregir"))</f>
        <v>Corregir</v>
      </c>
      <c r="AA4498" s="42">
        <f>COUNTIF(Tabla2[APELLIDOS Y NOMBRES],Tabla2[[#This Row],[APELLIDOS Y NOMBRES]])</f>
        <v>0</v>
      </c>
      <c r="AB4498" s="42">
        <f>IF(Tabla2[[#This Row],[Trabajador]]&gt;1,1/Tabla2[[#This Row],[Trabajador]],Tabla2[[#This Row],[Trabajador]])</f>
        <v>0</v>
      </c>
      <c r="AC4498" t="str">
        <f>+IFERROR(IF(Tabla2[[#This Row],[FECHA CESE/BAJA]]="","No Aplica",IF(AND(MONTH(Tabla2[[#This Row],[FECHA CESE/BAJA]])=MONTH(TODAY()-30),YEAR(Tabla2[[#This Row],[FECHA CESE/BAJA]])=YEAR(TODAY())),MONTH(TODAY()-30)&amp;"-"&amp;YEAR(TODAY()),"Borrar")),"No aplica")</f>
        <v>No Aplica</v>
      </c>
      <c r="AD4498" t="str">
        <f>+IFERROR(IF(Tabla2[[#This Row],[FECHA INICIO DE LABORES EN OBRA]]="","No Aplica",IF(AND(MONTH(Tabla2[[#This Row],[FECHA INICIO DE LABORES EN OBRA]])=MONTH(TODAY()-30),YEAR(Tabla2[[#This Row],[FECHA INICIO DE LABORES EN OBRA]])=YEAR(TODAY())),MONTH(TODAY()-30)&amp;"-"&amp;YEAR(TODAY()),"No Aplica")),"No Aplica")</f>
        <v>No Aplica</v>
      </c>
    </row>
    <row r="4499" spans="1:30" x14ac:dyDescent="0.25">
      <c r="A4499" s="13"/>
      <c r="B4499" s="15"/>
      <c r="C4499" s="15"/>
      <c r="D4499" s="15"/>
      <c r="E4499" s="15"/>
      <c r="F4499" s="39"/>
      <c r="G4499" s="15"/>
      <c r="H4499" s="15"/>
      <c r="I4499" s="15"/>
      <c r="J4499" s="15"/>
      <c r="K4499" s="15"/>
      <c r="L4499" s="40"/>
      <c r="M4499" s="39"/>
      <c r="N4499" s="41"/>
      <c r="O4499" s="39"/>
      <c r="P4499" s="40"/>
      <c r="Q4499" s="40"/>
      <c r="R4499" s="40" t="str">
        <f>IFERROR(VLOOKUP(Tabla2[[#This Row],[CONTRATISTA PRNCIPAL]],Hoja1!$L$5:$M$9,2,FALSE),"CJV")</f>
        <v>CJV</v>
      </c>
      <c r="S4499" s="40" t="str">
        <f>IF(Tabla2[[#This Row],[EMPRESA]]=Tabla2[[#This Row],[CONTRATISTA PRNCIPAL]],"Principal","Secundaria")</f>
        <v>Principal</v>
      </c>
      <c r="T4499" s="42">
        <f>IFERROR(1/COUNTIF(Tabla2[CONTRATISTA PRNCIPAL],Tabla2[[#This Row],[CONTRATISTA PRNCIPAL]]),0)</f>
        <v>0</v>
      </c>
      <c r="U4499" s="43" t="str">
        <f>IF(((TODAY()-Tabla2[[#This Row],[FECHA NACIMIENTO]])/365)&lt;18,"Corregir", IF(((TODAY()-Tabla2[[#This Row],[FECHA NACIMIENTO]])/365)&gt;80, "Corregir",ROUNDDOWN(((TODAY()-Tabla2[[#This Row],[FECHA NACIMIENTO]])/365),0)))</f>
        <v>Corregir</v>
      </c>
      <c r="V44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499" s="44" t="str">
        <f>+IF(Tabla2[[#This Row],[Edad]]="Corregir","Corregir","Ok")</f>
        <v>Corregir</v>
      </c>
      <c r="X4499" s="42" t="str">
        <f>+IFERROR(VLOOKUP(Tabla2[[#This Row],[DISTRITO SEGÚN DNI]],Hoja1!$A$2:$B$32,2,FALSE),"No")</f>
        <v>No</v>
      </c>
      <c r="Y4499" s="42" t="str">
        <f>IF(OR(LOWER(Tabla2[[#This Row],[GENERO]])="masculino", LOWER(Tabla2[[#This Row],[GENERO]])="femenino"),"OK","Corregir")</f>
        <v>Corregir</v>
      </c>
      <c r="Z4499" s="42" t="str">
        <f>+IF(Tabla2[[#This Row],[Nro. DNI / CE]]="","Corregir",IF(LEN(Tabla2[[#This Row],[Nro. DNI / CE]])&gt;=8,"OK","Corregir"))</f>
        <v>Corregir</v>
      </c>
      <c r="AA4499" s="42">
        <f>COUNTIF(Tabla2[APELLIDOS Y NOMBRES],Tabla2[[#This Row],[APELLIDOS Y NOMBRES]])</f>
        <v>0</v>
      </c>
      <c r="AB4499" s="42">
        <f>IF(Tabla2[[#This Row],[Trabajador]]&gt;1,1/Tabla2[[#This Row],[Trabajador]],Tabla2[[#This Row],[Trabajador]])</f>
        <v>0</v>
      </c>
      <c r="AC4499" t="str">
        <f>+IFERROR(IF(Tabla2[[#This Row],[FECHA CESE/BAJA]]="","No Aplica",IF(AND(MONTH(Tabla2[[#This Row],[FECHA CESE/BAJA]])=MONTH(TODAY()-30),YEAR(Tabla2[[#This Row],[FECHA CESE/BAJA]])=YEAR(TODAY())),MONTH(TODAY()-30)&amp;"-"&amp;YEAR(TODAY()),"Borrar")),"No aplica")</f>
        <v>No Aplica</v>
      </c>
      <c r="AD4499" t="str">
        <f>+IFERROR(IF(Tabla2[[#This Row],[FECHA INICIO DE LABORES EN OBRA]]="","No Aplica",IF(AND(MONTH(Tabla2[[#This Row],[FECHA INICIO DE LABORES EN OBRA]])=MONTH(TODAY()-30),YEAR(Tabla2[[#This Row],[FECHA INICIO DE LABORES EN OBRA]])=YEAR(TODAY())),MONTH(TODAY()-30)&amp;"-"&amp;YEAR(TODAY()),"No Aplica")),"No Aplica")</f>
        <v>No Aplica</v>
      </c>
    </row>
    <row r="4500" spans="1:30" x14ac:dyDescent="0.25">
      <c r="A4500" s="13"/>
      <c r="B4500" s="15"/>
      <c r="C4500" s="15"/>
      <c r="D4500" s="15"/>
      <c r="E4500" s="15"/>
      <c r="F4500" s="39"/>
      <c r="G4500" s="15"/>
      <c r="H4500" s="15"/>
      <c r="I4500" s="15"/>
      <c r="J4500" s="15"/>
      <c r="K4500" s="15"/>
      <c r="L4500" s="40"/>
      <c r="M4500" s="39"/>
      <c r="N4500" s="41"/>
      <c r="O4500" s="39"/>
      <c r="P4500" s="40"/>
      <c r="Q4500" s="40"/>
      <c r="R4500" s="40" t="str">
        <f>IFERROR(VLOOKUP(Tabla2[[#This Row],[CONTRATISTA PRNCIPAL]],Hoja1!$L$5:$M$9,2,FALSE),"CJV")</f>
        <v>CJV</v>
      </c>
      <c r="S4500" s="40" t="str">
        <f>IF(Tabla2[[#This Row],[EMPRESA]]=Tabla2[[#This Row],[CONTRATISTA PRNCIPAL]],"Principal","Secundaria")</f>
        <v>Principal</v>
      </c>
      <c r="T4500" s="42">
        <f>IFERROR(1/COUNTIF(Tabla2[CONTRATISTA PRNCIPAL],Tabla2[[#This Row],[CONTRATISTA PRNCIPAL]]),0)</f>
        <v>0</v>
      </c>
      <c r="U4500" s="43" t="str">
        <f>IF(((TODAY()-Tabla2[[#This Row],[FECHA NACIMIENTO]])/365)&lt;18,"Corregir", IF(((TODAY()-Tabla2[[#This Row],[FECHA NACIMIENTO]])/365)&gt;80, "Corregir",ROUNDDOWN(((TODAY()-Tabla2[[#This Row],[FECHA NACIMIENTO]])/365),0)))</f>
        <v>Corregir</v>
      </c>
      <c r="V45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0" s="44" t="str">
        <f>+IF(Tabla2[[#This Row],[Edad]]="Corregir","Corregir","Ok")</f>
        <v>Corregir</v>
      </c>
      <c r="X4500" s="42" t="str">
        <f>+IFERROR(VLOOKUP(Tabla2[[#This Row],[DISTRITO SEGÚN DNI]],Hoja1!$A$2:$B$32,2,FALSE),"No")</f>
        <v>No</v>
      </c>
      <c r="Y4500" s="42" t="str">
        <f>IF(OR(LOWER(Tabla2[[#This Row],[GENERO]])="masculino", LOWER(Tabla2[[#This Row],[GENERO]])="femenino"),"OK","Corregir")</f>
        <v>Corregir</v>
      </c>
      <c r="Z4500" s="42" t="str">
        <f>+IF(Tabla2[[#This Row],[Nro. DNI / CE]]="","Corregir",IF(LEN(Tabla2[[#This Row],[Nro. DNI / CE]])&gt;=8,"OK","Corregir"))</f>
        <v>Corregir</v>
      </c>
      <c r="AA4500" s="42">
        <f>COUNTIF(Tabla2[APELLIDOS Y NOMBRES],Tabla2[[#This Row],[APELLIDOS Y NOMBRES]])</f>
        <v>0</v>
      </c>
      <c r="AB4500" s="42">
        <f>IF(Tabla2[[#This Row],[Trabajador]]&gt;1,1/Tabla2[[#This Row],[Trabajador]],Tabla2[[#This Row],[Trabajador]])</f>
        <v>0</v>
      </c>
      <c r="AC4500" t="str">
        <f>+IFERROR(IF(Tabla2[[#This Row],[FECHA CESE/BAJA]]="","No Aplica",IF(AND(MONTH(Tabla2[[#This Row],[FECHA CESE/BAJA]])=MONTH(TODAY()-30),YEAR(Tabla2[[#This Row],[FECHA CESE/BAJA]])=YEAR(TODAY())),MONTH(TODAY()-30)&amp;"-"&amp;YEAR(TODAY()),"Borrar")),"No aplica")</f>
        <v>No Aplica</v>
      </c>
      <c r="AD4500" t="str">
        <f>+IFERROR(IF(Tabla2[[#This Row],[FECHA INICIO DE LABORES EN OBRA]]="","No Aplica",IF(AND(MONTH(Tabla2[[#This Row],[FECHA INICIO DE LABORES EN OBRA]])=MONTH(TODAY()-30),YEAR(Tabla2[[#This Row],[FECHA INICIO DE LABORES EN OBRA]])=YEAR(TODAY())),MONTH(TODAY()-30)&amp;"-"&amp;YEAR(TODAY()),"No Aplica")),"No Aplica")</f>
        <v>No Aplica</v>
      </c>
    </row>
    <row r="4501" spans="1:30" x14ac:dyDescent="0.25">
      <c r="A4501" s="13"/>
      <c r="B4501" s="15"/>
      <c r="C4501" s="15"/>
      <c r="D4501" s="15"/>
      <c r="E4501" s="15"/>
      <c r="F4501" s="39"/>
      <c r="G4501" s="15"/>
      <c r="H4501" s="15"/>
      <c r="I4501" s="15"/>
      <c r="J4501" s="15"/>
      <c r="K4501" s="15"/>
      <c r="L4501" s="40"/>
      <c r="M4501" s="39"/>
      <c r="N4501" s="41"/>
      <c r="O4501" s="39"/>
      <c r="P4501" s="40"/>
      <c r="Q4501" s="40"/>
      <c r="R4501" s="40" t="str">
        <f>IFERROR(VLOOKUP(Tabla2[[#This Row],[CONTRATISTA PRNCIPAL]],Hoja1!$L$5:$M$9,2,FALSE),"CJV")</f>
        <v>CJV</v>
      </c>
      <c r="S4501" s="40" t="str">
        <f>IF(Tabla2[[#This Row],[EMPRESA]]=Tabla2[[#This Row],[CONTRATISTA PRNCIPAL]],"Principal","Secundaria")</f>
        <v>Principal</v>
      </c>
      <c r="T4501" s="42">
        <f>IFERROR(1/COUNTIF(Tabla2[CONTRATISTA PRNCIPAL],Tabla2[[#This Row],[CONTRATISTA PRNCIPAL]]),0)</f>
        <v>0</v>
      </c>
      <c r="U4501" s="43" t="str">
        <f>IF(((TODAY()-Tabla2[[#This Row],[FECHA NACIMIENTO]])/365)&lt;18,"Corregir", IF(((TODAY()-Tabla2[[#This Row],[FECHA NACIMIENTO]])/365)&gt;80, "Corregir",ROUNDDOWN(((TODAY()-Tabla2[[#This Row],[FECHA NACIMIENTO]])/365),0)))</f>
        <v>Corregir</v>
      </c>
      <c r="V45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1" s="44" t="str">
        <f>+IF(Tabla2[[#This Row],[Edad]]="Corregir","Corregir","Ok")</f>
        <v>Corregir</v>
      </c>
      <c r="X4501" s="42" t="str">
        <f>+IFERROR(VLOOKUP(Tabla2[[#This Row],[DISTRITO SEGÚN DNI]],Hoja1!$A$2:$B$32,2,FALSE),"No")</f>
        <v>No</v>
      </c>
      <c r="Y4501" s="42" t="str">
        <f>IF(OR(LOWER(Tabla2[[#This Row],[GENERO]])="masculino", LOWER(Tabla2[[#This Row],[GENERO]])="femenino"),"OK","Corregir")</f>
        <v>Corregir</v>
      </c>
      <c r="Z4501" s="42" t="str">
        <f>+IF(Tabla2[[#This Row],[Nro. DNI / CE]]="","Corregir",IF(LEN(Tabla2[[#This Row],[Nro. DNI / CE]])&gt;=8,"OK","Corregir"))</f>
        <v>Corregir</v>
      </c>
      <c r="AA4501" s="42">
        <f>COUNTIF(Tabla2[APELLIDOS Y NOMBRES],Tabla2[[#This Row],[APELLIDOS Y NOMBRES]])</f>
        <v>0</v>
      </c>
      <c r="AB4501" s="42">
        <f>IF(Tabla2[[#This Row],[Trabajador]]&gt;1,1/Tabla2[[#This Row],[Trabajador]],Tabla2[[#This Row],[Trabajador]])</f>
        <v>0</v>
      </c>
      <c r="AC4501" t="str">
        <f>+IFERROR(IF(Tabla2[[#This Row],[FECHA CESE/BAJA]]="","No Aplica",IF(AND(MONTH(Tabla2[[#This Row],[FECHA CESE/BAJA]])=MONTH(TODAY()-30),YEAR(Tabla2[[#This Row],[FECHA CESE/BAJA]])=YEAR(TODAY())),MONTH(TODAY()-30)&amp;"-"&amp;YEAR(TODAY()),"Borrar")),"No aplica")</f>
        <v>No Aplica</v>
      </c>
      <c r="AD4501" t="str">
        <f>+IFERROR(IF(Tabla2[[#This Row],[FECHA INICIO DE LABORES EN OBRA]]="","No Aplica",IF(AND(MONTH(Tabla2[[#This Row],[FECHA INICIO DE LABORES EN OBRA]])=MONTH(TODAY()-30),YEAR(Tabla2[[#This Row],[FECHA INICIO DE LABORES EN OBRA]])=YEAR(TODAY())),MONTH(TODAY()-30)&amp;"-"&amp;YEAR(TODAY()),"No Aplica")),"No Aplica")</f>
        <v>No Aplica</v>
      </c>
    </row>
    <row r="4502" spans="1:30" x14ac:dyDescent="0.25">
      <c r="A4502" s="13"/>
      <c r="B4502" s="15"/>
      <c r="C4502" s="15"/>
      <c r="D4502" s="15"/>
      <c r="E4502" s="15"/>
      <c r="F4502" s="39"/>
      <c r="G4502" s="15"/>
      <c r="H4502" s="15"/>
      <c r="I4502" s="15"/>
      <c r="J4502" s="15"/>
      <c r="K4502" s="15"/>
      <c r="L4502" s="40"/>
      <c r="M4502" s="39"/>
      <c r="N4502" s="41"/>
      <c r="O4502" s="39"/>
      <c r="P4502" s="40"/>
      <c r="Q4502" s="40"/>
      <c r="R4502" s="40" t="str">
        <f>IFERROR(VLOOKUP(Tabla2[[#This Row],[CONTRATISTA PRNCIPAL]],Hoja1!$L$5:$M$9,2,FALSE),"CJV")</f>
        <v>CJV</v>
      </c>
      <c r="S4502" s="40" t="str">
        <f>IF(Tabla2[[#This Row],[EMPRESA]]=Tabla2[[#This Row],[CONTRATISTA PRNCIPAL]],"Principal","Secundaria")</f>
        <v>Principal</v>
      </c>
      <c r="T4502" s="42">
        <f>IFERROR(1/COUNTIF(Tabla2[CONTRATISTA PRNCIPAL],Tabla2[[#This Row],[CONTRATISTA PRNCIPAL]]),0)</f>
        <v>0</v>
      </c>
      <c r="U4502" s="43" t="str">
        <f>IF(((TODAY()-Tabla2[[#This Row],[FECHA NACIMIENTO]])/365)&lt;18,"Corregir", IF(((TODAY()-Tabla2[[#This Row],[FECHA NACIMIENTO]])/365)&gt;80, "Corregir",ROUNDDOWN(((TODAY()-Tabla2[[#This Row],[FECHA NACIMIENTO]])/365),0)))</f>
        <v>Corregir</v>
      </c>
      <c r="V45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2" s="44" t="str">
        <f>+IF(Tabla2[[#This Row],[Edad]]="Corregir","Corregir","Ok")</f>
        <v>Corregir</v>
      </c>
      <c r="X4502" s="42" t="str">
        <f>+IFERROR(VLOOKUP(Tabla2[[#This Row],[DISTRITO SEGÚN DNI]],Hoja1!$A$2:$B$32,2,FALSE),"No")</f>
        <v>No</v>
      </c>
      <c r="Y4502" s="42" t="str">
        <f>IF(OR(LOWER(Tabla2[[#This Row],[GENERO]])="masculino", LOWER(Tabla2[[#This Row],[GENERO]])="femenino"),"OK","Corregir")</f>
        <v>Corregir</v>
      </c>
      <c r="Z4502" s="42" t="str">
        <f>+IF(Tabla2[[#This Row],[Nro. DNI / CE]]="","Corregir",IF(LEN(Tabla2[[#This Row],[Nro. DNI / CE]])&gt;=8,"OK","Corregir"))</f>
        <v>Corregir</v>
      </c>
      <c r="AA4502" s="42">
        <f>COUNTIF(Tabla2[APELLIDOS Y NOMBRES],Tabla2[[#This Row],[APELLIDOS Y NOMBRES]])</f>
        <v>0</v>
      </c>
      <c r="AB4502" s="42">
        <f>IF(Tabla2[[#This Row],[Trabajador]]&gt;1,1/Tabla2[[#This Row],[Trabajador]],Tabla2[[#This Row],[Trabajador]])</f>
        <v>0</v>
      </c>
      <c r="AC4502" t="str">
        <f>+IFERROR(IF(Tabla2[[#This Row],[FECHA CESE/BAJA]]="","No Aplica",IF(AND(MONTH(Tabla2[[#This Row],[FECHA CESE/BAJA]])=MONTH(TODAY()-30),YEAR(Tabla2[[#This Row],[FECHA CESE/BAJA]])=YEAR(TODAY())),MONTH(TODAY()-30)&amp;"-"&amp;YEAR(TODAY()),"Borrar")),"No aplica")</f>
        <v>No Aplica</v>
      </c>
      <c r="AD4502" t="str">
        <f>+IFERROR(IF(Tabla2[[#This Row],[FECHA INICIO DE LABORES EN OBRA]]="","No Aplica",IF(AND(MONTH(Tabla2[[#This Row],[FECHA INICIO DE LABORES EN OBRA]])=MONTH(TODAY()-30),YEAR(Tabla2[[#This Row],[FECHA INICIO DE LABORES EN OBRA]])=YEAR(TODAY())),MONTH(TODAY()-30)&amp;"-"&amp;YEAR(TODAY()),"No Aplica")),"No Aplica")</f>
        <v>No Aplica</v>
      </c>
    </row>
    <row r="4503" spans="1:30" x14ac:dyDescent="0.25">
      <c r="A4503" s="13"/>
      <c r="B4503" s="15"/>
      <c r="C4503" s="15"/>
      <c r="D4503" s="15"/>
      <c r="E4503" s="15"/>
      <c r="F4503" s="39"/>
      <c r="G4503" s="15"/>
      <c r="H4503" s="15"/>
      <c r="I4503" s="15"/>
      <c r="J4503" s="15"/>
      <c r="K4503" s="15"/>
      <c r="L4503" s="40"/>
      <c r="M4503" s="39"/>
      <c r="N4503" s="41"/>
      <c r="O4503" s="39"/>
      <c r="P4503" s="40"/>
      <c r="Q4503" s="40"/>
      <c r="R4503" s="40" t="str">
        <f>IFERROR(VLOOKUP(Tabla2[[#This Row],[CONTRATISTA PRNCIPAL]],Hoja1!$L$5:$M$9,2,FALSE),"CJV")</f>
        <v>CJV</v>
      </c>
      <c r="S4503" s="40" t="str">
        <f>IF(Tabla2[[#This Row],[EMPRESA]]=Tabla2[[#This Row],[CONTRATISTA PRNCIPAL]],"Principal","Secundaria")</f>
        <v>Principal</v>
      </c>
      <c r="T4503" s="42">
        <f>IFERROR(1/COUNTIF(Tabla2[CONTRATISTA PRNCIPAL],Tabla2[[#This Row],[CONTRATISTA PRNCIPAL]]),0)</f>
        <v>0</v>
      </c>
      <c r="U4503" s="43" t="str">
        <f>IF(((TODAY()-Tabla2[[#This Row],[FECHA NACIMIENTO]])/365)&lt;18,"Corregir", IF(((TODAY()-Tabla2[[#This Row],[FECHA NACIMIENTO]])/365)&gt;80, "Corregir",ROUNDDOWN(((TODAY()-Tabla2[[#This Row],[FECHA NACIMIENTO]])/365),0)))</f>
        <v>Corregir</v>
      </c>
      <c r="V45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3" s="44" t="str">
        <f>+IF(Tabla2[[#This Row],[Edad]]="Corregir","Corregir","Ok")</f>
        <v>Corregir</v>
      </c>
      <c r="X4503" s="42" t="str">
        <f>+IFERROR(VLOOKUP(Tabla2[[#This Row],[DISTRITO SEGÚN DNI]],Hoja1!$A$2:$B$32,2,FALSE),"No")</f>
        <v>No</v>
      </c>
      <c r="Y4503" s="42" t="str">
        <f>IF(OR(LOWER(Tabla2[[#This Row],[GENERO]])="masculino", LOWER(Tabla2[[#This Row],[GENERO]])="femenino"),"OK","Corregir")</f>
        <v>Corregir</v>
      </c>
      <c r="Z4503" s="42" t="str">
        <f>+IF(Tabla2[[#This Row],[Nro. DNI / CE]]="","Corregir",IF(LEN(Tabla2[[#This Row],[Nro. DNI / CE]])&gt;=8,"OK","Corregir"))</f>
        <v>Corregir</v>
      </c>
      <c r="AA4503" s="42">
        <f>COUNTIF(Tabla2[APELLIDOS Y NOMBRES],Tabla2[[#This Row],[APELLIDOS Y NOMBRES]])</f>
        <v>0</v>
      </c>
      <c r="AB4503" s="42">
        <f>IF(Tabla2[[#This Row],[Trabajador]]&gt;1,1/Tabla2[[#This Row],[Trabajador]],Tabla2[[#This Row],[Trabajador]])</f>
        <v>0</v>
      </c>
      <c r="AC4503" t="str">
        <f>+IFERROR(IF(Tabla2[[#This Row],[FECHA CESE/BAJA]]="","No Aplica",IF(AND(MONTH(Tabla2[[#This Row],[FECHA CESE/BAJA]])=MONTH(TODAY()-30),YEAR(Tabla2[[#This Row],[FECHA CESE/BAJA]])=YEAR(TODAY())),MONTH(TODAY()-30)&amp;"-"&amp;YEAR(TODAY()),"Borrar")),"No aplica")</f>
        <v>No Aplica</v>
      </c>
      <c r="AD4503" t="str">
        <f>+IFERROR(IF(Tabla2[[#This Row],[FECHA INICIO DE LABORES EN OBRA]]="","No Aplica",IF(AND(MONTH(Tabla2[[#This Row],[FECHA INICIO DE LABORES EN OBRA]])=MONTH(TODAY()-30),YEAR(Tabla2[[#This Row],[FECHA INICIO DE LABORES EN OBRA]])=YEAR(TODAY())),MONTH(TODAY()-30)&amp;"-"&amp;YEAR(TODAY()),"No Aplica")),"No Aplica")</f>
        <v>No Aplica</v>
      </c>
    </row>
    <row r="4504" spans="1:30" x14ac:dyDescent="0.25">
      <c r="A4504" s="13"/>
      <c r="B4504" s="15"/>
      <c r="C4504" s="15"/>
      <c r="D4504" s="15"/>
      <c r="E4504" s="15"/>
      <c r="F4504" s="39"/>
      <c r="G4504" s="15"/>
      <c r="H4504" s="15"/>
      <c r="I4504" s="15"/>
      <c r="J4504" s="15"/>
      <c r="K4504" s="15"/>
      <c r="L4504" s="40"/>
      <c r="M4504" s="39"/>
      <c r="N4504" s="41"/>
      <c r="O4504" s="39"/>
      <c r="P4504" s="40"/>
      <c r="Q4504" s="40"/>
      <c r="R4504" s="40" t="str">
        <f>IFERROR(VLOOKUP(Tabla2[[#This Row],[CONTRATISTA PRNCIPAL]],Hoja1!$L$5:$M$9,2,FALSE),"CJV")</f>
        <v>CJV</v>
      </c>
      <c r="S4504" s="40" t="str">
        <f>IF(Tabla2[[#This Row],[EMPRESA]]=Tabla2[[#This Row],[CONTRATISTA PRNCIPAL]],"Principal","Secundaria")</f>
        <v>Principal</v>
      </c>
      <c r="T4504" s="42">
        <f>IFERROR(1/COUNTIF(Tabla2[CONTRATISTA PRNCIPAL],Tabla2[[#This Row],[CONTRATISTA PRNCIPAL]]),0)</f>
        <v>0</v>
      </c>
      <c r="U4504" s="43" t="str">
        <f>IF(((TODAY()-Tabla2[[#This Row],[FECHA NACIMIENTO]])/365)&lt;18,"Corregir", IF(((TODAY()-Tabla2[[#This Row],[FECHA NACIMIENTO]])/365)&gt;80, "Corregir",ROUNDDOWN(((TODAY()-Tabla2[[#This Row],[FECHA NACIMIENTO]])/365),0)))</f>
        <v>Corregir</v>
      </c>
      <c r="V45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4" s="44" t="str">
        <f>+IF(Tabla2[[#This Row],[Edad]]="Corregir","Corregir","Ok")</f>
        <v>Corregir</v>
      </c>
      <c r="X4504" s="42" t="str">
        <f>+IFERROR(VLOOKUP(Tabla2[[#This Row],[DISTRITO SEGÚN DNI]],Hoja1!$A$2:$B$32,2,FALSE),"No")</f>
        <v>No</v>
      </c>
      <c r="Y4504" s="42" t="str">
        <f>IF(OR(LOWER(Tabla2[[#This Row],[GENERO]])="masculino", LOWER(Tabla2[[#This Row],[GENERO]])="femenino"),"OK","Corregir")</f>
        <v>Corregir</v>
      </c>
      <c r="Z4504" s="42" t="str">
        <f>+IF(Tabla2[[#This Row],[Nro. DNI / CE]]="","Corregir",IF(LEN(Tabla2[[#This Row],[Nro. DNI / CE]])&gt;=8,"OK","Corregir"))</f>
        <v>Corregir</v>
      </c>
      <c r="AA4504" s="42">
        <f>COUNTIF(Tabla2[APELLIDOS Y NOMBRES],Tabla2[[#This Row],[APELLIDOS Y NOMBRES]])</f>
        <v>0</v>
      </c>
      <c r="AB4504" s="42">
        <f>IF(Tabla2[[#This Row],[Trabajador]]&gt;1,1/Tabla2[[#This Row],[Trabajador]],Tabla2[[#This Row],[Trabajador]])</f>
        <v>0</v>
      </c>
      <c r="AC4504" t="str">
        <f>+IFERROR(IF(Tabla2[[#This Row],[FECHA CESE/BAJA]]="","No Aplica",IF(AND(MONTH(Tabla2[[#This Row],[FECHA CESE/BAJA]])=MONTH(TODAY()-30),YEAR(Tabla2[[#This Row],[FECHA CESE/BAJA]])=YEAR(TODAY())),MONTH(TODAY()-30)&amp;"-"&amp;YEAR(TODAY()),"Borrar")),"No aplica")</f>
        <v>No Aplica</v>
      </c>
      <c r="AD4504" t="str">
        <f>+IFERROR(IF(Tabla2[[#This Row],[FECHA INICIO DE LABORES EN OBRA]]="","No Aplica",IF(AND(MONTH(Tabla2[[#This Row],[FECHA INICIO DE LABORES EN OBRA]])=MONTH(TODAY()-30),YEAR(Tabla2[[#This Row],[FECHA INICIO DE LABORES EN OBRA]])=YEAR(TODAY())),MONTH(TODAY()-30)&amp;"-"&amp;YEAR(TODAY()),"No Aplica")),"No Aplica")</f>
        <v>No Aplica</v>
      </c>
    </row>
    <row r="4505" spans="1:30" x14ac:dyDescent="0.25">
      <c r="A4505" s="13"/>
      <c r="B4505" s="15"/>
      <c r="C4505" s="15"/>
      <c r="D4505" s="15"/>
      <c r="E4505" s="15"/>
      <c r="F4505" s="39"/>
      <c r="G4505" s="15"/>
      <c r="H4505" s="15"/>
      <c r="I4505" s="15"/>
      <c r="J4505" s="15"/>
      <c r="K4505" s="15"/>
      <c r="L4505" s="40"/>
      <c r="M4505" s="39"/>
      <c r="N4505" s="41"/>
      <c r="O4505" s="39"/>
      <c r="P4505" s="40"/>
      <c r="Q4505" s="40"/>
      <c r="R4505" s="40" t="str">
        <f>IFERROR(VLOOKUP(Tabla2[[#This Row],[CONTRATISTA PRNCIPAL]],Hoja1!$L$5:$M$9,2,FALSE),"CJV")</f>
        <v>CJV</v>
      </c>
      <c r="S4505" s="40" t="str">
        <f>IF(Tabla2[[#This Row],[EMPRESA]]=Tabla2[[#This Row],[CONTRATISTA PRNCIPAL]],"Principal","Secundaria")</f>
        <v>Principal</v>
      </c>
      <c r="T4505" s="42">
        <f>IFERROR(1/COUNTIF(Tabla2[CONTRATISTA PRNCIPAL],Tabla2[[#This Row],[CONTRATISTA PRNCIPAL]]),0)</f>
        <v>0</v>
      </c>
      <c r="U4505" s="43" t="str">
        <f>IF(((TODAY()-Tabla2[[#This Row],[FECHA NACIMIENTO]])/365)&lt;18,"Corregir", IF(((TODAY()-Tabla2[[#This Row],[FECHA NACIMIENTO]])/365)&gt;80, "Corregir",ROUNDDOWN(((TODAY()-Tabla2[[#This Row],[FECHA NACIMIENTO]])/365),0)))</f>
        <v>Corregir</v>
      </c>
      <c r="V45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5" s="44" t="str">
        <f>+IF(Tabla2[[#This Row],[Edad]]="Corregir","Corregir","Ok")</f>
        <v>Corregir</v>
      </c>
      <c r="X4505" s="42" t="str">
        <f>+IFERROR(VLOOKUP(Tabla2[[#This Row],[DISTRITO SEGÚN DNI]],Hoja1!$A$2:$B$32,2,FALSE),"No")</f>
        <v>No</v>
      </c>
      <c r="Y4505" s="42" t="str">
        <f>IF(OR(LOWER(Tabla2[[#This Row],[GENERO]])="masculino", LOWER(Tabla2[[#This Row],[GENERO]])="femenino"),"OK","Corregir")</f>
        <v>Corregir</v>
      </c>
      <c r="Z4505" s="42" t="str">
        <f>+IF(Tabla2[[#This Row],[Nro. DNI / CE]]="","Corregir",IF(LEN(Tabla2[[#This Row],[Nro. DNI / CE]])&gt;=8,"OK","Corregir"))</f>
        <v>Corregir</v>
      </c>
      <c r="AA4505" s="42">
        <f>COUNTIF(Tabla2[APELLIDOS Y NOMBRES],Tabla2[[#This Row],[APELLIDOS Y NOMBRES]])</f>
        <v>0</v>
      </c>
      <c r="AB4505" s="42">
        <f>IF(Tabla2[[#This Row],[Trabajador]]&gt;1,1/Tabla2[[#This Row],[Trabajador]],Tabla2[[#This Row],[Trabajador]])</f>
        <v>0</v>
      </c>
      <c r="AC4505" t="str">
        <f>+IFERROR(IF(Tabla2[[#This Row],[FECHA CESE/BAJA]]="","No Aplica",IF(AND(MONTH(Tabla2[[#This Row],[FECHA CESE/BAJA]])=MONTH(TODAY()-30),YEAR(Tabla2[[#This Row],[FECHA CESE/BAJA]])=YEAR(TODAY())),MONTH(TODAY()-30)&amp;"-"&amp;YEAR(TODAY()),"Borrar")),"No aplica")</f>
        <v>No Aplica</v>
      </c>
      <c r="AD4505" t="str">
        <f>+IFERROR(IF(Tabla2[[#This Row],[FECHA INICIO DE LABORES EN OBRA]]="","No Aplica",IF(AND(MONTH(Tabla2[[#This Row],[FECHA INICIO DE LABORES EN OBRA]])=MONTH(TODAY()-30),YEAR(Tabla2[[#This Row],[FECHA INICIO DE LABORES EN OBRA]])=YEAR(TODAY())),MONTH(TODAY()-30)&amp;"-"&amp;YEAR(TODAY()),"No Aplica")),"No Aplica")</f>
        <v>No Aplica</v>
      </c>
    </row>
    <row r="4506" spans="1:30" x14ac:dyDescent="0.25">
      <c r="A4506" s="13"/>
      <c r="B4506" s="15"/>
      <c r="C4506" s="15"/>
      <c r="D4506" s="15"/>
      <c r="E4506" s="15"/>
      <c r="F4506" s="39"/>
      <c r="G4506" s="15"/>
      <c r="H4506" s="15"/>
      <c r="I4506" s="15"/>
      <c r="J4506" s="15"/>
      <c r="K4506" s="15"/>
      <c r="L4506" s="40"/>
      <c r="M4506" s="39"/>
      <c r="N4506" s="41"/>
      <c r="O4506" s="39"/>
      <c r="P4506" s="40"/>
      <c r="Q4506" s="40"/>
      <c r="R4506" s="40" t="str">
        <f>IFERROR(VLOOKUP(Tabla2[[#This Row],[CONTRATISTA PRNCIPAL]],Hoja1!$L$5:$M$9,2,FALSE),"CJV")</f>
        <v>CJV</v>
      </c>
      <c r="S4506" s="40" t="str">
        <f>IF(Tabla2[[#This Row],[EMPRESA]]=Tabla2[[#This Row],[CONTRATISTA PRNCIPAL]],"Principal","Secundaria")</f>
        <v>Principal</v>
      </c>
      <c r="T4506" s="42">
        <f>IFERROR(1/COUNTIF(Tabla2[CONTRATISTA PRNCIPAL],Tabla2[[#This Row],[CONTRATISTA PRNCIPAL]]),0)</f>
        <v>0</v>
      </c>
      <c r="U4506" s="43" t="str">
        <f>IF(((TODAY()-Tabla2[[#This Row],[FECHA NACIMIENTO]])/365)&lt;18,"Corregir", IF(((TODAY()-Tabla2[[#This Row],[FECHA NACIMIENTO]])/365)&gt;80, "Corregir",ROUNDDOWN(((TODAY()-Tabla2[[#This Row],[FECHA NACIMIENTO]])/365),0)))</f>
        <v>Corregir</v>
      </c>
      <c r="V45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6" s="44" t="str">
        <f>+IF(Tabla2[[#This Row],[Edad]]="Corregir","Corregir","Ok")</f>
        <v>Corregir</v>
      </c>
      <c r="X4506" s="42" t="str">
        <f>+IFERROR(VLOOKUP(Tabla2[[#This Row],[DISTRITO SEGÚN DNI]],Hoja1!$A$2:$B$32,2,FALSE),"No")</f>
        <v>No</v>
      </c>
      <c r="Y4506" s="42" t="str">
        <f>IF(OR(LOWER(Tabla2[[#This Row],[GENERO]])="masculino", LOWER(Tabla2[[#This Row],[GENERO]])="femenino"),"OK","Corregir")</f>
        <v>Corregir</v>
      </c>
      <c r="Z4506" s="42" t="str">
        <f>+IF(Tabla2[[#This Row],[Nro. DNI / CE]]="","Corregir",IF(LEN(Tabla2[[#This Row],[Nro. DNI / CE]])&gt;=8,"OK","Corregir"))</f>
        <v>Corregir</v>
      </c>
      <c r="AA4506" s="42">
        <f>COUNTIF(Tabla2[APELLIDOS Y NOMBRES],Tabla2[[#This Row],[APELLIDOS Y NOMBRES]])</f>
        <v>0</v>
      </c>
      <c r="AB4506" s="42">
        <f>IF(Tabla2[[#This Row],[Trabajador]]&gt;1,1/Tabla2[[#This Row],[Trabajador]],Tabla2[[#This Row],[Trabajador]])</f>
        <v>0</v>
      </c>
      <c r="AC4506" t="str">
        <f>+IFERROR(IF(Tabla2[[#This Row],[FECHA CESE/BAJA]]="","No Aplica",IF(AND(MONTH(Tabla2[[#This Row],[FECHA CESE/BAJA]])=MONTH(TODAY()-30),YEAR(Tabla2[[#This Row],[FECHA CESE/BAJA]])=YEAR(TODAY())),MONTH(TODAY()-30)&amp;"-"&amp;YEAR(TODAY()),"Borrar")),"No aplica")</f>
        <v>No Aplica</v>
      </c>
      <c r="AD4506" t="str">
        <f>+IFERROR(IF(Tabla2[[#This Row],[FECHA INICIO DE LABORES EN OBRA]]="","No Aplica",IF(AND(MONTH(Tabla2[[#This Row],[FECHA INICIO DE LABORES EN OBRA]])=MONTH(TODAY()-30),YEAR(Tabla2[[#This Row],[FECHA INICIO DE LABORES EN OBRA]])=YEAR(TODAY())),MONTH(TODAY()-30)&amp;"-"&amp;YEAR(TODAY()),"No Aplica")),"No Aplica")</f>
        <v>No Aplica</v>
      </c>
    </row>
    <row r="4507" spans="1:30" x14ac:dyDescent="0.25">
      <c r="A4507" s="13"/>
      <c r="B4507" s="15"/>
      <c r="C4507" s="15"/>
      <c r="D4507" s="15"/>
      <c r="E4507" s="15"/>
      <c r="F4507" s="39"/>
      <c r="G4507" s="15"/>
      <c r="H4507" s="15"/>
      <c r="I4507" s="15"/>
      <c r="J4507" s="15"/>
      <c r="K4507" s="15"/>
      <c r="L4507" s="40"/>
      <c r="M4507" s="39"/>
      <c r="N4507" s="41"/>
      <c r="O4507" s="39"/>
      <c r="P4507" s="40"/>
      <c r="Q4507" s="40"/>
      <c r="R4507" s="40" t="str">
        <f>IFERROR(VLOOKUP(Tabla2[[#This Row],[CONTRATISTA PRNCIPAL]],Hoja1!$L$5:$M$9,2,FALSE),"CJV")</f>
        <v>CJV</v>
      </c>
      <c r="S4507" s="40" t="str">
        <f>IF(Tabla2[[#This Row],[EMPRESA]]=Tabla2[[#This Row],[CONTRATISTA PRNCIPAL]],"Principal","Secundaria")</f>
        <v>Principal</v>
      </c>
      <c r="T4507" s="42">
        <f>IFERROR(1/COUNTIF(Tabla2[CONTRATISTA PRNCIPAL],Tabla2[[#This Row],[CONTRATISTA PRNCIPAL]]),0)</f>
        <v>0</v>
      </c>
      <c r="U4507" s="43" t="str">
        <f>IF(((TODAY()-Tabla2[[#This Row],[FECHA NACIMIENTO]])/365)&lt;18,"Corregir", IF(((TODAY()-Tabla2[[#This Row],[FECHA NACIMIENTO]])/365)&gt;80, "Corregir",ROUNDDOWN(((TODAY()-Tabla2[[#This Row],[FECHA NACIMIENTO]])/365),0)))</f>
        <v>Corregir</v>
      </c>
      <c r="V45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7" s="44" t="str">
        <f>+IF(Tabla2[[#This Row],[Edad]]="Corregir","Corregir","Ok")</f>
        <v>Corregir</v>
      </c>
      <c r="X4507" s="42" t="str">
        <f>+IFERROR(VLOOKUP(Tabla2[[#This Row],[DISTRITO SEGÚN DNI]],Hoja1!$A$2:$B$32,2,FALSE),"No")</f>
        <v>No</v>
      </c>
      <c r="Y4507" s="42" t="str">
        <f>IF(OR(LOWER(Tabla2[[#This Row],[GENERO]])="masculino", LOWER(Tabla2[[#This Row],[GENERO]])="femenino"),"OK","Corregir")</f>
        <v>Corregir</v>
      </c>
      <c r="Z4507" s="42" t="str">
        <f>+IF(Tabla2[[#This Row],[Nro. DNI / CE]]="","Corregir",IF(LEN(Tabla2[[#This Row],[Nro. DNI / CE]])&gt;=8,"OK","Corregir"))</f>
        <v>Corregir</v>
      </c>
      <c r="AA4507" s="42">
        <f>COUNTIF(Tabla2[APELLIDOS Y NOMBRES],Tabla2[[#This Row],[APELLIDOS Y NOMBRES]])</f>
        <v>0</v>
      </c>
      <c r="AB4507" s="42">
        <f>IF(Tabla2[[#This Row],[Trabajador]]&gt;1,1/Tabla2[[#This Row],[Trabajador]],Tabla2[[#This Row],[Trabajador]])</f>
        <v>0</v>
      </c>
      <c r="AC4507" t="str">
        <f>+IFERROR(IF(Tabla2[[#This Row],[FECHA CESE/BAJA]]="","No Aplica",IF(AND(MONTH(Tabla2[[#This Row],[FECHA CESE/BAJA]])=MONTH(TODAY()-30),YEAR(Tabla2[[#This Row],[FECHA CESE/BAJA]])=YEAR(TODAY())),MONTH(TODAY()-30)&amp;"-"&amp;YEAR(TODAY()),"Borrar")),"No aplica")</f>
        <v>No Aplica</v>
      </c>
      <c r="AD4507" t="str">
        <f>+IFERROR(IF(Tabla2[[#This Row],[FECHA INICIO DE LABORES EN OBRA]]="","No Aplica",IF(AND(MONTH(Tabla2[[#This Row],[FECHA INICIO DE LABORES EN OBRA]])=MONTH(TODAY()-30),YEAR(Tabla2[[#This Row],[FECHA INICIO DE LABORES EN OBRA]])=YEAR(TODAY())),MONTH(TODAY()-30)&amp;"-"&amp;YEAR(TODAY()),"No Aplica")),"No Aplica")</f>
        <v>No Aplica</v>
      </c>
    </row>
    <row r="4508" spans="1:30" x14ac:dyDescent="0.25">
      <c r="A4508" s="13"/>
      <c r="B4508" s="15"/>
      <c r="C4508" s="15"/>
      <c r="D4508" s="15"/>
      <c r="E4508" s="15"/>
      <c r="F4508" s="39"/>
      <c r="G4508" s="15"/>
      <c r="H4508" s="15"/>
      <c r="I4508" s="15"/>
      <c r="J4508" s="15"/>
      <c r="K4508" s="15"/>
      <c r="L4508" s="40"/>
      <c r="M4508" s="39"/>
      <c r="N4508" s="41"/>
      <c r="O4508" s="39"/>
      <c r="P4508" s="40"/>
      <c r="Q4508" s="40"/>
      <c r="R4508" s="40" t="str">
        <f>IFERROR(VLOOKUP(Tabla2[[#This Row],[CONTRATISTA PRNCIPAL]],Hoja1!$L$5:$M$9,2,FALSE),"CJV")</f>
        <v>CJV</v>
      </c>
      <c r="S4508" s="40" t="str">
        <f>IF(Tabla2[[#This Row],[EMPRESA]]=Tabla2[[#This Row],[CONTRATISTA PRNCIPAL]],"Principal","Secundaria")</f>
        <v>Principal</v>
      </c>
      <c r="T4508" s="42">
        <f>IFERROR(1/COUNTIF(Tabla2[CONTRATISTA PRNCIPAL],Tabla2[[#This Row],[CONTRATISTA PRNCIPAL]]),0)</f>
        <v>0</v>
      </c>
      <c r="U4508" s="43" t="str">
        <f>IF(((TODAY()-Tabla2[[#This Row],[FECHA NACIMIENTO]])/365)&lt;18,"Corregir", IF(((TODAY()-Tabla2[[#This Row],[FECHA NACIMIENTO]])/365)&gt;80, "Corregir",ROUNDDOWN(((TODAY()-Tabla2[[#This Row],[FECHA NACIMIENTO]])/365),0)))</f>
        <v>Corregir</v>
      </c>
      <c r="V45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8" s="44" t="str">
        <f>+IF(Tabla2[[#This Row],[Edad]]="Corregir","Corregir","Ok")</f>
        <v>Corregir</v>
      </c>
      <c r="X4508" s="42" t="str">
        <f>+IFERROR(VLOOKUP(Tabla2[[#This Row],[DISTRITO SEGÚN DNI]],Hoja1!$A$2:$B$32,2,FALSE),"No")</f>
        <v>No</v>
      </c>
      <c r="Y4508" s="42" t="str">
        <f>IF(OR(LOWER(Tabla2[[#This Row],[GENERO]])="masculino", LOWER(Tabla2[[#This Row],[GENERO]])="femenino"),"OK","Corregir")</f>
        <v>Corregir</v>
      </c>
      <c r="Z4508" s="42" t="str">
        <f>+IF(Tabla2[[#This Row],[Nro. DNI / CE]]="","Corregir",IF(LEN(Tabla2[[#This Row],[Nro. DNI / CE]])&gt;=8,"OK","Corregir"))</f>
        <v>Corregir</v>
      </c>
      <c r="AA4508" s="42">
        <f>COUNTIF(Tabla2[APELLIDOS Y NOMBRES],Tabla2[[#This Row],[APELLIDOS Y NOMBRES]])</f>
        <v>0</v>
      </c>
      <c r="AB4508" s="42">
        <f>IF(Tabla2[[#This Row],[Trabajador]]&gt;1,1/Tabla2[[#This Row],[Trabajador]],Tabla2[[#This Row],[Trabajador]])</f>
        <v>0</v>
      </c>
      <c r="AC4508" t="str">
        <f>+IFERROR(IF(Tabla2[[#This Row],[FECHA CESE/BAJA]]="","No Aplica",IF(AND(MONTH(Tabla2[[#This Row],[FECHA CESE/BAJA]])=MONTH(TODAY()-30),YEAR(Tabla2[[#This Row],[FECHA CESE/BAJA]])=YEAR(TODAY())),MONTH(TODAY()-30)&amp;"-"&amp;YEAR(TODAY()),"Borrar")),"No aplica")</f>
        <v>No Aplica</v>
      </c>
      <c r="AD4508" t="str">
        <f>+IFERROR(IF(Tabla2[[#This Row],[FECHA INICIO DE LABORES EN OBRA]]="","No Aplica",IF(AND(MONTH(Tabla2[[#This Row],[FECHA INICIO DE LABORES EN OBRA]])=MONTH(TODAY()-30),YEAR(Tabla2[[#This Row],[FECHA INICIO DE LABORES EN OBRA]])=YEAR(TODAY())),MONTH(TODAY()-30)&amp;"-"&amp;YEAR(TODAY()),"No Aplica")),"No Aplica")</f>
        <v>No Aplica</v>
      </c>
    </row>
    <row r="4509" spans="1:30" x14ac:dyDescent="0.25">
      <c r="A4509" s="13"/>
      <c r="B4509" s="15"/>
      <c r="C4509" s="15"/>
      <c r="D4509" s="15"/>
      <c r="E4509" s="15"/>
      <c r="F4509" s="39"/>
      <c r="G4509" s="15"/>
      <c r="H4509" s="15"/>
      <c r="I4509" s="15"/>
      <c r="J4509" s="15"/>
      <c r="K4509" s="15"/>
      <c r="L4509" s="40"/>
      <c r="M4509" s="39"/>
      <c r="N4509" s="41"/>
      <c r="O4509" s="39"/>
      <c r="P4509" s="40"/>
      <c r="Q4509" s="40"/>
      <c r="R4509" s="40" t="str">
        <f>IFERROR(VLOOKUP(Tabla2[[#This Row],[CONTRATISTA PRNCIPAL]],Hoja1!$L$5:$M$9,2,FALSE),"CJV")</f>
        <v>CJV</v>
      </c>
      <c r="S4509" s="40" t="str">
        <f>IF(Tabla2[[#This Row],[EMPRESA]]=Tabla2[[#This Row],[CONTRATISTA PRNCIPAL]],"Principal","Secundaria")</f>
        <v>Principal</v>
      </c>
      <c r="T4509" s="42">
        <f>IFERROR(1/COUNTIF(Tabla2[CONTRATISTA PRNCIPAL],Tabla2[[#This Row],[CONTRATISTA PRNCIPAL]]),0)</f>
        <v>0</v>
      </c>
      <c r="U4509" s="43" t="str">
        <f>IF(((TODAY()-Tabla2[[#This Row],[FECHA NACIMIENTO]])/365)&lt;18,"Corregir", IF(((TODAY()-Tabla2[[#This Row],[FECHA NACIMIENTO]])/365)&gt;80, "Corregir",ROUNDDOWN(((TODAY()-Tabla2[[#This Row],[FECHA NACIMIENTO]])/365),0)))</f>
        <v>Corregir</v>
      </c>
      <c r="V45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09" s="44" t="str">
        <f>+IF(Tabla2[[#This Row],[Edad]]="Corregir","Corregir","Ok")</f>
        <v>Corregir</v>
      </c>
      <c r="X4509" s="42" t="str">
        <f>+IFERROR(VLOOKUP(Tabla2[[#This Row],[DISTRITO SEGÚN DNI]],Hoja1!$A$2:$B$32,2,FALSE),"No")</f>
        <v>No</v>
      </c>
      <c r="Y4509" s="42" t="str">
        <f>IF(OR(LOWER(Tabla2[[#This Row],[GENERO]])="masculino", LOWER(Tabla2[[#This Row],[GENERO]])="femenino"),"OK","Corregir")</f>
        <v>Corregir</v>
      </c>
      <c r="Z4509" s="42" t="str">
        <f>+IF(Tabla2[[#This Row],[Nro. DNI / CE]]="","Corregir",IF(LEN(Tabla2[[#This Row],[Nro. DNI / CE]])&gt;=8,"OK","Corregir"))</f>
        <v>Corregir</v>
      </c>
      <c r="AA4509" s="42">
        <f>COUNTIF(Tabla2[APELLIDOS Y NOMBRES],Tabla2[[#This Row],[APELLIDOS Y NOMBRES]])</f>
        <v>0</v>
      </c>
      <c r="AB4509" s="42">
        <f>IF(Tabla2[[#This Row],[Trabajador]]&gt;1,1/Tabla2[[#This Row],[Trabajador]],Tabla2[[#This Row],[Trabajador]])</f>
        <v>0</v>
      </c>
      <c r="AC4509" t="str">
        <f>+IFERROR(IF(Tabla2[[#This Row],[FECHA CESE/BAJA]]="","No Aplica",IF(AND(MONTH(Tabla2[[#This Row],[FECHA CESE/BAJA]])=MONTH(TODAY()-30),YEAR(Tabla2[[#This Row],[FECHA CESE/BAJA]])=YEAR(TODAY())),MONTH(TODAY()-30)&amp;"-"&amp;YEAR(TODAY()),"Borrar")),"No aplica")</f>
        <v>No Aplica</v>
      </c>
      <c r="AD4509" t="str">
        <f>+IFERROR(IF(Tabla2[[#This Row],[FECHA INICIO DE LABORES EN OBRA]]="","No Aplica",IF(AND(MONTH(Tabla2[[#This Row],[FECHA INICIO DE LABORES EN OBRA]])=MONTH(TODAY()-30),YEAR(Tabla2[[#This Row],[FECHA INICIO DE LABORES EN OBRA]])=YEAR(TODAY())),MONTH(TODAY()-30)&amp;"-"&amp;YEAR(TODAY()),"No Aplica")),"No Aplica")</f>
        <v>No Aplica</v>
      </c>
    </row>
    <row r="4510" spans="1:30" x14ac:dyDescent="0.25">
      <c r="A4510" s="13"/>
      <c r="B4510" s="15"/>
      <c r="C4510" s="15"/>
      <c r="D4510" s="15"/>
      <c r="E4510" s="15"/>
      <c r="F4510" s="39"/>
      <c r="G4510" s="15"/>
      <c r="H4510" s="15"/>
      <c r="I4510" s="15"/>
      <c r="J4510" s="15"/>
      <c r="K4510" s="15"/>
      <c r="L4510" s="40"/>
      <c r="M4510" s="39"/>
      <c r="N4510" s="41"/>
      <c r="O4510" s="39"/>
      <c r="P4510" s="40"/>
      <c r="Q4510" s="40"/>
      <c r="R4510" s="40" t="str">
        <f>IFERROR(VLOOKUP(Tabla2[[#This Row],[CONTRATISTA PRNCIPAL]],Hoja1!$L$5:$M$9,2,FALSE),"CJV")</f>
        <v>CJV</v>
      </c>
      <c r="S4510" s="40" t="str">
        <f>IF(Tabla2[[#This Row],[EMPRESA]]=Tabla2[[#This Row],[CONTRATISTA PRNCIPAL]],"Principal","Secundaria")</f>
        <v>Principal</v>
      </c>
      <c r="T4510" s="42">
        <f>IFERROR(1/COUNTIF(Tabla2[CONTRATISTA PRNCIPAL],Tabla2[[#This Row],[CONTRATISTA PRNCIPAL]]),0)</f>
        <v>0</v>
      </c>
      <c r="U4510" s="43" t="str">
        <f>IF(((TODAY()-Tabla2[[#This Row],[FECHA NACIMIENTO]])/365)&lt;18,"Corregir", IF(((TODAY()-Tabla2[[#This Row],[FECHA NACIMIENTO]])/365)&gt;80, "Corregir",ROUNDDOWN(((TODAY()-Tabla2[[#This Row],[FECHA NACIMIENTO]])/365),0)))</f>
        <v>Corregir</v>
      </c>
      <c r="V45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0" s="44" t="str">
        <f>+IF(Tabla2[[#This Row],[Edad]]="Corregir","Corregir","Ok")</f>
        <v>Corregir</v>
      </c>
      <c r="X4510" s="42" t="str">
        <f>+IFERROR(VLOOKUP(Tabla2[[#This Row],[DISTRITO SEGÚN DNI]],Hoja1!$A$2:$B$32,2,FALSE),"No")</f>
        <v>No</v>
      </c>
      <c r="Y4510" s="42" t="str">
        <f>IF(OR(LOWER(Tabla2[[#This Row],[GENERO]])="masculino", LOWER(Tabla2[[#This Row],[GENERO]])="femenino"),"OK","Corregir")</f>
        <v>Corregir</v>
      </c>
      <c r="Z4510" s="42" t="str">
        <f>+IF(Tabla2[[#This Row],[Nro. DNI / CE]]="","Corregir",IF(LEN(Tabla2[[#This Row],[Nro. DNI / CE]])&gt;=8,"OK","Corregir"))</f>
        <v>Corregir</v>
      </c>
      <c r="AA4510" s="42">
        <f>COUNTIF(Tabla2[APELLIDOS Y NOMBRES],Tabla2[[#This Row],[APELLIDOS Y NOMBRES]])</f>
        <v>0</v>
      </c>
      <c r="AB4510" s="42">
        <f>IF(Tabla2[[#This Row],[Trabajador]]&gt;1,1/Tabla2[[#This Row],[Trabajador]],Tabla2[[#This Row],[Trabajador]])</f>
        <v>0</v>
      </c>
      <c r="AC4510" t="str">
        <f>+IFERROR(IF(Tabla2[[#This Row],[FECHA CESE/BAJA]]="","No Aplica",IF(AND(MONTH(Tabla2[[#This Row],[FECHA CESE/BAJA]])=MONTH(TODAY()-30),YEAR(Tabla2[[#This Row],[FECHA CESE/BAJA]])=YEAR(TODAY())),MONTH(TODAY()-30)&amp;"-"&amp;YEAR(TODAY()),"Borrar")),"No aplica")</f>
        <v>No Aplica</v>
      </c>
      <c r="AD4510" t="str">
        <f>+IFERROR(IF(Tabla2[[#This Row],[FECHA INICIO DE LABORES EN OBRA]]="","No Aplica",IF(AND(MONTH(Tabla2[[#This Row],[FECHA INICIO DE LABORES EN OBRA]])=MONTH(TODAY()-30),YEAR(Tabla2[[#This Row],[FECHA INICIO DE LABORES EN OBRA]])=YEAR(TODAY())),MONTH(TODAY()-30)&amp;"-"&amp;YEAR(TODAY()),"No Aplica")),"No Aplica")</f>
        <v>No Aplica</v>
      </c>
    </row>
    <row r="4511" spans="1:30" x14ac:dyDescent="0.25">
      <c r="A4511" s="13"/>
      <c r="B4511" s="15"/>
      <c r="C4511" s="15"/>
      <c r="D4511" s="15"/>
      <c r="E4511" s="15"/>
      <c r="F4511" s="39"/>
      <c r="G4511" s="15"/>
      <c r="H4511" s="15"/>
      <c r="I4511" s="15"/>
      <c r="J4511" s="15"/>
      <c r="K4511" s="15"/>
      <c r="L4511" s="40"/>
      <c r="M4511" s="39"/>
      <c r="N4511" s="41"/>
      <c r="O4511" s="39"/>
      <c r="P4511" s="40"/>
      <c r="Q4511" s="40"/>
      <c r="R4511" s="40" t="str">
        <f>IFERROR(VLOOKUP(Tabla2[[#This Row],[CONTRATISTA PRNCIPAL]],Hoja1!$L$5:$M$9,2,FALSE),"CJV")</f>
        <v>CJV</v>
      </c>
      <c r="S4511" s="40" t="str">
        <f>IF(Tabla2[[#This Row],[EMPRESA]]=Tabla2[[#This Row],[CONTRATISTA PRNCIPAL]],"Principal","Secundaria")</f>
        <v>Principal</v>
      </c>
      <c r="T4511" s="42">
        <f>IFERROR(1/COUNTIF(Tabla2[CONTRATISTA PRNCIPAL],Tabla2[[#This Row],[CONTRATISTA PRNCIPAL]]),0)</f>
        <v>0</v>
      </c>
      <c r="U4511" s="43" t="str">
        <f>IF(((TODAY()-Tabla2[[#This Row],[FECHA NACIMIENTO]])/365)&lt;18,"Corregir", IF(((TODAY()-Tabla2[[#This Row],[FECHA NACIMIENTO]])/365)&gt;80, "Corregir",ROUNDDOWN(((TODAY()-Tabla2[[#This Row],[FECHA NACIMIENTO]])/365),0)))</f>
        <v>Corregir</v>
      </c>
      <c r="V45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1" s="44" t="str">
        <f>+IF(Tabla2[[#This Row],[Edad]]="Corregir","Corregir","Ok")</f>
        <v>Corregir</v>
      </c>
      <c r="X4511" s="42" t="str">
        <f>+IFERROR(VLOOKUP(Tabla2[[#This Row],[DISTRITO SEGÚN DNI]],Hoja1!$A$2:$B$32,2,FALSE),"No")</f>
        <v>No</v>
      </c>
      <c r="Y4511" s="42" t="str">
        <f>IF(OR(LOWER(Tabla2[[#This Row],[GENERO]])="masculino", LOWER(Tabla2[[#This Row],[GENERO]])="femenino"),"OK","Corregir")</f>
        <v>Corregir</v>
      </c>
      <c r="Z4511" s="42" t="str">
        <f>+IF(Tabla2[[#This Row],[Nro. DNI / CE]]="","Corregir",IF(LEN(Tabla2[[#This Row],[Nro. DNI / CE]])&gt;=8,"OK","Corregir"))</f>
        <v>Corregir</v>
      </c>
      <c r="AA4511" s="42">
        <f>COUNTIF(Tabla2[APELLIDOS Y NOMBRES],Tabla2[[#This Row],[APELLIDOS Y NOMBRES]])</f>
        <v>0</v>
      </c>
      <c r="AB4511" s="42">
        <f>IF(Tabla2[[#This Row],[Trabajador]]&gt;1,1/Tabla2[[#This Row],[Trabajador]],Tabla2[[#This Row],[Trabajador]])</f>
        <v>0</v>
      </c>
      <c r="AC4511" t="str">
        <f>+IFERROR(IF(Tabla2[[#This Row],[FECHA CESE/BAJA]]="","No Aplica",IF(AND(MONTH(Tabla2[[#This Row],[FECHA CESE/BAJA]])=MONTH(TODAY()-30),YEAR(Tabla2[[#This Row],[FECHA CESE/BAJA]])=YEAR(TODAY())),MONTH(TODAY()-30)&amp;"-"&amp;YEAR(TODAY()),"Borrar")),"No aplica")</f>
        <v>No Aplica</v>
      </c>
      <c r="AD4511" t="str">
        <f>+IFERROR(IF(Tabla2[[#This Row],[FECHA INICIO DE LABORES EN OBRA]]="","No Aplica",IF(AND(MONTH(Tabla2[[#This Row],[FECHA INICIO DE LABORES EN OBRA]])=MONTH(TODAY()-30),YEAR(Tabla2[[#This Row],[FECHA INICIO DE LABORES EN OBRA]])=YEAR(TODAY())),MONTH(TODAY()-30)&amp;"-"&amp;YEAR(TODAY()),"No Aplica")),"No Aplica")</f>
        <v>No Aplica</v>
      </c>
    </row>
    <row r="4512" spans="1:30" x14ac:dyDescent="0.25">
      <c r="A4512" s="13"/>
      <c r="B4512" s="15"/>
      <c r="C4512" s="15"/>
      <c r="D4512" s="15"/>
      <c r="E4512" s="15"/>
      <c r="F4512" s="39"/>
      <c r="G4512" s="15"/>
      <c r="H4512" s="15"/>
      <c r="I4512" s="15"/>
      <c r="J4512" s="15"/>
      <c r="K4512" s="15"/>
      <c r="L4512" s="40"/>
      <c r="M4512" s="39"/>
      <c r="N4512" s="41"/>
      <c r="O4512" s="39"/>
      <c r="P4512" s="40"/>
      <c r="Q4512" s="40"/>
      <c r="R4512" s="40" t="str">
        <f>IFERROR(VLOOKUP(Tabla2[[#This Row],[CONTRATISTA PRNCIPAL]],Hoja1!$L$5:$M$9,2,FALSE),"CJV")</f>
        <v>CJV</v>
      </c>
      <c r="S4512" s="40" t="str">
        <f>IF(Tabla2[[#This Row],[EMPRESA]]=Tabla2[[#This Row],[CONTRATISTA PRNCIPAL]],"Principal","Secundaria")</f>
        <v>Principal</v>
      </c>
      <c r="T4512" s="42">
        <f>IFERROR(1/COUNTIF(Tabla2[CONTRATISTA PRNCIPAL],Tabla2[[#This Row],[CONTRATISTA PRNCIPAL]]),0)</f>
        <v>0</v>
      </c>
      <c r="U4512" s="43" t="str">
        <f>IF(((TODAY()-Tabla2[[#This Row],[FECHA NACIMIENTO]])/365)&lt;18,"Corregir", IF(((TODAY()-Tabla2[[#This Row],[FECHA NACIMIENTO]])/365)&gt;80, "Corregir",ROUNDDOWN(((TODAY()-Tabla2[[#This Row],[FECHA NACIMIENTO]])/365),0)))</f>
        <v>Corregir</v>
      </c>
      <c r="V45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2" s="44" t="str">
        <f>+IF(Tabla2[[#This Row],[Edad]]="Corregir","Corregir","Ok")</f>
        <v>Corregir</v>
      </c>
      <c r="X4512" s="42" t="str">
        <f>+IFERROR(VLOOKUP(Tabla2[[#This Row],[DISTRITO SEGÚN DNI]],Hoja1!$A$2:$B$32,2,FALSE),"No")</f>
        <v>No</v>
      </c>
      <c r="Y4512" s="42" t="str">
        <f>IF(OR(LOWER(Tabla2[[#This Row],[GENERO]])="masculino", LOWER(Tabla2[[#This Row],[GENERO]])="femenino"),"OK","Corregir")</f>
        <v>Corregir</v>
      </c>
      <c r="Z4512" s="42" t="str">
        <f>+IF(Tabla2[[#This Row],[Nro. DNI / CE]]="","Corregir",IF(LEN(Tabla2[[#This Row],[Nro. DNI / CE]])&gt;=8,"OK","Corregir"))</f>
        <v>Corregir</v>
      </c>
      <c r="AA4512" s="42">
        <f>COUNTIF(Tabla2[APELLIDOS Y NOMBRES],Tabla2[[#This Row],[APELLIDOS Y NOMBRES]])</f>
        <v>0</v>
      </c>
      <c r="AB4512" s="42">
        <f>IF(Tabla2[[#This Row],[Trabajador]]&gt;1,1/Tabla2[[#This Row],[Trabajador]],Tabla2[[#This Row],[Trabajador]])</f>
        <v>0</v>
      </c>
      <c r="AC4512" t="str">
        <f>+IFERROR(IF(Tabla2[[#This Row],[FECHA CESE/BAJA]]="","No Aplica",IF(AND(MONTH(Tabla2[[#This Row],[FECHA CESE/BAJA]])=MONTH(TODAY()-30),YEAR(Tabla2[[#This Row],[FECHA CESE/BAJA]])=YEAR(TODAY())),MONTH(TODAY()-30)&amp;"-"&amp;YEAR(TODAY()),"Borrar")),"No aplica")</f>
        <v>No Aplica</v>
      </c>
      <c r="AD4512" t="str">
        <f>+IFERROR(IF(Tabla2[[#This Row],[FECHA INICIO DE LABORES EN OBRA]]="","No Aplica",IF(AND(MONTH(Tabla2[[#This Row],[FECHA INICIO DE LABORES EN OBRA]])=MONTH(TODAY()-30),YEAR(Tabla2[[#This Row],[FECHA INICIO DE LABORES EN OBRA]])=YEAR(TODAY())),MONTH(TODAY()-30)&amp;"-"&amp;YEAR(TODAY()),"No Aplica")),"No Aplica")</f>
        <v>No Aplica</v>
      </c>
    </row>
    <row r="4513" spans="1:30" x14ac:dyDescent="0.25">
      <c r="A4513" s="13"/>
      <c r="B4513" s="15"/>
      <c r="C4513" s="15"/>
      <c r="D4513" s="15"/>
      <c r="E4513" s="15"/>
      <c r="F4513" s="39"/>
      <c r="G4513" s="15"/>
      <c r="H4513" s="15"/>
      <c r="I4513" s="15"/>
      <c r="J4513" s="15"/>
      <c r="K4513" s="15"/>
      <c r="L4513" s="40"/>
      <c r="M4513" s="39"/>
      <c r="N4513" s="41"/>
      <c r="O4513" s="39"/>
      <c r="P4513" s="40"/>
      <c r="Q4513" s="40"/>
      <c r="R4513" s="40" t="str">
        <f>IFERROR(VLOOKUP(Tabla2[[#This Row],[CONTRATISTA PRNCIPAL]],Hoja1!$L$5:$M$9,2,FALSE),"CJV")</f>
        <v>CJV</v>
      </c>
      <c r="S4513" s="40" t="str">
        <f>IF(Tabla2[[#This Row],[EMPRESA]]=Tabla2[[#This Row],[CONTRATISTA PRNCIPAL]],"Principal","Secundaria")</f>
        <v>Principal</v>
      </c>
      <c r="T4513" s="42">
        <f>IFERROR(1/COUNTIF(Tabla2[CONTRATISTA PRNCIPAL],Tabla2[[#This Row],[CONTRATISTA PRNCIPAL]]),0)</f>
        <v>0</v>
      </c>
      <c r="U4513" s="43" t="str">
        <f>IF(((TODAY()-Tabla2[[#This Row],[FECHA NACIMIENTO]])/365)&lt;18,"Corregir", IF(((TODAY()-Tabla2[[#This Row],[FECHA NACIMIENTO]])/365)&gt;80, "Corregir",ROUNDDOWN(((TODAY()-Tabla2[[#This Row],[FECHA NACIMIENTO]])/365),0)))</f>
        <v>Corregir</v>
      </c>
      <c r="V45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3" s="44" t="str">
        <f>+IF(Tabla2[[#This Row],[Edad]]="Corregir","Corregir","Ok")</f>
        <v>Corregir</v>
      </c>
      <c r="X4513" s="42" t="str">
        <f>+IFERROR(VLOOKUP(Tabla2[[#This Row],[DISTRITO SEGÚN DNI]],Hoja1!$A$2:$B$32,2,FALSE),"No")</f>
        <v>No</v>
      </c>
      <c r="Y4513" s="42" t="str">
        <f>IF(OR(LOWER(Tabla2[[#This Row],[GENERO]])="masculino", LOWER(Tabla2[[#This Row],[GENERO]])="femenino"),"OK","Corregir")</f>
        <v>Corregir</v>
      </c>
      <c r="Z4513" s="42" t="str">
        <f>+IF(Tabla2[[#This Row],[Nro. DNI / CE]]="","Corregir",IF(LEN(Tabla2[[#This Row],[Nro. DNI / CE]])&gt;=8,"OK","Corregir"))</f>
        <v>Corregir</v>
      </c>
      <c r="AA4513" s="42">
        <f>COUNTIF(Tabla2[APELLIDOS Y NOMBRES],Tabla2[[#This Row],[APELLIDOS Y NOMBRES]])</f>
        <v>0</v>
      </c>
      <c r="AB4513" s="42">
        <f>IF(Tabla2[[#This Row],[Trabajador]]&gt;1,1/Tabla2[[#This Row],[Trabajador]],Tabla2[[#This Row],[Trabajador]])</f>
        <v>0</v>
      </c>
      <c r="AC4513" t="str">
        <f>+IFERROR(IF(Tabla2[[#This Row],[FECHA CESE/BAJA]]="","No Aplica",IF(AND(MONTH(Tabla2[[#This Row],[FECHA CESE/BAJA]])=MONTH(TODAY()-30),YEAR(Tabla2[[#This Row],[FECHA CESE/BAJA]])=YEAR(TODAY())),MONTH(TODAY()-30)&amp;"-"&amp;YEAR(TODAY()),"Borrar")),"No aplica")</f>
        <v>No Aplica</v>
      </c>
      <c r="AD4513" t="str">
        <f>+IFERROR(IF(Tabla2[[#This Row],[FECHA INICIO DE LABORES EN OBRA]]="","No Aplica",IF(AND(MONTH(Tabla2[[#This Row],[FECHA INICIO DE LABORES EN OBRA]])=MONTH(TODAY()-30),YEAR(Tabla2[[#This Row],[FECHA INICIO DE LABORES EN OBRA]])=YEAR(TODAY())),MONTH(TODAY()-30)&amp;"-"&amp;YEAR(TODAY()),"No Aplica")),"No Aplica")</f>
        <v>No Aplica</v>
      </c>
    </row>
    <row r="4514" spans="1:30" x14ac:dyDescent="0.25">
      <c r="A4514" s="13"/>
      <c r="B4514" s="15"/>
      <c r="C4514" s="15"/>
      <c r="D4514" s="15"/>
      <c r="E4514" s="15"/>
      <c r="F4514" s="39"/>
      <c r="G4514" s="15"/>
      <c r="H4514" s="15"/>
      <c r="I4514" s="15"/>
      <c r="J4514" s="15"/>
      <c r="K4514" s="15"/>
      <c r="L4514" s="40"/>
      <c r="M4514" s="39"/>
      <c r="N4514" s="41"/>
      <c r="O4514" s="39"/>
      <c r="P4514" s="40"/>
      <c r="Q4514" s="40"/>
      <c r="R4514" s="40" t="str">
        <f>IFERROR(VLOOKUP(Tabla2[[#This Row],[CONTRATISTA PRNCIPAL]],Hoja1!$L$5:$M$9,2,FALSE),"CJV")</f>
        <v>CJV</v>
      </c>
      <c r="S4514" s="40" t="str">
        <f>IF(Tabla2[[#This Row],[EMPRESA]]=Tabla2[[#This Row],[CONTRATISTA PRNCIPAL]],"Principal","Secundaria")</f>
        <v>Principal</v>
      </c>
      <c r="T4514" s="42">
        <f>IFERROR(1/COUNTIF(Tabla2[CONTRATISTA PRNCIPAL],Tabla2[[#This Row],[CONTRATISTA PRNCIPAL]]),0)</f>
        <v>0</v>
      </c>
      <c r="U4514" s="43" t="str">
        <f>IF(((TODAY()-Tabla2[[#This Row],[FECHA NACIMIENTO]])/365)&lt;18,"Corregir", IF(((TODAY()-Tabla2[[#This Row],[FECHA NACIMIENTO]])/365)&gt;80, "Corregir",ROUNDDOWN(((TODAY()-Tabla2[[#This Row],[FECHA NACIMIENTO]])/365),0)))</f>
        <v>Corregir</v>
      </c>
      <c r="V45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4" s="44" t="str">
        <f>+IF(Tabla2[[#This Row],[Edad]]="Corregir","Corregir","Ok")</f>
        <v>Corregir</v>
      </c>
      <c r="X4514" s="42" t="str">
        <f>+IFERROR(VLOOKUP(Tabla2[[#This Row],[DISTRITO SEGÚN DNI]],Hoja1!$A$2:$B$32,2,FALSE),"No")</f>
        <v>No</v>
      </c>
      <c r="Y4514" s="42" t="str">
        <f>IF(OR(LOWER(Tabla2[[#This Row],[GENERO]])="masculino", LOWER(Tabla2[[#This Row],[GENERO]])="femenino"),"OK","Corregir")</f>
        <v>Corregir</v>
      </c>
      <c r="Z4514" s="42" t="str">
        <f>+IF(Tabla2[[#This Row],[Nro. DNI / CE]]="","Corregir",IF(LEN(Tabla2[[#This Row],[Nro. DNI / CE]])&gt;=8,"OK","Corregir"))</f>
        <v>Corregir</v>
      </c>
      <c r="AA4514" s="42">
        <f>COUNTIF(Tabla2[APELLIDOS Y NOMBRES],Tabla2[[#This Row],[APELLIDOS Y NOMBRES]])</f>
        <v>0</v>
      </c>
      <c r="AB4514" s="42">
        <f>IF(Tabla2[[#This Row],[Trabajador]]&gt;1,1/Tabla2[[#This Row],[Trabajador]],Tabla2[[#This Row],[Trabajador]])</f>
        <v>0</v>
      </c>
      <c r="AC4514" t="str">
        <f>+IFERROR(IF(Tabla2[[#This Row],[FECHA CESE/BAJA]]="","No Aplica",IF(AND(MONTH(Tabla2[[#This Row],[FECHA CESE/BAJA]])=MONTH(TODAY()-30),YEAR(Tabla2[[#This Row],[FECHA CESE/BAJA]])=YEAR(TODAY())),MONTH(TODAY()-30)&amp;"-"&amp;YEAR(TODAY()),"Borrar")),"No aplica")</f>
        <v>No Aplica</v>
      </c>
      <c r="AD4514" t="str">
        <f>+IFERROR(IF(Tabla2[[#This Row],[FECHA INICIO DE LABORES EN OBRA]]="","No Aplica",IF(AND(MONTH(Tabla2[[#This Row],[FECHA INICIO DE LABORES EN OBRA]])=MONTH(TODAY()-30),YEAR(Tabla2[[#This Row],[FECHA INICIO DE LABORES EN OBRA]])=YEAR(TODAY())),MONTH(TODAY()-30)&amp;"-"&amp;YEAR(TODAY()),"No Aplica")),"No Aplica")</f>
        <v>No Aplica</v>
      </c>
    </row>
    <row r="4515" spans="1:30" x14ac:dyDescent="0.25">
      <c r="A4515" s="13"/>
      <c r="B4515" s="15"/>
      <c r="C4515" s="15"/>
      <c r="D4515" s="15"/>
      <c r="E4515" s="15"/>
      <c r="F4515" s="39"/>
      <c r="G4515" s="15"/>
      <c r="H4515" s="15"/>
      <c r="I4515" s="15"/>
      <c r="J4515" s="15"/>
      <c r="K4515" s="15"/>
      <c r="L4515" s="40"/>
      <c r="M4515" s="39"/>
      <c r="N4515" s="41"/>
      <c r="O4515" s="39"/>
      <c r="P4515" s="40"/>
      <c r="Q4515" s="40"/>
      <c r="R4515" s="40" t="str">
        <f>IFERROR(VLOOKUP(Tabla2[[#This Row],[CONTRATISTA PRNCIPAL]],Hoja1!$L$5:$M$9,2,FALSE),"CJV")</f>
        <v>CJV</v>
      </c>
      <c r="S4515" s="40" t="str">
        <f>IF(Tabla2[[#This Row],[EMPRESA]]=Tabla2[[#This Row],[CONTRATISTA PRNCIPAL]],"Principal","Secundaria")</f>
        <v>Principal</v>
      </c>
      <c r="T4515" s="42">
        <f>IFERROR(1/COUNTIF(Tabla2[CONTRATISTA PRNCIPAL],Tabla2[[#This Row],[CONTRATISTA PRNCIPAL]]),0)</f>
        <v>0</v>
      </c>
      <c r="U4515" s="43" t="str">
        <f>IF(((TODAY()-Tabla2[[#This Row],[FECHA NACIMIENTO]])/365)&lt;18,"Corregir", IF(((TODAY()-Tabla2[[#This Row],[FECHA NACIMIENTO]])/365)&gt;80, "Corregir",ROUNDDOWN(((TODAY()-Tabla2[[#This Row],[FECHA NACIMIENTO]])/365),0)))</f>
        <v>Corregir</v>
      </c>
      <c r="V45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5" s="44" t="str">
        <f>+IF(Tabla2[[#This Row],[Edad]]="Corregir","Corregir","Ok")</f>
        <v>Corregir</v>
      </c>
      <c r="X4515" s="42" t="str">
        <f>+IFERROR(VLOOKUP(Tabla2[[#This Row],[DISTRITO SEGÚN DNI]],Hoja1!$A$2:$B$32,2,FALSE),"No")</f>
        <v>No</v>
      </c>
      <c r="Y4515" s="42" t="str">
        <f>IF(OR(LOWER(Tabla2[[#This Row],[GENERO]])="masculino", LOWER(Tabla2[[#This Row],[GENERO]])="femenino"),"OK","Corregir")</f>
        <v>Corregir</v>
      </c>
      <c r="Z4515" s="42" t="str">
        <f>+IF(Tabla2[[#This Row],[Nro. DNI / CE]]="","Corregir",IF(LEN(Tabla2[[#This Row],[Nro. DNI / CE]])&gt;=8,"OK","Corregir"))</f>
        <v>Corregir</v>
      </c>
      <c r="AA4515" s="42">
        <f>COUNTIF(Tabla2[APELLIDOS Y NOMBRES],Tabla2[[#This Row],[APELLIDOS Y NOMBRES]])</f>
        <v>0</v>
      </c>
      <c r="AB4515" s="42">
        <f>IF(Tabla2[[#This Row],[Trabajador]]&gt;1,1/Tabla2[[#This Row],[Trabajador]],Tabla2[[#This Row],[Trabajador]])</f>
        <v>0</v>
      </c>
      <c r="AC4515" t="str">
        <f>+IFERROR(IF(Tabla2[[#This Row],[FECHA CESE/BAJA]]="","No Aplica",IF(AND(MONTH(Tabla2[[#This Row],[FECHA CESE/BAJA]])=MONTH(TODAY()-30),YEAR(Tabla2[[#This Row],[FECHA CESE/BAJA]])=YEAR(TODAY())),MONTH(TODAY()-30)&amp;"-"&amp;YEAR(TODAY()),"Borrar")),"No aplica")</f>
        <v>No Aplica</v>
      </c>
      <c r="AD4515" t="str">
        <f>+IFERROR(IF(Tabla2[[#This Row],[FECHA INICIO DE LABORES EN OBRA]]="","No Aplica",IF(AND(MONTH(Tabla2[[#This Row],[FECHA INICIO DE LABORES EN OBRA]])=MONTH(TODAY()-30),YEAR(Tabla2[[#This Row],[FECHA INICIO DE LABORES EN OBRA]])=YEAR(TODAY())),MONTH(TODAY()-30)&amp;"-"&amp;YEAR(TODAY()),"No Aplica")),"No Aplica")</f>
        <v>No Aplica</v>
      </c>
    </row>
    <row r="4516" spans="1:30" x14ac:dyDescent="0.25">
      <c r="A4516" s="13"/>
      <c r="B4516" s="15"/>
      <c r="C4516" s="15"/>
      <c r="D4516" s="15"/>
      <c r="E4516" s="15"/>
      <c r="F4516" s="39"/>
      <c r="G4516" s="15"/>
      <c r="H4516" s="15"/>
      <c r="I4516" s="15"/>
      <c r="J4516" s="15"/>
      <c r="K4516" s="15"/>
      <c r="L4516" s="40"/>
      <c r="M4516" s="39"/>
      <c r="N4516" s="41"/>
      <c r="O4516" s="39"/>
      <c r="P4516" s="40"/>
      <c r="Q4516" s="40"/>
      <c r="R4516" s="40" t="str">
        <f>IFERROR(VLOOKUP(Tabla2[[#This Row],[CONTRATISTA PRNCIPAL]],Hoja1!$L$5:$M$9,2,FALSE),"CJV")</f>
        <v>CJV</v>
      </c>
      <c r="S4516" s="40" t="str">
        <f>IF(Tabla2[[#This Row],[EMPRESA]]=Tabla2[[#This Row],[CONTRATISTA PRNCIPAL]],"Principal","Secundaria")</f>
        <v>Principal</v>
      </c>
      <c r="T4516" s="42">
        <f>IFERROR(1/COUNTIF(Tabla2[CONTRATISTA PRNCIPAL],Tabla2[[#This Row],[CONTRATISTA PRNCIPAL]]),0)</f>
        <v>0</v>
      </c>
      <c r="U4516" s="43" t="str">
        <f>IF(((TODAY()-Tabla2[[#This Row],[FECHA NACIMIENTO]])/365)&lt;18,"Corregir", IF(((TODAY()-Tabla2[[#This Row],[FECHA NACIMIENTO]])/365)&gt;80, "Corregir",ROUNDDOWN(((TODAY()-Tabla2[[#This Row],[FECHA NACIMIENTO]])/365),0)))</f>
        <v>Corregir</v>
      </c>
      <c r="V45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6" s="44" t="str">
        <f>+IF(Tabla2[[#This Row],[Edad]]="Corregir","Corregir","Ok")</f>
        <v>Corregir</v>
      </c>
      <c r="X4516" s="42" t="str">
        <f>+IFERROR(VLOOKUP(Tabla2[[#This Row],[DISTRITO SEGÚN DNI]],Hoja1!$A$2:$B$32,2,FALSE),"No")</f>
        <v>No</v>
      </c>
      <c r="Y4516" s="42" t="str">
        <f>IF(OR(LOWER(Tabla2[[#This Row],[GENERO]])="masculino", LOWER(Tabla2[[#This Row],[GENERO]])="femenino"),"OK","Corregir")</f>
        <v>Corregir</v>
      </c>
      <c r="Z4516" s="42" t="str">
        <f>+IF(Tabla2[[#This Row],[Nro. DNI / CE]]="","Corregir",IF(LEN(Tabla2[[#This Row],[Nro. DNI / CE]])&gt;=8,"OK","Corregir"))</f>
        <v>Corregir</v>
      </c>
      <c r="AA4516" s="42">
        <f>COUNTIF(Tabla2[APELLIDOS Y NOMBRES],Tabla2[[#This Row],[APELLIDOS Y NOMBRES]])</f>
        <v>0</v>
      </c>
      <c r="AB4516" s="42">
        <f>IF(Tabla2[[#This Row],[Trabajador]]&gt;1,1/Tabla2[[#This Row],[Trabajador]],Tabla2[[#This Row],[Trabajador]])</f>
        <v>0</v>
      </c>
      <c r="AC4516" t="str">
        <f>+IFERROR(IF(Tabla2[[#This Row],[FECHA CESE/BAJA]]="","No Aplica",IF(AND(MONTH(Tabla2[[#This Row],[FECHA CESE/BAJA]])=MONTH(TODAY()-30),YEAR(Tabla2[[#This Row],[FECHA CESE/BAJA]])=YEAR(TODAY())),MONTH(TODAY()-30)&amp;"-"&amp;YEAR(TODAY()),"Borrar")),"No aplica")</f>
        <v>No Aplica</v>
      </c>
      <c r="AD4516" t="str">
        <f>+IFERROR(IF(Tabla2[[#This Row],[FECHA INICIO DE LABORES EN OBRA]]="","No Aplica",IF(AND(MONTH(Tabla2[[#This Row],[FECHA INICIO DE LABORES EN OBRA]])=MONTH(TODAY()-30),YEAR(Tabla2[[#This Row],[FECHA INICIO DE LABORES EN OBRA]])=YEAR(TODAY())),MONTH(TODAY()-30)&amp;"-"&amp;YEAR(TODAY()),"No Aplica")),"No Aplica")</f>
        <v>No Aplica</v>
      </c>
    </row>
    <row r="4517" spans="1:30" x14ac:dyDescent="0.25">
      <c r="A4517" s="13"/>
      <c r="B4517" s="15"/>
      <c r="C4517" s="15"/>
      <c r="D4517" s="15"/>
      <c r="E4517" s="15"/>
      <c r="F4517" s="39"/>
      <c r="G4517" s="15"/>
      <c r="H4517" s="15"/>
      <c r="I4517" s="15"/>
      <c r="J4517" s="15"/>
      <c r="K4517" s="15"/>
      <c r="L4517" s="40"/>
      <c r="M4517" s="39"/>
      <c r="N4517" s="41"/>
      <c r="O4517" s="39"/>
      <c r="P4517" s="40"/>
      <c r="Q4517" s="40"/>
      <c r="R4517" s="40" t="str">
        <f>IFERROR(VLOOKUP(Tabla2[[#This Row],[CONTRATISTA PRNCIPAL]],Hoja1!$L$5:$M$9,2,FALSE),"CJV")</f>
        <v>CJV</v>
      </c>
      <c r="S4517" s="40" t="str">
        <f>IF(Tabla2[[#This Row],[EMPRESA]]=Tabla2[[#This Row],[CONTRATISTA PRNCIPAL]],"Principal","Secundaria")</f>
        <v>Principal</v>
      </c>
      <c r="T4517" s="42">
        <f>IFERROR(1/COUNTIF(Tabla2[CONTRATISTA PRNCIPAL],Tabla2[[#This Row],[CONTRATISTA PRNCIPAL]]),0)</f>
        <v>0</v>
      </c>
      <c r="U4517" s="43" t="str">
        <f>IF(((TODAY()-Tabla2[[#This Row],[FECHA NACIMIENTO]])/365)&lt;18,"Corregir", IF(((TODAY()-Tabla2[[#This Row],[FECHA NACIMIENTO]])/365)&gt;80, "Corregir",ROUNDDOWN(((TODAY()-Tabla2[[#This Row],[FECHA NACIMIENTO]])/365),0)))</f>
        <v>Corregir</v>
      </c>
      <c r="V45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7" s="44" t="str">
        <f>+IF(Tabla2[[#This Row],[Edad]]="Corregir","Corregir","Ok")</f>
        <v>Corregir</v>
      </c>
      <c r="X4517" s="42" t="str">
        <f>+IFERROR(VLOOKUP(Tabla2[[#This Row],[DISTRITO SEGÚN DNI]],Hoja1!$A$2:$B$32,2,FALSE),"No")</f>
        <v>No</v>
      </c>
      <c r="Y4517" s="42" t="str">
        <f>IF(OR(LOWER(Tabla2[[#This Row],[GENERO]])="masculino", LOWER(Tabla2[[#This Row],[GENERO]])="femenino"),"OK","Corregir")</f>
        <v>Corregir</v>
      </c>
      <c r="Z4517" s="42" t="str">
        <f>+IF(Tabla2[[#This Row],[Nro. DNI / CE]]="","Corregir",IF(LEN(Tabla2[[#This Row],[Nro. DNI / CE]])&gt;=8,"OK","Corregir"))</f>
        <v>Corregir</v>
      </c>
      <c r="AA4517" s="42">
        <f>COUNTIF(Tabla2[APELLIDOS Y NOMBRES],Tabla2[[#This Row],[APELLIDOS Y NOMBRES]])</f>
        <v>0</v>
      </c>
      <c r="AB4517" s="42">
        <f>IF(Tabla2[[#This Row],[Trabajador]]&gt;1,1/Tabla2[[#This Row],[Trabajador]],Tabla2[[#This Row],[Trabajador]])</f>
        <v>0</v>
      </c>
      <c r="AC4517" t="str">
        <f>+IFERROR(IF(Tabla2[[#This Row],[FECHA CESE/BAJA]]="","No Aplica",IF(AND(MONTH(Tabla2[[#This Row],[FECHA CESE/BAJA]])=MONTH(TODAY()-30),YEAR(Tabla2[[#This Row],[FECHA CESE/BAJA]])=YEAR(TODAY())),MONTH(TODAY()-30)&amp;"-"&amp;YEAR(TODAY()),"Borrar")),"No aplica")</f>
        <v>No Aplica</v>
      </c>
      <c r="AD4517" t="str">
        <f>+IFERROR(IF(Tabla2[[#This Row],[FECHA INICIO DE LABORES EN OBRA]]="","No Aplica",IF(AND(MONTH(Tabla2[[#This Row],[FECHA INICIO DE LABORES EN OBRA]])=MONTH(TODAY()-30),YEAR(Tabla2[[#This Row],[FECHA INICIO DE LABORES EN OBRA]])=YEAR(TODAY())),MONTH(TODAY()-30)&amp;"-"&amp;YEAR(TODAY()),"No Aplica")),"No Aplica")</f>
        <v>No Aplica</v>
      </c>
    </row>
    <row r="4518" spans="1:30" x14ac:dyDescent="0.25">
      <c r="A4518" s="13"/>
      <c r="B4518" s="15"/>
      <c r="C4518" s="15"/>
      <c r="D4518" s="15"/>
      <c r="E4518" s="15"/>
      <c r="F4518" s="39"/>
      <c r="G4518" s="15"/>
      <c r="H4518" s="15"/>
      <c r="I4518" s="15"/>
      <c r="J4518" s="15"/>
      <c r="K4518" s="15"/>
      <c r="L4518" s="40"/>
      <c r="M4518" s="39"/>
      <c r="N4518" s="41"/>
      <c r="O4518" s="39"/>
      <c r="P4518" s="40"/>
      <c r="Q4518" s="40"/>
      <c r="R4518" s="40" t="str">
        <f>IFERROR(VLOOKUP(Tabla2[[#This Row],[CONTRATISTA PRNCIPAL]],Hoja1!$L$5:$M$9,2,FALSE),"CJV")</f>
        <v>CJV</v>
      </c>
      <c r="S4518" s="40" t="str">
        <f>IF(Tabla2[[#This Row],[EMPRESA]]=Tabla2[[#This Row],[CONTRATISTA PRNCIPAL]],"Principal","Secundaria")</f>
        <v>Principal</v>
      </c>
      <c r="T4518" s="42">
        <f>IFERROR(1/COUNTIF(Tabla2[CONTRATISTA PRNCIPAL],Tabla2[[#This Row],[CONTRATISTA PRNCIPAL]]),0)</f>
        <v>0</v>
      </c>
      <c r="U4518" s="43" t="str">
        <f>IF(((TODAY()-Tabla2[[#This Row],[FECHA NACIMIENTO]])/365)&lt;18,"Corregir", IF(((TODAY()-Tabla2[[#This Row],[FECHA NACIMIENTO]])/365)&gt;80, "Corregir",ROUNDDOWN(((TODAY()-Tabla2[[#This Row],[FECHA NACIMIENTO]])/365),0)))</f>
        <v>Corregir</v>
      </c>
      <c r="V45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8" s="44" t="str">
        <f>+IF(Tabla2[[#This Row],[Edad]]="Corregir","Corregir","Ok")</f>
        <v>Corregir</v>
      </c>
      <c r="X4518" s="42" t="str">
        <f>+IFERROR(VLOOKUP(Tabla2[[#This Row],[DISTRITO SEGÚN DNI]],Hoja1!$A$2:$B$32,2,FALSE),"No")</f>
        <v>No</v>
      </c>
      <c r="Y4518" s="42" t="str">
        <f>IF(OR(LOWER(Tabla2[[#This Row],[GENERO]])="masculino", LOWER(Tabla2[[#This Row],[GENERO]])="femenino"),"OK","Corregir")</f>
        <v>Corregir</v>
      </c>
      <c r="Z4518" s="42" t="str">
        <f>+IF(Tabla2[[#This Row],[Nro. DNI / CE]]="","Corregir",IF(LEN(Tabla2[[#This Row],[Nro. DNI / CE]])&gt;=8,"OK","Corregir"))</f>
        <v>Corregir</v>
      </c>
      <c r="AA4518" s="42">
        <f>COUNTIF(Tabla2[APELLIDOS Y NOMBRES],Tabla2[[#This Row],[APELLIDOS Y NOMBRES]])</f>
        <v>0</v>
      </c>
      <c r="AB4518" s="42">
        <f>IF(Tabla2[[#This Row],[Trabajador]]&gt;1,1/Tabla2[[#This Row],[Trabajador]],Tabla2[[#This Row],[Trabajador]])</f>
        <v>0</v>
      </c>
      <c r="AC4518" t="str">
        <f>+IFERROR(IF(Tabla2[[#This Row],[FECHA CESE/BAJA]]="","No Aplica",IF(AND(MONTH(Tabla2[[#This Row],[FECHA CESE/BAJA]])=MONTH(TODAY()-30),YEAR(Tabla2[[#This Row],[FECHA CESE/BAJA]])=YEAR(TODAY())),MONTH(TODAY()-30)&amp;"-"&amp;YEAR(TODAY()),"Borrar")),"No aplica")</f>
        <v>No Aplica</v>
      </c>
      <c r="AD4518" t="str">
        <f>+IFERROR(IF(Tabla2[[#This Row],[FECHA INICIO DE LABORES EN OBRA]]="","No Aplica",IF(AND(MONTH(Tabla2[[#This Row],[FECHA INICIO DE LABORES EN OBRA]])=MONTH(TODAY()-30),YEAR(Tabla2[[#This Row],[FECHA INICIO DE LABORES EN OBRA]])=YEAR(TODAY())),MONTH(TODAY()-30)&amp;"-"&amp;YEAR(TODAY()),"No Aplica")),"No Aplica")</f>
        <v>No Aplica</v>
      </c>
    </row>
    <row r="4519" spans="1:30" x14ac:dyDescent="0.25">
      <c r="A4519" s="13"/>
      <c r="B4519" s="15"/>
      <c r="C4519" s="15"/>
      <c r="D4519" s="15"/>
      <c r="E4519" s="15"/>
      <c r="F4519" s="39"/>
      <c r="G4519" s="15"/>
      <c r="H4519" s="15"/>
      <c r="I4519" s="15"/>
      <c r="J4519" s="15"/>
      <c r="K4519" s="15"/>
      <c r="L4519" s="40"/>
      <c r="M4519" s="39"/>
      <c r="N4519" s="41"/>
      <c r="O4519" s="39"/>
      <c r="P4519" s="40"/>
      <c r="Q4519" s="40"/>
      <c r="R4519" s="40" t="str">
        <f>IFERROR(VLOOKUP(Tabla2[[#This Row],[CONTRATISTA PRNCIPAL]],Hoja1!$L$5:$M$9,2,FALSE),"CJV")</f>
        <v>CJV</v>
      </c>
      <c r="S4519" s="40" t="str">
        <f>IF(Tabla2[[#This Row],[EMPRESA]]=Tabla2[[#This Row],[CONTRATISTA PRNCIPAL]],"Principal","Secundaria")</f>
        <v>Principal</v>
      </c>
      <c r="T4519" s="42">
        <f>IFERROR(1/COUNTIF(Tabla2[CONTRATISTA PRNCIPAL],Tabla2[[#This Row],[CONTRATISTA PRNCIPAL]]),0)</f>
        <v>0</v>
      </c>
      <c r="U4519" s="43" t="str">
        <f>IF(((TODAY()-Tabla2[[#This Row],[FECHA NACIMIENTO]])/365)&lt;18,"Corregir", IF(((TODAY()-Tabla2[[#This Row],[FECHA NACIMIENTO]])/365)&gt;80, "Corregir",ROUNDDOWN(((TODAY()-Tabla2[[#This Row],[FECHA NACIMIENTO]])/365),0)))</f>
        <v>Corregir</v>
      </c>
      <c r="V45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19" s="44" t="str">
        <f>+IF(Tabla2[[#This Row],[Edad]]="Corregir","Corregir","Ok")</f>
        <v>Corregir</v>
      </c>
      <c r="X4519" s="42" t="str">
        <f>+IFERROR(VLOOKUP(Tabla2[[#This Row],[DISTRITO SEGÚN DNI]],Hoja1!$A$2:$B$32,2,FALSE),"No")</f>
        <v>No</v>
      </c>
      <c r="Y4519" s="42" t="str">
        <f>IF(OR(LOWER(Tabla2[[#This Row],[GENERO]])="masculino", LOWER(Tabla2[[#This Row],[GENERO]])="femenino"),"OK","Corregir")</f>
        <v>Corregir</v>
      </c>
      <c r="Z4519" s="42" t="str">
        <f>+IF(Tabla2[[#This Row],[Nro. DNI / CE]]="","Corregir",IF(LEN(Tabla2[[#This Row],[Nro. DNI / CE]])&gt;=8,"OK","Corregir"))</f>
        <v>Corregir</v>
      </c>
      <c r="AA4519" s="42">
        <f>COUNTIF(Tabla2[APELLIDOS Y NOMBRES],Tabla2[[#This Row],[APELLIDOS Y NOMBRES]])</f>
        <v>0</v>
      </c>
      <c r="AB4519" s="42">
        <f>IF(Tabla2[[#This Row],[Trabajador]]&gt;1,1/Tabla2[[#This Row],[Trabajador]],Tabla2[[#This Row],[Trabajador]])</f>
        <v>0</v>
      </c>
      <c r="AC4519" t="str">
        <f>+IFERROR(IF(Tabla2[[#This Row],[FECHA CESE/BAJA]]="","No Aplica",IF(AND(MONTH(Tabla2[[#This Row],[FECHA CESE/BAJA]])=MONTH(TODAY()-30),YEAR(Tabla2[[#This Row],[FECHA CESE/BAJA]])=YEAR(TODAY())),MONTH(TODAY()-30)&amp;"-"&amp;YEAR(TODAY()),"Borrar")),"No aplica")</f>
        <v>No Aplica</v>
      </c>
      <c r="AD4519" t="str">
        <f>+IFERROR(IF(Tabla2[[#This Row],[FECHA INICIO DE LABORES EN OBRA]]="","No Aplica",IF(AND(MONTH(Tabla2[[#This Row],[FECHA INICIO DE LABORES EN OBRA]])=MONTH(TODAY()-30),YEAR(Tabla2[[#This Row],[FECHA INICIO DE LABORES EN OBRA]])=YEAR(TODAY())),MONTH(TODAY()-30)&amp;"-"&amp;YEAR(TODAY()),"No Aplica")),"No Aplica")</f>
        <v>No Aplica</v>
      </c>
    </row>
    <row r="4520" spans="1:30" x14ac:dyDescent="0.25">
      <c r="A4520" s="13"/>
      <c r="B4520" s="15"/>
      <c r="C4520" s="15"/>
      <c r="D4520" s="15"/>
      <c r="E4520" s="15"/>
      <c r="F4520" s="39"/>
      <c r="G4520" s="15"/>
      <c r="H4520" s="15"/>
      <c r="I4520" s="15"/>
      <c r="J4520" s="15"/>
      <c r="K4520" s="15"/>
      <c r="L4520" s="40"/>
      <c r="M4520" s="39"/>
      <c r="N4520" s="41"/>
      <c r="O4520" s="39"/>
      <c r="P4520" s="40"/>
      <c r="Q4520" s="40"/>
      <c r="R4520" s="40" t="str">
        <f>IFERROR(VLOOKUP(Tabla2[[#This Row],[CONTRATISTA PRNCIPAL]],Hoja1!$L$5:$M$9,2,FALSE),"CJV")</f>
        <v>CJV</v>
      </c>
      <c r="S4520" s="40" t="str">
        <f>IF(Tabla2[[#This Row],[EMPRESA]]=Tabla2[[#This Row],[CONTRATISTA PRNCIPAL]],"Principal","Secundaria")</f>
        <v>Principal</v>
      </c>
      <c r="T4520" s="42">
        <f>IFERROR(1/COUNTIF(Tabla2[CONTRATISTA PRNCIPAL],Tabla2[[#This Row],[CONTRATISTA PRNCIPAL]]),0)</f>
        <v>0</v>
      </c>
      <c r="U4520" s="43" t="str">
        <f>IF(((TODAY()-Tabla2[[#This Row],[FECHA NACIMIENTO]])/365)&lt;18,"Corregir", IF(((TODAY()-Tabla2[[#This Row],[FECHA NACIMIENTO]])/365)&gt;80, "Corregir",ROUNDDOWN(((TODAY()-Tabla2[[#This Row],[FECHA NACIMIENTO]])/365),0)))</f>
        <v>Corregir</v>
      </c>
      <c r="V45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0" s="44" t="str">
        <f>+IF(Tabla2[[#This Row],[Edad]]="Corregir","Corregir","Ok")</f>
        <v>Corregir</v>
      </c>
      <c r="X4520" s="42" t="str">
        <f>+IFERROR(VLOOKUP(Tabla2[[#This Row],[DISTRITO SEGÚN DNI]],Hoja1!$A$2:$B$32,2,FALSE),"No")</f>
        <v>No</v>
      </c>
      <c r="Y4520" s="42" t="str">
        <f>IF(OR(LOWER(Tabla2[[#This Row],[GENERO]])="masculino", LOWER(Tabla2[[#This Row],[GENERO]])="femenino"),"OK","Corregir")</f>
        <v>Corregir</v>
      </c>
      <c r="Z4520" s="42" t="str">
        <f>+IF(Tabla2[[#This Row],[Nro. DNI / CE]]="","Corregir",IF(LEN(Tabla2[[#This Row],[Nro. DNI / CE]])&gt;=8,"OK","Corregir"))</f>
        <v>Corregir</v>
      </c>
      <c r="AA4520" s="42">
        <f>COUNTIF(Tabla2[APELLIDOS Y NOMBRES],Tabla2[[#This Row],[APELLIDOS Y NOMBRES]])</f>
        <v>0</v>
      </c>
      <c r="AB4520" s="42">
        <f>IF(Tabla2[[#This Row],[Trabajador]]&gt;1,1/Tabla2[[#This Row],[Trabajador]],Tabla2[[#This Row],[Trabajador]])</f>
        <v>0</v>
      </c>
      <c r="AC4520" t="str">
        <f>+IFERROR(IF(Tabla2[[#This Row],[FECHA CESE/BAJA]]="","No Aplica",IF(AND(MONTH(Tabla2[[#This Row],[FECHA CESE/BAJA]])=MONTH(TODAY()-30),YEAR(Tabla2[[#This Row],[FECHA CESE/BAJA]])=YEAR(TODAY())),MONTH(TODAY()-30)&amp;"-"&amp;YEAR(TODAY()),"Borrar")),"No aplica")</f>
        <v>No Aplica</v>
      </c>
      <c r="AD4520" t="str">
        <f>+IFERROR(IF(Tabla2[[#This Row],[FECHA INICIO DE LABORES EN OBRA]]="","No Aplica",IF(AND(MONTH(Tabla2[[#This Row],[FECHA INICIO DE LABORES EN OBRA]])=MONTH(TODAY()-30),YEAR(Tabla2[[#This Row],[FECHA INICIO DE LABORES EN OBRA]])=YEAR(TODAY())),MONTH(TODAY()-30)&amp;"-"&amp;YEAR(TODAY()),"No Aplica")),"No Aplica")</f>
        <v>No Aplica</v>
      </c>
    </row>
    <row r="4521" spans="1:30" x14ac:dyDescent="0.25">
      <c r="A4521" s="13"/>
      <c r="B4521" s="15"/>
      <c r="C4521" s="15"/>
      <c r="D4521" s="15"/>
      <c r="E4521" s="15"/>
      <c r="F4521" s="39"/>
      <c r="G4521" s="15"/>
      <c r="H4521" s="15"/>
      <c r="I4521" s="15"/>
      <c r="J4521" s="15"/>
      <c r="K4521" s="15"/>
      <c r="L4521" s="40"/>
      <c r="M4521" s="39"/>
      <c r="N4521" s="41"/>
      <c r="O4521" s="39"/>
      <c r="P4521" s="40"/>
      <c r="Q4521" s="40"/>
      <c r="R4521" s="40" t="str">
        <f>IFERROR(VLOOKUP(Tabla2[[#This Row],[CONTRATISTA PRNCIPAL]],Hoja1!$L$5:$M$9,2,FALSE),"CJV")</f>
        <v>CJV</v>
      </c>
      <c r="S4521" s="40" t="str">
        <f>IF(Tabla2[[#This Row],[EMPRESA]]=Tabla2[[#This Row],[CONTRATISTA PRNCIPAL]],"Principal","Secundaria")</f>
        <v>Principal</v>
      </c>
      <c r="T4521" s="42">
        <f>IFERROR(1/COUNTIF(Tabla2[CONTRATISTA PRNCIPAL],Tabla2[[#This Row],[CONTRATISTA PRNCIPAL]]),0)</f>
        <v>0</v>
      </c>
      <c r="U4521" s="43" t="str">
        <f>IF(((TODAY()-Tabla2[[#This Row],[FECHA NACIMIENTO]])/365)&lt;18,"Corregir", IF(((TODAY()-Tabla2[[#This Row],[FECHA NACIMIENTO]])/365)&gt;80, "Corregir",ROUNDDOWN(((TODAY()-Tabla2[[#This Row],[FECHA NACIMIENTO]])/365),0)))</f>
        <v>Corregir</v>
      </c>
      <c r="V45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1" s="44" t="str">
        <f>+IF(Tabla2[[#This Row],[Edad]]="Corregir","Corregir","Ok")</f>
        <v>Corregir</v>
      </c>
      <c r="X4521" s="42" t="str">
        <f>+IFERROR(VLOOKUP(Tabla2[[#This Row],[DISTRITO SEGÚN DNI]],Hoja1!$A$2:$B$32,2,FALSE),"No")</f>
        <v>No</v>
      </c>
      <c r="Y4521" s="42" t="str">
        <f>IF(OR(LOWER(Tabla2[[#This Row],[GENERO]])="masculino", LOWER(Tabla2[[#This Row],[GENERO]])="femenino"),"OK","Corregir")</f>
        <v>Corregir</v>
      </c>
      <c r="Z4521" s="42" t="str">
        <f>+IF(Tabla2[[#This Row],[Nro. DNI / CE]]="","Corregir",IF(LEN(Tabla2[[#This Row],[Nro. DNI / CE]])&gt;=8,"OK","Corregir"))</f>
        <v>Corregir</v>
      </c>
      <c r="AA4521" s="42">
        <f>COUNTIF(Tabla2[APELLIDOS Y NOMBRES],Tabla2[[#This Row],[APELLIDOS Y NOMBRES]])</f>
        <v>0</v>
      </c>
      <c r="AB4521" s="42">
        <f>IF(Tabla2[[#This Row],[Trabajador]]&gt;1,1/Tabla2[[#This Row],[Trabajador]],Tabla2[[#This Row],[Trabajador]])</f>
        <v>0</v>
      </c>
      <c r="AC4521" t="str">
        <f>+IFERROR(IF(Tabla2[[#This Row],[FECHA CESE/BAJA]]="","No Aplica",IF(AND(MONTH(Tabla2[[#This Row],[FECHA CESE/BAJA]])=MONTH(TODAY()-30),YEAR(Tabla2[[#This Row],[FECHA CESE/BAJA]])=YEAR(TODAY())),MONTH(TODAY()-30)&amp;"-"&amp;YEAR(TODAY()),"Borrar")),"No aplica")</f>
        <v>No Aplica</v>
      </c>
      <c r="AD4521" t="str">
        <f>+IFERROR(IF(Tabla2[[#This Row],[FECHA INICIO DE LABORES EN OBRA]]="","No Aplica",IF(AND(MONTH(Tabla2[[#This Row],[FECHA INICIO DE LABORES EN OBRA]])=MONTH(TODAY()-30),YEAR(Tabla2[[#This Row],[FECHA INICIO DE LABORES EN OBRA]])=YEAR(TODAY())),MONTH(TODAY()-30)&amp;"-"&amp;YEAR(TODAY()),"No Aplica")),"No Aplica")</f>
        <v>No Aplica</v>
      </c>
    </row>
    <row r="4522" spans="1:30" x14ac:dyDescent="0.25">
      <c r="A4522" s="13"/>
      <c r="B4522" s="15"/>
      <c r="C4522" s="15"/>
      <c r="D4522" s="15"/>
      <c r="E4522" s="15"/>
      <c r="F4522" s="39"/>
      <c r="G4522" s="15"/>
      <c r="H4522" s="15"/>
      <c r="I4522" s="15"/>
      <c r="J4522" s="15"/>
      <c r="K4522" s="15"/>
      <c r="L4522" s="40"/>
      <c r="M4522" s="39"/>
      <c r="N4522" s="41"/>
      <c r="O4522" s="39"/>
      <c r="P4522" s="40"/>
      <c r="Q4522" s="40"/>
      <c r="R4522" s="40" t="str">
        <f>IFERROR(VLOOKUP(Tabla2[[#This Row],[CONTRATISTA PRNCIPAL]],Hoja1!$L$5:$M$9,2,FALSE),"CJV")</f>
        <v>CJV</v>
      </c>
      <c r="S4522" s="40" t="str">
        <f>IF(Tabla2[[#This Row],[EMPRESA]]=Tabla2[[#This Row],[CONTRATISTA PRNCIPAL]],"Principal","Secundaria")</f>
        <v>Principal</v>
      </c>
      <c r="T4522" s="42">
        <f>IFERROR(1/COUNTIF(Tabla2[CONTRATISTA PRNCIPAL],Tabla2[[#This Row],[CONTRATISTA PRNCIPAL]]),0)</f>
        <v>0</v>
      </c>
      <c r="U4522" s="43" t="str">
        <f>IF(((TODAY()-Tabla2[[#This Row],[FECHA NACIMIENTO]])/365)&lt;18,"Corregir", IF(((TODAY()-Tabla2[[#This Row],[FECHA NACIMIENTO]])/365)&gt;80, "Corregir",ROUNDDOWN(((TODAY()-Tabla2[[#This Row],[FECHA NACIMIENTO]])/365),0)))</f>
        <v>Corregir</v>
      </c>
      <c r="V45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2" s="44" t="str">
        <f>+IF(Tabla2[[#This Row],[Edad]]="Corregir","Corregir","Ok")</f>
        <v>Corregir</v>
      </c>
      <c r="X4522" s="42" t="str">
        <f>+IFERROR(VLOOKUP(Tabla2[[#This Row],[DISTRITO SEGÚN DNI]],Hoja1!$A$2:$B$32,2,FALSE),"No")</f>
        <v>No</v>
      </c>
      <c r="Y4522" s="42" t="str">
        <f>IF(OR(LOWER(Tabla2[[#This Row],[GENERO]])="masculino", LOWER(Tabla2[[#This Row],[GENERO]])="femenino"),"OK","Corregir")</f>
        <v>Corregir</v>
      </c>
      <c r="Z4522" s="42" t="str">
        <f>+IF(Tabla2[[#This Row],[Nro. DNI / CE]]="","Corregir",IF(LEN(Tabla2[[#This Row],[Nro. DNI / CE]])&gt;=8,"OK","Corregir"))</f>
        <v>Corregir</v>
      </c>
      <c r="AA4522" s="42">
        <f>COUNTIF(Tabla2[APELLIDOS Y NOMBRES],Tabla2[[#This Row],[APELLIDOS Y NOMBRES]])</f>
        <v>0</v>
      </c>
      <c r="AB4522" s="42">
        <f>IF(Tabla2[[#This Row],[Trabajador]]&gt;1,1/Tabla2[[#This Row],[Trabajador]],Tabla2[[#This Row],[Trabajador]])</f>
        <v>0</v>
      </c>
      <c r="AC4522" t="str">
        <f>+IFERROR(IF(Tabla2[[#This Row],[FECHA CESE/BAJA]]="","No Aplica",IF(AND(MONTH(Tabla2[[#This Row],[FECHA CESE/BAJA]])=MONTH(TODAY()-30),YEAR(Tabla2[[#This Row],[FECHA CESE/BAJA]])=YEAR(TODAY())),MONTH(TODAY()-30)&amp;"-"&amp;YEAR(TODAY()),"Borrar")),"No aplica")</f>
        <v>No Aplica</v>
      </c>
      <c r="AD4522" t="str">
        <f>+IFERROR(IF(Tabla2[[#This Row],[FECHA INICIO DE LABORES EN OBRA]]="","No Aplica",IF(AND(MONTH(Tabla2[[#This Row],[FECHA INICIO DE LABORES EN OBRA]])=MONTH(TODAY()-30),YEAR(Tabla2[[#This Row],[FECHA INICIO DE LABORES EN OBRA]])=YEAR(TODAY())),MONTH(TODAY()-30)&amp;"-"&amp;YEAR(TODAY()),"No Aplica")),"No Aplica")</f>
        <v>No Aplica</v>
      </c>
    </row>
    <row r="4523" spans="1:30" x14ac:dyDescent="0.25">
      <c r="A4523" s="13"/>
      <c r="B4523" s="15"/>
      <c r="C4523" s="15"/>
      <c r="D4523" s="15"/>
      <c r="E4523" s="15"/>
      <c r="F4523" s="39"/>
      <c r="G4523" s="15"/>
      <c r="H4523" s="15"/>
      <c r="I4523" s="15"/>
      <c r="J4523" s="15"/>
      <c r="K4523" s="15"/>
      <c r="L4523" s="40"/>
      <c r="M4523" s="39"/>
      <c r="N4523" s="41"/>
      <c r="O4523" s="39"/>
      <c r="P4523" s="40"/>
      <c r="Q4523" s="40"/>
      <c r="R4523" s="40" t="str">
        <f>IFERROR(VLOOKUP(Tabla2[[#This Row],[CONTRATISTA PRNCIPAL]],Hoja1!$L$5:$M$9,2,FALSE),"CJV")</f>
        <v>CJV</v>
      </c>
      <c r="S4523" s="40" t="str">
        <f>IF(Tabla2[[#This Row],[EMPRESA]]=Tabla2[[#This Row],[CONTRATISTA PRNCIPAL]],"Principal","Secundaria")</f>
        <v>Principal</v>
      </c>
      <c r="T4523" s="42">
        <f>IFERROR(1/COUNTIF(Tabla2[CONTRATISTA PRNCIPAL],Tabla2[[#This Row],[CONTRATISTA PRNCIPAL]]),0)</f>
        <v>0</v>
      </c>
      <c r="U4523" s="43" t="str">
        <f>IF(((TODAY()-Tabla2[[#This Row],[FECHA NACIMIENTO]])/365)&lt;18,"Corregir", IF(((TODAY()-Tabla2[[#This Row],[FECHA NACIMIENTO]])/365)&gt;80, "Corregir",ROUNDDOWN(((TODAY()-Tabla2[[#This Row],[FECHA NACIMIENTO]])/365),0)))</f>
        <v>Corregir</v>
      </c>
      <c r="V45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3" s="44" t="str">
        <f>+IF(Tabla2[[#This Row],[Edad]]="Corregir","Corregir","Ok")</f>
        <v>Corregir</v>
      </c>
      <c r="X4523" s="42" t="str">
        <f>+IFERROR(VLOOKUP(Tabla2[[#This Row],[DISTRITO SEGÚN DNI]],Hoja1!$A$2:$B$32,2,FALSE),"No")</f>
        <v>No</v>
      </c>
      <c r="Y4523" s="42" t="str">
        <f>IF(OR(LOWER(Tabla2[[#This Row],[GENERO]])="masculino", LOWER(Tabla2[[#This Row],[GENERO]])="femenino"),"OK","Corregir")</f>
        <v>Corregir</v>
      </c>
      <c r="Z4523" s="42" t="str">
        <f>+IF(Tabla2[[#This Row],[Nro. DNI / CE]]="","Corregir",IF(LEN(Tabla2[[#This Row],[Nro. DNI / CE]])&gt;=8,"OK","Corregir"))</f>
        <v>Corregir</v>
      </c>
      <c r="AA4523" s="42">
        <f>COUNTIF(Tabla2[APELLIDOS Y NOMBRES],Tabla2[[#This Row],[APELLIDOS Y NOMBRES]])</f>
        <v>0</v>
      </c>
      <c r="AB4523" s="42">
        <f>IF(Tabla2[[#This Row],[Trabajador]]&gt;1,1/Tabla2[[#This Row],[Trabajador]],Tabla2[[#This Row],[Trabajador]])</f>
        <v>0</v>
      </c>
      <c r="AC4523" t="str">
        <f>+IFERROR(IF(Tabla2[[#This Row],[FECHA CESE/BAJA]]="","No Aplica",IF(AND(MONTH(Tabla2[[#This Row],[FECHA CESE/BAJA]])=MONTH(TODAY()-30),YEAR(Tabla2[[#This Row],[FECHA CESE/BAJA]])=YEAR(TODAY())),MONTH(TODAY()-30)&amp;"-"&amp;YEAR(TODAY()),"Borrar")),"No aplica")</f>
        <v>No Aplica</v>
      </c>
      <c r="AD4523" t="str">
        <f>+IFERROR(IF(Tabla2[[#This Row],[FECHA INICIO DE LABORES EN OBRA]]="","No Aplica",IF(AND(MONTH(Tabla2[[#This Row],[FECHA INICIO DE LABORES EN OBRA]])=MONTH(TODAY()-30),YEAR(Tabla2[[#This Row],[FECHA INICIO DE LABORES EN OBRA]])=YEAR(TODAY())),MONTH(TODAY()-30)&amp;"-"&amp;YEAR(TODAY()),"No Aplica")),"No Aplica")</f>
        <v>No Aplica</v>
      </c>
    </row>
    <row r="4524" spans="1:30" x14ac:dyDescent="0.25">
      <c r="A4524" s="13"/>
      <c r="B4524" s="15"/>
      <c r="C4524" s="15"/>
      <c r="D4524" s="15"/>
      <c r="E4524" s="15"/>
      <c r="F4524" s="39"/>
      <c r="G4524" s="15"/>
      <c r="H4524" s="15"/>
      <c r="I4524" s="15"/>
      <c r="J4524" s="15"/>
      <c r="K4524" s="15"/>
      <c r="L4524" s="40"/>
      <c r="M4524" s="39"/>
      <c r="N4524" s="41"/>
      <c r="O4524" s="39"/>
      <c r="P4524" s="40"/>
      <c r="Q4524" s="40"/>
      <c r="R4524" s="40" t="str">
        <f>IFERROR(VLOOKUP(Tabla2[[#This Row],[CONTRATISTA PRNCIPAL]],Hoja1!$L$5:$M$9,2,FALSE),"CJV")</f>
        <v>CJV</v>
      </c>
      <c r="S4524" s="40" t="str">
        <f>IF(Tabla2[[#This Row],[EMPRESA]]=Tabla2[[#This Row],[CONTRATISTA PRNCIPAL]],"Principal","Secundaria")</f>
        <v>Principal</v>
      </c>
      <c r="T4524" s="42">
        <f>IFERROR(1/COUNTIF(Tabla2[CONTRATISTA PRNCIPAL],Tabla2[[#This Row],[CONTRATISTA PRNCIPAL]]),0)</f>
        <v>0</v>
      </c>
      <c r="U4524" s="43" t="str">
        <f>IF(((TODAY()-Tabla2[[#This Row],[FECHA NACIMIENTO]])/365)&lt;18,"Corregir", IF(((TODAY()-Tabla2[[#This Row],[FECHA NACIMIENTO]])/365)&gt;80, "Corregir",ROUNDDOWN(((TODAY()-Tabla2[[#This Row],[FECHA NACIMIENTO]])/365),0)))</f>
        <v>Corregir</v>
      </c>
      <c r="V45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4" s="44" t="str">
        <f>+IF(Tabla2[[#This Row],[Edad]]="Corregir","Corregir","Ok")</f>
        <v>Corregir</v>
      </c>
      <c r="X4524" s="42" t="str">
        <f>+IFERROR(VLOOKUP(Tabla2[[#This Row],[DISTRITO SEGÚN DNI]],Hoja1!$A$2:$B$32,2,FALSE),"No")</f>
        <v>No</v>
      </c>
      <c r="Y4524" s="42" t="str">
        <f>IF(OR(LOWER(Tabla2[[#This Row],[GENERO]])="masculino", LOWER(Tabla2[[#This Row],[GENERO]])="femenino"),"OK","Corregir")</f>
        <v>Corregir</v>
      </c>
      <c r="Z4524" s="42" t="str">
        <f>+IF(Tabla2[[#This Row],[Nro. DNI / CE]]="","Corregir",IF(LEN(Tabla2[[#This Row],[Nro. DNI / CE]])&gt;=8,"OK","Corregir"))</f>
        <v>Corregir</v>
      </c>
      <c r="AA4524" s="42">
        <f>COUNTIF(Tabla2[APELLIDOS Y NOMBRES],Tabla2[[#This Row],[APELLIDOS Y NOMBRES]])</f>
        <v>0</v>
      </c>
      <c r="AB4524" s="42">
        <f>IF(Tabla2[[#This Row],[Trabajador]]&gt;1,1/Tabla2[[#This Row],[Trabajador]],Tabla2[[#This Row],[Trabajador]])</f>
        <v>0</v>
      </c>
      <c r="AC4524" t="str">
        <f>+IFERROR(IF(Tabla2[[#This Row],[FECHA CESE/BAJA]]="","No Aplica",IF(AND(MONTH(Tabla2[[#This Row],[FECHA CESE/BAJA]])=MONTH(TODAY()-30),YEAR(Tabla2[[#This Row],[FECHA CESE/BAJA]])=YEAR(TODAY())),MONTH(TODAY()-30)&amp;"-"&amp;YEAR(TODAY()),"Borrar")),"No aplica")</f>
        <v>No Aplica</v>
      </c>
      <c r="AD4524" t="str">
        <f>+IFERROR(IF(Tabla2[[#This Row],[FECHA INICIO DE LABORES EN OBRA]]="","No Aplica",IF(AND(MONTH(Tabla2[[#This Row],[FECHA INICIO DE LABORES EN OBRA]])=MONTH(TODAY()-30),YEAR(Tabla2[[#This Row],[FECHA INICIO DE LABORES EN OBRA]])=YEAR(TODAY())),MONTH(TODAY()-30)&amp;"-"&amp;YEAR(TODAY()),"No Aplica")),"No Aplica")</f>
        <v>No Aplica</v>
      </c>
    </row>
    <row r="4525" spans="1:30" x14ac:dyDescent="0.25">
      <c r="A4525" s="13"/>
      <c r="B4525" s="15"/>
      <c r="C4525" s="15"/>
      <c r="D4525" s="15"/>
      <c r="E4525" s="15"/>
      <c r="F4525" s="39"/>
      <c r="G4525" s="15"/>
      <c r="H4525" s="15"/>
      <c r="I4525" s="15"/>
      <c r="J4525" s="15"/>
      <c r="K4525" s="15"/>
      <c r="L4525" s="40"/>
      <c r="M4525" s="39"/>
      <c r="N4525" s="41"/>
      <c r="O4525" s="39"/>
      <c r="P4525" s="40"/>
      <c r="Q4525" s="40"/>
      <c r="R4525" s="40" t="str">
        <f>IFERROR(VLOOKUP(Tabla2[[#This Row],[CONTRATISTA PRNCIPAL]],Hoja1!$L$5:$M$9,2,FALSE),"CJV")</f>
        <v>CJV</v>
      </c>
      <c r="S4525" s="40" t="str">
        <f>IF(Tabla2[[#This Row],[EMPRESA]]=Tabla2[[#This Row],[CONTRATISTA PRNCIPAL]],"Principal","Secundaria")</f>
        <v>Principal</v>
      </c>
      <c r="T4525" s="42">
        <f>IFERROR(1/COUNTIF(Tabla2[CONTRATISTA PRNCIPAL],Tabla2[[#This Row],[CONTRATISTA PRNCIPAL]]),0)</f>
        <v>0</v>
      </c>
      <c r="U4525" s="43" t="str">
        <f>IF(((TODAY()-Tabla2[[#This Row],[FECHA NACIMIENTO]])/365)&lt;18,"Corregir", IF(((TODAY()-Tabla2[[#This Row],[FECHA NACIMIENTO]])/365)&gt;80, "Corregir",ROUNDDOWN(((TODAY()-Tabla2[[#This Row],[FECHA NACIMIENTO]])/365),0)))</f>
        <v>Corregir</v>
      </c>
      <c r="V45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5" s="44" t="str">
        <f>+IF(Tabla2[[#This Row],[Edad]]="Corregir","Corregir","Ok")</f>
        <v>Corregir</v>
      </c>
      <c r="X4525" s="42" t="str">
        <f>+IFERROR(VLOOKUP(Tabla2[[#This Row],[DISTRITO SEGÚN DNI]],Hoja1!$A$2:$B$32,2,FALSE),"No")</f>
        <v>No</v>
      </c>
      <c r="Y4525" s="42" t="str">
        <f>IF(OR(LOWER(Tabla2[[#This Row],[GENERO]])="masculino", LOWER(Tabla2[[#This Row],[GENERO]])="femenino"),"OK","Corregir")</f>
        <v>Corregir</v>
      </c>
      <c r="Z4525" s="42" t="str">
        <f>+IF(Tabla2[[#This Row],[Nro. DNI / CE]]="","Corregir",IF(LEN(Tabla2[[#This Row],[Nro. DNI / CE]])&gt;=8,"OK","Corregir"))</f>
        <v>Corregir</v>
      </c>
      <c r="AA4525" s="42">
        <f>COUNTIF(Tabla2[APELLIDOS Y NOMBRES],Tabla2[[#This Row],[APELLIDOS Y NOMBRES]])</f>
        <v>0</v>
      </c>
      <c r="AB4525" s="42">
        <f>IF(Tabla2[[#This Row],[Trabajador]]&gt;1,1/Tabla2[[#This Row],[Trabajador]],Tabla2[[#This Row],[Trabajador]])</f>
        <v>0</v>
      </c>
      <c r="AC4525" t="str">
        <f>+IFERROR(IF(Tabla2[[#This Row],[FECHA CESE/BAJA]]="","No Aplica",IF(AND(MONTH(Tabla2[[#This Row],[FECHA CESE/BAJA]])=MONTH(TODAY()-30),YEAR(Tabla2[[#This Row],[FECHA CESE/BAJA]])=YEAR(TODAY())),MONTH(TODAY()-30)&amp;"-"&amp;YEAR(TODAY()),"Borrar")),"No aplica")</f>
        <v>No Aplica</v>
      </c>
      <c r="AD4525" t="str">
        <f>+IFERROR(IF(Tabla2[[#This Row],[FECHA INICIO DE LABORES EN OBRA]]="","No Aplica",IF(AND(MONTH(Tabla2[[#This Row],[FECHA INICIO DE LABORES EN OBRA]])=MONTH(TODAY()-30),YEAR(Tabla2[[#This Row],[FECHA INICIO DE LABORES EN OBRA]])=YEAR(TODAY())),MONTH(TODAY()-30)&amp;"-"&amp;YEAR(TODAY()),"No Aplica")),"No Aplica")</f>
        <v>No Aplica</v>
      </c>
    </row>
    <row r="4526" spans="1:30" x14ac:dyDescent="0.25">
      <c r="A4526" s="13"/>
      <c r="B4526" s="15"/>
      <c r="C4526" s="15"/>
      <c r="D4526" s="15"/>
      <c r="E4526" s="15"/>
      <c r="F4526" s="39"/>
      <c r="G4526" s="15"/>
      <c r="H4526" s="15"/>
      <c r="I4526" s="15"/>
      <c r="J4526" s="15"/>
      <c r="K4526" s="15"/>
      <c r="L4526" s="40"/>
      <c r="M4526" s="39"/>
      <c r="N4526" s="41"/>
      <c r="O4526" s="39"/>
      <c r="P4526" s="40"/>
      <c r="Q4526" s="40"/>
      <c r="R4526" s="40" t="str">
        <f>IFERROR(VLOOKUP(Tabla2[[#This Row],[CONTRATISTA PRNCIPAL]],Hoja1!$L$5:$M$9,2,FALSE),"CJV")</f>
        <v>CJV</v>
      </c>
      <c r="S4526" s="40" t="str">
        <f>IF(Tabla2[[#This Row],[EMPRESA]]=Tabla2[[#This Row],[CONTRATISTA PRNCIPAL]],"Principal","Secundaria")</f>
        <v>Principal</v>
      </c>
      <c r="T4526" s="42">
        <f>IFERROR(1/COUNTIF(Tabla2[CONTRATISTA PRNCIPAL],Tabla2[[#This Row],[CONTRATISTA PRNCIPAL]]),0)</f>
        <v>0</v>
      </c>
      <c r="U4526" s="43" t="str">
        <f>IF(((TODAY()-Tabla2[[#This Row],[FECHA NACIMIENTO]])/365)&lt;18,"Corregir", IF(((TODAY()-Tabla2[[#This Row],[FECHA NACIMIENTO]])/365)&gt;80, "Corregir",ROUNDDOWN(((TODAY()-Tabla2[[#This Row],[FECHA NACIMIENTO]])/365),0)))</f>
        <v>Corregir</v>
      </c>
      <c r="V45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6" s="44" t="str">
        <f>+IF(Tabla2[[#This Row],[Edad]]="Corregir","Corregir","Ok")</f>
        <v>Corregir</v>
      </c>
      <c r="X4526" s="42" t="str">
        <f>+IFERROR(VLOOKUP(Tabla2[[#This Row],[DISTRITO SEGÚN DNI]],Hoja1!$A$2:$B$32,2,FALSE),"No")</f>
        <v>No</v>
      </c>
      <c r="Y4526" s="42" t="str">
        <f>IF(OR(LOWER(Tabla2[[#This Row],[GENERO]])="masculino", LOWER(Tabla2[[#This Row],[GENERO]])="femenino"),"OK","Corregir")</f>
        <v>Corregir</v>
      </c>
      <c r="Z4526" s="42" t="str">
        <f>+IF(Tabla2[[#This Row],[Nro. DNI / CE]]="","Corregir",IF(LEN(Tabla2[[#This Row],[Nro. DNI / CE]])&gt;=8,"OK","Corregir"))</f>
        <v>Corregir</v>
      </c>
      <c r="AA4526" s="42">
        <f>COUNTIF(Tabla2[APELLIDOS Y NOMBRES],Tabla2[[#This Row],[APELLIDOS Y NOMBRES]])</f>
        <v>0</v>
      </c>
      <c r="AB4526" s="42">
        <f>IF(Tabla2[[#This Row],[Trabajador]]&gt;1,1/Tabla2[[#This Row],[Trabajador]],Tabla2[[#This Row],[Trabajador]])</f>
        <v>0</v>
      </c>
      <c r="AC4526" t="str">
        <f>+IFERROR(IF(Tabla2[[#This Row],[FECHA CESE/BAJA]]="","No Aplica",IF(AND(MONTH(Tabla2[[#This Row],[FECHA CESE/BAJA]])=MONTH(TODAY()-30),YEAR(Tabla2[[#This Row],[FECHA CESE/BAJA]])=YEAR(TODAY())),MONTH(TODAY()-30)&amp;"-"&amp;YEAR(TODAY()),"Borrar")),"No aplica")</f>
        <v>No Aplica</v>
      </c>
      <c r="AD4526" t="str">
        <f>+IFERROR(IF(Tabla2[[#This Row],[FECHA INICIO DE LABORES EN OBRA]]="","No Aplica",IF(AND(MONTH(Tabla2[[#This Row],[FECHA INICIO DE LABORES EN OBRA]])=MONTH(TODAY()-30),YEAR(Tabla2[[#This Row],[FECHA INICIO DE LABORES EN OBRA]])=YEAR(TODAY())),MONTH(TODAY()-30)&amp;"-"&amp;YEAR(TODAY()),"No Aplica")),"No Aplica")</f>
        <v>No Aplica</v>
      </c>
    </row>
    <row r="4527" spans="1:30" x14ac:dyDescent="0.25">
      <c r="A4527" s="13"/>
      <c r="B4527" s="15"/>
      <c r="C4527" s="15"/>
      <c r="D4527" s="15"/>
      <c r="E4527" s="15"/>
      <c r="F4527" s="39"/>
      <c r="G4527" s="15"/>
      <c r="H4527" s="15"/>
      <c r="I4527" s="15"/>
      <c r="J4527" s="15"/>
      <c r="K4527" s="15"/>
      <c r="L4527" s="40"/>
      <c r="M4527" s="39"/>
      <c r="N4527" s="41"/>
      <c r="O4527" s="39"/>
      <c r="P4527" s="40"/>
      <c r="Q4527" s="40"/>
      <c r="R4527" s="40" t="str">
        <f>IFERROR(VLOOKUP(Tabla2[[#This Row],[CONTRATISTA PRNCIPAL]],Hoja1!$L$5:$M$9,2,FALSE),"CJV")</f>
        <v>CJV</v>
      </c>
      <c r="S4527" s="40" t="str">
        <f>IF(Tabla2[[#This Row],[EMPRESA]]=Tabla2[[#This Row],[CONTRATISTA PRNCIPAL]],"Principal","Secundaria")</f>
        <v>Principal</v>
      </c>
      <c r="T4527" s="42">
        <f>IFERROR(1/COUNTIF(Tabla2[CONTRATISTA PRNCIPAL],Tabla2[[#This Row],[CONTRATISTA PRNCIPAL]]),0)</f>
        <v>0</v>
      </c>
      <c r="U4527" s="43" t="str">
        <f>IF(((TODAY()-Tabla2[[#This Row],[FECHA NACIMIENTO]])/365)&lt;18,"Corregir", IF(((TODAY()-Tabla2[[#This Row],[FECHA NACIMIENTO]])/365)&gt;80, "Corregir",ROUNDDOWN(((TODAY()-Tabla2[[#This Row],[FECHA NACIMIENTO]])/365),0)))</f>
        <v>Corregir</v>
      </c>
      <c r="V45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7" s="44" t="str">
        <f>+IF(Tabla2[[#This Row],[Edad]]="Corregir","Corregir","Ok")</f>
        <v>Corregir</v>
      </c>
      <c r="X4527" s="42" t="str">
        <f>+IFERROR(VLOOKUP(Tabla2[[#This Row],[DISTRITO SEGÚN DNI]],Hoja1!$A$2:$B$32,2,FALSE),"No")</f>
        <v>No</v>
      </c>
      <c r="Y4527" s="42" t="str">
        <f>IF(OR(LOWER(Tabla2[[#This Row],[GENERO]])="masculino", LOWER(Tabla2[[#This Row],[GENERO]])="femenino"),"OK","Corregir")</f>
        <v>Corregir</v>
      </c>
      <c r="Z4527" s="42" t="str">
        <f>+IF(Tabla2[[#This Row],[Nro. DNI / CE]]="","Corregir",IF(LEN(Tabla2[[#This Row],[Nro. DNI / CE]])&gt;=8,"OK","Corregir"))</f>
        <v>Corregir</v>
      </c>
      <c r="AA4527" s="42">
        <f>COUNTIF(Tabla2[APELLIDOS Y NOMBRES],Tabla2[[#This Row],[APELLIDOS Y NOMBRES]])</f>
        <v>0</v>
      </c>
      <c r="AB4527" s="42">
        <f>IF(Tabla2[[#This Row],[Trabajador]]&gt;1,1/Tabla2[[#This Row],[Trabajador]],Tabla2[[#This Row],[Trabajador]])</f>
        <v>0</v>
      </c>
      <c r="AC4527" t="str">
        <f>+IFERROR(IF(Tabla2[[#This Row],[FECHA CESE/BAJA]]="","No Aplica",IF(AND(MONTH(Tabla2[[#This Row],[FECHA CESE/BAJA]])=MONTH(TODAY()-30),YEAR(Tabla2[[#This Row],[FECHA CESE/BAJA]])=YEAR(TODAY())),MONTH(TODAY()-30)&amp;"-"&amp;YEAR(TODAY()),"Borrar")),"No aplica")</f>
        <v>No Aplica</v>
      </c>
      <c r="AD4527" t="str">
        <f>+IFERROR(IF(Tabla2[[#This Row],[FECHA INICIO DE LABORES EN OBRA]]="","No Aplica",IF(AND(MONTH(Tabla2[[#This Row],[FECHA INICIO DE LABORES EN OBRA]])=MONTH(TODAY()-30),YEAR(Tabla2[[#This Row],[FECHA INICIO DE LABORES EN OBRA]])=YEAR(TODAY())),MONTH(TODAY()-30)&amp;"-"&amp;YEAR(TODAY()),"No Aplica")),"No Aplica")</f>
        <v>No Aplica</v>
      </c>
    </row>
    <row r="4528" spans="1:30" x14ac:dyDescent="0.25">
      <c r="A4528" s="13"/>
      <c r="B4528" s="15"/>
      <c r="C4528" s="15"/>
      <c r="D4528" s="15"/>
      <c r="E4528" s="15"/>
      <c r="F4528" s="39"/>
      <c r="G4528" s="15"/>
      <c r="H4528" s="15"/>
      <c r="I4528" s="15"/>
      <c r="J4528" s="15"/>
      <c r="K4528" s="15"/>
      <c r="L4528" s="40"/>
      <c r="M4528" s="39"/>
      <c r="N4528" s="41"/>
      <c r="O4528" s="39"/>
      <c r="P4528" s="40"/>
      <c r="Q4528" s="40"/>
      <c r="R4528" s="40" t="str">
        <f>IFERROR(VLOOKUP(Tabla2[[#This Row],[CONTRATISTA PRNCIPAL]],Hoja1!$L$5:$M$9,2,FALSE),"CJV")</f>
        <v>CJV</v>
      </c>
      <c r="S4528" s="40" t="str">
        <f>IF(Tabla2[[#This Row],[EMPRESA]]=Tabla2[[#This Row],[CONTRATISTA PRNCIPAL]],"Principal","Secundaria")</f>
        <v>Principal</v>
      </c>
      <c r="T4528" s="42">
        <f>IFERROR(1/COUNTIF(Tabla2[CONTRATISTA PRNCIPAL],Tabla2[[#This Row],[CONTRATISTA PRNCIPAL]]),0)</f>
        <v>0</v>
      </c>
      <c r="U4528" s="43" t="str">
        <f>IF(((TODAY()-Tabla2[[#This Row],[FECHA NACIMIENTO]])/365)&lt;18,"Corregir", IF(((TODAY()-Tabla2[[#This Row],[FECHA NACIMIENTO]])/365)&gt;80, "Corregir",ROUNDDOWN(((TODAY()-Tabla2[[#This Row],[FECHA NACIMIENTO]])/365),0)))</f>
        <v>Corregir</v>
      </c>
      <c r="V45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8" s="44" t="str">
        <f>+IF(Tabla2[[#This Row],[Edad]]="Corregir","Corregir","Ok")</f>
        <v>Corregir</v>
      </c>
      <c r="X4528" s="42" t="str">
        <f>+IFERROR(VLOOKUP(Tabla2[[#This Row],[DISTRITO SEGÚN DNI]],Hoja1!$A$2:$B$32,2,FALSE),"No")</f>
        <v>No</v>
      </c>
      <c r="Y4528" s="42" t="str">
        <f>IF(OR(LOWER(Tabla2[[#This Row],[GENERO]])="masculino", LOWER(Tabla2[[#This Row],[GENERO]])="femenino"),"OK","Corregir")</f>
        <v>Corregir</v>
      </c>
      <c r="Z4528" s="42" t="str">
        <f>+IF(Tabla2[[#This Row],[Nro. DNI / CE]]="","Corregir",IF(LEN(Tabla2[[#This Row],[Nro. DNI / CE]])&gt;=8,"OK","Corregir"))</f>
        <v>Corregir</v>
      </c>
      <c r="AA4528" s="42">
        <f>COUNTIF(Tabla2[APELLIDOS Y NOMBRES],Tabla2[[#This Row],[APELLIDOS Y NOMBRES]])</f>
        <v>0</v>
      </c>
      <c r="AB4528" s="42">
        <f>IF(Tabla2[[#This Row],[Trabajador]]&gt;1,1/Tabla2[[#This Row],[Trabajador]],Tabla2[[#This Row],[Trabajador]])</f>
        <v>0</v>
      </c>
      <c r="AC4528" t="str">
        <f>+IFERROR(IF(Tabla2[[#This Row],[FECHA CESE/BAJA]]="","No Aplica",IF(AND(MONTH(Tabla2[[#This Row],[FECHA CESE/BAJA]])=MONTH(TODAY()-30),YEAR(Tabla2[[#This Row],[FECHA CESE/BAJA]])=YEAR(TODAY())),MONTH(TODAY()-30)&amp;"-"&amp;YEAR(TODAY()),"Borrar")),"No aplica")</f>
        <v>No Aplica</v>
      </c>
      <c r="AD4528" t="str">
        <f>+IFERROR(IF(Tabla2[[#This Row],[FECHA INICIO DE LABORES EN OBRA]]="","No Aplica",IF(AND(MONTH(Tabla2[[#This Row],[FECHA INICIO DE LABORES EN OBRA]])=MONTH(TODAY()-30),YEAR(Tabla2[[#This Row],[FECHA INICIO DE LABORES EN OBRA]])=YEAR(TODAY())),MONTH(TODAY()-30)&amp;"-"&amp;YEAR(TODAY()),"No Aplica")),"No Aplica")</f>
        <v>No Aplica</v>
      </c>
    </row>
    <row r="4529" spans="1:30" x14ac:dyDescent="0.25">
      <c r="A4529" s="13"/>
      <c r="B4529" s="15"/>
      <c r="C4529" s="15"/>
      <c r="D4529" s="15"/>
      <c r="E4529" s="15"/>
      <c r="F4529" s="39"/>
      <c r="G4529" s="15"/>
      <c r="H4529" s="15"/>
      <c r="I4529" s="15"/>
      <c r="J4529" s="15"/>
      <c r="K4529" s="15"/>
      <c r="L4529" s="40"/>
      <c r="M4529" s="39"/>
      <c r="N4529" s="41"/>
      <c r="O4529" s="39"/>
      <c r="P4529" s="40"/>
      <c r="Q4529" s="40"/>
      <c r="R4529" s="40" t="str">
        <f>IFERROR(VLOOKUP(Tabla2[[#This Row],[CONTRATISTA PRNCIPAL]],Hoja1!$L$5:$M$9,2,FALSE),"CJV")</f>
        <v>CJV</v>
      </c>
      <c r="S4529" s="40" t="str">
        <f>IF(Tabla2[[#This Row],[EMPRESA]]=Tabla2[[#This Row],[CONTRATISTA PRNCIPAL]],"Principal","Secundaria")</f>
        <v>Principal</v>
      </c>
      <c r="T4529" s="42">
        <f>IFERROR(1/COUNTIF(Tabla2[CONTRATISTA PRNCIPAL],Tabla2[[#This Row],[CONTRATISTA PRNCIPAL]]),0)</f>
        <v>0</v>
      </c>
      <c r="U4529" s="43" t="str">
        <f>IF(((TODAY()-Tabla2[[#This Row],[FECHA NACIMIENTO]])/365)&lt;18,"Corregir", IF(((TODAY()-Tabla2[[#This Row],[FECHA NACIMIENTO]])/365)&gt;80, "Corregir",ROUNDDOWN(((TODAY()-Tabla2[[#This Row],[FECHA NACIMIENTO]])/365),0)))</f>
        <v>Corregir</v>
      </c>
      <c r="V45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29" s="44" t="str">
        <f>+IF(Tabla2[[#This Row],[Edad]]="Corregir","Corregir","Ok")</f>
        <v>Corregir</v>
      </c>
      <c r="X4529" s="42" t="str">
        <f>+IFERROR(VLOOKUP(Tabla2[[#This Row],[DISTRITO SEGÚN DNI]],Hoja1!$A$2:$B$32,2,FALSE),"No")</f>
        <v>No</v>
      </c>
      <c r="Y4529" s="42" t="str">
        <f>IF(OR(LOWER(Tabla2[[#This Row],[GENERO]])="masculino", LOWER(Tabla2[[#This Row],[GENERO]])="femenino"),"OK","Corregir")</f>
        <v>Corregir</v>
      </c>
      <c r="Z4529" s="42" t="str">
        <f>+IF(Tabla2[[#This Row],[Nro. DNI / CE]]="","Corregir",IF(LEN(Tabla2[[#This Row],[Nro. DNI / CE]])&gt;=8,"OK","Corregir"))</f>
        <v>Corregir</v>
      </c>
      <c r="AA4529" s="42">
        <f>COUNTIF(Tabla2[APELLIDOS Y NOMBRES],Tabla2[[#This Row],[APELLIDOS Y NOMBRES]])</f>
        <v>0</v>
      </c>
      <c r="AB4529" s="42">
        <f>IF(Tabla2[[#This Row],[Trabajador]]&gt;1,1/Tabla2[[#This Row],[Trabajador]],Tabla2[[#This Row],[Trabajador]])</f>
        <v>0</v>
      </c>
      <c r="AC4529" t="str">
        <f>+IFERROR(IF(Tabla2[[#This Row],[FECHA CESE/BAJA]]="","No Aplica",IF(AND(MONTH(Tabla2[[#This Row],[FECHA CESE/BAJA]])=MONTH(TODAY()-30),YEAR(Tabla2[[#This Row],[FECHA CESE/BAJA]])=YEAR(TODAY())),MONTH(TODAY()-30)&amp;"-"&amp;YEAR(TODAY()),"Borrar")),"No aplica")</f>
        <v>No Aplica</v>
      </c>
      <c r="AD4529" t="str">
        <f>+IFERROR(IF(Tabla2[[#This Row],[FECHA INICIO DE LABORES EN OBRA]]="","No Aplica",IF(AND(MONTH(Tabla2[[#This Row],[FECHA INICIO DE LABORES EN OBRA]])=MONTH(TODAY()-30),YEAR(Tabla2[[#This Row],[FECHA INICIO DE LABORES EN OBRA]])=YEAR(TODAY())),MONTH(TODAY()-30)&amp;"-"&amp;YEAR(TODAY()),"No Aplica")),"No Aplica")</f>
        <v>No Aplica</v>
      </c>
    </row>
    <row r="4530" spans="1:30" x14ac:dyDescent="0.25">
      <c r="A4530" s="13"/>
      <c r="B4530" s="15"/>
      <c r="C4530" s="15"/>
      <c r="D4530" s="15"/>
      <c r="E4530" s="15"/>
      <c r="F4530" s="39"/>
      <c r="G4530" s="15"/>
      <c r="H4530" s="15"/>
      <c r="I4530" s="15"/>
      <c r="J4530" s="15"/>
      <c r="K4530" s="15"/>
      <c r="L4530" s="40"/>
      <c r="M4530" s="39"/>
      <c r="N4530" s="41"/>
      <c r="O4530" s="39"/>
      <c r="P4530" s="40"/>
      <c r="Q4530" s="40"/>
      <c r="R4530" s="40" t="str">
        <f>IFERROR(VLOOKUP(Tabla2[[#This Row],[CONTRATISTA PRNCIPAL]],Hoja1!$L$5:$M$9,2,FALSE),"CJV")</f>
        <v>CJV</v>
      </c>
      <c r="S4530" s="40" t="str">
        <f>IF(Tabla2[[#This Row],[EMPRESA]]=Tabla2[[#This Row],[CONTRATISTA PRNCIPAL]],"Principal","Secundaria")</f>
        <v>Principal</v>
      </c>
      <c r="T4530" s="42">
        <f>IFERROR(1/COUNTIF(Tabla2[CONTRATISTA PRNCIPAL],Tabla2[[#This Row],[CONTRATISTA PRNCIPAL]]),0)</f>
        <v>0</v>
      </c>
      <c r="U4530" s="43" t="str">
        <f>IF(((TODAY()-Tabla2[[#This Row],[FECHA NACIMIENTO]])/365)&lt;18,"Corregir", IF(((TODAY()-Tabla2[[#This Row],[FECHA NACIMIENTO]])/365)&gt;80, "Corregir",ROUNDDOWN(((TODAY()-Tabla2[[#This Row],[FECHA NACIMIENTO]])/365),0)))</f>
        <v>Corregir</v>
      </c>
      <c r="V45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0" s="44" t="str">
        <f>+IF(Tabla2[[#This Row],[Edad]]="Corregir","Corregir","Ok")</f>
        <v>Corregir</v>
      </c>
      <c r="X4530" s="42" t="str">
        <f>+IFERROR(VLOOKUP(Tabla2[[#This Row],[DISTRITO SEGÚN DNI]],Hoja1!$A$2:$B$32,2,FALSE),"No")</f>
        <v>No</v>
      </c>
      <c r="Y4530" s="42" t="str">
        <f>IF(OR(LOWER(Tabla2[[#This Row],[GENERO]])="masculino", LOWER(Tabla2[[#This Row],[GENERO]])="femenino"),"OK","Corregir")</f>
        <v>Corregir</v>
      </c>
      <c r="Z4530" s="42" t="str">
        <f>+IF(Tabla2[[#This Row],[Nro. DNI / CE]]="","Corregir",IF(LEN(Tabla2[[#This Row],[Nro. DNI / CE]])&gt;=8,"OK","Corregir"))</f>
        <v>Corregir</v>
      </c>
      <c r="AA4530" s="42">
        <f>COUNTIF(Tabla2[APELLIDOS Y NOMBRES],Tabla2[[#This Row],[APELLIDOS Y NOMBRES]])</f>
        <v>0</v>
      </c>
      <c r="AB4530" s="42">
        <f>IF(Tabla2[[#This Row],[Trabajador]]&gt;1,1/Tabla2[[#This Row],[Trabajador]],Tabla2[[#This Row],[Trabajador]])</f>
        <v>0</v>
      </c>
      <c r="AC4530" t="str">
        <f>+IFERROR(IF(Tabla2[[#This Row],[FECHA CESE/BAJA]]="","No Aplica",IF(AND(MONTH(Tabla2[[#This Row],[FECHA CESE/BAJA]])=MONTH(TODAY()-30),YEAR(Tabla2[[#This Row],[FECHA CESE/BAJA]])=YEAR(TODAY())),MONTH(TODAY()-30)&amp;"-"&amp;YEAR(TODAY()),"Borrar")),"No aplica")</f>
        <v>No Aplica</v>
      </c>
      <c r="AD4530" t="str">
        <f>+IFERROR(IF(Tabla2[[#This Row],[FECHA INICIO DE LABORES EN OBRA]]="","No Aplica",IF(AND(MONTH(Tabla2[[#This Row],[FECHA INICIO DE LABORES EN OBRA]])=MONTH(TODAY()-30),YEAR(Tabla2[[#This Row],[FECHA INICIO DE LABORES EN OBRA]])=YEAR(TODAY())),MONTH(TODAY()-30)&amp;"-"&amp;YEAR(TODAY()),"No Aplica")),"No Aplica")</f>
        <v>No Aplica</v>
      </c>
    </row>
    <row r="4531" spans="1:30" x14ac:dyDescent="0.25">
      <c r="A4531" s="13"/>
      <c r="B4531" s="15"/>
      <c r="C4531" s="15"/>
      <c r="D4531" s="15"/>
      <c r="E4531" s="15"/>
      <c r="F4531" s="39"/>
      <c r="G4531" s="15"/>
      <c r="H4531" s="15"/>
      <c r="I4531" s="15"/>
      <c r="J4531" s="15"/>
      <c r="K4531" s="15"/>
      <c r="L4531" s="40"/>
      <c r="M4531" s="39"/>
      <c r="N4531" s="41"/>
      <c r="O4531" s="39"/>
      <c r="P4531" s="40"/>
      <c r="Q4531" s="40"/>
      <c r="R4531" s="40" t="str">
        <f>IFERROR(VLOOKUP(Tabla2[[#This Row],[CONTRATISTA PRNCIPAL]],Hoja1!$L$5:$M$9,2,FALSE),"CJV")</f>
        <v>CJV</v>
      </c>
      <c r="S4531" s="40" t="str">
        <f>IF(Tabla2[[#This Row],[EMPRESA]]=Tabla2[[#This Row],[CONTRATISTA PRNCIPAL]],"Principal","Secundaria")</f>
        <v>Principal</v>
      </c>
      <c r="T4531" s="42">
        <f>IFERROR(1/COUNTIF(Tabla2[CONTRATISTA PRNCIPAL],Tabla2[[#This Row],[CONTRATISTA PRNCIPAL]]),0)</f>
        <v>0</v>
      </c>
      <c r="U4531" s="43" t="str">
        <f>IF(((TODAY()-Tabla2[[#This Row],[FECHA NACIMIENTO]])/365)&lt;18,"Corregir", IF(((TODAY()-Tabla2[[#This Row],[FECHA NACIMIENTO]])/365)&gt;80, "Corregir",ROUNDDOWN(((TODAY()-Tabla2[[#This Row],[FECHA NACIMIENTO]])/365),0)))</f>
        <v>Corregir</v>
      </c>
      <c r="V45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1" s="44" t="str">
        <f>+IF(Tabla2[[#This Row],[Edad]]="Corregir","Corregir","Ok")</f>
        <v>Corregir</v>
      </c>
      <c r="X4531" s="42" t="str">
        <f>+IFERROR(VLOOKUP(Tabla2[[#This Row],[DISTRITO SEGÚN DNI]],Hoja1!$A$2:$B$32,2,FALSE),"No")</f>
        <v>No</v>
      </c>
      <c r="Y4531" s="42" t="str">
        <f>IF(OR(LOWER(Tabla2[[#This Row],[GENERO]])="masculino", LOWER(Tabla2[[#This Row],[GENERO]])="femenino"),"OK","Corregir")</f>
        <v>Corregir</v>
      </c>
      <c r="Z4531" s="42" t="str">
        <f>+IF(Tabla2[[#This Row],[Nro. DNI / CE]]="","Corregir",IF(LEN(Tabla2[[#This Row],[Nro. DNI / CE]])&gt;=8,"OK","Corregir"))</f>
        <v>Corregir</v>
      </c>
      <c r="AA4531" s="42">
        <f>COUNTIF(Tabla2[APELLIDOS Y NOMBRES],Tabla2[[#This Row],[APELLIDOS Y NOMBRES]])</f>
        <v>0</v>
      </c>
      <c r="AB4531" s="42">
        <f>IF(Tabla2[[#This Row],[Trabajador]]&gt;1,1/Tabla2[[#This Row],[Trabajador]],Tabla2[[#This Row],[Trabajador]])</f>
        <v>0</v>
      </c>
      <c r="AC4531" t="str">
        <f>+IFERROR(IF(Tabla2[[#This Row],[FECHA CESE/BAJA]]="","No Aplica",IF(AND(MONTH(Tabla2[[#This Row],[FECHA CESE/BAJA]])=MONTH(TODAY()-30),YEAR(Tabla2[[#This Row],[FECHA CESE/BAJA]])=YEAR(TODAY())),MONTH(TODAY()-30)&amp;"-"&amp;YEAR(TODAY()),"Borrar")),"No aplica")</f>
        <v>No Aplica</v>
      </c>
      <c r="AD4531" t="str">
        <f>+IFERROR(IF(Tabla2[[#This Row],[FECHA INICIO DE LABORES EN OBRA]]="","No Aplica",IF(AND(MONTH(Tabla2[[#This Row],[FECHA INICIO DE LABORES EN OBRA]])=MONTH(TODAY()-30),YEAR(Tabla2[[#This Row],[FECHA INICIO DE LABORES EN OBRA]])=YEAR(TODAY())),MONTH(TODAY()-30)&amp;"-"&amp;YEAR(TODAY()),"No Aplica")),"No Aplica")</f>
        <v>No Aplica</v>
      </c>
    </row>
    <row r="4532" spans="1:30" x14ac:dyDescent="0.25">
      <c r="A4532" s="13"/>
      <c r="B4532" s="15"/>
      <c r="C4532" s="15"/>
      <c r="D4532" s="15"/>
      <c r="E4532" s="15"/>
      <c r="F4532" s="39"/>
      <c r="G4532" s="15"/>
      <c r="H4532" s="15"/>
      <c r="I4532" s="15"/>
      <c r="J4532" s="15"/>
      <c r="K4532" s="15"/>
      <c r="L4532" s="40"/>
      <c r="M4532" s="39"/>
      <c r="N4532" s="41"/>
      <c r="O4532" s="39"/>
      <c r="P4532" s="40"/>
      <c r="Q4532" s="40"/>
      <c r="R4532" s="40" t="str">
        <f>IFERROR(VLOOKUP(Tabla2[[#This Row],[CONTRATISTA PRNCIPAL]],Hoja1!$L$5:$M$9,2,FALSE),"CJV")</f>
        <v>CJV</v>
      </c>
      <c r="S4532" s="40" t="str">
        <f>IF(Tabla2[[#This Row],[EMPRESA]]=Tabla2[[#This Row],[CONTRATISTA PRNCIPAL]],"Principal","Secundaria")</f>
        <v>Principal</v>
      </c>
      <c r="T4532" s="42">
        <f>IFERROR(1/COUNTIF(Tabla2[CONTRATISTA PRNCIPAL],Tabla2[[#This Row],[CONTRATISTA PRNCIPAL]]),0)</f>
        <v>0</v>
      </c>
      <c r="U4532" s="43" t="str">
        <f>IF(((TODAY()-Tabla2[[#This Row],[FECHA NACIMIENTO]])/365)&lt;18,"Corregir", IF(((TODAY()-Tabla2[[#This Row],[FECHA NACIMIENTO]])/365)&gt;80, "Corregir",ROUNDDOWN(((TODAY()-Tabla2[[#This Row],[FECHA NACIMIENTO]])/365),0)))</f>
        <v>Corregir</v>
      </c>
      <c r="V45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2" s="44" t="str">
        <f>+IF(Tabla2[[#This Row],[Edad]]="Corregir","Corregir","Ok")</f>
        <v>Corregir</v>
      </c>
      <c r="X4532" s="42" t="str">
        <f>+IFERROR(VLOOKUP(Tabla2[[#This Row],[DISTRITO SEGÚN DNI]],Hoja1!$A$2:$B$32,2,FALSE),"No")</f>
        <v>No</v>
      </c>
      <c r="Y4532" s="42" t="str">
        <f>IF(OR(LOWER(Tabla2[[#This Row],[GENERO]])="masculino", LOWER(Tabla2[[#This Row],[GENERO]])="femenino"),"OK","Corregir")</f>
        <v>Corregir</v>
      </c>
      <c r="Z4532" s="42" t="str">
        <f>+IF(Tabla2[[#This Row],[Nro. DNI / CE]]="","Corregir",IF(LEN(Tabla2[[#This Row],[Nro. DNI / CE]])&gt;=8,"OK","Corregir"))</f>
        <v>Corregir</v>
      </c>
      <c r="AA4532" s="42">
        <f>COUNTIF(Tabla2[APELLIDOS Y NOMBRES],Tabla2[[#This Row],[APELLIDOS Y NOMBRES]])</f>
        <v>0</v>
      </c>
      <c r="AB4532" s="42">
        <f>IF(Tabla2[[#This Row],[Trabajador]]&gt;1,1/Tabla2[[#This Row],[Trabajador]],Tabla2[[#This Row],[Trabajador]])</f>
        <v>0</v>
      </c>
      <c r="AC4532" t="str">
        <f>+IFERROR(IF(Tabla2[[#This Row],[FECHA CESE/BAJA]]="","No Aplica",IF(AND(MONTH(Tabla2[[#This Row],[FECHA CESE/BAJA]])=MONTH(TODAY()-30),YEAR(Tabla2[[#This Row],[FECHA CESE/BAJA]])=YEAR(TODAY())),MONTH(TODAY()-30)&amp;"-"&amp;YEAR(TODAY()),"Borrar")),"No aplica")</f>
        <v>No Aplica</v>
      </c>
      <c r="AD4532" t="str">
        <f>+IFERROR(IF(Tabla2[[#This Row],[FECHA INICIO DE LABORES EN OBRA]]="","No Aplica",IF(AND(MONTH(Tabla2[[#This Row],[FECHA INICIO DE LABORES EN OBRA]])=MONTH(TODAY()-30),YEAR(Tabla2[[#This Row],[FECHA INICIO DE LABORES EN OBRA]])=YEAR(TODAY())),MONTH(TODAY()-30)&amp;"-"&amp;YEAR(TODAY()),"No Aplica")),"No Aplica")</f>
        <v>No Aplica</v>
      </c>
    </row>
    <row r="4533" spans="1:30" x14ac:dyDescent="0.25">
      <c r="A4533" s="13"/>
      <c r="B4533" s="15"/>
      <c r="C4533" s="15"/>
      <c r="D4533" s="15"/>
      <c r="E4533" s="15"/>
      <c r="F4533" s="39"/>
      <c r="G4533" s="15"/>
      <c r="H4533" s="15"/>
      <c r="I4533" s="15"/>
      <c r="J4533" s="15"/>
      <c r="K4533" s="15"/>
      <c r="L4533" s="40"/>
      <c r="M4533" s="39"/>
      <c r="N4533" s="41"/>
      <c r="O4533" s="39"/>
      <c r="P4533" s="40"/>
      <c r="Q4533" s="40"/>
      <c r="R4533" s="40" t="str">
        <f>IFERROR(VLOOKUP(Tabla2[[#This Row],[CONTRATISTA PRNCIPAL]],Hoja1!$L$5:$M$9,2,FALSE),"CJV")</f>
        <v>CJV</v>
      </c>
      <c r="S4533" s="40" t="str">
        <f>IF(Tabla2[[#This Row],[EMPRESA]]=Tabla2[[#This Row],[CONTRATISTA PRNCIPAL]],"Principal","Secundaria")</f>
        <v>Principal</v>
      </c>
      <c r="T4533" s="42">
        <f>IFERROR(1/COUNTIF(Tabla2[CONTRATISTA PRNCIPAL],Tabla2[[#This Row],[CONTRATISTA PRNCIPAL]]),0)</f>
        <v>0</v>
      </c>
      <c r="U4533" s="43" t="str">
        <f>IF(((TODAY()-Tabla2[[#This Row],[FECHA NACIMIENTO]])/365)&lt;18,"Corregir", IF(((TODAY()-Tabla2[[#This Row],[FECHA NACIMIENTO]])/365)&gt;80, "Corregir",ROUNDDOWN(((TODAY()-Tabla2[[#This Row],[FECHA NACIMIENTO]])/365),0)))</f>
        <v>Corregir</v>
      </c>
      <c r="V45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3" s="44" t="str">
        <f>+IF(Tabla2[[#This Row],[Edad]]="Corregir","Corregir","Ok")</f>
        <v>Corregir</v>
      </c>
      <c r="X4533" s="42" t="str">
        <f>+IFERROR(VLOOKUP(Tabla2[[#This Row],[DISTRITO SEGÚN DNI]],Hoja1!$A$2:$B$32,2,FALSE),"No")</f>
        <v>No</v>
      </c>
      <c r="Y4533" s="42" t="str">
        <f>IF(OR(LOWER(Tabla2[[#This Row],[GENERO]])="masculino", LOWER(Tabla2[[#This Row],[GENERO]])="femenino"),"OK","Corregir")</f>
        <v>Corregir</v>
      </c>
      <c r="Z4533" s="42" t="str">
        <f>+IF(Tabla2[[#This Row],[Nro. DNI / CE]]="","Corregir",IF(LEN(Tabla2[[#This Row],[Nro. DNI / CE]])&gt;=8,"OK","Corregir"))</f>
        <v>Corregir</v>
      </c>
      <c r="AA4533" s="42">
        <f>COUNTIF(Tabla2[APELLIDOS Y NOMBRES],Tabla2[[#This Row],[APELLIDOS Y NOMBRES]])</f>
        <v>0</v>
      </c>
      <c r="AB4533" s="42">
        <f>IF(Tabla2[[#This Row],[Trabajador]]&gt;1,1/Tabla2[[#This Row],[Trabajador]],Tabla2[[#This Row],[Trabajador]])</f>
        <v>0</v>
      </c>
      <c r="AC4533" t="str">
        <f>+IFERROR(IF(Tabla2[[#This Row],[FECHA CESE/BAJA]]="","No Aplica",IF(AND(MONTH(Tabla2[[#This Row],[FECHA CESE/BAJA]])=MONTH(TODAY()-30),YEAR(Tabla2[[#This Row],[FECHA CESE/BAJA]])=YEAR(TODAY())),MONTH(TODAY()-30)&amp;"-"&amp;YEAR(TODAY()),"Borrar")),"No aplica")</f>
        <v>No Aplica</v>
      </c>
      <c r="AD4533" t="str">
        <f>+IFERROR(IF(Tabla2[[#This Row],[FECHA INICIO DE LABORES EN OBRA]]="","No Aplica",IF(AND(MONTH(Tabla2[[#This Row],[FECHA INICIO DE LABORES EN OBRA]])=MONTH(TODAY()-30),YEAR(Tabla2[[#This Row],[FECHA INICIO DE LABORES EN OBRA]])=YEAR(TODAY())),MONTH(TODAY()-30)&amp;"-"&amp;YEAR(TODAY()),"No Aplica")),"No Aplica")</f>
        <v>No Aplica</v>
      </c>
    </row>
    <row r="4534" spans="1:30" x14ac:dyDescent="0.25">
      <c r="A4534" s="13"/>
      <c r="B4534" s="15"/>
      <c r="C4534" s="15"/>
      <c r="D4534" s="15"/>
      <c r="E4534" s="15"/>
      <c r="F4534" s="39"/>
      <c r="G4534" s="15"/>
      <c r="H4534" s="15"/>
      <c r="I4534" s="15"/>
      <c r="J4534" s="15"/>
      <c r="K4534" s="15"/>
      <c r="L4534" s="40"/>
      <c r="M4534" s="39"/>
      <c r="N4534" s="41"/>
      <c r="O4534" s="39"/>
      <c r="P4534" s="40"/>
      <c r="Q4534" s="40"/>
      <c r="R4534" s="40" t="str">
        <f>IFERROR(VLOOKUP(Tabla2[[#This Row],[CONTRATISTA PRNCIPAL]],Hoja1!$L$5:$M$9,2,FALSE),"CJV")</f>
        <v>CJV</v>
      </c>
      <c r="S4534" s="40" t="str">
        <f>IF(Tabla2[[#This Row],[EMPRESA]]=Tabla2[[#This Row],[CONTRATISTA PRNCIPAL]],"Principal","Secundaria")</f>
        <v>Principal</v>
      </c>
      <c r="T4534" s="42">
        <f>IFERROR(1/COUNTIF(Tabla2[CONTRATISTA PRNCIPAL],Tabla2[[#This Row],[CONTRATISTA PRNCIPAL]]),0)</f>
        <v>0</v>
      </c>
      <c r="U4534" s="43" t="str">
        <f>IF(((TODAY()-Tabla2[[#This Row],[FECHA NACIMIENTO]])/365)&lt;18,"Corregir", IF(((TODAY()-Tabla2[[#This Row],[FECHA NACIMIENTO]])/365)&gt;80, "Corregir",ROUNDDOWN(((TODAY()-Tabla2[[#This Row],[FECHA NACIMIENTO]])/365),0)))</f>
        <v>Corregir</v>
      </c>
      <c r="V45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4" s="44" t="str">
        <f>+IF(Tabla2[[#This Row],[Edad]]="Corregir","Corregir","Ok")</f>
        <v>Corregir</v>
      </c>
      <c r="X4534" s="42" t="str">
        <f>+IFERROR(VLOOKUP(Tabla2[[#This Row],[DISTRITO SEGÚN DNI]],Hoja1!$A$2:$B$32,2,FALSE),"No")</f>
        <v>No</v>
      </c>
      <c r="Y4534" s="42" t="str">
        <f>IF(OR(LOWER(Tabla2[[#This Row],[GENERO]])="masculino", LOWER(Tabla2[[#This Row],[GENERO]])="femenino"),"OK","Corregir")</f>
        <v>Corregir</v>
      </c>
      <c r="Z4534" s="42" t="str">
        <f>+IF(Tabla2[[#This Row],[Nro. DNI / CE]]="","Corregir",IF(LEN(Tabla2[[#This Row],[Nro. DNI / CE]])&gt;=8,"OK","Corregir"))</f>
        <v>Corregir</v>
      </c>
      <c r="AA4534" s="42">
        <f>COUNTIF(Tabla2[APELLIDOS Y NOMBRES],Tabla2[[#This Row],[APELLIDOS Y NOMBRES]])</f>
        <v>0</v>
      </c>
      <c r="AB4534" s="42">
        <f>IF(Tabla2[[#This Row],[Trabajador]]&gt;1,1/Tabla2[[#This Row],[Trabajador]],Tabla2[[#This Row],[Trabajador]])</f>
        <v>0</v>
      </c>
      <c r="AC4534" t="str">
        <f>+IFERROR(IF(Tabla2[[#This Row],[FECHA CESE/BAJA]]="","No Aplica",IF(AND(MONTH(Tabla2[[#This Row],[FECHA CESE/BAJA]])=MONTH(TODAY()-30),YEAR(Tabla2[[#This Row],[FECHA CESE/BAJA]])=YEAR(TODAY())),MONTH(TODAY()-30)&amp;"-"&amp;YEAR(TODAY()),"Borrar")),"No aplica")</f>
        <v>No Aplica</v>
      </c>
      <c r="AD4534" t="str">
        <f>+IFERROR(IF(Tabla2[[#This Row],[FECHA INICIO DE LABORES EN OBRA]]="","No Aplica",IF(AND(MONTH(Tabla2[[#This Row],[FECHA INICIO DE LABORES EN OBRA]])=MONTH(TODAY()-30),YEAR(Tabla2[[#This Row],[FECHA INICIO DE LABORES EN OBRA]])=YEAR(TODAY())),MONTH(TODAY()-30)&amp;"-"&amp;YEAR(TODAY()),"No Aplica")),"No Aplica")</f>
        <v>No Aplica</v>
      </c>
    </row>
    <row r="4535" spans="1:30" x14ac:dyDescent="0.25">
      <c r="A4535" s="13"/>
      <c r="B4535" s="15"/>
      <c r="C4535" s="15"/>
      <c r="D4535" s="15"/>
      <c r="E4535" s="15"/>
      <c r="F4535" s="39"/>
      <c r="G4535" s="15"/>
      <c r="H4535" s="15"/>
      <c r="I4535" s="15"/>
      <c r="J4535" s="15"/>
      <c r="K4535" s="15"/>
      <c r="L4535" s="40"/>
      <c r="M4535" s="39"/>
      <c r="N4535" s="41"/>
      <c r="O4535" s="39"/>
      <c r="P4535" s="40"/>
      <c r="Q4535" s="40"/>
      <c r="R4535" s="40" t="str">
        <f>IFERROR(VLOOKUP(Tabla2[[#This Row],[CONTRATISTA PRNCIPAL]],Hoja1!$L$5:$M$9,2,FALSE),"CJV")</f>
        <v>CJV</v>
      </c>
      <c r="S4535" s="40" t="str">
        <f>IF(Tabla2[[#This Row],[EMPRESA]]=Tabla2[[#This Row],[CONTRATISTA PRNCIPAL]],"Principal","Secundaria")</f>
        <v>Principal</v>
      </c>
      <c r="T4535" s="42">
        <f>IFERROR(1/COUNTIF(Tabla2[CONTRATISTA PRNCIPAL],Tabla2[[#This Row],[CONTRATISTA PRNCIPAL]]),0)</f>
        <v>0</v>
      </c>
      <c r="U4535" s="43" t="str">
        <f>IF(((TODAY()-Tabla2[[#This Row],[FECHA NACIMIENTO]])/365)&lt;18,"Corregir", IF(((TODAY()-Tabla2[[#This Row],[FECHA NACIMIENTO]])/365)&gt;80, "Corregir",ROUNDDOWN(((TODAY()-Tabla2[[#This Row],[FECHA NACIMIENTO]])/365),0)))</f>
        <v>Corregir</v>
      </c>
      <c r="V45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5" s="44" t="str">
        <f>+IF(Tabla2[[#This Row],[Edad]]="Corregir","Corregir","Ok")</f>
        <v>Corregir</v>
      </c>
      <c r="X4535" s="42" t="str">
        <f>+IFERROR(VLOOKUP(Tabla2[[#This Row],[DISTRITO SEGÚN DNI]],Hoja1!$A$2:$B$32,2,FALSE),"No")</f>
        <v>No</v>
      </c>
      <c r="Y4535" s="42" t="str">
        <f>IF(OR(LOWER(Tabla2[[#This Row],[GENERO]])="masculino", LOWER(Tabla2[[#This Row],[GENERO]])="femenino"),"OK","Corregir")</f>
        <v>Corregir</v>
      </c>
      <c r="Z4535" s="42" t="str">
        <f>+IF(Tabla2[[#This Row],[Nro. DNI / CE]]="","Corregir",IF(LEN(Tabla2[[#This Row],[Nro. DNI / CE]])&gt;=8,"OK","Corregir"))</f>
        <v>Corregir</v>
      </c>
      <c r="AA4535" s="42">
        <f>COUNTIF(Tabla2[APELLIDOS Y NOMBRES],Tabla2[[#This Row],[APELLIDOS Y NOMBRES]])</f>
        <v>0</v>
      </c>
      <c r="AB4535" s="42">
        <f>IF(Tabla2[[#This Row],[Trabajador]]&gt;1,1/Tabla2[[#This Row],[Trabajador]],Tabla2[[#This Row],[Trabajador]])</f>
        <v>0</v>
      </c>
      <c r="AC4535" t="str">
        <f>+IFERROR(IF(Tabla2[[#This Row],[FECHA CESE/BAJA]]="","No Aplica",IF(AND(MONTH(Tabla2[[#This Row],[FECHA CESE/BAJA]])=MONTH(TODAY()-30),YEAR(Tabla2[[#This Row],[FECHA CESE/BAJA]])=YEAR(TODAY())),MONTH(TODAY()-30)&amp;"-"&amp;YEAR(TODAY()),"Borrar")),"No aplica")</f>
        <v>No Aplica</v>
      </c>
      <c r="AD4535" t="str">
        <f>+IFERROR(IF(Tabla2[[#This Row],[FECHA INICIO DE LABORES EN OBRA]]="","No Aplica",IF(AND(MONTH(Tabla2[[#This Row],[FECHA INICIO DE LABORES EN OBRA]])=MONTH(TODAY()-30),YEAR(Tabla2[[#This Row],[FECHA INICIO DE LABORES EN OBRA]])=YEAR(TODAY())),MONTH(TODAY()-30)&amp;"-"&amp;YEAR(TODAY()),"No Aplica")),"No Aplica")</f>
        <v>No Aplica</v>
      </c>
    </row>
    <row r="4536" spans="1:30" x14ac:dyDescent="0.25">
      <c r="A4536" s="13"/>
      <c r="B4536" s="15"/>
      <c r="C4536" s="15"/>
      <c r="D4536" s="15"/>
      <c r="E4536" s="15"/>
      <c r="F4536" s="39"/>
      <c r="G4536" s="15"/>
      <c r="H4536" s="15"/>
      <c r="I4536" s="15"/>
      <c r="J4536" s="15"/>
      <c r="K4536" s="15"/>
      <c r="L4536" s="40"/>
      <c r="M4536" s="39"/>
      <c r="N4536" s="41"/>
      <c r="O4536" s="39"/>
      <c r="P4536" s="40"/>
      <c r="Q4536" s="40"/>
      <c r="R4536" s="40" t="str">
        <f>IFERROR(VLOOKUP(Tabla2[[#This Row],[CONTRATISTA PRNCIPAL]],Hoja1!$L$5:$M$9,2,FALSE),"CJV")</f>
        <v>CJV</v>
      </c>
      <c r="S4536" s="40" t="str">
        <f>IF(Tabla2[[#This Row],[EMPRESA]]=Tabla2[[#This Row],[CONTRATISTA PRNCIPAL]],"Principal","Secundaria")</f>
        <v>Principal</v>
      </c>
      <c r="T4536" s="42">
        <f>IFERROR(1/COUNTIF(Tabla2[CONTRATISTA PRNCIPAL],Tabla2[[#This Row],[CONTRATISTA PRNCIPAL]]),0)</f>
        <v>0</v>
      </c>
      <c r="U4536" s="43" t="str">
        <f>IF(((TODAY()-Tabla2[[#This Row],[FECHA NACIMIENTO]])/365)&lt;18,"Corregir", IF(((TODAY()-Tabla2[[#This Row],[FECHA NACIMIENTO]])/365)&gt;80, "Corregir",ROUNDDOWN(((TODAY()-Tabla2[[#This Row],[FECHA NACIMIENTO]])/365),0)))</f>
        <v>Corregir</v>
      </c>
      <c r="V45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6" s="44" t="str">
        <f>+IF(Tabla2[[#This Row],[Edad]]="Corregir","Corregir","Ok")</f>
        <v>Corregir</v>
      </c>
      <c r="X4536" s="42" t="str">
        <f>+IFERROR(VLOOKUP(Tabla2[[#This Row],[DISTRITO SEGÚN DNI]],Hoja1!$A$2:$B$32,2,FALSE),"No")</f>
        <v>No</v>
      </c>
      <c r="Y4536" s="42" t="str">
        <f>IF(OR(LOWER(Tabla2[[#This Row],[GENERO]])="masculino", LOWER(Tabla2[[#This Row],[GENERO]])="femenino"),"OK","Corregir")</f>
        <v>Corregir</v>
      </c>
      <c r="Z4536" s="42" t="str">
        <f>+IF(Tabla2[[#This Row],[Nro. DNI / CE]]="","Corregir",IF(LEN(Tabla2[[#This Row],[Nro. DNI / CE]])&gt;=8,"OK","Corregir"))</f>
        <v>Corregir</v>
      </c>
      <c r="AA4536" s="42">
        <f>COUNTIF(Tabla2[APELLIDOS Y NOMBRES],Tabla2[[#This Row],[APELLIDOS Y NOMBRES]])</f>
        <v>0</v>
      </c>
      <c r="AB4536" s="42">
        <f>IF(Tabla2[[#This Row],[Trabajador]]&gt;1,1/Tabla2[[#This Row],[Trabajador]],Tabla2[[#This Row],[Trabajador]])</f>
        <v>0</v>
      </c>
      <c r="AC4536" t="str">
        <f>+IFERROR(IF(Tabla2[[#This Row],[FECHA CESE/BAJA]]="","No Aplica",IF(AND(MONTH(Tabla2[[#This Row],[FECHA CESE/BAJA]])=MONTH(TODAY()-30),YEAR(Tabla2[[#This Row],[FECHA CESE/BAJA]])=YEAR(TODAY())),MONTH(TODAY()-30)&amp;"-"&amp;YEAR(TODAY()),"Borrar")),"No aplica")</f>
        <v>No Aplica</v>
      </c>
      <c r="AD4536" t="str">
        <f>+IFERROR(IF(Tabla2[[#This Row],[FECHA INICIO DE LABORES EN OBRA]]="","No Aplica",IF(AND(MONTH(Tabla2[[#This Row],[FECHA INICIO DE LABORES EN OBRA]])=MONTH(TODAY()-30),YEAR(Tabla2[[#This Row],[FECHA INICIO DE LABORES EN OBRA]])=YEAR(TODAY())),MONTH(TODAY()-30)&amp;"-"&amp;YEAR(TODAY()),"No Aplica")),"No Aplica")</f>
        <v>No Aplica</v>
      </c>
    </row>
    <row r="4537" spans="1:30" x14ac:dyDescent="0.25">
      <c r="A4537" s="13"/>
      <c r="B4537" s="15"/>
      <c r="C4537" s="15"/>
      <c r="D4537" s="15"/>
      <c r="E4537" s="15"/>
      <c r="F4537" s="39"/>
      <c r="G4537" s="15"/>
      <c r="H4537" s="15"/>
      <c r="I4537" s="15"/>
      <c r="J4537" s="15"/>
      <c r="K4537" s="15"/>
      <c r="L4537" s="40"/>
      <c r="M4537" s="39"/>
      <c r="N4537" s="41"/>
      <c r="O4537" s="39"/>
      <c r="P4537" s="40"/>
      <c r="Q4537" s="40"/>
      <c r="R4537" s="40" t="str">
        <f>IFERROR(VLOOKUP(Tabla2[[#This Row],[CONTRATISTA PRNCIPAL]],Hoja1!$L$5:$M$9,2,FALSE),"CJV")</f>
        <v>CJV</v>
      </c>
      <c r="S4537" s="40" t="str">
        <f>IF(Tabla2[[#This Row],[EMPRESA]]=Tabla2[[#This Row],[CONTRATISTA PRNCIPAL]],"Principal","Secundaria")</f>
        <v>Principal</v>
      </c>
      <c r="T4537" s="42">
        <f>IFERROR(1/COUNTIF(Tabla2[CONTRATISTA PRNCIPAL],Tabla2[[#This Row],[CONTRATISTA PRNCIPAL]]),0)</f>
        <v>0</v>
      </c>
      <c r="U4537" s="43" t="str">
        <f>IF(((TODAY()-Tabla2[[#This Row],[FECHA NACIMIENTO]])/365)&lt;18,"Corregir", IF(((TODAY()-Tabla2[[#This Row],[FECHA NACIMIENTO]])/365)&gt;80, "Corregir",ROUNDDOWN(((TODAY()-Tabla2[[#This Row],[FECHA NACIMIENTO]])/365),0)))</f>
        <v>Corregir</v>
      </c>
      <c r="V45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7" s="44" t="str">
        <f>+IF(Tabla2[[#This Row],[Edad]]="Corregir","Corregir","Ok")</f>
        <v>Corregir</v>
      </c>
      <c r="X4537" s="42" t="str">
        <f>+IFERROR(VLOOKUP(Tabla2[[#This Row],[DISTRITO SEGÚN DNI]],Hoja1!$A$2:$B$32,2,FALSE),"No")</f>
        <v>No</v>
      </c>
      <c r="Y4537" s="42" t="str">
        <f>IF(OR(LOWER(Tabla2[[#This Row],[GENERO]])="masculino", LOWER(Tabla2[[#This Row],[GENERO]])="femenino"),"OK","Corregir")</f>
        <v>Corregir</v>
      </c>
      <c r="Z4537" s="42" t="str">
        <f>+IF(Tabla2[[#This Row],[Nro. DNI / CE]]="","Corregir",IF(LEN(Tabla2[[#This Row],[Nro. DNI / CE]])&gt;=8,"OK","Corregir"))</f>
        <v>Corregir</v>
      </c>
      <c r="AA4537" s="42">
        <f>COUNTIF(Tabla2[APELLIDOS Y NOMBRES],Tabla2[[#This Row],[APELLIDOS Y NOMBRES]])</f>
        <v>0</v>
      </c>
      <c r="AB4537" s="42">
        <f>IF(Tabla2[[#This Row],[Trabajador]]&gt;1,1/Tabla2[[#This Row],[Trabajador]],Tabla2[[#This Row],[Trabajador]])</f>
        <v>0</v>
      </c>
      <c r="AC4537" t="str">
        <f>+IFERROR(IF(Tabla2[[#This Row],[FECHA CESE/BAJA]]="","No Aplica",IF(AND(MONTH(Tabla2[[#This Row],[FECHA CESE/BAJA]])=MONTH(TODAY()-30),YEAR(Tabla2[[#This Row],[FECHA CESE/BAJA]])=YEAR(TODAY())),MONTH(TODAY()-30)&amp;"-"&amp;YEAR(TODAY()),"Borrar")),"No aplica")</f>
        <v>No Aplica</v>
      </c>
      <c r="AD4537" t="str">
        <f>+IFERROR(IF(Tabla2[[#This Row],[FECHA INICIO DE LABORES EN OBRA]]="","No Aplica",IF(AND(MONTH(Tabla2[[#This Row],[FECHA INICIO DE LABORES EN OBRA]])=MONTH(TODAY()-30),YEAR(Tabla2[[#This Row],[FECHA INICIO DE LABORES EN OBRA]])=YEAR(TODAY())),MONTH(TODAY()-30)&amp;"-"&amp;YEAR(TODAY()),"No Aplica")),"No Aplica")</f>
        <v>No Aplica</v>
      </c>
    </row>
    <row r="4538" spans="1:30" x14ac:dyDescent="0.25">
      <c r="A4538" s="13"/>
      <c r="B4538" s="15"/>
      <c r="C4538" s="15"/>
      <c r="D4538" s="15"/>
      <c r="E4538" s="15"/>
      <c r="F4538" s="39"/>
      <c r="G4538" s="15"/>
      <c r="H4538" s="15"/>
      <c r="I4538" s="15"/>
      <c r="J4538" s="15"/>
      <c r="K4538" s="15"/>
      <c r="L4538" s="40"/>
      <c r="M4538" s="39"/>
      <c r="N4538" s="41"/>
      <c r="O4538" s="39"/>
      <c r="P4538" s="40"/>
      <c r="Q4538" s="40"/>
      <c r="R4538" s="40" t="str">
        <f>IFERROR(VLOOKUP(Tabla2[[#This Row],[CONTRATISTA PRNCIPAL]],Hoja1!$L$5:$M$9,2,FALSE),"CJV")</f>
        <v>CJV</v>
      </c>
      <c r="S4538" s="40" t="str">
        <f>IF(Tabla2[[#This Row],[EMPRESA]]=Tabla2[[#This Row],[CONTRATISTA PRNCIPAL]],"Principal","Secundaria")</f>
        <v>Principal</v>
      </c>
      <c r="T4538" s="42">
        <f>IFERROR(1/COUNTIF(Tabla2[CONTRATISTA PRNCIPAL],Tabla2[[#This Row],[CONTRATISTA PRNCIPAL]]),0)</f>
        <v>0</v>
      </c>
      <c r="U4538" s="43" t="str">
        <f>IF(((TODAY()-Tabla2[[#This Row],[FECHA NACIMIENTO]])/365)&lt;18,"Corregir", IF(((TODAY()-Tabla2[[#This Row],[FECHA NACIMIENTO]])/365)&gt;80, "Corregir",ROUNDDOWN(((TODAY()-Tabla2[[#This Row],[FECHA NACIMIENTO]])/365),0)))</f>
        <v>Corregir</v>
      </c>
      <c r="V45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8" s="44" t="str">
        <f>+IF(Tabla2[[#This Row],[Edad]]="Corregir","Corregir","Ok")</f>
        <v>Corregir</v>
      </c>
      <c r="X4538" s="42" t="str">
        <f>+IFERROR(VLOOKUP(Tabla2[[#This Row],[DISTRITO SEGÚN DNI]],Hoja1!$A$2:$B$32,2,FALSE),"No")</f>
        <v>No</v>
      </c>
      <c r="Y4538" s="42" t="str">
        <f>IF(OR(LOWER(Tabla2[[#This Row],[GENERO]])="masculino", LOWER(Tabla2[[#This Row],[GENERO]])="femenino"),"OK","Corregir")</f>
        <v>Corregir</v>
      </c>
      <c r="Z4538" s="42" t="str">
        <f>+IF(Tabla2[[#This Row],[Nro. DNI / CE]]="","Corregir",IF(LEN(Tabla2[[#This Row],[Nro. DNI / CE]])&gt;=8,"OK","Corregir"))</f>
        <v>Corregir</v>
      </c>
      <c r="AA4538" s="42">
        <f>COUNTIF(Tabla2[APELLIDOS Y NOMBRES],Tabla2[[#This Row],[APELLIDOS Y NOMBRES]])</f>
        <v>0</v>
      </c>
      <c r="AB4538" s="42">
        <f>IF(Tabla2[[#This Row],[Trabajador]]&gt;1,1/Tabla2[[#This Row],[Trabajador]],Tabla2[[#This Row],[Trabajador]])</f>
        <v>0</v>
      </c>
      <c r="AC4538" t="str">
        <f>+IFERROR(IF(Tabla2[[#This Row],[FECHA CESE/BAJA]]="","No Aplica",IF(AND(MONTH(Tabla2[[#This Row],[FECHA CESE/BAJA]])=MONTH(TODAY()-30),YEAR(Tabla2[[#This Row],[FECHA CESE/BAJA]])=YEAR(TODAY())),MONTH(TODAY()-30)&amp;"-"&amp;YEAR(TODAY()),"Borrar")),"No aplica")</f>
        <v>No Aplica</v>
      </c>
      <c r="AD4538" t="str">
        <f>+IFERROR(IF(Tabla2[[#This Row],[FECHA INICIO DE LABORES EN OBRA]]="","No Aplica",IF(AND(MONTH(Tabla2[[#This Row],[FECHA INICIO DE LABORES EN OBRA]])=MONTH(TODAY()-30),YEAR(Tabla2[[#This Row],[FECHA INICIO DE LABORES EN OBRA]])=YEAR(TODAY())),MONTH(TODAY()-30)&amp;"-"&amp;YEAR(TODAY()),"No Aplica")),"No Aplica")</f>
        <v>No Aplica</v>
      </c>
    </row>
    <row r="4539" spans="1:30" x14ac:dyDescent="0.25">
      <c r="A4539" s="13"/>
      <c r="B4539" s="15"/>
      <c r="C4539" s="15"/>
      <c r="D4539" s="15"/>
      <c r="E4539" s="15"/>
      <c r="F4539" s="39"/>
      <c r="G4539" s="15"/>
      <c r="H4539" s="15"/>
      <c r="I4539" s="15"/>
      <c r="J4539" s="15"/>
      <c r="K4539" s="15"/>
      <c r="L4539" s="40"/>
      <c r="M4539" s="39"/>
      <c r="N4539" s="41"/>
      <c r="O4539" s="39"/>
      <c r="P4539" s="40"/>
      <c r="Q4539" s="40"/>
      <c r="R4539" s="40" t="str">
        <f>IFERROR(VLOOKUP(Tabla2[[#This Row],[CONTRATISTA PRNCIPAL]],Hoja1!$L$5:$M$9,2,FALSE),"CJV")</f>
        <v>CJV</v>
      </c>
      <c r="S4539" s="40" t="str">
        <f>IF(Tabla2[[#This Row],[EMPRESA]]=Tabla2[[#This Row],[CONTRATISTA PRNCIPAL]],"Principal","Secundaria")</f>
        <v>Principal</v>
      </c>
      <c r="T4539" s="42">
        <f>IFERROR(1/COUNTIF(Tabla2[CONTRATISTA PRNCIPAL],Tabla2[[#This Row],[CONTRATISTA PRNCIPAL]]),0)</f>
        <v>0</v>
      </c>
      <c r="U4539" s="43" t="str">
        <f>IF(((TODAY()-Tabla2[[#This Row],[FECHA NACIMIENTO]])/365)&lt;18,"Corregir", IF(((TODAY()-Tabla2[[#This Row],[FECHA NACIMIENTO]])/365)&gt;80, "Corregir",ROUNDDOWN(((TODAY()-Tabla2[[#This Row],[FECHA NACIMIENTO]])/365),0)))</f>
        <v>Corregir</v>
      </c>
      <c r="V45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39" s="44" t="str">
        <f>+IF(Tabla2[[#This Row],[Edad]]="Corregir","Corregir","Ok")</f>
        <v>Corregir</v>
      </c>
      <c r="X4539" s="42" t="str">
        <f>+IFERROR(VLOOKUP(Tabla2[[#This Row],[DISTRITO SEGÚN DNI]],Hoja1!$A$2:$B$32,2,FALSE),"No")</f>
        <v>No</v>
      </c>
      <c r="Y4539" s="42" t="str">
        <f>IF(OR(LOWER(Tabla2[[#This Row],[GENERO]])="masculino", LOWER(Tabla2[[#This Row],[GENERO]])="femenino"),"OK","Corregir")</f>
        <v>Corregir</v>
      </c>
      <c r="Z4539" s="42" t="str">
        <f>+IF(Tabla2[[#This Row],[Nro. DNI / CE]]="","Corregir",IF(LEN(Tabla2[[#This Row],[Nro. DNI / CE]])&gt;=8,"OK","Corregir"))</f>
        <v>Corregir</v>
      </c>
      <c r="AA4539" s="42">
        <f>COUNTIF(Tabla2[APELLIDOS Y NOMBRES],Tabla2[[#This Row],[APELLIDOS Y NOMBRES]])</f>
        <v>0</v>
      </c>
      <c r="AB4539" s="42">
        <f>IF(Tabla2[[#This Row],[Trabajador]]&gt;1,1/Tabla2[[#This Row],[Trabajador]],Tabla2[[#This Row],[Trabajador]])</f>
        <v>0</v>
      </c>
      <c r="AC4539" t="str">
        <f>+IFERROR(IF(Tabla2[[#This Row],[FECHA CESE/BAJA]]="","No Aplica",IF(AND(MONTH(Tabla2[[#This Row],[FECHA CESE/BAJA]])=MONTH(TODAY()-30),YEAR(Tabla2[[#This Row],[FECHA CESE/BAJA]])=YEAR(TODAY())),MONTH(TODAY()-30)&amp;"-"&amp;YEAR(TODAY()),"Borrar")),"No aplica")</f>
        <v>No Aplica</v>
      </c>
      <c r="AD4539" t="str">
        <f>+IFERROR(IF(Tabla2[[#This Row],[FECHA INICIO DE LABORES EN OBRA]]="","No Aplica",IF(AND(MONTH(Tabla2[[#This Row],[FECHA INICIO DE LABORES EN OBRA]])=MONTH(TODAY()-30),YEAR(Tabla2[[#This Row],[FECHA INICIO DE LABORES EN OBRA]])=YEAR(TODAY())),MONTH(TODAY()-30)&amp;"-"&amp;YEAR(TODAY()),"No Aplica")),"No Aplica")</f>
        <v>No Aplica</v>
      </c>
    </row>
    <row r="4540" spans="1:30" x14ac:dyDescent="0.25">
      <c r="A4540" s="13"/>
      <c r="B4540" s="15"/>
      <c r="C4540" s="15"/>
      <c r="D4540" s="15"/>
      <c r="E4540" s="15"/>
      <c r="F4540" s="39"/>
      <c r="G4540" s="15"/>
      <c r="H4540" s="15"/>
      <c r="I4540" s="15"/>
      <c r="J4540" s="15"/>
      <c r="K4540" s="15"/>
      <c r="L4540" s="40"/>
      <c r="M4540" s="39"/>
      <c r="N4540" s="41"/>
      <c r="O4540" s="39"/>
      <c r="P4540" s="40"/>
      <c r="Q4540" s="40"/>
      <c r="R4540" s="40" t="str">
        <f>IFERROR(VLOOKUP(Tabla2[[#This Row],[CONTRATISTA PRNCIPAL]],Hoja1!$L$5:$M$9,2,FALSE),"CJV")</f>
        <v>CJV</v>
      </c>
      <c r="S4540" s="40" t="str">
        <f>IF(Tabla2[[#This Row],[EMPRESA]]=Tabla2[[#This Row],[CONTRATISTA PRNCIPAL]],"Principal","Secundaria")</f>
        <v>Principal</v>
      </c>
      <c r="T4540" s="42">
        <f>IFERROR(1/COUNTIF(Tabla2[CONTRATISTA PRNCIPAL],Tabla2[[#This Row],[CONTRATISTA PRNCIPAL]]),0)</f>
        <v>0</v>
      </c>
      <c r="U4540" s="43" t="str">
        <f>IF(((TODAY()-Tabla2[[#This Row],[FECHA NACIMIENTO]])/365)&lt;18,"Corregir", IF(((TODAY()-Tabla2[[#This Row],[FECHA NACIMIENTO]])/365)&gt;80, "Corregir",ROUNDDOWN(((TODAY()-Tabla2[[#This Row],[FECHA NACIMIENTO]])/365),0)))</f>
        <v>Corregir</v>
      </c>
      <c r="V45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0" s="44" t="str">
        <f>+IF(Tabla2[[#This Row],[Edad]]="Corregir","Corregir","Ok")</f>
        <v>Corregir</v>
      </c>
      <c r="X4540" s="42" t="str">
        <f>+IFERROR(VLOOKUP(Tabla2[[#This Row],[DISTRITO SEGÚN DNI]],Hoja1!$A$2:$B$32,2,FALSE),"No")</f>
        <v>No</v>
      </c>
      <c r="Y4540" s="42" t="str">
        <f>IF(OR(LOWER(Tabla2[[#This Row],[GENERO]])="masculino", LOWER(Tabla2[[#This Row],[GENERO]])="femenino"),"OK","Corregir")</f>
        <v>Corregir</v>
      </c>
      <c r="Z4540" s="42" t="str">
        <f>+IF(Tabla2[[#This Row],[Nro. DNI / CE]]="","Corregir",IF(LEN(Tabla2[[#This Row],[Nro. DNI / CE]])&gt;=8,"OK","Corregir"))</f>
        <v>Corregir</v>
      </c>
      <c r="AA4540" s="42">
        <f>COUNTIF(Tabla2[APELLIDOS Y NOMBRES],Tabla2[[#This Row],[APELLIDOS Y NOMBRES]])</f>
        <v>0</v>
      </c>
      <c r="AB4540" s="42">
        <f>IF(Tabla2[[#This Row],[Trabajador]]&gt;1,1/Tabla2[[#This Row],[Trabajador]],Tabla2[[#This Row],[Trabajador]])</f>
        <v>0</v>
      </c>
      <c r="AC4540" t="str">
        <f>+IFERROR(IF(Tabla2[[#This Row],[FECHA CESE/BAJA]]="","No Aplica",IF(AND(MONTH(Tabla2[[#This Row],[FECHA CESE/BAJA]])=MONTH(TODAY()-30),YEAR(Tabla2[[#This Row],[FECHA CESE/BAJA]])=YEAR(TODAY())),MONTH(TODAY()-30)&amp;"-"&amp;YEAR(TODAY()),"Borrar")),"No aplica")</f>
        <v>No Aplica</v>
      </c>
      <c r="AD4540" t="str">
        <f>+IFERROR(IF(Tabla2[[#This Row],[FECHA INICIO DE LABORES EN OBRA]]="","No Aplica",IF(AND(MONTH(Tabla2[[#This Row],[FECHA INICIO DE LABORES EN OBRA]])=MONTH(TODAY()-30),YEAR(Tabla2[[#This Row],[FECHA INICIO DE LABORES EN OBRA]])=YEAR(TODAY())),MONTH(TODAY()-30)&amp;"-"&amp;YEAR(TODAY()),"No Aplica")),"No Aplica")</f>
        <v>No Aplica</v>
      </c>
    </row>
    <row r="4541" spans="1:30" x14ac:dyDescent="0.25">
      <c r="A4541" s="13"/>
      <c r="B4541" s="15"/>
      <c r="C4541" s="15"/>
      <c r="D4541" s="15"/>
      <c r="E4541" s="15"/>
      <c r="F4541" s="39"/>
      <c r="G4541" s="15"/>
      <c r="H4541" s="15"/>
      <c r="I4541" s="15"/>
      <c r="J4541" s="15"/>
      <c r="K4541" s="15"/>
      <c r="L4541" s="40"/>
      <c r="M4541" s="39"/>
      <c r="N4541" s="41"/>
      <c r="O4541" s="39"/>
      <c r="P4541" s="40"/>
      <c r="Q4541" s="40"/>
      <c r="R4541" s="40" t="str">
        <f>IFERROR(VLOOKUP(Tabla2[[#This Row],[CONTRATISTA PRNCIPAL]],Hoja1!$L$5:$M$9,2,FALSE),"CJV")</f>
        <v>CJV</v>
      </c>
      <c r="S4541" s="40" t="str">
        <f>IF(Tabla2[[#This Row],[EMPRESA]]=Tabla2[[#This Row],[CONTRATISTA PRNCIPAL]],"Principal","Secundaria")</f>
        <v>Principal</v>
      </c>
      <c r="T4541" s="42">
        <f>IFERROR(1/COUNTIF(Tabla2[CONTRATISTA PRNCIPAL],Tabla2[[#This Row],[CONTRATISTA PRNCIPAL]]),0)</f>
        <v>0</v>
      </c>
      <c r="U4541" s="43" t="str">
        <f>IF(((TODAY()-Tabla2[[#This Row],[FECHA NACIMIENTO]])/365)&lt;18,"Corregir", IF(((TODAY()-Tabla2[[#This Row],[FECHA NACIMIENTO]])/365)&gt;80, "Corregir",ROUNDDOWN(((TODAY()-Tabla2[[#This Row],[FECHA NACIMIENTO]])/365),0)))</f>
        <v>Corregir</v>
      </c>
      <c r="V45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1" s="44" t="str">
        <f>+IF(Tabla2[[#This Row],[Edad]]="Corregir","Corregir","Ok")</f>
        <v>Corregir</v>
      </c>
      <c r="X4541" s="42" t="str">
        <f>+IFERROR(VLOOKUP(Tabla2[[#This Row],[DISTRITO SEGÚN DNI]],Hoja1!$A$2:$B$32,2,FALSE),"No")</f>
        <v>No</v>
      </c>
      <c r="Y4541" s="42" t="str">
        <f>IF(OR(LOWER(Tabla2[[#This Row],[GENERO]])="masculino", LOWER(Tabla2[[#This Row],[GENERO]])="femenino"),"OK","Corregir")</f>
        <v>Corregir</v>
      </c>
      <c r="Z4541" s="42" t="str">
        <f>+IF(Tabla2[[#This Row],[Nro. DNI / CE]]="","Corregir",IF(LEN(Tabla2[[#This Row],[Nro. DNI / CE]])&gt;=8,"OK","Corregir"))</f>
        <v>Corregir</v>
      </c>
      <c r="AA4541" s="42">
        <f>COUNTIF(Tabla2[APELLIDOS Y NOMBRES],Tabla2[[#This Row],[APELLIDOS Y NOMBRES]])</f>
        <v>0</v>
      </c>
      <c r="AB4541" s="42">
        <f>IF(Tabla2[[#This Row],[Trabajador]]&gt;1,1/Tabla2[[#This Row],[Trabajador]],Tabla2[[#This Row],[Trabajador]])</f>
        <v>0</v>
      </c>
      <c r="AC4541" t="str">
        <f>+IFERROR(IF(Tabla2[[#This Row],[FECHA CESE/BAJA]]="","No Aplica",IF(AND(MONTH(Tabla2[[#This Row],[FECHA CESE/BAJA]])=MONTH(TODAY()-30),YEAR(Tabla2[[#This Row],[FECHA CESE/BAJA]])=YEAR(TODAY())),MONTH(TODAY()-30)&amp;"-"&amp;YEAR(TODAY()),"Borrar")),"No aplica")</f>
        <v>No Aplica</v>
      </c>
      <c r="AD4541" t="str">
        <f>+IFERROR(IF(Tabla2[[#This Row],[FECHA INICIO DE LABORES EN OBRA]]="","No Aplica",IF(AND(MONTH(Tabla2[[#This Row],[FECHA INICIO DE LABORES EN OBRA]])=MONTH(TODAY()-30),YEAR(Tabla2[[#This Row],[FECHA INICIO DE LABORES EN OBRA]])=YEAR(TODAY())),MONTH(TODAY()-30)&amp;"-"&amp;YEAR(TODAY()),"No Aplica")),"No Aplica")</f>
        <v>No Aplica</v>
      </c>
    </row>
    <row r="4542" spans="1:30" x14ac:dyDescent="0.25">
      <c r="A4542" s="13"/>
      <c r="B4542" s="15"/>
      <c r="C4542" s="15"/>
      <c r="D4542" s="15"/>
      <c r="E4542" s="15"/>
      <c r="F4542" s="39"/>
      <c r="G4542" s="15"/>
      <c r="H4542" s="15"/>
      <c r="I4542" s="15"/>
      <c r="J4542" s="15"/>
      <c r="K4542" s="15"/>
      <c r="L4542" s="40"/>
      <c r="M4542" s="39"/>
      <c r="N4542" s="41"/>
      <c r="O4542" s="39"/>
      <c r="P4542" s="40"/>
      <c r="Q4542" s="40"/>
      <c r="R4542" s="40" t="str">
        <f>IFERROR(VLOOKUP(Tabla2[[#This Row],[CONTRATISTA PRNCIPAL]],Hoja1!$L$5:$M$9,2,FALSE),"CJV")</f>
        <v>CJV</v>
      </c>
      <c r="S4542" s="40" t="str">
        <f>IF(Tabla2[[#This Row],[EMPRESA]]=Tabla2[[#This Row],[CONTRATISTA PRNCIPAL]],"Principal","Secundaria")</f>
        <v>Principal</v>
      </c>
      <c r="T4542" s="42">
        <f>IFERROR(1/COUNTIF(Tabla2[CONTRATISTA PRNCIPAL],Tabla2[[#This Row],[CONTRATISTA PRNCIPAL]]),0)</f>
        <v>0</v>
      </c>
      <c r="U4542" s="43" t="str">
        <f>IF(((TODAY()-Tabla2[[#This Row],[FECHA NACIMIENTO]])/365)&lt;18,"Corregir", IF(((TODAY()-Tabla2[[#This Row],[FECHA NACIMIENTO]])/365)&gt;80, "Corregir",ROUNDDOWN(((TODAY()-Tabla2[[#This Row],[FECHA NACIMIENTO]])/365),0)))</f>
        <v>Corregir</v>
      </c>
      <c r="V45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2" s="44" t="str">
        <f>+IF(Tabla2[[#This Row],[Edad]]="Corregir","Corregir","Ok")</f>
        <v>Corregir</v>
      </c>
      <c r="X4542" s="42" t="str">
        <f>+IFERROR(VLOOKUP(Tabla2[[#This Row],[DISTRITO SEGÚN DNI]],Hoja1!$A$2:$B$32,2,FALSE),"No")</f>
        <v>No</v>
      </c>
      <c r="Y4542" s="42" t="str">
        <f>IF(OR(LOWER(Tabla2[[#This Row],[GENERO]])="masculino", LOWER(Tabla2[[#This Row],[GENERO]])="femenino"),"OK","Corregir")</f>
        <v>Corregir</v>
      </c>
      <c r="Z4542" s="42" t="str">
        <f>+IF(Tabla2[[#This Row],[Nro. DNI / CE]]="","Corregir",IF(LEN(Tabla2[[#This Row],[Nro. DNI / CE]])&gt;=8,"OK","Corregir"))</f>
        <v>Corregir</v>
      </c>
      <c r="AA4542" s="42">
        <f>COUNTIF(Tabla2[APELLIDOS Y NOMBRES],Tabla2[[#This Row],[APELLIDOS Y NOMBRES]])</f>
        <v>0</v>
      </c>
      <c r="AB4542" s="42">
        <f>IF(Tabla2[[#This Row],[Trabajador]]&gt;1,1/Tabla2[[#This Row],[Trabajador]],Tabla2[[#This Row],[Trabajador]])</f>
        <v>0</v>
      </c>
      <c r="AC4542" t="str">
        <f>+IFERROR(IF(Tabla2[[#This Row],[FECHA CESE/BAJA]]="","No Aplica",IF(AND(MONTH(Tabla2[[#This Row],[FECHA CESE/BAJA]])=MONTH(TODAY()-30),YEAR(Tabla2[[#This Row],[FECHA CESE/BAJA]])=YEAR(TODAY())),MONTH(TODAY()-30)&amp;"-"&amp;YEAR(TODAY()),"Borrar")),"No aplica")</f>
        <v>No Aplica</v>
      </c>
      <c r="AD4542" t="str">
        <f>+IFERROR(IF(Tabla2[[#This Row],[FECHA INICIO DE LABORES EN OBRA]]="","No Aplica",IF(AND(MONTH(Tabla2[[#This Row],[FECHA INICIO DE LABORES EN OBRA]])=MONTH(TODAY()-30),YEAR(Tabla2[[#This Row],[FECHA INICIO DE LABORES EN OBRA]])=YEAR(TODAY())),MONTH(TODAY()-30)&amp;"-"&amp;YEAR(TODAY()),"No Aplica")),"No Aplica")</f>
        <v>No Aplica</v>
      </c>
    </row>
    <row r="4543" spans="1:30" x14ac:dyDescent="0.25">
      <c r="A4543" s="13"/>
      <c r="B4543" s="15"/>
      <c r="C4543" s="15"/>
      <c r="D4543" s="15"/>
      <c r="E4543" s="15"/>
      <c r="F4543" s="39"/>
      <c r="G4543" s="15"/>
      <c r="H4543" s="15"/>
      <c r="I4543" s="15"/>
      <c r="J4543" s="15"/>
      <c r="K4543" s="15"/>
      <c r="L4543" s="40"/>
      <c r="M4543" s="39"/>
      <c r="N4543" s="41"/>
      <c r="O4543" s="39"/>
      <c r="P4543" s="40"/>
      <c r="Q4543" s="40"/>
      <c r="R4543" s="40" t="str">
        <f>IFERROR(VLOOKUP(Tabla2[[#This Row],[CONTRATISTA PRNCIPAL]],Hoja1!$L$5:$M$9,2,FALSE),"CJV")</f>
        <v>CJV</v>
      </c>
      <c r="S4543" s="40" t="str">
        <f>IF(Tabla2[[#This Row],[EMPRESA]]=Tabla2[[#This Row],[CONTRATISTA PRNCIPAL]],"Principal","Secundaria")</f>
        <v>Principal</v>
      </c>
      <c r="T4543" s="42">
        <f>IFERROR(1/COUNTIF(Tabla2[CONTRATISTA PRNCIPAL],Tabla2[[#This Row],[CONTRATISTA PRNCIPAL]]),0)</f>
        <v>0</v>
      </c>
      <c r="U4543" s="43" t="str">
        <f>IF(((TODAY()-Tabla2[[#This Row],[FECHA NACIMIENTO]])/365)&lt;18,"Corregir", IF(((TODAY()-Tabla2[[#This Row],[FECHA NACIMIENTO]])/365)&gt;80, "Corregir",ROUNDDOWN(((TODAY()-Tabla2[[#This Row],[FECHA NACIMIENTO]])/365),0)))</f>
        <v>Corregir</v>
      </c>
      <c r="V45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3" s="44" t="str">
        <f>+IF(Tabla2[[#This Row],[Edad]]="Corregir","Corregir","Ok")</f>
        <v>Corregir</v>
      </c>
      <c r="X4543" s="42" t="str">
        <f>+IFERROR(VLOOKUP(Tabla2[[#This Row],[DISTRITO SEGÚN DNI]],Hoja1!$A$2:$B$32,2,FALSE),"No")</f>
        <v>No</v>
      </c>
      <c r="Y4543" s="42" t="str">
        <f>IF(OR(LOWER(Tabla2[[#This Row],[GENERO]])="masculino", LOWER(Tabla2[[#This Row],[GENERO]])="femenino"),"OK","Corregir")</f>
        <v>Corregir</v>
      </c>
      <c r="Z4543" s="42" t="str">
        <f>+IF(Tabla2[[#This Row],[Nro. DNI / CE]]="","Corregir",IF(LEN(Tabla2[[#This Row],[Nro. DNI / CE]])&gt;=8,"OK","Corregir"))</f>
        <v>Corregir</v>
      </c>
      <c r="AA4543" s="42">
        <f>COUNTIF(Tabla2[APELLIDOS Y NOMBRES],Tabla2[[#This Row],[APELLIDOS Y NOMBRES]])</f>
        <v>0</v>
      </c>
      <c r="AB4543" s="42">
        <f>IF(Tabla2[[#This Row],[Trabajador]]&gt;1,1/Tabla2[[#This Row],[Trabajador]],Tabla2[[#This Row],[Trabajador]])</f>
        <v>0</v>
      </c>
      <c r="AC4543" t="str">
        <f>+IFERROR(IF(Tabla2[[#This Row],[FECHA CESE/BAJA]]="","No Aplica",IF(AND(MONTH(Tabla2[[#This Row],[FECHA CESE/BAJA]])=MONTH(TODAY()-30),YEAR(Tabla2[[#This Row],[FECHA CESE/BAJA]])=YEAR(TODAY())),MONTH(TODAY()-30)&amp;"-"&amp;YEAR(TODAY()),"Borrar")),"No aplica")</f>
        <v>No Aplica</v>
      </c>
      <c r="AD4543" t="str">
        <f>+IFERROR(IF(Tabla2[[#This Row],[FECHA INICIO DE LABORES EN OBRA]]="","No Aplica",IF(AND(MONTH(Tabla2[[#This Row],[FECHA INICIO DE LABORES EN OBRA]])=MONTH(TODAY()-30),YEAR(Tabla2[[#This Row],[FECHA INICIO DE LABORES EN OBRA]])=YEAR(TODAY())),MONTH(TODAY()-30)&amp;"-"&amp;YEAR(TODAY()),"No Aplica")),"No Aplica")</f>
        <v>No Aplica</v>
      </c>
    </row>
    <row r="4544" spans="1:30" x14ac:dyDescent="0.25">
      <c r="A4544" s="13"/>
      <c r="B4544" s="15"/>
      <c r="C4544" s="15"/>
      <c r="D4544" s="15"/>
      <c r="E4544" s="15"/>
      <c r="F4544" s="39"/>
      <c r="G4544" s="15"/>
      <c r="H4544" s="15"/>
      <c r="I4544" s="15"/>
      <c r="J4544" s="15"/>
      <c r="K4544" s="15"/>
      <c r="L4544" s="40"/>
      <c r="M4544" s="39"/>
      <c r="N4544" s="41"/>
      <c r="O4544" s="39"/>
      <c r="P4544" s="40"/>
      <c r="Q4544" s="40"/>
      <c r="R4544" s="40" t="str">
        <f>IFERROR(VLOOKUP(Tabla2[[#This Row],[CONTRATISTA PRNCIPAL]],Hoja1!$L$5:$M$9,2,FALSE),"CJV")</f>
        <v>CJV</v>
      </c>
      <c r="S4544" s="40" t="str">
        <f>IF(Tabla2[[#This Row],[EMPRESA]]=Tabla2[[#This Row],[CONTRATISTA PRNCIPAL]],"Principal","Secundaria")</f>
        <v>Principal</v>
      </c>
      <c r="T4544" s="42">
        <f>IFERROR(1/COUNTIF(Tabla2[CONTRATISTA PRNCIPAL],Tabla2[[#This Row],[CONTRATISTA PRNCIPAL]]),0)</f>
        <v>0</v>
      </c>
      <c r="U4544" s="43" t="str">
        <f>IF(((TODAY()-Tabla2[[#This Row],[FECHA NACIMIENTO]])/365)&lt;18,"Corregir", IF(((TODAY()-Tabla2[[#This Row],[FECHA NACIMIENTO]])/365)&gt;80, "Corregir",ROUNDDOWN(((TODAY()-Tabla2[[#This Row],[FECHA NACIMIENTO]])/365),0)))</f>
        <v>Corregir</v>
      </c>
      <c r="V45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4" s="44" t="str">
        <f>+IF(Tabla2[[#This Row],[Edad]]="Corregir","Corregir","Ok")</f>
        <v>Corregir</v>
      </c>
      <c r="X4544" s="42" t="str">
        <f>+IFERROR(VLOOKUP(Tabla2[[#This Row],[DISTRITO SEGÚN DNI]],Hoja1!$A$2:$B$32,2,FALSE),"No")</f>
        <v>No</v>
      </c>
      <c r="Y4544" s="42" t="str">
        <f>IF(OR(LOWER(Tabla2[[#This Row],[GENERO]])="masculino", LOWER(Tabla2[[#This Row],[GENERO]])="femenino"),"OK","Corregir")</f>
        <v>Corregir</v>
      </c>
      <c r="Z4544" s="42" t="str">
        <f>+IF(Tabla2[[#This Row],[Nro. DNI / CE]]="","Corregir",IF(LEN(Tabla2[[#This Row],[Nro. DNI / CE]])&gt;=8,"OK","Corregir"))</f>
        <v>Corregir</v>
      </c>
      <c r="AA4544" s="42">
        <f>COUNTIF(Tabla2[APELLIDOS Y NOMBRES],Tabla2[[#This Row],[APELLIDOS Y NOMBRES]])</f>
        <v>0</v>
      </c>
      <c r="AB4544" s="42">
        <f>IF(Tabla2[[#This Row],[Trabajador]]&gt;1,1/Tabla2[[#This Row],[Trabajador]],Tabla2[[#This Row],[Trabajador]])</f>
        <v>0</v>
      </c>
      <c r="AC4544" t="str">
        <f>+IFERROR(IF(Tabla2[[#This Row],[FECHA CESE/BAJA]]="","No Aplica",IF(AND(MONTH(Tabla2[[#This Row],[FECHA CESE/BAJA]])=MONTH(TODAY()-30),YEAR(Tabla2[[#This Row],[FECHA CESE/BAJA]])=YEAR(TODAY())),MONTH(TODAY()-30)&amp;"-"&amp;YEAR(TODAY()),"Borrar")),"No aplica")</f>
        <v>No Aplica</v>
      </c>
      <c r="AD4544" t="str">
        <f>+IFERROR(IF(Tabla2[[#This Row],[FECHA INICIO DE LABORES EN OBRA]]="","No Aplica",IF(AND(MONTH(Tabla2[[#This Row],[FECHA INICIO DE LABORES EN OBRA]])=MONTH(TODAY()-30),YEAR(Tabla2[[#This Row],[FECHA INICIO DE LABORES EN OBRA]])=YEAR(TODAY())),MONTH(TODAY()-30)&amp;"-"&amp;YEAR(TODAY()),"No Aplica")),"No Aplica")</f>
        <v>No Aplica</v>
      </c>
    </row>
    <row r="4545" spans="1:30" x14ac:dyDescent="0.25">
      <c r="A4545" s="13"/>
      <c r="B4545" s="15"/>
      <c r="C4545" s="15"/>
      <c r="D4545" s="15"/>
      <c r="E4545" s="15"/>
      <c r="F4545" s="39"/>
      <c r="G4545" s="15"/>
      <c r="H4545" s="15"/>
      <c r="I4545" s="15"/>
      <c r="J4545" s="15"/>
      <c r="K4545" s="15"/>
      <c r="L4545" s="40"/>
      <c r="M4545" s="39"/>
      <c r="N4545" s="41"/>
      <c r="O4545" s="39"/>
      <c r="P4545" s="40"/>
      <c r="Q4545" s="40"/>
      <c r="R4545" s="40" t="str">
        <f>IFERROR(VLOOKUP(Tabla2[[#This Row],[CONTRATISTA PRNCIPAL]],Hoja1!$L$5:$M$9,2,FALSE),"CJV")</f>
        <v>CJV</v>
      </c>
      <c r="S4545" s="40" t="str">
        <f>IF(Tabla2[[#This Row],[EMPRESA]]=Tabla2[[#This Row],[CONTRATISTA PRNCIPAL]],"Principal","Secundaria")</f>
        <v>Principal</v>
      </c>
      <c r="T4545" s="42">
        <f>IFERROR(1/COUNTIF(Tabla2[CONTRATISTA PRNCIPAL],Tabla2[[#This Row],[CONTRATISTA PRNCIPAL]]),0)</f>
        <v>0</v>
      </c>
      <c r="U4545" s="43" t="str">
        <f>IF(((TODAY()-Tabla2[[#This Row],[FECHA NACIMIENTO]])/365)&lt;18,"Corregir", IF(((TODAY()-Tabla2[[#This Row],[FECHA NACIMIENTO]])/365)&gt;80, "Corregir",ROUNDDOWN(((TODAY()-Tabla2[[#This Row],[FECHA NACIMIENTO]])/365),0)))</f>
        <v>Corregir</v>
      </c>
      <c r="V45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5" s="44" t="str">
        <f>+IF(Tabla2[[#This Row],[Edad]]="Corregir","Corregir","Ok")</f>
        <v>Corregir</v>
      </c>
      <c r="X4545" s="42" t="str">
        <f>+IFERROR(VLOOKUP(Tabla2[[#This Row],[DISTRITO SEGÚN DNI]],Hoja1!$A$2:$B$32,2,FALSE),"No")</f>
        <v>No</v>
      </c>
      <c r="Y4545" s="42" t="str">
        <f>IF(OR(LOWER(Tabla2[[#This Row],[GENERO]])="masculino", LOWER(Tabla2[[#This Row],[GENERO]])="femenino"),"OK","Corregir")</f>
        <v>Corregir</v>
      </c>
      <c r="Z4545" s="42" t="str">
        <f>+IF(Tabla2[[#This Row],[Nro. DNI / CE]]="","Corregir",IF(LEN(Tabla2[[#This Row],[Nro. DNI / CE]])&gt;=8,"OK","Corregir"))</f>
        <v>Corregir</v>
      </c>
      <c r="AA4545" s="42">
        <f>COUNTIF(Tabla2[APELLIDOS Y NOMBRES],Tabla2[[#This Row],[APELLIDOS Y NOMBRES]])</f>
        <v>0</v>
      </c>
      <c r="AB4545" s="42">
        <f>IF(Tabla2[[#This Row],[Trabajador]]&gt;1,1/Tabla2[[#This Row],[Trabajador]],Tabla2[[#This Row],[Trabajador]])</f>
        <v>0</v>
      </c>
      <c r="AC4545" t="str">
        <f>+IFERROR(IF(Tabla2[[#This Row],[FECHA CESE/BAJA]]="","No Aplica",IF(AND(MONTH(Tabla2[[#This Row],[FECHA CESE/BAJA]])=MONTH(TODAY()-30),YEAR(Tabla2[[#This Row],[FECHA CESE/BAJA]])=YEAR(TODAY())),MONTH(TODAY()-30)&amp;"-"&amp;YEAR(TODAY()),"Borrar")),"No aplica")</f>
        <v>No Aplica</v>
      </c>
      <c r="AD4545" t="str">
        <f>+IFERROR(IF(Tabla2[[#This Row],[FECHA INICIO DE LABORES EN OBRA]]="","No Aplica",IF(AND(MONTH(Tabla2[[#This Row],[FECHA INICIO DE LABORES EN OBRA]])=MONTH(TODAY()-30),YEAR(Tabla2[[#This Row],[FECHA INICIO DE LABORES EN OBRA]])=YEAR(TODAY())),MONTH(TODAY()-30)&amp;"-"&amp;YEAR(TODAY()),"No Aplica")),"No Aplica")</f>
        <v>No Aplica</v>
      </c>
    </row>
    <row r="4546" spans="1:30" x14ac:dyDescent="0.25">
      <c r="A4546" s="13"/>
      <c r="B4546" s="15"/>
      <c r="C4546" s="15"/>
      <c r="D4546" s="15"/>
      <c r="E4546" s="15"/>
      <c r="F4546" s="39"/>
      <c r="G4546" s="15"/>
      <c r="H4546" s="15"/>
      <c r="I4546" s="15"/>
      <c r="J4546" s="15"/>
      <c r="K4546" s="15"/>
      <c r="L4546" s="40"/>
      <c r="M4546" s="39"/>
      <c r="N4546" s="41"/>
      <c r="O4546" s="39"/>
      <c r="P4546" s="40"/>
      <c r="Q4546" s="40"/>
      <c r="R4546" s="40" t="str">
        <f>IFERROR(VLOOKUP(Tabla2[[#This Row],[CONTRATISTA PRNCIPAL]],Hoja1!$L$5:$M$9,2,FALSE),"CJV")</f>
        <v>CJV</v>
      </c>
      <c r="S4546" s="40" t="str">
        <f>IF(Tabla2[[#This Row],[EMPRESA]]=Tabla2[[#This Row],[CONTRATISTA PRNCIPAL]],"Principal","Secundaria")</f>
        <v>Principal</v>
      </c>
      <c r="T4546" s="42">
        <f>IFERROR(1/COUNTIF(Tabla2[CONTRATISTA PRNCIPAL],Tabla2[[#This Row],[CONTRATISTA PRNCIPAL]]),0)</f>
        <v>0</v>
      </c>
      <c r="U4546" s="43" t="str">
        <f>IF(((TODAY()-Tabla2[[#This Row],[FECHA NACIMIENTO]])/365)&lt;18,"Corregir", IF(((TODAY()-Tabla2[[#This Row],[FECHA NACIMIENTO]])/365)&gt;80, "Corregir",ROUNDDOWN(((TODAY()-Tabla2[[#This Row],[FECHA NACIMIENTO]])/365),0)))</f>
        <v>Corregir</v>
      </c>
      <c r="V45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6" s="44" t="str">
        <f>+IF(Tabla2[[#This Row],[Edad]]="Corregir","Corregir","Ok")</f>
        <v>Corregir</v>
      </c>
      <c r="X4546" s="42" t="str">
        <f>+IFERROR(VLOOKUP(Tabla2[[#This Row],[DISTRITO SEGÚN DNI]],Hoja1!$A$2:$B$32,2,FALSE),"No")</f>
        <v>No</v>
      </c>
      <c r="Y4546" s="42" t="str">
        <f>IF(OR(LOWER(Tabla2[[#This Row],[GENERO]])="masculino", LOWER(Tabla2[[#This Row],[GENERO]])="femenino"),"OK","Corregir")</f>
        <v>Corregir</v>
      </c>
      <c r="Z4546" s="42" t="str">
        <f>+IF(Tabla2[[#This Row],[Nro. DNI / CE]]="","Corregir",IF(LEN(Tabla2[[#This Row],[Nro. DNI / CE]])&gt;=8,"OK","Corregir"))</f>
        <v>Corregir</v>
      </c>
      <c r="AA4546" s="42">
        <f>COUNTIF(Tabla2[APELLIDOS Y NOMBRES],Tabla2[[#This Row],[APELLIDOS Y NOMBRES]])</f>
        <v>0</v>
      </c>
      <c r="AB4546" s="42">
        <f>IF(Tabla2[[#This Row],[Trabajador]]&gt;1,1/Tabla2[[#This Row],[Trabajador]],Tabla2[[#This Row],[Trabajador]])</f>
        <v>0</v>
      </c>
      <c r="AC4546" t="str">
        <f>+IFERROR(IF(Tabla2[[#This Row],[FECHA CESE/BAJA]]="","No Aplica",IF(AND(MONTH(Tabla2[[#This Row],[FECHA CESE/BAJA]])=MONTH(TODAY()-30),YEAR(Tabla2[[#This Row],[FECHA CESE/BAJA]])=YEAR(TODAY())),MONTH(TODAY()-30)&amp;"-"&amp;YEAR(TODAY()),"Borrar")),"No aplica")</f>
        <v>No Aplica</v>
      </c>
      <c r="AD4546" t="str">
        <f>+IFERROR(IF(Tabla2[[#This Row],[FECHA INICIO DE LABORES EN OBRA]]="","No Aplica",IF(AND(MONTH(Tabla2[[#This Row],[FECHA INICIO DE LABORES EN OBRA]])=MONTH(TODAY()-30),YEAR(Tabla2[[#This Row],[FECHA INICIO DE LABORES EN OBRA]])=YEAR(TODAY())),MONTH(TODAY()-30)&amp;"-"&amp;YEAR(TODAY()),"No Aplica")),"No Aplica")</f>
        <v>No Aplica</v>
      </c>
    </row>
    <row r="4547" spans="1:30" x14ac:dyDescent="0.25">
      <c r="A4547" s="13"/>
      <c r="B4547" s="15"/>
      <c r="C4547" s="15"/>
      <c r="D4547" s="15"/>
      <c r="E4547" s="15"/>
      <c r="F4547" s="39"/>
      <c r="G4547" s="15"/>
      <c r="H4547" s="15"/>
      <c r="I4547" s="15"/>
      <c r="J4547" s="15"/>
      <c r="K4547" s="15"/>
      <c r="L4547" s="40"/>
      <c r="M4547" s="39"/>
      <c r="N4547" s="41"/>
      <c r="O4547" s="39"/>
      <c r="P4547" s="40"/>
      <c r="Q4547" s="40"/>
      <c r="R4547" s="40" t="str">
        <f>IFERROR(VLOOKUP(Tabla2[[#This Row],[CONTRATISTA PRNCIPAL]],Hoja1!$L$5:$M$9,2,FALSE),"CJV")</f>
        <v>CJV</v>
      </c>
      <c r="S4547" s="40" t="str">
        <f>IF(Tabla2[[#This Row],[EMPRESA]]=Tabla2[[#This Row],[CONTRATISTA PRNCIPAL]],"Principal","Secundaria")</f>
        <v>Principal</v>
      </c>
      <c r="T4547" s="42">
        <f>IFERROR(1/COUNTIF(Tabla2[CONTRATISTA PRNCIPAL],Tabla2[[#This Row],[CONTRATISTA PRNCIPAL]]),0)</f>
        <v>0</v>
      </c>
      <c r="U4547" s="43" t="str">
        <f>IF(((TODAY()-Tabla2[[#This Row],[FECHA NACIMIENTO]])/365)&lt;18,"Corregir", IF(((TODAY()-Tabla2[[#This Row],[FECHA NACIMIENTO]])/365)&gt;80, "Corregir",ROUNDDOWN(((TODAY()-Tabla2[[#This Row],[FECHA NACIMIENTO]])/365),0)))</f>
        <v>Corregir</v>
      </c>
      <c r="V45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7" s="44" t="str">
        <f>+IF(Tabla2[[#This Row],[Edad]]="Corregir","Corregir","Ok")</f>
        <v>Corregir</v>
      </c>
      <c r="X4547" s="42" t="str">
        <f>+IFERROR(VLOOKUP(Tabla2[[#This Row],[DISTRITO SEGÚN DNI]],Hoja1!$A$2:$B$32,2,FALSE),"No")</f>
        <v>No</v>
      </c>
      <c r="Y4547" s="42" t="str">
        <f>IF(OR(LOWER(Tabla2[[#This Row],[GENERO]])="masculino", LOWER(Tabla2[[#This Row],[GENERO]])="femenino"),"OK","Corregir")</f>
        <v>Corregir</v>
      </c>
      <c r="Z4547" s="42" t="str">
        <f>+IF(Tabla2[[#This Row],[Nro. DNI / CE]]="","Corregir",IF(LEN(Tabla2[[#This Row],[Nro. DNI / CE]])&gt;=8,"OK","Corregir"))</f>
        <v>Corregir</v>
      </c>
      <c r="AA4547" s="42">
        <f>COUNTIF(Tabla2[APELLIDOS Y NOMBRES],Tabla2[[#This Row],[APELLIDOS Y NOMBRES]])</f>
        <v>0</v>
      </c>
      <c r="AB4547" s="42">
        <f>IF(Tabla2[[#This Row],[Trabajador]]&gt;1,1/Tabla2[[#This Row],[Trabajador]],Tabla2[[#This Row],[Trabajador]])</f>
        <v>0</v>
      </c>
      <c r="AC4547" t="str">
        <f>+IFERROR(IF(Tabla2[[#This Row],[FECHA CESE/BAJA]]="","No Aplica",IF(AND(MONTH(Tabla2[[#This Row],[FECHA CESE/BAJA]])=MONTH(TODAY()-30),YEAR(Tabla2[[#This Row],[FECHA CESE/BAJA]])=YEAR(TODAY())),MONTH(TODAY()-30)&amp;"-"&amp;YEAR(TODAY()),"Borrar")),"No aplica")</f>
        <v>No Aplica</v>
      </c>
      <c r="AD4547" t="str">
        <f>+IFERROR(IF(Tabla2[[#This Row],[FECHA INICIO DE LABORES EN OBRA]]="","No Aplica",IF(AND(MONTH(Tabla2[[#This Row],[FECHA INICIO DE LABORES EN OBRA]])=MONTH(TODAY()-30),YEAR(Tabla2[[#This Row],[FECHA INICIO DE LABORES EN OBRA]])=YEAR(TODAY())),MONTH(TODAY()-30)&amp;"-"&amp;YEAR(TODAY()),"No Aplica")),"No Aplica")</f>
        <v>No Aplica</v>
      </c>
    </row>
    <row r="4548" spans="1:30" x14ac:dyDescent="0.25">
      <c r="A4548" s="13"/>
      <c r="B4548" s="15"/>
      <c r="C4548" s="15"/>
      <c r="D4548" s="15"/>
      <c r="E4548" s="15"/>
      <c r="F4548" s="39"/>
      <c r="G4548" s="15"/>
      <c r="H4548" s="15"/>
      <c r="I4548" s="15"/>
      <c r="J4548" s="15"/>
      <c r="K4548" s="15"/>
      <c r="L4548" s="40"/>
      <c r="M4548" s="39"/>
      <c r="N4548" s="41"/>
      <c r="O4548" s="39"/>
      <c r="P4548" s="40"/>
      <c r="Q4548" s="40"/>
      <c r="R4548" s="40" t="str">
        <f>IFERROR(VLOOKUP(Tabla2[[#This Row],[CONTRATISTA PRNCIPAL]],Hoja1!$L$5:$M$9,2,FALSE),"CJV")</f>
        <v>CJV</v>
      </c>
      <c r="S4548" s="40" t="str">
        <f>IF(Tabla2[[#This Row],[EMPRESA]]=Tabla2[[#This Row],[CONTRATISTA PRNCIPAL]],"Principal","Secundaria")</f>
        <v>Principal</v>
      </c>
      <c r="T4548" s="42">
        <f>IFERROR(1/COUNTIF(Tabla2[CONTRATISTA PRNCIPAL],Tabla2[[#This Row],[CONTRATISTA PRNCIPAL]]),0)</f>
        <v>0</v>
      </c>
      <c r="U4548" s="43" t="str">
        <f>IF(((TODAY()-Tabla2[[#This Row],[FECHA NACIMIENTO]])/365)&lt;18,"Corregir", IF(((TODAY()-Tabla2[[#This Row],[FECHA NACIMIENTO]])/365)&gt;80, "Corregir",ROUNDDOWN(((TODAY()-Tabla2[[#This Row],[FECHA NACIMIENTO]])/365),0)))</f>
        <v>Corregir</v>
      </c>
      <c r="V45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8" s="44" t="str">
        <f>+IF(Tabla2[[#This Row],[Edad]]="Corregir","Corregir","Ok")</f>
        <v>Corregir</v>
      </c>
      <c r="X4548" s="42" t="str">
        <f>+IFERROR(VLOOKUP(Tabla2[[#This Row],[DISTRITO SEGÚN DNI]],Hoja1!$A$2:$B$32,2,FALSE),"No")</f>
        <v>No</v>
      </c>
      <c r="Y4548" s="42" t="str">
        <f>IF(OR(LOWER(Tabla2[[#This Row],[GENERO]])="masculino", LOWER(Tabla2[[#This Row],[GENERO]])="femenino"),"OK","Corregir")</f>
        <v>Corregir</v>
      </c>
      <c r="Z4548" s="42" t="str">
        <f>+IF(Tabla2[[#This Row],[Nro. DNI / CE]]="","Corregir",IF(LEN(Tabla2[[#This Row],[Nro. DNI / CE]])&gt;=8,"OK","Corregir"))</f>
        <v>Corregir</v>
      </c>
      <c r="AA4548" s="42">
        <f>COUNTIF(Tabla2[APELLIDOS Y NOMBRES],Tabla2[[#This Row],[APELLIDOS Y NOMBRES]])</f>
        <v>0</v>
      </c>
      <c r="AB4548" s="42">
        <f>IF(Tabla2[[#This Row],[Trabajador]]&gt;1,1/Tabla2[[#This Row],[Trabajador]],Tabla2[[#This Row],[Trabajador]])</f>
        <v>0</v>
      </c>
      <c r="AC4548" t="str">
        <f>+IFERROR(IF(Tabla2[[#This Row],[FECHA CESE/BAJA]]="","No Aplica",IF(AND(MONTH(Tabla2[[#This Row],[FECHA CESE/BAJA]])=MONTH(TODAY()-30),YEAR(Tabla2[[#This Row],[FECHA CESE/BAJA]])=YEAR(TODAY())),MONTH(TODAY()-30)&amp;"-"&amp;YEAR(TODAY()),"Borrar")),"No aplica")</f>
        <v>No Aplica</v>
      </c>
      <c r="AD4548" t="str">
        <f>+IFERROR(IF(Tabla2[[#This Row],[FECHA INICIO DE LABORES EN OBRA]]="","No Aplica",IF(AND(MONTH(Tabla2[[#This Row],[FECHA INICIO DE LABORES EN OBRA]])=MONTH(TODAY()-30),YEAR(Tabla2[[#This Row],[FECHA INICIO DE LABORES EN OBRA]])=YEAR(TODAY())),MONTH(TODAY()-30)&amp;"-"&amp;YEAR(TODAY()),"No Aplica")),"No Aplica")</f>
        <v>No Aplica</v>
      </c>
    </row>
    <row r="4549" spans="1:30" x14ac:dyDescent="0.25">
      <c r="A4549" s="13"/>
      <c r="B4549" s="15"/>
      <c r="C4549" s="15"/>
      <c r="D4549" s="15"/>
      <c r="E4549" s="15"/>
      <c r="F4549" s="39"/>
      <c r="G4549" s="15"/>
      <c r="H4549" s="15"/>
      <c r="I4549" s="15"/>
      <c r="J4549" s="15"/>
      <c r="K4549" s="15"/>
      <c r="L4549" s="40"/>
      <c r="M4549" s="39"/>
      <c r="N4549" s="41"/>
      <c r="O4549" s="39"/>
      <c r="P4549" s="40"/>
      <c r="Q4549" s="40"/>
      <c r="R4549" s="40" t="str">
        <f>IFERROR(VLOOKUP(Tabla2[[#This Row],[CONTRATISTA PRNCIPAL]],Hoja1!$L$5:$M$9,2,FALSE),"CJV")</f>
        <v>CJV</v>
      </c>
      <c r="S4549" s="40" t="str">
        <f>IF(Tabla2[[#This Row],[EMPRESA]]=Tabla2[[#This Row],[CONTRATISTA PRNCIPAL]],"Principal","Secundaria")</f>
        <v>Principal</v>
      </c>
      <c r="T4549" s="42">
        <f>IFERROR(1/COUNTIF(Tabla2[CONTRATISTA PRNCIPAL],Tabla2[[#This Row],[CONTRATISTA PRNCIPAL]]),0)</f>
        <v>0</v>
      </c>
      <c r="U4549" s="43" t="str">
        <f>IF(((TODAY()-Tabla2[[#This Row],[FECHA NACIMIENTO]])/365)&lt;18,"Corregir", IF(((TODAY()-Tabla2[[#This Row],[FECHA NACIMIENTO]])/365)&gt;80, "Corregir",ROUNDDOWN(((TODAY()-Tabla2[[#This Row],[FECHA NACIMIENTO]])/365),0)))</f>
        <v>Corregir</v>
      </c>
      <c r="V45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49" s="44" t="str">
        <f>+IF(Tabla2[[#This Row],[Edad]]="Corregir","Corregir","Ok")</f>
        <v>Corregir</v>
      </c>
      <c r="X4549" s="42" t="str">
        <f>+IFERROR(VLOOKUP(Tabla2[[#This Row],[DISTRITO SEGÚN DNI]],Hoja1!$A$2:$B$32,2,FALSE),"No")</f>
        <v>No</v>
      </c>
      <c r="Y4549" s="42" t="str">
        <f>IF(OR(LOWER(Tabla2[[#This Row],[GENERO]])="masculino", LOWER(Tabla2[[#This Row],[GENERO]])="femenino"),"OK","Corregir")</f>
        <v>Corregir</v>
      </c>
      <c r="Z4549" s="42" t="str">
        <f>+IF(Tabla2[[#This Row],[Nro. DNI / CE]]="","Corregir",IF(LEN(Tabla2[[#This Row],[Nro. DNI / CE]])&gt;=8,"OK","Corregir"))</f>
        <v>Corregir</v>
      </c>
      <c r="AA4549" s="42">
        <f>COUNTIF(Tabla2[APELLIDOS Y NOMBRES],Tabla2[[#This Row],[APELLIDOS Y NOMBRES]])</f>
        <v>0</v>
      </c>
      <c r="AB4549" s="42">
        <f>IF(Tabla2[[#This Row],[Trabajador]]&gt;1,1/Tabla2[[#This Row],[Trabajador]],Tabla2[[#This Row],[Trabajador]])</f>
        <v>0</v>
      </c>
      <c r="AC4549" t="str">
        <f>+IFERROR(IF(Tabla2[[#This Row],[FECHA CESE/BAJA]]="","No Aplica",IF(AND(MONTH(Tabla2[[#This Row],[FECHA CESE/BAJA]])=MONTH(TODAY()-30),YEAR(Tabla2[[#This Row],[FECHA CESE/BAJA]])=YEAR(TODAY())),MONTH(TODAY()-30)&amp;"-"&amp;YEAR(TODAY()),"Borrar")),"No aplica")</f>
        <v>No Aplica</v>
      </c>
      <c r="AD4549" t="str">
        <f>+IFERROR(IF(Tabla2[[#This Row],[FECHA INICIO DE LABORES EN OBRA]]="","No Aplica",IF(AND(MONTH(Tabla2[[#This Row],[FECHA INICIO DE LABORES EN OBRA]])=MONTH(TODAY()-30),YEAR(Tabla2[[#This Row],[FECHA INICIO DE LABORES EN OBRA]])=YEAR(TODAY())),MONTH(TODAY()-30)&amp;"-"&amp;YEAR(TODAY()),"No Aplica")),"No Aplica")</f>
        <v>No Aplica</v>
      </c>
    </row>
    <row r="4550" spans="1:30" x14ac:dyDescent="0.25">
      <c r="A4550" s="13"/>
      <c r="B4550" s="15"/>
      <c r="C4550" s="15"/>
      <c r="D4550" s="15"/>
      <c r="E4550" s="15"/>
      <c r="F4550" s="39"/>
      <c r="G4550" s="15"/>
      <c r="H4550" s="15"/>
      <c r="I4550" s="15"/>
      <c r="J4550" s="15"/>
      <c r="K4550" s="15"/>
      <c r="L4550" s="40"/>
      <c r="M4550" s="39"/>
      <c r="N4550" s="41"/>
      <c r="O4550" s="39"/>
      <c r="P4550" s="40"/>
      <c r="Q4550" s="40"/>
      <c r="R4550" s="40" t="str">
        <f>IFERROR(VLOOKUP(Tabla2[[#This Row],[CONTRATISTA PRNCIPAL]],Hoja1!$L$5:$M$9,2,FALSE),"CJV")</f>
        <v>CJV</v>
      </c>
      <c r="S4550" s="40" t="str">
        <f>IF(Tabla2[[#This Row],[EMPRESA]]=Tabla2[[#This Row],[CONTRATISTA PRNCIPAL]],"Principal","Secundaria")</f>
        <v>Principal</v>
      </c>
      <c r="T4550" s="42">
        <f>IFERROR(1/COUNTIF(Tabla2[CONTRATISTA PRNCIPAL],Tabla2[[#This Row],[CONTRATISTA PRNCIPAL]]),0)</f>
        <v>0</v>
      </c>
      <c r="U4550" s="43" t="str">
        <f>IF(((TODAY()-Tabla2[[#This Row],[FECHA NACIMIENTO]])/365)&lt;18,"Corregir", IF(((TODAY()-Tabla2[[#This Row],[FECHA NACIMIENTO]])/365)&gt;80, "Corregir",ROUNDDOWN(((TODAY()-Tabla2[[#This Row],[FECHA NACIMIENTO]])/365),0)))</f>
        <v>Corregir</v>
      </c>
      <c r="V45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0" s="44" t="str">
        <f>+IF(Tabla2[[#This Row],[Edad]]="Corregir","Corregir","Ok")</f>
        <v>Corregir</v>
      </c>
      <c r="X4550" s="42" t="str">
        <f>+IFERROR(VLOOKUP(Tabla2[[#This Row],[DISTRITO SEGÚN DNI]],Hoja1!$A$2:$B$32,2,FALSE),"No")</f>
        <v>No</v>
      </c>
      <c r="Y4550" s="42" t="str">
        <f>IF(OR(LOWER(Tabla2[[#This Row],[GENERO]])="masculino", LOWER(Tabla2[[#This Row],[GENERO]])="femenino"),"OK","Corregir")</f>
        <v>Corregir</v>
      </c>
      <c r="Z4550" s="42" t="str">
        <f>+IF(Tabla2[[#This Row],[Nro. DNI / CE]]="","Corregir",IF(LEN(Tabla2[[#This Row],[Nro. DNI / CE]])&gt;=8,"OK","Corregir"))</f>
        <v>Corregir</v>
      </c>
      <c r="AA4550" s="42">
        <f>COUNTIF(Tabla2[APELLIDOS Y NOMBRES],Tabla2[[#This Row],[APELLIDOS Y NOMBRES]])</f>
        <v>0</v>
      </c>
      <c r="AB4550" s="42">
        <f>IF(Tabla2[[#This Row],[Trabajador]]&gt;1,1/Tabla2[[#This Row],[Trabajador]],Tabla2[[#This Row],[Trabajador]])</f>
        <v>0</v>
      </c>
      <c r="AC4550" t="str">
        <f>+IFERROR(IF(Tabla2[[#This Row],[FECHA CESE/BAJA]]="","No Aplica",IF(AND(MONTH(Tabla2[[#This Row],[FECHA CESE/BAJA]])=MONTH(TODAY()-30),YEAR(Tabla2[[#This Row],[FECHA CESE/BAJA]])=YEAR(TODAY())),MONTH(TODAY()-30)&amp;"-"&amp;YEAR(TODAY()),"Borrar")),"No aplica")</f>
        <v>No Aplica</v>
      </c>
      <c r="AD4550" t="str">
        <f>+IFERROR(IF(Tabla2[[#This Row],[FECHA INICIO DE LABORES EN OBRA]]="","No Aplica",IF(AND(MONTH(Tabla2[[#This Row],[FECHA INICIO DE LABORES EN OBRA]])=MONTH(TODAY()-30),YEAR(Tabla2[[#This Row],[FECHA INICIO DE LABORES EN OBRA]])=YEAR(TODAY())),MONTH(TODAY()-30)&amp;"-"&amp;YEAR(TODAY()),"No Aplica")),"No Aplica")</f>
        <v>No Aplica</v>
      </c>
    </row>
    <row r="4551" spans="1:30" x14ac:dyDescent="0.25">
      <c r="A4551" s="13"/>
      <c r="B4551" s="15"/>
      <c r="C4551" s="15"/>
      <c r="D4551" s="15"/>
      <c r="E4551" s="15"/>
      <c r="F4551" s="39"/>
      <c r="G4551" s="15"/>
      <c r="H4551" s="15"/>
      <c r="I4551" s="15"/>
      <c r="J4551" s="15"/>
      <c r="K4551" s="15"/>
      <c r="L4551" s="40"/>
      <c r="M4551" s="39"/>
      <c r="N4551" s="41"/>
      <c r="O4551" s="39"/>
      <c r="P4551" s="40"/>
      <c r="Q4551" s="40"/>
      <c r="R4551" s="40" t="str">
        <f>IFERROR(VLOOKUP(Tabla2[[#This Row],[CONTRATISTA PRNCIPAL]],Hoja1!$L$5:$M$9,2,FALSE),"CJV")</f>
        <v>CJV</v>
      </c>
      <c r="S4551" s="40" t="str">
        <f>IF(Tabla2[[#This Row],[EMPRESA]]=Tabla2[[#This Row],[CONTRATISTA PRNCIPAL]],"Principal","Secundaria")</f>
        <v>Principal</v>
      </c>
      <c r="T4551" s="42">
        <f>IFERROR(1/COUNTIF(Tabla2[CONTRATISTA PRNCIPAL],Tabla2[[#This Row],[CONTRATISTA PRNCIPAL]]),0)</f>
        <v>0</v>
      </c>
      <c r="U4551" s="43" t="str">
        <f>IF(((TODAY()-Tabla2[[#This Row],[FECHA NACIMIENTO]])/365)&lt;18,"Corregir", IF(((TODAY()-Tabla2[[#This Row],[FECHA NACIMIENTO]])/365)&gt;80, "Corregir",ROUNDDOWN(((TODAY()-Tabla2[[#This Row],[FECHA NACIMIENTO]])/365),0)))</f>
        <v>Corregir</v>
      </c>
      <c r="V45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1" s="44" t="str">
        <f>+IF(Tabla2[[#This Row],[Edad]]="Corregir","Corregir","Ok")</f>
        <v>Corregir</v>
      </c>
      <c r="X4551" s="42" t="str">
        <f>+IFERROR(VLOOKUP(Tabla2[[#This Row],[DISTRITO SEGÚN DNI]],Hoja1!$A$2:$B$32,2,FALSE),"No")</f>
        <v>No</v>
      </c>
      <c r="Y4551" s="42" t="str">
        <f>IF(OR(LOWER(Tabla2[[#This Row],[GENERO]])="masculino", LOWER(Tabla2[[#This Row],[GENERO]])="femenino"),"OK","Corregir")</f>
        <v>Corregir</v>
      </c>
      <c r="Z4551" s="42" t="str">
        <f>+IF(Tabla2[[#This Row],[Nro. DNI / CE]]="","Corregir",IF(LEN(Tabla2[[#This Row],[Nro. DNI / CE]])&gt;=8,"OK","Corregir"))</f>
        <v>Corregir</v>
      </c>
      <c r="AA4551" s="42">
        <f>COUNTIF(Tabla2[APELLIDOS Y NOMBRES],Tabla2[[#This Row],[APELLIDOS Y NOMBRES]])</f>
        <v>0</v>
      </c>
      <c r="AB4551" s="42">
        <f>IF(Tabla2[[#This Row],[Trabajador]]&gt;1,1/Tabla2[[#This Row],[Trabajador]],Tabla2[[#This Row],[Trabajador]])</f>
        <v>0</v>
      </c>
      <c r="AC4551" t="str">
        <f>+IFERROR(IF(Tabla2[[#This Row],[FECHA CESE/BAJA]]="","No Aplica",IF(AND(MONTH(Tabla2[[#This Row],[FECHA CESE/BAJA]])=MONTH(TODAY()-30),YEAR(Tabla2[[#This Row],[FECHA CESE/BAJA]])=YEAR(TODAY())),MONTH(TODAY()-30)&amp;"-"&amp;YEAR(TODAY()),"Borrar")),"No aplica")</f>
        <v>No Aplica</v>
      </c>
      <c r="AD4551" t="str">
        <f>+IFERROR(IF(Tabla2[[#This Row],[FECHA INICIO DE LABORES EN OBRA]]="","No Aplica",IF(AND(MONTH(Tabla2[[#This Row],[FECHA INICIO DE LABORES EN OBRA]])=MONTH(TODAY()-30),YEAR(Tabla2[[#This Row],[FECHA INICIO DE LABORES EN OBRA]])=YEAR(TODAY())),MONTH(TODAY()-30)&amp;"-"&amp;YEAR(TODAY()),"No Aplica")),"No Aplica")</f>
        <v>No Aplica</v>
      </c>
    </row>
    <row r="4552" spans="1:30" x14ac:dyDescent="0.25">
      <c r="A4552" s="13"/>
      <c r="B4552" s="15"/>
      <c r="C4552" s="15"/>
      <c r="D4552" s="15"/>
      <c r="E4552" s="15"/>
      <c r="F4552" s="39"/>
      <c r="G4552" s="15"/>
      <c r="H4552" s="15"/>
      <c r="I4552" s="15"/>
      <c r="J4552" s="15"/>
      <c r="K4552" s="15"/>
      <c r="L4552" s="40"/>
      <c r="M4552" s="39"/>
      <c r="N4552" s="41"/>
      <c r="O4552" s="39"/>
      <c r="P4552" s="40"/>
      <c r="Q4552" s="40"/>
      <c r="R4552" s="40" t="str">
        <f>IFERROR(VLOOKUP(Tabla2[[#This Row],[CONTRATISTA PRNCIPAL]],Hoja1!$L$5:$M$9,2,FALSE),"CJV")</f>
        <v>CJV</v>
      </c>
      <c r="S4552" s="40" t="str">
        <f>IF(Tabla2[[#This Row],[EMPRESA]]=Tabla2[[#This Row],[CONTRATISTA PRNCIPAL]],"Principal","Secundaria")</f>
        <v>Principal</v>
      </c>
      <c r="T4552" s="42">
        <f>IFERROR(1/COUNTIF(Tabla2[CONTRATISTA PRNCIPAL],Tabla2[[#This Row],[CONTRATISTA PRNCIPAL]]),0)</f>
        <v>0</v>
      </c>
      <c r="U4552" s="43" t="str">
        <f>IF(((TODAY()-Tabla2[[#This Row],[FECHA NACIMIENTO]])/365)&lt;18,"Corregir", IF(((TODAY()-Tabla2[[#This Row],[FECHA NACIMIENTO]])/365)&gt;80, "Corregir",ROUNDDOWN(((TODAY()-Tabla2[[#This Row],[FECHA NACIMIENTO]])/365),0)))</f>
        <v>Corregir</v>
      </c>
      <c r="V45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2" s="44" t="str">
        <f>+IF(Tabla2[[#This Row],[Edad]]="Corregir","Corregir","Ok")</f>
        <v>Corregir</v>
      </c>
      <c r="X4552" s="42" t="str">
        <f>+IFERROR(VLOOKUP(Tabla2[[#This Row],[DISTRITO SEGÚN DNI]],Hoja1!$A$2:$B$32,2,FALSE),"No")</f>
        <v>No</v>
      </c>
      <c r="Y4552" s="42" t="str">
        <f>IF(OR(LOWER(Tabla2[[#This Row],[GENERO]])="masculino", LOWER(Tabla2[[#This Row],[GENERO]])="femenino"),"OK","Corregir")</f>
        <v>Corregir</v>
      </c>
      <c r="Z4552" s="42" t="str">
        <f>+IF(Tabla2[[#This Row],[Nro. DNI / CE]]="","Corregir",IF(LEN(Tabla2[[#This Row],[Nro. DNI / CE]])&gt;=8,"OK","Corregir"))</f>
        <v>Corregir</v>
      </c>
      <c r="AA4552" s="42">
        <f>COUNTIF(Tabla2[APELLIDOS Y NOMBRES],Tabla2[[#This Row],[APELLIDOS Y NOMBRES]])</f>
        <v>0</v>
      </c>
      <c r="AB4552" s="42">
        <f>IF(Tabla2[[#This Row],[Trabajador]]&gt;1,1/Tabla2[[#This Row],[Trabajador]],Tabla2[[#This Row],[Trabajador]])</f>
        <v>0</v>
      </c>
      <c r="AC4552" t="str">
        <f>+IFERROR(IF(Tabla2[[#This Row],[FECHA CESE/BAJA]]="","No Aplica",IF(AND(MONTH(Tabla2[[#This Row],[FECHA CESE/BAJA]])=MONTH(TODAY()-30),YEAR(Tabla2[[#This Row],[FECHA CESE/BAJA]])=YEAR(TODAY())),MONTH(TODAY()-30)&amp;"-"&amp;YEAR(TODAY()),"Borrar")),"No aplica")</f>
        <v>No Aplica</v>
      </c>
      <c r="AD4552" t="str">
        <f>+IFERROR(IF(Tabla2[[#This Row],[FECHA INICIO DE LABORES EN OBRA]]="","No Aplica",IF(AND(MONTH(Tabla2[[#This Row],[FECHA INICIO DE LABORES EN OBRA]])=MONTH(TODAY()-30),YEAR(Tabla2[[#This Row],[FECHA INICIO DE LABORES EN OBRA]])=YEAR(TODAY())),MONTH(TODAY()-30)&amp;"-"&amp;YEAR(TODAY()),"No Aplica")),"No Aplica")</f>
        <v>No Aplica</v>
      </c>
    </row>
    <row r="4553" spans="1:30" x14ac:dyDescent="0.25">
      <c r="A4553" s="13"/>
      <c r="B4553" s="15"/>
      <c r="C4553" s="15"/>
      <c r="D4553" s="15"/>
      <c r="E4553" s="15"/>
      <c r="F4553" s="39"/>
      <c r="G4553" s="15"/>
      <c r="H4553" s="15"/>
      <c r="I4553" s="15"/>
      <c r="J4553" s="15"/>
      <c r="K4553" s="15"/>
      <c r="L4553" s="40"/>
      <c r="M4553" s="39"/>
      <c r="N4553" s="41"/>
      <c r="O4553" s="39"/>
      <c r="P4553" s="40"/>
      <c r="Q4553" s="40"/>
      <c r="R4553" s="40" t="str">
        <f>IFERROR(VLOOKUP(Tabla2[[#This Row],[CONTRATISTA PRNCIPAL]],Hoja1!$L$5:$M$9,2,FALSE),"CJV")</f>
        <v>CJV</v>
      </c>
      <c r="S4553" s="40" t="str">
        <f>IF(Tabla2[[#This Row],[EMPRESA]]=Tabla2[[#This Row],[CONTRATISTA PRNCIPAL]],"Principal","Secundaria")</f>
        <v>Principal</v>
      </c>
      <c r="T4553" s="42">
        <f>IFERROR(1/COUNTIF(Tabla2[CONTRATISTA PRNCIPAL],Tabla2[[#This Row],[CONTRATISTA PRNCIPAL]]),0)</f>
        <v>0</v>
      </c>
      <c r="U4553" s="43" t="str">
        <f>IF(((TODAY()-Tabla2[[#This Row],[FECHA NACIMIENTO]])/365)&lt;18,"Corregir", IF(((TODAY()-Tabla2[[#This Row],[FECHA NACIMIENTO]])/365)&gt;80, "Corregir",ROUNDDOWN(((TODAY()-Tabla2[[#This Row],[FECHA NACIMIENTO]])/365),0)))</f>
        <v>Corregir</v>
      </c>
      <c r="V45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3" s="44" t="str">
        <f>+IF(Tabla2[[#This Row],[Edad]]="Corregir","Corregir","Ok")</f>
        <v>Corregir</v>
      </c>
      <c r="X4553" s="42" t="str">
        <f>+IFERROR(VLOOKUP(Tabla2[[#This Row],[DISTRITO SEGÚN DNI]],Hoja1!$A$2:$B$32,2,FALSE),"No")</f>
        <v>No</v>
      </c>
      <c r="Y4553" s="42" t="str">
        <f>IF(OR(LOWER(Tabla2[[#This Row],[GENERO]])="masculino", LOWER(Tabla2[[#This Row],[GENERO]])="femenino"),"OK","Corregir")</f>
        <v>Corregir</v>
      </c>
      <c r="Z4553" s="42" t="str">
        <f>+IF(Tabla2[[#This Row],[Nro. DNI / CE]]="","Corregir",IF(LEN(Tabla2[[#This Row],[Nro. DNI / CE]])&gt;=8,"OK","Corregir"))</f>
        <v>Corregir</v>
      </c>
      <c r="AA4553" s="42">
        <f>COUNTIF(Tabla2[APELLIDOS Y NOMBRES],Tabla2[[#This Row],[APELLIDOS Y NOMBRES]])</f>
        <v>0</v>
      </c>
      <c r="AB4553" s="42">
        <f>IF(Tabla2[[#This Row],[Trabajador]]&gt;1,1/Tabla2[[#This Row],[Trabajador]],Tabla2[[#This Row],[Trabajador]])</f>
        <v>0</v>
      </c>
      <c r="AC4553" t="str">
        <f>+IFERROR(IF(Tabla2[[#This Row],[FECHA CESE/BAJA]]="","No Aplica",IF(AND(MONTH(Tabla2[[#This Row],[FECHA CESE/BAJA]])=MONTH(TODAY()-30),YEAR(Tabla2[[#This Row],[FECHA CESE/BAJA]])=YEAR(TODAY())),MONTH(TODAY()-30)&amp;"-"&amp;YEAR(TODAY()),"Borrar")),"No aplica")</f>
        <v>No Aplica</v>
      </c>
      <c r="AD4553" t="str">
        <f>+IFERROR(IF(Tabla2[[#This Row],[FECHA INICIO DE LABORES EN OBRA]]="","No Aplica",IF(AND(MONTH(Tabla2[[#This Row],[FECHA INICIO DE LABORES EN OBRA]])=MONTH(TODAY()-30),YEAR(Tabla2[[#This Row],[FECHA INICIO DE LABORES EN OBRA]])=YEAR(TODAY())),MONTH(TODAY()-30)&amp;"-"&amp;YEAR(TODAY()),"No Aplica")),"No Aplica")</f>
        <v>No Aplica</v>
      </c>
    </row>
    <row r="4554" spans="1:30" x14ac:dyDescent="0.25">
      <c r="A4554" s="13"/>
      <c r="B4554" s="15"/>
      <c r="C4554" s="15"/>
      <c r="D4554" s="15"/>
      <c r="E4554" s="15"/>
      <c r="F4554" s="39"/>
      <c r="G4554" s="15"/>
      <c r="H4554" s="15"/>
      <c r="I4554" s="15"/>
      <c r="J4554" s="15"/>
      <c r="K4554" s="15"/>
      <c r="L4554" s="40"/>
      <c r="M4554" s="39"/>
      <c r="N4554" s="41"/>
      <c r="O4554" s="39"/>
      <c r="P4554" s="40"/>
      <c r="Q4554" s="40"/>
      <c r="R4554" s="40" t="str">
        <f>IFERROR(VLOOKUP(Tabla2[[#This Row],[CONTRATISTA PRNCIPAL]],Hoja1!$L$5:$M$9,2,FALSE),"CJV")</f>
        <v>CJV</v>
      </c>
      <c r="S4554" s="40" t="str">
        <f>IF(Tabla2[[#This Row],[EMPRESA]]=Tabla2[[#This Row],[CONTRATISTA PRNCIPAL]],"Principal","Secundaria")</f>
        <v>Principal</v>
      </c>
      <c r="T4554" s="42">
        <f>IFERROR(1/COUNTIF(Tabla2[CONTRATISTA PRNCIPAL],Tabla2[[#This Row],[CONTRATISTA PRNCIPAL]]),0)</f>
        <v>0</v>
      </c>
      <c r="U4554" s="43" t="str">
        <f>IF(((TODAY()-Tabla2[[#This Row],[FECHA NACIMIENTO]])/365)&lt;18,"Corregir", IF(((TODAY()-Tabla2[[#This Row],[FECHA NACIMIENTO]])/365)&gt;80, "Corregir",ROUNDDOWN(((TODAY()-Tabla2[[#This Row],[FECHA NACIMIENTO]])/365),0)))</f>
        <v>Corregir</v>
      </c>
      <c r="V45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4" s="44" t="str">
        <f>+IF(Tabla2[[#This Row],[Edad]]="Corregir","Corregir","Ok")</f>
        <v>Corregir</v>
      </c>
      <c r="X4554" s="42" t="str">
        <f>+IFERROR(VLOOKUP(Tabla2[[#This Row],[DISTRITO SEGÚN DNI]],Hoja1!$A$2:$B$32,2,FALSE),"No")</f>
        <v>No</v>
      </c>
      <c r="Y4554" s="42" t="str">
        <f>IF(OR(LOWER(Tabla2[[#This Row],[GENERO]])="masculino", LOWER(Tabla2[[#This Row],[GENERO]])="femenino"),"OK","Corregir")</f>
        <v>Corregir</v>
      </c>
      <c r="Z4554" s="42" t="str">
        <f>+IF(Tabla2[[#This Row],[Nro. DNI / CE]]="","Corregir",IF(LEN(Tabla2[[#This Row],[Nro. DNI / CE]])&gt;=8,"OK","Corregir"))</f>
        <v>Corregir</v>
      </c>
      <c r="AA4554" s="42">
        <f>COUNTIF(Tabla2[APELLIDOS Y NOMBRES],Tabla2[[#This Row],[APELLIDOS Y NOMBRES]])</f>
        <v>0</v>
      </c>
      <c r="AB4554" s="42">
        <f>IF(Tabla2[[#This Row],[Trabajador]]&gt;1,1/Tabla2[[#This Row],[Trabajador]],Tabla2[[#This Row],[Trabajador]])</f>
        <v>0</v>
      </c>
      <c r="AC4554" t="str">
        <f>+IFERROR(IF(Tabla2[[#This Row],[FECHA CESE/BAJA]]="","No Aplica",IF(AND(MONTH(Tabla2[[#This Row],[FECHA CESE/BAJA]])=MONTH(TODAY()-30),YEAR(Tabla2[[#This Row],[FECHA CESE/BAJA]])=YEAR(TODAY())),MONTH(TODAY()-30)&amp;"-"&amp;YEAR(TODAY()),"Borrar")),"No aplica")</f>
        <v>No Aplica</v>
      </c>
      <c r="AD4554" t="str">
        <f>+IFERROR(IF(Tabla2[[#This Row],[FECHA INICIO DE LABORES EN OBRA]]="","No Aplica",IF(AND(MONTH(Tabla2[[#This Row],[FECHA INICIO DE LABORES EN OBRA]])=MONTH(TODAY()-30),YEAR(Tabla2[[#This Row],[FECHA INICIO DE LABORES EN OBRA]])=YEAR(TODAY())),MONTH(TODAY()-30)&amp;"-"&amp;YEAR(TODAY()),"No Aplica")),"No Aplica")</f>
        <v>No Aplica</v>
      </c>
    </row>
    <row r="4555" spans="1:30" x14ac:dyDescent="0.25">
      <c r="A4555" s="13"/>
      <c r="B4555" s="15"/>
      <c r="C4555" s="15"/>
      <c r="D4555" s="15"/>
      <c r="E4555" s="15"/>
      <c r="F4555" s="39"/>
      <c r="G4555" s="15"/>
      <c r="H4555" s="15"/>
      <c r="I4555" s="15"/>
      <c r="J4555" s="15"/>
      <c r="K4555" s="15"/>
      <c r="L4555" s="40"/>
      <c r="M4555" s="39"/>
      <c r="N4555" s="41"/>
      <c r="O4555" s="39"/>
      <c r="P4555" s="40"/>
      <c r="Q4555" s="40"/>
      <c r="R4555" s="40" t="str">
        <f>IFERROR(VLOOKUP(Tabla2[[#This Row],[CONTRATISTA PRNCIPAL]],Hoja1!$L$5:$M$9,2,FALSE),"CJV")</f>
        <v>CJV</v>
      </c>
      <c r="S4555" s="40" t="str">
        <f>IF(Tabla2[[#This Row],[EMPRESA]]=Tabla2[[#This Row],[CONTRATISTA PRNCIPAL]],"Principal","Secundaria")</f>
        <v>Principal</v>
      </c>
      <c r="T4555" s="42">
        <f>IFERROR(1/COUNTIF(Tabla2[CONTRATISTA PRNCIPAL],Tabla2[[#This Row],[CONTRATISTA PRNCIPAL]]),0)</f>
        <v>0</v>
      </c>
      <c r="U4555" s="43" t="str">
        <f>IF(((TODAY()-Tabla2[[#This Row],[FECHA NACIMIENTO]])/365)&lt;18,"Corregir", IF(((TODAY()-Tabla2[[#This Row],[FECHA NACIMIENTO]])/365)&gt;80, "Corregir",ROUNDDOWN(((TODAY()-Tabla2[[#This Row],[FECHA NACIMIENTO]])/365),0)))</f>
        <v>Corregir</v>
      </c>
      <c r="V45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5" s="44" t="str">
        <f>+IF(Tabla2[[#This Row],[Edad]]="Corregir","Corregir","Ok")</f>
        <v>Corregir</v>
      </c>
      <c r="X4555" s="42" t="str">
        <f>+IFERROR(VLOOKUP(Tabla2[[#This Row],[DISTRITO SEGÚN DNI]],Hoja1!$A$2:$B$32,2,FALSE),"No")</f>
        <v>No</v>
      </c>
      <c r="Y4555" s="42" t="str">
        <f>IF(OR(LOWER(Tabla2[[#This Row],[GENERO]])="masculino", LOWER(Tabla2[[#This Row],[GENERO]])="femenino"),"OK","Corregir")</f>
        <v>Corregir</v>
      </c>
      <c r="Z4555" s="42" t="str">
        <f>+IF(Tabla2[[#This Row],[Nro. DNI / CE]]="","Corregir",IF(LEN(Tabla2[[#This Row],[Nro. DNI / CE]])&gt;=8,"OK","Corregir"))</f>
        <v>Corregir</v>
      </c>
      <c r="AA4555" s="42">
        <f>COUNTIF(Tabla2[APELLIDOS Y NOMBRES],Tabla2[[#This Row],[APELLIDOS Y NOMBRES]])</f>
        <v>0</v>
      </c>
      <c r="AB4555" s="42">
        <f>IF(Tabla2[[#This Row],[Trabajador]]&gt;1,1/Tabla2[[#This Row],[Trabajador]],Tabla2[[#This Row],[Trabajador]])</f>
        <v>0</v>
      </c>
      <c r="AC4555" t="str">
        <f>+IFERROR(IF(Tabla2[[#This Row],[FECHA CESE/BAJA]]="","No Aplica",IF(AND(MONTH(Tabla2[[#This Row],[FECHA CESE/BAJA]])=MONTH(TODAY()-30),YEAR(Tabla2[[#This Row],[FECHA CESE/BAJA]])=YEAR(TODAY())),MONTH(TODAY()-30)&amp;"-"&amp;YEAR(TODAY()),"Borrar")),"No aplica")</f>
        <v>No Aplica</v>
      </c>
      <c r="AD4555" t="str">
        <f>+IFERROR(IF(Tabla2[[#This Row],[FECHA INICIO DE LABORES EN OBRA]]="","No Aplica",IF(AND(MONTH(Tabla2[[#This Row],[FECHA INICIO DE LABORES EN OBRA]])=MONTH(TODAY()-30),YEAR(Tabla2[[#This Row],[FECHA INICIO DE LABORES EN OBRA]])=YEAR(TODAY())),MONTH(TODAY()-30)&amp;"-"&amp;YEAR(TODAY()),"No Aplica")),"No Aplica")</f>
        <v>No Aplica</v>
      </c>
    </row>
    <row r="4556" spans="1:30" x14ac:dyDescent="0.25">
      <c r="A4556" s="13"/>
      <c r="B4556" s="15"/>
      <c r="C4556" s="15"/>
      <c r="D4556" s="15"/>
      <c r="E4556" s="15"/>
      <c r="F4556" s="39"/>
      <c r="G4556" s="15"/>
      <c r="H4556" s="15"/>
      <c r="I4556" s="15"/>
      <c r="J4556" s="15"/>
      <c r="K4556" s="15"/>
      <c r="L4556" s="40"/>
      <c r="M4556" s="39"/>
      <c r="N4556" s="41"/>
      <c r="O4556" s="39"/>
      <c r="P4556" s="40"/>
      <c r="Q4556" s="40"/>
      <c r="R4556" s="40" t="str">
        <f>IFERROR(VLOOKUP(Tabla2[[#This Row],[CONTRATISTA PRNCIPAL]],Hoja1!$L$5:$M$9,2,FALSE),"CJV")</f>
        <v>CJV</v>
      </c>
      <c r="S4556" s="40" t="str">
        <f>IF(Tabla2[[#This Row],[EMPRESA]]=Tabla2[[#This Row],[CONTRATISTA PRNCIPAL]],"Principal","Secundaria")</f>
        <v>Principal</v>
      </c>
      <c r="T4556" s="42">
        <f>IFERROR(1/COUNTIF(Tabla2[CONTRATISTA PRNCIPAL],Tabla2[[#This Row],[CONTRATISTA PRNCIPAL]]),0)</f>
        <v>0</v>
      </c>
      <c r="U4556" s="43" t="str">
        <f>IF(((TODAY()-Tabla2[[#This Row],[FECHA NACIMIENTO]])/365)&lt;18,"Corregir", IF(((TODAY()-Tabla2[[#This Row],[FECHA NACIMIENTO]])/365)&gt;80, "Corregir",ROUNDDOWN(((TODAY()-Tabla2[[#This Row],[FECHA NACIMIENTO]])/365),0)))</f>
        <v>Corregir</v>
      </c>
      <c r="V45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6" s="44" t="str">
        <f>+IF(Tabla2[[#This Row],[Edad]]="Corregir","Corregir","Ok")</f>
        <v>Corregir</v>
      </c>
      <c r="X4556" s="42" t="str">
        <f>+IFERROR(VLOOKUP(Tabla2[[#This Row],[DISTRITO SEGÚN DNI]],Hoja1!$A$2:$B$32,2,FALSE),"No")</f>
        <v>No</v>
      </c>
      <c r="Y4556" s="42" t="str">
        <f>IF(OR(LOWER(Tabla2[[#This Row],[GENERO]])="masculino", LOWER(Tabla2[[#This Row],[GENERO]])="femenino"),"OK","Corregir")</f>
        <v>Corregir</v>
      </c>
      <c r="Z4556" s="42" t="str">
        <f>+IF(Tabla2[[#This Row],[Nro. DNI / CE]]="","Corregir",IF(LEN(Tabla2[[#This Row],[Nro. DNI / CE]])&gt;=8,"OK","Corregir"))</f>
        <v>Corregir</v>
      </c>
      <c r="AA4556" s="42">
        <f>COUNTIF(Tabla2[APELLIDOS Y NOMBRES],Tabla2[[#This Row],[APELLIDOS Y NOMBRES]])</f>
        <v>0</v>
      </c>
      <c r="AB4556" s="42">
        <f>IF(Tabla2[[#This Row],[Trabajador]]&gt;1,1/Tabla2[[#This Row],[Trabajador]],Tabla2[[#This Row],[Trabajador]])</f>
        <v>0</v>
      </c>
      <c r="AC4556" t="str">
        <f>+IFERROR(IF(Tabla2[[#This Row],[FECHA CESE/BAJA]]="","No Aplica",IF(AND(MONTH(Tabla2[[#This Row],[FECHA CESE/BAJA]])=MONTH(TODAY()-30),YEAR(Tabla2[[#This Row],[FECHA CESE/BAJA]])=YEAR(TODAY())),MONTH(TODAY()-30)&amp;"-"&amp;YEAR(TODAY()),"Borrar")),"No aplica")</f>
        <v>No Aplica</v>
      </c>
      <c r="AD4556" t="str">
        <f>+IFERROR(IF(Tabla2[[#This Row],[FECHA INICIO DE LABORES EN OBRA]]="","No Aplica",IF(AND(MONTH(Tabla2[[#This Row],[FECHA INICIO DE LABORES EN OBRA]])=MONTH(TODAY()-30),YEAR(Tabla2[[#This Row],[FECHA INICIO DE LABORES EN OBRA]])=YEAR(TODAY())),MONTH(TODAY()-30)&amp;"-"&amp;YEAR(TODAY()),"No Aplica")),"No Aplica")</f>
        <v>No Aplica</v>
      </c>
    </row>
    <row r="4557" spans="1:30" x14ac:dyDescent="0.25">
      <c r="A4557" s="13"/>
      <c r="B4557" s="15"/>
      <c r="C4557" s="15"/>
      <c r="D4557" s="15"/>
      <c r="E4557" s="15"/>
      <c r="F4557" s="39"/>
      <c r="G4557" s="15"/>
      <c r="H4557" s="15"/>
      <c r="I4557" s="15"/>
      <c r="J4557" s="15"/>
      <c r="K4557" s="15"/>
      <c r="L4557" s="40"/>
      <c r="M4557" s="39"/>
      <c r="N4557" s="41"/>
      <c r="O4557" s="39"/>
      <c r="P4557" s="40"/>
      <c r="Q4557" s="40"/>
      <c r="R4557" s="40" t="str">
        <f>IFERROR(VLOOKUP(Tabla2[[#This Row],[CONTRATISTA PRNCIPAL]],Hoja1!$L$5:$M$9,2,FALSE),"CJV")</f>
        <v>CJV</v>
      </c>
      <c r="S4557" s="40" t="str">
        <f>IF(Tabla2[[#This Row],[EMPRESA]]=Tabla2[[#This Row],[CONTRATISTA PRNCIPAL]],"Principal","Secundaria")</f>
        <v>Principal</v>
      </c>
      <c r="T4557" s="42">
        <f>IFERROR(1/COUNTIF(Tabla2[CONTRATISTA PRNCIPAL],Tabla2[[#This Row],[CONTRATISTA PRNCIPAL]]),0)</f>
        <v>0</v>
      </c>
      <c r="U4557" s="43" t="str">
        <f>IF(((TODAY()-Tabla2[[#This Row],[FECHA NACIMIENTO]])/365)&lt;18,"Corregir", IF(((TODAY()-Tabla2[[#This Row],[FECHA NACIMIENTO]])/365)&gt;80, "Corregir",ROUNDDOWN(((TODAY()-Tabla2[[#This Row],[FECHA NACIMIENTO]])/365),0)))</f>
        <v>Corregir</v>
      </c>
      <c r="V45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7" s="44" t="str">
        <f>+IF(Tabla2[[#This Row],[Edad]]="Corregir","Corregir","Ok")</f>
        <v>Corregir</v>
      </c>
      <c r="X4557" s="42" t="str">
        <f>+IFERROR(VLOOKUP(Tabla2[[#This Row],[DISTRITO SEGÚN DNI]],Hoja1!$A$2:$B$32,2,FALSE),"No")</f>
        <v>No</v>
      </c>
      <c r="Y4557" s="42" t="str">
        <f>IF(OR(LOWER(Tabla2[[#This Row],[GENERO]])="masculino", LOWER(Tabla2[[#This Row],[GENERO]])="femenino"),"OK","Corregir")</f>
        <v>Corregir</v>
      </c>
      <c r="Z4557" s="42" t="str">
        <f>+IF(Tabla2[[#This Row],[Nro. DNI / CE]]="","Corregir",IF(LEN(Tabla2[[#This Row],[Nro. DNI / CE]])&gt;=8,"OK","Corregir"))</f>
        <v>Corregir</v>
      </c>
      <c r="AA4557" s="42">
        <f>COUNTIF(Tabla2[APELLIDOS Y NOMBRES],Tabla2[[#This Row],[APELLIDOS Y NOMBRES]])</f>
        <v>0</v>
      </c>
      <c r="AB4557" s="42">
        <f>IF(Tabla2[[#This Row],[Trabajador]]&gt;1,1/Tabla2[[#This Row],[Trabajador]],Tabla2[[#This Row],[Trabajador]])</f>
        <v>0</v>
      </c>
      <c r="AC4557" t="str">
        <f>+IFERROR(IF(Tabla2[[#This Row],[FECHA CESE/BAJA]]="","No Aplica",IF(AND(MONTH(Tabla2[[#This Row],[FECHA CESE/BAJA]])=MONTH(TODAY()-30),YEAR(Tabla2[[#This Row],[FECHA CESE/BAJA]])=YEAR(TODAY())),MONTH(TODAY()-30)&amp;"-"&amp;YEAR(TODAY()),"Borrar")),"No aplica")</f>
        <v>No Aplica</v>
      </c>
      <c r="AD4557" t="str">
        <f>+IFERROR(IF(Tabla2[[#This Row],[FECHA INICIO DE LABORES EN OBRA]]="","No Aplica",IF(AND(MONTH(Tabla2[[#This Row],[FECHA INICIO DE LABORES EN OBRA]])=MONTH(TODAY()-30),YEAR(Tabla2[[#This Row],[FECHA INICIO DE LABORES EN OBRA]])=YEAR(TODAY())),MONTH(TODAY()-30)&amp;"-"&amp;YEAR(TODAY()),"No Aplica")),"No Aplica")</f>
        <v>No Aplica</v>
      </c>
    </row>
    <row r="4558" spans="1:30" x14ac:dyDescent="0.25">
      <c r="A4558" s="13"/>
      <c r="B4558" s="15"/>
      <c r="C4558" s="15"/>
      <c r="D4558" s="15"/>
      <c r="E4558" s="15"/>
      <c r="F4558" s="39"/>
      <c r="G4558" s="15"/>
      <c r="H4558" s="15"/>
      <c r="I4558" s="15"/>
      <c r="J4558" s="15"/>
      <c r="K4558" s="15"/>
      <c r="L4558" s="40"/>
      <c r="M4558" s="39"/>
      <c r="N4558" s="41"/>
      <c r="O4558" s="39"/>
      <c r="P4558" s="40"/>
      <c r="Q4558" s="40"/>
      <c r="R4558" s="40" t="str">
        <f>IFERROR(VLOOKUP(Tabla2[[#This Row],[CONTRATISTA PRNCIPAL]],Hoja1!$L$5:$M$9,2,FALSE),"CJV")</f>
        <v>CJV</v>
      </c>
      <c r="S4558" s="40" t="str">
        <f>IF(Tabla2[[#This Row],[EMPRESA]]=Tabla2[[#This Row],[CONTRATISTA PRNCIPAL]],"Principal","Secundaria")</f>
        <v>Principal</v>
      </c>
      <c r="T4558" s="42">
        <f>IFERROR(1/COUNTIF(Tabla2[CONTRATISTA PRNCIPAL],Tabla2[[#This Row],[CONTRATISTA PRNCIPAL]]),0)</f>
        <v>0</v>
      </c>
      <c r="U4558" s="43" t="str">
        <f>IF(((TODAY()-Tabla2[[#This Row],[FECHA NACIMIENTO]])/365)&lt;18,"Corregir", IF(((TODAY()-Tabla2[[#This Row],[FECHA NACIMIENTO]])/365)&gt;80, "Corregir",ROUNDDOWN(((TODAY()-Tabla2[[#This Row],[FECHA NACIMIENTO]])/365),0)))</f>
        <v>Corregir</v>
      </c>
      <c r="V45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8" s="44" t="str">
        <f>+IF(Tabla2[[#This Row],[Edad]]="Corregir","Corregir","Ok")</f>
        <v>Corregir</v>
      </c>
      <c r="X4558" s="42" t="str">
        <f>+IFERROR(VLOOKUP(Tabla2[[#This Row],[DISTRITO SEGÚN DNI]],Hoja1!$A$2:$B$32,2,FALSE),"No")</f>
        <v>No</v>
      </c>
      <c r="Y4558" s="42" t="str">
        <f>IF(OR(LOWER(Tabla2[[#This Row],[GENERO]])="masculino", LOWER(Tabla2[[#This Row],[GENERO]])="femenino"),"OK","Corregir")</f>
        <v>Corregir</v>
      </c>
      <c r="Z4558" s="42" t="str">
        <f>+IF(Tabla2[[#This Row],[Nro. DNI / CE]]="","Corregir",IF(LEN(Tabla2[[#This Row],[Nro. DNI / CE]])&gt;=8,"OK","Corregir"))</f>
        <v>Corregir</v>
      </c>
      <c r="AA4558" s="42">
        <f>COUNTIF(Tabla2[APELLIDOS Y NOMBRES],Tabla2[[#This Row],[APELLIDOS Y NOMBRES]])</f>
        <v>0</v>
      </c>
      <c r="AB4558" s="42">
        <f>IF(Tabla2[[#This Row],[Trabajador]]&gt;1,1/Tabla2[[#This Row],[Trabajador]],Tabla2[[#This Row],[Trabajador]])</f>
        <v>0</v>
      </c>
      <c r="AC4558" t="str">
        <f>+IFERROR(IF(Tabla2[[#This Row],[FECHA CESE/BAJA]]="","No Aplica",IF(AND(MONTH(Tabla2[[#This Row],[FECHA CESE/BAJA]])=MONTH(TODAY()-30),YEAR(Tabla2[[#This Row],[FECHA CESE/BAJA]])=YEAR(TODAY())),MONTH(TODAY()-30)&amp;"-"&amp;YEAR(TODAY()),"Borrar")),"No aplica")</f>
        <v>No Aplica</v>
      </c>
      <c r="AD4558" t="str">
        <f>+IFERROR(IF(Tabla2[[#This Row],[FECHA INICIO DE LABORES EN OBRA]]="","No Aplica",IF(AND(MONTH(Tabla2[[#This Row],[FECHA INICIO DE LABORES EN OBRA]])=MONTH(TODAY()-30),YEAR(Tabla2[[#This Row],[FECHA INICIO DE LABORES EN OBRA]])=YEAR(TODAY())),MONTH(TODAY()-30)&amp;"-"&amp;YEAR(TODAY()),"No Aplica")),"No Aplica")</f>
        <v>No Aplica</v>
      </c>
    </row>
    <row r="4559" spans="1:30" x14ac:dyDescent="0.25">
      <c r="A4559" s="13"/>
      <c r="B4559" s="15"/>
      <c r="C4559" s="15"/>
      <c r="D4559" s="15"/>
      <c r="E4559" s="15"/>
      <c r="F4559" s="39"/>
      <c r="G4559" s="15"/>
      <c r="H4559" s="15"/>
      <c r="I4559" s="15"/>
      <c r="J4559" s="15"/>
      <c r="K4559" s="15"/>
      <c r="L4559" s="40"/>
      <c r="M4559" s="39"/>
      <c r="N4559" s="41"/>
      <c r="O4559" s="39"/>
      <c r="P4559" s="40"/>
      <c r="Q4559" s="40"/>
      <c r="R4559" s="40" t="str">
        <f>IFERROR(VLOOKUP(Tabla2[[#This Row],[CONTRATISTA PRNCIPAL]],Hoja1!$L$5:$M$9,2,FALSE),"CJV")</f>
        <v>CJV</v>
      </c>
      <c r="S4559" s="40" t="str">
        <f>IF(Tabla2[[#This Row],[EMPRESA]]=Tabla2[[#This Row],[CONTRATISTA PRNCIPAL]],"Principal","Secundaria")</f>
        <v>Principal</v>
      </c>
      <c r="T4559" s="42">
        <f>IFERROR(1/COUNTIF(Tabla2[CONTRATISTA PRNCIPAL],Tabla2[[#This Row],[CONTRATISTA PRNCIPAL]]),0)</f>
        <v>0</v>
      </c>
      <c r="U4559" s="43" t="str">
        <f>IF(((TODAY()-Tabla2[[#This Row],[FECHA NACIMIENTO]])/365)&lt;18,"Corregir", IF(((TODAY()-Tabla2[[#This Row],[FECHA NACIMIENTO]])/365)&gt;80, "Corregir",ROUNDDOWN(((TODAY()-Tabla2[[#This Row],[FECHA NACIMIENTO]])/365),0)))</f>
        <v>Corregir</v>
      </c>
      <c r="V45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59" s="44" t="str">
        <f>+IF(Tabla2[[#This Row],[Edad]]="Corregir","Corregir","Ok")</f>
        <v>Corregir</v>
      </c>
      <c r="X4559" s="42" t="str">
        <f>+IFERROR(VLOOKUP(Tabla2[[#This Row],[DISTRITO SEGÚN DNI]],Hoja1!$A$2:$B$32,2,FALSE),"No")</f>
        <v>No</v>
      </c>
      <c r="Y4559" s="42" t="str">
        <f>IF(OR(LOWER(Tabla2[[#This Row],[GENERO]])="masculino", LOWER(Tabla2[[#This Row],[GENERO]])="femenino"),"OK","Corregir")</f>
        <v>Corregir</v>
      </c>
      <c r="Z4559" s="42" t="str">
        <f>+IF(Tabla2[[#This Row],[Nro. DNI / CE]]="","Corregir",IF(LEN(Tabla2[[#This Row],[Nro. DNI / CE]])&gt;=8,"OK","Corregir"))</f>
        <v>Corregir</v>
      </c>
      <c r="AA4559" s="42">
        <f>COUNTIF(Tabla2[APELLIDOS Y NOMBRES],Tabla2[[#This Row],[APELLIDOS Y NOMBRES]])</f>
        <v>0</v>
      </c>
      <c r="AB4559" s="42">
        <f>IF(Tabla2[[#This Row],[Trabajador]]&gt;1,1/Tabla2[[#This Row],[Trabajador]],Tabla2[[#This Row],[Trabajador]])</f>
        <v>0</v>
      </c>
      <c r="AC4559" t="str">
        <f>+IFERROR(IF(Tabla2[[#This Row],[FECHA CESE/BAJA]]="","No Aplica",IF(AND(MONTH(Tabla2[[#This Row],[FECHA CESE/BAJA]])=MONTH(TODAY()-30),YEAR(Tabla2[[#This Row],[FECHA CESE/BAJA]])=YEAR(TODAY())),MONTH(TODAY()-30)&amp;"-"&amp;YEAR(TODAY()),"Borrar")),"No aplica")</f>
        <v>No Aplica</v>
      </c>
      <c r="AD4559" t="str">
        <f>+IFERROR(IF(Tabla2[[#This Row],[FECHA INICIO DE LABORES EN OBRA]]="","No Aplica",IF(AND(MONTH(Tabla2[[#This Row],[FECHA INICIO DE LABORES EN OBRA]])=MONTH(TODAY()-30),YEAR(Tabla2[[#This Row],[FECHA INICIO DE LABORES EN OBRA]])=YEAR(TODAY())),MONTH(TODAY()-30)&amp;"-"&amp;YEAR(TODAY()),"No Aplica")),"No Aplica")</f>
        <v>No Aplica</v>
      </c>
    </row>
    <row r="4560" spans="1:30" x14ac:dyDescent="0.25">
      <c r="A4560" s="13"/>
      <c r="B4560" s="15"/>
      <c r="C4560" s="15"/>
      <c r="D4560" s="15"/>
      <c r="E4560" s="15"/>
      <c r="F4560" s="39"/>
      <c r="G4560" s="15"/>
      <c r="H4560" s="15"/>
      <c r="I4560" s="15"/>
      <c r="J4560" s="15"/>
      <c r="K4560" s="15"/>
      <c r="L4560" s="40"/>
      <c r="M4560" s="39"/>
      <c r="N4560" s="41"/>
      <c r="O4560" s="39"/>
      <c r="P4560" s="40"/>
      <c r="Q4560" s="40"/>
      <c r="R4560" s="40" t="str">
        <f>IFERROR(VLOOKUP(Tabla2[[#This Row],[CONTRATISTA PRNCIPAL]],Hoja1!$L$5:$M$9,2,FALSE),"CJV")</f>
        <v>CJV</v>
      </c>
      <c r="S4560" s="40" t="str">
        <f>IF(Tabla2[[#This Row],[EMPRESA]]=Tabla2[[#This Row],[CONTRATISTA PRNCIPAL]],"Principal","Secundaria")</f>
        <v>Principal</v>
      </c>
      <c r="T4560" s="42">
        <f>IFERROR(1/COUNTIF(Tabla2[CONTRATISTA PRNCIPAL],Tabla2[[#This Row],[CONTRATISTA PRNCIPAL]]),0)</f>
        <v>0</v>
      </c>
      <c r="U4560" s="43" t="str">
        <f>IF(((TODAY()-Tabla2[[#This Row],[FECHA NACIMIENTO]])/365)&lt;18,"Corregir", IF(((TODAY()-Tabla2[[#This Row],[FECHA NACIMIENTO]])/365)&gt;80, "Corregir",ROUNDDOWN(((TODAY()-Tabla2[[#This Row],[FECHA NACIMIENTO]])/365),0)))</f>
        <v>Corregir</v>
      </c>
      <c r="V45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0" s="44" t="str">
        <f>+IF(Tabla2[[#This Row],[Edad]]="Corregir","Corregir","Ok")</f>
        <v>Corregir</v>
      </c>
      <c r="X4560" s="42" t="str">
        <f>+IFERROR(VLOOKUP(Tabla2[[#This Row],[DISTRITO SEGÚN DNI]],Hoja1!$A$2:$B$32,2,FALSE),"No")</f>
        <v>No</v>
      </c>
      <c r="Y4560" s="42" t="str">
        <f>IF(OR(LOWER(Tabla2[[#This Row],[GENERO]])="masculino", LOWER(Tabla2[[#This Row],[GENERO]])="femenino"),"OK","Corregir")</f>
        <v>Corregir</v>
      </c>
      <c r="Z4560" s="42" t="str">
        <f>+IF(Tabla2[[#This Row],[Nro. DNI / CE]]="","Corregir",IF(LEN(Tabla2[[#This Row],[Nro. DNI / CE]])&gt;=8,"OK","Corregir"))</f>
        <v>Corregir</v>
      </c>
      <c r="AA4560" s="42">
        <f>COUNTIF(Tabla2[APELLIDOS Y NOMBRES],Tabla2[[#This Row],[APELLIDOS Y NOMBRES]])</f>
        <v>0</v>
      </c>
      <c r="AB4560" s="42">
        <f>IF(Tabla2[[#This Row],[Trabajador]]&gt;1,1/Tabla2[[#This Row],[Trabajador]],Tabla2[[#This Row],[Trabajador]])</f>
        <v>0</v>
      </c>
      <c r="AC4560" t="str">
        <f>+IFERROR(IF(Tabla2[[#This Row],[FECHA CESE/BAJA]]="","No Aplica",IF(AND(MONTH(Tabla2[[#This Row],[FECHA CESE/BAJA]])=MONTH(TODAY()-30),YEAR(Tabla2[[#This Row],[FECHA CESE/BAJA]])=YEAR(TODAY())),MONTH(TODAY()-30)&amp;"-"&amp;YEAR(TODAY()),"Borrar")),"No aplica")</f>
        <v>No Aplica</v>
      </c>
      <c r="AD4560" t="str">
        <f>+IFERROR(IF(Tabla2[[#This Row],[FECHA INICIO DE LABORES EN OBRA]]="","No Aplica",IF(AND(MONTH(Tabla2[[#This Row],[FECHA INICIO DE LABORES EN OBRA]])=MONTH(TODAY()-30),YEAR(Tabla2[[#This Row],[FECHA INICIO DE LABORES EN OBRA]])=YEAR(TODAY())),MONTH(TODAY()-30)&amp;"-"&amp;YEAR(TODAY()),"No Aplica")),"No Aplica")</f>
        <v>No Aplica</v>
      </c>
    </row>
    <row r="4561" spans="1:30" x14ac:dyDescent="0.25">
      <c r="A4561" s="13"/>
      <c r="B4561" s="15"/>
      <c r="C4561" s="15"/>
      <c r="D4561" s="15"/>
      <c r="E4561" s="15"/>
      <c r="F4561" s="39"/>
      <c r="G4561" s="15"/>
      <c r="H4561" s="15"/>
      <c r="I4561" s="15"/>
      <c r="J4561" s="15"/>
      <c r="K4561" s="15"/>
      <c r="L4561" s="40"/>
      <c r="M4561" s="39"/>
      <c r="N4561" s="41"/>
      <c r="O4561" s="39"/>
      <c r="P4561" s="40"/>
      <c r="Q4561" s="40"/>
      <c r="R4561" s="40" t="str">
        <f>IFERROR(VLOOKUP(Tabla2[[#This Row],[CONTRATISTA PRNCIPAL]],Hoja1!$L$5:$M$9,2,FALSE),"CJV")</f>
        <v>CJV</v>
      </c>
      <c r="S4561" s="40" t="str">
        <f>IF(Tabla2[[#This Row],[EMPRESA]]=Tabla2[[#This Row],[CONTRATISTA PRNCIPAL]],"Principal","Secundaria")</f>
        <v>Principal</v>
      </c>
      <c r="T4561" s="42">
        <f>IFERROR(1/COUNTIF(Tabla2[CONTRATISTA PRNCIPAL],Tabla2[[#This Row],[CONTRATISTA PRNCIPAL]]),0)</f>
        <v>0</v>
      </c>
      <c r="U4561" s="43" t="str">
        <f>IF(((TODAY()-Tabla2[[#This Row],[FECHA NACIMIENTO]])/365)&lt;18,"Corregir", IF(((TODAY()-Tabla2[[#This Row],[FECHA NACIMIENTO]])/365)&gt;80, "Corregir",ROUNDDOWN(((TODAY()-Tabla2[[#This Row],[FECHA NACIMIENTO]])/365),0)))</f>
        <v>Corregir</v>
      </c>
      <c r="V45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1" s="44" t="str">
        <f>+IF(Tabla2[[#This Row],[Edad]]="Corregir","Corregir","Ok")</f>
        <v>Corregir</v>
      </c>
      <c r="X4561" s="42" t="str">
        <f>+IFERROR(VLOOKUP(Tabla2[[#This Row],[DISTRITO SEGÚN DNI]],Hoja1!$A$2:$B$32,2,FALSE),"No")</f>
        <v>No</v>
      </c>
      <c r="Y4561" s="42" t="str">
        <f>IF(OR(LOWER(Tabla2[[#This Row],[GENERO]])="masculino", LOWER(Tabla2[[#This Row],[GENERO]])="femenino"),"OK","Corregir")</f>
        <v>Corregir</v>
      </c>
      <c r="Z4561" s="42" t="str">
        <f>+IF(Tabla2[[#This Row],[Nro. DNI / CE]]="","Corregir",IF(LEN(Tabla2[[#This Row],[Nro. DNI / CE]])&gt;=8,"OK","Corregir"))</f>
        <v>Corregir</v>
      </c>
      <c r="AA4561" s="42">
        <f>COUNTIF(Tabla2[APELLIDOS Y NOMBRES],Tabla2[[#This Row],[APELLIDOS Y NOMBRES]])</f>
        <v>0</v>
      </c>
      <c r="AB4561" s="42">
        <f>IF(Tabla2[[#This Row],[Trabajador]]&gt;1,1/Tabla2[[#This Row],[Trabajador]],Tabla2[[#This Row],[Trabajador]])</f>
        <v>0</v>
      </c>
      <c r="AC4561" t="str">
        <f>+IFERROR(IF(Tabla2[[#This Row],[FECHA CESE/BAJA]]="","No Aplica",IF(AND(MONTH(Tabla2[[#This Row],[FECHA CESE/BAJA]])=MONTH(TODAY()-30),YEAR(Tabla2[[#This Row],[FECHA CESE/BAJA]])=YEAR(TODAY())),MONTH(TODAY()-30)&amp;"-"&amp;YEAR(TODAY()),"Borrar")),"No aplica")</f>
        <v>No Aplica</v>
      </c>
      <c r="AD4561" t="str">
        <f>+IFERROR(IF(Tabla2[[#This Row],[FECHA INICIO DE LABORES EN OBRA]]="","No Aplica",IF(AND(MONTH(Tabla2[[#This Row],[FECHA INICIO DE LABORES EN OBRA]])=MONTH(TODAY()-30),YEAR(Tabla2[[#This Row],[FECHA INICIO DE LABORES EN OBRA]])=YEAR(TODAY())),MONTH(TODAY()-30)&amp;"-"&amp;YEAR(TODAY()),"No Aplica")),"No Aplica")</f>
        <v>No Aplica</v>
      </c>
    </row>
    <row r="4562" spans="1:30" x14ac:dyDescent="0.25">
      <c r="A4562" s="13"/>
      <c r="B4562" s="15"/>
      <c r="C4562" s="15"/>
      <c r="D4562" s="15"/>
      <c r="E4562" s="15"/>
      <c r="F4562" s="39"/>
      <c r="G4562" s="15"/>
      <c r="H4562" s="15"/>
      <c r="I4562" s="15"/>
      <c r="J4562" s="15"/>
      <c r="K4562" s="15"/>
      <c r="L4562" s="40"/>
      <c r="M4562" s="39"/>
      <c r="N4562" s="41"/>
      <c r="O4562" s="39"/>
      <c r="P4562" s="40"/>
      <c r="Q4562" s="40"/>
      <c r="R4562" s="40" t="str">
        <f>IFERROR(VLOOKUP(Tabla2[[#This Row],[CONTRATISTA PRNCIPAL]],Hoja1!$L$5:$M$9,2,FALSE),"CJV")</f>
        <v>CJV</v>
      </c>
      <c r="S4562" s="40" t="str">
        <f>IF(Tabla2[[#This Row],[EMPRESA]]=Tabla2[[#This Row],[CONTRATISTA PRNCIPAL]],"Principal","Secundaria")</f>
        <v>Principal</v>
      </c>
      <c r="T4562" s="42">
        <f>IFERROR(1/COUNTIF(Tabla2[CONTRATISTA PRNCIPAL],Tabla2[[#This Row],[CONTRATISTA PRNCIPAL]]),0)</f>
        <v>0</v>
      </c>
      <c r="U4562" s="43" t="str">
        <f>IF(((TODAY()-Tabla2[[#This Row],[FECHA NACIMIENTO]])/365)&lt;18,"Corregir", IF(((TODAY()-Tabla2[[#This Row],[FECHA NACIMIENTO]])/365)&gt;80, "Corregir",ROUNDDOWN(((TODAY()-Tabla2[[#This Row],[FECHA NACIMIENTO]])/365),0)))</f>
        <v>Corregir</v>
      </c>
      <c r="V45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2" s="44" t="str">
        <f>+IF(Tabla2[[#This Row],[Edad]]="Corregir","Corregir","Ok")</f>
        <v>Corregir</v>
      </c>
      <c r="X4562" s="42" t="str">
        <f>+IFERROR(VLOOKUP(Tabla2[[#This Row],[DISTRITO SEGÚN DNI]],Hoja1!$A$2:$B$32,2,FALSE),"No")</f>
        <v>No</v>
      </c>
      <c r="Y4562" s="42" t="str">
        <f>IF(OR(LOWER(Tabla2[[#This Row],[GENERO]])="masculino", LOWER(Tabla2[[#This Row],[GENERO]])="femenino"),"OK","Corregir")</f>
        <v>Corregir</v>
      </c>
      <c r="Z4562" s="42" t="str">
        <f>+IF(Tabla2[[#This Row],[Nro. DNI / CE]]="","Corregir",IF(LEN(Tabla2[[#This Row],[Nro. DNI / CE]])&gt;=8,"OK","Corregir"))</f>
        <v>Corregir</v>
      </c>
      <c r="AA4562" s="42">
        <f>COUNTIF(Tabla2[APELLIDOS Y NOMBRES],Tabla2[[#This Row],[APELLIDOS Y NOMBRES]])</f>
        <v>0</v>
      </c>
      <c r="AB4562" s="42">
        <f>IF(Tabla2[[#This Row],[Trabajador]]&gt;1,1/Tabla2[[#This Row],[Trabajador]],Tabla2[[#This Row],[Trabajador]])</f>
        <v>0</v>
      </c>
      <c r="AC4562" t="str">
        <f>+IFERROR(IF(Tabla2[[#This Row],[FECHA CESE/BAJA]]="","No Aplica",IF(AND(MONTH(Tabla2[[#This Row],[FECHA CESE/BAJA]])=MONTH(TODAY()-30),YEAR(Tabla2[[#This Row],[FECHA CESE/BAJA]])=YEAR(TODAY())),MONTH(TODAY()-30)&amp;"-"&amp;YEAR(TODAY()),"Borrar")),"No aplica")</f>
        <v>No Aplica</v>
      </c>
      <c r="AD4562" t="str">
        <f>+IFERROR(IF(Tabla2[[#This Row],[FECHA INICIO DE LABORES EN OBRA]]="","No Aplica",IF(AND(MONTH(Tabla2[[#This Row],[FECHA INICIO DE LABORES EN OBRA]])=MONTH(TODAY()-30),YEAR(Tabla2[[#This Row],[FECHA INICIO DE LABORES EN OBRA]])=YEAR(TODAY())),MONTH(TODAY()-30)&amp;"-"&amp;YEAR(TODAY()),"No Aplica")),"No Aplica")</f>
        <v>No Aplica</v>
      </c>
    </row>
    <row r="4563" spans="1:30" x14ac:dyDescent="0.25">
      <c r="A4563" s="13"/>
      <c r="B4563" s="15"/>
      <c r="C4563" s="15"/>
      <c r="D4563" s="15"/>
      <c r="E4563" s="15"/>
      <c r="F4563" s="39"/>
      <c r="G4563" s="15"/>
      <c r="H4563" s="15"/>
      <c r="I4563" s="15"/>
      <c r="J4563" s="15"/>
      <c r="K4563" s="15"/>
      <c r="L4563" s="40"/>
      <c r="M4563" s="39"/>
      <c r="N4563" s="41"/>
      <c r="O4563" s="39"/>
      <c r="P4563" s="40"/>
      <c r="Q4563" s="40"/>
      <c r="R4563" s="40" t="str">
        <f>IFERROR(VLOOKUP(Tabla2[[#This Row],[CONTRATISTA PRNCIPAL]],Hoja1!$L$5:$M$9,2,FALSE),"CJV")</f>
        <v>CJV</v>
      </c>
      <c r="S4563" s="40" t="str">
        <f>IF(Tabla2[[#This Row],[EMPRESA]]=Tabla2[[#This Row],[CONTRATISTA PRNCIPAL]],"Principal","Secundaria")</f>
        <v>Principal</v>
      </c>
      <c r="T4563" s="42">
        <f>IFERROR(1/COUNTIF(Tabla2[CONTRATISTA PRNCIPAL],Tabla2[[#This Row],[CONTRATISTA PRNCIPAL]]),0)</f>
        <v>0</v>
      </c>
      <c r="U4563" s="43" t="str">
        <f>IF(((TODAY()-Tabla2[[#This Row],[FECHA NACIMIENTO]])/365)&lt;18,"Corregir", IF(((TODAY()-Tabla2[[#This Row],[FECHA NACIMIENTO]])/365)&gt;80, "Corregir",ROUNDDOWN(((TODAY()-Tabla2[[#This Row],[FECHA NACIMIENTO]])/365),0)))</f>
        <v>Corregir</v>
      </c>
      <c r="V45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3" s="44" t="str">
        <f>+IF(Tabla2[[#This Row],[Edad]]="Corregir","Corregir","Ok")</f>
        <v>Corregir</v>
      </c>
      <c r="X4563" s="42" t="str">
        <f>+IFERROR(VLOOKUP(Tabla2[[#This Row],[DISTRITO SEGÚN DNI]],Hoja1!$A$2:$B$32,2,FALSE),"No")</f>
        <v>No</v>
      </c>
      <c r="Y4563" s="42" t="str">
        <f>IF(OR(LOWER(Tabla2[[#This Row],[GENERO]])="masculino", LOWER(Tabla2[[#This Row],[GENERO]])="femenino"),"OK","Corregir")</f>
        <v>Corregir</v>
      </c>
      <c r="Z4563" s="42" t="str">
        <f>+IF(Tabla2[[#This Row],[Nro. DNI / CE]]="","Corregir",IF(LEN(Tabla2[[#This Row],[Nro. DNI / CE]])&gt;=8,"OK","Corregir"))</f>
        <v>Corregir</v>
      </c>
      <c r="AA4563" s="42">
        <f>COUNTIF(Tabla2[APELLIDOS Y NOMBRES],Tabla2[[#This Row],[APELLIDOS Y NOMBRES]])</f>
        <v>0</v>
      </c>
      <c r="AB4563" s="42">
        <f>IF(Tabla2[[#This Row],[Trabajador]]&gt;1,1/Tabla2[[#This Row],[Trabajador]],Tabla2[[#This Row],[Trabajador]])</f>
        <v>0</v>
      </c>
      <c r="AC4563" t="str">
        <f>+IFERROR(IF(Tabla2[[#This Row],[FECHA CESE/BAJA]]="","No Aplica",IF(AND(MONTH(Tabla2[[#This Row],[FECHA CESE/BAJA]])=MONTH(TODAY()-30),YEAR(Tabla2[[#This Row],[FECHA CESE/BAJA]])=YEAR(TODAY())),MONTH(TODAY()-30)&amp;"-"&amp;YEAR(TODAY()),"Borrar")),"No aplica")</f>
        <v>No Aplica</v>
      </c>
      <c r="AD4563" t="str">
        <f>+IFERROR(IF(Tabla2[[#This Row],[FECHA INICIO DE LABORES EN OBRA]]="","No Aplica",IF(AND(MONTH(Tabla2[[#This Row],[FECHA INICIO DE LABORES EN OBRA]])=MONTH(TODAY()-30),YEAR(Tabla2[[#This Row],[FECHA INICIO DE LABORES EN OBRA]])=YEAR(TODAY())),MONTH(TODAY()-30)&amp;"-"&amp;YEAR(TODAY()),"No Aplica")),"No Aplica")</f>
        <v>No Aplica</v>
      </c>
    </row>
    <row r="4564" spans="1:30" x14ac:dyDescent="0.25">
      <c r="A4564" s="13"/>
      <c r="B4564" s="15"/>
      <c r="C4564" s="15"/>
      <c r="D4564" s="15"/>
      <c r="E4564" s="15"/>
      <c r="F4564" s="39"/>
      <c r="G4564" s="15"/>
      <c r="H4564" s="15"/>
      <c r="I4564" s="15"/>
      <c r="J4564" s="15"/>
      <c r="K4564" s="15"/>
      <c r="L4564" s="40"/>
      <c r="M4564" s="39"/>
      <c r="N4564" s="41"/>
      <c r="O4564" s="39"/>
      <c r="P4564" s="40"/>
      <c r="Q4564" s="40"/>
      <c r="R4564" s="40" t="str">
        <f>IFERROR(VLOOKUP(Tabla2[[#This Row],[CONTRATISTA PRNCIPAL]],Hoja1!$L$5:$M$9,2,FALSE),"CJV")</f>
        <v>CJV</v>
      </c>
      <c r="S4564" s="40" t="str">
        <f>IF(Tabla2[[#This Row],[EMPRESA]]=Tabla2[[#This Row],[CONTRATISTA PRNCIPAL]],"Principal","Secundaria")</f>
        <v>Principal</v>
      </c>
      <c r="T4564" s="42">
        <f>IFERROR(1/COUNTIF(Tabla2[CONTRATISTA PRNCIPAL],Tabla2[[#This Row],[CONTRATISTA PRNCIPAL]]),0)</f>
        <v>0</v>
      </c>
      <c r="U4564" s="43" t="str">
        <f>IF(((TODAY()-Tabla2[[#This Row],[FECHA NACIMIENTO]])/365)&lt;18,"Corregir", IF(((TODAY()-Tabla2[[#This Row],[FECHA NACIMIENTO]])/365)&gt;80, "Corregir",ROUNDDOWN(((TODAY()-Tabla2[[#This Row],[FECHA NACIMIENTO]])/365),0)))</f>
        <v>Corregir</v>
      </c>
      <c r="V45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4" s="44" t="str">
        <f>+IF(Tabla2[[#This Row],[Edad]]="Corregir","Corregir","Ok")</f>
        <v>Corregir</v>
      </c>
      <c r="X4564" s="42" t="str">
        <f>+IFERROR(VLOOKUP(Tabla2[[#This Row],[DISTRITO SEGÚN DNI]],Hoja1!$A$2:$B$32,2,FALSE),"No")</f>
        <v>No</v>
      </c>
      <c r="Y4564" s="42" t="str">
        <f>IF(OR(LOWER(Tabla2[[#This Row],[GENERO]])="masculino", LOWER(Tabla2[[#This Row],[GENERO]])="femenino"),"OK","Corregir")</f>
        <v>Corregir</v>
      </c>
      <c r="Z4564" s="42" t="str">
        <f>+IF(Tabla2[[#This Row],[Nro. DNI / CE]]="","Corregir",IF(LEN(Tabla2[[#This Row],[Nro. DNI / CE]])&gt;=8,"OK","Corregir"))</f>
        <v>Corregir</v>
      </c>
      <c r="AA4564" s="42">
        <f>COUNTIF(Tabla2[APELLIDOS Y NOMBRES],Tabla2[[#This Row],[APELLIDOS Y NOMBRES]])</f>
        <v>0</v>
      </c>
      <c r="AB4564" s="42">
        <f>IF(Tabla2[[#This Row],[Trabajador]]&gt;1,1/Tabla2[[#This Row],[Trabajador]],Tabla2[[#This Row],[Trabajador]])</f>
        <v>0</v>
      </c>
      <c r="AC4564" t="str">
        <f>+IFERROR(IF(Tabla2[[#This Row],[FECHA CESE/BAJA]]="","No Aplica",IF(AND(MONTH(Tabla2[[#This Row],[FECHA CESE/BAJA]])=MONTH(TODAY()-30),YEAR(Tabla2[[#This Row],[FECHA CESE/BAJA]])=YEAR(TODAY())),MONTH(TODAY()-30)&amp;"-"&amp;YEAR(TODAY()),"Borrar")),"No aplica")</f>
        <v>No Aplica</v>
      </c>
      <c r="AD4564" t="str">
        <f>+IFERROR(IF(Tabla2[[#This Row],[FECHA INICIO DE LABORES EN OBRA]]="","No Aplica",IF(AND(MONTH(Tabla2[[#This Row],[FECHA INICIO DE LABORES EN OBRA]])=MONTH(TODAY()-30),YEAR(Tabla2[[#This Row],[FECHA INICIO DE LABORES EN OBRA]])=YEAR(TODAY())),MONTH(TODAY()-30)&amp;"-"&amp;YEAR(TODAY()),"No Aplica")),"No Aplica")</f>
        <v>No Aplica</v>
      </c>
    </row>
    <row r="4565" spans="1:30" x14ac:dyDescent="0.25">
      <c r="A4565" s="13"/>
      <c r="B4565" s="15"/>
      <c r="C4565" s="15"/>
      <c r="D4565" s="15"/>
      <c r="E4565" s="15"/>
      <c r="F4565" s="39"/>
      <c r="G4565" s="15"/>
      <c r="H4565" s="15"/>
      <c r="I4565" s="15"/>
      <c r="J4565" s="15"/>
      <c r="K4565" s="15"/>
      <c r="L4565" s="40"/>
      <c r="M4565" s="39"/>
      <c r="N4565" s="41"/>
      <c r="O4565" s="39"/>
      <c r="P4565" s="40"/>
      <c r="Q4565" s="40"/>
      <c r="R4565" s="40" t="str">
        <f>IFERROR(VLOOKUP(Tabla2[[#This Row],[CONTRATISTA PRNCIPAL]],Hoja1!$L$5:$M$9,2,FALSE),"CJV")</f>
        <v>CJV</v>
      </c>
      <c r="S4565" s="40" t="str">
        <f>IF(Tabla2[[#This Row],[EMPRESA]]=Tabla2[[#This Row],[CONTRATISTA PRNCIPAL]],"Principal","Secundaria")</f>
        <v>Principal</v>
      </c>
      <c r="T4565" s="42">
        <f>IFERROR(1/COUNTIF(Tabla2[CONTRATISTA PRNCIPAL],Tabla2[[#This Row],[CONTRATISTA PRNCIPAL]]),0)</f>
        <v>0</v>
      </c>
      <c r="U4565" s="43" t="str">
        <f>IF(((TODAY()-Tabla2[[#This Row],[FECHA NACIMIENTO]])/365)&lt;18,"Corregir", IF(((TODAY()-Tabla2[[#This Row],[FECHA NACIMIENTO]])/365)&gt;80, "Corregir",ROUNDDOWN(((TODAY()-Tabla2[[#This Row],[FECHA NACIMIENTO]])/365),0)))</f>
        <v>Corregir</v>
      </c>
      <c r="V45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5" s="44" t="str">
        <f>+IF(Tabla2[[#This Row],[Edad]]="Corregir","Corregir","Ok")</f>
        <v>Corregir</v>
      </c>
      <c r="X4565" s="42" t="str">
        <f>+IFERROR(VLOOKUP(Tabla2[[#This Row],[DISTRITO SEGÚN DNI]],Hoja1!$A$2:$B$32,2,FALSE),"No")</f>
        <v>No</v>
      </c>
      <c r="Y4565" s="42" t="str">
        <f>IF(OR(LOWER(Tabla2[[#This Row],[GENERO]])="masculino", LOWER(Tabla2[[#This Row],[GENERO]])="femenino"),"OK","Corregir")</f>
        <v>Corregir</v>
      </c>
      <c r="Z4565" s="42" t="str">
        <f>+IF(Tabla2[[#This Row],[Nro. DNI / CE]]="","Corregir",IF(LEN(Tabla2[[#This Row],[Nro. DNI / CE]])&gt;=8,"OK","Corregir"))</f>
        <v>Corregir</v>
      </c>
      <c r="AA4565" s="42">
        <f>COUNTIF(Tabla2[APELLIDOS Y NOMBRES],Tabla2[[#This Row],[APELLIDOS Y NOMBRES]])</f>
        <v>0</v>
      </c>
      <c r="AB4565" s="42">
        <f>IF(Tabla2[[#This Row],[Trabajador]]&gt;1,1/Tabla2[[#This Row],[Trabajador]],Tabla2[[#This Row],[Trabajador]])</f>
        <v>0</v>
      </c>
      <c r="AC4565" t="str">
        <f>+IFERROR(IF(Tabla2[[#This Row],[FECHA CESE/BAJA]]="","No Aplica",IF(AND(MONTH(Tabla2[[#This Row],[FECHA CESE/BAJA]])=MONTH(TODAY()-30),YEAR(Tabla2[[#This Row],[FECHA CESE/BAJA]])=YEAR(TODAY())),MONTH(TODAY()-30)&amp;"-"&amp;YEAR(TODAY()),"Borrar")),"No aplica")</f>
        <v>No Aplica</v>
      </c>
      <c r="AD4565" t="str">
        <f>+IFERROR(IF(Tabla2[[#This Row],[FECHA INICIO DE LABORES EN OBRA]]="","No Aplica",IF(AND(MONTH(Tabla2[[#This Row],[FECHA INICIO DE LABORES EN OBRA]])=MONTH(TODAY()-30),YEAR(Tabla2[[#This Row],[FECHA INICIO DE LABORES EN OBRA]])=YEAR(TODAY())),MONTH(TODAY()-30)&amp;"-"&amp;YEAR(TODAY()),"No Aplica")),"No Aplica")</f>
        <v>No Aplica</v>
      </c>
    </row>
    <row r="4566" spans="1:30" x14ac:dyDescent="0.25">
      <c r="A4566" s="13"/>
      <c r="B4566" s="15"/>
      <c r="C4566" s="15"/>
      <c r="D4566" s="15"/>
      <c r="E4566" s="15"/>
      <c r="F4566" s="39"/>
      <c r="G4566" s="15"/>
      <c r="H4566" s="15"/>
      <c r="I4566" s="15"/>
      <c r="J4566" s="15"/>
      <c r="K4566" s="15"/>
      <c r="L4566" s="40"/>
      <c r="M4566" s="39"/>
      <c r="N4566" s="41"/>
      <c r="O4566" s="39"/>
      <c r="P4566" s="40"/>
      <c r="Q4566" s="40"/>
      <c r="R4566" s="40" t="str">
        <f>IFERROR(VLOOKUP(Tabla2[[#This Row],[CONTRATISTA PRNCIPAL]],Hoja1!$L$5:$M$9,2,FALSE),"CJV")</f>
        <v>CJV</v>
      </c>
      <c r="S4566" s="40" t="str">
        <f>IF(Tabla2[[#This Row],[EMPRESA]]=Tabla2[[#This Row],[CONTRATISTA PRNCIPAL]],"Principal","Secundaria")</f>
        <v>Principal</v>
      </c>
      <c r="T4566" s="42">
        <f>IFERROR(1/COUNTIF(Tabla2[CONTRATISTA PRNCIPAL],Tabla2[[#This Row],[CONTRATISTA PRNCIPAL]]),0)</f>
        <v>0</v>
      </c>
      <c r="U4566" s="43" t="str">
        <f>IF(((TODAY()-Tabla2[[#This Row],[FECHA NACIMIENTO]])/365)&lt;18,"Corregir", IF(((TODAY()-Tabla2[[#This Row],[FECHA NACIMIENTO]])/365)&gt;80, "Corregir",ROUNDDOWN(((TODAY()-Tabla2[[#This Row],[FECHA NACIMIENTO]])/365),0)))</f>
        <v>Corregir</v>
      </c>
      <c r="V45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6" s="44" t="str">
        <f>+IF(Tabla2[[#This Row],[Edad]]="Corregir","Corregir","Ok")</f>
        <v>Corregir</v>
      </c>
      <c r="X4566" s="42" t="str">
        <f>+IFERROR(VLOOKUP(Tabla2[[#This Row],[DISTRITO SEGÚN DNI]],Hoja1!$A$2:$B$32,2,FALSE),"No")</f>
        <v>No</v>
      </c>
      <c r="Y4566" s="42" t="str">
        <f>IF(OR(LOWER(Tabla2[[#This Row],[GENERO]])="masculino", LOWER(Tabla2[[#This Row],[GENERO]])="femenino"),"OK","Corregir")</f>
        <v>Corregir</v>
      </c>
      <c r="Z4566" s="42" t="str">
        <f>+IF(Tabla2[[#This Row],[Nro. DNI / CE]]="","Corregir",IF(LEN(Tabla2[[#This Row],[Nro. DNI / CE]])&gt;=8,"OK","Corregir"))</f>
        <v>Corregir</v>
      </c>
      <c r="AA4566" s="42">
        <f>COUNTIF(Tabla2[APELLIDOS Y NOMBRES],Tabla2[[#This Row],[APELLIDOS Y NOMBRES]])</f>
        <v>0</v>
      </c>
      <c r="AB4566" s="42">
        <f>IF(Tabla2[[#This Row],[Trabajador]]&gt;1,1/Tabla2[[#This Row],[Trabajador]],Tabla2[[#This Row],[Trabajador]])</f>
        <v>0</v>
      </c>
      <c r="AC4566" t="str">
        <f>+IFERROR(IF(Tabla2[[#This Row],[FECHA CESE/BAJA]]="","No Aplica",IF(AND(MONTH(Tabla2[[#This Row],[FECHA CESE/BAJA]])=MONTH(TODAY()-30),YEAR(Tabla2[[#This Row],[FECHA CESE/BAJA]])=YEAR(TODAY())),MONTH(TODAY()-30)&amp;"-"&amp;YEAR(TODAY()),"Borrar")),"No aplica")</f>
        <v>No Aplica</v>
      </c>
      <c r="AD4566" t="str">
        <f>+IFERROR(IF(Tabla2[[#This Row],[FECHA INICIO DE LABORES EN OBRA]]="","No Aplica",IF(AND(MONTH(Tabla2[[#This Row],[FECHA INICIO DE LABORES EN OBRA]])=MONTH(TODAY()-30),YEAR(Tabla2[[#This Row],[FECHA INICIO DE LABORES EN OBRA]])=YEAR(TODAY())),MONTH(TODAY()-30)&amp;"-"&amp;YEAR(TODAY()),"No Aplica")),"No Aplica")</f>
        <v>No Aplica</v>
      </c>
    </row>
    <row r="4567" spans="1:30" x14ac:dyDescent="0.25">
      <c r="A4567" s="13"/>
      <c r="B4567" s="15"/>
      <c r="C4567" s="15"/>
      <c r="D4567" s="15"/>
      <c r="E4567" s="15"/>
      <c r="F4567" s="39"/>
      <c r="G4567" s="15"/>
      <c r="H4567" s="15"/>
      <c r="I4567" s="15"/>
      <c r="J4567" s="15"/>
      <c r="K4567" s="15"/>
      <c r="L4567" s="40"/>
      <c r="M4567" s="39"/>
      <c r="N4567" s="41"/>
      <c r="O4567" s="39"/>
      <c r="P4567" s="40"/>
      <c r="Q4567" s="40"/>
      <c r="R4567" s="40" t="str">
        <f>IFERROR(VLOOKUP(Tabla2[[#This Row],[CONTRATISTA PRNCIPAL]],Hoja1!$L$5:$M$9,2,FALSE),"CJV")</f>
        <v>CJV</v>
      </c>
      <c r="S4567" s="40" t="str">
        <f>IF(Tabla2[[#This Row],[EMPRESA]]=Tabla2[[#This Row],[CONTRATISTA PRNCIPAL]],"Principal","Secundaria")</f>
        <v>Principal</v>
      </c>
      <c r="T4567" s="42">
        <f>IFERROR(1/COUNTIF(Tabla2[CONTRATISTA PRNCIPAL],Tabla2[[#This Row],[CONTRATISTA PRNCIPAL]]),0)</f>
        <v>0</v>
      </c>
      <c r="U4567" s="43" t="str">
        <f>IF(((TODAY()-Tabla2[[#This Row],[FECHA NACIMIENTO]])/365)&lt;18,"Corregir", IF(((TODAY()-Tabla2[[#This Row],[FECHA NACIMIENTO]])/365)&gt;80, "Corregir",ROUNDDOWN(((TODAY()-Tabla2[[#This Row],[FECHA NACIMIENTO]])/365),0)))</f>
        <v>Corregir</v>
      </c>
      <c r="V45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7" s="44" t="str">
        <f>+IF(Tabla2[[#This Row],[Edad]]="Corregir","Corregir","Ok")</f>
        <v>Corregir</v>
      </c>
      <c r="X4567" s="42" t="str">
        <f>+IFERROR(VLOOKUP(Tabla2[[#This Row],[DISTRITO SEGÚN DNI]],Hoja1!$A$2:$B$32,2,FALSE),"No")</f>
        <v>No</v>
      </c>
      <c r="Y4567" s="42" t="str">
        <f>IF(OR(LOWER(Tabla2[[#This Row],[GENERO]])="masculino", LOWER(Tabla2[[#This Row],[GENERO]])="femenino"),"OK","Corregir")</f>
        <v>Corregir</v>
      </c>
      <c r="Z4567" s="42" t="str">
        <f>+IF(Tabla2[[#This Row],[Nro. DNI / CE]]="","Corregir",IF(LEN(Tabla2[[#This Row],[Nro. DNI / CE]])&gt;=8,"OK","Corregir"))</f>
        <v>Corregir</v>
      </c>
      <c r="AA4567" s="42">
        <f>COUNTIF(Tabla2[APELLIDOS Y NOMBRES],Tabla2[[#This Row],[APELLIDOS Y NOMBRES]])</f>
        <v>0</v>
      </c>
      <c r="AB4567" s="42">
        <f>IF(Tabla2[[#This Row],[Trabajador]]&gt;1,1/Tabla2[[#This Row],[Trabajador]],Tabla2[[#This Row],[Trabajador]])</f>
        <v>0</v>
      </c>
      <c r="AC4567" t="str">
        <f>+IFERROR(IF(Tabla2[[#This Row],[FECHA CESE/BAJA]]="","No Aplica",IF(AND(MONTH(Tabla2[[#This Row],[FECHA CESE/BAJA]])=MONTH(TODAY()-30),YEAR(Tabla2[[#This Row],[FECHA CESE/BAJA]])=YEAR(TODAY())),MONTH(TODAY()-30)&amp;"-"&amp;YEAR(TODAY()),"Borrar")),"No aplica")</f>
        <v>No Aplica</v>
      </c>
      <c r="AD4567" t="str">
        <f>+IFERROR(IF(Tabla2[[#This Row],[FECHA INICIO DE LABORES EN OBRA]]="","No Aplica",IF(AND(MONTH(Tabla2[[#This Row],[FECHA INICIO DE LABORES EN OBRA]])=MONTH(TODAY()-30),YEAR(Tabla2[[#This Row],[FECHA INICIO DE LABORES EN OBRA]])=YEAR(TODAY())),MONTH(TODAY()-30)&amp;"-"&amp;YEAR(TODAY()),"No Aplica")),"No Aplica")</f>
        <v>No Aplica</v>
      </c>
    </row>
    <row r="4568" spans="1:30" x14ac:dyDescent="0.25">
      <c r="A4568" s="13"/>
      <c r="B4568" s="15"/>
      <c r="C4568" s="15"/>
      <c r="D4568" s="15"/>
      <c r="E4568" s="15"/>
      <c r="F4568" s="39"/>
      <c r="G4568" s="15"/>
      <c r="H4568" s="15"/>
      <c r="I4568" s="15"/>
      <c r="J4568" s="15"/>
      <c r="K4568" s="15"/>
      <c r="L4568" s="40"/>
      <c r="M4568" s="39"/>
      <c r="N4568" s="41"/>
      <c r="O4568" s="39"/>
      <c r="P4568" s="40"/>
      <c r="Q4568" s="40"/>
      <c r="R4568" s="40" t="str">
        <f>IFERROR(VLOOKUP(Tabla2[[#This Row],[CONTRATISTA PRNCIPAL]],Hoja1!$L$5:$M$9,2,FALSE),"CJV")</f>
        <v>CJV</v>
      </c>
      <c r="S4568" s="40" t="str">
        <f>IF(Tabla2[[#This Row],[EMPRESA]]=Tabla2[[#This Row],[CONTRATISTA PRNCIPAL]],"Principal","Secundaria")</f>
        <v>Principal</v>
      </c>
      <c r="T4568" s="42">
        <f>IFERROR(1/COUNTIF(Tabla2[CONTRATISTA PRNCIPAL],Tabla2[[#This Row],[CONTRATISTA PRNCIPAL]]),0)</f>
        <v>0</v>
      </c>
      <c r="U4568" s="43" t="str">
        <f>IF(((TODAY()-Tabla2[[#This Row],[FECHA NACIMIENTO]])/365)&lt;18,"Corregir", IF(((TODAY()-Tabla2[[#This Row],[FECHA NACIMIENTO]])/365)&gt;80, "Corregir",ROUNDDOWN(((TODAY()-Tabla2[[#This Row],[FECHA NACIMIENTO]])/365),0)))</f>
        <v>Corregir</v>
      </c>
      <c r="V45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8" s="44" t="str">
        <f>+IF(Tabla2[[#This Row],[Edad]]="Corregir","Corregir","Ok")</f>
        <v>Corregir</v>
      </c>
      <c r="X4568" s="42" t="str">
        <f>+IFERROR(VLOOKUP(Tabla2[[#This Row],[DISTRITO SEGÚN DNI]],Hoja1!$A$2:$B$32,2,FALSE),"No")</f>
        <v>No</v>
      </c>
      <c r="Y4568" s="42" t="str">
        <f>IF(OR(LOWER(Tabla2[[#This Row],[GENERO]])="masculino", LOWER(Tabla2[[#This Row],[GENERO]])="femenino"),"OK","Corregir")</f>
        <v>Corregir</v>
      </c>
      <c r="Z4568" s="42" t="str">
        <f>+IF(Tabla2[[#This Row],[Nro. DNI / CE]]="","Corregir",IF(LEN(Tabla2[[#This Row],[Nro. DNI / CE]])&gt;=8,"OK","Corregir"))</f>
        <v>Corregir</v>
      </c>
      <c r="AA4568" s="42">
        <f>COUNTIF(Tabla2[APELLIDOS Y NOMBRES],Tabla2[[#This Row],[APELLIDOS Y NOMBRES]])</f>
        <v>0</v>
      </c>
      <c r="AB4568" s="42">
        <f>IF(Tabla2[[#This Row],[Trabajador]]&gt;1,1/Tabla2[[#This Row],[Trabajador]],Tabla2[[#This Row],[Trabajador]])</f>
        <v>0</v>
      </c>
      <c r="AC4568" t="str">
        <f>+IFERROR(IF(Tabla2[[#This Row],[FECHA CESE/BAJA]]="","No Aplica",IF(AND(MONTH(Tabla2[[#This Row],[FECHA CESE/BAJA]])=MONTH(TODAY()-30),YEAR(Tabla2[[#This Row],[FECHA CESE/BAJA]])=YEAR(TODAY())),MONTH(TODAY()-30)&amp;"-"&amp;YEAR(TODAY()),"Borrar")),"No aplica")</f>
        <v>No Aplica</v>
      </c>
      <c r="AD4568" t="str">
        <f>+IFERROR(IF(Tabla2[[#This Row],[FECHA INICIO DE LABORES EN OBRA]]="","No Aplica",IF(AND(MONTH(Tabla2[[#This Row],[FECHA INICIO DE LABORES EN OBRA]])=MONTH(TODAY()-30),YEAR(Tabla2[[#This Row],[FECHA INICIO DE LABORES EN OBRA]])=YEAR(TODAY())),MONTH(TODAY()-30)&amp;"-"&amp;YEAR(TODAY()),"No Aplica")),"No Aplica")</f>
        <v>No Aplica</v>
      </c>
    </row>
    <row r="4569" spans="1:30" x14ac:dyDescent="0.25">
      <c r="A4569" s="13"/>
      <c r="B4569" s="15"/>
      <c r="C4569" s="15"/>
      <c r="D4569" s="15"/>
      <c r="E4569" s="15"/>
      <c r="F4569" s="39"/>
      <c r="G4569" s="15"/>
      <c r="H4569" s="15"/>
      <c r="I4569" s="15"/>
      <c r="J4569" s="15"/>
      <c r="K4569" s="15"/>
      <c r="L4569" s="40"/>
      <c r="M4569" s="39"/>
      <c r="N4569" s="41"/>
      <c r="O4569" s="39"/>
      <c r="P4569" s="40"/>
      <c r="Q4569" s="40"/>
      <c r="R4569" s="40" t="str">
        <f>IFERROR(VLOOKUP(Tabla2[[#This Row],[CONTRATISTA PRNCIPAL]],Hoja1!$L$5:$M$9,2,FALSE),"CJV")</f>
        <v>CJV</v>
      </c>
      <c r="S4569" s="40" t="str">
        <f>IF(Tabla2[[#This Row],[EMPRESA]]=Tabla2[[#This Row],[CONTRATISTA PRNCIPAL]],"Principal","Secundaria")</f>
        <v>Principal</v>
      </c>
      <c r="T4569" s="42">
        <f>IFERROR(1/COUNTIF(Tabla2[CONTRATISTA PRNCIPAL],Tabla2[[#This Row],[CONTRATISTA PRNCIPAL]]),0)</f>
        <v>0</v>
      </c>
      <c r="U4569" s="43" t="str">
        <f>IF(((TODAY()-Tabla2[[#This Row],[FECHA NACIMIENTO]])/365)&lt;18,"Corregir", IF(((TODAY()-Tabla2[[#This Row],[FECHA NACIMIENTO]])/365)&gt;80, "Corregir",ROUNDDOWN(((TODAY()-Tabla2[[#This Row],[FECHA NACIMIENTO]])/365),0)))</f>
        <v>Corregir</v>
      </c>
      <c r="V45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69" s="44" t="str">
        <f>+IF(Tabla2[[#This Row],[Edad]]="Corregir","Corregir","Ok")</f>
        <v>Corregir</v>
      </c>
      <c r="X4569" s="42" t="str">
        <f>+IFERROR(VLOOKUP(Tabla2[[#This Row],[DISTRITO SEGÚN DNI]],Hoja1!$A$2:$B$32,2,FALSE),"No")</f>
        <v>No</v>
      </c>
      <c r="Y4569" s="42" t="str">
        <f>IF(OR(LOWER(Tabla2[[#This Row],[GENERO]])="masculino", LOWER(Tabla2[[#This Row],[GENERO]])="femenino"),"OK","Corregir")</f>
        <v>Corregir</v>
      </c>
      <c r="Z4569" s="42" t="str">
        <f>+IF(Tabla2[[#This Row],[Nro. DNI / CE]]="","Corregir",IF(LEN(Tabla2[[#This Row],[Nro. DNI / CE]])&gt;=8,"OK","Corregir"))</f>
        <v>Corregir</v>
      </c>
      <c r="AA4569" s="42">
        <f>COUNTIF(Tabla2[APELLIDOS Y NOMBRES],Tabla2[[#This Row],[APELLIDOS Y NOMBRES]])</f>
        <v>0</v>
      </c>
      <c r="AB4569" s="42">
        <f>IF(Tabla2[[#This Row],[Trabajador]]&gt;1,1/Tabla2[[#This Row],[Trabajador]],Tabla2[[#This Row],[Trabajador]])</f>
        <v>0</v>
      </c>
      <c r="AC4569" t="str">
        <f>+IFERROR(IF(Tabla2[[#This Row],[FECHA CESE/BAJA]]="","No Aplica",IF(AND(MONTH(Tabla2[[#This Row],[FECHA CESE/BAJA]])=MONTH(TODAY()-30),YEAR(Tabla2[[#This Row],[FECHA CESE/BAJA]])=YEAR(TODAY())),MONTH(TODAY()-30)&amp;"-"&amp;YEAR(TODAY()),"Borrar")),"No aplica")</f>
        <v>No Aplica</v>
      </c>
      <c r="AD4569" t="str">
        <f>+IFERROR(IF(Tabla2[[#This Row],[FECHA INICIO DE LABORES EN OBRA]]="","No Aplica",IF(AND(MONTH(Tabla2[[#This Row],[FECHA INICIO DE LABORES EN OBRA]])=MONTH(TODAY()-30),YEAR(Tabla2[[#This Row],[FECHA INICIO DE LABORES EN OBRA]])=YEAR(TODAY())),MONTH(TODAY()-30)&amp;"-"&amp;YEAR(TODAY()),"No Aplica")),"No Aplica")</f>
        <v>No Aplica</v>
      </c>
    </row>
    <row r="4570" spans="1:30" x14ac:dyDescent="0.25">
      <c r="A4570" s="13"/>
      <c r="B4570" s="15"/>
      <c r="C4570" s="15"/>
      <c r="D4570" s="15"/>
      <c r="E4570" s="15"/>
      <c r="F4570" s="39"/>
      <c r="G4570" s="15"/>
      <c r="H4570" s="15"/>
      <c r="I4570" s="15"/>
      <c r="J4570" s="15"/>
      <c r="K4570" s="15"/>
      <c r="L4570" s="40"/>
      <c r="M4570" s="39"/>
      <c r="N4570" s="41"/>
      <c r="O4570" s="39"/>
      <c r="P4570" s="40"/>
      <c r="Q4570" s="40"/>
      <c r="R4570" s="40" t="str">
        <f>IFERROR(VLOOKUP(Tabla2[[#This Row],[CONTRATISTA PRNCIPAL]],Hoja1!$L$5:$M$9,2,FALSE),"CJV")</f>
        <v>CJV</v>
      </c>
      <c r="S4570" s="40" t="str">
        <f>IF(Tabla2[[#This Row],[EMPRESA]]=Tabla2[[#This Row],[CONTRATISTA PRNCIPAL]],"Principal","Secundaria")</f>
        <v>Principal</v>
      </c>
      <c r="T4570" s="42">
        <f>IFERROR(1/COUNTIF(Tabla2[CONTRATISTA PRNCIPAL],Tabla2[[#This Row],[CONTRATISTA PRNCIPAL]]),0)</f>
        <v>0</v>
      </c>
      <c r="U4570" s="43" t="str">
        <f>IF(((TODAY()-Tabla2[[#This Row],[FECHA NACIMIENTO]])/365)&lt;18,"Corregir", IF(((TODAY()-Tabla2[[#This Row],[FECHA NACIMIENTO]])/365)&gt;80, "Corregir",ROUNDDOWN(((TODAY()-Tabla2[[#This Row],[FECHA NACIMIENTO]])/365),0)))</f>
        <v>Corregir</v>
      </c>
      <c r="V45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0" s="44" t="str">
        <f>+IF(Tabla2[[#This Row],[Edad]]="Corregir","Corregir","Ok")</f>
        <v>Corregir</v>
      </c>
      <c r="X4570" s="42" t="str">
        <f>+IFERROR(VLOOKUP(Tabla2[[#This Row],[DISTRITO SEGÚN DNI]],Hoja1!$A$2:$B$32,2,FALSE),"No")</f>
        <v>No</v>
      </c>
      <c r="Y4570" s="42" t="str">
        <f>IF(OR(LOWER(Tabla2[[#This Row],[GENERO]])="masculino", LOWER(Tabla2[[#This Row],[GENERO]])="femenino"),"OK","Corregir")</f>
        <v>Corregir</v>
      </c>
      <c r="Z4570" s="42" t="str">
        <f>+IF(Tabla2[[#This Row],[Nro. DNI / CE]]="","Corregir",IF(LEN(Tabla2[[#This Row],[Nro. DNI / CE]])&gt;=8,"OK","Corregir"))</f>
        <v>Corregir</v>
      </c>
      <c r="AA4570" s="42">
        <f>COUNTIF(Tabla2[APELLIDOS Y NOMBRES],Tabla2[[#This Row],[APELLIDOS Y NOMBRES]])</f>
        <v>0</v>
      </c>
      <c r="AB4570" s="42">
        <f>IF(Tabla2[[#This Row],[Trabajador]]&gt;1,1/Tabla2[[#This Row],[Trabajador]],Tabla2[[#This Row],[Trabajador]])</f>
        <v>0</v>
      </c>
      <c r="AC4570" t="str">
        <f>+IFERROR(IF(Tabla2[[#This Row],[FECHA CESE/BAJA]]="","No Aplica",IF(AND(MONTH(Tabla2[[#This Row],[FECHA CESE/BAJA]])=MONTH(TODAY()-30),YEAR(Tabla2[[#This Row],[FECHA CESE/BAJA]])=YEAR(TODAY())),MONTH(TODAY()-30)&amp;"-"&amp;YEAR(TODAY()),"Borrar")),"No aplica")</f>
        <v>No Aplica</v>
      </c>
      <c r="AD4570" t="str">
        <f>+IFERROR(IF(Tabla2[[#This Row],[FECHA INICIO DE LABORES EN OBRA]]="","No Aplica",IF(AND(MONTH(Tabla2[[#This Row],[FECHA INICIO DE LABORES EN OBRA]])=MONTH(TODAY()-30),YEAR(Tabla2[[#This Row],[FECHA INICIO DE LABORES EN OBRA]])=YEAR(TODAY())),MONTH(TODAY()-30)&amp;"-"&amp;YEAR(TODAY()),"No Aplica")),"No Aplica")</f>
        <v>No Aplica</v>
      </c>
    </row>
    <row r="4571" spans="1:30" x14ac:dyDescent="0.25">
      <c r="A4571" s="13"/>
      <c r="B4571" s="15"/>
      <c r="C4571" s="15"/>
      <c r="D4571" s="15"/>
      <c r="E4571" s="15"/>
      <c r="F4571" s="39"/>
      <c r="G4571" s="15"/>
      <c r="H4571" s="15"/>
      <c r="I4571" s="15"/>
      <c r="J4571" s="15"/>
      <c r="K4571" s="15"/>
      <c r="L4571" s="40"/>
      <c r="M4571" s="39"/>
      <c r="N4571" s="41"/>
      <c r="O4571" s="39"/>
      <c r="P4571" s="40"/>
      <c r="Q4571" s="40"/>
      <c r="R4571" s="40" t="str">
        <f>IFERROR(VLOOKUP(Tabla2[[#This Row],[CONTRATISTA PRNCIPAL]],Hoja1!$L$5:$M$9,2,FALSE),"CJV")</f>
        <v>CJV</v>
      </c>
      <c r="S4571" s="40" t="str">
        <f>IF(Tabla2[[#This Row],[EMPRESA]]=Tabla2[[#This Row],[CONTRATISTA PRNCIPAL]],"Principal","Secundaria")</f>
        <v>Principal</v>
      </c>
      <c r="T4571" s="42">
        <f>IFERROR(1/COUNTIF(Tabla2[CONTRATISTA PRNCIPAL],Tabla2[[#This Row],[CONTRATISTA PRNCIPAL]]),0)</f>
        <v>0</v>
      </c>
      <c r="U4571" s="43" t="str">
        <f>IF(((TODAY()-Tabla2[[#This Row],[FECHA NACIMIENTO]])/365)&lt;18,"Corregir", IF(((TODAY()-Tabla2[[#This Row],[FECHA NACIMIENTO]])/365)&gt;80, "Corregir",ROUNDDOWN(((TODAY()-Tabla2[[#This Row],[FECHA NACIMIENTO]])/365),0)))</f>
        <v>Corregir</v>
      </c>
      <c r="V45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1" s="44" t="str">
        <f>+IF(Tabla2[[#This Row],[Edad]]="Corregir","Corregir","Ok")</f>
        <v>Corregir</v>
      </c>
      <c r="X4571" s="42" t="str">
        <f>+IFERROR(VLOOKUP(Tabla2[[#This Row],[DISTRITO SEGÚN DNI]],Hoja1!$A$2:$B$32,2,FALSE),"No")</f>
        <v>No</v>
      </c>
      <c r="Y4571" s="42" t="str">
        <f>IF(OR(LOWER(Tabla2[[#This Row],[GENERO]])="masculino", LOWER(Tabla2[[#This Row],[GENERO]])="femenino"),"OK","Corregir")</f>
        <v>Corregir</v>
      </c>
      <c r="Z4571" s="42" t="str">
        <f>+IF(Tabla2[[#This Row],[Nro. DNI / CE]]="","Corregir",IF(LEN(Tabla2[[#This Row],[Nro. DNI / CE]])&gt;=8,"OK","Corregir"))</f>
        <v>Corregir</v>
      </c>
      <c r="AA4571" s="42">
        <f>COUNTIF(Tabla2[APELLIDOS Y NOMBRES],Tabla2[[#This Row],[APELLIDOS Y NOMBRES]])</f>
        <v>0</v>
      </c>
      <c r="AB4571" s="42">
        <f>IF(Tabla2[[#This Row],[Trabajador]]&gt;1,1/Tabla2[[#This Row],[Trabajador]],Tabla2[[#This Row],[Trabajador]])</f>
        <v>0</v>
      </c>
      <c r="AC4571" t="str">
        <f>+IFERROR(IF(Tabla2[[#This Row],[FECHA CESE/BAJA]]="","No Aplica",IF(AND(MONTH(Tabla2[[#This Row],[FECHA CESE/BAJA]])=MONTH(TODAY()-30),YEAR(Tabla2[[#This Row],[FECHA CESE/BAJA]])=YEAR(TODAY())),MONTH(TODAY()-30)&amp;"-"&amp;YEAR(TODAY()),"Borrar")),"No aplica")</f>
        <v>No Aplica</v>
      </c>
      <c r="AD4571" t="str">
        <f>+IFERROR(IF(Tabla2[[#This Row],[FECHA INICIO DE LABORES EN OBRA]]="","No Aplica",IF(AND(MONTH(Tabla2[[#This Row],[FECHA INICIO DE LABORES EN OBRA]])=MONTH(TODAY()-30),YEAR(Tabla2[[#This Row],[FECHA INICIO DE LABORES EN OBRA]])=YEAR(TODAY())),MONTH(TODAY()-30)&amp;"-"&amp;YEAR(TODAY()),"No Aplica")),"No Aplica")</f>
        <v>No Aplica</v>
      </c>
    </row>
    <row r="4572" spans="1:30" x14ac:dyDescent="0.25">
      <c r="A4572" s="13"/>
      <c r="B4572" s="15"/>
      <c r="C4572" s="15"/>
      <c r="D4572" s="15"/>
      <c r="E4572" s="15"/>
      <c r="F4572" s="39"/>
      <c r="G4572" s="15"/>
      <c r="H4572" s="15"/>
      <c r="I4572" s="15"/>
      <c r="J4572" s="15"/>
      <c r="K4572" s="15"/>
      <c r="L4572" s="40"/>
      <c r="M4572" s="39"/>
      <c r="N4572" s="41"/>
      <c r="O4572" s="39"/>
      <c r="P4572" s="40"/>
      <c r="Q4572" s="40"/>
      <c r="R4572" s="40" t="str">
        <f>IFERROR(VLOOKUP(Tabla2[[#This Row],[CONTRATISTA PRNCIPAL]],Hoja1!$L$5:$M$9,2,FALSE),"CJV")</f>
        <v>CJV</v>
      </c>
      <c r="S4572" s="40" t="str">
        <f>IF(Tabla2[[#This Row],[EMPRESA]]=Tabla2[[#This Row],[CONTRATISTA PRNCIPAL]],"Principal","Secundaria")</f>
        <v>Principal</v>
      </c>
      <c r="T4572" s="42">
        <f>IFERROR(1/COUNTIF(Tabla2[CONTRATISTA PRNCIPAL],Tabla2[[#This Row],[CONTRATISTA PRNCIPAL]]),0)</f>
        <v>0</v>
      </c>
      <c r="U4572" s="43" t="str">
        <f>IF(((TODAY()-Tabla2[[#This Row],[FECHA NACIMIENTO]])/365)&lt;18,"Corregir", IF(((TODAY()-Tabla2[[#This Row],[FECHA NACIMIENTO]])/365)&gt;80, "Corregir",ROUNDDOWN(((TODAY()-Tabla2[[#This Row],[FECHA NACIMIENTO]])/365),0)))</f>
        <v>Corregir</v>
      </c>
      <c r="V45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2" s="44" t="str">
        <f>+IF(Tabla2[[#This Row],[Edad]]="Corregir","Corregir","Ok")</f>
        <v>Corregir</v>
      </c>
      <c r="X4572" s="42" t="str">
        <f>+IFERROR(VLOOKUP(Tabla2[[#This Row],[DISTRITO SEGÚN DNI]],Hoja1!$A$2:$B$32,2,FALSE),"No")</f>
        <v>No</v>
      </c>
      <c r="Y4572" s="42" t="str">
        <f>IF(OR(LOWER(Tabla2[[#This Row],[GENERO]])="masculino", LOWER(Tabla2[[#This Row],[GENERO]])="femenino"),"OK","Corregir")</f>
        <v>Corregir</v>
      </c>
      <c r="Z4572" s="42" t="str">
        <f>+IF(Tabla2[[#This Row],[Nro. DNI / CE]]="","Corregir",IF(LEN(Tabla2[[#This Row],[Nro. DNI / CE]])&gt;=8,"OK","Corregir"))</f>
        <v>Corregir</v>
      </c>
      <c r="AA4572" s="42">
        <f>COUNTIF(Tabla2[APELLIDOS Y NOMBRES],Tabla2[[#This Row],[APELLIDOS Y NOMBRES]])</f>
        <v>0</v>
      </c>
      <c r="AB4572" s="42">
        <f>IF(Tabla2[[#This Row],[Trabajador]]&gt;1,1/Tabla2[[#This Row],[Trabajador]],Tabla2[[#This Row],[Trabajador]])</f>
        <v>0</v>
      </c>
      <c r="AC4572" t="str">
        <f>+IFERROR(IF(Tabla2[[#This Row],[FECHA CESE/BAJA]]="","No Aplica",IF(AND(MONTH(Tabla2[[#This Row],[FECHA CESE/BAJA]])=MONTH(TODAY()-30),YEAR(Tabla2[[#This Row],[FECHA CESE/BAJA]])=YEAR(TODAY())),MONTH(TODAY()-30)&amp;"-"&amp;YEAR(TODAY()),"Borrar")),"No aplica")</f>
        <v>No Aplica</v>
      </c>
      <c r="AD4572" t="str">
        <f>+IFERROR(IF(Tabla2[[#This Row],[FECHA INICIO DE LABORES EN OBRA]]="","No Aplica",IF(AND(MONTH(Tabla2[[#This Row],[FECHA INICIO DE LABORES EN OBRA]])=MONTH(TODAY()-30),YEAR(Tabla2[[#This Row],[FECHA INICIO DE LABORES EN OBRA]])=YEAR(TODAY())),MONTH(TODAY()-30)&amp;"-"&amp;YEAR(TODAY()),"No Aplica")),"No Aplica")</f>
        <v>No Aplica</v>
      </c>
    </row>
    <row r="4573" spans="1:30" x14ac:dyDescent="0.25">
      <c r="A4573" s="13"/>
      <c r="B4573" s="15"/>
      <c r="C4573" s="15"/>
      <c r="D4573" s="15"/>
      <c r="E4573" s="15"/>
      <c r="F4573" s="39"/>
      <c r="G4573" s="15"/>
      <c r="H4573" s="15"/>
      <c r="I4573" s="15"/>
      <c r="J4573" s="15"/>
      <c r="K4573" s="15"/>
      <c r="L4573" s="40"/>
      <c r="M4573" s="39"/>
      <c r="N4573" s="41"/>
      <c r="O4573" s="39"/>
      <c r="P4573" s="40"/>
      <c r="Q4573" s="40"/>
      <c r="R4573" s="40" t="str">
        <f>IFERROR(VLOOKUP(Tabla2[[#This Row],[CONTRATISTA PRNCIPAL]],Hoja1!$L$5:$M$9,2,FALSE),"CJV")</f>
        <v>CJV</v>
      </c>
      <c r="S4573" s="40" t="str">
        <f>IF(Tabla2[[#This Row],[EMPRESA]]=Tabla2[[#This Row],[CONTRATISTA PRNCIPAL]],"Principal","Secundaria")</f>
        <v>Principal</v>
      </c>
      <c r="T4573" s="42">
        <f>IFERROR(1/COUNTIF(Tabla2[CONTRATISTA PRNCIPAL],Tabla2[[#This Row],[CONTRATISTA PRNCIPAL]]),0)</f>
        <v>0</v>
      </c>
      <c r="U4573" s="43" t="str">
        <f>IF(((TODAY()-Tabla2[[#This Row],[FECHA NACIMIENTO]])/365)&lt;18,"Corregir", IF(((TODAY()-Tabla2[[#This Row],[FECHA NACIMIENTO]])/365)&gt;80, "Corregir",ROUNDDOWN(((TODAY()-Tabla2[[#This Row],[FECHA NACIMIENTO]])/365),0)))</f>
        <v>Corregir</v>
      </c>
      <c r="V45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3" s="44" t="str">
        <f>+IF(Tabla2[[#This Row],[Edad]]="Corregir","Corregir","Ok")</f>
        <v>Corregir</v>
      </c>
      <c r="X4573" s="42" t="str">
        <f>+IFERROR(VLOOKUP(Tabla2[[#This Row],[DISTRITO SEGÚN DNI]],Hoja1!$A$2:$B$32,2,FALSE),"No")</f>
        <v>No</v>
      </c>
      <c r="Y4573" s="42" t="str">
        <f>IF(OR(LOWER(Tabla2[[#This Row],[GENERO]])="masculino", LOWER(Tabla2[[#This Row],[GENERO]])="femenino"),"OK","Corregir")</f>
        <v>Corregir</v>
      </c>
      <c r="Z4573" s="42" t="str">
        <f>+IF(Tabla2[[#This Row],[Nro. DNI / CE]]="","Corregir",IF(LEN(Tabla2[[#This Row],[Nro. DNI / CE]])&gt;=8,"OK","Corregir"))</f>
        <v>Corregir</v>
      </c>
      <c r="AA4573" s="42">
        <f>COUNTIF(Tabla2[APELLIDOS Y NOMBRES],Tabla2[[#This Row],[APELLIDOS Y NOMBRES]])</f>
        <v>0</v>
      </c>
      <c r="AB4573" s="42">
        <f>IF(Tabla2[[#This Row],[Trabajador]]&gt;1,1/Tabla2[[#This Row],[Trabajador]],Tabla2[[#This Row],[Trabajador]])</f>
        <v>0</v>
      </c>
      <c r="AC4573" t="str">
        <f>+IFERROR(IF(Tabla2[[#This Row],[FECHA CESE/BAJA]]="","No Aplica",IF(AND(MONTH(Tabla2[[#This Row],[FECHA CESE/BAJA]])=MONTH(TODAY()-30),YEAR(Tabla2[[#This Row],[FECHA CESE/BAJA]])=YEAR(TODAY())),MONTH(TODAY()-30)&amp;"-"&amp;YEAR(TODAY()),"Borrar")),"No aplica")</f>
        <v>No Aplica</v>
      </c>
      <c r="AD4573" t="str">
        <f>+IFERROR(IF(Tabla2[[#This Row],[FECHA INICIO DE LABORES EN OBRA]]="","No Aplica",IF(AND(MONTH(Tabla2[[#This Row],[FECHA INICIO DE LABORES EN OBRA]])=MONTH(TODAY()-30),YEAR(Tabla2[[#This Row],[FECHA INICIO DE LABORES EN OBRA]])=YEAR(TODAY())),MONTH(TODAY()-30)&amp;"-"&amp;YEAR(TODAY()),"No Aplica")),"No Aplica")</f>
        <v>No Aplica</v>
      </c>
    </row>
    <row r="4574" spans="1:30" x14ac:dyDescent="0.25">
      <c r="A4574" s="13"/>
      <c r="B4574" s="15"/>
      <c r="C4574" s="15"/>
      <c r="D4574" s="15"/>
      <c r="E4574" s="15"/>
      <c r="F4574" s="39"/>
      <c r="G4574" s="15"/>
      <c r="H4574" s="15"/>
      <c r="I4574" s="15"/>
      <c r="J4574" s="15"/>
      <c r="K4574" s="15"/>
      <c r="L4574" s="40"/>
      <c r="M4574" s="39"/>
      <c r="N4574" s="41"/>
      <c r="O4574" s="39"/>
      <c r="P4574" s="40"/>
      <c r="Q4574" s="40"/>
      <c r="R4574" s="40" t="str">
        <f>IFERROR(VLOOKUP(Tabla2[[#This Row],[CONTRATISTA PRNCIPAL]],Hoja1!$L$5:$M$9,2,FALSE),"CJV")</f>
        <v>CJV</v>
      </c>
      <c r="S4574" s="40" t="str">
        <f>IF(Tabla2[[#This Row],[EMPRESA]]=Tabla2[[#This Row],[CONTRATISTA PRNCIPAL]],"Principal","Secundaria")</f>
        <v>Principal</v>
      </c>
      <c r="T4574" s="42">
        <f>IFERROR(1/COUNTIF(Tabla2[CONTRATISTA PRNCIPAL],Tabla2[[#This Row],[CONTRATISTA PRNCIPAL]]),0)</f>
        <v>0</v>
      </c>
      <c r="U4574" s="43" t="str">
        <f>IF(((TODAY()-Tabla2[[#This Row],[FECHA NACIMIENTO]])/365)&lt;18,"Corregir", IF(((TODAY()-Tabla2[[#This Row],[FECHA NACIMIENTO]])/365)&gt;80, "Corregir",ROUNDDOWN(((TODAY()-Tabla2[[#This Row],[FECHA NACIMIENTO]])/365),0)))</f>
        <v>Corregir</v>
      </c>
      <c r="V45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4" s="44" t="str">
        <f>+IF(Tabla2[[#This Row],[Edad]]="Corregir","Corregir","Ok")</f>
        <v>Corregir</v>
      </c>
      <c r="X4574" s="42" t="str">
        <f>+IFERROR(VLOOKUP(Tabla2[[#This Row],[DISTRITO SEGÚN DNI]],Hoja1!$A$2:$B$32,2,FALSE),"No")</f>
        <v>No</v>
      </c>
      <c r="Y4574" s="42" t="str">
        <f>IF(OR(LOWER(Tabla2[[#This Row],[GENERO]])="masculino", LOWER(Tabla2[[#This Row],[GENERO]])="femenino"),"OK","Corregir")</f>
        <v>Corregir</v>
      </c>
      <c r="Z4574" s="42" t="str">
        <f>+IF(Tabla2[[#This Row],[Nro. DNI / CE]]="","Corregir",IF(LEN(Tabla2[[#This Row],[Nro. DNI / CE]])&gt;=8,"OK","Corregir"))</f>
        <v>Corregir</v>
      </c>
      <c r="AA4574" s="42">
        <f>COUNTIF(Tabla2[APELLIDOS Y NOMBRES],Tabla2[[#This Row],[APELLIDOS Y NOMBRES]])</f>
        <v>0</v>
      </c>
      <c r="AB4574" s="42">
        <f>IF(Tabla2[[#This Row],[Trabajador]]&gt;1,1/Tabla2[[#This Row],[Trabajador]],Tabla2[[#This Row],[Trabajador]])</f>
        <v>0</v>
      </c>
      <c r="AC4574" t="str">
        <f>+IFERROR(IF(Tabla2[[#This Row],[FECHA CESE/BAJA]]="","No Aplica",IF(AND(MONTH(Tabla2[[#This Row],[FECHA CESE/BAJA]])=MONTH(TODAY()-30),YEAR(Tabla2[[#This Row],[FECHA CESE/BAJA]])=YEAR(TODAY())),MONTH(TODAY()-30)&amp;"-"&amp;YEAR(TODAY()),"Borrar")),"No aplica")</f>
        <v>No Aplica</v>
      </c>
      <c r="AD4574" t="str">
        <f>+IFERROR(IF(Tabla2[[#This Row],[FECHA INICIO DE LABORES EN OBRA]]="","No Aplica",IF(AND(MONTH(Tabla2[[#This Row],[FECHA INICIO DE LABORES EN OBRA]])=MONTH(TODAY()-30),YEAR(Tabla2[[#This Row],[FECHA INICIO DE LABORES EN OBRA]])=YEAR(TODAY())),MONTH(TODAY()-30)&amp;"-"&amp;YEAR(TODAY()),"No Aplica")),"No Aplica")</f>
        <v>No Aplica</v>
      </c>
    </row>
    <row r="4575" spans="1:30" x14ac:dyDescent="0.25">
      <c r="A4575" s="13"/>
      <c r="B4575" s="15"/>
      <c r="C4575" s="15"/>
      <c r="D4575" s="15"/>
      <c r="E4575" s="15"/>
      <c r="F4575" s="39"/>
      <c r="G4575" s="15"/>
      <c r="H4575" s="15"/>
      <c r="I4575" s="15"/>
      <c r="J4575" s="15"/>
      <c r="K4575" s="15"/>
      <c r="L4575" s="40"/>
      <c r="M4575" s="39"/>
      <c r="N4575" s="41"/>
      <c r="O4575" s="39"/>
      <c r="P4575" s="40"/>
      <c r="Q4575" s="40"/>
      <c r="R4575" s="40" t="str">
        <f>IFERROR(VLOOKUP(Tabla2[[#This Row],[CONTRATISTA PRNCIPAL]],Hoja1!$L$5:$M$9,2,FALSE),"CJV")</f>
        <v>CJV</v>
      </c>
      <c r="S4575" s="40" t="str">
        <f>IF(Tabla2[[#This Row],[EMPRESA]]=Tabla2[[#This Row],[CONTRATISTA PRNCIPAL]],"Principal","Secundaria")</f>
        <v>Principal</v>
      </c>
      <c r="T4575" s="42">
        <f>IFERROR(1/COUNTIF(Tabla2[CONTRATISTA PRNCIPAL],Tabla2[[#This Row],[CONTRATISTA PRNCIPAL]]),0)</f>
        <v>0</v>
      </c>
      <c r="U4575" s="43" t="str">
        <f>IF(((TODAY()-Tabla2[[#This Row],[FECHA NACIMIENTO]])/365)&lt;18,"Corregir", IF(((TODAY()-Tabla2[[#This Row],[FECHA NACIMIENTO]])/365)&gt;80, "Corregir",ROUNDDOWN(((TODAY()-Tabla2[[#This Row],[FECHA NACIMIENTO]])/365),0)))</f>
        <v>Corregir</v>
      </c>
      <c r="V45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5" s="44" t="str">
        <f>+IF(Tabla2[[#This Row],[Edad]]="Corregir","Corregir","Ok")</f>
        <v>Corregir</v>
      </c>
      <c r="X4575" s="42" t="str">
        <f>+IFERROR(VLOOKUP(Tabla2[[#This Row],[DISTRITO SEGÚN DNI]],Hoja1!$A$2:$B$32,2,FALSE),"No")</f>
        <v>No</v>
      </c>
      <c r="Y4575" s="42" t="str">
        <f>IF(OR(LOWER(Tabla2[[#This Row],[GENERO]])="masculino", LOWER(Tabla2[[#This Row],[GENERO]])="femenino"),"OK","Corregir")</f>
        <v>Corregir</v>
      </c>
      <c r="Z4575" s="42" t="str">
        <f>+IF(Tabla2[[#This Row],[Nro. DNI / CE]]="","Corregir",IF(LEN(Tabla2[[#This Row],[Nro. DNI / CE]])&gt;=8,"OK","Corregir"))</f>
        <v>Corregir</v>
      </c>
      <c r="AA4575" s="42">
        <f>COUNTIF(Tabla2[APELLIDOS Y NOMBRES],Tabla2[[#This Row],[APELLIDOS Y NOMBRES]])</f>
        <v>0</v>
      </c>
      <c r="AB4575" s="42">
        <f>IF(Tabla2[[#This Row],[Trabajador]]&gt;1,1/Tabla2[[#This Row],[Trabajador]],Tabla2[[#This Row],[Trabajador]])</f>
        <v>0</v>
      </c>
      <c r="AC4575" t="str">
        <f>+IFERROR(IF(Tabla2[[#This Row],[FECHA CESE/BAJA]]="","No Aplica",IF(AND(MONTH(Tabla2[[#This Row],[FECHA CESE/BAJA]])=MONTH(TODAY()-30),YEAR(Tabla2[[#This Row],[FECHA CESE/BAJA]])=YEAR(TODAY())),MONTH(TODAY()-30)&amp;"-"&amp;YEAR(TODAY()),"Borrar")),"No aplica")</f>
        <v>No Aplica</v>
      </c>
      <c r="AD4575" t="str">
        <f>+IFERROR(IF(Tabla2[[#This Row],[FECHA INICIO DE LABORES EN OBRA]]="","No Aplica",IF(AND(MONTH(Tabla2[[#This Row],[FECHA INICIO DE LABORES EN OBRA]])=MONTH(TODAY()-30),YEAR(Tabla2[[#This Row],[FECHA INICIO DE LABORES EN OBRA]])=YEAR(TODAY())),MONTH(TODAY()-30)&amp;"-"&amp;YEAR(TODAY()),"No Aplica")),"No Aplica")</f>
        <v>No Aplica</v>
      </c>
    </row>
    <row r="4576" spans="1:30" x14ac:dyDescent="0.25">
      <c r="A4576" s="13"/>
      <c r="B4576" s="15"/>
      <c r="C4576" s="15"/>
      <c r="D4576" s="15"/>
      <c r="E4576" s="15"/>
      <c r="F4576" s="39"/>
      <c r="G4576" s="15"/>
      <c r="H4576" s="15"/>
      <c r="I4576" s="15"/>
      <c r="J4576" s="15"/>
      <c r="K4576" s="15"/>
      <c r="L4576" s="40"/>
      <c r="M4576" s="39"/>
      <c r="N4576" s="41"/>
      <c r="O4576" s="39"/>
      <c r="P4576" s="40"/>
      <c r="Q4576" s="40"/>
      <c r="R4576" s="40" t="str">
        <f>IFERROR(VLOOKUP(Tabla2[[#This Row],[CONTRATISTA PRNCIPAL]],Hoja1!$L$5:$M$9,2,FALSE),"CJV")</f>
        <v>CJV</v>
      </c>
      <c r="S4576" s="40" t="str">
        <f>IF(Tabla2[[#This Row],[EMPRESA]]=Tabla2[[#This Row],[CONTRATISTA PRNCIPAL]],"Principal","Secundaria")</f>
        <v>Principal</v>
      </c>
      <c r="T4576" s="42">
        <f>IFERROR(1/COUNTIF(Tabla2[CONTRATISTA PRNCIPAL],Tabla2[[#This Row],[CONTRATISTA PRNCIPAL]]),0)</f>
        <v>0</v>
      </c>
      <c r="U4576" s="43" t="str">
        <f>IF(((TODAY()-Tabla2[[#This Row],[FECHA NACIMIENTO]])/365)&lt;18,"Corregir", IF(((TODAY()-Tabla2[[#This Row],[FECHA NACIMIENTO]])/365)&gt;80, "Corregir",ROUNDDOWN(((TODAY()-Tabla2[[#This Row],[FECHA NACIMIENTO]])/365),0)))</f>
        <v>Corregir</v>
      </c>
      <c r="V45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6" s="44" t="str">
        <f>+IF(Tabla2[[#This Row],[Edad]]="Corregir","Corregir","Ok")</f>
        <v>Corregir</v>
      </c>
      <c r="X4576" s="42" t="str">
        <f>+IFERROR(VLOOKUP(Tabla2[[#This Row],[DISTRITO SEGÚN DNI]],Hoja1!$A$2:$B$32,2,FALSE),"No")</f>
        <v>No</v>
      </c>
      <c r="Y4576" s="42" t="str">
        <f>IF(OR(LOWER(Tabla2[[#This Row],[GENERO]])="masculino", LOWER(Tabla2[[#This Row],[GENERO]])="femenino"),"OK","Corregir")</f>
        <v>Corregir</v>
      </c>
      <c r="Z4576" s="42" t="str">
        <f>+IF(Tabla2[[#This Row],[Nro. DNI / CE]]="","Corregir",IF(LEN(Tabla2[[#This Row],[Nro. DNI / CE]])&gt;=8,"OK","Corregir"))</f>
        <v>Corregir</v>
      </c>
      <c r="AA4576" s="42">
        <f>COUNTIF(Tabla2[APELLIDOS Y NOMBRES],Tabla2[[#This Row],[APELLIDOS Y NOMBRES]])</f>
        <v>0</v>
      </c>
      <c r="AB4576" s="42">
        <f>IF(Tabla2[[#This Row],[Trabajador]]&gt;1,1/Tabla2[[#This Row],[Trabajador]],Tabla2[[#This Row],[Trabajador]])</f>
        <v>0</v>
      </c>
      <c r="AC4576" t="str">
        <f>+IFERROR(IF(Tabla2[[#This Row],[FECHA CESE/BAJA]]="","No Aplica",IF(AND(MONTH(Tabla2[[#This Row],[FECHA CESE/BAJA]])=MONTH(TODAY()-30),YEAR(Tabla2[[#This Row],[FECHA CESE/BAJA]])=YEAR(TODAY())),MONTH(TODAY()-30)&amp;"-"&amp;YEAR(TODAY()),"Borrar")),"No aplica")</f>
        <v>No Aplica</v>
      </c>
      <c r="AD4576" t="str">
        <f>+IFERROR(IF(Tabla2[[#This Row],[FECHA INICIO DE LABORES EN OBRA]]="","No Aplica",IF(AND(MONTH(Tabla2[[#This Row],[FECHA INICIO DE LABORES EN OBRA]])=MONTH(TODAY()-30),YEAR(Tabla2[[#This Row],[FECHA INICIO DE LABORES EN OBRA]])=YEAR(TODAY())),MONTH(TODAY()-30)&amp;"-"&amp;YEAR(TODAY()),"No Aplica")),"No Aplica")</f>
        <v>No Aplica</v>
      </c>
    </row>
    <row r="4577" spans="1:30" x14ac:dyDescent="0.25">
      <c r="A4577" s="13"/>
      <c r="B4577" s="15"/>
      <c r="C4577" s="15"/>
      <c r="D4577" s="15"/>
      <c r="E4577" s="15"/>
      <c r="F4577" s="39"/>
      <c r="G4577" s="15"/>
      <c r="H4577" s="15"/>
      <c r="I4577" s="15"/>
      <c r="J4577" s="15"/>
      <c r="K4577" s="15"/>
      <c r="L4577" s="40"/>
      <c r="M4577" s="39"/>
      <c r="N4577" s="41"/>
      <c r="O4577" s="39"/>
      <c r="P4577" s="40"/>
      <c r="Q4577" s="40"/>
      <c r="R4577" s="40" t="str">
        <f>IFERROR(VLOOKUP(Tabla2[[#This Row],[CONTRATISTA PRNCIPAL]],Hoja1!$L$5:$M$9,2,FALSE),"CJV")</f>
        <v>CJV</v>
      </c>
      <c r="S4577" s="40" t="str">
        <f>IF(Tabla2[[#This Row],[EMPRESA]]=Tabla2[[#This Row],[CONTRATISTA PRNCIPAL]],"Principal","Secundaria")</f>
        <v>Principal</v>
      </c>
      <c r="T4577" s="42">
        <f>IFERROR(1/COUNTIF(Tabla2[CONTRATISTA PRNCIPAL],Tabla2[[#This Row],[CONTRATISTA PRNCIPAL]]),0)</f>
        <v>0</v>
      </c>
      <c r="U4577" s="43" t="str">
        <f>IF(((TODAY()-Tabla2[[#This Row],[FECHA NACIMIENTO]])/365)&lt;18,"Corregir", IF(((TODAY()-Tabla2[[#This Row],[FECHA NACIMIENTO]])/365)&gt;80, "Corregir",ROUNDDOWN(((TODAY()-Tabla2[[#This Row],[FECHA NACIMIENTO]])/365),0)))</f>
        <v>Corregir</v>
      </c>
      <c r="V45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7" s="44" t="str">
        <f>+IF(Tabla2[[#This Row],[Edad]]="Corregir","Corregir","Ok")</f>
        <v>Corregir</v>
      </c>
      <c r="X4577" s="42" t="str">
        <f>+IFERROR(VLOOKUP(Tabla2[[#This Row],[DISTRITO SEGÚN DNI]],Hoja1!$A$2:$B$32,2,FALSE),"No")</f>
        <v>No</v>
      </c>
      <c r="Y4577" s="42" t="str">
        <f>IF(OR(LOWER(Tabla2[[#This Row],[GENERO]])="masculino", LOWER(Tabla2[[#This Row],[GENERO]])="femenino"),"OK","Corregir")</f>
        <v>Corregir</v>
      </c>
      <c r="Z4577" s="42" t="str">
        <f>+IF(Tabla2[[#This Row],[Nro. DNI / CE]]="","Corregir",IF(LEN(Tabla2[[#This Row],[Nro. DNI / CE]])&gt;=8,"OK","Corregir"))</f>
        <v>Corregir</v>
      </c>
      <c r="AA4577" s="42">
        <f>COUNTIF(Tabla2[APELLIDOS Y NOMBRES],Tabla2[[#This Row],[APELLIDOS Y NOMBRES]])</f>
        <v>0</v>
      </c>
      <c r="AB4577" s="42">
        <f>IF(Tabla2[[#This Row],[Trabajador]]&gt;1,1/Tabla2[[#This Row],[Trabajador]],Tabla2[[#This Row],[Trabajador]])</f>
        <v>0</v>
      </c>
      <c r="AC4577" t="str">
        <f>+IFERROR(IF(Tabla2[[#This Row],[FECHA CESE/BAJA]]="","No Aplica",IF(AND(MONTH(Tabla2[[#This Row],[FECHA CESE/BAJA]])=MONTH(TODAY()-30),YEAR(Tabla2[[#This Row],[FECHA CESE/BAJA]])=YEAR(TODAY())),MONTH(TODAY()-30)&amp;"-"&amp;YEAR(TODAY()),"Borrar")),"No aplica")</f>
        <v>No Aplica</v>
      </c>
      <c r="AD4577" t="str">
        <f>+IFERROR(IF(Tabla2[[#This Row],[FECHA INICIO DE LABORES EN OBRA]]="","No Aplica",IF(AND(MONTH(Tabla2[[#This Row],[FECHA INICIO DE LABORES EN OBRA]])=MONTH(TODAY()-30),YEAR(Tabla2[[#This Row],[FECHA INICIO DE LABORES EN OBRA]])=YEAR(TODAY())),MONTH(TODAY()-30)&amp;"-"&amp;YEAR(TODAY()),"No Aplica")),"No Aplica")</f>
        <v>No Aplica</v>
      </c>
    </row>
    <row r="4578" spans="1:30" x14ac:dyDescent="0.25">
      <c r="A4578" s="13"/>
      <c r="B4578" s="15"/>
      <c r="C4578" s="15"/>
      <c r="D4578" s="15"/>
      <c r="E4578" s="15"/>
      <c r="F4578" s="39"/>
      <c r="G4578" s="15"/>
      <c r="H4578" s="15"/>
      <c r="I4578" s="15"/>
      <c r="J4578" s="15"/>
      <c r="K4578" s="15"/>
      <c r="L4578" s="40"/>
      <c r="M4578" s="39"/>
      <c r="N4578" s="41"/>
      <c r="O4578" s="39"/>
      <c r="P4578" s="40"/>
      <c r="Q4578" s="40"/>
      <c r="R4578" s="40" t="str">
        <f>IFERROR(VLOOKUP(Tabla2[[#This Row],[CONTRATISTA PRNCIPAL]],Hoja1!$L$5:$M$9,2,FALSE),"CJV")</f>
        <v>CJV</v>
      </c>
      <c r="S4578" s="40" t="str">
        <f>IF(Tabla2[[#This Row],[EMPRESA]]=Tabla2[[#This Row],[CONTRATISTA PRNCIPAL]],"Principal","Secundaria")</f>
        <v>Principal</v>
      </c>
      <c r="T4578" s="42">
        <f>IFERROR(1/COUNTIF(Tabla2[CONTRATISTA PRNCIPAL],Tabla2[[#This Row],[CONTRATISTA PRNCIPAL]]),0)</f>
        <v>0</v>
      </c>
      <c r="U4578" s="43" t="str">
        <f>IF(((TODAY()-Tabla2[[#This Row],[FECHA NACIMIENTO]])/365)&lt;18,"Corregir", IF(((TODAY()-Tabla2[[#This Row],[FECHA NACIMIENTO]])/365)&gt;80, "Corregir",ROUNDDOWN(((TODAY()-Tabla2[[#This Row],[FECHA NACIMIENTO]])/365),0)))</f>
        <v>Corregir</v>
      </c>
      <c r="V45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8" s="44" t="str">
        <f>+IF(Tabla2[[#This Row],[Edad]]="Corregir","Corregir","Ok")</f>
        <v>Corregir</v>
      </c>
      <c r="X4578" s="42" t="str">
        <f>+IFERROR(VLOOKUP(Tabla2[[#This Row],[DISTRITO SEGÚN DNI]],Hoja1!$A$2:$B$32,2,FALSE),"No")</f>
        <v>No</v>
      </c>
      <c r="Y4578" s="42" t="str">
        <f>IF(OR(LOWER(Tabla2[[#This Row],[GENERO]])="masculino", LOWER(Tabla2[[#This Row],[GENERO]])="femenino"),"OK","Corregir")</f>
        <v>Corregir</v>
      </c>
      <c r="Z4578" s="42" t="str">
        <f>+IF(Tabla2[[#This Row],[Nro. DNI / CE]]="","Corregir",IF(LEN(Tabla2[[#This Row],[Nro. DNI / CE]])&gt;=8,"OK","Corregir"))</f>
        <v>Corregir</v>
      </c>
      <c r="AA4578" s="42">
        <f>COUNTIF(Tabla2[APELLIDOS Y NOMBRES],Tabla2[[#This Row],[APELLIDOS Y NOMBRES]])</f>
        <v>0</v>
      </c>
      <c r="AB4578" s="42">
        <f>IF(Tabla2[[#This Row],[Trabajador]]&gt;1,1/Tabla2[[#This Row],[Trabajador]],Tabla2[[#This Row],[Trabajador]])</f>
        <v>0</v>
      </c>
      <c r="AC4578" t="str">
        <f>+IFERROR(IF(Tabla2[[#This Row],[FECHA CESE/BAJA]]="","No Aplica",IF(AND(MONTH(Tabla2[[#This Row],[FECHA CESE/BAJA]])=MONTH(TODAY()-30),YEAR(Tabla2[[#This Row],[FECHA CESE/BAJA]])=YEAR(TODAY())),MONTH(TODAY()-30)&amp;"-"&amp;YEAR(TODAY()),"Borrar")),"No aplica")</f>
        <v>No Aplica</v>
      </c>
      <c r="AD4578" t="str">
        <f>+IFERROR(IF(Tabla2[[#This Row],[FECHA INICIO DE LABORES EN OBRA]]="","No Aplica",IF(AND(MONTH(Tabla2[[#This Row],[FECHA INICIO DE LABORES EN OBRA]])=MONTH(TODAY()-30),YEAR(Tabla2[[#This Row],[FECHA INICIO DE LABORES EN OBRA]])=YEAR(TODAY())),MONTH(TODAY()-30)&amp;"-"&amp;YEAR(TODAY()),"No Aplica")),"No Aplica")</f>
        <v>No Aplica</v>
      </c>
    </row>
    <row r="4579" spans="1:30" x14ac:dyDescent="0.25">
      <c r="A4579" s="13"/>
      <c r="B4579" s="15"/>
      <c r="C4579" s="15"/>
      <c r="D4579" s="15"/>
      <c r="E4579" s="15"/>
      <c r="F4579" s="39"/>
      <c r="G4579" s="15"/>
      <c r="H4579" s="15"/>
      <c r="I4579" s="15"/>
      <c r="J4579" s="15"/>
      <c r="K4579" s="15"/>
      <c r="L4579" s="40"/>
      <c r="M4579" s="39"/>
      <c r="N4579" s="41"/>
      <c r="O4579" s="39"/>
      <c r="P4579" s="40"/>
      <c r="Q4579" s="40"/>
      <c r="R4579" s="40" t="str">
        <f>IFERROR(VLOOKUP(Tabla2[[#This Row],[CONTRATISTA PRNCIPAL]],Hoja1!$L$5:$M$9,2,FALSE),"CJV")</f>
        <v>CJV</v>
      </c>
      <c r="S4579" s="40" t="str">
        <f>IF(Tabla2[[#This Row],[EMPRESA]]=Tabla2[[#This Row],[CONTRATISTA PRNCIPAL]],"Principal","Secundaria")</f>
        <v>Principal</v>
      </c>
      <c r="T4579" s="42">
        <f>IFERROR(1/COUNTIF(Tabla2[CONTRATISTA PRNCIPAL],Tabla2[[#This Row],[CONTRATISTA PRNCIPAL]]),0)</f>
        <v>0</v>
      </c>
      <c r="U4579" s="43" t="str">
        <f>IF(((TODAY()-Tabla2[[#This Row],[FECHA NACIMIENTO]])/365)&lt;18,"Corregir", IF(((TODAY()-Tabla2[[#This Row],[FECHA NACIMIENTO]])/365)&gt;80, "Corregir",ROUNDDOWN(((TODAY()-Tabla2[[#This Row],[FECHA NACIMIENTO]])/365),0)))</f>
        <v>Corregir</v>
      </c>
      <c r="V45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79" s="44" t="str">
        <f>+IF(Tabla2[[#This Row],[Edad]]="Corregir","Corregir","Ok")</f>
        <v>Corregir</v>
      </c>
      <c r="X4579" s="42" t="str">
        <f>+IFERROR(VLOOKUP(Tabla2[[#This Row],[DISTRITO SEGÚN DNI]],Hoja1!$A$2:$B$32,2,FALSE),"No")</f>
        <v>No</v>
      </c>
      <c r="Y4579" s="42" t="str">
        <f>IF(OR(LOWER(Tabla2[[#This Row],[GENERO]])="masculino", LOWER(Tabla2[[#This Row],[GENERO]])="femenino"),"OK","Corregir")</f>
        <v>Corregir</v>
      </c>
      <c r="Z4579" s="42" t="str">
        <f>+IF(Tabla2[[#This Row],[Nro. DNI / CE]]="","Corregir",IF(LEN(Tabla2[[#This Row],[Nro. DNI / CE]])&gt;=8,"OK","Corregir"))</f>
        <v>Corregir</v>
      </c>
      <c r="AA4579" s="42">
        <f>COUNTIF(Tabla2[APELLIDOS Y NOMBRES],Tabla2[[#This Row],[APELLIDOS Y NOMBRES]])</f>
        <v>0</v>
      </c>
      <c r="AB4579" s="42">
        <f>IF(Tabla2[[#This Row],[Trabajador]]&gt;1,1/Tabla2[[#This Row],[Trabajador]],Tabla2[[#This Row],[Trabajador]])</f>
        <v>0</v>
      </c>
      <c r="AC4579" t="str">
        <f>+IFERROR(IF(Tabla2[[#This Row],[FECHA CESE/BAJA]]="","No Aplica",IF(AND(MONTH(Tabla2[[#This Row],[FECHA CESE/BAJA]])=MONTH(TODAY()-30),YEAR(Tabla2[[#This Row],[FECHA CESE/BAJA]])=YEAR(TODAY())),MONTH(TODAY()-30)&amp;"-"&amp;YEAR(TODAY()),"Borrar")),"No aplica")</f>
        <v>No Aplica</v>
      </c>
      <c r="AD4579" t="str">
        <f>+IFERROR(IF(Tabla2[[#This Row],[FECHA INICIO DE LABORES EN OBRA]]="","No Aplica",IF(AND(MONTH(Tabla2[[#This Row],[FECHA INICIO DE LABORES EN OBRA]])=MONTH(TODAY()-30),YEAR(Tabla2[[#This Row],[FECHA INICIO DE LABORES EN OBRA]])=YEAR(TODAY())),MONTH(TODAY()-30)&amp;"-"&amp;YEAR(TODAY()),"No Aplica")),"No Aplica")</f>
        <v>No Aplica</v>
      </c>
    </row>
    <row r="4580" spans="1:30" x14ac:dyDescent="0.25">
      <c r="A4580" s="13"/>
      <c r="B4580" s="15"/>
      <c r="C4580" s="15"/>
      <c r="D4580" s="15"/>
      <c r="E4580" s="15"/>
      <c r="F4580" s="39"/>
      <c r="G4580" s="15"/>
      <c r="H4580" s="15"/>
      <c r="I4580" s="15"/>
      <c r="J4580" s="15"/>
      <c r="K4580" s="15"/>
      <c r="L4580" s="40"/>
      <c r="M4580" s="39"/>
      <c r="N4580" s="41"/>
      <c r="O4580" s="39"/>
      <c r="P4580" s="40"/>
      <c r="Q4580" s="40"/>
      <c r="R4580" s="40" t="str">
        <f>IFERROR(VLOOKUP(Tabla2[[#This Row],[CONTRATISTA PRNCIPAL]],Hoja1!$L$5:$M$9,2,FALSE),"CJV")</f>
        <v>CJV</v>
      </c>
      <c r="S4580" s="40" t="str">
        <f>IF(Tabla2[[#This Row],[EMPRESA]]=Tabla2[[#This Row],[CONTRATISTA PRNCIPAL]],"Principal","Secundaria")</f>
        <v>Principal</v>
      </c>
      <c r="T4580" s="42">
        <f>IFERROR(1/COUNTIF(Tabla2[CONTRATISTA PRNCIPAL],Tabla2[[#This Row],[CONTRATISTA PRNCIPAL]]),0)</f>
        <v>0</v>
      </c>
      <c r="U4580" s="43" t="str">
        <f>IF(((TODAY()-Tabla2[[#This Row],[FECHA NACIMIENTO]])/365)&lt;18,"Corregir", IF(((TODAY()-Tabla2[[#This Row],[FECHA NACIMIENTO]])/365)&gt;80, "Corregir",ROUNDDOWN(((TODAY()-Tabla2[[#This Row],[FECHA NACIMIENTO]])/365),0)))</f>
        <v>Corregir</v>
      </c>
      <c r="V45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0" s="44" t="str">
        <f>+IF(Tabla2[[#This Row],[Edad]]="Corregir","Corregir","Ok")</f>
        <v>Corregir</v>
      </c>
      <c r="X4580" s="42" t="str">
        <f>+IFERROR(VLOOKUP(Tabla2[[#This Row],[DISTRITO SEGÚN DNI]],Hoja1!$A$2:$B$32,2,FALSE),"No")</f>
        <v>No</v>
      </c>
      <c r="Y4580" s="42" t="str">
        <f>IF(OR(LOWER(Tabla2[[#This Row],[GENERO]])="masculino", LOWER(Tabla2[[#This Row],[GENERO]])="femenino"),"OK","Corregir")</f>
        <v>Corregir</v>
      </c>
      <c r="Z4580" s="42" t="str">
        <f>+IF(Tabla2[[#This Row],[Nro. DNI / CE]]="","Corregir",IF(LEN(Tabla2[[#This Row],[Nro. DNI / CE]])&gt;=8,"OK","Corregir"))</f>
        <v>Corregir</v>
      </c>
      <c r="AA4580" s="42">
        <f>COUNTIF(Tabla2[APELLIDOS Y NOMBRES],Tabla2[[#This Row],[APELLIDOS Y NOMBRES]])</f>
        <v>0</v>
      </c>
      <c r="AB4580" s="42">
        <f>IF(Tabla2[[#This Row],[Trabajador]]&gt;1,1/Tabla2[[#This Row],[Trabajador]],Tabla2[[#This Row],[Trabajador]])</f>
        <v>0</v>
      </c>
      <c r="AC4580" t="str">
        <f>+IFERROR(IF(Tabla2[[#This Row],[FECHA CESE/BAJA]]="","No Aplica",IF(AND(MONTH(Tabla2[[#This Row],[FECHA CESE/BAJA]])=MONTH(TODAY()-30),YEAR(Tabla2[[#This Row],[FECHA CESE/BAJA]])=YEAR(TODAY())),MONTH(TODAY()-30)&amp;"-"&amp;YEAR(TODAY()),"Borrar")),"No aplica")</f>
        <v>No Aplica</v>
      </c>
      <c r="AD4580" t="str">
        <f>+IFERROR(IF(Tabla2[[#This Row],[FECHA INICIO DE LABORES EN OBRA]]="","No Aplica",IF(AND(MONTH(Tabla2[[#This Row],[FECHA INICIO DE LABORES EN OBRA]])=MONTH(TODAY()-30),YEAR(Tabla2[[#This Row],[FECHA INICIO DE LABORES EN OBRA]])=YEAR(TODAY())),MONTH(TODAY()-30)&amp;"-"&amp;YEAR(TODAY()),"No Aplica")),"No Aplica")</f>
        <v>No Aplica</v>
      </c>
    </row>
    <row r="4581" spans="1:30" x14ac:dyDescent="0.25">
      <c r="A4581" s="13"/>
      <c r="B4581" s="15"/>
      <c r="C4581" s="15"/>
      <c r="D4581" s="15"/>
      <c r="E4581" s="15"/>
      <c r="F4581" s="39"/>
      <c r="G4581" s="15"/>
      <c r="H4581" s="15"/>
      <c r="I4581" s="15"/>
      <c r="J4581" s="15"/>
      <c r="K4581" s="15"/>
      <c r="L4581" s="40"/>
      <c r="M4581" s="39"/>
      <c r="N4581" s="41"/>
      <c r="O4581" s="39"/>
      <c r="P4581" s="40"/>
      <c r="Q4581" s="40"/>
      <c r="R4581" s="40" t="str">
        <f>IFERROR(VLOOKUP(Tabla2[[#This Row],[CONTRATISTA PRNCIPAL]],Hoja1!$L$5:$M$9,2,FALSE),"CJV")</f>
        <v>CJV</v>
      </c>
      <c r="S4581" s="40" t="str">
        <f>IF(Tabla2[[#This Row],[EMPRESA]]=Tabla2[[#This Row],[CONTRATISTA PRNCIPAL]],"Principal","Secundaria")</f>
        <v>Principal</v>
      </c>
      <c r="T4581" s="42">
        <f>IFERROR(1/COUNTIF(Tabla2[CONTRATISTA PRNCIPAL],Tabla2[[#This Row],[CONTRATISTA PRNCIPAL]]),0)</f>
        <v>0</v>
      </c>
      <c r="U4581" s="43" t="str">
        <f>IF(((TODAY()-Tabla2[[#This Row],[FECHA NACIMIENTO]])/365)&lt;18,"Corregir", IF(((TODAY()-Tabla2[[#This Row],[FECHA NACIMIENTO]])/365)&gt;80, "Corregir",ROUNDDOWN(((TODAY()-Tabla2[[#This Row],[FECHA NACIMIENTO]])/365),0)))</f>
        <v>Corregir</v>
      </c>
      <c r="V45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1" s="44" t="str">
        <f>+IF(Tabla2[[#This Row],[Edad]]="Corregir","Corregir","Ok")</f>
        <v>Corregir</v>
      </c>
      <c r="X4581" s="42" t="str">
        <f>+IFERROR(VLOOKUP(Tabla2[[#This Row],[DISTRITO SEGÚN DNI]],Hoja1!$A$2:$B$32,2,FALSE),"No")</f>
        <v>No</v>
      </c>
      <c r="Y4581" s="42" t="str">
        <f>IF(OR(LOWER(Tabla2[[#This Row],[GENERO]])="masculino", LOWER(Tabla2[[#This Row],[GENERO]])="femenino"),"OK","Corregir")</f>
        <v>Corregir</v>
      </c>
      <c r="Z4581" s="42" t="str">
        <f>+IF(Tabla2[[#This Row],[Nro. DNI / CE]]="","Corregir",IF(LEN(Tabla2[[#This Row],[Nro. DNI / CE]])&gt;=8,"OK","Corregir"))</f>
        <v>Corregir</v>
      </c>
      <c r="AA4581" s="42">
        <f>COUNTIF(Tabla2[APELLIDOS Y NOMBRES],Tabla2[[#This Row],[APELLIDOS Y NOMBRES]])</f>
        <v>0</v>
      </c>
      <c r="AB4581" s="42">
        <f>IF(Tabla2[[#This Row],[Trabajador]]&gt;1,1/Tabla2[[#This Row],[Trabajador]],Tabla2[[#This Row],[Trabajador]])</f>
        <v>0</v>
      </c>
      <c r="AC4581" t="str">
        <f>+IFERROR(IF(Tabla2[[#This Row],[FECHA CESE/BAJA]]="","No Aplica",IF(AND(MONTH(Tabla2[[#This Row],[FECHA CESE/BAJA]])=MONTH(TODAY()-30),YEAR(Tabla2[[#This Row],[FECHA CESE/BAJA]])=YEAR(TODAY())),MONTH(TODAY()-30)&amp;"-"&amp;YEAR(TODAY()),"Borrar")),"No aplica")</f>
        <v>No Aplica</v>
      </c>
      <c r="AD4581" t="str">
        <f>+IFERROR(IF(Tabla2[[#This Row],[FECHA INICIO DE LABORES EN OBRA]]="","No Aplica",IF(AND(MONTH(Tabla2[[#This Row],[FECHA INICIO DE LABORES EN OBRA]])=MONTH(TODAY()-30),YEAR(Tabla2[[#This Row],[FECHA INICIO DE LABORES EN OBRA]])=YEAR(TODAY())),MONTH(TODAY()-30)&amp;"-"&amp;YEAR(TODAY()),"No Aplica")),"No Aplica")</f>
        <v>No Aplica</v>
      </c>
    </row>
    <row r="4582" spans="1:30" x14ac:dyDescent="0.25">
      <c r="A4582" s="13"/>
      <c r="B4582" s="15"/>
      <c r="C4582" s="15"/>
      <c r="D4582" s="15"/>
      <c r="E4582" s="15"/>
      <c r="F4582" s="39"/>
      <c r="G4582" s="15"/>
      <c r="H4582" s="15"/>
      <c r="I4582" s="15"/>
      <c r="J4582" s="15"/>
      <c r="K4582" s="15"/>
      <c r="L4582" s="40"/>
      <c r="M4582" s="39"/>
      <c r="N4582" s="41"/>
      <c r="O4582" s="39"/>
      <c r="P4582" s="40"/>
      <c r="Q4582" s="40"/>
      <c r="R4582" s="40" t="str">
        <f>IFERROR(VLOOKUP(Tabla2[[#This Row],[CONTRATISTA PRNCIPAL]],Hoja1!$L$5:$M$9,2,FALSE),"CJV")</f>
        <v>CJV</v>
      </c>
      <c r="S4582" s="40" t="str">
        <f>IF(Tabla2[[#This Row],[EMPRESA]]=Tabla2[[#This Row],[CONTRATISTA PRNCIPAL]],"Principal","Secundaria")</f>
        <v>Principal</v>
      </c>
      <c r="T4582" s="42">
        <f>IFERROR(1/COUNTIF(Tabla2[CONTRATISTA PRNCIPAL],Tabla2[[#This Row],[CONTRATISTA PRNCIPAL]]),0)</f>
        <v>0</v>
      </c>
      <c r="U4582" s="43" t="str">
        <f>IF(((TODAY()-Tabla2[[#This Row],[FECHA NACIMIENTO]])/365)&lt;18,"Corregir", IF(((TODAY()-Tabla2[[#This Row],[FECHA NACIMIENTO]])/365)&gt;80, "Corregir",ROUNDDOWN(((TODAY()-Tabla2[[#This Row],[FECHA NACIMIENTO]])/365),0)))</f>
        <v>Corregir</v>
      </c>
      <c r="V45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2" s="44" t="str">
        <f>+IF(Tabla2[[#This Row],[Edad]]="Corregir","Corregir","Ok")</f>
        <v>Corregir</v>
      </c>
      <c r="X4582" s="42" t="str">
        <f>+IFERROR(VLOOKUP(Tabla2[[#This Row],[DISTRITO SEGÚN DNI]],Hoja1!$A$2:$B$32,2,FALSE),"No")</f>
        <v>No</v>
      </c>
      <c r="Y4582" s="42" t="str">
        <f>IF(OR(LOWER(Tabla2[[#This Row],[GENERO]])="masculino", LOWER(Tabla2[[#This Row],[GENERO]])="femenino"),"OK","Corregir")</f>
        <v>Corregir</v>
      </c>
      <c r="Z4582" s="42" t="str">
        <f>+IF(Tabla2[[#This Row],[Nro. DNI / CE]]="","Corregir",IF(LEN(Tabla2[[#This Row],[Nro. DNI / CE]])&gt;=8,"OK","Corregir"))</f>
        <v>Corregir</v>
      </c>
      <c r="AA4582" s="42">
        <f>COUNTIF(Tabla2[APELLIDOS Y NOMBRES],Tabla2[[#This Row],[APELLIDOS Y NOMBRES]])</f>
        <v>0</v>
      </c>
      <c r="AB4582" s="42">
        <f>IF(Tabla2[[#This Row],[Trabajador]]&gt;1,1/Tabla2[[#This Row],[Trabajador]],Tabla2[[#This Row],[Trabajador]])</f>
        <v>0</v>
      </c>
      <c r="AC4582" t="str">
        <f>+IFERROR(IF(Tabla2[[#This Row],[FECHA CESE/BAJA]]="","No Aplica",IF(AND(MONTH(Tabla2[[#This Row],[FECHA CESE/BAJA]])=MONTH(TODAY()-30),YEAR(Tabla2[[#This Row],[FECHA CESE/BAJA]])=YEAR(TODAY())),MONTH(TODAY()-30)&amp;"-"&amp;YEAR(TODAY()),"Borrar")),"No aplica")</f>
        <v>No Aplica</v>
      </c>
      <c r="AD4582" t="str">
        <f>+IFERROR(IF(Tabla2[[#This Row],[FECHA INICIO DE LABORES EN OBRA]]="","No Aplica",IF(AND(MONTH(Tabla2[[#This Row],[FECHA INICIO DE LABORES EN OBRA]])=MONTH(TODAY()-30),YEAR(Tabla2[[#This Row],[FECHA INICIO DE LABORES EN OBRA]])=YEAR(TODAY())),MONTH(TODAY()-30)&amp;"-"&amp;YEAR(TODAY()),"No Aplica")),"No Aplica")</f>
        <v>No Aplica</v>
      </c>
    </row>
    <row r="4583" spans="1:30" x14ac:dyDescent="0.25">
      <c r="A4583" s="13"/>
      <c r="B4583" s="15"/>
      <c r="C4583" s="15"/>
      <c r="D4583" s="15"/>
      <c r="E4583" s="15"/>
      <c r="F4583" s="39"/>
      <c r="G4583" s="15"/>
      <c r="H4583" s="15"/>
      <c r="I4583" s="15"/>
      <c r="J4583" s="15"/>
      <c r="K4583" s="15"/>
      <c r="L4583" s="40"/>
      <c r="M4583" s="39"/>
      <c r="N4583" s="41"/>
      <c r="O4583" s="39"/>
      <c r="P4583" s="40"/>
      <c r="Q4583" s="40"/>
      <c r="R4583" s="40" t="str">
        <f>IFERROR(VLOOKUP(Tabla2[[#This Row],[CONTRATISTA PRNCIPAL]],Hoja1!$L$5:$M$9,2,FALSE),"CJV")</f>
        <v>CJV</v>
      </c>
      <c r="S4583" s="40" t="str">
        <f>IF(Tabla2[[#This Row],[EMPRESA]]=Tabla2[[#This Row],[CONTRATISTA PRNCIPAL]],"Principal","Secundaria")</f>
        <v>Principal</v>
      </c>
      <c r="T4583" s="42">
        <f>IFERROR(1/COUNTIF(Tabla2[CONTRATISTA PRNCIPAL],Tabla2[[#This Row],[CONTRATISTA PRNCIPAL]]),0)</f>
        <v>0</v>
      </c>
      <c r="U4583" s="43" t="str">
        <f>IF(((TODAY()-Tabla2[[#This Row],[FECHA NACIMIENTO]])/365)&lt;18,"Corregir", IF(((TODAY()-Tabla2[[#This Row],[FECHA NACIMIENTO]])/365)&gt;80, "Corregir",ROUNDDOWN(((TODAY()-Tabla2[[#This Row],[FECHA NACIMIENTO]])/365),0)))</f>
        <v>Corregir</v>
      </c>
      <c r="V45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3" s="44" t="str">
        <f>+IF(Tabla2[[#This Row],[Edad]]="Corregir","Corregir","Ok")</f>
        <v>Corregir</v>
      </c>
      <c r="X4583" s="42" t="str">
        <f>+IFERROR(VLOOKUP(Tabla2[[#This Row],[DISTRITO SEGÚN DNI]],Hoja1!$A$2:$B$32,2,FALSE),"No")</f>
        <v>No</v>
      </c>
      <c r="Y4583" s="42" t="str">
        <f>IF(OR(LOWER(Tabla2[[#This Row],[GENERO]])="masculino", LOWER(Tabla2[[#This Row],[GENERO]])="femenino"),"OK","Corregir")</f>
        <v>Corregir</v>
      </c>
      <c r="Z4583" s="42" t="str">
        <f>+IF(Tabla2[[#This Row],[Nro. DNI / CE]]="","Corregir",IF(LEN(Tabla2[[#This Row],[Nro. DNI / CE]])&gt;=8,"OK","Corregir"))</f>
        <v>Corregir</v>
      </c>
      <c r="AA4583" s="42">
        <f>COUNTIF(Tabla2[APELLIDOS Y NOMBRES],Tabla2[[#This Row],[APELLIDOS Y NOMBRES]])</f>
        <v>0</v>
      </c>
      <c r="AB4583" s="42">
        <f>IF(Tabla2[[#This Row],[Trabajador]]&gt;1,1/Tabla2[[#This Row],[Trabajador]],Tabla2[[#This Row],[Trabajador]])</f>
        <v>0</v>
      </c>
      <c r="AC4583" t="str">
        <f>+IFERROR(IF(Tabla2[[#This Row],[FECHA CESE/BAJA]]="","No Aplica",IF(AND(MONTH(Tabla2[[#This Row],[FECHA CESE/BAJA]])=MONTH(TODAY()-30),YEAR(Tabla2[[#This Row],[FECHA CESE/BAJA]])=YEAR(TODAY())),MONTH(TODAY()-30)&amp;"-"&amp;YEAR(TODAY()),"Borrar")),"No aplica")</f>
        <v>No Aplica</v>
      </c>
      <c r="AD4583" t="str">
        <f>+IFERROR(IF(Tabla2[[#This Row],[FECHA INICIO DE LABORES EN OBRA]]="","No Aplica",IF(AND(MONTH(Tabla2[[#This Row],[FECHA INICIO DE LABORES EN OBRA]])=MONTH(TODAY()-30),YEAR(Tabla2[[#This Row],[FECHA INICIO DE LABORES EN OBRA]])=YEAR(TODAY())),MONTH(TODAY()-30)&amp;"-"&amp;YEAR(TODAY()),"No Aplica")),"No Aplica")</f>
        <v>No Aplica</v>
      </c>
    </row>
    <row r="4584" spans="1:30" x14ac:dyDescent="0.25">
      <c r="A4584" s="13"/>
      <c r="B4584" s="15"/>
      <c r="C4584" s="15"/>
      <c r="D4584" s="15"/>
      <c r="E4584" s="15"/>
      <c r="F4584" s="39"/>
      <c r="G4584" s="15"/>
      <c r="H4584" s="15"/>
      <c r="I4584" s="15"/>
      <c r="J4584" s="15"/>
      <c r="K4584" s="15"/>
      <c r="L4584" s="40"/>
      <c r="M4584" s="39"/>
      <c r="N4584" s="41"/>
      <c r="O4584" s="39"/>
      <c r="P4584" s="40"/>
      <c r="Q4584" s="40"/>
      <c r="R4584" s="40" t="str">
        <f>IFERROR(VLOOKUP(Tabla2[[#This Row],[CONTRATISTA PRNCIPAL]],Hoja1!$L$5:$M$9,2,FALSE),"CJV")</f>
        <v>CJV</v>
      </c>
      <c r="S4584" s="40" t="str">
        <f>IF(Tabla2[[#This Row],[EMPRESA]]=Tabla2[[#This Row],[CONTRATISTA PRNCIPAL]],"Principal","Secundaria")</f>
        <v>Principal</v>
      </c>
      <c r="T4584" s="42">
        <f>IFERROR(1/COUNTIF(Tabla2[CONTRATISTA PRNCIPAL],Tabla2[[#This Row],[CONTRATISTA PRNCIPAL]]),0)</f>
        <v>0</v>
      </c>
      <c r="U4584" s="43" t="str">
        <f>IF(((TODAY()-Tabla2[[#This Row],[FECHA NACIMIENTO]])/365)&lt;18,"Corregir", IF(((TODAY()-Tabla2[[#This Row],[FECHA NACIMIENTO]])/365)&gt;80, "Corregir",ROUNDDOWN(((TODAY()-Tabla2[[#This Row],[FECHA NACIMIENTO]])/365),0)))</f>
        <v>Corregir</v>
      </c>
      <c r="V45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4" s="44" t="str">
        <f>+IF(Tabla2[[#This Row],[Edad]]="Corregir","Corregir","Ok")</f>
        <v>Corregir</v>
      </c>
      <c r="X4584" s="42" t="str">
        <f>+IFERROR(VLOOKUP(Tabla2[[#This Row],[DISTRITO SEGÚN DNI]],Hoja1!$A$2:$B$32,2,FALSE),"No")</f>
        <v>No</v>
      </c>
      <c r="Y4584" s="42" t="str">
        <f>IF(OR(LOWER(Tabla2[[#This Row],[GENERO]])="masculino", LOWER(Tabla2[[#This Row],[GENERO]])="femenino"),"OK","Corregir")</f>
        <v>Corregir</v>
      </c>
      <c r="Z4584" s="42" t="str">
        <f>+IF(Tabla2[[#This Row],[Nro. DNI / CE]]="","Corregir",IF(LEN(Tabla2[[#This Row],[Nro. DNI / CE]])&gt;=8,"OK","Corregir"))</f>
        <v>Corregir</v>
      </c>
      <c r="AA4584" s="42">
        <f>COUNTIF(Tabla2[APELLIDOS Y NOMBRES],Tabla2[[#This Row],[APELLIDOS Y NOMBRES]])</f>
        <v>0</v>
      </c>
      <c r="AB4584" s="42">
        <f>IF(Tabla2[[#This Row],[Trabajador]]&gt;1,1/Tabla2[[#This Row],[Trabajador]],Tabla2[[#This Row],[Trabajador]])</f>
        <v>0</v>
      </c>
      <c r="AC4584" t="str">
        <f>+IFERROR(IF(Tabla2[[#This Row],[FECHA CESE/BAJA]]="","No Aplica",IF(AND(MONTH(Tabla2[[#This Row],[FECHA CESE/BAJA]])=MONTH(TODAY()-30),YEAR(Tabla2[[#This Row],[FECHA CESE/BAJA]])=YEAR(TODAY())),MONTH(TODAY()-30)&amp;"-"&amp;YEAR(TODAY()),"Borrar")),"No aplica")</f>
        <v>No Aplica</v>
      </c>
      <c r="AD4584" t="str">
        <f>+IFERROR(IF(Tabla2[[#This Row],[FECHA INICIO DE LABORES EN OBRA]]="","No Aplica",IF(AND(MONTH(Tabla2[[#This Row],[FECHA INICIO DE LABORES EN OBRA]])=MONTH(TODAY()-30),YEAR(Tabla2[[#This Row],[FECHA INICIO DE LABORES EN OBRA]])=YEAR(TODAY())),MONTH(TODAY()-30)&amp;"-"&amp;YEAR(TODAY()),"No Aplica")),"No Aplica")</f>
        <v>No Aplica</v>
      </c>
    </row>
    <row r="4585" spans="1:30" x14ac:dyDescent="0.25">
      <c r="A4585" s="13"/>
      <c r="B4585" s="15"/>
      <c r="C4585" s="15"/>
      <c r="D4585" s="15"/>
      <c r="E4585" s="15"/>
      <c r="F4585" s="39"/>
      <c r="G4585" s="15"/>
      <c r="H4585" s="15"/>
      <c r="I4585" s="15"/>
      <c r="J4585" s="15"/>
      <c r="K4585" s="15"/>
      <c r="L4585" s="40"/>
      <c r="M4585" s="39"/>
      <c r="N4585" s="41"/>
      <c r="O4585" s="39"/>
      <c r="P4585" s="40"/>
      <c r="Q4585" s="40"/>
      <c r="R4585" s="40" t="str">
        <f>IFERROR(VLOOKUP(Tabla2[[#This Row],[CONTRATISTA PRNCIPAL]],Hoja1!$L$5:$M$9,2,FALSE),"CJV")</f>
        <v>CJV</v>
      </c>
      <c r="S4585" s="40" t="str">
        <f>IF(Tabla2[[#This Row],[EMPRESA]]=Tabla2[[#This Row],[CONTRATISTA PRNCIPAL]],"Principal","Secundaria")</f>
        <v>Principal</v>
      </c>
      <c r="T4585" s="42">
        <f>IFERROR(1/COUNTIF(Tabla2[CONTRATISTA PRNCIPAL],Tabla2[[#This Row],[CONTRATISTA PRNCIPAL]]),0)</f>
        <v>0</v>
      </c>
      <c r="U4585" s="43" t="str">
        <f>IF(((TODAY()-Tabla2[[#This Row],[FECHA NACIMIENTO]])/365)&lt;18,"Corregir", IF(((TODAY()-Tabla2[[#This Row],[FECHA NACIMIENTO]])/365)&gt;80, "Corregir",ROUNDDOWN(((TODAY()-Tabla2[[#This Row],[FECHA NACIMIENTO]])/365),0)))</f>
        <v>Corregir</v>
      </c>
      <c r="V45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5" s="44" t="str">
        <f>+IF(Tabla2[[#This Row],[Edad]]="Corregir","Corregir","Ok")</f>
        <v>Corregir</v>
      </c>
      <c r="X4585" s="42" t="str">
        <f>+IFERROR(VLOOKUP(Tabla2[[#This Row],[DISTRITO SEGÚN DNI]],Hoja1!$A$2:$B$32,2,FALSE),"No")</f>
        <v>No</v>
      </c>
      <c r="Y4585" s="42" t="str">
        <f>IF(OR(LOWER(Tabla2[[#This Row],[GENERO]])="masculino", LOWER(Tabla2[[#This Row],[GENERO]])="femenino"),"OK","Corregir")</f>
        <v>Corregir</v>
      </c>
      <c r="Z4585" s="42" t="str">
        <f>+IF(Tabla2[[#This Row],[Nro. DNI / CE]]="","Corregir",IF(LEN(Tabla2[[#This Row],[Nro. DNI / CE]])&gt;=8,"OK","Corregir"))</f>
        <v>Corregir</v>
      </c>
      <c r="AA4585" s="42">
        <f>COUNTIF(Tabla2[APELLIDOS Y NOMBRES],Tabla2[[#This Row],[APELLIDOS Y NOMBRES]])</f>
        <v>0</v>
      </c>
      <c r="AB4585" s="42">
        <f>IF(Tabla2[[#This Row],[Trabajador]]&gt;1,1/Tabla2[[#This Row],[Trabajador]],Tabla2[[#This Row],[Trabajador]])</f>
        <v>0</v>
      </c>
      <c r="AC4585" t="str">
        <f>+IFERROR(IF(Tabla2[[#This Row],[FECHA CESE/BAJA]]="","No Aplica",IF(AND(MONTH(Tabla2[[#This Row],[FECHA CESE/BAJA]])=MONTH(TODAY()-30),YEAR(Tabla2[[#This Row],[FECHA CESE/BAJA]])=YEAR(TODAY())),MONTH(TODAY()-30)&amp;"-"&amp;YEAR(TODAY()),"Borrar")),"No aplica")</f>
        <v>No Aplica</v>
      </c>
      <c r="AD4585" t="str">
        <f>+IFERROR(IF(Tabla2[[#This Row],[FECHA INICIO DE LABORES EN OBRA]]="","No Aplica",IF(AND(MONTH(Tabla2[[#This Row],[FECHA INICIO DE LABORES EN OBRA]])=MONTH(TODAY()-30),YEAR(Tabla2[[#This Row],[FECHA INICIO DE LABORES EN OBRA]])=YEAR(TODAY())),MONTH(TODAY()-30)&amp;"-"&amp;YEAR(TODAY()),"No Aplica")),"No Aplica")</f>
        <v>No Aplica</v>
      </c>
    </row>
    <row r="4586" spans="1:30" x14ac:dyDescent="0.25">
      <c r="A4586" s="13"/>
      <c r="B4586" s="15"/>
      <c r="C4586" s="15"/>
      <c r="D4586" s="15"/>
      <c r="E4586" s="15"/>
      <c r="F4586" s="39"/>
      <c r="G4586" s="15"/>
      <c r="H4586" s="15"/>
      <c r="I4586" s="15"/>
      <c r="J4586" s="15"/>
      <c r="K4586" s="15"/>
      <c r="L4586" s="40"/>
      <c r="M4586" s="39"/>
      <c r="N4586" s="41"/>
      <c r="O4586" s="39"/>
      <c r="P4586" s="40"/>
      <c r="Q4586" s="40"/>
      <c r="R4586" s="40" t="str">
        <f>IFERROR(VLOOKUP(Tabla2[[#This Row],[CONTRATISTA PRNCIPAL]],Hoja1!$L$5:$M$9,2,FALSE),"CJV")</f>
        <v>CJV</v>
      </c>
      <c r="S4586" s="40" t="str">
        <f>IF(Tabla2[[#This Row],[EMPRESA]]=Tabla2[[#This Row],[CONTRATISTA PRNCIPAL]],"Principal","Secundaria")</f>
        <v>Principal</v>
      </c>
      <c r="T4586" s="42">
        <f>IFERROR(1/COUNTIF(Tabla2[CONTRATISTA PRNCIPAL],Tabla2[[#This Row],[CONTRATISTA PRNCIPAL]]),0)</f>
        <v>0</v>
      </c>
      <c r="U4586" s="43" t="str">
        <f>IF(((TODAY()-Tabla2[[#This Row],[FECHA NACIMIENTO]])/365)&lt;18,"Corregir", IF(((TODAY()-Tabla2[[#This Row],[FECHA NACIMIENTO]])/365)&gt;80, "Corregir",ROUNDDOWN(((TODAY()-Tabla2[[#This Row],[FECHA NACIMIENTO]])/365),0)))</f>
        <v>Corregir</v>
      </c>
      <c r="V45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6" s="44" t="str">
        <f>+IF(Tabla2[[#This Row],[Edad]]="Corregir","Corregir","Ok")</f>
        <v>Corregir</v>
      </c>
      <c r="X4586" s="42" t="str">
        <f>+IFERROR(VLOOKUP(Tabla2[[#This Row],[DISTRITO SEGÚN DNI]],Hoja1!$A$2:$B$32,2,FALSE),"No")</f>
        <v>No</v>
      </c>
      <c r="Y4586" s="42" t="str">
        <f>IF(OR(LOWER(Tabla2[[#This Row],[GENERO]])="masculino", LOWER(Tabla2[[#This Row],[GENERO]])="femenino"),"OK","Corregir")</f>
        <v>Corregir</v>
      </c>
      <c r="Z4586" s="42" t="str">
        <f>+IF(Tabla2[[#This Row],[Nro. DNI / CE]]="","Corregir",IF(LEN(Tabla2[[#This Row],[Nro. DNI / CE]])&gt;=8,"OK","Corregir"))</f>
        <v>Corregir</v>
      </c>
      <c r="AA4586" s="42">
        <f>COUNTIF(Tabla2[APELLIDOS Y NOMBRES],Tabla2[[#This Row],[APELLIDOS Y NOMBRES]])</f>
        <v>0</v>
      </c>
      <c r="AB4586" s="42">
        <f>IF(Tabla2[[#This Row],[Trabajador]]&gt;1,1/Tabla2[[#This Row],[Trabajador]],Tabla2[[#This Row],[Trabajador]])</f>
        <v>0</v>
      </c>
      <c r="AC4586" t="str">
        <f>+IFERROR(IF(Tabla2[[#This Row],[FECHA CESE/BAJA]]="","No Aplica",IF(AND(MONTH(Tabla2[[#This Row],[FECHA CESE/BAJA]])=MONTH(TODAY()-30),YEAR(Tabla2[[#This Row],[FECHA CESE/BAJA]])=YEAR(TODAY())),MONTH(TODAY()-30)&amp;"-"&amp;YEAR(TODAY()),"Borrar")),"No aplica")</f>
        <v>No Aplica</v>
      </c>
      <c r="AD4586" t="str">
        <f>+IFERROR(IF(Tabla2[[#This Row],[FECHA INICIO DE LABORES EN OBRA]]="","No Aplica",IF(AND(MONTH(Tabla2[[#This Row],[FECHA INICIO DE LABORES EN OBRA]])=MONTH(TODAY()-30),YEAR(Tabla2[[#This Row],[FECHA INICIO DE LABORES EN OBRA]])=YEAR(TODAY())),MONTH(TODAY()-30)&amp;"-"&amp;YEAR(TODAY()),"No Aplica")),"No Aplica")</f>
        <v>No Aplica</v>
      </c>
    </row>
    <row r="4587" spans="1:30" x14ac:dyDescent="0.25">
      <c r="A4587" s="13"/>
      <c r="B4587" s="15"/>
      <c r="C4587" s="15"/>
      <c r="D4587" s="15"/>
      <c r="E4587" s="15"/>
      <c r="F4587" s="39"/>
      <c r="G4587" s="15"/>
      <c r="H4587" s="15"/>
      <c r="I4587" s="15"/>
      <c r="J4587" s="15"/>
      <c r="K4587" s="15"/>
      <c r="L4587" s="40"/>
      <c r="M4587" s="39"/>
      <c r="N4587" s="41"/>
      <c r="O4587" s="39"/>
      <c r="P4587" s="40"/>
      <c r="Q4587" s="40"/>
      <c r="R4587" s="40" t="str">
        <f>IFERROR(VLOOKUP(Tabla2[[#This Row],[CONTRATISTA PRNCIPAL]],Hoja1!$L$5:$M$9,2,FALSE),"CJV")</f>
        <v>CJV</v>
      </c>
      <c r="S4587" s="40" t="str">
        <f>IF(Tabla2[[#This Row],[EMPRESA]]=Tabla2[[#This Row],[CONTRATISTA PRNCIPAL]],"Principal","Secundaria")</f>
        <v>Principal</v>
      </c>
      <c r="T4587" s="42">
        <f>IFERROR(1/COUNTIF(Tabla2[CONTRATISTA PRNCIPAL],Tabla2[[#This Row],[CONTRATISTA PRNCIPAL]]),0)</f>
        <v>0</v>
      </c>
      <c r="U4587" s="43" t="str">
        <f>IF(((TODAY()-Tabla2[[#This Row],[FECHA NACIMIENTO]])/365)&lt;18,"Corregir", IF(((TODAY()-Tabla2[[#This Row],[FECHA NACIMIENTO]])/365)&gt;80, "Corregir",ROUNDDOWN(((TODAY()-Tabla2[[#This Row],[FECHA NACIMIENTO]])/365),0)))</f>
        <v>Corregir</v>
      </c>
      <c r="V45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7" s="44" t="str">
        <f>+IF(Tabla2[[#This Row],[Edad]]="Corregir","Corregir","Ok")</f>
        <v>Corregir</v>
      </c>
      <c r="X4587" s="42" t="str">
        <f>+IFERROR(VLOOKUP(Tabla2[[#This Row],[DISTRITO SEGÚN DNI]],Hoja1!$A$2:$B$32,2,FALSE),"No")</f>
        <v>No</v>
      </c>
      <c r="Y4587" s="42" t="str">
        <f>IF(OR(LOWER(Tabla2[[#This Row],[GENERO]])="masculino", LOWER(Tabla2[[#This Row],[GENERO]])="femenino"),"OK","Corregir")</f>
        <v>Corregir</v>
      </c>
      <c r="Z4587" s="42" t="str">
        <f>+IF(Tabla2[[#This Row],[Nro. DNI / CE]]="","Corregir",IF(LEN(Tabla2[[#This Row],[Nro. DNI / CE]])&gt;=8,"OK","Corregir"))</f>
        <v>Corregir</v>
      </c>
      <c r="AA4587" s="42">
        <f>COUNTIF(Tabla2[APELLIDOS Y NOMBRES],Tabla2[[#This Row],[APELLIDOS Y NOMBRES]])</f>
        <v>0</v>
      </c>
      <c r="AB4587" s="42">
        <f>IF(Tabla2[[#This Row],[Trabajador]]&gt;1,1/Tabla2[[#This Row],[Trabajador]],Tabla2[[#This Row],[Trabajador]])</f>
        <v>0</v>
      </c>
      <c r="AC4587" t="str">
        <f>+IFERROR(IF(Tabla2[[#This Row],[FECHA CESE/BAJA]]="","No Aplica",IF(AND(MONTH(Tabla2[[#This Row],[FECHA CESE/BAJA]])=MONTH(TODAY()-30),YEAR(Tabla2[[#This Row],[FECHA CESE/BAJA]])=YEAR(TODAY())),MONTH(TODAY()-30)&amp;"-"&amp;YEAR(TODAY()),"Borrar")),"No aplica")</f>
        <v>No Aplica</v>
      </c>
      <c r="AD4587" t="str">
        <f>+IFERROR(IF(Tabla2[[#This Row],[FECHA INICIO DE LABORES EN OBRA]]="","No Aplica",IF(AND(MONTH(Tabla2[[#This Row],[FECHA INICIO DE LABORES EN OBRA]])=MONTH(TODAY()-30),YEAR(Tabla2[[#This Row],[FECHA INICIO DE LABORES EN OBRA]])=YEAR(TODAY())),MONTH(TODAY()-30)&amp;"-"&amp;YEAR(TODAY()),"No Aplica")),"No Aplica")</f>
        <v>No Aplica</v>
      </c>
    </row>
    <row r="4588" spans="1:30" x14ac:dyDescent="0.25">
      <c r="A4588" s="13"/>
      <c r="B4588" s="15"/>
      <c r="C4588" s="15"/>
      <c r="D4588" s="15"/>
      <c r="E4588" s="15"/>
      <c r="F4588" s="39"/>
      <c r="G4588" s="15"/>
      <c r="H4588" s="15"/>
      <c r="I4588" s="15"/>
      <c r="J4588" s="15"/>
      <c r="K4588" s="15"/>
      <c r="L4588" s="40"/>
      <c r="M4588" s="39"/>
      <c r="N4588" s="41"/>
      <c r="O4588" s="39"/>
      <c r="P4588" s="40"/>
      <c r="Q4588" s="40"/>
      <c r="R4588" s="40" t="str">
        <f>IFERROR(VLOOKUP(Tabla2[[#This Row],[CONTRATISTA PRNCIPAL]],Hoja1!$L$5:$M$9,2,FALSE),"CJV")</f>
        <v>CJV</v>
      </c>
      <c r="S4588" s="40" t="str">
        <f>IF(Tabla2[[#This Row],[EMPRESA]]=Tabla2[[#This Row],[CONTRATISTA PRNCIPAL]],"Principal","Secundaria")</f>
        <v>Principal</v>
      </c>
      <c r="T4588" s="42">
        <f>IFERROR(1/COUNTIF(Tabla2[CONTRATISTA PRNCIPAL],Tabla2[[#This Row],[CONTRATISTA PRNCIPAL]]),0)</f>
        <v>0</v>
      </c>
      <c r="U4588" s="43" t="str">
        <f>IF(((TODAY()-Tabla2[[#This Row],[FECHA NACIMIENTO]])/365)&lt;18,"Corregir", IF(((TODAY()-Tabla2[[#This Row],[FECHA NACIMIENTO]])/365)&gt;80, "Corregir",ROUNDDOWN(((TODAY()-Tabla2[[#This Row],[FECHA NACIMIENTO]])/365),0)))</f>
        <v>Corregir</v>
      </c>
      <c r="V45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8" s="44" t="str">
        <f>+IF(Tabla2[[#This Row],[Edad]]="Corregir","Corregir","Ok")</f>
        <v>Corregir</v>
      </c>
      <c r="X4588" s="42" t="str">
        <f>+IFERROR(VLOOKUP(Tabla2[[#This Row],[DISTRITO SEGÚN DNI]],Hoja1!$A$2:$B$32,2,FALSE),"No")</f>
        <v>No</v>
      </c>
      <c r="Y4588" s="42" t="str">
        <f>IF(OR(LOWER(Tabla2[[#This Row],[GENERO]])="masculino", LOWER(Tabla2[[#This Row],[GENERO]])="femenino"),"OK","Corregir")</f>
        <v>Corregir</v>
      </c>
      <c r="Z4588" s="42" t="str">
        <f>+IF(Tabla2[[#This Row],[Nro. DNI / CE]]="","Corregir",IF(LEN(Tabla2[[#This Row],[Nro. DNI / CE]])&gt;=8,"OK","Corregir"))</f>
        <v>Corregir</v>
      </c>
      <c r="AA4588" s="42">
        <f>COUNTIF(Tabla2[APELLIDOS Y NOMBRES],Tabla2[[#This Row],[APELLIDOS Y NOMBRES]])</f>
        <v>0</v>
      </c>
      <c r="AB4588" s="42">
        <f>IF(Tabla2[[#This Row],[Trabajador]]&gt;1,1/Tabla2[[#This Row],[Trabajador]],Tabla2[[#This Row],[Trabajador]])</f>
        <v>0</v>
      </c>
      <c r="AC4588" t="str">
        <f>+IFERROR(IF(Tabla2[[#This Row],[FECHA CESE/BAJA]]="","No Aplica",IF(AND(MONTH(Tabla2[[#This Row],[FECHA CESE/BAJA]])=MONTH(TODAY()-30),YEAR(Tabla2[[#This Row],[FECHA CESE/BAJA]])=YEAR(TODAY())),MONTH(TODAY()-30)&amp;"-"&amp;YEAR(TODAY()),"Borrar")),"No aplica")</f>
        <v>No Aplica</v>
      </c>
      <c r="AD4588" t="str">
        <f>+IFERROR(IF(Tabla2[[#This Row],[FECHA INICIO DE LABORES EN OBRA]]="","No Aplica",IF(AND(MONTH(Tabla2[[#This Row],[FECHA INICIO DE LABORES EN OBRA]])=MONTH(TODAY()-30),YEAR(Tabla2[[#This Row],[FECHA INICIO DE LABORES EN OBRA]])=YEAR(TODAY())),MONTH(TODAY()-30)&amp;"-"&amp;YEAR(TODAY()),"No Aplica")),"No Aplica")</f>
        <v>No Aplica</v>
      </c>
    </row>
    <row r="4589" spans="1:30" x14ac:dyDescent="0.25">
      <c r="A4589" s="13"/>
      <c r="B4589" s="15"/>
      <c r="C4589" s="15"/>
      <c r="D4589" s="15"/>
      <c r="E4589" s="15"/>
      <c r="F4589" s="39"/>
      <c r="G4589" s="15"/>
      <c r="H4589" s="15"/>
      <c r="I4589" s="15"/>
      <c r="J4589" s="15"/>
      <c r="K4589" s="15"/>
      <c r="L4589" s="40"/>
      <c r="M4589" s="39"/>
      <c r="N4589" s="41"/>
      <c r="O4589" s="39"/>
      <c r="P4589" s="40"/>
      <c r="Q4589" s="40"/>
      <c r="R4589" s="40" t="str">
        <f>IFERROR(VLOOKUP(Tabla2[[#This Row],[CONTRATISTA PRNCIPAL]],Hoja1!$L$5:$M$9,2,FALSE),"CJV")</f>
        <v>CJV</v>
      </c>
      <c r="S4589" s="40" t="str">
        <f>IF(Tabla2[[#This Row],[EMPRESA]]=Tabla2[[#This Row],[CONTRATISTA PRNCIPAL]],"Principal","Secundaria")</f>
        <v>Principal</v>
      </c>
      <c r="T4589" s="42">
        <f>IFERROR(1/COUNTIF(Tabla2[CONTRATISTA PRNCIPAL],Tabla2[[#This Row],[CONTRATISTA PRNCIPAL]]),0)</f>
        <v>0</v>
      </c>
      <c r="U4589" s="43" t="str">
        <f>IF(((TODAY()-Tabla2[[#This Row],[FECHA NACIMIENTO]])/365)&lt;18,"Corregir", IF(((TODAY()-Tabla2[[#This Row],[FECHA NACIMIENTO]])/365)&gt;80, "Corregir",ROUNDDOWN(((TODAY()-Tabla2[[#This Row],[FECHA NACIMIENTO]])/365),0)))</f>
        <v>Corregir</v>
      </c>
      <c r="V45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89" s="44" t="str">
        <f>+IF(Tabla2[[#This Row],[Edad]]="Corregir","Corregir","Ok")</f>
        <v>Corregir</v>
      </c>
      <c r="X4589" s="42" t="str">
        <f>+IFERROR(VLOOKUP(Tabla2[[#This Row],[DISTRITO SEGÚN DNI]],Hoja1!$A$2:$B$32,2,FALSE),"No")</f>
        <v>No</v>
      </c>
      <c r="Y4589" s="42" t="str">
        <f>IF(OR(LOWER(Tabla2[[#This Row],[GENERO]])="masculino", LOWER(Tabla2[[#This Row],[GENERO]])="femenino"),"OK","Corregir")</f>
        <v>Corregir</v>
      </c>
      <c r="Z4589" s="42" t="str">
        <f>+IF(Tabla2[[#This Row],[Nro. DNI / CE]]="","Corregir",IF(LEN(Tabla2[[#This Row],[Nro. DNI / CE]])&gt;=8,"OK","Corregir"))</f>
        <v>Corregir</v>
      </c>
      <c r="AA4589" s="42">
        <f>COUNTIF(Tabla2[APELLIDOS Y NOMBRES],Tabla2[[#This Row],[APELLIDOS Y NOMBRES]])</f>
        <v>0</v>
      </c>
      <c r="AB4589" s="42">
        <f>IF(Tabla2[[#This Row],[Trabajador]]&gt;1,1/Tabla2[[#This Row],[Trabajador]],Tabla2[[#This Row],[Trabajador]])</f>
        <v>0</v>
      </c>
      <c r="AC4589" t="str">
        <f>+IFERROR(IF(Tabla2[[#This Row],[FECHA CESE/BAJA]]="","No Aplica",IF(AND(MONTH(Tabla2[[#This Row],[FECHA CESE/BAJA]])=MONTH(TODAY()-30),YEAR(Tabla2[[#This Row],[FECHA CESE/BAJA]])=YEAR(TODAY())),MONTH(TODAY()-30)&amp;"-"&amp;YEAR(TODAY()),"Borrar")),"No aplica")</f>
        <v>No Aplica</v>
      </c>
      <c r="AD4589" t="str">
        <f>+IFERROR(IF(Tabla2[[#This Row],[FECHA INICIO DE LABORES EN OBRA]]="","No Aplica",IF(AND(MONTH(Tabla2[[#This Row],[FECHA INICIO DE LABORES EN OBRA]])=MONTH(TODAY()-30),YEAR(Tabla2[[#This Row],[FECHA INICIO DE LABORES EN OBRA]])=YEAR(TODAY())),MONTH(TODAY()-30)&amp;"-"&amp;YEAR(TODAY()),"No Aplica")),"No Aplica")</f>
        <v>No Aplica</v>
      </c>
    </row>
    <row r="4590" spans="1:30" x14ac:dyDescent="0.25">
      <c r="A4590" s="13"/>
      <c r="B4590" s="15"/>
      <c r="C4590" s="15"/>
      <c r="D4590" s="15"/>
      <c r="E4590" s="15"/>
      <c r="F4590" s="39"/>
      <c r="G4590" s="15"/>
      <c r="H4590" s="15"/>
      <c r="I4590" s="15"/>
      <c r="J4590" s="15"/>
      <c r="K4590" s="15"/>
      <c r="L4590" s="40"/>
      <c r="M4590" s="39"/>
      <c r="N4590" s="41"/>
      <c r="O4590" s="39"/>
      <c r="P4590" s="40"/>
      <c r="Q4590" s="40"/>
      <c r="R4590" s="40" t="str">
        <f>IFERROR(VLOOKUP(Tabla2[[#This Row],[CONTRATISTA PRNCIPAL]],Hoja1!$L$5:$M$9,2,FALSE),"CJV")</f>
        <v>CJV</v>
      </c>
      <c r="S4590" s="40" t="str">
        <f>IF(Tabla2[[#This Row],[EMPRESA]]=Tabla2[[#This Row],[CONTRATISTA PRNCIPAL]],"Principal","Secundaria")</f>
        <v>Principal</v>
      </c>
      <c r="T4590" s="42">
        <f>IFERROR(1/COUNTIF(Tabla2[CONTRATISTA PRNCIPAL],Tabla2[[#This Row],[CONTRATISTA PRNCIPAL]]),0)</f>
        <v>0</v>
      </c>
      <c r="U4590" s="43" t="str">
        <f>IF(((TODAY()-Tabla2[[#This Row],[FECHA NACIMIENTO]])/365)&lt;18,"Corregir", IF(((TODAY()-Tabla2[[#This Row],[FECHA NACIMIENTO]])/365)&gt;80, "Corregir",ROUNDDOWN(((TODAY()-Tabla2[[#This Row],[FECHA NACIMIENTO]])/365),0)))</f>
        <v>Corregir</v>
      </c>
      <c r="V45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0" s="44" t="str">
        <f>+IF(Tabla2[[#This Row],[Edad]]="Corregir","Corregir","Ok")</f>
        <v>Corregir</v>
      </c>
      <c r="X4590" s="42" t="str">
        <f>+IFERROR(VLOOKUP(Tabla2[[#This Row],[DISTRITO SEGÚN DNI]],Hoja1!$A$2:$B$32,2,FALSE),"No")</f>
        <v>No</v>
      </c>
      <c r="Y4590" s="42" t="str">
        <f>IF(OR(LOWER(Tabla2[[#This Row],[GENERO]])="masculino", LOWER(Tabla2[[#This Row],[GENERO]])="femenino"),"OK","Corregir")</f>
        <v>Corregir</v>
      </c>
      <c r="Z4590" s="42" t="str">
        <f>+IF(Tabla2[[#This Row],[Nro. DNI / CE]]="","Corregir",IF(LEN(Tabla2[[#This Row],[Nro. DNI / CE]])&gt;=8,"OK","Corregir"))</f>
        <v>Corregir</v>
      </c>
      <c r="AA4590" s="42">
        <f>COUNTIF(Tabla2[APELLIDOS Y NOMBRES],Tabla2[[#This Row],[APELLIDOS Y NOMBRES]])</f>
        <v>0</v>
      </c>
      <c r="AB4590" s="42">
        <f>IF(Tabla2[[#This Row],[Trabajador]]&gt;1,1/Tabla2[[#This Row],[Trabajador]],Tabla2[[#This Row],[Trabajador]])</f>
        <v>0</v>
      </c>
      <c r="AC4590" t="str">
        <f>+IFERROR(IF(Tabla2[[#This Row],[FECHA CESE/BAJA]]="","No Aplica",IF(AND(MONTH(Tabla2[[#This Row],[FECHA CESE/BAJA]])=MONTH(TODAY()-30),YEAR(Tabla2[[#This Row],[FECHA CESE/BAJA]])=YEAR(TODAY())),MONTH(TODAY()-30)&amp;"-"&amp;YEAR(TODAY()),"Borrar")),"No aplica")</f>
        <v>No Aplica</v>
      </c>
      <c r="AD4590" t="str">
        <f>+IFERROR(IF(Tabla2[[#This Row],[FECHA INICIO DE LABORES EN OBRA]]="","No Aplica",IF(AND(MONTH(Tabla2[[#This Row],[FECHA INICIO DE LABORES EN OBRA]])=MONTH(TODAY()-30),YEAR(Tabla2[[#This Row],[FECHA INICIO DE LABORES EN OBRA]])=YEAR(TODAY())),MONTH(TODAY()-30)&amp;"-"&amp;YEAR(TODAY()),"No Aplica")),"No Aplica")</f>
        <v>No Aplica</v>
      </c>
    </row>
    <row r="4591" spans="1:30" x14ac:dyDescent="0.25">
      <c r="A4591" s="13"/>
      <c r="B4591" s="15"/>
      <c r="C4591" s="15"/>
      <c r="D4591" s="15"/>
      <c r="E4591" s="15"/>
      <c r="F4591" s="39"/>
      <c r="G4591" s="15"/>
      <c r="H4591" s="15"/>
      <c r="I4591" s="15"/>
      <c r="J4591" s="15"/>
      <c r="K4591" s="15"/>
      <c r="L4591" s="40"/>
      <c r="M4591" s="39"/>
      <c r="N4591" s="41"/>
      <c r="O4591" s="39"/>
      <c r="P4591" s="40"/>
      <c r="Q4591" s="40"/>
      <c r="R4591" s="40" t="str">
        <f>IFERROR(VLOOKUP(Tabla2[[#This Row],[CONTRATISTA PRNCIPAL]],Hoja1!$L$5:$M$9,2,FALSE),"CJV")</f>
        <v>CJV</v>
      </c>
      <c r="S4591" s="40" t="str">
        <f>IF(Tabla2[[#This Row],[EMPRESA]]=Tabla2[[#This Row],[CONTRATISTA PRNCIPAL]],"Principal","Secundaria")</f>
        <v>Principal</v>
      </c>
      <c r="T4591" s="42">
        <f>IFERROR(1/COUNTIF(Tabla2[CONTRATISTA PRNCIPAL],Tabla2[[#This Row],[CONTRATISTA PRNCIPAL]]),0)</f>
        <v>0</v>
      </c>
      <c r="U4591" s="43" t="str">
        <f>IF(((TODAY()-Tabla2[[#This Row],[FECHA NACIMIENTO]])/365)&lt;18,"Corregir", IF(((TODAY()-Tabla2[[#This Row],[FECHA NACIMIENTO]])/365)&gt;80, "Corregir",ROUNDDOWN(((TODAY()-Tabla2[[#This Row],[FECHA NACIMIENTO]])/365),0)))</f>
        <v>Corregir</v>
      </c>
      <c r="V45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1" s="44" t="str">
        <f>+IF(Tabla2[[#This Row],[Edad]]="Corregir","Corregir","Ok")</f>
        <v>Corregir</v>
      </c>
      <c r="X4591" s="42" t="str">
        <f>+IFERROR(VLOOKUP(Tabla2[[#This Row],[DISTRITO SEGÚN DNI]],Hoja1!$A$2:$B$32,2,FALSE),"No")</f>
        <v>No</v>
      </c>
      <c r="Y4591" s="42" t="str">
        <f>IF(OR(LOWER(Tabla2[[#This Row],[GENERO]])="masculino", LOWER(Tabla2[[#This Row],[GENERO]])="femenino"),"OK","Corregir")</f>
        <v>Corregir</v>
      </c>
      <c r="Z4591" s="42" t="str">
        <f>+IF(Tabla2[[#This Row],[Nro. DNI / CE]]="","Corregir",IF(LEN(Tabla2[[#This Row],[Nro. DNI / CE]])&gt;=8,"OK","Corregir"))</f>
        <v>Corregir</v>
      </c>
      <c r="AA4591" s="42">
        <f>COUNTIF(Tabla2[APELLIDOS Y NOMBRES],Tabla2[[#This Row],[APELLIDOS Y NOMBRES]])</f>
        <v>0</v>
      </c>
      <c r="AB4591" s="42">
        <f>IF(Tabla2[[#This Row],[Trabajador]]&gt;1,1/Tabla2[[#This Row],[Trabajador]],Tabla2[[#This Row],[Trabajador]])</f>
        <v>0</v>
      </c>
      <c r="AC4591" t="str">
        <f>+IFERROR(IF(Tabla2[[#This Row],[FECHA CESE/BAJA]]="","No Aplica",IF(AND(MONTH(Tabla2[[#This Row],[FECHA CESE/BAJA]])=MONTH(TODAY()-30),YEAR(Tabla2[[#This Row],[FECHA CESE/BAJA]])=YEAR(TODAY())),MONTH(TODAY()-30)&amp;"-"&amp;YEAR(TODAY()),"Borrar")),"No aplica")</f>
        <v>No Aplica</v>
      </c>
      <c r="AD4591" t="str">
        <f>+IFERROR(IF(Tabla2[[#This Row],[FECHA INICIO DE LABORES EN OBRA]]="","No Aplica",IF(AND(MONTH(Tabla2[[#This Row],[FECHA INICIO DE LABORES EN OBRA]])=MONTH(TODAY()-30),YEAR(Tabla2[[#This Row],[FECHA INICIO DE LABORES EN OBRA]])=YEAR(TODAY())),MONTH(TODAY()-30)&amp;"-"&amp;YEAR(TODAY()),"No Aplica")),"No Aplica")</f>
        <v>No Aplica</v>
      </c>
    </row>
    <row r="4592" spans="1:30" x14ac:dyDescent="0.25">
      <c r="A4592" s="13"/>
      <c r="B4592" s="15"/>
      <c r="C4592" s="15"/>
      <c r="D4592" s="15"/>
      <c r="E4592" s="15"/>
      <c r="F4592" s="39"/>
      <c r="G4592" s="15"/>
      <c r="H4592" s="15"/>
      <c r="I4592" s="15"/>
      <c r="J4592" s="15"/>
      <c r="K4592" s="15"/>
      <c r="L4592" s="40"/>
      <c r="M4592" s="39"/>
      <c r="N4592" s="41"/>
      <c r="O4592" s="39"/>
      <c r="P4592" s="40"/>
      <c r="Q4592" s="40"/>
      <c r="R4592" s="40" t="str">
        <f>IFERROR(VLOOKUP(Tabla2[[#This Row],[CONTRATISTA PRNCIPAL]],Hoja1!$L$5:$M$9,2,FALSE),"CJV")</f>
        <v>CJV</v>
      </c>
      <c r="S4592" s="40" t="str">
        <f>IF(Tabla2[[#This Row],[EMPRESA]]=Tabla2[[#This Row],[CONTRATISTA PRNCIPAL]],"Principal","Secundaria")</f>
        <v>Principal</v>
      </c>
      <c r="T4592" s="42">
        <f>IFERROR(1/COUNTIF(Tabla2[CONTRATISTA PRNCIPAL],Tabla2[[#This Row],[CONTRATISTA PRNCIPAL]]),0)</f>
        <v>0</v>
      </c>
      <c r="U4592" s="43" t="str">
        <f>IF(((TODAY()-Tabla2[[#This Row],[FECHA NACIMIENTO]])/365)&lt;18,"Corregir", IF(((TODAY()-Tabla2[[#This Row],[FECHA NACIMIENTO]])/365)&gt;80, "Corregir",ROUNDDOWN(((TODAY()-Tabla2[[#This Row],[FECHA NACIMIENTO]])/365),0)))</f>
        <v>Corregir</v>
      </c>
      <c r="V45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2" s="44" t="str">
        <f>+IF(Tabla2[[#This Row],[Edad]]="Corregir","Corregir","Ok")</f>
        <v>Corregir</v>
      </c>
      <c r="X4592" s="42" t="str">
        <f>+IFERROR(VLOOKUP(Tabla2[[#This Row],[DISTRITO SEGÚN DNI]],Hoja1!$A$2:$B$32,2,FALSE),"No")</f>
        <v>No</v>
      </c>
      <c r="Y4592" s="42" t="str">
        <f>IF(OR(LOWER(Tabla2[[#This Row],[GENERO]])="masculino", LOWER(Tabla2[[#This Row],[GENERO]])="femenino"),"OK","Corregir")</f>
        <v>Corregir</v>
      </c>
      <c r="Z4592" s="42" t="str">
        <f>+IF(Tabla2[[#This Row],[Nro. DNI / CE]]="","Corregir",IF(LEN(Tabla2[[#This Row],[Nro. DNI / CE]])&gt;=8,"OK","Corregir"))</f>
        <v>Corregir</v>
      </c>
      <c r="AA4592" s="42">
        <f>COUNTIF(Tabla2[APELLIDOS Y NOMBRES],Tabla2[[#This Row],[APELLIDOS Y NOMBRES]])</f>
        <v>0</v>
      </c>
      <c r="AB4592" s="42">
        <f>IF(Tabla2[[#This Row],[Trabajador]]&gt;1,1/Tabla2[[#This Row],[Trabajador]],Tabla2[[#This Row],[Trabajador]])</f>
        <v>0</v>
      </c>
      <c r="AC4592" t="str">
        <f>+IFERROR(IF(Tabla2[[#This Row],[FECHA CESE/BAJA]]="","No Aplica",IF(AND(MONTH(Tabla2[[#This Row],[FECHA CESE/BAJA]])=MONTH(TODAY()-30),YEAR(Tabla2[[#This Row],[FECHA CESE/BAJA]])=YEAR(TODAY())),MONTH(TODAY()-30)&amp;"-"&amp;YEAR(TODAY()),"Borrar")),"No aplica")</f>
        <v>No Aplica</v>
      </c>
      <c r="AD4592" t="str">
        <f>+IFERROR(IF(Tabla2[[#This Row],[FECHA INICIO DE LABORES EN OBRA]]="","No Aplica",IF(AND(MONTH(Tabla2[[#This Row],[FECHA INICIO DE LABORES EN OBRA]])=MONTH(TODAY()-30),YEAR(Tabla2[[#This Row],[FECHA INICIO DE LABORES EN OBRA]])=YEAR(TODAY())),MONTH(TODAY()-30)&amp;"-"&amp;YEAR(TODAY()),"No Aplica")),"No Aplica")</f>
        <v>No Aplica</v>
      </c>
    </row>
    <row r="4593" spans="1:30" x14ac:dyDescent="0.25">
      <c r="A4593" s="13"/>
      <c r="B4593" s="15"/>
      <c r="C4593" s="15"/>
      <c r="D4593" s="15"/>
      <c r="E4593" s="15"/>
      <c r="F4593" s="39"/>
      <c r="G4593" s="15"/>
      <c r="H4593" s="15"/>
      <c r="I4593" s="15"/>
      <c r="J4593" s="15"/>
      <c r="K4593" s="15"/>
      <c r="L4593" s="40"/>
      <c r="M4593" s="39"/>
      <c r="N4593" s="41"/>
      <c r="O4593" s="39"/>
      <c r="P4593" s="40"/>
      <c r="Q4593" s="40"/>
      <c r="R4593" s="40" t="str">
        <f>IFERROR(VLOOKUP(Tabla2[[#This Row],[CONTRATISTA PRNCIPAL]],Hoja1!$L$5:$M$9,2,FALSE),"CJV")</f>
        <v>CJV</v>
      </c>
      <c r="S4593" s="40" t="str">
        <f>IF(Tabla2[[#This Row],[EMPRESA]]=Tabla2[[#This Row],[CONTRATISTA PRNCIPAL]],"Principal","Secundaria")</f>
        <v>Principal</v>
      </c>
      <c r="T4593" s="42">
        <f>IFERROR(1/COUNTIF(Tabla2[CONTRATISTA PRNCIPAL],Tabla2[[#This Row],[CONTRATISTA PRNCIPAL]]),0)</f>
        <v>0</v>
      </c>
      <c r="U4593" s="43" t="str">
        <f>IF(((TODAY()-Tabla2[[#This Row],[FECHA NACIMIENTO]])/365)&lt;18,"Corregir", IF(((TODAY()-Tabla2[[#This Row],[FECHA NACIMIENTO]])/365)&gt;80, "Corregir",ROUNDDOWN(((TODAY()-Tabla2[[#This Row],[FECHA NACIMIENTO]])/365),0)))</f>
        <v>Corregir</v>
      </c>
      <c r="V45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3" s="44" t="str">
        <f>+IF(Tabla2[[#This Row],[Edad]]="Corregir","Corregir","Ok")</f>
        <v>Corregir</v>
      </c>
      <c r="X4593" s="42" t="str">
        <f>+IFERROR(VLOOKUP(Tabla2[[#This Row],[DISTRITO SEGÚN DNI]],Hoja1!$A$2:$B$32,2,FALSE),"No")</f>
        <v>No</v>
      </c>
      <c r="Y4593" s="42" t="str">
        <f>IF(OR(LOWER(Tabla2[[#This Row],[GENERO]])="masculino", LOWER(Tabla2[[#This Row],[GENERO]])="femenino"),"OK","Corregir")</f>
        <v>Corregir</v>
      </c>
      <c r="Z4593" s="42" t="str">
        <f>+IF(Tabla2[[#This Row],[Nro. DNI / CE]]="","Corregir",IF(LEN(Tabla2[[#This Row],[Nro. DNI / CE]])&gt;=8,"OK","Corregir"))</f>
        <v>Corregir</v>
      </c>
      <c r="AA4593" s="42">
        <f>COUNTIF(Tabla2[APELLIDOS Y NOMBRES],Tabla2[[#This Row],[APELLIDOS Y NOMBRES]])</f>
        <v>0</v>
      </c>
      <c r="AB4593" s="42">
        <f>IF(Tabla2[[#This Row],[Trabajador]]&gt;1,1/Tabla2[[#This Row],[Trabajador]],Tabla2[[#This Row],[Trabajador]])</f>
        <v>0</v>
      </c>
      <c r="AC4593" t="str">
        <f>+IFERROR(IF(Tabla2[[#This Row],[FECHA CESE/BAJA]]="","No Aplica",IF(AND(MONTH(Tabla2[[#This Row],[FECHA CESE/BAJA]])=MONTH(TODAY()-30),YEAR(Tabla2[[#This Row],[FECHA CESE/BAJA]])=YEAR(TODAY())),MONTH(TODAY()-30)&amp;"-"&amp;YEAR(TODAY()),"Borrar")),"No aplica")</f>
        <v>No Aplica</v>
      </c>
      <c r="AD4593" t="str">
        <f>+IFERROR(IF(Tabla2[[#This Row],[FECHA INICIO DE LABORES EN OBRA]]="","No Aplica",IF(AND(MONTH(Tabla2[[#This Row],[FECHA INICIO DE LABORES EN OBRA]])=MONTH(TODAY()-30),YEAR(Tabla2[[#This Row],[FECHA INICIO DE LABORES EN OBRA]])=YEAR(TODAY())),MONTH(TODAY()-30)&amp;"-"&amp;YEAR(TODAY()),"No Aplica")),"No Aplica")</f>
        <v>No Aplica</v>
      </c>
    </row>
    <row r="4594" spans="1:30" x14ac:dyDescent="0.25">
      <c r="A4594" s="13"/>
      <c r="B4594" s="15"/>
      <c r="C4594" s="15"/>
      <c r="D4594" s="15"/>
      <c r="E4594" s="15"/>
      <c r="F4594" s="39"/>
      <c r="G4594" s="15"/>
      <c r="H4594" s="15"/>
      <c r="I4594" s="15"/>
      <c r="J4594" s="15"/>
      <c r="K4594" s="15"/>
      <c r="L4594" s="40"/>
      <c r="M4594" s="39"/>
      <c r="N4594" s="41"/>
      <c r="O4594" s="39"/>
      <c r="P4594" s="40"/>
      <c r="Q4594" s="40"/>
      <c r="R4594" s="40" t="str">
        <f>IFERROR(VLOOKUP(Tabla2[[#This Row],[CONTRATISTA PRNCIPAL]],Hoja1!$L$5:$M$9,2,FALSE),"CJV")</f>
        <v>CJV</v>
      </c>
      <c r="S4594" s="40" t="str">
        <f>IF(Tabla2[[#This Row],[EMPRESA]]=Tabla2[[#This Row],[CONTRATISTA PRNCIPAL]],"Principal","Secundaria")</f>
        <v>Principal</v>
      </c>
      <c r="T4594" s="42">
        <f>IFERROR(1/COUNTIF(Tabla2[CONTRATISTA PRNCIPAL],Tabla2[[#This Row],[CONTRATISTA PRNCIPAL]]),0)</f>
        <v>0</v>
      </c>
      <c r="U4594" s="43" t="str">
        <f>IF(((TODAY()-Tabla2[[#This Row],[FECHA NACIMIENTO]])/365)&lt;18,"Corregir", IF(((TODAY()-Tabla2[[#This Row],[FECHA NACIMIENTO]])/365)&gt;80, "Corregir",ROUNDDOWN(((TODAY()-Tabla2[[#This Row],[FECHA NACIMIENTO]])/365),0)))</f>
        <v>Corregir</v>
      </c>
      <c r="V45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4" s="44" t="str">
        <f>+IF(Tabla2[[#This Row],[Edad]]="Corregir","Corregir","Ok")</f>
        <v>Corregir</v>
      </c>
      <c r="X4594" s="42" t="str">
        <f>+IFERROR(VLOOKUP(Tabla2[[#This Row],[DISTRITO SEGÚN DNI]],Hoja1!$A$2:$B$32,2,FALSE),"No")</f>
        <v>No</v>
      </c>
      <c r="Y4594" s="42" t="str">
        <f>IF(OR(LOWER(Tabla2[[#This Row],[GENERO]])="masculino", LOWER(Tabla2[[#This Row],[GENERO]])="femenino"),"OK","Corregir")</f>
        <v>Corregir</v>
      </c>
      <c r="Z4594" s="42" t="str">
        <f>+IF(Tabla2[[#This Row],[Nro. DNI / CE]]="","Corregir",IF(LEN(Tabla2[[#This Row],[Nro. DNI / CE]])&gt;=8,"OK","Corregir"))</f>
        <v>Corregir</v>
      </c>
      <c r="AA4594" s="42">
        <f>COUNTIF(Tabla2[APELLIDOS Y NOMBRES],Tabla2[[#This Row],[APELLIDOS Y NOMBRES]])</f>
        <v>0</v>
      </c>
      <c r="AB4594" s="42">
        <f>IF(Tabla2[[#This Row],[Trabajador]]&gt;1,1/Tabla2[[#This Row],[Trabajador]],Tabla2[[#This Row],[Trabajador]])</f>
        <v>0</v>
      </c>
      <c r="AC4594" t="str">
        <f>+IFERROR(IF(Tabla2[[#This Row],[FECHA CESE/BAJA]]="","No Aplica",IF(AND(MONTH(Tabla2[[#This Row],[FECHA CESE/BAJA]])=MONTH(TODAY()-30),YEAR(Tabla2[[#This Row],[FECHA CESE/BAJA]])=YEAR(TODAY())),MONTH(TODAY()-30)&amp;"-"&amp;YEAR(TODAY()),"Borrar")),"No aplica")</f>
        <v>No Aplica</v>
      </c>
      <c r="AD4594" t="str">
        <f>+IFERROR(IF(Tabla2[[#This Row],[FECHA INICIO DE LABORES EN OBRA]]="","No Aplica",IF(AND(MONTH(Tabla2[[#This Row],[FECHA INICIO DE LABORES EN OBRA]])=MONTH(TODAY()-30),YEAR(Tabla2[[#This Row],[FECHA INICIO DE LABORES EN OBRA]])=YEAR(TODAY())),MONTH(TODAY()-30)&amp;"-"&amp;YEAR(TODAY()),"No Aplica")),"No Aplica")</f>
        <v>No Aplica</v>
      </c>
    </row>
    <row r="4595" spans="1:30" x14ac:dyDescent="0.25">
      <c r="A4595" s="13"/>
      <c r="B4595" s="15"/>
      <c r="C4595" s="15"/>
      <c r="D4595" s="15"/>
      <c r="E4595" s="15"/>
      <c r="F4595" s="39"/>
      <c r="G4595" s="15"/>
      <c r="H4595" s="15"/>
      <c r="I4595" s="15"/>
      <c r="J4595" s="15"/>
      <c r="K4595" s="15"/>
      <c r="L4595" s="40"/>
      <c r="M4595" s="39"/>
      <c r="N4595" s="41"/>
      <c r="O4595" s="39"/>
      <c r="P4595" s="40"/>
      <c r="Q4595" s="40"/>
      <c r="R4595" s="40" t="str">
        <f>IFERROR(VLOOKUP(Tabla2[[#This Row],[CONTRATISTA PRNCIPAL]],Hoja1!$L$5:$M$9,2,FALSE),"CJV")</f>
        <v>CJV</v>
      </c>
      <c r="S4595" s="40" t="str">
        <f>IF(Tabla2[[#This Row],[EMPRESA]]=Tabla2[[#This Row],[CONTRATISTA PRNCIPAL]],"Principal","Secundaria")</f>
        <v>Principal</v>
      </c>
      <c r="T4595" s="42">
        <f>IFERROR(1/COUNTIF(Tabla2[CONTRATISTA PRNCIPAL],Tabla2[[#This Row],[CONTRATISTA PRNCIPAL]]),0)</f>
        <v>0</v>
      </c>
      <c r="U4595" s="43" t="str">
        <f>IF(((TODAY()-Tabla2[[#This Row],[FECHA NACIMIENTO]])/365)&lt;18,"Corregir", IF(((TODAY()-Tabla2[[#This Row],[FECHA NACIMIENTO]])/365)&gt;80, "Corregir",ROUNDDOWN(((TODAY()-Tabla2[[#This Row],[FECHA NACIMIENTO]])/365),0)))</f>
        <v>Corregir</v>
      </c>
      <c r="V45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5" s="44" t="str">
        <f>+IF(Tabla2[[#This Row],[Edad]]="Corregir","Corregir","Ok")</f>
        <v>Corregir</v>
      </c>
      <c r="X4595" s="42" t="str">
        <f>+IFERROR(VLOOKUP(Tabla2[[#This Row],[DISTRITO SEGÚN DNI]],Hoja1!$A$2:$B$32,2,FALSE),"No")</f>
        <v>No</v>
      </c>
      <c r="Y4595" s="42" t="str">
        <f>IF(OR(LOWER(Tabla2[[#This Row],[GENERO]])="masculino", LOWER(Tabla2[[#This Row],[GENERO]])="femenino"),"OK","Corregir")</f>
        <v>Corregir</v>
      </c>
      <c r="Z4595" s="42" t="str">
        <f>+IF(Tabla2[[#This Row],[Nro. DNI / CE]]="","Corregir",IF(LEN(Tabla2[[#This Row],[Nro. DNI / CE]])&gt;=8,"OK","Corregir"))</f>
        <v>Corregir</v>
      </c>
      <c r="AA4595" s="42">
        <f>COUNTIF(Tabla2[APELLIDOS Y NOMBRES],Tabla2[[#This Row],[APELLIDOS Y NOMBRES]])</f>
        <v>0</v>
      </c>
      <c r="AB4595" s="42">
        <f>IF(Tabla2[[#This Row],[Trabajador]]&gt;1,1/Tabla2[[#This Row],[Trabajador]],Tabla2[[#This Row],[Trabajador]])</f>
        <v>0</v>
      </c>
      <c r="AC4595" t="str">
        <f>+IFERROR(IF(Tabla2[[#This Row],[FECHA CESE/BAJA]]="","No Aplica",IF(AND(MONTH(Tabla2[[#This Row],[FECHA CESE/BAJA]])=MONTH(TODAY()-30),YEAR(Tabla2[[#This Row],[FECHA CESE/BAJA]])=YEAR(TODAY())),MONTH(TODAY()-30)&amp;"-"&amp;YEAR(TODAY()),"Borrar")),"No aplica")</f>
        <v>No Aplica</v>
      </c>
      <c r="AD4595" t="str">
        <f>+IFERROR(IF(Tabla2[[#This Row],[FECHA INICIO DE LABORES EN OBRA]]="","No Aplica",IF(AND(MONTH(Tabla2[[#This Row],[FECHA INICIO DE LABORES EN OBRA]])=MONTH(TODAY()-30),YEAR(Tabla2[[#This Row],[FECHA INICIO DE LABORES EN OBRA]])=YEAR(TODAY())),MONTH(TODAY()-30)&amp;"-"&amp;YEAR(TODAY()),"No Aplica")),"No Aplica")</f>
        <v>No Aplica</v>
      </c>
    </row>
    <row r="4596" spans="1:30" x14ac:dyDescent="0.25">
      <c r="A4596" s="13"/>
      <c r="B4596" s="15"/>
      <c r="C4596" s="15"/>
      <c r="D4596" s="15"/>
      <c r="E4596" s="15"/>
      <c r="F4596" s="39"/>
      <c r="G4596" s="15"/>
      <c r="H4596" s="15"/>
      <c r="I4596" s="15"/>
      <c r="J4596" s="15"/>
      <c r="K4596" s="15"/>
      <c r="L4596" s="40"/>
      <c r="M4596" s="39"/>
      <c r="N4596" s="41"/>
      <c r="O4596" s="39"/>
      <c r="P4596" s="40"/>
      <c r="Q4596" s="40"/>
      <c r="R4596" s="40" t="str">
        <f>IFERROR(VLOOKUP(Tabla2[[#This Row],[CONTRATISTA PRNCIPAL]],Hoja1!$L$5:$M$9,2,FALSE),"CJV")</f>
        <v>CJV</v>
      </c>
      <c r="S4596" s="40" t="str">
        <f>IF(Tabla2[[#This Row],[EMPRESA]]=Tabla2[[#This Row],[CONTRATISTA PRNCIPAL]],"Principal","Secundaria")</f>
        <v>Principal</v>
      </c>
      <c r="T4596" s="42">
        <f>IFERROR(1/COUNTIF(Tabla2[CONTRATISTA PRNCIPAL],Tabla2[[#This Row],[CONTRATISTA PRNCIPAL]]),0)</f>
        <v>0</v>
      </c>
      <c r="U4596" s="43" t="str">
        <f>IF(((TODAY()-Tabla2[[#This Row],[FECHA NACIMIENTO]])/365)&lt;18,"Corregir", IF(((TODAY()-Tabla2[[#This Row],[FECHA NACIMIENTO]])/365)&gt;80, "Corregir",ROUNDDOWN(((TODAY()-Tabla2[[#This Row],[FECHA NACIMIENTO]])/365),0)))</f>
        <v>Corregir</v>
      </c>
      <c r="V45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6" s="44" t="str">
        <f>+IF(Tabla2[[#This Row],[Edad]]="Corregir","Corregir","Ok")</f>
        <v>Corregir</v>
      </c>
      <c r="X4596" s="42" t="str">
        <f>+IFERROR(VLOOKUP(Tabla2[[#This Row],[DISTRITO SEGÚN DNI]],Hoja1!$A$2:$B$32,2,FALSE),"No")</f>
        <v>No</v>
      </c>
      <c r="Y4596" s="42" t="str">
        <f>IF(OR(LOWER(Tabla2[[#This Row],[GENERO]])="masculino", LOWER(Tabla2[[#This Row],[GENERO]])="femenino"),"OK","Corregir")</f>
        <v>Corregir</v>
      </c>
      <c r="Z4596" s="42" t="str">
        <f>+IF(Tabla2[[#This Row],[Nro. DNI / CE]]="","Corregir",IF(LEN(Tabla2[[#This Row],[Nro. DNI / CE]])&gt;=8,"OK","Corregir"))</f>
        <v>Corregir</v>
      </c>
      <c r="AA4596" s="42">
        <f>COUNTIF(Tabla2[APELLIDOS Y NOMBRES],Tabla2[[#This Row],[APELLIDOS Y NOMBRES]])</f>
        <v>0</v>
      </c>
      <c r="AB4596" s="42">
        <f>IF(Tabla2[[#This Row],[Trabajador]]&gt;1,1/Tabla2[[#This Row],[Trabajador]],Tabla2[[#This Row],[Trabajador]])</f>
        <v>0</v>
      </c>
      <c r="AC4596" t="str">
        <f>+IFERROR(IF(Tabla2[[#This Row],[FECHA CESE/BAJA]]="","No Aplica",IF(AND(MONTH(Tabla2[[#This Row],[FECHA CESE/BAJA]])=MONTH(TODAY()-30),YEAR(Tabla2[[#This Row],[FECHA CESE/BAJA]])=YEAR(TODAY())),MONTH(TODAY()-30)&amp;"-"&amp;YEAR(TODAY()),"Borrar")),"No aplica")</f>
        <v>No Aplica</v>
      </c>
      <c r="AD4596" t="str">
        <f>+IFERROR(IF(Tabla2[[#This Row],[FECHA INICIO DE LABORES EN OBRA]]="","No Aplica",IF(AND(MONTH(Tabla2[[#This Row],[FECHA INICIO DE LABORES EN OBRA]])=MONTH(TODAY()-30),YEAR(Tabla2[[#This Row],[FECHA INICIO DE LABORES EN OBRA]])=YEAR(TODAY())),MONTH(TODAY()-30)&amp;"-"&amp;YEAR(TODAY()),"No Aplica")),"No Aplica")</f>
        <v>No Aplica</v>
      </c>
    </row>
    <row r="4597" spans="1:30" x14ac:dyDescent="0.25">
      <c r="A4597" s="13"/>
      <c r="B4597" s="15"/>
      <c r="C4597" s="15"/>
      <c r="D4597" s="15"/>
      <c r="E4597" s="15"/>
      <c r="F4597" s="39"/>
      <c r="G4597" s="15"/>
      <c r="H4597" s="15"/>
      <c r="I4597" s="15"/>
      <c r="J4597" s="15"/>
      <c r="K4597" s="15"/>
      <c r="L4597" s="40"/>
      <c r="M4597" s="39"/>
      <c r="N4597" s="41"/>
      <c r="O4597" s="39"/>
      <c r="P4597" s="40"/>
      <c r="Q4597" s="40"/>
      <c r="R4597" s="40" t="str">
        <f>IFERROR(VLOOKUP(Tabla2[[#This Row],[CONTRATISTA PRNCIPAL]],Hoja1!$L$5:$M$9,2,FALSE),"CJV")</f>
        <v>CJV</v>
      </c>
      <c r="S4597" s="40" t="str">
        <f>IF(Tabla2[[#This Row],[EMPRESA]]=Tabla2[[#This Row],[CONTRATISTA PRNCIPAL]],"Principal","Secundaria")</f>
        <v>Principal</v>
      </c>
      <c r="T4597" s="42">
        <f>IFERROR(1/COUNTIF(Tabla2[CONTRATISTA PRNCIPAL],Tabla2[[#This Row],[CONTRATISTA PRNCIPAL]]),0)</f>
        <v>0</v>
      </c>
      <c r="U4597" s="43" t="str">
        <f>IF(((TODAY()-Tabla2[[#This Row],[FECHA NACIMIENTO]])/365)&lt;18,"Corregir", IF(((TODAY()-Tabla2[[#This Row],[FECHA NACIMIENTO]])/365)&gt;80, "Corregir",ROUNDDOWN(((TODAY()-Tabla2[[#This Row],[FECHA NACIMIENTO]])/365),0)))</f>
        <v>Corregir</v>
      </c>
      <c r="V45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7" s="44" t="str">
        <f>+IF(Tabla2[[#This Row],[Edad]]="Corregir","Corregir","Ok")</f>
        <v>Corregir</v>
      </c>
      <c r="X4597" s="42" t="str">
        <f>+IFERROR(VLOOKUP(Tabla2[[#This Row],[DISTRITO SEGÚN DNI]],Hoja1!$A$2:$B$32,2,FALSE),"No")</f>
        <v>No</v>
      </c>
      <c r="Y4597" s="42" t="str">
        <f>IF(OR(LOWER(Tabla2[[#This Row],[GENERO]])="masculino", LOWER(Tabla2[[#This Row],[GENERO]])="femenino"),"OK","Corregir")</f>
        <v>Corregir</v>
      </c>
      <c r="Z4597" s="42" t="str">
        <f>+IF(Tabla2[[#This Row],[Nro. DNI / CE]]="","Corregir",IF(LEN(Tabla2[[#This Row],[Nro. DNI / CE]])&gt;=8,"OK","Corregir"))</f>
        <v>Corregir</v>
      </c>
      <c r="AA4597" s="42">
        <f>COUNTIF(Tabla2[APELLIDOS Y NOMBRES],Tabla2[[#This Row],[APELLIDOS Y NOMBRES]])</f>
        <v>0</v>
      </c>
      <c r="AB4597" s="42">
        <f>IF(Tabla2[[#This Row],[Trabajador]]&gt;1,1/Tabla2[[#This Row],[Trabajador]],Tabla2[[#This Row],[Trabajador]])</f>
        <v>0</v>
      </c>
      <c r="AC4597" t="str">
        <f>+IFERROR(IF(Tabla2[[#This Row],[FECHA CESE/BAJA]]="","No Aplica",IF(AND(MONTH(Tabla2[[#This Row],[FECHA CESE/BAJA]])=MONTH(TODAY()-30),YEAR(Tabla2[[#This Row],[FECHA CESE/BAJA]])=YEAR(TODAY())),MONTH(TODAY()-30)&amp;"-"&amp;YEAR(TODAY()),"Borrar")),"No aplica")</f>
        <v>No Aplica</v>
      </c>
      <c r="AD4597" t="str">
        <f>+IFERROR(IF(Tabla2[[#This Row],[FECHA INICIO DE LABORES EN OBRA]]="","No Aplica",IF(AND(MONTH(Tabla2[[#This Row],[FECHA INICIO DE LABORES EN OBRA]])=MONTH(TODAY()-30),YEAR(Tabla2[[#This Row],[FECHA INICIO DE LABORES EN OBRA]])=YEAR(TODAY())),MONTH(TODAY()-30)&amp;"-"&amp;YEAR(TODAY()),"No Aplica")),"No Aplica")</f>
        <v>No Aplica</v>
      </c>
    </row>
    <row r="4598" spans="1:30" x14ac:dyDescent="0.25">
      <c r="A4598" s="13"/>
      <c r="B4598" s="15"/>
      <c r="C4598" s="15"/>
      <c r="D4598" s="15"/>
      <c r="E4598" s="15"/>
      <c r="F4598" s="39"/>
      <c r="G4598" s="15"/>
      <c r="H4598" s="15"/>
      <c r="I4598" s="15"/>
      <c r="J4598" s="15"/>
      <c r="K4598" s="15"/>
      <c r="L4598" s="40"/>
      <c r="M4598" s="39"/>
      <c r="N4598" s="41"/>
      <c r="O4598" s="39"/>
      <c r="P4598" s="40"/>
      <c r="Q4598" s="40"/>
      <c r="R4598" s="40" t="str">
        <f>IFERROR(VLOOKUP(Tabla2[[#This Row],[CONTRATISTA PRNCIPAL]],Hoja1!$L$5:$M$9,2,FALSE),"CJV")</f>
        <v>CJV</v>
      </c>
      <c r="S4598" s="40" t="str">
        <f>IF(Tabla2[[#This Row],[EMPRESA]]=Tabla2[[#This Row],[CONTRATISTA PRNCIPAL]],"Principal","Secundaria")</f>
        <v>Principal</v>
      </c>
      <c r="T4598" s="42">
        <f>IFERROR(1/COUNTIF(Tabla2[CONTRATISTA PRNCIPAL],Tabla2[[#This Row],[CONTRATISTA PRNCIPAL]]),0)</f>
        <v>0</v>
      </c>
      <c r="U4598" s="43" t="str">
        <f>IF(((TODAY()-Tabla2[[#This Row],[FECHA NACIMIENTO]])/365)&lt;18,"Corregir", IF(((TODAY()-Tabla2[[#This Row],[FECHA NACIMIENTO]])/365)&gt;80, "Corregir",ROUNDDOWN(((TODAY()-Tabla2[[#This Row],[FECHA NACIMIENTO]])/365),0)))</f>
        <v>Corregir</v>
      </c>
      <c r="V45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8" s="44" t="str">
        <f>+IF(Tabla2[[#This Row],[Edad]]="Corregir","Corregir","Ok")</f>
        <v>Corregir</v>
      </c>
      <c r="X4598" s="42" t="str">
        <f>+IFERROR(VLOOKUP(Tabla2[[#This Row],[DISTRITO SEGÚN DNI]],Hoja1!$A$2:$B$32,2,FALSE),"No")</f>
        <v>No</v>
      </c>
      <c r="Y4598" s="42" t="str">
        <f>IF(OR(LOWER(Tabla2[[#This Row],[GENERO]])="masculino", LOWER(Tabla2[[#This Row],[GENERO]])="femenino"),"OK","Corregir")</f>
        <v>Corregir</v>
      </c>
      <c r="Z4598" s="42" t="str">
        <f>+IF(Tabla2[[#This Row],[Nro. DNI / CE]]="","Corregir",IF(LEN(Tabla2[[#This Row],[Nro. DNI / CE]])&gt;=8,"OK","Corregir"))</f>
        <v>Corregir</v>
      </c>
      <c r="AA4598" s="42">
        <f>COUNTIF(Tabla2[APELLIDOS Y NOMBRES],Tabla2[[#This Row],[APELLIDOS Y NOMBRES]])</f>
        <v>0</v>
      </c>
      <c r="AB4598" s="42">
        <f>IF(Tabla2[[#This Row],[Trabajador]]&gt;1,1/Tabla2[[#This Row],[Trabajador]],Tabla2[[#This Row],[Trabajador]])</f>
        <v>0</v>
      </c>
      <c r="AC4598" t="str">
        <f>+IFERROR(IF(Tabla2[[#This Row],[FECHA CESE/BAJA]]="","No Aplica",IF(AND(MONTH(Tabla2[[#This Row],[FECHA CESE/BAJA]])=MONTH(TODAY()-30),YEAR(Tabla2[[#This Row],[FECHA CESE/BAJA]])=YEAR(TODAY())),MONTH(TODAY()-30)&amp;"-"&amp;YEAR(TODAY()),"Borrar")),"No aplica")</f>
        <v>No Aplica</v>
      </c>
      <c r="AD4598" t="str">
        <f>+IFERROR(IF(Tabla2[[#This Row],[FECHA INICIO DE LABORES EN OBRA]]="","No Aplica",IF(AND(MONTH(Tabla2[[#This Row],[FECHA INICIO DE LABORES EN OBRA]])=MONTH(TODAY()-30),YEAR(Tabla2[[#This Row],[FECHA INICIO DE LABORES EN OBRA]])=YEAR(TODAY())),MONTH(TODAY()-30)&amp;"-"&amp;YEAR(TODAY()),"No Aplica")),"No Aplica")</f>
        <v>No Aplica</v>
      </c>
    </row>
    <row r="4599" spans="1:30" x14ac:dyDescent="0.25">
      <c r="A4599" s="13"/>
      <c r="B4599" s="15"/>
      <c r="C4599" s="15"/>
      <c r="D4599" s="15"/>
      <c r="E4599" s="15"/>
      <c r="F4599" s="39"/>
      <c r="G4599" s="15"/>
      <c r="H4599" s="15"/>
      <c r="I4599" s="15"/>
      <c r="J4599" s="15"/>
      <c r="K4599" s="15"/>
      <c r="L4599" s="40"/>
      <c r="M4599" s="39"/>
      <c r="N4599" s="41"/>
      <c r="O4599" s="39"/>
      <c r="P4599" s="40"/>
      <c r="Q4599" s="40"/>
      <c r="R4599" s="40" t="str">
        <f>IFERROR(VLOOKUP(Tabla2[[#This Row],[CONTRATISTA PRNCIPAL]],Hoja1!$L$5:$M$9,2,FALSE),"CJV")</f>
        <v>CJV</v>
      </c>
      <c r="S4599" s="40" t="str">
        <f>IF(Tabla2[[#This Row],[EMPRESA]]=Tabla2[[#This Row],[CONTRATISTA PRNCIPAL]],"Principal","Secundaria")</f>
        <v>Principal</v>
      </c>
      <c r="T4599" s="42">
        <f>IFERROR(1/COUNTIF(Tabla2[CONTRATISTA PRNCIPAL],Tabla2[[#This Row],[CONTRATISTA PRNCIPAL]]),0)</f>
        <v>0</v>
      </c>
      <c r="U4599" s="43" t="str">
        <f>IF(((TODAY()-Tabla2[[#This Row],[FECHA NACIMIENTO]])/365)&lt;18,"Corregir", IF(((TODAY()-Tabla2[[#This Row],[FECHA NACIMIENTO]])/365)&gt;80, "Corregir",ROUNDDOWN(((TODAY()-Tabla2[[#This Row],[FECHA NACIMIENTO]])/365),0)))</f>
        <v>Corregir</v>
      </c>
      <c r="V45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599" s="44" t="str">
        <f>+IF(Tabla2[[#This Row],[Edad]]="Corregir","Corregir","Ok")</f>
        <v>Corregir</v>
      </c>
      <c r="X4599" s="42" t="str">
        <f>+IFERROR(VLOOKUP(Tabla2[[#This Row],[DISTRITO SEGÚN DNI]],Hoja1!$A$2:$B$32,2,FALSE),"No")</f>
        <v>No</v>
      </c>
      <c r="Y4599" s="42" t="str">
        <f>IF(OR(LOWER(Tabla2[[#This Row],[GENERO]])="masculino", LOWER(Tabla2[[#This Row],[GENERO]])="femenino"),"OK","Corregir")</f>
        <v>Corregir</v>
      </c>
      <c r="Z4599" s="42" t="str">
        <f>+IF(Tabla2[[#This Row],[Nro. DNI / CE]]="","Corregir",IF(LEN(Tabla2[[#This Row],[Nro. DNI / CE]])&gt;=8,"OK","Corregir"))</f>
        <v>Corregir</v>
      </c>
      <c r="AA4599" s="42">
        <f>COUNTIF(Tabla2[APELLIDOS Y NOMBRES],Tabla2[[#This Row],[APELLIDOS Y NOMBRES]])</f>
        <v>0</v>
      </c>
      <c r="AB4599" s="42">
        <f>IF(Tabla2[[#This Row],[Trabajador]]&gt;1,1/Tabla2[[#This Row],[Trabajador]],Tabla2[[#This Row],[Trabajador]])</f>
        <v>0</v>
      </c>
      <c r="AC4599" t="str">
        <f>+IFERROR(IF(Tabla2[[#This Row],[FECHA CESE/BAJA]]="","No Aplica",IF(AND(MONTH(Tabla2[[#This Row],[FECHA CESE/BAJA]])=MONTH(TODAY()-30),YEAR(Tabla2[[#This Row],[FECHA CESE/BAJA]])=YEAR(TODAY())),MONTH(TODAY()-30)&amp;"-"&amp;YEAR(TODAY()),"Borrar")),"No aplica")</f>
        <v>No Aplica</v>
      </c>
      <c r="AD4599" t="str">
        <f>+IFERROR(IF(Tabla2[[#This Row],[FECHA INICIO DE LABORES EN OBRA]]="","No Aplica",IF(AND(MONTH(Tabla2[[#This Row],[FECHA INICIO DE LABORES EN OBRA]])=MONTH(TODAY()-30),YEAR(Tabla2[[#This Row],[FECHA INICIO DE LABORES EN OBRA]])=YEAR(TODAY())),MONTH(TODAY()-30)&amp;"-"&amp;YEAR(TODAY()),"No Aplica")),"No Aplica")</f>
        <v>No Aplica</v>
      </c>
    </row>
    <row r="4600" spans="1:30" x14ac:dyDescent="0.25">
      <c r="A4600" s="13"/>
      <c r="B4600" s="15"/>
      <c r="C4600" s="15"/>
      <c r="D4600" s="15"/>
      <c r="E4600" s="15"/>
      <c r="F4600" s="39"/>
      <c r="G4600" s="15"/>
      <c r="H4600" s="15"/>
      <c r="I4600" s="15"/>
      <c r="J4600" s="15"/>
      <c r="K4600" s="15"/>
      <c r="L4600" s="40"/>
      <c r="M4600" s="39"/>
      <c r="N4600" s="41"/>
      <c r="O4600" s="39"/>
      <c r="P4600" s="40"/>
      <c r="Q4600" s="40"/>
      <c r="R4600" s="40" t="str">
        <f>IFERROR(VLOOKUP(Tabla2[[#This Row],[CONTRATISTA PRNCIPAL]],Hoja1!$L$5:$M$9,2,FALSE),"CJV")</f>
        <v>CJV</v>
      </c>
      <c r="S4600" s="40" t="str">
        <f>IF(Tabla2[[#This Row],[EMPRESA]]=Tabla2[[#This Row],[CONTRATISTA PRNCIPAL]],"Principal","Secundaria")</f>
        <v>Principal</v>
      </c>
      <c r="T4600" s="42">
        <f>IFERROR(1/COUNTIF(Tabla2[CONTRATISTA PRNCIPAL],Tabla2[[#This Row],[CONTRATISTA PRNCIPAL]]),0)</f>
        <v>0</v>
      </c>
      <c r="U4600" s="43" t="str">
        <f>IF(((TODAY()-Tabla2[[#This Row],[FECHA NACIMIENTO]])/365)&lt;18,"Corregir", IF(((TODAY()-Tabla2[[#This Row],[FECHA NACIMIENTO]])/365)&gt;80, "Corregir",ROUNDDOWN(((TODAY()-Tabla2[[#This Row],[FECHA NACIMIENTO]])/365),0)))</f>
        <v>Corregir</v>
      </c>
      <c r="V46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0" s="44" t="str">
        <f>+IF(Tabla2[[#This Row],[Edad]]="Corregir","Corregir","Ok")</f>
        <v>Corregir</v>
      </c>
      <c r="X4600" s="42" t="str">
        <f>+IFERROR(VLOOKUP(Tabla2[[#This Row],[DISTRITO SEGÚN DNI]],Hoja1!$A$2:$B$32,2,FALSE),"No")</f>
        <v>No</v>
      </c>
      <c r="Y4600" s="42" t="str">
        <f>IF(OR(LOWER(Tabla2[[#This Row],[GENERO]])="masculino", LOWER(Tabla2[[#This Row],[GENERO]])="femenino"),"OK","Corregir")</f>
        <v>Corregir</v>
      </c>
      <c r="Z4600" s="42" t="str">
        <f>+IF(Tabla2[[#This Row],[Nro. DNI / CE]]="","Corregir",IF(LEN(Tabla2[[#This Row],[Nro. DNI / CE]])&gt;=8,"OK","Corregir"))</f>
        <v>Corregir</v>
      </c>
      <c r="AA4600" s="42">
        <f>COUNTIF(Tabla2[APELLIDOS Y NOMBRES],Tabla2[[#This Row],[APELLIDOS Y NOMBRES]])</f>
        <v>0</v>
      </c>
      <c r="AB4600" s="42">
        <f>IF(Tabla2[[#This Row],[Trabajador]]&gt;1,1/Tabla2[[#This Row],[Trabajador]],Tabla2[[#This Row],[Trabajador]])</f>
        <v>0</v>
      </c>
      <c r="AC4600" t="str">
        <f>+IFERROR(IF(Tabla2[[#This Row],[FECHA CESE/BAJA]]="","No Aplica",IF(AND(MONTH(Tabla2[[#This Row],[FECHA CESE/BAJA]])=MONTH(TODAY()-30),YEAR(Tabla2[[#This Row],[FECHA CESE/BAJA]])=YEAR(TODAY())),MONTH(TODAY()-30)&amp;"-"&amp;YEAR(TODAY()),"Borrar")),"No aplica")</f>
        <v>No Aplica</v>
      </c>
      <c r="AD4600" t="str">
        <f>+IFERROR(IF(Tabla2[[#This Row],[FECHA INICIO DE LABORES EN OBRA]]="","No Aplica",IF(AND(MONTH(Tabla2[[#This Row],[FECHA INICIO DE LABORES EN OBRA]])=MONTH(TODAY()-30),YEAR(Tabla2[[#This Row],[FECHA INICIO DE LABORES EN OBRA]])=YEAR(TODAY())),MONTH(TODAY()-30)&amp;"-"&amp;YEAR(TODAY()),"No Aplica")),"No Aplica")</f>
        <v>No Aplica</v>
      </c>
    </row>
    <row r="4601" spans="1:30" x14ac:dyDescent="0.25">
      <c r="A4601" s="13"/>
      <c r="B4601" s="15"/>
      <c r="C4601" s="15"/>
      <c r="D4601" s="15"/>
      <c r="E4601" s="15"/>
      <c r="F4601" s="39"/>
      <c r="G4601" s="15"/>
      <c r="H4601" s="15"/>
      <c r="I4601" s="15"/>
      <c r="J4601" s="15"/>
      <c r="K4601" s="15"/>
      <c r="L4601" s="40"/>
      <c r="M4601" s="39"/>
      <c r="N4601" s="41"/>
      <c r="O4601" s="39"/>
      <c r="P4601" s="40"/>
      <c r="Q4601" s="40"/>
      <c r="R4601" s="40" t="str">
        <f>IFERROR(VLOOKUP(Tabla2[[#This Row],[CONTRATISTA PRNCIPAL]],Hoja1!$L$5:$M$9,2,FALSE),"CJV")</f>
        <v>CJV</v>
      </c>
      <c r="S4601" s="40" t="str">
        <f>IF(Tabla2[[#This Row],[EMPRESA]]=Tabla2[[#This Row],[CONTRATISTA PRNCIPAL]],"Principal","Secundaria")</f>
        <v>Principal</v>
      </c>
      <c r="T4601" s="42">
        <f>IFERROR(1/COUNTIF(Tabla2[CONTRATISTA PRNCIPAL],Tabla2[[#This Row],[CONTRATISTA PRNCIPAL]]),0)</f>
        <v>0</v>
      </c>
      <c r="U4601" s="43" t="str">
        <f>IF(((TODAY()-Tabla2[[#This Row],[FECHA NACIMIENTO]])/365)&lt;18,"Corregir", IF(((TODAY()-Tabla2[[#This Row],[FECHA NACIMIENTO]])/365)&gt;80, "Corregir",ROUNDDOWN(((TODAY()-Tabla2[[#This Row],[FECHA NACIMIENTO]])/365),0)))</f>
        <v>Corregir</v>
      </c>
      <c r="V46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1" s="44" t="str">
        <f>+IF(Tabla2[[#This Row],[Edad]]="Corregir","Corregir","Ok")</f>
        <v>Corregir</v>
      </c>
      <c r="X4601" s="42" t="str">
        <f>+IFERROR(VLOOKUP(Tabla2[[#This Row],[DISTRITO SEGÚN DNI]],Hoja1!$A$2:$B$32,2,FALSE),"No")</f>
        <v>No</v>
      </c>
      <c r="Y4601" s="42" t="str">
        <f>IF(OR(LOWER(Tabla2[[#This Row],[GENERO]])="masculino", LOWER(Tabla2[[#This Row],[GENERO]])="femenino"),"OK","Corregir")</f>
        <v>Corregir</v>
      </c>
      <c r="Z4601" s="42" t="str">
        <f>+IF(Tabla2[[#This Row],[Nro. DNI / CE]]="","Corregir",IF(LEN(Tabla2[[#This Row],[Nro. DNI / CE]])&gt;=8,"OK","Corregir"))</f>
        <v>Corregir</v>
      </c>
      <c r="AA4601" s="42">
        <f>COUNTIF(Tabla2[APELLIDOS Y NOMBRES],Tabla2[[#This Row],[APELLIDOS Y NOMBRES]])</f>
        <v>0</v>
      </c>
      <c r="AB4601" s="42">
        <f>IF(Tabla2[[#This Row],[Trabajador]]&gt;1,1/Tabla2[[#This Row],[Trabajador]],Tabla2[[#This Row],[Trabajador]])</f>
        <v>0</v>
      </c>
      <c r="AC4601" t="str">
        <f>+IFERROR(IF(Tabla2[[#This Row],[FECHA CESE/BAJA]]="","No Aplica",IF(AND(MONTH(Tabla2[[#This Row],[FECHA CESE/BAJA]])=MONTH(TODAY()-30),YEAR(Tabla2[[#This Row],[FECHA CESE/BAJA]])=YEAR(TODAY())),MONTH(TODAY()-30)&amp;"-"&amp;YEAR(TODAY()),"Borrar")),"No aplica")</f>
        <v>No Aplica</v>
      </c>
      <c r="AD4601" t="str">
        <f>+IFERROR(IF(Tabla2[[#This Row],[FECHA INICIO DE LABORES EN OBRA]]="","No Aplica",IF(AND(MONTH(Tabla2[[#This Row],[FECHA INICIO DE LABORES EN OBRA]])=MONTH(TODAY()-30),YEAR(Tabla2[[#This Row],[FECHA INICIO DE LABORES EN OBRA]])=YEAR(TODAY())),MONTH(TODAY()-30)&amp;"-"&amp;YEAR(TODAY()),"No Aplica")),"No Aplica")</f>
        <v>No Aplica</v>
      </c>
    </row>
    <row r="4602" spans="1:30" x14ac:dyDescent="0.25">
      <c r="A4602" s="13"/>
      <c r="B4602" s="15"/>
      <c r="C4602" s="15"/>
      <c r="D4602" s="15"/>
      <c r="E4602" s="15"/>
      <c r="F4602" s="39"/>
      <c r="G4602" s="15"/>
      <c r="H4602" s="15"/>
      <c r="I4602" s="15"/>
      <c r="J4602" s="15"/>
      <c r="K4602" s="15"/>
      <c r="L4602" s="40"/>
      <c r="M4602" s="39"/>
      <c r="N4602" s="41"/>
      <c r="O4602" s="39"/>
      <c r="P4602" s="40"/>
      <c r="Q4602" s="40"/>
      <c r="R4602" s="40" t="str">
        <f>IFERROR(VLOOKUP(Tabla2[[#This Row],[CONTRATISTA PRNCIPAL]],Hoja1!$L$5:$M$9,2,FALSE),"CJV")</f>
        <v>CJV</v>
      </c>
      <c r="S4602" s="40" t="str">
        <f>IF(Tabla2[[#This Row],[EMPRESA]]=Tabla2[[#This Row],[CONTRATISTA PRNCIPAL]],"Principal","Secundaria")</f>
        <v>Principal</v>
      </c>
      <c r="T4602" s="42">
        <f>IFERROR(1/COUNTIF(Tabla2[CONTRATISTA PRNCIPAL],Tabla2[[#This Row],[CONTRATISTA PRNCIPAL]]),0)</f>
        <v>0</v>
      </c>
      <c r="U4602" s="43" t="str">
        <f>IF(((TODAY()-Tabla2[[#This Row],[FECHA NACIMIENTO]])/365)&lt;18,"Corregir", IF(((TODAY()-Tabla2[[#This Row],[FECHA NACIMIENTO]])/365)&gt;80, "Corregir",ROUNDDOWN(((TODAY()-Tabla2[[#This Row],[FECHA NACIMIENTO]])/365),0)))</f>
        <v>Corregir</v>
      </c>
      <c r="V46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2" s="44" t="str">
        <f>+IF(Tabla2[[#This Row],[Edad]]="Corregir","Corregir","Ok")</f>
        <v>Corregir</v>
      </c>
      <c r="X4602" s="42" t="str">
        <f>+IFERROR(VLOOKUP(Tabla2[[#This Row],[DISTRITO SEGÚN DNI]],Hoja1!$A$2:$B$32,2,FALSE),"No")</f>
        <v>No</v>
      </c>
      <c r="Y4602" s="42" t="str">
        <f>IF(OR(LOWER(Tabla2[[#This Row],[GENERO]])="masculino", LOWER(Tabla2[[#This Row],[GENERO]])="femenino"),"OK","Corregir")</f>
        <v>Corregir</v>
      </c>
      <c r="Z4602" s="42" t="str">
        <f>+IF(Tabla2[[#This Row],[Nro. DNI / CE]]="","Corregir",IF(LEN(Tabla2[[#This Row],[Nro. DNI / CE]])&gt;=8,"OK","Corregir"))</f>
        <v>Corregir</v>
      </c>
      <c r="AA4602" s="42">
        <f>COUNTIF(Tabla2[APELLIDOS Y NOMBRES],Tabla2[[#This Row],[APELLIDOS Y NOMBRES]])</f>
        <v>0</v>
      </c>
      <c r="AB4602" s="42">
        <f>IF(Tabla2[[#This Row],[Trabajador]]&gt;1,1/Tabla2[[#This Row],[Trabajador]],Tabla2[[#This Row],[Trabajador]])</f>
        <v>0</v>
      </c>
      <c r="AC4602" t="str">
        <f>+IFERROR(IF(Tabla2[[#This Row],[FECHA CESE/BAJA]]="","No Aplica",IF(AND(MONTH(Tabla2[[#This Row],[FECHA CESE/BAJA]])=MONTH(TODAY()-30),YEAR(Tabla2[[#This Row],[FECHA CESE/BAJA]])=YEAR(TODAY())),MONTH(TODAY()-30)&amp;"-"&amp;YEAR(TODAY()),"Borrar")),"No aplica")</f>
        <v>No Aplica</v>
      </c>
      <c r="AD4602" t="str">
        <f>+IFERROR(IF(Tabla2[[#This Row],[FECHA INICIO DE LABORES EN OBRA]]="","No Aplica",IF(AND(MONTH(Tabla2[[#This Row],[FECHA INICIO DE LABORES EN OBRA]])=MONTH(TODAY()-30),YEAR(Tabla2[[#This Row],[FECHA INICIO DE LABORES EN OBRA]])=YEAR(TODAY())),MONTH(TODAY()-30)&amp;"-"&amp;YEAR(TODAY()),"No Aplica")),"No Aplica")</f>
        <v>No Aplica</v>
      </c>
    </row>
    <row r="4603" spans="1:30" x14ac:dyDescent="0.25">
      <c r="A4603" s="13"/>
      <c r="B4603" s="15"/>
      <c r="C4603" s="15"/>
      <c r="D4603" s="15"/>
      <c r="E4603" s="15"/>
      <c r="F4603" s="39"/>
      <c r="G4603" s="15"/>
      <c r="H4603" s="15"/>
      <c r="I4603" s="15"/>
      <c r="J4603" s="15"/>
      <c r="K4603" s="15"/>
      <c r="L4603" s="40"/>
      <c r="M4603" s="39"/>
      <c r="N4603" s="41"/>
      <c r="O4603" s="39"/>
      <c r="P4603" s="40"/>
      <c r="Q4603" s="40"/>
      <c r="R4603" s="40" t="str">
        <f>IFERROR(VLOOKUP(Tabla2[[#This Row],[CONTRATISTA PRNCIPAL]],Hoja1!$L$5:$M$9,2,FALSE),"CJV")</f>
        <v>CJV</v>
      </c>
      <c r="S4603" s="40" t="str">
        <f>IF(Tabla2[[#This Row],[EMPRESA]]=Tabla2[[#This Row],[CONTRATISTA PRNCIPAL]],"Principal","Secundaria")</f>
        <v>Principal</v>
      </c>
      <c r="T4603" s="42">
        <f>IFERROR(1/COUNTIF(Tabla2[CONTRATISTA PRNCIPAL],Tabla2[[#This Row],[CONTRATISTA PRNCIPAL]]),0)</f>
        <v>0</v>
      </c>
      <c r="U4603" s="43" t="str">
        <f>IF(((TODAY()-Tabla2[[#This Row],[FECHA NACIMIENTO]])/365)&lt;18,"Corregir", IF(((TODAY()-Tabla2[[#This Row],[FECHA NACIMIENTO]])/365)&gt;80, "Corregir",ROUNDDOWN(((TODAY()-Tabla2[[#This Row],[FECHA NACIMIENTO]])/365),0)))</f>
        <v>Corregir</v>
      </c>
      <c r="V46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3" s="44" t="str">
        <f>+IF(Tabla2[[#This Row],[Edad]]="Corregir","Corregir","Ok")</f>
        <v>Corregir</v>
      </c>
      <c r="X4603" s="42" t="str">
        <f>+IFERROR(VLOOKUP(Tabla2[[#This Row],[DISTRITO SEGÚN DNI]],Hoja1!$A$2:$B$32,2,FALSE),"No")</f>
        <v>No</v>
      </c>
      <c r="Y4603" s="42" t="str">
        <f>IF(OR(LOWER(Tabla2[[#This Row],[GENERO]])="masculino", LOWER(Tabla2[[#This Row],[GENERO]])="femenino"),"OK","Corregir")</f>
        <v>Corregir</v>
      </c>
      <c r="Z4603" s="42" t="str">
        <f>+IF(Tabla2[[#This Row],[Nro. DNI / CE]]="","Corregir",IF(LEN(Tabla2[[#This Row],[Nro. DNI / CE]])&gt;=8,"OK","Corregir"))</f>
        <v>Corregir</v>
      </c>
      <c r="AA4603" s="42">
        <f>COUNTIF(Tabla2[APELLIDOS Y NOMBRES],Tabla2[[#This Row],[APELLIDOS Y NOMBRES]])</f>
        <v>0</v>
      </c>
      <c r="AB4603" s="42">
        <f>IF(Tabla2[[#This Row],[Trabajador]]&gt;1,1/Tabla2[[#This Row],[Trabajador]],Tabla2[[#This Row],[Trabajador]])</f>
        <v>0</v>
      </c>
      <c r="AC4603" t="str">
        <f>+IFERROR(IF(Tabla2[[#This Row],[FECHA CESE/BAJA]]="","No Aplica",IF(AND(MONTH(Tabla2[[#This Row],[FECHA CESE/BAJA]])=MONTH(TODAY()-30),YEAR(Tabla2[[#This Row],[FECHA CESE/BAJA]])=YEAR(TODAY())),MONTH(TODAY()-30)&amp;"-"&amp;YEAR(TODAY()),"Borrar")),"No aplica")</f>
        <v>No Aplica</v>
      </c>
      <c r="AD4603" t="str">
        <f>+IFERROR(IF(Tabla2[[#This Row],[FECHA INICIO DE LABORES EN OBRA]]="","No Aplica",IF(AND(MONTH(Tabla2[[#This Row],[FECHA INICIO DE LABORES EN OBRA]])=MONTH(TODAY()-30),YEAR(Tabla2[[#This Row],[FECHA INICIO DE LABORES EN OBRA]])=YEAR(TODAY())),MONTH(TODAY()-30)&amp;"-"&amp;YEAR(TODAY()),"No Aplica")),"No Aplica")</f>
        <v>No Aplica</v>
      </c>
    </row>
    <row r="4604" spans="1:30" x14ac:dyDescent="0.25">
      <c r="A4604" s="13"/>
      <c r="B4604" s="15"/>
      <c r="C4604" s="15"/>
      <c r="D4604" s="15"/>
      <c r="E4604" s="15"/>
      <c r="F4604" s="39"/>
      <c r="G4604" s="15"/>
      <c r="H4604" s="15"/>
      <c r="I4604" s="15"/>
      <c r="J4604" s="15"/>
      <c r="K4604" s="15"/>
      <c r="L4604" s="40"/>
      <c r="M4604" s="39"/>
      <c r="N4604" s="41"/>
      <c r="O4604" s="39"/>
      <c r="P4604" s="40"/>
      <c r="Q4604" s="40"/>
      <c r="R4604" s="40" t="str">
        <f>IFERROR(VLOOKUP(Tabla2[[#This Row],[CONTRATISTA PRNCIPAL]],Hoja1!$L$5:$M$9,2,FALSE),"CJV")</f>
        <v>CJV</v>
      </c>
      <c r="S4604" s="40" t="str">
        <f>IF(Tabla2[[#This Row],[EMPRESA]]=Tabla2[[#This Row],[CONTRATISTA PRNCIPAL]],"Principal","Secundaria")</f>
        <v>Principal</v>
      </c>
      <c r="T4604" s="42">
        <f>IFERROR(1/COUNTIF(Tabla2[CONTRATISTA PRNCIPAL],Tabla2[[#This Row],[CONTRATISTA PRNCIPAL]]),0)</f>
        <v>0</v>
      </c>
      <c r="U4604" s="43" t="str">
        <f>IF(((TODAY()-Tabla2[[#This Row],[FECHA NACIMIENTO]])/365)&lt;18,"Corregir", IF(((TODAY()-Tabla2[[#This Row],[FECHA NACIMIENTO]])/365)&gt;80, "Corregir",ROUNDDOWN(((TODAY()-Tabla2[[#This Row],[FECHA NACIMIENTO]])/365),0)))</f>
        <v>Corregir</v>
      </c>
      <c r="V46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4" s="44" t="str">
        <f>+IF(Tabla2[[#This Row],[Edad]]="Corregir","Corregir","Ok")</f>
        <v>Corregir</v>
      </c>
      <c r="X4604" s="42" t="str">
        <f>+IFERROR(VLOOKUP(Tabla2[[#This Row],[DISTRITO SEGÚN DNI]],Hoja1!$A$2:$B$32,2,FALSE),"No")</f>
        <v>No</v>
      </c>
      <c r="Y4604" s="42" t="str">
        <f>IF(OR(LOWER(Tabla2[[#This Row],[GENERO]])="masculino", LOWER(Tabla2[[#This Row],[GENERO]])="femenino"),"OK","Corregir")</f>
        <v>Corregir</v>
      </c>
      <c r="Z4604" s="42" t="str">
        <f>+IF(Tabla2[[#This Row],[Nro. DNI / CE]]="","Corregir",IF(LEN(Tabla2[[#This Row],[Nro. DNI / CE]])&gt;=8,"OK","Corregir"))</f>
        <v>Corregir</v>
      </c>
      <c r="AA4604" s="42">
        <f>COUNTIF(Tabla2[APELLIDOS Y NOMBRES],Tabla2[[#This Row],[APELLIDOS Y NOMBRES]])</f>
        <v>0</v>
      </c>
      <c r="AB4604" s="42">
        <f>IF(Tabla2[[#This Row],[Trabajador]]&gt;1,1/Tabla2[[#This Row],[Trabajador]],Tabla2[[#This Row],[Trabajador]])</f>
        <v>0</v>
      </c>
      <c r="AC4604" t="str">
        <f>+IFERROR(IF(Tabla2[[#This Row],[FECHA CESE/BAJA]]="","No Aplica",IF(AND(MONTH(Tabla2[[#This Row],[FECHA CESE/BAJA]])=MONTH(TODAY()-30),YEAR(Tabla2[[#This Row],[FECHA CESE/BAJA]])=YEAR(TODAY())),MONTH(TODAY()-30)&amp;"-"&amp;YEAR(TODAY()),"Borrar")),"No aplica")</f>
        <v>No Aplica</v>
      </c>
      <c r="AD4604" t="str">
        <f>+IFERROR(IF(Tabla2[[#This Row],[FECHA INICIO DE LABORES EN OBRA]]="","No Aplica",IF(AND(MONTH(Tabla2[[#This Row],[FECHA INICIO DE LABORES EN OBRA]])=MONTH(TODAY()-30),YEAR(Tabla2[[#This Row],[FECHA INICIO DE LABORES EN OBRA]])=YEAR(TODAY())),MONTH(TODAY()-30)&amp;"-"&amp;YEAR(TODAY()),"No Aplica")),"No Aplica")</f>
        <v>No Aplica</v>
      </c>
    </row>
    <row r="4605" spans="1:30" x14ac:dyDescent="0.25">
      <c r="A4605" s="13"/>
      <c r="B4605" s="15"/>
      <c r="C4605" s="15"/>
      <c r="D4605" s="15"/>
      <c r="E4605" s="15"/>
      <c r="F4605" s="39"/>
      <c r="G4605" s="15"/>
      <c r="H4605" s="15"/>
      <c r="I4605" s="15"/>
      <c r="J4605" s="15"/>
      <c r="K4605" s="15"/>
      <c r="L4605" s="40"/>
      <c r="M4605" s="39"/>
      <c r="N4605" s="41"/>
      <c r="O4605" s="39"/>
      <c r="P4605" s="40"/>
      <c r="Q4605" s="40"/>
      <c r="R4605" s="40" t="str">
        <f>IFERROR(VLOOKUP(Tabla2[[#This Row],[CONTRATISTA PRNCIPAL]],Hoja1!$L$5:$M$9,2,FALSE),"CJV")</f>
        <v>CJV</v>
      </c>
      <c r="S4605" s="40" t="str">
        <f>IF(Tabla2[[#This Row],[EMPRESA]]=Tabla2[[#This Row],[CONTRATISTA PRNCIPAL]],"Principal","Secundaria")</f>
        <v>Principal</v>
      </c>
      <c r="T4605" s="42">
        <f>IFERROR(1/COUNTIF(Tabla2[CONTRATISTA PRNCIPAL],Tabla2[[#This Row],[CONTRATISTA PRNCIPAL]]),0)</f>
        <v>0</v>
      </c>
      <c r="U4605" s="43" t="str">
        <f>IF(((TODAY()-Tabla2[[#This Row],[FECHA NACIMIENTO]])/365)&lt;18,"Corregir", IF(((TODAY()-Tabla2[[#This Row],[FECHA NACIMIENTO]])/365)&gt;80, "Corregir",ROUNDDOWN(((TODAY()-Tabla2[[#This Row],[FECHA NACIMIENTO]])/365),0)))</f>
        <v>Corregir</v>
      </c>
      <c r="V46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5" s="44" t="str">
        <f>+IF(Tabla2[[#This Row],[Edad]]="Corregir","Corregir","Ok")</f>
        <v>Corregir</v>
      </c>
      <c r="X4605" s="42" t="str">
        <f>+IFERROR(VLOOKUP(Tabla2[[#This Row],[DISTRITO SEGÚN DNI]],Hoja1!$A$2:$B$32,2,FALSE),"No")</f>
        <v>No</v>
      </c>
      <c r="Y4605" s="42" t="str">
        <f>IF(OR(LOWER(Tabla2[[#This Row],[GENERO]])="masculino", LOWER(Tabla2[[#This Row],[GENERO]])="femenino"),"OK","Corregir")</f>
        <v>Corregir</v>
      </c>
      <c r="Z4605" s="42" t="str">
        <f>+IF(Tabla2[[#This Row],[Nro. DNI / CE]]="","Corregir",IF(LEN(Tabla2[[#This Row],[Nro. DNI / CE]])&gt;=8,"OK","Corregir"))</f>
        <v>Corregir</v>
      </c>
      <c r="AA4605" s="42">
        <f>COUNTIF(Tabla2[APELLIDOS Y NOMBRES],Tabla2[[#This Row],[APELLIDOS Y NOMBRES]])</f>
        <v>0</v>
      </c>
      <c r="AB4605" s="42">
        <f>IF(Tabla2[[#This Row],[Trabajador]]&gt;1,1/Tabla2[[#This Row],[Trabajador]],Tabla2[[#This Row],[Trabajador]])</f>
        <v>0</v>
      </c>
      <c r="AC4605" t="str">
        <f>+IFERROR(IF(Tabla2[[#This Row],[FECHA CESE/BAJA]]="","No Aplica",IF(AND(MONTH(Tabla2[[#This Row],[FECHA CESE/BAJA]])=MONTH(TODAY()-30),YEAR(Tabla2[[#This Row],[FECHA CESE/BAJA]])=YEAR(TODAY())),MONTH(TODAY()-30)&amp;"-"&amp;YEAR(TODAY()),"Borrar")),"No aplica")</f>
        <v>No Aplica</v>
      </c>
      <c r="AD4605" t="str">
        <f>+IFERROR(IF(Tabla2[[#This Row],[FECHA INICIO DE LABORES EN OBRA]]="","No Aplica",IF(AND(MONTH(Tabla2[[#This Row],[FECHA INICIO DE LABORES EN OBRA]])=MONTH(TODAY()-30),YEAR(Tabla2[[#This Row],[FECHA INICIO DE LABORES EN OBRA]])=YEAR(TODAY())),MONTH(TODAY()-30)&amp;"-"&amp;YEAR(TODAY()),"No Aplica")),"No Aplica")</f>
        <v>No Aplica</v>
      </c>
    </row>
    <row r="4606" spans="1:30" x14ac:dyDescent="0.25">
      <c r="A4606" s="13"/>
      <c r="B4606" s="15"/>
      <c r="C4606" s="15"/>
      <c r="D4606" s="15"/>
      <c r="E4606" s="15"/>
      <c r="F4606" s="39"/>
      <c r="G4606" s="15"/>
      <c r="H4606" s="15"/>
      <c r="I4606" s="15"/>
      <c r="J4606" s="15"/>
      <c r="K4606" s="15"/>
      <c r="L4606" s="40"/>
      <c r="M4606" s="39"/>
      <c r="N4606" s="41"/>
      <c r="O4606" s="39"/>
      <c r="P4606" s="40"/>
      <c r="Q4606" s="40"/>
      <c r="R4606" s="40" t="str">
        <f>IFERROR(VLOOKUP(Tabla2[[#This Row],[CONTRATISTA PRNCIPAL]],Hoja1!$L$5:$M$9,2,FALSE),"CJV")</f>
        <v>CJV</v>
      </c>
      <c r="S4606" s="40" t="str">
        <f>IF(Tabla2[[#This Row],[EMPRESA]]=Tabla2[[#This Row],[CONTRATISTA PRNCIPAL]],"Principal","Secundaria")</f>
        <v>Principal</v>
      </c>
      <c r="T4606" s="42">
        <f>IFERROR(1/COUNTIF(Tabla2[CONTRATISTA PRNCIPAL],Tabla2[[#This Row],[CONTRATISTA PRNCIPAL]]),0)</f>
        <v>0</v>
      </c>
      <c r="U4606" s="43" t="str">
        <f>IF(((TODAY()-Tabla2[[#This Row],[FECHA NACIMIENTO]])/365)&lt;18,"Corregir", IF(((TODAY()-Tabla2[[#This Row],[FECHA NACIMIENTO]])/365)&gt;80, "Corregir",ROUNDDOWN(((TODAY()-Tabla2[[#This Row],[FECHA NACIMIENTO]])/365),0)))</f>
        <v>Corregir</v>
      </c>
      <c r="V46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6" s="44" t="str">
        <f>+IF(Tabla2[[#This Row],[Edad]]="Corregir","Corregir","Ok")</f>
        <v>Corregir</v>
      </c>
      <c r="X4606" s="42" t="str">
        <f>+IFERROR(VLOOKUP(Tabla2[[#This Row],[DISTRITO SEGÚN DNI]],Hoja1!$A$2:$B$32,2,FALSE),"No")</f>
        <v>No</v>
      </c>
      <c r="Y4606" s="42" t="str">
        <f>IF(OR(LOWER(Tabla2[[#This Row],[GENERO]])="masculino", LOWER(Tabla2[[#This Row],[GENERO]])="femenino"),"OK","Corregir")</f>
        <v>Corregir</v>
      </c>
      <c r="Z4606" s="42" t="str">
        <f>+IF(Tabla2[[#This Row],[Nro. DNI / CE]]="","Corregir",IF(LEN(Tabla2[[#This Row],[Nro. DNI / CE]])&gt;=8,"OK","Corregir"))</f>
        <v>Corregir</v>
      </c>
      <c r="AA4606" s="42">
        <f>COUNTIF(Tabla2[APELLIDOS Y NOMBRES],Tabla2[[#This Row],[APELLIDOS Y NOMBRES]])</f>
        <v>0</v>
      </c>
      <c r="AB4606" s="42">
        <f>IF(Tabla2[[#This Row],[Trabajador]]&gt;1,1/Tabla2[[#This Row],[Trabajador]],Tabla2[[#This Row],[Trabajador]])</f>
        <v>0</v>
      </c>
      <c r="AC4606" t="str">
        <f>+IFERROR(IF(Tabla2[[#This Row],[FECHA CESE/BAJA]]="","No Aplica",IF(AND(MONTH(Tabla2[[#This Row],[FECHA CESE/BAJA]])=MONTH(TODAY()-30),YEAR(Tabla2[[#This Row],[FECHA CESE/BAJA]])=YEAR(TODAY())),MONTH(TODAY()-30)&amp;"-"&amp;YEAR(TODAY()),"Borrar")),"No aplica")</f>
        <v>No Aplica</v>
      </c>
      <c r="AD4606" t="str">
        <f>+IFERROR(IF(Tabla2[[#This Row],[FECHA INICIO DE LABORES EN OBRA]]="","No Aplica",IF(AND(MONTH(Tabla2[[#This Row],[FECHA INICIO DE LABORES EN OBRA]])=MONTH(TODAY()-30),YEAR(Tabla2[[#This Row],[FECHA INICIO DE LABORES EN OBRA]])=YEAR(TODAY())),MONTH(TODAY()-30)&amp;"-"&amp;YEAR(TODAY()),"No Aplica")),"No Aplica")</f>
        <v>No Aplica</v>
      </c>
    </row>
    <row r="4607" spans="1:30" x14ac:dyDescent="0.25">
      <c r="A4607" s="13"/>
      <c r="B4607" s="15"/>
      <c r="C4607" s="15"/>
      <c r="D4607" s="15"/>
      <c r="E4607" s="15"/>
      <c r="F4607" s="39"/>
      <c r="G4607" s="15"/>
      <c r="H4607" s="15"/>
      <c r="I4607" s="15"/>
      <c r="J4607" s="15"/>
      <c r="K4607" s="15"/>
      <c r="L4607" s="40"/>
      <c r="M4607" s="39"/>
      <c r="N4607" s="41"/>
      <c r="O4607" s="39"/>
      <c r="P4607" s="40"/>
      <c r="Q4607" s="40"/>
      <c r="R4607" s="40" t="str">
        <f>IFERROR(VLOOKUP(Tabla2[[#This Row],[CONTRATISTA PRNCIPAL]],Hoja1!$L$5:$M$9,2,FALSE),"CJV")</f>
        <v>CJV</v>
      </c>
      <c r="S4607" s="40" t="str">
        <f>IF(Tabla2[[#This Row],[EMPRESA]]=Tabla2[[#This Row],[CONTRATISTA PRNCIPAL]],"Principal","Secundaria")</f>
        <v>Principal</v>
      </c>
      <c r="T4607" s="42">
        <f>IFERROR(1/COUNTIF(Tabla2[CONTRATISTA PRNCIPAL],Tabla2[[#This Row],[CONTRATISTA PRNCIPAL]]),0)</f>
        <v>0</v>
      </c>
      <c r="U4607" s="43" t="str">
        <f>IF(((TODAY()-Tabla2[[#This Row],[FECHA NACIMIENTO]])/365)&lt;18,"Corregir", IF(((TODAY()-Tabla2[[#This Row],[FECHA NACIMIENTO]])/365)&gt;80, "Corregir",ROUNDDOWN(((TODAY()-Tabla2[[#This Row],[FECHA NACIMIENTO]])/365),0)))</f>
        <v>Corregir</v>
      </c>
      <c r="V46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7" s="44" t="str">
        <f>+IF(Tabla2[[#This Row],[Edad]]="Corregir","Corregir","Ok")</f>
        <v>Corregir</v>
      </c>
      <c r="X4607" s="42" t="str">
        <f>+IFERROR(VLOOKUP(Tabla2[[#This Row],[DISTRITO SEGÚN DNI]],Hoja1!$A$2:$B$32,2,FALSE),"No")</f>
        <v>No</v>
      </c>
      <c r="Y4607" s="42" t="str">
        <f>IF(OR(LOWER(Tabla2[[#This Row],[GENERO]])="masculino", LOWER(Tabla2[[#This Row],[GENERO]])="femenino"),"OK","Corregir")</f>
        <v>Corregir</v>
      </c>
      <c r="Z4607" s="42" t="str">
        <f>+IF(Tabla2[[#This Row],[Nro. DNI / CE]]="","Corregir",IF(LEN(Tabla2[[#This Row],[Nro. DNI / CE]])&gt;=8,"OK","Corregir"))</f>
        <v>Corregir</v>
      </c>
      <c r="AA4607" s="42">
        <f>COUNTIF(Tabla2[APELLIDOS Y NOMBRES],Tabla2[[#This Row],[APELLIDOS Y NOMBRES]])</f>
        <v>0</v>
      </c>
      <c r="AB4607" s="42">
        <f>IF(Tabla2[[#This Row],[Trabajador]]&gt;1,1/Tabla2[[#This Row],[Trabajador]],Tabla2[[#This Row],[Trabajador]])</f>
        <v>0</v>
      </c>
      <c r="AC4607" t="str">
        <f>+IFERROR(IF(Tabla2[[#This Row],[FECHA CESE/BAJA]]="","No Aplica",IF(AND(MONTH(Tabla2[[#This Row],[FECHA CESE/BAJA]])=MONTH(TODAY()-30),YEAR(Tabla2[[#This Row],[FECHA CESE/BAJA]])=YEAR(TODAY())),MONTH(TODAY()-30)&amp;"-"&amp;YEAR(TODAY()),"Borrar")),"No aplica")</f>
        <v>No Aplica</v>
      </c>
      <c r="AD4607" t="str">
        <f>+IFERROR(IF(Tabla2[[#This Row],[FECHA INICIO DE LABORES EN OBRA]]="","No Aplica",IF(AND(MONTH(Tabla2[[#This Row],[FECHA INICIO DE LABORES EN OBRA]])=MONTH(TODAY()-30),YEAR(Tabla2[[#This Row],[FECHA INICIO DE LABORES EN OBRA]])=YEAR(TODAY())),MONTH(TODAY()-30)&amp;"-"&amp;YEAR(TODAY()),"No Aplica")),"No Aplica")</f>
        <v>No Aplica</v>
      </c>
    </row>
    <row r="4608" spans="1:30" x14ac:dyDescent="0.25">
      <c r="A4608" s="13"/>
      <c r="B4608" s="15"/>
      <c r="C4608" s="15"/>
      <c r="D4608" s="15"/>
      <c r="E4608" s="15"/>
      <c r="F4608" s="39"/>
      <c r="G4608" s="15"/>
      <c r="H4608" s="15"/>
      <c r="I4608" s="15"/>
      <c r="J4608" s="15"/>
      <c r="K4608" s="15"/>
      <c r="L4608" s="40"/>
      <c r="M4608" s="39"/>
      <c r="N4608" s="41"/>
      <c r="O4608" s="39"/>
      <c r="P4608" s="40"/>
      <c r="Q4608" s="40"/>
      <c r="R4608" s="40" t="str">
        <f>IFERROR(VLOOKUP(Tabla2[[#This Row],[CONTRATISTA PRNCIPAL]],Hoja1!$L$5:$M$9,2,FALSE),"CJV")</f>
        <v>CJV</v>
      </c>
      <c r="S4608" s="40" t="str">
        <f>IF(Tabla2[[#This Row],[EMPRESA]]=Tabla2[[#This Row],[CONTRATISTA PRNCIPAL]],"Principal","Secundaria")</f>
        <v>Principal</v>
      </c>
      <c r="T4608" s="42">
        <f>IFERROR(1/COUNTIF(Tabla2[CONTRATISTA PRNCIPAL],Tabla2[[#This Row],[CONTRATISTA PRNCIPAL]]),0)</f>
        <v>0</v>
      </c>
      <c r="U4608" s="43" t="str">
        <f>IF(((TODAY()-Tabla2[[#This Row],[FECHA NACIMIENTO]])/365)&lt;18,"Corregir", IF(((TODAY()-Tabla2[[#This Row],[FECHA NACIMIENTO]])/365)&gt;80, "Corregir",ROUNDDOWN(((TODAY()-Tabla2[[#This Row],[FECHA NACIMIENTO]])/365),0)))</f>
        <v>Corregir</v>
      </c>
      <c r="V46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8" s="44" t="str">
        <f>+IF(Tabla2[[#This Row],[Edad]]="Corregir","Corregir","Ok")</f>
        <v>Corregir</v>
      </c>
      <c r="X4608" s="42" t="str">
        <f>+IFERROR(VLOOKUP(Tabla2[[#This Row],[DISTRITO SEGÚN DNI]],Hoja1!$A$2:$B$32,2,FALSE),"No")</f>
        <v>No</v>
      </c>
      <c r="Y4608" s="42" t="str">
        <f>IF(OR(LOWER(Tabla2[[#This Row],[GENERO]])="masculino", LOWER(Tabla2[[#This Row],[GENERO]])="femenino"),"OK","Corregir")</f>
        <v>Corregir</v>
      </c>
      <c r="Z4608" s="42" t="str">
        <f>+IF(Tabla2[[#This Row],[Nro. DNI / CE]]="","Corregir",IF(LEN(Tabla2[[#This Row],[Nro. DNI / CE]])&gt;=8,"OK","Corregir"))</f>
        <v>Corregir</v>
      </c>
      <c r="AA4608" s="42">
        <f>COUNTIF(Tabla2[APELLIDOS Y NOMBRES],Tabla2[[#This Row],[APELLIDOS Y NOMBRES]])</f>
        <v>0</v>
      </c>
      <c r="AB4608" s="42">
        <f>IF(Tabla2[[#This Row],[Trabajador]]&gt;1,1/Tabla2[[#This Row],[Trabajador]],Tabla2[[#This Row],[Trabajador]])</f>
        <v>0</v>
      </c>
      <c r="AC4608" t="str">
        <f>+IFERROR(IF(Tabla2[[#This Row],[FECHA CESE/BAJA]]="","No Aplica",IF(AND(MONTH(Tabla2[[#This Row],[FECHA CESE/BAJA]])=MONTH(TODAY()-30),YEAR(Tabla2[[#This Row],[FECHA CESE/BAJA]])=YEAR(TODAY())),MONTH(TODAY()-30)&amp;"-"&amp;YEAR(TODAY()),"Borrar")),"No aplica")</f>
        <v>No Aplica</v>
      </c>
      <c r="AD4608" t="str">
        <f>+IFERROR(IF(Tabla2[[#This Row],[FECHA INICIO DE LABORES EN OBRA]]="","No Aplica",IF(AND(MONTH(Tabla2[[#This Row],[FECHA INICIO DE LABORES EN OBRA]])=MONTH(TODAY()-30),YEAR(Tabla2[[#This Row],[FECHA INICIO DE LABORES EN OBRA]])=YEAR(TODAY())),MONTH(TODAY()-30)&amp;"-"&amp;YEAR(TODAY()),"No Aplica")),"No Aplica")</f>
        <v>No Aplica</v>
      </c>
    </row>
    <row r="4609" spans="1:30" x14ac:dyDescent="0.25">
      <c r="A4609" s="13"/>
      <c r="B4609" s="15"/>
      <c r="C4609" s="15"/>
      <c r="D4609" s="15"/>
      <c r="E4609" s="15"/>
      <c r="F4609" s="39"/>
      <c r="G4609" s="15"/>
      <c r="H4609" s="15"/>
      <c r="I4609" s="15"/>
      <c r="J4609" s="15"/>
      <c r="K4609" s="15"/>
      <c r="L4609" s="40"/>
      <c r="M4609" s="39"/>
      <c r="N4609" s="41"/>
      <c r="O4609" s="39"/>
      <c r="P4609" s="40"/>
      <c r="Q4609" s="40"/>
      <c r="R4609" s="40" t="str">
        <f>IFERROR(VLOOKUP(Tabla2[[#This Row],[CONTRATISTA PRNCIPAL]],Hoja1!$L$5:$M$9,2,FALSE),"CJV")</f>
        <v>CJV</v>
      </c>
      <c r="S4609" s="40" t="str">
        <f>IF(Tabla2[[#This Row],[EMPRESA]]=Tabla2[[#This Row],[CONTRATISTA PRNCIPAL]],"Principal","Secundaria")</f>
        <v>Principal</v>
      </c>
      <c r="T4609" s="42">
        <f>IFERROR(1/COUNTIF(Tabla2[CONTRATISTA PRNCIPAL],Tabla2[[#This Row],[CONTRATISTA PRNCIPAL]]),0)</f>
        <v>0</v>
      </c>
      <c r="U4609" s="43" t="str">
        <f>IF(((TODAY()-Tabla2[[#This Row],[FECHA NACIMIENTO]])/365)&lt;18,"Corregir", IF(((TODAY()-Tabla2[[#This Row],[FECHA NACIMIENTO]])/365)&gt;80, "Corregir",ROUNDDOWN(((TODAY()-Tabla2[[#This Row],[FECHA NACIMIENTO]])/365),0)))</f>
        <v>Corregir</v>
      </c>
      <c r="V46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09" s="44" t="str">
        <f>+IF(Tabla2[[#This Row],[Edad]]="Corregir","Corregir","Ok")</f>
        <v>Corregir</v>
      </c>
      <c r="X4609" s="42" t="str">
        <f>+IFERROR(VLOOKUP(Tabla2[[#This Row],[DISTRITO SEGÚN DNI]],Hoja1!$A$2:$B$32,2,FALSE),"No")</f>
        <v>No</v>
      </c>
      <c r="Y4609" s="42" t="str">
        <f>IF(OR(LOWER(Tabla2[[#This Row],[GENERO]])="masculino", LOWER(Tabla2[[#This Row],[GENERO]])="femenino"),"OK","Corregir")</f>
        <v>Corregir</v>
      </c>
      <c r="Z4609" s="42" t="str">
        <f>+IF(Tabla2[[#This Row],[Nro. DNI / CE]]="","Corregir",IF(LEN(Tabla2[[#This Row],[Nro. DNI / CE]])&gt;=8,"OK","Corregir"))</f>
        <v>Corregir</v>
      </c>
      <c r="AA4609" s="42">
        <f>COUNTIF(Tabla2[APELLIDOS Y NOMBRES],Tabla2[[#This Row],[APELLIDOS Y NOMBRES]])</f>
        <v>0</v>
      </c>
      <c r="AB4609" s="42">
        <f>IF(Tabla2[[#This Row],[Trabajador]]&gt;1,1/Tabla2[[#This Row],[Trabajador]],Tabla2[[#This Row],[Trabajador]])</f>
        <v>0</v>
      </c>
      <c r="AC4609" t="str">
        <f>+IFERROR(IF(Tabla2[[#This Row],[FECHA CESE/BAJA]]="","No Aplica",IF(AND(MONTH(Tabla2[[#This Row],[FECHA CESE/BAJA]])=MONTH(TODAY()-30),YEAR(Tabla2[[#This Row],[FECHA CESE/BAJA]])=YEAR(TODAY())),MONTH(TODAY()-30)&amp;"-"&amp;YEAR(TODAY()),"Borrar")),"No aplica")</f>
        <v>No Aplica</v>
      </c>
      <c r="AD4609" t="str">
        <f>+IFERROR(IF(Tabla2[[#This Row],[FECHA INICIO DE LABORES EN OBRA]]="","No Aplica",IF(AND(MONTH(Tabla2[[#This Row],[FECHA INICIO DE LABORES EN OBRA]])=MONTH(TODAY()-30),YEAR(Tabla2[[#This Row],[FECHA INICIO DE LABORES EN OBRA]])=YEAR(TODAY())),MONTH(TODAY()-30)&amp;"-"&amp;YEAR(TODAY()),"No Aplica")),"No Aplica")</f>
        <v>No Aplica</v>
      </c>
    </row>
    <row r="4610" spans="1:30" x14ac:dyDescent="0.25">
      <c r="A4610" s="13"/>
      <c r="B4610" s="15"/>
      <c r="C4610" s="15"/>
      <c r="D4610" s="15"/>
      <c r="E4610" s="15"/>
      <c r="F4610" s="39"/>
      <c r="G4610" s="15"/>
      <c r="H4610" s="15"/>
      <c r="I4610" s="15"/>
      <c r="J4610" s="15"/>
      <c r="K4610" s="15"/>
      <c r="L4610" s="40"/>
      <c r="M4610" s="39"/>
      <c r="N4610" s="41"/>
      <c r="O4610" s="39"/>
      <c r="P4610" s="40"/>
      <c r="Q4610" s="40"/>
      <c r="R4610" s="40" t="str">
        <f>IFERROR(VLOOKUP(Tabla2[[#This Row],[CONTRATISTA PRNCIPAL]],Hoja1!$L$5:$M$9,2,FALSE),"CJV")</f>
        <v>CJV</v>
      </c>
      <c r="S4610" s="40" t="str">
        <f>IF(Tabla2[[#This Row],[EMPRESA]]=Tabla2[[#This Row],[CONTRATISTA PRNCIPAL]],"Principal","Secundaria")</f>
        <v>Principal</v>
      </c>
      <c r="T4610" s="42">
        <f>IFERROR(1/COUNTIF(Tabla2[CONTRATISTA PRNCIPAL],Tabla2[[#This Row],[CONTRATISTA PRNCIPAL]]),0)</f>
        <v>0</v>
      </c>
      <c r="U4610" s="43" t="str">
        <f>IF(((TODAY()-Tabla2[[#This Row],[FECHA NACIMIENTO]])/365)&lt;18,"Corregir", IF(((TODAY()-Tabla2[[#This Row],[FECHA NACIMIENTO]])/365)&gt;80, "Corregir",ROUNDDOWN(((TODAY()-Tabla2[[#This Row],[FECHA NACIMIENTO]])/365),0)))</f>
        <v>Corregir</v>
      </c>
      <c r="V46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0" s="44" t="str">
        <f>+IF(Tabla2[[#This Row],[Edad]]="Corregir","Corregir","Ok")</f>
        <v>Corregir</v>
      </c>
      <c r="X4610" s="42" t="str">
        <f>+IFERROR(VLOOKUP(Tabla2[[#This Row],[DISTRITO SEGÚN DNI]],Hoja1!$A$2:$B$32,2,FALSE),"No")</f>
        <v>No</v>
      </c>
      <c r="Y4610" s="42" t="str">
        <f>IF(OR(LOWER(Tabla2[[#This Row],[GENERO]])="masculino", LOWER(Tabla2[[#This Row],[GENERO]])="femenino"),"OK","Corregir")</f>
        <v>Corregir</v>
      </c>
      <c r="Z4610" s="42" t="str">
        <f>+IF(Tabla2[[#This Row],[Nro. DNI / CE]]="","Corregir",IF(LEN(Tabla2[[#This Row],[Nro. DNI / CE]])&gt;=8,"OK","Corregir"))</f>
        <v>Corregir</v>
      </c>
      <c r="AA4610" s="42">
        <f>COUNTIF(Tabla2[APELLIDOS Y NOMBRES],Tabla2[[#This Row],[APELLIDOS Y NOMBRES]])</f>
        <v>0</v>
      </c>
      <c r="AB4610" s="42">
        <f>IF(Tabla2[[#This Row],[Trabajador]]&gt;1,1/Tabla2[[#This Row],[Trabajador]],Tabla2[[#This Row],[Trabajador]])</f>
        <v>0</v>
      </c>
      <c r="AC4610" t="str">
        <f>+IFERROR(IF(Tabla2[[#This Row],[FECHA CESE/BAJA]]="","No Aplica",IF(AND(MONTH(Tabla2[[#This Row],[FECHA CESE/BAJA]])=MONTH(TODAY()-30),YEAR(Tabla2[[#This Row],[FECHA CESE/BAJA]])=YEAR(TODAY())),MONTH(TODAY()-30)&amp;"-"&amp;YEAR(TODAY()),"Borrar")),"No aplica")</f>
        <v>No Aplica</v>
      </c>
      <c r="AD4610" t="str">
        <f>+IFERROR(IF(Tabla2[[#This Row],[FECHA INICIO DE LABORES EN OBRA]]="","No Aplica",IF(AND(MONTH(Tabla2[[#This Row],[FECHA INICIO DE LABORES EN OBRA]])=MONTH(TODAY()-30),YEAR(Tabla2[[#This Row],[FECHA INICIO DE LABORES EN OBRA]])=YEAR(TODAY())),MONTH(TODAY()-30)&amp;"-"&amp;YEAR(TODAY()),"No Aplica")),"No Aplica")</f>
        <v>No Aplica</v>
      </c>
    </row>
    <row r="4611" spans="1:30" x14ac:dyDescent="0.25">
      <c r="A4611" s="13"/>
      <c r="B4611" s="15"/>
      <c r="C4611" s="15"/>
      <c r="D4611" s="15"/>
      <c r="E4611" s="15"/>
      <c r="F4611" s="39"/>
      <c r="G4611" s="15"/>
      <c r="H4611" s="15"/>
      <c r="I4611" s="15"/>
      <c r="J4611" s="15"/>
      <c r="K4611" s="15"/>
      <c r="L4611" s="40"/>
      <c r="M4611" s="39"/>
      <c r="N4611" s="41"/>
      <c r="O4611" s="39"/>
      <c r="P4611" s="40"/>
      <c r="Q4611" s="40"/>
      <c r="R4611" s="40" t="str">
        <f>IFERROR(VLOOKUP(Tabla2[[#This Row],[CONTRATISTA PRNCIPAL]],Hoja1!$L$5:$M$9,2,FALSE),"CJV")</f>
        <v>CJV</v>
      </c>
      <c r="S4611" s="40" t="str">
        <f>IF(Tabla2[[#This Row],[EMPRESA]]=Tabla2[[#This Row],[CONTRATISTA PRNCIPAL]],"Principal","Secundaria")</f>
        <v>Principal</v>
      </c>
      <c r="T4611" s="42">
        <f>IFERROR(1/COUNTIF(Tabla2[CONTRATISTA PRNCIPAL],Tabla2[[#This Row],[CONTRATISTA PRNCIPAL]]),0)</f>
        <v>0</v>
      </c>
      <c r="U4611" s="43" t="str">
        <f>IF(((TODAY()-Tabla2[[#This Row],[FECHA NACIMIENTO]])/365)&lt;18,"Corregir", IF(((TODAY()-Tabla2[[#This Row],[FECHA NACIMIENTO]])/365)&gt;80, "Corregir",ROUNDDOWN(((TODAY()-Tabla2[[#This Row],[FECHA NACIMIENTO]])/365),0)))</f>
        <v>Corregir</v>
      </c>
      <c r="V46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1" s="44" t="str">
        <f>+IF(Tabla2[[#This Row],[Edad]]="Corregir","Corregir","Ok")</f>
        <v>Corregir</v>
      </c>
      <c r="X4611" s="42" t="str">
        <f>+IFERROR(VLOOKUP(Tabla2[[#This Row],[DISTRITO SEGÚN DNI]],Hoja1!$A$2:$B$32,2,FALSE),"No")</f>
        <v>No</v>
      </c>
      <c r="Y4611" s="42" t="str">
        <f>IF(OR(LOWER(Tabla2[[#This Row],[GENERO]])="masculino", LOWER(Tabla2[[#This Row],[GENERO]])="femenino"),"OK","Corregir")</f>
        <v>Corregir</v>
      </c>
      <c r="Z4611" s="42" t="str">
        <f>+IF(Tabla2[[#This Row],[Nro. DNI / CE]]="","Corregir",IF(LEN(Tabla2[[#This Row],[Nro. DNI / CE]])&gt;=8,"OK","Corregir"))</f>
        <v>Corregir</v>
      </c>
      <c r="AA4611" s="42">
        <f>COUNTIF(Tabla2[APELLIDOS Y NOMBRES],Tabla2[[#This Row],[APELLIDOS Y NOMBRES]])</f>
        <v>0</v>
      </c>
      <c r="AB4611" s="42">
        <f>IF(Tabla2[[#This Row],[Trabajador]]&gt;1,1/Tabla2[[#This Row],[Trabajador]],Tabla2[[#This Row],[Trabajador]])</f>
        <v>0</v>
      </c>
      <c r="AC4611" t="str">
        <f>+IFERROR(IF(Tabla2[[#This Row],[FECHA CESE/BAJA]]="","No Aplica",IF(AND(MONTH(Tabla2[[#This Row],[FECHA CESE/BAJA]])=MONTH(TODAY()-30),YEAR(Tabla2[[#This Row],[FECHA CESE/BAJA]])=YEAR(TODAY())),MONTH(TODAY()-30)&amp;"-"&amp;YEAR(TODAY()),"Borrar")),"No aplica")</f>
        <v>No Aplica</v>
      </c>
      <c r="AD4611" t="str">
        <f>+IFERROR(IF(Tabla2[[#This Row],[FECHA INICIO DE LABORES EN OBRA]]="","No Aplica",IF(AND(MONTH(Tabla2[[#This Row],[FECHA INICIO DE LABORES EN OBRA]])=MONTH(TODAY()-30),YEAR(Tabla2[[#This Row],[FECHA INICIO DE LABORES EN OBRA]])=YEAR(TODAY())),MONTH(TODAY()-30)&amp;"-"&amp;YEAR(TODAY()),"No Aplica")),"No Aplica")</f>
        <v>No Aplica</v>
      </c>
    </row>
    <row r="4612" spans="1:30" x14ac:dyDescent="0.25">
      <c r="A4612" s="13"/>
      <c r="B4612" s="15"/>
      <c r="C4612" s="15"/>
      <c r="D4612" s="15"/>
      <c r="E4612" s="15"/>
      <c r="F4612" s="39"/>
      <c r="G4612" s="15"/>
      <c r="H4612" s="15"/>
      <c r="I4612" s="15"/>
      <c r="J4612" s="15"/>
      <c r="K4612" s="15"/>
      <c r="L4612" s="40"/>
      <c r="M4612" s="39"/>
      <c r="N4612" s="41"/>
      <c r="O4612" s="39"/>
      <c r="P4612" s="40"/>
      <c r="Q4612" s="40"/>
      <c r="R4612" s="40" t="str">
        <f>IFERROR(VLOOKUP(Tabla2[[#This Row],[CONTRATISTA PRNCIPAL]],Hoja1!$L$5:$M$9,2,FALSE),"CJV")</f>
        <v>CJV</v>
      </c>
      <c r="S4612" s="40" t="str">
        <f>IF(Tabla2[[#This Row],[EMPRESA]]=Tabla2[[#This Row],[CONTRATISTA PRNCIPAL]],"Principal","Secundaria")</f>
        <v>Principal</v>
      </c>
      <c r="T4612" s="42">
        <f>IFERROR(1/COUNTIF(Tabla2[CONTRATISTA PRNCIPAL],Tabla2[[#This Row],[CONTRATISTA PRNCIPAL]]),0)</f>
        <v>0</v>
      </c>
      <c r="U4612" s="43" t="str">
        <f>IF(((TODAY()-Tabla2[[#This Row],[FECHA NACIMIENTO]])/365)&lt;18,"Corregir", IF(((TODAY()-Tabla2[[#This Row],[FECHA NACIMIENTO]])/365)&gt;80, "Corregir",ROUNDDOWN(((TODAY()-Tabla2[[#This Row],[FECHA NACIMIENTO]])/365),0)))</f>
        <v>Corregir</v>
      </c>
      <c r="V46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2" s="44" t="str">
        <f>+IF(Tabla2[[#This Row],[Edad]]="Corregir","Corregir","Ok")</f>
        <v>Corregir</v>
      </c>
      <c r="X4612" s="42" t="str">
        <f>+IFERROR(VLOOKUP(Tabla2[[#This Row],[DISTRITO SEGÚN DNI]],Hoja1!$A$2:$B$32,2,FALSE),"No")</f>
        <v>No</v>
      </c>
      <c r="Y4612" s="42" t="str">
        <f>IF(OR(LOWER(Tabla2[[#This Row],[GENERO]])="masculino", LOWER(Tabla2[[#This Row],[GENERO]])="femenino"),"OK","Corregir")</f>
        <v>Corregir</v>
      </c>
      <c r="Z4612" s="42" t="str">
        <f>+IF(Tabla2[[#This Row],[Nro. DNI / CE]]="","Corregir",IF(LEN(Tabla2[[#This Row],[Nro. DNI / CE]])&gt;=8,"OK","Corregir"))</f>
        <v>Corregir</v>
      </c>
      <c r="AA4612" s="42">
        <f>COUNTIF(Tabla2[APELLIDOS Y NOMBRES],Tabla2[[#This Row],[APELLIDOS Y NOMBRES]])</f>
        <v>0</v>
      </c>
      <c r="AB4612" s="42">
        <f>IF(Tabla2[[#This Row],[Trabajador]]&gt;1,1/Tabla2[[#This Row],[Trabajador]],Tabla2[[#This Row],[Trabajador]])</f>
        <v>0</v>
      </c>
      <c r="AC4612" t="str">
        <f>+IFERROR(IF(Tabla2[[#This Row],[FECHA CESE/BAJA]]="","No Aplica",IF(AND(MONTH(Tabla2[[#This Row],[FECHA CESE/BAJA]])=MONTH(TODAY()-30),YEAR(Tabla2[[#This Row],[FECHA CESE/BAJA]])=YEAR(TODAY())),MONTH(TODAY()-30)&amp;"-"&amp;YEAR(TODAY()),"Borrar")),"No aplica")</f>
        <v>No Aplica</v>
      </c>
      <c r="AD4612" t="str">
        <f>+IFERROR(IF(Tabla2[[#This Row],[FECHA INICIO DE LABORES EN OBRA]]="","No Aplica",IF(AND(MONTH(Tabla2[[#This Row],[FECHA INICIO DE LABORES EN OBRA]])=MONTH(TODAY()-30),YEAR(Tabla2[[#This Row],[FECHA INICIO DE LABORES EN OBRA]])=YEAR(TODAY())),MONTH(TODAY()-30)&amp;"-"&amp;YEAR(TODAY()),"No Aplica")),"No Aplica")</f>
        <v>No Aplica</v>
      </c>
    </row>
    <row r="4613" spans="1:30" x14ac:dyDescent="0.25">
      <c r="A4613" s="13"/>
      <c r="B4613" s="15"/>
      <c r="C4613" s="15"/>
      <c r="D4613" s="15"/>
      <c r="E4613" s="15"/>
      <c r="F4613" s="39"/>
      <c r="G4613" s="15"/>
      <c r="H4613" s="15"/>
      <c r="I4613" s="15"/>
      <c r="J4613" s="15"/>
      <c r="K4613" s="15"/>
      <c r="L4613" s="40"/>
      <c r="M4613" s="39"/>
      <c r="N4613" s="41"/>
      <c r="O4613" s="39"/>
      <c r="P4613" s="40"/>
      <c r="Q4613" s="40"/>
      <c r="R4613" s="40" t="str">
        <f>IFERROR(VLOOKUP(Tabla2[[#This Row],[CONTRATISTA PRNCIPAL]],Hoja1!$L$5:$M$9,2,FALSE),"CJV")</f>
        <v>CJV</v>
      </c>
      <c r="S4613" s="40" t="str">
        <f>IF(Tabla2[[#This Row],[EMPRESA]]=Tabla2[[#This Row],[CONTRATISTA PRNCIPAL]],"Principal","Secundaria")</f>
        <v>Principal</v>
      </c>
      <c r="T4613" s="42">
        <f>IFERROR(1/COUNTIF(Tabla2[CONTRATISTA PRNCIPAL],Tabla2[[#This Row],[CONTRATISTA PRNCIPAL]]),0)</f>
        <v>0</v>
      </c>
      <c r="U4613" s="43" t="str">
        <f>IF(((TODAY()-Tabla2[[#This Row],[FECHA NACIMIENTO]])/365)&lt;18,"Corregir", IF(((TODAY()-Tabla2[[#This Row],[FECHA NACIMIENTO]])/365)&gt;80, "Corregir",ROUNDDOWN(((TODAY()-Tabla2[[#This Row],[FECHA NACIMIENTO]])/365),0)))</f>
        <v>Corregir</v>
      </c>
      <c r="V46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3" s="44" t="str">
        <f>+IF(Tabla2[[#This Row],[Edad]]="Corregir","Corregir","Ok")</f>
        <v>Corregir</v>
      </c>
      <c r="X4613" s="42" t="str">
        <f>+IFERROR(VLOOKUP(Tabla2[[#This Row],[DISTRITO SEGÚN DNI]],Hoja1!$A$2:$B$32,2,FALSE),"No")</f>
        <v>No</v>
      </c>
      <c r="Y4613" s="42" t="str">
        <f>IF(OR(LOWER(Tabla2[[#This Row],[GENERO]])="masculino", LOWER(Tabla2[[#This Row],[GENERO]])="femenino"),"OK","Corregir")</f>
        <v>Corregir</v>
      </c>
      <c r="Z4613" s="42" t="str">
        <f>+IF(Tabla2[[#This Row],[Nro. DNI / CE]]="","Corregir",IF(LEN(Tabla2[[#This Row],[Nro. DNI / CE]])&gt;=8,"OK","Corregir"))</f>
        <v>Corregir</v>
      </c>
      <c r="AA4613" s="42">
        <f>COUNTIF(Tabla2[APELLIDOS Y NOMBRES],Tabla2[[#This Row],[APELLIDOS Y NOMBRES]])</f>
        <v>0</v>
      </c>
      <c r="AB4613" s="42">
        <f>IF(Tabla2[[#This Row],[Trabajador]]&gt;1,1/Tabla2[[#This Row],[Trabajador]],Tabla2[[#This Row],[Trabajador]])</f>
        <v>0</v>
      </c>
      <c r="AC4613" t="str">
        <f>+IFERROR(IF(Tabla2[[#This Row],[FECHA CESE/BAJA]]="","No Aplica",IF(AND(MONTH(Tabla2[[#This Row],[FECHA CESE/BAJA]])=MONTH(TODAY()-30),YEAR(Tabla2[[#This Row],[FECHA CESE/BAJA]])=YEAR(TODAY())),MONTH(TODAY()-30)&amp;"-"&amp;YEAR(TODAY()),"Borrar")),"No aplica")</f>
        <v>No Aplica</v>
      </c>
      <c r="AD4613" t="str">
        <f>+IFERROR(IF(Tabla2[[#This Row],[FECHA INICIO DE LABORES EN OBRA]]="","No Aplica",IF(AND(MONTH(Tabla2[[#This Row],[FECHA INICIO DE LABORES EN OBRA]])=MONTH(TODAY()-30),YEAR(Tabla2[[#This Row],[FECHA INICIO DE LABORES EN OBRA]])=YEAR(TODAY())),MONTH(TODAY()-30)&amp;"-"&amp;YEAR(TODAY()),"No Aplica")),"No Aplica")</f>
        <v>No Aplica</v>
      </c>
    </row>
    <row r="4614" spans="1:30" x14ac:dyDescent="0.25">
      <c r="A4614" s="13"/>
      <c r="B4614" s="15"/>
      <c r="C4614" s="15"/>
      <c r="D4614" s="15"/>
      <c r="E4614" s="15"/>
      <c r="F4614" s="39"/>
      <c r="G4614" s="15"/>
      <c r="H4614" s="15"/>
      <c r="I4614" s="15"/>
      <c r="J4614" s="15"/>
      <c r="K4614" s="15"/>
      <c r="L4614" s="40"/>
      <c r="M4614" s="39"/>
      <c r="N4614" s="41"/>
      <c r="O4614" s="39"/>
      <c r="P4614" s="40"/>
      <c r="Q4614" s="40"/>
      <c r="R4614" s="40" t="str">
        <f>IFERROR(VLOOKUP(Tabla2[[#This Row],[CONTRATISTA PRNCIPAL]],Hoja1!$L$5:$M$9,2,FALSE),"CJV")</f>
        <v>CJV</v>
      </c>
      <c r="S4614" s="40" t="str">
        <f>IF(Tabla2[[#This Row],[EMPRESA]]=Tabla2[[#This Row],[CONTRATISTA PRNCIPAL]],"Principal","Secundaria")</f>
        <v>Principal</v>
      </c>
      <c r="T4614" s="42">
        <f>IFERROR(1/COUNTIF(Tabla2[CONTRATISTA PRNCIPAL],Tabla2[[#This Row],[CONTRATISTA PRNCIPAL]]),0)</f>
        <v>0</v>
      </c>
      <c r="U4614" s="43" t="str">
        <f>IF(((TODAY()-Tabla2[[#This Row],[FECHA NACIMIENTO]])/365)&lt;18,"Corregir", IF(((TODAY()-Tabla2[[#This Row],[FECHA NACIMIENTO]])/365)&gt;80, "Corregir",ROUNDDOWN(((TODAY()-Tabla2[[#This Row],[FECHA NACIMIENTO]])/365),0)))</f>
        <v>Corregir</v>
      </c>
      <c r="V46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4" s="44" t="str">
        <f>+IF(Tabla2[[#This Row],[Edad]]="Corregir","Corregir","Ok")</f>
        <v>Corregir</v>
      </c>
      <c r="X4614" s="42" t="str">
        <f>+IFERROR(VLOOKUP(Tabla2[[#This Row],[DISTRITO SEGÚN DNI]],Hoja1!$A$2:$B$32,2,FALSE),"No")</f>
        <v>No</v>
      </c>
      <c r="Y4614" s="42" t="str">
        <f>IF(OR(LOWER(Tabla2[[#This Row],[GENERO]])="masculino", LOWER(Tabla2[[#This Row],[GENERO]])="femenino"),"OK","Corregir")</f>
        <v>Corregir</v>
      </c>
      <c r="Z4614" s="42" t="str">
        <f>+IF(Tabla2[[#This Row],[Nro. DNI / CE]]="","Corregir",IF(LEN(Tabla2[[#This Row],[Nro. DNI / CE]])&gt;=8,"OK","Corregir"))</f>
        <v>Corregir</v>
      </c>
      <c r="AA4614" s="42">
        <f>COUNTIF(Tabla2[APELLIDOS Y NOMBRES],Tabla2[[#This Row],[APELLIDOS Y NOMBRES]])</f>
        <v>0</v>
      </c>
      <c r="AB4614" s="42">
        <f>IF(Tabla2[[#This Row],[Trabajador]]&gt;1,1/Tabla2[[#This Row],[Trabajador]],Tabla2[[#This Row],[Trabajador]])</f>
        <v>0</v>
      </c>
      <c r="AC4614" t="str">
        <f>+IFERROR(IF(Tabla2[[#This Row],[FECHA CESE/BAJA]]="","No Aplica",IF(AND(MONTH(Tabla2[[#This Row],[FECHA CESE/BAJA]])=MONTH(TODAY()-30),YEAR(Tabla2[[#This Row],[FECHA CESE/BAJA]])=YEAR(TODAY())),MONTH(TODAY()-30)&amp;"-"&amp;YEAR(TODAY()),"Borrar")),"No aplica")</f>
        <v>No Aplica</v>
      </c>
      <c r="AD4614" t="str">
        <f>+IFERROR(IF(Tabla2[[#This Row],[FECHA INICIO DE LABORES EN OBRA]]="","No Aplica",IF(AND(MONTH(Tabla2[[#This Row],[FECHA INICIO DE LABORES EN OBRA]])=MONTH(TODAY()-30),YEAR(Tabla2[[#This Row],[FECHA INICIO DE LABORES EN OBRA]])=YEAR(TODAY())),MONTH(TODAY()-30)&amp;"-"&amp;YEAR(TODAY()),"No Aplica")),"No Aplica")</f>
        <v>No Aplica</v>
      </c>
    </row>
    <row r="4615" spans="1:30" x14ac:dyDescent="0.25">
      <c r="A4615" s="13"/>
      <c r="B4615" s="15"/>
      <c r="C4615" s="15"/>
      <c r="D4615" s="15"/>
      <c r="E4615" s="15"/>
      <c r="F4615" s="39"/>
      <c r="G4615" s="15"/>
      <c r="H4615" s="15"/>
      <c r="I4615" s="15"/>
      <c r="J4615" s="15"/>
      <c r="K4615" s="15"/>
      <c r="L4615" s="40"/>
      <c r="M4615" s="39"/>
      <c r="N4615" s="41"/>
      <c r="O4615" s="39"/>
      <c r="P4615" s="40"/>
      <c r="Q4615" s="40"/>
      <c r="R4615" s="40" t="str">
        <f>IFERROR(VLOOKUP(Tabla2[[#This Row],[CONTRATISTA PRNCIPAL]],Hoja1!$L$5:$M$9,2,FALSE),"CJV")</f>
        <v>CJV</v>
      </c>
      <c r="S4615" s="40" t="str">
        <f>IF(Tabla2[[#This Row],[EMPRESA]]=Tabla2[[#This Row],[CONTRATISTA PRNCIPAL]],"Principal","Secundaria")</f>
        <v>Principal</v>
      </c>
      <c r="T4615" s="42">
        <f>IFERROR(1/COUNTIF(Tabla2[CONTRATISTA PRNCIPAL],Tabla2[[#This Row],[CONTRATISTA PRNCIPAL]]),0)</f>
        <v>0</v>
      </c>
      <c r="U4615" s="43" t="str">
        <f>IF(((TODAY()-Tabla2[[#This Row],[FECHA NACIMIENTO]])/365)&lt;18,"Corregir", IF(((TODAY()-Tabla2[[#This Row],[FECHA NACIMIENTO]])/365)&gt;80, "Corregir",ROUNDDOWN(((TODAY()-Tabla2[[#This Row],[FECHA NACIMIENTO]])/365),0)))</f>
        <v>Corregir</v>
      </c>
      <c r="V46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5" s="44" t="str">
        <f>+IF(Tabla2[[#This Row],[Edad]]="Corregir","Corregir","Ok")</f>
        <v>Corregir</v>
      </c>
      <c r="X4615" s="42" t="str">
        <f>+IFERROR(VLOOKUP(Tabla2[[#This Row],[DISTRITO SEGÚN DNI]],Hoja1!$A$2:$B$32,2,FALSE),"No")</f>
        <v>No</v>
      </c>
      <c r="Y4615" s="42" t="str">
        <f>IF(OR(LOWER(Tabla2[[#This Row],[GENERO]])="masculino", LOWER(Tabla2[[#This Row],[GENERO]])="femenino"),"OK","Corregir")</f>
        <v>Corregir</v>
      </c>
      <c r="Z4615" s="42" t="str">
        <f>+IF(Tabla2[[#This Row],[Nro. DNI / CE]]="","Corregir",IF(LEN(Tabla2[[#This Row],[Nro. DNI / CE]])&gt;=8,"OK","Corregir"))</f>
        <v>Corregir</v>
      </c>
      <c r="AA4615" s="42">
        <f>COUNTIF(Tabla2[APELLIDOS Y NOMBRES],Tabla2[[#This Row],[APELLIDOS Y NOMBRES]])</f>
        <v>0</v>
      </c>
      <c r="AB4615" s="42">
        <f>IF(Tabla2[[#This Row],[Trabajador]]&gt;1,1/Tabla2[[#This Row],[Trabajador]],Tabla2[[#This Row],[Trabajador]])</f>
        <v>0</v>
      </c>
      <c r="AC4615" t="str">
        <f>+IFERROR(IF(Tabla2[[#This Row],[FECHA CESE/BAJA]]="","No Aplica",IF(AND(MONTH(Tabla2[[#This Row],[FECHA CESE/BAJA]])=MONTH(TODAY()-30),YEAR(Tabla2[[#This Row],[FECHA CESE/BAJA]])=YEAR(TODAY())),MONTH(TODAY()-30)&amp;"-"&amp;YEAR(TODAY()),"Borrar")),"No aplica")</f>
        <v>No Aplica</v>
      </c>
      <c r="AD4615" t="str">
        <f>+IFERROR(IF(Tabla2[[#This Row],[FECHA INICIO DE LABORES EN OBRA]]="","No Aplica",IF(AND(MONTH(Tabla2[[#This Row],[FECHA INICIO DE LABORES EN OBRA]])=MONTH(TODAY()-30),YEAR(Tabla2[[#This Row],[FECHA INICIO DE LABORES EN OBRA]])=YEAR(TODAY())),MONTH(TODAY()-30)&amp;"-"&amp;YEAR(TODAY()),"No Aplica")),"No Aplica")</f>
        <v>No Aplica</v>
      </c>
    </row>
    <row r="4616" spans="1:30" x14ac:dyDescent="0.25">
      <c r="A4616" s="13"/>
      <c r="B4616" s="15"/>
      <c r="C4616" s="15"/>
      <c r="D4616" s="15"/>
      <c r="E4616" s="15"/>
      <c r="F4616" s="39"/>
      <c r="G4616" s="15"/>
      <c r="H4616" s="15"/>
      <c r="I4616" s="15"/>
      <c r="J4616" s="15"/>
      <c r="K4616" s="15"/>
      <c r="L4616" s="40"/>
      <c r="M4616" s="39"/>
      <c r="N4616" s="41"/>
      <c r="O4616" s="39"/>
      <c r="P4616" s="40"/>
      <c r="Q4616" s="40"/>
      <c r="R4616" s="40" t="str">
        <f>IFERROR(VLOOKUP(Tabla2[[#This Row],[CONTRATISTA PRNCIPAL]],Hoja1!$L$5:$M$9,2,FALSE),"CJV")</f>
        <v>CJV</v>
      </c>
      <c r="S4616" s="40" t="str">
        <f>IF(Tabla2[[#This Row],[EMPRESA]]=Tabla2[[#This Row],[CONTRATISTA PRNCIPAL]],"Principal","Secundaria")</f>
        <v>Principal</v>
      </c>
      <c r="T4616" s="42">
        <f>IFERROR(1/COUNTIF(Tabla2[CONTRATISTA PRNCIPAL],Tabla2[[#This Row],[CONTRATISTA PRNCIPAL]]),0)</f>
        <v>0</v>
      </c>
      <c r="U4616" s="43" t="str">
        <f>IF(((TODAY()-Tabla2[[#This Row],[FECHA NACIMIENTO]])/365)&lt;18,"Corregir", IF(((TODAY()-Tabla2[[#This Row],[FECHA NACIMIENTO]])/365)&gt;80, "Corregir",ROUNDDOWN(((TODAY()-Tabla2[[#This Row],[FECHA NACIMIENTO]])/365),0)))</f>
        <v>Corregir</v>
      </c>
      <c r="V46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6" s="44" t="str">
        <f>+IF(Tabla2[[#This Row],[Edad]]="Corregir","Corregir","Ok")</f>
        <v>Corregir</v>
      </c>
      <c r="X4616" s="42" t="str">
        <f>+IFERROR(VLOOKUP(Tabla2[[#This Row],[DISTRITO SEGÚN DNI]],Hoja1!$A$2:$B$32,2,FALSE),"No")</f>
        <v>No</v>
      </c>
      <c r="Y4616" s="42" t="str">
        <f>IF(OR(LOWER(Tabla2[[#This Row],[GENERO]])="masculino", LOWER(Tabla2[[#This Row],[GENERO]])="femenino"),"OK","Corregir")</f>
        <v>Corregir</v>
      </c>
      <c r="Z4616" s="42" t="str">
        <f>+IF(Tabla2[[#This Row],[Nro. DNI / CE]]="","Corregir",IF(LEN(Tabla2[[#This Row],[Nro. DNI / CE]])&gt;=8,"OK","Corregir"))</f>
        <v>Corregir</v>
      </c>
      <c r="AA4616" s="42">
        <f>COUNTIF(Tabla2[APELLIDOS Y NOMBRES],Tabla2[[#This Row],[APELLIDOS Y NOMBRES]])</f>
        <v>0</v>
      </c>
      <c r="AB4616" s="42">
        <f>IF(Tabla2[[#This Row],[Trabajador]]&gt;1,1/Tabla2[[#This Row],[Trabajador]],Tabla2[[#This Row],[Trabajador]])</f>
        <v>0</v>
      </c>
      <c r="AC4616" t="str">
        <f>+IFERROR(IF(Tabla2[[#This Row],[FECHA CESE/BAJA]]="","No Aplica",IF(AND(MONTH(Tabla2[[#This Row],[FECHA CESE/BAJA]])=MONTH(TODAY()-30),YEAR(Tabla2[[#This Row],[FECHA CESE/BAJA]])=YEAR(TODAY())),MONTH(TODAY()-30)&amp;"-"&amp;YEAR(TODAY()),"Borrar")),"No aplica")</f>
        <v>No Aplica</v>
      </c>
      <c r="AD4616" t="str">
        <f>+IFERROR(IF(Tabla2[[#This Row],[FECHA INICIO DE LABORES EN OBRA]]="","No Aplica",IF(AND(MONTH(Tabla2[[#This Row],[FECHA INICIO DE LABORES EN OBRA]])=MONTH(TODAY()-30),YEAR(Tabla2[[#This Row],[FECHA INICIO DE LABORES EN OBRA]])=YEAR(TODAY())),MONTH(TODAY()-30)&amp;"-"&amp;YEAR(TODAY()),"No Aplica")),"No Aplica")</f>
        <v>No Aplica</v>
      </c>
    </row>
    <row r="4617" spans="1:30" x14ac:dyDescent="0.25">
      <c r="A4617" s="13"/>
      <c r="B4617" s="15"/>
      <c r="C4617" s="15"/>
      <c r="D4617" s="15"/>
      <c r="E4617" s="15"/>
      <c r="F4617" s="39"/>
      <c r="G4617" s="15"/>
      <c r="H4617" s="15"/>
      <c r="I4617" s="15"/>
      <c r="J4617" s="15"/>
      <c r="K4617" s="15"/>
      <c r="L4617" s="40"/>
      <c r="M4617" s="39"/>
      <c r="N4617" s="41"/>
      <c r="O4617" s="39"/>
      <c r="P4617" s="40"/>
      <c r="Q4617" s="40"/>
      <c r="R4617" s="40" t="str">
        <f>IFERROR(VLOOKUP(Tabla2[[#This Row],[CONTRATISTA PRNCIPAL]],Hoja1!$L$5:$M$9,2,FALSE),"CJV")</f>
        <v>CJV</v>
      </c>
      <c r="S4617" s="40" t="str">
        <f>IF(Tabla2[[#This Row],[EMPRESA]]=Tabla2[[#This Row],[CONTRATISTA PRNCIPAL]],"Principal","Secundaria")</f>
        <v>Principal</v>
      </c>
      <c r="T4617" s="42">
        <f>IFERROR(1/COUNTIF(Tabla2[CONTRATISTA PRNCIPAL],Tabla2[[#This Row],[CONTRATISTA PRNCIPAL]]),0)</f>
        <v>0</v>
      </c>
      <c r="U4617" s="43" t="str">
        <f>IF(((TODAY()-Tabla2[[#This Row],[FECHA NACIMIENTO]])/365)&lt;18,"Corregir", IF(((TODAY()-Tabla2[[#This Row],[FECHA NACIMIENTO]])/365)&gt;80, "Corregir",ROUNDDOWN(((TODAY()-Tabla2[[#This Row],[FECHA NACIMIENTO]])/365),0)))</f>
        <v>Corregir</v>
      </c>
      <c r="V46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7" s="44" t="str">
        <f>+IF(Tabla2[[#This Row],[Edad]]="Corregir","Corregir","Ok")</f>
        <v>Corregir</v>
      </c>
      <c r="X4617" s="42" t="str">
        <f>+IFERROR(VLOOKUP(Tabla2[[#This Row],[DISTRITO SEGÚN DNI]],Hoja1!$A$2:$B$32,2,FALSE),"No")</f>
        <v>No</v>
      </c>
      <c r="Y4617" s="42" t="str">
        <f>IF(OR(LOWER(Tabla2[[#This Row],[GENERO]])="masculino", LOWER(Tabla2[[#This Row],[GENERO]])="femenino"),"OK","Corregir")</f>
        <v>Corregir</v>
      </c>
      <c r="Z4617" s="42" t="str">
        <f>+IF(Tabla2[[#This Row],[Nro. DNI / CE]]="","Corregir",IF(LEN(Tabla2[[#This Row],[Nro. DNI / CE]])&gt;=8,"OK","Corregir"))</f>
        <v>Corregir</v>
      </c>
      <c r="AA4617" s="42">
        <f>COUNTIF(Tabla2[APELLIDOS Y NOMBRES],Tabla2[[#This Row],[APELLIDOS Y NOMBRES]])</f>
        <v>0</v>
      </c>
      <c r="AB4617" s="42">
        <f>IF(Tabla2[[#This Row],[Trabajador]]&gt;1,1/Tabla2[[#This Row],[Trabajador]],Tabla2[[#This Row],[Trabajador]])</f>
        <v>0</v>
      </c>
      <c r="AC4617" t="str">
        <f>+IFERROR(IF(Tabla2[[#This Row],[FECHA CESE/BAJA]]="","No Aplica",IF(AND(MONTH(Tabla2[[#This Row],[FECHA CESE/BAJA]])=MONTH(TODAY()-30),YEAR(Tabla2[[#This Row],[FECHA CESE/BAJA]])=YEAR(TODAY())),MONTH(TODAY()-30)&amp;"-"&amp;YEAR(TODAY()),"Borrar")),"No aplica")</f>
        <v>No Aplica</v>
      </c>
      <c r="AD4617" t="str">
        <f>+IFERROR(IF(Tabla2[[#This Row],[FECHA INICIO DE LABORES EN OBRA]]="","No Aplica",IF(AND(MONTH(Tabla2[[#This Row],[FECHA INICIO DE LABORES EN OBRA]])=MONTH(TODAY()-30),YEAR(Tabla2[[#This Row],[FECHA INICIO DE LABORES EN OBRA]])=YEAR(TODAY())),MONTH(TODAY()-30)&amp;"-"&amp;YEAR(TODAY()),"No Aplica")),"No Aplica")</f>
        <v>No Aplica</v>
      </c>
    </row>
    <row r="4618" spans="1:30" x14ac:dyDescent="0.25">
      <c r="A4618" s="13"/>
      <c r="B4618" s="15"/>
      <c r="C4618" s="15"/>
      <c r="D4618" s="15"/>
      <c r="E4618" s="15"/>
      <c r="F4618" s="39"/>
      <c r="G4618" s="15"/>
      <c r="H4618" s="15"/>
      <c r="I4618" s="15"/>
      <c r="J4618" s="15"/>
      <c r="K4618" s="15"/>
      <c r="L4618" s="40"/>
      <c r="M4618" s="39"/>
      <c r="N4618" s="41"/>
      <c r="O4618" s="39"/>
      <c r="P4618" s="40"/>
      <c r="Q4618" s="40"/>
      <c r="R4618" s="40" t="str">
        <f>IFERROR(VLOOKUP(Tabla2[[#This Row],[CONTRATISTA PRNCIPAL]],Hoja1!$L$5:$M$9,2,FALSE),"CJV")</f>
        <v>CJV</v>
      </c>
      <c r="S4618" s="40" t="str">
        <f>IF(Tabla2[[#This Row],[EMPRESA]]=Tabla2[[#This Row],[CONTRATISTA PRNCIPAL]],"Principal","Secundaria")</f>
        <v>Principal</v>
      </c>
      <c r="T4618" s="42">
        <f>IFERROR(1/COUNTIF(Tabla2[CONTRATISTA PRNCIPAL],Tabla2[[#This Row],[CONTRATISTA PRNCIPAL]]),0)</f>
        <v>0</v>
      </c>
      <c r="U4618" s="43" t="str">
        <f>IF(((TODAY()-Tabla2[[#This Row],[FECHA NACIMIENTO]])/365)&lt;18,"Corregir", IF(((TODAY()-Tabla2[[#This Row],[FECHA NACIMIENTO]])/365)&gt;80, "Corregir",ROUNDDOWN(((TODAY()-Tabla2[[#This Row],[FECHA NACIMIENTO]])/365),0)))</f>
        <v>Corregir</v>
      </c>
      <c r="V46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8" s="44" t="str">
        <f>+IF(Tabla2[[#This Row],[Edad]]="Corregir","Corregir","Ok")</f>
        <v>Corregir</v>
      </c>
      <c r="X4618" s="42" t="str">
        <f>+IFERROR(VLOOKUP(Tabla2[[#This Row],[DISTRITO SEGÚN DNI]],Hoja1!$A$2:$B$32,2,FALSE),"No")</f>
        <v>No</v>
      </c>
      <c r="Y4618" s="42" t="str">
        <f>IF(OR(LOWER(Tabla2[[#This Row],[GENERO]])="masculino", LOWER(Tabla2[[#This Row],[GENERO]])="femenino"),"OK","Corregir")</f>
        <v>Corregir</v>
      </c>
      <c r="Z4618" s="42" t="str">
        <f>+IF(Tabla2[[#This Row],[Nro. DNI / CE]]="","Corregir",IF(LEN(Tabla2[[#This Row],[Nro. DNI / CE]])&gt;=8,"OK","Corregir"))</f>
        <v>Corregir</v>
      </c>
      <c r="AA4618" s="42">
        <f>COUNTIF(Tabla2[APELLIDOS Y NOMBRES],Tabla2[[#This Row],[APELLIDOS Y NOMBRES]])</f>
        <v>0</v>
      </c>
      <c r="AB4618" s="42">
        <f>IF(Tabla2[[#This Row],[Trabajador]]&gt;1,1/Tabla2[[#This Row],[Trabajador]],Tabla2[[#This Row],[Trabajador]])</f>
        <v>0</v>
      </c>
      <c r="AC4618" t="str">
        <f>+IFERROR(IF(Tabla2[[#This Row],[FECHA CESE/BAJA]]="","No Aplica",IF(AND(MONTH(Tabla2[[#This Row],[FECHA CESE/BAJA]])=MONTH(TODAY()-30),YEAR(Tabla2[[#This Row],[FECHA CESE/BAJA]])=YEAR(TODAY())),MONTH(TODAY()-30)&amp;"-"&amp;YEAR(TODAY()),"Borrar")),"No aplica")</f>
        <v>No Aplica</v>
      </c>
      <c r="AD4618" t="str">
        <f>+IFERROR(IF(Tabla2[[#This Row],[FECHA INICIO DE LABORES EN OBRA]]="","No Aplica",IF(AND(MONTH(Tabla2[[#This Row],[FECHA INICIO DE LABORES EN OBRA]])=MONTH(TODAY()-30),YEAR(Tabla2[[#This Row],[FECHA INICIO DE LABORES EN OBRA]])=YEAR(TODAY())),MONTH(TODAY()-30)&amp;"-"&amp;YEAR(TODAY()),"No Aplica")),"No Aplica")</f>
        <v>No Aplica</v>
      </c>
    </row>
    <row r="4619" spans="1:30" x14ac:dyDescent="0.25">
      <c r="A4619" s="13"/>
      <c r="B4619" s="15"/>
      <c r="C4619" s="15"/>
      <c r="D4619" s="15"/>
      <c r="E4619" s="15"/>
      <c r="F4619" s="39"/>
      <c r="G4619" s="15"/>
      <c r="H4619" s="15"/>
      <c r="I4619" s="15"/>
      <c r="J4619" s="15"/>
      <c r="K4619" s="15"/>
      <c r="L4619" s="40"/>
      <c r="M4619" s="39"/>
      <c r="N4619" s="41"/>
      <c r="O4619" s="39"/>
      <c r="P4619" s="40"/>
      <c r="Q4619" s="40"/>
      <c r="R4619" s="40" t="str">
        <f>IFERROR(VLOOKUP(Tabla2[[#This Row],[CONTRATISTA PRNCIPAL]],Hoja1!$L$5:$M$9,2,FALSE),"CJV")</f>
        <v>CJV</v>
      </c>
      <c r="S4619" s="40" t="str">
        <f>IF(Tabla2[[#This Row],[EMPRESA]]=Tabla2[[#This Row],[CONTRATISTA PRNCIPAL]],"Principal","Secundaria")</f>
        <v>Principal</v>
      </c>
      <c r="T4619" s="42">
        <f>IFERROR(1/COUNTIF(Tabla2[CONTRATISTA PRNCIPAL],Tabla2[[#This Row],[CONTRATISTA PRNCIPAL]]),0)</f>
        <v>0</v>
      </c>
      <c r="U4619" s="43" t="str">
        <f>IF(((TODAY()-Tabla2[[#This Row],[FECHA NACIMIENTO]])/365)&lt;18,"Corregir", IF(((TODAY()-Tabla2[[#This Row],[FECHA NACIMIENTO]])/365)&gt;80, "Corregir",ROUNDDOWN(((TODAY()-Tabla2[[#This Row],[FECHA NACIMIENTO]])/365),0)))</f>
        <v>Corregir</v>
      </c>
      <c r="V46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19" s="44" t="str">
        <f>+IF(Tabla2[[#This Row],[Edad]]="Corregir","Corregir","Ok")</f>
        <v>Corregir</v>
      </c>
      <c r="X4619" s="42" t="str">
        <f>+IFERROR(VLOOKUP(Tabla2[[#This Row],[DISTRITO SEGÚN DNI]],Hoja1!$A$2:$B$32,2,FALSE),"No")</f>
        <v>No</v>
      </c>
      <c r="Y4619" s="42" t="str">
        <f>IF(OR(LOWER(Tabla2[[#This Row],[GENERO]])="masculino", LOWER(Tabla2[[#This Row],[GENERO]])="femenino"),"OK","Corregir")</f>
        <v>Corregir</v>
      </c>
      <c r="Z4619" s="42" t="str">
        <f>+IF(Tabla2[[#This Row],[Nro. DNI / CE]]="","Corregir",IF(LEN(Tabla2[[#This Row],[Nro. DNI / CE]])&gt;=8,"OK","Corregir"))</f>
        <v>Corregir</v>
      </c>
      <c r="AA4619" s="42">
        <f>COUNTIF(Tabla2[APELLIDOS Y NOMBRES],Tabla2[[#This Row],[APELLIDOS Y NOMBRES]])</f>
        <v>0</v>
      </c>
      <c r="AB4619" s="42">
        <f>IF(Tabla2[[#This Row],[Trabajador]]&gt;1,1/Tabla2[[#This Row],[Trabajador]],Tabla2[[#This Row],[Trabajador]])</f>
        <v>0</v>
      </c>
      <c r="AC4619" t="str">
        <f>+IFERROR(IF(Tabla2[[#This Row],[FECHA CESE/BAJA]]="","No Aplica",IF(AND(MONTH(Tabla2[[#This Row],[FECHA CESE/BAJA]])=MONTH(TODAY()-30),YEAR(Tabla2[[#This Row],[FECHA CESE/BAJA]])=YEAR(TODAY())),MONTH(TODAY()-30)&amp;"-"&amp;YEAR(TODAY()),"Borrar")),"No aplica")</f>
        <v>No Aplica</v>
      </c>
      <c r="AD4619" t="str">
        <f>+IFERROR(IF(Tabla2[[#This Row],[FECHA INICIO DE LABORES EN OBRA]]="","No Aplica",IF(AND(MONTH(Tabla2[[#This Row],[FECHA INICIO DE LABORES EN OBRA]])=MONTH(TODAY()-30),YEAR(Tabla2[[#This Row],[FECHA INICIO DE LABORES EN OBRA]])=YEAR(TODAY())),MONTH(TODAY()-30)&amp;"-"&amp;YEAR(TODAY()),"No Aplica")),"No Aplica")</f>
        <v>No Aplica</v>
      </c>
    </row>
    <row r="4620" spans="1:30" x14ac:dyDescent="0.25">
      <c r="A4620" s="13"/>
      <c r="B4620" s="15"/>
      <c r="C4620" s="15"/>
      <c r="D4620" s="15"/>
      <c r="E4620" s="15"/>
      <c r="F4620" s="39"/>
      <c r="G4620" s="15"/>
      <c r="H4620" s="15"/>
      <c r="I4620" s="15"/>
      <c r="J4620" s="15"/>
      <c r="K4620" s="15"/>
      <c r="L4620" s="40"/>
      <c r="M4620" s="39"/>
      <c r="N4620" s="41"/>
      <c r="O4620" s="39"/>
      <c r="P4620" s="40"/>
      <c r="Q4620" s="40"/>
      <c r="R4620" s="40" t="str">
        <f>IFERROR(VLOOKUP(Tabla2[[#This Row],[CONTRATISTA PRNCIPAL]],Hoja1!$L$5:$M$9,2,FALSE),"CJV")</f>
        <v>CJV</v>
      </c>
      <c r="S4620" s="40" t="str">
        <f>IF(Tabla2[[#This Row],[EMPRESA]]=Tabla2[[#This Row],[CONTRATISTA PRNCIPAL]],"Principal","Secundaria")</f>
        <v>Principal</v>
      </c>
      <c r="T4620" s="42">
        <f>IFERROR(1/COUNTIF(Tabla2[CONTRATISTA PRNCIPAL],Tabla2[[#This Row],[CONTRATISTA PRNCIPAL]]),0)</f>
        <v>0</v>
      </c>
      <c r="U4620" s="43" t="str">
        <f>IF(((TODAY()-Tabla2[[#This Row],[FECHA NACIMIENTO]])/365)&lt;18,"Corregir", IF(((TODAY()-Tabla2[[#This Row],[FECHA NACIMIENTO]])/365)&gt;80, "Corregir",ROUNDDOWN(((TODAY()-Tabla2[[#This Row],[FECHA NACIMIENTO]])/365),0)))</f>
        <v>Corregir</v>
      </c>
      <c r="V46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0" s="44" t="str">
        <f>+IF(Tabla2[[#This Row],[Edad]]="Corregir","Corregir","Ok")</f>
        <v>Corregir</v>
      </c>
      <c r="X4620" s="42" t="str">
        <f>+IFERROR(VLOOKUP(Tabla2[[#This Row],[DISTRITO SEGÚN DNI]],Hoja1!$A$2:$B$32,2,FALSE),"No")</f>
        <v>No</v>
      </c>
      <c r="Y4620" s="42" t="str">
        <f>IF(OR(LOWER(Tabla2[[#This Row],[GENERO]])="masculino", LOWER(Tabla2[[#This Row],[GENERO]])="femenino"),"OK","Corregir")</f>
        <v>Corregir</v>
      </c>
      <c r="Z4620" s="42" t="str">
        <f>+IF(Tabla2[[#This Row],[Nro. DNI / CE]]="","Corregir",IF(LEN(Tabla2[[#This Row],[Nro. DNI / CE]])&gt;=8,"OK","Corregir"))</f>
        <v>Corregir</v>
      </c>
      <c r="AA4620" s="42">
        <f>COUNTIF(Tabla2[APELLIDOS Y NOMBRES],Tabla2[[#This Row],[APELLIDOS Y NOMBRES]])</f>
        <v>0</v>
      </c>
      <c r="AB4620" s="42">
        <f>IF(Tabla2[[#This Row],[Trabajador]]&gt;1,1/Tabla2[[#This Row],[Trabajador]],Tabla2[[#This Row],[Trabajador]])</f>
        <v>0</v>
      </c>
      <c r="AC4620" t="str">
        <f>+IFERROR(IF(Tabla2[[#This Row],[FECHA CESE/BAJA]]="","No Aplica",IF(AND(MONTH(Tabla2[[#This Row],[FECHA CESE/BAJA]])=MONTH(TODAY()-30),YEAR(Tabla2[[#This Row],[FECHA CESE/BAJA]])=YEAR(TODAY())),MONTH(TODAY()-30)&amp;"-"&amp;YEAR(TODAY()),"Borrar")),"No aplica")</f>
        <v>No Aplica</v>
      </c>
      <c r="AD4620" t="str">
        <f>+IFERROR(IF(Tabla2[[#This Row],[FECHA INICIO DE LABORES EN OBRA]]="","No Aplica",IF(AND(MONTH(Tabla2[[#This Row],[FECHA INICIO DE LABORES EN OBRA]])=MONTH(TODAY()-30),YEAR(Tabla2[[#This Row],[FECHA INICIO DE LABORES EN OBRA]])=YEAR(TODAY())),MONTH(TODAY()-30)&amp;"-"&amp;YEAR(TODAY()),"No Aplica")),"No Aplica")</f>
        <v>No Aplica</v>
      </c>
    </row>
    <row r="4621" spans="1:30" x14ac:dyDescent="0.25">
      <c r="A4621" s="13"/>
      <c r="B4621" s="15"/>
      <c r="C4621" s="15"/>
      <c r="D4621" s="15"/>
      <c r="E4621" s="15"/>
      <c r="F4621" s="39"/>
      <c r="G4621" s="15"/>
      <c r="H4621" s="15"/>
      <c r="I4621" s="15"/>
      <c r="J4621" s="15"/>
      <c r="K4621" s="15"/>
      <c r="L4621" s="40"/>
      <c r="M4621" s="39"/>
      <c r="N4621" s="41"/>
      <c r="O4621" s="39"/>
      <c r="P4621" s="40"/>
      <c r="Q4621" s="40"/>
      <c r="R4621" s="40" t="str">
        <f>IFERROR(VLOOKUP(Tabla2[[#This Row],[CONTRATISTA PRNCIPAL]],Hoja1!$L$5:$M$9,2,FALSE),"CJV")</f>
        <v>CJV</v>
      </c>
      <c r="S4621" s="40" t="str">
        <f>IF(Tabla2[[#This Row],[EMPRESA]]=Tabla2[[#This Row],[CONTRATISTA PRNCIPAL]],"Principal","Secundaria")</f>
        <v>Principal</v>
      </c>
      <c r="T4621" s="42">
        <f>IFERROR(1/COUNTIF(Tabla2[CONTRATISTA PRNCIPAL],Tabla2[[#This Row],[CONTRATISTA PRNCIPAL]]),0)</f>
        <v>0</v>
      </c>
      <c r="U4621" s="43" t="str">
        <f>IF(((TODAY()-Tabla2[[#This Row],[FECHA NACIMIENTO]])/365)&lt;18,"Corregir", IF(((TODAY()-Tabla2[[#This Row],[FECHA NACIMIENTO]])/365)&gt;80, "Corregir",ROUNDDOWN(((TODAY()-Tabla2[[#This Row],[FECHA NACIMIENTO]])/365),0)))</f>
        <v>Corregir</v>
      </c>
      <c r="V46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1" s="44" t="str">
        <f>+IF(Tabla2[[#This Row],[Edad]]="Corregir","Corregir","Ok")</f>
        <v>Corregir</v>
      </c>
      <c r="X4621" s="42" t="str">
        <f>+IFERROR(VLOOKUP(Tabla2[[#This Row],[DISTRITO SEGÚN DNI]],Hoja1!$A$2:$B$32,2,FALSE),"No")</f>
        <v>No</v>
      </c>
      <c r="Y4621" s="42" t="str">
        <f>IF(OR(LOWER(Tabla2[[#This Row],[GENERO]])="masculino", LOWER(Tabla2[[#This Row],[GENERO]])="femenino"),"OK","Corregir")</f>
        <v>Corregir</v>
      </c>
      <c r="Z4621" s="42" t="str">
        <f>+IF(Tabla2[[#This Row],[Nro. DNI / CE]]="","Corregir",IF(LEN(Tabla2[[#This Row],[Nro. DNI / CE]])&gt;=8,"OK","Corregir"))</f>
        <v>Corregir</v>
      </c>
      <c r="AA4621" s="42">
        <f>COUNTIF(Tabla2[APELLIDOS Y NOMBRES],Tabla2[[#This Row],[APELLIDOS Y NOMBRES]])</f>
        <v>0</v>
      </c>
      <c r="AB4621" s="42">
        <f>IF(Tabla2[[#This Row],[Trabajador]]&gt;1,1/Tabla2[[#This Row],[Trabajador]],Tabla2[[#This Row],[Trabajador]])</f>
        <v>0</v>
      </c>
      <c r="AC4621" t="str">
        <f>+IFERROR(IF(Tabla2[[#This Row],[FECHA CESE/BAJA]]="","No Aplica",IF(AND(MONTH(Tabla2[[#This Row],[FECHA CESE/BAJA]])=MONTH(TODAY()-30),YEAR(Tabla2[[#This Row],[FECHA CESE/BAJA]])=YEAR(TODAY())),MONTH(TODAY()-30)&amp;"-"&amp;YEAR(TODAY()),"Borrar")),"No aplica")</f>
        <v>No Aplica</v>
      </c>
      <c r="AD4621" t="str">
        <f>+IFERROR(IF(Tabla2[[#This Row],[FECHA INICIO DE LABORES EN OBRA]]="","No Aplica",IF(AND(MONTH(Tabla2[[#This Row],[FECHA INICIO DE LABORES EN OBRA]])=MONTH(TODAY()-30),YEAR(Tabla2[[#This Row],[FECHA INICIO DE LABORES EN OBRA]])=YEAR(TODAY())),MONTH(TODAY()-30)&amp;"-"&amp;YEAR(TODAY()),"No Aplica")),"No Aplica")</f>
        <v>No Aplica</v>
      </c>
    </row>
    <row r="4622" spans="1:30" x14ac:dyDescent="0.25">
      <c r="A4622" s="13"/>
      <c r="B4622" s="15"/>
      <c r="C4622" s="15"/>
      <c r="D4622" s="15"/>
      <c r="E4622" s="15"/>
      <c r="F4622" s="39"/>
      <c r="G4622" s="15"/>
      <c r="H4622" s="15"/>
      <c r="I4622" s="15"/>
      <c r="J4622" s="15"/>
      <c r="K4622" s="15"/>
      <c r="L4622" s="40"/>
      <c r="M4622" s="39"/>
      <c r="N4622" s="41"/>
      <c r="O4622" s="39"/>
      <c r="P4622" s="40"/>
      <c r="Q4622" s="40"/>
      <c r="R4622" s="40" t="str">
        <f>IFERROR(VLOOKUP(Tabla2[[#This Row],[CONTRATISTA PRNCIPAL]],Hoja1!$L$5:$M$9,2,FALSE),"CJV")</f>
        <v>CJV</v>
      </c>
      <c r="S4622" s="40" t="str">
        <f>IF(Tabla2[[#This Row],[EMPRESA]]=Tabla2[[#This Row],[CONTRATISTA PRNCIPAL]],"Principal","Secundaria")</f>
        <v>Principal</v>
      </c>
      <c r="T4622" s="42">
        <f>IFERROR(1/COUNTIF(Tabla2[CONTRATISTA PRNCIPAL],Tabla2[[#This Row],[CONTRATISTA PRNCIPAL]]),0)</f>
        <v>0</v>
      </c>
      <c r="U4622" s="43" t="str">
        <f>IF(((TODAY()-Tabla2[[#This Row],[FECHA NACIMIENTO]])/365)&lt;18,"Corregir", IF(((TODAY()-Tabla2[[#This Row],[FECHA NACIMIENTO]])/365)&gt;80, "Corregir",ROUNDDOWN(((TODAY()-Tabla2[[#This Row],[FECHA NACIMIENTO]])/365),0)))</f>
        <v>Corregir</v>
      </c>
      <c r="V46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2" s="44" t="str">
        <f>+IF(Tabla2[[#This Row],[Edad]]="Corregir","Corregir","Ok")</f>
        <v>Corregir</v>
      </c>
      <c r="X4622" s="42" t="str">
        <f>+IFERROR(VLOOKUP(Tabla2[[#This Row],[DISTRITO SEGÚN DNI]],Hoja1!$A$2:$B$32,2,FALSE),"No")</f>
        <v>No</v>
      </c>
      <c r="Y4622" s="42" t="str">
        <f>IF(OR(LOWER(Tabla2[[#This Row],[GENERO]])="masculino", LOWER(Tabla2[[#This Row],[GENERO]])="femenino"),"OK","Corregir")</f>
        <v>Corregir</v>
      </c>
      <c r="Z4622" s="42" t="str">
        <f>+IF(Tabla2[[#This Row],[Nro. DNI / CE]]="","Corregir",IF(LEN(Tabla2[[#This Row],[Nro. DNI / CE]])&gt;=8,"OK","Corregir"))</f>
        <v>Corregir</v>
      </c>
      <c r="AA4622" s="42">
        <f>COUNTIF(Tabla2[APELLIDOS Y NOMBRES],Tabla2[[#This Row],[APELLIDOS Y NOMBRES]])</f>
        <v>0</v>
      </c>
      <c r="AB4622" s="42">
        <f>IF(Tabla2[[#This Row],[Trabajador]]&gt;1,1/Tabla2[[#This Row],[Trabajador]],Tabla2[[#This Row],[Trabajador]])</f>
        <v>0</v>
      </c>
      <c r="AC4622" t="str">
        <f>+IFERROR(IF(Tabla2[[#This Row],[FECHA CESE/BAJA]]="","No Aplica",IF(AND(MONTH(Tabla2[[#This Row],[FECHA CESE/BAJA]])=MONTH(TODAY()-30),YEAR(Tabla2[[#This Row],[FECHA CESE/BAJA]])=YEAR(TODAY())),MONTH(TODAY()-30)&amp;"-"&amp;YEAR(TODAY()),"Borrar")),"No aplica")</f>
        <v>No Aplica</v>
      </c>
      <c r="AD4622" t="str">
        <f>+IFERROR(IF(Tabla2[[#This Row],[FECHA INICIO DE LABORES EN OBRA]]="","No Aplica",IF(AND(MONTH(Tabla2[[#This Row],[FECHA INICIO DE LABORES EN OBRA]])=MONTH(TODAY()-30),YEAR(Tabla2[[#This Row],[FECHA INICIO DE LABORES EN OBRA]])=YEAR(TODAY())),MONTH(TODAY()-30)&amp;"-"&amp;YEAR(TODAY()),"No Aplica")),"No Aplica")</f>
        <v>No Aplica</v>
      </c>
    </row>
    <row r="4623" spans="1:30" x14ac:dyDescent="0.25">
      <c r="A4623" s="13"/>
      <c r="B4623" s="15"/>
      <c r="C4623" s="15"/>
      <c r="D4623" s="15"/>
      <c r="E4623" s="15"/>
      <c r="F4623" s="39"/>
      <c r="G4623" s="15"/>
      <c r="H4623" s="15"/>
      <c r="I4623" s="15"/>
      <c r="J4623" s="15"/>
      <c r="K4623" s="15"/>
      <c r="L4623" s="40"/>
      <c r="M4623" s="39"/>
      <c r="N4623" s="41"/>
      <c r="O4623" s="39"/>
      <c r="P4623" s="40"/>
      <c r="Q4623" s="40"/>
      <c r="R4623" s="40" t="str">
        <f>IFERROR(VLOOKUP(Tabla2[[#This Row],[CONTRATISTA PRNCIPAL]],Hoja1!$L$5:$M$9,2,FALSE),"CJV")</f>
        <v>CJV</v>
      </c>
      <c r="S4623" s="40" t="str">
        <f>IF(Tabla2[[#This Row],[EMPRESA]]=Tabla2[[#This Row],[CONTRATISTA PRNCIPAL]],"Principal","Secundaria")</f>
        <v>Principal</v>
      </c>
      <c r="T4623" s="42">
        <f>IFERROR(1/COUNTIF(Tabla2[CONTRATISTA PRNCIPAL],Tabla2[[#This Row],[CONTRATISTA PRNCIPAL]]),0)</f>
        <v>0</v>
      </c>
      <c r="U4623" s="43" t="str">
        <f>IF(((TODAY()-Tabla2[[#This Row],[FECHA NACIMIENTO]])/365)&lt;18,"Corregir", IF(((TODAY()-Tabla2[[#This Row],[FECHA NACIMIENTO]])/365)&gt;80, "Corregir",ROUNDDOWN(((TODAY()-Tabla2[[#This Row],[FECHA NACIMIENTO]])/365),0)))</f>
        <v>Corregir</v>
      </c>
      <c r="V46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3" s="44" t="str">
        <f>+IF(Tabla2[[#This Row],[Edad]]="Corregir","Corregir","Ok")</f>
        <v>Corregir</v>
      </c>
      <c r="X4623" s="42" t="str">
        <f>+IFERROR(VLOOKUP(Tabla2[[#This Row],[DISTRITO SEGÚN DNI]],Hoja1!$A$2:$B$32,2,FALSE),"No")</f>
        <v>No</v>
      </c>
      <c r="Y4623" s="42" t="str">
        <f>IF(OR(LOWER(Tabla2[[#This Row],[GENERO]])="masculino", LOWER(Tabla2[[#This Row],[GENERO]])="femenino"),"OK","Corregir")</f>
        <v>Corregir</v>
      </c>
      <c r="Z4623" s="42" t="str">
        <f>+IF(Tabla2[[#This Row],[Nro. DNI / CE]]="","Corregir",IF(LEN(Tabla2[[#This Row],[Nro. DNI / CE]])&gt;=8,"OK","Corregir"))</f>
        <v>Corregir</v>
      </c>
      <c r="AA4623" s="42">
        <f>COUNTIF(Tabla2[APELLIDOS Y NOMBRES],Tabla2[[#This Row],[APELLIDOS Y NOMBRES]])</f>
        <v>0</v>
      </c>
      <c r="AB4623" s="42">
        <f>IF(Tabla2[[#This Row],[Trabajador]]&gt;1,1/Tabla2[[#This Row],[Trabajador]],Tabla2[[#This Row],[Trabajador]])</f>
        <v>0</v>
      </c>
      <c r="AC4623" t="str">
        <f>+IFERROR(IF(Tabla2[[#This Row],[FECHA CESE/BAJA]]="","No Aplica",IF(AND(MONTH(Tabla2[[#This Row],[FECHA CESE/BAJA]])=MONTH(TODAY()-30),YEAR(Tabla2[[#This Row],[FECHA CESE/BAJA]])=YEAR(TODAY())),MONTH(TODAY()-30)&amp;"-"&amp;YEAR(TODAY()),"Borrar")),"No aplica")</f>
        <v>No Aplica</v>
      </c>
      <c r="AD4623" t="str">
        <f>+IFERROR(IF(Tabla2[[#This Row],[FECHA INICIO DE LABORES EN OBRA]]="","No Aplica",IF(AND(MONTH(Tabla2[[#This Row],[FECHA INICIO DE LABORES EN OBRA]])=MONTH(TODAY()-30),YEAR(Tabla2[[#This Row],[FECHA INICIO DE LABORES EN OBRA]])=YEAR(TODAY())),MONTH(TODAY()-30)&amp;"-"&amp;YEAR(TODAY()),"No Aplica")),"No Aplica")</f>
        <v>No Aplica</v>
      </c>
    </row>
    <row r="4624" spans="1:30" x14ac:dyDescent="0.25">
      <c r="A4624" s="13"/>
      <c r="B4624" s="15"/>
      <c r="C4624" s="15"/>
      <c r="D4624" s="15"/>
      <c r="E4624" s="15"/>
      <c r="F4624" s="39"/>
      <c r="G4624" s="15"/>
      <c r="H4624" s="15"/>
      <c r="I4624" s="15"/>
      <c r="J4624" s="15"/>
      <c r="K4624" s="15"/>
      <c r="L4624" s="40"/>
      <c r="M4624" s="39"/>
      <c r="N4624" s="41"/>
      <c r="O4624" s="39"/>
      <c r="P4624" s="40"/>
      <c r="Q4624" s="40"/>
      <c r="R4624" s="40" t="str">
        <f>IFERROR(VLOOKUP(Tabla2[[#This Row],[CONTRATISTA PRNCIPAL]],Hoja1!$L$5:$M$9,2,FALSE),"CJV")</f>
        <v>CJV</v>
      </c>
      <c r="S4624" s="40" t="str">
        <f>IF(Tabla2[[#This Row],[EMPRESA]]=Tabla2[[#This Row],[CONTRATISTA PRNCIPAL]],"Principal","Secundaria")</f>
        <v>Principal</v>
      </c>
      <c r="T4624" s="42">
        <f>IFERROR(1/COUNTIF(Tabla2[CONTRATISTA PRNCIPAL],Tabla2[[#This Row],[CONTRATISTA PRNCIPAL]]),0)</f>
        <v>0</v>
      </c>
      <c r="U4624" s="43" t="str">
        <f>IF(((TODAY()-Tabla2[[#This Row],[FECHA NACIMIENTO]])/365)&lt;18,"Corregir", IF(((TODAY()-Tabla2[[#This Row],[FECHA NACIMIENTO]])/365)&gt;80, "Corregir",ROUNDDOWN(((TODAY()-Tabla2[[#This Row],[FECHA NACIMIENTO]])/365),0)))</f>
        <v>Corregir</v>
      </c>
      <c r="V46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4" s="44" t="str">
        <f>+IF(Tabla2[[#This Row],[Edad]]="Corregir","Corregir","Ok")</f>
        <v>Corregir</v>
      </c>
      <c r="X4624" s="42" t="str">
        <f>+IFERROR(VLOOKUP(Tabla2[[#This Row],[DISTRITO SEGÚN DNI]],Hoja1!$A$2:$B$32,2,FALSE),"No")</f>
        <v>No</v>
      </c>
      <c r="Y4624" s="42" t="str">
        <f>IF(OR(LOWER(Tabla2[[#This Row],[GENERO]])="masculino", LOWER(Tabla2[[#This Row],[GENERO]])="femenino"),"OK","Corregir")</f>
        <v>Corregir</v>
      </c>
      <c r="Z4624" s="42" t="str">
        <f>+IF(Tabla2[[#This Row],[Nro. DNI / CE]]="","Corregir",IF(LEN(Tabla2[[#This Row],[Nro. DNI / CE]])&gt;=8,"OK","Corregir"))</f>
        <v>Corregir</v>
      </c>
      <c r="AA4624" s="42">
        <f>COUNTIF(Tabla2[APELLIDOS Y NOMBRES],Tabla2[[#This Row],[APELLIDOS Y NOMBRES]])</f>
        <v>0</v>
      </c>
      <c r="AB4624" s="42">
        <f>IF(Tabla2[[#This Row],[Trabajador]]&gt;1,1/Tabla2[[#This Row],[Trabajador]],Tabla2[[#This Row],[Trabajador]])</f>
        <v>0</v>
      </c>
      <c r="AC4624" t="str">
        <f>+IFERROR(IF(Tabla2[[#This Row],[FECHA CESE/BAJA]]="","No Aplica",IF(AND(MONTH(Tabla2[[#This Row],[FECHA CESE/BAJA]])=MONTH(TODAY()-30),YEAR(Tabla2[[#This Row],[FECHA CESE/BAJA]])=YEAR(TODAY())),MONTH(TODAY()-30)&amp;"-"&amp;YEAR(TODAY()),"Borrar")),"No aplica")</f>
        <v>No Aplica</v>
      </c>
      <c r="AD4624" t="str">
        <f>+IFERROR(IF(Tabla2[[#This Row],[FECHA INICIO DE LABORES EN OBRA]]="","No Aplica",IF(AND(MONTH(Tabla2[[#This Row],[FECHA INICIO DE LABORES EN OBRA]])=MONTH(TODAY()-30),YEAR(Tabla2[[#This Row],[FECHA INICIO DE LABORES EN OBRA]])=YEAR(TODAY())),MONTH(TODAY()-30)&amp;"-"&amp;YEAR(TODAY()),"No Aplica")),"No Aplica")</f>
        <v>No Aplica</v>
      </c>
    </row>
    <row r="4625" spans="1:30" x14ac:dyDescent="0.25">
      <c r="A4625" s="13"/>
      <c r="B4625" s="15"/>
      <c r="C4625" s="15"/>
      <c r="D4625" s="15"/>
      <c r="E4625" s="15"/>
      <c r="F4625" s="39"/>
      <c r="G4625" s="15"/>
      <c r="H4625" s="15"/>
      <c r="I4625" s="15"/>
      <c r="J4625" s="15"/>
      <c r="K4625" s="15"/>
      <c r="L4625" s="40"/>
      <c r="M4625" s="39"/>
      <c r="N4625" s="41"/>
      <c r="O4625" s="39"/>
      <c r="P4625" s="40"/>
      <c r="Q4625" s="40"/>
      <c r="R4625" s="40" t="str">
        <f>IFERROR(VLOOKUP(Tabla2[[#This Row],[CONTRATISTA PRNCIPAL]],Hoja1!$L$5:$M$9,2,FALSE),"CJV")</f>
        <v>CJV</v>
      </c>
      <c r="S4625" s="40" t="str">
        <f>IF(Tabla2[[#This Row],[EMPRESA]]=Tabla2[[#This Row],[CONTRATISTA PRNCIPAL]],"Principal","Secundaria")</f>
        <v>Principal</v>
      </c>
      <c r="T4625" s="42">
        <f>IFERROR(1/COUNTIF(Tabla2[CONTRATISTA PRNCIPAL],Tabla2[[#This Row],[CONTRATISTA PRNCIPAL]]),0)</f>
        <v>0</v>
      </c>
      <c r="U4625" s="43" t="str">
        <f>IF(((TODAY()-Tabla2[[#This Row],[FECHA NACIMIENTO]])/365)&lt;18,"Corregir", IF(((TODAY()-Tabla2[[#This Row],[FECHA NACIMIENTO]])/365)&gt;80, "Corregir",ROUNDDOWN(((TODAY()-Tabla2[[#This Row],[FECHA NACIMIENTO]])/365),0)))</f>
        <v>Corregir</v>
      </c>
      <c r="V46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5" s="44" t="str">
        <f>+IF(Tabla2[[#This Row],[Edad]]="Corregir","Corregir","Ok")</f>
        <v>Corregir</v>
      </c>
      <c r="X4625" s="42" t="str">
        <f>+IFERROR(VLOOKUP(Tabla2[[#This Row],[DISTRITO SEGÚN DNI]],Hoja1!$A$2:$B$32,2,FALSE),"No")</f>
        <v>No</v>
      </c>
      <c r="Y4625" s="42" t="str">
        <f>IF(OR(LOWER(Tabla2[[#This Row],[GENERO]])="masculino", LOWER(Tabla2[[#This Row],[GENERO]])="femenino"),"OK","Corregir")</f>
        <v>Corregir</v>
      </c>
      <c r="Z4625" s="42" t="str">
        <f>+IF(Tabla2[[#This Row],[Nro. DNI / CE]]="","Corregir",IF(LEN(Tabla2[[#This Row],[Nro. DNI / CE]])&gt;=8,"OK","Corregir"))</f>
        <v>Corregir</v>
      </c>
      <c r="AA4625" s="42">
        <f>COUNTIF(Tabla2[APELLIDOS Y NOMBRES],Tabla2[[#This Row],[APELLIDOS Y NOMBRES]])</f>
        <v>0</v>
      </c>
      <c r="AB4625" s="42">
        <f>IF(Tabla2[[#This Row],[Trabajador]]&gt;1,1/Tabla2[[#This Row],[Trabajador]],Tabla2[[#This Row],[Trabajador]])</f>
        <v>0</v>
      </c>
      <c r="AC4625" t="str">
        <f>+IFERROR(IF(Tabla2[[#This Row],[FECHA CESE/BAJA]]="","No Aplica",IF(AND(MONTH(Tabla2[[#This Row],[FECHA CESE/BAJA]])=MONTH(TODAY()-30),YEAR(Tabla2[[#This Row],[FECHA CESE/BAJA]])=YEAR(TODAY())),MONTH(TODAY()-30)&amp;"-"&amp;YEAR(TODAY()),"Borrar")),"No aplica")</f>
        <v>No Aplica</v>
      </c>
      <c r="AD4625" t="str">
        <f>+IFERROR(IF(Tabla2[[#This Row],[FECHA INICIO DE LABORES EN OBRA]]="","No Aplica",IF(AND(MONTH(Tabla2[[#This Row],[FECHA INICIO DE LABORES EN OBRA]])=MONTH(TODAY()-30),YEAR(Tabla2[[#This Row],[FECHA INICIO DE LABORES EN OBRA]])=YEAR(TODAY())),MONTH(TODAY()-30)&amp;"-"&amp;YEAR(TODAY()),"No Aplica")),"No Aplica")</f>
        <v>No Aplica</v>
      </c>
    </row>
    <row r="4626" spans="1:30" x14ac:dyDescent="0.25">
      <c r="A4626" s="13"/>
      <c r="B4626" s="15"/>
      <c r="C4626" s="15"/>
      <c r="D4626" s="15"/>
      <c r="E4626" s="15"/>
      <c r="F4626" s="39"/>
      <c r="G4626" s="15"/>
      <c r="H4626" s="15"/>
      <c r="I4626" s="15"/>
      <c r="J4626" s="15"/>
      <c r="K4626" s="15"/>
      <c r="L4626" s="40"/>
      <c r="M4626" s="39"/>
      <c r="N4626" s="41"/>
      <c r="O4626" s="39"/>
      <c r="P4626" s="40"/>
      <c r="Q4626" s="40"/>
      <c r="R4626" s="40" t="str">
        <f>IFERROR(VLOOKUP(Tabla2[[#This Row],[CONTRATISTA PRNCIPAL]],Hoja1!$L$5:$M$9,2,FALSE),"CJV")</f>
        <v>CJV</v>
      </c>
      <c r="S4626" s="40" t="str">
        <f>IF(Tabla2[[#This Row],[EMPRESA]]=Tabla2[[#This Row],[CONTRATISTA PRNCIPAL]],"Principal","Secundaria")</f>
        <v>Principal</v>
      </c>
      <c r="T4626" s="42">
        <f>IFERROR(1/COUNTIF(Tabla2[CONTRATISTA PRNCIPAL],Tabla2[[#This Row],[CONTRATISTA PRNCIPAL]]),0)</f>
        <v>0</v>
      </c>
      <c r="U4626" s="43" t="str">
        <f>IF(((TODAY()-Tabla2[[#This Row],[FECHA NACIMIENTO]])/365)&lt;18,"Corregir", IF(((TODAY()-Tabla2[[#This Row],[FECHA NACIMIENTO]])/365)&gt;80, "Corregir",ROUNDDOWN(((TODAY()-Tabla2[[#This Row],[FECHA NACIMIENTO]])/365),0)))</f>
        <v>Corregir</v>
      </c>
      <c r="V46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6" s="44" t="str">
        <f>+IF(Tabla2[[#This Row],[Edad]]="Corregir","Corregir","Ok")</f>
        <v>Corregir</v>
      </c>
      <c r="X4626" s="42" t="str">
        <f>+IFERROR(VLOOKUP(Tabla2[[#This Row],[DISTRITO SEGÚN DNI]],Hoja1!$A$2:$B$32,2,FALSE),"No")</f>
        <v>No</v>
      </c>
      <c r="Y4626" s="42" t="str">
        <f>IF(OR(LOWER(Tabla2[[#This Row],[GENERO]])="masculino", LOWER(Tabla2[[#This Row],[GENERO]])="femenino"),"OK","Corregir")</f>
        <v>Corregir</v>
      </c>
      <c r="Z4626" s="42" t="str">
        <f>+IF(Tabla2[[#This Row],[Nro. DNI / CE]]="","Corregir",IF(LEN(Tabla2[[#This Row],[Nro. DNI / CE]])&gt;=8,"OK","Corregir"))</f>
        <v>Corregir</v>
      </c>
      <c r="AA4626" s="42">
        <f>COUNTIF(Tabla2[APELLIDOS Y NOMBRES],Tabla2[[#This Row],[APELLIDOS Y NOMBRES]])</f>
        <v>0</v>
      </c>
      <c r="AB4626" s="42">
        <f>IF(Tabla2[[#This Row],[Trabajador]]&gt;1,1/Tabla2[[#This Row],[Trabajador]],Tabla2[[#This Row],[Trabajador]])</f>
        <v>0</v>
      </c>
      <c r="AC4626" t="str">
        <f>+IFERROR(IF(Tabla2[[#This Row],[FECHA CESE/BAJA]]="","No Aplica",IF(AND(MONTH(Tabla2[[#This Row],[FECHA CESE/BAJA]])=MONTH(TODAY()-30),YEAR(Tabla2[[#This Row],[FECHA CESE/BAJA]])=YEAR(TODAY())),MONTH(TODAY()-30)&amp;"-"&amp;YEAR(TODAY()),"Borrar")),"No aplica")</f>
        <v>No Aplica</v>
      </c>
      <c r="AD4626" t="str">
        <f>+IFERROR(IF(Tabla2[[#This Row],[FECHA INICIO DE LABORES EN OBRA]]="","No Aplica",IF(AND(MONTH(Tabla2[[#This Row],[FECHA INICIO DE LABORES EN OBRA]])=MONTH(TODAY()-30),YEAR(Tabla2[[#This Row],[FECHA INICIO DE LABORES EN OBRA]])=YEAR(TODAY())),MONTH(TODAY()-30)&amp;"-"&amp;YEAR(TODAY()),"No Aplica")),"No Aplica")</f>
        <v>No Aplica</v>
      </c>
    </row>
    <row r="4627" spans="1:30" x14ac:dyDescent="0.25">
      <c r="A4627" s="13"/>
      <c r="B4627" s="15"/>
      <c r="C4627" s="15"/>
      <c r="D4627" s="15"/>
      <c r="E4627" s="15"/>
      <c r="F4627" s="39"/>
      <c r="G4627" s="15"/>
      <c r="H4627" s="15"/>
      <c r="I4627" s="15"/>
      <c r="J4627" s="15"/>
      <c r="K4627" s="15"/>
      <c r="L4627" s="40"/>
      <c r="M4627" s="39"/>
      <c r="N4627" s="41"/>
      <c r="O4627" s="39"/>
      <c r="P4627" s="40"/>
      <c r="Q4627" s="40"/>
      <c r="R4627" s="40" t="str">
        <f>IFERROR(VLOOKUP(Tabla2[[#This Row],[CONTRATISTA PRNCIPAL]],Hoja1!$L$5:$M$9,2,FALSE),"CJV")</f>
        <v>CJV</v>
      </c>
      <c r="S4627" s="40" t="str">
        <f>IF(Tabla2[[#This Row],[EMPRESA]]=Tabla2[[#This Row],[CONTRATISTA PRNCIPAL]],"Principal","Secundaria")</f>
        <v>Principal</v>
      </c>
      <c r="T4627" s="42">
        <f>IFERROR(1/COUNTIF(Tabla2[CONTRATISTA PRNCIPAL],Tabla2[[#This Row],[CONTRATISTA PRNCIPAL]]),0)</f>
        <v>0</v>
      </c>
      <c r="U4627" s="43" t="str">
        <f>IF(((TODAY()-Tabla2[[#This Row],[FECHA NACIMIENTO]])/365)&lt;18,"Corregir", IF(((TODAY()-Tabla2[[#This Row],[FECHA NACIMIENTO]])/365)&gt;80, "Corregir",ROUNDDOWN(((TODAY()-Tabla2[[#This Row],[FECHA NACIMIENTO]])/365),0)))</f>
        <v>Corregir</v>
      </c>
      <c r="V46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7" s="44" t="str">
        <f>+IF(Tabla2[[#This Row],[Edad]]="Corregir","Corregir","Ok")</f>
        <v>Corregir</v>
      </c>
      <c r="X4627" s="42" t="str">
        <f>+IFERROR(VLOOKUP(Tabla2[[#This Row],[DISTRITO SEGÚN DNI]],Hoja1!$A$2:$B$32,2,FALSE),"No")</f>
        <v>No</v>
      </c>
      <c r="Y4627" s="42" t="str">
        <f>IF(OR(LOWER(Tabla2[[#This Row],[GENERO]])="masculino", LOWER(Tabla2[[#This Row],[GENERO]])="femenino"),"OK","Corregir")</f>
        <v>Corregir</v>
      </c>
      <c r="Z4627" s="42" t="str">
        <f>+IF(Tabla2[[#This Row],[Nro. DNI / CE]]="","Corregir",IF(LEN(Tabla2[[#This Row],[Nro. DNI / CE]])&gt;=8,"OK","Corregir"))</f>
        <v>Corregir</v>
      </c>
      <c r="AA4627" s="42">
        <f>COUNTIF(Tabla2[APELLIDOS Y NOMBRES],Tabla2[[#This Row],[APELLIDOS Y NOMBRES]])</f>
        <v>0</v>
      </c>
      <c r="AB4627" s="42">
        <f>IF(Tabla2[[#This Row],[Trabajador]]&gt;1,1/Tabla2[[#This Row],[Trabajador]],Tabla2[[#This Row],[Trabajador]])</f>
        <v>0</v>
      </c>
      <c r="AC4627" t="str">
        <f>+IFERROR(IF(Tabla2[[#This Row],[FECHA CESE/BAJA]]="","No Aplica",IF(AND(MONTH(Tabla2[[#This Row],[FECHA CESE/BAJA]])=MONTH(TODAY()-30),YEAR(Tabla2[[#This Row],[FECHA CESE/BAJA]])=YEAR(TODAY())),MONTH(TODAY()-30)&amp;"-"&amp;YEAR(TODAY()),"Borrar")),"No aplica")</f>
        <v>No Aplica</v>
      </c>
      <c r="AD4627" t="str">
        <f>+IFERROR(IF(Tabla2[[#This Row],[FECHA INICIO DE LABORES EN OBRA]]="","No Aplica",IF(AND(MONTH(Tabla2[[#This Row],[FECHA INICIO DE LABORES EN OBRA]])=MONTH(TODAY()-30),YEAR(Tabla2[[#This Row],[FECHA INICIO DE LABORES EN OBRA]])=YEAR(TODAY())),MONTH(TODAY()-30)&amp;"-"&amp;YEAR(TODAY()),"No Aplica")),"No Aplica")</f>
        <v>No Aplica</v>
      </c>
    </row>
    <row r="4628" spans="1:30" x14ac:dyDescent="0.25">
      <c r="A4628" s="13"/>
      <c r="B4628" s="15"/>
      <c r="C4628" s="15"/>
      <c r="D4628" s="15"/>
      <c r="E4628" s="15"/>
      <c r="F4628" s="39"/>
      <c r="G4628" s="15"/>
      <c r="H4628" s="15"/>
      <c r="I4628" s="15"/>
      <c r="J4628" s="15"/>
      <c r="K4628" s="15"/>
      <c r="L4628" s="40"/>
      <c r="M4628" s="39"/>
      <c r="N4628" s="41"/>
      <c r="O4628" s="39"/>
      <c r="P4628" s="40"/>
      <c r="Q4628" s="40"/>
      <c r="R4628" s="40" t="str">
        <f>IFERROR(VLOOKUP(Tabla2[[#This Row],[CONTRATISTA PRNCIPAL]],Hoja1!$L$5:$M$9,2,FALSE),"CJV")</f>
        <v>CJV</v>
      </c>
      <c r="S4628" s="40" t="str">
        <f>IF(Tabla2[[#This Row],[EMPRESA]]=Tabla2[[#This Row],[CONTRATISTA PRNCIPAL]],"Principal","Secundaria")</f>
        <v>Principal</v>
      </c>
      <c r="T4628" s="42">
        <f>IFERROR(1/COUNTIF(Tabla2[CONTRATISTA PRNCIPAL],Tabla2[[#This Row],[CONTRATISTA PRNCIPAL]]),0)</f>
        <v>0</v>
      </c>
      <c r="U4628" s="43" t="str">
        <f>IF(((TODAY()-Tabla2[[#This Row],[FECHA NACIMIENTO]])/365)&lt;18,"Corregir", IF(((TODAY()-Tabla2[[#This Row],[FECHA NACIMIENTO]])/365)&gt;80, "Corregir",ROUNDDOWN(((TODAY()-Tabla2[[#This Row],[FECHA NACIMIENTO]])/365),0)))</f>
        <v>Corregir</v>
      </c>
      <c r="V46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8" s="44" t="str">
        <f>+IF(Tabla2[[#This Row],[Edad]]="Corregir","Corregir","Ok")</f>
        <v>Corregir</v>
      </c>
      <c r="X4628" s="42" t="str">
        <f>+IFERROR(VLOOKUP(Tabla2[[#This Row],[DISTRITO SEGÚN DNI]],Hoja1!$A$2:$B$32,2,FALSE),"No")</f>
        <v>No</v>
      </c>
      <c r="Y4628" s="42" t="str">
        <f>IF(OR(LOWER(Tabla2[[#This Row],[GENERO]])="masculino", LOWER(Tabla2[[#This Row],[GENERO]])="femenino"),"OK","Corregir")</f>
        <v>Corregir</v>
      </c>
      <c r="Z4628" s="42" t="str">
        <f>+IF(Tabla2[[#This Row],[Nro. DNI / CE]]="","Corregir",IF(LEN(Tabla2[[#This Row],[Nro. DNI / CE]])&gt;=8,"OK","Corregir"))</f>
        <v>Corregir</v>
      </c>
      <c r="AA4628" s="42">
        <f>COUNTIF(Tabla2[APELLIDOS Y NOMBRES],Tabla2[[#This Row],[APELLIDOS Y NOMBRES]])</f>
        <v>0</v>
      </c>
      <c r="AB4628" s="42">
        <f>IF(Tabla2[[#This Row],[Trabajador]]&gt;1,1/Tabla2[[#This Row],[Trabajador]],Tabla2[[#This Row],[Trabajador]])</f>
        <v>0</v>
      </c>
      <c r="AC4628" t="str">
        <f>+IFERROR(IF(Tabla2[[#This Row],[FECHA CESE/BAJA]]="","No Aplica",IF(AND(MONTH(Tabla2[[#This Row],[FECHA CESE/BAJA]])=MONTH(TODAY()-30),YEAR(Tabla2[[#This Row],[FECHA CESE/BAJA]])=YEAR(TODAY())),MONTH(TODAY()-30)&amp;"-"&amp;YEAR(TODAY()),"Borrar")),"No aplica")</f>
        <v>No Aplica</v>
      </c>
      <c r="AD4628" t="str">
        <f>+IFERROR(IF(Tabla2[[#This Row],[FECHA INICIO DE LABORES EN OBRA]]="","No Aplica",IF(AND(MONTH(Tabla2[[#This Row],[FECHA INICIO DE LABORES EN OBRA]])=MONTH(TODAY()-30),YEAR(Tabla2[[#This Row],[FECHA INICIO DE LABORES EN OBRA]])=YEAR(TODAY())),MONTH(TODAY()-30)&amp;"-"&amp;YEAR(TODAY()),"No Aplica")),"No Aplica")</f>
        <v>No Aplica</v>
      </c>
    </row>
    <row r="4629" spans="1:30" x14ac:dyDescent="0.25">
      <c r="A4629" s="13"/>
      <c r="B4629" s="15"/>
      <c r="C4629" s="15"/>
      <c r="D4629" s="15"/>
      <c r="E4629" s="15"/>
      <c r="F4629" s="39"/>
      <c r="G4629" s="15"/>
      <c r="H4629" s="15"/>
      <c r="I4629" s="15"/>
      <c r="J4629" s="15"/>
      <c r="K4629" s="15"/>
      <c r="L4629" s="40"/>
      <c r="M4629" s="39"/>
      <c r="N4629" s="41"/>
      <c r="O4629" s="39"/>
      <c r="P4629" s="40"/>
      <c r="Q4629" s="40"/>
      <c r="R4629" s="40" t="str">
        <f>IFERROR(VLOOKUP(Tabla2[[#This Row],[CONTRATISTA PRNCIPAL]],Hoja1!$L$5:$M$9,2,FALSE),"CJV")</f>
        <v>CJV</v>
      </c>
      <c r="S4629" s="40" t="str">
        <f>IF(Tabla2[[#This Row],[EMPRESA]]=Tabla2[[#This Row],[CONTRATISTA PRNCIPAL]],"Principal","Secundaria")</f>
        <v>Principal</v>
      </c>
      <c r="T4629" s="42">
        <f>IFERROR(1/COUNTIF(Tabla2[CONTRATISTA PRNCIPAL],Tabla2[[#This Row],[CONTRATISTA PRNCIPAL]]),0)</f>
        <v>0</v>
      </c>
      <c r="U4629" s="43" t="str">
        <f>IF(((TODAY()-Tabla2[[#This Row],[FECHA NACIMIENTO]])/365)&lt;18,"Corregir", IF(((TODAY()-Tabla2[[#This Row],[FECHA NACIMIENTO]])/365)&gt;80, "Corregir",ROUNDDOWN(((TODAY()-Tabla2[[#This Row],[FECHA NACIMIENTO]])/365),0)))</f>
        <v>Corregir</v>
      </c>
      <c r="V46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29" s="44" t="str">
        <f>+IF(Tabla2[[#This Row],[Edad]]="Corregir","Corregir","Ok")</f>
        <v>Corregir</v>
      </c>
      <c r="X4629" s="42" t="str">
        <f>+IFERROR(VLOOKUP(Tabla2[[#This Row],[DISTRITO SEGÚN DNI]],Hoja1!$A$2:$B$32,2,FALSE),"No")</f>
        <v>No</v>
      </c>
      <c r="Y4629" s="42" t="str">
        <f>IF(OR(LOWER(Tabla2[[#This Row],[GENERO]])="masculino", LOWER(Tabla2[[#This Row],[GENERO]])="femenino"),"OK","Corregir")</f>
        <v>Corregir</v>
      </c>
      <c r="Z4629" s="42" t="str">
        <f>+IF(Tabla2[[#This Row],[Nro. DNI / CE]]="","Corregir",IF(LEN(Tabla2[[#This Row],[Nro. DNI / CE]])&gt;=8,"OK","Corregir"))</f>
        <v>Corregir</v>
      </c>
      <c r="AA4629" s="42">
        <f>COUNTIF(Tabla2[APELLIDOS Y NOMBRES],Tabla2[[#This Row],[APELLIDOS Y NOMBRES]])</f>
        <v>0</v>
      </c>
      <c r="AB4629" s="42">
        <f>IF(Tabla2[[#This Row],[Trabajador]]&gt;1,1/Tabla2[[#This Row],[Trabajador]],Tabla2[[#This Row],[Trabajador]])</f>
        <v>0</v>
      </c>
      <c r="AC4629" t="str">
        <f>+IFERROR(IF(Tabla2[[#This Row],[FECHA CESE/BAJA]]="","No Aplica",IF(AND(MONTH(Tabla2[[#This Row],[FECHA CESE/BAJA]])=MONTH(TODAY()-30),YEAR(Tabla2[[#This Row],[FECHA CESE/BAJA]])=YEAR(TODAY())),MONTH(TODAY()-30)&amp;"-"&amp;YEAR(TODAY()),"Borrar")),"No aplica")</f>
        <v>No Aplica</v>
      </c>
      <c r="AD4629" t="str">
        <f>+IFERROR(IF(Tabla2[[#This Row],[FECHA INICIO DE LABORES EN OBRA]]="","No Aplica",IF(AND(MONTH(Tabla2[[#This Row],[FECHA INICIO DE LABORES EN OBRA]])=MONTH(TODAY()-30),YEAR(Tabla2[[#This Row],[FECHA INICIO DE LABORES EN OBRA]])=YEAR(TODAY())),MONTH(TODAY()-30)&amp;"-"&amp;YEAR(TODAY()),"No Aplica")),"No Aplica")</f>
        <v>No Aplica</v>
      </c>
    </row>
    <row r="4630" spans="1:30" x14ac:dyDescent="0.25">
      <c r="A4630" s="13"/>
      <c r="B4630" s="15"/>
      <c r="C4630" s="15"/>
      <c r="D4630" s="15"/>
      <c r="E4630" s="15"/>
      <c r="F4630" s="39"/>
      <c r="G4630" s="15"/>
      <c r="H4630" s="15"/>
      <c r="I4630" s="15"/>
      <c r="J4630" s="15"/>
      <c r="K4630" s="15"/>
      <c r="L4630" s="40"/>
      <c r="M4630" s="39"/>
      <c r="N4630" s="41"/>
      <c r="O4630" s="39"/>
      <c r="P4630" s="40"/>
      <c r="Q4630" s="40"/>
      <c r="R4630" s="40" t="str">
        <f>IFERROR(VLOOKUP(Tabla2[[#This Row],[CONTRATISTA PRNCIPAL]],Hoja1!$L$5:$M$9,2,FALSE),"CJV")</f>
        <v>CJV</v>
      </c>
      <c r="S4630" s="40" t="str">
        <f>IF(Tabla2[[#This Row],[EMPRESA]]=Tabla2[[#This Row],[CONTRATISTA PRNCIPAL]],"Principal","Secundaria")</f>
        <v>Principal</v>
      </c>
      <c r="T4630" s="42">
        <f>IFERROR(1/COUNTIF(Tabla2[CONTRATISTA PRNCIPAL],Tabla2[[#This Row],[CONTRATISTA PRNCIPAL]]),0)</f>
        <v>0</v>
      </c>
      <c r="U4630" s="43" t="str">
        <f>IF(((TODAY()-Tabla2[[#This Row],[FECHA NACIMIENTO]])/365)&lt;18,"Corregir", IF(((TODAY()-Tabla2[[#This Row],[FECHA NACIMIENTO]])/365)&gt;80, "Corregir",ROUNDDOWN(((TODAY()-Tabla2[[#This Row],[FECHA NACIMIENTO]])/365),0)))</f>
        <v>Corregir</v>
      </c>
      <c r="V46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0" s="44" t="str">
        <f>+IF(Tabla2[[#This Row],[Edad]]="Corregir","Corregir","Ok")</f>
        <v>Corregir</v>
      </c>
      <c r="X4630" s="42" t="str">
        <f>+IFERROR(VLOOKUP(Tabla2[[#This Row],[DISTRITO SEGÚN DNI]],Hoja1!$A$2:$B$32,2,FALSE),"No")</f>
        <v>No</v>
      </c>
      <c r="Y4630" s="42" t="str">
        <f>IF(OR(LOWER(Tabla2[[#This Row],[GENERO]])="masculino", LOWER(Tabla2[[#This Row],[GENERO]])="femenino"),"OK","Corregir")</f>
        <v>Corregir</v>
      </c>
      <c r="Z4630" s="42" t="str">
        <f>+IF(Tabla2[[#This Row],[Nro. DNI / CE]]="","Corregir",IF(LEN(Tabla2[[#This Row],[Nro. DNI / CE]])&gt;=8,"OK","Corregir"))</f>
        <v>Corregir</v>
      </c>
      <c r="AA4630" s="42">
        <f>COUNTIF(Tabla2[APELLIDOS Y NOMBRES],Tabla2[[#This Row],[APELLIDOS Y NOMBRES]])</f>
        <v>0</v>
      </c>
      <c r="AB4630" s="42">
        <f>IF(Tabla2[[#This Row],[Trabajador]]&gt;1,1/Tabla2[[#This Row],[Trabajador]],Tabla2[[#This Row],[Trabajador]])</f>
        <v>0</v>
      </c>
      <c r="AC4630" t="str">
        <f>+IFERROR(IF(Tabla2[[#This Row],[FECHA CESE/BAJA]]="","No Aplica",IF(AND(MONTH(Tabla2[[#This Row],[FECHA CESE/BAJA]])=MONTH(TODAY()-30),YEAR(Tabla2[[#This Row],[FECHA CESE/BAJA]])=YEAR(TODAY())),MONTH(TODAY()-30)&amp;"-"&amp;YEAR(TODAY()),"Borrar")),"No aplica")</f>
        <v>No Aplica</v>
      </c>
      <c r="AD4630" t="str">
        <f>+IFERROR(IF(Tabla2[[#This Row],[FECHA INICIO DE LABORES EN OBRA]]="","No Aplica",IF(AND(MONTH(Tabla2[[#This Row],[FECHA INICIO DE LABORES EN OBRA]])=MONTH(TODAY()-30),YEAR(Tabla2[[#This Row],[FECHA INICIO DE LABORES EN OBRA]])=YEAR(TODAY())),MONTH(TODAY()-30)&amp;"-"&amp;YEAR(TODAY()),"No Aplica")),"No Aplica")</f>
        <v>No Aplica</v>
      </c>
    </row>
    <row r="4631" spans="1:30" x14ac:dyDescent="0.25">
      <c r="A4631" s="13"/>
      <c r="B4631" s="15"/>
      <c r="C4631" s="15"/>
      <c r="D4631" s="15"/>
      <c r="E4631" s="15"/>
      <c r="F4631" s="39"/>
      <c r="G4631" s="15"/>
      <c r="H4631" s="15"/>
      <c r="I4631" s="15"/>
      <c r="J4631" s="15"/>
      <c r="K4631" s="15"/>
      <c r="L4631" s="40"/>
      <c r="M4631" s="39"/>
      <c r="N4631" s="41"/>
      <c r="O4631" s="39"/>
      <c r="P4631" s="40"/>
      <c r="Q4631" s="40"/>
      <c r="R4631" s="40" t="str">
        <f>IFERROR(VLOOKUP(Tabla2[[#This Row],[CONTRATISTA PRNCIPAL]],Hoja1!$L$5:$M$9,2,FALSE),"CJV")</f>
        <v>CJV</v>
      </c>
      <c r="S4631" s="40" t="str">
        <f>IF(Tabla2[[#This Row],[EMPRESA]]=Tabla2[[#This Row],[CONTRATISTA PRNCIPAL]],"Principal","Secundaria")</f>
        <v>Principal</v>
      </c>
      <c r="T4631" s="42">
        <f>IFERROR(1/COUNTIF(Tabla2[CONTRATISTA PRNCIPAL],Tabla2[[#This Row],[CONTRATISTA PRNCIPAL]]),0)</f>
        <v>0</v>
      </c>
      <c r="U4631" s="43" t="str">
        <f>IF(((TODAY()-Tabla2[[#This Row],[FECHA NACIMIENTO]])/365)&lt;18,"Corregir", IF(((TODAY()-Tabla2[[#This Row],[FECHA NACIMIENTO]])/365)&gt;80, "Corregir",ROUNDDOWN(((TODAY()-Tabla2[[#This Row],[FECHA NACIMIENTO]])/365),0)))</f>
        <v>Corregir</v>
      </c>
      <c r="V46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1" s="44" t="str">
        <f>+IF(Tabla2[[#This Row],[Edad]]="Corregir","Corregir","Ok")</f>
        <v>Corregir</v>
      </c>
      <c r="X4631" s="42" t="str">
        <f>+IFERROR(VLOOKUP(Tabla2[[#This Row],[DISTRITO SEGÚN DNI]],Hoja1!$A$2:$B$32,2,FALSE),"No")</f>
        <v>No</v>
      </c>
      <c r="Y4631" s="42" t="str">
        <f>IF(OR(LOWER(Tabla2[[#This Row],[GENERO]])="masculino", LOWER(Tabla2[[#This Row],[GENERO]])="femenino"),"OK","Corregir")</f>
        <v>Corregir</v>
      </c>
      <c r="Z4631" s="42" t="str">
        <f>+IF(Tabla2[[#This Row],[Nro. DNI / CE]]="","Corregir",IF(LEN(Tabla2[[#This Row],[Nro. DNI / CE]])&gt;=8,"OK","Corregir"))</f>
        <v>Corregir</v>
      </c>
      <c r="AA4631" s="42">
        <f>COUNTIF(Tabla2[APELLIDOS Y NOMBRES],Tabla2[[#This Row],[APELLIDOS Y NOMBRES]])</f>
        <v>0</v>
      </c>
      <c r="AB4631" s="42">
        <f>IF(Tabla2[[#This Row],[Trabajador]]&gt;1,1/Tabla2[[#This Row],[Trabajador]],Tabla2[[#This Row],[Trabajador]])</f>
        <v>0</v>
      </c>
      <c r="AC4631" t="str">
        <f>+IFERROR(IF(Tabla2[[#This Row],[FECHA CESE/BAJA]]="","No Aplica",IF(AND(MONTH(Tabla2[[#This Row],[FECHA CESE/BAJA]])=MONTH(TODAY()-30),YEAR(Tabla2[[#This Row],[FECHA CESE/BAJA]])=YEAR(TODAY())),MONTH(TODAY()-30)&amp;"-"&amp;YEAR(TODAY()),"Borrar")),"No aplica")</f>
        <v>No Aplica</v>
      </c>
      <c r="AD4631" t="str">
        <f>+IFERROR(IF(Tabla2[[#This Row],[FECHA INICIO DE LABORES EN OBRA]]="","No Aplica",IF(AND(MONTH(Tabla2[[#This Row],[FECHA INICIO DE LABORES EN OBRA]])=MONTH(TODAY()-30),YEAR(Tabla2[[#This Row],[FECHA INICIO DE LABORES EN OBRA]])=YEAR(TODAY())),MONTH(TODAY()-30)&amp;"-"&amp;YEAR(TODAY()),"No Aplica")),"No Aplica")</f>
        <v>No Aplica</v>
      </c>
    </row>
    <row r="4632" spans="1:30" x14ac:dyDescent="0.25">
      <c r="A4632" s="13"/>
      <c r="B4632" s="15"/>
      <c r="C4632" s="15"/>
      <c r="D4632" s="15"/>
      <c r="E4632" s="15"/>
      <c r="F4632" s="39"/>
      <c r="G4632" s="15"/>
      <c r="H4632" s="15"/>
      <c r="I4632" s="15"/>
      <c r="J4632" s="15"/>
      <c r="K4632" s="15"/>
      <c r="L4632" s="40"/>
      <c r="M4632" s="39"/>
      <c r="N4632" s="41"/>
      <c r="O4632" s="39"/>
      <c r="P4632" s="40"/>
      <c r="Q4632" s="40"/>
      <c r="R4632" s="40" t="str">
        <f>IFERROR(VLOOKUP(Tabla2[[#This Row],[CONTRATISTA PRNCIPAL]],Hoja1!$L$5:$M$9,2,FALSE),"CJV")</f>
        <v>CJV</v>
      </c>
      <c r="S4632" s="40" t="str">
        <f>IF(Tabla2[[#This Row],[EMPRESA]]=Tabla2[[#This Row],[CONTRATISTA PRNCIPAL]],"Principal","Secundaria")</f>
        <v>Principal</v>
      </c>
      <c r="T4632" s="42">
        <f>IFERROR(1/COUNTIF(Tabla2[CONTRATISTA PRNCIPAL],Tabla2[[#This Row],[CONTRATISTA PRNCIPAL]]),0)</f>
        <v>0</v>
      </c>
      <c r="U4632" s="43" t="str">
        <f>IF(((TODAY()-Tabla2[[#This Row],[FECHA NACIMIENTO]])/365)&lt;18,"Corregir", IF(((TODAY()-Tabla2[[#This Row],[FECHA NACIMIENTO]])/365)&gt;80, "Corregir",ROUNDDOWN(((TODAY()-Tabla2[[#This Row],[FECHA NACIMIENTO]])/365),0)))</f>
        <v>Corregir</v>
      </c>
      <c r="V46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2" s="44" t="str">
        <f>+IF(Tabla2[[#This Row],[Edad]]="Corregir","Corregir","Ok")</f>
        <v>Corregir</v>
      </c>
      <c r="X4632" s="42" t="str">
        <f>+IFERROR(VLOOKUP(Tabla2[[#This Row],[DISTRITO SEGÚN DNI]],Hoja1!$A$2:$B$32,2,FALSE),"No")</f>
        <v>No</v>
      </c>
      <c r="Y4632" s="42" t="str">
        <f>IF(OR(LOWER(Tabla2[[#This Row],[GENERO]])="masculino", LOWER(Tabla2[[#This Row],[GENERO]])="femenino"),"OK","Corregir")</f>
        <v>Corregir</v>
      </c>
      <c r="Z4632" s="42" t="str">
        <f>+IF(Tabla2[[#This Row],[Nro. DNI / CE]]="","Corregir",IF(LEN(Tabla2[[#This Row],[Nro. DNI / CE]])&gt;=8,"OK","Corregir"))</f>
        <v>Corregir</v>
      </c>
      <c r="AA4632" s="42">
        <f>COUNTIF(Tabla2[APELLIDOS Y NOMBRES],Tabla2[[#This Row],[APELLIDOS Y NOMBRES]])</f>
        <v>0</v>
      </c>
      <c r="AB4632" s="42">
        <f>IF(Tabla2[[#This Row],[Trabajador]]&gt;1,1/Tabla2[[#This Row],[Trabajador]],Tabla2[[#This Row],[Trabajador]])</f>
        <v>0</v>
      </c>
      <c r="AC4632" t="str">
        <f>+IFERROR(IF(Tabla2[[#This Row],[FECHA CESE/BAJA]]="","No Aplica",IF(AND(MONTH(Tabla2[[#This Row],[FECHA CESE/BAJA]])=MONTH(TODAY()-30),YEAR(Tabla2[[#This Row],[FECHA CESE/BAJA]])=YEAR(TODAY())),MONTH(TODAY()-30)&amp;"-"&amp;YEAR(TODAY()),"Borrar")),"No aplica")</f>
        <v>No Aplica</v>
      </c>
      <c r="AD4632" t="str">
        <f>+IFERROR(IF(Tabla2[[#This Row],[FECHA INICIO DE LABORES EN OBRA]]="","No Aplica",IF(AND(MONTH(Tabla2[[#This Row],[FECHA INICIO DE LABORES EN OBRA]])=MONTH(TODAY()-30),YEAR(Tabla2[[#This Row],[FECHA INICIO DE LABORES EN OBRA]])=YEAR(TODAY())),MONTH(TODAY()-30)&amp;"-"&amp;YEAR(TODAY()),"No Aplica")),"No Aplica")</f>
        <v>No Aplica</v>
      </c>
    </row>
    <row r="4633" spans="1:30" x14ac:dyDescent="0.25">
      <c r="A4633" s="13"/>
      <c r="B4633" s="15"/>
      <c r="C4633" s="15"/>
      <c r="D4633" s="15"/>
      <c r="E4633" s="15"/>
      <c r="F4633" s="39"/>
      <c r="G4633" s="15"/>
      <c r="H4633" s="15"/>
      <c r="I4633" s="15"/>
      <c r="J4633" s="15"/>
      <c r="K4633" s="15"/>
      <c r="L4633" s="40"/>
      <c r="M4633" s="39"/>
      <c r="N4633" s="41"/>
      <c r="O4633" s="39"/>
      <c r="P4633" s="40"/>
      <c r="Q4633" s="40"/>
      <c r="R4633" s="40" t="str">
        <f>IFERROR(VLOOKUP(Tabla2[[#This Row],[CONTRATISTA PRNCIPAL]],Hoja1!$L$5:$M$9,2,FALSE),"CJV")</f>
        <v>CJV</v>
      </c>
      <c r="S4633" s="40" t="str">
        <f>IF(Tabla2[[#This Row],[EMPRESA]]=Tabla2[[#This Row],[CONTRATISTA PRNCIPAL]],"Principal","Secundaria")</f>
        <v>Principal</v>
      </c>
      <c r="T4633" s="42">
        <f>IFERROR(1/COUNTIF(Tabla2[CONTRATISTA PRNCIPAL],Tabla2[[#This Row],[CONTRATISTA PRNCIPAL]]),0)</f>
        <v>0</v>
      </c>
      <c r="U4633" s="43" t="str">
        <f>IF(((TODAY()-Tabla2[[#This Row],[FECHA NACIMIENTO]])/365)&lt;18,"Corregir", IF(((TODAY()-Tabla2[[#This Row],[FECHA NACIMIENTO]])/365)&gt;80, "Corregir",ROUNDDOWN(((TODAY()-Tabla2[[#This Row],[FECHA NACIMIENTO]])/365),0)))</f>
        <v>Corregir</v>
      </c>
      <c r="V46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3" s="44" t="str">
        <f>+IF(Tabla2[[#This Row],[Edad]]="Corregir","Corregir","Ok")</f>
        <v>Corregir</v>
      </c>
      <c r="X4633" s="42" t="str">
        <f>+IFERROR(VLOOKUP(Tabla2[[#This Row],[DISTRITO SEGÚN DNI]],Hoja1!$A$2:$B$32,2,FALSE),"No")</f>
        <v>No</v>
      </c>
      <c r="Y4633" s="42" t="str">
        <f>IF(OR(LOWER(Tabla2[[#This Row],[GENERO]])="masculino", LOWER(Tabla2[[#This Row],[GENERO]])="femenino"),"OK","Corregir")</f>
        <v>Corregir</v>
      </c>
      <c r="Z4633" s="42" t="str">
        <f>+IF(Tabla2[[#This Row],[Nro. DNI / CE]]="","Corregir",IF(LEN(Tabla2[[#This Row],[Nro. DNI / CE]])&gt;=8,"OK","Corregir"))</f>
        <v>Corregir</v>
      </c>
      <c r="AA4633" s="42">
        <f>COUNTIF(Tabla2[APELLIDOS Y NOMBRES],Tabla2[[#This Row],[APELLIDOS Y NOMBRES]])</f>
        <v>0</v>
      </c>
      <c r="AB4633" s="42">
        <f>IF(Tabla2[[#This Row],[Trabajador]]&gt;1,1/Tabla2[[#This Row],[Trabajador]],Tabla2[[#This Row],[Trabajador]])</f>
        <v>0</v>
      </c>
      <c r="AC4633" t="str">
        <f>+IFERROR(IF(Tabla2[[#This Row],[FECHA CESE/BAJA]]="","No Aplica",IF(AND(MONTH(Tabla2[[#This Row],[FECHA CESE/BAJA]])=MONTH(TODAY()-30),YEAR(Tabla2[[#This Row],[FECHA CESE/BAJA]])=YEAR(TODAY())),MONTH(TODAY()-30)&amp;"-"&amp;YEAR(TODAY()),"Borrar")),"No aplica")</f>
        <v>No Aplica</v>
      </c>
      <c r="AD4633" t="str">
        <f>+IFERROR(IF(Tabla2[[#This Row],[FECHA INICIO DE LABORES EN OBRA]]="","No Aplica",IF(AND(MONTH(Tabla2[[#This Row],[FECHA INICIO DE LABORES EN OBRA]])=MONTH(TODAY()-30),YEAR(Tabla2[[#This Row],[FECHA INICIO DE LABORES EN OBRA]])=YEAR(TODAY())),MONTH(TODAY()-30)&amp;"-"&amp;YEAR(TODAY()),"No Aplica")),"No Aplica")</f>
        <v>No Aplica</v>
      </c>
    </row>
    <row r="4634" spans="1:30" x14ac:dyDescent="0.25">
      <c r="A4634" s="13"/>
      <c r="B4634" s="15"/>
      <c r="C4634" s="15"/>
      <c r="D4634" s="15"/>
      <c r="E4634" s="15"/>
      <c r="F4634" s="39"/>
      <c r="G4634" s="15"/>
      <c r="H4634" s="15"/>
      <c r="I4634" s="15"/>
      <c r="J4634" s="15"/>
      <c r="K4634" s="15"/>
      <c r="L4634" s="40"/>
      <c r="M4634" s="39"/>
      <c r="N4634" s="41"/>
      <c r="O4634" s="39"/>
      <c r="P4634" s="40"/>
      <c r="Q4634" s="40"/>
      <c r="R4634" s="40" t="str">
        <f>IFERROR(VLOOKUP(Tabla2[[#This Row],[CONTRATISTA PRNCIPAL]],Hoja1!$L$5:$M$9,2,FALSE),"CJV")</f>
        <v>CJV</v>
      </c>
      <c r="S4634" s="40" t="str">
        <f>IF(Tabla2[[#This Row],[EMPRESA]]=Tabla2[[#This Row],[CONTRATISTA PRNCIPAL]],"Principal","Secundaria")</f>
        <v>Principal</v>
      </c>
      <c r="T4634" s="42">
        <f>IFERROR(1/COUNTIF(Tabla2[CONTRATISTA PRNCIPAL],Tabla2[[#This Row],[CONTRATISTA PRNCIPAL]]),0)</f>
        <v>0</v>
      </c>
      <c r="U4634" s="43" t="str">
        <f>IF(((TODAY()-Tabla2[[#This Row],[FECHA NACIMIENTO]])/365)&lt;18,"Corregir", IF(((TODAY()-Tabla2[[#This Row],[FECHA NACIMIENTO]])/365)&gt;80, "Corregir",ROUNDDOWN(((TODAY()-Tabla2[[#This Row],[FECHA NACIMIENTO]])/365),0)))</f>
        <v>Corregir</v>
      </c>
      <c r="V46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4" s="44" t="str">
        <f>+IF(Tabla2[[#This Row],[Edad]]="Corregir","Corregir","Ok")</f>
        <v>Corregir</v>
      </c>
      <c r="X4634" s="42" t="str">
        <f>+IFERROR(VLOOKUP(Tabla2[[#This Row],[DISTRITO SEGÚN DNI]],Hoja1!$A$2:$B$32,2,FALSE),"No")</f>
        <v>No</v>
      </c>
      <c r="Y4634" s="42" t="str">
        <f>IF(OR(LOWER(Tabla2[[#This Row],[GENERO]])="masculino", LOWER(Tabla2[[#This Row],[GENERO]])="femenino"),"OK","Corregir")</f>
        <v>Corregir</v>
      </c>
      <c r="Z4634" s="42" t="str">
        <f>+IF(Tabla2[[#This Row],[Nro. DNI / CE]]="","Corregir",IF(LEN(Tabla2[[#This Row],[Nro. DNI / CE]])&gt;=8,"OK","Corregir"))</f>
        <v>Corregir</v>
      </c>
      <c r="AA4634" s="42">
        <f>COUNTIF(Tabla2[APELLIDOS Y NOMBRES],Tabla2[[#This Row],[APELLIDOS Y NOMBRES]])</f>
        <v>0</v>
      </c>
      <c r="AB4634" s="42">
        <f>IF(Tabla2[[#This Row],[Trabajador]]&gt;1,1/Tabla2[[#This Row],[Trabajador]],Tabla2[[#This Row],[Trabajador]])</f>
        <v>0</v>
      </c>
      <c r="AC4634" t="str">
        <f>+IFERROR(IF(Tabla2[[#This Row],[FECHA CESE/BAJA]]="","No Aplica",IF(AND(MONTH(Tabla2[[#This Row],[FECHA CESE/BAJA]])=MONTH(TODAY()-30),YEAR(Tabla2[[#This Row],[FECHA CESE/BAJA]])=YEAR(TODAY())),MONTH(TODAY()-30)&amp;"-"&amp;YEAR(TODAY()),"Borrar")),"No aplica")</f>
        <v>No Aplica</v>
      </c>
      <c r="AD4634" t="str">
        <f>+IFERROR(IF(Tabla2[[#This Row],[FECHA INICIO DE LABORES EN OBRA]]="","No Aplica",IF(AND(MONTH(Tabla2[[#This Row],[FECHA INICIO DE LABORES EN OBRA]])=MONTH(TODAY()-30),YEAR(Tabla2[[#This Row],[FECHA INICIO DE LABORES EN OBRA]])=YEAR(TODAY())),MONTH(TODAY()-30)&amp;"-"&amp;YEAR(TODAY()),"No Aplica")),"No Aplica")</f>
        <v>No Aplica</v>
      </c>
    </row>
    <row r="4635" spans="1:30" x14ac:dyDescent="0.25">
      <c r="A4635" s="13"/>
      <c r="B4635" s="15"/>
      <c r="C4635" s="15"/>
      <c r="D4635" s="15"/>
      <c r="E4635" s="15"/>
      <c r="F4635" s="39"/>
      <c r="G4635" s="15"/>
      <c r="H4635" s="15"/>
      <c r="I4635" s="15"/>
      <c r="J4635" s="15"/>
      <c r="K4635" s="15"/>
      <c r="L4635" s="40"/>
      <c r="M4635" s="39"/>
      <c r="N4635" s="41"/>
      <c r="O4635" s="39"/>
      <c r="P4635" s="40"/>
      <c r="Q4635" s="40"/>
      <c r="R4635" s="40" t="str">
        <f>IFERROR(VLOOKUP(Tabla2[[#This Row],[CONTRATISTA PRNCIPAL]],Hoja1!$L$5:$M$9,2,FALSE),"CJV")</f>
        <v>CJV</v>
      </c>
      <c r="S4635" s="40" t="str">
        <f>IF(Tabla2[[#This Row],[EMPRESA]]=Tabla2[[#This Row],[CONTRATISTA PRNCIPAL]],"Principal","Secundaria")</f>
        <v>Principal</v>
      </c>
      <c r="T4635" s="42">
        <f>IFERROR(1/COUNTIF(Tabla2[CONTRATISTA PRNCIPAL],Tabla2[[#This Row],[CONTRATISTA PRNCIPAL]]),0)</f>
        <v>0</v>
      </c>
      <c r="U4635" s="43" t="str">
        <f>IF(((TODAY()-Tabla2[[#This Row],[FECHA NACIMIENTO]])/365)&lt;18,"Corregir", IF(((TODAY()-Tabla2[[#This Row],[FECHA NACIMIENTO]])/365)&gt;80, "Corregir",ROUNDDOWN(((TODAY()-Tabla2[[#This Row],[FECHA NACIMIENTO]])/365),0)))</f>
        <v>Corregir</v>
      </c>
      <c r="V46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5" s="44" t="str">
        <f>+IF(Tabla2[[#This Row],[Edad]]="Corregir","Corregir","Ok")</f>
        <v>Corregir</v>
      </c>
      <c r="X4635" s="42" t="str">
        <f>+IFERROR(VLOOKUP(Tabla2[[#This Row],[DISTRITO SEGÚN DNI]],Hoja1!$A$2:$B$32,2,FALSE),"No")</f>
        <v>No</v>
      </c>
      <c r="Y4635" s="42" t="str">
        <f>IF(OR(LOWER(Tabla2[[#This Row],[GENERO]])="masculino", LOWER(Tabla2[[#This Row],[GENERO]])="femenino"),"OK","Corregir")</f>
        <v>Corregir</v>
      </c>
      <c r="Z4635" s="42" t="str">
        <f>+IF(Tabla2[[#This Row],[Nro. DNI / CE]]="","Corregir",IF(LEN(Tabla2[[#This Row],[Nro. DNI / CE]])&gt;=8,"OK","Corregir"))</f>
        <v>Corregir</v>
      </c>
      <c r="AA4635" s="42">
        <f>COUNTIF(Tabla2[APELLIDOS Y NOMBRES],Tabla2[[#This Row],[APELLIDOS Y NOMBRES]])</f>
        <v>0</v>
      </c>
      <c r="AB4635" s="42">
        <f>IF(Tabla2[[#This Row],[Trabajador]]&gt;1,1/Tabla2[[#This Row],[Trabajador]],Tabla2[[#This Row],[Trabajador]])</f>
        <v>0</v>
      </c>
      <c r="AC4635" t="str">
        <f>+IFERROR(IF(Tabla2[[#This Row],[FECHA CESE/BAJA]]="","No Aplica",IF(AND(MONTH(Tabla2[[#This Row],[FECHA CESE/BAJA]])=MONTH(TODAY()-30),YEAR(Tabla2[[#This Row],[FECHA CESE/BAJA]])=YEAR(TODAY())),MONTH(TODAY()-30)&amp;"-"&amp;YEAR(TODAY()),"Borrar")),"No aplica")</f>
        <v>No Aplica</v>
      </c>
      <c r="AD4635" t="str">
        <f>+IFERROR(IF(Tabla2[[#This Row],[FECHA INICIO DE LABORES EN OBRA]]="","No Aplica",IF(AND(MONTH(Tabla2[[#This Row],[FECHA INICIO DE LABORES EN OBRA]])=MONTH(TODAY()-30),YEAR(Tabla2[[#This Row],[FECHA INICIO DE LABORES EN OBRA]])=YEAR(TODAY())),MONTH(TODAY()-30)&amp;"-"&amp;YEAR(TODAY()),"No Aplica")),"No Aplica")</f>
        <v>No Aplica</v>
      </c>
    </row>
    <row r="4636" spans="1:30" x14ac:dyDescent="0.25">
      <c r="A4636" s="13"/>
      <c r="B4636" s="15"/>
      <c r="C4636" s="15"/>
      <c r="D4636" s="15"/>
      <c r="E4636" s="15"/>
      <c r="F4636" s="39"/>
      <c r="G4636" s="15"/>
      <c r="H4636" s="15"/>
      <c r="I4636" s="15"/>
      <c r="J4636" s="15"/>
      <c r="K4636" s="15"/>
      <c r="L4636" s="40"/>
      <c r="M4636" s="39"/>
      <c r="N4636" s="41"/>
      <c r="O4636" s="39"/>
      <c r="P4636" s="40"/>
      <c r="Q4636" s="40"/>
      <c r="R4636" s="40" t="str">
        <f>IFERROR(VLOOKUP(Tabla2[[#This Row],[CONTRATISTA PRNCIPAL]],Hoja1!$L$5:$M$9,2,FALSE),"CJV")</f>
        <v>CJV</v>
      </c>
      <c r="S4636" s="40" t="str">
        <f>IF(Tabla2[[#This Row],[EMPRESA]]=Tabla2[[#This Row],[CONTRATISTA PRNCIPAL]],"Principal","Secundaria")</f>
        <v>Principal</v>
      </c>
      <c r="T4636" s="42">
        <f>IFERROR(1/COUNTIF(Tabla2[CONTRATISTA PRNCIPAL],Tabla2[[#This Row],[CONTRATISTA PRNCIPAL]]),0)</f>
        <v>0</v>
      </c>
      <c r="U4636" s="43" t="str">
        <f>IF(((TODAY()-Tabla2[[#This Row],[FECHA NACIMIENTO]])/365)&lt;18,"Corregir", IF(((TODAY()-Tabla2[[#This Row],[FECHA NACIMIENTO]])/365)&gt;80, "Corregir",ROUNDDOWN(((TODAY()-Tabla2[[#This Row],[FECHA NACIMIENTO]])/365),0)))</f>
        <v>Corregir</v>
      </c>
      <c r="V46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6" s="44" t="str">
        <f>+IF(Tabla2[[#This Row],[Edad]]="Corregir","Corregir","Ok")</f>
        <v>Corregir</v>
      </c>
      <c r="X4636" s="42" t="str">
        <f>+IFERROR(VLOOKUP(Tabla2[[#This Row],[DISTRITO SEGÚN DNI]],Hoja1!$A$2:$B$32,2,FALSE),"No")</f>
        <v>No</v>
      </c>
      <c r="Y4636" s="42" t="str">
        <f>IF(OR(LOWER(Tabla2[[#This Row],[GENERO]])="masculino", LOWER(Tabla2[[#This Row],[GENERO]])="femenino"),"OK","Corregir")</f>
        <v>Corregir</v>
      </c>
      <c r="Z4636" s="42" t="str">
        <f>+IF(Tabla2[[#This Row],[Nro. DNI / CE]]="","Corregir",IF(LEN(Tabla2[[#This Row],[Nro. DNI / CE]])&gt;=8,"OK","Corregir"))</f>
        <v>Corregir</v>
      </c>
      <c r="AA4636" s="42">
        <f>COUNTIF(Tabla2[APELLIDOS Y NOMBRES],Tabla2[[#This Row],[APELLIDOS Y NOMBRES]])</f>
        <v>0</v>
      </c>
      <c r="AB4636" s="42">
        <f>IF(Tabla2[[#This Row],[Trabajador]]&gt;1,1/Tabla2[[#This Row],[Trabajador]],Tabla2[[#This Row],[Trabajador]])</f>
        <v>0</v>
      </c>
      <c r="AC4636" t="str">
        <f>+IFERROR(IF(Tabla2[[#This Row],[FECHA CESE/BAJA]]="","No Aplica",IF(AND(MONTH(Tabla2[[#This Row],[FECHA CESE/BAJA]])=MONTH(TODAY()-30),YEAR(Tabla2[[#This Row],[FECHA CESE/BAJA]])=YEAR(TODAY())),MONTH(TODAY()-30)&amp;"-"&amp;YEAR(TODAY()),"Borrar")),"No aplica")</f>
        <v>No Aplica</v>
      </c>
      <c r="AD4636" t="str">
        <f>+IFERROR(IF(Tabla2[[#This Row],[FECHA INICIO DE LABORES EN OBRA]]="","No Aplica",IF(AND(MONTH(Tabla2[[#This Row],[FECHA INICIO DE LABORES EN OBRA]])=MONTH(TODAY()-30),YEAR(Tabla2[[#This Row],[FECHA INICIO DE LABORES EN OBRA]])=YEAR(TODAY())),MONTH(TODAY()-30)&amp;"-"&amp;YEAR(TODAY()),"No Aplica")),"No Aplica")</f>
        <v>No Aplica</v>
      </c>
    </row>
    <row r="4637" spans="1:30" x14ac:dyDescent="0.25">
      <c r="A4637" s="13"/>
      <c r="B4637" s="15"/>
      <c r="C4637" s="15"/>
      <c r="D4637" s="15"/>
      <c r="E4637" s="15"/>
      <c r="F4637" s="39"/>
      <c r="G4637" s="15"/>
      <c r="H4637" s="15"/>
      <c r="I4637" s="15"/>
      <c r="J4637" s="15"/>
      <c r="K4637" s="15"/>
      <c r="L4637" s="40"/>
      <c r="M4637" s="39"/>
      <c r="N4637" s="41"/>
      <c r="O4637" s="39"/>
      <c r="P4637" s="40"/>
      <c r="Q4637" s="40"/>
      <c r="R4637" s="40" t="str">
        <f>IFERROR(VLOOKUP(Tabla2[[#This Row],[CONTRATISTA PRNCIPAL]],Hoja1!$L$5:$M$9,2,FALSE),"CJV")</f>
        <v>CJV</v>
      </c>
      <c r="S4637" s="40" t="str">
        <f>IF(Tabla2[[#This Row],[EMPRESA]]=Tabla2[[#This Row],[CONTRATISTA PRNCIPAL]],"Principal","Secundaria")</f>
        <v>Principal</v>
      </c>
      <c r="T4637" s="42">
        <f>IFERROR(1/COUNTIF(Tabla2[CONTRATISTA PRNCIPAL],Tabla2[[#This Row],[CONTRATISTA PRNCIPAL]]),0)</f>
        <v>0</v>
      </c>
      <c r="U4637" s="43" t="str">
        <f>IF(((TODAY()-Tabla2[[#This Row],[FECHA NACIMIENTO]])/365)&lt;18,"Corregir", IF(((TODAY()-Tabla2[[#This Row],[FECHA NACIMIENTO]])/365)&gt;80, "Corregir",ROUNDDOWN(((TODAY()-Tabla2[[#This Row],[FECHA NACIMIENTO]])/365),0)))</f>
        <v>Corregir</v>
      </c>
      <c r="V46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7" s="44" t="str">
        <f>+IF(Tabla2[[#This Row],[Edad]]="Corregir","Corregir","Ok")</f>
        <v>Corregir</v>
      </c>
      <c r="X4637" s="42" t="str">
        <f>+IFERROR(VLOOKUP(Tabla2[[#This Row],[DISTRITO SEGÚN DNI]],Hoja1!$A$2:$B$32,2,FALSE),"No")</f>
        <v>No</v>
      </c>
      <c r="Y4637" s="42" t="str">
        <f>IF(OR(LOWER(Tabla2[[#This Row],[GENERO]])="masculino", LOWER(Tabla2[[#This Row],[GENERO]])="femenino"),"OK","Corregir")</f>
        <v>Corregir</v>
      </c>
      <c r="Z4637" s="42" t="str">
        <f>+IF(Tabla2[[#This Row],[Nro. DNI / CE]]="","Corregir",IF(LEN(Tabla2[[#This Row],[Nro. DNI / CE]])&gt;=8,"OK","Corregir"))</f>
        <v>Corregir</v>
      </c>
      <c r="AA4637" s="42">
        <f>COUNTIF(Tabla2[APELLIDOS Y NOMBRES],Tabla2[[#This Row],[APELLIDOS Y NOMBRES]])</f>
        <v>0</v>
      </c>
      <c r="AB4637" s="42">
        <f>IF(Tabla2[[#This Row],[Trabajador]]&gt;1,1/Tabla2[[#This Row],[Trabajador]],Tabla2[[#This Row],[Trabajador]])</f>
        <v>0</v>
      </c>
      <c r="AC4637" t="str">
        <f>+IFERROR(IF(Tabla2[[#This Row],[FECHA CESE/BAJA]]="","No Aplica",IF(AND(MONTH(Tabla2[[#This Row],[FECHA CESE/BAJA]])=MONTH(TODAY()-30),YEAR(Tabla2[[#This Row],[FECHA CESE/BAJA]])=YEAR(TODAY())),MONTH(TODAY()-30)&amp;"-"&amp;YEAR(TODAY()),"Borrar")),"No aplica")</f>
        <v>No Aplica</v>
      </c>
      <c r="AD4637" t="str">
        <f>+IFERROR(IF(Tabla2[[#This Row],[FECHA INICIO DE LABORES EN OBRA]]="","No Aplica",IF(AND(MONTH(Tabla2[[#This Row],[FECHA INICIO DE LABORES EN OBRA]])=MONTH(TODAY()-30),YEAR(Tabla2[[#This Row],[FECHA INICIO DE LABORES EN OBRA]])=YEAR(TODAY())),MONTH(TODAY()-30)&amp;"-"&amp;YEAR(TODAY()),"No Aplica")),"No Aplica")</f>
        <v>No Aplica</v>
      </c>
    </row>
    <row r="4638" spans="1:30" x14ac:dyDescent="0.25">
      <c r="A4638" s="13"/>
      <c r="B4638" s="15"/>
      <c r="C4638" s="15"/>
      <c r="D4638" s="15"/>
      <c r="E4638" s="15"/>
      <c r="F4638" s="39"/>
      <c r="G4638" s="15"/>
      <c r="H4638" s="15"/>
      <c r="I4638" s="15"/>
      <c r="J4638" s="15"/>
      <c r="K4638" s="15"/>
      <c r="L4638" s="40"/>
      <c r="M4638" s="39"/>
      <c r="N4638" s="41"/>
      <c r="O4638" s="39"/>
      <c r="P4638" s="40"/>
      <c r="Q4638" s="40"/>
      <c r="R4638" s="40" t="str">
        <f>IFERROR(VLOOKUP(Tabla2[[#This Row],[CONTRATISTA PRNCIPAL]],Hoja1!$L$5:$M$9,2,FALSE),"CJV")</f>
        <v>CJV</v>
      </c>
      <c r="S4638" s="40" t="str">
        <f>IF(Tabla2[[#This Row],[EMPRESA]]=Tabla2[[#This Row],[CONTRATISTA PRNCIPAL]],"Principal","Secundaria")</f>
        <v>Principal</v>
      </c>
      <c r="T4638" s="42">
        <f>IFERROR(1/COUNTIF(Tabla2[CONTRATISTA PRNCIPAL],Tabla2[[#This Row],[CONTRATISTA PRNCIPAL]]),0)</f>
        <v>0</v>
      </c>
      <c r="U4638" s="43" t="str">
        <f>IF(((TODAY()-Tabla2[[#This Row],[FECHA NACIMIENTO]])/365)&lt;18,"Corregir", IF(((TODAY()-Tabla2[[#This Row],[FECHA NACIMIENTO]])/365)&gt;80, "Corregir",ROUNDDOWN(((TODAY()-Tabla2[[#This Row],[FECHA NACIMIENTO]])/365),0)))</f>
        <v>Corregir</v>
      </c>
      <c r="V46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8" s="44" t="str">
        <f>+IF(Tabla2[[#This Row],[Edad]]="Corregir","Corregir","Ok")</f>
        <v>Corregir</v>
      </c>
      <c r="X4638" s="42" t="str">
        <f>+IFERROR(VLOOKUP(Tabla2[[#This Row],[DISTRITO SEGÚN DNI]],Hoja1!$A$2:$B$32,2,FALSE),"No")</f>
        <v>No</v>
      </c>
      <c r="Y4638" s="42" t="str">
        <f>IF(OR(LOWER(Tabla2[[#This Row],[GENERO]])="masculino", LOWER(Tabla2[[#This Row],[GENERO]])="femenino"),"OK","Corregir")</f>
        <v>Corregir</v>
      </c>
      <c r="Z4638" s="42" t="str">
        <f>+IF(Tabla2[[#This Row],[Nro. DNI / CE]]="","Corregir",IF(LEN(Tabla2[[#This Row],[Nro. DNI / CE]])&gt;=8,"OK","Corregir"))</f>
        <v>Corregir</v>
      </c>
      <c r="AA4638" s="42">
        <f>COUNTIF(Tabla2[APELLIDOS Y NOMBRES],Tabla2[[#This Row],[APELLIDOS Y NOMBRES]])</f>
        <v>0</v>
      </c>
      <c r="AB4638" s="42">
        <f>IF(Tabla2[[#This Row],[Trabajador]]&gt;1,1/Tabla2[[#This Row],[Trabajador]],Tabla2[[#This Row],[Trabajador]])</f>
        <v>0</v>
      </c>
      <c r="AC4638" t="str">
        <f>+IFERROR(IF(Tabla2[[#This Row],[FECHA CESE/BAJA]]="","No Aplica",IF(AND(MONTH(Tabla2[[#This Row],[FECHA CESE/BAJA]])=MONTH(TODAY()-30),YEAR(Tabla2[[#This Row],[FECHA CESE/BAJA]])=YEAR(TODAY())),MONTH(TODAY()-30)&amp;"-"&amp;YEAR(TODAY()),"Borrar")),"No aplica")</f>
        <v>No Aplica</v>
      </c>
      <c r="AD4638" t="str">
        <f>+IFERROR(IF(Tabla2[[#This Row],[FECHA INICIO DE LABORES EN OBRA]]="","No Aplica",IF(AND(MONTH(Tabla2[[#This Row],[FECHA INICIO DE LABORES EN OBRA]])=MONTH(TODAY()-30),YEAR(Tabla2[[#This Row],[FECHA INICIO DE LABORES EN OBRA]])=YEAR(TODAY())),MONTH(TODAY()-30)&amp;"-"&amp;YEAR(TODAY()),"No Aplica")),"No Aplica")</f>
        <v>No Aplica</v>
      </c>
    </row>
    <row r="4639" spans="1:30" x14ac:dyDescent="0.25">
      <c r="A4639" s="13"/>
      <c r="B4639" s="15"/>
      <c r="C4639" s="15"/>
      <c r="D4639" s="15"/>
      <c r="E4639" s="15"/>
      <c r="F4639" s="39"/>
      <c r="G4639" s="15"/>
      <c r="H4639" s="15"/>
      <c r="I4639" s="15"/>
      <c r="J4639" s="15"/>
      <c r="K4639" s="15"/>
      <c r="L4639" s="40"/>
      <c r="M4639" s="39"/>
      <c r="N4639" s="41"/>
      <c r="O4639" s="39"/>
      <c r="P4639" s="40"/>
      <c r="Q4639" s="40"/>
      <c r="R4639" s="40" t="str">
        <f>IFERROR(VLOOKUP(Tabla2[[#This Row],[CONTRATISTA PRNCIPAL]],Hoja1!$L$5:$M$9,2,FALSE),"CJV")</f>
        <v>CJV</v>
      </c>
      <c r="S4639" s="40" t="str">
        <f>IF(Tabla2[[#This Row],[EMPRESA]]=Tabla2[[#This Row],[CONTRATISTA PRNCIPAL]],"Principal","Secundaria")</f>
        <v>Principal</v>
      </c>
      <c r="T4639" s="42">
        <f>IFERROR(1/COUNTIF(Tabla2[CONTRATISTA PRNCIPAL],Tabla2[[#This Row],[CONTRATISTA PRNCIPAL]]),0)</f>
        <v>0</v>
      </c>
      <c r="U4639" s="43" t="str">
        <f>IF(((TODAY()-Tabla2[[#This Row],[FECHA NACIMIENTO]])/365)&lt;18,"Corregir", IF(((TODAY()-Tabla2[[#This Row],[FECHA NACIMIENTO]])/365)&gt;80, "Corregir",ROUNDDOWN(((TODAY()-Tabla2[[#This Row],[FECHA NACIMIENTO]])/365),0)))</f>
        <v>Corregir</v>
      </c>
      <c r="V46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39" s="44" t="str">
        <f>+IF(Tabla2[[#This Row],[Edad]]="Corregir","Corregir","Ok")</f>
        <v>Corregir</v>
      </c>
      <c r="X4639" s="42" t="str">
        <f>+IFERROR(VLOOKUP(Tabla2[[#This Row],[DISTRITO SEGÚN DNI]],Hoja1!$A$2:$B$32,2,FALSE),"No")</f>
        <v>No</v>
      </c>
      <c r="Y4639" s="42" t="str">
        <f>IF(OR(LOWER(Tabla2[[#This Row],[GENERO]])="masculino", LOWER(Tabla2[[#This Row],[GENERO]])="femenino"),"OK","Corregir")</f>
        <v>Corregir</v>
      </c>
      <c r="Z4639" s="42" t="str">
        <f>+IF(Tabla2[[#This Row],[Nro. DNI / CE]]="","Corregir",IF(LEN(Tabla2[[#This Row],[Nro. DNI / CE]])&gt;=8,"OK","Corregir"))</f>
        <v>Corregir</v>
      </c>
      <c r="AA4639" s="42">
        <f>COUNTIF(Tabla2[APELLIDOS Y NOMBRES],Tabla2[[#This Row],[APELLIDOS Y NOMBRES]])</f>
        <v>0</v>
      </c>
      <c r="AB4639" s="42">
        <f>IF(Tabla2[[#This Row],[Trabajador]]&gt;1,1/Tabla2[[#This Row],[Trabajador]],Tabla2[[#This Row],[Trabajador]])</f>
        <v>0</v>
      </c>
      <c r="AC4639" t="str">
        <f>+IFERROR(IF(Tabla2[[#This Row],[FECHA CESE/BAJA]]="","No Aplica",IF(AND(MONTH(Tabla2[[#This Row],[FECHA CESE/BAJA]])=MONTH(TODAY()-30),YEAR(Tabla2[[#This Row],[FECHA CESE/BAJA]])=YEAR(TODAY())),MONTH(TODAY()-30)&amp;"-"&amp;YEAR(TODAY()),"Borrar")),"No aplica")</f>
        <v>No Aplica</v>
      </c>
      <c r="AD4639" t="str">
        <f>+IFERROR(IF(Tabla2[[#This Row],[FECHA INICIO DE LABORES EN OBRA]]="","No Aplica",IF(AND(MONTH(Tabla2[[#This Row],[FECHA INICIO DE LABORES EN OBRA]])=MONTH(TODAY()-30),YEAR(Tabla2[[#This Row],[FECHA INICIO DE LABORES EN OBRA]])=YEAR(TODAY())),MONTH(TODAY()-30)&amp;"-"&amp;YEAR(TODAY()),"No Aplica")),"No Aplica")</f>
        <v>No Aplica</v>
      </c>
    </row>
    <row r="4640" spans="1:30" x14ac:dyDescent="0.25">
      <c r="A4640" s="13"/>
      <c r="B4640" s="15"/>
      <c r="C4640" s="15"/>
      <c r="D4640" s="15"/>
      <c r="E4640" s="15"/>
      <c r="F4640" s="39"/>
      <c r="G4640" s="15"/>
      <c r="H4640" s="15"/>
      <c r="I4640" s="15"/>
      <c r="J4640" s="15"/>
      <c r="K4640" s="15"/>
      <c r="L4640" s="40"/>
      <c r="M4640" s="39"/>
      <c r="N4640" s="41"/>
      <c r="O4640" s="39"/>
      <c r="P4640" s="40"/>
      <c r="Q4640" s="40"/>
      <c r="R4640" s="40" t="str">
        <f>IFERROR(VLOOKUP(Tabla2[[#This Row],[CONTRATISTA PRNCIPAL]],Hoja1!$L$5:$M$9,2,FALSE),"CJV")</f>
        <v>CJV</v>
      </c>
      <c r="S4640" s="40" t="str">
        <f>IF(Tabla2[[#This Row],[EMPRESA]]=Tabla2[[#This Row],[CONTRATISTA PRNCIPAL]],"Principal","Secundaria")</f>
        <v>Principal</v>
      </c>
      <c r="T4640" s="42">
        <f>IFERROR(1/COUNTIF(Tabla2[CONTRATISTA PRNCIPAL],Tabla2[[#This Row],[CONTRATISTA PRNCIPAL]]),0)</f>
        <v>0</v>
      </c>
      <c r="U4640" s="43" t="str">
        <f>IF(((TODAY()-Tabla2[[#This Row],[FECHA NACIMIENTO]])/365)&lt;18,"Corregir", IF(((TODAY()-Tabla2[[#This Row],[FECHA NACIMIENTO]])/365)&gt;80, "Corregir",ROUNDDOWN(((TODAY()-Tabla2[[#This Row],[FECHA NACIMIENTO]])/365),0)))</f>
        <v>Corregir</v>
      </c>
      <c r="V46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0" s="44" t="str">
        <f>+IF(Tabla2[[#This Row],[Edad]]="Corregir","Corregir","Ok")</f>
        <v>Corregir</v>
      </c>
      <c r="X4640" s="42" t="str">
        <f>+IFERROR(VLOOKUP(Tabla2[[#This Row],[DISTRITO SEGÚN DNI]],Hoja1!$A$2:$B$32,2,FALSE),"No")</f>
        <v>No</v>
      </c>
      <c r="Y4640" s="42" t="str">
        <f>IF(OR(LOWER(Tabla2[[#This Row],[GENERO]])="masculino", LOWER(Tabla2[[#This Row],[GENERO]])="femenino"),"OK","Corregir")</f>
        <v>Corregir</v>
      </c>
      <c r="Z4640" s="42" t="str">
        <f>+IF(Tabla2[[#This Row],[Nro. DNI / CE]]="","Corregir",IF(LEN(Tabla2[[#This Row],[Nro. DNI / CE]])&gt;=8,"OK","Corregir"))</f>
        <v>Corregir</v>
      </c>
      <c r="AA4640" s="42">
        <f>COUNTIF(Tabla2[APELLIDOS Y NOMBRES],Tabla2[[#This Row],[APELLIDOS Y NOMBRES]])</f>
        <v>0</v>
      </c>
      <c r="AB4640" s="42">
        <f>IF(Tabla2[[#This Row],[Trabajador]]&gt;1,1/Tabla2[[#This Row],[Trabajador]],Tabla2[[#This Row],[Trabajador]])</f>
        <v>0</v>
      </c>
      <c r="AC4640" t="str">
        <f>+IFERROR(IF(Tabla2[[#This Row],[FECHA CESE/BAJA]]="","No Aplica",IF(AND(MONTH(Tabla2[[#This Row],[FECHA CESE/BAJA]])=MONTH(TODAY()-30),YEAR(Tabla2[[#This Row],[FECHA CESE/BAJA]])=YEAR(TODAY())),MONTH(TODAY()-30)&amp;"-"&amp;YEAR(TODAY()),"Borrar")),"No aplica")</f>
        <v>No Aplica</v>
      </c>
      <c r="AD4640" t="str">
        <f>+IFERROR(IF(Tabla2[[#This Row],[FECHA INICIO DE LABORES EN OBRA]]="","No Aplica",IF(AND(MONTH(Tabla2[[#This Row],[FECHA INICIO DE LABORES EN OBRA]])=MONTH(TODAY()-30),YEAR(Tabla2[[#This Row],[FECHA INICIO DE LABORES EN OBRA]])=YEAR(TODAY())),MONTH(TODAY()-30)&amp;"-"&amp;YEAR(TODAY()),"No Aplica")),"No Aplica")</f>
        <v>No Aplica</v>
      </c>
    </row>
    <row r="4641" spans="1:30" x14ac:dyDescent="0.25">
      <c r="A4641" s="13"/>
      <c r="B4641" s="15"/>
      <c r="C4641" s="15"/>
      <c r="D4641" s="15"/>
      <c r="E4641" s="15"/>
      <c r="F4641" s="39"/>
      <c r="G4641" s="15"/>
      <c r="H4641" s="15"/>
      <c r="I4641" s="15"/>
      <c r="J4641" s="15"/>
      <c r="K4641" s="15"/>
      <c r="L4641" s="40"/>
      <c r="M4641" s="39"/>
      <c r="N4641" s="41"/>
      <c r="O4641" s="39"/>
      <c r="P4641" s="40"/>
      <c r="Q4641" s="40"/>
      <c r="R4641" s="40" t="str">
        <f>IFERROR(VLOOKUP(Tabla2[[#This Row],[CONTRATISTA PRNCIPAL]],Hoja1!$L$5:$M$9,2,FALSE),"CJV")</f>
        <v>CJV</v>
      </c>
      <c r="S4641" s="40" t="str">
        <f>IF(Tabla2[[#This Row],[EMPRESA]]=Tabla2[[#This Row],[CONTRATISTA PRNCIPAL]],"Principal","Secundaria")</f>
        <v>Principal</v>
      </c>
      <c r="T4641" s="42">
        <f>IFERROR(1/COUNTIF(Tabla2[CONTRATISTA PRNCIPAL],Tabla2[[#This Row],[CONTRATISTA PRNCIPAL]]),0)</f>
        <v>0</v>
      </c>
      <c r="U4641" s="43" t="str">
        <f>IF(((TODAY()-Tabla2[[#This Row],[FECHA NACIMIENTO]])/365)&lt;18,"Corregir", IF(((TODAY()-Tabla2[[#This Row],[FECHA NACIMIENTO]])/365)&gt;80, "Corregir",ROUNDDOWN(((TODAY()-Tabla2[[#This Row],[FECHA NACIMIENTO]])/365),0)))</f>
        <v>Corregir</v>
      </c>
      <c r="V46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1" s="44" t="str">
        <f>+IF(Tabla2[[#This Row],[Edad]]="Corregir","Corregir","Ok")</f>
        <v>Corregir</v>
      </c>
      <c r="X4641" s="42" t="str">
        <f>+IFERROR(VLOOKUP(Tabla2[[#This Row],[DISTRITO SEGÚN DNI]],Hoja1!$A$2:$B$32,2,FALSE),"No")</f>
        <v>No</v>
      </c>
      <c r="Y4641" s="42" t="str">
        <f>IF(OR(LOWER(Tabla2[[#This Row],[GENERO]])="masculino", LOWER(Tabla2[[#This Row],[GENERO]])="femenino"),"OK","Corregir")</f>
        <v>Corregir</v>
      </c>
      <c r="Z4641" s="42" t="str">
        <f>+IF(Tabla2[[#This Row],[Nro. DNI / CE]]="","Corregir",IF(LEN(Tabla2[[#This Row],[Nro. DNI / CE]])&gt;=8,"OK","Corregir"))</f>
        <v>Corregir</v>
      </c>
      <c r="AA4641" s="42">
        <f>COUNTIF(Tabla2[APELLIDOS Y NOMBRES],Tabla2[[#This Row],[APELLIDOS Y NOMBRES]])</f>
        <v>0</v>
      </c>
      <c r="AB4641" s="42">
        <f>IF(Tabla2[[#This Row],[Trabajador]]&gt;1,1/Tabla2[[#This Row],[Trabajador]],Tabla2[[#This Row],[Trabajador]])</f>
        <v>0</v>
      </c>
      <c r="AC4641" t="str">
        <f>+IFERROR(IF(Tabla2[[#This Row],[FECHA CESE/BAJA]]="","No Aplica",IF(AND(MONTH(Tabla2[[#This Row],[FECHA CESE/BAJA]])=MONTH(TODAY()-30),YEAR(Tabla2[[#This Row],[FECHA CESE/BAJA]])=YEAR(TODAY())),MONTH(TODAY()-30)&amp;"-"&amp;YEAR(TODAY()),"Borrar")),"No aplica")</f>
        <v>No Aplica</v>
      </c>
      <c r="AD4641" t="str">
        <f>+IFERROR(IF(Tabla2[[#This Row],[FECHA INICIO DE LABORES EN OBRA]]="","No Aplica",IF(AND(MONTH(Tabla2[[#This Row],[FECHA INICIO DE LABORES EN OBRA]])=MONTH(TODAY()-30),YEAR(Tabla2[[#This Row],[FECHA INICIO DE LABORES EN OBRA]])=YEAR(TODAY())),MONTH(TODAY()-30)&amp;"-"&amp;YEAR(TODAY()),"No Aplica")),"No Aplica")</f>
        <v>No Aplica</v>
      </c>
    </row>
    <row r="4642" spans="1:30" x14ac:dyDescent="0.25">
      <c r="A4642" s="13"/>
      <c r="B4642" s="15"/>
      <c r="C4642" s="15"/>
      <c r="D4642" s="15"/>
      <c r="E4642" s="15"/>
      <c r="F4642" s="39"/>
      <c r="G4642" s="15"/>
      <c r="H4642" s="15"/>
      <c r="I4642" s="15"/>
      <c r="J4642" s="15"/>
      <c r="K4642" s="15"/>
      <c r="L4642" s="40"/>
      <c r="M4642" s="39"/>
      <c r="N4642" s="41"/>
      <c r="O4642" s="39"/>
      <c r="P4642" s="40"/>
      <c r="Q4642" s="40"/>
      <c r="R4642" s="40" t="str">
        <f>IFERROR(VLOOKUP(Tabla2[[#This Row],[CONTRATISTA PRNCIPAL]],Hoja1!$L$5:$M$9,2,FALSE),"CJV")</f>
        <v>CJV</v>
      </c>
      <c r="S4642" s="40" t="str">
        <f>IF(Tabla2[[#This Row],[EMPRESA]]=Tabla2[[#This Row],[CONTRATISTA PRNCIPAL]],"Principal","Secundaria")</f>
        <v>Principal</v>
      </c>
      <c r="T4642" s="42">
        <f>IFERROR(1/COUNTIF(Tabla2[CONTRATISTA PRNCIPAL],Tabla2[[#This Row],[CONTRATISTA PRNCIPAL]]),0)</f>
        <v>0</v>
      </c>
      <c r="U4642" s="43" t="str">
        <f>IF(((TODAY()-Tabla2[[#This Row],[FECHA NACIMIENTO]])/365)&lt;18,"Corregir", IF(((TODAY()-Tabla2[[#This Row],[FECHA NACIMIENTO]])/365)&gt;80, "Corregir",ROUNDDOWN(((TODAY()-Tabla2[[#This Row],[FECHA NACIMIENTO]])/365),0)))</f>
        <v>Corregir</v>
      </c>
      <c r="V46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2" s="44" t="str">
        <f>+IF(Tabla2[[#This Row],[Edad]]="Corregir","Corregir","Ok")</f>
        <v>Corregir</v>
      </c>
      <c r="X4642" s="42" t="str">
        <f>+IFERROR(VLOOKUP(Tabla2[[#This Row],[DISTRITO SEGÚN DNI]],Hoja1!$A$2:$B$32,2,FALSE),"No")</f>
        <v>No</v>
      </c>
      <c r="Y4642" s="42" t="str">
        <f>IF(OR(LOWER(Tabla2[[#This Row],[GENERO]])="masculino", LOWER(Tabla2[[#This Row],[GENERO]])="femenino"),"OK","Corregir")</f>
        <v>Corregir</v>
      </c>
      <c r="Z4642" s="42" t="str">
        <f>+IF(Tabla2[[#This Row],[Nro. DNI / CE]]="","Corregir",IF(LEN(Tabla2[[#This Row],[Nro. DNI / CE]])&gt;=8,"OK","Corregir"))</f>
        <v>Corregir</v>
      </c>
      <c r="AA4642" s="42">
        <f>COUNTIF(Tabla2[APELLIDOS Y NOMBRES],Tabla2[[#This Row],[APELLIDOS Y NOMBRES]])</f>
        <v>0</v>
      </c>
      <c r="AB4642" s="42">
        <f>IF(Tabla2[[#This Row],[Trabajador]]&gt;1,1/Tabla2[[#This Row],[Trabajador]],Tabla2[[#This Row],[Trabajador]])</f>
        <v>0</v>
      </c>
      <c r="AC4642" t="str">
        <f>+IFERROR(IF(Tabla2[[#This Row],[FECHA CESE/BAJA]]="","No Aplica",IF(AND(MONTH(Tabla2[[#This Row],[FECHA CESE/BAJA]])=MONTH(TODAY()-30),YEAR(Tabla2[[#This Row],[FECHA CESE/BAJA]])=YEAR(TODAY())),MONTH(TODAY()-30)&amp;"-"&amp;YEAR(TODAY()),"Borrar")),"No aplica")</f>
        <v>No Aplica</v>
      </c>
      <c r="AD4642" t="str">
        <f>+IFERROR(IF(Tabla2[[#This Row],[FECHA INICIO DE LABORES EN OBRA]]="","No Aplica",IF(AND(MONTH(Tabla2[[#This Row],[FECHA INICIO DE LABORES EN OBRA]])=MONTH(TODAY()-30),YEAR(Tabla2[[#This Row],[FECHA INICIO DE LABORES EN OBRA]])=YEAR(TODAY())),MONTH(TODAY()-30)&amp;"-"&amp;YEAR(TODAY()),"No Aplica")),"No Aplica")</f>
        <v>No Aplica</v>
      </c>
    </row>
    <row r="4643" spans="1:30" x14ac:dyDescent="0.25">
      <c r="A4643" s="13"/>
      <c r="B4643" s="15"/>
      <c r="C4643" s="15"/>
      <c r="D4643" s="15"/>
      <c r="E4643" s="15"/>
      <c r="F4643" s="39"/>
      <c r="G4643" s="15"/>
      <c r="H4643" s="15"/>
      <c r="I4643" s="15"/>
      <c r="J4643" s="15"/>
      <c r="K4643" s="15"/>
      <c r="L4643" s="40"/>
      <c r="M4643" s="39"/>
      <c r="N4643" s="41"/>
      <c r="O4643" s="39"/>
      <c r="P4643" s="40"/>
      <c r="Q4643" s="40"/>
      <c r="R4643" s="40" t="str">
        <f>IFERROR(VLOOKUP(Tabla2[[#This Row],[CONTRATISTA PRNCIPAL]],Hoja1!$L$5:$M$9,2,FALSE),"CJV")</f>
        <v>CJV</v>
      </c>
      <c r="S4643" s="40" t="str">
        <f>IF(Tabla2[[#This Row],[EMPRESA]]=Tabla2[[#This Row],[CONTRATISTA PRNCIPAL]],"Principal","Secundaria")</f>
        <v>Principal</v>
      </c>
      <c r="T4643" s="42">
        <f>IFERROR(1/COUNTIF(Tabla2[CONTRATISTA PRNCIPAL],Tabla2[[#This Row],[CONTRATISTA PRNCIPAL]]),0)</f>
        <v>0</v>
      </c>
      <c r="U4643" s="43" t="str">
        <f>IF(((TODAY()-Tabla2[[#This Row],[FECHA NACIMIENTO]])/365)&lt;18,"Corregir", IF(((TODAY()-Tabla2[[#This Row],[FECHA NACIMIENTO]])/365)&gt;80, "Corregir",ROUNDDOWN(((TODAY()-Tabla2[[#This Row],[FECHA NACIMIENTO]])/365),0)))</f>
        <v>Corregir</v>
      </c>
      <c r="V46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3" s="44" t="str">
        <f>+IF(Tabla2[[#This Row],[Edad]]="Corregir","Corregir","Ok")</f>
        <v>Corregir</v>
      </c>
      <c r="X4643" s="42" t="str">
        <f>+IFERROR(VLOOKUP(Tabla2[[#This Row],[DISTRITO SEGÚN DNI]],Hoja1!$A$2:$B$32,2,FALSE),"No")</f>
        <v>No</v>
      </c>
      <c r="Y4643" s="42" t="str">
        <f>IF(OR(LOWER(Tabla2[[#This Row],[GENERO]])="masculino", LOWER(Tabla2[[#This Row],[GENERO]])="femenino"),"OK","Corregir")</f>
        <v>Corregir</v>
      </c>
      <c r="Z4643" s="42" t="str">
        <f>+IF(Tabla2[[#This Row],[Nro. DNI / CE]]="","Corregir",IF(LEN(Tabla2[[#This Row],[Nro. DNI / CE]])&gt;=8,"OK","Corregir"))</f>
        <v>Corregir</v>
      </c>
      <c r="AA4643" s="42">
        <f>COUNTIF(Tabla2[APELLIDOS Y NOMBRES],Tabla2[[#This Row],[APELLIDOS Y NOMBRES]])</f>
        <v>0</v>
      </c>
      <c r="AB4643" s="42">
        <f>IF(Tabla2[[#This Row],[Trabajador]]&gt;1,1/Tabla2[[#This Row],[Trabajador]],Tabla2[[#This Row],[Trabajador]])</f>
        <v>0</v>
      </c>
      <c r="AC4643" t="str">
        <f>+IFERROR(IF(Tabla2[[#This Row],[FECHA CESE/BAJA]]="","No Aplica",IF(AND(MONTH(Tabla2[[#This Row],[FECHA CESE/BAJA]])=MONTH(TODAY()-30),YEAR(Tabla2[[#This Row],[FECHA CESE/BAJA]])=YEAR(TODAY())),MONTH(TODAY()-30)&amp;"-"&amp;YEAR(TODAY()),"Borrar")),"No aplica")</f>
        <v>No Aplica</v>
      </c>
      <c r="AD4643" t="str">
        <f>+IFERROR(IF(Tabla2[[#This Row],[FECHA INICIO DE LABORES EN OBRA]]="","No Aplica",IF(AND(MONTH(Tabla2[[#This Row],[FECHA INICIO DE LABORES EN OBRA]])=MONTH(TODAY()-30),YEAR(Tabla2[[#This Row],[FECHA INICIO DE LABORES EN OBRA]])=YEAR(TODAY())),MONTH(TODAY()-30)&amp;"-"&amp;YEAR(TODAY()),"No Aplica")),"No Aplica")</f>
        <v>No Aplica</v>
      </c>
    </row>
    <row r="4644" spans="1:30" x14ac:dyDescent="0.25">
      <c r="A4644" s="13"/>
      <c r="B4644" s="15"/>
      <c r="C4644" s="15"/>
      <c r="D4644" s="15"/>
      <c r="E4644" s="15"/>
      <c r="F4644" s="39"/>
      <c r="G4644" s="15"/>
      <c r="H4644" s="15"/>
      <c r="I4644" s="15"/>
      <c r="J4644" s="15"/>
      <c r="K4644" s="15"/>
      <c r="L4644" s="40"/>
      <c r="M4644" s="39"/>
      <c r="N4644" s="41"/>
      <c r="O4644" s="39"/>
      <c r="P4644" s="40"/>
      <c r="Q4644" s="40"/>
      <c r="R4644" s="40" t="str">
        <f>IFERROR(VLOOKUP(Tabla2[[#This Row],[CONTRATISTA PRNCIPAL]],Hoja1!$L$5:$M$9,2,FALSE),"CJV")</f>
        <v>CJV</v>
      </c>
      <c r="S4644" s="40" t="str">
        <f>IF(Tabla2[[#This Row],[EMPRESA]]=Tabla2[[#This Row],[CONTRATISTA PRNCIPAL]],"Principal","Secundaria")</f>
        <v>Principal</v>
      </c>
      <c r="T4644" s="42">
        <f>IFERROR(1/COUNTIF(Tabla2[CONTRATISTA PRNCIPAL],Tabla2[[#This Row],[CONTRATISTA PRNCIPAL]]),0)</f>
        <v>0</v>
      </c>
      <c r="U4644" s="43" t="str">
        <f>IF(((TODAY()-Tabla2[[#This Row],[FECHA NACIMIENTO]])/365)&lt;18,"Corregir", IF(((TODAY()-Tabla2[[#This Row],[FECHA NACIMIENTO]])/365)&gt;80, "Corregir",ROUNDDOWN(((TODAY()-Tabla2[[#This Row],[FECHA NACIMIENTO]])/365),0)))</f>
        <v>Corregir</v>
      </c>
      <c r="V46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4" s="44" t="str">
        <f>+IF(Tabla2[[#This Row],[Edad]]="Corregir","Corregir","Ok")</f>
        <v>Corregir</v>
      </c>
      <c r="X4644" s="42" t="str">
        <f>+IFERROR(VLOOKUP(Tabla2[[#This Row],[DISTRITO SEGÚN DNI]],Hoja1!$A$2:$B$32,2,FALSE),"No")</f>
        <v>No</v>
      </c>
      <c r="Y4644" s="42" t="str">
        <f>IF(OR(LOWER(Tabla2[[#This Row],[GENERO]])="masculino", LOWER(Tabla2[[#This Row],[GENERO]])="femenino"),"OK","Corregir")</f>
        <v>Corregir</v>
      </c>
      <c r="Z4644" s="42" t="str">
        <f>+IF(Tabla2[[#This Row],[Nro. DNI / CE]]="","Corregir",IF(LEN(Tabla2[[#This Row],[Nro. DNI / CE]])&gt;=8,"OK","Corregir"))</f>
        <v>Corregir</v>
      </c>
      <c r="AA4644" s="42">
        <f>COUNTIF(Tabla2[APELLIDOS Y NOMBRES],Tabla2[[#This Row],[APELLIDOS Y NOMBRES]])</f>
        <v>0</v>
      </c>
      <c r="AB4644" s="42">
        <f>IF(Tabla2[[#This Row],[Trabajador]]&gt;1,1/Tabla2[[#This Row],[Trabajador]],Tabla2[[#This Row],[Trabajador]])</f>
        <v>0</v>
      </c>
      <c r="AC4644" t="str">
        <f>+IFERROR(IF(Tabla2[[#This Row],[FECHA CESE/BAJA]]="","No Aplica",IF(AND(MONTH(Tabla2[[#This Row],[FECHA CESE/BAJA]])=MONTH(TODAY()-30),YEAR(Tabla2[[#This Row],[FECHA CESE/BAJA]])=YEAR(TODAY())),MONTH(TODAY()-30)&amp;"-"&amp;YEAR(TODAY()),"Borrar")),"No aplica")</f>
        <v>No Aplica</v>
      </c>
      <c r="AD4644" t="str">
        <f>+IFERROR(IF(Tabla2[[#This Row],[FECHA INICIO DE LABORES EN OBRA]]="","No Aplica",IF(AND(MONTH(Tabla2[[#This Row],[FECHA INICIO DE LABORES EN OBRA]])=MONTH(TODAY()-30),YEAR(Tabla2[[#This Row],[FECHA INICIO DE LABORES EN OBRA]])=YEAR(TODAY())),MONTH(TODAY()-30)&amp;"-"&amp;YEAR(TODAY()),"No Aplica")),"No Aplica")</f>
        <v>No Aplica</v>
      </c>
    </row>
    <row r="4645" spans="1:30" x14ac:dyDescent="0.25">
      <c r="A4645" s="13"/>
      <c r="B4645" s="15"/>
      <c r="C4645" s="15"/>
      <c r="D4645" s="15"/>
      <c r="E4645" s="15"/>
      <c r="F4645" s="39"/>
      <c r="G4645" s="15"/>
      <c r="H4645" s="15"/>
      <c r="I4645" s="15"/>
      <c r="J4645" s="15"/>
      <c r="K4645" s="15"/>
      <c r="L4645" s="40"/>
      <c r="M4645" s="39"/>
      <c r="N4645" s="41"/>
      <c r="O4645" s="39"/>
      <c r="P4645" s="40"/>
      <c r="Q4645" s="40"/>
      <c r="R4645" s="40" t="str">
        <f>IFERROR(VLOOKUP(Tabla2[[#This Row],[CONTRATISTA PRNCIPAL]],Hoja1!$L$5:$M$9,2,FALSE),"CJV")</f>
        <v>CJV</v>
      </c>
      <c r="S4645" s="40" t="str">
        <f>IF(Tabla2[[#This Row],[EMPRESA]]=Tabla2[[#This Row],[CONTRATISTA PRNCIPAL]],"Principal","Secundaria")</f>
        <v>Principal</v>
      </c>
      <c r="T4645" s="42">
        <f>IFERROR(1/COUNTIF(Tabla2[CONTRATISTA PRNCIPAL],Tabla2[[#This Row],[CONTRATISTA PRNCIPAL]]),0)</f>
        <v>0</v>
      </c>
      <c r="U4645" s="43" t="str">
        <f>IF(((TODAY()-Tabla2[[#This Row],[FECHA NACIMIENTO]])/365)&lt;18,"Corregir", IF(((TODAY()-Tabla2[[#This Row],[FECHA NACIMIENTO]])/365)&gt;80, "Corregir",ROUNDDOWN(((TODAY()-Tabla2[[#This Row],[FECHA NACIMIENTO]])/365),0)))</f>
        <v>Corregir</v>
      </c>
      <c r="V46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5" s="44" t="str">
        <f>+IF(Tabla2[[#This Row],[Edad]]="Corregir","Corregir","Ok")</f>
        <v>Corregir</v>
      </c>
      <c r="X4645" s="42" t="str">
        <f>+IFERROR(VLOOKUP(Tabla2[[#This Row],[DISTRITO SEGÚN DNI]],Hoja1!$A$2:$B$32,2,FALSE),"No")</f>
        <v>No</v>
      </c>
      <c r="Y4645" s="42" t="str">
        <f>IF(OR(LOWER(Tabla2[[#This Row],[GENERO]])="masculino", LOWER(Tabla2[[#This Row],[GENERO]])="femenino"),"OK","Corregir")</f>
        <v>Corregir</v>
      </c>
      <c r="Z4645" s="42" t="str">
        <f>+IF(Tabla2[[#This Row],[Nro. DNI / CE]]="","Corregir",IF(LEN(Tabla2[[#This Row],[Nro. DNI / CE]])&gt;=8,"OK","Corregir"))</f>
        <v>Corregir</v>
      </c>
      <c r="AA4645" s="42">
        <f>COUNTIF(Tabla2[APELLIDOS Y NOMBRES],Tabla2[[#This Row],[APELLIDOS Y NOMBRES]])</f>
        <v>0</v>
      </c>
      <c r="AB4645" s="42">
        <f>IF(Tabla2[[#This Row],[Trabajador]]&gt;1,1/Tabla2[[#This Row],[Trabajador]],Tabla2[[#This Row],[Trabajador]])</f>
        <v>0</v>
      </c>
      <c r="AC4645" t="str">
        <f>+IFERROR(IF(Tabla2[[#This Row],[FECHA CESE/BAJA]]="","No Aplica",IF(AND(MONTH(Tabla2[[#This Row],[FECHA CESE/BAJA]])=MONTH(TODAY()-30),YEAR(Tabla2[[#This Row],[FECHA CESE/BAJA]])=YEAR(TODAY())),MONTH(TODAY()-30)&amp;"-"&amp;YEAR(TODAY()),"Borrar")),"No aplica")</f>
        <v>No Aplica</v>
      </c>
      <c r="AD4645" t="str">
        <f>+IFERROR(IF(Tabla2[[#This Row],[FECHA INICIO DE LABORES EN OBRA]]="","No Aplica",IF(AND(MONTH(Tabla2[[#This Row],[FECHA INICIO DE LABORES EN OBRA]])=MONTH(TODAY()-30),YEAR(Tabla2[[#This Row],[FECHA INICIO DE LABORES EN OBRA]])=YEAR(TODAY())),MONTH(TODAY()-30)&amp;"-"&amp;YEAR(TODAY()),"No Aplica")),"No Aplica")</f>
        <v>No Aplica</v>
      </c>
    </row>
    <row r="4646" spans="1:30" x14ac:dyDescent="0.25">
      <c r="A4646" s="13"/>
      <c r="B4646" s="15"/>
      <c r="C4646" s="15"/>
      <c r="D4646" s="15"/>
      <c r="E4646" s="15"/>
      <c r="F4646" s="39"/>
      <c r="G4646" s="15"/>
      <c r="H4646" s="15"/>
      <c r="I4646" s="15"/>
      <c r="J4646" s="15"/>
      <c r="K4646" s="15"/>
      <c r="L4646" s="40"/>
      <c r="M4646" s="39"/>
      <c r="N4646" s="41"/>
      <c r="O4646" s="39"/>
      <c r="P4646" s="40"/>
      <c r="Q4646" s="40"/>
      <c r="R4646" s="40" t="str">
        <f>IFERROR(VLOOKUP(Tabla2[[#This Row],[CONTRATISTA PRNCIPAL]],Hoja1!$L$5:$M$9,2,FALSE),"CJV")</f>
        <v>CJV</v>
      </c>
      <c r="S4646" s="40" t="str">
        <f>IF(Tabla2[[#This Row],[EMPRESA]]=Tabla2[[#This Row],[CONTRATISTA PRNCIPAL]],"Principal","Secundaria")</f>
        <v>Principal</v>
      </c>
      <c r="T4646" s="42">
        <f>IFERROR(1/COUNTIF(Tabla2[CONTRATISTA PRNCIPAL],Tabla2[[#This Row],[CONTRATISTA PRNCIPAL]]),0)</f>
        <v>0</v>
      </c>
      <c r="U4646" s="43" t="str">
        <f>IF(((TODAY()-Tabla2[[#This Row],[FECHA NACIMIENTO]])/365)&lt;18,"Corregir", IF(((TODAY()-Tabla2[[#This Row],[FECHA NACIMIENTO]])/365)&gt;80, "Corregir",ROUNDDOWN(((TODAY()-Tabla2[[#This Row],[FECHA NACIMIENTO]])/365),0)))</f>
        <v>Corregir</v>
      </c>
      <c r="V46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6" s="44" t="str">
        <f>+IF(Tabla2[[#This Row],[Edad]]="Corregir","Corregir","Ok")</f>
        <v>Corregir</v>
      </c>
      <c r="X4646" s="42" t="str">
        <f>+IFERROR(VLOOKUP(Tabla2[[#This Row],[DISTRITO SEGÚN DNI]],Hoja1!$A$2:$B$32,2,FALSE),"No")</f>
        <v>No</v>
      </c>
      <c r="Y4646" s="42" t="str">
        <f>IF(OR(LOWER(Tabla2[[#This Row],[GENERO]])="masculino", LOWER(Tabla2[[#This Row],[GENERO]])="femenino"),"OK","Corregir")</f>
        <v>Corregir</v>
      </c>
      <c r="Z4646" s="42" t="str">
        <f>+IF(Tabla2[[#This Row],[Nro. DNI / CE]]="","Corregir",IF(LEN(Tabla2[[#This Row],[Nro. DNI / CE]])&gt;=8,"OK","Corregir"))</f>
        <v>Corregir</v>
      </c>
      <c r="AA4646" s="42">
        <f>COUNTIF(Tabla2[APELLIDOS Y NOMBRES],Tabla2[[#This Row],[APELLIDOS Y NOMBRES]])</f>
        <v>0</v>
      </c>
      <c r="AB4646" s="42">
        <f>IF(Tabla2[[#This Row],[Trabajador]]&gt;1,1/Tabla2[[#This Row],[Trabajador]],Tabla2[[#This Row],[Trabajador]])</f>
        <v>0</v>
      </c>
      <c r="AC4646" t="str">
        <f>+IFERROR(IF(Tabla2[[#This Row],[FECHA CESE/BAJA]]="","No Aplica",IF(AND(MONTH(Tabla2[[#This Row],[FECHA CESE/BAJA]])=MONTH(TODAY()-30),YEAR(Tabla2[[#This Row],[FECHA CESE/BAJA]])=YEAR(TODAY())),MONTH(TODAY()-30)&amp;"-"&amp;YEAR(TODAY()),"Borrar")),"No aplica")</f>
        <v>No Aplica</v>
      </c>
      <c r="AD4646" t="str">
        <f>+IFERROR(IF(Tabla2[[#This Row],[FECHA INICIO DE LABORES EN OBRA]]="","No Aplica",IF(AND(MONTH(Tabla2[[#This Row],[FECHA INICIO DE LABORES EN OBRA]])=MONTH(TODAY()-30),YEAR(Tabla2[[#This Row],[FECHA INICIO DE LABORES EN OBRA]])=YEAR(TODAY())),MONTH(TODAY()-30)&amp;"-"&amp;YEAR(TODAY()),"No Aplica")),"No Aplica")</f>
        <v>No Aplica</v>
      </c>
    </row>
    <row r="4647" spans="1:30" x14ac:dyDescent="0.25">
      <c r="A4647" s="13"/>
      <c r="B4647" s="15"/>
      <c r="C4647" s="15"/>
      <c r="D4647" s="15"/>
      <c r="E4647" s="15"/>
      <c r="F4647" s="39"/>
      <c r="G4647" s="15"/>
      <c r="H4647" s="15"/>
      <c r="I4647" s="15"/>
      <c r="J4647" s="15"/>
      <c r="K4647" s="15"/>
      <c r="L4647" s="40"/>
      <c r="M4647" s="39"/>
      <c r="N4647" s="41"/>
      <c r="O4647" s="39"/>
      <c r="P4647" s="40"/>
      <c r="Q4647" s="40"/>
      <c r="R4647" s="40" t="str">
        <f>IFERROR(VLOOKUP(Tabla2[[#This Row],[CONTRATISTA PRNCIPAL]],Hoja1!$L$5:$M$9,2,FALSE),"CJV")</f>
        <v>CJV</v>
      </c>
      <c r="S4647" s="40" t="str">
        <f>IF(Tabla2[[#This Row],[EMPRESA]]=Tabla2[[#This Row],[CONTRATISTA PRNCIPAL]],"Principal","Secundaria")</f>
        <v>Principal</v>
      </c>
      <c r="T4647" s="42">
        <f>IFERROR(1/COUNTIF(Tabla2[CONTRATISTA PRNCIPAL],Tabla2[[#This Row],[CONTRATISTA PRNCIPAL]]),0)</f>
        <v>0</v>
      </c>
      <c r="U4647" s="43" t="str">
        <f>IF(((TODAY()-Tabla2[[#This Row],[FECHA NACIMIENTO]])/365)&lt;18,"Corregir", IF(((TODAY()-Tabla2[[#This Row],[FECHA NACIMIENTO]])/365)&gt;80, "Corregir",ROUNDDOWN(((TODAY()-Tabla2[[#This Row],[FECHA NACIMIENTO]])/365),0)))</f>
        <v>Corregir</v>
      </c>
      <c r="V46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7" s="44" t="str">
        <f>+IF(Tabla2[[#This Row],[Edad]]="Corregir","Corregir","Ok")</f>
        <v>Corregir</v>
      </c>
      <c r="X4647" s="42" t="str">
        <f>+IFERROR(VLOOKUP(Tabla2[[#This Row],[DISTRITO SEGÚN DNI]],Hoja1!$A$2:$B$32,2,FALSE),"No")</f>
        <v>No</v>
      </c>
      <c r="Y4647" s="42" t="str">
        <f>IF(OR(LOWER(Tabla2[[#This Row],[GENERO]])="masculino", LOWER(Tabla2[[#This Row],[GENERO]])="femenino"),"OK","Corregir")</f>
        <v>Corregir</v>
      </c>
      <c r="Z4647" s="42" t="str">
        <f>+IF(Tabla2[[#This Row],[Nro. DNI / CE]]="","Corregir",IF(LEN(Tabla2[[#This Row],[Nro. DNI / CE]])&gt;=8,"OK","Corregir"))</f>
        <v>Corregir</v>
      </c>
      <c r="AA4647" s="42">
        <f>COUNTIF(Tabla2[APELLIDOS Y NOMBRES],Tabla2[[#This Row],[APELLIDOS Y NOMBRES]])</f>
        <v>0</v>
      </c>
      <c r="AB4647" s="42">
        <f>IF(Tabla2[[#This Row],[Trabajador]]&gt;1,1/Tabla2[[#This Row],[Trabajador]],Tabla2[[#This Row],[Trabajador]])</f>
        <v>0</v>
      </c>
      <c r="AC4647" t="str">
        <f>+IFERROR(IF(Tabla2[[#This Row],[FECHA CESE/BAJA]]="","No Aplica",IF(AND(MONTH(Tabla2[[#This Row],[FECHA CESE/BAJA]])=MONTH(TODAY()-30),YEAR(Tabla2[[#This Row],[FECHA CESE/BAJA]])=YEAR(TODAY())),MONTH(TODAY()-30)&amp;"-"&amp;YEAR(TODAY()),"Borrar")),"No aplica")</f>
        <v>No Aplica</v>
      </c>
      <c r="AD4647" t="str">
        <f>+IFERROR(IF(Tabla2[[#This Row],[FECHA INICIO DE LABORES EN OBRA]]="","No Aplica",IF(AND(MONTH(Tabla2[[#This Row],[FECHA INICIO DE LABORES EN OBRA]])=MONTH(TODAY()-30),YEAR(Tabla2[[#This Row],[FECHA INICIO DE LABORES EN OBRA]])=YEAR(TODAY())),MONTH(TODAY()-30)&amp;"-"&amp;YEAR(TODAY()),"No Aplica")),"No Aplica")</f>
        <v>No Aplica</v>
      </c>
    </row>
    <row r="4648" spans="1:30" x14ac:dyDescent="0.25">
      <c r="A4648" s="13"/>
      <c r="B4648" s="15"/>
      <c r="C4648" s="15"/>
      <c r="D4648" s="15"/>
      <c r="E4648" s="15"/>
      <c r="F4648" s="39"/>
      <c r="G4648" s="15"/>
      <c r="H4648" s="15"/>
      <c r="I4648" s="15"/>
      <c r="J4648" s="15"/>
      <c r="K4648" s="15"/>
      <c r="L4648" s="40"/>
      <c r="M4648" s="39"/>
      <c r="N4648" s="41"/>
      <c r="O4648" s="39"/>
      <c r="P4648" s="40"/>
      <c r="Q4648" s="40"/>
      <c r="R4648" s="40" t="str">
        <f>IFERROR(VLOOKUP(Tabla2[[#This Row],[CONTRATISTA PRNCIPAL]],Hoja1!$L$5:$M$9,2,FALSE),"CJV")</f>
        <v>CJV</v>
      </c>
      <c r="S4648" s="40" t="str">
        <f>IF(Tabla2[[#This Row],[EMPRESA]]=Tabla2[[#This Row],[CONTRATISTA PRNCIPAL]],"Principal","Secundaria")</f>
        <v>Principal</v>
      </c>
      <c r="T4648" s="42">
        <f>IFERROR(1/COUNTIF(Tabla2[CONTRATISTA PRNCIPAL],Tabla2[[#This Row],[CONTRATISTA PRNCIPAL]]),0)</f>
        <v>0</v>
      </c>
      <c r="U4648" s="43" t="str">
        <f>IF(((TODAY()-Tabla2[[#This Row],[FECHA NACIMIENTO]])/365)&lt;18,"Corregir", IF(((TODAY()-Tabla2[[#This Row],[FECHA NACIMIENTO]])/365)&gt;80, "Corregir",ROUNDDOWN(((TODAY()-Tabla2[[#This Row],[FECHA NACIMIENTO]])/365),0)))</f>
        <v>Corregir</v>
      </c>
      <c r="V46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8" s="44" t="str">
        <f>+IF(Tabla2[[#This Row],[Edad]]="Corregir","Corregir","Ok")</f>
        <v>Corregir</v>
      </c>
      <c r="X4648" s="42" t="str">
        <f>+IFERROR(VLOOKUP(Tabla2[[#This Row],[DISTRITO SEGÚN DNI]],Hoja1!$A$2:$B$32,2,FALSE),"No")</f>
        <v>No</v>
      </c>
      <c r="Y4648" s="42" t="str">
        <f>IF(OR(LOWER(Tabla2[[#This Row],[GENERO]])="masculino", LOWER(Tabla2[[#This Row],[GENERO]])="femenino"),"OK","Corregir")</f>
        <v>Corregir</v>
      </c>
      <c r="Z4648" s="42" t="str">
        <f>+IF(Tabla2[[#This Row],[Nro. DNI / CE]]="","Corregir",IF(LEN(Tabla2[[#This Row],[Nro. DNI / CE]])&gt;=8,"OK","Corregir"))</f>
        <v>Corregir</v>
      </c>
      <c r="AA4648" s="42">
        <f>COUNTIF(Tabla2[APELLIDOS Y NOMBRES],Tabla2[[#This Row],[APELLIDOS Y NOMBRES]])</f>
        <v>0</v>
      </c>
      <c r="AB4648" s="42">
        <f>IF(Tabla2[[#This Row],[Trabajador]]&gt;1,1/Tabla2[[#This Row],[Trabajador]],Tabla2[[#This Row],[Trabajador]])</f>
        <v>0</v>
      </c>
      <c r="AC4648" t="str">
        <f>+IFERROR(IF(Tabla2[[#This Row],[FECHA CESE/BAJA]]="","No Aplica",IF(AND(MONTH(Tabla2[[#This Row],[FECHA CESE/BAJA]])=MONTH(TODAY()-30),YEAR(Tabla2[[#This Row],[FECHA CESE/BAJA]])=YEAR(TODAY())),MONTH(TODAY()-30)&amp;"-"&amp;YEAR(TODAY()),"Borrar")),"No aplica")</f>
        <v>No Aplica</v>
      </c>
      <c r="AD4648" t="str">
        <f>+IFERROR(IF(Tabla2[[#This Row],[FECHA INICIO DE LABORES EN OBRA]]="","No Aplica",IF(AND(MONTH(Tabla2[[#This Row],[FECHA INICIO DE LABORES EN OBRA]])=MONTH(TODAY()-30),YEAR(Tabla2[[#This Row],[FECHA INICIO DE LABORES EN OBRA]])=YEAR(TODAY())),MONTH(TODAY()-30)&amp;"-"&amp;YEAR(TODAY()),"No Aplica")),"No Aplica")</f>
        <v>No Aplica</v>
      </c>
    </row>
    <row r="4649" spans="1:30" x14ac:dyDescent="0.25">
      <c r="A4649" s="13"/>
      <c r="B4649" s="15"/>
      <c r="C4649" s="15"/>
      <c r="D4649" s="15"/>
      <c r="E4649" s="15"/>
      <c r="F4649" s="39"/>
      <c r="G4649" s="15"/>
      <c r="H4649" s="15"/>
      <c r="I4649" s="15"/>
      <c r="J4649" s="15"/>
      <c r="K4649" s="15"/>
      <c r="L4649" s="40"/>
      <c r="M4649" s="39"/>
      <c r="N4649" s="41"/>
      <c r="O4649" s="39"/>
      <c r="P4649" s="40"/>
      <c r="Q4649" s="40"/>
      <c r="R4649" s="40" t="str">
        <f>IFERROR(VLOOKUP(Tabla2[[#This Row],[CONTRATISTA PRNCIPAL]],Hoja1!$L$5:$M$9,2,FALSE),"CJV")</f>
        <v>CJV</v>
      </c>
      <c r="S4649" s="40" t="str">
        <f>IF(Tabla2[[#This Row],[EMPRESA]]=Tabla2[[#This Row],[CONTRATISTA PRNCIPAL]],"Principal","Secundaria")</f>
        <v>Principal</v>
      </c>
      <c r="T4649" s="42">
        <f>IFERROR(1/COUNTIF(Tabla2[CONTRATISTA PRNCIPAL],Tabla2[[#This Row],[CONTRATISTA PRNCIPAL]]),0)</f>
        <v>0</v>
      </c>
      <c r="U4649" s="43" t="str">
        <f>IF(((TODAY()-Tabla2[[#This Row],[FECHA NACIMIENTO]])/365)&lt;18,"Corregir", IF(((TODAY()-Tabla2[[#This Row],[FECHA NACIMIENTO]])/365)&gt;80, "Corregir",ROUNDDOWN(((TODAY()-Tabla2[[#This Row],[FECHA NACIMIENTO]])/365),0)))</f>
        <v>Corregir</v>
      </c>
      <c r="V46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49" s="44" t="str">
        <f>+IF(Tabla2[[#This Row],[Edad]]="Corregir","Corregir","Ok")</f>
        <v>Corregir</v>
      </c>
      <c r="X4649" s="42" t="str">
        <f>+IFERROR(VLOOKUP(Tabla2[[#This Row],[DISTRITO SEGÚN DNI]],Hoja1!$A$2:$B$32,2,FALSE),"No")</f>
        <v>No</v>
      </c>
      <c r="Y4649" s="42" t="str">
        <f>IF(OR(LOWER(Tabla2[[#This Row],[GENERO]])="masculino", LOWER(Tabla2[[#This Row],[GENERO]])="femenino"),"OK","Corregir")</f>
        <v>Corregir</v>
      </c>
      <c r="Z4649" s="42" t="str">
        <f>+IF(Tabla2[[#This Row],[Nro. DNI / CE]]="","Corregir",IF(LEN(Tabla2[[#This Row],[Nro. DNI / CE]])&gt;=8,"OK","Corregir"))</f>
        <v>Corregir</v>
      </c>
      <c r="AA4649" s="42">
        <f>COUNTIF(Tabla2[APELLIDOS Y NOMBRES],Tabla2[[#This Row],[APELLIDOS Y NOMBRES]])</f>
        <v>0</v>
      </c>
      <c r="AB4649" s="42">
        <f>IF(Tabla2[[#This Row],[Trabajador]]&gt;1,1/Tabla2[[#This Row],[Trabajador]],Tabla2[[#This Row],[Trabajador]])</f>
        <v>0</v>
      </c>
      <c r="AC4649" t="str">
        <f>+IFERROR(IF(Tabla2[[#This Row],[FECHA CESE/BAJA]]="","No Aplica",IF(AND(MONTH(Tabla2[[#This Row],[FECHA CESE/BAJA]])=MONTH(TODAY()-30),YEAR(Tabla2[[#This Row],[FECHA CESE/BAJA]])=YEAR(TODAY())),MONTH(TODAY()-30)&amp;"-"&amp;YEAR(TODAY()),"Borrar")),"No aplica")</f>
        <v>No Aplica</v>
      </c>
      <c r="AD4649" t="str">
        <f>+IFERROR(IF(Tabla2[[#This Row],[FECHA INICIO DE LABORES EN OBRA]]="","No Aplica",IF(AND(MONTH(Tabla2[[#This Row],[FECHA INICIO DE LABORES EN OBRA]])=MONTH(TODAY()-30),YEAR(Tabla2[[#This Row],[FECHA INICIO DE LABORES EN OBRA]])=YEAR(TODAY())),MONTH(TODAY()-30)&amp;"-"&amp;YEAR(TODAY()),"No Aplica")),"No Aplica")</f>
        <v>No Aplica</v>
      </c>
    </row>
    <row r="4650" spans="1:30" x14ac:dyDescent="0.25">
      <c r="A4650" s="13"/>
      <c r="B4650" s="15"/>
      <c r="C4650" s="15"/>
      <c r="D4650" s="15"/>
      <c r="E4650" s="15"/>
      <c r="F4650" s="39"/>
      <c r="G4650" s="15"/>
      <c r="H4650" s="15"/>
      <c r="I4650" s="15"/>
      <c r="J4650" s="15"/>
      <c r="K4650" s="15"/>
      <c r="L4650" s="40"/>
      <c r="M4650" s="39"/>
      <c r="N4650" s="41"/>
      <c r="O4650" s="39"/>
      <c r="P4650" s="40"/>
      <c r="Q4650" s="40"/>
      <c r="R4650" s="40" t="str">
        <f>IFERROR(VLOOKUP(Tabla2[[#This Row],[CONTRATISTA PRNCIPAL]],Hoja1!$L$5:$M$9,2,FALSE),"CJV")</f>
        <v>CJV</v>
      </c>
      <c r="S4650" s="40" t="str">
        <f>IF(Tabla2[[#This Row],[EMPRESA]]=Tabla2[[#This Row],[CONTRATISTA PRNCIPAL]],"Principal","Secundaria")</f>
        <v>Principal</v>
      </c>
      <c r="T4650" s="42">
        <f>IFERROR(1/COUNTIF(Tabla2[CONTRATISTA PRNCIPAL],Tabla2[[#This Row],[CONTRATISTA PRNCIPAL]]),0)</f>
        <v>0</v>
      </c>
      <c r="U4650" s="43" t="str">
        <f>IF(((TODAY()-Tabla2[[#This Row],[FECHA NACIMIENTO]])/365)&lt;18,"Corregir", IF(((TODAY()-Tabla2[[#This Row],[FECHA NACIMIENTO]])/365)&gt;80, "Corregir",ROUNDDOWN(((TODAY()-Tabla2[[#This Row],[FECHA NACIMIENTO]])/365),0)))</f>
        <v>Corregir</v>
      </c>
      <c r="V46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0" s="44" t="str">
        <f>+IF(Tabla2[[#This Row],[Edad]]="Corregir","Corregir","Ok")</f>
        <v>Corregir</v>
      </c>
      <c r="X4650" s="42" t="str">
        <f>+IFERROR(VLOOKUP(Tabla2[[#This Row],[DISTRITO SEGÚN DNI]],Hoja1!$A$2:$B$32,2,FALSE),"No")</f>
        <v>No</v>
      </c>
      <c r="Y4650" s="42" t="str">
        <f>IF(OR(LOWER(Tabla2[[#This Row],[GENERO]])="masculino", LOWER(Tabla2[[#This Row],[GENERO]])="femenino"),"OK","Corregir")</f>
        <v>Corregir</v>
      </c>
      <c r="Z4650" s="42" t="str">
        <f>+IF(Tabla2[[#This Row],[Nro. DNI / CE]]="","Corregir",IF(LEN(Tabla2[[#This Row],[Nro. DNI / CE]])&gt;=8,"OK","Corregir"))</f>
        <v>Corregir</v>
      </c>
      <c r="AA4650" s="42">
        <f>COUNTIF(Tabla2[APELLIDOS Y NOMBRES],Tabla2[[#This Row],[APELLIDOS Y NOMBRES]])</f>
        <v>0</v>
      </c>
      <c r="AB4650" s="42">
        <f>IF(Tabla2[[#This Row],[Trabajador]]&gt;1,1/Tabla2[[#This Row],[Trabajador]],Tabla2[[#This Row],[Trabajador]])</f>
        <v>0</v>
      </c>
      <c r="AC4650" t="str">
        <f>+IFERROR(IF(Tabla2[[#This Row],[FECHA CESE/BAJA]]="","No Aplica",IF(AND(MONTH(Tabla2[[#This Row],[FECHA CESE/BAJA]])=MONTH(TODAY()-30),YEAR(Tabla2[[#This Row],[FECHA CESE/BAJA]])=YEAR(TODAY())),MONTH(TODAY()-30)&amp;"-"&amp;YEAR(TODAY()),"Borrar")),"No aplica")</f>
        <v>No Aplica</v>
      </c>
      <c r="AD4650" t="str">
        <f>+IFERROR(IF(Tabla2[[#This Row],[FECHA INICIO DE LABORES EN OBRA]]="","No Aplica",IF(AND(MONTH(Tabla2[[#This Row],[FECHA INICIO DE LABORES EN OBRA]])=MONTH(TODAY()-30),YEAR(Tabla2[[#This Row],[FECHA INICIO DE LABORES EN OBRA]])=YEAR(TODAY())),MONTH(TODAY()-30)&amp;"-"&amp;YEAR(TODAY()),"No Aplica")),"No Aplica")</f>
        <v>No Aplica</v>
      </c>
    </row>
    <row r="4651" spans="1:30" x14ac:dyDescent="0.25">
      <c r="A4651" s="13"/>
      <c r="B4651" s="15"/>
      <c r="C4651" s="15"/>
      <c r="D4651" s="15"/>
      <c r="E4651" s="15"/>
      <c r="F4651" s="39"/>
      <c r="G4651" s="15"/>
      <c r="H4651" s="15"/>
      <c r="I4651" s="15"/>
      <c r="J4651" s="15"/>
      <c r="K4651" s="15"/>
      <c r="L4651" s="40"/>
      <c r="M4651" s="39"/>
      <c r="N4651" s="41"/>
      <c r="O4651" s="39"/>
      <c r="P4651" s="40"/>
      <c r="Q4651" s="40"/>
      <c r="R4651" s="40" t="str">
        <f>IFERROR(VLOOKUP(Tabla2[[#This Row],[CONTRATISTA PRNCIPAL]],Hoja1!$L$5:$M$9,2,FALSE),"CJV")</f>
        <v>CJV</v>
      </c>
      <c r="S4651" s="40" t="str">
        <f>IF(Tabla2[[#This Row],[EMPRESA]]=Tabla2[[#This Row],[CONTRATISTA PRNCIPAL]],"Principal","Secundaria")</f>
        <v>Principal</v>
      </c>
      <c r="T4651" s="42">
        <f>IFERROR(1/COUNTIF(Tabla2[CONTRATISTA PRNCIPAL],Tabla2[[#This Row],[CONTRATISTA PRNCIPAL]]),0)</f>
        <v>0</v>
      </c>
      <c r="U4651" s="43" t="str">
        <f>IF(((TODAY()-Tabla2[[#This Row],[FECHA NACIMIENTO]])/365)&lt;18,"Corregir", IF(((TODAY()-Tabla2[[#This Row],[FECHA NACIMIENTO]])/365)&gt;80, "Corregir",ROUNDDOWN(((TODAY()-Tabla2[[#This Row],[FECHA NACIMIENTO]])/365),0)))</f>
        <v>Corregir</v>
      </c>
      <c r="V46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1" s="44" t="str">
        <f>+IF(Tabla2[[#This Row],[Edad]]="Corregir","Corregir","Ok")</f>
        <v>Corregir</v>
      </c>
      <c r="X4651" s="42" t="str">
        <f>+IFERROR(VLOOKUP(Tabla2[[#This Row],[DISTRITO SEGÚN DNI]],Hoja1!$A$2:$B$32,2,FALSE),"No")</f>
        <v>No</v>
      </c>
      <c r="Y4651" s="42" t="str">
        <f>IF(OR(LOWER(Tabla2[[#This Row],[GENERO]])="masculino", LOWER(Tabla2[[#This Row],[GENERO]])="femenino"),"OK","Corregir")</f>
        <v>Corregir</v>
      </c>
      <c r="Z4651" s="42" t="str">
        <f>+IF(Tabla2[[#This Row],[Nro. DNI / CE]]="","Corregir",IF(LEN(Tabla2[[#This Row],[Nro. DNI / CE]])&gt;=8,"OK","Corregir"))</f>
        <v>Corregir</v>
      </c>
      <c r="AA4651" s="42">
        <f>COUNTIF(Tabla2[APELLIDOS Y NOMBRES],Tabla2[[#This Row],[APELLIDOS Y NOMBRES]])</f>
        <v>0</v>
      </c>
      <c r="AB4651" s="42">
        <f>IF(Tabla2[[#This Row],[Trabajador]]&gt;1,1/Tabla2[[#This Row],[Trabajador]],Tabla2[[#This Row],[Trabajador]])</f>
        <v>0</v>
      </c>
      <c r="AC4651" t="str">
        <f>+IFERROR(IF(Tabla2[[#This Row],[FECHA CESE/BAJA]]="","No Aplica",IF(AND(MONTH(Tabla2[[#This Row],[FECHA CESE/BAJA]])=MONTH(TODAY()-30),YEAR(Tabla2[[#This Row],[FECHA CESE/BAJA]])=YEAR(TODAY())),MONTH(TODAY()-30)&amp;"-"&amp;YEAR(TODAY()),"Borrar")),"No aplica")</f>
        <v>No Aplica</v>
      </c>
      <c r="AD4651" t="str">
        <f>+IFERROR(IF(Tabla2[[#This Row],[FECHA INICIO DE LABORES EN OBRA]]="","No Aplica",IF(AND(MONTH(Tabla2[[#This Row],[FECHA INICIO DE LABORES EN OBRA]])=MONTH(TODAY()-30),YEAR(Tabla2[[#This Row],[FECHA INICIO DE LABORES EN OBRA]])=YEAR(TODAY())),MONTH(TODAY()-30)&amp;"-"&amp;YEAR(TODAY()),"No Aplica")),"No Aplica")</f>
        <v>No Aplica</v>
      </c>
    </row>
    <row r="4652" spans="1:30" x14ac:dyDescent="0.25">
      <c r="A4652" s="13"/>
      <c r="B4652" s="15"/>
      <c r="C4652" s="15"/>
      <c r="D4652" s="15"/>
      <c r="E4652" s="15"/>
      <c r="F4652" s="39"/>
      <c r="G4652" s="15"/>
      <c r="H4652" s="15"/>
      <c r="I4652" s="15"/>
      <c r="J4652" s="15"/>
      <c r="K4652" s="15"/>
      <c r="L4652" s="40"/>
      <c r="M4652" s="39"/>
      <c r="N4652" s="41"/>
      <c r="O4652" s="39"/>
      <c r="P4652" s="40"/>
      <c r="Q4652" s="40"/>
      <c r="R4652" s="40" t="str">
        <f>IFERROR(VLOOKUP(Tabla2[[#This Row],[CONTRATISTA PRNCIPAL]],Hoja1!$L$5:$M$9,2,FALSE),"CJV")</f>
        <v>CJV</v>
      </c>
      <c r="S4652" s="40" t="str">
        <f>IF(Tabla2[[#This Row],[EMPRESA]]=Tabla2[[#This Row],[CONTRATISTA PRNCIPAL]],"Principal","Secundaria")</f>
        <v>Principal</v>
      </c>
      <c r="T4652" s="42">
        <f>IFERROR(1/COUNTIF(Tabla2[CONTRATISTA PRNCIPAL],Tabla2[[#This Row],[CONTRATISTA PRNCIPAL]]),0)</f>
        <v>0</v>
      </c>
      <c r="U4652" s="43" t="str">
        <f>IF(((TODAY()-Tabla2[[#This Row],[FECHA NACIMIENTO]])/365)&lt;18,"Corregir", IF(((TODAY()-Tabla2[[#This Row],[FECHA NACIMIENTO]])/365)&gt;80, "Corregir",ROUNDDOWN(((TODAY()-Tabla2[[#This Row],[FECHA NACIMIENTO]])/365),0)))</f>
        <v>Corregir</v>
      </c>
      <c r="V46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2" s="44" t="str">
        <f>+IF(Tabla2[[#This Row],[Edad]]="Corregir","Corregir","Ok")</f>
        <v>Corregir</v>
      </c>
      <c r="X4652" s="42" t="str">
        <f>+IFERROR(VLOOKUP(Tabla2[[#This Row],[DISTRITO SEGÚN DNI]],Hoja1!$A$2:$B$32,2,FALSE),"No")</f>
        <v>No</v>
      </c>
      <c r="Y4652" s="42" t="str">
        <f>IF(OR(LOWER(Tabla2[[#This Row],[GENERO]])="masculino", LOWER(Tabla2[[#This Row],[GENERO]])="femenino"),"OK","Corregir")</f>
        <v>Corregir</v>
      </c>
      <c r="Z4652" s="42" t="str">
        <f>+IF(Tabla2[[#This Row],[Nro. DNI / CE]]="","Corregir",IF(LEN(Tabla2[[#This Row],[Nro. DNI / CE]])&gt;=8,"OK","Corregir"))</f>
        <v>Corregir</v>
      </c>
      <c r="AA4652" s="42">
        <f>COUNTIF(Tabla2[APELLIDOS Y NOMBRES],Tabla2[[#This Row],[APELLIDOS Y NOMBRES]])</f>
        <v>0</v>
      </c>
      <c r="AB4652" s="42">
        <f>IF(Tabla2[[#This Row],[Trabajador]]&gt;1,1/Tabla2[[#This Row],[Trabajador]],Tabla2[[#This Row],[Trabajador]])</f>
        <v>0</v>
      </c>
      <c r="AC4652" t="str">
        <f>+IFERROR(IF(Tabla2[[#This Row],[FECHA CESE/BAJA]]="","No Aplica",IF(AND(MONTH(Tabla2[[#This Row],[FECHA CESE/BAJA]])=MONTH(TODAY()-30),YEAR(Tabla2[[#This Row],[FECHA CESE/BAJA]])=YEAR(TODAY())),MONTH(TODAY()-30)&amp;"-"&amp;YEAR(TODAY()),"Borrar")),"No aplica")</f>
        <v>No Aplica</v>
      </c>
      <c r="AD4652" t="str">
        <f>+IFERROR(IF(Tabla2[[#This Row],[FECHA INICIO DE LABORES EN OBRA]]="","No Aplica",IF(AND(MONTH(Tabla2[[#This Row],[FECHA INICIO DE LABORES EN OBRA]])=MONTH(TODAY()-30),YEAR(Tabla2[[#This Row],[FECHA INICIO DE LABORES EN OBRA]])=YEAR(TODAY())),MONTH(TODAY()-30)&amp;"-"&amp;YEAR(TODAY()),"No Aplica")),"No Aplica")</f>
        <v>No Aplica</v>
      </c>
    </row>
    <row r="4653" spans="1:30" x14ac:dyDescent="0.25">
      <c r="A4653" s="13"/>
      <c r="B4653" s="15"/>
      <c r="C4653" s="15"/>
      <c r="D4653" s="15"/>
      <c r="E4653" s="15"/>
      <c r="F4653" s="39"/>
      <c r="G4653" s="15"/>
      <c r="H4653" s="15"/>
      <c r="I4653" s="15"/>
      <c r="J4653" s="15"/>
      <c r="K4653" s="15"/>
      <c r="L4653" s="40"/>
      <c r="M4653" s="39"/>
      <c r="N4653" s="41"/>
      <c r="O4653" s="39"/>
      <c r="P4653" s="40"/>
      <c r="Q4653" s="40"/>
      <c r="R4653" s="40" t="str">
        <f>IFERROR(VLOOKUP(Tabla2[[#This Row],[CONTRATISTA PRNCIPAL]],Hoja1!$L$5:$M$9,2,FALSE),"CJV")</f>
        <v>CJV</v>
      </c>
      <c r="S4653" s="40" t="str">
        <f>IF(Tabla2[[#This Row],[EMPRESA]]=Tabla2[[#This Row],[CONTRATISTA PRNCIPAL]],"Principal","Secundaria")</f>
        <v>Principal</v>
      </c>
      <c r="T4653" s="42">
        <f>IFERROR(1/COUNTIF(Tabla2[CONTRATISTA PRNCIPAL],Tabla2[[#This Row],[CONTRATISTA PRNCIPAL]]),0)</f>
        <v>0</v>
      </c>
      <c r="U4653" s="43" t="str">
        <f>IF(((TODAY()-Tabla2[[#This Row],[FECHA NACIMIENTO]])/365)&lt;18,"Corregir", IF(((TODAY()-Tabla2[[#This Row],[FECHA NACIMIENTO]])/365)&gt;80, "Corregir",ROUNDDOWN(((TODAY()-Tabla2[[#This Row],[FECHA NACIMIENTO]])/365),0)))</f>
        <v>Corregir</v>
      </c>
      <c r="V46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3" s="44" t="str">
        <f>+IF(Tabla2[[#This Row],[Edad]]="Corregir","Corregir","Ok")</f>
        <v>Corregir</v>
      </c>
      <c r="X4653" s="42" t="str">
        <f>+IFERROR(VLOOKUP(Tabla2[[#This Row],[DISTRITO SEGÚN DNI]],Hoja1!$A$2:$B$32,2,FALSE),"No")</f>
        <v>No</v>
      </c>
      <c r="Y4653" s="42" t="str">
        <f>IF(OR(LOWER(Tabla2[[#This Row],[GENERO]])="masculino", LOWER(Tabla2[[#This Row],[GENERO]])="femenino"),"OK","Corregir")</f>
        <v>Corregir</v>
      </c>
      <c r="Z4653" s="42" t="str">
        <f>+IF(Tabla2[[#This Row],[Nro. DNI / CE]]="","Corregir",IF(LEN(Tabla2[[#This Row],[Nro. DNI / CE]])&gt;=8,"OK","Corregir"))</f>
        <v>Corregir</v>
      </c>
      <c r="AA4653" s="42">
        <f>COUNTIF(Tabla2[APELLIDOS Y NOMBRES],Tabla2[[#This Row],[APELLIDOS Y NOMBRES]])</f>
        <v>0</v>
      </c>
      <c r="AB4653" s="42">
        <f>IF(Tabla2[[#This Row],[Trabajador]]&gt;1,1/Tabla2[[#This Row],[Trabajador]],Tabla2[[#This Row],[Trabajador]])</f>
        <v>0</v>
      </c>
      <c r="AC4653" t="str">
        <f>+IFERROR(IF(Tabla2[[#This Row],[FECHA CESE/BAJA]]="","No Aplica",IF(AND(MONTH(Tabla2[[#This Row],[FECHA CESE/BAJA]])=MONTH(TODAY()-30),YEAR(Tabla2[[#This Row],[FECHA CESE/BAJA]])=YEAR(TODAY())),MONTH(TODAY()-30)&amp;"-"&amp;YEAR(TODAY()),"Borrar")),"No aplica")</f>
        <v>No Aplica</v>
      </c>
      <c r="AD4653" t="str">
        <f>+IFERROR(IF(Tabla2[[#This Row],[FECHA INICIO DE LABORES EN OBRA]]="","No Aplica",IF(AND(MONTH(Tabla2[[#This Row],[FECHA INICIO DE LABORES EN OBRA]])=MONTH(TODAY()-30),YEAR(Tabla2[[#This Row],[FECHA INICIO DE LABORES EN OBRA]])=YEAR(TODAY())),MONTH(TODAY()-30)&amp;"-"&amp;YEAR(TODAY()),"No Aplica")),"No Aplica")</f>
        <v>No Aplica</v>
      </c>
    </row>
    <row r="4654" spans="1:30" x14ac:dyDescent="0.25">
      <c r="A4654" s="13"/>
      <c r="B4654" s="15"/>
      <c r="C4654" s="15"/>
      <c r="D4654" s="15"/>
      <c r="E4654" s="15"/>
      <c r="F4654" s="39"/>
      <c r="G4654" s="15"/>
      <c r="H4654" s="15"/>
      <c r="I4654" s="15"/>
      <c r="J4654" s="15"/>
      <c r="K4654" s="15"/>
      <c r="L4654" s="40"/>
      <c r="M4654" s="39"/>
      <c r="N4654" s="41"/>
      <c r="O4654" s="39"/>
      <c r="P4654" s="40"/>
      <c r="Q4654" s="40"/>
      <c r="R4654" s="40" t="str">
        <f>IFERROR(VLOOKUP(Tabla2[[#This Row],[CONTRATISTA PRNCIPAL]],Hoja1!$L$5:$M$9,2,FALSE),"CJV")</f>
        <v>CJV</v>
      </c>
      <c r="S4654" s="40" t="str">
        <f>IF(Tabla2[[#This Row],[EMPRESA]]=Tabla2[[#This Row],[CONTRATISTA PRNCIPAL]],"Principal","Secundaria")</f>
        <v>Principal</v>
      </c>
      <c r="T4654" s="42">
        <f>IFERROR(1/COUNTIF(Tabla2[CONTRATISTA PRNCIPAL],Tabla2[[#This Row],[CONTRATISTA PRNCIPAL]]),0)</f>
        <v>0</v>
      </c>
      <c r="U4654" s="43" t="str">
        <f>IF(((TODAY()-Tabla2[[#This Row],[FECHA NACIMIENTO]])/365)&lt;18,"Corregir", IF(((TODAY()-Tabla2[[#This Row],[FECHA NACIMIENTO]])/365)&gt;80, "Corregir",ROUNDDOWN(((TODAY()-Tabla2[[#This Row],[FECHA NACIMIENTO]])/365),0)))</f>
        <v>Corregir</v>
      </c>
      <c r="V46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4" s="44" t="str">
        <f>+IF(Tabla2[[#This Row],[Edad]]="Corregir","Corregir","Ok")</f>
        <v>Corregir</v>
      </c>
      <c r="X4654" s="42" t="str">
        <f>+IFERROR(VLOOKUP(Tabla2[[#This Row],[DISTRITO SEGÚN DNI]],Hoja1!$A$2:$B$32,2,FALSE),"No")</f>
        <v>No</v>
      </c>
      <c r="Y4654" s="42" t="str">
        <f>IF(OR(LOWER(Tabla2[[#This Row],[GENERO]])="masculino", LOWER(Tabla2[[#This Row],[GENERO]])="femenino"),"OK","Corregir")</f>
        <v>Corregir</v>
      </c>
      <c r="Z4654" s="42" t="str">
        <f>+IF(Tabla2[[#This Row],[Nro. DNI / CE]]="","Corregir",IF(LEN(Tabla2[[#This Row],[Nro. DNI / CE]])&gt;=8,"OK","Corregir"))</f>
        <v>Corregir</v>
      </c>
      <c r="AA4654" s="42">
        <f>COUNTIF(Tabla2[APELLIDOS Y NOMBRES],Tabla2[[#This Row],[APELLIDOS Y NOMBRES]])</f>
        <v>0</v>
      </c>
      <c r="AB4654" s="42">
        <f>IF(Tabla2[[#This Row],[Trabajador]]&gt;1,1/Tabla2[[#This Row],[Trabajador]],Tabla2[[#This Row],[Trabajador]])</f>
        <v>0</v>
      </c>
      <c r="AC4654" t="str">
        <f>+IFERROR(IF(Tabla2[[#This Row],[FECHA CESE/BAJA]]="","No Aplica",IF(AND(MONTH(Tabla2[[#This Row],[FECHA CESE/BAJA]])=MONTH(TODAY()-30),YEAR(Tabla2[[#This Row],[FECHA CESE/BAJA]])=YEAR(TODAY())),MONTH(TODAY()-30)&amp;"-"&amp;YEAR(TODAY()),"Borrar")),"No aplica")</f>
        <v>No Aplica</v>
      </c>
      <c r="AD4654" t="str">
        <f>+IFERROR(IF(Tabla2[[#This Row],[FECHA INICIO DE LABORES EN OBRA]]="","No Aplica",IF(AND(MONTH(Tabla2[[#This Row],[FECHA INICIO DE LABORES EN OBRA]])=MONTH(TODAY()-30),YEAR(Tabla2[[#This Row],[FECHA INICIO DE LABORES EN OBRA]])=YEAR(TODAY())),MONTH(TODAY()-30)&amp;"-"&amp;YEAR(TODAY()),"No Aplica")),"No Aplica")</f>
        <v>No Aplica</v>
      </c>
    </row>
    <row r="4655" spans="1:30" x14ac:dyDescent="0.25">
      <c r="A4655" s="13"/>
      <c r="B4655" s="15"/>
      <c r="C4655" s="15"/>
      <c r="D4655" s="15"/>
      <c r="E4655" s="15"/>
      <c r="F4655" s="39"/>
      <c r="G4655" s="15"/>
      <c r="H4655" s="15"/>
      <c r="I4655" s="15"/>
      <c r="J4655" s="15"/>
      <c r="K4655" s="15"/>
      <c r="L4655" s="40"/>
      <c r="M4655" s="39"/>
      <c r="N4655" s="41"/>
      <c r="O4655" s="39"/>
      <c r="P4655" s="40"/>
      <c r="Q4655" s="40"/>
      <c r="R4655" s="40" t="str">
        <f>IFERROR(VLOOKUP(Tabla2[[#This Row],[CONTRATISTA PRNCIPAL]],Hoja1!$L$5:$M$9,2,FALSE),"CJV")</f>
        <v>CJV</v>
      </c>
      <c r="S4655" s="40" t="str">
        <f>IF(Tabla2[[#This Row],[EMPRESA]]=Tabla2[[#This Row],[CONTRATISTA PRNCIPAL]],"Principal","Secundaria")</f>
        <v>Principal</v>
      </c>
      <c r="T4655" s="42">
        <f>IFERROR(1/COUNTIF(Tabla2[CONTRATISTA PRNCIPAL],Tabla2[[#This Row],[CONTRATISTA PRNCIPAL]]),0)</f>
        <v>0</v>
      </c>
      <c r="U4655" s="43" t="str">
        <f>IF(((TODAY()-Tabla2[[#This Row],[FECHA NACIMIENTO]])/365)&lt;18,"Corregir", IF(((TODAY()-Tabla2[[#This Row],[FECHA NACIMIENTO]])/365)&gt;80, "Corregir",ROUNDDOWN(((TODAY()-Tabla2[[#This Row],[FECHA NACIMIENTO]])/365),0)))</f>
        <v>Corregir</v>
      </c>
      <c r="V46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5" s="44" t="str">
        <f>+IF(Tabla2[[#This Row],[Edad]]="Corregir","Corregir","Ok")</f>
        <v>Corregir</v>
      </c>
      <c r="X4655" s="42" t="str">
        <f>+IFERROR(VLOOKUP(Tabla2[[#This Row],[DISTRITO SEGÚN DNI]],Hoja1!$A$2:$B$32,2,FALSE),"No")</f>
        <v>No</v>
      </c>
      <c r="Y4655" s="42" t="str">
        <f>IF(OR(LOWER(Tabla2[[#This Row],[GENERO]])="masculino", LOWER(Tabla2[[#This Row],[GENERO]])="femenino"),"OK","Corregir")</f>
        <v>Corregir</v>
      </c>
      <c r="Z4655" s="42" t="str">
        <f>+IF(Tabla2[[#This Row],[Nro. DNI / CE]]="","Corregir",IF(LEN(Tabla2[[#This Row],[Nro. DNI / CE]])&gt;=8,"OK","Corregir"))</f>
        <v>Corregir</v>
      </c>
      <c r="AA4655" s="42">
        <f>COUNTIF(Tabla2[APELLIDOS Y NOMBRES],Tabla2[[#This Row],[APELLIDOS Y NOMBRES]])</f>
        <v>0</v>
      </c>
      <c r="AB4655" s="42">
        <f>IF(Tabla2[[#This Row],[Trabajador]]&gt;1,1/Tabla2[[#This Row],[Trabajador]],Tabla2[[#This Row],[Trabajador]])</f>
        <v>0</v>
      </c>
      <c r="AC4655" t="str">
        <f>+IFERROR(IF(Tabla2[[#This Row],[FECHA CESE/BAJA]]="","No Aplica",IF(AND(MONTH(Tabla2[[#This Row],[FECHA CESE/BAJA]])=MONTH(TODAY()-30),YEAR(Tabla2[[#This Row],[FECHA CESE/BAJA]])=YEAR(TODAY())),MONTH(TODAY()-30)&amp;"-"&amp;YEAR(TODAY()),"Borrar")),"No aplica")</f>
        <v>No Aplica</v>
      </c>
      <c r="AD4655" t="str">
        <f>+IFERROR(IF(Tabla2[[#This Row],[FECHA INICIO DE LABORES EN OBRA]]="","No Aplica",IF(AND(MONTH(Tabla2[[#This Row],[FECHA INICIO DE LABORES EN OBRA]])=MONTH(TODAY()-30),YEAR(Tabla2[[#This Row],[FECHA INICIO DE LABORES EN OBRA]])=YEAR(TODAY())),MONTH(TODAY()-30)&amp;"-"&amp;YEAR(TODAY()),"No Aplica")),"No Aplica")</f>
        <v>No Aplica</v>
      </c>
    </row>
    <row r="4656" spans="1:30" x14ac:dyDescent="0.25">
      <c r="A4656" s="13"/>
      <c r="B4656" s="15"/>
      <c r="C4656" s="15"/>
      <c r="D4656" s="15"/>
      <c r="E4656" s="15"/>
      <c r="F4656" s="39"/>
      <c r="G4656" s="15"/>
      <c r="H4656" s="15"/>
      <c r="I4656" s="15"/>
      <c r="J4656" s="15"/>
      <c r="K4656" s="15"/>
      <c r="L4656" s="40"/>
      <c r="M4656" s="39"/>
      <c r="N4656" s="41"/>
      <c r="O4656" s="39"/>
      <c r="P4656" s="40"/>
      <c r="Q4656" s="40"/>
      <c r="R4656" s="40" t="str">
        <f>IFERROR(VLOOKUP(Tabla2[[#This Row],[CONTRATISTA PRNCIPAL]],Hoja1!$L$5:$M$9,2,FALSE),"CJV")</f>
        <v>CJV</v>
      </c>
      <c r="S4656" s="40" t="str">
        <f>IF(Tabla2[[#This Row],[EMPRESA]]=Tabla2[[#This Row],[CONTRATISTA PRNCIPAL]],"Principal","Secundaria")</f>
        <v>Principal</v>
      </c>
      <c r="T4656" s="42">
        <f>IFERROR(1/COUNTIF(Tabla2[CONTRATISTA PRNCIPAL],Tabla2[[#This Row],[CONTRATISTA PRNCIPAL]]),0)</f>
        <v>0</v>
      </c>
      <c r="U4656" s="43" t="str">
        <f>IF(((TODAY()-Tabla2[[#This Row],[FECHA NACIMIENTO]])/365)&lt;18,"Corregir", IF(((TODAY()-Tabla2[[#This Row],[FECHA NACIMIENTO]])/365)&gt;80, "Corregir",ROUNDDOWN(((TODAY()-Tabla2[[#This Row],[FECHA NACIMIENTO]])/365),0)))</f>
        <v>Corregir</v>
      </c>
      <c r="V46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6" s="44" t="str">
        <f>+IF(Tabla2[[#This Row],[Edad]]="Corregir","Corregir","Ok")</f>
        <v>Corregir</v>
      </c>
      <c r="X4656" s="42" t="str">
        <f>+IFERROR(VLOOKUP(Tabla2[[#This Row],[DISTRITO SEGÚN DNI]],Hoja1!$A$2:$B$32,2,FALSE),"No")</f>
        <v>No</v>
      </c>
      <c r="Y4656" s="42" t="str">
        <f>IF(OR(LOWER(Tabla2[[#This Row],[GENERO]])="masculino", LOWER(Tabla2[[#This Row],[GENERO]])="femenino"),"OK","Corregir")</f>
        <v>Corregir</v>
      </c>
      <c r="Z4656" s="42" t="str">
        <f>+IF(Tabla2[[#This Row],[Nro. DNI / CE]]="","Corregir",IF(LEN(Tabla2[[#This Row],[Nro. DNI / CE]])&gt;=8,"OK","Corregir"))</f>
        <v>Corregir</v>
      </c>
      <c r="AA4656" s="42">
        <f>COUNTIF(Tabla2[APELLIDOS Y NOMBRES],Tabla2[[#This Row],[APELLIDOS Y NOMBRES]])</f>
        <v>0</v>
      </c>
      <c r="AB4656" s="42">
        <f>IF(Tabla2[[#This Row],[Trabajador]]&gt;1,1/Tabla2[[#This Row],[Trabajador]],Tabla2[[#This Row],[Trabajador]])</f>
        <v>0</v>
      </c>
      <c r="AC4656" t="str">
        <f>+IFERROR(IF(Tabla2[[#This Row],[FECHA CESE/BAJA]]="","No Aplica",IF(AND(MONTH(Tabla2[[#This Row],[FECHA CESE/BAJA]])=MONTH(TODAY()-30),YEAR(Tabla2[[#This Row],[FECHA CESE/BAJA]])=YEAR(TODAY())),MONTH(TODAY()-30)&amp;"-"&amp;YEAR(TODAY()),"Borrar")),"No aplica")</f>
        <v>No Aplica</v>
      </c>
      <c r="AD4656" t="str">
        <f>+IFERROR(IF(Tabla2[[#This Row],[FECHA INICIO DE LABORES EN OBRA]]="","No Aplica",IF(AND(MONTH(Tabla2[[#This Row],[FECHA INICIO DE LABORES EN OBRA]])=MONTH(TODAY()-30),YEAR(Tabla2[[#This Row],[FECHA INICIO DE LABORES EN OBRA]])=YEAR(TODAY())),MONTH(TODAY()-30)&amp;"-"&amp;YEAR(TODAY()),"No Aplica")),"No Aplica")</f>
        <v>No Aplica</v>
      </c>
    </row>
    <row r="4657" spans="1:30" x14ac:dyDescent="0.25">
      <c r="A4657" s="13"/>
      <c r="B4657" s="15"/>
      <c r="C4657" s="15"/>
      <c r="D4657" s="15"/>
      <c r="E4657" s="15"/>
      <c r="F4657" s="39"/>
      <c r="G4657" s="15"/>
      <c r="H4657" s="15"/>
      <c r="I4657" s="15"/>
      <c r="J4657" s="15"/>
      <c r="K4657" s="15"/>
      <c r="L4657" s="40"/>
      <c r="M4657" s="39"/>
      <c r="N4657" s="41"/>
      <c r="O4657" s="39"/>
      <c r="P4657" s="40"/>
      <c r="Q4657" s="40"/>
      <c r="R4657" s="40" t="str">
        <f>IFERROR(VLOOKUP(Tabla2[[#This Row],[CONTRATISTA PRNCIPAL]],Hoja1!$L$5:$M$9,2,FALSE),"CJV")</f>
        <v>CJV</v>
      </c>
      <c r="S4657" s="40" t="str">
        <f>IF(Tabla2[[#This Row],[EMPRESA]]=Tabla2[[#This Row],[CONTRATISTA PRNCIPAL]],"Principal","Secundaria")</f>
        <v>Principal</v>
      </c>
      <c r="T4657" s="42">
        <f>IFERROR(1/COUNTIF(Tabla2[CONTRATISTA PRNCIPAL],Tabla2[[#This Row],[CONTRATISTA PRNCIPAL]]),0)</f>
        <v>0</v>
      </c>
      <c r="U4657" s="43" t="str">
        <f>IF(((TODAY()-Tabla2[[#This Row],[FECHA NACIMIENTO]])/365)&lt;18,"Corregir", IF(((TODAY()-Tabla2[[#This Row],[FECHA NACIMIENTO]])/365)&gt;80, "Corregir",ROUNDDOWN(((TODAY()-Tabla2[[#This Row],[FECHA NACIMIENTO]])/365),0)))</f>
        <v>Corregir</v>
      </c>
      <c r="V46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7" s="44" t="str">
        <f>+IF(Tabla2[[#This Row],[Edad]]="Corregir","Corregir","Ok")</f>
        <v>Corregir</v>
      </c>
      <c r="X4657" s="42" t="str">
        <f>+IFERROR(VLOOKUP(Tabla2[[#This Row],[DISTRITO SEGÚN DNI]],Hoja1!$A$2:$B$32,2,FALSE),"No")</f>
        <v>No</v>
      </c>
      <c r="Y4657" s="42" t="str">
        <f>IF(OR(LOWER(Tabla2[[#This Row],[GENERO]])="masculino", LOWER(Tabla2[[#This Row],[GENERO]])="femenino"),"OK","Corregir")</f>
        <v>Corregir</v>
      </c>
      <c r="Z4657" s="42" t="str">
        <f>+IF(Tabla2[[#This Row],[Nro. DNI / CE]]="","Corregir",IF(LEN(Tabla2[[#This Row],[Nro. DNI / CE]])&gt;=8,"OK","Corregir"))</f>
        <v>Corregir</v>
      </c>
      <c r="AA4657" s="42">
        <f>COUNTIF(Tabla2[APELLIDOS Y NOMBRES],Tabla2[[#This Row],[APELLIDOS Y NOMBRES]])</f>
        <v>0</v>
      </c>
      <c r="AB4657" s="42">
        <f>IF(Tabla2[[#This Row],[Trabajador]]&gt;1,1/Tabla2[[#This Row],[Trabajador]],Tabla2[[#This Row],[Trabajador]])</f>
        <v>0</v>
      </c>
      <c r="AC4657" t="str">
        <f>+IFERROR(IF(Tabla2[[#This Row],[FECHA CESE/BAJA]]="","No Aplica",IF(AND(MONTH(Tabla2[[#This Row],[FECHA CESE/BAJA]])=MONTH(TODAY()-30),YEAR(Tabla2[[#This Row],[FECHA CESE/BAJA]])=YEAR(TODAY())),MONTH(TODAY()-30)&amp;"-"&amp;YEAR(TODAY()),"Borrar")),"No aplica")</f>
        <v>No Aplica</v>
      </c>
      <c r="AD4657" t="str">
        <f>+IFERROR(IF(Tabla2[[#This Row],[FECHA INICIO DE LABORES EN OBRA]]="","No Aplica",IF(AND(MONTH(Tabla2[[#This Row],[FECHA INICIO DE LABORES EN OBRA]])=MONTH(TODAY()-30),YEAR(Tabla2[[#This Row],[FECHA INICIO DE LABORES EN OBRA]])=YEAR(TODAY())),MONTH(TODAY()-30)&amp;"-"&amp;YEAR(TODAY()),"No Aplica")),"No Aplica")</f>
        <v>No Aplica</v>
      </c>
    </row>
    <row r="4658" spans="1:30" x14ac:dyDescent="0.25">
      <c r="A4658" s="13"/>
      <c r="B4658" s="15"/>
      <c r="C4658" s="15"/>
      <c r="D4658" s="15"/>
      <c r="E4658" s="15"/>
      <c r="F4658" s="39"/>
      <c r="G4658" s="15"/>
      <c r="H4658" s="15"/>
      <c r="I4658" s="15"/>
      <c r="J4658" s="15"/>
      <c r="K4658" s="15"/>
      <c r="L4658" s="40"/>
      <c r="M4658" s="39"/>
      <c r="N4658" s="41"/>
      <c r="O4658" s="39"/>
      <c r="P4658" s="40"/>
      <c r="Q4658" s="40"/>
      <c r="R4658" s="40" t="str">
        <f>IFERROR(VLOOKUP(Tabla2[[#This Row],[CONTRATISTA PRNCIPAL]],Hoja1!$L$5:$M$9,2,FALSE),"CJV")</f>
        <v>CJV</v>
      </c>
      <c r="S4658" s="40" t="str">
        <f>IF(Tabla2[[#This Row],[EMPRESA]]=Tabla2[[#This Row],[CONTRATISTA PRNCIPAL]],"Principal","Secundaria")</f>
        <v>Principal</v>
      </c>
      <c r="T4658" s="42">
        <f>IFERROR(1/COUNTIF(Tabla2[CONTRATISTA PRNCIPAL],Tabla2[[#This Row],[CONTRATISTA PRNCIPAL]]),0)</f>
        <v>0</v>
      </c>
      <c r="U4658" s="43" t="str">
        <f>IF(((TODAY()-Tabla2[[#This Row],[FECHA NACIMIENTO]])/365)&lt;18,"Corregir", IF(((TODAY()-Tabla2[[#This Row],[FECHA NACIMIENTO]])/365)&gt;80, "Corregir",ROUNDDOWN(((TODAY()-Tabla2[[#This Row],[FECHA NACIMIENTO]])/365),0)))</f>
        <v>Corregir</v>
      </c>
      <c r="V46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8" s="44" t="str">
        <f>+IF(Tabla2[[#This Row],[Edad]]="Corregir","Corregir","Ok")</f>
        <v>Corregir</v>
      </c>
      <c r="X4658" s="42" t="str">
        <f>+IFERROR(VLOOKUP(Tabla2[[#This Row],[DISTRITO SEGÚN DNI]],Hoja1!$A$2:$B$32,2,FALSE),"No")</f>
        <v>No</v>
      </c>
      <c r="Y4658" s="42" t="str">
        <f>IF(OR(LOWER(Tabla2[[#This Row],[GENERO]])="masculino", LOWER(Tabla2[[#This Row],[GENERO]])="femenino"),"OK","Corregir")</f>
        <v>Corregir</v>
      </c>
      <c r="Z4658" s="42" t="str">
        <f>+IF(Tabla2[[#This Row],[Nro. DNI / CE]]="","Corregir",IF(LEN(Tabla2[[#This Row],[Nro. DNI / CE]])&gt;=8,"OK","Corregir"))</f>
        <v>Corregir</v>
      </c>
      <c r="AA4658" s="42">
        <f>COUNTIF(Tabla2[APELLIDOS Y NOMBRES],Tabla2[[#This Row],[APELLIDOS Y NOMBRES]])</f>
        <v>0</v>
      </c>
      <c r="AB4658" s="42">
        <f>IF(Tabla2[[#This Row],[Trabajador]]&gt;1,1/Tabla2[[#This Row],[Trabajador]],Tabla2[[#This Row],[Trabajador]])</f>
        <v>0</v>
      </c>
      <c r="AC4658" t="str">
        <f>+IFERROR(IF(Tabla2[[#This Row],[FECHA CESE/BAJA]]="","No Aplica",IF(AND(MONTH(Tabla2[[#This Row],[FECHA CESE/BAJA]])=MONTH(TODAY()-30),YEAR(Tabla2[[#This Row],[FECHA CESE/BAJA]])=YEAR(TODAY())),MONTH(TODAY()-30)&amp;"-"&amp;YEAR(TODAY()),"Borrar")),"No aplica")</f>
        <v>No Aplica</v>
      </c>
      <c r="AD4658" t="str">
        <f>+IFERROR(IF(Tabla2[[#This Row],[FECHA INICIO DE LABORES EN OBRA]]="","No Aplica",IF(AND(MONTH(Tabla2[[#This Row],[FECHA INICIO DE LABORES EN OBRA]])=MONTH(TODAY()-30),YEAR(Tabla2[[#This Row],[FECHA INICIO DE LABORES EN OBRA]])=YEAR(TODAY())),MONTH(TODAY()-30)&amp;"-"&amp;YEAR(TODAY()),"No Aplica")),"No Aplica")</f>
        <v>No Aplica</v>
      </c>
    </row>
    <row r="4659" spans="1:30" x14ac:dyDescent="0.25">
      <c r="A4659" s="13"/>
      <c r="B4659" s="15"/>
      <c r="C4659" s="15"/>
      <c r="D4659" s="15"/>
      <c r="E4659" s="15"/>
      <c r="F4659" s="39"/>
      <c r="G4659" s="15"/>
      <c r="H4659" s="15"/>
      <c r="I4659" s="15"/>
      <c r="J4659" s="15"/>
      <c r="K4659" s="15"/>
      <c r="L4659" s="40"/>
      <c r="M4659" s="39"/>
      <c r="N4659" s="41"/>
      <c r="O4659" s="39"/>
      <c r="P4659" s="40"/>
      <c r="Q4659" s="40"/>
      <c r="R4659" s="40" t="str">
        <f>IFERROR(VLOOKUP(Tabla2[[#This Row],[CONTRATISTA PRNCIPAL]],Hoja1!$L$5:$M$9,2,FALSE),"CJV")</f>
        <v>CJV</v>
      </c>
      <c r="S4659" s="40" t="str">
        <f>IF(Tabla2[[#This Row],[EMPRESA]]=Tabla2[[#This Row],[CONTRATISTA PRNCIPAL]],"Principal","Secundaria")</f>
        <v>Principal</v>
      </c>
      <c r="T4659" s="42">
        <f>IFERROR(1/COUNTIF(Tabla2[CONTRATISTA PRNCIPAL],Tabla2[[#This Row],[CONTRATISTA PRNCIPAL]]),0)</f>
        <v>0</v>
      </c>
      <c r="U4659" s="43" t="str">
        <f>IF(((TODAY()-Tabla2[[#This Row],[FECHA NACIMIENTO]])/365)&lt;18,"Corregir", IF(((TODAY()-Tabla2[[#This Row],[FECHA NACIMIENTO]])/365)&gt;80, "Corregir",ROUNDDOWN(((TODAY()-Tabla2[[#This Row],[FECHA NACIMIENTO]])/365),0)))</f>
        <v>Corregir</v>
      </c>
      <c r="V46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59" s="44" t="str">
        <f>+IF(Tabla2[[#This Row],[Edad]]="Corregir","Corregir","Ok")</f>
        <v>Corregir</v>
      </c>
      <c r="X4659" s="42" t="str">
        <f>+IFERROR(VLOOKUP(Tabla2[[#This Row],[DISTRITO SEGÚN DNI]],Hoja1!$A$2:$B$32,2,FALSE),"No")</f>
        <v>No</v>
      </c>
      <c r="Y4659" s="42" t="str">
        <f>IF(OR(LOWER(Tabla2[[#This Row],[GENERO]])="masculino", LOWER(Tabla2[[#This Row],[GENERO]])="femenino"),"OK","Corregir")</f>
        <v>Corregir</v>
      </c>
      <c r="Z4659" s="42" t="str">
        <f>+IF(Tabla2[[#This Row],[Nro. DNI / CE]]="","Corregir",IF(LEN(Tabla2[[#This Row],[Nro. DNI / CE]])&gt;=8,"OK","Corregir"))</f>
        <v>Corregir</v>
      </c>
      <c r="AA4659" s="42">
        <f>COUNTIF(Tabla2[APELLIDOS Y NOMBRES],Tabla2[[#This Row],[APELLIDOS Y NOMBRES]])</f>
        <v>0</v>
      </c>
      <c r="AB4659" s="42">
        <f>IF(Tabla2[[#This Row],[Trabajador]]&gt;1,1/Tabla2[[#This Row],[Trabajador]],Tabla2[[#This Row],[Trabajador]])</f>
        <v>0</v>
      </c>
      <c r="AC4659" t="str">
        <f>+IFERROR(IF(Tabla2[[#This Row],[FECHA CESE/BAJA]]="","No Aplica",IF(AND(MONTH(Tabla2[[#This Row],[FECHA CESE/BAJA]])=MONTH(TODAY()-30),YEAR(Tabla2[[#This Row],[FECHA CESE/BAJA]])=YEAR(TODAY())),MONTH(TODAY()-30)&amp;"-"&amp;YEAR(TODAY()),"Borrar")),"No aplica")</f>
        <v>No Aplica</v>
      </c>
      <c r="AD4659" t="str">
        <f>+IFERROR(IF(Tabla2[[#This Row],[FECHA INICIO DE LABORES EN OBRA]]="","No Aplica",IF(AND(MONTH(Tabla2[[#This Row],[FECHA INICIO DE LABORES EN OBRA]])=MONTH(TODAY()-30),YEAR(Tabla2[[#This Row],[FECHA INICIO DE LABORES EN OBRA]])=YEAR(TODAY())),MONTH(TODAY()-30)&amp;"-"&amp;YEAR(TODAY()),"No Aplica")),"No Aplica")</f>
        <v>No Aplica</v>
      </c>
    </row>
    <row r="4660" spans="1:30" x14ac:dyDescent="0.25">
      <c r="A4660" s="13"/>
      <c r="B4660" s="15"/>
      <c r="C4660" s="15"/>
      <c r="D4660" s="15"/>
      <c r="E4660" s="15"/>
      <c r="F4660" s="39"/>
      <c r="G4660" s="15"/>
      <c r="H4660" s="15"/>
      <c r="I4660" s="15"/>
      <c r="J4660" s="15"/>
      <c r="K4660" s="15"/>
      <c r="L4660" s="40"/>
      <c r="M4660" s="39"/>
      <c r="N4660" s="41"/>
      <c r="O4660" s="39"/>
      <c r="P4660" s="40"/>
      <c r="Q4660" s="40"/>
      <c r="R4660" s="40" t="str">
        <f>IFERROR(VLOOKUP(Tabla2[[#This Row],[CONTRATISTA PRNCIPAL]],Hoja1!$L$5:$M$9,2,FALSE),"CJV")</f>
        <v>CJV</v>
      </c>
      <c r="S4660" s="40" t="str">
        <f>IF(Tabla2[[#This Row],[EMPRESA]]=Tabla2[[#This Row],[CONTRATISTA PRNCIPAL]],"Principal","Secundaria")</f>
        <v>Principal</v>
      </c>
      <c r="T4660" s="42">
        <f>IFERROR(1/COUNTIF(Tabla2[CONTRATISTA PRNCIPAL],Tabla2[[#This Row],[CONTRATISTA PRNCIPAL]]),0)</f>
        <v>0</v>
      </c>
      <c r="U4660" s="43" t="str">
        <f>IF(((TODAY()-Tabla2[[#This Row],[FECHA NACIMIENTO]])/365)&lt;18,"Corregir", IF(((TODAY()-Tabla2[[#This Row],[FECHA NACIMIENTO]])/365)&gt;80, "Corregir",ROUNDDOWN(((TODAY()-Tabla2[[#This Row],[FECHA NACIMIENTO]])/365),0)))</f>
        <v>Corregir</v>
      </c>
      <c r="V46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0" s="44" t="str">
        <f>+IF(Tabla2[[#This Row],[Edad]]="Corregir","Corregir","Ok")</f>
        <v>Corregir</v>
      </c>
      <c r="X4660" s="42" t="str">
        <f>+IFERROR(VLOOKUP(Tabla2[[#This Row],[DISTRITO SEGÚN DNI]],Hoja1!$A$2:$B$32,2,FALSE),"No")</f>
        <v>No</v>
      </c>
      <c r="Y4660" s="42" t="str">
        <f>IF(OR(LOWER(Tabla2[[#This Row],[GENERO]])="masculino", LOWER(Tabla2[[#This Row],[GENERO]])="femenino"),"OK","Corregir")</f>
        <v>Corregir</v>
      </c>
      <c r="Z4660" s="42" t="str">
        <f>+IF(Tabla2[[#This Row],[Nro. DNI / CE]]="","Corregir",IF(LEN(Tabla2[[#This Row],[Nro. DNI / CE]])&gt;=8,"OK","Corregir"))</f>
        <v>Corregir</v>
      </c>
      <c r="AA4660" s="42">
        <f>COUNTIF(Tabla2[APELLIDOS Y NOMBRES],Tabla2[[#This Row],[APELLIDOS Y NOMBRES]])</f>
        <v>0</v>
      </c>
      <c r="AB4660" s="42">
        <f>IF(Tabla2[[#This Row],[Trabajador]]&gt;1,1/Tabla2[[#This Row],[Trabajador]],Tabla2[[#This Row],[Trabajador]])</f>
        <v>0</v>
      </c>
      <c r="AC4660" t="str">
        <f>+IFERROR(IF(Tabla2[[#This Row],[FECHA CESE/BAJA]]="","No Aplica",IF(AND(MONTH(Tabla2[[#This Row],[FECHA CESE/BAJA]])=MONTH(TODAY()-30),YEAR(Tabla2[[#This Row],[FECHA CESE/BAJA]])=YEAR(TODAY())),MONTH(TODAY()-30)&amp;"-"&amp;YEAR(TODAY()),"Borrar")),"No aplica")</f>
        <v>No Aplica</v>
      </c>
      <c r="AD4660" t="str">
        <f>+IFERROR(IF(Tabla2[[#This Row],[FECHA INICIO DE LABORES EN OBRA]]="","No Aplica",IF(AND(MONTH(Tabla2[[#This Row],[FECHA INICIO DE LABORES EN OBRA]])=MONTH(TODAY()-30),YEAR(Tabla2[[#This Row],[FECHA INICIO DE LABORES EN OBRA]])=YEAR(TODAY())),MONTH(TODAY()-30)&amp;"-"&amp;YEAR(TODAY()),"No Aplica")),"No Aplica")</f>
        <v>No Aplica</v>
      </c>
    </row>
    <row r="4661" spans="1:30" x14ac:dyDescent="0.25">
      <c r="A4661" s="13"/>
      <c r="B4661" s="15"/>
      <c r="C4661" s="15"/>
      <c r="D4661" s="15"/>
      <c r="E4661" s="15"/>
      <c r="F4661" s="39"/>
      <c r="G4661" s="15"/>
      <c r="H4661" s="15"/>
      <c r="I4661" s="15"/>
      <c r="J4661" s="15"/>
      <c r="K4661" s="15"/>
      <c r="L4661" s="40"/>
      <c r="M4661" s="39"/>
      <c r="N4661" s="41"/>
      <c r="O4661" s="39"/>
      <c r="P4661" s="40"/>
      <c r="Q4661" s="40"/>
      <c r="R4661" s="40" t="str">
        <f>IFERROR(VLOOKUP(Tabla2[[#This Row],[CONTRATISTA PRNCIPAL]],Hoja1!$L$5:$M$9,2,FALSE),"CJV")</f>
        <v>CJV</v>
      </c>
      <c r="S4661" s="40" t="str">
        <f>IF(Tabla2[[#This Row],[EMPRESA]]=Tabla2[[#This Row],[CONTRATISTA PRNCIPAL]],"Principal","Secundaria")</f>
        <v>Principal</v>
      </c>
      <c r="T4661" s="42">
        <f>IFERROR(1/COUNTIF(Tabla2[CONTRATISTA PRNCIPAL],Tabla2[[#This Row],[CONTRATISTA PRNCIPAL]]),0)</f>
        <v>0</v>
      </c>
      <c r="U4661" s="43" t="str">
        <f>IF(((TODAY()-Tabla2[[#This Row],[FECHA NACIMIENTO]])/365)&lt;18,"Corregir", IF(((TODAY()-Tabla2[[#This Row],[FECHA NACIMIENTO]])/365)&gt;80, "Corregir",ROUNDDOWN(((TODAY()-Tabla2[[#This Row],[FECHA NACIMIENTO]])/365),0)))</f>
        <v>Corregir</v>
      </c>
      <c r="V46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1" s="44" t="str">
        <f>+IF(Tabla2[[#This Row],[Edad]]="Corregir","Corregir","Ok")</f>
        <v>Corregir</v>
      </c>
      <c r="X4661" s="42" t="str">
        <f>+IFERROR(VLOOKUP(Tabla2[[#This Row],[DISTRITO SEGÚN DNI]],Hoja1!$A$2:$B$32,2,FALSE),"No")</f>
        <v>No</v>
      </c>
      <c r="Y4661" s="42" t="str">
        <f>IF(OR(LOWER(Tabla2[[#This Row],[GENERO]])="masculino", LOWER(Tabla2[[#This Row],[GENERO]])="femenino"),"OK","Corregir")</f>
        <v>Corregir</v>
      </c>
      <c r="Z4661" s="42" t="str">
        <f>+IF(Tabla2[[#This Row],[Nro. DNI / CE]]="","Corregir",IF(LEN(Tabla2[[#This Row],[Nro. DNI / CE]])&gt;=8,"OK","Corregir"))</f>
        <v>Corregir</v>
      </c>
      <c r="AA4661" s="42">
        <f>COUNTIF(Tabla2[APELLIDOS Y NOMBRES],Tabla2[[#This Row],[APELLIDOS Y NOMBRES]])</f>
        <v>0</v>
      </c>
      <c r="AB4661" s="42">
        <f>IF(Tabla2[[#This Row],[Trabajador]]&gt;1,1/Tabla2[[#This Row],[Trabajador]],Tabla2[[#This Row],[Trabajador]])</f>
        <v>0</v>
      </c>
      <c r="AC4661" t="str">
        <f>+IFERROR(IF(Tabla2[[#This Row],[FECHA CESE/BAJA]]="","No Aplica",IF(AND(MONTH(Tabla2[[#This Row],[FECHA CESE/BAJA]])=MONTH(TODAY()-30),YEAR(Tabla2[[#This Row],[FECHA CESE/BAJA]])=YEAR(TODAY())),MONTH(TODAY()-30)&amp;"-"&amp;YEAR(TODAY()),"Borrar")),"No aplica")</f>
        <v>No Aplica</v>
      </c>
      <c r="AD4661" t="str">
        <f>+IFERROR(IF(Tabla2[[#This Row],[FECHA INICIO DE LABORES EN OBRA]]="","No Aplica",IF(AND(MONTH(Tabla2[[#This Row],[FECHA INICIO DE LABORES EN OBRA]])=MONTH(TODAY()-30),YEAR(Tabla2[[#This Row],[FECHA INICIO DE LABORES EN OBRA]])=YEAR(TODAY())),MONTH(TODAY()-30)&amp;"-"&amp;YEAR(TODAY()),"No Aplica")),"No Aplica")</f>
        <v>No Aplica</v>
      </c>
    </row>
    <row r="4662" spans="1:30" x14ac:dyDescent="0.25">
      <c r="A4662" s="13"/>
      <c r="B4662" s="15"/>
      <c r="C4662" s="15"/>
      <c r="D4662" s="15"/>
      <c r="E4662" s="15"/>
      <c r="F4662" s="39"/>
      <c r="G4662" s="15"/>
      <c r="H4662" s="15"/>
      <c r="I4662" s="15"/>
      <c r="J4662" s="15"/>
      <c r="K4662" s="15"/>
      <c r="L4662" s="40"/>
      <c r="M4662" s="39"/>
      <c r="N4662" s="41"/>
      <c r="O4662" s="39"/>
      <c r="P4662" s="40"/>
      <c r="Q4662" s="40"/>
      <c r="R4662" s="40" t="str">
        <f>IFERROR(VLOOKUP(Tabla2[[#This Row],[CONTRATISTA PRNCIPAL]],Hoja1!$L$5:$M$9,2,FALSE),"CJV")</f>
        <v>CJV</v>
      </c>
      <c r="S4662" s="40" t="str">
        <f>IF(Tabla2[[#This Row],[EMPRESA]]=Tabla2[[#This Row],[CONTRATISTA PRNCIPAL]],"Principal","Secundaria")</f>
        <v>Principal</v>
      </c>
      <c r="T4662" s="42">
        <f>IFERROR(1/COUNTIF(Tabla2[CONTRATISTA PRNCIPAL],Tabla2[[#This Row],[CONTRATISTA PRNCIPAL]]),0)</f>
        <v>0</v>
      </c>
      <c r="U4662" s="43" t="str">
        <f>IF(((TODAY()-Tabla2[[#This Row],[FECHA NACIMIENTO]])/365)&lt;18,"Corregir", IF(((TODAY()-Tabla2[[#This Row],[FECHA NACIMIENTO]])/365)&gt;80, "Corregir",ROUNDDOWN(((TODAY()-Tabla2[[#This Row],[FECHA NACIMIENTO]])/365),0)))</f>
        <v>Corregir</v>
      </c>
      <c r="V46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2" s="44" t="str">
        <f>+IF(Tabla2[[#This Row],[Edad]]="Corregir","Corregir","Ok")</f>
        <v>Corregir</v>
      </c>
      <c r="X4662" s="42" t="str">
        <f>+IFERROR(VLOOKUP(Tabla2[[#This Row],[DISTRITO SEGÚN DNI]],Hoja1!$A$2:$B$32,2,FALSE),"No")</f>
        <v>No</v>
      </c>
      <c r="Y4662" s="42" t="str">
        <f>IF(OR(LOWER(Tabla2[[#This Row],[GENERO]])="masculino", LOWER(Tabla2[[#This Row],[GENERO]])="femenino"),"OK","Corregir")</f>
        <v>Corregir</v>
      </c>
      <c r="Z4662" s="42" t="str">
        <f>+IF(Tabla2[[#This Row],[Nro. DNI / CE]]="","Corregir",IF(LEN(Tabla2[[#This Row],[Nro. DNI / CE]])&gt;=8,"OK","Corregir"))</f>
        <v>Corregir</v>
      </c>
      <c r="AA4662" s="42">
        <f>COUNTIF(Tabla2[APELLIDOS Y NOMBRES],Tabla2[[#This Row],[APELLIDOS Y NOMBRES]])</f>
        <v>0</v>
      </c>
      <c r="AB4662" s="42">
        <f>IF(Tabla2[[#This Row],[Trabajador]]&gt;1,1/Tabla2[[#This Row],[Trabajador]],Tabla2[[#This Row],[Trabajador]])</f>
        <v>0</v>
      </c>
      <c r="AC4662" t="str">
        <f>+IFERROR(IF(Tabla2[[#This Row],[FECHA CESE/BAJA]]="","No Aplica",IF(AND(MONTH(Tabla2[[#This Row],[FECHA CESE/BAJA]])=MONTH(TODAY()-30),YEAR(Tabla2[[#This Row],[FECHA CESE/BAJA]])=YEAR(TODAY())),MONTH(TODAY()-30)&amp;"-"&amp;YEAR(TODAY()),"Borrar")),"No aplica")</f>
        <v>No Aplica</v>
      </c>
      <c r="AD4662" t="str">
        <f>+IFERROR(IF(Tabla2[[#This Row],[FECHA INICIO DE LABORES EN OBRA]]="","No Aplica",IF(AND(MONTH(Tabla2[[#This Row],[FECHA INICIO DE LABORES EN OBRA]])=MONTH(TODAY()-30),YEAR(Tabla2[[#This Row],[FECHA INICIO DE LABORES EN OBRA]])=YEAR(TODAY())),MONTH(TODAY()-30)&amp;"-"&amp;YEAR(TODAY()),"No Aplica")),"No Aplica")</f>
        <v>No Aplica</v>
      </c>
    </row>
    <row r="4663" spans="1:30" x14ac:dyDescent="0.25">
      <c r="A4663" s="13"/>
      <c r="B4663" s="15"/>
      <c r="C4663" s="15"/>
      <c r="D4663" s="15"/>
      <c r="E4663" s="15"/>
      <c r="F4663" s="39"/>
      <c r="G4663" s="15"/>
      <c r="H4663" s="15"/>
      <c r="I4663" s="15"/>
      <c r="J4663" s="15"/>
      <c r="K4663" s="15"/>
      <c r="L4663" s="40"/>
      <c r="M4663" s="39"/>
      <c r="N4663" s="41"/>
      <c r="O4663" s="39"/>
      <c r="P4663" s="40"/>
      <c r="Q4663" s="40"/>
      <c r="R4663" s="40" t="str">
        <f>IFERROR(VLOOKUP(Tabla2[[#This Row],[CONTRATISTA PRNCIPAL]],Hoja1!$L$5:$M$9,2,FALSE),"CJV")</f>
        <v>CJV</v>
      </c>
      <c r="S4663" s="40" t="str">
        <f>IF(Tabla2[[#This Row],[EMPRESA]]=Tabla2[[#This Row],[CONTRATISTA PRNCIPAL]],"Principal","Secundaria")</f>
        <v>Principal</v>
      </c>
      <c r="T4663" s="42">
        <f>IFERROR(1/COUNTIF(Tabla2[CONTRATISTA PRNCIPAL],Tabla2[[#This Row],[CONTRATISTA PRNCIPAL]]),0)</f>
        <v>0</v>
      </c>
      <c r="U4663" s="43" t="str">
        <f>IF(((TODAY()-Tabla2[[#This Row],[FECHA NACIMIENTO]])/365)&lt;18,"Corregir", IF(((TODAY()-Tabla2[[#This Row],[FECHA NACIMIENTO]])/365)&gt;80, "Corregir",ROUNDDOWN(((TODAY()-Tabla2[[#This Row],[FECHA NACIMIENTO]])/365),0)))</f>
        <v>Corregir</v>
      </c>
      <c r="V46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3" s="44" t="str">
        <f>+IF(Tabla2[[#This Row],[Edad]]="Corregir","Corregir","Ok")</f>
        <v>Corregir</v>
      </c>
      <c r="X4663" s="42" t="str">
        <f>+IFERROR(VLOOKUP(Tabla2[[#This Row],[DISTRITO SEGÚN DNI]],Hoja1!$A$2:$B$32,2,FALSE),"No")</f>
        <v>No</v>
      </c>
      <c r="Y4663" s="42" t="str">
        <f>IF(OR(LOWER(Tabla2[[#This Row],[GENERO]])="masculino", LOWER(Tabla2[[#This Row],[GENERO]])="femenino"),"OK","Corregir")</f>
        <v>Corregir</v>
      </c>
      <c r="Z4663" s="42" t="str">
        <f>+IF(Tabla2[[#This Row],[Nro. DNI / CE]]="","Corregir",IF(LEN(Tabla2[[#This Row],[Nro. DNI / CE]])&gt;=8,"OK","Corregir"))</f>
        <v>Corregir</v>
      </c>
      <c r="AA4663" s="42">
        <f>COUNTIF(Tabla2[APELLIDOS Y NOMBRES],Tabla2[[#This Row],[APELLIDOS Y NOMBRES]])</f>
        <v>0</v>
      </c>
      <c r="AB4663" s="42">
        <f>IF(Tabla2[[#This Row],[Trabajador]]&gt;1,1/Tabla2[[#This Row],[Trabajador]],Tabla2[[#This Row],[Trabajador]])</f>
        <v>0</v>
      </c>
      <c r="AC4663" t="str">
        <f>+IFERROR(IF(Tabla2[[#This Row],[FECHA CESE/BAJA]]="","No Aplica",IF(AND(MONTH(Tabla2[[#This Row],[FECHA CESE/BAJA]])=MONTH(TODAY()-30),YEAR(Tabla2[[#This Row],[FECHA CESE/BAJA]])=YEAR(TODAY())),MONTH(TODAY()-30)&amp;"-"&amp;YEAR(TODAY()),"Borrar")),"No aplica")</f>
        <v>No Aplica</v>
      </c>
      <c r="AD4663" t="str">
        <f>+IFERROR(IF(Tabla2[[#This Row],[FECHA INICIO DE LABORES EN OBRA]]="","No Aplica",IF(AND(MONTH(Tabla2[[#This Row],[FECHA INICIO DE LABORES EN OBRA]])=MONTH(TODAY()-30),YEAR(Tabla2[[#This Row],[FECHA INICIO DE LABORES EN OBRA]])=YEAR(TODAY())),MONTH(TODAY()-30)&amp;"-"&amp;YEAR(TODAY()),"No Aplica")),"No Aplica")</f>
        <v>No Aplica</v>
      </c>
    </row>
    <row r="4664" spans="1:30" x14ac:dyDescent="0.25">
      <c r="A4664" s="13"/>
      <c r="B4664" s="15"/>
      <c r="C4664" s="15"/>
      <c r="D4664" s="15"/>
      <c r="E4664" s="15"/>
      <c r="F4664" s="39"/>
      <c r="G4664" s="15"/>
      <c r="H4664" s="15"/>
      <c r="I4664" s="15"/>
      <c r="J4664" s="15"/>
      <c r="K4664" s="15"/>
      <c r="L4664" s="40"/>
      <c r="M4664" s="39"/>
      <c r="N4664" s="41"/>
      <c r="O4664" s="39"/>
      <c r="P4664" s="40"/>
      <c r="Q4664" s="40"/>
      <c r="R4664" s="40" t="str">
        <f>IFERROR(VLOOKUP(Tabla2[[#This Row],[CONTRATISTA PRNCIPAL]],Hoja1!$L$5:$M$9,2,FALSE),"CJV")</f>
        <v>CJV</v>
      </c>
      <c r="S4664" s="40" t="str">
        <f>IF(Tabla2[[#This Row],[EMPRESA]]=Tabla2[[#This Row],[CONTRATISTA PRNCIPAL]],"Principal","Secundaria")</f>
        <v>Principal</v>
      </c>
      <c r="T4664" s="42">
        <f>IFERROR(1/COUNTIF(Tabla2[CONTRATISTA PRNCIPAL],Tabla2[[#This Row],[CONTRATISTA PRNCIPAL]]),0)</f>
        <v>0</v>
      </c>
      <c r="U4664" s="43" t="str">
        <f>IF(((TODAY()-Tabla2[[#This Row],[FECHA NACIMIENTO]])/365)&lt;18,"Corregir", IF(((TODAY()-Tabla2[[#This Row],[FECHA NACIMIENTO]])/365)&gt;80, "Corregir",ROUNDDOWN(((TODAY()-Tabla2[[#This Row],[FECHA NACIMIENTO]])/365),0)))</f>
        <v>Corregir</v>
      </c>
      <c r="V46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4" s="44" t="str">
        <f>+IF(Tabla2[[#This Row],[Edad]]="Corregir","Corregir","Ok")</f>
        <v>Corregir</v>
      </c>
      <c r="X4664" s="42" t="str">
        <f>+IFERROR(VLOOKUP(Tabla2[[#This Row],[DISTRITO SEGÚN DNI]],Hoja1!$A$2:$B$32,2,FALSE),"No")</f>
        <v>No</v>
      </c>
      <c r="Y4664" s="42" t="str">
        <f>IF(OR(LOWER(Tabla2[[#This Row],[GENERO]])="masculino", LOWER(Tabla2[[#This Row],[GENERO]])="femenino"),"OK","Corregir")</f>
        <v>Corregir</v>
      </c>
      <c r="Z4664" s="42" t="str">
        <f>+IF(Tabla2[[#This Row],[Nro. DNI / CE]]="","Corregir",IF(LEN(Tabla2[[#This Row],[Nro. DNI / CE]])&gt;=8,"OK","Corregir"))</f>
        <v>Corregir</v>
      </c>
      <c r="AA4664" s="42">
        <f>COUNTIF(Tabla2[APELLIDOS Y NOMBRES],Tabla2[[#This Row],[APELLIDOS Y NOMBRES]])</f>
        <v>0</v>
      </c>
      <c r="AB4664" s="42">
        <f>IF(Tabla2[[#This Row],[Trabajador]]&gt;1,1/Tabla2[[#This Row],[Trabajador]],Tabla2[[#This Row],[Trabajador]])</f>
        <v>0</v>
      </c>
      <c r="AC4664" t="str">
        <f>+IFERROR(IF(Tabla2[[#This Row],[FECHA CESE/BAJA]]="","No Aplica",IF(AND(MONTH(Tabla2[[#This Row],[FECHA CESE/BAJA]])=MONTH(TODAY()-30),YEAR(Tabla2[[#This Row],[FECHA CESE/BAJA]])=YEAR(TODAY())),MONTH(TODAY()-30)&amp;"-"&amp;YEAR(TODAY()),"Borrar")),"No aplica")</f>
        <v>No Aplica</v>
      </c>
      <c r="AD4664" t="str">
        <f>+IFERROR(IF(Tabla2[[#This Row],[FECHA INICIO DE LABORES EN OBRA]]="","No Aplica",IF(AND(MONTH(Tabla2[[#This Row],[FECHA INICIO DE LABORES EN OBRA]])=MONTH(TODAY()-30),YEAR(Tabla2[[#This Row],[FECHA INICIO DE LABORES EN OBRA]])=YEAR(TODAY())),MONTH(TODAY()-30)&amp;"-"&amp;YEAR(TODAY()),"No Aplica")),"No Aplica")</f>
        <v>No Aplica</v>
      </c>
    </row>
    <row r="4665" spans="1:30" x14ac:dyDescent="0.25">
      <c r="A4665" s="13"/>
      <c r="B4665" s="15"/>
      <c r="C4665" s="15"/>
      <c r="D4665" s="15"/>
      <c r="E4665" s="15"/>
      <c r="F4665" s="39"/>
      <c r="G4665" s="15"/>
      <c r="H4665" s="15"/>
      <c r="I4665" s="15"/>
      <c r="J4665" s="15"/>
      <c r="K4665" s="15"/>
      <c r="L4665" s="40"/>
      <c r="M4665" s="39"/>
      <c r="N4665" s="41"/>
      <c r="O4665" s="39"/>
      <c r="P4665" s="40"/>
      <c r="Q4665" s="40"/>
      <c r="R4665" s="40" t="str">
        <f>IFERROR(VLOOKUP(Tabla2[[#This Row],[CONTRATISTA PRNCIPAL]],Hoja1!$L$5:$M$9,2,FALSE),"CJV")</f>
        <v>CJV</v>
      </c>
      <c r="S4665" s="40" t="str">
        <f>IF(Tabla2[[#This Row],[EMPRESA]]=Tabla2[[#This Row],[CONTRATISTA PRNCIPAL]],"Principal","Secundaria")</f>
        <v>Principal</v>
      </c>
      <c r="T4665" s="42">
        <f>IFERROR(1/COUNTIF(Tabla2[CONTRATISTA PRNCIPAL],Tabla2[[#This Row],[CONTRATISTA PRNCIPAL]]),0)</f>
        <v>0</v>
      </c>
      <c r="U4665" s="43" t="str">
        <f>IF(((TODAY()-Tabla2[[#This Row],[FECHA NACIMIENTO]])/365)&lt;18,"Corregir", IF(((TODAY()-Tabla2[[#This Row],[FECHA NACIMIENTO]])/365)&gt;80, "Corregir",ROUNDDOWN(((TODAY()-Tabla2[[#This Row],[FECHA NACIMIENTO]])/365),0)))</f>
        <v>Corregir</v>
      </c>
      <c r="V46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5" s="44" t="str">
        <f>+IF(Tabla2[[#This Row],[Edad]]="Corregir","Corregir","Ok")</f>
        <v>Corregir</v>
      </c>
      <c r="X4665" s="42" t="str">
        <f>+IFERROR(VLOOKUP(Tabla2[[#This Row],[DISTRITO SEGÚN DNI]],Hoja1!$A$2:$B$32,2,FALSE),"No")</f>
        <v>No</v>
      </c>
      <c r="Y4665" s="42" t="str">
        <f>IF(OR(LOWER(Tabla2[[#This Row],[GENERO]])="masculino", LOWER(Tabla2[[#This Row],[GENERO]])="femenino"),"OK","Corregir")</f>
        <v>Corregir</v>
      </c>
      <c r="Z4665" s="42" t="str">
        <f>+IF(Tabla2[[#This Row],[Nro. DNI / CE]]="","Corregir",IF(LEN(Tabla2[[#This Row],[Nro. DNI / CE]])&gt;=8,"OK","Corregir"))</f>
        <v>Corregir</v>
      </c>
      <c r="AA4665" s="42">
        <f>COUNTIF(Tabla2[APELLIDOS Y NOMBRES],Tabla2[[#This Row],[APELLIDOS Y NOMBRES]])</f>
        <v>0</v>
      </c>
      <c r="AB4665" s="42">
        <f>IF(Tabla2[[#This Row],[Trabajador]]&gt;1,1/Tabla2[[#This Row],[Trabajador]],Tabla2[[#This Row],[Trabajador]])</f>
        <v>0</v>
      </c>
      <c r="AC4665" t="str">
        <f>+IFERROR(IF(Tabla2[[#This Row],[FECHA CESE/BAJA]]="","No Aplica",IF(AND(MONTH(Tabla2[[#This Row],[FECHA CESE/BAJA]])=MONTH(TODAY()-30),YEAR(Tabla2[[#This Row],[FECHA CESE/BAJA]])=YEAR(TODAY())),MONTH(TODAY()-30)&amp;"-"&amp;YEAR(TODAY()),"Borrar")),"No aplica")</f>
        <v>No Aplica</v>
      </c>
      <c r="AD4665" t="str">
        <f>+IFERROR(IF(Tabla2[[#This Row],[FECHA INICIO DE LABORES EN OBRA]]="","No Aplica",IF(AND(MONTH(Tabla2[[#This Row],[FECHA INICIO DE LABORES EN OBRA]])=MONTH(TODAY()-30),YEAR(Tabla2[[#This Row],[FECHA INICIO DE LABORES EN OBRA]])=YEAR(TODAY())),MONTH(TODAY()-30)&amp;"-"&amp;YEAR(TODAY()),"No Aplica")),"No Aplica")</f>
        <v>No Aplica</v>
      </c>
    </row>
    <row r="4666" spans="1:30" x14ac:dyDescent="0.25">
      <c r="A4666" s="13"/>
      <c r="B4666" s="15"/>
      <c r="C4666" s="15"/>
      <c r="D4666" s="15"/>
      <c r="E4666" s="15"/>
      <c r="F4666" s="39"/>
      <c r="G4666" s="15"/>
      <c r="H4666" s="15"/>
      <c r="I4666" s="15"/>
      <c r="J4666" s="15"/>
      <c r="K4666" s="15"/>
      <c r="L4666" s="40"/>
      <c r="M4666" s="39"/>
      <c r="N4666" s="41"/>
      <c r="O4666" s="39"/>
      <c r="P4666" s="40"/>
      <c r="Q4666" s="40"/>
      <c r="R4666" s="40" t="str">
        <f>IFERROR(VLOOKUP(Tabla2[[#This Row],[CONTRATISTA PRNCIPAL]],Hoja1!$L$5:$M$9,2,FALSE),"CJV")</f>
        <v>CJV</v>
      </c>
      <c r="S4666" s="40" t="str">
        <f>IF(Tabla2[[#This Row],[EMPRESA]]=Tabla2[[#This Row],[CONTRATISTA PRNCIPAL]],"Principal","Secundaria")</f>
        <v>Principal</v>
      </c>
      <c r="T4666" s="42">
        <f>IFERROR(1/COUNTIF(Tabla2[CONTRATISTA PRNCIPAL],Tabla2[[#This Row],[CONTRATISTA PRNCIPAL]]),0)</f>
        <v>0</v>
      </c>
      <c r="U4666" s="43" t="str">
        <f>IF(((TODAY()-Tabla2[[#This Row],[FECHA NACIMIENTO]])/365)&lt;18,"Corregir", IF(((TODAY()-Tabla2[[#This Row],[FECHA NACIMIENTO]])/365)&gt;80, "Corregir",ROUNDDOWN(((TODAY()-Tabla2[[#This Row],[FECHA NACIMIENTO]])/365),0)))</f>
        <v>Corregir</v>
      </c>
      <c r="V46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6" s="44" t="str">
        <f>+IF(Tabla2[[#This Row],[Edad]]="Corregir","Corregir","Ok")</f>
        <v>Corregir</v>
      </c>
      <c r="X4666" s="42" t="str">
        <f>+IFERROR(VLOOKUP(Tabla2[[#This Row],[DISTRITO SEGÚN DNI]],Hoja1!$A$2:$B$32,2,FALSE),"No")</f>
        <v>No</v>
      </c>
      <c r="Y4666" s="42" t="str">
        <f>IF(OR(LOWER(Tabla2[[#This Row],[GENERO]])="masculino", LOWER(Tabla2[[#This Row],[GENERO]])="femenino"),"OK","Corregir")</f>
        <v>Corregir</v>
      </c>
      <c r="Z4666" s="42" t="str">
        <f>+IF(Tabla2[[#This Row],[Nro. DNI / CE]]="","Corregir",IF(LEN(Tabla2[[#This Row],[Nro. DNI / CE]])&gt;=8,"OK","Corregir"))</f>
        <v>Corregir</v>
      </c>
      <c r="AA4666" s="42">
        <f>COUNTIF(Tabla2[APELLIDOS Y NOMBRES],Tabla2[[#This Row],[APELLIDOS Y NOMBRES]])</f>
        <v>0</v>
      </c>
      <c r="AB4666" s="42">
        <f>IF(Tabla2[[#This Row],[Trabajador]]&gt;1,1/Tabla2[[#This Row],[Trabajador]],Tabla2[[#This Row],[Trabajador]])</f>
        <v>0</v>
      </c>
      <c r="AC4666" t="str">
        <f>+IFERROR(IF(Tabla2[[#This Row],[FECHA CESE/BAJA]]="","No Aplica",IF(AND(MONTH(Tabla2[[#This Row],[FECHA CESE/BAJA]])=MONTH(TODAY()-30),YEAR(Tabla2[[#This Row],[FECHA CESE/BAJA]])=YEAR(TODAY())),MONTH(TODAY()-30)&amp;"-"&amp;YEAR(TODAY()),"Borrar")),"No aplica")</f>
        <v>No Aplica</v>
      </c>
      <c r="AD4666" t="str">
        <f>+IFERROR(IF(Tabla2[[#This Row],[FECHA INICIO DE LABORES EN OBRA]]="","No Aplica",IF(AND(MONTH(Tabla2[[#This Row],[FECHA INICIO DE LABORES EN OBRA]])=MONTH(TODAY()-30),YEAR(Tabla2[[#This Row],[FECHA INICIO DE LABORES EN OBRA]])=YEAR(TODAY())),MONTH(TODAY()-30)&amp;"-"&amp;YEAR(TODAY()),"No Aplica")),"No Aplica")</f>
        <v>No Aplica</v>
      </c>
    </row>
    <row r="4667" spans="1:30" x14ac:dyDescent="0.25">
      <c r="A4667" s="13"/>
      <c r="B4667" s="15"/>
      <c r="C4667" s="15"/>
      <c r="D4667" s="15"/>
      <c r="E4667" s="15"/>
      <c r="F4667" s="39"/>
      <c r="G4667" s="15"/>
      <c r="H4667" s="15"/>
      <c r="I4667" s="15"/>
      <c r="J4667" s="15"/>
      <c r="K4667" s="15"/>
      <c r="L4667" s="40"/>
      <c r="M4667" s="39"/>
      <c r="N4667" s="41"/>
      <c r="O4667" s="39"/>
      <c r="P4667" s="40"/>
      <c r="Q4667" s="40"/>
      <c r="R4667" s="40" t="str">
        <f>IFERROR(VLOOKUP(Tabla2[[#This Row],[CONTRATISTA PRNCIPAL]],Hoja1!$L$5:$M$9,2,FALSE),"CJV")</f>
        <v>CJV</v>
      </c>
      <c r="S4667" s="40" t="str">
        <f>IF(Tabla2[[#This Row],[EMPRESA]]=Tabla2[[#This Row],[CONTRATISTA PRNCIPAL]],"Principal","Secundaria")</f>
        <v>Principal</v>
      </c>
      <c r="T4667" s="42">
        <f>IFERROR(1/COUNTIF(Tabla2[CONTRATISTA PRNCIPAL],Tabla2[[#This Row],[CONTRATISTA PRNCIPAL]]),0)</f>
        <v>0</v>
      </c>
      <c r="U4667" s="43" t="str">
        <f>IF(((TODAY()-Tabla2[[#This Row],[FECHA NACIMIENTO]])/365)&lt;18,"Corregir", IF(((TODAY()-Tabla2[[#This Row],[FECHA NACIMIENTO]])/365)&gt;80, "Corregir",ROUNDDOWN(((TODAY()-Tabla2[[#This Row],[FECHA NACIMIENTO]])/365),0)))</f>
        <v>Corregir</v>
      </c>
      <c r="V46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7" s="44" t="str">
        <f>+IF(Tabla2[[#This Row],[Edad]]="Corregir","Corregir","Ok")</f>
        <v>Corregir</v>
      </c>
      <c r="X4667" s="42" t="str">
        <f>+IFERROR(VLOOKUP(Tabla2[[#This Row],[DISTRITO SEGÚN DNI]],Hoja1!$A$2:$B$32,2,FALSE),"No")</f>
        <v>No</v>
      </c>
      <c r="Y4667" s="42" t="str">
        <f>IF(OR(LOWER(Tabla2[[#This Row],[GENERO]])="masculino", LOWER(Tabla2[[#This Row],[GENERO]])="femenino"),"OK","Corregir")</f>
        <v>Corregir</v>
      </c>
      <c r="Z4667" s="42" t="str">
        <f>+IF(Tabla2[[#This Row],[Nro. DNI / CE]]="","Corregir",IF(LEN(Tabla2[[#This Row],[Nro. DNI / CE]])&gt;=8,"OK","Corregir"))</f>
        <v>Corregir</v>
      </c>
      <c r="AA4667" s="42">
        <f>COUNTIF(Tabla2[APELLIDOS Y NOMBRES],Tabla2[[#This Row],[APELLIDOS Y NOMBRES]])</f>
        <v>0</v>
      </c>
      <c r="AB4667" s="42">
        <f>IF(Tabla2[[#This Row],[Trabajador]]&gt;1,1/Tabla2[[#This Row],[Trabajador]],Tabla2[[#This Row],[Trabajador]])</f>
        <v>0</v>
      </c>
      <c r="AC4667" t="str">
        <f>+IFERROR(IF(Tabla2[[#This Row],[FECHA CESE/BAJA]]="","No Aplica",IF(AND(MONTH(Tabla2[[#This Row],[FECHA CESE/BAJA]])=MONTH(TODAY()-30),YEAR(Tabla2[[#This Row],[FECHA CESE/BAJA]])=YEAR(TODAY())),MONTH(TODAY()-30)&amp;"-"&amp;YEAR(TODAY()),"Borrar")),"No aplica")</f>
        <v>No Aplica</v>
      </c>
      <c r="AD4667" t="str">
        <f>+IFERROR(IF(Tabla2[[#This Row],[FECHA INICIO DE LABORES EN OBRA]]="","No Aplica",IF(AND(MONTH(Tabla2[[#This Row],[FECHA INICIO DE LABORES EN OBRA]])=MONTH(TODAY()-30),YEAR(Tabla2[[#This Row],[FECHA INICIO DE LABORES EN OBRA]])=YEAR(TODAY())),MONTH(TODAY()-30)&amp;"-"&amp;YEAR(TODAY()),"No Aplica")),"No Aplica")</f>
        <v>No Aplica</v>
      </c>
    </row>
    <row r="4668" spans="1:30" x14ac:dyDescent="0.25">
      <c r="A4668" s="13"/>
      <c r="B4668" s="15"/>
      <c r="C4668" s="15"/>
      <c r="D4668" s="15"/>
      <c r="E4668" s="15"/>
      <c r="F4668" s="39"/>
      <c r="G4668" s="15"/>
      <c r="H4668" s="15"/>
      <c r="I4668" s="15"/>
      <c r="J4668" s="15"/>
      <c r="K4668" s="15"/>
      <c r="L4668" s="40"/>
      <c r="M4668" s="39"/>
      <c r="N4668" s="41"/>
      <c r="O4668" s="39"/>
      <c r="P4668" s="40"/>
      <c r="Q4668" s="40"/>
      <c r="R4668" s="40" t="str">
        <f>IFERROR(VLOOKUP(Tabla2[[#This Row],[CONTRATISTA PRNCIPAL]],Hoja1!$L$5:$M$9,2,FALSE),"CJV")</f>
        <v>CJV</v>
      </c>
      <c r="S4668" s="40" t="str">
        <f>IF(Tabla2[[#This Row],[EMPRESA]]=Tabla2[[#This Row],[CONTRATISTA PRNCIPAL]],"Principal","Secundaria")</f>
        <v>Principal</v>
      </c>
      <c r="T4668" s="42">
        <f>IFERROR(1/COUNTIF(Tabla2[CONTRATISTA PRNCIPAL],Tabla2[[#This Row],[CONTRATISTA PRNCIPAL]]),0)</f>
        <v>0</v>
      </c>
      <c r="U4668" s="43" t="str">
        <f>IF(((TODAY()-Tabla2[[#This Row],[FECHA NACIMIENTO]])/365)&lt;18,"Corregir", IF(((TODAY()-Tabla2[[#This Row],[FECHA NACIMIENTO]])/365)&gt;80, "Corregir",ROUNDDOWN(((TODAY()-Tabla2[[#This Row],[FECHA NACIMIENTO]])/365),0)))</f>
        <v>Corregir</v>
      </c>
      <c r="V46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8" s="44" t="str">
        <f>+IF(Tabla2[[#This Row],[Edad]]="Corregir","Corregir","Ok")</f>
        <v>Corregir</v>
      </c>
      <c r="X4668" s="42" t="str">
        <f>+IFERROR(VLOOKUP(Tabla2[[#This Row],[DISTRITO SEGÚN DNI]],Hoja1!$A$2:$B$32,2,FALSE),"No")</f>
        <v>No</v>
      </c>
      <c r="Y4668" s="42" t="str">
        <f>IF(OR(LOWER(Tabla2[[#This Row],[GENERO]])="masculino", LOWER(Tabla2[[#This Row],[GENERO]])="femenino"),"OK","Corregir")</f>
        <v>Corregir</v>
      </c>
      <c r="Z4668" s="42" t="str">
        <f>+IF(Tabla2[[#This Row],[Nro. DNI / CE]]="","Corregir",IF(LEN(Tabla2[[#This Row],[Nro. DNI / CE]])&gt;=8,"OK","Corregir"))</f>
        <v>Corregir</v>
      </c>
      <c r="AA4668" s="42">
        <f>COUNTIF(Tabla2[APELLIDOS Y NOMBRES],Tabla2[[#This Row],[APELLIDOS Y NOMBRES]])</f>
        <v>0</v>
      </c>
      <c r="AB4668" s="42">
        <f>IF(Tabla2[[#This Row],[Trabajador]]&gt;1,1/Tabla2[[#This Row],[Trabajador]],Tabla2[[#This Row],[Trabajador]])</f>
        <v>0</v>
      </c>
      <c r="AC4668" t="str">
        <f>+IFERROR(IF(Tabla2[[#This Row],[FECHA CESE/BAJA]]="","No Aplica",IF(AND(MONTH(Tabla2[[#This Row],[FECHA CESE/BAJA]])=MONTH(TODAY()-30),YEAR(Tabla2[[#This Row],[FECHA CESE/BAJA]])=YEAR(TODAY())),MONTH(TODAY()-30)&amp;"-"&amp;YEAR(TODAY()),"Borrar")),"No aplica")</f>
        <v>No Aplica</v>
      </c>
      <c r="AD4668" t="str">
        <f>+IFERROR(IF(Tabla2[[#This Row],[FECHA INICIO DE LABORES EN OBRA]]="","No Aplica",IF(AND(MONTH(Tabla2[[#This Row],[FECHA INICIO DE LABORES EN OBRA]])=MONTH(TODAY()-30),YEAR(Tabla2[[#This Row],[FECHA INICIO DE LABORES EN OBRA]])=YEAR(TODAY())),MONTH(TODAY()-30)&amp;"-"&amp;YEAR(TODAY()),"No Aplica")),"No Aplica")</f>
        <v>No Aplica</v>
      </c>
    </row>
    <row r="4669" spans="1:30" x14ac:dyDescent="0.25">
      <c r="A4669" s="13"/>
      <c r="B4669" s="15"/>
      <c r="C4669" s="15"/>
      <c r="D4669" s="15"/>
      <c r="E4669" s="15"/>
      <c r="F4669" s="39"/>
      <c r="G4669" s="15"/>
      <c r="H4669" s="15"/>
      <c r="I4669" s="15"/>
      <c r="J4669" s="15"/>
      <c r="K4669" s="15"/>
      <c r="L4669" s="40"/>
      <c r="M4669" s="39"/>
      <c r="N4669" s="41"/>
      <c r="O4669" s="39"/>
      <c r="P4669" s="40"/>
      <c r="Q4669" s="40"/>
      <c r="R4669" s="40" t="str">
        <f>IFERROR(VLOOKUP(Tabla2[[#This Row],[CONTRATISTA PRNCIPAL]],Hoja1!$L$5:$M$9,2,FALSE),"CJV")</f>
        <v>CJV</v>
      </c>
      <c r="S4669" s="40" t="str">
        <f>IF(Tabla2[[#This Row],[EMPRESA]]=Tabla2[[#This Row],[CONTRATISTA PRNCIPAL]],"Principal","Secundaria")</f>
        <v>Principal</v>
      </c>
      <c r="T4669" s="42">
        <f>IFERROR(1/COUNTIF(Tabla2[CONTRATISTA PRNCIPAL],Tabla2[[#This Row],[CONTRATISTA PRNCIPAL]]),0)</f>
        <v>0</v>
      </c>
      <c r="U4669" s="43" t="str">
        <f>IF(((TODAY()-Tabla2[[#This Row],[FECHA NACIMIENTO]])/365)&lt;18,"Corregir", IF(((TODAY()-Tabla2[[#This Row],[FECHA NACIMIENTO]])/365)&gt;80, "Corregir",ROUNDDOWN(((TODAY()-Tabla2[[#This Row],[FECHA NACIMIENTO]])/365),0)))</f>
        <v>Corregir</v>
      </c>
      <c r="V46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69" s="44" t="str">
        <f>+IF(Tabla2[[#This Row],[Edad]]="Corregir","Corregir","Ok")</f>
        <v>Corregir</v>
      </c>
      <c r="X4669" s="42" t="str">
        <f>+IFERROR(VLOOKUP(Tabla2[[#This Row],[DISTRITO SEGÚN DNI]],Hoja1!$A$2:$B$32,2,FALSE),"No")</f>
        <v>No</v>
      </c>
      <c r="Y4669" s="42" t="str">
        <f>IF(OR(LOWER(Tabla2[[#This Row],[GENERO]])="masculino", LOWER(Tabla2[[#This Row],[GENERO]])="femenino"),"OK","Corregir")</f>
        <v>Corregir</v>
      </c>
      <c r="Z4669" s="42" t="str">
        <f>+IF(Tabla2[[#This Row],[Nro. DNI / CE]]="","Corregir",IF(LEN(Tabla2[[#This Row],[Nro. DNI / CE]])&gt;=8,"OK","Corregir"))</f>
        <v>Corregir</v>
      </c>
      <c r="AA4669" s="42">
        <f>COUNTIF(Tabla2[APELLIDOS Y NOMBRES],Tabla2[[#This Row],[APELLIDOS Y NOMBRES]])</f>
        <v>0</v>
      </c>
      <c r="AB4669" s="42">
        <f>IF(Tabla2[[#This Row],[Trabajador]]&gt;1,1/Tabla2[[#This Row],[Trabajador]],Tabla2[[#This Row],[Trabajador]])</f>
        <v>0</v>
      </c>
      <c r="AC4669" t="str">
        <f>+IFERROR(IF(Tabla2[[#This Row],[FECHA CESE/BAJA]]="","No Aplica",IF(AND(MONTH(Tabla2[[#This Row],[FECHA CESE/BAJA]])=MONTH(TODAY()-30),YEAR(Tabla2[[#This Row],[FECHA CESE/BAJA]])=YEAR(TODAY())),MONTH(TODAY()-30)&amp;"-"&amp;YEAR(TODAY()),"Borrar")),"No aplica")</f>
        <v>No Aplica</v>
      </c>
      <c r="AD4669" t="str">
        <f>+IFERROR(IF(Tabla2[[#This Row],[FECHA INICIO DE LABORES EN OBRA]]="","No Aplica",IF(AND(MONTH(Tabla2[[#This Row],[FECHA INICIO DE LABORES EN OBRA]])=MONTH(TODAY()-30),YEAR(Tabla2[[#This Row],[FECHA INICIO DE LABORES EN OBRA]])=YEAR(TODAY())),MONTH(TODAY()-30)&amp;"-"&amp;YEAR(TODAY()),"No Aplica")),"No Aplica")</f>
        <v>No Aplica</v>
      </c>
    </row>
    <row r="4670" spans="1:30" x14ac:dyDescent="0.25">
      <c r="A4670" s="13"/>
      <c r="B4670" s="15"/>
      <c r="C4670" s="15"/>
      <c r="D4670" s="15"/>
      <c r="E4670" s="15"/>
      <c r="F4670" s="39"/>
      <c r="G4670" s="15"/>
      <c r="H4670" s="15"/>
      <c r="I4670" s="15"/>
      <c r="J4670" s="15"/>
      <c r="K4670" s="15"/>
      <c r="L4670" s="40"/>
      <c r="M4670" s="39"/>
      <c r="N4670" s="41"/>
      <c r="O4670" s="39"/>
      <c r="P4670" s="40"/>
      <c r="Q4670" s="40"/>
      <c r="R4670" s="40" t="str">
        <f>IFERROR(VLOOKUP(Tabla2[[#This Row],[CONTRATISTA PRNCIPAL]],Hoja1!$L$5:$M$9,2,FALSE),"CJV")</f>
        <v>CJV</v>
      </c>
      <c r="S4670" s="40" t="str">
        <f>IF(Tabla2[[#This Row],[EMPRESA]]=Tabla2[[#This Row],[CONTRATISTA PRNCIPAL]],"Principal","Secundaria")</f>
        <v>Principal</v>
      </c>
      <c r="T4670" s="42">
        <f>IFERROR(1/COUNTIF(Tabla2[CONTRATISTA PRNCIPAL],Tabla2[[#This Row],[CONTRATISTA PRNCIPAL]]),0)</f>
        <v>0</v>
      </c>
      <c r="U4670" s="43" t="str">
        <f>IF(((TODAY()-Tabla2[[#This Row],[FECHA NACIMIENTO]])/365)&lt;18,"Corregir", IF(((TODAY()-Tabla2[[#This Row],[FECHA NACIMIENTO]])/365)&gt;80, "Corregir",ROUNDDOWN(((TODAY()-Tabla2[[#This Row],[FECHA NACIMIENTO]])/365),0)))</f>
        <v>Corregir</v>
      </c>
      <c r="V46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0" s="44" t="str">
        <f>+IF(Tabla2[[#This Row],[Edad]]="Corregir","Corregir","Ok")</f>
        <v>Corregir</v>
      </c>
      <c r="X4670" s="42" t="str">
        <f>+IFERROR(VLOOKUP(Tabla2[[#This Row],[DISTRITO SEGÚN DNI]],Hoja1!$A$2:$B$32,2,FALSE),"No")</f>
        <v>No</v>
      </c>
      <c r="Y4670" s="42" t="str">
        <f>IF(OR(LOWER(Tabla2[[#This Row],[GENERO]])="masculino", LOWER(Tabla2[[#This Row],[GENERO]])="femenino"),"OK","Corregir")</f>
        <v>Corregir</v>
      </c>
      <c r="Z4670" s="42" t="str">
        <f>+IF(Tabla2[[#This Row],[Nro. DNI / CE]]="","Corregir",IF(LEN(Tabla2[[#This Row],[Nro. DNI / CE]])&gt;=8,"OK","Corregir"))</f>
        <v>Corregir</v>
      </c>
      <c r="AA4670" s="42">
        <f>COUNTIF(Tabla2[APELLIDOS Y NOMBRES],Tabla2[[#This Row],[APELLIDOS Y NOMBRES]])</f>
        <v>0</v>
      </c>
      <c r="AB4670" s="42">
        <f>IF(Tabla2[[#This Row],[Trabajador]]&gt;1,1/Tabla2[[#This Row],[Trabajador]],Tabla2[[#This Row],[Trabajador]])</f>
        <v>0</v>
      </c>
      <c r="AC4670" t="str">
        <f>+IFERROR(IF(Tabla2[[#This Row],[FECHA CESE/BAJA]]="","No Aplica",IF(AND(MONTH(Tabla2[[#This Row],[FECHA CESE/BAJA]])=MONTH(TODAY()-30),YEAR(Tabla2[[#This Row],[FECHA CESE/BAJA]])=YEAR(TODAY())),MONTH(TODAY()-30)&amp;"-"&amp;YEAR(TODAY()),"Borrar")),"No aplica")</f>
        <v>No Aplica</v>
      </c>
      <c r="AD4670" t="str">
        <f>+IFERROR(IF(Tabla2[[#This Row],[FECHA INICIO DE LABORES EN OBRA]]="","No Aplica",IF(AND(MONTH(Tabla2[[#This Row],[FECHA INICIO DE LABORES EN OBRA]])=MONTH(TODAY()-30),YEAR(Tabla2[[#This Row],[FECHA INICIO DE LABORES EN OBRA]])=YEAR(TODAY())),MONTH(TODAY()-30)&amp;"-"&amp;YEAR(TODAY()),"No Aplica")),"No Aplica")</f>
        <v>No Aplica</v>
      </c>
    </row>
    <row r="4671" spans="1:30" x14ac:dyDescent="0.25">
      <c r="A4671" s="13"/>
      <c r="B4671" s="15"/>
      <c r="C4671" s="15"/>
      <c r="D4671" s="15"/>
      <c r="E4671" s="15"/>
      <c r="F4671" s="39"/>
      <c r="G4671" s="15"/>
      <c r="H4671" s="15"/>
      <c r="I4671" s="15"/>
      <c r="J4671" s="15"/>
      <c r="K4671" s="15"/>
      <c r="L4671" s="40"/>
      <c r="M4671" s="39"/>
      <c r="N4671" s="41"/>
      <c r="O4671" s="39"/>
      <c r="P4671" s="40"/>
      <c r="Q4671" s="40"/>
      <c r="R4671" s="40" t="str">
        <f>IFERROR(VLOOKUP(Tabla2[[#This Row],[CONTRATISTA PRNCIPAL]],Hoja1!$L$5:$M$9,2,FALSE),"CJV")</f>
        <v>CJV</v>
      </c>
      <c r="S4671" s="40" t="str">
        <f>IF(Tabla2[[#This Row],[EMPRESA]]=Tabla2[[#This Row],[CONTRATISTA PRNCIPAL]],"Principal","Secundaria")</f>
        <v>Principal</v>
      </c>
      <c r="T4671" s="42">
        <f>IFERROR(1/COUNTIF(Tabla2[CONTRATISTA PRNCIPAL],Tabla2[[#This Row],[CONTRATISTA PRNCIPAL]]),0)</f>
        <v>0</v>
      </c>
      <c r="U4671" s="43" t="str">
        <f>IF(((TODAY()-Tabla2[[#This Row],[FECHA NACIMIENTO]])/365)&lt;18,"Corregir", IF(((TODAY()-Tabla2[[#This Row],[FECHA NACIMIENTO]])/365)&gt;80, "Corregir",ROUNDDOWN(((TODAY()-Tabla2[[#This Row],[FECHA NACIMIENTO]])/365),0)))</f>
        <v>Corregir</v>
      </c>
      <c r="V46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1" s="44" t="str">
        <f>+IF(Tabla2[[#This Row],[Edad]]="Corregir","Corregir","Ok")</f>
        <v>Corregir</v>
      </c>
      <c r="X4671" s="42" t="str">
        <f>+IFERROR(VLOOKUP(Tabla2[[#This Row],[DISTRITO SEGÚN DNI]],Hoja1!$A$2:$B$32,2,FALSE),"No")</f>
        <v>No</v>
      </c>
      <c r="Y4671" s="42" t="str">
        <f>IF(OR(LOWER(Tabla2[[#This Row],[GENERO]])="masculino", LOWER(Tabla2[[#This Row],[GENERO]])="femenino"),"OK","Corregir")</f>
        <v>Corregir</v>
      </c>
      <c r="Z4671" s="42" t="str">
        <f>+IF(Tabla2[[#This Row],[Nro. DNI / CE]]="","Corregir",IF(LEN(Tabla2[[#This Row],[Nro. DNI / CE]])&gt;=8,"OK","Corregir"))</f>
        <v>Corregir</v>
      </c>
      <c r="AA4671" s="42">
        <f>COUNTIF(Tabla2[APELLIDOS Y NOMBRES],Tabla2[[#This Row],[APELLIDOS Y NOMBRES]])</f>
        <v>0</v>
      </c>
      <c r="AB4671" s="42">
        <f>IF(Tabla2[[#This Row],[Trabajador]]&gt;1,1/Tabla2[[#This Row],[Trabajador]],Tabla2[[#This Row],[Trabajador]])</f>
        <v>0</v>
      </c>
      <c r="AC4671" t="str">
        <f>+IFERROR(IF(Tabla2[[#This Row],[FECHA CESE/BAJA]]="","No Aplica",IF(AND(MONTH(Tabla2[[#This Row],[FECHA CESE/BAJA]])=MONTH(TODAY()-30),YEAR(Tabla2[[#This Row],[FECHA CESE/BAJA]])=YEAR(TODAY())),MONTH(TODAY()-30)&amp;"-"&amp;YEAR(TODAY()),"Borrar")),"No aplica")</f>
        <v>No Aplica</v>
      </c>
      <c r="AD4671" t="str">
        <f>+IFERROR(IF(Tabla2[[#This Row],[FECHA INICIO DE LABORES EN OBRA]]="","No Aplica",IF(AND(MONTH(Tabla2[[#This Row],[FECHA INICIO DE LABORES EN OBRA]])=MONTH(TODAY()-30),YEAR(Tabla2[[#This Row],[FECHA INICIO DE LABORES EN OBRA]])=YEAR(TODAY())),MONTH(TODAY()-30)&amp;"-"&amp;YEAR(TODAY()),"No Aplica")),"No Aplica")</f>
        <v>No Aplica</v>
      </c>
    </row>
    <row r="4672" spans="1:30" x14ac:dyDescent="0.25">
      <c r="A4672" s="13"/>
      <c r="B4672" s="15"/>
      <c r="C4672" s="15"/>
      <c r="D4672" s="15"/>
      <c r="E4672" s="15"/>
      <c r="F4672" s="39"/>
      <c r="G4672" s="15"/>
      <c r="H4672" s="15"/>
      <c r="I4672" s="15"/>
      <c r="J4672" s="15"/>
      <c r="K4672" s="15"/>
      <c r="L4672" s="40"/>
      <c r="M4672" s="39"/>
      <c r="N4672" s="41"/>
      <c r="O4672" s="39"/>
      <c r="P4672" s="40"/>
      <c r="Q4672" s="40"/>
      <c r="R4672" s="40" t="str">
        <f>IFERROR(VLOOKUP(Tabla2[[#This Row],[CONTRATISTA PRNCIPAL]],Hoja1!$L$5:$M$9,2,FALSE),"CJV")</f>
        <v>CJV</v>
      </c>
      <c r="S4672" s="40" t="str">
        <f>IF(Tabla2[[#This Row],[EMPRESA]]=Tabla2[[#This Row],[CONTRATISTA PRNCIPAL]],"Principal","Secundaria")</f>
        <v>Principal</v>
      </c>
      <c r="T4672" s="42">
        <f>IFERROR(1/COUNTIF(Tabla2[CONTRATISTA PRNCIPAL],Tabla2[[#This Row],[CONTRATISTA PRNCIPAL]]),0)</f>
        <v>0</v>
      </c>
      <c r="U4672" s="43" t="str">
        <f>IF(((TODAY()-Tabla2[[#This Row],[FECHA NACIMIENTO]])/365)&lt;18,"Corregir", IF(((TODAY()-Tabla2[[#This Row],[FECHA NACIMIENTO]])/365)&gt;80, "Corregir",ROUNDDOWN(((TODAY()-Tabla2[[#This Row],[FECHA NACIMIENTO]])/365),0)))</f>
        <v>Corregir</v>
      </c>
      <c r="V46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2" s="44" t="str">
        <f>+IF(Tabla2[[#This Row],[Edad]]="Corregir","Corregir","Ok")</f>
        <v>Corregir</v>
      </c>
      <c r="X4672" s="42" t="str">
        <f>+IFERROR(VLOOKUP(Tabla2[[#This Row],[DISTRITO SEGÚN DNI]],Hoja1!$A$2:$B$32,2,FALSE),"No")</f>
        <v>No</v>
      </c>
      <c r="Y4672" s="42" t="str">
        <f>IF(OR(LOWER(Tabla2[[#This Row],[GENERO]])="masculino", LOWER(Tabla2[[#This Row],[GENERO]])="femenino"),"OK","Corregir")</f>
        <v>Corregir</v>
      </c>
      <c r="Z4672" s="42" t="str">
        <f>+IF(Tabla2[[#This Row],[Nro. DNI / CE]]="","Corregir",IF(LEN(Tabla2[[#This Row],[Nro. DNI / CE]])&gt;=8,"OK","Corregir"))</f>
        <v>Corregir</v>
      </c>
      <c r="AA4672" s="42">
        <f>COUNTIF(Tabla2[APELLIDOS Y NOMBRES],Tabla2[[#This Row],[APELLIDOS Y NOMBRES]])</f>
        <v>0</v>
      </c>
      <c r="AB4672" s="42">
        <f>IF(Tabla2[[#This Row],[Trabajador]]&gt;1,1/Tabla2[[#This Row],[Trabajador]],Tabla2[[#This Row],[Trabajador]])</f>
        <v>0</v>
      </c>
      <c r="AC4672" t="str">
        <f>+IFERROR(IF(Tabla2[[#This Row],[FECHA CESE/BAJA]]="","No Aplica",IF(AND(MONTH(Tabla2[[#This Row],[FECHA CESE/BAJA]])=MONTH(TODAY()-30),YEAR(Tabla2[[#This Row],[FECHA CESE/BAJA]])=YEAR(TODAY())),MONTH(TODAY()-30)&amp;"-"&amp;YEAR(TODAY()),"Borrar")),"No aplica")</f>
        <v>No Aplica</v>
      </c>
      <c r="AD4672" t="str">
        <f>+IFERROR(IF(Tabla2[[#This Row],[FECHA INICIO DE LABORES EN OBRA]]="","No Aplica",IF(AND(MONTH(Tabla2[[#This Row],[FECHA INICIO DE LABORES EN OBRA]])=MONTH(TODAY()-30),YEAR(Tabla2[[#This Row],[FECHA INICIO DE LABORES EN OBRA]])=YEAR(TODAY())),MONTH(TODAY()-30)&amp;"-"&amp;YEAR(TODAY()),"No Aplica")),"No Aplica")</f>
        <v>No Aplica</v>
      </c>
    </row>
    <row r="4673" spans="1:30" x14ac:dyDescent="0.25">
      <c r="A4673" s="13"/>
      <c r="B4673" s="15"/>
      <c r="C4673" s="15"/>
      <c r="D4673" s="15"/>
      <c r="E4673" s="15"/>
      <c r="F4673" s="39"/>
      <c r="G4673" s="15"/>
      <c r="H4673" s="15"/>
      <c r="I4673" s="15"/>
      <c r="J4673" s="15"/>
      <c r="K4673" s="15"/>
      <c r="L4673" s="40"/>
      <c r="M4673" s="39"/>
      <c r="N4673" s="41"/>
      <c r="O4673" s="39"/>
      <c r="P4673" s="40"/>
      <c r="Q4673" s="40"/>
      <c r="R4673" s="40" t="str">
        <f>IFERROR(VLOOKUP(Tabla2[[#This Row],[CONTRATISTA PRNCIPAL]],Hoja1!$L$5:$M$9,2,FALSE),"CJV")</f>
        <v>CJV</v>
      </c>
      <c r="S4673" s="40" t="str">
        <f>IF(Tabla2[[#This Row],[EMPRESA]]=Tabla2[[#This Row],[CONTRATISTA PRNCIPAL]],"Principal","Secundaria")</f>
        <v>Principal</v>
      </c>
      <c r="T4673" s="42">
        <f>IFERROR(1/COUNTIF(Tabla2[CONTRATISTA PRNCIPAL],Tabla2[[#This Row],[CONTRATISTA PRNCIPAL]]),0)</f>
        <v>0</v>
      </c>
      <c r="U4673" s="43" t="str">
        <f>IF(((TODAY()-Tabla2[[#This Row],[FECHA NACIMIENTO]])/365)&lt;18,"Corregir", IF(((TODAY()-Tabla2[[#This Row],[FECHA NACIMIENTO]])/365)&gt;80, "Corregir",ROUNDDOWN(((TODAY()-Tabla2[[#This Row],[FECHA NACIMIENTO]])/365),0)))</f>
        <v>Corregir</v>
      </c>
      <c r="V46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3" s="44" t="str">
        <f>+IF(Tabla2[[#This Row],[Edad]]="Corregir","Corregir","Ok")</f>
        <v>Corregir</v>
      </c>
      <c r="X4673" s="42" t="str">
        <f>+IFERROR(VLOOKUP(Tabla2[[#This Row],[DISTRITO SEGÚN DNI]],Hoja1!$A$2:$B$32,2,FALSE),"No")</f>
        <v>No</v>
      </c>
      <c r="Y4673" s="42" t="str">
        <f>IF(OR(LOWER(Tabla2[[#This Row],[GENERO]])="masculino", LOWER(Tabla2[[#This Row],[GENERO]])="femenino"),"OK","Corregir")</f>
        <v>Corregir</v>
      </c>
      <c r="Z4673" s="42" t="str">
        <f>+IF(Tabla2[[#This Row],[Nro. DNI / CE]]="","Corregir",IF(LEN(Tabla2[[#This Row],[Nro. DNI / CE]])&gt;=8,"OK","Corregir"))</f>
        <v>Corregir</v>
      </c>
      <c r="AA4673" s="42">
        <f>COUNTIF(Tabla2[APELLIDOS Y NOMBRES],Tabla2[[#This Row],[APELLIDOS Y NOMBRES]])</f>
        <v>0</v>
      </c>
      <c r="AB4673" s="42">
        <f>IF(Tabla2[[#This Row],[Trabajador]]&gt;1,1/Tabla2[[#This Row],[Trabajador]],Tabla2[[#This Row],[Trabajador]])</f>
        <v>0</v>
      </c>
      <c r="AC4673" t="str">
        <f>+IFERROR(IF(Tabla2[[#This Row],[FECHA CESE/BAJA]]="","No Aplica",IF(AND(MONTH(Tabla2[[#This Row],[FECHA CESE/BAJA]])=MONTH(TODAY()-30),YEAR(Tabla2[[#This Row],[FECHA CESE/BAJA]])=YEAR(TODAY())),MONTH(TODAY()-30)&amp;"-"&amp;YEAR(TODAY()),"Borrar")),"No aplica")</f>
        <v>No Aplica</v>
      </c>
      <c r="AD4673" t="str">
        <f>+IFERROR(IF(Tabla2[[#This Row],[FECHA INICIO DE LABORES EN OBRA]]="","No Aplica",IF(AND(MONTH(Tabla2[[#This Row],[FECHA INICIO DE LABORES EN OBRA]])=MONTH(TODAY()-30),YEAR(Tabla2[[#This Row],[FECHA INICIO DE LABORES EN OBRA]])=YEAR(TODAY())),MONTH(TODAY()-30)&amp;"-"&amp;YEAR(TODAY()),"No Aplica")),"No Aplica")</f>
        <v>No Aplica</v>
      </c>
    </row>
    <row r="4674" spans="1:30" x14ac:dyDescent="0.25">
      <c r="A4674" s="13"/>
      <c r="B4674" s="15"/>
      <c r="C4674" s="15"/>
      <c r="D4674" s="15"/>
      <c r="E4674" s="15"/>
      <c r="F4674" s="39"/>
      <c r="G4674" s="15"/>
      <c r="H4674" s="15"/>
      <c r="I4674" s="15"/>
      <c r="J4674" s="15"/>
      <c r="K4674" s="15"/>
      <c r="L4674" s="40"/>
      <c r="M4674" s="39"/>
      <c r="N4674" s="41"/>
      <c r="O4674" s="39"/>
      <c r="P4674" s="40"/>
      <c r="Q4674" s="40"/>
      <c r="R4674" s="40" t="str">
        <f>IFERROR(VLOOKUP(Tabla2[[#This Row],[CONTRATISTA PRNCIPAL]],Hoja1!$L$5:$M$9,2,FALSE),"CJV")</f>
        <v>CJV</v>
      </c>
      <c r="S4674" s="40" t="str">
        <f>IF(Tabla2[[#This Row],[EMPRESA]]=Tabla2[[#This Row],[CONTRATISTA PRNCIPAL]],"Principal","Secundaria")</f>
        <v>Principal</v>
      </c>
      <c r="T4674" s="42">
        <f>IFERROR(1/COUNTIF(Tabla2[CONTRATISTA PRNCIPAL],Tabla2[[#This Row],[CONTRATISTA PRNCIPAL]]),0)</f>
        <v>0</v>
      </c>
      <c r="U4674" s="43" t="str">
        <f>IF(((TODAY()-Tabla2[[#This Row],[FECHA NACIMIENTO]])/365)&lt;18,"Corregir", IF(((TODAY()-Tabla2[[#This Row],[FECHA NACIMIENTO]])/365)&gt;80, "Corregir",ROUNDDOWN(((TODAY()-Tabla2[[#This Row],[FECHA NACIMIENTO]])/365),0)))</f>
        <v>Corregir</v>
      </c>
      <c r="V46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4" s="44" t="str">
        <f>+IF(Tabla2[[#This Row],[Edad]]="Corregir","Corregir","Ok")</f>
        <v>Corregir</v>
      </c>
      <c r="X4674" s="42" t="str">
        <f>+IFERROR(VLOOKUP(Tabla2[[#This Row],[DISTRITO SEGÚN DNI]],Hoja1!$A$2:$B$32,2,FALSE),"No")</f>
        <v>No</v>
      </c>
      <c r="Y4674" s="42" t="str">
        <f>IF(OR(LOWER(Tabla2[[#This Row],[GENERO]])="masculino", LOWER(Tabla2[[#This Row],[GENERO]])="femenino"),"OK","Corregir")</f>
        <v>Corregir</v>
      </c>
      <c r="Z4674" s="42" t="str">
        <f>+IF(Tabla2[[#This Row],[Nro. DNI / CE]]="","Corregir",IF(LEN(Tabla2[[#This Row],[Nro. DNI / CE]])&gt;=8,"OK","Corregir"))</f>
        <v>Corregir</v>
      </c>
      <c r="AA4674" s="42">
        <f>COUNTIF(Tabla2[APELLIDOS Y NOMBRES],Tabla2[[#This Row],[APELLIDOS Y NOMBRES]])</f>
        <v>0</v>
      </c>
      <c r="AB4674" s="42">
        <f>IF(Tabla2[[#This Row],[Trabajador]]&gt;1,1/Tabla2[[#This Row],[Trabajador]],Tabla2[[#This Row],[Trabajador]])</f>
        <v>0</v>
      </c>
      <c r="AC4674" t="str">
        <f>+IFERROR(IF(Tabla2[[#This Row],[FECHA CESE/BAJA]]="","No Aplica",IF(AND(MONTH(Tabla2[[#This Row],[FECHA CESE/BAJA]])=MONTH(TODAY()-30),YEAR(Tabla2[[#This Row],[FECHA CESE/BAJA]])=YEAR(TODAY())),MONTH(TODAY()-30)&amp;"-"&amp;YEAR(TODAY()),"Borrar")),"No aplica")</f>
        <v>No Aplica</v>
      </c>
      <c r="AD4674" t="str">
        <f>+IFERROR(IF(Tabla2[[#This Row],[FECHA INICIO DE LABORES EN OBRA]]="","No Aplica",IF(AND(MONTH(Tabla2[[#This Row],[FECHA INICIO DE LABORES EN OBRA]])=MONTH(TODAY()-30),YEAR(Tabla2[[#This Row],[FECHA INICIO DE LABORES EN OBRA]])=YEAR(TODAY())),MONTH(TODAY()-30)&amp;"-"&amp;YEAR(TODAY()),"No Aplica")),"No Aplica")</f>
        <v>No Aplica</v>
      </c>
    </row>
    <row r="4675" spans="1:30" x14ac:dyDescent="0.25">
      <c r="A4675" s="13"/>
      <c r="B4675" s="15"/>
      <c r="C4675" s="15"/>
      <c r="D4675" s="15"/>
      <c r="E4675" s="15"/>
      <c r="F4675" s="39"/>
      <c r="G4675" s="15"/>
      <c r="H4675" s="15"/>
      <c r="I4675" s="15"/>
      <c r="J4675" s="15"/>
      <c r="K4675" s="15"/>
      <c r="L4675" s="40"/>
      <c r="M4675" s="39"/>
      <c r="N4675" s="41"/>
      <c r="O4675" s="39"/>
      <c r="P4675" s="40"/>
      <c r="Q4675" s="40"/>
      <c r="R4675" s="40" t="str">
        <f>IFERROR(VLOOKUP(Tabla2[[#This Row],[CONTRATISTA PRNCIPAL]],Hoja1!$L$5:$M$9,2,FALSE),"CJV")</f>
        <v>CJV</v>
      </c>
      <c r="S4675" s="40" t="str">
        <f>IF(Tabla2[[#This Row],[EMPRESA]]=Tabla2[[#This Row],[CONTRATISTA PRNCIPAL]],"Principal","Secundaria")</f>
        <v>Principal</v>
      </c>
      <c r="T4675" s="42">
        <f>IFERROR(1/COUNTIF(Tabla2[CONTRATISTA PRNCIPAL],Tabla2[[#This Row],[CONTRATISTA PRNCIPAL]]),0)</f>
        <v>0</v>
      </c>
      <c r="U4675" s="43" t="str">
        <f>IF(((TODAY()-Tabla2[[#This Row],[FECHA NACIMIENTO]])/365)&lt;18,"Corregir", IF(((TODAY()-Tabla2[[#This Row],[FECHA NACIMIENTO]])/365)&gt;80, "Corregir",ROUNDDOWN(((TODAY()-Tabla2[[#This Row],[FECHA NACIMIENTO]])/365),0)))</f>
        <v>Corregir</v>
      </c>
      <c r="V46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5" s="44" t="str">
        <f>+IF(Tabla2[[#This Row],[Edad]]="Corregir","Corregir","Ok")</f>
        <v>Corregir</v>
      </c>
      <c r="X4675" s="42" t="str">
        <f>+IFERROR(VLOOKUP(Tabla2[[#This Row],[DISTRITO SEGÚN DNI]],Hoja1!$A$2:$B$32,2,FALSE),"No")</f>
        <v>No</v>
      </c>
      <c r="Y4675" s="42" t="str">
        <f>IF(OR(LOWER(Tabla2[[#This Row],[GENERO]])="masculino", LOWER(Tabla2[[#This Row],[GENERO]])="femenino"),"OK","Corregir")</f>
        <v>Corregir</v>
      </c>
      <c r="Z4675" s="42" t="str">
        <f>+IF(Tabla2[[#This Row],[Nro. DNI / CE]]="","Corregir",IF(LEN(Tabla2[[#This Row],[Nro. DNI / CE]])&gt;=8,"OK","Corregir"))</f>
        <v>Corregir</v>
      </c>
      <c r="AA4675" s="42">
        <f>COUNTIF(Tabla2[APELLIDOS Y NOMBRES],Tabla2[[#This Row],[APELLIDOS Y NOMBRES]])</f>
        <v>0</v>
      </c>
      <c r="AB4675" s="42">
        <f>IF(Tabla2[[#This Row],[Trabajador]]&gt;1,1/Tabla2[[#This Row],[Trabajador]],Tabla2[[#This Row],[Trabajador]])</f>
        <v>0</v>
      </c>
      <c r="AC4675" t="str">
        <f>+IFERROR(IF(Tabla2[[#This Row],[FECHA CESE/BAJA]]="","No Aplica",IF(AND(MONTH(Tabla2[[#This Row],[FECHA CESE/BAJA]])=MONTH(TODAY()-30),YEAR(Tabla2[[#This Row],[FECHA CESE/BAJA]])=YEAR(TODAY())),MONTH(TODAY()-30)&amp;"-"&amp;YEAR(TODAY()),"Borrar")),"No aplica")</f>
        <v>No Aplica</v>
      </c>
      <c r="AD4675" t="str">
        <f>+IFERROR(IF(Tabla2[[#This Row],[FECHA INICIO DE LABORES EN OBRA]]="","No Aplica",IF(AND(MONTH(Tabla2[[#This Row],[FECHA INICIO DE LABORES EN OBRA]])=MONTH(TODAY()-30),YEAR(Tabla2[[#This Row],[FECHA INICIO DE LABORES EN OBRA]])=YEAR(TODAY())),MONTH(TODAY()-30)&amp;"-"&amp;YEAR(TODAY()),"No Aplica")),"No Aplica")</f>
        <v>No Aplica</v>
      </c>
    </row>
    <row r="4676" spans="1:30" x14ac:dyDescent="0.25">
      <c r="A4676" s="13"/>
      <c r="B4676" s="15"/>
      <c r="C4676" s="15"/>
      <c r="D4676" s="15"/>
      <c r="E4676" s="15"/>
      <c r="F4676" s="39"/>
      <c r="G4676" s="15"/>
      <c r="H4676" s="15"/>
      <c r="I4676" s="15"/>
      <c r="J4676" s="15"/>
      <c r="K4676" s="15"/>
      <c r="L4676" s="40"/>
      <c r="M4676" s="39"/>
      <c r="N4676" s="41"/>
      <c r="O4676" s="39"/>
      <c r="P4676" s="40"/>
      <c r="Q4676" s="40"/>
      <c r="R4676" s="40" t="str">
        <f>IFERROR(VLOOKUP(Tabla2[[#This Row],[CONTRATISTA PRNCIPAL]],Hoja1!$L$5:$M$9,2,FALSE),"CJV")</f>
        <v>CJV</v>
      </c>
      <c r="S4676" s="40" t="str">
        <f>IF(Tabla2[[#This Row],[EMPRESA]]=Tabla2[[#This Row],[CONTRATISTA PRNCIPAL]],"Principal","Secundaria")</f>
        <v>Principal</v>
      </c>
      <c r="T4676" s="42">
        <f>IFERROR(1/COUNTIF(Tabla2[CONTRATISTA PRNCIPAL],Tabla2[[#This Row],[CONTRATISTA PRNCIPAL]]),0)</f>
        <v>0</v>
      </c>
      <c r="U4676" s="43" t="str">
        <f>IF(((TODAY()-Tabla2[[#This Row],[FECHA NACIMIENTO]])/365)&lt;18,"Corregir", IF(((TODAY()-Tabla2[[#This Row],[FECHA NACIMIENTO]])/365)&gt;80, "Corregir",ROUNDDOWN(((TODAY()-Tabla2[[#This Row],[FECHA NACIMIENTO]])/365),0)))</f>
        <v>Corregir</v>
      </c>
      <c r="V46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6" s="44" t="str">
        <f>+IF(Tabla2[[#This Row],[Edad]]="Corregir","Corregir","Ok")</f>
        <v>Corregir</v>
      </c>
      <c r="X4676" s="42" t="str">
        <f>+IFERROR(VLOOKUP(Tabla2[[#This Row],[DISTRITO SEGÚN DNI]],Hoja1!$A$2:$B$32,2,FALSE),"No")</f>
        <v>No</v>
      </c>
      <c r="Y4676" s="42" t="str">
        <f>IF(OR(LOWER(Tabla2[[#This Row],[GENERO]])="masculino", LOWER(Tabla2[[#This Row],[GENERO]])="femenino"),"OK","Corregir")</f>
        <v>Corregir</v>
      </c>
      <c r="Z4676" s="42" t="str">
        <f>+IF(Tabla2[[#This Row],[Nro. DNI / CE]]="","Corregir",IF(LEN(Tabla2[[#This Row],[Nro. DNI / CE]])&gt;=8,"OK","Corregir"))</f>
        <v>Corregir</v>
      </c>
      <c r="AA4676" s="42">
        <f>COUNTIF(Tabla2[APELLIDOS Y NOMBRES],Tabla2[[#This Row],[APELLIDOS Y NOMBRES]])</f>
        <v>0</v>
      </c>
      <c r="AB4676" s="42">
        <f>IF(Tabla2[[#This Row],[Trabajador]]&gt;1,1/Tabla2[[#This Row],[Trabajador]],Tabla2[[#This Row],[Trabajador]])</f>
        <v>0</v>
      </c>
      <c r="AC4676" t="str">
        <f>+IFERROR(IF(Tabla2[[#This Row],[FECHA CESE/BAJA]]="","No Aplica",IF(AND(MONTH(Tabla2[[#This Row],[FECHA CESE/BAJA]])=MONTH(TODAY()-30),YEAR(Tabla2[[#This Row],[FECHA CESE/BAJA]])=YEAR(TODAY())),MONTH(TODAY()-30)&amp;"-"&amp;YEAR(TODAY()),"Borrar")),"No aplica")</f>
        <v>No Aplica</v>
      </c>
      <c r="AD4676" t="str">
        <f>+IFERROR(IF(Tabla2[[#This Row],[FECHA INICIO DE LABORES EN OBRA]]="","No Aplica",IF(AND(MONTH(Tabla2[[#This Row],[FECHA INICIO DE LABORES EN OBRA]])=MONTH(TODAY()-30),YEAR(Tabla2[[#This Row],[FECHA INICIO DE LABORES EN OBRA]])=YEAR(TODAY())),MONTH(TODAY()-30)&amp;"-"&amp;YEAR(TODAY()),"No Aplica")),"No Aplica")</f>
        <v>No Aplica</v>
      </c>
    </row>
    <row r="4677" spans="1:30" x14ac:dyDescent="0.25">
      <c r="A4677" s="13"/>
      <c r="B4677" s="15"/>
      <c r="C4677" s="15"/>
      <c r="D4677" s="15"/>
      <c r="E4677" s="15"/>
      <c r="F4677" s="39"/>
      <c r="G4677" s="15"/>
      <c r="H4677" s="15"/>
      <c r="I4677" s="15"/>
      <c r="J4677" s="15"/>
      <c r="K4677" s="15"/>
      <c r="L4677" s="40"/>
      <c r="M4677" s="39"/>
      <c r="N4677" s="41"/>
      <c r="O4677" s="39"/>
      <c r="P4677" s="40"/>
      <c r="Q4677" s="40"/>
      <c r="R4677" s="40" t="str">
        <f>IFERROR(VLOOKUP(Tabla2[[#This Row],[CONTRATISTA PRNCIPAL]],Hoja1!$L$5:$M$9,2,FALSE),"CJV")</f>
        <v>CJV</v>
      </c>
      <c r="S4677" s="40" t="str">
        <f>IF(Tabla2[[#This Row],[EMPRESA]]=Tabla2[[#This Row],[CONTRATISTA PRNCIPAL]],"Principal","Secundaria")</f>
        <v>Principal</v>
      </c>
      <c r="T4677" s="42">
        <f>IFERROR(1/COUNTIF(Tabla2[CONTRATISTA PRNCIPAL],Tabla2[[#This Row],[CONTRATISTA PRNCIPAL]]),0)</f>
        <v>0</v>
      </c>
      <c r="U4677" s="43" t="str">
        <f>IF(((TODAY()-Tabla2[[#This Row],[FECHA NACIMIENTO]])/365)&lt;18,"Corregir", IF(((TODAY()-Tabla2[[#This Row],[FECHA NACIMIENTO]])/365)&gt;80, "Corregir",ROUNDDOWN(((TODAY()-Tabla2[[#This Row],[FECHA NACIMIENTO]])/365),0)))</f>
        <v>Corregir</v>
      </c>
      <c r="V46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7" s="44" t="str">
        <f>+IF(Tabla2[[#This Row],[Edad]]="Corregir","Corregir","Ok")</f>
        <v>Corregir</v>
      </c>
      <c r="X4677" s="42" t="str">
        <f>+IFERROR(VLOOKUP(Tabla2[[#This Row],[DISTRITO SEGÚN DNI]],Hoja1!$A$2:$B$32,2,FALSE),"No")</f>
        <v>No</v>
      </c>
      <c r="Y4677" s="42" t="str">
        <f>IF(OR(LOWER(Tabla2[[#This Row],[GENERO]])="masculino", LOWER(Tabla2[[#This Row],[GENERO]])="femenino"),"OK","Corregir")</f>
        <v>Corregir</v>
      </c>
      <c r="Z4677" s="42" t="str">
        <f>+IF(Tabla2[[#This Row],[Nro. DNI / CE]]="","Corregir",IF(LEN(Tabla2[[#This Row],[Nro. DNI / CE]])&gt;=8,"OK","Corregir"))</f>
        <v>Corregir</v>
      </c>
      <c r="AA4677" s="42">
        <f>COUNTIF(Tabla2[APELLIDOS Y NOMBRES],Tabla2[[#This Row],[APELLIDOS Y NOMBRES]])</f>
        <v>0</v>
      </c>
      <c r="AB4677" s="42">
        <f>IF(Tabla2[[#This Row],[Trabajador]]&gt;1,1/Tabla2[[#This Row],[Trabajador]],Tabla2[[#This Row],[Trabajador]])</f>
        <v>0</v>
      </c>
      <c r="AC4677" t="str">
        <f>+IFERROR(IF(Tabla2[[#This Row],[FECHA CESE/BAJA]]="","No Aplica",IF(AND(MONTH(Tabla2[[#This Row],[FECHA CESE/BAJA]])=MONTH(TODAY()-30),YEAR(Tabla2[[#This Row],[FECHA CESE/BAJA]])=YEAR(TODAY())),MONTH(TODAY()-30)&amp;"-"&amp;YEAR(TODAY()),"Borrar")),"No aplica")</f>
        <v>No Aplica</v>
      </c>
      <c r="AD4677" t="str">
        <f>+IFERROR(IF(Tabla2[[#This Row],[FECHA INICIO DE LABORES EN OBRA]]="","No Aplica",IF(AND(MONTH(Tabla2[[#This Row],[FECHA INICIO DE LABORES EN OBRA]])=MONTH(TODAY()-30),YEAR(Tabla2[[#This Row],[FECHA INICIO DE LABORES EN OBRA]])=YEAR(TODAY())),MONTH(TODAY()-30)&amp;"-"&amp;YEAR(TODAY()),"No Aplica")),"No Aplica")</f>
        <v>No Aplica</v>
      </c>
    </row>
    <row r="4678" spans="1:30" x14ac:dyDescent="0.25">
      <c r="A4678" s="13"/>
      <c r="B4678" s="15"/>
      <c r="C4678" s="15"/>
      <c r="D4678" s="15"/>
      <c r="E4678" s="15"/>
      <c r="F4678" s="39"/>
      <c r="G4678" s="15"/>
      <c r="H4678" s="15"/>
      <c r="I4678" s="15"/>
      <c r="J4678" s="15"/>
      <c r="K4678" s="15"/>
      <c r="L4678" s="40"/>
      <c r="M4678" s="39"/>
      <c r="N4678" s="41"/>
      <c r="O4678" s="39"/>
      <c r="P4678" s="40"/>
      <c r="Q4678" s="40"/>
      <c r="R4678" s="40" t="str">
        <f>IFERROR(VLOOKUP(Tabla2[[#This Row],[CONTRATISTA PRNCIPAL]],Hoja1!$L$5:$M$9,2,FALSE),"CJV")</f>
        <v>CJV</v>
      </c>
      <c r="S4678" s="40" t="str">
        <f>IF(Tabla2[[#This Row],[EMPRESA]]=Tabla2[[#This Row],[CONTRATISTA PRNCIPAL]],"Principal","Secundaria")</f>
        <v>Principal</v>
      </c>
      <c r="T4678" s="42">
        <f>IFERROR(1/COUNTIF(Tabla2[CONTRATISTA PRNCIPAL],Tabla2[[#This Row],[CONTRATISTA PRNCIPAL]]),0)</f>
        <v>0</v>
      </c>
      <c r="U4678" s="43" t="str">
        <f>IF(((TODAY()-Tabla2[[#This Row],[FECHA NACIMIENTO]])/365)&lt;18,"Corregir", IF(((TODAY()-Tabla2[[#This Row],[FECHA NACIMIENTO]])/365)&gt;80, "Corregir",ROUNDDOWN(((TODAY()-Tabla2[[#This Row],[FECHA NACIMIENTO]])/365),0)))</f>
        <v>Corregir</v>
      </c>
      <c r="V46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8" s="44" t="str">
        <f>+IF(Tabla2[[#This Row],[Edad]]="Corregir","Corregir","Ok")</f>
        <v>Corregir</v>
      </c>
      <c r="X4678" s="42" t="str">
        <f>+IFERROR(VLOOKUP(Tabla2[[#This Row],[DISTRITO SEGÚN DNI]],Hoja1!$A$2:$B$32,2,FALSE),"No")</f>
        <v>No</v>
      </c>
      <c r="Y4678" s="42" t="str">
        <f>IF(OR(LOWER(Tabla2[[#This Row],[GENERO]])="masculino", LOWER(Tabla2[[#This Row],[GENERO]])="femenino"),"OK","Corregir")</f>
        <v>Corregir</v>
      </c>
      <c r="Z4678" s="42" t="str">
        <f>+IF(Tabla2[[#This Row],[Nro. DNI / CE]]="","Corregir",IF(LEN(Tabla2[[#This Row],[Nro. DNI / CE]])&gt;=8,"OK","Corregir"))</f>
        <v>Corregir</v>
      </c>
      <c r="AA4678" s="42">
        <f>COUNTIF(Tabla2[APELLIDOS Y NOMBRES],Tabla2[[#This Row],[APELLIDOS Y NOMBRES]])</f>
        <v>0</v>
      </c>
      <c r="AB4678" s="42">
        <f>IF(Tabla2[[#This Row],[Trabajador]]&gt;1,1/Tabla2[[#This Row],[Trabajador]],Tabla2[[#This Row],[Trabajador]])</f>
        <v>0</v>
      </c>
      <c r="AC4678" t="str">
        <f>+IFERROR(IF(Tabla2[[#This Row],[FECHA CESE/BAJA]]="","No Aplica",IF(AND(MONTH(Tabla2[[#This Row],[FECHA CESE/BAJA]])=MONTH(TODAY()-30),YEAR(Tabla2[[#This Row],[FECHA CESE/BAJA]])=YEAR(TODAY())),MONTH(TODAY()-30)&amp;"-"&amp;YEAR(TODAY()),"Borrar")),"No aplica")</f>
        <v>No Aplica</v>
      </c>
      <c r="AD4678" t="str">
        <f>+IFERROR(IF(Tabla2[[#This Row],[FECHA INICIO DE LABORES EN OBRA]]="","No Aplica",IF(AND(MONTH(Tabla2[[#This Row],[FECHA INICIO DE LABORES EN OBRA]])=MONTH(TODAY()-30),YEAR(Tabla2[[#This Row],[FECHA INICIO DE LABORES EN OBRA]])=YEAR(TODAY())),MONTH(TODAY()-30)&amp;"-"&amp;YEAR(TODAY()),"No Aplica")),"No Aplica")</f>
        <v>No Aplica</v>
      </c>
    </row>
    <row r="4679" spans="1:30" x14ac:dyDescent="0.25">
      <c r="A4679" s="13"/>
      <c r="B4679" s="15"/>
      <c r="C4679" s="15"/>
      <c r="D4679" s="15"/>
      <c r="E4679" s="15"/>
      <c r="F4679" s="39"/>
      <c r="G4679" s="15"/>
      <c r="H4679" s="15"/>
      <c r="I4679" s="15"/>
      <c r="J4679" s="15"/>
      <c r="K4679" s="15"/>
      <c r="L4679" s="40"/>
      <c r="M4679" s="39"/>
      <c r="N4679" s="41"/>
      <c r="O4679" s="39"/>
      <c r="P4679" s="40"/>
      <c r="Q4679" s="40"/>
      <c r="R4679" s="40" t="str">
        <f>IFERROR(VLOOKUP(Tabla2[[#This Row],[CONTRATISTA PRNCIPAL]],Hoja1!$L$5:$M$9,2,FALSE),"CJV")</f>
        <v>CJV</v>
      </c>
      <c r="S4679" s="40" t="str">
        <f>IF(Tabla2[[#This Row],[EMPRESA]]=Tabla2[[#This Row],[CONTRATISTA PRNCIPAL]],"Principal","Secundaria")</f>
        <v>Principal</v>
      </c>
      <c r="T4679" s="42">
        <f>IFERROR(1/COUNTIF(Tabla2[CONTRATISTA PRNCIPAL],Tabla2[[#This Row],[CONTRATISTA PRNCIPAL]]),0)</f>
        <v>0</v>
      </c>
      <c r="U4679" s="43" t="str">
        <f>IF(((TODAY()-Tabla2[[#This Row],[FECHA NACIMIENTO]])/365)&lt;18,"Corregir", IF(((TODAY()-Tabla2[[#This Row],[FECHA NACIMIENTO]])/365)&gt;80, "Corregir",ROUNDDOWN(((TODAY()-Tabla2[[#This Row],[FECHA NACIMIENTO]])/365),0)))</f>
        <v>Corregir</v>
      </c>
      <c r="V46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79" s="44" t="str">
        <f>+IF(Tabla2[[#This Row],[Edad]]="Corregir","Corregir","Ok")</f>
        <v>Corregir</v>
      </c>
      <c r="X4679" s="42" t="str">
        <f>+IFERROR(VLOOKUP(Tabla2[[#This Row],[DISTRITO SEGÚN DNI]],Hoja1!$A$2:$B$32,2,FALSE),"No")</f>
        <v>No</v>
      </c>
      <c r="Y4679" s="42" t="str">
        <f>IF(OR(LOWER(Tabla2[[#This Row],[GENERO]])="masculino", LOWER(Tabla2[[#This Row],[GENERO]])="femenino"),"OK","Corregir")</f>
        <v>Corregir</v>
      </c>
      <c r="Z4679" s="42" t="str">
        <f>+IF(Tabla2[[#This Row],[Nro. DNI / CE]]="","Corregir",IF(LEN(Tabla2[[#This Row],[Nro. DNI / CE]])&gt;=8,"OK","Corregir"))</f>
        <v>Corregir</v>
      </c>
      <c r="AA4679" s="42">
        <f>COUNTIF(Tabla2[APELLIDOS Y NOMBRES],Tabla2[[#This Row],[APELLIDOS Y NOMBRES]])</f>
        <v>0</v>
      </c>
      <c r="AB4679" s="42">
        <f>IF(Tabla2[[#This Row],[Trabajador]]&gt;1,1/Tabla2[[#This Row],[Trabajador]],Tabla2[[#This Row],[Trabajador]])</f>
        <v>0</v>
      </c>
      <c r="AC4679" t="str">
        <f>+IFERROR(IF(Tabla2[[#This Row],[FECHA CESE/BAJA]]="","No Aplica",IF(AND(MONTH(Tabla2[[#This Row],[FECHA CESE/BAJA]])=MONTH(TODAY()-30),YEAR(Tabla2[[#This Row],[FECHA CESE/BAJA]])=YEAR(TODAY())),MONTH(TODAY()-30)&amp;"-"&amp;YEAR(TODAY()),"Borrar")),"No aplica")</f>
        <v>No Aplica</v>
      </c>
      <c r="AD4679" t="str">
        <f>+IFERROR(IF(Tabla2[[#This Row],[FECHA INICIO DE LABORES EN OBRA]]="","No Aplica",IF(AND(MONTH(Tabla2[[#This Row],[FECHA INICIO DE LABORES EN OBRA]])=MONTH(TODAY()-30),YEAR(Tabla2[[#This Row],[FECHA INICIO DE LABORES EN OBRA]])=YEAR(TODAY())),MONTH(TODAY()-30)&amp;"-"&amp;YEAR(TODAY()),"No Aplica")),"No Aplica")</f>
        <v>No Aplica</v>
      </c>
    </row>
    <row r="4680" spans="1:30" x14ac:dyDescent="0.25">
      <c r="A4680" s="13"/>
      <c r="B4680" s="15"/>
      <c r="C4680" s="15"/>
      <c r="D4680" s="15"/>
      <c r="E4680" s="15"/>
      <c r="F4680" s="39"/>
      <c r="G4680" s="15"/>
      <c r="H4680" s="15"/>
      <c r="I4680" s="15"/>
      <c r="J4680" s="15"/>
      <c r="K4680" s="15"/>
      <c r="L4680" s="40"/>
      <c r="M4680" s="39"/>
      <c r="N4680" s="41"/>
      <c r="O4680" s="39"/>
      <c r="P4680" s="40"/>
      <c r="Q4680" s="40"/>
      <c r="R4680" s="40" t="str">
        <f>IFERROR(VLOOKUP(Tabla2[[#This Row],[CONTRATISTA PRNCIPAL]],Hoja1!$L$5:$M$9,2,FALSE),"CJV")</f>
        <v>CJV</v>
      </c>
      <c r="S4680" s="40" t="str">
        <f>IF(Tabla2[[#This Row],[EMPRESA]]=Tabla2[[#This Row],[CONTRATISTA PRNCIPAL]],"Principal","Secundaria")</f>
        <v>Principal</v>
      </c>
      <c r="T4680" s="42">
        <f>IFERROR(1/COUNTIF(Tabla2[CONTRATISTA PRNCIPAL],Tabla2[[#This Row],[CONTRATISTA PRNCIPAL]]),0)</f>
        <v>0</v>
      </c>
      <c r="U4680" s="43" t="str">
        <f>IF(((TODAY()-Tabla2[[#This Row],[FECHA NACIMIENTO]])/365)&lt;18,"Corregir", IF(((TODAY()-Tabla2[[#This Row],[FECHA NACIMIENTO]])/365)&gt;80, "Corregir",ROUNDDOWN(((TODAY()-Tabla2[[#This Row],[FECHA NACIMIENTO]])/365),0)))</f>
        <v>Corregir</v>
      </c>
      <c r="V46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0" s="44" t="str">
        <f>+IF(Tabla2[[#This Row],[Edad]]="Corregir","Corregir","Ok")</f>
        <v>Corregir</v>
      </c>
      <c r="X4680" s="42" t="str">
        <f>+IFERROR(VLOOKUP(Tabla2[[#This Row],[DISTRITO SEGÚN DNI]],Hoja1!$A$2:$B$32,2,FALSE),"No")</f>
        <v>No</v>
      </c>
      <c r="Y4680" s="42" t="str">
        <f>IF(OR(LOWER(Tabla2[[#This Row],[GENERO]])="masculino", LOWER(Tabla2[[#This Row],[GENERO]])="femenino"),"OK","Corregir")</f>
        <v>Corregir</v>
      </c>
      <c r="Z4680" s="42" t="str">
        <f>+IF(Tabla2[[#This Row],[Nro. DNI / CE]]="","Corregir",IF(LEN(Tabla2[[#This Row],[Nro. DNI / CE]])&gt;=8,"OK","Corregir"))</f>
        <v>Corregir</v>
      </c>
      <c r="AA4680" s="42">
        <f>COUNTIF(Tabla2[APELLIDOS Y NOMBRES],Tabla2[[#This Row],[APELLIDOS Y NOMBRES]])</f>
        <v>0</v>
      </c>
      <c r="AB4680" s="42">
        <f>IF(Tabla2[[#This Row],[Trabajador]]&gt;1,1/Tabla2[[#This Row],[Trabajador]],Tabla2[[#This Row],[Trabajador]])</f>
        <v>0</v>
      </c>
      <c r="AC4680" t="str">
        <f>+IFERROR(IF(Tabla2[[#This Row],[FECHA CESE/BAJA]]="","No Aplica",IF(AND(MONTH(Tabla2[[#This Row],[FECHA CESE/BAJA]])=MONTH(TODAY()-30),YEAR(Tabla2[[#This Row],[FECHA CESE/BAJA]])=YEAR(TODAY())),MONTH(TODAY()-30)&amp;"-"&amp;YEAR(TODAY()),"Borrar")),"No aplica")</f>
        <v>No Aplica</v>
      </c>
      <c r="AD4680" t="str">
        <f>+IFERROR(IF(Tabla2[[#This Row],[FECHA INICIO DE LABORES EN OBRA]]="","No Aplica",IF(AND(MONTH(Tabla2[[#This Row],[FECHA INICIO DE LABORES EN OBRA]])=MONTH(TODAY()-30),YEAR(Tabla2[[#This Row],[FECHA INICIO DE LABORES EN OBRA]])=YEAR(TODAY())),MONTH(TODAY()-30)&amp;"-"&amp;YEAR(TODAY()),"No Aplica")),"No Aplica")</f>
        <v>No Aplica</v>
      </c>
    </row>
    <row r="4681" spans="1:30" x14ac:dyDescent="0.25">
      <c r="A4681" s="13"/>
      <c r="B4681" s="15"/>
      <c r="C4681" s="15"/>
      <c r="D4681" s="15"/>
      <c r="E4681" s="15"/>
      <c r="F4681" s="39"/>
      <c r="G4681" s="15"/>
      <c r="H4681" s="15"/>
      <c r="I4681" s="15"/>
      <c r="J4681" s="15"/>
      <c r="K4681" s="15"/>
      <c r="L4681" s="40"/>
      <c r="M4681" s="39"/>
      <c r="N4681" s="41"/>
      <c r="O4681" s="39"/>
      <c r="P4681" s="40"/>
      <c r="Q4681" s="40"/>
      <c r="R4681" s="40" t="str">
        <f>IFERROR(VLOOKUP(Tabla2[[#This Row],[CONTRATISTA PRNCIPAL]],Hoja1!$L$5:$M$9,2,FALSE),"CJV")</f>
        <v>CJV</v>
      </c>
      <c r="S4681" s="40" t="str">
        <f>IF(Tabla2[[#This Row],[EMPRESA]]=Tabla2[[#This Row],[CONTRATISTA PRNCIPAL]],"Principal","Secundaria")</f>
        <v>Principal</v>
      </c>
      <c r="T4681" s="42">
        <f>IFERROR(1/COUNTIF(Tabla2[CONTRATISTA PRNCIPAL],Tabla2[[#This Row],[CONTRATISTA PRNCIPAL]]),0)</f>
        <v>0</v>
      </c>
      <c r="U4681" s="43" t="str">
        <f>IF(((TODAY()-Tabla2[[#This Row],[FECHA NACIMIENTO]])/365)&lt;18,"Corregir", IF(((TODAY()-Tabla2[[#This Row],[FECHA NACIMIENTO]])/365)&gt;80, "Corregir",ROUNDDOWN(((TODAY()-Tabla2[[#This Row],[FECHA NACIMIENTO]])/365),0)))</f>
        <v>Corregir</v>
      </c>
      <c r="V46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1" s="44" t="str">
        <f>+IF(Tabla2[[#This Row],[Edad]]="Corregir","Corregir","Ok")</f>
        <v>Corregir</v>
      </c>
      <c r="X4681" s="42" t="str">
        <f>+IFERROR(VLOOKUP(Tabla2[[#This Row],[DISTRITO SEGÚN DNI]],Hoja1!$A$2:$B$32,2,FALSE),"No")</f>
        <v>No</v>
      </c>
      <c r="Y4681" s="42" t="str">
        <f>IF(OR(LOWER(Tabla2[[#This Row],[GENERO]])="masculino", LOWER(Tabla2[[#This Row],[GENERO]])="femenino"),"OK","Corregir")</f>
        <v>Corregir</v>
      </c>
      <c r="Z4681" s="42" t="str">
        <f>+IF(Tabla2[[#This Row],[Nro. DNI / CE]]="","Corregir",IF(LEN(Tabla2[[#This Row],[Nro. DNI / CE]])&gt;=8,"OK","Corregir"))</f>
        <v>Corregir</v>
      </c>
      <c r="AA4681" s="42">
        <f>COUNTIF(Tabla2[APELLIDOS Y NOMBRES],Tabla2[[#This Row],[APELLIDOS Y NOMBRES]])</f>
        <v>0</v>
      </c>
      <c r="AB4681" s="42">
        <f>IF(Tabla2[[#This Row],[Trabajador]]&gt;1,1/Tabla2[[#This Row],[Trabajador]],Tabla2[[#This Row],[Trabajador]])</f>
        <v>0</v>
      </c>
      <c r="AC4681" t="str">
        <f>+IFERROR(IF(Tabla2[[#This Row],[FECHA CESE/BAJA]]="","No Aplica",IF(AND(MONTH(Tabla2[[#This Row],[FECHA CESE/BAJA]])=MONTH(TODAY()-30),YEAR(Tabla2[[#This Row],[FECHA CESE/BAJA]])=YEAR(TODAY())),MONTH(TODAY()-30)&amp;"-"&amp;YEAR(TODAY()),"Borrar")),"No aplica")</f>
        <v>No Aplica</v>
      </c>
      <c r="AD4681" t="str">
        <f>+IFERROR(IF(Tabla2[[#This Row],[FECHA INICIO DE LABORES EN OBRA]]="","No Aplica",IF(AND(MONTH(Tabla2[[#This Row],[FECHA INICIO DE LABORES EN OBRA]])=MONTH(TODAY()-30),YEAR(Tabla2[[#This Row],[FECHA INICIO DE LABORES EN OBRA]])=YEAR(TODAY())),MONTH(TODAY()-30)&amp;"-"&amp;YEAR(TODAY()),"No Aplica")),"No Aplica")</f>
        <v>No Aplica</v>
      </c>
    </row>
    <row r="4682" spans="1:30" x14ac:dyDescent="0.25">
      <c r="A4682" s="13"/>
      <c r="B4682" s="15"/>
      <c r="C4682" s="15"/>
      <c r="D4682" s="15"/>
      <c r="E4682" s="15"/>
      <c r="F4682" s="39"/>
      <c r="G4682" s="15"/>
      <c r="H4682" s="15"/>
      <c r="I4682" s="15"/>
      <c r="J4682" s="15"/>
      <c r="K4682" s="15"/>
      <c r="L4682" s="40"/>
      <c r="M4682" s="39"/>
      <c r="N4682" s="41"/>
      <c r="O4682" s="39"/>
      <c r="P4682" s="40"/>
      <c r="Q4682" s="40"/>
      <c r="R4682" s="40" t="str">
        <f>IFERROR(VLOOKUP(Tabla2[[#This Row],[CONTRATISTA PRNCIPAL]],Hoja1!$L$5:$M$9,2,FALSE),"CJV")</f>
        <v>CJV</v>
      </c>
      <c r="S4682" s="40" t="str">
        <f>IF(Tabla2[[#This Row],[EMPRESA]]=Tabla2[[#This Row],[CONTRATISTA PRNCIPAL]],"Principal","Secundaria")</f>
        <v>Principal</v>
      </c>
      <c r="T4682" s="42">
        <f>IFERROR(1/COUNTIF(Tabla2[CONTRATISTA PRNCIPAL],Tabla2[[#This Row],[CONTRATISTA PRNCIPAL]]),0)</f>
        <v>0</v>
      </c>
      <c r="U4682" s="43" t="str">
        <f>IF(((TODAY()-Tabla2[[#This Row],[FECHA NACIMIENTO]])/365)&lt;18,"Corregir", IF(((TODAY()-Tabla2[[#This Row],[FECHA NACIMIENTO]])/365)&gt;80, "Corregir",ROUNDDOWN(((TODAY()-Tabla2[[#This Row],[FECHA NACIMIENTO]])/365),0)))</f>
        <v>Corregir</v>
      </c>
      <c r="V46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2" s="44" t="str">
        <f>+IF(Tabla2[[#This Row],[Edad]]="Corregir","Corregir","Ok")</f>
        <v>Corregir</v>
      </c>
      <c r="X4682" s="42" t="str">
        <f>+IFERROR(VLOOKUP(Tabla2[[#This Row],[DISTRITO SEGÚN DNI]],Hoja1!$A$2:$B$32,2,FALSE),"No")</f>
        <v>No</v>
      </c>
      <c r="Y4682" s="42" t="str">
        <f>IF(OR(LOWER(Tabla2[[#This Row],[GENERO]])="masculino", LOWER(Tabla2[[#This Row],[GENERO]])="femenino"),"OK","Corregir")</f>
        <v>Corregir</v>
      </c>
      <c r="Z4682" s="42" t="str">
        <f>+IF(Tabla2[[#This Row],[Nro. DNI / CE]]="","Corregir",IF(LEN(Tabla2[[#This Row],[Nro. DNI / CE]])&gt;=8,"OK","Corregir"))</f>
        <v>Corregir</v>
      </c>
      <c r="AA4682" s="42">
        <f>COUNTIF(Tabla2[APELLIDOS Y NOMBRES],Tabla2[[#This Row],[APELLIDOS Y NOMBRES]])</f>
        <v>0</v>
      </c>
      <c r="AB4682" s="42">
        <f>IF(Tabla2[[#This Row],[Trabajador]]&gt;1,1/Tabla2[[#This Row],[Trabajador]],Tabla2[[#This Row],[Trabajador]])</f>
        <v>0</v>
      </c>
      <c r="AC4682" t="str">
        <f>+IFERROR(IF(Tabla2[[#This Row],[FECHA CESE/BAJA]]="","No Aplica",IF(AND(MONTH(Tabla2[[#This Row],[FECHA CESE/BAJA]])=MONTH(TODAY()-30),YEAR(Tabla2[[#This Row],[FECHA CESE/BAJA]])=YEAR(TODAY())),MONTH(TODAY()-30)&amp;"-"&amp;YEAR(TODAY()),"Borrar")),"No aplica")</f>
        <v>No Aplica</v>
      </c>
      <c r="AD4682" t="str">
        <f>+IFERROR(IF(Tabla2[[#This Row],[FECHA INICIO DE LABORES EN OBRA]]="","No Aplica",IF(AND(MONTH(Tabla2[[#This Row],[FECHA INICIO DE LABORES EN OBRA]])=MONTH(TODAY()-30),YEAR(Tabla2[[#This Row],[FECHA INICIO DE LABORES EN OBRA]])=YEAR(TODAY())),MONTH(TODAY()-30)&amp;"-"&amp;YEAR(TODAY()),"No Aplica")),"No Aplica")</f>
        <v>No Aplica</v>
      </c>
    </row>
    <row r="4683" spans="1:30" x14ac:dyDescent="0.25">
      <c r="A4683" s="13"/>
      <c r="B4683" s="15"/>
      <c r="C4683" s="15"/>
      <c r="D4683" s="15"/>
      <c r="E4683" s="15"/>
      <c r="F4683" s="39"/>
      <c r="G4683" s="15"/>
      <c r="H4683" s="15"/>
      <c r="I4683" s="15"/>
      <c r="J4683" s="15"/>
      <c r="K4683" s="15"/>
      <c r="L4683" s="40"/>
      <c r="M4683" s="39"/>
      <c r="N4683" s="41"/>
      <c r="O4683" s="39"/>
      <c r="P4683" s="40"/>
      <c r="Q4683" s="40"/>
      <c r="R4683" s="40" t="str">
        <f>IFERROR(VLOOKUP(Tabla2[[#This Row],[CONTRATISTA PRNCIPAL]],Hoja1!$L$5:$M$9,2,FALSE),"CJV")</f>
        <v>CJV</v>
      </c>
      <c r="S4683" s="40" t="str">
        <f>IF(Tabla2[[#This Row],[EMPRESA]]=Tabla2[[#This Row],[CONTRATISTA PRNCIPAL]],"Principal","Secundaria")</f>
        <v>Principal</v>
      </c>
      <c r="T4683" s="42">
        <f>IFERROR(1/COUNTIF(Tabla2[CONTRATISTA PRNCIPAL],Tabla2[[#This Row],[CONTRATISTA PRNCIPAL]]),0)</f>
        <v>0</v>
      </c>
      <c r="U4683" s="43" t="str">
        <f>IF(((TODAY()-Tabla2[[#This Row],[FECHA NACIMIENTO]])/365)&lt;18,"Corregir", IF(((TODAY()-Tabla2[[#This Row],[FECHA NACIMIENTO]])/365)&gt;80, "Corregir",ROUNDDOWN(((TODAY()-Tabla2[[#This Row],[FECHA NACIMIENTO]])/365),0)))</f>
        <v>Corregir</v>
      </c>
      <c r="V46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3" s="44" t="str">
        <f>+IF(Tabla2[[#This Row],[Edad]]="Corregir","Corregir","Ok")</f>
        <v>Corregir</v>
      </c>
      <c r="X4683" s="42" t="str">
        <f>+IFERROR(VLOOKUP(Tabla2[[#This Row],[DISTRITO SEGÚN DNI]],Hoja1!$A$2:$B$32,2,FALSE),"No")</f>
        <v>No</v>
      </c>
      <c r="Y4683" s="42" t="str">
        <f>IF(OR(LOWER(Tabla2[[#This Row],[GENERO]])="masculino", LOWER(Tabla2[[#This Row],[GENERO]])="femenino"),"OK","Corregir")</f>
        <v>Corregir</v>
      </c>
      <c r="Z4683" s="42" t="str">
        <f>+IF(Tabla2[[#This Row],[Nro. DNI / CE]]="","Corregir",IF(LEN(Tabla2[[#This Row],[Nro. DNI / CE]])&gt;=8,"OK","Corregir"))</f>
        <v>Corregir</v>
      </c>
      <c r="AA4683" s="42">
        <f>COUNTIF(Tabla2[APELLIDOS Y NOMBRES],Tabla2[[#This Row],[APELLIDOS Y NOMBRES]])</f>
        <v>0</v>
      </c>
      <c r="AB4683" s="42">
        <f>IF(Tabla2[[#This Row],[Trabajador]]&gt;1,1/Tabla2[[#This Row],[Trabajador]],Tabla2[[#This Row],[Trabajador]])</f>
        <v>0</v>
      </c>
      <c r="AC4683" t="str">
        <f>+IFERROR(IF(Tabla2[[#This Row],[FECHA CESE/BAJA]]="","No Aplica",IF(AND(MONTH(Tabla2[[#This Row],[FECHA CESE/BAJA]])=MONTH(TODAY()-30),YEAR(Tabla2[[#This Row],[FECHA CESE/BAJA]])=YEAR(TODAY())),MONTH(TODAY()-30)&amp;"-"&amp;YEAR(TODAY()),"Borrar")),"No aplica")</f>
        <v>No Aplica</v>
      </c>
      <c r="AD4683" t="str">
        <f>+IFERROR(IF(Tabla2[[#This Row],[FECHA INICIO DE LABORES EN OBRA]]="","No Aplica",IF(AND(MONTH(Tabla2[[#This Row],[FECHA INICIO DE LABORES EN OBRA]])=MONTH(TODAY()-30),YEAR(Tabla2[[#This Row],[FECHA INICIO DE LABORES EN OBRA]])=YEAR(TODAY())),MONTH(TODAY()-30)&amp;"-"&amp;YEAR(TODAY()),"No Aplica")),"No Aplica")</f>
        <v>No Aplica</v>
      </c>
    </row>
    <row r="4684" spans="1:30" x14ac:dyDescent="0.25">
      <c r="A4684" s="13"/>
      <c r="B4684" s="15"/>
      <c r="C4684" s="15"/>
      <c r="D4684" s="15"/>
      <c r="E4684" s="15"/>
      <c r="F4684" s="39"/>
      <c r="G4684" s="15"/>
      <c r="H4684" s="15"/>
      <c r="I4684" s="15"/>
      <c r="J4684" s="15"/>
      <c r="K4684" s="15"/>
      <c r="L4684" s="40"/>
      <c r="M4684" s="39"/>
      <c r="N4684" s="41"/>
      <c r="O4684" s="39"/>
      <c r="P4684" s="40"/>
      <c r="Q4684" s="40"/>
      <c r="R4684" s="40" t="str">
        <f>IFERROR(VLOOKUP(Tabla2[[#This Row],[CONTRATISTA PRNCIPAL]],Hoja1!$L$5:$M$9,2,FALSE),"CJV")</f>
        <v>CJV</v>
      </c>
      <c r="S4684" s="40" t="str">
        <f>IF(Tabla2[[#This Row],[EMPRESA]]=Tabla2[[#This Row],[CONTRATISTA PRNCIPAL]],"Principal","Secundaria")</f>
        <v>Principal</v>
      </c>
      <c r="T4684" s="42">
        <f>IFERROR(1/COUNTIF(Tabla2[CONTRATISTA PRNCIPAL],Tabla2[[#This Row],[CONTRATISTA PRNCIPAL]]),0)</f>
        <v>0</v>
      </c>
      <c r="U4684" s="43" t="str">
        <f>IF(((TODAY()-Tabla2[[#This Row],[FECHA NACIMIENTO]])/365)&lt;18,"Corregir", IF(((TODAY()-Tabla2[[#This Row],[FECHA NACIMIENTO]])/365)&gt;80, "Corregir",ROUNDDOWN(((TODAY()-Tabla2[[#This Row],[FECHA NACIMIENTO]])/365),0)))</f>
        <v>Corregir</v>
      </c>
      <c r="V46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4" s="44" t="str">
        <f>+IF(Tabla2[[#This Row],[Edad]]="Corregir","Corregir","Ok")</f>
        <v>Corregir</v>
      </c>
      <c r="X4684" s="42" t="str">
        <f>+IFERROR(VLOOKUP(Tabla2[[#This Row],[DISTRITO SEGÚN DNI]],Hoja1!$A$2:$B$32,2,FALSE),"No")</f>
        <v>No</v>
      </c>
      <c r="Y4684" s="42" t="str">
        <f>IF(OR(LOWER(Tabla2[[#This Row],[GENERO]])="masculino", LOWER(Tabla2[[#This Row],[GENERO]])="femenino"),"OK","Corregir")</f>
        <v>Corregir</v>
      </c>
      <c r="Z4684" s="42" t="str">
        <f>+IF(Tabla2[[#This Row],[Nro. DNI / CE]]="","Corregir",IF(LEN(Tabla2[[#This Row],[Nro. DNI / CE]])&gt;=8,"OK","Corregir"))</f>
        <v>Corregir</v>
      </c>
      <c r="AA4684" s="42">
        <f>COUNTIF(Tabla2[APELLIDOS Y NOMBRES],Tabla2[[#This Row],[APELLIDOS Y NOMBRES]])</f>
        <v>0</v>
      </c>
      <c r="AB4684" s="42">
        <f>IF(Tabla2[[#This Row],[Trabajador]]&gt;1,1/Tabla2[[#This Row],[Trabajador]],Tabla2[[#This Row],[Trabajador]])</f>
        <v>0</v>
      </c>
      <c r="AC4684" t="str">
        <f>+IFERROR(IF(Tabla2[[#This Row],[FECHA CESE/BAJA]]="","No Aplica",IF(AND(MONTH(Tabla2[[#This Row],[FECHA CESE/BAJA]])=MONTH(TODAY()-30),YEAR(Tabla2[[#This Row],[FECHA CESE/BAJA]])=YEAR(TODAY())),MONTH(TODAY()-30)&amp;"-"&amp;YEAR(TODAY()),"Borrar")),"No aplica")</f>
        <v>No Aplica</v>
      </c>
      <c r="AD4684" t="str">
        <f>+IFERROR(IF(Tabla2[[#This Row],[FECHA INICIO DE LABORES EN OBRA]]="","No Aplica",IF(AND(MONTH(Tabla2[[#This Row],[FECHA INICIO DE LABORES EN OBRA]])=MONTH(TODAY()-30),YEAR(Tabla2[[#This Row],[FECHA INICIO DE LABORES EN OBRA]])=YEAR(TODAY())),MONTH(TODAY()-30)&amp;"-"&amp;YEAR(TODAY()),"No Aplica")),"No Aplica")</f>
        <v>No Aplica</v>
      </c>
    </row>
    <row r="4685" spans="1:30" x14ac:dyDescent="0.25">
      <c r="A4685" s="13"/>
      <c r="B4685" s="15"/>
      <c r="C4685" s="15"/>
      <c r="D4685" s="15"/>
      <c r="E4685" s="15"/>
      <c r="F4685" s="39"/>
      <c r="G4685" s="15"/>
      <c r="H4685" s="15"/>
      <c r="I4685" s="15"/>
      <c r="J4685" s="15"/>
      <c r="K4685" s="15"/>
      <c r="L4685" s="40"/>
      <c r="M4685" s="39"/>
      <c r="N4685" s="41"/>
      <c r="O4685" s="39"/>
      <c r="P4685" s="40"/>
      <c r="Q4685" s="40"/>
      <c r="R4685" s="40" t="str">
        <f>IFERROR(VLOOKUP(Tabla2[[#This Row],[CONTRATISTA PRNCIPAL]],Hoja1!$L$5:$M$9,2,FALSE),"CJV")</f>
        <v>CJV</v>
      </c>
      <c r="S4685" s="40" t="str">
        <f>IF(Tabla2[[#This Row],[EMPRESA]]=Tabla2[[#This Row],[CONTRATISTA PRNCIPAL]],"Principal","Secundaria")</f>
        <v>Principal</v>
      </c>
      <c r="T4685" s="42">
        <f>IFERROR(1/COUNTIF(Tabla2[CONTRATISTA PRNCIPAL],Tabla2[[#This Row],[CONTRATISTA PRNCIPAL]]),0)</f>
        <v>0</v>
      </c>
      <c r="U4685" s="43" t="str">
        <f>IF(((TODAY()-Tabla2[[#This Row],[FECHA NACIMIENTO]])/365)&lt;18,"Corregir", IF(((TODAY()-Tabla2[[#This Row],[FECHA NACIMIENTO]])/365)&gt;80, "Corregir",ROUNDDOWN(((TODAY()-Tabla2[[#This Row],[FECHA NACIMIENTO]])/365),0)))</f>
        <v>Corregir</v>
      </c>
      <c r="V46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5" s="44" t="str">
        <f>+IF(Tabla2[[#This Row],[Edad]]="Corregir","Corregir","Ok")</f>
        <v>Corregir</v>
      </c>
      <c r="X4685" s="42" t="str">
        <f>+IFERROR(VLOOKUP(Tabla2[[#This Row],[DISTRITO SEGÚN DNI]],Hoja1!$A$2:$B$32,2,FALSE),"No")</f>
        <v>No</v>
      </c>
      <c r="Y4685" s="42" t="str">
        <f>IF(OR(LOWER(Tabla2[[#This Row],[GENERO]])="masculino", LOWER(Tabla2[[#This Row],[GENERO]])="femenino"),"OK","Corregir")</f>
        <v>Corregir</v>
      </c>
      <c r="Z4685" s="42" t="str">
        <f>+IF(Tabla2[[#This Row],[Nro. DNI / CE]]="","Corregir",IF(LEN(Tabla2[[#This Row],[Nro. DNI / CE]])&gt;=8,"OK","Corregir"))</f>
        <v>Corregir</v>
      </c>
      <c r="AA4685" s="42">
        <f>COUNTIF(Tabla2[APELLIDOS Y NOMBRES],Tabla2[[#This Row],[APELLIDOS Y NOMBRES]])</f>
        <v>0</v>
      </c>
      <c r="AB4685" s="42">
        <f>IF(Tabla2[[#This Row],[Trabajador]]&gt;1,1/Tabla2[[#This Row],[Trabajador]],Tabla2[[#This Row],[Trabajador]])</f>
        <v>0</v>
      </c>
      <c r="AC4685" t="str">
        <f>+IFERROR(IF(Tabla2[[#This Row],[FECHA CESE/BAJA]]="","No Aplica",IF(AND(MONTH(Tabla2[[#This Row],[FECHA CESE/BAJA]])=MONTH(TODAY()-30),YEAR(Tabla2[[#This Row],[FECHA CESE/BAJA]])=YEAR(TODAY())),MONTH(TODAY()-30)&amp;"-"&amp;YEAR(TODAY()),"Borrar")),"No aplica")</f>
        <v>No Aplica</v>
      </c>
      <c r="AD4685" t="str">
        <f>+IFERROR(IF(Tabla2[[#This Row],[FECHA INICIO DE LABORES EN OBRA]]="","No Aplica",IF(AND(MONTH(Tabla2[[#This Row],[FECHA INICIO DE LABORES EN OBRA]])=MONTH(TODAY()-30),YEAR(Tabla2[[#This Row],[FECHA INICIO DE LABORES EN OBRA]])=YEAR(TODAY())),MONTH(TODAY()-30)&amp;"-"&amp;YEAR(TODAY()),"No Aplica")),"No Aplica")</f>
        <v>No Aplica</v>
      </c>
    </row>
    <row r="4686" spans="1:30" x14ac:dyDescent="0.25">
      <c r="A4686" s="13"/>
      <c r="B4686" s="15"/>
      <c r="C4686" s="15"/>
      <c r="D4686" s="15"/>
      <c r="E4686" s="15"/>
      <c r="F4686" s="39"/>
      <c r="G4686" s="15"/>
      <c r="H4686" s="15"/>
      <c r="I4686" s="15"/>
      <c r="J4686" s="15"/>
      <c r="K4686" s="15"/>
      <c r="L4686" s="40"/>
      <c r="M4686" s="39"/>
      <c r="N4686" s="41"/>
      <c r="O4686" s="39"/>
      <c r="P4686" s="40"/>
      <c r="Q4686" s="40"/>
      <c r="R4686" s="40" t="str">
        <f>IFERROR(VLOOKUP(Tabla2[[#This Row],[CONTRATISTA PRNCIPAL]],Hoja1!$L$5:$M$9,2,FALSE),"CJV")</f>
        <v>CJV</v>
      </c>
      <c r="S4686" s="40" t="str">
        <f>IF(Tabla2[[#This Row],[EMPRESA]]=Tabla2[[#This Row],[CONTRATISTA PRNCIPAL]],"Principal","Secundaria")</f>
        <v>Principal</v>
      </c>
      <c r="T4686" s="42">
        <f>IFERROR(1/COUNTIF(Tabla2[CONTRATISTA PRNCIPAL],Tabla2[[#This Row],[CONTRATISTA PRNCIPAL]]),0)</f>
        <v>0</v>
      </c>
      <c r="U4686" s="43" t="str">
        <f>IF(((TODAY()-Tabla2[[#This Row],[FECHA NACIMIENTO]])/365)&lt;18,"Corregir", IF(((TODAY()-Tabla2[[#This Row],[FECHA NACIMIENTO]])/365)&gt;80, "Corregir",ROUNDDOWN(((TODAY()-Tabla2[[#This Row],[FECHA NACIMIENTO]])/365),0)))</f>
        <v>Corregir</v>
      </c>
      <c r="V46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6" s="44" t="str">
        <f>+IF(Tabla2[[#This Row],[Edad]]="Corregir","Corregir","Ok")</f>
        <v>Corregir</v>
      </c>
      <c r="X4686" s="42" t="str">
        <f>+IFERROR(VLOOKUP(Tabla2[[#This Row],[DISTRITO SEGÚN DNI]],Hoja1!$A$2:$B$32,2,FALSE),"No")</f>
        <v>No</v>
      </c>
      <c r="Y4686" s="42" t="str">
        <f>IF(OR(LOWER(Tabla2[[#This Row],[GENERO]])="masculino", LOWER(Tabla2[[#This Row],[GENERO]])="femenino"),"OK","Corregir")</f>
        <v>Corregir</v>
      </c>
      <c r="Z4686" s="42" t="str">
        <f>+IF(Tabla2[[#This Row],[Nro. DNI / CE]]="","Corregir",IF(LEN(Tabla2[[#This Row],[Nro. DNI / CE]])&gt;=8,"OK","Corregir"))</f>
        <v>Corregir</v>
      </c>
      <c r="AA4686" s="42">
        <f>COUNTIF(Tabla2[APELLIDOS Y NOMBRES],Tabla2[[#This Row],[APELLIDOS Y NOMBRES]])</f>
        <v>0</v>
      </c>
      <c r="AB4686" s="42">
        <f>IF(Tabla2[[#This Row],[Trabajador]]&gt;1,1/Tabla2[[#This Row],[Trabajador]],Tabla2[[#This Row],[Trabajador]])</f>
        <v>0</v>
      </c>
      <c r="AC4686" t="str">
        <f>+IFERROR(IF(Tabla2[[#This Row],[FECHA CESE/BAJA]]="","No Aplica",IF(AND(MONTH(Tabla2[[#This Row],[FECHA CESE/BAJA]])=MONTH(TODAY()-30),YEAR(Tabla2[[#This Row],[FECHA CESE/BAJA]])=YEAR(TODAY())),MONTH(TODAY()-30)&amp;"-"&amp;YEAR(TODAY()),"Borrar")),"No aplica")</f>
        <v>No Aplica</v>
      </c>
      <c r="AD4686" t="str">
        <f>+IFERROR(IF(Tabla2[[#This Row],[FECHA INICIO DE LABORES EN OBRA]]="","No Aplica",IF(AND(MONTH(Tabla2[[#This Row],[FECHA INICIO DE LABORES EN OBRA]])=MONTH(TODAY()-30),YEAR(Tabla2[[#This Row],[FECHA INICIO DE LABORES EN OBRA]])=YEAR(TODAY())),MONTH(TODAY()-30)&amp;"-"&amp;YEAR(TODAY()),"No Aplica")),"No Aplica")</f>
        <v>No Aplica</v>
      </c>
    </row>
    <row r="4687" spans="1:30" x14ac:dyDescent="0.25">
      <c r="A4687" s="13"/>
      <c r="B4687" s="15"/>
      <c r="C4687" s="15"/>
      <c r="D4687" s="15"/>
      <c r="E4687" s="15"/>
      <c r="F4687" s="39"/>
      <c r="G4687" s="15"/>
      <c r="H4687" s="15"/>
      <c r="I4687" s="15"/>
      <c r="J4687" s="15"/>
      <c r="K4687" s="15"/>
      <c r="L4687" s="40"/>
      <c r="M4687" s="39"/>
      <c r="N4687" s="41"/>
      <c r="O4687" s="39"/>
      <c r="P4687" s="40"/>
      <c r="Q4687" s="40"/>
      <c r="R4687" s="40" t="str">
        <f>IFERROR(VLOOKUP(Tabla2[[#This Row],[CONTRATISTA PRNCIPAL]],Hoja1!$L$5:$M$9,2,FALSE),"CJV")</f>
        <v>CJV</v>
      </c>
      <c r="S4687" s="40" t="str">
        <f>IF(Tabla2[[#This Row],[EMPRESA]]=Tabla2[[#This Row],[CONTRATISTA PRNCIPAL]],"Principal","Secundaria")</f>
        <v>Principal</v>
      </c>
      <c r="T4687" s="42">
        <f>IFERROR(1/COUNTIF(Tabla2[CONTRATISTA PRNCIPAL],Tabla2[[#This Row],[CONTRATISTA PRNCIPAL]]),0)</f>
        <v>0</v>
      </c>
      <c r="U4687" s="43" t="str">
        <f>IF(((TODAY()-Tabla2[[#This Row],[FECHA NACIMIENTO]])/365)&lt;18,"Corregir", IF(((TODAY()-Tabla2[[#This Row],[FECHA NACIMIENTO]])/365)&gt;80, "Corregir",ROUNDDOWN(((TODAY()-Tabla2[[#This Row],[FECHA NACIMIENTO]])/365),0)))</f>
        <v>Corregir</v>
      </c>
      <c r="V46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7" s="44" t="str">
        <f>+IF(Tabla2[[#This Row],[Edad]]="Corregir","Corregir","Ok")</f>
        <v>Corregir</v>
      </c>
      <c r="X4687" s="42" t="str">
        <f>+IFERROR(VLOOKUP(Tabla2[[#This Row],[DISTRITO SEGÚN DNI]],Hoja1!$A$2:$B$32,2,FALSE),"No")</f>
        <v>No</v>
      </c>
      <c r="Y4687" s="42" t="str">
        <f>IF(OR(LOWER(Tabla2[[#This Row],[GENERO]])="masculino", LOWER(Tabla2[[#This Row],[GENERO]])="femenino"),"OK","Corregir")</f>
        <v>Corregir</v>
      </c>
      <c r="Z4687" s="42" t="str">
        <f>+IF(Tabla2[[#This Row],[Nro. DNI / CE]]="","Corregir",IF(LEN(Tabla2[[#This Row],[Nro. DNI / CE]])&gt;=8,"OK","Corregir"))</f>
        <v>Corregir</v>
      </c>
      <c r="AA4687" s="42">
        <f>COUNTIF(Tabla2[APELLIDOS Y NOMBRES],Tabla2[[#This Row],[APELLIDOS Y NOMBRES]])</f>
        <v>0</v>
      </c>
      <c r="AB4687" s="42">
        <f>IF(Tabla2[[#This Row],[Trabajador]]&gt;1,1/Tabla2[[#This Row],[Trabajador]],Tabla2[[#This Row],[Trabajador]])</f>
        <v>0</v>
      </c>
      <c r="AC4687" t="str">
        <f>+IFERROR(IF(Tabla2[[#This Row],[FECHA CESE/BAJA]]="","No Aplica",IF(AND(MONTH(Tabla2[[#This Row],[FECHA CESE/BAJA]])=MONTH(TODAY()-30),YEAR(Tabla2[[#This Row],[FECHA CESE/BAJA]])=YEAR(TODAY())),MONTH(TODAY()-30)&amp;"-"&amp;YEAR(TODAY()),"Borrar")),"No aplica")</f>
        <v>No Aplica</v>
      </c>
      <c r="AD4687" t="str">
        <f>+IFERROR(IF(Tabla2[[#This Row],[FECHA INICIO DE LABORES EN OBRA]]="","No Aplica",IF(AND(MONTH(Tabla2[[#This Row],[FECHA INICIO DE LABORES EN OBRA]])=MONTH(TODAY()-30),YEAR(Tabla2[[#This Row],[FECHA INICIO DE LABORES EN OBRA]])=YEAR(TODAY())),MONTH(TODAY()-30)&amp;"-"&amp;YEAR(TODAY()),"No Aplica")),"No Aplica")</f>
        <v>No Aplica</v>
      </c>
    </row>
    <row r="4688" spans="1:30" x14ac:dyDescent="0.25">
      <c r="A4688" s="13"/>
      <c r="B4688" s="15"/>
      <c r="C4688" s="15"/>
      <c r="D4688" s="15"/>
      <c r="E4688" s="15"/>
      <c r="F4688" s="39"/>
      <c r="G4688" s="15"/>
      <c r="H4688" s="15"/>
      <c r="I4688" s="15"/>
      <c r="J4688" s="15"/>
      <c r="K4688" s="15"/>
      <c r="L4688" s="40"/>
      <c r="M4688" s="39"/>
      <c r="N4688" s="41"/>
      <c r="O4688" s="39"/>
      <c r="P4688" s="40"/>
      <c r="Q4688" s="40"/>
      <c r="R4688" s="40" t="str">
        <f>IFERROR(VLOOKUP(Tabla2[[#This Row],[CONTRATISTA PRNCIPAL]],Hoja1!$L$5:$M$9,2,FALSE),"CJV")</f>
        <v>CJV</v>
      </c>
      <c r="S4688" s="40" t="str">
        <f>IF(Tabla2[[#This Row],[EMPRESA]]=Tabla2[[#This Row],[CONTRATISTA PRNCIPAL]],"Principal","Secundaria")</f>
        <v>Principal</v>
      </c>
      <c r="T4688" s="42">
        <f>IFERROR(1/COUNTIF(Tabla2[CONTRATISTA PRNCIPAL],Tabla2[[#This Row],[CONTRATISTA PRNCIPAL]]),0)</f>
        <v>0</v>
      </c>
      <c r="U4688" s="43" t="str">
        <f>IF(((TODAY()-Tabla2[[#This Row],[FECHA NACIMIENTO]])/365)&lt;18,"Corregir", IF(((TODAY()-Tabla2[[#This Row],[FECHA NACIMIENTO]])/365)&gt;80, "Corregir",ROUNDDOWN(((TODAY()-Tabla2[[#This Row],[FECHA NACIMIENTO]])/365),0)))</f>
        <v>Corregir</v>
      </c>
      <c r="V46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8" s="44" t="str">
        <f>+IF(Tabla2[[#This Row],[Edad]]="Corregir","Corregir","Ok")</f>
        <v>Corregir</v>
      </c>
      <c r="X4688" s="42" t="str">
        <f>+IFERROR(VLOOKUP(Tabla2[[#This Row],[DISTRITO SEGÚN DNI]],Hoja1!$A$2:$B$32,2,FALSE),"No")</f>
        <v>No</v>
      </c>
      <c r="Y4688" s="42" t="str">
        <f>IF(OR(LOWER(Tabla2[[#This Row],[GENERO]])="masculino", LOWER(Tabla2[[#This Row],[GENERO]])="femenino"),"OK","Corregir")</f>
        <v>Corregir</v>
      </c>
      <c r="Z4688" s="42" t="str">
        <f>+IF(Tabla2[[#This Row],[Nro. DNI / CE]]="","Corregir",IF(LEN(Tabla2[[#This Row],[Nro. DNI / CE]])&gt;=8,"OK","Corregir"))</f>
        <v>Corregir</v>
      </c>
      <c r="AA4688" s="42">
        <f>COUNTIF(Tabla2[APELLIDOS Y NOMBRES],Tabla2[[#This Row],[APELLIDOS Y NOMBRES]])</f>
        <v>0</v>
      </c>
      <c r="AB4688" s="42">
        <f>IF(Tabla2[[#This Row],[Trabajador]]&gt;1,1/Tabla2[[#This Row],[Trabajador]],Tabla2[[#This Row],[Trabajador]])</f>
        <v>0</v>
      </c>
      <c r="AC4688" t="str">
        <f>+IFERROR(IF(Tabla2[[#This Row],[FECHA CESE/BAJA]]="","No Aplica",IF(AND(MONTH(Tabla2[[#This Row],[FECHA CESE/BAJA]])=MONTH(TODAY()-30),YEAR(Tabla2[[#This Row],[FECHA CESE/BAJA]])=YEAR(TODAY())),MONTH(TODAY()-30)&amp;"-"&amp;YEAR(TODAY()),"Borrar")),"No aplica")</f>
        <v>No Aplica</v>
      </c>
      <c r="AD4688" t="str">
        <f>+IFERROR(IF(Tabla2[[#This Row],[FECHA INICIO DE LABORES EN OBRA]]="","No Aplica",IF(AND(MONTH(Tabla2[[#This Row],[FECHA INICIO DE LABORES EN OBRA]])=MONTH(TODAY()-30),YEAR(Tabla2[[#This Row],[FECHA INICIO DE LABORES EN OBRA]])=YEAR(TODAY())),MONTH(TODAY()-30)&amp;"-"&amp;YEAR(TODAY()),"No Aplica")),"No Aplica")</f>
        <v>No Aplica</v>
      </c>
    </row>
    <row r="4689" spans="1:30" x14ac:dyDescent="0.25">
      <c r="A4689" s="13"/>
      <c r="B4689" s="15"/>
      <c r="C4689" s="15"/>
      <c r="D4689" s="15"/>
      <c r="E4689" s="15"/>
      <c r="F4689" s="39"/>
      <c r="G4689" s="15"/>
      <c r="H4689" s="15"/>
      <c r="I4689" s="15"/>
      <c r="J4689" s="15"/>
      <c r="K4689" s="15"/>
      <c r="L4689" s="40"/>
      <c r="M4689" s="39"/>
      <c r="N4689" s="41"/>
      <c r="O4689" s="39"/>
      <c r="P4689" s="40"/>
      <c r="Q4689" s="40"/>
      <c r="R4689" s="40" t="str">
        <f>IFERROR(VLOOKUP(Tabla2[[#This Row],[CONTRATISTA PRNCIPAL]],Hoja1!$L$5:$M$9,2,FALSE),"CJV")</f>
        <v>CJV</v>
      </c>
      <c r="S4689" s="40" t="str">
        <f>IF(Tabla2[[#This Row],[EMPRESA]]=Tabla2[[#This Row],[CONTRATISTA PRNCIPAL]],"Principal","Secundaria")</f>
        <v>Principal</v>
      </c>
      <c r="T4689" s="42">
        <f>IFERROR(1/COUNTIF(Tabla2[CONTRATISTA PRNCIPAL],Tabla2[[#This Row],[CONTRATISTA PRNCIPAL]]),0)</f>
        <v>0</v>
      </c>
      <c r="U4689" s="43" t="str">
        <f>IF(((TODAY()-Tabla2[[#This Row],[FECHA NACIMIENTO]])/365)&lt;18,"Corregir", IF(((TODAY()-Tabla2[[#This Row],[FECHA NACIMIENTO]])/365)&gt;80, "Corregir",ROUNDDOWN(((TODAY()-Tabla2[[#This Row],[FECHA NACIMIENTO]])/365),0)))</f>
        <v>Corregir</v>
      </c>
      <c r="V46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89" s="44" t="str">
        <f>+IF(Tabla2[[#This Row],[Edad]]="Corregir","Corregir","Ok")</f>
        <v>Corregir</v>
      </c>
      <c r="X4689" s="42" t="str">
        <f>+IFERROR(VLOOKUP(Tabla2[[#This Row],[DISTRITO SEGÚN DNI]],Hoja1!$A$2:$B$32,2,FALSE),"No")</f>
        <v>No</v>
      </c>
      <c r="Y4689" s="42" t="str">
        <f>IF(OR(LOWER(Tabla2[[#This Row],[GENERO]])="masculino", LOWER(Tabla2[[#This Row],[GENERO]])="femenino"),"OK","Corregir")</f>
        <v>Corregir</v>
      </c>
      <c r="Z4689" s="42" t="str">
        <f>+IF(Tabla2[[#This Row],[Nro. DNI / CE]]="","Corregir",IF(LEN(Tabla2[[#This Row],[Nro. DNI / CE]])&gt;=8,"OK","Corregir"))</f>
        <v>Corregir</v>
      </c>
      <c r="AA4689" s="42">
        <f>COUNTIF(Tabla2[APELLIDOS Y NOMBRES],Tabla2[[#This Row],[APELLIDOS Y NOMBRES]])</f>
        <v>0</v>
      </c>
      <c r="AB4689" s="42">
        <f>IF(Tabla2[[#This Row],[Trabajador]]&gt;1,1/Tabla2[[#This Row],[Trabajador]],Tabla2[[#This Row],[Trabajador]])</f>
        <v>0</v>
      </c>
      <c r="AC4689" t="str">
        <f>+IFERROR(IF(Tabla2[[#This Row],[FECHA CESE/BAJA]]="","No Aplica",IF(AND(MONTH(Tabla2[[#This Row],[FECHA CESE/BAJA]])=MONTH(TODAY()-30),YEAR(Tabla2[[#This Row],[FECHA CESE/BAJA]])=YEAR(TODAY())),MONTH(TODAY()-30)&amp;"-"&amp;YEAR(TODAY()),"Borrar")),"No aplica")</f>
        <v>No Aplica</v>
      </c>
      <c r="AD4689" t="str">
        <f>+IFERROR(IF(Tabla2[[#This Row],[FECHA INICIO DE LABORES EN OBRA]]="","No Aplica",IF(AND(MONTH(Tabla2[[#This Row],[FECHA INICIO DE LABORES EN OBRA]])=MONTH(TODAY()-30),YEAR(Tabla2[[#This Row],[FECHA INICIO DE LABORES EN OBRA]])=YEAR(TODAY())),MONTH(TODAY()-30)&amp;"-"&amp;YEAR(TODAY()),"No Aplica")),"No Aplica")</f>
        <v>No Aplica</v>
      </c>
    </row>
    <row r="4690" spans="1:30" x14ac:dyDescent="0.25">
      <c r="A4690" s="13"/>
      <c r="B4690" s="15"/>
      <c r="C4690" s="15"/>
      <c r="D4690" s="15"/>
      <c r="E4690" s="15"/>
      <c r="F4690" s="39"/>
      <c r="G4690" s="15"/>
      <c r="H4690" s="15"/>
      <c r="I4690" s="15"/>
      <c r="J4690" s="15"/>
      <c r="K4690" s="15"/>
      <c r="L4690" s="40"/>
      <c r="M4690" s="39"/>
      <c r="N4690" s="41"/>
      <c r="O4690" s="39"/>
      <c r="P4690" s="40"/>
      <c r="Q4690" s="40"/>
      <c r="R4690" s="40" t="str">
        <f>IFERROR(VLOOKUP(Tabla2[[#This Row],[CONTRATISTA PRNCIPAL]],Hoja1!$L$5:$M$9,2,FALSE),"CJV")</f>
        <v>CJV</v>
      </c>
      <c r="S4690" s="40" t="str">
        <f>IF(Tabla2[[#This Row],[EMPRESA]]=Tabla2[[#This Row],[CONTRATISTA PRNCIPAL]],"Principal","Secundaria")</f>
        <v>Principal</v>
      </c>
      <c r="T4690" s="42">
        <f>IFERROR(1/COUNTIF(Tabla2[CONTRATISTA PRNCIPAL],Tabla2[[#This Row],[CONTRATISTA PRNCIPAL]]),0)</f>
        <v>0</v>
      </c>
      <c r="U4690" s="43" t="str">
        <f>IF(((TODAY()-Tabla2[[#This Row],[FECHA NACIMIENTO]])/365)&lt;18,"Corregir", IF(((TODAY()-Tabla2[[#This Row],[FECHA NACIMIENTO]])/365)&gt;80, "Corregir",ROUNDDOWN(((TODAY()-Tabla2[[#This Row],[FECHA NACIMIENTO]])/365),0)))</f>
        <v>Corregir</v>
      </c>
      <c r="V46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0" s="44" t="str">
        <f>+IF(Tabla2[[#This Row],[Edad]]="Corregir","Corregir","Ok")</f>
        <v>Corregir</v>
      </c>
      <c r="X4690" s="42" t="str">
        <f>+IFERROR(VLOOKUP(Tabla2[[#This Row],[DISTRITO SEGÚN DNI]],Hoja1!$A$2:$B$32,2,FALSE),"No")</f>
        <v>No</v>
      </c>
      <c r="Y4690" s="42" t="str">
        <f>IF(OR(LOWER(Tabla2[[#This Row],[GENERO]])="masculino", LOWER(Tabla2[[#This Row],[GENERO]])="femenino"),"OK","Corregir")</f>
        <v>Corregir</v>
      </c>
      <c r="Z4690" s="42" t="str">
        <f>+IF(Tabla2[[#This Row],[Nro. DNI / CE]]="","Corregir",IF(LEN(Tabla2[[#This Row],[Nro. DNI / CE]])&gt;=8,"OK","Corregir"))</f>
        <v>Corregir</v>
      </c>
      <c r="AA4690" s="42">
        <f>COUNTIF(Tabla2[APELLIDOS Y NOMBRES],Tabla2[[#This Row],[APELLIDOS Y NOMBRES]])</f>
        <v>0</v>
      </c>
      <c r="AB4690" s="42">
        <f>IF(Tabla2[[#This Row],[Trabajador]]&gt;1,1/Tabla2[[#This Row],[Trabajador]],Tabla2[[#This Row],[Trabajador]])</f>
        <v>0</v>
      </c>
      <c r="AC4690" t="str">
        <f>+IFERROR(IF(Tabla2[[#This Row],[FECHA CESE/BAJA]]="","No Aplica",IF(AND(MONTH(Tabla2[[#This Row],[FECHA CESE/BAJA]])=MONTH(TODAY()-30),YEAR(Tabla2[[#This Row],[FECHA CESE/BAJA]])=YEAR(TODAY())),MONTH(TODAY()-30)&amp;"-"&amp;YEAR(TODAY()),"Borrar")),"No aplica")</f>
        <v>No Aplica</v>
      </c>
      <c r="AD4690" t="str">
        <f>+IFERROR(IF(Tabla2[[#This Row],[FECHA INICIO DE LABORES EN OBRA]]="","No Aplica",IF(AND(MONTH(Tabla2[[#This Row],[FECHA INICIO DE LABORES EN OBRA]])=MONTH(TODAY()-30),YEAR(Tabla2[[#This Row],[FECHA INICIO DE LABORES EN OBRA]])=YEAR(TODAY())),MONTH(TODAY()-30)&amp;"-"&amp;YEAR(TODAY()),"No Aplica")),"No Aplica")</f>
        <v>No Aplica</v>
      </c>
    </row>
    <row r="4691" spans="1:30" x14ac:dyDescent="0.25">
      <c r="A4691" s="13"/>
      <c r="B4691" s="15"/>
      <c r="C4691" s="15"/>
      <c r="D4691" s="15"/>
      <c r="E4691" s="15"/>
      <c r="F4691" s="39"/>
      <c r="G4691" s="15"/>
      <c r="H4691" s="15"/>
      <c r="I4691" s="15"/>
      <c r="J4691" s="15"/>
      <c r="K4691" s="15"/>
      <c r="L4691" s="40"/>
      <c r="M4691" s="39"/>
      <c r="N4691" s="41"/>
      <c r="O4691" s="39"/>
      <c r="P4691" s="40"/>
      <c r="Q4691" s="40"/>
      <c r="R4691" s="40" t="str">
        <f>IFERROR(VLOOKUP(Tabla2[[#This Row],[CONTRATISTA PRNCIPAL]],Hoja1!$L$5:$M$9,2,FALSE),"CJV")</f>
        <v>CJV</v>
      </c>
      <c r="S4691" s="40" t="str">
        <f>IF(Tabla2[[#This Row],[EMPRESA]]=Tabla2[[#This Row],[CONTRATISTA PRNCIPAL]],"Principal","Secundaria")</f>
        <v>Principal</v>
      </c>
      <c r="T4691" s="42">
        <f>IFERROR(1/COUNTIF(Tabla2[CONTRATISTA PRNCIPAL],Tabla2[[#This Row],[CONTRATISTA PRNCIPAL]]),0)</f>
        <v>0</v>
      </c>
      <c r="U4691" s="43" t="str">
        <f>IF(((TODAY()-Tabla2[[#This Row],[FECHA NACIMIENTO]])/365)&lt;18,"Corregir", IF(((TODAY()-Tabla2[[#This Row],[FECHA NACIMIENTO]])/365)&gt;80, "Corregir",ROUNDDOWN(((TODAY()-Tabla2[[#This Row],[FECHA NACIMIENTO]])/365),0)))</f>
        <v>Corregir</v>
      </c>
      <c r="V46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1" s="44" t="str">
        <f>+IF(Tabla2[[#This Row],[Edad]]="Corregir","Corregir","Ok")</f>
        <v>Corregir</v>
      </c>
      <c r="X4691" s="42" t="str">
        <f>+IFERROR(VLOOKUP(Tabla2[[#This Row],[DISTRITO SEGÚN DNI]],Hoja1!$A$2:$B$32,2,FALSE),"No")</f>
        <v>No</v>
      </c>
      <c r="Y4691" s="42" t="str">
        <f>IF(OR(LOWER(Tabla2[[#This Row],[GENERO]])="masculino", LOWER(Tabla2[[#This Row],[GENERO]])="femenino"),"OK","Corregir")</f>
        <v>Corregir</v>
      </c>
      <c r="Z4691" s="42" t="str">
        <f>+IF(Tabla2[[#This Row],[Nro. DNI / CE]]="","Corregir",IF(LEN(Tabla2[[#This Row],[Nro. DNI / CE]])&gt;=8,"OK","Corregir"))</f>
        <v>Corregir</v>
      </c>
      <c r="AA4691" s="42">
        <f>COUNTIF(Tabla2[APELLIDOS Y NOMBRES],Tabla2[[#This Row],[APELLIDOS Y NOMBRES]])</f>
        <v>0</v>
      </c>
      <c r="AB4691" s="42">
        <f>IF(Tabla2[[#This Row],[Trabajador]]&gt;1,1/Tabla2[[#This Row],[Trabajador]],Tabla2[[#This Row],[Trabajador]])</f>
        <v>0</v>
      </c>
      <c r="AC4691" t="str">
        <f>+IFERROR(IF(Tabla2[[#This Row],[FECHA CESE/BAJA]]="","No Aplica",IF(AND(MONTH(Tabla2[[#This Row],[FECHA CESE/BAJA]])=MONTH(TODAY()-30),YEAR(Tabla2[[#This Row],[FECHA CESE/BAJA]])=YEAR(TODAY())),MONTH(TODAY()-30)&amp;"-"&amp;YEAR(TODAY()),"Borrar")),"No aplica")</f>
        <v>No Aplica</v>
      </c>
      <c r="AD4691" t="str">
        <f>+IFERROR(IF(Tabla2[[#This Row],[FECHA INICIO DE LABORES EN OBRA]]="","No Aplica",IF(AND(MONTH(Tabla2[[#This Row],[FECHA INICIO DE LABORES EN OBRA]])=MONTH(TODAY()-30),YEAR(Tabla2[[#This Row],[FECHA INICIO DE LABORES EN OBRA]])=YEAR(TODAY())),MONTH(TODAY()-30)&amp;"-"&amp;YEAR(TODAY()),"No Aplica")),"No Aplica")</f>
        <v>No Aplica</v>
      </c>
    </row>
    <row r="4692" spans="1:30" x14ac:dyDescent="0.25">
      <c r="A4692" s="13"/>
      <c r="B4692" s="15"/>
      <c r="C4692" s="15"/>
      <c r="D4692" s="15"/>
      <c r="E4692" s="15"/>
      <c r="F4692" s="39"/>
      <c r="G4692" s="15"/>
      <c r="H4692" s="15"/>
      <c r="I4692" s="15"/>
      <c r="J4692" s="15"/>
      <c r="K4692" s="15"/>
      <c r="L4692" s="40"/>
      <c r="M4692" s="39"/>
      <c r="N4692" s="41"/>
      <c r="O4692" s="39"/>
      <c r="P4692" s="40"/>
      <c r="Q4692" s="40"/>
      <c r="R4692" s="40" t="str">
        <f>IFERROR(VLOOKUP(Tabla2[[#This Row],[CONTRATISTA PRNCIPAL]],Hoja1!$L$5:$M$9,2,FALSE),"CJV")</f>
        <v>CJV</v>
      </c>
      <c r="S4692" s="40" t="str">
        <f>IF(Tabla2[[#This Row],[EMPRESA]]=Tabla2[[#This Row],[CONTRATISTA PRNCIPAL]],"Principal","Secundaria")</f>
        <v>Principal</v>
      </c>
      <c r="T4692" s="42">
        <f>IFERROR(1/COUNTIF(Tabla2[CONTRATISTA PRNCIPAL],Tabla2[[#This Row],[CONTRATISTA PRNCIPAL]]),0)</f>
        <v>0</v>
      </c>
      <c r="U4692" s="43" t="str">
        <f>IF(((TODAY()-Tabla2[[#This Row],[FECHA NACIMIENTO]])/365)&lt;18,"Corregir", IF(((TODAY()-Tabla2[[#This Row],[FECHA NACIMIENTO]])/365)&gt;80, "Corregir",ROUNDDOWN(((TODAY()-Tabla2[[#This Row],[FECHA NACIMIENTO]])/365),0)))</f>
        <v>Corregir</v>
      </c>
      <c r="V46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2" s="44" t="str">
        <f>+IF(Tabla2[[#This Row],[Edad]]="Corregir","Corregir","Ok")</f>
        <v>Corregir</v>
      </c>
      <c r="X4692" s="42" t="str">
        <f>+IFERROR(VLOOKUP(Tabla2[[#This Row],[DISTRITO SEGÚN DNI]],Hoja1!$A$2:$B$32,2,FALSE),"No")</f>
        <v>No</v>
      </c>
      <c r="Y4692" s="42" t="str">
        <f>IF(OR(LOWER(Tabla2[[#This Row],[GENERO]])="masculino", LOWER(Tabla2[[#This Row],[GENERO]])="femenino"),"OK","Corregir")</f>
        <v>Corregir</v>
      </c>
      <c r="Z4692" s="42" t="str">
        <f>+IF(Tabla2[[#This Row],[Nro. DNI / CE]]="","Corregir",IF(LEN(Tabla2[[#This Row],[Nro. DNI / CE]])&gt;=8,"OK","Corregir"))</f>
        <v>Corregir</v>
      </c>
      <c r="AA4692" s="42">
        <f>COUNTIF(Tabla2[APELLIDOS Y NOMBRES],Tabla2[[#This Row],[APELLIDOS Y NOMBRES]])</f>
        <v>0</v>
      </c>
      <c r="AB4692" s="42">
        <f>IF(Tabla2[[#This Row],[Trabajador]]&gt;1,1/Tabla2[[#This Row],[Trabajador]],Tabla2[[#This Row],[Trabajador]])</f>
        <v>0</v>
      </c>
      <c r="AC4692" t="str">
        <f>+IFERROR(IF(Tabla2[[#This Row],[FECHA CESE/BAJA]]="","No Aplica",IF(AND(MONTH(Tabla2[[#This Row],[FECHA CESE/BAJA]])=MONTH(TODAY()-30),YEAR(Tabla2[[#This Row],[FECHA CESE/BAJA]])=YEAR(TODAY())),MONTH(TODAY()-30)&amp;"-"&amp;YEAR(TODAY()),"Borrar")),"No aplica")</f>
        <v>No Aplica</v>
      </c>
      <c r="AD4692" t="str">
        <f>+IFERROR(IF(Tabla2[[#This Row],[FECHA INICIO DE LABORES EN OBRA]]="","No Aplica",IF(AND(MONTH(Tabla2[[#This Row],[FECHA INICIO DE LABORES EN OBRA]])=MONTH(TODAY()-30),YEAR(Tabla2[[#This Row],[FECHA INICIO DE LABORES EN OBRA]])=YEAR(TODAY())),MONTH(TODAY()-30)&amp;"-"&amp;YEAR(TODAY()),"No Aplica")),"No Aplica")</f>
        <v>No Aplica</v>
      </c>
    </row>
    <row r="4693" spans="1:30" x14ac:dyDescent="0.25">
      <c r="A4693" s="13"/>
      <c r="B4693" s="15"/>
      <c r="C4693" s="15"/>
      <c r="D4693" s="15"/>
      <c r="E4693" s="15"/>
      <c r="F4693" s="39"/>
      <c r="G4693" s="15"/>
      <c r="H4693" s="15"/>
      <c r="I4693" s="15"/>
      <c r="J4693" s="15"/>
      <c r="K4693" s="15"/>
      <c r="L4693" s="40"/>
      <c r="M4693" s="39"/>
      <c r="N4693" s="41"/>
      <c r="O4693" s="39"/>
      <c r="P4693" s="40"/>
      <c r="Q4693" s="40"/>
      <c r="R4693" s="40" t="str">
        <f>IFERROR(VLOOKUP(Tabla2[[#This Row],[CONTRATISTA PRNCIPAL]],Hoja1!$L$5:$M$9,2,FALSE),"CJV")</f>
        <v>CJV</v>
      </c>
      <c r="S4693" s="40" t="str">
        <f>IF(Tabla2[[#This Row],[EMPRESA]]=Tabla2[[#This Row],[CONTRATISTA PRNCIPAL]],"Principal","Secundaria")</f>
        <v>Principal</v>
      </c>
      <c r="T4693" s="42">
        <f>IFERROR(1/COUNTIF(Tabla2[CONTRATISTA PRNCIPAL],Tabla2[[#This Row],[CONTRATISTA PRNCIPAL]]),0)</f>
        <v>0</v>
      </c>
      <c r="U4693" s="43" t="str">
        <f>IF(((TODAY()-Tabla2[[#This Row],[FECHA NACIMIENTO]])/365)&lt;18,"Corregir", IF(((TODAY()-Tabla2[[#This Row],[FECHA NACIMIENTO]])/365)&gt;80, "Corregir",ROUNDDOWN(((TODAY()-Tabla2[[#This Row],[FECHA NACIMIENTO]])/365),0)))</f>
        <v>Corregir</v>
      </c>
      <c r="V46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3" s="44" t="str">
        <f>+IF(Tabla2[[#This Row],[Edad]]="Corregir","Corregir","Ok")</f>
        <v>Corregir</v>
      </c>
      <c r="X4693" s="42" t="str">
        <f>+IFERROR(VLOOKUP(Tabla2[[#This Row],[DISTRITO SEGÚN DNI]],Hoja1!$A$2:$B$32,2,FALSE),"No")</f>
        <v>No</v>
      </c>
      <c r="Y4693" s="42" t="str">
        <f>IF(OR(LOWER(Tabla2[[#This Row],[GENERO]])="masculino", LOWER(Tabla2[[#This Row],[GENERO]])="femenino"),"OK","Corregir")</f>
        <v>Corregir</v>
      </c>
      <c r="Z4693" s="42" t="str">
        <f>+IF(Tabla2[[#This Row],[Nro. DNI / CE]]="","Corregir",IF(LEN(Tabla2[[#This Row],[Nro. DNI / CE]])&gt;=8,"OK","Corregir"))</f>
        <v>Corregir</v>
      </c>
      <c r="AA4693" s="42">
        <f>COUNTIF(Tabla2[APELLIDOS Y NOMBRES],Tabla2[[#This Row],[APELLIDOS Y NOMBRES]])</f>
        <v>0</v>
      </c>
      <c r="AB4693" s="42">
        <f>IF(Tabla2[[#This Row],[Trabajador]]&gt;1,1/Tabla2[[#This Row],[Trabajador]],Tabla2[[#This Row],[Trabajador]])</f>
        <v>0</v>
      </c>
      <c r="AC4693" t="str">
        <f>+IFERROR(IF(Tabla2[[#This Row],[FECHA CESE/BAJA]]="","No Aplica",IF(AND(MONTH(Tabla2[[#This Row],[FECHA CESE/BAJA]])=MONTH(TODAY()-30),YEAR(Tabla2[[#This Row],[FECHA CESE/BAJA]])=YEAR(TODAY())),MONTH(TODAY()-30)&amp;"-"&amp;YEAR(TODAY()),"Borrar")),"No aplica")</f>
        <v>No Aplica</v>
      </c>
      <c r="AD4693" t="str">
        <f>+IFERROR(IF(Tabla2[[#This Row],[FECHA INICIO DE LABORES EN OBRA]]="","No Aplica",IF(AND(MONTH(Tabla2[[#This Row],[FECHA INICIO DE LABORES EN OBRA]])=MONTH(TODAY()-30),YEAR(Tabla2[[#This Row],[FECHA INICIO DE LABORES EN OBRA]])=YEAR(TODAY())),MONTH(TODAY()-30)&amp;"-"&amp;YEAR(TODAY()),"No Aplica")),"No Aplica")</f>
        <v>No Aplica</v>
      </c>
    </row>
    <row r="4694" spans="1:30" x14ac:dyDescent="0.25">
      <c r="A4694" s="13"/>
      <c r="B4694" s="15"/>
      <c r="C4694" s="15"/>
      <c r="D4694" s="15"/>
      <c r="E4694" s="15"/>
      <c r="F4694" s="39"/>
      <c r="G4694" s="15"/>
      <c r="H4694" s="15"/>
      <c r="I4694" s="15"/>
      <c r="J4694" s="15"/>
      <c r="K4694" s="15"/>
      <c r="L4694" s="40"/>
      <c r="M4694" s="39"/>
      <c r="N4694" s="41"/>
      <c r="O4694" s="39"/>
      <c r="P4694" s="40"/>
      <c r="Q4694" s="40"/>
      <c r="R4694" s="40" t="str">
        <f>IFERROR(VLOOKUP(Tabla2[[#This Row],[CONTRATISTA PRNCIPAL]],Hoja1!$L$5:$M$9,2,FALSE),"CJV")</f>
        <v>CJV</v>
      </c>
      <c r="S4694" s="40" t="str">
        <f>IF(Tabla2[[#This Row],[EMPRESA]]=Tabla2[[#This Row],[CONTRATISTA PRNCIPAL]],"Principal","Secundaria")</f>
        <v>Principal</v>
      </c>
      <c r="T4694" s="42">
        <f>IFERROR(1/COUNTIF(Tabla2[CONTRATISTA PRNCIPAL],Tabla2[[#This Row],[CONTRATISTA PRNCIPAL]]),0)</f>
        <v>0</v>
      </c>
      <c r="U4694" s="43" t="str">
        <f>IF(((TODAY()-Tabla2[[#This Row],[FECHA NACIMIENTO]])/365)&lt;18,"Corregir", IF(((TODAY()-Tabla2[[#This Row],[FECHA NACIMIENTO]])/365)&gt;80, "Corregir",ROUNDDOWN(((TODAY()-Tabla2[[#This Row],[FECHA NACIMIENTO]])/365),0)))</f>
        <v>Corregir</v>
      </c>
      <c r="V46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4" s="44" t="str">
        <f>+IF(Tabla2[[#This Row],[Edad]]="Corregir","Corregir","Ok")</f>
        <v>Corregir</v>
      </c>
      <c r="X4694" s="42" t="str">
        <f>+IFERROR(VLOOKUP(Tabla2[[#This Row],[DISTRITO SEGÚN DNI]],Hoja1!$A$2:$B$32,2,FALSE),"No")</f>
        <v>No</v>
      </c>
      <c r="Y4694" s="42" t="str">
        <f>IF(OR(LOWER(Tabla2[[#This Row],[GENERO]])="masculino", LOWER(Tabla2[[#This Row],[GENERO]])="femenino"),"OK","Corregir")</f>
        <v>Corregir</v>
      </c>
      <c r="Z4694" s="42" t="str">
        <f>+IF(Tabla2[[#This Row],[Nro. DNI / CE]]="","Corregir",IF(LEN(Tabla2[[#This Row],[Nro. DNI / CE]])&gt;=8,"OK","Corregir"))</f>
        <v>Corregir</v>
      </c>
      <c r="AA4694" s="42">
        <f>COUNTIF(Tabla2[APELLIDOS Y NOMBRES],Tabla2[[#This Row],[APELLIDOS Y NOMBRES]])</f>
        <v>0</v>
      </c>
      <c r="AB4694" s="42">
        <f>IF(Tabla2[[#This Row],[Trabajador]]&gt;1,1/Tabla2[[#This Row],[Trabajador]],Tabla2[[#This Row],[Trabajador]])</f>
        <v>0</v>
      </c>
      <c r="AC4694" t="str">
        <f>+IFERROR(IF(Tabla2[[#This Row],[FECHA CESE/BAJA]]="","No Aplica",IF(AND(MONTH(Tabla2[[#This Row],[FECHA CESE/BAJA]])=MONTH(TODAY()-30),YEAR(Tabla2[[#This Row],[FECHA CESE/BAJA]])=YEAR(TODAY())),MONTH(TODAY()-30)&amp;"-"&amp;YEAR(TODAY()),"Borrar")),"No aplica")</f>
        <v>No Aplica</v>
      </c>
      <c r="AD4694" t="str">
        <f>+IFERROR(IF(Tabla2[[#This Row],[FECHA INICIO DE LABORES EN OBRA]]="","No Aplica",IF(AND(MONTH(Tabla2[[#This Row],[FECHA INICIO DE LABORES EN OBRA]])=MONTH(TODAY()-30),YEAR(Tabla2[[#This Row],[FECHA INICIO DE LABORES EN OBRA]])=YEAR(TODAY())),MONTH(TODAY()-30)&amp;"-"&amp;YEAR(TODAY()),"No Aplica")),"No Aplica")</f>
        <v>No Aplica</v>
      </c>
    </row>
    <row r="4695" spans="1:30" x14ac:dyDescent="0.25">
      <c r="A4695" s="13"/>
      <c r="B4695" s="15"/>
      <c r="C4695" s="15"/>
      <c r="D4695" s="15"/>
      <c r="E4695" s="15"/>
      <c r="F4695" s="39"/>
      <c r="G4695" s="15"/>
      <c r="H4695" s="15"/>
      <c r="I4695" s="15"/>
      <c r="J4695" s="15"/>
      <c r="K4695" s="15"/>
      <c r="L4695" s="40"/>
      <c r="M4695" s="39"/>
      <c r="N4695" s="41"/>
      <c r="O4695" s="39"/>
      <c r="P4695" s="40"/>
      <c r="Q4695" s="40"/>
      <c r="R4695" s="40" t="str">
        <f>IFERROR(VLOOKUP(Tabla2[[#This Row],[CONTRATISTA PRNCIPAL]],Hoja1!$L$5:$M$9,2,FALSE),"CJV")</f>
        <v>CJV</v>
      </c>
      <c r="S4695" s="40" t="str">
        <f>IF(Tabla2[[#This Row],[EMPRESA]]=Tabla2[[#This Row],[CONTRATISTA PRNCIPAL]],"Principal","Secundaria")</f>
        <v>Principal</v>
      </c>
      <c r="T4695" s="42">
        <f>IFERROR(1/COUNTIF(Tabla2[CONTRATISTA PRNCIPAL],Tabla2[[#This Row],[CONTRATISTA PRNCIPAL]]),0)</f>
        <v>0</v>
      </c>
      <c r="U4695" s="43" t="str">
        <f>IF(((TODAY()-Tabla2[[#This Row],[FECHA NACIMIENTO]])/365)&lt;18,"Corregir", IF(((TODAY()-Tabla2[[#This Row],[FECHA NACIMIENTO]])/365)&gt;80, "Corregir",ROUNDDOWN(((TODAY()-Tabla2[[#This Row],[FECHA NACIMIENTO]])/365),0)))</f>
        <v>Corregir</v>
      </c>
      <c r="V46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5" s="44" t="str">
        <f>+IF(Tabla2[[#This Row],[Edad]]="Corregir","Corregir","Ok")</f>
        <v>Corregir</v>
      </c>
      <c r="X4695" s="42" t="str">
        <f>+IFERROR(VLOOKUP(Tabla2[[#This Row],[DISTRITO SEGÚN DNI]],Hoja1!$A$2:$B$32,2,FALSE),"No")</f>
        <v>No</v>
      </c>
      <c r="Y4695" s="42" t="str">
        <f>IF(OR(LOWER(Tabla2[[#This Row],[GENERO]])="masculino", LOWER(Tabla2[[#This Row],[GENERO]])="femenino"),"OK","Corregir")</f>
        <v>Corregir</v>
      </c>
      <c r="Z4695" s="42" t="str">
        <f>+IF(Tabla2[[#This Row],[Nro. DNI / CE]]="","Corregir",IF(LEN(Tabla2[[#This Row],[Nro. DNI / CE]])&gt;=8,"OK","Corregir"))</f>
        <v>Corregir</v>
      </c>
      <c r="AA4695" s="42">
        <f>COUNTIF(Tabla2[APELLIDOS Y NOMBRES],Tabla2[[#This Row],[APELLIDOS Y NOMBRES]])</f>
        <v>0</v>
      </c>
      <c r="AB4695" s="42">
        <f>IF(Tabla2[[#This Row],[Trabajador]]&gt;1,1/Tabla2[[#This Row],[Trabajador]],Tabla2[[#This Row],[Trabajador]])</f>
        <v>0</v>
      </c>
      <c r="AC4695" t="str">
        <f>+IFERROR(IF(Tabla2[[#This Row],[FECHA CESE/BAJA]]="","No Aplica",IF(AND(MONTH(Tabla2[[#This Row],[FECHA CESE/BAJA]])=MONTH(TODAY()-30),YEAR(Tabla2[[#This Row],[FECHA CESE/BAJA]])=YEAR(TODAY())),MONTH(TODAY()-30)&amp;"-"&amp;YEAR(TODAY()),"Borrar")),"No aplica")</f>
        <v>No Aplica</v>
      </c>
      <c r="AD4695" t="str">
        <f>+IFERROR(IF(Tabla2[[#This Row],[FECHA INICIO DE LABORES EN OBRA]]="","No Aplica",IF(AND(MONTH(Tabla2[[#This Row],[FECHA INICIO DE LABORES EN OBRA]])=MONTH(TODAY()-30),YEAR(Tabla2[[#This Row],[FECHA INICIO DE LABORES EN OBRA]])=YEAR(TODAY())),MONTH(TODAY()-30)&amp;"-"&amp;YEAR(TODAY()),"No Aplica")),"No Aplica")</f>
        <v>No Aplica</v>
      </c>
    </row>
    <row r="4696" spans="1:30" x14ac:dyDescent="0.25">
      <c r="A4696" s="13"/>
      <c r="B4696" s="15"/>
      <c r="C4696" s="15"/>
      <c r="D4696" s="15"/>
      <c r="E4696" s="15"/>
      <c r="F4696" s="39"/>
      <c r="G4696" s="15"/>
      <c r="H4696" s="15"/>
      <c r="I4696" s="15"/>
      <c r="J4696" s="15"/>
      <c r="K4696" s="15"/>
      <c r="L4696" s="40"/>
      <c r="M4696" s="39"/>
      <c r="N4696" s="41"/>
      <c r="O4696" s="39"/>
      <c r="P4696" s="40"/>
      <c r="Q4696" s="40"/>
      <c r="R4696" s="40" t="str">
        <f>IFERROR(VLOOKUP(Tabla2[[#This Row],[CONTRATISTA PRNCIPAL]],Hoja1!$L$5:$M$9,2,FALSE),"CJV")</f>
        <v>CJV</v>
      </c>
      <c r="S4696" s="40" t="str">
        <f>IF(Tabla2[[#This Row],[EMPRESA]]=Tabla2[[#This Row],[CONTRATISTA PRNCIPAL]],"Principal","Secundaria")</f>
        <v>Principal</v>
      </c>
      <c r="T4696" s="42">
        <f>IFERROR(1/COUNTIF(Tabla2[CONTRATISTA PRNCIPAL],Tabla2[[#This Row],[CONTRATISTA PRNCIPAL]]),0)</f>
        <v>0</v>
      </c>
      <c r="U4696" s="43" t="str">
        <f>IF(((TODAY()-Tabla2[[#This Row],[FECHA NACIMIENTO]])/365)&lt;18,"Corregir", IF(((TODAY()-Tabla2[[#This Row],[FECHA NACIMIENTO]])/365)&gt;80, "Corregir",ROUNDDOWN(((TODAY()-Tabla2[[#This Row],[FECHA NACIMIENTO]])/365),0)))</f>
        <v>Corregir</v>
      </c>
      <c r="V46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6" s="44" t="str">
        <f>+IF(Tabla2[[#This Row],[Edad]]="Corregir","Corregir","Ok")</f>
        <v>Corregir</v>
      </c>
      <c r="X4696" s="42" t="str">
        <f>+IFERROR(VLOOKUP(Tabla2[[#This Row],[DISTRITO SEGÚN DNI]],Hoja1!$A$2:$B$32,2,FALSE),"No")</f>
        <v>No</v>
      </c>
      <c r="Y4696" s="42" t="str">
        <f>IF(OR(LOWER(Tabla2[[#This Row],[GENERO]])="masculino", LOWER(Tabla2[[#This Row],[GENERO]])="femenino"),"OK","Corregir")</f>
        <v>Corregir</v>
      </c>
      <c r="Z4696" s="42" t="str">
        <f>+IF(Tabla2[[#This Row],[Nro. DNI / CE]]="","Corregir",IF(LEN(Tabla2[[#This Row],[Nro. DNI / CE]])&gt;=8,"OK","Corregir"))</f>
        <v>Corregir</v>
      </c>
      <c r="AA4696" s="42">
        <f>COUNTIF(Tabla2[APELLIDOS Y NOMBRES],Tabla2[[#This Row],[APELLIDOS Y NOMBRES]])</f>
        <v>0</v>
      </c>
      <c r="AB4696" s="42">
        <f>IF(Tabla2[[#This Row],[Trabajador]]&gt;1,1/Tabla2[[#This Row],[Trabajador]],Tabla2[[#This Row],[Trabajador]])</f>
        <v>0</v>
      </c>
      <c r="AC4696" t="str">
        <f>+IFERROR(IF(Tabla2[[#This Row],[FECHA CESE/BAJA]]="","No Aplica",IF(AND(MONTH(Tabla2[[#This Row],[FECHA CESE/BAJA]])=MONTH(TODAY()-30),YEAR(Tabla2[[#This Row],[FECHA CESE/BAJA]])=YEAR(TODAY())),MONTH(TODAY()-30)&amp;"-"&amp;YEAR(TODAY()),"Borrar")),"No aplica")</f>
        <v>No Aplica</v>
      </c>
      <c r="AD4696" t="str">
        <f>+IFERROR(IF(Tabla2[[#This Row],[FECHA INICIO DE LABORES EN OBRA]]="","No Aplica",IF(AND(MONTH(Tabla2[[#This Row],[FECHA INICIO DE LABORES EN OBRA]])=MONTH(TODAY()-30),YEAR(Tabla2[[#This Row],[FECHA INICIO DE LABORES EN OBRA]])=YEAR(TODAY())),MONTH(TODAY()-30)&amp;"-"&amp;YEAR(TODAY()),"No Aplica")),"No Aplica")</f>
        <v>No Aplica</v>
      </c>
    </row>
    <row r="4697" spans="1:30" x14ac:dyDescent="0.25">
      <c r="A4697" s="13"/>
      <c r="B4697" s="15"/>
      <c r="C4697" s="15"/>
      <c r="D4697" s="15"/>
      <c r="E4697" s="15"/>
      <c r="F4697" s="39"/>
      <c r="G4697" s="15"/>
      <c r="H4697" s="15"/>
      <c r="I4697" s="15"/>
      <c r="J4697" s="15"/>
      <c r="K4697" s="15"/>
      <c r="L4697" s="40"/>
      <c r="M4697" s="39"/>
      <c r="N4697" s="41"/>
      <c r="O4697" s="39"/>
      <c r="P4697" s="40"/>
      <c r="Q4697" s="40"/>
      <c r="R4697" s="40" t="str">
        <f>IFERROR(VLOOKUP(Tabla2[[#This Row],[CONTRATISTA PRNCIPAL]],Hoja1!$L$5:$M$9,2,FALSE),"CJV")</f>
        <v>CJV</v>
      </c>
      <c r="S4697" s="40" t="str">
        <f>IF(Tabla2[[#This Row],[EMPRESA]]=Tabla2[[#This Row],[CONTRATISTA PRNCIPAL]],"Principal","Secundaria")</f>
        <v>Principal</v>
      </c>
      <c r="T4697" s="42">
        <f>IFERROR(1/COUNTIF(Tabla2[CONTRATISTA PRNCIPAL],Tabla2[[#This Row],[CONTRATISTA PRNCIPAL]]),0)</f>
        <v>0</v>
      </c>
      <c r="U4697" s="43" t="str">
        <f>IF(((TODAY()-Tabla2[[#This Row],[FECHA NACIMIENTO]])/365)&lt;18,"Corregir", IF(((TODAY()-Tabla2[[#This Row],[FECHA NACIMIENTO]])/365)&gt;80, "Corregir",ROUNDDOWN(((TODAY()-Tabla2[[#This Row],[FECHA NACIMIENTO]])/365),0)))</f>
        <v>Corregir</v>
      </c>
      <c r="V46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7" s="44" t="str">
        <f>+IF(Tabla2[[#This Row],[Edad]]="Corregir","Corregir","Ok")</f>
        <v>Corregir</v>
      </c>
      <c r="X4697" s="42" t="str">
        <f>+IFERROR(VLOOKUP(Tabla2[[#This Row],[DISTRITO SEGÚN DNI]],Hoja1!$A$2:$B$32,2,FALSE),"No")</f>
        <v>No</v>
      </c>
      <c r="Y4697" s="42" t="str">
        <f>IF(OR(LOWER(Tabla2[[#This Row],[GENERO]])="masculino", LOWER(Tabla2[[#This Row],[GENERO]])="femenino"),"OK","Corregir")</f>
        <v>Corregir</v>
      </c>
      <c r="Z4697" s="42" t="str">
        <f>+IF(Tabla2[[#This Row],[Nro. DNI / CE]]="","Corregir",IF(LEN(Tabla2[[#This Row],[Nro. DNI / CE]])&gt;=8,"OK","Corregir"))</f>
        <v>Corregir</v>
      </c>
      <c r="AA4697" s="42">
        <f>COUNTIF(Tabla2[APELLIDOS Y NOMBRES],Tabla2[[#This Row],[APELLIDOS Y NOMBRES]])</f>
        <v>0</v>
      </c>
      <c r="AB4697" s="42">
        <f>IF(Tabla2[[#This Row],[Trabajador]]&gt;1,1/Tabla2[[#This Row],[Trabajador]],Tabla2[[#This Row],[Trabajador]])</f>
        <v>0</v>
      </c>
      <c r="AC4697" t="str">
        <f>+IFERROR(IF(Tabla2[[#This Row],[FECHA CESE/BAJA]]="","No Aplica",IF(AND(MONTH(Tabla2[[#This Row],[FECHA CESE/BAJA]])=MONTH(TODAY()-30),YEAR(Tabla2[[#This Row],[FECHA CESE/BAJA]])=YEAR(TODAY())),MONTH(TODAY()-30)&amp;"-"&amp;YEAR(TODAY()),"Borrar")),"No aplica")</f>
        <v>No Aplica</v>
      </c>
      <c r="AD4697" t="str">
        <f>+IFERROR(IF(Tabla2[[#This Row],[FECHA INICIO DE LABORES EN OBRA]]="","No Aplica",IF(AND(MONTH(Tabla2[[#This Row],[FECHA INICIO DE LABORES EN OBRA]])=MONTH(TODAY()-30),YEAR(Tabla2[[#This Row],[FECHA INICIO DE LABORES EN OBRA]])=YEAR(TODAY())),MONTH(TODAY()-30)&amp;"-"&amp;YEAR(TODAY()),"No Aplica")),"No Aplica")</f>
        <v>No Aplica</v>
      </c>
    </row>
    <row r="4698" spans="1:30" x14ac:dyDescent="0.25">
      <c r="A4698" s="13"/>
      <c r="B4698" s="15"/>
      <c r="C4698" s="15"/>
      <c r="D4698" s="15"/>
      <c r="E4698" s="15"/>
      <c r="F4698" s="39"/>
      <c r="G4698" s="15"/>
      <c r="H4698" s="15"/>
      <c r="I4698" s="15"/>
      <c r="J4698" s="15"/>
      <c r="K4698" s="15"/>
      <c r="L4698" s="40"/>
      <c r="M4698" s="39"/>
      <c r="N4698" s="41"/>
      <c r="O4698" s="39"/>
      <c r="P4698" s="40"/>
      <c r="Q4698" s="40"/>
      <c r="R4698" s="40" t="str">
        <f>IFERROR(VLOOKUP(Tabla2[[#This Row],[CONTRATISTA PRNCIPAL]],Hoja1!$L$5:$M$9,2,FALSE),"CJV")</f>
        <v>CJV</v>
      </c>
      <c r="S4698" s="40" t="str">
        <f>IF(Tabla2[[#This Row],[EMPRESA]]=Tabla2[[#This Row],[CONTRATISTA PRNCIPAL]],"Principal","Secundaria")</f>
        <v>Principal</v>
      </c>
      <c r="T4698" s="42">
        <f>IFERROR(1/COUNTIF(Tabla2[CONTRATISTA PRNCIPAL],Tabla2[[#This Row],[CONTRATISTA PRNCIPAL]]),0)</f>
        <v>0</v>
      </c>
      <c r="U4698" s="43" t="str">
        <f>IF(((TODAY()-Tabla2[[#This Row],[FECHA NACIMIENTO]])/365)&lt;18,"Corregir", IF(((TODAY()-Tabla2[[#This Row],[FECHA NACIMIENTO]])/365)&gt;80, "Corregir",ROUNDDOWN(((TODAY()-Tabla2[[#This Row],[FECHA NACIMIENTO]])/365),0)))</f>
        <v>Corregir</v>
      </c>
      <c r="V46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8" s="44" t="str">
        <f>+IF(Tabla2[[#This Row],[Edad]]="Corregir","Corregir","Ok")</f>
        <v>Corregir</v>
      </c>
      <c r="X4698" s="42" t="str">
        <f>+IFERROR(VLOOKUP(Tabla2[[#This Row],[DISTRITO SEGÚN DNI]],Hoja1!$A$2:$B$32,2,FALSE),"No")</f>
        <v>No</v>
      </c>
      <c r="Y4698" s="42" t="str">
        <f>IF(OR(LOWER(Tabla2[[#This Row],[GENERO]])="masculino", LOWER(Tabla2[[#This Row],[GENERO]])="femenino"),"OK","Corregir")</f>
        <v>Corregir</v>
      </c>
      <c r="Z4698" s="42" t="str">
        <f>+IF(Tabla2[[#This Row],[Nro. DNI / CE]]="","Corregir",IF(LEN(Tabla2[[#This Row],[Nro. DNI / CE]])&gt;=8,"OK","Corregir"))</f>
        <v>Corregir</v>
      </c>
      <c r="AA4698" s="42">
        <f>COUNTIF(Tabla2[APELLIDOS Y NOMBRES],Tabla2[[#This Row],[APELLIDOS Y NOMBRES]])</f>
        <v>0</v>
      </c>
      <c r="AB4698" s="42">
        <f>IF(Tabla2[[#This Row],[Trabajador]]&gt;1,1/Tabla2[[#This Row],[Trabajador]],Tabla2[[#This Row],[Trabajador]])</f>
        <v>0</v>
      </c>
      <c r="AC4698" t="str">
        <f>+IFERROR(IF(Tabla2[[#This Row],[FECHA CESE/BAJA]]="","No Aplica",IF(AND(MONTH(Tabla2[[#This Row],[FECHA CESE/BAJA]])=MONTH(TODAY()-30),YEAR(Tabla2[[#This Row],[FECHA CESE/BAJA]])=YEAR(TODAY())),MONTH(TODAY()-30)&amp;"-"&amp;YEAR(TODAY()),"Borrar")),"No aplica")</f>
        <v>No Aplica</v>
      </c>
      <c r="AD4698" t="str">
        <f>+IFERROR(IF(Tabla2[[#This Row],[FECHA INICIO DE LABORES EN OBRA]]="","No Aplica",IF(AND(MONTH(Tabla2[[#This Row],[FECHA INICIO DE LABORES EN OBRA]])=MONTH(TODAY()-30),YEAR(Tabla2[[#This Row],[FECHA INICIO DE LABORES EN OBRA]])=YEAR(TODAY())),MONTH(TODAY()-30)&amp;"-"&amp;YEAR(TODAY()),"No Aplica")),"No Aplica")</f>
        <v>No Aplica</v>
      </c>
    </row>
    <row r="4699" spans="1:30" x14ac:dyDescent="0.25">
      <c r="A4699" s="13"/>
      <c r="B4699" s="15"/>
      <c r="C4699" s="15"/>
      <c r="D4699" s="15"/>
      <c r="E4699" s="15"/>
      <c r="F4699" s="39"/>
      <c r="G4699" s="15"/>
      <c r="H4699" s="15"/>
      <c r="I4699" s="15"/>
      <c r="J4699" s="15"/>
      <c r="K4699" s="15"/>
      <c r="L4699" s="40"/>
      <c r="M4699" s="39"/>
      <c r="N4699" s="41"/>
      <c r="O4699" s="39"/>
      <c r="P4699" s="40"/>
      <c r="Q4699" s="40"/>
      <c r="R4699" s="40" t="str">
        <f>IFERROR(VLOOKUP(Tabla2[[#This Row],[CONTRATISTA PRNCIPAL]],Hoja1!$L$5:$M$9,2,FALSE),"CJV")</f>
        <v>CJV</v>
      </c>
      <c r="S4699" s="40" t="str">
        <f>IF(Tabla2[[#This Row],[EMPRESA]]=Tabla2[[#This Row],[CONTRATISTA PRNCIPAL]],"Principal","Secundaria")</f>
        <v>Principal</v>
      </c>
      <c r="T4699" s="42">
        <f>IFERROR(1/COUNTIF(Tabla2[CONTRATISTA PRNCIPAL],Tabla2[[#This Row],[CONTRATISTA PRNCIPAL]]),0)</f>
        <v>0</v>
      </c>
      <c r="U4699" s="43" t="str">
        <f>IF(((TODAY()-Tabla2[[#This Row],[FECHA NACIMIENTO]])/365)&lt;18,"Corregir", IF(((TODAY()-Tabla2[[#This Row],[FECHA NACIMIENTO]])/365)&gt;80, "Corregir",ROUNDDOWN(((TODAY()-Tabla2[[#This Row],[FECHA NACIMIENTO]])/365),0)))</f>
        <v>Corregir</v>
      </c>
      <c r="V46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699" s="44" t="str">
        <f>+IF(Tabla2[[#This Row],[Edad]]="Corregir","Corregir","Ok")</f>
        <v>Corregir</v>
      </c>
      <c r="X4699" s="42" t="str">
        <f>+IFERROR(VLOOKUP(Tabla2[[#This Row],[DISTRITO SEGÚN DNI]],Hoja1!$A$2:$B$32,2,FALSE),"No")</f>
        <v>No</v>
      </c>
      <c r="Y4699" s="42" t="str">
        <f>IF(OR(LOWER(Tabla2[[#This Row],[GENERO]])="masculino", LOWER(Tabla2[[#This Row],[GENERO]])="femenino"),"OK","Corregir")</f>
        <v>Corregir</v>
      </c>
      <c r="Z4699" s="42" t="str">
        <f>+IF(Tabla2[[#This Row],[Nro. DNI / CE]]="","Corregir",IF(LEN(Tabla2[[#This Row],[Nro. DNI / CE]])&gt;=8,"OK","Corregir"))</f>
        <v>Corregir</v>
      </c>
      <c r="AA4699" s="42">
        <f>COUNTIF(Tabla2[APELLIDOS Y NOMBRES],Tabla2[[#This Row],[APELLIDOS Y NOMBRES]])</f>
        <v>0</v>
      </c>
      <c r="AB4699" s="42">
        <f>IF(Tabla2[[#This Row],[Trabajador]]&gt;1,1/Tabla2[[#This Row],[Trabajador]],Tabla2[[#This Row],[Trabajador]])</f>
        <v>0</v>
      </c>
      <c r="AC4699" t="str">
        <f>+IFERROR(IF(Tabla2[[#This Row],[FECHA CESE/BAJA]]="","No Aplica",IF(AND(MONTH(Tabla2[[#This Row],[FECHA CESE/BAJA]])=MONTH(TODAY()-30),YEAR(Tabla2[[#This Row],[FECHA CESE/BAJA]])=YEAR(TODAY())),MONTH(TODAY()-30)&amp;"-"&amp;YEAR(TODAY()),"Borrar")),"No aplica")</f>
        <v>No Aplica</v>
      </c>
      <c r="AD4699" t="str">
        <f>+IFERROR(IF(Tabla2[[#This Row],[FECHA INICIO DE LABORES EN OBRA]]="","No Aplica",IF(AND(MONTH(Tabla2[[#This Row],[FECHA INICIO DE LABORES EN OBRA]])=MONTH(TODAY()-30),YEAR(Tabla2[[#This Row],[FECHA INICIO DE LABORES EN OBRA]])=YEAR(TODAY())),MONTH(TODAY()-30)&amp;"-"&amp;YEAR(TODAY()),"No Aplica")),"No Aplica")</f>
        <v>No Aplica</v>
      </c>
    </row>
    <row r="4700" spans="1:30" x14ac:dyDescent="0.25">
      <c r="A4700" s="13"/>
      <c r="B4700" s="15"/>
      <c r="C4700" s="15"/>
      <c r="D4700" s="15"/>
      <c r="E4700" s="15"/>
      <c r="F4700" s="39"/>
      <c r="G4700" s="15"/>
      <c r="H4700" s="15"/>
      <c r="I4700" s="15"/>
      <c r="J4700" s="15"/>
      <c r="K4700" s="15"/>
      <c r="L4700" s="40"/>
      <c r="M4700" s="39"/>
      <c r="N4700" s="41"/>
      <c r="O4700" s="39"/>
      <c r="P4700" s="40"/>
      <c r="Q4700" s="40"/>
      <c r="R4700" s="40" t="str">
        <f>IFERROR(VLOOKUP(Tabla2[[#This Row],[CONTRATISTA PRNCIPAL]],Hoja1!$L$5:$M$9,2,FALSE),"CJV")</f>
        <v>CJV</v>
      </c>
      <c r="S4700" s="40" t="str">
        <f>IF(Tabla2[[#This Row],[EMPRESA]]=Tabla2[[#This Row],[CONTRATISTA PRNCIPAL]],"Principal","Secundaria")</f>
        <v>Principal</v>
      </c>
      <c r="T4700" s="42">
        <f>IFERROR(1/COUNTIF(Tabla2[CONTRATISTA PRNCIPAL],Tabla2[[#This Row],[CONTRATISTA PRNCIPAL]]),0)</f>
        <v>0</v>
      </c>
      <c r="U4700" s="43" t="str">
        <f>IF(((TODAY()-Tabla2[[#This Row],[FECHA NACIMIENTO]])/365)&lt;18,"Corregir", IF(((TODAY()-Tabla2[[#This Row],[FECHA NACIMIENTO]])/365)&gt;80, "Corregir",ROUNDDOWN(((TODAY()-Tabla2[[#This Row],[FECHA NACIMIENTO]])/365),0)))</f>
        <v>Corregir</v>
      </c>
      <c r="V47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0" s="44" t="str">
        <f>+IF(Tabla2[[#This Row],[Edad]]="Corregir","Corregir","Ok")</f>
        <v>Corregir</v>
      </c>
      <c r="X4700" s="42" t="str">
        <f>+IFERROR(VLOOKUP(Tabla2[[#This Row],[DISTRITO SEGÚN DNI]],Hoja1!$A$2:$B$32,2,FALSE),"No")</f>
        <v>No</v>
      </c>
      <c r="Y4700" s="42" t="str">
        <f>IF(OR(LOWER(Tabla2[[#This Row],[GENERO]])="masculino", LOWER(Tabla2[[#This Row],[GENERO]])="femenino"),"OK","Corregir")</f>
        <v>Corregir</v>
      </c>
      <c r="Z4700" s="42" t="str">
        <f>+IF(Tabla2[[#This Row],[Nro. DNI / CE]]="","Corregir",IF(LEN(Tabla2[[#This Row],[Nro. DNI / CE]])&gt;=8,"OK","Corregir"))</f>
        <v>Corregir</v>
      </c>
      <c r="AA4700" s="42">
        <f>COUNTIF(Tabla2[APELLIDOS Y NOMBRES],Tabla2[[#This Row],[APELLIDOS Y NOMBRES]])</f>
        <v>0</v>
      </c>
      <c r="AB4700" s="42">
        <f>IF(Tabla2[[#This Row],[Trabajador]]&gt;1,1/Tabla2[[#This Row],[Trabajador]],Tabla2[[#This Row],[Trabajador]])</f>
        <v>0</v>
      </c>
      <c r="AC4700" t="str">
        <f>+IFERROR(IF(Tabla2[[#This Row],[FECHA CESE/BAJA]]="","No Aplica",IF(AND(MONTH(Tabla2[[#This Row],[FECHA CESE/BAJA]])=MONTH(TODAY()-30),YEAR(Tabla2[[#This Row],[FECHA CESE/BAJA]])=YEAR(TODAY())),MONTH(TODAY()-30)&amp;"-"&amp;YEAR(TODAY()),"Borrar")),"No aplica")</f>
        <v>No Aplica</v>
      </c>
      <c r="AD4700" t="str">
        <f>+IFERROR(IF(Tabla2[[#This Row],[FECHA INICIO DE LABORES EN OBRA]]="","No Aplica",IF(AND(MONTH(Tabla2[[#This Row],[FECHA INICIO DE LABORES EN OBRA]])=MONTH(TODAY()-30),YEAR(Tabla2[[#This Row],[FECHA INICIO DE LABORES EN OBRA]])=YEAR(TODAY())),MONTH(TODAY()-30)&amp;"-"&amp;YEAR(TODAY()),"No Aplica")),"No Aplica")</f>
        <v>No Aplica</v>
      </c>
    </row>
    <row r="4701" spans="1:30" x14ac:dyDescent="0.25">
      <c r="A4701" s="13"/>
      <c r="B4701" s="15"/>
      <c r="C4701" s="15"/>
      <c r="D4701" s="15"/>
      <c r="E4701" s="15"/>
      <c r="F4701" s="39"/>
      <c r="G4701" s="15"/>
      <c r="H4701" s="15"/>
      <c r="I4701" s="15"/>
      <c r="J4701" s="15"/>
      <c r="K4701" s="15"/>
      <c r="L4701" s="40"/>
      <c r="M4701" s="39"/>
      <c r="N4701" s="41"/>
      <c r="O4701" s="39"/>
      <c r="P4701" s="40"/>
      <c r="Q4701" s="40"/>
      <c r="R4701" s="40" t="str">
        <f>IFERROR(VLOOKUP(Tabla2[[#This Row],[CONTRATISTA PRNCIPAL]],Hoja1!$L$5:$M$9,2,FALSE),"CJV")</f>
        <v>CJV</v>
      </c>
      <c r="S4701" s="40" t="str">
        <f>IF(Tabla2[[#This Row],[EMPRESA]]=Tabla2[[#This Row],[CONTRATISTA PRNCIPAL]],"Principal","Secundaria")</f>
        <v>Principal</v>
      </c>
      <c r="T4701" s="42">
        <f>IFERROR(1/COUNTIF(Tabla2[CONTRATISTA PRNCIPAL],Tabla2[[#This Row],[CONTRATISTA PRNCIPAL]]),0)</f>
        <v>0</v>
      </c>
      <c r="U4701" s="43" t="str">
        <f>IF(((TODAY()-Tabla2[[#This Row],[FECHA NACIMIENTO]])/365)&lt;18,"Corregir", IF(((TODAY()-Tabla2[[#This Row],[FECHA NACIMIENTO]])/365)&gt;80, "Corregir",ROUNDDOWN(((TODAY()-Tabla2[[#This Row],[FECHA NACIMIENTO]])/365),0)))</f>
        <v>Corregir</v>
      </c>
      <c r="V47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1" s="44" t="str">
        <f>+IF(Tabla2[[#This Row],[Edad]]="Corregir","Corregir","Ok")</f>
        <v>Corregir</v>
      </c>
      <c r="X4701" s="42" t="str">
        <f>+IFERROR(VLOOKUP(Tabla2[[#This Row],[DISTRITO SEGÚN DNI]],Hoja1!$A$2:$B$32,2,FALSE),"No")</f>
        <v>No</v>
      </c>
      <c r="Y4701" s="42" t="str">
        <f>IF(OR(LOWER(Tabla2[[#This Row],[GENERO]])="masculino", LOWER(Tabla2[[#This Row],[GENERO]])="femenino"),"OK","Corregir")</f>
        <v>Corregir</v>
      </c>
      <c r="Z4701" s="42" t="str">
        <f>+IF(Tabla2[[#This Row],[Nro. DNI / CE]]="","Corregir",IF(LEN(Tabla2[[#This Row],[Nro. DNI / CE]])&gt;=8,"OK","Corregir"))</f>
        <v>Corregir</v>
      </c>
      <c r="AA4701" s="42">
        <f>COUNTIF(Tabla2[APELLIDOS Y NOMBRES],Tabla2[[#This Row],[APELLIDOS Y NOMBRES]])</f>
        <v>0</v>
      </c>
      <c r="AB4701" s="42">
        <f>IF(Tabla2[[#This Row],[Trabajador]]&gt;1,1/Tabla2[[#This Row],[Trabajador]],Tabla2[[#This Row],[Trabajador]])</f>
        <v>0</v>
      </c>
      <c r="AC4701" t="str">
        <f>+IFERROR(IF(Tabla2[[#This Row],[FECHA CESE/BAJA]]="","No Aplica",IF(AND(MONTH(Tabla2[[#This Row],[FECHA CESE/BAJA]])=MONTH(TODAY()-30),YEAR(Tabla2[[#This Row],[FECHA CESE/BAJA]])=YEAR(TODAY())),MONTH(TODAY()-30)&amp;"-"&amp;YEAR(TODAY()),"Borrar")),"No aplica")</f>
        <v>No Aplica</v>
      </c>
      <c r="AD4701" t="str">
        <f>+IFERROR(IF(Tabla2[[#This Row],[FECHA INICIO DE LABORES EN OBRA]]="","No Aplica",IF(AND(MONTH(Tabla2[[#This Row],[FECHA INICIO DE LABORES EN OBRA]])=MONTH(TODAY()-30),YEAR(Tabla2[[#This Row],[FECHA INICIO DE LABORES EN OBRA]])=YEAR(TODAY())),MONTH(TODAY()-30)&amp;"-"&amp;YEAR(TODAY()),"No Aplica")),"No Aplica")</f>
        <v>No Aplica</v>
      </c>
    </row>
    <row r="4702" spans="1:30" x14ac:dyDescent="0.25">
      <c r="A4702" s="13"/>
      <c r="B4702" s="15"/>
      <c r="C4702" s="15"/>
      <c r="D4702" s="15"/>
      <c r="E4702" s="15"/>
      <c r="F4702" s="39"/>
      <c r="G4702" s="15"/>
      <c r="H4702" s="15"/>
      <c r="I4702" s="15"/>
      <c r="J4702" s="15"/>
      <c r="K4702" s="15"/>
      <c r="L4702" s="40"/>
      <c r="M4702" s="39"/>
      <c r="N4702" s="41"/>
      <c r="O4702" s="39"/>
      <c r="P4702" s="40"/>
      <c r="Q4702" s="40"/>
      <c r="R4702" s="40" t="str">
        <f>IFERROR(VLOOKUP(Tabla2[[#This Row],[CONTRATISTA PRNCIPAL]],Hoja1!$L$5:$M$9,2,FALSE),"CJV")</f>
        <v>CJV</v>
      </c>
      <c r="S4702" s="40" t="str">
        <f>IF(Tabla2[[#This Row],[EMPRESA]]=Tabla2[[#This Row],[CONTRATISTA PRNCIPAL]],"Principal","Secundaria")</f>
        <v>Principal</v>
      </c>
      <c r="T4702" s="42">
        <f>IFERROR(1/COUNTIF(Tabla2[CONTRATISTA PRNCIPAL],Tabla2[[#This Row],[CONTRATISTA PRNCIPAL]]),0)</f>
        <v>0</v>
      </c>
      <c r="U4702" s="43" t="str">
        <f>IF(((TODAY()-Tabla2[[#This Row],[FECHA NACIMIENTO]])/365)&lt;18,"Corregir", IF(((TODAY()-Tabla2[[#This Row],[FECHA NACIMIENTO]])/365)&gt;80, "Corregir",ROUNDDOWN(((TODAY()-Tabla2[[#This Row],[FECHA NACIMIENTO]])/365),0)))</f>
        <v>Corregir</v>
      </c>
      <c r="V47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2" s="44" t="str">
        <f>+IF(Tabla2[[#This Row],[Edad]]="Corregir","Corregir","Ok")</f>
        <v>Corregir</v>
      </c>
      <c r="X4702" s="42" t="str">
        <f>+IFERROR(VLOOKUP(Tabla2[[#This Row],[DISTRITO SEGÚN DNI]],Hoja1!$A$2:$B$32,2,FALSE),"No")</f>
        <v>No</v>
      </c>
      <c r="Y4702" s="42" t="str">
        <f>IF(OR(LOWER(Tabla2[[#This Row],[GENERO]])="masculino", LOWER(Tabla2[[#This Row],[GENERO]])="femenino"),"OK","Corregir")</f>
        <v>Corregir</v>
      </c>
      <c r="Z4702" s="42" t="str">
        <f>+IF(Tabla2[[#This Row],[Nro. DNI / CE]]="","Corregir",IF(LEN(Tabla2[[#This Row],[Nro. DNI / CE]])&gt;=8,"OK","Corregir"))</f>
        <v>Corregir</v>
      </c>
      <c r="AA4702" s="42">
        <f>COUNTIF(Tabla2[APELLIDOS Y NOMBRES],Tabla2[[#This Row],[APELLIDOS Y NOMBRES]])</f>
        <v>0</v>
      </c>
      <c r="AB4702" s="42">
        <f>IF(Tabla2[[#This Row],[Trabajador]]&gt;1,1/Tabla2[[#This Row],[Trabajador]],Tabla2[[#This Row],[Trabajador]])</f>
        <v>0</v>
      </c>
      <c r="AC4702" t="str">
        <f>+IFERROR(IF(Tabla2[[#This Row],[FECHA CESE/BAJA]]="","No Aplica",IF(AND(MONTH(Tabla2[[#This Row],[FECHA CESE/BAJA]])=MONTH(TODAY()-30),YEAR(Tabla2[[#This Row],[FECHA CESE/BAJA]])=YEAR(TODAY())),MONTH(TODAY()-30)&amp;"-"&amp;YEAR(TODAY()),"Borrar")),"No aplica")</f>
        <v>No Aplica</v>
      </c>
      <c r="AD4702" t="str">
        <f>+IFERROR(IF(Tabla2[[#This Row],[FECHA INICIO DE LABORES EN OBRA]]="","No Aplica",IF(AND(MONTH(Tabla2[[#This Row],[FECHA INICIO DE LABORES EN OBRA]])=MONTH(TODAY()-30),YEAR(Tabla2[[#This Row],[FECHA INICIO DE LABORES EN OBRA]])=YEAR(TODAY())),MONTH(TODAY()-30)&amp;"-"&amp;YEAR(TODAY()),"No Aplica")),"No Aplica")</f>
        <v>No Aplica</v>
      </c>
    </row>
    <row r="4703" spans="1:30" x14ac:dyDescent="0.25">
      <c r="A4703" s="13"/>
      <c r="B4703" s="15"/>
      <c r="C4703" s="15"/>
      <c r="D4703" s="15"/>
      <c r="E4703" s="15"/>
      <c r="F4703" s="39"/>
      <c r="G4703" s="15"/>
      <c r="H4703" s="15"/>
      <c r="I4703" s="15"/>
      <c r="J4703" s="15"/>
      <c r="K4703" s="15"/>
      <c r="L4703" s="40"/>
      <c r="M4703" s="39"/>
      <c r="N4703" s="41"/>
      <c r="O4703" s="39"/>
      <c r="P4703" s="40"/>
      <c r="Q4703" s="40"/>
      <c r="R4703" s="40" t="str">
        <f>IFERROR(VLOOKUP(Tabla2[[#This Row],[CONTRATISTA PRNCIPAL]],Hoja1!$L$5:$M$9,2,FALSE),"CJV")</f>
        <v>CJV</v>
      </c>
      <c r="S4703" s="40" t="str">
        <f>IF(Tabla2[[#This Row],[EMPRESA]]=Tabla2[[#This Row],[CONTRATISTA PRNCIPAL]],"Principal","Secundaria")</f>
        <v>Principal</v>
      </c>
      <c r="T4703" s="42">
        <f>IFERROR(1/COUNTIF(Tabla2[CONTRATISTA PRNCIPAL],Tabla2[[#This Row],[CONTRATISTA PRNCIPAL]]),0)</f>
        <v>0</v>
      </c>
      <c r="U4703" s="43" t="str">
        <f>IF(((TODAY()-Tabla2[[#This Row],[FECHA NACIMIENTO]])/365)&lt;18,"Corregir", IF(((TODAY()-Tabla2[[#This Row],[FECHA NACIMIENTO]])/365)&gt;80, "Corregir",ROUNDDOWN(((TODAY()-Tabla2[[#This Row],[FECHA NACIMIENTO]])/365),0)))</f>
        <v>Corregir</v>
      </c>
      <c r="V47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3" s="44" t="str">
        <f>+IF(Tabla2[[#This Row],[Edad]]="Corregir","Corregir","Ok")</f>
        <v>Corregir</v>
      </c>
      <c r="X4703" s="42" t="str">
        <f>+IFERROR(VLOOKUP(Tabla2[[#This Row],[DISTRITO SEGÚN DNI]],Hoja1!$A$2:$B$32,2,FALSE),"No")</f>
        <v>No</v>
      </c>
      <c r="Y4703" s="42" t="str">
        <f>IF(OR(LOWER(Tabla2[[#This Row],[GENERO]])="masculino", LOWER(Tabla2[[#This Row],[GENERO]])="femenino"),"OK","Corregir")</f>
        <v>Corregir</v>
      </c>
      <c r="Z4703" s="42" t="str">
        <f>+IF(Tabla2[[#This Row],[Nro. DNI / CE]]="","Corregir",IF(LEN(Tabla2[[#This Row],[Nro. DNI / CE]])&gt;=8,"OK","Corregir"))</f>
        <v>Corregir</v>
      </c>
      <c r="AA4703" s="42">
        <f>COUNTIF(Tabla2[APELLIDOS Y NOMBRES],Tabla2[[#This Row],[APELLIDOS Y NOMBRES]])</f>
        <v>0</v>
      </c>
      <c r="AB4703" s="42">
        <f>IF(Tabla2[[#This Row],[Trabajador]]&gt;1,1/Tabla2[[#This Row],[Trabajador]],Tabla2[[#This Row],[Trabajador]])</f>
        <v>0</v>
      </c>
      <c r="AC4703" t="str">
        <f>+IFERROR(IF(Tabla2[[#This Row],[FECHA CESE/BAJA]]="","No Aplica",IF(AND(MONTH(Tabla2[[#This Row],[FECHA CESE/BAJA]])=MONTH(TODAY()-30),YEAR(Tabla2[[#This Row],[FECHA CESE/BAJA]])=YEAR(TODAY())),MONTH(TODAY()-30)&amp;"-"&amp;YEAR(TODAY()),"Borrar")),"No aplica")</f>
        <v>No Aplica</v>
      </c>
      <c r="AD4703" t="str">
        <f>+IFERROR(IF(Tabla2[[#This Row],[FECHA INICIO DE LABORES EN OBRA]]="","No Aplica",IF(AND(MONTH(Tabla2[[#This Row],[FECHA INICIO DE LABORES EN OBRA]])=MONTH(TODAY()-30),YEAR(Tabla2[[#This Row],[FECHA INICIO DE LABORES EN OBRA]])=YEAR(TODAY())),MONTH(TODAY()-30)&amp;"-"&amp;YEAR(TODAY()),"No Aplica")),"No Aplica")</f>
        <v>No Aplica</v>
      </c>
    </row>
    <row r="4704" spans="1:30" x14ac:dyDescent="0.25">
      <c r="A4704" s="13"/>
      <c r="B4704" s="15"/>
      <c r="C4704" s="15"/>
      <c r="D4704" s="15"/>
      <c r="E4704" s="15"/>
      <c r="F4704" s="39"/>
      <c r="G4704" s="15"/>
      <c r="H4704" s="15"/>
      <c r="I4704" s="15"/>
      <c r="J4704" s="15"/>
      <c r="K4704" s="15"/>
      <c r="L4704" s="40"/>
      <c r="M4704" s="39"/>
      <c r="N4704" s="41"/>
      <c r="O4704" s="39"/>
      <c r="P4704" s="40"/>
      <c r="Q4704" s="40"/>
      <c r="R4704" s="40" t="str">
        <f>IFERROR(VLOOKUP(Tabla2[[#This Row],[CONTRATISTA PRNCIPAL]],Hoja1!$L$5:$M$9,2,FALSE),"CJV")</f>
        <v>CJV</v>
      </c>
      <c r="S4704" s="40" t="str">
        <f>IF(Tabla2[[#This Row],[EMPRESA]]=Tabla2[[#This Row],[CONTRATISTA PRNCIPAL]],"Principal","Secundaria")</f>
        <v>Principal</v>
      </c>
      <c r="T4704" s="42">
        <f>IFERROR(1/COUNTIF(Tabla2[CONTRATISTA PRNCIPAL],Tabla2[[#This Row],[CONTRATISTA PRNCIPAL]]),0)</f>
        <v>0</v>
      </c>
      <c r="U4704" s="43" t="str">
        <f>IF(((TODAY()-Tabla2[[#This Row],[FECHA NACIMIENTO]])/365)&lt;18,"Corregir", IF(((TODAY()-Tabla2[[#This Row],[FECHA NACIMIENTO]])/365)&gt;80, "Corregir",ROUNDDOWN(((TODAY()-Tabla2[[#This Row],[FECHA NACIMIENTO]])/365),0)))</f>
        <v>Corregir</v>
      </c>
      <c r="V47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4" s="44" t="str">
        <f>+IF(Tabla2[[#This Row],[Edad]]="Corregir","Corregir","Ok")</f>
        <v>Corregir</v>
      </c>
      <c r="X4704" s="42" t="str">
        <f>+IFERROR(VLOOKUP(Tabla2[[#This Row],[DISTRITO SEGÚN DNI]],Hoja1!$A$2:$B$32,2,FALSE),"No")</f>
        <v>No</v>
      </c>
      <c r="Y4704" s="42" t="str">
        <f>IF(OR(LOWER(Tabla2[[#This Row],[GENERO]])="masculino", LOWER(Tabla2[[#This Row],[GENERO]])="femenino"),"OK","Corregir")</f>
        <v>Corregir</v>
      </c>
      <c r="Z4704" s="42" t="str">
        <f>+IF(Tabla2[[#This Row],[Nro. DNI / CE]]="","Corregir",IF(LEN(Tabla2[[#This Row],[Nro. DNI / CE]])&gt;=8,"OK","Corregir"))</f>
        <v>Corregir</v>
      </c>
      <c r="AA4704" s="42">
        <f>COUNTIF(Tabla2[APELLIDOS Y NOMBRES],Tabla2[[#This Row],[APELLIDOS Y NOMBRES]])</f>
        <v>0</v>
      </c>
      <c r="AB4704" s="42">
        <f>IF(Tabla2[[#This Row],[Trabajador]]&gt;1,1/Tabla2[[#This Row],[Trabajador]],Tabla2[[#This Row],[Trabajador]])</f>
        <v>0</v>
      </c>
      <c r="AC4704" t="str">
        <f>+IFERROR(IF(Tabla2[[#This Row],[FECHA CESE/BAJA]]="","No Aplica",IF(AND(MONTH(Tabla2[[#This Row],[FECHA CESE/BAJA]])=MONTH(TODAY()-30),YEAR(Tabla2[[#This Row],[FECHA CESE/BAJA]])=YEAR(TODAY())),MONTH(TODAY()-30)&amp;"-"&amp;YEAR(TODAY()),"Borrar")),"No aplica")</f>
        <v>No Aplica</v>
      </c>
      <c r="AD4704" t="str">
        <f>+IFERROR(IF(Tabla2[[#This Row],[FECHA INICIO DE LABORES EN OBRA]]="","No Aplica",IF(AND(MONTH(Tabla2[[#This Row],[FECHA INICIO DE LABORES EN OBRA]])=MONTH(TODAY()-30),YEAR(Tabla2[[#This Row],[FECHA INICIO DE LABORES EN OBRA]])=YEAR(TODAY())),MONTH(TODAY()-30)&amp;"-"&amp;YEAR(TODAY()),"No Aplica")),"No Aplica")</f>
        <v>No Aplica</v>
      </c>
    </row>
    <row r="4705" spans="1:30" x14ac:dyDescent="0.25">
      <c r="A4705" s="13"/>
      <c r="B4705" s="15"/>
      <c r="C4705" s="15"/>
      <c r="D4705" s="15"/>
      <c r="E4705" s="15"/>
      <c r="F4705" s="39"/>
      <c r="G4705" s="15"/>
      <c r="H4705" s="15"/>
      <c r="I4705" s="15"/>
      <c r="J4705" s="15"/>
      <c r="K4705" s="15"/>
      <c r="L4705" s="40"/>
      <c r="M4705" s="39"/>
      <c r="N4705" s="41"/>
      <c r="O4705" s="39"/>
      <c r="P4705" s="40"/>
      <c r="Q4705" s="40"/>
      <c r="R4705" s="40" t="str">
        <f>IFERROR(VLOOKUP(Tabla2[[#This Row],[CONTRATISTA PRNCIPAL]],Hoja1!$L$5:$M$9,2,FALSE),"CJV")</f>
        <v>CJV</v>
      </c>
      <c r="S4705" s="40" t="str">
        <f>IF(Tabla2[[#This Row],[EMPRESA]]=Tabla2[[#This Row],[CONTRATISTA PRNCIPAL]],"Principal","Secundaria")</f>
        <v>Principal</v>
      </c>
      <c r="T4705" s="42">
        <f>IFERROR(1/COUNTIF(Tabla2[CONTRATISTA PRNCIPAL],Tabla2[[#This Row],[CONTRATISTA PRNCIPAL]]),0)</f>
        <v>0</v>
      </c>
      <c r="U4705" s="43" t="str">
        <f>IF(((TODAY()-Tabla2[[#This Row],[FECHA NACIMIENTO]])/365)&lt;18,"Corregir", IF(((TODAY()-Tabla2[[#This Row],[FECHA NACIMIENTO]])/365)&gt;80, "Corregir",ROUNDDOWN(((TODAY()-Tabla2[[#This Row],[FECHA NACIMIENTO]])/365),0)))</f>
        <v>Corregir</v>
      </c>
      <c r="V47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5" s="44" t="str">
        <f>+IF(Tabla2[[#This Row],[Edad]]="Corregir","Corregir","Ok")</f>
        <v>Corregir</v>
      </c>
      <c r="X4705" s="42" t="str">
        <f>+IFERROR(VLOOKUP(Tabla2[[#This Row],[DISTRITO SEGÚN DNI]],Hoja1!$A$2:$B$32,2,FALSE),"No")</f>
        <v>No</v>
      </c>
      <c r="Y4705" s="42" t="str">
        <f>IF(OR(LOWER(Tabla2[[#This Row],[GENERO]])="masculino", LOWER(Tabla2[[#This Row],[GENERO]])="femenino"),"OK","Corregir")</f>
        <v>Corregir</v>
      </c>
      <c r="Z4705" s="42" t="str">
        <f>+IF(Tabla2[[#This Row],[Nro. DNI / CE]]="","Corregir",IF(LEN(Tabla2[[#This Row],[Nro. DNI / CE]])&gt;=8,"OK","Corregir"))</f>
        <v>Corregir</v>
      </c>
      <c r="AA4705" s="42">
        <f>COUNTIF(Tabla2[APELLIDOS Y NOMBRES],Tabla2[[#This Row],[APELLIDOS Y NOMBRES]])</f>
        <v>0</v>
      </c>
      <c r="AB4705" s="42">
        <f>IF(Tabla2[[#This Row],[Trabajador]]&gt;1,1/Tabla2[[#This Row],[Trabajador]],Tabla2[[#This Row],[Trabajador]])</f>
        <v>0</v>
      </c>
      <c r="AC4705" t="str">
        <f>+IFERROR(IF(Tabla2[[#This Row],[FECHA CESE/BAJA]]="","No Aplica",IF(AND(MONTH(Tabla2[[#This Row],[FECHA CESE/BAJA]])=MONTH(TODAY()-30),YEAR(Tabla2[[#This Row],[FECHA CESE/BAJA]])=YEAR(TODAY())),MONTH(TODAY()-30)&amp;"-"&amp;YEAR(TODAY()),"Borrar")),"No aplica")</f>
        <v>No Aplica</v>
      </c>
      <c r="AD4705" t="str">
        <f>+IFERROR(IF(Tabla2[[#This Row],[FECHA INICIO DE LABORES EN OBRA]]="","No Aplica",IF(AND(MONTH(Tabla2[[#This Row],[FECHA INICIO DE LABORES EN OBRA]])=MONTH(TODAY()-30),YEAR(Tabla2[[#This Row],[FECHA INICIO DE LABORES EN OBRA]])=YEAR(TODAY())),MONTH(TODAY()-30)&amp;"-"&amp;YEAR(TODAY()),"No Aplica")),"No Aplica")</f>
        <v>No Aplica</v>
      </c>
    </row>
    <row r="4706" spans="1:30" x14ac:dyDescent="0.25">
      <c r="A4706" s="13"/>
      <c r="B4706" s="15"/>
      <c r="C4706" s="15"/>
      <c r="D4706" s="15"/>
      <c r="E4706" s="15"/>
      <c r="F4706" s="39"/>
      <c r="G4706" s="15"/>
      <c r="H4706" s="15"/>
      <c r="I4706" s="15"/>
      <c r="J4706" s="15"/>
      <c r="K4706" s="15"/>
      <c r="L4706" s="40"/>
      <c r="M4706" s="39"/>
      <c r="N4706" s="41"/>
      <c r="O4706" s="39"/>
      <c r="P4706" s="40"/>
      <c r="Q4706" s="40"/>
      <c r="R4706" s="40" t="str">
        <f>IFERROR(VLOOKUP(Tabla2[[#This Row],[CONTRATISTA PRNCIPAL]],Hoja1!$L$5:$M$9,2,FALSE),"CJV")</f>
        <v>CJV</v>
      </c>
      <c r="S4706" s="40" t="str">
        <f>IF(Tabla2[[#This Row],[EMPRESA]]=Tabla2[[#This Row],[CONTRATISTA PRNCIPAL]],"Principal","Secundaria")</f>
        <v>Principal</v>
      </c>
      <c r="T4706" s="42">
        <f>IFERROR(1/COUNTIF(Tabla2[CONTRATISTA PRNCIPAL],Tabla2[[#This Row],[CONTRATISTA PRNCIPAL]]),0)</f>
        <v>0</v>
      </c>
      <c r="U4706" s="43" t="str">
        <f>IF(((TODAY()-Tabla2[[#This Row],[FECHA NACIMIENTO]])/365)&lt;18,"Corregir", IF(((TODAY()-Tabla2[[#This Row],[FECHA NACIMIENTO]])/365)&gt;80, "Corregir",ROUNDDOWN(((TODAY()-Tabla2[[#This Row],[FECHA NACIMIENTO]])/365),0)))</f>
        <v>Corregir</v>
      </c>
      <c r="V47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6" s="44" t="str">
        <f>+IF(Tabla2[[#This Row],[Edad]]="Corregir","Corregir","Ok")</f>
        <v>Corregir</v>
      </c>
      <c r="X4706" s="42" t="str">
        <f>+IFERROR(VLOOKUP(Tabla2[[#This Row],[DISTRITO SEGÚN DNI]],Hoja1!$A$2:$B$32,2,FALSE),"No")</f>
        <v>No</v>
      </c>
      <c r="Y4706" s="42" t="str">
        <f>IF(OR(LOWER(Tabla2[[#This Row],[GENERO]])="masculino", LOWER(Tabla2[[#This Row],[GENERO]])="femenino"),"OK","Corregir")</f>
        <v>Corregir</v>
      </c>
      <c r="Z4706" s="42" t="str">
        <f>+IF(Tabla2[[#This Row],[Nro. DNI / CE]]="","Corregir",IF(LEN(Tabla2[[#This Row],[Nro. DNI / CE]])&gt;=8,"OK","Corregir"))</f>
        <v>Corregir</v>
      </c>
      <c r="AA4706" s="42">
        <f>COUNTIF(Tabla2[APELLIDOS Y NOMBRES],Tabla2[[#This Row],[APELLIDOS Y NOMBRES]])</f>
        <v>0</v>
      </c>
      <c r="AB4706" s="42">
        <f>IF(Tabla2[[#This Row],[Trabajador]]&gt;1,1/Tabla2[[#This Row],[Trabajador]],Tabla2[[#This Row],[Trabajador]])</f>
        <v>0</v>
      </c>
      <c r="AC4706" t="str">
        <f>+IFERROR(IF(Tabla2[[#This Row],[FECHA CESE/BAJA]]="","No Aplica",IF(AND(MONTH(Tabla2[[#This Row],[FECHA CESE/BAJA]])=MONTH(TODAY()-30),YEAR(Tabla2[[#This Row],[FECHA CESE/BAJA]])=YEAR(TODAY())),MONTH(TODAY()-30)&amp;"-"&amp;YEAR(TODAY()),"Borrar")),"No aplica")</f>
        <v>No Aplica</v>
      </c>
      <c r="AD4706" t="str">
        <f>+IFERROR(IF(Tabla2[[#This Row],[FECHA INICIO DE LABORES EN OBRA]]="","No Aplica",IF(AND(MONTH(Tabla2[[#This Row],[FECHA INICIO DE LABORES EN OBRA]])=MONTH(TODAY()-30),YEAR(Tabla2[[#This Row],[FECHA INICIO DE LABORES EN OBRA]])=YEAR(TODAY())),MONTH(TODAY()-30)&amp;"-"&amp;YEAR(TODAY()),"No Aplica")),"No Aplica")</f>
        <v>No Aplica</v>
      </c>
    </row>
    <row r="4707" spans="1:30" x14ac:dyDescent="0.25">
      <c r="A4707" s="13"/>
      <c r="B4707" s="15"/>
      <c r="C4707" s="15"/>
      <c r="D4707" s="15"/>
      <c r="E4707" s="15"/>
      <c r="F4707" s="39"/>
      <c r="G4707" s="15"/>
      <c r="H4707" s="15"/>
      <c r="I4707" s="15"/>
      <c r="J4707" s="15"/>
      <c r="K4707" s="15"/>
      <c r="L4707" s="40"/>
      <c r="M4707" s="39"/>
      <c r="N4707" s="41"/>
      <c r="O4707" s="39"/>
      <c r="P4707" s="40"/>
      <c r="Q4707" s="40"/>
      <c r="R4707" s="40" t="str">
        <f>IFERROR(VLOOKUP(Tabla2[[#This Row],[CONTRATISTA PRNCIPAL]],Hoja1!$L$5:$M$9,2,FALSE),"CJV")</f>
        <v>CJV</v>
      </c>
      <c r="S4707" s="40" t="str">
        <f>IF(Tabla2[[#This Row],[EMPRESA]]=Tabla2[[#This Row],[CONTRATISTA PRNCIPAL]],"Principal","Secundaria")</f>
        <v>Principal</v>
      </c>
      <c r="T4707" s="42">
        <f>IFERROR(1/COUNTIF(Tabla2[CONTRATISTA PRNCIPAL],Tabla2[[#This Row],[CONTRATISTA PRNCIPAL]]),0)</f>
        <v>0</v>
      </c>
      <c r="U4707" s="43" t="str">
        <f>IF(((TODAY()-Tabla2[[#This Row],[FECHA NACIMIENTO]])/365)&lt;18,"Corregir", IF(((TODAY()-Tabla2[[#This Row],[FECHA NACIMIENTO]])/365)&gt;80, "Corregir",ROUNDDOWN(((TODAY()-Tabla2[[#This Row],[FECHA NACIMIENTO]])/365),0)))</f>
        <v>Corregir</v>
      </c>
      <c r="V47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7" s="44" t="str">
        <f>+IF(Tabla2[[#This Row],[Edad]]="Corregir","Corregir","Ok")</f>
        <v>Corregir</v>
      </c>
      <c r="X4707" s="42" t="str">
        <f>+IFERROR(VLOOKUP(Tabla2[[#This Row],[DISTRITO SEGÚN DNI]],Hoja1!$A$2:$B$32,2,FALSE),"No")</f>
        <v>No</v>
      </c>
      <c r="Y4707" s="42" t="str">
        <f>IF(OR(LOWER(Tabla2[[#This Row],[GENERO]])="masculino", LOWER(Tabla2[[#This Row],[GENERO]])="femenino"),"OK","Corregir")</f>
        <v>Corregir</v>
      </c>
      <c r="Z4707" s="42" t="str">
        <f>+IF(Tabla2[[#This Row],[Nro. DNI / CE]]="","Corregir",IF(LEN(Tabla2[[#This Row],[Nro. DNI / CE]])&gt;=8,"OK","Corregir"))</f>
        <v>Corregir</v>
      </c>
      <c r="AA4707" s="42">
        <f>COUNTIF(Tabla2[APELLIDOS Y NOMBRES],Tabla2[[#This Row],[APELLIDOS Y NOMBRES]])</f>
        <v>0</v>
      </c>
      <c r="AB4707" s="42">
        <f>IF(Tabla2[[#This Row],[Trabajador]]&gt;1,1/Tabla2[[#This Row],[Trabajador]],Tabla2[[#This Row],[Trabajador]])</f>
        <v>0</v>
      </c>
      <c r="AC4707" t="str">
        <f>+IFERROR(IF(Tabla2[[#This Row],[FECHA CESE/BAJA]]="","No Aplica",IF(AND(MONTH(Tabla2[[#This Row],[FECHA CESE/BAJA]])=MONTH(TODAY()-30),YEAR(Tabla2[[#This Row],[FECHA CESE/BAJA]])=YEAR(TODAY())),MONTH(TODAY()-30)&amp;"-"&amp;YEAR(TODAY()),"Borrar")),"No aplica")</f>
        <v>No Aplica</v>
      </c>
      <c r="AD4707" t="str">
        <f>+IFERROR(IF(Tabla2[[#This Row],[FECHA INICIO DE LABORES EN OBRA]]="","No Aplica",IF(AND(MONTH(Tabla2[[#This Row],[FECHA INICIO DE LABORES EN OBRA]])=MONTH(TODAY()-30),YEAR(Tabla2[[#This Row],[FECHA INICIO DE LABORES EN OBRA]])=YEAR(TODAY())),MONTH(TODAY()-30)&amp;"-"&amp;YEAR(TODAY()),"No Aplica")),"No Aplica")</f>
        <v>No Aplica</v>
      </c>
    </row>
    <row r="4708" spans="1:30" x14ac:dyDescent="0.25">
      <c r="A4708" s="13"/>
      <c r="B4708" s="15"/>
      <c r="C4708" s="15"/>
      <c r="D4708" s="15"/>
      <c r="E4708" s="15"/>
      <c r="F4708" s="39"/>
      <c r="G4708" s="15"/>
      <c r="H4708" s="15"/>
      <c r="I4708" s="15"/>
      <c r="J4708" s="15"/>
      <c r="K4708" s="15"/>
      <c r="L4708" s="40"/>
      <c r="M4708" s="39"/>
      <c r="N4708" s="41"/>
      <c r="O4708" s="39"/>
      <c r="P4708" s="40"/>
      <c r="Q4708" s="40"/>
      <c r="R4708" s="40" t="str">
        <f>IFERROR(VLOOKUP(Tabla2[[#This Row],[CONTRATISTA PRNCIPAL]],Hoja1!$L$5:$M$9,2,FALSE),"CJV")</f>
        <v>CJV</v>
      </c>
      <c r="S4708" s="40" t="str">
        <f>IF(Tabla2[[#This Row],[EMPRESA]]=Tabla2[[#This Row],[CONTRATISTA PRNCIPAL]],"Principal","Secundaria")</f>
        <v>Principal</v>
      </c>
      <c r="T4708" s="42">
        <f>IFERROR(1/COUNTIF(Tabla2[CONTRATISTA PRNCIPAL],Tabla2[[#This Row],[CONTRATISTA PRNCIPAL]]),0)</f>
        <v>0</v>
      </c>
      <c r="U4708" s="43" t="str">
        <f>IF(((TODAY()-Tabla2[[#This Row],[FECHA NACIMIENTO]])/365)&lt;18,"Corregir", IF(((TODAY()-Tabla2[[#This Row],[FECHA NACIMIENTO]])/365)&gt;80, "Corregir",ROUNDDOWN(((TODAY()-Tabla2[[#This Row],[FECHA NACIMIENTO]])/365),0)))</f>
        <v>Corregir</v>
      </c>
      <c r="V47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8" s="44" t="str">
        <f>+IF(Tabla2[[#This Row],[Edad]]="Corregir","Corregir","Ok")</f>
        <v>Corregir</v>
      </c>
      <c r="X4708" s="42" t="str">
        <f>+IFERROR(VLOOKUP(Tabla2[[#This Row],[DISTRITO SEGÚN DNI]],Hoja1!$A$2:$B$32,2,FALSE),"No")</f>
        <v>No</v>
      </c>
      <c r="Y4708" s="42" t="str">
        <f>IF(OR(LOWER(Tabla2[[#This Row],[GENERO]])="masculino", LOWER(Tabla2[[#This Row],[GENERO]])="femenino"),"OK","Corregir")</f>
        <v>Corregir</v>
      </c>
      <c r="Z4708" s="42" t="str">
        <f>+IF(Tabla2[[#This Row],[Nro. DNI / CE]]="","Corregir",IF(LEN(Tabla2[[#This Row],[Nro. DNI / CE]])&gt;=8,"OK","Corregir"))</f>
        <v>Corregir</v>
      </c>
      <c r="AA4708" s="42">
        <f>COUNTIF(Tabla2[APELLIDOS Y NOMBRES],Tabla2[[#This Row],[APELLIDOS Y NOMBRES]])</f>
        <v>0</v>
      </c>
      <c r="AB4708" s="42">
        <f>IF(Tabla2[[#This Row],[Trabajador]]&gt;1,1/Tabla2[[#This Row],[Trabajador]],Tabla2[[#This Row],[Trabajador]])</f>
        <v>0</v>
      </c>
      <c r="AC4708" t="str">
        <f>+IFERROR(IF(Tabla2[[#This Row],[FECHA CESE/BAJA]]="","No Aplica",IF(AND(MONTH(Tabla2[[#This Row],[FECHA CESE/BAJA]])=MONTH(TODAY()-30),YEAR(Tabla2[[#This Row],[FECHA CESE/BAJA]])=YEAR(TODAY())),MONTH(TODAY()-30)&amp;"-"&amp;YEAR(TODAY()),"Borrar")),"No aplica")</f>
        <v>No Aplica</v>
      </c>
      <c r="AD4708" t="str">
        <f>+IFERROR(IF(Tabla2[[#This Row],[FECHA INICIO DE LABORES EN OBRA]]="","No Aplica",IF(AND(MONTH(Tabla2[[#This Row],[FECHA INICIO DE LABORES EN OBRA]])=MONTH(TODAY()-30),YEAR(Tabla2[[#This Row],[FECHA INICIO DE LABORES EN OBRA]])=YEAR(TODAY())),MONTH(TODAY()-30)&amp;"-"&amp;YEAR(TODAY()),"No Aplica")),"No Aplica")</f>
        <v>No Aplica</v>
      </c>
    </row>
    <row r="4709" spans="1:30" x14ac:dyDescent="0.25">
      <c r="A4709" s="13"/>
      <c r="B4709" s="15"/>
      <c r="C4709" s="15"/>
      <c r="D4709" s="15"/>
      <c r="E4709" s="15"/>
      <c r="F4709" s="39"/>
      <c r="G4709" s="15"/>
      <c r="H4709" s="15"/>
      <c r="I4709" s="15"/>
      <c r="J4709" s="15"/>
      <c r="K4709" s="15"/>
      <c r="L4709" s="40"/>
      <c r="M4709" s="39"/>
      <c r="N4709" s="41"/>
      <c r="O4709" s="39"/>
      <c r="P4709" s="40"/>
      <c r="Q4709" s="40"/>
      <c r="R4709" s="40" t="str">
        <f>IFERROR(VLOOKUP(Tabla2[[#This Row],[CONTRATISTA PRNCIPAL]],Hoja1!$L$5:$M$9,2,FALSE),"CJV")</f>
        <v>CJV</v>
      </c>
      <c r="S4709" s="40" t="str">
        <f>IF(Tabla2[[#This Row],[EMPRESA]]=Tabla2[[#This Row],[CONTRATISTA PRNCIPAL]],"Principal","Secundaria")</f>
        <v>Principal</v>
      </c>
      <c r="T4709" s="42">
        <f>IFERROR(1/COUNTIF(Tabla2[CONTRATISTA PRNCIPAL],Tabla2[[#This Row],[CONTRATISTA PRNCIPAL]]),0)</f>
        <v>0</v>
      </c>
      <c r="U4709" s="43" t="str">
        <f>IF(((TODAY()-Tabla2[[#This Row],[FECHA NACIMIENTO]])/365)&lt;18,"Corregir", IF(((TODAY()-Tabla2[[#This Row],[FECHA NACIMIENTO]])/365)&gt;80, "Corregir",ROUNDDOWN(((TODAY()-Tabla2[[#This Row],[FECHA NACIMIENTO]])/365),0)))</f>
        <v>Corregir</v>
      </c>
      <c r="V47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09" s="44" t="str">
        <f>+IF(Tabla2[[#This Row],[Edad]]="Corregir","Corregir","Ok")</f>
        <v>Corregir</v>
      </c>
      <c r="X4709" s="42" t="str">
        <f>+IFERROR(VLOOKUP(Tabla2[[#This Row],[DISTRITO SEGÚN DNI]],Hoja1!$A$2:$B$32,2,FALSE),"No")</f>
        <v>No</v>
      </c>
      <c r="Y4709" s="42" t="str">
        <f>IF(OR(LOWER(Tabla2[[#This Row],[GENERO]])="masculino", LOWER(Tabla2[[#This Row],[GENERO]])="femenino"),"OK","Corregir")</f>
        <v>Corregir</v>
      </c>
      <c r="Z4709" s="42" t="str">
        <f>+IF(Tabla2[[#This Row],[Nro. DNI / CE]]="","Corregir",IF(LEN(Tabla2[[#This Row],[Nro. DNI / CE]])&gt;=8,"OK","Corregir"))</f>
        <v>Corregir</v>
      </c>
      <c r="AA4709" s="42">
        <f>COUNTIF(Tabla2[APELLIDOS Y NOMBRES],Tabla2[[#This Row],[APELLIDOS Y NOMBRES]])</f>
        <v>0</v>
      </c>
      <c r="AB4709" s="42">
        <f>IF(Tabla2[[#This Row],[Trabajador]]&gt;1,1/Tabla2[[#This Row],[Trabajador]],Tabla2[[#This Row],[Trabajador]])</f>
        <v>0</v>
      </c>
      <c r="AC4709" t="str">
        <f>+IFERROR(IF(Tabla2[[#This Row],[FECHA CESE/BAJA]]="","No Aplica",IF(AND(MONTH(Tabla2[[#This Row],[FECHA CESE/BAJA]])=MONTH(TODAY()-30),YEAR(Tabla2[[#This Row],[FECHA CESE/BAJA]])=YEAR(TODAY())),MONTH(TODAY()-30)&amp;"-"&amp;YEAR(TODAY()),"Borrar")),"No aplica")</f>
        <v>No Aplica</v>
      </c>
      <c r="AD4709" t="str">
        <f>+IFERROR(IF(Tabla2[[#This Row],[FECHA INICIO DE LABORES EN OBRA]]="","No Aplica",IF(AND(MONTH(Tabla2[[#This Row],[FECHA INICIO DE LABORES EN OBRA]])=MONTH(TODAY()-30),YEAR(Tabla2[[#This Row],[FECHA INICIO DE LABORES EN OBRA]])=YEAR(TODAY())),MONTH(TODAY()-30)&amp;"-"&amp;YEAR(TODAY()),"No Aplica")),"No Aplica")</f>
        <v>No Aplica</v>
      </c>
    </row>
    <row r="4710" spans="1:30" x14ac:dyDescent="0.25">
      <c r="A4710" s="13"/>
      <c r="B4710" s="15"/>
      <c r="C4710" s="15"/>
      <c r="D4710" s="15"/>
      <c r="E4710" s="15"/>
      <c r="F4710" s="39"/>
      <c r="G4710" s="15"/>
      <c r="H4710" s="15"/>
      <c r="I4710" s="15"/>
      <c r="J4710" s="15"/>
      <c r="K4710" s="15"/>
      <c r="L4710" s="40"/>
      <c r="M4710" s="39"/>
      <c r="N4710" s="41"/>
      <c r="O4710" s="39"/>
      <c r="P4710" s="40"/>
      <c r="Q4710" s="40"/>
      <c r="R4710" s="40" t="str">
        <f>IFERROR(VLOOKUP(Tabla2[[#This Row],[CONTRATISTA PRNCIPAL]],Hoja1!$L$5:$M$9,2,FALSE),"CJV")</f>
        <v>CJV</v>
      </c>
      <c r="S4710" s="40" t="str">
        <f>IF(Tabla2[[#This Row],[EMPRESA]]=Tabla2[[#This Row],[CONTRATISTA PRNCIPAL]],"Principal","Secundaria")</f>
        <v>Principal</v>
      </c>
      <c r="T4710" s="42">
        <f>IFERROR(1/COUNTIF(Tabla2[CONTRATISTA PRNCIPAL],Tabla2[[#This Row],[CONTRATISTA PRNCIPAL]]),0)</f>
        <v>0</v>
      </c>
      <c r="U4710" s="43" t="str">
        <f>IF(((TODAY()-Tabla2[[#This Row],[FECHA NACIMIENTO]])/365)&lt;18,"Corregir", IF(((TODAY()-Tabla2[[#This Row],[FECHA NACIMIENTO]])/365)&gt;80, "Corregir",ROUNDDOWN(((TODAY()-Tabla2[[#This Row],[FECHA NACIMIENTO]])/365),0)))</f>
        <v>Corregir</v>
      </c>
      <c r="V471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0" s="44" t="str">
        <f>+IF(Tabla2[[#This Row],[Edad]]="Corregir","Corregir","Ok")</f>
        <v>Corregir</v>
      </c>
      <c r="X4710" s="42" t="str">
        <f>+IFERROR(VLOOKUP(Tabla2[[#This Row],[DISTRITO SEGÚN DNI]],Hoja1!$A$2:$B$32,2,FALSE),"No")</f>
        <v>No</v>
      </c>
      <c r="Y4710" s="42" t="str">
        <f>IF(OR(LOWER(Tabla2[[#This Row],[GENERO]])="masculino", LOWER(Tabla2[[#This Row],[GENERO]])="femenino"),"OK","Corregir")</f>
        <v>Corregir</v>
      </c>
      <c r="Z4710" s="42" t="str">
        <f>+IF(Tabla2[[#This Row],[Nro. DNI / CE]]="","Corregir",IF(LEN(Tabla2[[#This Row],[Nro. DNI / CE]])&gt;=8,"OK","Corregir"))</f>
        <v>Corregir</v>
      </c>
      <c r="AA4710" s="42">
        <f>COUNTIF(Tabla2[APELLIDOS Y NOMBRES],Tabla2[[#This Row],[APELLIDOS Y NOMBRES]])</f>
        <v>0</v>
      </c>
      <c r="AB4710" s="42">
        <f>IF(Tabla2[[#This Row],[Trabajador]]&gt;1,1/Tabla2[[#This Row],[Trabajador]],Tabla2[[#This Row],[Trabajador]])</f>
        <v>0</v>
      </c>
      <c r="AC4710" t="str">
        <f>+IFERROR(IF(Tabla2[[#This Row],[FECHA CESE/BAJA]]="","No Aplica",IF(AND(MONTH(Tabla2[[#This Row],[FECHA CESE/BAJA]])=MONTH(TODAY()-30),YEAR(Tabla2[[#This Row],[FECHA CESE/BAJA]])=YEAR(TODAY())),MONTH(TODAY()-30)&amp;"-"&amp;YEAR(TODAY()),"Borrar")),"No aplica")</f>
        <v>No Aplica</v>
      </c>
      <c r="AD4710" t="str">
        <f>+IFERROR(IF(Tabla2[[#This Row],[FECHA INICIO DE LABORES EN OBRA]]="","No Aplica",IF(AND(MONTH(Tabla2[[#This Row],[FECHA INICIO DE LABORES EN OBRA]])=MONTH(TODAY()-30),YEAR(Tabla2[[#This Row],[FECHA INICIO DE LABORES EN OBRA]])=YEAR(TODAY())),MONTH(TODAY()-30)&amp;"-"&amp;YEAR(TODAY()),"No Aplica")),"No Aplica")</f>
        <v>No Aplica</v>
      </c>
    </row>
    <row r="4711" spans="1:30" x14ac:dyDescent="0.25">
      <c r="A4711" s="13"/>
      <c r="B4711" s="15"/>
      <c r="C4711" s="15"/>
      <c r="D4711" s="15"/>
      <c r="E4711" s="15"/>
      <c r="F4711" s="39"/>
      <c r="G4711" s="15"/>
      <c r="H4711" s="15"/>
      <c r="I4711" s="15"/>
      <c r="J4711" s="15"/>
      <c r="K4711" s="15"/>
      <c r="L4711" s="40"/>
      <c r="M4711" s="39"/>
      <c r="N4711" s="41"/>
      <c r="O4711" s="39"/>
      <c r="P4711" s="40"/>
      <c r="Q4711" s="40"/>
      <c r="R4711" s="40" t="str">
        <f>IFERROR(VLOOKUP(Tabla2[[#This Row],[CONTRATISTA PRNCIPAL]],Hoja1!$L$5:$M$9,2,FALSE),"CJV")</f>
        <v>CJV</v>
      </c>
      <c r="S4711" s="40" t="str">
        <f>IF(Tabla2[[#This Row],[EMPRESA]]=Tabla2[[#This Row],[CONTRATISTA PRNCIPAL]],"Principal","Secundaria")</f>
        <v>Principal</v>
      </c>
      <c r="T4711" s="42">
        <f>IFERROR(1/COUNTIF(Tabla2[CONTRATISTA PRNCIPAL],Tabla2[[#This Row],[CONTRATISTA PRNCIPAL]]),0)</f>
        <v>0</v>
      </c>
      <c r="U4711" s="43" t="str">
        <f>IF(((TODAY()-Tabla2[[#This Row],[FECHA NACIMIENTO]])/365)&lt;18,"Corregir", IF(((TODAY()-Tabla2[[#This Row],[FECHA NACIMIENTO]])/365)&gt;80, "Corregir",ROUNDDOWN(((TODAY()-Tabla2[[#This Row],[FECHA NACIMIENTO]])/365),0)))</f>
        <v>Corregir</v>
      </c>
      <c r="V471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1" s="44" t="str">
        <f>+IF(Tabla2[[#This Row],[Edad]]="Corregir","Corregir","Ok")</f>
        <v>Corregir</v>
      </c>
      <c r="X4711" s="42" t="str">
        <f>+IFERROR(VLOOKUP(Tabla2[[#This Row],[DISTRITO SEGÚN DNI]],Hoja1!$A$2:$B$32,2,FALSE),"No")</f>
        <v>No</v>
      </c>
      <c r="Y4711" s="42" t="str">
        <f>IF(OR(LOWER(Tabla2[[#This Row],[GENERO]])="masculino", LOWER(Tabla2[[#This Row],[GENERO]])="femenino"),"OK","Corregir")</f>
        <v>Corregir</v>
      </c>
      <c r="Z4711" s="42" t="str">
        <f>+IF(Tabla2[[#This Row],[Nro. DNI / CE]]="","Corregir",IF(LEN(Tabla2[[#This Row],[Nro. DNI / CE]])&gt;=8,"OK","Corregir"))</f>
        <v>Corregir</v>
      </c>
      <c r="AA4711" s="42">
        <f>COUNTIF(Tabla2[APELLIDOS Y NOMBRES],Tabla2[[#This Row],[APELLIDOS Y NOMBRES]])</f>
        <v>0</v>
      </c>
      <c r="AB4711" s="42">
        <f>IF(Tabla2[[#This Row],[Trabajador]]&gt;1,1/Tabla2[[#This Row],[Trabajador]],Tabla2[[#This Row],[Trabajador]])</f>
        <v>0</v>
      </c>
      <c r="AC4711" t="str">
        <f>+IFERROR(IF(Tabla2[[#This Row],[FECHA CESE/BAJA]]="","No Aplica",IF(AND(MONTH(Tabla2[[#This Row],[FECHA CESE/BAJA]])=MONTH(TODAY()-30),YEAR(Tabla2[[#This Row],[FECHA CESE/BAJA]])=YEAR(TODAY())),MONTH(TODAY()-30)&amp;"-"&amp;YEAR(TODAY()),"Borrar")),"No aplica")</f>
        <v>No Aplica</v>
      </c>
      <c r="AD4711" t="str">
        <f>+IFERROR(IF(Tabla2[[#This Row],[FECHA INICIO DE LABORES EN OBRA]]="","No Aplica",IF(AND(MONTH(Tabla2[[#This Row],[FECHA INICIO DE LABORES EN OBRA]])=MONTH(TODAY()-30),YEAR(Tabla2[[#This Row],[FECHA INICIO DE LABORES EN OBRA]])=YEAR(TODAY())),MONTH(TODAY()-30)&amp;"-"&amp;YEAR(TODAY()),"No Aplica")),"No Aplica")</f>
        <v>No Aplica</v>
      </c>
    </row>
    <row r="4712" spans="1:30" x14ac:dyDescent="0.25">
      <c r="A4712" s="13"/>
      <c r="B4712" s="15"/>
      <c r="C4712" s="15"/>
      <c r="D4712" s="15"/>
      <c r="E4712" s="15"/>
      <c r="F4712" s="39"/>
      <c r="G4712" s="15"/>
      <c r="H4712" s="15"/>
      <c r="I4712" s="15"/>
      <c r="J4712" s="15"/>
      <c r="K4712" s="15"/>
      <c r="L4712" s="40"/>
      <c r="M4712" s="39"/>
      <c r="N4712" s="41"/>
      <c r="O4712" s="39"/>
      <c r="P4712" s="40"/>
      <c r="Q4712" s="40"/>
      <c r="R4712" s="40" t="str">
        <f>IFERROR(VLOOKUP(Tabla2[[#This Row],[CONTRATISTA PRNCIPAL]],Hoja1!$L$5:$M$9,2,FALSE),"CJV")</f>
        <v>CJV</v>
      </c>
      <c r="S4712" s="40" t="str">
        <f>IF(Tabla2[[#This Row],[EMPRESA]]=Tabla2[[#This Row],[CONTRATISTA PRNCIPAL]],"Principal","Secundaria")</f>
        <v>Principal</v>
      </c>
      <c r="T4712" s="42">
        <f>IFERROR(1/COUNTIF(Tabla2[CONTRATISTA PRNCIPAL],Tabla2[[#This Row],[CONTRATISTA PRNCIPAL]]),0)</f>
        <v>0</v>
      </c>
      <c r="U4712" s="43" t="str">
        <f>IF(((TODAY()-Tabla2[[#This Row],[FECHA NACIMIENTO]])/365)&lt;18,"Corregir", IF(((TODAY()-Tabla2[[#This Row],[FECHA NACIMIENTO]])/365)&gt;80, "Corregir",ROUNDDOWN(((TODAY()-Tabla2[[#This Row],[FECHA NACIMIENTO]])/365),0)))</f>
        <v>Corregir</v>
      </c>
      <c r="V471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2" s="44" t="str">
        <f>+IF(Tabla2[[#This Row],[Edad]]="Corregir","Corregir","Ok")</f>
        <v>Corregir</v>
      </c>
      <c r="X4712" s="42" t="str">
        <f>+IFERROR(VLOOKUP(Tabla2[[#This Row],[DISTRITO SEGÚN DNI]],Hoja1!$A$2:$B$32,2,FALSE),"No")</f>
        <v>No</v>
      </c>
      <c r="Y4712" s="42" t="str">
        <f>IF(OR(LOWER(Tabla2[[#This Row],[GENERO]])="masculino", LOWER(Tabla2[[#This Row],[GENERO]])="femenino"),"OK","Corregir")</f>
        <v>Corregir</v>
      </c>
      <c r="Z4712" s="42" t="str">
        <f>+IF(Tabla2[[#This Row],[Nro. DNI / CE]]="","Corregir",IF(LEN(Tabla2[[#This Row],[Nro. DNI / CE]])&gt;=8,"OK","Corregir"))</f>
        <v>Corregir</v>
      </c>
      <c r="AA4712" s="42">
        <f>COUNTIF(Tabla2[APELLIDOS Y NOMBRES],Tabla2[[#This Row],[APELLIDOS Y NOMBRES]])</f>
        <v>0</v>
      </c>
      <c r="AB4712" s="42">
        <f>IF(Tabla2[[#This Row],[Trabajador]]&gt;1,1/Tabla2[[#This Row],[Trabajador]],Tabla2[[#This Row],[Trabajador]])</f>
        <v>0</v>
      </c>
      <c r="AC4712" t="str">
        <f>+IFERROR(IF(Tabla2[[#This Row],[FECHA CESE/BAJA]]="","No Aplica",IF(AND(MONTH(Tabla2[[#This Row],[FECHA CESE/BAJA]])=MONTH(TODAY()-30),YEAR(Tabla2[[#This Row],[FECHA CESE/BAJA]])=YEAR(TODAY())),MONTH(TODAY()-30)&amp;"-"&amp;YEAR(TODAY()),"Borrar")),"No aplica")</f>
        <v>No Aplica</v>
      </c>
      <c r="AD4712" t="str">
        <f>+IFERROR(IF(Tabla2[[#This Row],[FECHA INICIO DE LABORES EN OBRA]]="","No Aplica",IF(AND(MONTH(Tabla2[[#This Row],[FECHA INICIO DE LABORES EN OBRA]])=MONTH(TODAY()-30),YEAR(Tabla2[[#This Row],[FECHA INICIO DE LABORES EN OBRA]])=YEAR(TODAY())),MONTH(TODAY()-30)&amp;"-"&amp;YEAR(TODAY()),"No Aplica")),"No Aplica")</f>
        <v>No Aplica</v>
      </c>
    </row>
    <row r="4713" spans="1:30" x14ac:dyDescent="0.25">
      <c r="A4713" s="13"/>
      <c r="B4713" s="15"/>
      <c r="C4713" s="15"/>
      <c r="D4713" s="15"/>
      <c r="E4713" s="15"/>
      <c r="F4713" s="39"/>
      <c r="G4713" s="15"/>
      <c r="H4713" s="15"/>
      <c r="I4713" s="15"/>
      <c r="J4713" s="15"/>
      <c r="K4713" s="15"/>
      <c r="L4713" s="40"/>
      <c r="M4713" s="39"/>
      <c r="N4713" s="41"/>
      <c r="O4713" s="39"/>
      <c r="P4713" s="40"/>
      <c r="Q4713" s="40"/>
      <c r="R4713" s="40" t="str">
        <f>IFERROR(VLOOKUP(Tabla2[[#This Row],[CONTRATISTA PRNCIPAL]],Hoja1!$L$5:$M$9,2,FALSE),"CJV")</f>
        <v>CJV</v>
      </c>
      <c r="S4713" s="40" t="str">
        <f>IF(Tabla2[[#This Row],[EMPRESA]]=Tabla2[[#This Row],[CONTRATISTA PRNCIPAL]],"Principal","Secundaria")</f>
        <v>Principal</v>
      </c>
      <c r="T4713" s="42">
        <f>IFERROR(1/COUNTIF(Tabla2[CONTRATISTA PRNCIPAL],Tabla2[[#This Row],[CONTRATISTA PRNCIPAL]]),0)</f>
        <v>0</v>
      </c>
      <c r="U4713" s="43" t="str">
        <f>IF(((TODAY()-Tabla2[[#This Row],[FECHA NACIMIENTO]])/365)&lt;18,"Corregir", IF(((TODAY()-Tabla2[[#This Row],[FECHA NACIMIENTO]])/365)&gt;80, "Corregir",ROUNDDOWN(((TODAY()-Tabla2[[#This Row],[FECHA NACIMIENTO]])/365),0)))</f>
        <v>Corregir</v>
      </c>
      <c r="V471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3" s="44" t="str">
        <f>+IF(Tabla2[[#This Row],[Edad]]="Corregir","Corregir","Ok")</f>
        <v>Corregir</v>
      </c>
      <c r="X4713" s="42" t="str">
        <f>+IFERROR(VLOOKUP(Tabla2[[#This Row],[DISTRITO SEGÚN DNI]],Hoja1!$A$2:$B$32,2,FALSE),"No")</f>
        <v>No</v>
      </c>
      <c r="Y4713" s="42" t="str">
        <f>IF(OR(LOWER(Tabla2[[#This Row],[GENERO]])="masculino", LOWER(Tabla2[[#This Row],[GENERO]])="femenino"),"OK","Corregir")</f>
        <v>Corregir</v>
      </c>
      <c r="Z4713" s="42" t="str">
        <f>+IF(Tabla2[[#This Row],[Nro. DNI / CE]]="","Corregir",IF(LEN(Tabla2[[#This Row],[Nro. DNI / CE]])&gt;=8,"OK","Corregir"))</f>
        <v>Corregir</v>
      </c>
      <c r="AA4713" s="42">
        <f>COUNTIF(Tabla2[APELLIDOS Y NOMBRES],Tabla2[[#This Row],[APELLIDOS Y NOMBRES]])</f>
        <v>0</v>
      </c>
      <c r="AB4713" s="42">
        <f>IF(Tabla2[[#This Row],[Trabajador]]&gt;1,1/Tabla2[[#This Row],[Trabajador]],Tabla2[[#This Row],[Trabajador]])</f>
        <v>0</v>
      </c>
      <c r="AC4713" t="str">
        <f>+IFERROR(IF(Tabla2[[#This Row],[FECHA CESE/BAJA]]="","No Aplica",IF(AND(MONTH(Tabla2[[#This Row],[FECHA CESE/BAJA]])=MONTH(TODAY()-30),YEAR(Tabla2[[#This Row],[FECHA CESE/BAJA]])=YEAR(TODAY())),MONTH(TODAY()-30)&amp;"-"&amp;YEAR(TODAY()),"Borrar")),"No aplica")</f>
        <v>No Aplica</v>
      </c>
      <c r="AD4713" t="str">
        <f>+IFERROR(IF(Tabla2[[#This Row],[FECHA INICIO DE LABORES EN OBRA]]="","No Aplica",IF(AND(MONTH(Tabla2[[#This Row],[FECHA INICIO DE LABORES EN OBRA]])=MONTH(TODAY()-30),YEAR(Tabla2[[#This Row],[FECHA INICIO DE LABORES EN OBRA]])=YEAR(TODAY())),MONTH(TODAY()-30)&amp;"-"&amp;YEAR(TODAY()),"No Aplica")),"No Aplica")</f>
        <v>No Aplica</v>
      </c>
    </row>
    <row r="4714" spans="1:30" x14ac:dyDescent="0.25">
      <c r="A4714" s="13"/>
      <c r="B4714" s="15"/>
      <c r="C4714" s="15"/>
      <c r="D4714" s="15"/>
      <c r="E4714" s="15"/>
      <c r="F4714" s="39"/>
      <c r="G4714" s="15"/>
      <c r="H4714" s="15"/>
      <c r="I4714" s="15"/>
      <c r="J4714" s="15"/>
      <c r="K4714" s="15"/>
      <c r="L4714" s="40"/>
      <c r="M4714" s="39"/>
      <c r="N4714" s="41"/>
      <c r="O4714" s="39"/>
      <c r="P4714" s="40"/>
      <c r="Q4714" s="40"/>
      <c r="R4714" s="40" t="str">
        <f>IFERROR(VLOOKUP(Tabla2[[#This Row],[CONTRATISTA PRNCIPAL]],Hoja1!$L$5:$M$9,2,FALSE),"CJV")</f>
        <v>CJV</v>
      </c>
      <c r="S4714" s="40" t="str">
        <f>IF(Tabla2[[#This Row],[EMPRESA]]=Tabla2[[#This Row],[CONTRATISTA PRNCIPAL]],"Principal","Secundaria")</f>
        <v>Principal</v>
      </c>
      <c r="T4714" s="42">
        <f>IFERROR(1/COUNTIF(Tabla2[CONTRATISTA PRNCIPAL],Tabla2[[#This Row],[CONTRATISTA PRNCIPAL]]),0)</f>
        <v>0</v>
      </c>
      <c r="U4714" s="43" t="str">
        <f>IF(((TODAY()-Tabla2[[#This Row],[FECHA NACIMIENTO]])/365)&lt;18,"Corregir", IF(((TODAY()-Tabla2[[#This Row],[FECHA NACIMIENTO]])/365)&gt;80, "Corregir",ROUNDDOWN(((TODAY()-Tabla2[[#This Row],[FECHA NACIMIENTO]])/365),0)))</f>
        <v>Corregir</v>
      </c>
      <c r="V471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4" s="44" t="str">
        <f>+IF(Tabla2[[#This Row],[Edad]]="Corregir","Corregir","Ok")</f>
        <v>Corregir</v>
      </c>
      <c r="X4714" s="42" t="str">
        <f>+IFERROR(VLOOKUP(Tabla2[[#This Row],[DISTRITO SEGÚN DNI]],Hoja1!$A$2:$B$32,2,FALSE),"No")</f>
        <v>No</v>
      </c>
      <c r="Y4714" s="42" t="str">
        <f>IF(OR(LOWER(Tabla2[[#This Row],[GENERO]])="masculino", LOWER(Tabla2[[#This Row],[GENERO]])="femenino"),"OK","Corregir")</f>
        <v>Corregir</v>
      </c>
      <c r="Z4714" s="42" t="str">
        <f>+IF(Tabla2[[#This Row],[Nro. DNI / CE]]="","Corregir",IF(LEN(Tabla2[[#This Row],[Nro. DNI / CE]])&gt;=8,"OK","Corregir"))</f>
        <v>Corregir</v>
      </c>
      <c r="AA4714" s="42">
        <f>COUNTIF(Tabla2[APELLIDOS Y NOMBRES],Tabla2[[#This Row],[APELLIDOS Y NOMBRES]])</f>
        <v>0</v>
      </c>
      <c r="AB4714" s="42">
        <f>IF(Tabla2[[#This Row],[Trabajador]]&gt;1,1/Tabla2[[#This Row],[Trabajador]],Tabla2[[#This Row],[Trabajador]])</f>
        <v>0</v>
      </c>
      <c r="AC4714" t="str">
        <f>+IFERROR(IF(Tabla2[[#This Row],[FECHA CESE/BAJA]]="","No Aplica",IF(AND(MONTH(Tabla2[[#This Row],[FECHA CESE/BAJA]])=MONTH(TODAY()-30),YEAR(Tabla2[[#This Row],[FECHA CESE/BAJA]])=YEAR(TODAY())),MONTH(TODAY()-30)&amp;"-"&amp;YEAR(TODAY()),"Borrar")),"No aplica")</f>
        <v>No Aplica</v>
      </c>
      <c r="AD4714" t="str">
        <f>+IFERROR(IF(Tabla2[[#This Row],[FECHA INICIO DE LABORES EN OBRA]]="","No Aplica",IF(AND(MONTH(Tabla2[[#This Row],[FECHA INICIO DE LABORES EN OBRA]])=MONTH(TODAY()-30),YEAR(Tabla2[[#This Row],[FECHA INICIO DE LABORES EN OBRA]])=YEAR(TODAY())),MONTH(TODAY()-30)&amp;"-"&amp;YEAR(TODAY()),"No Aplica")),"No Aplica")</f>
        <v>No Aplica</v>
      </c>
    </row>
    <row r="4715" spans="1:30" x14ac:dyDescent="0.25">
      <c r="A4715" s="13"/>
      <c r="B4715" s="15"/>
      <c r="C4715" s="15"/>
      <c r="D4715" s="15"/>
      <c r="E4715" s="15"/>
      <c r="F4715" s="39"/>
      <c r="G4715" s="15"/>
      <c r="H4715" s="15"/>
      <c r="I4715" s="15"/>
      <c r="J4715" s="15"/>
      <c r="K4715" s="15"/>
      <c r="L4715" s="40"/>
      <c r="M4715" s="39"/>
      <c r="N4715" s="41"/>
      <c r="O4715" s="39"/>
      <c r="P4715" s="40"/>
      <c r="Q4715" s="40"/>
      <c r="R4715" s="40" t="str">
        <f>IFERROR(VLOOKUP(Tabla2[[#This Row],[CONTRATISTA PRNCIPAL]],Hoja1!$L$5:$M$9,2,FALSE),"CJV")</f>
        <v>CJV</v>
      </c>
      <c r="S4715" s="40" t="str">
        <f>IF(Tabla2[[#This Row],[EMPRESA]]=Tabla2[[#This Row],[CONTRATISTA PRNCIPAL]],"Principal","Secundaria")</f>
        <v>Principal</v>
      </c>
      <c r="T4715" s="42">
        <f>IFERROR(1/COUNTIF(Tabla2[CONTRATISTA PRNCIPAL],Tabla2[[#This Row],[CONTRATISTA PRNCIPAL]]),0)</f>
        <v>0</v>
      </c>
      <c r="U4715" s="43" t="str">
        <f>IF(((TODAY()-Tabla2[[#This Row],[FECHA NACIMIENTO]])/365)&lt;18,"Corregir", IF(((TODAY()-Tabla2[[#This Row],[FECHA NACIMIENTO]])/365)&gt;80, "Corregir",ROUNDDOWN(((TODAY()-Tabla2[[#This Row],[FECHA NACIMIENTO]])/365),0)))</f>
        <v>Corregir</v>
      </c>
      <c r="V471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5" s="44" t="str">
        <f>+IF(Tabla2[[#This Row],[Edad]]="Corregir","Corregir","Ok")</f>
        <v>Corregir</v>
      </c>
      <c r="X4715" s="42" t="str">
        <f>+IFERROR(VLOOKUP(Tabla2[[#This Row],[DISTRITO SEGÚN DNI]],Hoja1!$A$2:$B$32,2,FALSE),"No")</f>
        <v>No</v>
      </c>
      <c r="Y4715" s="42" t="str">
        <f>IF(OR(LOWER(Tabla2[[#This Row],[GENERO]])="masculino", LOWER(Tabla2[[#This Row],[GENERO]])="femenino"),"OK","Corregir")</f>
        <v>Corregir</v>
      </c>
      <c r="Z4715" s="42" t="str">
        <f>+IF(Tabla2[[#This Row],[Nro. DNI / CE]]="","Corregir",IF(LEN(Tabla2[[#This Row],[Nro. DNI / CE]])&gt;=8,"OK","Corregir"))</f>
        <v>Corregir</v>
      </c>
      <c r="AA4715" s="42">
        <f>COUNTIF(Tabla2[APELLIDOS Y NOMBRES],Tabla2[[#This Row],[APELLIDOS Y NOMBRES]])</f>
        <v>0</v>
      </c>
      <c r="AB4715" s="42">
        <f>IF(Tabla2[[#This Row],[Trabajador]]&gt;1,1/Tabla2[[#This Row],[Trabajador]],Tabla2[[#This Row],[Trabajador]])</f>
        <v>0</v>
      </c>
      <c r="AC4715" t="str">
        <f>+IFERROR(IF(Tabla2[[#This Row],[FECHA CESE/BAJA]]="","No Aplica",IF(AND(MONTH(Tabla2[[#This Row],[FECHA CESE/BAJA]])=MONTH(TODAY()-30),YEAR(Tabla2[[#This Row],[FECHA CESE/BAJA]])=YEAR(TODAY())),MONTH(TODAY()-30)&amp;"-"&amp;YEAR(TODAY()),"Borrar")),"No aplica")</f>
        <v>No Aplica</v>
      </c>
      <c r="AD4715" t="str">
        <f>+IFERROR(IF(Tabla2[[#This Row],[FECHA INICIO DE LABORES EN OBRA]]="","No Aplica",IF(AND(MONTH(Tabla2[[#This Row],[FECHA INICIO DE LABORES EN OBRA]])=MONTH(TODAY()-30),YEAR(Tabla2[[#This Row],[FECHA INICIO DE LABORES EN OBRA]])=YEAR(TODAY())),MONTH(TODAY()-30)&amp;"-"&amp;YEAR(TODAY()),"No Aplica")),"No Aplica")</f>
        <v>No Aplica</v>
      </c>
    </row>
    <row r="4716" spans="1:30" x14ac:dyDescent="0.25">
      <c r="A4716" s="13"/>
      <c r="B4716" s="15"/>
      <c r="C4716" s="15"/>
      <c r="D4716" s="15"/>
      <c r="E4716" s="15"/>
      <c r="F4716" s="39"/>
      <c r="G4716" s="15"/>
      <c r="H4716" s="15"/>
      <c r="I4716" s="15"/>
      <c r="J4716" s="15"/>
      <c r="K4716" s="15"/>
      <c r="L4716" s="40"/>
      <c r="M4716" s="39"/>
      <c r="N4716" s="41"/>
      <c r="O4716" s="39"/>
      <c r="P4716" s="40"/>
      <c r="Q4716" s="40"/>
      <c r="R4716" s="40" t="str">
        <f>IFERROR(VLOOKUP(Tabla2[[#This Row],[CONTRATISTA PRNCIPAL]],Hoja1!$L$5:$M$9,2,FALSE),"CJV")</f>
        <v>CJV</v>
      </c>
      <c r="S4716" s="40" t="str">
        <f>IF(Tabla2[[#This Row],[EMPRESA]]=Tabla2[[#This Row],[CONTRATISTA PRNCIPAL]],"Principal","Secundaria")</f>
        <v>Principal</v>
      </c>
      <c r="T4716" s="42">
        <f>IFERROR(1/COUNTIF(Tabla2[CONTRATISTA PRNCIPAL],Tabla2[[#This Row],[CONTRATISTA PRNCIPAL]]),0)</f>
        <v>0</v>
      </c>
      <c r="U4716" s="43" t="str">
        <f>IF(((TODAY()-Tabla2[[#This Row],[FECHA NACIMIENTO]])/365)&lt;18,"Corregir", IF(((TODAY()-Tabla2[[#This Row],[FECHA NACIMIENTO]])/365)&gt;80, "Corregir",ROUNDDOWN(((TODAY()-Tabla2[[#This Row],[FECHA NACIMIENTO]])/365),0)))</f>
        <v>Corregir</v>
      </c>
      <c r="V471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6" s="44" t="str">
        <f>+IF(Tabla2[[#This Row],[Edad]]="Corregir","Corregir","Ok")</f>
        <v>Corregir</v>
      </c>
      <c r="X4716" s="42" t="str">
        <f>+IFERROR(VLOOKUP(Tabla2[[#This Row],[DISTRITO SEGÚN DNI]],Hoja1!$A$2:$B$32,2,FALSE),"No")</f>
        <v>No</v>
      </c>
      <c r="Y4716" s="42" t="str">
        <f>IF(OR(LOWER(Tabla2[[#This Row],[GENERO]])="masculino", LOWER(Tabla2[[#This Row],[GENERO]])="femenino"),"OK","Corregir")</f>
        <v>Corregir</v>
      </c>
      <c r="Z4716" s="42" t="str">
        <f>+IF(Tabla2[[#This Row],[Nro. DNI / CE]]="","Corregir",IF(LEN(Tabla2[[#This Row],[Nro. DNI / CE]])&gt;=8,"OK","Corregir"))</f>
        <v>Corregir</v>
      </c>
      <c r="AA4716" s="42">
        <f>COUNTIF(Tabla2[APELLIDOS Y NOMBRES],Tabla2[[#This Row],[APELLIDOS Y NOMBRES]])</f>
        <v>0</v>
      </c>
      <c r="AB4716" s="42">
        <f>IF(Tabla2[[#This Row],[Trabajador]]&gt;1,1/Tabla2[[#This Row],[Trabajador]],Tabla2[[#This Row],[Trabajador]])</f>
        <v>0</v>
      </c>
      <c r="AC4716" t="str">
        <f>+IFERROR(IF(Tabla2[[#This Row],[FECHA CESE/BAJA]]="","No Aplica",IF(AND(MONTH(Tabla2[[#This Row],[FECHA CESE/BAJA]])=MONTH(TODAY()-30),YEAR(Tabla2[[#This Row],[FECHA CESE/BAJA]])=YEAR(TODAY())),MONTH(TODAY()-30)&amp;"-"&amp;YEAR(TODAY()),"Borrar")),"No aplica")</f>
        <v>No Aplica</v>
      </c>
      <c r="AD4716" t="str">
        <f>+IFERROR(IF(Tabla2[[#This Row],[FECHA INICIO DE LABORES EN OBRA]]="","No Aplica",IF(AND(MONTH(Tabla2[[#This Row],[FECHA INICIO DE LABORES EN OBRA]])=MONTH(TODAY()-30),YEAR(Tabla2[[#This Row],[FECHA INICIO DE LABORES EN OBRA]])=YEAR(TODAY())),MONTH(TODAY()-30)&amp;"-"&amp;YEAR(TODAY()),"No Aplica")),"No Aplica")</f>
        <v>No Aplica</v>
      </c>
    </row>
    <row r="4717" spans="1:30" x14ac:dyDescent="0.25">
      <c r="A4717" s="13"/>
      <c r="B4717" s="15"/>
      <c r="C4717" s="15"/>
      <c r="D4717" s="15"/>
      <c r="E4717" s="15"/>
      <c r="F4717" s="39"/>
      <c r="G4717" s="15"/>
      <c r="H4717" s="15"/>
      <c r="I4717" s="15"/>
      <c r="J4717" s="15"/>
      <c r="K4717" s="15"/>
      <c r="L4717" s="40"/>
      <c r="M4717" s="39"/>
      <c r="N4717" s="41"/>
      <c r="O4717" s="39"/>
      <c r="P4717" s="40"/>
      <c r="Q4717" s="40"/>
      <c r="R4717" s="40" t="str">
        <f>IFERROR(VLOOKUP(Tabla2[[#This Row],[CONTRATISTA PRNCIPAL]],Hoja1!$L$5:$M$9,2,FALSE),"CJV")</f>
        <v>CJV</v>
      </c>
      <c r="S4717" s="40" t="str">
        <f>IF(Tabla2[[#This Row],[EMPRESA]]=Tabla2[[#This Row],[CONTRATISTA PRNCIPAL]],"Principal","Secundaria")</f>
        <v>Principal</v>
      </c>
      <c r="T4717" s="42">
        <f>IFERROR(1/COUNTIF(Tabla2[CONTRATISTA PRNCIPAL],Tabla2[[#This Row],[CONTRATISTA PRNCIPAL]]),0)</f>
        <v>0</v>
      </c>
      <c r="U4717" s="43" t="str">
        <f>IF(((TODAY()-Tabla2[[#This Row],[FECHA NACIMIENTO]])/365)&lt;18,"Corregir", IF(((TODAY()-Tabla2[[#This Row],[FECHA NACIMIENTO]])/365)&gt;80, "Corregir",ROUNDDOWN(((TODAY()-Tabla2[[#This Row],[FECHA NACIMIENTO]])/365),0)))</f>
        <v>Corregir</v>
      </c>
      <c r="V471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7" s="44" t="str">
        <f>+IF(Tabla2[[#This Row],[Edad]]="Corregir","Corregir","Ok")</f>
        <v>Corregir</v>
      </c>
      <c r="X4717" s="42" t="str">
        <f>+IFERROR(VLOOKUP(Tabla2[[#This Row],[DISTRITO SEGÚN DNI]],Hoja1!$A$2:$B$32,2,FALSE),"No")</f>
        <v>No</v>
      </c>
      <c r="Y4717" s="42" t="str">
        <f>IF(OR(LOWER(Tabla2[[#This Row],[GENERO]])="masculino", LOWER(Tabla2[[#This Row],[GENERO]])="femenino"),"OK","Corregir")</f>
        <v>Corregir</v>
      </c>
      <c r="Z4717" s="42" t="str">
        <f>+IF(Tabla2[[#This Row],[Nro. DNI / CE]]="","Corregir",IF(LEN(Tabla2[[#This Row],[Nro. DNI / CE]])&gt;=8,"OK","Corregir"))</f>
        <v>Corregir</v>
      </c>
      <c r="AA4717" s="42">
        <f>COUNTIF(Tabla2[APELLIDOS Y NOMBRES],Tabla2[[#This Row],[APELLIDOS Y NOMBRES]])</f>
        <v>0</v>
      </c>
      <c r="AB4717" s="42">
        <f>IF(Tabla2[[#This Row],[Trabajador]]&gt;1,1/Tabla2[[#This Row],[Trabajador]],Tabla2[[#This Row],[Trabajador]])</f>
        <v>0</v>
      </c>
      <c r="AC4717" t="str">
        <f>+IFERROR(IF(Tabla2[[#This Row],[FECHA CESE/BAJA]]="","No Aplica",IF(AND(MONTH(Tabla2[[#This Row],[FECHA CESE/BAJA]])=MONTH(TODAY()-30),YEAR(Tabla2[[#This Row],[FECHA CESE/BAJA]])=YEAR(TODAY())),MONTH(TODAY()-30)&amp;"-"&amp;YEAR(TODAY()),"Borrar")),"No aplica")</f>
        <v>No Aplica</v>
      </c>
      <c r="AD4717" t="str">
        <f>+IFERROR(IF(Tabla2[[#This Row],[FECHA INICIO DE LABORES EN OBRA]]="","No Aplica",IF(AND(MONTH(Tabla2[[#This Row],[FECHA INICIO DE LABORES EN OBRA]])=MONTH(TODAY()-30),YEAR(Tabla2[[#This Row],[FECHA INICIO DE LABORES EN OBRA]])=YEAR(TODAY())),MONTH(TODAY()-30)&amp;"-"&amp;YEAR(TODAY()),"No Aplica")),"No Aplica")</f>
        <v>No Aplica</v>
      </c>
    </row>
    <row r="4718" spans="1:30" x14ac:dyDescent="0.25">
      <c r="A4718" s="13"/>
      <c r="B4718" s="15"/>
      <c r="C4718" s="15"/>
      <c r="D4718" s="15"/>
      <c r="E4718" s="15"/>
      <c r="F4718" s="39"/>
      <c r="G4718" s="15"/>
      <c r="H4718" s="15"/>
      <c r="I4718" s="15"/>
      <c r="J4718" s="15"/>
      <c r="K4718" s="15"/>
      <c r="L4718" s="40"/>
      <c r="M4718" s="39"/>
      <c r="N4718" s="41"/>
      <c r="O4718" s="39"/>
      <c r="P4718" s="40"/>
      <c r="Q4718" s="40"/>
      <c r="R4718" s="40" t="str">
        <f>IFERROR(VLOOKUP(Tabla2[[#This Row],[CONTRATISTA PRNCIPAL]],Hoja1!$L$5:$M$9,2,FALSE),"CJV")</f>
        <v>CJV</v>
      </c>
      <c r="S4718" s="40" t="str">
        <f>IF(Tabla2[[#This Row],[EMPRESA]]=Tabla2[[#This Row],[CONTRATISTA PRNCIPAL]],"Principal","Secundaria")</f>
        <v>Principal</v>
      </c>
      <c r="T4718" s="42">
        <f>IFERROR(1/COUNTIF(Tabla2[CONTRATISTA PRNCIPAL],Tabla2[[#This Row],[CONTRATISTA PRNCIPAL]]),0)</f>
        <v>0</v>
      </c>
      <c r="U4718" s="43" t="str">
        <f>IF(((TODAY()-Tabla2[[#This Row],[FECHA NACIMIENTO]])/365)&lt;18,"Corregir", IF(((TODAY()-Tabla2[[#This Row],[FECHA NACIMIENTO]])/365)&gt;80, "Corregir",ROUNDDOWN(((TODAY()-Tabla2[[#This Row],[FECHA NACIMIENTO]])/365),0)))</f>
        <v>Corregir</v>
      </c>
      <c r="V471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8" s="44" t="str">
        <f>+IF(Tabla2[[#This Row],[Edad]]="Corregir","Corregir","Ok")</f>
        <v>Corregir</v>
      </c>
      <c r="X4718" s="42" t="str">
        <f>+IFERROR(VLOOKUP(Tabla2[[#This Row],[DISTRITO SEGÚN DNI]],Hoja1!$A$2:$B$32,2,FALSE),"No")</f>
        <v>No</v>
      </c>
      <c r="Y4718" s="42" t="str">
        <f>IF(OR(LOWER(Tabla2[[#This Row],[GENERO]])="masculino", LOWER(Tabla2[[#This Row],[GENERO]])="femenino"),"OK","Corregir")</f>
        <v>Corregir</v>
      </c>
      <c r="Z4718" s="42" t="str">
        <f>+IF(Tabla2[[#This Row],[Nro. DNI / CE]]="","Corregir",IF(LEN(Tabla2[[#This Row],[Nro. DNI / CE]])&gt;=8,"OK","Corregir"))</f>
        <v>Corregir</v>
      </c>
      <c r="AA4718" s="42">
        <f>COUNTIF(Tabla2[APELLIDOS Y NOMBRES],Tabla2[[#This Row],[APELLIDOS Y NOMBRES]])</f>
        <v>0</v>
      </c>
      <c r="AB4718" s="42">
        <f>IF(Tabla2[[#This Row],[Trabajador]]&gt;1,1/Tabla2[[#This Row],[Trabajador]],Tabla2[[#This Row],[Trabajador]])</f>
        <v>0</v>
      </c>
      <c r="AC4718" t="str">
        <f>+IFERROR(IF(Tabla2[[#This Row],[FECHA CESE/BAJA]]="","No Aplica",IF(AND(MONTH(Tabla2[[#This Row],[FECHA CESE/BAJA]])=MONTH(TODAY()-30),YEAR(Tabla2[[#This Row],[FECHA CESE/BAJA]])=YEAR(TODAY())),MONTH(TODAY()-30)&amp;"-"&amp;YEAR(TODAY()),"Borrar")),"No aplica")</f>
        <v>No Aplica</v>
      </c>
      <c r="AD4718" t="str">
        <f>+IFERROR(IF(Tabla2[[#This Row],[FECHA INICIO DE LABORES EN OBRA]]="","No Aplica",IF(AND(MONTH(Tabla2[[#This Row],[FECHA INICIO DE LABORES EN OBRA]])=MONTH(TODAY()-30),YEAR(Tabla2[[#This Row],[FECHA INICIO DE LABORES EN OBRA]])=YEAR(TODAY())),MONTH(TODAY()-30)&amp;"-"&amp;YEAR(TODAY()),"No Aplica")),"No Aplica")</f>
        <v>No Aplica</v>
      </c>
    </row>
    <row r="4719" spans="1:30" x14ac:dyDescent="0.25">
      <c r="A4719" s="13"/>
      <c r="B4719" s="15"/>
      <c r="C4719" s="15"/>
      <c r="D4719" s="15"/>
      <c r="E4719" s="15"/>
      <c r="F4719" s="39"/>
      <c r="G4719" s="15"/>
      <c r="H4719" s="15"/>
      <c r="I4719" s="15"/>
      <c r="J4719" s="15"/>
      <c r="K4719" s="15"/>
      <c r="L4719" s="40"/>
      <c r="M4719" s="39"/>
      <c r="N4719" s="41"/>
      <c r="O4719" s="39"/>
      <c r="P4719" s="40"/>
      <c r="Q4719" s="40"/>
      <c r="R4719" s="40" t="str">
        <f>IFERROR(VLOOKUP(Tabla2[[#This Row],[CONTRATISTA PRNCIPAL]],Hoja1!$L$5:$M$9,2,FALSE),"CJV")</f>
        <v>CJV</v>
      </c>
      <c r="S4719" s="40" t="str">
        <f>IF(Tabla2[[#This Row],[EMPRESA]]=Tabla2[[#This Row],[CONTRATISTA PRNCIPAL]],"Principal","Secundaria")</f>
        <v>Principal</v>
      </c>
      <c r="T4719" s="42">
        <f>IFERROR(1/COUNTIF(Tabla2[CONTRATISTA PRNCIPAL],Tabla2[[#This Row],[CONTRATISTA PRNCIPAL]]),0)</f>
        <v>0</v>
      </c>
      <c r="U4719" s="43" t="str">
        <f>IF(((TODAY()-Tabla2[[#This Row],[FECHA NACIMIENTO]])/365)&lt;18,"Corregir", IF(((TODAY()-Tabla2[[#This Row],[FECHA NACIMIENTO]])/365)&gt;80, "Corregir",ROUNDDOWN(((TODAY()-Tabla2[[#This Row],[FECHA NACIMIENTO]])/365),0)))</f>
        <v>Corregir</v>
      </c>
      <c r="V471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19" s="44" t="str">
        <f>+IF(Tabla2[[#This Row],[Edad]]="Corregir","Corregir","Ok")</f>
        <v>Corregir</v>
      </c>
      <c r="X4719" s="42" t="str">
        <f>+IFERROR(VLOOKUP(Tabla2[[#This Row],[DISTRITO SEGÚN DNI]],Hoja1!$A$2:$B$32,2,FALSE),"No")</f>
        <v>No</v>
      </c>
      <c r="Y4719" s="42" t="str">
        <f>IF(OR(LOWER(Tabla2[[#This Row],[GENERO]])="masculino", LOWER(Tabla2[[#This Row],[GENERO]])="femenino"),"OK","Corregir")</f>
        <v>Corregir</v>
      </c>
      <c r="Z4719" s="42" t="str">
        <f>+IF(Tabla2[[#This Row],[Nro. DNI / CE]]="","Corregir",IF(LEN(Tabla2[[#This Row],[Nro. DNI / CE]])&gt;=8,"OK","Corregir"))</f>
        <v>Corregir</v>
      </c>
      <c r="AA4719" s="42">
        <f>COUNTIF(Tabla2[APELLIDOS Y NOMBRES],Tabla2[[#This Row],[APELLIDOS Y NOMBRES]])</f>
        <v>0</v>
      </c>
      <c r="AB4719" s="42">
        <f>IF(Tabla2[[#This Row],[Trabajador]]&gt;1,1/Tabla2[[#This Row],[Trabajador]],Tabla2[[#This Row],[Trabajador]])</f>
        <v>0</v>
      </c>
      <c r="AC4719" t="str">
        <f>+IFERROR(IF(Tabla2[[#This Row],[FECHA CESE/BAJA]]="","No Aplica",IF(AND(MONTH(Tabla2[[#This Row],[FECHA CESE/BAJA]])=MONTH(TODAY()-30),YEAR(Tabla2[[#This Row],[FECHA CESE/BAJA]])=YEAR(TODAY())),MONTH(TODAY()-30)&amp;"-"&amp;YEAR(TODAY()),"Borrar")),"No aplica")</f>
        <v>No Aplica</v>
      </c>
      <c r="AD4719" t="str">
        <f>+IFERROR(IF(Tabla2[[#This Row],[FECHA INICIO DE LABORES EN OBRA]]="","No Aplica",IF(AND(MONTH(Tabla2[[#This Row],[FECHA INICIO DE LABORES EN OBRA]])=MONTH(TODAY()-30),YEAR(Tabla2[[#This Row],[FECHA INICIO DE LABORES EN OBRA]])=YEAR(TODAY())),MONTH(TODAY()-30)&amp;"-"&amp;YEAR(TODAY()),"No Aplica")),"No Aplica")</f>
        <v>No Aplica</v>
      </c>
    </row>
    <row r="4720" spans="1:30" x14ac:dyDescent="0.25">
      <c r="A4720" s="13"/>
      <c r="B4720" s="15"/>
      <c r="C4720" s="15"/>
      <c r="D4720" s="15"/>
      <c r="E4720" s="15"/>
      <c r="F4720" s="39"/>
      <c r="G4720" s="15"/>
      <c r="H4720" s="15"/>
      <c r="I4720" s="15"/>
      <c r="J4720" s="15"/>
      <c r="K4720" s="15"/>
      <c r="L4720" s="40"/>
      <c r="M4720" s="39"/>
      <c r="N4720" s="41"/>
      <c r="O4720" s="39"/>
      <c r="P4720" s="40"/>
      <c r="Q4720" s="40"/>
      <c r="R4720" s="40" t="str">
        <f>IFERROR(VLOOKUP(Tabla2[[#This Row],[CONTRATISTA PRNCIPAL]],Hoja1!$L$5:$M$9,2,FALSE),"CJV")</f>
        <v>CJV</v>
      </c>
      <c r="S4720" s="40" t="str">
        <f>IF(Tabla2[[#This Row],[EMPRESA]]=Tabla2[[#This Row],[CONTRATISTA PRNCIPAL]],"Principal","Secundaria")</f>
        <v>Principal</v>
      </c>
      <c r="T4720" s="42">
        <f>IFERROR(1/COUNTIF(Tabla2[CONTRATISTA PRNCIPAL],Tabla2[[#This Row],[CONTRATISTA PRNCIPAL]]),0)</f>
        <v>0</v>
      </c>
      <c r="U4720" s="43" t="str">
        <f>IF(((TODAY()-Tabla2[[#This Row],[FECHA NACIMIENTO]])/365)&lt;18,"Corregir", IF(((TODAY()-Tabla2[[#This Row],[FECHA NACIMIENTO]])/365)&gt;80, "Corregir",ROUNDDOWN(((TODAY()-Tabla2[[#This Row],[FECHA NACIMIENTO]])/365),0)))</f>
        <v>Corregir</v>
      </c>
      <c r="V472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0" s="44" t="str">
        <f>+IF(Tabla2[[#This Row],[Edad]]="Corregir","Corregir","Ok")</f>
        <v>Corregir</v>
      </c>
      <c r="X4720" s="42" t="str">
        <f>+IFERROR(VLOOKUP(Tabla2[[#This Row],[DISTRITO SEGÚN DNI]],Hoja1!$A$2:$B$32,2,FALSE),"No")</f>
        <v>No</v>
      </c>
      <c r="Y4720" s="42" t="str">
        <f>IF(OR(LOWER(Tabla2[[#This Row],[GENERO]])="masculino", LOWER(Tabla2[[#This Row],[GENERO]])="femenino"),"OK","Corregir")</f>
        <v>Corregir</v>
      </c>
      <c r="Z4720" s="42" t="str">
        <f>+IF(Tabla2[[#This Row],[Nro. DNI / CE]]="","Corregir",IF(LEN(Tabla2[[#This Row],[Nro. DNI / CE]])&gt;=8,"OK","Corregir"))</f>
        <v>Corregir</v>
      </c>
      <c r="AA4720" s="42">
        <f>COUNTIF(Tabla2[APELLIDOS Y NOMBRES],Tabla2[[#This Row],[APELLIDOS Y NOMBRES]])</f>
        <v>0</v>
      </c>
      <c r="AB4720" s="42">
        <f>IF(Tabla2[[#This Row],[Trabajador]]&gt;1,1/Tabla2[[#This Row],[Trabajador]],Tabla2[[#This Row],[Trabajador]])</f>
        <v>0</v>
      </c>
      <c r="AC4720" t="str">
        <f>+IFERROR(IF(Tabla2[[#This Row],[FECHA CESE/BAJA]]="","No Aplica",IF(AND(MONTH(Tabla2[[#This Row],[FECHA CESE/BAJA]])=MONTH(TODAY()-30),YEAR(Tabla2[[#This Row],[FECHA CESE/BAJA]])=YEAR(TODAY())),MONTH(TODAY()-30)&amp;"-"&amp;YEAR(TODAY()),"Borrar")),"No aplica")</f>
        <v>No Aplica</v>
      </c>
      <c r="AD4720" t="str">
        <f>+IFERROR(IF(Tabla2[[#This Row],[FECHA INICIO DE LABORES EN OBRA]]="","No Aplica",IF(AND(MONTH(Tabla2[[#This Row],[FECHA INICIO DE LABORES EN OBRA]])=MONTH(TODAY()-30),YEAR(Tabla2[[#This Row],[FECHA INICIO DE LABORES EN OBRA]])=YEAR(TODAY())),MONTH(TODAY()-30)&amp;"-"&amp;YEAR(TODAY()),"No Aplica")),"No Aplica")</f>
        <v>No Aplica</v>
      </c>
    </row>
    <row r="4721" spans="1:30" x14ac:dyDescent="0.25">
      <c r="A4721" s="13"/>
      <c r="B4721" s="15"/>
      <c r="C4721" s="15"/>
      <c r="D4721" s="15"/>
      <c r="E4721" s="15"/>
      <c r="F4721" s="39"/>
      <c r="G4721" s="15"/>
      <c r="H4721" s="15"/>
      <c r="I4721" s="15"/>
      <c r="J4721" s="15"/>
      <c r="K4721" s="15"/>
      <c r="L4721" s="40"/>
      <c r="M4721" s="39"/>
      <c r="N4721" s="41"/>
      <c r="O4721" s="39"/>
      <c r="P4721" s="40"/>
      <c r="Q4721" s="40"/>
      <c r="R4721" s="40" t="str">
        <f>IFERROR(VLOOKUP(Tabla2[[#This Row],[CONTRATISTA PRNCIPAL]],Hoja1!$L$5:$M$9,2,FALSE),"CJV")</f>
        <v>CJV</v>
      </c>
      <c r="S4721" s="40" t="str">
        <f>IF(Tabla2[[#This Row],[EMPRESA]]=Tabla2[[#This Row],[CONTRATISTA PRNCIPAL]],"Principal","Secundaria")</f>
        <v>Principal</v>
      </c>
      <c r="T4721" s="42">
        <f>IFERROR(1/COUNTIF(Tabla2[CONTRATISTA PRNCIPAL],Tabla2[[#This Row],[CONTRATISTA PRNCIPAL]]),0)</f>
        <v>0</v>
      </c>
      <c r="U4721" s="43" t="str">
        <f>IF(((TODAY()-Tabla2[[#This Row],[FECHA NACIMIENTO]])/365)&lt;18,"Corregir", IF(((TODAY()-Tabla2[[#This Row],[FECHA NACIMIENTO]])/365)&gt;80, "Corregir",ROUNDDOWN(((TODAY()-Tabla2[[#This Row],[FECHA NACIMIENTO]])/365),0)))</f>
        <v>Corregir</v>
      </c>
      <c r="V472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1" s="44" t="str">
        <f>+IF(Tabla2[[#This Row],[Edad]]="Corregir","Corregir","Ok")</f>
        <v>Corregir</v>
      </c>
      <c r="X4721" s="42" t="str">
        <f>+IFERROR(VLOOKUP(Tabla2[[#This Row],[DISTRITO SEGÚN DNI]],Hoja1!$A$2:$B$32,2,FALSE),"No")</f>
        <v>No</v>
      </c>
      <c r="Y4721" s="42" t="str">
        <f>IF(OR(LOWER(Tabla2[[#This Row],[GENERO]])="masculino", LOWER(Tabla2[[#This Row],[GENERO]])="femenino"),"OK","Corregir")</f>
        <v>Corregir</v>
      </c>
      <c r="Z4721" s="42" t="str">
        <f>+IF(Tabla2[[#This Row],[Nro. DNI / CE]]="","Corregir",IF(LEN(Tabla2[[#This Row],[Nro. DNI / CE]])&gt;=8,"OK","Corregir"))</f>
        <v>Corregir</v>
      </c>
      <c r="AA4721" s="42">
        <f>COUNTIF(Tabla2[APELLIDOS Y NOMBRES],Tabla2[[#This Row],[APELLIDOS Y NOMBRES]])</f>
        <v>0</v>
      </c>
      <c r="AB4721" s="42">
        <f>IF(Tabla2[[#This Row],[Trabajador]]&gt;1,1/Tabla2[[#This Row],[Trabajador]],Tabla2[[#This Row],[Trabajador]])</f>
        <v>0</v>
      </c>
      <c r="AC4721" t="str">
        <f>+IFERROR(IF(Tabla2[[#This Row],[FECHA CESE/BAJA]]="","No Aplica",IF(AND(MONTH(Tabla2[[#This Row],[FECHA CESE/BAJA]])=MONTH(TODAY()-30),YEAR(Tabla2[[#This Row],[FECHA CESE/BAJA]])=YEAR(TODAY())),MONTH(TODAY()-30)&amp;"-"&amp;YEAR(TODAY()),"Borrar")),"No aplica")</f>
        <v>No Aplica</v>
      </c>
      <c r="AD4721" t="str">
        <f>+IFERROR(IF(Tabla2[[#This Row],[FECHA INICIO DE LABORES EN OBRA]]="","No Aplica",IF(AND(MONTH(Tabla2[[#This Row],[FECHA INICIO DE LABORES EN OBRA]])=MONTH(TODAY()-30),YEAR(Tabla2[[#This Row],[FECHA INICIO DE LABORES EN OBRA]])=YEAR(TODAY())),MONTH(TODAY()-30)&amp;"-"&amp;YEAR(TODAY()),"No Aplica")),"No Aplica")</f>
        <v>No Aplica</v>
      </c>
    </row>
    <row r="4722" spans="1:30" x14ac:dyDescent="0.25">
      <c r="A4722" s="13"/>
      <c r="B4722" s="15"/>
      <c r="C4722" s="15"/>
      <c r="D4722" s="15"/>
      <c r="E4722" s="15"/>
      <c r="F4722" s="39"/>
      <c r="G4722" s="15"/>
      <c r="H4722" s="15"/>
      <c r="I4722" s="15"/>
      <c r="J4722" s="15"/>
      <c r="K4722" s="15"/>
      <c r="L4722" s="40"/>
      <c r="M4722" s="39"/>
      <c r="N4722" s="41"/>
      <c r="O4722" s="39"/>
      <c r="P4722" s="40"/>
      <c r="Q4722" s="40"/>
      <c r="R4722" s="40" t="str">
        <f>IFERROR(VLOOKUP(Tabla2[[#This Row],[CONTRATISTA PRNCIPAL]],Hoja1!$L$5:$M$9,2,FALSE),"CJV")</f>
        <v>CJV</v>
      </c>
      <c r="S4722" s="40" t="str">
        <f>IF(Tabla2[[#This Row],[EMPRESA]]=Tabla2[[#This Row],[CONTRATISTA PRNCIPAL]],"Principal","Secundaria")</f>
        <v>Principal</v>
      </c>
      <c r="T4722" s="42">
        <f>IFERROR(1/COUNTIF(Tabla2[CONTRATISTA PRNCIPAL],Tabla2[[#This Row],[CONTRATISTA PRNCIPAL]]),0)</f>
        <v>0</v>
      </c>
      <c r="U4722" s="43" t="str">
        <f>IF(((TODAY()-Tabla2[[#This Row],[FECHA NACIMIENTO]])/365)&lt;18,"Corregir", IF(((TODAY()-Tabla2[[#This Row],[FECHA NACIMIENTO]])/365)&gt;80, "Corregir",ROUNDDOWN(((TODAY()-Tabla2[[#This Row],[FECHA NACIMIENTO]])/365),0)))</f>
        <v>Corregir</v>
      </c>
      <c r="V472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2" s="44" t="str">
        <f>+IF(Tabla2[[#This Row],[Edad]]="Corregir","Corregir","Ok")</f>
        <v>Corregir</v>
      </c>
      <c r="X4722" s="42" t="str">
        <f>+IFERROR(VLOOKUP(Tabla2[[#This Row],[DISTRITO SEGÚN DNI]],Hoja1!$A$2:$B$32,2,FALSE),"No")</f>
        <v>No</v>
      </c>
      <c r="Y4722" s="42" t="str">
        <f>IF(OR(LOWER(Tabla2[[#This Row],[GENERO]])="masculino", LOWER(Tabla2[[#This Row],[GENERO]])="femenino"),"OK","Corregir")</f>
        <v>Corregir</v>
      </c>
      <c r="Z4722" s="42" t="str">
        <f>+IF(Tabla2[[#This Row],[Nro. DNI / CE]]="","Corregir",IF(LEN(Tabla2[[#This Row],[Nro. DNI / CE]])&gt;=8,"OK","Corregir"))</f>
        <v>Corregir</v>
      </c>
      <c r="AA4722" s="42">
        <f>COUNTIF(Tabla2[APELLIDOS Y NOMBRES],Tabla2[[#This Row],[APELLIDOS Y NOMBRES]])</f>
        <v>0</v>
      </c>
      <c r="AB4722" s="42">
        <f>IF(Tabla2[[#This Row],[Trabajador]]&gt;1,1/Tabla2[[#This Row],[Trabajador]],Tabla2[[#This Row],[Trabajador]])</f>
        <v>0</v>
      </c>
      <c r="AC4722" t="str">
        <f>+IFERROR(IF(Tabla2[[#This Row],[FECHA CESE/BAJA]]="","No Aplica",IF(AND(MONTH(Tabla2[[#This Row],[FECHA CESE/BAJA]])=MONTH(TODAY()-30),YEAR(Tabla2[[#This Row],[FECHA CESE/BAJA]])=YEAR(TODAY())),MONTH(TODAY()-30)&amp;"-"&amp;YEAR(TODAY()),"Borrar")),"No aplica")</f>
        <v>No Aplica</v>
      </c>
      <c r="AD4722" t="str">
        <f>+IFERROR(IF(Tabla2[[#This Row],[FECHA INICIO DE LABORES EN OBRA]]="","No Aplica",IF(AND(MONTH(Tabla2[[#This Row],[FECHA INICIO DE LABORES EN OBRA]])=MONTH(TODAY()-30),YEAR(Tabla2[[#This Row],[FECHA INICIO DE LABORES EN OBRA]])=YEAR(TODAY())),MONTH(TODAY()-30)&amp;"-"&amp;YEAR(TODAY()),"No Aplica")),"No Aplica")</f>
        <v>No Aplica</v>
      </c>
    </row>
    <row r="4723" spans="1:30" x14ac:dyDescent="0.25">
      <c r="A4723" s="13"/>
      <c r="B4723" s="15"/>
      <c r="C4723" s="15"/>
      <c r="D4723" s="15"/>
      <c r="E4723" s="15"/>
      <c r="F4723" s="39"/>
      <c r="G4723" s="15"/>
      <c r="H4723" s="15"/>
      <c r="I4723" s="15"/>
      <c r="J4723" s="15"/>
      <c r="K4723" s="15"/>
      <c r="L4723" s="40"/>
      <c r="M4723" s="39"/>
      <c r="N4723" s="41"/>
      <c r="O4723" s="39"/>
      <c r="P4723" s="40"/>
      <c r="Q4723" s="40"/>
      <c r="R4723" s="40" t="str">
        <f>IFERROR(VLOOKUP(Tabla2[[#This Row],[CONTRATISTA PRNCIPAL]],Hoja1!$L$5:$M$9,2,FALSE),"CJV")</f>
        <v>CJV</v>
      </c>
      <c r="S4723" s="40" t="str">
        <f>IF(Tabla2[[#This Row],[EMPRESA]]=Tabla2[[#This Row],[CONTRATISTA PRNCIPAL]],"Principal","Secundaria")</f>
        <v>Principal</v>
      </c>
      <c r="T4723" s="42">
        <f>IFERROR(1/COUNTIF(Tabla2[CONTRATISTA PRNCIPAL],Tabla2[[#This Row],[CONTRATISTA PRNCIPAL]]),0)</f>
        <v>0</v>
      </c>
      <c r="U4723" s="43" t="str">
        <f>IF(((TODAY()-Tabla2[[#This Row],[FECHA NACIMIENTO]])/365)&lt;18,"Corregir", IF(((TODAY()-Tabla2[[#This Row],[FECHA NACIMIENTO]])/365)&gt;80, "Corregir",ROUNDDOWN(((TODAY()-Tabla2[[#This Row],[FECHA NACIMIENTO]])/365),0)))</f>
        <v>Corregir</v>
      </c>
      <c r="V472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3" s="44" t="str">
        <f>+IF(Tabla2[[#This Row],[Edad]]="Corregir","Corregir","Ok")</f>
        <v>Corregir</v>
      </c>
      <c r="X4723" s="42" t="str">
        <f>+IFERROR(VLOOKUP(Tabla2[[#This Row],[DISTRITO SEGÚN DNI]],Hoja1!$A$2:$B$32,2,FALSE),"No")</f>
        <v>No</v>
      </c>
      <c r="Y4723" s="42" t="str">
        <f>IF(OR(LOWER(Tabla2[[#This Row],[GENERO]])="masculino", LOWER(Tabla2[[#This Row],[GENERO]])="femenino"),"OK","Corregir")</f>
        <v>Corregir</v>
      </c>
      <c r="Z4723" s="42" t="str">
        <f>+IF(Tabla2[[#This Row],[Nro. DNI / CE]]="","Corregir",IF(LEN(Tabla2[[#This Row],[Nro. DNI / CE]])&gt;=8,"OK","Corregir"))</f>
        <v>Corregir</v>
      </c>
      <c r="AA4723" s="42">
        <f>COUNTIF(Tabla2[APELLIDOS Y NOMBRES],Tabla2[[#This Row],[APELLIDOS Y NOMBRES]])</f>
        <v>0</v>
      </c>
      <c r="AB4723" s="42">
        <f>IF(Tabla2[[#This Row],[Trabajador]]&gt;1,1/Tabla2[[#This Row],[Trabajador]],Tabla2[[#This Row],[Trabajador]])</f>
        <v>0</v>
      </c>
      <c r="AC4723" t="str">
        <f>+IFERROR(IF(Tabla2[[#This Row],[FECHA CESE/BAJA]]="","No Aplica",IF(AND(MONTH(Tabla2[[#This Row],[FECHA CESE/BAJA]])=MONTH(TODAY()-30),YEAR(Tabla2[[#This Row],[FECHA CESE/BAJA]])=YEAR(TODAY())),MONTH(TODAY()-30)&amp;"-"&amp;YEAR(TODAY()),"Borrar")),"No aplica")</f>
        <v>No Aplica</v>
      </c>
      <c r="AD4723" t="str">
        <f>+IFERROR(IF(Tabla2[[#This Row],[FECHA INICIO DE LABORES EN OBRA]]="","No Aplica",IF(AND(MONTH(Tabla2[[#This Row],[FECHA INICIO DE LABORES EN OBRA]])=MONTH(TODAY()-30),YEAR(Tabla2[[#This Row],[FECHA INICIO DE LABORES EN OBRA]])=YEAR(TODAY())),MONTH(TODAY()-30)&amp;"-"&amp;YEAR(TODAY()),"No Aplica")),"No Aplica")</f>
        <v>No Aplica</v>
      </c>
    </row>
    <row r="4724" spans="1:30" x14ac:dyDescent="0.25">
      <c r="A4724" s="13"/>
      <c r="B4724" s="15"/>
      <c r="C4724" s="15"/>
      <c r="D4724" s="15"/>
      <c r="E4724" s="15"/>
      <c r="F4724" s="39"/>
      <c r="G4724" s="15"/>
      <c r="H4724" s="15"/>
      <c r="I4724" s="15"/>
      <c r="J4724" s="15"/>
      <c r="K4724" s="15"/>
      <c r="L4724" s="40"/>
      <c r="M4724" s="39"/>
      <c r="N4724" s="41"/>
      <c r="O4724" s="39"/>
      <c r="P4724" s="40"/>
      <c r="Q4724" s="40"/>
      <c r="R4724" s="40" t="str">
        <f>IFERROR(VLOOKUP(Tabla2[[#This Row],[CONTRATISTA PRNCIPAL]],Hoja1!$L$5:$M$9,2,FALSE),"CJV")</f>
        <v>CJV</v>
      </c>
      <c r="S4724" s="40" t="str">
        <f>IF(Tabla2[[#This Row],[EMPRESA]]=Tabla2[[#This Row],[CONTRATISTA PRNCIPAL]],"Principal","Secundaria")</f>
        <v>Principal</v>
      </c>
      <c r="T4724" s="42">
        <f>IFERROR(1/COUNTIF(Tabla2[CONTRATISTA PRNCIPAL],Tabla2[[#This Row],[CONTRATISTA PRNCIPAL]]),0)</f>
        <v>0</v>
      </c>
      <c r="U4724" s="43" t="str">
        <f>IF(((TODAY()-Tabla2[[#This Row],[FECHA NACIMIENTO]])/365)&lt;18,"Corregir", IF(((TODAY()-Tabla2[[#This Row],[FECHA NACIMIENTO]])/365)&gt;80, "Corregir",ROUNDDOWN(((TODAY()-Tabla2[[#This Row],[FECHA NACIMIENTO]])/365),0)))</f>
        <v>Corregir</v>
      </c>
      <c r="V472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4" s="44" t="str">
        <f>+IF(Tabla2[[#This Row],[Edad]]="Corregir","Corregir","Ok")</f>
        <v>Corregir</v>
      </c>
      <c r="X4724" s="42" t="str">
        <f>+IFERROR(VLOOKUP(Tabla2[[#This Row],[DISTRITO SEGÚN DNI]],Hoja1!$A$2:$B$32,2,FALSE),"No")</f>
        <v>No</v>
      </c>
      <c r="Y4724" s="42" t="str">
        <f>IF(OR(LOWER(Tabla2[[#This Row],[GENERO]])="masculino", LOWER(Tabla2[[#This Row],[GENERO]])="femenino"),"OK","Corregir")</f>
        <v>Corregir</v>
      </c>
      <c r="Z4724" s="42" t="str">
        <f>+IF(Tabla2[[#This Row],[Nro. DNI / CE]]="","Corregir",IF(LEN(Tabla2[[#This Row],[Nro. DNI / CE]])&gt;=8,"OK","Corregir"))</f>
        <v>Corregir</v>
      </c>
      <c r="AA4724" s="42">
        <f>COUNTIF(Tabla2[APELLIDOS Y NOMBRES],Tabla2[[#This Row],[APELLIDOS Y NOMBRES]])</f>
        <v>0</v>
      </c>
      <c r="AB4724" s="42">
        <f>IF(Tabla2[[#This Row],[Trabajador]]&gt;1,1/Tabla2[[#This Row],[Trabajador]],Tabla2[[#This Row],[Trabajador]])</f>
        <v>0</v>
      </c>
      <c r="AC4724" t="str">
        <f>+IFERROR(IF(Tabla2[[#This Row],[FECHA CESE/BAJA]]="","No Aplica",IF(AND(MONTH(Tabla2[[#This Row],[FECHA CESE/BAJA]])=MONTH(TODAY()-30),YEAR(Tabla2[[#This Row],[FECHA CESE/BAJA]])=YEAR(TODAY())),MONTH(TODAY()-30)&amp;"-"&amp;YEAR(TODAY()),"Borrar")),"No aplica")</f>
        <v>No Aplica</v>
      </c>
      <c r="AD4724" t="str">
        <f>+IFERROR(IF(Tabla2[[#This Row],[FECHA INICIO DE LABORES EN OBRA]]="","No Aplica",IF(AND(MONTH(Tabla2[[#This Row],[FECHA INICIO DE LABORES EN OBRA]])=MONTH(TODAY()-30),YEAR(Tabla2[[#This Row],[FECHA INICIO DE LABORES EN OBRA]])=YEAR(TODAY())),MONTH(TODAY()-30)&amp;"-"&amp;YEAR(TODAY()),"No Aplica")),"No Aplica")</f>
        <v>No Aplica</v>
      </c>
    </row>
    <row r="4725" spans="1:30" x14ac:dyDescent="0.25">
      <c r="A4725" s="13"/>
      <c r="B4725" s="15"/>
      <c r="C4725" s="15"/>
      <c r="D4725" s="15"/>
      <c r="E4725" s="15"/>
      <c r="F4725" s="39"/>
      <c r="G4725" s="15"/>
      <c r="H4725" s="15"/>
      <c r="I4725" s="15"/>
      <c r="J4725" s="15"/>
      <c r="K4725" s="15"/>
      <c r="L4725" s="40"/>
      <c r="M4725" s="39"/>
      <c r="N4725" s="41"/>
      <c r="O4725" s="39"/>
      <c r="P4725" s="40"/>
      <c r="Q4725" s="40"/>
      <c r="R4725" s="40" t="str">
        <f>IFERROR(VLOOKUP(Tabla2[[#This Row],[CONTRATISTA PRNCIPAL]],Hoja1!$L$5:$M$9,2,FALSE),"CJV")</f>
        <v>CJV</v>
      </c>
      <c r="S4725" s="40" t="str">
        <f>IF(Tabla2[[#This Row],[EMPRESA]]=Tabla2[[#This Row],[CONTRATISTA PRNCIPAL]],"Principal","Secundaria")</f>
        <v>Principal</v>
      </c>
      <c r="T4725" s="42">
        <f>IFERROR(1/COUNTIF(Tabla2[CONTRATISTA PRNCIPAL],Tabla2[[#This Row],[CONTRATISTA PRNCIPAL]]),0)</f>
        <v>0</v>
      </c>
      <c r="U4725" s="43" t="str">
        <f>IF(((TODAY()-Tabla2[[#This Row],[FECHA NACIMIENTO]])/365)&lt;18,"Corregir", IF(((TODAY()-Tabla2[[#This Row],[FECHA NACIMIENTO]])/365)&gt;80, "Corregir",ROUNDDOWN(((TODAY()-Tabla2[[#This Row],[FECHA NACIMIENTO]])/365),0)))</f>
        <v>Corregir</v>
      </c>
      <c r="V472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5" s="44" t="str">
        <f>+IF(Tabla2[[#This Row],[Edad]]="Corregir","Corregir","Ok")</f>
        <v>Corregir</v>
      </c>
      <c r="X4725" s="42" t="str">
        <f>+IFERROR(VLOOKUP(Tabla2[[#This Row],[DISTRITO SEGÚN DNI]],Hoja1!$A$2:$B$32,2,FALSE),"No")</f>
        <v>No</v>
      </c>
      <c r="Y4725" s="42" t="str">
        <f>IF(OR(LOWER(Tabla2[[#This Row],[GENERO]])="masculino", LOWER(Tabla2[[#This Row],[GENERO]])="femenino"),"OK","Corregir")</f>
        <v>Corregir</v>
      </c>
      <c r="Z4725" s="42" t="str">
        <f>+IF(Tabla2[[#This Row],[Nro. DNI / CE]]="","Corregir",IF(LEN(Tabla2[[#This Row],[Nro. DNI / CE]])&gt;=8,"OK","Corregir"))</f>
        <v>Corregir</v>
      </c>
      <c r="AA4725" s="42">
        <f>COUNTIF(Tabla2[APELLIDOS Y NOMBRES],Tabla2[[#This Row],[APELLIDOS Y NOMBRES]])</f>
        <v>0</v>
      </c>
      <c r="AB4725" s="42">
        <f>IF(Tabla2[[#This Row],[Trabajador]]&gt;1,1/Tabla2[[#This Row],[Trabajador]],Tabla2[[#This Row],[Trabajador]])</f>
        <v>0</v>
      </c>
      <c r="AC4725" t="str">
        <f>+IFERROR(IF(Tabla2[[#This Row],[FECHA CESE/BAJA]]="","No Aplica",IF(AND(MONTH(Tabla2[[#This Row],[FECHA CESE/BAJA]])=MONTH(TODAY()-30),YEAR(Tabla2[[#This Row],[FECHA CESE/BAJA]])=YEAR(TODAY())),MONTH(TODAY()-30)&amp;"-"&amp;YEAR(TODAY()),"Borrar")),"No aplica")</f>
        <v>No Aplica</v>
      </c>
      <c r="AD4725" t="str">
        <f>+IFERROR(IF(Tabla2[[#This Row],[FECHA INICIO DE LABORES EN OBRA]]="","No Aplica",IF(AND(MONTH(Tabla2[[#This Row],[FECHA INICIO DE LABORES EN OBRA]])=MONTH(TODAY()-30),YEAR(Tabla2[[#This Row],[FECHA INICIO DE LABORES EN OBRA]])=YEAR(TODAY())),MONTH(TODAY()-30)&amp;"-"&amp;YEAR(TODAY()),"No Aplica")),"No Aplica")</f>
        <v>No Aplica</v>
      </c>
    </row>
    <row r="4726" spans="1:30" x14ac:dyDescent="0.25">
      <c r="A4726" s="13"/>
      <c r="B4726" s="15"/>
      <c r="C4726" s="15"/>
      <c r="D4726" s="15"/>
      <c r="E4726" s="15"/>
      <c r="F4726" s="39"/>
      <c r="G4726" s="15"/>
      <c r="H4726" s="15"/>
      <c r="I4726" s="15"/>
      <c r="J4726" s="15"/>
      <c r="K4726" s="15"/>
      <c r="L4726" s="40"/>
      <c r="M4726" s="39"/>
      <c r="N4726" s="41"/>
      <c r="O4726" s="39"/>
      <c r="P4726" s="40"/>
      <c r="Q4726" s="40"/>
      <c r="R4726" s="40" t="str">
        <f>IFERROR(VLOOKUP(Tabla2[[#This Row],[CONTRATISTA PRNCIPAL]],Hoja1!$L$5:$M$9,2,FALSE),"CJV")</f>
        <v>CJV</v>
      </c>
      <c r="S4726" s="40" t="str">
        <f>IF(Tabla2[[#This Row],[EMPRESA]]=Tabla2[[#This Row],[CONTRATISTA PRNCIPAL]],"Principal","Secundaria")</f>
        <v>Principal</v>
      </c>
      <c r="T4726" s="42">
        <f>IFERROR(1/COUNTIF(Tabla2[CONTRATISTA PRNCIPAL],Tabla2[[#This Row],[CONTRATISTA PRNCIPAL]]),0)</f>
        <v>0</v>
      </c>
      <c r="U4726" s="43" t="str">
        <f>IF(((TODAY()-Tabla2[[#This Row],[FECHA NACIMIENTO]])/365)&lt;18,"Corregir", IF(((TODAY()-Tabla2[[#This Row],[FECHA NACIMIENTO]])/365)&gt;80, "Corregir",ROUNDDOWN(((TODAY()-Tabla2[[#This Row],[FECHA NACIMIENTO]])/365),0)))</f>
        <v>Corregir</v>
      </c>
      <c r="V472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6" s="44" t="str">
        <f>+IF(Tabla2[[#This Row],[Edad]]="Corregir","Corregir","Ok")</f>
        <v>Corregir</v>
      </c>
      <c r="X4726" s="42" t="str">
        <f>+IFERROR(VLOOKUP(Tabla2[[#This Row],[DISTRITO SEGÚN DNI]],Hoja1!$A$2:$B$32,2,FALSE),"No")</f>
        <v>No</v>
      </c>
      <c r="Y4726" s="42" t="str">
        <f>IF(OR(LOWER(Tabla2[[#This Row],[GENERO]])="masculino", LOWER(Tabla2[[#This Row],[GENERO]])="femenino"),"OK","Corregir")</f>
        <v>Corregir</v>
      </c>
      <c r="Z4726" s="42" t="str">
        <f>+IF(Tabla2[[#This Row],[Nro. DNI / CE]]="","Corregir",IF(LEN(Tabla2[[#This Row],[Nro. DNI / CE]])&gt;=8,"OK","Corregir"))</f>
        <v>Corregir</v>
      </c>
      <c r="AA4726" s="42">
        <f>COUNTIF(Tabla2[APELLIDOS Y NOMBRES],Tabla2[[#This Row],[APELLIDOS Y NOMBRES]])</f>
        <v>0</v>
      </c>
      <c r="AB4726" s="42">
        <f>IF(Tabla2[[#This Row],[Trabajador]]&gt;1,1/Tabla2[[#This Row],[Trabajador]],Tabla2[[#This Row],[Trabajador]])</f>
        <v>0</v>
      </c>
      <c r="AC4726" t="str">
        <f>+IFERROR(IF(Tabla2[[#This Row],[FECHA CESE/BAJA]]="","No Aplica",IF(AND(MONTH(Tabla2[[#This Row],[FECHA CESE/BAJA]])=MONTH(TODAY()-30),YEAR(Tabla2[[#This Row],[FECHA CESE/BAJA]])=YEAR(TODAY())),MONTH(TODAY()-30)&amp;"-"&amp;YEAR(TODAY()),"Borrar")),"No aplica")</f>
        <v>No Aplica</v>
      </c>
      <c r="AD4726" t="str">
        <f>+IFERROR(IF(Tabla2[[#This Row],[FECHA INICIO DE LABORES EN OBRA]]="","No Aplica",IF(AND(MONTH(Tabla2[[#This Row],[FECHA INICIO DE LABORES EN OBRA]])=MONTH(TODAY()-30),YEAR(Tabla2[[#This Row],[FECHA INICIO DE LABORES EN OBRA]])=YEAR(TODAY())),MONTH(TODAY()-30)&amp;"-"&amp;YEAR(TODAY()),"No Aplica")),"No Aplica")</f>
        <v>No Aplica</v>
      </c>
    </row>
    <row r="4727" spans="1:30" x14ac:dyDescent="0.25">
      <c r="A4727" s="13"/>
      <c r="B4727" s="15"/>
      <c r="C4727" s="15"/>
      <c r="D4727" s="15"/>
      <c r="E4727" s="15"/>
      <c r="F4727" s="39"/>
      <c r="G4727" s="15"/>
      <c r="H4727" s="15"/>
      <c r="I4727" s="15"/>
      <c r="J4727" s="15"/>
      <c r="K4727" s="15"/>
      <c r="L4727" s="40"/>
      <c r="M4727" s="39"/>
      <c r="N4727" s="41"/>
      <c r="O4727" s="39"/>
      <c r="P4727" s="40"/>
      <c r="Q4727" s="40"/>
      <c r="R4727" s="40" t="str">
        <f>IFERROR(VLOOKUP(Tabla2[[#This Row],[CONTRATISTA PRNCIPAL]],Hoja1!$L$5:$M$9,2,FALSE),"CJV")</f>
        <v>CJV</v>
      </c>
      <c r="S4727" s="40" t="str">
        <f>IF(Tabla2[[#This Row],[EMPRESA]]=Tabla2[[#This Row],[CONTRATISTA PRNCIPAL]],"Principal","Secundaria")</f>
        <v>Principal</v>
      </c>
      <c r="T4727" s="42">
        <f>IFERROR(1/COUNTIF(Tabla2[CONTRATISTA PRNCIPAL],Tabla2[[#This Row],[CONTRATISTA PRNCIPAL]]),0)</f>
        <v>0</v>
      </c>
      <c r="U4727" s="43" t="str">
        <f>IF(((TODAY()-Tabla2[[#This Row],[FECHA NACIMIENTO]])/365)&lt;18,"Corregir", IF(((TODAY()-Tabla2[[#This Row],[FECHA NACIMIENTO]])/365)&gt;80, "Corregir",ROUNDDOWN(((TODAY()-Tabla2[[#This Row],[FECHA NACIMIENTO]])/365),0)))</f>
        <v>Corregir</v>
      </c>
      <c r="V472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7" s="44" t="str">
        <f>+IF(Tabla2[[#This Row],[Edad]]="Corregir","Corregir","Ok")</f>
        <v>Corregir</v>
      </c>
      <c r="X4727" s="42" t="str">
        <f>+IFERROR(VLOOKUP(Tabla2[[#This Row],[DISTRITO SEGÚN DNI]],Hoja1!$A$2:$B$32,2,FALSE),"No")</f>
        <v>No</v>
      </c>
      <c r="Y4727" s="42" t="str">
        <f>IF(OR(LOWER(Tabla2[[#This Row],[GENERO]])="masculino", LOWER(Tabla2[[#This Row],[GENERO]])="femenino"),"OK","Corregir")</f>
        <v>Corregir</v>
      </c>
      <c r="Z4727" s="42" t="str">
        <f>+IF(Tabla2[[#This Row],[Nro. DNI / CE]]="","Corregir",IF(LEN(Tabla2[[#This Row],[Nro. DNI / CE]])&gt;=8,"OK","Corregir"))</f>
        <v>Corregir</v>
      </c>
      <c r="AA4727" s="42">
        <f>COUNTIF(Tabla2[APELLIDOS Y NOMBRES],Tabla2[[#This Row],[APELLIDOS Y NOMBRES]])</f>
        <v>0</v>
      </c>
      <c r="AB4727" s="42">
        <f>IF(Tabla2[[#This Row],[Trabajador]]&gt;1,1/Tabla2[[#This Row],[Trabajador]],Tabla2[[#This Row],[Trabajador]])</f>
        <v>0</v>
      </c>
      <c r="AC4727" t="str">
        <f>+IFERROR(IF(Tabla2[[#This Row],[FECHA CESE/BAJA]]="","No Aplica",IF(AND(MONTH(Tabla2[[#This Row],[FECHA CESE/BAJA]])=MONTH(TODAY()-30),YEAR(Tabla2[[#This Row],[FECHA CESE/BAJA]])=YEAR(TODAY())),MONTH(TODAY()-30)&amp;"-"&amp;YEAR(TODAY()),"Borrar")),"No aplica")</f>
        <v>No Aplica</v>
      </c>
      <c r="AD4727" t="str">
        <f>+IFERROR(IF(Tabla2[[#This Row],[FECHA INICIO DE LABORES EN OBRA]]="","No Aplica",IF(AND(MONTH(Tabla2[[#This Row],[FECHA INICIO DE LABORES EN OBRA]])=MONTH(TODAY()-30),YEAR(Tabla2[[#This Row],[FECHA INICIO DE LABORES EN OBRA]])=YEAR(TODAY())),MONTH(TODAY()-30)&amp;"-"&amp;YEAR(TODAY()),"No Aplica")),"No Aplica")</f>
        <v>No Aplica</v>
      </c>
    </row>
    <row r="4728" spans="1:30" x14ac:dyDescent="0.25">
      <c r="A4728" s="13"/>
      <c r="B4728" s="15"/>
      <c r="C4728" s="15"/>
      <c r="D4728" s="15"/>
      <c r="E4728" s="15"/>
      <c r="F4728" s="39"/>
      <c r="G4728" s="15"/>
      <c r="H4728" s="15"/>
      <c r="I4728" s="15"/>
      <c r="J4728" s="15"/>
      <c r="K4728" s="15"/>
      <c r="L4728" s="40"/>
      <c r="M4728" s="39"/>
      <c r="N4728" s="41"/>
      <c r="O4728" s="39"/>
      <c r="P4728" s="40"/>
      <c r="Q4728" s="40"/>
      <c r="R4728" s="40" t="str">
        <f>IFERROR(VLOOKUP(Tabla2[[#This Row],[CONTRATISTA PRNCIPAL]],Hoja1!$L$5:$M$9,2,FALSE),"CJV")</f>
        <v>CJV</v>
      </c>
      <c r="S4728" s="40" t="str">
        <f>IF(Tabla2[[#This Row],[EMPRESA]]=Tabla2[[#This Row],[CONTRATISTA PRNCIPAL]],"Principal","Secundaria")</f>
        <v>Principal</v>
      </c>
      <c r="T4728" s="42">
        <f>IFERROR(1/COUNTIF(Tabla2[CONTRATISTA PRNCIPAL],Tabla2[[#This Row],[CONTRATISTA PRNCIPAL]]),0)</f>
        <v>0</v>
      </c>
      <c r="U4728" s="43" t="str">
        <f>IF(((TODAY()-Tabla2[[#This Row],[FECHA NACIMIENTO]])/365)&lt;18,"Corregir", IF(((TODAY()-Tabla2[[#This Row],[FECHA NACIMIENTO]])/365)&gt;80, "Corregir",ROUNDDOWN(((TODAY()-Tabla2[[#This Row],[FECHA NACIMIENTO]])/365),0)))</f>
        <v>Corregir</v>
      </c>
      <c r="V472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8" s="44" t="str">
        <f>+IF(Tabla2[[#This Row],[Edad]]="Corregir","Corregir","Ok")</f>
        <v>Corregir</v>
      </c>
      <c r="X4728" s="42" t="str">
        <f>+IFERROR(VLOOKUP(Tabla2[[#This Row],[DISTRITO SEGÚN DNI]],Hoja1!$A$2:$B$32,2,FALSE),"No")</f>
        <v>No</v>
      </c>
      <c r="Y4728" s="42" t="str">
        <f>IF(OR(LOWER(Tabla2[[#This Row],[GENERO]])="masculino", LOWER(Tabla2[[#This Row],[GENERO]])="femenino"),"OK","Corregir")</f>
        <v>Corregir</v>
      </c>
      <c r="Z4728" s="42" t="str">
        <f>+IF(Tabla2[[#This Row],[Nro. DNI / CE]]="","Corregir",IF(LEN(Tabla2[[#This Row],[Nro. DNI / CE]])&gt;=8,"OK","Corregir"))</f>
        <v>Corregir</v>
      </c>
      <c r="AA4728" s="42">
        <f>COUNTIF(Tabla2[APELLIDOS Y NOMBRES],Tabla2[[#This Row],[APELLIDOS Y NOMBRES]])</f>
        <v>0</v>
      </c>
      <c r="AB4728" s="42">
        <f>IF(Tabla2[[#This Row],[Trabajador]]&gt;1,1/Tabla2[[#This Row],[Trabajador]],Tabla2[[#This Row],[Trabajador]])</f>
        <v>0</v>
      </c>
      <c r="AC4728" t="str">
        <f>+IFERROR(IF(Tabla2[[#This Row],[FECHA CESE/BAJA]]="","No Aplica",IF(AND(MONTH(Tabla2[[#This Row],[FECHA CESE/BAJA]])=MONTH(TODAY()-30),YEAR(Tabla2[[#This Row],[FECHA CESE/BAJA]])=YEAR(TODAY())),MONTH(TODAY()-30)&amp;"-"&amp;YEAR(TODAY()),"Borrar")),"No aplica")</f>
        <v>No Aplica</v>
      </c>
      <c r="AD4728" t="str">
        <f>+IFERROR(IF(Tabla2[[#This Row],[FECHA INICIO DE LABORES EN OBRA]]="","No Aplica",IF(AND(MONTH(Tabla2[[#This Row],[FECHA INICIO DE LABORES EN OBRA]])=MONTH(TODAY()-30),YEAR(Tabla2[[#This Row],[FECHA INICIO DE LABORES EN OBRA]])=YEAR(TODAY())),MONTH(TODAY()-30)&amp;"-"&amp;YEAR(TODAY()),"No Aplica")),"No Aplica")</f>
        <v>No Aplica</v>
      </c>
    </row>
    <row r="4729" spans="1:30" x14ac:dyDescent="0.25">
      <c r="A4729" s="13"/>
      <c r="B4729" s="15"/>
      <c r="C4729" s="15"/>
      <c r="D4729" s="15"/>
      <c r="E4729" s="15"/>
      <c r="F4729" s="39"/>
      <c r="G4729" s="15"/>
      <c r="H4729" s="15"/>
      <c r="I4729" s="15"/>
      <c r="J4729" s="15"/>
      <c r="K4729" s="15"/>
      <c r="L4729" s="40"/>
      <c r="M4729" s="39"/>
      <c r="N4729" s="41"/>
      <c r="O4729" s="39"/>
      <c r="P4729" s="40"/>
      <c r="Q4729" s="40"/>
      <c r="R4729" s="40" t="str">
        <f>IFERROR(VLOOKUP(Tabla2[[#This Row],[CONTRATISTA PRNCIPAL]],Hoja1!$L$5:$M$9,2,FALSE),"CJV")</f>
        <v>CJV</v>
      </c>
      <c r="S4729" s="40" t="str">
        <f>IF(Tabla2[[#This Row],[EMPRESA]]=Tabla2[[#This Row],[CONTRATISTA PRNCIPAL]],"Principal","Secundaria")</f>
        <v>Principal</v>
      </c>
      <c r="T4729" s="42">
        <f>IFERROR(1/COUNTIF(Tabla2[CONTRATISTA PRNCIPAL],Tabla2[[#This Row],[CONTRATISTA PRNCIPAL]]),0)</f>
        <v>0</v>
      </c>
      <c r="U4729" s="43" t="str">
        <f>IF(((TODAY()-Tabla2[[#This Row],[FECHA NACIMIENTO]])/365)&lt;18,"Corregir", IF(((TODAY()-Tabla2[[#This Row],[FECHA NACIMIENTO]])/365)&gt;80, "Corregir",ROUNDDOWN(((TODAY()-Tabla2[[#This Row],[FECHA NACIMIENTO]])/365),0)))</f>
        <v>Corregir</v>
      </c>
      <c r="V472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29" s="44" t="str">
        <f>+IF(Tabla2[[#This Row],[Edad]]="Corregir","Corregir","Ok")</f>
        <v>Corregir</v>
      </c>
      <c r="X4729" s="42" t="str">
        <f>+IFERROR(VLOOKUP(Tabla2[[#This Row],[DISTRITO SEGÚN DNI]],Hoja1!$A$2:$B$32,2,FALSE),"No")</f>
        <v>No</v>
      </c>
      <c r="Y4729" s="42" t="str">
        <f>IF(OR(LOWER(Tabla2[[#This Row],[GENERO]])="masculino", LOWER(Tabla2[[#This Row],[GENERO]])="femenino"),"OK","Corregir")</f>
        <v>Corregir</v>
      </c>
      <c r="Z4729" s="42" t="str">
        <f>+IF(Tabla2[[#This Row],[Nro. DNI / CE]]="","Corregir",IF(LEN(Tabla2[[#This Row],[Nro. DNI / CE]])&gt;=8,"OK","Corregir"))</f>
        <v>Corregir</v>
      </c>
      <c r="AA4729" s="42">
        <f>COUNTIF(Tabla2[APELLIDOS Y NOMBRES],Tabla2[[#This Row],[APELLIDOS Y NOMBRES]])</f>
        <v>0</v>
      </c>
      <c r="AB4729" s="42">
        <f>IF(Tabla2[[#This Row],[Trabajador]]&gt;1,1/Tabla2[[#This Row],[Trabajador]],Tabla2[[#This Row],[Trabajador]])</f>
        <v>0</v>
      </c>
      <c r="AC4729" t="str">
        <f>+IFERROR(IF(Tabla2[[#This Row],[FECHA CESE/BAJA]]="","No Aplica",IF(AND(MONTH(Tabla2[[#This Row],[FECHA CESE/BAJA]])=MONTH(TODAY()-30),YEAR(Tabla2[[#This Row],[FECHA CESE/BAJA]])=YEAR(TODAY())),MONTH(TODAY()-30)&amp;"-"&amp;YEAR(TODAY()),"Borrar")),"No aplica")</f>
        <v>No Aplica</v>
      </c>
      <c r="AD4729" t="str">
        <f>+IFERROR(IF(Tabla2[[#This Row],[FECHA INICIO DE LABORES EN OBRA]]="","No Aplica",IF(AND(MONTH(Tabla2[[#This Row],[FECHA INICIO DE LABORES EN OBRA]])=MONTH(TODAY()-30),YEAR(Tabla2[[#This Row],[FECHA INICIO DE LABORES EN OBRA]])=YEAR(TODAY())),MONTH(TODAY()-30)&amp;"-"&amp;YEAR(TODAY()),"No Aplica")),"No Aplica")</f>
        <v>No Aplica</v>
      </c>
    </row>
    <row r="4730" spans="1:30" x14ac:dyDescent="0.25">
      <c r="A4730" s="13"/>
      <c r="B4730" s="15"/>
      <c r="C4730" s="15"/>
      <c r="D4730" s="15"/>
      <c r="E4730" s="15"/>
      <c r="F4730" s="39"/>
      <c r="G4730" s="15"/>
      <c r="H4730" s="15"/>
      <c r="I4730" s="15"/>
      <c r="J4730" s="15"/>
      <c r="K4730" s="15"/>
      <c r="L4730" s="40"/>
      <c r="M4730" s="39"/>
      <c r="N4730" s="41"/>
      <c r="O4730" s="39"/>
      <c r="P4730" s="40"/>
      <c r="Q4730" s="40"/>
      <c r="R4730" s="40" t="str">
        <f>IFERROR(VLOOKUP(Tabla2[[#This Row],[CONTRATISTA PRNCIPAL]],Hoja1!$L$5:$M$9,2,FALSE),"CJV")</f>
        <v>CJV</v>
      </c>
      <c r="S4730" s="40" t="str">
        <f>IF(Tabla2[[#This Row],[EMPRESA]]=Tabla2[[#This Row],[CONTRATISTA PRNCIPAL]],"Principal","Secundaria")</f>
        <v>Principal</v>
      </c>
      <c r="T4730" s="42">
        <f>IFERROR(1/COUNTIF(Tabla2[CONTRATISTA PRNCIPAL],Tabla2[[#This Row],[CONTRATISTA PRNCIPAL]]),0)</f>
        <v>0</v>
      </c>
      <c r="U4730" s="43" t="str">
        <f>IF(((TODAY()-Tabla2[[#This Row],[FECHA NACIMIENTO]])/365)&lt;18,"Corregir", IF(((TODAY()-Tabla2[[#This Row],[FECHA NACIMIENTO]])/365)&gt;80, "Corregir",ROUNDDOWN(((TODAY()-Tabla2[[#This Row],[FECHA NACIMIENTO]])/365),0)))</f>
        <v>Corregir</v>
      </c>
      <c r="V473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0" s="44" t="str">
        <f>+IF(Tabla2[[#This Row],[Edad]]="Corregir","Corregir","Ok")</f>
        <v>Corregir</v>
      </c>
      <c r="X4730" s="42" t="str">
        <f>+IFERROR(VLOOKUP(Tabla2[[#This Row],[DISTRITO SEGÚN DNI]],Hoja1!$A$2:$B$32,2,FALSE),"No")</f>
        <v>No</v>
      </c>
      <c r="Y4730" s="42" t="str">
        <f>IF(OR(LOWER(Tabla2[[#This Row],[GENERO]])="masculino", LOWER(Tabla2[[#This Row],[GENERO]])="femenino"),"OK","Corregir")</f>
        <v>Corregir</v>
      </c>
      <c r="Z4730" s="42" t="str">
        <f>+IF(Tabla2[[#This Row],[Nro. DNI / CE]]="","Corregir",IF(LEN(Tabla2[[#This Row],[Nro. DNI / CE]])&gt;=8,"OK","Corregir"))</f>
        <v>Corregir</v>
      </c>
      <c r="AA4730" s="42">
        <f>COUNTIF(Tabla2[APELLIDOS Y NOMBRES],Tabla2[[#This Row],[APELLIDOS Y NOMBRES]])</f>
        <v>0</v>
      </c>
      <c r="AB4730" s="42">
        <f>IF(Tabla2[[#This Row],[Trabajador]]&gt;1,1/Tabla2[[#This Row],[Trabajador]],Tabla2[[#This Row],[Trabajador]])</f>
        <v>0</v>
      </c>
      <c r="AC4730" t="str">
        <f>+IFERROR(IF(Tabla2[[#This Row],[FECHA CESE/BAJA]]="","No Aplica",IF(AND(MONTH(Tabla2[[#This Row],[FECHA CESE/BAJA]])=MONTH(TODAY()-30),YEAR(Tabla2[[#This Row],[FECHA CESE/BAJA]])=YEAR(TODAY())),MONTH(TODAY()-30)&amp;"-"&amp;YEAR(TODAY()),"Borrar")),"No aplica")</f>
        <v>No Aplica</v>
      </c>
      <c r="AD4730" t="str">
        <f>+IFERROR(IF(Tabla2[[#This Row],[FECHA INICIO DE LABORES EN OBRA]]="","No Aplica",IF(AND(MONTH(Tabla2[[#This Row],[FECHA INICIO DE LABORES EN OBRA]])=MONTH(TODAY()-30),YEAR(Tabla2[[#This Row],[FECHA INICIO DE LABORES EN OBRA]])=YEAR(TODAY())),MONTH(TODAY()-30)&amp;"-"&amp;YEAR(TODAY()),"No Aplica")),"No Aplica")</f>
        <v>No Aplica</v>
      </c>
    </row>
    <row r="4731" spans="1:30" x14ac:dyDescent="0.25">
      <c r="A4731" s="13"/>
      <c r="B4731" s="15"/>
      <c r="C4731" s="15"/>
      <c r="D4731" s="15"/>
      <c r="E4731" s="15"/>
      <c r="F4731" s="39"/>
      <c r="G4731" s="15"/>
      <c r="H4731" s="15"/>
      <c r="I4731" s="15"/>
      <c r="J4731" s="15"/>
      <c r="K4731" s="15"/>
      <c r="L4731" s="40"/>
      <c r="M4731" s="39"/>
      <c r="N4731" s="41"/>
      <c r="O4731" s="39"/>
      <c r="P4731" s="40"/>
      <c r="Q4731" s="40"/>
      <c r="R4731" s="40" t="str">
        <f>IFERROR(VLOOKUP(Tabla2[[#This Row],[CONTRATISTA PRNCIPAL]],Hoja1!$L$5:$M$9,2,FALSE),"CJV")</f>
        <v>CJV</v>
      </c>
      <c r="S4731" s="40" t="str">
        <f>IF(Tabla2[[#This Row],[EMPRESA]]=Tabla2[[#This Row],[CONTRATISTA PRNCIPAL]],"Principal","Secundaria")</f>
        <v>Principal</v>
      </c>
      <c r="T4731" s="42">
        <f>IFERROR(1/COUNTIF(Tabla2[CONTRATISTA PRNCIPAL],Tabla2[[#This Row],[CONTRATISTA PRNCIPAL]]),0)</f>
        <v>0</v>
      </c>
      <c r="U4731" s="43" t="str">
        <f>IF(((TODAY()-Tabla2[[#This Row],[FECHA NACIMIENTO]])/365)&lt;18,"Corregir", IF(((TODAY()-Tabla2[[#This Row],[FECHA NACIMIENTO]])/365)&gt;80, "Corregir",ROUNDDOWN(((TODAY()-Tabla2[[#This Row],[FECHA NACIMIENTO]])/365),0)))</f>
        <v>Corregir</v>
      </c>
      <c r="V473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1" s="44" t="str">
        <f>+IF(Tabla2[[#This Row],[Edad]]="Corregir","Corregir","Ok")</f>
        <v>Corregir</v>
      </c>
      <c r="X4731" s="42" t="str">
        <f>+IFERROR(VLOOKUP(Tabla2[[#This Row],[DISTRITO SEGÚN DNI]],Hoja1!$A$2:$B$32,2,FALSE),"No")</f>
        <v>No</v>
      </c>
      <c r="Y4731" s="42" t="str">
        <f>IF(OR(LOWER(Tabla2[[#This Row],[GENERO]])="masculino", LOWER(Tabla2[[#This Row],[GENERO]])="femenino"),"OK","Corregir")</f>
        <v>Corregir</v>
      </c>
      <c r="Z4731" s="42" t="str">
        <f>+IF(Tabla2[[#This Row],[Nro. DNI / CE]]="","Corregir",IF(LEN(Tabla2[[#This Row],[Nro. DNI / CE]])&gt;=8,"OK","Corregir"))</f>
        <v>Corregir</v>
      </c>
      <c r="AA4731" s="42">
        <f>COUNTIF(Tabla2[APELLIDOS Y NOMBRES],Tabla2[[#This Row],[APELLIDOS Y NOMBRES]])</f>
        <v>0</v>
      </c>
      <c r="AB4731" s="42">
        <f>IF(Tabla2[[#This Row],[Trabajador]]&gt;1,1/Tabla2[[#This Row],[Trabajador]],Tabla2[[#This Row],[Trabajador]])</f>
        <v>0</v>
      </c>
      <c r="AC4731" t="str">
        <f>+IFERROR(IF(Tabla2[[#This Row],[FECHA CESE/BAJA]]="","No Aplica",IF(AND(MONTH(Tabla2[[#This Row],[FECHA CESE/BAJA]])=MONTH(TODAY()-30),YEAR(Tabla2[[#This Row],[FECHA CESE/BAJA]])=YEAR(TODAY())),MONTH(TODAY()-30)&amp;"-"&amp;YEAR(TODAY()),"Borrar")),"No aplica")</f>
        <v>No Aplica</v>
      </c>
      <c r="AD4731" t="str">
        <f>+IFERROR(IF(Tabla2[[#This Row],[FECHA INICIO DE LABORES EN OBRA]]="","No Aplica",IF(AND(MONTH(Tabla2[[#This Row],[FECHA INICIO DE LABORES EN OBRA]])=MONTH(TODAY()-30),YEAR(Tabla2[[#This Row],[FECHA INICIO DE LABORES EN OBRA]])=YEAR(TODAY())),MONTH(TODAY()-30)&amp;"-"&amp;YEAR(TODAY()),"No Aplica")),"No Aplica")</f>
        <v>No Aplica</v>
      </c>
    </row>
    <row r="4732" spans="1:30" x14ac:dyDescent="0.25">
      <c r="A4732" s="13"/>
      <c r="B4732" s="15"/>
      <c r="C4732" s="15"/>
      <c r="D4732" s="15"/>
      <c r="E4732" s="15"/>
      <c r="F4732" s="39"/>
      <c r="G4732" s="15"/>
      <c r="H4732" s="15"/>
      <c r="I4732" s="15"/>
      <c r="J4732" s="15"/>
      <c r="K4732" s="15"/>
      <c r="L4732" s="40"/>
      <c r="M4732" s="39"/>
      <c r="N4732" s="41"/>
      <c r="O4732" s="39"/>
      <c r="P4732" s="40"/>
      <c r="Q4732" s="40"/>
      <c r="R4732" s="40" t="str">
        <f>IFERROR(VLOOKUP(Tabla2[[#This Row],[CONTRATISTA PRNCIPAL]],Hoja1!$L$5:$M$9,2,FALSE),"CJV")</f>
        <v>CJV</v>
      </c>
      <c r="S4732" s="40" t="str">
        <f>IF(Tabla2[[#This Row],[EMPRESA]]=Tabla2[[#This Row],[CONTRATISTA PRNCIPAL]],"Principal","Secundaria")</f>
        <v>Principal</v>
      </c>
      <c r="T4732" s="42">
        <f>IFERROR(1/COUNTIF(Tabla2[CONTRATISTA PRNCIPAL],Tabla2[[#This Row],[CONTRATISTA PRNCIPAL]]),0)</f>
        <v>0</v>
      </c>
      <c r="U4732" s="43" t="str">
        <f>IF(((TODAY()-Tabla2[[#This Row],[FECHA NACIMIENTO]])/365)&lt;18,"Corregir", IF(((TODAY()-Tabla2[[#This Row],[FECHA NACIMIENTO]])/365)&gt;80, "Corregir",ROUNDDOWN(((TODAY()-Tabla2[[#This Row],[FECHA NACIMIENTO]])/365),0)))</f>
        <v>Corregir</v>
      </c>
      <c r="V473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2" s="44" t="str">
        <f>+IF(Tabla2[[#This Row],[Edad]]="Corregir","Corregir","Ok")</f>
        <v>Corregir</v>
      </c>
      <c r="X4732" s="42" t="str">
        <f>+IFERROR(VLOOKUP(Tabla2[[#This Row],[DISTRITO SEGÚN DNI]],Hoja1!$A$2:$B$32,2,FALSE),"No")</f>
        <v>No</v>
      </c>
      <c r="Y4732" s="42" t="str">
        <f>IF(OR(LOWER(Tabla2[[#This Row],[GENERO]])="masculino", LOWER(Tabla2[[#This Row],[GENERO]])="femenino"),"OK","Corregir")</f>
        <v>Corregir</v>
      </c>
      <c r="Z4732" s="42" t="str">
        <f>+IF(Tabla2[[#This Row],[Nro. DNI / CE]]="","Corregir",IF(LEN(Tabla2[[#This Row],[Nro. DNI / CE]])&gt;=8,"OK","Corregir"))</f>
        <v>Corregir</v>
      </c>
      <c r="AA4732" s="42">
        <f>COUNTIF(Tabla2[APELLIDOS Y NOMBRES],Tabla2[[#This Row],[APELLIDOS Y NOMBRES]])</f>
        <v>0</v>
      </c>
      <c r="AB4732" s="42">
        <f>IF(Tabla2[[#This Row],[Trabajador]]&gt;1,1/Tabla2[[#This Row],[Trabajador]],Tabla2[[#This Row],[Trabajador]])</f>
        <v>0</v>
      </c>
      <c r="AC4732" t="str">
        <f>+IFERROR(IF(Tabla2[[#This Row],[FECHA CESE/BAJA]]="","No Aplica",IF(AND(MONTH(Tabla2[[#This Row],[FECHA CESE/BAJA]])=MONTH(TODAY()-30),YEAR(Tabla2[[#This Row],[FECHA CESE/BAJA]])=YEAR(TODAY())),MONTH(TODAY()-30)&amp;"-"&amp;YEAR(TODAY()),"Borrar")),"No aplica")</f>
        <v>No Aplica</v>
      </c>
      <c r="AD4732" t="str">
        <f>+IFERROR(IF(Tabla2[[#This Row],[FECHA INICIO DE LABORES EN OBRA]]="","No Aplica",IF(AND(MONTH(Tabla2[[#This Row],[FECHA INICIO DE LABORES EN OBRA]])=MONTH(TODAY()-30),YEAR(Tabla2[[#This Row],[FECHA INICIO DE LABORES EN OBRA]])=YEAR(TODAY())),MONTH(TODAY()-30)&amp;"-"&amp;YEAR(TODAY()),"No Aplica")),"No Aplica")</f>
        <v>No Aplica</v>
      </c>
    </row>
    <row r="4733" spans="1:30" x14ac:dyDescent="0.25">
      <c r="A4733" s="13"/>
      <c r="B4733" s="15"/>
      <c r="C4733" s="15"/>
      <c r="D4733" s="15"/>
      <c r="E4733" s="15"/>
      <c r="F4733" s="39"/>
      <c r="G4733" s="15"/>
      <c r="H4733" s="15"/>
      <c r="I4733" s="15"/>
      <c r="J4733" s="15"/>
      <c r="K4733" s="15"/>
      <c r="L4733" s="40"/>
      <c r="M4733" s="39"/>
      <c r="N4733" s="41"/>
      <c r="O4733" s="39"/>
      <c r="P4733" s="40"/>
      <c r="Q4733" s="40"/>
      <c r="R4733" s="40" t="str">
        <f>IFERROR(VLOOKUP(Tabla2[[#This Row],[CONTRATISTA PRNCIPAL]],Hoja1!$L$5:$M$9,2,FALSE),"CJV")</f>
        <v>CJV</v>
      </c>
      <c r="S4733" s="40" t="str">
        <f>IF(Tabla2[[#This Row],[EMPRESA]]=Tabla2[[#This Row],[CONTRATISTA PRNCIPAL]],"Principal","Secundaria")</f>
        <v>Principal</v>
      </c>
      <c r="T4733" s="42">
        <f>IFERROR(1/COUNTIF(Tabla2[CONTRATISTA PRNCIPAL],Tabla2[[#This Row],[CONTRATISTA PRNCIPAL]]),0)</f>
        <v>0</v>
      </c>
      <c r="U4733" s="43" t="str">
        <f>IF(((TODAY()-Tabla2[[#This Row],[FECHA NACIMIENTO]])/365)&lt;18,"Corregir", IF(((TODAY()-Tabla2[[#This Row],[FECHA NACIMIENTO]])/365)&gt;80, "Corregir",ROUNDDOWN(((TODAY()-Tabla2[[#This Row],[FECHA NACIMIENTO]])/365),0)))</f>
        <v>Corregir</v>
      </c>
      <c r="V473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3" s="44" t="str">
        <f>+IF(Tabla2[[#This Row],[Edad]]="Corregir","Corregir","Ok")</f>
        <v>Corregir</v>
      </c>
      <c r="X4733" s="42" t="str">
        <f>+IFERROR(VLOOKUP(Tabla2[[#This Row],[DISTRITO SEGÚN DNI]],Hoja1!$A$2:$B$32,2,FALSE),"No")</f>
        <v>No</v>
      </c>
      <c r="Y4733" s="42" t="str">
        <f>IF(OR(LOWER(Tabla2[[#This Row],[GENERO]])="masculino", LOWER(Tabla2[[#This Row],[GENERO]])="femenino"),"OK","Corregir")</f>
        <v>Corregir</v>
      </c>
      <c r="Z4733" s="42" t="str">
        <f>+IF(Tabla2[[#This Row],[Nro. DNI / CE]]="","Corregir",IF(LEN(Tabla2[[#This Row],[Nro. DNI / CE]])&gt;=8,"OK","Corregir"))</f>
        <v>Corregir</v>
      </c>
      <c r="AA4733" s="42">
        <f>COUNTIF(Tabla2[APELLIDOS Y NOMBRES],Tabla2[[#This Row],[APELLIDOS Y NOMBRES]])</f>
        <v>0</v>
      </c>
      <c r="AB4733" s="42">
        <f>IF(Tabla2[[#This Row],[Trabajador]]&gt;1,1/Tabla2[[#This Row],[Trabajador]],Tabla2[[#This Row],[Trabajador]])</f>
        <v>0</v>
      </c>
      <c r="AC4733" t="str">
        <f>+IFERROR(IF(Tabla2[[#This Row],[FECHA CESE/BAJA]]="","No Aplica",IF(AND(MONTH(Tabla2[[#This Row],[FECHA CESE/BAJA]])=MONTH(TODAY()-30),YEAR(Tabla2[[#This Row],[FECHA CESE/BAJA]])=YEAR(TODAY())),MONTH(TODAY()-30)&amp;"-"&amp;YEAR(TODAY()),"Borrar")),"No aplica")</f>
        <v>No Aplica</v>
      </c>
      <c r="AD4733" t="str">
        <f>+IFERROR(IF(Tabla2[[#This Row],[FECHA INICIO DE LABORES EN OBRA]]="","No Aplica",IF(AND(MONTH(Tabla2[[#This Row],[FECHA INICIO DE LABORES EN OBRA]])=MONTH(TODAY()-30),YEAR(Tabla2[[#This Row],[FECHA INICIO DE LABORES EN OBRA]])=YEAR(TODAY())),MONTH(TODAY()-30)&amp;"-"&amp;YEAR(TODAY()),"No Aplica")),"No Aplica")</f>
        <v>No Aplica</v>
      </c>
    </row>
    <row r="4734" spans="1:30" x14ac:dyDescent="0.25">
      <c r="A4734" s="13"/>
      <c r="B4734" s="15"/>
      <c r="C4734" s="15"/>
      <c r="D4734" s="15"/>
      <c r="E4734" s="15"/>
      <c r="F4734" s="39"/>
      <c r="G4734" s="15"/>
      <c r="H4734" s="15"/>
      <c r="I4734" s="15"/>
      <c r="J4734" s="15"/>
      <c r="K4734" s="15"/>
      <c r="L4734" s="40"/>
      <c r="M4734" s="39"/>
      <c r="N4734" s="41"/>
      <c r="O4734" s="39"/>
      <c r="P4734" s="40"/>
      <c r="Q4734" s="40"/>
      <c r="R4734" s="40" t="str">
        <f>IFERROR(VLOOKUP(Tabla2[[#This Row],[CONTRATISTA PRNCIPAL]],Hoja1!$L$5:$M$9,2,FALSE),"CJV")</f>
        <v>CJV</v>
      </c>
      <c r="S4734" s="40" t="str">
        <f>IF(Tabla2[[#This Row],[EMPRESA]]=Tabla2[[#This Row],[CONTRATISTA PRNCIPAL]],"Principal","Secundaria")</f>
        <v>Principal</v>
      </c>
      <c r="T4734" s="42">
        <f>IFERROR(1/COUNTIF(Tabla2[CONTRATISTA PRNCIPAL],Tabla2[[#This Row],[CONTRATISTA PRNCIPAL]]),0)</f>
        <v>0</v>
      </c>
      <c r="U4734" s="43" t="str">
        <f>IF(((TODAY()-Tabla2[[#This Row],[FECHA NACIMIENTO]])/365)&lt;18,"Corregir", IF(((TODAY()-Tabla2[[#This Row],[FECHA NACIMIENTO]])/365)&gt;80, "Corregir",ROUNDDOWN(((TODAY()-Tabla2[[#This Row],[FECHA NACIMIENTO]])/365),0)))</f>
        <v>Corregir</v>
      </c>
      <c r="V473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4" s="44" t="str">
        <f>+IF(Tabla2[[#This Row],[Edad]]="Corregir","Corregir","Ok")</f>
        <v>Corregir</v>
      </c>
      <c r="X4734" s="42" t="str">
        <f>+IFERROR(VLOOKUP(Tabla2[[#This Row],[DISTRITO SEGÚN DNI]],Hoja1!$A$2:$B$32,2,FALSE),"No")</f>
        <v>No</v>
      </c>
      <c r="Y4734" s="42" t="str">
        <f>IF(OR(LOWER(Tabla2[[#This Row],[GENERO]])="masculino", LOWER(Tabla2[[#This Row],[GENERO]])="femenino"),"OK","Corregir")</f>
        <v>Corregir</v>
      </c>
      <c r="Z4734" s="42" t="str">
        <f>+IF(Tabla2[[#This Row],[Nro. DNI / CE]]="","Corregir",IF(LEN(Tabla2[[#This Row],[Nro. DNI / CE]])&gt;=8,"OK","Corregir"))</f>
        <v>Corregir</v>
      </c>
      <c r="AA4734" s="42">
        <f>COUNTIF(Tabla2[APELLIDOS Y NOMBRES],Tabla2[[#This Row],[APELLIDOS Y NOMBRES]])</f>
        <v>0</v>
      </c>
      <c r="AB4734" s="42">
        <f>IF(Tabla2[[#This Row],[Trabajador]]&gt;1,1/Tabla2[[#This Row],[Trabajador]],Tabla2[[#This Row],[Trabajador]])</f>
        <v>0</v>
      </c>
      <c r="AC4734" t="str">
        <f>+IFERROR(IF(Tabla2[[#This Row],[FECHA CESE/BAJA]]="","No Aplica",IF(AND(MONTH(Tabla2[[#This Row],[FECHA CESE/BAJA]])=MONTH(TODAY()-30),YEAR(Tabla2[[#This Row],[FECHA CESE/BAJA]])=YEAR(TODAY())),MONTH(TODAY()-30)&amp;"-"&amp;YEAR(TODAY()),"Borrar")),"No aplica")</f>
        <v>No Aplica</v>
      </c>
      <c r="AD4734" t="str">
        <f>+IFERROR(IF(Tabla2[[#This Row],[FECHA INICIO DE LABORES EN OBRA]]="","No Aplica",IF(AND(MONTH(Tabla2[[#This Row],[FECHA INICIO DE LABORES EN OBRA]])=MONTH(TODAY()-30),YEAR(Tabla2[[#This Row],[FECHA INICIO DE LABORES EN OBRA]])=YEAR(TODAY())),MONTH(TODAY()-30)&amp;"-"&amp;YEAR(TODAY()),"No Aplica")),"No Aplica")</f>
        <v>No Aplica</v>
      </c>
    </row>
    <row r="4735" spans="1:30" x14ac:dyDescent="0.25">
      <c r="A4735" s="13"/>
      <c r="B4735" s="15"/>
      <c r="C4735" s="15"/>
      <c r="D4735" s="15"/>
      <c r="E4735" s="15"/>
      <c r="F4735" s="39"/>
      <c r="G4735" s="15"/>
      <c r="H4735" s="15"/>
      <c r="I4735" s="15"/>
      <c r="J4735" s="15"/>
      <c r="K4735" s="15"/>
      <c r="L4735" s="40"/>
      <c r="M4735" s="39"/>
      <c r="N4735" s="41"/>
      <c r="O4735" s="39"/>
      <c r="P4735" s="40"/>
      <c r="Q4735" s="40"/>
      <c r="R4735" s="40" t="str">
        <f>IFERROR(VLOOKUP(Tabla2[[#This Row],[CONTRATISTA PRNCIPAL]],Hoja1!$L$5:$M$9,2,FALSE),"CJV")</f>
        <v>CJV</v>
      </c>
      <c r="S4735" s="40" t="str">
        <f>IF(Tabla2[[#This Row],[EMPRESA]]=Tabla2[[#This Row],[CONTRATISTA PRNCIPAL]],"Principal","Secundaria")</f>
        <v>Principal</v>
      </c>
      <c r="T4735" s="42">
        <f>IFERROR(1/COUNTIF(Tabla2[CONTRATISTA PRNCIPAL],Tabla2[[#This Row],[CONTRATISTA PRNCIPAL]]),0)</f>
        <v>0</v>
      </c>
      <c r="U4735" s="43" t="str">
        <f>IF(((TODAY()-Tabla2[[#This Row],[FECHA NACIMIENTO]])/365)&lt;18,"Corregir", IF(((TODAY()-Tabla2[[#This Row],[FECHA NACIMIENTO]])/365)&gt;80, "Corregir",ROUNDDOWN(((TODAY()-Tabla2[[#This Row],[FECHA NACIMIENTO]])/365),0)))</f>
        <v>Corregir</v>
      </c>
      <c r="V473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5" s="44" t="str">
        <f>+IF(Tabla2[[#This Row],[Edad]]="Corregir","Corregir","Ok")</f>
        <v>Corregir</v>
      </c>
      <c r="X4735" s="42" t="str">
        <f>+IFERROR(VLOOKUP(Tabla2[[#This Row],[DISTRITO SEGÚN DNI]],Hoja1!$A$2:$B$32,2,FALSE),"No")</f>
        <v>No</v>
      </c>
      <c r="Y4735" s="42" t="str">
        <f>IF(OR(LOWER(Tabla2[[#This Row],[GENERO]])="masculino", LOWER(Tabla2[[#This Row],[GENERO]])="femenino"),"OK","Corregir")</f>
        <v>Corregir</v>
      </c>
      <c r="Z4735" s="42" t="str">
        <f>+IF(Tabla2[[#This Row],[Nro. DNI / CE]]="","Corregir",IF(LEN(Tabla2[[#This Row],[Nro. DNI / CE]])&gt;=8,"OK","Corregir"))</f>
        <v>Corregir</v>
      </c>
      <c r="AA4735" s="42">
        <f>COUNTIF(Tabla2[APELLIDOS Y NOMBRES],Tabla2[[#This Row],[APELLIDOS Y NOMBRES]])</f>
        <v>0</v>
      </c>
      <c r="AB4735" s="42">
        <f>IF(Tabla2[[#This Row],[Trabajador]]&gt;1,1/Tabla2[[#This Row],[Trabajador]],Tabla2[[#This Row],[Trabajador]])</f>
        <v>0</v>
      </c>
      <c r="AC4735" t="str">
        <f>+IFERROR(IF(Tabla2[[#This Row],[FECHA CESE/BAJA]]="","No Aplica",IF(AND(MONTH(Tabla2[[#This Row],[FECHA CESE/BAJA]])=MONTH(TODAY()-30),YEAR(Tabla2[[#This Row],[FECHA CESE/BAJA]])=YEAR(TODAY())),MONTH(TODAY()-30)&amp;"-"&amp;YEAR(TODAY()),"Borrar")),"No aplica")</f>
        <v>No Aplica</v>
      </c>
      <c r="AD4735" t="str">
        <f>+IFERROR(IF(Tabla2[[#This Row],[FECHA INICIO DE LABORES EN OBRA]]="","No Aplica",IF(AND(MONTH(Tabla2[[#This Row],[FECHA INICIO DE LABORES EN OBRA]])=MONTH(TODAY()-30),YEAR(Tabla2[[#This Row],[FECHA INICIO DE LABORES EN OBRA]])=YEAR(TODAY())),MONTH(TODAY()-30)&amp;"-"&amp;YEAR(TODAY()),"No Aplica")),"No Aplica")</f>
        <v>No Aplica</v>
      </c>
    </row>
    <row r="4736" spans="1:30" x14ac:dyDescent="0.25">
      <c r="A4736" s="13"/>
      <c r="B4736" s="15"/>
      <c r="C4736" s="15"/>
      <c r="D4736" s="15"/>
      <c r="E4736" s="15"/>
      <c r="F4736" s="39"/>
      <c r="G4736" s="15"/>
      <c r="H4736" s="15"/>
      <c r="I4736" s="15"/>
      <c r="J4736" s="15"/>
      <c r="K4736" s="15"/>
      <c r="L4736" s="40"/>
      <c r="M4736" s="39"/>
      <c r="N4736" s="41"/>
      <c r="O4736" s="39"/>
      <c r="P4736" s="40"/>
      <c r="Q4736" s="40"/>
      <c r="R4736" s="40" t="str">
        <f>IFERROR(VLOOKUP(Tabla2[[#This Row],[CONTRATISTA PRNCIPAL]],Hoja1!$L$5:$M$9,2,FALSE),"CJV")</f>
        <v>CJV</v>
      </c>
      <c r="S4736" s="40" t="str">
        <f>IF(Tabla2[[#This Row],[EMPRESA]]=Tabla2[[#This Row],[CONTRATISTA PRNCIPAL]],"Principal","Secundaria")</f>
        <v>Principal</v>
      </c>
      <c r="T4736" s="42">
        <f>IFERROR(1/COUNTIF(Tabla2[CONTRATISTA PRNCIPAL],Tabla2[[#This Row],[CONTRATISTA PRNCIPAL]]),0)</f>
        <v>0</v>
      </c>
      <c r="U4736" s="43" t="str">
        <f>IF(((TODAY()-Tabla2[[#This Row],[FECHA NACIMIENTO]])/365)&lt;18,"Corregir", IF(((TODAY()-Tabla2[[#This Row],[FECHA NACIMIENTO]])/365)&gt;80, "Corregir",ROUNDDOWN(((TODAY()-Tabla2[[#This Row],[FECHA NACIMIENTO]])/365),0)))</f>
        <v>Corregir</v>
      </c>
      <c r="V473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6" s="44" t="str">
        <f>+IF(Tabla2[[#This Row],[Edad]]="Corregir","Corregir","Ok")</f>
        <v>Corregir</v>
      </c>
      <c r="X4736" s="42" t="str">
        <f>+IFERROR(VLOOKUP(Tabla2[[#This Row],[DISTRITO SEGÚN DNI]],Hoja1!$A$2:$B$32,2,FALSE),"No")</f>
        <v>No</v>
      </c>
      <c r="Y4736" s="42" t="str">
        <f>IF(OR(LOWER(Tabla2[[#This Row],[GENERO]])="masculino", LOWER(Tabla2[[#This Row],[GENERO]])="femenino"),"OK","Corregir")</f>
        <v>Corregir</v>
      </c>
      <c r="Z4736" s="42" t="str">
        <f>+IF(Tabla2[[#This Row],[Nro. DNI / CE]]="","Corregir",IF(LEN(Tabla2[[#This Row],[Nro. DNI / CE]])&gt;=8,"OK","Corregir"))</f>
        <v>Corregir</v>
      </c>
      <c r="AA4736" s="42">
        <f>COUNTIF(Tabla2[APELLIDOS Y NOMBRES],Tabla2[[#This Row],[APELLIDOS Y NOMBRES]])</f>
        <v>0</v>
      </c>
      <c r="AB4736" s="42">
        <f>IF(Tabla2[[#This Row],[Trabajador]]&gt;1,1/Tabla2[[#This Row],[Trabajador]],Tabla2[[#This Row],[Trabajador]])</f>
        <v>0</v>
      </c>
      <c r="AC4736" t="str">
        <f>+IFERROR(IF(Tabla2[[#This Row],[FECHA CESE/BAJA]]="","No Aplica",IF(AND(MONTH(Tabla2[[#This Row],[FECHA CESE/BAJA]])=MONTH(TODAY()-30),YEAR(Tabla2[[#This Row],[FECHA CESE/BAJA]])=YEAR(TODAY())),MONTH(TODAY()-30)&amp;"-"&amp;YEAR(TODAY()),"Borrar")),"No aplica")</f>
        <v>No Aplica</v>
      </c>
      <c r="AD4736" t="str">
        <f>+IFERROR(IF(Tabla2[[#This Row],[FECHA INICIO DE LABORES EN OBRA]]="","No Aplica",IF(AND(MONTH(Tabla2[[#This Row],[FECHA INICIO DE LABORES EN OBRA]])=MONTH(TODAY()-30),YEAR(Tabla2[[#This Row],[FECHA INICIO DE LABORES EN OBRA]])=YEAR(TODAY())),MONTH(TODAY()-30)&amp;"-"&amp;YEAR(TODAY()),"No Aplica")),"No Aplica")</f>
        <v>No Aplica</v>
      </c>
    </row>
    <row r="4737" spans="1:30" x14ac:dyDescent="0.25">
      <c r="A4737" s="13"/>
      <c r="B4737" s="15"/>
      <c r="C4737" s="15"/>
      <c r="D4737" s="15"/>
      <c r="E4737" s="15"/>
      <c r="F4737" s="39"/>
      <c r="G4737" s="15"/>
      <c r="H4737" s="15"/>
      <c r="I4737" s="15"/>
      <c r="J4737" s="15"/>
      <c r="K4737" s="15"/>
      <c r="L4737" s="40"/>
      <c r="M4737" s="39"/>
      <c r="N4737" s="41"/>
      <c r="O4737" s="39"/>
      <c r="P4737" s="40"/>
      <c r="Q4737" s="40"/>
      <c r="R4737" s="40" t="str">
        <f>IFERROR(VLOOKUP(Tabla2[[#This Row],[CONTRATISTA PRNCIPAL]],Hoja1!$L$5:$M$9,2,FALSE),"CJV")</f>
        <v>CJV</v>
      </c>
      <c r="S4737" s="40" t="str">
        <f>IF(Tabla2[[#This Row],[EMPRESA]]=Tabla2[[#This Row],[CONTRATISTA PRNCIPAL]],"Principal","Secundaria")</f>
        <v>Principal</v>
      </c>
      <c r="T4737" s="42">
        <f>IFERROR(1/COUNTIF(Tabla2[CONTRATISTA PRNCIPAL],Tabla2[[#This Row],[CONTRATISTA PRNCIPAL]]),0)</f>
        <v>0</v>
      </c>
      <c r="U4737" s="43" t="str">
        <f>IF(((TODAY()-Tabla2[[#This Row],[FECHA NACIMIENTO]])/365)&lt;18,"Corregir", IF(((TODAY()-Tabla2[[#This Row],[FECHA NACIMIENTO]])/365)&gt;80, "Corregir",ROUNDDOWN(((TODAY()-Tabla2[[#This Row],[FECHA NACIMIENTO]])/365),0)))</f>
        <v>Corregir</v>
      </c>
      <c r="V473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7" s="44" t="str">
        <f>+IF(Tabla2[[#This Row],[Edad]]="Corregir","Corregir","Ok")</f>
        <v>Corregir</v>
      </c>
      <c r="X4737" s="42" t="str">
        <f>+IFERROR(VLOOKUP(Tabla2[[#This Row],[DISTRITO SEGÚN DNI]],Hoja1!$A$2:$B$32,2,FALSE),"No")</f>
        <v>No</v>
      </c>
      <c r="Y4737" s="42" t="str">
        <f>IF(OR(LOWER(Tabla2[[#This Row],[GENERO]])="masculino", LOWER(Tabla2[[#This Row],[GENERO]])="femenino"),"OK","Corregir")</f>
        <v>Corregir</v>
      </c>
      <c r="Z4737" s="42" t="str">
        <f>+IF(Tabla2[[#This Row],[Nro. DNI / CE]]="","Corregir",IF(LEN(Tabla2[[#This Row],[Nro. DNI / CE]])&gt;=8,"OK","Corregir"))</f>
        <v>Corregir</v>
      </c>
      <c r="AA4737" s="42">
        <f>COUNTIF(Tabla2[APELLIDOS Y NOMBRES],Tabla2[[#This Row],[APELLIDOS Y NOMBRES]])</f>
        <v>0</v>
      </c>
      <c r="AB4737" s="42">
        <f>IF(Tabla2[[#This Row],[Trabajador]]&gt;1,1/Tabla2[[#This Row],[Trabajador]],Tabla2[[#This Row],[Trabajador]])</f>
        <v>0</v>
      </c>
      <c r="AC4737" t="str">
        <f>+IFERROR(IF(Tabla2[[#This Row],[FECHA CESE/BAJA]]="","No Aplica",IF(AND(MONTH(Tabla2[[#This Row],[FECHA CESE/BAJA]])=MONTH(TODAY()-30),YEAR(Tabla2[[#This Row],[FECHA CESE/BAJA]])=YEAR(TODAY())),MONTH(TODAY()-30)&amp;"-"&amp;YEAR(TODAY()),"Borrar")),"No aplica")</f>
        <v>No Aplica</v>
      </c>
      <c r="AD4737" t="str">
        <f>+IFERROR(IF(Tabla2[[#This Row],[FECHA INICIO DE LABORES EN OBRA]]="","No Aplica",IF(AND(MONTH(Tabla2[[#This Row],[FECHA INICIO DE LABORES EN OBRA]])=MONTH(TODAY()-30),YEAR(Tabla2[[#This Row],[FECHA INICIO DE LABORES EN OBRA]])=YEAR(TODAY())),MONTH(TODAY()-30)&amp;"-"&amp;YEAR(TODAY()),"No Aplica")),"No Aplica")</f>
        <v>No Aplica</v>
      </c>
    </row>
    <row r="4738" spans="1:30" x14ac:dyDescent="0.25">
      <c r="A4738" s="13"/>
      <c r="B4738" s="15"/>
      <c r="C4738" s="15"/>
      <c r="D4738" s="15"/>
      <c r="E4738" s="15"/>
      <c r="F4738" s="39"/>
      <c r="G4738" s="15"/>
      <c r="H4738" s="15"/>
      <c r="I4738" s="15"/>
      <c r="J4738" s="15"/>
      <c r="K4738" s="15"/>
      <c r="L4738" s="40"/>
      <c r="M4738" s="39"/>
      <c r="N4738" s="41"/>
      <c r="O4738" s="39"/>
      <c r="P4738" s="40"/>
      <c r="Q4738" s="40"/>
      <c r="R4738" s="40" t="str">
        <f>IFERROR(VLOOKUP(Tabla2[[#This Row],[CONTRATISTA PRNCIPAL]],Hoja1!$L$5:$M$9,2,FALSE),"CJV")</f>
        <v>CJV</v>
      </c>
      <c r="S4738" s="40" t="str">
        <f>IF(Tabla2[[#This Row],[EMPRESA]]=Tabla2[[#This Row],[CONTRATISTA PRNCIPAL]],"Principal","Secundaria")</f>
        <v>Principal</v>
      </c>
      <c r="T4738" s="42">
        <f>IFERROR(1/COUNTIF(Tabla2[CONTRATISTA PRNCIPAL],Tabla2[[#This Row],[CONTRATISTA PRNCIPAL]]),0)</f>
        <v>0</v>
      </c>
      <c r="U4738" s="43" t="str">
        <f>IF(((TODAY()-Tabla2[[#This Row],[FECHA NACIMIENTO]])/365)&lt;18,"Corregir", IF(((TODAY()-Tabla2[[#This Row],[FECHA NACIMIENTO]])/365)&gt;80, "Corregir",ROUNDDOWN(((TODAY()-Tabla2[[#This Row],[FECHA NACIMIENTO]])/365),0)))</f>
        <v>Corregir</v>
      </c>
      <c r="V473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8" s="44" t="str">
        <f>+IF(Tabla2[[#This Row],[Edad]]="Corregir","Corregir","Ok")</f>
        <v>Corregir</v>
      </c>
      <c r="X4738" s="42" t="str">
        <f>+IFERROR(VLOOKUP(Tabla2[[#This Row],[DISTRITO SEGÚN DNI]],Hoja1!$A$2:$B$32,2,FALSE),"No")</f>
        <v>No</v>
      </c>
      <c r="Y4738" s="42" t="str">
        <f>IF(OR(LOWER(Tabla2[[#This Row],[GENERO]])="masculino", LOWER(Tabla2[[#This Row],[GENERO]])="femenino"),"OK","Corregir")</f>
        <v>Corregir</v>
      </c>
      <c r="Z4738" s="42" t="str">
        <f>+IF(Tabla2[[#This Row],[Nro. DNI / CE]]="","Corregir",IF(LEN(Tabla2[[#This Row],[Nro. DNI / CE]])&gt;=8,"OK","Corregir"))</f>
        <v>Corregir</v>
      </c>
      <c r="AA4738" s="42">
        <f>COUNTIF(Tabla2[APELLIDOS Y NOMBRES],Tabla2[[#This Row],[APELLIDOS Y NOMBRES]])</f>
        <v>0</v>
      </c>
      <c r="AB4738" s="42">
        <f>IF(Tabla2[[#This Row],[Trabajador]]&gt;1,1/Tabla2[[#This Row],[Trabajador]],Tabla2[[#This Row],[Trabajador]])</f>
        <v>0</v>
      </c>
      <c r="AC4738" t="str">
        <f>+IFERROR(IF(Tabla2[[#This Row],[FECHA CESE/BAJA]]="","No Aplica",IF(AND(MONTH(Tabla2[[#This Row],[FECHA CESE/BAJA]])=MONTH(TODAY()-30),YEAR(Tabla2[[#This Row],[FECHA CESE/BAJA]])=YEAR(TODAY())),MONTH(TODAY()-30)&amp;"-"&amp;YEAR(TODAY()),"Borrar")),"No aplica")</f>
        <v>No Aplica</v>
      </c>
      <c r="AD4738" t="str">
        <f>+IFERROR(IF(Tabla2[[#This Row],[FECHA INICIO DE LABORES EN OBRA]]="","No Aplica",IF(AND(MONTH(Tabla2[[#This Row],[FECHA INICIO DE LABORES EN OBRA]])=MONTH(TODAY()-30),YEAR(Tabla2[[#This Row],[FECHA INICIO DE LABORES EN OBRA]])=YEAR(TODAY())),MONTH(TODAY()-30)&amp;"-"&amp;YEAR(TODAY()),"No Aplica")),"No Aplica")</f>
        <v>No Aplica</v>
      </c>
    </row>
    <row r="4739" spans="1:30" x14ac:dyDescent="0.25">
      <c r="A4739" s="13"/>
      <c r="B4739" s="15"/>
      <c r="C4739" s="15"/>
      <c r="D4739" s="15"/>
      <c r="E4739" s="15"/>
      <c r="F4739" s="39"/>
      <c r="G4739" s="15"/>
      <c r="H4739" s="15"/>
      <c r="I4739" s="15"/>
      <c r="J4739" s="15"/>
      <c r="K4739" s="15"/>
      <c r="L4739" s="40"/>
      <c r="M4739" s="39"/>
      <c r="N4739" s="41"/>
      <c r="O4739" s="39"/>
      <c r="P4739" s="40"/>
      <c r="Q4739" s="40"/>
      <c r="R4739" s="40" t="str">
        <f>IFERROR(VLOOKUP(Tabla2[[#This Row],[CONTRATISTA PRNCIPAL]],Hoja1!$L$5:$M$9,2,FALSE),"CJV")</f>
        <v>CJV</v>
      </c>
      <c r="S4739" s="40" t="str">
        <f>IF(Tabla2[[#This Row],[EMPRESA]]=Tabla2[[#This Row],[CONTRATISTA PRNCIPAL]],"Principal","Secundaria")</f>
        <v>Principal</v>
      </c>
      <c r="T4739" s="42">
        <f>IFERROR(1/COUNTIF(Tabla2[CONTRATISTA PRNCIPAL],Tabla2[[#This Row],[CONTRATISTA PRNCIPAL]]),0)</f>
        <v>0</v>
      </c>
      <c r="U4739" s="43" t="str">
        <f>IF(((TODAY()-Tabla2[[#This Row],[FECHA NACIMIENTO]])/365)&lt;18,"Corregir", IF(((TODAY()-Tabla2[[#This Row],[FECHA NACIMIENTO]])/365)&gt;80, "Corregir",ROUNDDOWN(((TODAY()-Tabla2[[#This Row],[FECHA NACIMIENTO]])/365),0)))</f>
        <v>Corregir</v>
      </c>
      <c r="V473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39" s="44" t="str">
        <f>+IF(Tabla2[[#This Row],[Edad]]="Corregir","Corregir","Ok")</f>
        <v>Corregir</v>
      </c>
      <c r="X4739" s="42" t="str">
        <f>+IFERROR(VLOOKUP(Tabla2[[#This Row],[DISTRITO SEGÚN DNI]],Hoja1!$A$2:$B$32,2,FALSE),"No")</f>
        <v>No</v>
      </c>
      <c r="Y4739" s="42" t="str">
        <f>IF(OR(LOWER(Tabla2[[#This Row],[GENERO]])="masculino", LOWER(Tabla2[[#This Row],[GENERO]])="femenino"),"OK","Corregir")</f>
        <v>Corregir</v>
      </c>
      <c r="Z4739" s="42" t="str">
        <f>+IF(Tabla2[[#This Row],[Nro. DNI / CE]]="","Corregir",IF(LEN(Tabla2[[#This Row],[Nro. DNI / CE]])&gt;=8,"OK","Corregir"))</f>
        <v>Corregir</v>
      </c>
      <c r="AA4739" s="42">
        <f>COUNTIF(Tabla2[APELLIDOS Y NOMBRES],Tabla2[[#This Row],[APELLIDOS Y NOMBRES]])</f>
        <v>0</v>
      </c>
      <c r="AB4739" s="42">
        <f>IF(Tabla2[[#This Row],[Trabajador]]&gt;1,1/Tabla2[[#This Row],[Trabajador]],Tabla2[[#This Row],[Trabajador]])</f>
        <v>0</v>
      </c>
      <c r="AC4739" t="str">
        <f>+IFERROR(IF(Tabla2[[#This Row],[FECHA CESE/BAJA]]="","No Aplica",IF(AND(MONTH(Tabla2[[#This Row],[FECHA CESE/BAJA]])=MONTH(TODAY()-30),YEAR(Tabla2[[#This Row],[FECHA CESE/BAJA]])=YEAR(TODAY())),MONTH(TODAY()-30)&amp;"-"&amp;YEAR(TODAY()),"Borrar")),"No aplica")</f>
        <v>No Aplica</v>
      </c>
      <c r="AD4739" t="str">
        <f>+IFERROR(IF(Tabla2[[#This Row],[FECHA INICIO DE LABORES EN OBRA]]="","No Aplica",IF(AND(MONTH(Tabla2[[#This Row],[FECHA INICIO DE LABORES EN OBRA]])=MONTH(TODAY()-30),YEAR(Tabla2[[#This Row],[FECHA INICIO DE LABORES EN OBRA]])=YEAR(TODAY())),MONTH(TODAY()-30)&amp;"-"&amp;YEAR(TODAY()),"No Aplica")),"No Aplica")</f>
        <v>No Aplica</v>
      </c>
    </row>
    <row r="4740" spans="1:30" x14ac:dyDescent="0.25">
      <c r="A4740" s="13"/>
      <c r="B4740" s="15"/>
      <c r="C4740" s="15"/>
      <c r="D4740" s="15"/>
      <c r="E4740" s="15"/>
      <c r="F4740" s="39"/>
      <c r="G4740" s="15"/>
      <c r="H4740" s="15"/>
      <c r="I4740" s="15"/>
      <c r="J4740" s="15"/>
      <c r="K4740" s="15"/>
      <c r="L4740" s="40"/>
      <c r="M4740" s="39"/>
      <c r="N4740" s="41"/>
      <c r="O4740" s="39"/>
      <c r="P4740" s="40"/>
      <c r="Q4740" s="40"/>
      <c r="R4740" s="40" t="str">
        <f>IFERROR(VLOOKUP(Tabla2[[#This Row],[CONTRATISTA PRNCIPAL]],Hoja1!$L$5:$M$9,2,FALSE),"CJV")</f>
        <v>CJV</v>
      </c>
      <c r="S4740" s="40" t="str">
        <f>IF(Tabla2[[#This Row],[EMPRESA]]=Tabla2[[#This Row],[CONTRATISTA PRNCIPAL]],"Principal","Secundaria")</f>
        <v>Principal</v>
      </c>
      <c r="T4740" s="42">
        <f>IFERROR(1/COUNTIF(Tabla2[CONTRATISTA PRNCIPAL],Tabla2[[#This Row],[CONTRATISTA PRNCIPAL]]),0)</f>
        <v>0</v>
      </c>
      <c r="U4740" s="43" t="str">
        <f>IF(((TODAY()-Tabla2[[#This Row],[FECHA NACIMIENTO]])/365)&lt;18,"Corregir", IF(((TODAY()-Tabla2[[#This Row],[FECHA NACIMIENTO]])/365)&gt;80, "Corregir",ROUNDDOWN(((TODAY()-Tabla2[[#This Row],[FECHA NACIMIENTO]])/365),0)))</f>
        <v>Corregir</v>
      </c>
      <c r="V474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0" s="44" t="str">
        <f>+IF(Tabla2[[#This Row],[Edad]]="Corregir","Corregir","Ok")</f>
        <v>Corregir</v>
      </c>
      <c r="X4740" s="42" t="str">
        <f>+IFERROR(VLOOKUP(Tabla2[[#This Row],[DISTRITO SEGÚN DNI]],Hoja1!$A$2:$B$32,2,FALSE),"No")</f>
        <v>No</v>
      </c>
      <c r="Y4740" s="42" t="str">
        <f>IF(OR(LOWER(Tabla2[[#This Row],[GENERO]])="masculino", LOWER(Tabla2[[#This Row],[GENERO]])="femenino"),"OK","Corregir")</f>
        <v>Corregir</v>
      </c>
      <c r="Z4740" s="42" t="str">
        <f>+IF(Tabla2[[#This Row],[Nro. DNI / CE]]="","Corregir",IF(LEN(Tabla2[[#This Row],[Nro. DNI / CE]])&gt;=8,"OK","Corregir"))</f>
        <v>Corregir</v>
      </c>
      <c r="AA4740" s="42">
        <f>COUNTIF(Tabla2[APELLIDOS Y NOMBRES],Tabla2[[#This Row],[APELLIDOS Y NOMBRES]])</f>
        <v>0</v>
      </c>
      <c r="AB4740" s="42">
        <f>IF(Tabla2[[#This Row],[Trabajador]]&gt;1,1/Tabla2[[#This Row],[Trabajador]],Tabla2[[#This Row],[Trabajador]])</f>
        <v>0</v>
      </c>
      <c r="AC4740" t="str">
        <f>+IFERROR(IF(Tabla2[[#This Row],[FECHA CESE/BAJA]]="","No Aplica",IF(AND(MONTH(Tabla2[[#This Row],[FECHA CESE/BAJA]])=MONTH(TODAY()-30),YEAR(Tabla2[[#This Row],[FECHA CESE/BAJA]])=YEAR(TODAY())),MONTH(TODAY()-30)&amp;"-"&amp;YEAR(TODAY()),"Borrar")),"No aplica")</f>
        <v>No Aplica</v>
      </c>
      <c r="AD4740" t="str">
        <f>+IFERROR(IF(Tabla2[[#This Row],[FECHA INICIO DE LABORES EN OBRA]]="","No Aplica",IF(AND(MONTH(Tabla2[[#This Row],[FECHA INICIO DE LABORES EN OBRA]])=MONTH(TODAY()-30),YEAR(Tabla2[[#This Row],[FECHA INICIO DE LABORES EN OBRA]])=YEAR(TODAY())),MONTH(TODAY()-30)&amp;"-"&amp;YEAR(TODAY()),"No Aplica")),"No Aplica")</f>
        <v>No Aplica</v>
      </c>
    </row>
    <row r="4741" spans="1:30" x14ac:dyDescent="0.25">
      <c r="A4741" s="13"/>
      <c r="B4741" s="15"/>
      <c r="C4741" s="15"/>
      <c r="D4741" s="15"/>
      <c r="E4741" s="15"/>
      <c r="F4741" s="39"/>
      <c r="G4741" s="15"/>
      <c r="H4741" s="15"/>
      <c r="I4741" s="15"/>
      <c r="J4741" s="15"/>
      <c r="K4741" s="15"/>
      <c r="L4741" s="40"/>
      <c r="M4741" s="39"/>
      <c r="N4741" s="41"/>
      <c r="O4741" s="39"/>
      <c r="P4741" s="40"/>
      <c r="Q4741" s="40"/>
      <c r="R4741" s="40" t="str">
        <f>IFERROR(VLOOKUP(Tabla2[[#This Row],[CONTRATISTA PRNCIPAL]],Hoja1!$L$5:$M$9,2,FALSE),"CJV")</f>
        <v>CJV</v>
      </c>
      <c r="S4741" s="40" t="str">
        <f>IF(Tabla2[[#This Row],[EMPRESA]]=Tabla2[[#This Row],[CONTRATISTA PRNCIPAL]],"Principal","Secundaria")</f>
        <v>Principal</v>
      </c>
      <c r="T4741" s="42">
        <f>IFERROR(1/COUNTIF(Tabla2[CONTRATISTA PRNCIPAL],Tabla2[[#This Row],[CONTRATISTA PRNCIPAL]]),0)</f>
        <v>0</v>
      </c>
      <c r="U4741" s="43" t="str">
        <f>IF(((TODAY()-Tabla2[[#This Row],[FECHA NACIMIENTO]])/365)&lt;18,"Corregir", IF(((TODAY()-Tabla2[[#This Row],[FECHA NACIMIENTO]])/365)&gt;80, "Corregir",ROUNDDOWN(((TODAY()-Tabla2[[#This Row],[FECHA NACIMIENTO]])/365),0)))</f>
        <v>Corregir</v>
      </c>
      <c r="V474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1" s="44" t="str">
        <f>+IF(Tabla2[[#This Row],[Edad]]="Corregir","Corregir","Ok")</f>
        <v>Corregir</v>
      </c>
      <c r="X4741" s="42" t="str">
        <f>+IFERROR(VLOOKUP(Tabla2[[#This Row],[DISTRITO SEGÚN DNI]],Hoja1!$A$2:$B$32,2,FALSE),"No")</f>
        <v>No</v>
      </c>
      <c r="Y4741" s="42" t="str">
        <f>IF(OR(LOWER(Tabla2[[#This Row],[GENERO]])="masculino", LOWER(Tabla2[[#This Row],[GENERO]])="femenino"),"OK","Corregir")</f>
        <v>Corregir</v>
      </c>
      <c r="Z4741" s="42" t="str">
        <f>+IF(Tabla2[[#This Row],[Nro. DNI / CE]]="","Corregir",IF(LEN(Tabla2[[#This Row],[Nro. DNI / CE]])&gt;=8,"OK","Corregir"))</f>
        <v>Corregir</v>
      </c>
      <c r="AA4741" s="42">
        <f>COUNTIF(Tabla2[APELLIDOS Y NOMBRES],Tabla2[[#This Row],[APELLIDOS Y NOMBRES]])</f>
        <v>0</v>
      </c>
      <c r="AB4741" s="42">
        <f>IF(Tabla2[[#This Row],[Trabajador]]&gt;1,1/Tabla2[[#This Row],[Trabajador]],Tabla2[[#This Row],[Trabajador]])</f>
        <v>0</v>
      </c>
      <c r="AC4741" t="str">
        <f>+IFERROR(IF(Tabla2[[#This Row],[FECHA CESE/BAJA]]="","No Aplica",IF(AND(MONTH(Tabla2[[#This Row],[FECHA CESE/BAJA]])=MONTH(TODAY()-30),YEAR(Tabla2[[#This Row],[FECHA CESE/BAJA]])=YEAR(TODAY())),MONTH(TODAY()-30)&amp;"-"&amp;YEAR(TODAY()),"Borrar")),"No aplica")</f>
        <v>No Aplica</v>
      </c>
      <c r="AD4741" t="str">
        <f>+IFERROR(IF(Tabla2[[#This Row],[FECHA INICIO DE LABORES EN OBRA]]="","No Aplica",IF(AND(MONTH(Tabla2[[#This Row],[FECHA INICIO DE LABORES EN OBRA]])=MONTH(TODAY()-30),YEAR(Tabla2[[#This Row],[FECHA INICIO DE LABORES EN OBRA]])=YEAR(TODAY())),MONTH(TODAY()-30)&amp;"-"&amp;YEAR(TODAY()),"No Aplica")),"No Aplica")</f>
        <v>No Aplica</v>
      </c>
    </row>
    <row r="4742" spans="1:30" x14ac:dyDescent="0.25">
      <c r="A4742" s="13"/>
      <c r="B4742" s="15"/>
      <c r="C4742" s="15"/>
      <c r="D4742" s="15"/>
      <c r="E4742" s="15"/>
      <c r="F4742" s="39"/>
      <c r="G4742" s="15"/>
      <c r="H4742" s="15"/>
      <c r="I4742" s="15"/>
      <c r="J4742" s="15"/>
      <c r="K4742" s="15"/>
      <c r="L4742" s="40"/>
      <c r="M4742" s="39"/>
      <c r="N4742" s="41"/>
      <c r="O4742" s="39"/>
      <c r="P4742" s="40"/>
      <c r="Q4742" s="40"/>
      <c r="R4742" s="40" t="str">
        <f>IFERROR(VLOOKUP(Tabla2[[#This Row],[CONTRATISTA PRNCIPAL]],Hoja1!$L$5:$M$9,2,FALSE),"CJV")</f>
        <v>CJV</v>
      </c>
      <c r="S4742" s="40" t="str">
        <f>IF(Tabla2[[#This Row],[EMPRESA]]=Tabla2[[#This Row],[CONTRATISTA PRNCIPAL]],"Principal","Secundaria")</f>
        <v>Principal</v>
      </c>
      <c r="T4742" s="42">
        <f>IFERROR(1/COUNTIF(Tabla2[CONTRATISTA PRNCIPAL],Tabla2[[#This Row],[CONTRATISTA PRNCIPAL]]),0)</f>
        <v>0</v>
      </c>
      <c r="U4742" s="43" t="str">
        <f>IF(((TODAY()-Tabla2[[#This Row],[FECHA NACIMIENTO]])/365)&lt;18,"Corregir", IF(((TODAY()-Tabla2[[#This Row],[FECHA NACIMIENTO]])/365)&gt;80, "Corregir",ROUNDDOWN(((TODAY()-Tabla2[[#This Row],[FECHA NACIMIENTO]])/365),0)))</f>
        <v>Corregir</v>
      </c>
      <c r="V474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2" s="44" t="str">
        <f>+IF(Tabla2[[#This Row],[Edad]]="Corregir","Corregir","Ok")</f>
        <v>Corregir</v>
      </c>
      <c r="X4742" s="42" t="str">
        <f>+IFERROR(VLOOKUP(Tabla2[[#This Row],[DISTRITO SEGÚN DNI]],Hoja1!$A$2:$B$32,2,FALSE),"No")</f>
        <v>No</v>
      </c>
      <c r="Y4742" s="42" t="str">
        <f>IF(OR(LOWER(Tabla2[[#This Row],[GENERO]])="masculino", LOWER(Tabla2[[#This Row],[GENERO]])="femenino"),"OK","Corregir")</f>
        <v>Corregir</v>
      </c>
      <c r="Z4742" s="42" t="str">
        <f>+IF(Tabla2[[#This Row],[Nro. DNI / CE]]="","Corregir",IF(LEN(Tabla2[[#This Row],[Nro. DNI / CE]])&gt;=8,"OK","Corregir"))</f>
        <v>Corregir</v>
      </c>
      <c r="AA4742" s="42">
        <f>COUNTIF(Tabla2[APELLIDOS Y NOMBRES],Tabla2[[#This Row],[APELLIDOS Y NOMBRES]])</f>
        <v>0</v>
      </c>
      <c r="AB4742" s="42">
        <f>IF(Tabla2[[#This Row],[Trabajador]]&gt;1,1/Tabla2[[#This Row],[Trabajador]],Tabla2[[#This Row],[Trabajador]])</f>
        <v>0</v>
      </c>
      <c r="AC4742" t="str">
        <f>+IFERROR(IF(Tabla2[[#This Row],[FECHA CESE/BAJA]]="","No Aplica",IF(AND(MONTH(Tabla2[[#This Row],[FECHA CESE/BAJA]])=MONTH(TODAY()-30),YEAR(Tabla2[[#This Row],[FECHA CESE/BAJA]])=YEAR(TODAY())),MONTH(TODAY()-30)&amp;"-"&amp;YEAR(TODAY()),"Borrar")),"No aplica")</f>
        <v>No Aplica</v>
      </c>
      <c r="AD4742" t="str">
        <f>+IFERROR(IF(Tabla2[[#This Row],[FECHA INICIO DE LABORES EN OBRA]]="","No Aplica",IF(AND(MONTH(Tabla2[[#This Row],[FECHA INICIO DE LABORES EN OBRA]])=MONTH(TODAY()-30),YEAR(Tabla2[[#This Row],[FECHA INICIO DE LABORES EN OBRA]])=YEAR(TODAY())),MONTH(TODAY()-30)&amp;"-"&amp;YEAR(TODAY()),"No Aplica")),"No Aplica")</f>
        <v>No Aplica</v>
      </c>
    </row>
    <row r="4743" spans="1:30" x14ac:dyDescent="0.25">
      <c r="A4743" s="13"/>
      <c r="B4743" s="15"/>
      <c r="C4743" s="15"/>
      <c r="D4743" s="15"/>
      <c r="E4743" s="15"/>
      <c r="F4743" s="39"/>
      <c r="G4743" s="15"/>
      <c r="H4743" s="15"/>
      <c r="I4743" s="15"/>
      <c r="J4743" s="15"/>
      <c r="K4743" s="15"/>
      <c r="L4743" s="40"/>
      <c r="M4743" s="39"/>
      <c r="N4743" s="41"/>
      <c r="O4743" s="39"/>
      <c r="P4743" s="40"/>
      <c r="Q4743" s="40"/>
      <c r="R4743" s="40" t="str">
        <f>IFERROR(VLOOKUP(Tabla2[[#This Row],[CONTRATISTA PRNCIPAL]],Hoja1!$L$5:$M$9,2,FALSE),"CJV")</f>
        <v>CJV</v>
      </c>
      <c r="S4743" s="40" t="str">
        <f>IF(Tabla2[[#This Row],[EMPRESA]]=Tabla2[[#This Row],[CONTRATISTA PRNCIPAL]],"Principal","Secundaria")</f>
        <v>Principal</v>
      </c>
      <c r="T4743" s="42">
        <f>IFERROR(1/COUNTIF(Tabla2[CONTRATISTA PRNCIPAL],Tabla2[[#This Row],[CONTRATISTA PRNCIPAL]]),0)</f>
        <v>0</v>
      </c>
      <c r="U4743" s="43" t="str">
        <f>IF(((TODAY()-Tabla2[[#This Row],[FECHA NACIMIENTO]])/365)&lt;18,"Corregir", IF(((TODAY()-Tabla2[[#This Row],[FECHA NACIMIENTO]])/365)&gt;80, "Corregir",ROUNDDOWN(((TODAY()-Tabla2[[#This Row],[FECHA NACIMIENTO]])/365),0)))</f>
        <v>Corregir</v>
      </c>
      <c r="V474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3" s="44" t="str">
        <f>+IF(Tabla2[[#This Row],[Edad]]="Corregir","Corregir","Ok")</f>
        <v>Corregir</v>
      </c>
      <c r="X4743" s="42" t="str">
        <f>+IFERROR(VLOOKUP(Tabla2[[#This Row],[DISTRITO SEGÚN DNI]],Hoja1!$A$2:$B$32,2,FALSE),"No")</f>
        <v>No</v>
      </c>
      <c r="Y4743" s="42" t="str">
        <f>IF(OR(LOWER(Tabla2[[#This Row],[GENERO]])="masculino", LOWER(Tabla2[[#This Row],[GENERO]])="femenino"),"OK","Corregir")</f>
        <v>Corregir</v>
      </c>
      <c r="Z4743" s="42" t="str">
        <f>+IF(Tabla2[[#This Row],[Nro. DNI / CE]]="","Corregir",IF(LEN(Tabla2[[#This Row],[Nro. DNI / CE]])&gt;=8,"OK","Corregir"))</f>
        <v>Corregir</v>
      </c>
      <c r="AA4743" s="42">
        <f>COUNTIF(Tabla2[APELLIDOS Y NOMBRES],Tabla2[[#This Row],[APELLIDOS Y NOMBRES]])</f>
        <v>0</v>
      </c>
      <c r="AB4743" s="42">
        <f>IF(Tabla2[[#This Row],[Trabajador]]&gt;1,1/Tabla2[[#This Row],[Trabajador]],Tabla2[[#This Row],[Trabajador]])</f>
        <v>0</v>
      </c>
      <c r="AC4743" t="str">
        <f>+IFERROR(IF(Tabla2[[#This Row],[FECHA CESE/BAJA]]="","No Aplica",IF(AND(MONTH(Tabla2[[#This Row],[FECHA CESE/BAJA]])=MONTH(TODAY()-30),YEAR(Tabla2[[#This Row],[FECHA CESE/BAJA]])=YEAR(TODAY())),MONTH(TODAY()-30)&amp;"-"&amp;YEAR(TODAY()),"Borrar")),"No aplica")</f>
        <v>No Aplica</v>
      </c>
      <c r="AD4743" t="str">
        <f>+IFERROR(IF(Tabla2[[#This Row],[FECHA INICIO DE LABORES EN OBRA]]="","No Aplica",IF(AND(MONTH(Tabla2[[#This Row],[FECHA INICIO DE LABORES EN OBRA]])=MONTH(TODAY()-30),YEAR(Tabla2[[#This Row],[FECHA INICIO DE LABORES EN OBRA]])=YEAR(TODAY())),MONTH(TODAY()-30)&amp;"-"&amp;YEAR(TODAY()),"No Aplica")),"No Aplica")</f>
        <v>No Aplica</v>
      </c>
    </row>
    <row r="4744" spans="1:30" x14ac:dyDescent="0.25">
      <c r="A4744" s="13"/>
      <c r="B4744" s="15"/>
      <c r="C4744" s="15"/>
      <c r="D4744" s="15"/>
      <c r="E4744" s="15"/>
      <c r="F4744" s="39"/>
      <c r="G4744" s="15"/>
      <c r="H4744" s="15"/>
      <c r="I4744" s="15"/>
      <c r="J4744" s="15"/>
      <c r="K4744" s="15"/>
      <c r="L4744" s="40"/>
      <c r="M4744" s="39"/>
      <c r="N4744" s="41"/>
      <c r="O4744" s="39"/>
      <c r="P4744" s="40"/>
      <c r="Q4744" s="40"/>
      <c r="R4744" s="40" t="str">
        <f>IFERROR(VLOOKUP(Tabla2[[#This Row],[CONTRATISTA PRNCIPAL]],Hoja1!$L$5:$M$9,2,FALSE),"CJV")</f>
        <v>CJV</v>
      </c>
      <c r="S4744" s="40" t="str">
        <f>IF(Tabla2[[#This Row],[EMPRESA]]=Tabla2[[#This Row],[CONTRATISTA PRNCIPAL]],"Principal","Secundaria")</f>
        <v>Principal</v>
      </c>
      <c r="T4744" s="42">
        <f>IFERROR(1/COUNTIF(Tabla2[CONTRATISTA PRNCIPAL],Tabla2[[#This Row],[CONTRATISTA PRNCIPAL]]),0)</f>
        <v>0</v>
      </c>
      <c r="U4744" s="43" t="str">
        <f>IF(((TODAY()-Tabla2[[#This Row],[FECHA NACIMIENTO]])/365)&lt;18,"Corregir", IF(((TODAY()-Tabla2[[#This Row],[FECHA NACIMIENTO]])/365)&gt;80, "Corregir",ROUNDDOWN(((TODAY()-Tabla2[[#This Row],[FECHA NACIMIENTO]])/365),0)))</f>
        <v>Corregir</v>
      </c>
      <c r="V474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4" s="44" t="str">
        <f>+IF(Tabla2[[#This Row],[Edad]]="Corregir","Corregir","Ok")</f>
        <v>Corregir</v>
      </c>
      <c r="X4744" s="42" t="str">
        <f>+IFERROR(VLOOKUP(Tabla2[[#This Row],[DISTRITO SEGÚN DNI]],Hoja1!$A$2:$B$32,2,FALSE),"No")</f>
        <v>No</v>
      </c>
      <c r="Y4744" s="42" t="str">
        <f>IF(OR(LOWER(Tabla2[[#This Row],[GENERO]])="masculino", LOWER(Tabla2[[#This Row],[GENERO]])="femenino"),"OK","Corregir")</f>
        <v>Corregir</v>
      </c>
      <c r="Z4744" s="42" t="str">
        <f>+IF(Tabla2[[#This Row],[Nro. DNI / CE]]="","Corregir",IF(LEN(Tabla2[[#This Row],[Nro. DNI / CE]])&gt;=8,"OK","Corregir"))</f>
        <v>Corregir</v>
      </c>
      <c r="AA4744" s="42">
        <f>COUNTIF(Tabla2[APELLIDOS Y NOMBRES],Tabla2[[#This Row],[APELLIDOS Y NOMBRES]])</f>
        <v>0</v>
      </c>
      <c r="AB4744" s="42">
        <f>IF(Tabla2[[#This Row],[Trabajador]]&gt;1,1/Tabla2[[#This Row],[Trabajador]],Tabla2[[#This Row],[Trabajador]])</f>
        <v>0</v>
      </c>
      <c r="AC4744" t="str">
        <f>+IFERROR(IF(Tabla2[[#This Row],[FECHA CESE/BAJA]]="","No Aplica",IF(AND(MONTH(Tabla2[[#This Row],[FECHA CESE/BAJA]])=MONTH(TODAY()-30),YEAR(Tabla2[[#This Row],[FECHA CESE/BAJA]])=YEAR(TODAY())),MONTH(TODAY()-30)&amp;"-"&amp;YEAR(TODAY()),"Borrar")),"No aplica")</f>
        <v>No Aplica</v>
      </c>
      <c r="AD4744" t="str">
        <f>+IFERROR(IF(Tabla2[[#This Row],[FECHA INICIO DE LABORES EN OBRA]]="","No Aplica",IF(AND(MONTH(Tabla2[[#This Row],[FECHA INICIO DE LABORES EN OBRA]])=MONTH(TODAY()-30),YEAR(Tabla2[[#This Row],[FECHA INICIO DE LABORES EN OBRA]])=YEAR(TODAY())),MONTH(TODAY()-30)&amp;"-"&amp;YEAR(TODAY()),"No Aplica")),"No Aplica")</f>
        <v>No Aplica</v>
      </c>
    </row>
    <row r="4745" spans="1:30" x14ac:dyDescent="0.25">
      <c r="A4745" s="13"/>
      <c r="B4745" s="15"/>
      <c r="C4745" s="15"/>
      <c r="D4745" s="15"/>
      <c r="E4745" s="15"/>
      <c r="F4745" s="39"/>
      <c r="G4745" s="15"/>
      <c r="H4745" s="15"/>
      <c r="I4745" s="15"/>
      <c r="J4745" s="15"/>
      <c r="K4745" s="15"/>
      <c r="L4745" s="40"/>
      <c r="M4745" s="39"/>
      <c r="N4745" s="41"/>
      <c r="O4745" s="39"/>
      <c r="P4745" s="40"/>
      <c r="Q4745" s="40"/>
      <c r="R4745" s="40" t="str">
        <f>IFERROR(VLOOKUP(Tabla2[[#This Row],[CONTRATISTA PRNCIPAL]],Hoja1!$L$5:$M$9,2,FALSE),"CJV")</f>
        <v>CJV</v>
      </c>
      <c r="S4745" s="40" t="str">
        <f>IF(Tabla2[[#This Row],[EMPRESA]]=Tabla2[[#This Row],[CONTRATISTA PRNCIPAL]],"Principal","Secundaria")</f>
        <v>Principal</v>
      </c>
      <c r="T4745" s="42">
        <f>IFERROR(1/COUNTIF(Tabla2[CONTRATISTA PRNCIPAL],Tabla2[[#This Row],[CONTRATISTA PRNCIPAL]]),0)</f>
        <v>0</v>
      </c>
      <c r="U4745" s="43" t="str">
        <f>IF(((TODAY()-Tabla2[[#This Row],[FECHA NACIMIENTO]])/365)&lt;18,"Corregir", IF(((TODAY()-Tabla2[[#This Row],[FECHA NACIMIENTO]])/365)&gt;80, "Corregir",ROUNDDOWN(((TODAY()-Tabla2[[#This Row],[FECHA NACIMIENTO]])/365),0)))</f>
        <v>Corregir</v>
      </c>
      <c r="V474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5" s="44" t="str">
        <f>+IF(Tabla2[[#This Row],[Edad]]="Corregir","Corregir","Ok")</f>
        <v>Corregir</v>
      </c>
      <c r="X4745" s="42" t="str">
        <f>+IFERROR(VLOOKUP(Tabla2[[#This Row],[DISTRITO SEGÚN DNI]],Hoja1!$A$2:$B$32,2,FALSE),"No")</f>
        <v>No</v>
      </c>
      <c r="Y4745" s="42" t="str">
        <f>IF(OR(LOWER(Tabla2[[#This Row],[GENERO]])="masculino", LOWER(Tabla2[[#This Row],[GENERO]])="femenino"),"OK","Corregir")</f>
        <v>Corregir</v>
      </c>
      <c r="Z4745" s="42" t="str">
        <f>+IF(Tabla2[[#This Row],[Nro. DNI / CE]]="","Corregir",IF(LEN(Tabla2[[#This Row],[Nro. DNI / CE]])&gt;=8,"OK","Corregir"))</f>
        <v>Corregir</v>
      </c>
      <c r="AA4745" s="42">
        <f>COUNTIF(Tabla2[APELLIDOS Y NOMBRES],Tabla2[[#This Row],[APELLIDOS Y NOMBRES]])</f>
        <v>0</v>
      </c>
      <c r="AB4745" s="42">
        <f>IF(Tabla2[[#This Row],[Trabajador]]&gt;1,1/Tabla2[[#This Row],[Trabajador]],Tabla2[[#This Row],[Trabajador]])</f>
        <v>0</v>
      </c>
      <c r="AC4745" t="str">
        <f>+IFERROR(IF(Tabla2[[#This Row],[FECHA CESE/BAJA]]="","No Aplica",IF(AND(MONTH(Tabla2[[#This Row],[FECHA CESE/BAJA]])=MONTH(TODAY()-30),YEAR(Tabla2[[#This Row],[FECHA CESE/BAJA]])=YEAR(TODAY())),MONTH(TODAY()-30)&amp;"-"&amp;YEAR(TODAY()),"Borrar")),"No aplica")</f>
        <v>No Aplica</v>
      </c>
      <c r="AD4745" t="str">
        <f>+IFERROR(IF(Tabla2[[#This Row],[FECHA INICIO DE LABORES EN OBRA]]="","No Aplica",IF(AND(MONTH(Tabla2[[#This Row],[FECHA INICIO DE LABORES EN OBRA]])=MONTH(TODAY()-30),YEAR(Tabla2[[#This Row],[FECHA INICIO DE LABORES EN OBRA]])=YEAR(TODAY())),MONTH(TODAY()-30)&amp;"-"&amp;YEAR(TODAY()),"No Aplica")),"No Aplica")</f>
        <v>No Aplica</v>
      </c>
    </row>
    <row r="4746" spans="1:30" x14ac:dyDescent="0.25">
      <c r="A4746" s="13"/>
      <c r="B4746" s="15"/>
      <c r="C4746" s="15"/>
      <c r="D4746" s="15"/>
      <c r="E4746" s="15"/>
      <c r="F4746" s="39"/>
      <c r="G4746" s="15"/>
      <c r="H4746" s="15"/>
      <c r="I4746" s="15"/>
      <c r="J4746" s="15"/>
      <c r="K4746" s="15"/>
      <c r="L4746" s="40"/>
      <c r="M4746" s="39"/>
      <c r="N4746" s="41"/>
      <c r="O4746" s="39"/>
      <c r="P4746" s="40"/>
      <c r="Q4746" s="40"/>
      <c r="R4746" s="40" t="str">
        <f>IFERROR(VLOOKUP(Tabla2[[#This Row],[CONTRATISTA PRNCIPAL]],Hoja1!$L$5:$M$9,2,FALSE),"CJV")</f>
        <v>CJV</v>
      </c>
      <c r="S4746" s="40" t="str">
        <f>IF(Tabla2[[#This Row],[EMPRESA]]=Tabla2[[#This Row],[CONTRATISTA PRNCIPAL]],"Principal","Secundaria")</f>
        <v>Principal</v>
      </c>
      <c r="T4746" s="42">
        <f>IFERROR(1/COUNTIF(Tabla2[CONTRATISTA PRNCIPAL],Tabla2[[#This Row],[CONTRATISTA PRNCIPAL]]),0)</f>
        <v>0</v>
      </c>
      <c r="U4746" s="43" t="str">
        <f>IF(((TODAY()-Tabla2[[#This Row],[FECHA NACIMIENTO]])/365)&lt;18,"Corregir", IF(((TODAY()-Tabla2[[#This Row],[FECHA NACIMIENTO]])/365)&gt;80, "Corregir",ROUNDDOWN(((TODAY()-Tabla2[[#This Row],[FECHA NACIMIENTO]])/365),0)))</f>
        <v>Corregir</v>
      </c>
      <c r="V474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6" s="44" t="str">
        <f>+IF(Tabla2[[#This Row],[Edad]]="Corregir","Corregir","Ok")</f>
        <v>Corregir</v>
      </c>
      <c r="X4746" s="42" t="str">
        <f>+IFERROR(VLOOKUP(Tabla2[[#This Row],[DISTRITO SEGÚN DNI]],Hoja1!$A$2:$B$32,2,FALSE),"No")</f>
        <v>No</v>
      </c>
      <c r="Y4746" s="42" t="str">
        <f>IF(OR(LOWER(Tabla2[[#This Row],[GENERO]])="masculino", LOWER(Tabla2[[#This Row],[GENERO]])="femenino"),"OK","Corregir")</f>
        <v>Corregir</v>
      </c>
      <c r="Z4746" s="42" t="str">
        <f>+IF(Tabla2[[#This Row],[Nro. DNI / CE]]="","Corregir",IF(LEN(Tabla2[[#This Row],[Nro. DNI / CE]])&gt;=8,"OK","Corregir"))</f>
        <v>Corregir</v>
      </c>
      <c r="AA4746" s="42">
        <f>COUNTIF(Tabla2[APELLIDOS Y NOMBRES],Tabla2[[#This Row],[APELLIDOS Y NOMBRES]])</f>
        <v>0</v>
      </c>
      <c r="AB4746" s="42">
        <f>IF(Tabla2[[#This Row],[Trabajador]]&gt;1,1/Tabla2[[#This Row],[Trabajador]],Tabla2[[#This Row],[Trabajador]])</f>
        <v>0</v>
      </c>
      <c r="AC4746" t="str">
        <f>+IFERROR(IF(Tabla2[[#This Row],[FECHA CESE/BAJA]]="","No Aplica",IF(AND(MONTH(Tabla2[[#This Row],[FECHA CESE/BAJA]])=MONTH(TODAY()-30),YEAR(Tabla2[[#This Row],[FECHA CESE/BAJA]])=YEAR(TODAY())),MONTH(TODAY()-30)&amp;"-"&amp;YEAR(TODAY()),"Borrar")),"No aplica")</f>
        <v>No Aplica</v>
      </c>
      <c r="AD4746" t="str">
        <f>+IFERROR(IF(Tabla2[[#This Row],[FECHA INICIO DE LABORES EN OBRA]]="","No Aplica",IF(AND(MONTH(Tabla2[[#This Row],[FECHA INICIO DE LABORES EN OBRA]])=MONTH(TODAY()-30),YEAR(Tabla2[[#This Row],[FECHA INICIO DE LABORES EN OBRA]])=YEAR(TODAY())),MONTH(TODAY()-30)&amp;"-"&amp;YEAR(TODAY()),"No Aplica")),"No Aplica")</f>
        <v>No Aplica</v>
      </c>
    </row>
    <row r="4747" spans="1:30" x14ac:dyDescent="0.25">
      <c r="A4747" s="13"/>
      <c r="B4747" s="15"/>
      <c r="C4747" s="15"/>
      <c r="D4747" s="15"/>
      <c r="E4747" s="15"/>
      <c r="F4747" s="39"/>
      <c r="G4747" s="15"/>
      <c r="H4747" s="15"/>
      <c r="I4747" s="15"/>
      <c r="J4747" s="15"/>
      <c r="K4747" s="15"/>
      <c r="L4747" s="40"/>
      <c r="M4747" s="39"/>
      <c r="N4747" s="41"/>
      <c r="O4747" s="39"/>
      <c r="P4747" s="40"/>
      <c r="Q4747" s="40"/>
      <c r="R4747" s="40" t="str">
        <f>IFERROR(VLOOKUP(Tabla2[[#This Row],[CONTRATISTA PRNCIPAL]],Hoja1!$L$5:$M$9,2,FALSE),"CJV")</f>
        <v>CJV</v>
      </c>
      <c r="S4747" s="40" t="str">
        <f>IF(Tabla2[[#This Row],[EMPRESA]]=Tabla2[[#This Row],[CONTRATISTA PRNCIPAL]],"Principal","Secundaria")</f>
        <v>Principal</v>
      </c>
      <c r="T4747" s="42">
        <f>IFERROR(1/COUNTIF(Tabla2[CONTRATISTA PRNCIPAL],Tabla2[[#This Row],[CONTRATISTA PRNCIPAL]]),0)</f>
        <v>0</v>
      </c>
      <c r="U4747" s="43" t="str">
        <f>IF(((TODAY()-Tabla2[[#This Row],[FECHA NACIMIENTO]])/365)&lt;18,"Corregir", IF(((TODAY()-Tabla2[[#This Row],[FECHA NACIMIENTO]])/365)&gt;80, "Corregir",ROUNDDOWN(((TODAY()-Tabla2[[#This Row],[FECHA NACIMIENTO]])/365),0)))</f>
        <v>Corregir</v>
      </c>
      <c r="V474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7" s="44" t="str">
        <f>+IF(Tabla2[[#This Row],[Edad]]="Corregir","Corregir","Ok")</f>
        <v>Corregir</v>
      </c>
      <c r="X4747" s="42" t="str">
        <f>+IFERROR(VLOOKUP(Tabla2[[#This Row],[DISTRITO SEGÚN DNI]],Hoja1!$A$2:$B$32,2,FALSE),"No")</f>
        <v>No</v>
      </c>
      <c r="Y4747" s="42" t="str">
        <f>IF(OR(LOWER(Tabla2[[#This Row],[GENERO]])="masculino", LOWER(Tabla2[[#This Row],[GENERO]])="femenino"),"OK","Corregir")</f>
        <v>Corregir</v>
      </c>
      <c r="Z4747" s="42" t="str">
        <f>+IF(Tabla2[[#This Row],[Nro. DNI / CE]]="","Corregir",IF(LEN(Tabla2[[#This Row],[Nro. DNI / CE]])&gt;=8,"OK","Corregir"))</f>
        <v>Corregir</v>
      </c>
      <c r="AA4747" s="42">
        <f>COUNTIF(Tabla2[APELLIDOS Y NOMBRES],Tabla2[[#This Row],[APELLIDOS Y NOMBRES]])</f>
        <v>0</v>
      </c>
      <c r="AB4747" s="42">
        <f>IF(Tabla2[[#This Row],[Trabajador]]&gt;1,1/Tabla2[[#This Row],[Trabajador]],Tabla2[[#This Row],[Trabajador]])</f>
        <v>0</v>
      </c>
      <c r="AC4747" t="str">
        <f>+IFERROR(IF(Tabla2[[#This Row],[FECHA CESE/BAJA]]="","No Aplica",IF(AND(MONTH(Tabla2[[#This Row],[FECHA CESE/BAJA]])=MONTH(TODAY()-30),YEAR(Tabla2[[#This Row],[FECHA CESE/BAJA]])=YEAR(TODAY())),MONTH(TODAY()-30)&amp;"-"&amp;YEAR(TODAY()),"Borrar")),"No aplica")</f>
        <v>No Aplica</v>
      </c>
      <c r="AD4747" t="str">
        <f>+IFERROR(IF(Tabla2[[#This Row],[FECHA INICIO DE LABORES EN OBRA]]="","No Aplica",IF(AND(MONTH(Tabla2[[#This Row],[FECHA INICIO DE LABORES EN OBRA]])=MONTH(TODAY()-30),YEAR(Tabla2[[#This Row],[FECHA INICIO DE LABORES EN OBRA]])=YEAR(TODAY())),MONTH(TODAY()-30)&amp;"-"&amp;YEAR(TODAY()),"No Aplica")),"No Aplica")</f>
        <v>No Aplica</v>
      </c>
    </row>
    <row r="4748" spans="1:30" x14ac:dyDescent="0.25">
      <c r="A4748" s="13"/>
      <c r="B4748" s="15"/>
      <c r="C4748" s="15"/>
      <c r="D4748" s="15"/>
      <c r="E4748" s="15"/>
      <c r="F4748" s="39"/>
      <c r="G4748" s="15"/>
      <c r="H4748" s="15"/>
      <c r="I4748" s="15"/>
      <c r="J4748" s="15"/>
      <c r="K4748" s="15"/>
      <c r="L4748" s="40"/>
      <c r="M4748" s="39"/>
      <c r="N4748" s="41"/>
      <c r="O4748" s="39"/>
      <c r="P4748" s="40"/>
      <c r="Q4748" s="40"/>
      <c r="R4748" s="40" t="str">
        <f>IFERROR(VLOOKUP(Tabla2[[#This Row],[CONTRATISTA PRNCIPAL]],Hoja1!$L$5:$M$9,2,FALSE),"CJV")</f>
        <v>CJV</v>
      </c>
      <c r="S4748" s="40" t="str">
        <f>IF(Tabla2[[#This Row],[EMPRESA]]=Tabla2[[#This Row],[CONTRATISTA PRNCIPAL]],"Principal","Secundaria")</f>
        <v>Principal</v>
      </c>
      <c r="T4748" s="42">
        <f>IFERROR(1/COUNTIF(Tabla2[CONTRATISTA PRNCIPAL],Tabla2[[#This Row],[CONTRATISTA PRNCIPAL]]),0)</f>
        <v>0</v>
      </c>
      <c r="U4748" s="43" t="str">
        <f>IF(((TODAY()-Tabla2[[#This Row],[FECHA NACIMIENTO]])/365)&lt;18,"Corregir", IF(((TODAY()-Tabla2[[#This Row],[FECHA NACIMIENTO]])/365)&gt;80, "Corregir",ROUNDDOWN(((TODAY()-Tabla2[[#This Row],[FECHA NACIMIENTO]])/365),0)))</f>
        <v>Corregir</v>
      </c>
      <c r="V474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8" s="44" t="str">
        <f>+IF(Tabla2[[#This Row],[Edad]]="Corregir","Corregir","Ok")</f>
        <v>Corregir</v>
      </c>
      <c r="X4748" s="42" t="str">
        <f>+IFERROR(VLOOKUP(Tabla2[[#This Row],[DISTRITO SEGÚN DNI]],Hoja1!$A$2:$B$32,2,FALSE),"No")</f>
        <v>No</v>
      </c>
      <c r="Y4748" s="42" t="str">
        <f>IF(OR(LOWER(Tabla2[[#This Row],[GENERO]])="masculino", LOWER(Tabla2[[#This Row],[GENERO]])="femenino"),"OK","Corregir")</f>
        <v>Corregir</v>
      </c>
      <c r="Z4748" s="42" t="str">
        <f>+IF(Tabla2[[#This Row],[Nro. DNI / CE]]="","Corregir",IF(LEN(Tabla2[[#This Row],[Nro. DNI / CE]])&gt;=8,"OK","Corregir"))</f>
        <v>Corregir</v>
      </c>
      <c r="AA4748" s="42">
        <f>COUNTIF(Tabla2[APELLIDOS Y NOMBRES],Tabla2[[#This Row],[APELLIDOS Y NOMBRES]])</f>
        <v>0</v>
      </c>
      <c r="AB4748" s="42">
        <f>IF(Tabla2[[#This Row],[Trabajador]]&gt;1,1/Tabla2[[#This Row],[Trabajador]],Tabla2[[#This Row],[Trabajador]])</f>
        <v>0</v>
      </c>
      <c r="AC4748" t="str">
        <f>+IFERROR(IF(Tabla2[[#This Row],[FECHA CESE/BAJA]]="","No Aplica",IF(AND(MONTH(Tabla2[[#This Row],[FECHA CESE/BAJA]])=MONTH(TODAY()-30),YEAR(Tabla2[[#This Row],[FECHA CESE/BAJA]])=YEAR(TODAY())),MONTH(TODAY()-30)&amp;"-"&amp;YEAR(TODAY()),"Borrar")),"No aplica")</f>
        <v>No Aplica</v>
      </c>
      <c r="AD4748" t="str">
        <f>+IFERROR(IF(Tabla2[[#This Row],[FECHA INICIO DE LABORES EN OBRA]]="","No Aplica",IF(AND(MONTH(Tabla2[[#This Row],[FECHA INICIO DE LABORES EN OBRA]])=MONTH(TODAY()-30),YEAR(Tabla2[[#This Row],[FECHA INICIO DE LABORES EN OBRA]])=YEAR(TODAY())),MONTH(TODAY()-30)&amp;"-"&amp;YEAR(TODAY()),"No Aplica")),"No Aplica")</f>
        <v>No Aplica</v>
      </c>
    </row>
    <row r="4749" spans="1:30" x14ac:dyDescent="0.25">
      <c r="A4749" s="13"/>
      <c r="B4749" s="15"/>
      <c r="C4749" s="15"/>
      <c r="D4749" s="15"/>
      <c r="E4749" s="15"/>
      <c r="F4749" s="39"/>
      <c r="G4749" s="15"/>
      <c r="H4749" s="15"/>
      <c r="I4749" s="15"/>
      <c r="J4749" s="15"/>
      <c r="K4749" s="15"/>
      <c r="L4749" s="40"/>
      <c r="M4749" s="39"/>
      <c r="N4749" s="41"/>
      <c r="O4749" s="39"/>
      <c r="P4749" s="40"/>
      <c r="Q4749" s="40"/>
      <c r="R4749" s="40" t="str">
        <f>IFERROR(VLOOKUP(Tabla2[[#This Row],[CONTRATISTA PRNCIPAL]],Hoja1!$L$5:$M$9,2,FALSE),"CJV")</f>
        <v>CJV</v>
      </c>
      <c r="S4749" s="40" t="str">
        <f>IF(Tabla2[[#This Row],[EMPRESA]]=Tabla2[[#This Row],[CONTRATISTA PRNCIPAL]],"Principal","Secundaria")</f>
        <v>Principal</v>
      </c>
      <c r="T4749" s="42">
        <f>IFERROR(1/COUNTIF(Tabla2[CONTRATISTA PRNCIPAL],Tabla2[[#This Row],[CONTRATISTA PRNCIPAL]]),0)</f>
        <v>0</v>
      </c>
      <c r="U4749" s="43" t="str">
        <f>IF(((TODAY()-Tabla2[[#This Row],[FECHA NACIMIENTO]])/365)&lt;18,"Corregir", IF(((TODAY()-Tabla2[[#This Row],[FECHA NACIMIENTO]])/365)&gt;80, "Corregir",ROUNDDOWN(((TODAY()-Tabla2[[#This Row],[FECHA NACIMIENTO]])/365),0)))</f>
        <v>Corregir</v>
      </c>
      <c r="V474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49" s="44" t="str">
        <f>+IF(Tabla2[[#This Row],[Edad]]="Corregir","Corregir","Ok")</f>
        <v>Corregir</v>
      </c>
      <c r="X4749" s="42" t="str">
        <f>+IFERROR(VLOOKUP(Tabla2[[#This Row],[DISTRITO SEGÚN DNI]],Hoja1!$A$2:$B$32,2,FALSE),"No")</f>
        <v>No</v>
      </c>
      <c r="Y4749" s="42" t="str">
        <f>IF(OR(LOWER(Tabla2[[#This Row],[GENERO]])="masculino", LOWER(Tabla2[[#This Row],[GENERO]])="femenino"),"OK","Corregir")</f>
        <v>Corregir</v>
      </c>
      <c r="Z4749" s="42" t="str">
        <f>+IF(Tabla2[[#This Row],[Nro. DNI / CE]]="","Corregir",IF(LEN(Tabla2[[#This Row],[Nro. DNI / CE]])&gt;=8,"OK","Corregir"))</f>
        <v>Corregir</v>
      </c>
      <c r="AA4749" s="42">
        <f>COUNTIF(Tabla2[APELLIDOS Y NOMBRES],Tabla2[[#This Row],[APELLIDOS Y NOMBRES]])</f>
        <v>0</v>
      </c>
      <c r="AB4749" s="42">
        <f>IF(Tabla2[[#This Row],[Trabajador]]&gt;1,1/Tabla2[[#This Row],[Trabajador]],Tabla2[[#This Row],[Trabajador]])</f>
        <v>0</v>
      </c>
      <c r="AC4749" t="str">
        <f>+IFERROR(IF(Tabla2[[#This Row],[FECHA CESE/BAJA]]="","No Aplica",IF(AND(MONTH(Tabla2[[#This Row],[FECHA CESE/BAJA]])=MONTH(TODAY()-30),YEAR(Tabla2[[#This Row],[FECHA CESE/BAJA]])=YEAR(TODAY())),MONTH(TODAY()-30)&amp;"-"&amp;YEAR(TODAY()),"Borrar")),"No aplica")</f>
        <v>No Aplica</v>
      </c>
      <c r="AD4749" t="str">
        <f>+IFERROR(IF(Tabla2[[#This Row],[FECHA INICIO DE LABORES EN OBRA]]="","No Aplica",IF(AND(MONTH(Tabla2[[#This Row],[FECHA INICIO DE LABORES EN OBRA]])=MONTH(TODAY()-30),YEAR(Tabla2[[#This Row],[FECHA INICIO DE LABORES EN OBRA]])=YEAR(TODAY())),MONTH(TODAY()-30)&amp;"-"&amp;YEAR(TODAY()),"No Aplica")),"No Aplica")</f>
        <v>No Aplica</v>
      </c>
    </row>
    <row r="4750" spans="1:30" x14ac:dyDescent="0.25">
      <c r="A4750" s="13"/>
      <c r="B4750" s="15"/>
      <c r="C4750" s="15"/>
      <c r="D4750" s="15"/>
      <c r="E4750" s="15"/>
      <c r="F4750" s="39"/>
      <c r="G4750" s="15"/>
      <c r="H4750" s="15"/>
      <c r="I4750" s="15"/>
      <c r="J4750" s="15"/>
      <c r="K4750" s="15"/>
      <c r="L4750" s="40"/>
      <c r="M4750" s="39"/>
      <c r="N4750" s="41"/>
      <c r="O4750" s="39"/>
      <c r="P4750" s="40"/>
      <c r="Q4750" s="40"/>
      <c r="R4750" s="40" t="str">
        <f>IFERROR(VLOOKUP(Tabla2[[#This Row],[CONTRATISTA PRNCIPAL]],Hoja1!$L$5:$M$9,2,FALSE),"CJV")</f>
        <v>CJV</v>
      </c>
      <c r="S4750" s="40" t="str">
        <f>IF(Tabla2[[#This Row],[EMPRESA]]=Tabla2[[#This Row],[CONTRATISTA PRNCIPAL]],"Principal","Secundaria")</f>
        <v>Principal</v>
      </c>
      <c r="T4750" s="42">
        <f>IFERROR(1/COUNTIF(Tabla2[CONTRATISTA PRNCIPAL],Tabla2[[#This Row],[CONTRATISTA PRNCIPAL]]),0)</f>
        <v>0</v>
      </c>
      <c r="U4750" s="43" t="str">
        <f>IF(((TODAY()-Tabla2[[#This Row],[FECHA NACIMIENTO]])/365)&lt;18,"Corregir", IF(((TODAY()-Tabla2[[#This Row],[FECHA NACIMIENTO]])/365)&gt;80, "Corregir",ROUNDDOWN(((TODAY()-Tabla2[[#This Row],[FECHA NACIMIENTO]])/365),0)))</f>
        <v>Corregir</v>
      </c>
      <c r="V475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0" s="44" t="str">
        <f>+IF(Tabla2[[#This Row],[Edad]]="Corregir","Corregir","Ok")</f>
        <v>Corregir</v>
      </c>
      <c r="X4750" s="42" t="str">
        <f>+IFERROR(VLOOKUP(Tabla2[[#This Row],[DISTRITO SEGÚN DNI]],Hoja1!$A$2:$B$32,2,FALSE),"No")</f>
        <v>No</v>
      </c>
      <c r="Y4750" s="42" t="str">
        <f>IF(OR(LOWER(Tabla2[[#This Row],[GENERO]])="masculino", LOWER(Tabla2[[#This Row],[GENERO]])="femenino"),"OK","Corregir")</f>
        <v>Corregir</v>
      </c>
      <c r="Z4750" s="42" t="str">
        <f>+IF(Tabla2[[#This Row],[Nro. DNI / CE]]="","Corregir",IF(LEN(Tabla2[[#This Row],[Nro. DNI / CE]])&gt;=8,"OK","Corregir"))</f>
        <v>Corregir</v>
      </c>
      <c r="AA4750" s="42">
        <f>COUNTIF(Tabla2[APELLIDOS Y NOMBRES],Tabla2[[#This Row],[APELLIDOS Y NOMBRES]])</f>
        <v>0</v>
      </c>
      <c r="AB4750" s="42">
        <f>IF(Tabla2[[#This Row],[Trabajador]]&gt;1,1/Tabla2[[#This Row],[Trabajador]],Tabla2[[#This Row],[Trabajador]])</f>
        <v>0</v>
      </c>
      <c r="AC4750" t="str">
        <f>+IFERROR(IF(Tabla2[[#This Row],[FECHA CESE/BAJA]]="","No Aplica",IF(AND(MONTH(Tabla2[[#This Row],[FECHA CESE/BAJA]])=MONTH(TODAY()-30),YEAR(Tabla2[[#This Row],[FECHA CESE/BAJA]])=YEAR(TODAY())),MONTH(TODAY()-30)&amp;"-"&amp;YEAR(TODAY()),"Borrar")),"No aplica")</f>
        <v>No Aplica</v>
      </c>
      <c r="AD4750" t="str">
        <f>+IFERROR(IF(Tabla2[[#This Row],[FECHA INICIO DE LABORES EN OBRA]]="","No Aplica",IF(AND(MONTH(Tabla2[[#This Row],[FECHA INICIO DE LABORES EN OBRA]])=MONTH(TODAY()-30),YEAR(Tabla2[[#This Row],[FECHA INICIO DE LABORES EN OBRA]])=YEAR(TODAY())),MONTH(TODAY()-30)&amp;"-"&amp;YEAR(TODAY()),"No Aplica")),"No Aplica")</f>
        <v>No Aplica</v>
      </c>
    </row>
    <row r="4751" spans="1:30" x14ac:dyDescent="0.25">
      <c r="A4751" s="13"/>
      <c r="B4751" s="15"/>
      <c r="C4751" s="15"/>
      <c r="D4751" s="15"/>
      <c r="E4751" s="15"/>
      <c r="F4751" s="39"/>
      <c r="G4751" s="15"/>
      <c r="H4751" s="15"/>
      <c r="I4751" s="15"/>
      <c r="J4751" s="15"/>
      <c r="K4751" s="15"/>
      <c r="L4751" s="40"/>
      <c r="M4751" s="39"/>
      <c r="N4751" s="41"/>
      <c r="O4751" s="39"/>
      <c r="P4751" s="40"/>
      <c r="Q4751" s="40"/>
      <c r="R4751" s="40" t="str">
        <f>IFERROR(VLOOKUP(Tabla2[[#This Row],[CONTRATISTA PRNCIPAL]],Hoja1!$L$5:$M$9,2,FALSE),"CJV")</f>
        <v>CJV</v>
      </c>
      <c r="S4751" s="40" t="str">
        <f>IF(Tabla2[[#This Row],[EMPRESA]]=Tabla2[[#This Row],[CONTRATISTA PRNCIPAL]],"Principal","Secundaria")</f>
        <v>Principal</v>
      </c>
      <c r="T4751" s="42">
        <f>IFERROR(1/COUNTIF(Tabla2[CONTRATISTA PRNCIPAL],Tabla2[[#This Row],[CONTRATISTA PRNCIPAL]]),0)</f>
        <v>0</v>
      </c>
      <c r="U4751" s="43" t="str">
        <f>IF(((TODAY()-Tabla2[[#This Row],[FECHA NACIMIENTO]])/365)&lt;18,"Corregir", IF(((TODAY()-Tabla2[[#This Row],[FECHA NACIMIENTO]])/365)&gt;80, "Corregir",ROUNDDOWN(((TODAY()-Tabla2[[#This Row],[FECHA NACIMIENTO]])/365),0)))</f>
        <v>Corregir</v>
      </c>
      <c r="V475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1" s="44" t="str">
        <f>+IF(Tabla2[[#This Row],[Edad]]="Corregir","Corregir","Ok")</f>
        <v>Corregir</v>
      </c>
      <c r="X4751" s="42" t="str">
        <f>+IFERROR(VLOOKUP(Tabla2[[#This Row],[DISTRITO SEGÚN DNI]],Hoja1!$A$2:$B$32,2,FALSE),"No")</f>
        <v>No</v>
      </c>
      <c r="Y4751" s="42" t="str">
        <f>IF(OR(LOWER(Tabla2[[#This Row],[GENERO]])="masculino", LOWER(Tabla2[[#This Row],[GENERO]])="femenino"),"OK","Corregir")</f>
        <v>Corregir</v>
      </c>
      <c r="Z4751" s="42" t="str">
        <f>+IF(Tabla2[[#This Row],[Nro. DNI / CE]]="","Corregir",IF(LEN(Tabla2[[#This Row],[Nro. DNI / CE]])&gt;=8,"OK","Corregir"))</f>
        <v>Corregir</v>
      </c>
      <c r="AA4751" s="42">
        <f>COUNTIF(Tabla2[APELLIDOS Y NOMBRES],Tabla2[[#This Row],[APELLIDOS Y NOMBRES]])</f>
        <v>0</v>
      </c>
      <c r="AB4751" s="42">
        <f>IF(Tabla2[[#This Row],[Trabajador]]&gt;1,1/Tabla2[[#This Row],[Trabajador]],Tabla2[[#This Row],[Trabajador]])</f>
        <v>0</v>
      </c>
      <c r="AC4751" t="str">
        <f>+IFERROR(IF(Tabla2[[#This Row],[FECHA CESE/BAJA]]="","No Aplica",IF(AND(MONTH(Tabla2[[#This Row],[FECHA CESE/BAJA]])=MONTH(TODAY()-30),YEAR(Tabla2[[#This Row],[FECHA CESE/BAJA]])=YEAR(TODAY())),MONTH(TODAY()-30)&amp;"-"&amp;YEAR(TODAY()),"Borrar")),"No aplica")</f>
        <v>No Aplica</v>
      </c>
      <c r="AD4751" t="str">
        <f>+IFERROR(IF(Tabla2[[#This Row],[FECHA INICIO DE LABORES EN OBRA]]="","No Aplica",IF(AND(MONTH(Tabla2[[#This Row],[FECHA INICIO DE LABORES EN OBRA]])=MONTH(TODAY()-30),YEAR(Tabla2[[#This Row],[FECHA INICIO DE LABORES EN OBRA]])=YEAR(TODAY())),MONTH(TODAY()-30)&amp;"-"&amp;YEAR(TODAY()),"No Aplica")),"No Aplica")</f>
        <v>No Aplica</v>
      </c>
    </row>
    <row r="4752" spans="1:30" x14ac:dyDescent="0.25">
      <c r="A4752" s="13"/>
      <c r="B4752" s="15"/>
      <c r="C4752" s="15"/>
      <c r="D4752" s="15"/>
      <c r="E4752" s="15"/>
      <c r="F4752" s="39"/>
      <c r="G4752" s="15"/>
      <c r="H4752" s="15"/>
      <c r="I4752" s="15"/>
      <c r="J4752" s="15"/>
      <c r="K4752" s="15"/>
      <c r="L4752" s="40"/>
      <c r="M4752" s="39"/>
      <c r="N4752" s="41"/>
      <c r="O4752" s="39"/>
      <c r="P4752" s="40"/>
      <c r="Q4752" s="40"/>
      <c r="R4752" s="40" t="str">
        <f>IFERROR(VLOOKUP(Tabla2[[#This Row],[CONTRATISTA PRNCIPAL]],Hoja1!$L$5:$M$9,2,FALSE),"CJV")</f>
        <v>CJV</v>
      </c>
      <c r="S4752" s="40" t="str">
        <f>IF(Tabla2[[#This Row],[EMPRESA]]=Tabla2[[#This Row],[CONTRATISTA PRNCIPAL]],"Principal","Secundaria")</f>
        <v>Principal</v>
      </c>
      <c r="T4752" s="42">
        <f>IFERROR(1/COUNTIF(Tabla2[CONTRATISTA PRNCIPAL],Tabla2[[#This Row],[CONTRATISTA PRNCIPAL]]),0)</f>
        <v>0</v>
      </c>
      <c r="U4752" s="43" t="str">
        <f>IF(((TODAY()-Tabla2[[#This Row],[FECHA NACIMIENTO]])/365)&lt;18,"Corregir", IF(((TODAY()-Tabla2[[#This Row],[FECHA NACIMIENTO]])/365)&gt;80, "Corregir",ROUNDDOWN(((TODAY()-Tabla2[[#This Row],[FECHA NACIMIENTO]])/365),0)))</f>
        <v>Corregir</v>
      </c>
      <c r="V475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2" s="44" t="str">
        <f>+IF(Tabla2[[#This Row],[Edad]]="Corregir","Corregir","Ok")</f>
        <v>Corregir</v>
      </c>
      <c r="X4752" s="42" t="str">
        <f>+IFERROR(VLOOKUP(Tabla2[[#This Row],[DISTRITO SEGÚN DNI]],Hoja1!$A$2:$B$32,2,FALSE),"No")</f>
        <v>No</v>
      </c>
      <c r="Y4752" s="42" t="str">
        <f>IF(OR(LOWER(Tabla2[[#This Row],[GENERO]])="masculino", LOWER(Tabla2[[#This Row],[GENERO]])="femenino"),"OK","Corregir")</f>
        <v>Corregir</v>
      </c>
      <c r="Z4752" s="42" t="str">
        <f>+IF(Tabla2[[#This Row],[Nro. DNI / CE]]="","Corregir",IF(LEN(Tabla2[[#This Row],[Nro. DNI / CE]])&gt;=8,"OK","Corregir"))</f>
        <v>Corregir</v>
      </c>
      <c r="AA4752" s="42">
        <f>COUNTIF(Tabla2[APELLIDOS Y NOMBRES],Tabla2[[#This Row],[APELLIDOS Y NOMBRES]])</f>
        <v>0</v>
      </c>
      <c r="AB4752" s="42">
        <f>IF(Tabla2[[#This Row],[Trabajador]]&gt;1,1/Tabla2[[#This Row],[Trabajador]],Tabla2[[#This Row],[Trabajador]])</f>
        <v>0</v>
      </c>
      <c r="AC4752" t="str">
        <f>+IFERROR(IF(Tabla2[[#This Row],[FECHA CESE/BAJA]]="","No Aplica",IF(AND(MONTH(Tabla2[[#This Row],[FECHA CESE/BAJA]])=MONTH(TODAY()-30),YEAR(Tabla2[[#This Row],[FECHA CESE/BAJA]])=YEAR(TODAY())),MONTH(TODAY()-30)&amp;"-"&amp;YEAR(TODAY()),"Borrar")),"No aplica")</f>
        <v>No Aplica</v>
      </c>
      <c r="AD4752" t="str">
        <f>+IFERROR(IF(Tabla2[[#This Row],[FECHA INICIO DE LABORES EN OBRA]]="","No Aplica",IF(AND(MONTH(Tabla2[[#This Row],[FECHA INICIO DE LABORES EN OBRA]])=MONTH(TODAY()-30),YEAR(Tabla2[[#This Row],[FECHA INICIO DE LABORES EN OBRA]])=YEAR(TODAY())),MONTH(TODAY()-30)&amp;"-"&amp;YEAR(TODAY()),"No Aplica")),"No Aplica")</f>
        <v>No Aplica</v>
      </c>
    </row>
    <row r="4753" spans="1:30" x14ac:dyDescent="0.25">
      <c r="A4753" s="13"/>
      <c r="B4753" s="15"/>
      <c r="C4753" s="15"/>
      <c r="D4753" s="15"/>
      <c r="E4753" s="15"/>
      <c r="F4753" s="39"/>
      <c r="G4753" s="15"/>
      <c r="H4753" s="15"/>
      <c r="I4753" s="15"/>
      <c r="J4753" s="15"/>
      <c r="K4753" s="15"/>
      <c r="L4753" s="40"/>
      <c r="M4753" s="39"/>
      <c r="N4753" s="41"/>
      <c r="O4753" s="39"/>
      <c r="P4753" s="40"/>
      <c r="Q4753" s="40"/>
      <c r="R4753" s="40" t="str">
        <f>IFERROR(VLOOKUP(Tabla2[[#This Row],[CONTRATISTA PRNCIPAL]],Hoja1!$L$5:$M$9,2,FALSE),"CJV")</f>
        <v>CJV</v>
      </c>
      <c r="S4753" s="40" t="str">
        <f>IF(Tabla2[[#This Row],[EMPRESA]]=Tabla2[[#This Row],[CONTRATISTA PRNCIPAL]],"Principal","Secundaria")</f>
        <v>Principal</v>
      </c>
      <c r="T4753" s="42">
        <f>IFERROR(1/COUNTIF(Tabla2[CONTRATISTA PRNCIPAL],Tabla2[[#This Row],[CONTRATISTA PRNCIPAL]]),0)</f>
        <v>0</v>
      </c>
      <c r="U4753" s="43" t="str">
        <f>IF(((TODAY()-Tabla2[[#This Row],[FECHA NACIMIENTO]])/365)&lt;18,"Corregir", IF(((TODAY()-Tabla2[[#This Row],[FECHA NACIMIENTO]])/365)&gt;80, "Corregir",ROUNDDOWN(((TODAY()-Tabla2[[#This Row],[FECHA NACIMIENTO]])/365),0)))</f>
        <v>Corregir</v>
      </c>
      <c r="V475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3" s="44" t="str">
        <f>+IF(Tabla2[[#This Row],[Edad]]="Corregir","Corregir","Ok")</f>
        <v>Corregir</v>
      </c>
      <c r="X4753" s="42" t="str">
        <f>+IFERROR(VLOOKUP(Tabla2[[#This Row],[DISTRITO SEGÚN DNI]],Hoja1!$A$2:$B$32,2,FALSE),"No")</f>
        <v>No</v>
      </c>
      <c r="Y4753" s="42" t="str">
        <f>IF(OR(LOWER(Tabla2[[#This Row],[GENERO]])="masculino", LOWER(Tabla2[[#This Row],[GENERO]])="femenino"),"OK","Corregir")</f>
        <v>Corregir</v>
      </c>
      <c r="Z4753" s="42" t="str">
        <f>+IF(Tabla2[[#This Row],[Nro. DNI / CE]]="","Corregir",IF(LEN(Tabla2[[#This Row],[Nro. DNI / CE]])&gt;=8,"OK","Corregir"))</f>
        <v>Corregir</v>
      </c>
      <c r="AA4753" s="42">
        <f>COUNTIF(Tabla2[APELLIDOS Y NOMBRES],Tabla2[[#This Row],[APELLIDOS Y NOMBRES]])</f>
        <v>0</v>
      </c>
      <c r="AB4753" s="42">
        <f>IF(Tabla2[[#This Row],[Trabajador]]&gt;1,1/Tabla2[[#This Row],[Trabajador]],Tabla2[[#This Row],[Trabajador]])</f>
        <v>0</v>
      </c>
      <c r="AC4753" t="str">
        <f>+IFERROR(IF(Tabla2[[#This Row],[FECHA CESE/BAJA]]="","No Aplica",IF(AND(MONTH(Tabla2[[#This Row],[FECHA CESE/BAJA]])=MONTH(TODAY()-30),YEAR(Tabla2[[#This Row],[FECHA CESE/BAJA]])=YEAR(TODAY())),MONTH(TODAY()-30)&amp;"-"&amp;YEAR(TODAY()),"Borrar")),"No aplica")</f>
        <v>No Aplica</v>
      </c>
      <c r="AD4753" t="str">
        <f>+IFERROR(IF(Tabla2[[#This Row],[FECHA INICIO DE LABORES EN OBRA]]="","No Aplica",IF(AND(MONTH(Tabla2[[#This Row],[FECHA INICIO DE LABORES EN OBRA]])=MONTH(TODAY()-30),YEAR(Tabla2[[#This Row],[FECHA INICIO DE LABORES EN OBRA]])=YEAR(TODAY())),MONTH(TODAY()-30)&amp;"-"&amp;YEAR(TODAY()),"No Aplica")),"No Aplica")</f>
        <v>No Aplica</v>
      </c>
    </row>
    <row r="4754" spans="1:30" x14ac:dyDescent="0.25">
      <c r="A4754" s="13"/>
      <c r="B4754" s="15"/>
      <c r="C4754" s="15"/>
      <c r="D4754" s="15"/>
      <c r="E4754" s="15"/>
      <c r="F4754" s="39"/>
      <c r="G4754" s="15"/>
      <c r="H4754" s="15"/>
      <c r="I4754" s="15"/>
      <c r="J4754" s="15"/>
      <c r="K4754" s="15"/>
      <c r="L4754" s="40"/>
      <c r="M4754" s="39"/>
      <c r="N4754" s="41"/>
      <c r="O4754" s="39"/>
      <c r="P4754" s="40"/>
      <c r="Q4754" s="40"/>
      <c r="R4754" s="40" t="str">
        <f>IFERROR(VLOOKUP(Tabla2[[#This Row],[CONTRATISTA PRNCIPAL]],Hoja1!$L$5:$M$9,2,FALSE),"CJV")</f>
        <v>CJV</v>
      </c>
      <c r="S4754" s="40" t="str">
        <f>IF(Tabla2[[#This Row],[EMPRESA]]=Tabla2[[#This Row],[CONTRATISTA PRNCIPAL]],"Principal","Secundaria")</f>
        <v>Principal</v>
      </c>
      <c r="T4754" s="42">
        <f>IFERROR(1/COUNTIF(Tabla2[CONTRATISTA PRNCIPAL],Tabla2[[#This Row],[CONTRATISTA PRNCIPAL]]),0)</f>
        <v>0</v>
      </c>
      <c r="U4754" s="43" t="str">
        <f>IF(((TODAY()-Tabla2[[#This Row],[FECHA NACIMIENTO]])/365)&lt;18,"Corregir", IF(((TODAY()-Tabla2[[#This Row],[FECHA NACIMIENTO]])/365)&gt;80, "Corregir",ROUNDDOWN(((TODAY()-Tabla2[[#This Row],[FECHA NACIMIENTO]])/365),0)))</f>
        <v>Corregir</v>
      </c>
      <c r="V475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4" s="44" t="str">
        <f>+IF(Tabla2[[#This Row],[Edad]]="Corregir","Corregir","Ok")</f>
        <v>Corregir</v>
      </c>
      <c r="X4754" s="42" t="str">
        <f>+IFERROR(VLOOKUP(Tabla2[[#This Row],[DISTRITO SEGÚN DNI]],Hoja1!$A$2:$B$32,2,FALSE),"No")</f>
        <v>No</v>
      </c>
      <c r="Y4754" s="42" t="str">
        <f>IF(OR(LOWER(Tabla2[[#This Row],[GENERO]])="masculino", LOWER(Tabla2[[#This Row],[GENERO]])="femenino"),"OK","Corregir")</f>
        <v>Corregir</v>
      </c>
      <c r="Z4754" s="42" t="str">
        <f>+IF(Tabla2[[#This Row],[Nro. DNI / CE]]="","Corregir",IF(LEN(Tabla2[[#This Row],[Nro. DNI / CE]])&gt;=8,"OK","Corregir"))</f>
        <v>Corregir</v>
      </c>
      <c r="AA4754" s="42">
        <f>COUNTIF(Tabla2[APELLIDOS Y NOMBRES],Tabla2[[#This Row],[APELLIDOS Y NOMBRES]])</f>
        <v>0</v>
      </c>
      <c r="AB4754" s="42">
        <f>IF(Tabla2[[#This Row],[Trabajador]]&gt;1,1/Tabla2[[#This Row],[Trabajador]],Tabla2[[#This Row],[Trabajador]])</f>
        <v>0</v>
      </c>
      <c r="AC4754" t="str">
        <f>+IFERROR(IF(Tabla2[[#This Row],[FECHA CESE/BAJA]]="","No Aplica",IF(AND(MONTH(Tabla2[[#This Row],[FECHA CESE/BAJA]])=MONTH(TODAY()-30),YEAR(Tabla2[[#This Row],[FECHA CESE/BAJA]])=YEAR(TODAY())),MONTH(TODAY()-30)&amp;"-"&amp;YEAR(TODAY()),"Borrar")),"No aplica")</f>
        <v>No Aplica</v>
      </c>
      <c r="AD4754" t="str">
        <f>+IFERROR(IF(Tabla2[[#This Row],[FECHA INICIO DE LABORES EN OBRA]]="","No Aplica",IF(AND(MONTH(Tabla2[[#This Row],[FECHA INICIO DE LABORES EN OBRA]])=MONTH(TODAY()-30),YEAR(Tabla2[[#This Row],[FECHA INICIO DE LABORES EN OBRA]])=YEAR(TODAY())),MONTH(TODAY()-30)&amp;"-"&amp;YEAR(TODAY()),"No Aplica")),"No Aplica")</f>
        <v>No Aplica</v>
      </c>
    </row>
    <row r="4755" spans="1:30" x14ac:dyDescent="0.25">
      <c r="A4755" s="13"/>
      <c r="B4755" s="15"/>
      <c r="C4755" s="15"/>
      <c r="D4755" s="15"/>
      <c r="E4755" s="15"/>
      <c r="F4755" s="39"/>
      <c r="G4755" s="15"/>
      <c r="H4755" s="15"/>
      <c r="I4755" s="15"/>
      <c r="J4755" s="15"/>
      <c r="K4755" s="15"/>
      <c r="L4755" s="40"/>
      <c r="M4755" s="39"/>
      <c r="N4755" s="41"/>
      <c r="O4755" s="39"/>
      <c r="P4755" s="40"/>
      <c r="Q4755" s="40"/>
      <c r="R4755" s="40" t="str">
        <f>IFERROR(VLOOKUP(Tabla2[[#This Row],[CONTRATISTA PRNCIPAL]],Hoja1!$L$5:$M$9,2,FALSE),"CJV")</f>
        <v>CJV</v>
      </c>
      <c r="S4755" s="40" t="str">
        <f>IF(Tabla2[[#This Row],[EMPRESA]]=Tabla2[[#This Row],[CONTRATISTA PRNCIPAL]],"Principal","Secundaria")</f>
        <v>Principal</v>
      </c>
      <c r="T4755" s="42">
        <f>IFERROR(1/COUNTIF(Tabla2[CONTRATISTA PRNCIPAL],Tabla2[[#This Row],[CONTRATISTA PRNCIPAL]]),0)</f>
        <v>0</v>
      </c>
      <c r="U4755" s="43" t="str">
        <f>IF(((TODAY()-Tabla2[[#This Row],[FECHA NACIMIENTO]])/365)&lt;18,"Corregir", IF(((TODAY()-Tabla2[[#This Row],[FECHA NACIMIENTO]])/365)&gt;80, "Corregir",ROUNDDOWN(((TODAY()-Tabla2[[#This Row],[FECHA NACIMIENTO]])/365),0)))</f>
        <v>Corregir</v>
      </c>
      <c r="V475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5" s="44" t="str">
        <f>+IF(Tabla2[[#This Row],[Edad]]="Corregir","Corregir","Ok")</f>
        <v>Corregir</v>
      </c>
      <c r="X4755" s="42" t="str">
        <f>+IFERROR(VLOOKUP(Tabla2[[#This Row],[DISTRITO SEGÚN DNI]],Hoja1!$A$2:$B$32,2,FALSE),"No")</f>
        <v>No</v>
      </c>
      <c r="Y4755" s="42" t="str">
        <f>IF(OR(LOWER(Tabla2[[#This Row],[GENERO]])="masculino", LOWER(Tabla2[[#This Row],[GENERO]])="femenino"),"OK","Corregir")</f>
        <v>Corregir</v>
      </c>
      <c r="Z4755" s="42" t="str">
        <f>+IF(Tabla2[[#This Row],[Nro. DNI / CE]]="","Corregir",IF(LEN(Tabla2[[#This Row],[Nro. DNI / CE]])&gt;=8,"OK","Corregir"))</f>
        <v>Corregir</v>
      </c>
      <c r="AA4755" s="42">
        <f>COUNTIF(Tabla2[APELLIDOS Y NOMBRES],Tabla2[[#This Row],[APELLIDOS Y NOMBRES]])</f>
        <v>0</v>
      </c>
      <c r="AB4755" s="42">
        <f>IF(Tabla2[[#This Row],[Trabajador]]&gt;1,1/Tabla2[[#This Row],[Trabajador]],Tabla2[[#This Row],[Trabajador]])</f>
        <v>0</v>
      </c>
      <c r="AC4755" t="str">
        <f>+IFERROR(IF(Tabla2[[#This Row],[FECHA CESE/BAJA]]="","No Aplica",IF(AND(MONTH(Tabla2[[#This Row],[FECHA CESE/BAJA]])=MONTH(TODAY()-30),YEAR(Tabla2[[#This Row],[FECHA CESE/BAJA]])=YEAR(TODAY())),MONTH(TODAY()-30)&amp;"-"&amp;YEAR(TODAY()),"Borrar")),"No aplica")</f>
        <v>No Aplica</v>
      </c>
      <c r="AD4755" t="str">
        <f>+IFERROR(IF(Tabla2[[#This Row],[FECHA INICIO DE LABORES EN OBRA]]="","No Aplica",IF(AND(MONTH(Tabla2[[#This Row],[FECHA INICIO DE LABORES EN OBRA]])=MONTH(TODAY()-30),YEAR(Tabla2[[#This Row],[FECHA INICIO DE LABORES EN OBRA]])=YEAR(TODAY())),MONTH(TODAY()-30)&amp;"-"&amp;YEAR(TODAY()),"No Aplica")),"No Aplica")</f>
        <v>No Aplica</v>
      </c>
    </row>
    <row r="4756" spans="1:30" x14ac:dyDescent="0.25">
      <c r="A4756" s="13"/>
      <c r="B4756" s="15"/>
      <c r="C4756" s="15"/>
      <c r="D4756" s="15"/>
      <c r="E4756" s="15"/>
      <c r="F4756" s="39"/>
      <c r="G4756" s="15"/>
      <c r="H4756" s="15"/>
      <c r="I4756" s="15"/>
      <c r="J4756" s="15"/>
      <c r="K4756" s="15"/>
      <c r="L4756" s="40"/>
      <c r="M4756" s="39"/>
      <c r="N4756" s="41"/>
      <c r="O4756" s="39"/>
      <c r="P4756" s="40"/>
      <c r="Q4756" s="40"/>
      <c r="R4756" s="40" t="str">
        <f>IFERROR(VLOOKUP(Tabla2[[#This Row],[CONTRATISTA PRNCIPAL]],Hoja1!$L$5:$M$9,2,FALSE),"CJV")</f>
        <v>CJV</v>
      </c>
      <c r="S4756" s="40" t="str">
        <f>IF(Tabla2[[#This Row],[EMPRESA]]=Tabla2[[#This Row],[CONTRATISTA PRNCIPAL]],"Principal","Secundaria")</f>
        <v>Principal</v>
      </c>
      <c r="T4756" s="42">
        <f>IFERROR(1/COUNTIF(Tabla2[CONTRATISTA PRNCIPAL],Tabla2[[#This Row],[CONTRATISTA PRNCIPAL]]),0)</f>
        <v>0</v>
      </c>
      <c r="U4756" s="43" t="str">
        <f>IF(((TODAY()-Tabla2[[#This Row],[FECHA NACIMIENTO]])/365)&lt;18,"Corregir", IF(((TODAY()-Tabla2[[#This Row],[FECHA NACIMIENTO]])/365)&gt;80, "Corregir",ROUNDDOWN(((TODAY()-Tabla2[[#This Row],[FECHA NACIMIENTO]])/365),0)))</f>
        <v>Corregir</v>
      </c>
      <c r="V475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6" s="44" t="str">
        <f>+IF(Tabla2[[#This Row],[Edad]]="Corregir","Corregir","Ok")</f>
        <v>Corregir</v>
      </c>
      <c r="X4756" s="42" t="str">
        <f>+IFERROR(VLOOKUP(Tabla2[[#This Row],[DISTRITO SEGÚN DNI]],Hoja1!$A$2:$B$32,2,FALSE),"No")</f>
        <v>No</v>
      </c>
      <c r="Y4756" s="42" t="str">
        <f>IF(OR(LOWER(Tabla2[[#This Row],[GENERO]])="masculino", LOWER(Tabla2[[#This Row],[GENERO]])="femenino"),"OK","Corregir")</f>
        <v>Corregir</v>
      </c>
      <c r="Z4756" s="42" t="str">
        <f>+IF(Tabla2[[#This Row],[Nro. DNI / CE]]="","Corregir",IF(LEN(Tabla2[[#This Row],[Nro. DNI / CE]])&gt;=8,"OK","Corregir"))</f>
        <v>Corregir</v>
      </c>
      <c r="AA4756" s="42">
        <f>COUNTIF(Tabla2[APELLIDOS Y NOMBRES],Tabla2[[#This Row],[APELLIDOS Y NOMBRES]])</f>
        <v>0</v>
      </c>
      <c r="AB4756" s="42">
        <f>IF(Tabla2[[#This Row],[Trabajador]]&gt;1,1/Tabla2[[#This Row],[Trabajador]],Tabla2[[#This Row],[Trabajador]])</f>
        <v>0</v>
      </c>
      <c r="AC4756" t="str">
        <f>+IFERROR(IF(Tabla2[[#This Row],[FECHA CESE/BAJA]]="","No Aplica",IF(AND(MONTH(Tabla2[[#This Row],[FECHA CESE/BAJA]])=MONTH(TODAY()-30),YEAR(Tabla2[[#This Row],[FECHA CESE/BAJA]])=YEAR(TODAY())),MONTH(TODAY()-30)&amp;"-"&amp;YEAR(TODAY()),"Borrar")),"No aplica")</f>
        <v>No Aplica</v>
      </c>
      <c r="AD4756" t="str">
        <f>+IFERROR(IF(Tabla2[[#This Row],[FECHA INICIO DE LABORES EN OBRA]]="","No Aplica",IF(AND(MONTH(Tabla2[[#This Row],[FECHA INICIO DE LABORES EN OBRA]])=MONTH(TODAY()-30),YEAR(Tabla2[[#This Row],[FECHA INICIO DE LABORES EN OBRA]])=YEAR(TODAY())),MONTH(TODAY()-30)&amp;"-"&amp;YEAR(TODAY()),"No Aplica")),"No Aplica")</f>
        <v>No Aplica</v>
      </c>
    </row>
    <row r="4757" spans="1:30" x14ac:dyDescent="0.25">
      <c r="A4757" s="13"/>
      <c r="B4757" s="15"/>
      <c r="C4757" s="15"/>
      <c r="D4757" s="15"/>
      <c r="E4757" s="15"/>
      <c r="F4757" s="39"/>
      <c r="G4757" s="15"/>
      <c r="H4757" s="15"/>
      <c r="I4757" s="15"/>
      <c r="J4757" s="15"/>
      <c r="K4757" s="15"/>
      <c r="L4757" s="40"/>
      <c r="M4757" s="39"/>
      <c r="N4757" s="41"/>
      <c r="O4757" s="39"/>
      <c r="P4757" s="40"/>
      <c r="Q4757" s="40"/>
      <c r="R4757" s="40" t="str">
        <f>IFERROR(VLOOKUP(Tabla2[[#This Row],[CONTRATISTA PRNCIPAL]],Hoja1!$L$5:$M$9,2,FALSE),"CJV")</f>
        <v>CJV</v>
      </c>
      <c r="S4757" s="40" t="str">
        <f>IF(Tabla2[[#This Row],[EMPRESA]]=Tabla2[[#This Row],[CONTRATISTA PRNCIPAL]],"Principal","Secundaria")</f>
        <v>Principal</v>
      </c>
      <c r="T4757" s="42">
        <f>IFERROR(1/COUNTIF(Tabla2[CONTRATISTA PRNCIPAL],Tabla2[[#This Row],[CONTRATISTA PRNCIPAL]]),0)</f>
        <v>0</v>
      </c>
      <c r="U4757" s="43" t="str">
        <f>IF(((TODAY()-Tabla2[[#This Row],[FECHA NACIMIENTO]])/365)&lt;18,"Corregir", IF(((TODAY()-Tabla2[[#This Row],[FECHA NACIMIENTO]])/365)&gt;80, "Corregir",ROUNDDOWN(((TODAY()-Tabla2[[#This Row],[FECHA NACIMIENTO]])/365),0)))</f>
        <v>Corregir</v>
      </c>
      <c r="V475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7" s="44" t="str">
        <f>+IF(Tabla2[[#This Row],[Edad]]="Corregir","Corregir","Ok")</f>
        <v>Corregir</v>
      </c>
      <c r="X4757" s="42" t="str">
        <f>+IFERROR(VLOOKUP(Tabla2[[#This Row],[DISTRITO SEGÚN DNI]],Hoja1!$A$2:$B$32,2,FALSE),"No")</f>
        <v>No</v>
      </c>
      <c r="Y4757" s="42" t="str">
        <f>IF(OR(LOWER(Tabla2[[#This Row],[GENERO]])="masculino", LOWER(Tabla2[[#This Row],[GENERO]])="femenino"),"OK","Corregir")</f>
        <v>Corregir</v>
      </c>
      <c r="Z4757" s="42" t="str">
        <f>+IF(Tabla2[[#This Row],[Nro. DNI / CE]]="","Corregir",IF(LEN(Tabla2[[#This Row],[Nro. DNI / CE]])&gt;=8,"OK","Corregir"))</f>
        <v>Corregir</v>
      </c>
      <c r="AA4757" s="42">
        <f>COUNTIF(Tabla2[APELLIDOS Y NOMBRES],Tabla2[[#This Row],[APELLIDOS Y NOMBRES]])</f>
        <v>0</v>
      </c>
      <c r="AB4757" s="42">
        <f>IF(Tabla2[[#This Row],[Trabajador]]&gt;1,1/Tabla2[[#This Row],[Trabajador]],Tabla2[[#This Row],[Trabajador]])</f>
        <v>0</v>
      </c>
      <c r="AC4757" t="str">
        <f>+IFERROR(IF(Tabla2[[#This Row],[FECHA CESE/BAJA]]="","No Aplica",IF(AND(MONTH(Tabla2[[#This Row],[FECHA CESE/BAJA]])=MONTH(TODAY()-30),YEAR(Tabla2[[#This Row],[FECHA CESE/BAJA]])=YEAR(TODAY())),MONTH(TODAY()-30)&amp;"-"&amp;YEAR(TODAY()),"Borrar")),"No aplica")</f>
        <v>No Aplica</v>
      </c>
      <c r="AD4757" t="str">
        <f>+IFERROR(IF(Tabla2[[#This Row],[FECHA INICIO DE LABORES EN OBRA]]="","No Aplica",IF(AND(MONTH(Tabla2[[#This Row],[FECHA INICIO DE LABORES EN OBRA]])=MONTH(TODAY()-30),YEAR(Tabla2[[#This Row],[FECHA INICIO DE LABORES EN OBRA]])=YEAR(TODAY())),MONTH(TODAY()-30)&amp;"-"&amp;YEAR(TODAY()),"No Aplica")),"No Aplica")</f>
        <v>No Aplica</v>
      </c>
    </row>
    <row r="4758" spans="1:30" x14ac:dyDescent="0.25">
      <c r="A4758" s="13"/>
      <c r="B4758" s="15"/>
      <c r="C4758" s="15"/>
      <c r="D4758" s="15"/>
      <c r="E4758" s="15"/>
      <c r="F4758" s="39"/>
      <c r="G4758" s="15"/>
      <c r="H4758" s="15"/>
      <c r="I4758" s="15"/>
      <c r="J4758" s="15"/>
      <c r="K4758" s="15"/>
      <c r="L4758" s="40"/>
      <c r="M4758" s="39"/>
      <c r="N4758" s="41"/>
      <c r="O4758" s="39"/>
      <c r="P4758" s="40"/>
      <c r="Q4758" s="40"/>
      <c r="R4758" s="40" t="str">
        <f>IFERROR(VLOOKUP(Tabla2[[#This Row],[CONTRATISTA PRNCIPAL]],Hoja1!$L$5:$M$9,2,FALSE),"CJV")</f>
        <v>CJV</v>
      </c>
      <c r="S4758" s="40" t="str">
        <f>IF(Tabla2[[#This Row],[EMPRESA]]=Tabla2[[#This Row],[CONTRATISTA PRNCIPAL]],"Principal","Secundaria")</f>
        <v>Principal</v>
      </c>
      <c r="T4758" s="42">
        <f>IFERROR(1/COUNTIF(Tabla2[CONTRATISTA PRNCIPAL],Tabla2[[#This Row],[CONTRATISTA PRNCIPAL]]),0)</f>
        <v>0</v>
      </c>
      <c r="U4758" s="43" t="str">
        <f>IF(((TODAY()-Tabla2[[#This Row],[FECHA NACIMIENTO]])/365)&lt;18,"Corregir", IF(((TODAY()-Tabla2[[#This Row],[FECHA NACIMIENTO]])/365)&gt;80, "Corregir",ROUNDDOWN(((TODAY()-Tabla2[[#This Row],[FECHA NACIMIENTO]])/365),0)))</f>
        <v>Corregir</v>
      </c>
      <c r="V475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8" s="44" t="str">
        <f>+IF(Tabla2[[#This Row],[Edad]]="Corregir","Corregir","Ok")</f>
        <v>Corregir</v>
      </c>
      <c r="X4758" s="42" t="str">
        <f>+IFERROR(VLOOKUP(Tabla2[[#This Row],[DISTRITO SEGÚN DNI]],Hoja1!$A$2:$B$32,2,FALSE),"No")</f>
        <v>No</v>
      </c>
      <c r="Y4758" s="42" t="str">
        <f>IF(OR(LOWER(Tabla2[[#This Row],[GENERO]])="masculino", LOWER(Tabla2[[#This Row],[GENERO]])="femenino"),"OK","Corregir")</f>
        <v>Corregir</v>
      </c>
      <c r="Z4758" s="42" t="str">
        <f>+IF(Tabla2[[#This Row],[Nro. DNI / CE]]="","Corregir",IF(LEN(Tabla2[[#This Row],[Nro. DNI / CE]])&gt;=8,"OK","Corregir"))</f>
        <v>Corregir</v>
      </c>
      <c r="AA4758" s="42">
        <f>COUNTIF(Tabla2[APELLIDOS Y NOMBRES],Tabla2[[#This Row],[APELLIDOS Y NOMBRES]])</f>
        <v>0</v>
      </c>
      <c r="AB4758" s="42">
        <f>IF(Tabla2[[#This Row],[Trabajador]]&gt;1,1/Tabla2[[#This Row],[Trabajador]],Tabla2[[#This Row],[Trabajador]])</f>
        <v>0</v>
      </c>
      <c r="AC4758" t="str">
        <f>+IFERROR(IF(Tabla2[[#This Row],[FECHA CESE/BAJA]]="","No Aplica",IF(AND(MONTH(Tabla2[[#This Row],[FECHA CESE/BAJA]])=MONTH(TODAY()-30),YEAR(Tabla2[[#This Row],[FECHA CESE/BAJA]])=YEAR(TODAY())),MONTH(TODAY()-30)&amp;"-"&amp;YEAR(TODAY()),"Borrar")),"No aplica")</f>
        <v>No Aplica</v>
      </c>
      <c r="AD4758" t="str">
        <f>+IFERROR(IF(Tabla2[[#This Row],[FECHA INICIO DE LABORES EN OBRA]]="","No Aplica",IF(AND(MONTH(Tabla2[[#This Row],[FECHA INICIO DE LABORES EN OBRA]])=MONTH(TODAY()-30),YEAR(Tabla2[[#This Row],[FECHA INICIO DE LABORES EN OBRA]])=YEAR(TODAY())),MONTH(TODAY()-30)&amp;"-"&amp;YEAR(TODAY()),"No Aplica")),"No Aplica")</f>
        <v>No Aplica</v>
      </c>
    </row>
    <row r="4759" spans="1:30" x14ac:dyDescent="0.25">
      <c r="A4759" s="13"/>
      <c r="B4759" s="15"/>
      <c r="C4759" s="15"/>
      <c r="D4759" s="15"/>
      <c r="E4759" s="15"/>
      <c r="F4759" s="39"/>
      <c r="G4759" s="15"/>
      <c r="H4759" s="15"/>
      <c r="I4759" s="15"/>
      <c r="J4759" s="15"/>
      <c r="K4759" s="15"/>
      <c r="L4759" s="40"/>
      <c r="M4759" s="39"/>
      <c r="N4759" s="41"/>
      <c r="O4759" s="39"/>
      <c r="P4759" s="40"/>
      <c r="Q4759" s="40"/>
      <c r="R4759" s="40" t="str">
        <f>IFERROR(VLOOKUP(Tabla2[[#This Row],[CONTRATISTA PRNCIPAL]],Hoja1!$L$5:$M$9,2,FALSE),"CJV")</f>
        <v>CJV</v>
      </c>
      <c r="S4759" s="40" t="str">
        <f>IF(Tabla2[[#This Row],[EMPRESA]]=Tabla2[[#This Row],[CONTRATISTA PRNCIPAL]],"Principal","Secundaria")</f>
        <v>Principal</v>
      </c>
      <c r="T4759" s="42">
        <f>IFERROR(1/COUNTIF(Tabla2[CONTRATISTA PRNCIPAL],Tabla2[[#This Row],[CONTRATISTA PRNCIPAL]]),0)</f>
        <v>0</v>
      </c>
      <c r="U4759" s="43" t="str">
        <f>IF(((TODAY()-Tabla2[[#This Row],[FECHA NACIMIENTO]])/365)&lt;18,"Corregir", IF(((TODAY()-Tabla2[[#This Row],[FECHA NACIMIENTO]])/365)&gt;80, "Corregir",ROUNDDOWN(((TODAY()-Tabla2[[#This Row],[FECHA NACIMIENTO]])/365),0)))</f>
        <v>Corregir</v>
      </c>
      <c r="V475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59" s="44" t="str">
        <f>+IF(Tabla2[[#This Row],[Edad]]="Corregir","Corregir","Ok")</f>
        <v>Corregir</v>
      </c>
      <c r="X4759" s="42" t="str">
        <f>+IFERROR(VLOOKUP(Tabla2[[#This Row],[DISTRITO SEGÚN DNI]],Hoja1!$A$2:$B$32,2,FALSE),"No")</f>
        <v>No</v>
      </c>
      <c r="Y4759" s="42" t="str">
        <f>IF(OR(LOWER(Tabla2[[#This Row],[GENERO]])="masculino", LOWER(Tabla2[[#This Row],[GENERO]])="femenino"),"OK","Corregir")</f>
        <v>Corregir</v>
      </c>
      <c r="Z4759" s="42" t="str">
        <f>+IF(Tabla2[[#This Row],[Nro. DNI / CE]]="","Corregir",IF(LEN(Tabla2[[#This Row],[Nro. DNI / CE]])&gt;=8,"OK","Corregir"))</f>
        <v>Corregir</v>
      </c>
      <c r="AA4759" s="42">
        <f>COUNTIF(Tabla2[APELLIDOS Y NOMBRES],Tabla2[[#This Row],[APELLIDOS Y NOMBRES]])</f>
        <v>0</v>
      </c>
      <c r="AB4759" s="42">
        <f>IF(Tabla2[[#This Row],[Trabajador]]&gt;1,1/Tabla2[[#This Row],[Trabajador]],Tabla2[[#This Row],[Trabajador]])</f>
        <v>0</v>
      </c>
      <c r="AC4759" t="str">
        <f>+IFERROR(IF(Tabla2[[#This Row],[FECHA CESE/BAJA]]="","No Aplica",IF(AND(MONTH(Tabla2[[#This Row],[FECHA CESE/BAJA]])=MONTH(TODAY()-30),YEAR(Tabla2[[#This Row],[FECHA CESE/BAJA]])=YEAR(TODAY())),MONTH(TODAY()-30)&amp;"-"&amp;YEAR(TODAY()),"Borrar")),"No aplica")</f>
        <v>No Aplica</v>
      </c>
      <c r="AD4759" t="str">
        <f>+IFERROR(IF(Tabla2[[#This Row],[FECHA INICIO DE LABORES EN OBRA]]="","No Aplica",IF(AND(MONTH(Tabla2[[#This Row],[FECHA INICIO DE LABORES EN OBRA]])=MONTH(TODAY()-30),YEAR(Tabla2[[#This Row],[FECHA INICIO DE LABORES EN OBRA]])=YEAR(TODAY())),MONTH(TODAY()-30)&amp;"-"&amp;YEAR(TODAY()),"No Aplica")),"No Aplica")</f>
        <v>No Aplica</v>
      </c>
    </row>
    <row r="4760" spans="1:30" x14ac:dyDescent="0.25">
      <c r="A4760" s="13"/>
      <c r="B4760" s="15"/>
      <c r="C4760" s="15"/>
      <c r="D4760" s="15"/>
      <c r="E4760" s="15"/>
      <c r="F4760" s="39"/>
      <c r="G4760" s="15"/>
      <c r="H4760" s="15"/>
      <c r="I4760" s="15"/>
      <c r="J4760" s="15"/>
      <c r="K4760" s="15"/>
      <c r="L4760" s="40"/>
      <c r="M4760" s="39"/>
      <c r="N4760" s="41"/>
      <c r="O4760" s="39"/>
      <c r="P4760" s="40"/>
      <c r="Q4760" s="40"/>
      <c r="R4760" s="40" t="str">
        <f>IFERROR(VLOOKUP(Tabla2[[#This Row],[CONTRATISTA PRNCIPAL]],Hoja1!$L$5:$M$9,2,FALSE),"CJV")</f>
        <v>CJV</v>
      </c>
      <c r="S4760" s="40" t="str">
        <f>IF(Tabla2[[#This Row],[EMPRESA]]=Tabla2[[#This Row],[CONTRATISTA PRNCIPAL]],"Principal","Secundaria")</f>
        <v>Principal</v>
      </c>
      <c r="T4760" s="42">
        <f>IFERROR(1/COUNTIF(Tabla2[CONTRATISTA PRNCIPAL],Tabla2[[#This Row],[CONTRATISTA PRNCIPAL]]),0)</f>
        <v>0</v>
      </c>
      <c r="U4760" s="43" t="str">
        <f>IF(((TODAY()-Tabla2[[#This Row],[FECHA NACIMIENTO]])/365)&lt;18,"Corregir", IF(((TODAY()-Tabla2[[#This Row],[FECHA NACIMIENTO]])/365)&gt;80, "Corregir",ROUNDDOWN(((TODAY()-Tabla2[[#This Row],[FECHA NACIMIENTO]])/365),0)))</f>
        <v>Corregir</v>
      </c>
      <c r="V476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0" s="44" t="str">
        <f>+IF(Tabla2[[#This Row],[Edad]]="Corregir","Corregir","Ok")</f>
        <v>Corregir</v>
      </c>
      <c r="X4760" s="42" t="str">
        <f>+IFERROR(VLOOKUP(Tabla2[[#This Row],[DISTRITO SEGÚN DNI]],Hoja1!$A$2:$B$32,2,FALSE),"No")</f>
        <v>No</v>
      </c>
      <c r="Y4760" s="42" t="str">
        <f>IF(OR(LOWER(Tabla2[[#This Row],[GENERO]])="masculino", LOWER(Tabla2[[#This Row],[GENERO]])="femenino"),"OK","Corregir")</f>
        <v>Corregir</v>
      </c>
      <c r="Z4760" s="42" t="str">
        <f>+IF(Tabla2[[#This Row],[Nro. DNI / CE]]="","Corregir",IF(LEN(Tabla2[[#This Row],[Nro. DNI / CE]])&gt;=8,"OK","Corregir"))</f>
        <v>Corregir</v>
      </c>
      <c r="AA4760" s="42">
        <f>COUNTIF(Tabla2[APELLIDOS Y NOMBRES],Tabla2[[#This Row],[APELLIDOS Y NOMBRES]])</f>
        <v>0</v>
      </c>
      <c r="AB4760" s="42">
        <f>IF(Tabla2[[#This Row],[Trabajador]]&gt;1,1/Tabla2[[#This Row],[Trabajador]],Tabla2[[#This Row],[Trabajador]])</f>
        <v>0</v>
      </c>
      <c r="AC4760" t="str">
        <f>+IFERROR(IF(Tabla2[[#This Row],[FECHA CESE/BAJA]]="","No Aplica",IF(AND(MONTH(Tabla2[[#This Row],[FECHA CESE/BAJA]])=MONTH(TODAY()-30),YEAR(Tabla2[[#This Row],[FECHA CESE/BAJA]])=YEAR(TODAY())),MONTH(TODAY()-30)&amp;"-"&amp;YEAR(TODAY()),"Borrar")),"No aplica")</f>
        <v>No Aplica</v>
      </c>
      <c r="AD4760" t="str">
        <f>+IFERROR(IF(Tabla2[[#This Row],[FECHA INICIO DE LABORES EN OBRA]]="","No Aplica",IF(AND(MONTH(Tabla2[[#This Row],[FECHA INICIO DE LABORES EN OBRA]])=MONTH(TODAY()-30),YEAR(Tabla2[[#This Row],[FECHA INICIO DE LABORES EN OBRA]])=YEAR(TODAY())),MONTH(TODAY()-30)&amp;"-"&amp;YEAR(TODAY()),"No Aplica")),"No Aplica")</f>
        <v>No Aplica</v>
      </c>
    </row>
    <row r="4761" spans="1:30" x14ac:dyDescent="0.25">
      <c r="A4761" s="13"/>
      <c r="B4761" s="15"/>
      <c r="C4761" s="15"/>
      <c r="D4761" s="15"/>
      <c r="E4761" s="15"/>
      <c r="F4761" s="39"/>
      <c r="G4761" s="15"/>
      <c r="H4761" s="15"/>
      <c r="I4761" s="15"/>
      <c r="J4761" s="15"/>
      <c r="K4761" s="15"/>
      <c r="L4761" s="40"/>
      <c r="M4761" s="39"/>
      <c r="N4761" s="41"/>
      <c r="O4761" s="39"/>
      <c r="P4761" s="40"/>
      <c r="Q4761" s="40"/>
      <c r="R4761" s="40" t="str">
        <f>IFERROR(VLOOKUP(Tabla2[[#This Row],[CONTRATISTA PRNCIPAL]],Hoja1!$L$5:$M$9,2,FALSE),"CJV")</f>
        <v>CJV</v>
      </c>
      <c r="S4761" s="40" t="str">
        <f>IF(Tabla2[[#This Row],[EMPRESA]]=Tabla2[[#This Row],[CONTRATISTA PRNCIPAL]],"Principal","Secundaria")</f>
        <v>Principal</v>
      </c>
      <c r="T4761" s="42">
        <f>IFERROR(1/COUNTIF(Tabla2[CONTRATISTA PRNCIPAL],Tabla2[[#This Row],[CONTRATISTA PRNCIPAL]]),0)</f>
        <v>0</v>
      </c>
      <c r="U4761" s="43" t="str">
        <f>IF(((TODAY()-Tabla2[[#This Row],[FECHA NACIMIENTO]])/365)&lt;18,"Corregir", IF(((TODAY()-Tabla2[[#This Row],[FECHA NACIMIENTO]])/365)&gt;80, "Corregir",ROUNDDOWN(((TODAY()-Tabla2[[#This Row],[FECHA NACIMIENTO]])/365),0)))</f>
        <v>Corregir</v>
      </c>
      <c r="V476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1" s="44" t="str">
        <f>+IF(Tabla2[[#This Row],[Edad]]="Corregir","Corregir","Ok")</f>
        <v>Corregir</v>
      </c>
      <c r="X4761" s="42" t="str">
        <f>+IFERROR(VLOOKUP(Tabla2[[#This Row],[DISTRITO SEGÚN DNI]],Hoja1!$A$2:$B$32,2,FALSE),"No")</f>
        <v>No</v>
      </c>
      <c r="Y4761" s="42" t="str">
        <f>IF(OR(LOWER(Tabla2[[#This Row],[GENERO]])="masculino", LOWER(Tabla2[[#This Row],[GENERO]])="femenino"),"OK","Corregir")</f>
        <v>Corregir</v>
      </c>
      <c r="Z4761" s="42" t="str">
        <f>+IF(Tabla2[[#This Row],[Nro. DNI / CE]]="","Corregir",IF(LEN(Tabla2[[#This Row],[Nro. DNI / CE]])&gt;=8,"OK","Corregir"))</f>
        <v>Corregir</v>
      </c>
      <c r="AA4761" s="42">
        <f>COUNTIF(Tabla2[APELLIDOS Y NOMBRES],Tabla2[[#This Row],[APELLIDOS Y NOMBRES]])</f>
        <v>0</v>
      </c>
      <c r="AB4761" s="42">
        <f>IF(Tabla2[[#This Row],[Trabajador]]&gt;1,1/Tabla2[[#This Row],[Trabajador]],Tabla2[[#This Row],[Trabajador]])</f>
        <v>0</v>
      </c>
      <c r="AC4761" t="str">
        <f>+IFERROR(IF(Tabla2[[#This Row],[FECHA CESE/BAJA]]="","No Aplica",IF(AND(MONTH(Tabla2[[#This Row],[FECHA CESE/BAJA]])=MONTH(TODAY()-30),YEAR(Tabla2[[#This Row],[FECHA CESE/BAJA]])=YEAR(TODAY())),MONTH(TODAY()-30)&amp;"-"&amp;YEAR(TODAY()),"Borrar")),"No aplica")</f>
        <v>No Aplica</v>
      </c>
      <c r="AD4761" t="str">
        <f>+IFERROR(IF(Tabla2[[#This Row],[FECHA INICIO DE LABORES EN OBRA]]="","No Aplica",IF(AND(MONTH(Tabla2[[#This Row],[FECHA INICIO DE LABORES EN OBRA]])=MONTH(TODAY()-30),YEAR(Tabla2[[#This Row],[FECHA INICIO DE LABORES EN OBRA]])=YEAR(TODAY())),MONTH(TODAY()-30)&amp;"-"&amp;YEAR(TODAY()),"No Aplica")),"No Aplica")</f>
        <v>No Aplica</v>
      </c>
    </row>
    <row r="4762" spans="1:30" x14ac:dyDescent="0.25">
      <c r="A4762" s="13"/>
      <c r="B4762" s="15"/>
      <c r="C4762" s="15"/>
      <c r="D4762" s="15"/>
      <c r="E4762" s="15"/>
      <c r="F4762" s="39"/>
      <c r="G4762" s="15"/>
      <c r="H4762" s="15"/>
      <c r="I4762" s="15"/>
      <c r="J4762" s="15"/>
      <c r="K4762" s="15"/>
      <c r="L4762" s="40"/>
      <c r="M4762" s="39"/>
      <c r="N4762" s="41"/>
      <c r="O4762" s="39"/>
      <c r="P4762" s="40"/>
      <c r="Q4762" s="40"/>
      <c r="R4762" s="40" t="str">
        <f>IFERROR(VLOOKUP(Tabla2[[#This Row],[CONTRATISTA PRNCIPAL]],Hoja1!$L$5:$M$9,2,FALSE),"CJV")</f>
        <v>CJV</v>
      </c>
      <c r="S4762" s="40" t="str">
        <f>IF(Tabla2[[#This Row],[EMPRESA]]=Tabla2[[#This Row],[CONTRATISTA PRNCIPAL]],"Principal","Secundaria")</f>
        <v>Principal</v>
      </c>
      <c r="T4762" s="42">
        <f>IFERROR(1/COUNTIF(Tabla2[CONTRATISTA PRNCIPAL],Tabla2[[#This Row],[CONTRATISTA PRNCIPAL]]),0)</f>
        <v>0</v>
      </c>
      <c r="U4762" s="43" t="str">
        <f>IF(((TODAY()-Tabla2[[#This Row],[FECHA NACIMIENTO]])/365)&lt;18,"Corregir", IF(((TODAY()-Tabla2[[#This Row],[FECHA NACIMIENTO]])/365)&gt;80, "Corregir",ROUNDDOWN(((TODAY()-Tabla2[[#This Row],[FECHA NACIMIENTO]])/365),0)))</f>
        <v>Corregir</v>
      </c>
      <c r="V476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2" s="44" t="str">
        <f>+IF(Tabla2[[#This Row],[Edad]]="Corregir","Corregir","Ok")</f>
        <v>Corregir</v>
      </c>
      <c r="X4762" s="42" t="str">
        <f>+IFERROR(VLOOKUP(Tabla2[[#This Row],[DISTRITO SEGÚN DNI]],Hoja1!$A$2:$B$32,2,FALSE),"No")</f>
        <v>No</v>
      </c>
      <c r="Y4762" s="42" t="str">
        <f>IF(OR(LOWER(Tabla2[[#This Row],[GENERO]])="masculino", LOWER(Tabla2[[#This Row],[GENERO]])="femenino"),"OK","Corregir")</f>
        <v>Corregir</v>
      </c>
      <c r="Z4762" s="42" t="str">
        <f>+IF(Tabla2[[#This Row],[Nro. DNI / CE]]="","Corregir",IF(LEN(Tabla2[[#This Row],[Nro. DNI / CE]])&gt;=8,"OK","Corregir"))</f>
        <v>Corregir</v>
      </c>
      <c r="AA4762" s="42">
        <f>COUNTIF(Tabla2[APELLIDOS Y NOMBRES],Tabla2[[#This Row],[APELLIDOS Y NOMBRES]])</f>
        <v>0</v>
      </c>
      <c r="AB4762" s="42">
        <f>IF(Tabla2[[#This Row],[Trabajador]]&gt;1,1/Tabla2[[#This Row],[Trabajador]],Tabla2[[#This Row],[Trabajador]])</f>
        <v>0</v>
      </c>
      <c r="AC4762" t="str">
        <f>+IFERROR(IF(Tabla2[[#This Row],[FECHA CESE/BAJA]]="","No Aplica",IF(AND(MONTH(Tabla2[[#This Row],[FECHA CESE/BAJA]])=MONTH(TODAY()-30),YEAR(Tabla2[[#This Row],[FECHA CESE/BAJA]])=YEAR(TODAY())),MONTH(TODAY()-30)&amp;"-"&amp;YEAR(TODAY()),"Borrar")),"No aplica")</f>
        <v>No Aplica</v>
      </c>
      <c r="AD4762" t="str">
        <f>+IFERROR(IF(Tabla2[[#This Row],[FECHA INICIO DE LABORES EN OBRA]]="","No Aplica",IF(AND(MONTH(Tabla2[[#This Row],[FECHA INICIO DE LABORES EN OBRA]])=MONTH(TODAY()-30),YEAR(Tabla2[[#This Row],[FECHA INICIO DE LABORES EN OBRA]])=YEAR(TODAY())),MONTH(TODAY()-30)&amp;"-"&amp;YEAR(TODAY()),"No Aplica")),"No Aplica")</f>
        <v>No Aplica</v>
      </c>
    </row>
    <row r="4763" spans="1:30" x14ac:dyDescent="0.25">
      <c r="A4763" s="13"/>
      <c r="B4763" s="15"/>
      <c r="C4763" s="15"/>
      <c r="D4763" s="15"/>
      <c r="E4763" s="15"/>
      <c r="F4763" s="39"/>
      <c r="G4763" s="15"/>
      <c r="H4763" s="15"/>
      <c r="I4763" s="15"/>
      <c r="J4763" s="15"/>
      <c r="K4763" s="15"/>
      <c r="L4763" s="40"/>
      <c r="M4763" s="39"/>
      <c r="N4763" s="41"/>
      <c r="O4763" s="39"/>
      <c r="P4763" s="40"/>
      <c r="Q4763" s="40"/>
      <c r="R4763" s="40" t="str">
        <f>IFERROR(VLOOKUP(Tabla2[[#This Row],[CONTRATISTA PRNCIPAL]],Hoja1!$L$5:$M$9,2,FALSE),"CJV")</f>
        <v>CJV</v>
      </c>
      <c r="S4763" s="40" t="str">
        <f>IF(Tabla2[[#This Row],[EMPRESA]]=Tabla2[[#This Row],[CONTRATISTA PRNCIPAL]],"Principal","Secundaria")</f>
        <v>Principal</v>
      </c>
      <c r="T4763" s="42">
        <f>IFERROR(1/COUNTIF(Tabla2[CONTRATISTA PRNCIPAL],Tabla2[[#This Row],[CONTRATISTA PRNCIPAL]]),0)</f>
        <v>0</v>
      </c>
      <c r="U4763" s="43" t="str">
        <f>IF(((TODAY()-Tabla2[[#This Row],[FECHA NACIMIENTO]])/365)&lt;18,"Corregir", IF(((TODAY()-Tabla2[[#This Row],[FECHA NACIMIENTO]])/365)&gt;80, "Corregir",ROUNDDOWN(((TODAY()-Tabla2[[#This Row],[FECHA NACIMIENTO]])/365),0)))</f>
        <v>Corregir</v>
      </c>
      <c r="V476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3" s="44" t="str">
        <f>+IF(Tabla2[[#This Row],[Edad]]="Corregir","Corregir","Ok")</f>
        <v>Corregir</v>
      </c>
      <c r="X4763" s="42" t="str">
        <f>+IFERROR(VLOOKUP(Tabla2[[#This Row],[DISTRITO SEGÚN DNI]],Hoja1!$A$2:$B$32,2,FALSE),"No")</f>
        <v>No</v>
      </c>
      <c r="Y4763" s="42" t="str">
        <f>IF(OR(LOWER(Tabla2[[#This Row],[GENERO]])="masculino", LOWER(Tabla2[[#This Row],[GENERO]])="femenino"),"OK","Corregir")</f>
        <v>Corregir</v>
      </c>
      <c r="Z4763" s="42" t="str">
        <f>+IF(Tabla2[[#This Row],[Nro. DNI / CE]]="","Corregir",IF(LEN(Tabla2[[#This Row],[Nro. DNI / CE]])&gt;=8,"OK","Corregir"))</f>
        <v>Corregir</v>
      </c>
      <c r="AA4763" s="42">
        <f>COUNTIF(Tabla2[APELLIDOS Y NOMBRES],Tabla2[[#This Row],[APELLIDOS Y NOMBRES]])</f>
        <v>0</v>
      </c>
      <c r="AB4763" s="42">
        <f>IF(Tabla2[[#This Row],[Trabajador]]&gt;1,1/Tabla2[[#This Row],[Trabajador]],Tabla2[[#This Row],[Trabajador]])</f>
        <v>0</v>
      </c>
      <c r="AC4763" t="str">
        <f>+IFERROR(IF(Tabla2[[#This Row],[FECHA CESE/BAJA]]="","No Aplica",IF(AND(MONTH(Tabla2[[#This Row],[FECHA CESE/BAJA]])=MONTH(TODAY()-30),YEAR(Tabla2[[#This Row],[FECHA CESE/BAJA]])=YEAR(TODAY())),MONTH(TODAY()-30)&amp;"-"&amp;YEAR(TODAY()),"Borrar")),"No aplica")</f>
        <v>No Aplica</v>
      </c>
      <c r="AD4763" t="str">
        <f>+IFERROR(IF(Tabla2[[#This Row],[FECHA INICIO DE LABORES EN OBRA]]="","No Aplica",IF(AND(MONTH(Tabla2[[#This Row],[FECHA INICIO DE LABORES EN OBRA]])=MONTH(TODAY()-30),YEAR(Tabla2[[#This Row],[FECHA INICIO DE LABORES EN OBRA]])=YEAR(TODAY())),MONTH(TODAY()-30)&amp;"-"&amp;YEAR(TODAY()),"No Aplica")),"No Aplica")</f>
        <v>No Aplica</v>
      </c>
    </row>
    <row r="4764" spans="1:30" x14ac:dyDescent="0.25">
      <c r="A4764" s="13"/>
      <c r="B4764" s="15"/>
      <c r="C4764" s="15"/>
      <c r="D4764" s="15"/>
      <c r="E4764" s="15"/>
      <c r="F4764" s="39"/>
      <c r="G4764" s="15"/>
      <c r="H4764" s="15"/>
      <c r="I4764" s="15"/>
      <c r="J4764" s="15"/>
      <c r="K4764" s="15"/>
      <c r="L4764" s="40"/>
      <c r="M4764" s="39"/>
      <c r="N4764" s="41"/>
      <c r="O4764" s="39"/>
      <c r="P4764" s="40"/>
      <c r="Q4764" s="40"/>
      <c r="R4764" s="40" t="str">
        <f>IFERROR(VLOOKUP(Tabla2[[#This Row],[CONTRATISTA PRNCIPAL]],Hoja1!$L$5:$M$9,2,FALSE),"CJV")</f>
        <v>CJV</v>
      </c>
      <c r="S4764" s="40" t="str">
        <f>IF(Tabla2[[#This Row],[EMPRESA]]=Tabla2[[#This Row],[CONTRATISTA PRNCIPAL]],"Principal","Secundaria")</f>
        <v>Principal</v>
      </c>
      <c r="T4764" s="42">
        <f>IFERROR(1/COUNTIF(Tabla2[CONTRATISTA PRNCIPAL],Tabla2[[#This Row],[CONTRATISTA PRNCIPAL]]),0)</f>
        <v>0</v>
      </c>
      <c r="U4764" s="43" t="str">
        <f>IF(((TODAY()-Tabla2[[#This Row],[FECHA NACIMIENTO]])/365)&lt;18,"Corregir", IF(((TODAY()-Tabla2[[#This Row],[FECHA NACIMIENTO]])/365)&gt;80, "Corregir",ROUNDDOWN(((TODAY()-Tabla2[[#This Row],[FECHA NACIMIENTO]])/365),0)))</f>
        <v>Corregir</v>
      </c>
      <c r="V476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4" s="44" t="str">
        <f>+IF(Tabla2[[#This Row],[Edad]]="Corregir","Corregir","Ok")</f>
        <v>Corregir</v>
      </c>
      <c r="X4764" s="42" t="str">
        <f>+IFERROR(VLOOKUP(Tabla2[[#This Row],[DISTRITO SEGÚN DNI]],Hoja1!$A$2:$B$32,2,FALSE),"No")</f>
        <v>No</v>
      </c>
      <c r="Y4764" s="42" t="str">
        <f>IF(OR(LOWER(Tabla2[[#This Row],[GENERO]])="masculino", LOWER(Tabla2[[#This Row],[GENERO]])="femenino"),"OK","Corregir")</f>
        <v>Corregir</v>
      </c>
      <c r="Z4764" s="42" t="str">
        <f>+IF(Tabla2[[#This Row],[Nro. DNI / CE]]="","Corregir",IF(LEN(Tabla2[[#This Row],[Nro. DNI / CE]])&gt;=8,"OK","Corregir"))</f>
        <v>Corregir</v>
      </c>
      <c r="AA4764" s="42">
        <f>COUNTIF(Tabla2[APELLIDOS Y NOMBRES],Tabla2[[#This Row],[APELLIDOS Y NOMBRES]])</f>
        <v>0</v>
      </c>
      <c r="AB4764" s="42">
        <f>IF(Tabla2[[#This Row],[Trabajador]]&gt;1,1/Tabla2[[#This Row],[Trabajador]],Tabla2[[#This Row],[Trabajador]])</f>
        <v>0</v>
      </c>
      <c r="AC4764" t="str">
        <f>+IFERROR(IF(Tabla2[[#This Row],[FECHA CESE/BAJA]]="","No Aplica",IF(AND(MONTH(Tabla2[[#This Row],[FECHA CESE/BAJA]])=MONTH(TODAY()-30),YEAR(Tabla2[[#This Row],[FECHA CESE/BAJA]])=YEAR(TODAY())),MONTH(TODAY()-30)&amp;"-"&amp;YEAR(TODAY()),"Borrar")),"No aplica")</f>
        <v>No Aplica</v>
      </c>
      <c r="AD4764" t="str">
        <f>+IFERROR(IF(Tabla2[[#This Row],[FECHA INICIO DE LABORES EN OBRA]]="","No Aplica",IF(AND(MONTH(Tabla2[[#This Row],[FECHA INICIO DE LABORES EN OBRA]])=MONTH(TODAY()-30),YEAR(Tabla2[[#This Row],[FECHA INICIO DE LABORES EN OBRA]])=YEAR(TODAY())),MONTH(TODAY()-30)&amp;"-"&amp;YEAR(TODAY()),"No Aplica")),"No Aplica")</f>
        <v>No Aplica</v>
      </c>
    </row>
    <row r="4765" spans="1:30" x14ac:dyDescent="0.25">
      <c r="A4765" s="13"/>
      <c r="B4765" s="15"/>
      <c r="C4765" s="15"/>
      <c r="D4765" s="15"/>
      <c r="E4765" s="15"/>
      <c r="F4765" s="39"/>
      <c r="G4765" s="15"/>
      <c r="H4765" s="15"/>
      <c r="I4765" s="15"/>
      <c r="J4765" s="15"/>
      <c r="K4765" s="15"/>
      <c r="L4765" s="40"/>
      <c r="M4765" s="39"/>
      <c r="N4765" s="41"/>
      <c r="O4765" s="39"/>
      <c r="P4765" s="40"/>
      <c r="Q4765" s="40"/>
      <c r="R4765" s="40" t="str">
        <f>IFERROR(VLOOKUP(Tabla2[[#This Row],[CONTRATISTA PRNCIPAL]],Hoja1!$L$5:$M$9,2,FALSE),"CJV")</f>
        <v>CJV</v>
      </c>
      <c r="S4765" s="40" t="str">
        <f>IF(Tabla2[[#This Row],[EMPRESA]]=Tabla2[[#This Row],[CONTRATISTA PRNCIPAL]],"Principal","Secundaria")</f>
        <v>Principal</v>
      </c>
      <c r="T4765" s="42">
        <f>IFERROR(1/COUNTIF(Tabla2[CONTRATISTA PRNCIPAL],Tabla2[[#This Row],[CONTRATISTA PRNCIPAL]]),0)</f>
        <v>0</v>
      </c>
      <c r="U4765" s="43" t="str">
        <f>IF(((TODAY()-Tabla2[[#This Row],[FECHA NACIMIENTO]])/365)&lt;18,"Corregir", IF(((TODAY()-Tabla2[[#This Row],[FECHA NACIMIENTO]])/365)&gt;80, "Corregir",ROUNDDOWN(((TODAY()-Tabla2[[#This Row],[FECHA NACIMIENTO]])/365),0)))</f>
        <v>Corregir</v>
      </c>
      <c r="V476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5" s="44" t="str">
        <f>+IF(Tabla2[[#This Row],[Edad]]="Corregir","Corregir","Ok")</f>
        <v>Corregir</v>
      </c>
      <c r="X4765" s="42" t="str">
        <f>+IFERROR(VLOOKUP(Tabla2[[#This Row],[DISTRITO SEGÚN DNI]],Hoja1!$A$2:$B$32,2,FALSE),"No")</f>
        <v>No</v>
      </c>
      <c r="Y4765" s="42" t="str">
        <f>IF(OR(LOWER(Tabla2[[#This Row],[GENERO]])="masculino", LOWER(Tabla2[[#This Row],[GENERO]])="femenino"),"OK","Corregir")</f>
        <v>Corregir</v>
      </c>
      <c r="Z4765" s="42" t="str">
        <f>+IF(Tabla2[[#This Row],[Nro. DNI / CE]]="","Corregir",IF(LEN(Tabla2[[#This Row],[Nro. DNI / CE]])&gt;=8,"OK","Corregir"))</f>
        <v>Corregir</v>
      </c>
      <c r="AA4765" s="42">
        <f>COUNTIF(Tabla2[APELLIDOS Y NOMBRES],Tabla2[[#This Row],[APELLIDOS Y NOMBRES]])</f>
        <v>0</v>
      </c>
      <c r="AB4765" s="42">
        <f>IF(Tabla2[[#This Row],[Trabajador]]&gt;1,1/Tabla2[[#This Row],[Trabajador]],Tabla2[[#This Row],[Trabajador]])</f>
        <v>0</v>
      </c>
      <c r="AC4765" t="str">
        <f>+IFERROR(IF(Tabla2[[#This Row],[FECHA CESE/BAJA]]="","No Aplica",IF(AND(MONTH(Tabla2[[#This Row],[FECHA CESE/BAJA]])=MONTH(TODAY()-30),YEAR(Tabla2[[#This Row],[FECHA CESE/BAJA]])=YEAR(TODAY())),MONTH(TODAY()-30)&amp;"-"&amp;YEAR(TODAY()),"Borrar")),"No aplica")</f>
        <v>No Aplica</v>
      </c>
      <c r="AD4765" t="str">
        <f>+IFERROR(IF(Tabla2[[#This Row],[FECHA INICIO DE LABORES EN OBRA]]="","No Aplica",IF(AND(MONTH(Tabla2[[#This Row],[FECHA INICIO DE LABORES EN OBRA]])=MONTH(TODAY()-30),YEAR(Tabla2[[#This Row],[FECHA INICIO DE LABORES EN OBRA]])=YEAR(TODAY())),MONTH(TODAY()-30)&amp;"-"&amp;YEAR(TODAY()),"No Aplica")),"No Aplica")</f>
        <v>No Aplica</v>
      </c>
    </row>
    <row r="4766" spans="1:30" x14ac:dyDescent="0.25">
      <c r="A4766" s="13"/>
      <c r="B4766" s="15"/>
      <c r="C4766" s="15"/>
      <c r="D4766" s="15"/>
      <c r="E4766" s="15"/>
      <c r="F4766" s="39"/>
      <c r="G4766" s="15"/>
      <c r="H4766" s="15"/>
      <c r="I4766" s="15"/>
      <c r="J4766" s="15"/>
      <c r="K4766" s="15"/>
      <c r="L4766" s="40"/>
      <c r="M4766" s="39"/>
      <c r="N4766" s="41"/>
      <c r="O4766" s="39"/>
      <c r="P4766" s="40"/>
      <c r="Q4766" s="40"/>
      <c r="R4766" s="40" t="str">
        <f>IFERROR(VLOOKUP(Tabla2[[#This Row],[CONTRATISTA PRNCIPAL]],Hoja1!$L$5:$M$9,2,FALSE),"CJV")</f>
        <v>CJV</v>
      </c>
      <c r="S4766" s="40" t="str">
        <f>IF(Tabla2[[#This Row],[EMPRESA]]=Tabla2[[#This Row],[CONTRATISTA PRNCIPAL]],"Principal","Secundaria")</f>
        <v>Principal</v>
      </c>
      <c r="T4766" s="42">
        <f>IFERROR(1/COUNTIF(Tabla2[CONTRATISTA PRNCIPAL],Tabla2[[#This Row],[CONTRATISTA PRNCIPAL]]),0)</f>
        <v>0</v>
      </c>
      <c r="U4766" s="43" t="str">
        <f>IF(((TODAY()-Tabla2[[#This Row],[FECHA NACIMIENTO]])/365)&lt;18,"Corregir", IF(((TODAY()-Tabla2[[#This Row],[FECHA NACIMIENTO]])/365)&gt;80, "Corregir",ROUNDDOWN(((TODAY()-Tabla2[[#This Row],[FECHA NACIMIENTO]])/365),0)))</f>
        <v>Corregir</v>
      </c>
      <c r="V476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6" s="44" t="str">
        <f>+IF(Tabla2[[#This Row],[Edad]]="Corregir","Corregir","Ok")</f>
        <v>Corregir</v>
      </c>
      <c r="X4766" s="42" t="str">
        <f>+IFERROR(VLOOKUP(Tabla2[[#This Row],[DISTRITO SEGÚN DNI]],Hoja1!$A$2:$B$32,2,FALSE),"No")</f>
        <v>No</v>
      </c>
      <c r="Y4766" s="42" t="str">
        <f>IF(OR(LOWER(Tabla2[[#This Row],[GENERO]])="masculino", LOWER(Tabla2[[#This Row],[GENERO]])="femenino"),"OK","Corregir")</f>
        <v>Corregir</v>
      </c>
      <c r="Z4766" s="42" t="str">
        <f>+IF(Tabla2[[#This Row],[Nro. DNI / CE]]="","Corregir",IF(LEN(Tabla2[[#This Row],[Nro. DNI / CE]])&gt;=8,"OK","Corregir"))</f>
        <v>Corregir</v>
      </c>
      <c r="AA4766" s="42">
        <f>COUNTIF(Tabla2[APELLIDOS Y NOMBRES],Tabla2[[#This Row],[APELLIDOS Y NOMBRES]])</f>
        <v>0</v>
      </c>
      <c r="AB4766" s="42">
        <f>IF(Tabla2[[#This Row],[Trabajador]]&gt;1,1/Tabla2[[#This Row],[Trabajador]],Tabla2[[#This Row],[Trabajador]])</f>
        <v>0</v>
      </c>
      <c r="AC4766" t="str">
        <f>+IFERROR(IF(Tabla2[[#This Row],[FECHA CESE/BAJA]]="","No Aplica",IF(AND(MONTH(Tabla2[[#This Row],[FECHA CESE/BAJA]])=MONTH(TODAY()-30),YEAR(Tabla2[[#This Row],[FECHA CESE/BAJA]])=YEAR(TODAY())),MONTH(TODAY()-30)&amp;"-"&amp;YEAR(TODAY()),"Borrar")),"No aplica")</f>
        <v>No Aplica</v>
      </c>
      <c r="AD4766" t="str">
        <f>+IFERROR(IF(Tabla2[[#This Row],[FECHA INICIO DE LABORES EN OBRA]]="","No Aplica",IF(AND(MONTH(Tabla2[[#This Row],[FECHA INICIO DE LABORES EN OBRA]])=MONTH(TODAY()-30),YEAR(Tabla2[[#This Row],[FECHA INICIO DE LABORES EN OBRA]])=YEAR(TODAY())),MONTH(TODAY()-30)&amp;"-"&amp;YEAR(TODAY()),"No Aplica")),"No Aplica")</f>
        <v>No Aplica</v>
      </c>
    </row>
    <row r="4767" spans="1:30" x14ac:dyDescent="0.25">
      <c r="A4767" s="13"/>
      <c r="B4767" s="15"/>
      <c r="C4767" s="15"/>
      <c r="D4767" s="15"/>
      <c r="E4767" s="15"/>
      <c r="F4767" s="39"/>
      <c r="G4767" s="15"/>
      <c r="H4767" s="15"/>
      <c r="I4767" s="15"/>
      <c r="J4767" s="15"/>
      <c r="K4767" s="15"/>
      <c r="L4767" s="40"/>
      <c r="M4767" s="39"/>
      <c r="N4767" s="41"/>
      <c r="O4767" s="39"/>
      <c r="P4767" s="40"/>
      <c r="Q4767" s="40"/>
      <c r="R4767" s="40" t="str">
        <f>IFERROR(VLOOKUP(Tabla2[[#This Row],[CONTRATISTA PRNCIPAL]],Hoja1!$L$5:$M$9,2,FALSE),"CJV")</f>
        <v>CJV</v>
      </c>
      <c r="S4767" s="40" t="str">
        <f>IF(Tabla2[[#This Row],[EMPRESA]]=Tabla2[[#This Row],[CONTRATISTA PRNCIPAL]],"Principal","Secundaria")</f>
        <v>Principal</v>
      </c>
      <c r="T4767" s="42">
        <f>IFERROR(1/COUNTIF(Tabla2[CONTRATISTA PRNCIPAL],Tabla2[[#This Row],[CONTRATISTA PRNCIPAL]]),0)</f>
        <v>0</v>
      </c>
      <c r="U4767" s="43" t="str">
        <f>IF(((TODAY()-Tabla2[[#This Row],[FECHA NACIMIENTO]])/365)&lt;18,"Corregir", IF(((TODAY()-Tabla2[[#This Row],[FECHA NACIMIENTO]])/365)&gt;80, "Corregir",ROUNDDOWN(((TODAY()-Tabla2[[#This Row],[FECHA NACIMIENTO]])/365),0)))</f>
        <v>Corregir</v>
      </c>
      <c r="V476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7" s="44" t="str">
        <f>+IF(Tabla2[[#This Row],[Edad]]="Corregir","Corregir","Ok")</f>
        <v>Corregir</v>
      </c>
      <c r="X4767" s="42" t="str">
        <f>+IFERROR(VLOOKUP(Tabla2[[#This Row],[DISTRITO SEGÚN DNI]],Hoja1!$A$2:$B$32,2,FALSE),"No")</f>
        <v>No</v>
      </c>
      <c r="Y4767" s="42" t="str">
        <f>IF(OR(LOWER(Tabla2[[#This Row],[GENERO]])="masculino", LOWER(Tabla2[[#This Row],[GENERO]])="femenino"),"OK","Corregir")</f>
        <v>Corregir</v>
      </c>
      <c r="Z4767" s="42" t="str">
        <f>+IF(Tabla2[[#This Row],[Nro. DNI / CE]]="","Corregir",IF(LEN(Tabla2[[#This Row],[Nro. DNI / CE]])&gt;=8,"OK","Corregir"))</f>
        <v>Corregir</v>
      </c>
      <c r="AA4767" s="42">
        <f>COUNTIF(Tabla2[APELLIDOS Y NOMBRES],Tabla2[[#This Row],[APELLIDOS Y NOMBRES]])</f>
        <v>0</v>
      </c>
      <c r="AB4767" s="42">
        <f>IF(Tabla2[[#This Row],[Trabajador]]&gt;1,1/Tabla2[[#This Row],[Trabajador]],Tabla2[[#This Row],[Trabajador]])</f>
        <v>0</v>
      </c>
      <c r="AC4767" t="str">
        <f>+IFERROR(IF(Tabla2[[#This Row],[FECHA CESE/BAJA]]="","No Aplica",IF(AND(MONTH(Tabla2[[#This Row],[FECHA CESE/BAJA]])=MONTH(TODAY()-30),YEAR(Tabla2[[#This Row],[FECHA CESE/BAJA]])=YEAR(TODAY())),MONTH(TODAY()-30)&amp;"-"&amp;YEAR(TODAY()),"Borrar")),"No aplica")</f>
        <v>No Aplica</v>
      </c>
      <c r="AD4767" t="str">
        <f>+IFERROR(IF(Tabla2[[#This Row],[FECHA INICIO DE LABORES EN OBRA]]="","No Aplica",IF(AND(MONTH(Tabla2[[#This Row],[FECHA INICIO DE LABORES EN OBRA]])=MONTH(TODAY()-30),YEAR(Tabla2[[#This Row],[FECHA INICIO DE LABORES EN OBRA]])=YEAR(TODAY())),MONTH(TODAY()-30)&amp;"-"&amp;YEAR(TODAY()),"No Aplica")),"No Aplica")</f>
        <v>No Aplica</v>
      </c>
    </row>
    <row r="4768" spans="1:30" x14ac:dyDescent="0.25">
      <c r="A4768" s="13"/>
      <c r="B4768" s="15"/>
      <c r="C4768" s="15"/>
      <c r="D4768" s="15"/>
      <c r="E4768" s="15"/>
      <c r="F4768" s="39"/>
      <c r="G4768" s="15"/>
      <c r="H4768" s="15"/>
      <c r="I4768" s="15"/>
      <c r="J4768" s="15"/>
      <c r="K4768" s="15"/>
      <c r="L4768" s="40"/>
      <c r="M4768" s="39"/>
      <c r="N4768" s="41"/>
      <c r="O4768" s="39"/>
      <c r="P4768" s="40"/>
      <c r="Q4768" s="40"/>
      <c r="R4768" s="40" t="str">
        <f>IFERROR(VLOOKUP(Tabla2[[#This Row],[CONTRATISTA PRNCIPAL]],Hoja1!$L$5:$M$9,2,FALSE),"CJV")</f>
        <v>CJV</v>
      </c>
      <c r="S4768" s="40" t="str">
        <f>IF(Tabla2[[#This Row],[EMPRESA]]=Tabla2[[#This Row],[CONTRATISTA PRNCIPAL]],"Principal","Secundaria")</f>
        <v>Principal</v>
      </c>
      <c r="T4768" s="42">
        <f>IFERROR(1/COUNTIF(Tabla2[CONTRATISTA PRNCIPAL],Tabla2[[#This Row],[CONTRATISTA PRNCIPAL]]),0)</f>
        <v>0</v>
      </c>
      <c r="U4768" s="43" t="str">
        <f>IF(((TODAY()-Tabla2[[#This Row],[FECHA NACIMIENTO]])/365)&lt;18,"Corregir", IF(((TODAY()-Tabla2[[#This Row],[FECHA NACIMIENTO]])/365)&gt;80, "Corregir",ROUNDDOWN(((TODAY()-Tabla2[[#This Row],[FECHA NACIMIENTO]])/365),0)))</f>
        <v>Corregir</v>
      </c>
      <c r="V476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8" s="44" t="str">
        <f>+IF(Tabla2[[#This Row],[Edad]]="Corregir","Corregir","Ok")</f>
        <v>Corregir</v>
      </c>
      <c r="X4768" s="42" t="str">
        <f>+IFERROR(VLOOKUP(Tabla2[[#This Row],[DISTRITO SEGÚN DNI]],Hoja1!$A$2:$B$32,2,FALSE),"No")</f>
        <v>No</v>
      </c>
      <c r="Y4768" s="42" t="str">
        <f>IF(OR(LOWER(Tabla2[[#This Row],[GENERO]])="masculino", LOWER(Tabla2[[#This Row],[GENERO]])="femenino"),"OK","Corregir")</f>
        <v>Corregir</v>
      </c>
      <c r="Z4768" s="42" t="str">
        <f>+IF(Tabla2[[#This Row],[Nro. DNI / CE]]="","Corregir",IF(LEN(Tabla2[[#This Row],[Nro. DNI / CE]])&gt;=8,"OK","Corregir"))</f>
        <v>Corregir</v>
      </c>
      <c r="AA4768" s="42">
        <f>COUNTIF(Tabla2[APELLIDOS Y NOMBRES],Tabla2[[#This Row],[APELLIDOS Y NOMBRES]])</f>
        <v>0</v>
      </c>
      <c r="AB4768" s="42">
        <f>IF(Tabla2[[#This Row],[Trabajador]]&gt;1,1/Tabla2[[#This Row],[Trabajador]],Tabla2[[#This Row],[Trabajador]])</f>
        <v>0</v>
      </c>
      <c r="AC4768" t="str">
        <f>+IFERROR(IF(Tabla2[[#This Row],[FECHA CESE/BAJA]]="","No Aplica",IF(AND(MONTH(Tabla2[[#This Row],[FECHA CESE/BAJA]])=MONTH(TODAY()-30),YEAR(Tabla2[[#This Row],[FECHA CESE/BAJA]])=YEAR(TODAY())),MONTH(TODAY()-30)&amp;"-"&amp;YEAR(TODAY()),"Borrar")),"No aplica")</f>
        <v>No Aplica</v>
      </c>
      <c r="AD4768" t="str">
        <f>+IFERROR(IF(Tabla2[[#This Row],[FECHA INICIO DE LABORES EN OBRA]]="","No Aplica",IF(AND(MONTH(Tabla2[[#This Row],[FECHA INICIO DE LABORES EN OBRA]])=MONTH(TODAY()-30),YEAR(Tabla2[[#This Row],[FECHA INICIO DE LABORES EN OBRA]])=YEAR(TODAY())),MONTH(TODAY()-30)&amp;"-"&amp;YEAR(TODAY()),"No Aplica")),"No Aplica")</f>
        <v>No Aplica</v>
      </c>
    </row>
    <row r="4769" spans="1:30" x14ac:dyDescent="0.25">
      <c r="A4769" s="13"/>
      <c r="B4769" s="15"/>
      <c r="C4769" s="15"/>
      <c r="D4769" s="15"/>
      <c r="E4769" s="15"/>
      <c r="F4769" s="39"/>
      <c r="G4769" s="15"/>
      <c r="H4769" s="15"/>
      <c r="I4769" s="15"/>
      <c r="J4769" s="15"/>
      <c r="K4769" s="15"/>
      <c r="L4769" s="40"/>
      <c r="M4769" s="39"/>
      <c r="N4769" s="41"/>
      <c r="O4769" s="39"/>
      <c r="P4769" s="40"/>
      <c r="Q4769" s="40"/>
      <c r="R4769" s="40" t="str">
        <f>IFERROR(VLOOKUP(Tabla2[[#This Row],[CONTRATISTA PRNCIPAL]],Hoja1!$L$5:$M$9,2,FALSE),"CJV")</f>
        <v>CJV</v>
      </c>
      <c r="S4769" s="40" t="str">
        <f>IF(Tabla2[[#This Row],[EMPRESA]]=Tabla2[[#This Row],[CONTRATISTA PRNCIPAL]],"Principal","Secundaria")</f>
        <v>Principal</v>
      </c>
      <c r="T4769" s="42">
        <f>IFERROR(1/COUNTIF(Tabla2[CONTRATISTA PRNCIPAL],Tabla2[[#This Row],[CONTRATISTA PRNCIPAL]]),0)</f>
        <v>0</v>
      </c>
      <c r="U4769" s="43" t="str">
        <f>IF(((TODAY()-Tabla2[[#This Row],[FECHA NACIMIENTO]])/365)&lt;18,"Corregir", IF(((TODAY()-Tabla2[[#This Row],[FECHA NACIMIENTO]])/365)&gt;80, "Corregir",ROUNDDOWN(((TODAY()-Tabla2[[#This Row],[FECHA NACIMIENTO]])/365),0)))</f>
        <v>Corregir</v>
      </c>
      <c r="V476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69" s="44" t="str">
        <f>+IF(Tabla2[[#This Row],[Edad]]="Corregir","Corregir","Ok")</f>
        <v>Corregir</v>
      </c>
      <c r="X4769" s="42" t="str">
        <f>+IFERROR(VLOOKUP(Tabla2[[#This Row],[DISTRITO SEGÚN DNI]],Hoja1!$A$2:$B$32,2,FALSE),"No")</f>
        <v>No</v>
      </c>
      <c r="Y4769" s="42" t="str">
        <f>IF(OR(LOWER(Tabla2[[#This Row],[GENERO]])="masculino", LOWER(Tabla2[[#This Row],[GENERO]])="femenino"),"OK","Corregir")</f>
        <v>Corregir</v>
      </c>
      <c r="Z4769" s="42" t="str">
        <f>+IF(Tabla2[[#This Row],[Nro. DNI / CE]]="","Corregir",IF(LEN(Tabla2[[#This Row],[Nro. DNI / CE]])&gt;=8,"OK","Corregir"))</f>
        <v>Corregir</v>
      </c>
      <c r="AA4769" s="42">
        <f>COUNTIF(Tabla2[APELLIDOS Y NOMBRES],Tabla2[[#This Row],[APELLIDOS Y NOMBRES]])</f>
        <v>0</v>
      </c>
      <c r="AB4769" s="42">
        <f>IF(Tabla2[[#This Row],[Trabajador]]&gt;1,1/Tabla2[[#This Row],[Trabajador]],Tabla2[[#This Row],[Trabajador]])</f>
        <v>0</v>
      </c>
      <c r="AC4769" t="str">
        <f>+IFERROR(IF(Tabla2[[#This Row],[FECHA CESE/BAJA]]="","No Aplica",IF(AND(MONTH(Tabla2[[#This Row],[FECHA CESE/BAJA]])=MONTH(TODAY()-30),YEAR(Tabla2[[#This Row],[FECHA CESE/BAJA]])=YEAR(TODAY())),MONTH(TODAY()-30)&amp;"-"&amp;YEAR(TODAY()),"Borrar")),"No aplica")</f>
        <v>No Aplica</v>
      </c>
      <c r="AD4769" t="str">
        <f>+IFERROR(IF(Tabla2[[#This Row],[FECHA INICIO DE LABORES EN OBRA]]="","No Aplica",IF(AND(MONTH(Tabla2[[#This Row],[FECHA INICIO DE LABORES EN OBRA]])=MONTH(TODAY()-30),YEAR(Tabla2[[#This Row],[FECHA INICIO DE LABORES EN OBRA]])=YEAR(TODAY())),MONTH(TODAY()-30)&amp;"-"&amp;YEAR(TODAY()),"No Aplica")),"No Aplica")</f>
        <v>No Aplica</v>
      </c>
    </row>
    <row r="4770" spans="1:30" x14ac:dyDescent="0.25">
      <c r="A4770" s="13"/>
      <c r="B4770" s="15"/>
      <c r="C4770" s="15"/>
      <c r="D4770" s="15"/>
      <c r="E4770" s="15"/>
      <c r="F4770" s="39"/>
      <c r="G4770" s="15"/>
      <c r="H4770" s="15"/>
      <c r="I4770" s="15"/>
      <c r="J4770" s="15"/>
      <c r="K4770" s="15"/>
      <c r="L4770" s="40"/>
      <c r="M4770" s="39"/>
      <c r="N4770" s="41"/>
      <c r="O4770" s="39"/>
      <c r="P4770" s="40"/>
      <c r="Q4770" s="40"/>
      <c r="R4770" s="40" t="str">
        <f>IFERROR(VLOOKUP(Tabla2[[#This Row],[CONTRATISTA PRNCIPAL]],Hoja1!$L$5:$M$9,2,FALSE),"CJV")</f>
        <v>CJV</v>
      </c>
      <c r="S4770" s="40" t="str">
        <f>IF(Tabla2[[#This Row],[EMPRESA]]=Tabla2[[#This Row],[CONTRATISTA PRNCIPAL]],"Principal","Secundaria")</f>
        <v>Principal</v>
      </c>
      <c r="T4770" s="42">
        <f>IFERROR(1/COUNTIF(Tabla2[CONTRATISTA PRNCIPAL],Tabla2[[#This Row],[CONTRATISTA PRNCIPAL]]),0)</f>
        <v>0</v>
      </c>
      <c r="U4770" s="43" t="str">
        <f>IF(((TODAY()-Tabla2[[#This Row],[FECHA NACIMIENTO]])/365)&lt;18,"Corregir", IF(((TODAY()-Tabla2[[#This Row],[FECHA NACIMIENTO]])/365)&gt;80, "Corregir",ROUNDDOWN(((TODAY()-Tabla2[[#This Row],[FECHA NACIMIENTO]])/365),0)))</f>
        <v>Corregir</v>
      </c>
      <c r="V477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0" s="44" t="str">
        <f>+IF(Tabla2[[#This Row],[Edad]]="Corregir","Corregir","Ok")</f>
        <v>Corregir</v>
      </c>
      <c r="X4770" s="42" t="str">
        <f>+IFERROR(VLOOKUP(Tabla2[[#This Row],[DISTRITO SEGÚN DNI]],Hoja1!$A$2:$B$32,2,FALSE),"No")</f>
        <v>No</v>
      </c>
      <c r="Y4770" s="42" t="str">
        <f>IF(OR(LOWER(Tabla2[[#This Row],[GENERO]])="masculino", LOWER(Tabla2[[#This Row],[GENERO]])="femenino"),"OK","Corregir")</f>
        <v>Corregir</v>
      </c>
      <c r="Z4770" s="42" t="str">
        <f>+IF(Tabla2[[#This Row],[Nro. DNI / CE]]="","Corregir",IF(LEN(Tabla2[[#This Row],[Nro. DNI / CE]])&gt;=8,"OK","Corregir"))</f>
        <v>Corregir</v>
      </c>
      <c r="AA4770" s="42">
        <f>COUNTIF(Tabla2[APELLIDOS Y NOMBRES],Tabla2[[#This Row],[APELLIDOS Y NOMBRES]])</f>
        <v>0</v>
      </c>
      <c r="AB4770" s="42">
        <f>IF(Tabla2[[#This Row],[Trabajador]]&gt;1,1/Tabla2[[#This Row],[Trabajador]],Tabla2[[#This Row],[Trabajador]])</f>
        <v>0</v>
      </c>
      <c r="AC4770" t="str">
        <f>+IFERROR(IF(Tabla2[[#This Row],[FECHA CESE/BAJA]]="","No Aplica",IF(AND(MONTH(Tabla2[[#This Row],[FECHA CESE/BAJA]])=MONTH(TODAY()-30),YEAR(Tabla2[[#This Row],[FECHA CESE/BAJA]])=YEAR(TODAY())),MONTH(TODAY()-30)&amp;"-"&amp;YEAR(TODAY()),"Borrar")),"No aplica")</f>
        <v>No Aplica</v>
      </c>
      <c r="AD4770" t="str">
        <f>+IFERROR(IF(Tabla2[[#This Row],[FECHA INICIO DE LABORES EN OBRA]]="","No Aplica",IF(AND(MONTH(Tabla2[[#This Row],[FECHA INICIO DE LABORES EN OBRA]])=MONTH(TODAY()-30),YEAR(Tabla2[[#This Row],[FECHA INICIO DE LABORES EN OBRA]])=YEAR(TODAY())),MONTH(TODAY()-30)&amp;"-"&amp;YEAR(TODAY()),"No Aplica")),"No Aplica")</f>
        <v>No Aplica</v>
      </c>
    </row>
    <row r="4771" spans="1:30" x14ac:dyDescent="0.25">
      <c r="A4771" s="13"/>
      <c r="B4771" s="15"/>
      <c r="C4771" s="15"/>
      <c r="D4771" s="15"/>
      <c r="E4771" s="15"/>
      <c r="F4771" s="39"/>
      <c r="G4771" s="15"/>
      <c r="H4771" s="15"/>
      <c r="I4771" s="15"/>
      <c r="J4771" s="15"/>
      <c r="K4771" s="15"/>
      <c r="L4771" s="40"/>
      <c r="M4771" s="39"/>
      <c r="N4771" s="41"/>
      <c r="O4771" s="39"/>
      <c r="P4771" s="40"/>
      <c r="Q4771" s="40"/>
      <c r="R4771" s="40" t="str">
        <f>IFERROR(VLOOKUP(Tabla2[[#This Row],[CONTRATISTA PRNCIPAL]],Hoja1!$L$5:$M$9,2,FALSE),"CJV")</f>
        <v>CJV</v>
      </c>
      <c r="S4771" s="40" t="str">
        <f>IF(Tabla2[[#This Row],[EMPRESA]]=Tabla2[[#This Row],[CONTRATISTA PRNCIPAL]],"Principal","Secundaria")</f>
        <v>Principal</v>
      </c>
      <c r="T4771" s="42">
        <f>IFERROR(1/COUNTIF(Tabla2[CONTRATISTA PRNCIPAL],Tabla2[[#This Row],[CONTRATISTA PRNCIPAL]]),0)</f>
        <v>0</v>
      </c>
      <c r="U4771" s="43" t="str">
        <f>IF(((TODAY()-Tabla2[[#This Row],[FECHA NACIMIENTO]])/365)&lt;18,"Corregir", IF(((TODAY()-Tabla2[[#This Row],[FECHA NACIMIENTO]])/365)&gt;80, "Corregir",ROUNDDOWN(((TODAY()-Tabla2[[#This Row],[FECHA NACIMIENTO]])/365),0)))</f>
        <v>Corregir</v>
      </c>
      <c r="V477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1" s="44" t="str">
        <f>+IF(Tabla2[[#This Row],[Edad]]="Corregir","Corregir","Ok")</f>
        <v>Corregir</v>
      </c>
      <c r="X4771" s="42" t="str">
        <f>+IFERROR(VLOOKUP(Tabla2[[#This Row],[DISTRITO SEGÚN DNI]],Hoja1!$A$2:$B$32,2,FALSE),"No")</f>
        <v>No</v>
      </c>
      <c r="Y4771" s="42" t="str">
        <f>IF(OR(LOWER(Tabla2[[#This Row],[GENERO]])="masculino", LOWER(Tabla2[[#This Row],[GENERO]])="femenino"),"OK","Corregir")</f>
        <v>Corregir</v>
      </c>
      <c r="Z4771" s="42" t="str">
        <f>+IF(Tabla2[[#This Row],[Nro. DNI / CE]]="","Corregir",IF(LEN(Tabla2[[#This Row],[Nro. DNI / CE]])&gt;=8,"OK","Corregir"))</f>
        <v>Corregir</v>
      </c>
      <c r="AA4771" s="42">
        <f>COUNTIF(Tabla2[APELLIDOS Y NOMBRES],Tabla2[[#This Row],[APELLIDOS Y NOMBRES]])</f>
        <v>0</v>
      </c>
      <c r="AB4771" s="42">
        <f>IF(Tabla2[[#This Row],[Trabajador]]&gt;1,1/Tabla2[[#This Row],[Trabajador]],Tabla2[[#This Row],[Trabajador]])</f>
        <v>0</v>
      </c>
      <c r="AC4771" t="str">
        <f>+IFERROR(IF(Tabla2[[#This Row],[FECHA CESE/BAJA]]="","No Aplica",IF(AND(MONTH(Tabla2[[#This Row],[FECHA CESE/BAJA]])=MONTH(TODAY()-30),YEAR(Tabla2[[#This Row],[FECHA CESE/BAJA]])=YEAR(TODAY())),MONTH(TODAY()-30)&amp;"-"&amp;YEAR(TODAY()),"Borrar")),"No aplica")</f>
        <v>No Aplica</v>
      </c>
      <c r="AD4771" t="str">
        <f>+IFERROR(IF(Tabla2[[#This Row],[FECHA INICIO DE LABORES EN OBRA]]="","No Aplica",IF(AND(MONTH(Tabla2[[#This Row],[FECHA INICIO DE LABORES EN OBRA]])=MONTH(TODAY()-30),YEAR(Tabla2[[#This Row],[FECHA INICIO DE LABORES EN OBRA]])=YEAR(TODAY())),MONTH(TODAY()-30)&amp;"-"&amp;YEAR(TODAY()),"No Aplica")),"No Aplica")</f>
        <v>No Aplica</v>
      </c>
    </row>
    <row r="4772" spans="1:30" x14ac:dyDescent="0.25">
      <c r="A4772" s="13"/>
      <c r="B4772" s="15"/>
      <c r="C4772" s="15"/>
      <c r="D4772" s="15"/>
      <c r="E4772" s="15"/>
      <c r="F4772" s="39"/>
      <c r="G4772" s="15"/>
      <c r="H4772" s="15"/>
      <c r="I4772" s="15"/>
      <c r="J4772" s="15"/>
      <c r="K4772" s="15"/>
      <c r="L4772" s="40"/>
      <c r="M4772" s="39"/>
      <c r="N4772" s="41"/>
      <c r="O4772" s="39"/>
      <c r="P4772" s="40"/>
      <c r="Q4772" s="40"/>
      <c r="R4772" s="40" t="str">
        <f>IFERROR(VLOOKUP(Tabla2[[#This Row],[CONTRATISTA PRNCIPAL]],Hoja1!$L$5:$M$9,2,FALSE),"CJV")</f>
        <v>CJV</v>
      </c>
      <c r="S4772" s="40" t="str">
        <f>IF(Tabla2[[#This Row],[EMPRESA]]=Tabla2[[#This Row],[CONTRATISTA PRNCIPAL]],"Principal","Secundaria")</f>
        <v>Principal</v>
      </c>
      <c r="T4772" s="42">
        <f>IFERROR(1/COUNTIF(Tabla2[CONTRATISTA PRNCIPAL],Tabla2[[#This Row],[CONTRATISTA PRNCIPAL]]),0)</f>
        <v>0</v>
      </c>
      <c r="U4772" s="43" t="str">
        <f>IF(((TODAY()-Tabla2[[#This Row],[FECHA NACIMIENTO]])/365)&lt;18,"Corregir", IF(((TODAY()-Tabla2[[#This Row],[FECHA NACIMIENTO]])/365)&gt;80, "Corregir",ROUNDDOWN(((TODAY()-Tabla2[[#This Row],[FECHA NACIMIENTO]])/365),0)))</f>
        <v>Corregir</v>
      </c>
      <c r="V477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2" s="44" t="str">
        <f>+IF(Tabla2[[#This Row],[Edad]]="Corregir","Corregir","Ok")</f>
        <v>Corregir</v>
      </c>
      <c r="X4772" s="42" t="str">
        <f>+IFERROR(VLOOKUP(Tabla2[[#This Row],[DISTRITO SEGÚN DNI]],Hoja1!$A$2:$B$32,2,FALSE),"No")</f>
        <v>No</v>
      </c>
      <c r="Y4772" s="42" t="str">
        <f>IF(OR(LOWER(Tabla2[[#This Row],[GENERO]])="masculino", LOWER(Tabla2[[#This Row],[GENERO]])="femenino"),"OK","Corregir")</f>
        <v>Corregir</v>
      </c>
      <c r="Z4772" s="42" t="str">
        <f>+IF(Tabla2[[#This Row],[Nro. DNI / CE]]="","Corregir",IF(LEN(Tabla2[[#This Row],[Nro. DNI / CE]])&gt;=8,"OK","Corregir"))</f>
        <v>Corregir</v>
      </c>
      <c r="AA4772" s="42">
        <f>COUNTIF(Tabla2[APELLIDOS Y NOMBRES],Tabla2[[#This Row],[APELLIDOS Y NOMBRES]])</f>
        <v>0</v>
      </c>
      <c r="AB4772" s="42">
        <f>IF(Tabla2[[#This Row],[Trabajador]]&gt;1,1/Tabla2[[#This Row],[Trabajador]],Tabla2[[#This Row],[Trabajador]])</f>
        <v>0</v>
      </c>
      <c r="AC4772" t="str">
        <f>+IFERROR(IF(Tabla2[[#This Row],[FECHA CESE/BAJA]]="","No Aplica",IF(AND(MONTH(Tabla2[[#This Row],[FECHA CESE/BAJA]])=MONTH(TODAY()-30),YEAR(Tabla2[[#This Row],[FECHA CESE/BAJA]])=YEAR(TODAY())),MONTH(TODAY()-30)&amp;"-"&amp;YEAR(TODAY()),"Borrar")),"No aplica")</f>
        <v>No Aplica</v>
      </c>
      <c r="AD4772" t="str">
        <f>+IFERROR(IF(Tabla2[[#This Row],[FECHA INICIO DE LABORES EN OBRA]]="","No Aplica",IF(AND(MONTH(Tabla2[[#This Row],[FECHA INICIO DE LABORES EN OBRA]])=MONTH(TODAY()-30),YEAR(Tabla2[[#This Row],[FECHA INICIO DE LABORES EN OBRA]])=YEAR(TODAY())),MONTH(TODAY()-30)&amp;"-"&amp;YEAR(TODAY()),"No Aplica")),"No Aplica")</f>
        <v>No Aplica</v>
      </c>
    </row>
    <row r="4773" spans="1:30" x14ac:dyDescent="0.25">
      <c r="A4773" s="13"/>
      <c r="B4773" s="15"/>
      <c r="C4773" s="15"/>
      <c r="D4773" s="15"/>
      <c r="E4773" s="15"/>
      <c r="F4773" s="39"/>
      <c r="G4773" s="15"/>
      <c r="H4773" s="15"/>
      <c r="I4773" s="15"/>
      <c r="J4773" s="15"/>
      <c r="K4773" s="15"/>
      <c r="L4773" s="40"/>
      <c r="M4773" s="39"/>
      <c r="N4773" s="41"/>
      <c r="O4773" s="39"/>
      <c r="P4773" s="40"/>
      <c r="Q4773" s="40"/>
      <c r="R4773" s="40" t="str">
        <f>IFERROR(VLOOKUP(Tabla2[[#This Row],[CONTRATISTA PRNCIPAL]],Hoja1!$L$5:$M$9,2,FALSE),"CJV")</f>
        <v>CJV</v>
      </c>
      <c r="S4773" s="40" t="str">
        <f>IF(Tabla2[[#This Row],[EMPRESA]]=Tabla2[[#This Row],[CONTRATISTA PRNCIPAL]],"Principal","Secundaria")</f>
        <v>Principal</v>
      </c>
      <c r="T4773" s="42">
        <f>IFERROR(1/COUNTIF(Tabla2[CONTRATISTA PRNCIPAL],Tabla2[[#This Row],[CONTRATISTA PRNCIPAL]]),0)</f>
        <v>0</v>
      </c>
      <c r="U4773" s="43" t="str">
        <f>IF(((TODAY()-Tabla2[[#This Row],[FECHA NACIMIENTO]])/365)&lt;18,"Corregir", IF(((TODAY()-Tabla2[[#This Row],[FECHA NACIMIENTO]])/365)&gt;80, "Corregir",ROUNDDOWN(((TODAY()-Tabla2[[#This Row],[FECHA NACIMIENTO]])/365),0)))</f>
        <v>Corregir</v>
      </c>
      <c r="V477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3" s="44" t="str">
        <f>+IF(Tabla2[[#This Row],[Edad]]="Corregir","Corregir","Ok")</f>
        <v>Corregir</v>
      </c>
      <c r="X4773" s="42" t="str">
        <f>+IFERROR(VLOOKUP(Tabla2[[#This Row],[DISTRITO SEGÚN DNI]],Hoja1!$A$2:$B$32,2,FALSE),"No")</f>
        <v>No</v>
      </c>
      <c r="Y4773" s="42" t="str">
        <f>IF(OR(LOWER(Tabla2[[#This Row],[GENERO]])="masculino", LOWER(Tabla2[[#This Row],[GENERO]])="femenino"),"OK","Corregir")</f>
        <v>Corregir</v>
      </c>
      <c r="Z4773" s="42" t="str">
        <f>+IF(Tabla2[[#This Row],[Nro. DNI / CE]]="","Corregir",IF(LEN(Tabla2[[#This Row],[Nro. DNI / CE]])&gt;=8,"OK","Corregir"))</f>
        <v>Corregir</v>
      </c>
      <c r="AA4773" s="42">
        <f>COUNTIF(Tabla2[APELLIDOS Y NOMBRES],Tabla2[[#This Row],[APELLIDOS Y NOMBRES]])</f>
        <v>0</v>
      </c>
      <c r="AB4773" s="42">
        <f>IF(Tabla2[[#This Row],[Trabajador]]&gt;1,1/Tabla2[[#This Row],[Trabajador]],Tabla2[[#This Row],[Trabajador]])</f>
        <v>0</v>
      </c>
      <c r="AC4773" t="str">
        <f>+IFERROR(IF(Tabla2[[#This Row],[FECHA CESE/BAJA]]="","No Aplica",IF(AND(MONTH(Tabla2[[#This Row],[FECHA CESE/BAJA]])=MONTH(TODAY()-30),YEAR(Tabla2[[#This Row],[FECHA CESE/BAJA]])=YEAR(TODAY())),MONTH(TODAY()-30)&amp;"-"&amp;YEAR(TODAY()),"Borrar")),"No aplica")</f>
        <v>No Aplica</v>
      </c>
      <c r="AD4773" t="str">
        <f>+IFERROR(IF(Tabla2[[#This Row],[FECHA INICIO DE LABORES EN OBRA]]="","No Aplica",IF(AND(MONTH(Tabla2[[#This Row],[FECHA INICIO DE LABORES EN OBRA]])=MONTH(TODAY()-30),YEAR(Tabla2[[#This Row],[FECHA INICIO DE LABORES EN OBRA]])=YEAR(TODAY())),MONTH(TODAY()-30)&amp;"-"&amp;YEAR(TODAY()),"No Aplica")),"No Aplica")</f>
        <v>No Aplica</v>
      </c>
    </row>
    <row r="4774" spans="1:30" x14ac:dyDescent="0.25">
      <c r="A4774" s="13"/>
      <c r="B4774" s="15"/>
      <c r="C4774" s="15"/>
      <c r="D4774" s="15"/>
      <c r="E4774" s="15"/>
      <c r="F4774" s="39"/>
      <c r="G4774" s="15"/>
      <c r="H4774" s="15"/>
      <c r="I4774" s="15"/>
      <c r="J4774" s="15"/>
      <c r="K4774" s="15"/>
      <c r="L4774" s="40"/>
      <c r="M4774" s="39"/>
      <c r="N4774" s="41"/>
      <c r="O4774" s="39"/>
      <c r="P4774" s="40"/>
      <c r="Q4774" s="40"/>
      <c r="R4774" s="40" t="str">
        <f>IFERROR(VLOOKUP(Tabla2[[#This Row],[CONTRATISTA PRNCIPAL]],Hoja1!$L$5:$M$9,2,FALSE),"CJV")</f>
        <v>CJV</v>
      </c>
      <c r="S4774" s="40" t="str">
        <f>IF(Tabla2[[#This Row],[EMPRESA]]=Tabla2[[#This Row],[CONTRATISTA PRNCIPAL]],"Principal","Secundaria")</f>
        <v>Principal</v>
      </c>
      <c r="T4774" s="42">
        <f>IFERROR(1/COUNTIF(Tabla2[CONTRATISTA PRNCIPAL],Tabla2[[#This Row],[CONTRATISTA PRNCIPAL]]),0)</f>
        <v>0</v>
      </c>
      <c r="U4774" s="43" t="str">
        <f>IF(((TODAY()-Tabla2[[#This Row],[FECHA NACIMIENTO]])/365)&lt;18,"Corregir", IF(((TODAY()-Tabla2[[#This Row],[FECHA NACIMIENTO]])/365)&gt;80, "Corregir",ROUNDDOWN(((TODAY()-Tabla2[[#This Row],[FECHA NACIMIENTO]])/365),0)))</f>
        <v>Corregir</v>
      </c>
      <c r="V477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4" s="44" t="str">
        <f>+IF(Tabla2[[#This Row],[Edad]]="Corregir","Corregir","Ok")</f>
        <v>Corregir</v>
      </c>
      <c r="X4774" s="42" t="str">
        <f>+IFERROR(VLOOKUP(Tabla2[[#This Row],[DISTRITO SEGÚN DNI]],Hoja1!$A$2:$B$32,2,FALSE),"No")</f>
        <v>No</v>
      </c>
      <c r="Y4774" s="42" t="str">
        <f>IF(OR(LOWER(Tabla2[[#This Row],[GENERO]])="masculino", LOWER(Tabla2[[#This Row],[GENERO]])="femenino"),"OK","Corregir")</f>
        <v>Corregir</v>
      </c>
      <c r="Z4774" s="42" t="str">
        <f>+IF(Tabla2[[#This Row],[Nro. DNI / CE]]="","Corregir",IF(LEN(Tabla2[[#This Row],[Nro. DNI / CE]])&gt;=8,"OK","Corregir"))</f>
        <v>Corregir</v>
      </c>
      <c r="AA4774" s="42">
        <f>COUNTIF(Tabla2[APELLIDOS Y NOMBRES],Tabla2[[#This Row],[APELLIDOS Y NOMBRES]])</f>
        <v>0</v>
      </c>
      <c r="AB4774" s="42">
        <f>IF(Tabla2[[#This Row],[Trabajador]]&gt;1,1/Tabla2[[#This Row],[Trabajador]],Tabla2[[#This Row],[Trabajador]])</f>
        <v>0</v>
      </c>
      <c r="AC4774" t="str">
        <f>+IFERROR(IF(Tabla2[[#This Row],[FECHA CESE/BAJA]]="","No Aplica",IF(AND(MONTH(Tabla2[[#This Row],[FECHA CESE/BAJA]])=MONTH(TODAY()-30),YEAR(Tabla2[[#This Row],[FECHA CESE/BAJA]])=YEAR(TODAY())),MONTH(TODAY()-30)&amp;"-"&amp;YEAR(TODAY()),"Borrar")),"No aplica")</f>
        <v>No Aplica</v>
      </c>
      <c r="AD4774" t="str">
        <f>+IFERROR(IF(Tabla2[[#This Row],[FECHA INICIO DE LABORES EN OBRA]]="","No Aplica",IF(AND(MONTH(Tabla2[[#This Row],[FECHA INICIO DE LABORES EN OBRA]])=MONTH(TODAY()-30),YEAR(Tabla2[[#This Row],[FECHA INICIO DE LABORES EN OBRA]])=YEAR(TODAY())),MONTH(TODAY()-30)&amp;"-"&amp;YEAR(TODAY()),"No Aplica")),"No Aplica")</f>
        <v>No Aplica</v>
      </c>
    </row>
    <row r="4775" spans="1:30" x14ac:dyDescent="0.25">
      <c r="A4775" s="13"/>
      <c r="B4775" s="15"/>
      <c r="C4775" s="15"/>
      <c r="D4775" s="15"/>
      <c r="E4775" s="15"/>
      <c r="F4775" s="39"/>
      <c r="G4775" s="15"/>
      <c r="H4775" s="15"/>
      <c r="I4775" s="15"/>
      <c r="J4775" s="15"/>
      <c r="K4775" s="15"/>
      <c r="L4775" s="40"/>
      <c r="M4775" s="39"/>
      <c r="N4775" s="41"/>
      <c r="O4775" s="39"/>
      <c r="P4775" s="40"/>
      <c r="Q4775" s="40"/>
      <c r="R4775" s="40" t="str">
        <f>IFERROR(VLOOKUP(Tabla2[[#This Row],[CONTRATISTA PRNCIPAL]],Hoja1!$L$5:$M$9,2,FALSE),"CJV")</f>
        <v>CJV</v>
      </c>
      <c r="S4775" s="40" t="str">
        <f>IF(Tabla2[[#This Row],[EMPRESA]]=Tabla2[[#This Row],[CONTRATISTA PRNCIPAL]],"Principal","Secundaria")</f>
        <v>Principal</v>
      </c>
      <c r="T4775" s="42">
        <f>IFERROR(1/COUNTIF(Tabla2[CONTRATISTA PRNCIPAL],Tabla2[[#This Row],[CONTRATISTA PRNCIPAL]]),0)</f>
        <v>0</v>
      </c>
      <c r="U4775" s="43" t="str">
        <f>IF(((TODAY()-Tabla2[[#This Row],[FECHA NACIMIENTO]])/365)&lt;18,"Corregir", IF(((TODAY()-Tabla2[[#This Row],[FECHA NACIMIENTO]])/365)&gt;80, "Corregir",ROUNDDOWN(((TODAY()-Tabla2[[#This Row],[FECHA NACIMIENTO]])/365),0)))</f>
        <v>Corregir</v>
      </c>
      <c r="V477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5" s="44" t="str">
        <f>+IF(Tabla2[[#This Row],[Edad]]="Corregir","Corregir","Ok")</f>
        <v>Corregir</v>
      </c>
      <c r="X4775" s="42" t="str">
        <f>+IFERROR(VLOOKUP(Tabla2[[#This Row],[DISTRITO SEGÚN DNI]],Hoja1!$A$2:$B$32,2,FALSE),"No")</f>
        <v>No</v>
      </c>
      <c r="Y4775" s="42" t="str">
        <f>IF(OR(LOWER(Tabla2[[#This Row],[GENERO]])="masculino", LOWER(Tabla2[[#This Row],[GENERO]])="femenino"),"OK","Corregir")</f>
        <v>Corregir</v>
      </c>
      <c r="Z4775" s="42" t="str">
        <f>+IF(Tabla2[[#This Row],[Nro. DNI / CE]]="","Corregir",IF(LEN(Tabla2[[#This Row],[Nro. DNI / CE]])&gt;=8,"OK","Corregir"))</f>
        <v>Corregir</v>
      </c>
      <c r="AA4775" s="42">
        <f>COUNTIF(Tabla2[APELLIDOS Y NOMBRES],Tabla2[[#This Row],[APELLIDOS Y NOMBRES]])</f>
        <v>0</v>
      </c>
      <c r="AB4775" s="42">
        <f>IF(Tabla2[[#This Row],[Trabajador]]&gt;1,1/Tabla2[[#This Row],[Trabajador]],Tabla2[[#This Row],[Trabajador]])</f>
        <v>0</v>
      </c>
      <c r="AC4775" t="str">
        <f>+IFERROR(IF(Tabla2[[#This Row],[FECHA CESE/BAJA]]="","No Aplica",IF(AND(MONTH(Tabla2[[#This Row],[FECHA CESE/BAJA]])=MONTH(TODAY()-30),YEAR(Tabla2[[#This Row],[FECHA CESE/BAJA]])=YEAR(TODAY())),MONTH(TODAY()-30)&amp;"-"&amp;YEAR(TODAY()),"Borrar")),"No aplica")</f>
        <v>No Aplica</v>
      </c>
      <c r="AD4775" t="str">
        <f>+IFERROR(IF(Tabla2[[#This Row],[FECHA INICIO DE LABORES EN OBRA]]="","No Aplica",IF(AND(MONTH(Tabla2[[#This Row],[FECHA INICIO DE LABORES EN OBRA]])=MONTH(TODAY()-30),YEAR(Tabla2[[#This Row],[FECHA INICIO DE LABORES EN OBRA]])=YEAR(TODAY())),MONTH(TODAY()-30)&amp;"-"&amp;YEAR(TODAY()),"No Aplica")),"No Aplica")</f>
        <v>No Aplica</v>
      </c>
    </row>
    <row r="4776" spans="1:30" x14ac:dyDescent="0.25">
      <c r="A4776" s="13"/>
      <c r="B4776" s="15"/>
      <c r="C4776" s="15"/>
      <c r="D4776" s="15"/>
      <c r="E4776" s="15"/>
      <c r="F4776" s="39"/>
      <c r="G4776" s="15"/>
      <c r="H4776" s="15"/>
      <c r="I4776" s="15"/>
      <c r="J4776" s="15"/>
      <c r="K4776" s="15"/>
      <c r="L4776" s="40"/>
      <c r="M4776" s="39"/>
      <c r="N4776" s="41"/>
      <c r="O4776" s="39"/>
      <c r="P4776" s="40"/>
      <c r="Q4776" s="40"/>
      <c r="R4776" s="40" t="str">
        <f>IFERROR(VLOOKUP(Tabla2[[#This Row],[CONTRATISTA PRNCIPAL]],Hoja1!$L$5:$M$9,2,FALSE),"CJV")</f>
        <v>CJV</v>
      </c>
      <c r="S4776" s="40" t="str">
        <f>IF(Tabla2[[#This Row],[EMPRESA]]=Tabla2[[#This Row],[CONTRATISTA PRNCIPAL]],"Principal","Secundaria")</f>
        <v>Principal</v>
      </c>
      <c r="T4776" s="42">
        <f>IFERROR(1/COUNTIF(Tabla2[CONTRATISTA PRNCIPAL],Tabla2[[#This Row],[CONTRATISTA PRNCIPAL]]),0)</f>
        <v>0</v>
      </c>
      <c r="U4776" s="43" t="str">
        <f>IF(((TODAY()-Tabla2[[#This Row],[FECHA NACIMIENTO]])/365)&lt;18,"Corregir", IF(((TODAY()-Tabla2[[#This Row],[FECHA NACIMIENTO]])/365)&gt;80, "Corregir",ROUNDDOWN(((TODAY()-Tabla2[[#This Row],[FECHA NACIMIENTO]])/365),0)))</f>
        <v>Corregir</v>
      </c>
      <c r="V477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6" s="44" t="str">
        <f>+IF(Tabla2[[#This Row],[Edad]]="Corregir","Corregir","Ok")</f>
        <v>Corregir</v>
      </c>
      <c r="X4776" s="42" t="str">
        <f>+IFERROR(VLOOKUP(Tabla2[[#This Row],[DISTRITO SEGÚN DNI]],Hoja1!$A$2:$B$32,2,FALSE),"No")</f>
        <v>No</v>
      </c>
      <c r="Y4776" s="42" t="str">
        <f>IF(OR(LOWER(Tabla2[[#This Row],[GENERO]])="masculino", LOWER(Tabla2[[#This Row],[GENERO]])="femenino"),"OK","Corregir")</f>
        <v>Corregir</v>
      </c>
      <c r="Z4776" s="42" t="str">
        <f>+IF(Tabla2[[#This Row],[Nro. DNI / CE]]="","Corregir",IF(LEN(Tabla2[[#This Row],[Nro. DNI / CE]])&gt;=8,"OK","Corregir"))</f>
        <v>Corregir</v>
      </c>
      <c r="AA4776" s="42">
        <f>COUNTIF(Tabla2[APELLIDOS Y NOMBRES],Tabla2[[#This Row],[APELLIDOS Y NOMBRES]])</f>
        <v>0</v>
      </c>
      <c r="AB4776" s="42">
        <f>IF(Tabla2[[#This Row],[Trabajador]]&gt;1,1/Tabla2[[#This Row],[Trabajador]],Tabla2[[#This Row],[Trabajador]])</f>
        <v>0</v>
      </c>
      <c r="AC4776" t="str">
        <f>+IFERROR(IF(Tabla2[[#This Row],[FECHA CESE/BAJA]]="","No Aplica",IF(AND(MONTH(Tabla2[[#This Row],[FECHA CESE/BAJA]])=MONTH(TODAY()-30),YEAR(Tabla2[[#This Row],[FECHA CESE/BAJA]])=YEAR(TODAY())),MONTH(TODAY()-30)&amp;"-"&amp;YEAR(TODAY()),"Borrar")),"No aplica")</f>
        <v>No Aplica</v>
      </c>
      <c r="AD4776" t="str">
        <f>+IFERROR(IF(Tabla2[[#This Row],[FECHA INICIO DE LABORES EN OBRA]]="","No Aplica",IF(AND(MONTH(Tabla2[[#This Row],[FECHA INICIO DE LABORES EN OBRA]])=MONTH(TODAY()-30),YEAR(Tabla2[[#This Row],[FECHA INICIO DE LABORES EN OBRA]])=YEAR(TODAY())),MONTH(TODAY()-30)&amp;"-"&amp;YEAR(TODAY()),"No Aplica")),"No Aplica")</f>
        <v>No Aplica</v>
      </c>
    </row>
    <row r="4777" spans="1:30" x14ac:dyDescent="0.25">
      <c r="A4777" s="13"/>
      <c r="B4777" s="15"/>
      <c r="C4777" s="15"/>
      <c r="D4777" s="15"/>
      <c r="E4777" s="15"/>
      <c r="F4777" s="39"/>
      <c r="G4777" s="15"/>
      <c r="H4777" s="15"/>
      <c r="I4777" s="15"/>
      <c r="J4777" s="15"/>
      <c r="K4777" s="15"/>
      <c r="L4777" s="40"/>
      <c r="M4777" s="39"/>
      <c r="N4777" s="41"/>
      <c r="O4777" s="39"/>
      <c r="P4777" s="40"/>
      <c r="Q4777" s="40"/>
      <c r="R4777" s="40" t="str">
        <f>IFERROR(VLOOKUP(Tabla2[[#This Row],[CONTRATISTA PRNCIPAL]],Hoja1!$L$5:$M$9,2,FALSE),"CJV")</f>
        <v>CJV</v>
      </c>
      <c r="S4777" s="40" t="str">
        <f>IF(Tabla2[[#This Row],[EMPRESA]]=Tabla2[[#This Row],[CONTRATISTA PRNCIPAL]],"Principal","Secundaria")</f>
        <v>Principal</v>
      </c>
      <c r="T4777" s="42">
        <f>IFERROR(1/COUNTIF(Tabla2[CONTRATISTA PRNCIPAL],Tabla2[[#This Row],[CONTRATISTA PRNCIPAL]]),0)</f>
        <v>0</v>
      </c>
      <c r="U4777" s="43" t="str">
        <f>IF(((TODAY()-Tabla2[[#This Row],[FECHA NACIMIENTO]])/365)&lt;18,"Corregir", IF(((TODAY()-Tabla2[[#This Row],[FECHA NACIMIENTO]])/365)&gt;80, "Corregir",ROUNDDOWN(((TODAY()-Tabla2[[#This Row],[FECHA NACIMIENTO]])/365),0)))</f>
        <v>Corregir</v>
      </c>
      <c r="V477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7" s="44" t="str">
        <f>+IF(Tabla2[[#This Row],[Edad]]="Corregir","Corregir","Ok")</f>
        <v>Corregir</v>
      </c>
      <c r="X4777" s="42" t="str">
        <f>+IFERROR(VLOOKUP(Tabla2[[#This Row],[DISTRITO SEGÚN DNI]],Hoja1!$A$2:$B$32,2,FALSE),"No")</f>
        <v>No</v>
      </c>
      <c r="Y4777" s="42" t="str">
        <f>IF(OR(LOWER(Tabla2[[#This Row],[GENERO]])="masculino", LOWER(Tabla2[[#This Row],[GENERO]])="femenino"),"OK","Corregir")</f>
        <v>Corregir</v>
      </c>
      <c r="Z4777" s="42" t="str">
        <f>+IF(Tabla2[[#This Row],[Nro. DNI / CE]]="","Corregir",IF(LEN(Tabla2[[#This Row],[Nro. DNI / CE]])&gt;=8,"OK","Corregir"))</f>
        <v>Corregir</v>
      </c>
      <c r="AA4777" s="42">
        <f>COUNTIF(Tabla2[APELLIDOS Y NOMBRES],Tabla2[[#This Row],[APELLIDOS Y NOMBRES]])</f>
        <v>0</v>
      </c>
      <c r="AB4777" s="42">
        <f>IF(Tabla2[[#This Row],[Trabajador]]&gt;1,1/Tabla2[[#This Row],[Trabajador]],Tabla2[[#This Row],[Trabajador]])</f>
        <v>0</v>
      </c>
      <c r="AC4777" t="str">
        <f>+IFERROR(IF(Tabla2[[#This Row],[FECHA CESE/BAJA]]="","No Aplica",IF(AND(MONTH(Tabla2[[#This Row],[FECHA CESE/BAJA]])=MONTH(TODAY()-30),YEAR(Tabla2[[#This Row],[FECHA CESE/BAJA]])=YEAR(TODAY())),MONTH(TODAY()-30)&amp;"-"&amp;YEAR(TODAY()),"Borrar")),"No aplica")</f>
        <v>No Aplica</v>
      </c>
      <c r="AD4777" t="str">
        <f>+IFERROR(IF(Tabla2[[#This Row],[FECHA INICIO DE LABORES EN OBRA]]="","No Aplica",IF(AND(MONTH(Tabla2[[#This Row],[FECHA INICIO DE LABORES EN OBRA]])=MONTH(TODAY()-30),YEAR(Tabla2[[#This Row],[FECHA INICIO DE LABORES EN OBRA]])=YEAR(TODAY())),MONTH(TODAY()-30)&amp;"-"&amp;YEAR(TODAY()),"No Aplica")),"No Aplica")</f>
        <v>No Aplica</v>
      </c>
    </row>
    <row r="4778" spans="1:30" x14ac:dyDescent="0.25">
      <c r="A4778" s="13"/>
      <c r="B4778" s="15"/>
      <c r="C4778" s="15"/>
      <c r="D4778" s="15"/>
      <c r="E4778" s="15"/>
      <c r="F4778" s="39"/>
      <c r="G4778" s="15"/>
      <c r="H4778" s="15"/>
      <c r="I4778" s="15"/>
      <c r="J4778" s="15"/>
      <c r="K4778" s="15"/>
      <c r="L4778" s="40"/>
      <c r="M4778" s="39"/>
      <c r="N4778" s="41"/>
      <c r="O4778" s="39"/>
      <c r="P4778" s="40"/>
      <c r="Q4778" s="40"/>
      <c r="R4778" s="40" t="str">
        <f>IFERROR(VLOOKUP(Tabla2[[#This Row],[CONTRATISTA PRNCIPAL]],Hoja1!$L$5:$M$9,2,FALSE),"CJV")</f>
        <v>CJV</v>
      </c>
      <c r="S4778" s="40" t="str">
        <f>IF(Tabla2[[#This Row],[EMPRESA]]=Tabla2[[#This Row],[CONTRATISTA PRNCIPAL]],"Principal","Secundaria")</f>
        <v>Principal</v>
      </c>
      <c r="T4778" s="42">
        <f>IFERROR(1/COUNTIF(Tabla2[CONTRATISTA PRNCIPAL],Tabla2[[#This Row],[CONTRATISTA PRNCIPAL]]),0)</f>
        <v>0</v>
      </c>
      <c r="U4778" s="43" t="str">
        <f>IF(((TODAY()-Tabla2[[#This Row],[FECHA NACIMIENTO]])/365)&lt;18,"Corregir", IF(((TODAY()-Tabla2[[#This Row],[FECHA NACIMIENTO]])/365)&gt;80, "Corregir",ROUNDDOWN(((TODAY()-Tabla2[[#This Row],[FECHA NACIMIENTO]])/365),0)))</f>
        <v>Corregir</v>
      </c>
      <c r="V477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8" s="44" t="str">
        <f>+IF(Tabla2[[#This Row],[Edad]]="Corregir","Corregir","Ok")</f>
        <v>Corregir</v>
      </c>
      <c r="X4778" s="42" t="str">
        <f>+IFERROR(VLOOKUP(Tabla2[[#This Row],[DISTRITO SEGÚN DNI]],Hoja1!$A$2:$B$32,2,FALSE),"No")</f>
        <v>No</v>
      </c>
      <c r="Y4778" s="42" t="str">
        <f>IF(OR(LOWER(Tabla2[[#This Row],[GENERO]])="masculino", LOWER(Tabla2[[#This Row],[GENERO]])="femenino"),"OK","Corregir")</f>
        <v>Corregir</v>
      </c>
      <c r="Z4778" s="42" t="str">
        <f>+IF(Tabla2[[#This Row],[Nro. DNI / CE]]="","Corregir",IF(LEN(Tabla2[[#This Row],[Nro. DNI / CE]])&gt;=8,"OK","Corregir"))</f>
        <v>Corregir</v>
      </c>
      <c r="AA4778" s="42">
        <f>COUNTIF(Tabla2[APELLIDOS Y NOMBRES],Tabla2[[#This Row],[APELLIDOS Y NOMBRES]])</f>
        <v>0</v>
      </c>
      <c r="AB4778" s="42">
        <f>IF(Tabla2[[#This Row],[Trabajador]]&gt;1,1/Tabla2[[#This Row],[Trabajador]],Tabla2[[#This Row],[Trabajador]])</f>
        <v>0</v>
      </c>
      <c r="AC4778" t="str">
        <f>+IFERROR(IF(Tabla2[[#This Row],[FECHA CESE/BAJA]]="","No Aplica",IF(AND(MONTH(Tabla2[[#This Row],[FECHA CESE/BAJA]])=MONTH(TODAY()-30),YEAR(Tabla2[[#This Row],[FECHA CESE/BAJA]])=YEAR(TODAY())),MONTH(TODAY()-30)&amp;"-"&amp;YEAR(TODAY()),"Borrar")),"No aplica")</f>
        <v>No Aplica</v>
      </c>
      <c r="AD4778" t="str">
        <f>+IFERROR(IF(Tabla2[[#This Row],[FECHA INICIO DE LABORES EN OBRA]]="","No Aplica",IF(AND(MONTH(Tabla2[[#This Row],[FECHA INICIO DE LABORES EN OBRA]])=MONTH(TODAY()-30),YEAR(Tabla2[[#This Row],[FECHA INICIO DE LABORES EN OBRA]])=YEAR(TODAY())),MONTH(TODAY()-30)&amp;"-"&amp;YEAR(TODAY()),"No Aplica")),"No Aplica")</f>
        <v>No Aplica</v>
      </c>
    </row>
    <row r="4779" spans="1:30" x14ac:dyDescent="0.25">
      <c r="A4779" s="13"/>
      <c r="B4779" s="15"/>
      <c r="C4779" s="15"/>
      <c r="D4779" s="15"/>
      <c r="E4779" s="15"/>
      <c r="F4779" s="39"/>
      <c r="G4779" s="15"/>
      <c r="H4779" s="15"/>
      <c r="I4779" s="15"/>
      <c r="J4779" s="15"/>
      <c r="K4779" s="15"/>
      <c r="L4779" s="40"/>
      <c r="M4779" s="39"/>
      <c r="N4779" s="41"/>
      <c r="O4779" s="39"/>
      <c r="P4779" s="40"/>
      <c r="Q4779" s="40"/>
      <c r="R4779" s="40" t="str">
        <f>IFERROR(VLOOKUP(Tabla2[[#This Row],[CONTRATISTA PRNCIPAL]],Hoja1!$L$5:$M$9,2,FALSE),"CJV")</f>
        <v>CJV</v>
      </c>
      <c r="S4779" s="40" t="str">
        <f>IF(Tabla2[[#This Row],[EMPRESA]]=Tabla2[[#This Row],[CONTRATISTA PRNCIPAL]],"Principal","Secundaria")</f>
        <v>Principal</v>
      </c>
      <c r="T4779" s="42">
        <f>IFERROR(1/COUNTIF(Tabla2[CONTRATISTA PRNCIPAL],Tabla2[[#This Row],[CONTRATISTA PRNCIPAL]]),0)</f>
        <v>0</v>
      </c>
      <c r="U4779" s="43" t="str">
        <f>IF(((TODAY()-Tabla2[[#This Row],[FECHA NACIMIENTO]])/365)&lt;18,"Corregir", IF(((TODAY()-Tabla2[[#This Row],[FECHA NACIMIENTO]])/365)&gt;80, "Corregir",ROUNDDOWN(((TODAY()-Tabla2[[#This Row],[FECHA NACIMIENTO]])/365),0)))</f>
        <v>Corregir</v>
      </c>
      <c r="V477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79" s="44" t="str">
        <f>+IF(Tabla2[[#This Row],[Edad]]="Corregir","Corregir","Ok")</f>
        <v>Corregir</v>
      </c>
      <c r="X4779" s="42" t="str">
        <f>+IFERROR(VLOOKUP(Tabla2[[#This Row],[DISTRITO SEGÚN DNI]],Hoja1!$A$2:$B$32,2,FALSE),"No")</f>
        <v>No</v>
      </c>
      <c r="Y4779" s="42" t="str">
        <f>IF(OR(LOWER(Tabla2[[#This Row],[GENERO]])="masculino", LOWER(Tabla2[[#This Row],[GENERO]])="femenino"),"OK","Corregir")</f>
        <v>Corregir</v>
      </c>
      <c r="Z4779" s="42" t="str">
        <f>+IF(Tabla2[[#This Row],[Nro. DNI / CE]]="","Corregir",IF(LEN(Tabla2[[#This Row],[Nro. DNI / CE]])&gt;=8,"OK","Corregir"))</f>
        <v>Corregir</v>
      </c>
      <c r="AA4779" s="42">
        <f>COUNTIF(Tabla2[APELLIDOS Y NOMBRES],Tabla2[[#This Row],[APELLIDOS Y NOMBRES]])</f>
        <v>0</v>
      </c>
      <c r="AB4779" s="42">
        <f>IF(Tabla2[[#This Row],[Trabajador]]&gt;1,1/Tabla2[[#This Row],[Trabajador]],Tabla2[[#This Row],[Trabajador]])</f>
        <v>0</v>
      </c>
      <c r="AC4779" t="str">
        <f>+IFERROR(IF(Tabla2[[#This Row],[FECHA CESE/BAJA]]="","No Aplica",IF(AND(MONTH(Tabla2[[#This Row],[FECHA CESE/BAJA]])=MONTH(TODAY()-30),YEAR(Tabla2[[#This Row],[FECHA CESE/BAJA]])=YEAR(TODAY())),MONTH(TODAY()-30)&amp;"-"&amp;YEAR(TODAY()),"Borrar")),"No aplica")</f>
        <v>No Aplica</v>
      </c>
      <c r="AD4779" t="str">
        <f>+IFERROR(IF(Tabla2[[#This Row],[FECHA INICIO DE LABORES EN OBRA]]="","No Aplica",IF(AND(MONTH(Tabla2[[#This Row],[FECHA INICIO DE LABORES EN OBRA]])=MONTH(TODAY()-30),YEAR(Tabla2[[#This Row],[FECHA INICIO DE LABORES EN OBRA]])=YEAR(TODAY())),MONTH(TODAY()-30)&amp;"-"&amp;YEAR(TODAY()),"No Aplica")),"No Aplica")</f>
        <v>No Aplica</v>
      </c>
    </row>
    <row r="4780" spans="1:30" x14ac:dyDescent="0.25">
      <c r="A4780" s="13"/>
      <c r="B4780" s="15"/>
      <c r="C4780" s="15"/>
      <c r="D4780" s="15"/>
      <c r="E4780" s="15"/>
      <c r="F4780" s="39"/>
      <c r="G4780" s="15"/>
      <c r="H4780" s="15"/>
      <c r="I4780" s="15"/>
      <c r="J4780" s="15"/>
      <c r="K4780" s="15"/>
      <c r="L4780" s="40"/>
      <c r="M4780" s="39"/>
      <c r="N4780" s="41"/>
      <c r="O4780" s="39"/>
      <c r="P4780" s="40"/>
      <c r="Q4780" s="40"/>
      <c r="R4780" s="40" t="str">
        <f>IFERROR(VLOOKUP(Tabla2[[#This Row],[CONTRATISTA PRNCIPAL]],Hoja1!$L$5:$M$9,2,FALSE),"CJV")</f>
        <v>CJV</v>
      </c>
      <c r="S4780" s="40" t="str">
        <f>IF(Tabla2[[#This Row],[EMPRESA]]=Tabla2[[#This Row],[CONTRATISTA PRNCIPAL]],"Principal","Secundaria")</f>
        <v>Principal</v>
      </c>
      <c r="T4780" s="42">
        <f>IFERROR(1/COUNTIF(Tabla2[CONTRATISTA PRNCIPAL],Tabla2[[#This Row],[CONTRATISTA PRNCIPAL]]),0)</f>
        <v>0</v>
      </c>
      <c r="U4780" s="43" t="str">
        <f>IF(((TODAY()-Tabla2[[#This Row],[FECHA NACIMIENTO]])/365)&lt;18,"Corregir", IF(((TODAY()-Tabla2[[#This Row],[FECHA NACIMIENTO]])/365)&gt;80, "Corregir",ROUNDDOWN(((TODAY()-Tabla2[[#This Row],[FECHA NACIMIENTO]])/365),0)))</f>
        <v>Corregir</v>
      </c>
      <c r="V478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0" s="44" t="str">
        <f>+IF(Tabla2[[#This Row],[Edad]]="Corregir","Corregir","Ok")</f>
        <v>Corregir</v>
      </c>
      <c r="X4780" s="42" t="str">
        <f>+IFERROR(VLOOKUP(Tabla2[[#This Row],[DISTRITO SEGÚN DNI]],Hoja1!$A$2:$B$32,2,FALSE),"No")</f>
        <v>No</v>
      </c>
      <c r="Y4780" s="42" t="str">
        <f>IF(OR(LOWER(Tabla2[[#This Row],[GENERO]])="masculino", LOWER(Tabla2[[#This Row],[GENERO]])="femenino"),"OK","Corregir")</f>
        <v>Corregir</v>
      </c>
      <c r="Z4780" s="42" t="str">
        <f>+IF(Tabla2[[#This Row],[Nro. DNI / CE]]="","Corregir",IF(LEN(Tabla2[[#This Row],[Nro. DNI / CE]])&gt;=8,"OK","Corregir"))</f>
        <v>Corregir</v>
      </c>
      <c r="AA4780" s="42">
        <f>COUNTIF(Tabla2[APELLIDOS Y NOMBRES],Tabla2[[#This Row],[APELLIDOS Y NOMBRES]])</f>
        <v>0</v>
      </c>
      <c r="AB4780" s="42">
        <f>IF(Tabla2[[#This Row],[Trabajador]]&gt;1,1/Tabla2[[#This Row],[Trabajador]],Tabla2[[#This Row],[Trabajador]])</f>
        <v>0</v>
      </c>
      <c r="AC4780" t="str">
        <f>+IFERROR(IF(Tabla2[[#This Row],[FECHA CESE/BAJA]]="","No Aplica",IF(AND(MONTH(Tabla2[[#This Row],[FECHA CESE/BAJA]])=MONTH(TODAY()-30),YEAR(Tabla2[[#This Row],[FECHA CESE/BAJA]])=YEAR(TODAY())),MONTH(TODAY()-30)&amp;"-"&amp;YEAR(TODAY()),"Borrar")),"No aplica")</f>
        <v>No Aplica</v>
      </c>
      <c r="AD4780" t="str">
        <f>+IFERROR(IF(Tabla2[[#This Row],[FECHA INICIO DE LABORES EN OBRA]]="","No Aplica",IF(AND(MONTH(Tabla2[[#This Row],[FECHA INICIO DE LABORES EN OBRA]])=MONTH(TODAY()-30),YEAR(Tabla2[[#This Row],[FECHA INICIO DE LABORES EN OBRA]])=YEAR(TODAY())),MONTH(TODAY()-30)&amp;"-"&amp;YEAR(TODAY()),"No Aplica")),"No Aplica")</f>
        <v>No Aplica</v>
      </c>
    </row>
    <row r="4781" spans="1:30" x14ac:dyDescent="0.25">
      <c r="A4781" s="13"/>
      <c r="B4781" s="15"/>
      <c r="C4781" s="15"/>
      <c r="D4781" s="15"/>
      <c r="E4781" s="15"/>
      <c r="F4781" s="39"/>
      <c r="G4781" s="15"/>
      <c r="H4781" s="15"/>
      <c r="I4781" s="15"/>
      <c r="J4781" s="15"/>
      <c r="K4781" s="15"/>
      <c r="L4781" s="40"/>
      <c r="M4781" s="39"/>
      <c r="N4781" s="41"/>
      <c r="O4781" s="39"/>
      <c r="P4781" s="40"/>
      <c r="Q4781" s="40"/>
      <c r="R4781" s="40" t="str">
        <f>IFERROR(VLOOKUP(Tabla2[[#This Row],[CONTRATISTA PRNCIPAL]],Hoja1!$L$5:$M$9,2,FALSE),"CJV")</f>
        <v>CJV</v>
      </c>
      <c r="S4781" s="40" t="str">
        <f>IF(Tabla2[[#This Row],[EMPRESA]]=Tabla2[[#This Row],[CONTRATISTA PRNCIPAL]],"Principal","Secundaria")</f>
        <v>Principal</v>
      </c>
      <c r="T4781" s="42">
        <f>IFERROR(1/COUNTIF(Tabla2[CONTRATISTA PRNCIPAL],Tabla2[[#This Row],[CONTRATISTA PRNCIPAL]]),0)</f>
        <v>0</v>
      </c>
      <c r="U4781" s="43" t="str">
        <f>IF(((TODAY()-Tabla2[[#This Row],[FECHA NACIMIENTO]])/365)&lt;18,"Corregir", IF(((TODAY()-Tabla2[[#This Row],[FECHA NACIMIENTO]])/365)&gt;80, "Corregir",ROUNDDOWN(((TODAY()-Tabla2[[#This Row],[FECHA NACIMIENTO]])/365),0)))</f>
        <v>Corregir</v>
      </c>
      <c r="V478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1" s="44" t="str">
        <f>+IF(Tabla2[[#This Row],[Edad]]="Corregir","Corregir","Ok")</f>
        <v>Corregir</v>
      </c>
      <c r="X4781" s="42" t="str">
        <f>+IFERROR(VLOOKUP(Tabla2[[#This Row],[DISTRITO SEGÚN DNI]],Hoja1!$A$2:$B$32,2,FALSE),"No")</f>
        <v>No</v>
      </c>
      <c r="Y4781" s="42" t="str">
        <f>IF(OR(LOWER(Tabla2[[#This Row],[GENERO]])="masculino", LOWER(Tabla2[[#This Row],[GENERO]])="femenino"),"OK","Corregir")</f>
        <v>Corregir</v>
      </c>
      <c r="Z4781" s="42" t="str">
        <f>+IF(Tabla2[[#This Row],[Nro. DNI / CE]]="","Corregir",IF(LEN(Tabla2[[#This Row],[Nro. DNI / CE]])&gt;=8,"OK","Corregir"))</f>
        <v>Corregir</v>
      </c>
      <c r="AA4781" s="42">
        <f>COUNTIF(Tabla2[APELLIDOS Y NOMBRES],Tabla2[[#This Row],[APELLIDOS Y NOMBRES]])</f>
        <v>0</v>
      </c>
      <c r="AB4781" s="42">
        <f>IF(Tabla2[[#This Row],[Trabajador]]&gt;1,1/Tabla2[[#This Row],[Trabajador]],Tabla2[[#This Row],[Trabajador]])</f>
        <v>0</v>
      </c>
      <c r="AC4781" t="str">
        <f>+IFERROR(IF(Tabla2[[#This Row],[FECHA CESE/BAJA]]="","No Aplica",IF(AND(MONTH(Tabla2[[#This Row],[FECHA CESE/BAJA]])=MONTH(TODAY()-30),YEAR(Tabla2[[#This Row],[FECHA CESE/BAJA]])=YEAR(TODAY())),MONTH(TODAY()-30)&amp;"-"&amp;YEAR(TODAY()),"Borrar")),"No aplica")</f>
        <v>No Aplica</v>
      </c>
      <c r="AD4781" t="str">
        <f>+IFERROR(IF(Tabla2[[#This Row],[FECHA INICIO DE LABORES EN OBRA]]="","No Aplica",IF(AND(MONTH(Tabla2[[#This Row],[FECHA INICIO DE LABORES EN OBRA]])=MONTH(TODAY()-30),YEAR(Tabla2[[#This Row],[FECHA INICIO DE LABORES EN OBRA]])=YEAR(TODAY())),MONTH(TODAY()-30)&amp;"-"&amp;YEAR(TODAY()),"No Aplica")),"No Aplica")</f>
        <v>No Aplica</v>
      </c>
    </row>
    <row r="4782" spans="1:30" x14ac:dyDescent="0.25">
      <c r="A4782" s="13"/>
      <c r="B4782" s="15"/>
      <c r="C4782" s="15"/>
      <c r="D4782" s="15"/>
      <c r="E4782" s="15"/>
      <c r="F4782" s="39"/>
      <c r="G4782" s="15"/>
      <c r="H4782" s="15"/>
      <c r="I4782" s="15"/>
      <c r="J4782" s="15"/>
      <c r="K4782" s="15"/>
      <c r="L4782" s="40"/>
      <c r="M4782" s="39"/>
      <c r="N4782" s="41"/>
      <c r="O4782" s="39"/>
      <c r="P4782" s="40"/>
      <c r="Q4782" s="40"/>
      <c r="R4782" s="40" t="str">
        <f>IFERROR(VLOOKUP(Tabla2[[#This Row],[CONTRATISTA PRNCIPAL]],Hoja1!$L$5:$M$9,2,FALSE),"CJV")</f>
        <v>CJV</v>
      </c>
      <c r="S4782" s="40" t="str">
        <f>IF(Tabla2[[#This Row],[EMPRESA]]=Tabla2[[#This Row],[CONTRATISTA PRNCIPAL]],"Principal","Secundaria")</f>
        <v>Principal</v>
      </c>
      <c r="T4782" s="42">
        <f>IFERROR(1/COUNTIF(Tabla2[CONTRATISTA PRNCIPAL],Tabla2[[#This Row],[CONTRATISTA PRNCIPAL]]),0)</f>
        <v>0</v>
      </c>
      <c r="U4782" s="43" t="str">
        <f>IF(((TODAY()-Tabla2[[#This Row],[FECHA NACIMIENTO]])/365)&lt;18,"Corregir", IF(((TODAY()-Tabla2[[#This Row],[FECHA NACIMIENTO]])/365)&gt;80, "Corregir",ROUNDDOWN(((TODAY()-Tabla2[[#This Row],[FECHA NACIMIENTO]])/365),0)))</f>
        <v>Corregir</v>
      </c>
      <c r="V478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2" s="44" t="str">
        <f>+IF(Tabla2[[#This Row],[Edad]]="Corregir","Corregir","Ok")</f>
        <v>Corregir</v>
      </c>
      <c r="X4782" s="42" t="str">
        <f>+IFERROR(VLOOKUP(Tabla2[[#This Row],[DISTRITO SEGÚN DNI]],Hoja1!$A$2:$B$32,2,FALSE),"No")</f>
        <v>No</v>
      </c>
      <c r="Y4782" s="42" t="str">
        <f>IF(OR(LOWER(Tabla2[[#This Row],[GENERO]])="masculino", LOWER(Tabla2[[#This Row],[GENERO]])="femenino"),"OK","Corregir")</f>
        <v>Corregir</v>
      </c>
      <c r="Z4782" s="42" t="str">
        <f>+IF(Tabla2[[#This Row],[Nro. DNI / CE]]="","Corregir",IF(LEN(Tabla2[[#This Row],[Nro. DNI / CE]])&gt;=8,"OK","Corregir"))</f>
        <v>Corregir</v>
      </c>
      <c r="AA4782" s="42">
        <f>COUNTIF(Tabla2[APELLIDOS Y NOMBRES],Tabla2[[#This Row],[APELLIDOS Y NOMBRES]])</f>
        <v>0</v>
      </c>
      <c r="AB4782" s="42">
        <f>IF(Tabla2[[#This Row],[Trabajador]]&gt;1,1/Tabla2[[#This Row],[Trabajador]],Tabla2[[#This Row],[Trabajador]])</f>
        <v>0</v>
      </c>
      <c r="AC4782" t="str">
        <f>+IFERROR(IF(Tabla2[[#This Row],[FECHA CESE/BAJA]]="","No Aplica",IF(AND(MONTH(Tabla2[[#This Row],[FECHA CESE/BAJA]])=MONTH(TODAY()-30),YEAR(Tabla2[[#This Row],[FECHA CESE/BAJA]])=YEAR(TODAY())),MONTH(TODAY()-30)&amp;"-"&amp;YEAR(TODAY()),"Borrar")),"No aplica")</f>
        <v>No Aplica</v>
      </c>
      <c r="AD4782" t="str">
        <f>+IFERROR(IF(Tabla2[[#This Row],[FECHA INICIO DE LABORES EN OBRA]]="","No Aplica",IF(AND(MONTH(Tabla2[[#This Row],[FECHA INICIO DE LABORES EN OBRA]])=MONTH(TODAY()-30),YEAR(Tabla2[[#This Row],[FECHA INICIO DE LABORES EN OBRA]])=YEAR(TODAY())),MONTH(TODAY()-30)&amp;"-"&amp;YEAR(TODAY()),"No Aplica")),"No Aplica")</f>
        <v>No Aplica</v>
      </c>
    </row>
    <row r="4783" spans="1:30" x14ac:dyDescent="0.25">
      <c r="A4783" s="13"/>
      <c r="B4783" s="15"/>
      <c r="C4783" s="15"/>
      <c r="D4783" s="15"/>
      <c r="E4783" s="15"/>
      <c r="F4783" s="39"/>
      <c r="G4783" s="15"/>
      <c r="H4783" s="15"/>
      <c r="I4783" s="15"/>
      <c r="J4783" s="15"/>
      <c r="K4783" s="15"/>
      <c r="L4783" s="40"/>
      <c r="M4783" s="39"/>
      <c r="N4783" s="41"/>
      <c r="O4783" s="39"/>
      <c r="P4783" s="40"/>
      <c r="Q4783" s="40"/>
      <c r="R4783" s="40" t="str">
        <f>IFERROR(VLOOKUP(Tabla2[[#This Row],[CONTRATISTA PRNCIPAL]],Hoja1!$L$5:$M$9,2,FALSE),"CJV")</f>
        <v>CJV</v>
      </c>
      <c r="S4783" s="40" t="str">
        <f>IF(Tabla2[[#This Row],[EMPRESA]]=Tabla2[[#This Row],[CONTRATISTA PRNCIPAL]],"Principal","Secundaria")</f>
        <v>Principal</v>
      </c>
      <c r="T4783" s="42">
        <f>IFERROR(1/COUNTIF(Tabla2[CONTRATISTA PRNCIPAL],Tabla2[[#This Row],[CONTRATISTA PRNCIPAL]]),0)</f>
        <v>0</v>
      </c>
      <c r="U4783" s="43" t="str">
        <f>IF(((TODAY()-Tabla2[[#This Row],[FECHA NACIMIENTO]])/365)&lt;18,"Corregir", IF(((TODAY()-Tabla2[[#This Row],[FECHA NACIMIENTO]])/365)&gt;80, "Corregir",ROUNDDOWN(((TODAY()-Tabla2[[#This Row],[FECHA NACIMIENTO]])/365),0)))</f>
        <v>Corregir</v>
      </c>
      <c r="V478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3" s="44" t="str">
        <f>+IF(Tabla2[[#This Row],[Edad]]="Corregir","Corregir","Ok")</f>
        <v>Corregir</v>
      </c>
      <c r="X4783" s="42" t="str">
        <f>+IFERROR(VLOOKUP(Tabla2[[#This Row],[DISTRITO SEGÚN DNI]],Hoja1!$A$2:$B$32,2,FALSE),"No")</f>
        <v>No</v>
      </c>
      <c r="Y4783" s="42" t="str">
        <f>IF(OR(LOWER(Tabla2[[#This Row],[GENERO]])="masculino", LOWER(Tabla2[[#This Row],[GENERO]])="femenino"),"OK","Corregir")</f>
        <v>Corregir</v>
      </c>
      <c r="Z4783" s="42" t="str">
        <f>+IF(Tabla2[[#This Row],[Nro. DNI / CE]]="","Corregir",IF(LEN(Tabla2[[#This Row],[Nro. DNI / CE]])&gt;=8,"OK","Corregir"))</f>
        <v>Corregir</v>
      </c>
      <c r="AA4783" s="42">
        <f>COUNTIF(Tabla2[APELLIDOS Y NOMBRES],Tabla2[[#This Row],[APELLIDOS Y NOMBRES]])</f>
        <v>0</v>
      </c>
      <c r="AB4783" s="42">
        <f>IF(Tabla2[[#This Row],[Trabajador]]&gt;1,1/Tabla2[[#This Row],[Trabajador]],Tabla2[[#This Row],[Trabajador]])</f>
        <v>0</v>
      </c>
      <c r="AC4783" t="str">
        <f>+IFERROR(IF(Tabla2[[#This Row],[FECHA CESE/BAJA]]="","No Aplica",IF(AND(MONTH(Tabla2[[#This Row],[FECHA CESE/BAJA]])=MONTH(TODAY()-30),YEAR(Tabla2[[#This Row],[FECHA CESE/BAJA]])=YEAR(TODAY())),MONTH(TODAY()-30)&amp;"-"&amp;YEAR(TODAY()),"Borrar")),"No aplica")</f>
        <v>No Aplica</v>
      </c>
      <c r="AD4783" t="str">
        <f>+IFERROR(IF(Tabla2[[#This Row],[FECHA INICIO DE LABORES EN OBRA]]="","No Aplica",IF(AND(MONTH(Tabla2[[#This Row],[FECHA INICIO DE LABORES EN OBRA]])=MONTH(TODAY()-30),YEAR(Tabla2[[#This Row],[FECHA INICIO DE LABORES EN OBRA]])=YEAR(TODAY())),MONTH(TODAY()-30)&amp;"-"&amp;YEAR(TODAY()),"No Aplica")),"No Aplica")</f>
        <v>No Aplica</v>
      </c>
    </row>
    <row r="4784" spans="1:30" x14ac:dyDescent="0.25">
      <c r="A4784" s="13"/>
      <c r="B4784" s="15"/>
      <c r="C4784" s="15"/>
      <c r="D4784" s="15"/>
      <c r="E4784" s="15"/>
      <c r="F4784" s="39"/>
      <c r="G4784" s="15"/>
      <c r="H4784" s="15"/>
      <c r="I4784" s="15"/>
      <c r="J4784" s="15"/>
      <c r="K4784" s="15"/>
      <c r="L4784" s="40"/>
      <c r="M4784" s="39"/>
      <c r="N4784" s="41"/>
      <c r="O4784" s="39"/>
      <c r="P4784" s="40"/>
      <c r="Q4784" s="40"/>
      <c r="R4784" s="40" t="str">
        <f>IFERROR(VLOOKUP(Tabla2[[#This Row],[CONTRATISTA PRNCIPAL]],Hoja1!$L$5:$M$9,2,FALSE),"CJV")</f>
        <v>CJV</v>
      </c>
      <c r="S4784" s="40" t="str">
        <f>IF(Tabla2[[#This Row],[EMPRESA]]=Tabla2[[#This Row],[CONTRATISTA PRNCIPAL]],"Principal","Secundaria")</f>
        <v>Principal</v>
      </c>
      <c r="T4784" s="42">
        <f>IFERROR(1/COUNTIF(Tabla2[CONTRATISTA PRNCIPAL],Tabla2[[#This Row],[CONTRATISTA PRNCIPAL]]),0)</f>
        <v>0</v>
      </c>
      <c r="U4784" s="43" t="str">
        <f>IF(((TODAY()-Tabla2[[#This Row],[FECHA NACIMIENTO]])/365)&lt;18,"Corregir", IF(((TODAY()-Tabla2[[#This Row],[FECHA NACIMIENTO]])/365)&gt;80, "Corregir",ROUNDDOWN(((TODAY()-Tabla2[[#This Row],[FECHA NACIMIENTO]])/365),0)))</f>
        <v>Corregir</v>
      </c>
      <c r="V478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4" s="44" t="str">
        <f>+IF(Tabla2[[#This Row],[Edad]]="Corregir","Corregir","Ok")</f>
        <v>Corregir</v>
      </c>
      <c r="X4784" s="42" t="str">
        <f>+IFERROR(VLOOKUP(Tabla2[[#This Row],[DISTRITO SEGÚN DNI]],Hoja1!$A$2:$B$32,2,FALSE),"No")</f>
        <v>No</v>
      </c>
      <c r="Y4784" s="42" t="str">
        <f>IF(OR(LOWER(Tabla2[[#This Row],[GENERO]])="masculino", LOWER(Tabla2[[#This Row],[GENERO]])="femenino"),"OK","Corregir")</f>
        <v>Corregir</v>
      </c>
      <c r="Z4784" s="42" t="str">
        <f>+IF(Tabla2[[#This Row],[Nro. DNI / CE]]="","Corregir",IF(LEN(Tabla2[[#This Row],[Nro. DNI / CE]])&gt;=8,"OK","Corregir"))</f>
        <v>Corregir</v>
      </c>
      <c r="AA4784" s="42">
        <f>COUNTIF(Tabla2[APELLIDOS Y NOMBRES],Tabla2[[#This Row],[APELLIDOS Y NOMBRES]])</f>
        <v>0</v>
      </c>
      <c r="AB4784" s="42">
        <f>IF(Tabla2[[#This Row],[Trabajador]]&gt;1,1/Tabla2[[#This Row],[Trabajador]],Tabla2[[#This Row],[Trabajador]])</f>
        <v>0</v>
      </c>
      <c r="AC4784" t="str">
        <f>+IFERROR(IF(Tabla2[[#This Row],[FECHA CESE/BAJA]]="","No Aplica",IF(AND(MONTH(Tabla2[[#This Row],[FECHA CESE/BAJA]])=MONTH(TODAY()-30),YEAR(Tabla2[[#This Row],[FECHA CESE/BAJA]])=YEAR(TODAY())),MONTH(TODAY()-30)&amp;"-"&amp;YEAR(TODAY()),"Borrar")),"No aplica")</f>
        <v>No Aplica</v>
      </c>
      <c r="AD4784" t="str">
        <f>+IFERROR(IF(Tabla2[[#This Row],[FECHA INICIO DE LABORES EN OBRA]]="","No Aplica",IF(AND(MONTH(Tabla2[[#This Row],[FECHA INICIO DE LABORES EN OBRA]])=MONTH(TODAY()-30),YEAR(Tabla2[[#This Row],[FECHA INICIO DE LABORES EN OBRA]])=YEAR(TODAY())),MONTH(TODAY()-30)&amp;"-"&amp;YEAR(TODAY()),"No Aplica")),"No Aplica")</f>
        <v>No Aplica</v>
      </c>
    </row>
    <row r="4785" spans="1:30" x14ac:dyDescent="0.25">
      <c r="A4785" s="13"/>
      <c r="B4785" s="15"/>
      <c r="C4785" s="15"/>
      <c r="D4785" s="15"/>
      <c r="E4785" s="15"/>
      <c r="F4785" s="39"/>
      <c r="G4785" s="15"/>
      <c r="H4785" s="15"/>
      <c r="I4785" s="15"/>
      <c r="J4785" s="15"/>
      <c r="K4785" s="15"/>
      <c r="L4785" s="40"/>
      <c r="M4785" s="39"/>
      <c r="N4785" s="41"/>
      <c r="O4785" s="39"/>
      <c r="P4785" s="40"/>
      <c r="Q4785" s="40"/>
      <c r="R4785" s="40" t="str">
        <f>IFERROR(VLOOKUP(Tabla2[[#This Row],[CONTRATISTA PRNCIPAL]],Hoja1!$L$5:$M$9,2,FALSE),"CJV")</f>
        <v>CJV</v>
      </c>
      <c r="S4785" s="40" t="str">
        <f>IF(Tabla2[[#This Row],[EMPRESA]]=Tabla2[[#This Row],[CONTRATISTA PRNCIPAL]],"Principal","Secundaria")</f>
        <v>Principal</v>
      </c>
      <c r="T4785" s="42">
        <f>IFERROR(1/COUNTIF(Tabla2[CONTRATISTA PRNCIPAL],Tabla2[[#This Row],[CONTRATISTA PRNCIPAL]]),0)</f>
        <v>0</v>
      </c>
      <c r="U4785" s="43" t="str">
        <f>IF(((TODAY()-Tabla2[[#This Row],[FECHA NACIMIENTO]])/365)&lt;18,"Corregir", IF(((TODAY()-Tabla2[[#This Row],[FECHA NACIMIENTO]])/365)&gt;80, "Corregir",ROUNDDOWN(((TODAY()-Tabla2[[#This Row],[FECHA NACIMIENTO]])/365),0)))</f>
        <v>Corregir</v>
      </c>
      <c r="V478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5" s="44" t="str">
        <f>+IF(Tabla2[[#This Row],[Edad]]="Corregir","Corregir","Ok")</f>
        <v>Corregir</v>
      </c>
      <c r="X4785" s="42" t="str">
        <f>+IFERROR(VLOOKUP(Tabla2[[#This Row],[DISTRITO SEGÚN DNI]],Hoja1!$A$2:$B$32,2,FALSE),"No")</f>
        <v>No</v>
      </c>
      <c r="Y4785" s="42" t="str">
        <f>IF(OR(LOWER(Tabla2[[#This Row],[GENERO]])="masculino", LOWER(Tabla2[[#This Row],[GENERO]])="femenino"),"OK","Corregir")</f>
        <v>Corregir</v>
      </c>
      <c r="Z4785" s="42" t="str">
        <f>+IF(Tabla2[[#This Row],[Nro. DNI / CE]]="","Corregir",IF(LEN(Tabla2[[#This Row],[Nro. DNI / CE]])&gt;=8,"OK","Corregir"))</f>
        <v>Corregir</v>
      </c>
      <c r="AA4785" s="42">
        <f>COUNTIF(Tabla2[APELLIDOS Y NOMBRES],Tabla2[[#This Row],[APELLIDOS Y NOMBRES]])</f>
        <v>0</v>
      </c>
      <c r="AB4785" s="42">
        <f>IF(Tabla2[[#This Row],[Trabajador]]&gt;1,1/Tabla2[[#This Row],[Trabajador]],Tabla2[[#This Row],[Trabajador]])</f>
        <v>0</v>
      </c>
      <c r="AC4785" t="str">
        <f>+IFERROR(IF(Tabla2[[#This Row],[FECHA CESE/BAJA]]="","No Aplica",IF(AND(MONTH(Tabla2[[#This Row],[FECHA CESE/BAJA]])=MONTH(TODAY()-30),YEAR(Tabla2[[#This Row],[FECHA CESE/BAJA]])=YEAR(TODAY())),MONTH(TODAY()-30)&amp;"-"&amp;YEAR(TODAY()),"Borrar")),"No aplica")</f>
        <v>No Aplica</v>
      </c>
      <c r="AD4785" t="str">
        <f>+IFERROR(IF(Tabla2[[#This Row],[FECHA INICIO DE LABORES EN OBRA]]="","No Aplica",IF(AND(MONTH(Tabla2[[#This Row],[FECHA INICIO DE LABORES EN OBRA]])=MONTH(TODAY()-30),YEAR(Tabla2[[#This Row],[FECHA INICIO DE LABORES EN OBRA]])=YEAR(TODAY())),MONTH(TODAY()-30)&amp;"-"&amp;YEAR(TODAY()),"No Aplica")),"No Aplica")</f>
        <v>No Aplica</v>
      </c>
    </row>
    <row r="4786" spans="1:30" x14ac:dyDescent="0.25">
      <c r="A4786" s="13"/>
      <c r="B4786" s="15"/>
      <c r="C4786" s="15"/>
      <c r="D4786" s="15"/>
      <c r="E4786" s="15"/>
      <c r="F4786" s="39"/>
      <c r="G4786" s="15"/>
      <c r="H4786" s="15"/>
      <c r="I4786" s="15"/>
      <c r="J4786" s="15"/>
      <c r="K4786" s="15"/>
      <c r="L4786" s="40"/>
      <c r="M4786" s="39"/>
      <c r="N4786" s="41"/>
      <c r="O4786" s="39"/>
      <c r="P4786" s="40"/>
      <c r="Q4786" s="40"/>
      <c r="R4786" s="40" t="str">
        <f>IFERROR(VLOOKUP(Tabla2[[#This Row],[CONTRATISTA PRNCIPAL]],Hoja1!$L$5:$M$9,2,FALSE),"CJV")</f>
        <v>CJV</v>
      </c>
      <c r="S4786" s="40" t="str">
        <f>IF(Tabla2[[#This Row],[EMPRESA]]=Tabla2[[#This Row],[CONTRATISTA PRNCIPAL]],"Principal","Secundaria")</f>
        <v>Principal</v>
      </c>
      <c r="T4786" s="42">
        <f>IFERROR(1/COUNTIF(Tabla2[CONTRATISTA PRNCIPAL],Tabla2[[#This Row],[CONTRATISTA PRNCIPAL]]),0)</f>
        <v>0</v>
      </c>
      <c r="U4786" s="43" t="str">
        <f>IF(((TODAY()-Tabla2[[#This Row],[FECHA NACIMIENTO]])/365)&lt;18,"Corregir", IF(((TODAY()-Tabla2[[#This Row],[FECHA NACIMIENTO]])/365)&gt;80, "Corregir",ROUNDDOWN(((TODAY()-Tabla2[[#This Row],[FECHA NACIMIENTO]])/365),0)))</f>
        <v>Corregir</v>
      </c>
      <c r="V478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6" s="44" t="str">
        <f>+IF(Tabla2[[#This Row],[Edad]]="Corregir","Corregir","Ok")</f>
        <v>Corregir</v>
      </c>
      <c r="X4786" s="42" t="str">
        <f>+IFERROR(VLOOKUP(Tabla2[[#This Row],[DISTRITO SEGÚN DNI]],Hoja1!$A$2:$B$32,2,FALSE),"No")</f>
        <v>No</v>
      </c>
      <c r="Y4786" s="42" t="str">
        <f>IF(OR(LOWER(Tabla2[[#This Row],[GENERO]])="masculino", LOWER(Tabla2[[#This Row],[GENERO]])="femenino"),"OK","Corregir")</f>
        <v>Corregir</v>
      </c>
      <c r="Z4786" s="42" t="str">
        <f>+IF(Tabla2[[#This Row],[Nro. DNI / CE]]="","Corregir",IF(LEN(Tabla2[[#This Row],[Nro. DNI / CE]])&gt;=8,"OK","Corregir"))</f>
        <v>Corregir</v>
      </c>
      <c r="AA4786" s="42">
        <f>COUNTIF(Tabla2[APELLIDOS Y NOMBRES],Tabla2[[#This Row],[APELLIDOS Y NOMBRES]])</f>
        <v>0</v>
      </c>
      <c r="AB4786" s="42">
        <f>IF(Tabla2[[#This Row],[Trabajador]]&gt;1,1/Tabla2[[#This Row],[Trabajador]],Tabla2[[#This Row],[Trabajador]])</f>
        <v>0</v>
      </c>
      <c r="AC4786" t="str">
        <f>+IFERROR(IF(Tabla2[[#This Row],[FECHA CESE/BAJA]]="","No Aplica",IF(AND(MONTH(Tabla2[[#This Row],[FECHA CESE/BAJA]])=MONTH(TODAY()-30),YEAR(Tabla2[[#This Row],[FECHA CESE/BAJA]])=YEAR(TODAY())),MONTH(TODAY()-30)&amp;"-"&amp;YEAR(TODAY()),"Borrar")),"No aplica")</f>
        <v>No Aplica</v>
      </c>
      <c r="AD4786" t="str">
        <f>+IFERROR(IF(Tabla2[[#This Row],[FECHA INICIO DE LABORES EN OBRA]]="","No Aplica",IF(AND(MONTH(Tabla2[[#This Row],[FECHA INICIO DE LABORES EN OBRA]])=MONTH(TODAY()-30),YEAR(Tabla2[[#This Row],[FECHA INICIO DE LABORES EN OBRA]])=YEAR(TODAY())),MONTH(TODAY()-30)&amp;"-"&amp;YEAR(TODAY()),"No Aplica")),"No Aplica")</f>
        <v>No Aplica</v>
      </c>
    </row>
    <row r="4787" spans="1:30" x14ac:dyDescent="0.25">
      <c r="A4787" s="13"/>
      <c r="B4787" s="15"/>
      <c r="C4787" s="15"/>
      <c r="D4787" s="15"/>
      <c r="E4787" s="15"/>
      <c r="F4787" s="39"/>
      <c r="G4787" s="15"/>
      <c r="H4787" s="15"/>
      <c r="I4787" s="15"/>
      <c r="J4787" s="15"/>
      <c r="K4787" s="15"/>
      <c r="L4787" s="40"/>
      <c r="M4787" s="39"/>
      <c r="N4787" s="41"/>
      <c r="O4787" s="39"/>
      <c r="P4787" s="40"/>
      <c r="Q4787" s="40"/>
      <c r="R4787" s="40" t="str">
        <f>IFERROR(VLOOKUP(Tabla2[[#This Row],[CONTRATISTA PRNCIPAL]],Hoja1!$L$5:$M$9,2,FALSE),"CJV")</f>
        <v>CJV</v>
      </c>
      <c r="S4787" s="40" t="str">
        <f>IF(Tabla2[[#This Row],[EMPRESA]]=Tabla2[[#This Row],[CONTRATISTA PRNCIPAL]],"Principal","Secundaria")</f>
        <v>Principal</v>
      </c>
      <c r="T4787" s="42">
        <f>IFERROR(1/COUNTIF(Tabla2[CONTRATISTA PRNCIPAL],Tabla2[[#This Row],[CONTRATISTA PRNCIPAL]]),0)</f>
        <v>0</v>
      </c>
      <c r="U4787" s="43" t="str">
        <f>IF(((TODAY()-Tabla2[[#This Row],[FECHA NACIMIENTO]])/365)&lt;18,"Corregir", IF(((TODAY()-Tabla2[[#This Row],[FECHA NACIMIENTO]])/365)&gt;80, "Corregir",ROUNDDOWN(((TODAY()-Tabla2[[#This Row],[FECHA NACIMIENTO]])/365),0)))</f>
        <v>Corregir</v>
      </c>
      <c r="V478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7" s="44" t="str">
        <f>+IF(Tabla2[[#This Row],[Edad]]="Corregir","Corregir","Ok")</f>
        <v>Corregir</v>
      </c>
      <c r="X4787" s="42" t="str">
        <f>+IFERROR(VLOOKUP(Tabla2[[#This Row],[DISTRITO SEGÚN DNI]],Hoja1!$A$2:$B$32,2,FALSE),"No")</f>
        <v>No</v>
      </c>
      <c r="Y4787" s="42" t="str">
        <f>IF(OR(LOWER(Tabla2[[#This Row],[GENERO]])="masculino", LOWER(Tabla2[[#This Row],[GENERO]])="femenino"),"OK","Corregir")</f>
        <v>Corregir</v>
      </c>
      <c r="Z4787" s="42" t="str">
        <f>+IF(Tabla2[[#This Row],[Nro. DNI / CE]]="","Corregir",IF(LEN(Tabla2[[#This Row],[Nro. DNI / CE]])&gt;=8,"OK","Corregir"))</f>
        <v>Corregir</v>
      </c>
      <c r="AA4787" s="42">
        <f>COUNTIF(Tabla2[APELLIDOS Y NOMBRES],Tabla2[[#This Row],[APELLIDOS Y NOMBRES]])</f>
        <v>0</v>
      </c>
      <c r="AB4787" s="42">
        <f>IF(Tabla2[[#This Row],[Trabajador]]&gt;1,1/Tabla2[[#This Row],[Trabajador]],Tabla2[[#This Row],[Trabajador]])</f>
        <v>0</v>
      </c>
      <c r="AC4787" t="str">
        <f>+IFERROR(IF(Tabla2[[#This Row],[FECHA CESE/BAJA]]="","No Aplica",IF(AND(MONTH(Tabla2[[#This Row],[FECHA CESE/BAJA]])=MONTH(TODAY()-30),YEAR(Tabla2[[#This Row],[FECHA CESE/BAJA]])=YEAR(TODAY())),MONTH(TODAY()-30)&amp;"-"&amp;YEAR(TODAY()),"Borrar")),"No aplica")</f>
        <v>No Aplica</v>
      </c>
      <c r="AD4787" t="str">
        <f>+IFERROR(IF(Tabla2[[#This Row],[FECHA INICIO DE LABORES EN OBRA]]="","No Aplica",IF(AND(MONTH(Tabla2[[#This Row],[FECHA INICIO DE LABORES EN OBRA]])=MONTH(TODAY()-30),YEAR(Tabla2[[#This Row],[FECHA INICIO DE LABORES EN OBRA]])=YEAR(TODAY())),MONTH(TODAY()-30)&amp;"-"&amp;YEAR(TODAY()),"No Aplica")),"No Aplica")</f>
        <v>No Aplica</v>
      </c>
    </row>
    <row r="4788" spans="1:30" x14ac:dyDescent="0.25">
      <c r="A4788" s="13"/>
      <c r="B4788" s="15"/>
      <c r="C4788" s="15"/>
      <c r="D4788" s="15"/>
      <c r="E4788" s="15"/>
      <c r="F4788" s="39"/>
      <c r="G4788" s="15"/>
      <c r="H4788" s="15"/>
      <c r="I4788" s="15"/>
      <c r="J4788" s="15"/>
      <c r="K4788" s="15"/>
      <c r="L4788" s="40"/>
      <c r="M4788" s="39"/>
      <c r="N4788" s="41"/>
      <c r="O4788" s="39"/>
      <c r="P4788" s="40"/>
      <c r="Q4788" s="40"/>
      <c r="R4788" s="40" t="str">
        <f>IFERROR(VLOOKUP(Tabla2[[#This Row],[CONTRATISTA PRNCIPAL]],Hoja1!$L$5:$M$9,2,FALSE),"CJV")</f>
        <v>CJV</v>
      </c>
      <c r="S4788" s="40" t="str">
        <f>IF(Tabla2[[#This Row],[EMPRESA]]=Tabla2[[#This Row],[CONTRATISTA PRNCIPAL]],"Principal","Secundaria")</f>
        <v>Principal</v>
      </c>
      <c r="T4788" s="42">
        <f>IFERROR(1/COUNTIF(Tabla2[CONTRATISTA PRNCIPAL],Tabla2[[#This Row],[CONTRATISTA PRNCIPAL]]),0)</f>
        <v>0</v>
      </c>
      <c r="U4788" s="43" t="str">
        <f>IF(((TODAY()-Tabla2[[#This Row],[FECHA NACIMIENTO]])/365)&lt;18,"Corregir", IF(((TODAY()-Tabla2[[#This Row],[FECHA NACIMIENTO]])/365)&gt;80, "Corregir",ROUNDDOWN(((TODAY()-Tabla2[[#This Row],[FECHA NACIMIENTO]])/365),0)))</f>
        <v>Corregir</v>
      </c>
      <c r="V478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8" s="44" t="str">
        <f>+IF(Tabla2[[#This Row],[Edad]]="Corregir","Corregir","Ok")</f>
        <v>Corregir</v>
      </c>
      <c r="X4788" s="42" t="str">
        <f>+IFERROR(VLOOKUP(Tabla2[[#This Row],[DISTRITO SEGÚN DNI]],Hoja1!$A$2:$B$32,2,FALSE),"No")</f>
        <v>No</v>
      </c>
      <c r="Y4788" s="42" t="str">
        <f>IF(OR(LOWER(Tabla2[[#This Row],[GENERO]])="masculino", LOWER(Tabla2[[#This Row],[GENERO]])="femenino"),"OK","Corregir")</f>
        <v>Corregir</v>
      </c>
      <c r="Z4788" s="42" t="str">
        <f>+IF(Tabla2[[#This Row],[Nro. DNI / CE]]="","Corregir",IF(LEN(Tabla2[[#This Row],[Nro. DNI / CE]])&gt;=8,"OK","Corregir"))</f>
        <v>Corregir</v>
      </c>
      <c r="AA4788" s="42">
        <f>COUNTIF(Tabla2[APELLIDOS Y NOMBRES],Tabla2[[#This Row],[APELLIDOS Y NOMBRES]])</f>
        <v>0</v>
      </c>
      <c r="AB4788" s="42">
        <f>IF(Tabla2[[#This Row],[Trabajador]]&gt;1,1/Tabla2[[#This Row],[Trabajador]],Tabla2[[#This Row],[Trabajador]])</f>
        <v>0</v>
      </c>
      <c r="AC4788" t="str">
        <f>+IFERROR(IF(Tabla2[[#This Row],[FECHA CESE/BAJA]]="","No Aplica",IF(AND(MONTH(Tabla2[[#This Row],[FECHA CESE/BAJA]])=MONTH(TODAY()-30),YEAR(Tabla2[[#This Row],[FECHA CESE/BAJA]])=YEAR(TODAY())),MONTH(TODAY()-30)&amp;"-"&amp;YEAR(TODAY()),"Borrar")),"No aplica")</f>
        <v>No Aplica</v>
      </c>
      <c r="AD4788" t="str">
        <f>+IFERROR(IF(Tabla2[[#This Row],[FECHA INICIO DE LABORES EN OBRA]]="","No Aplica",IF(AND(MONTH(Tabla2[[#This Row],[FECHA INICIO DE LABORES EN OBRA]])=MONTH(TODAY()-30),YEAR(Tabla2[[#This Row],[FECHA INICIO DE LABORES EN OBRA]])=YEAR(TODAY())),MONTH(TODAY()-30)&amp;"-"&amp;YEAR(TODAY()),"No Aplica")),"No Aplica")</f>
        <v>No Aplica</v>
      </c>
    </row>
    <row r="4789" spans="1:30" x14ac:dyDescent="0.25">
      <c r="A4789" s="13"/>
      <c r="B4789" s="15"/>
      <c r="C4789" s="15"/>
      <c r="D4789" s="15"/>
      <c r="E4789" s="15"/>
      <c r="F4789" s="39"/>
      <c r="G4789" s="15"/>
      <c r="H4789" s="15"/>
      <c r="I4789" s="15"/>
      <c r="J4789" s="15"/>
      <c r="K4789" s="15"/>
      <c r="L4789" s="40"/>
      <c r="M4789" s="39"/>
      <c r="N4789" s="41"/>
      <c r="O4789" s="39"/>
      <c r="P4789" s="40"/>
      <c r="Q4789" s="40"/>
      <c r="R4789" s="40" t="str">
        <f>IFERROR(VLOOKUP(Tabla2[[#This Row],[CONTRATISTA PRNCIPAL]],Hoja1!$L$5:$M$9,2,FALSE),"CJV")</f>
        <v>CJV</v>
      </c>
      <c r="S4789" s="40" t="str">
        <f>IF(Tabla2[[#This Row],[EMPRESA]]=Tabla2[[#This Row],[CONTRATISTA PRNCIPAL]],"Principal","Secundaria")</f>
        <v>Principal</v>
      </c>
      <c r="T4789" s="42">
        <f>IFERROR(1/COUNTIF(Tabla2[CONTRATISTA PRNCIPAL],Tabla2[[#This Row],[CONTRATISTA PRNCIPAL]]),0)</f>
        <v>0</v>
      </c>
      <c r="U4789" s="43" t="str">
        <f>IF(((TODAY()-Tabla2[[#This Row],[FECHA NACIMIENTO]])/365)&lt;18,"Corregir", IF(((TODAY()-Tabla2[[#This Row],[FECHA NACIMIENTO]])/365)&gt;80, "Corregir",ROUNDDOWN(((TODAY()-Tabla2[[#This Row],[FECHA NACIMIENTO]])/365),0)))</f>
        <v>Corregir</v>
      </c>
      <c r="V478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89" s="44" t="str">
        <f>+IF(Tabla2[[#This Row],[Edad]]="Corregir","Corregir","Ok")</f>
        <v>Corregir</v>
      </c>
      <c r="X4789" s="42" t="str">
        <f>+IFERROR(VLOOKUP(Tabla2[[#This Row],[DISTRITO SEGÚN DNI]],Hoja1!$A$2:$B$32,2,FALSE),"No")</f>
        <v>No</v>
      </c>
      <c r="Y4789" s="42" t="str">
        <f>IF(OR(LOWER(Tabla2[[#This Row],[GENERO]])="masculino", LOWER(Tabla2[[#This Row],[GENERO]])="femenino"),"OK","Corregir")</f>
        <v>Corregir</v>
      </c>
      <c r="Z4789" s="42" t="str">
        <f>+IF(Tabla2[[#This Row],[Nro. DNI / CE]]="","Corregir",IF(LEN(Tabla2[[#This Row],[Nro. DNI / CE]])&gt;=8,"OK","Corregir"))</f>
        <v>Corregir</v>
      </c>
      <c r="AA4789" s="42">
        <f>COUNTIF(Tabla2[APELLIDOS Y NOMBRES],Tabla2[[#This Row],[APELLIDOS Y NOMBRES]])</f>
        <v>0</v>
      </c>
      <c r="AB4789" s="42">
        <f>IF(Tabla2[[#This Row],[Trabajador]]&gt;1,1/Tabla2[[#This Row],[Trabajador]],Tabla2[[#This Row],[Trabajador]])</f>
        <v>0</v>
      </c>
      <c r="AC4789" t="str">
        <f>+IFERROR(IF(Tabla2[[#This Row],[FECHA CESE/BAJA]]="","No Aplica",IF(AND(MONTH(Tabla2[[#This Row],[FECHA CESE/BAJA]])=MONTH(TODAY()-30),YEAR(Tabla2[[#This Row],[FECHA CESE/BAJA]])=YEAR(TODAY())),MONTH(TODAY()-30)&amp;"-"&amp;YEAR(TODAY()),"Borrar")),"No aplica")</f>
        <v>No Aplica</v>
      </c>
      <c r="AD4789" t="str">
        <f>+IFERROR(IF(Tabla2[[#This Row],[FECHA INICIO DE LABORES EN OBRA]]="","No Aplica",IF(AND(MONTH(Tabla2[[#This Row],[FECHA INICIO DE LABORES EN OBRA]])=MONTH(TODAY()-30),YEAR(Tabla2[[#This Row],[FECHA INICIO DE LABORES EN OBRA]])=YEAR(TODAY())),MONTH(TODAY()-30)&amp;"-"&amp;YEAR(TODAY()),"No Aplica")),"No Aplica")</f>
        <v>No Aplica</v>
      </c>
    </row>
    <row r="4790" spans="1:30" x14ac:dyDescent="0.25">
      <c r="A4790" s="13"/>
      <c r="B4790" s="15"/>
      <c r="C4790" s="15"/>
      <c r="D4790" s="15"/>
      <c r="E4790" s="15"/>
      <c r="F4790" s="39"/>
      <c r="G4790" s="15"/>
      <c r="H4790" s="15"/>
      <c r="I4790" s="15"/>
      <c r="J4790" s="15"/>
      <c r="K4790" s="15"/>
      <c r="L4790" s="40"/>
      <c r="M4790" s="39"/>
      <c r="N4790" s="41"/>
      <c r="O4790" s="39"/>
      <c r="P4790" s="40"/>
      <c r="Q4790" s="40"/>
      <c r="R4790" s="40" t="str">
        <f>IFERROR(VLOOKUP(Tabla2[[#This Row],[CONTRATISTA PRNCIPAL]],Hoja1!$L$5:$M$9,2,FALSE),"CJV")</f>
        <v>CJV</v>
      </c>
      <c r="S4790" s="40" t="str">
        <f>IF(Tabla2[[#This Row],[EMPRESA]]=Tabla2[[#This Row],[CONTRATISTA PRNCIPAL]],"Principal","Secundaria")</f>
        <v>Principal</v>
      </c>
      <c r="T4790" s="42">
        <f>IFERROR(1/COUNTIF(Tabla2[CONTRATISTA PRNCIPAL],Tabla2[[#This Row],[CONTRATISTA PRNCIPAL]]),0)</f>
        <v>0</v>
      </c>
      <c r="U4790" s="43" t="str">
        <f>IF(((TODAY()-Tabla2[[#This Row],[FECHA NACIMIENTO]])/365)&lt;18,"Corregir", IF(((TODAY()-Tabla2[[#This Row],[FECHA NACIMIENTO]])/365)&gt;80, "Corregir",ROUNDDOWN(((TODAY()-Tabla2[[#This Row],[FECHA NACIMIENTO]])/365),0)))</f>
        <v>Corregir</v>
      </c>
      <c r="V479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0" s="44" t="str">
        <f>+IF(Tabla2[[#This Row],[Edad]]="Corregir","Corregir","Ok")</f>
        <v>Corregir</v>
      </c>
      <c r="X4790" s="42" t="str">
        <f>+IFERROR(VLOOKUP(Tabla2[[#This Row],[DISTRITO SEGÚN DNI]],Hoja1!$A$2:$B$32,2,FALSE),"No")</f>
        <v>No</v>
      </c>
      <c r="Y4790" s="42" t="str">
        <f>IF(OR(LOWER(Tabla2[[#This Row],[GENERO]])="masculino", LOWER(Tabla2[[#This Row],[GENERO]])="femenino"),"OK","Corregir")</f>
        <v>Corregir</v>
      </c>
      <c r="Z4790" s="42" t="str">
        <f>+IF(Tabla2[[#This Row],[Nro. DNI / CE]]="","Corregir",IF(LEN(Tabla2[[#This Row],[Nro. DNI / CE]])&gt;=8,"OK","Corregir"))</f>
        <v>Corregir</v>
      </c>
      <c r="AA4790" s="42">
        <f>COUNTIF(Tabla2[APELLIDOS Y NOMBRES],Tabla2[[#This Row],[APELLIDOS Y NOMBRES]])</f>
        <v>0</v>
      </c>
      <c r="AB4790" s="42">
        <f>IF(Tabla2[[#This Row],[Trabajador]]&gt;1,1/Tabla2[[#This Row],[Trabajador]],Tabla2[[#This Row],[Trabajador]])</f>
        <v>0</v>
      </c>
      <c r="AC4790" t="str">
        <f>+IFERROR(IF(Tabla2[[#This Row],[FECHA CESE/BAJA]]="","No Aplica",IF(AND(MONTH(Tabla2[[#This Row],[FECHA CESE/BAJA]])=MONTH(TODAY()-30),YEAR(Tabla2[[#This Row],[FECHA CESE/BAJA]])=YEAR(TODAY())),MONTH(TODAY()-30)&amp;"-"&amp;YEAR(TODAY()),"Borrar")),"No aplica")</f>
        <v>No Aplica</v>
      </c>
      <c r="AD4790" t="str">
        <f>+IFERROR(IF(Tabla2[[#This Row],[FECHA INICIO DE LABORES EN OBRA]]="","No Aplica",IF(AND(MONTH(Tabla2[[#This Row],[FECHA INICIO DE LABORES EN OBRA]])=MONTH(TODAY()-30),YEAR(Tabla2[[#This Row],[FECHA INICIO DE LABORES EN OBRA]])=YEAR(TODAY())),MONTH(TODAY()-30)&amp;"-"&amp;YEAR(TODAY()),"No Aplica")),"No Aplica")</f>
        <v>No Aplica</v>
      </c>
    </row>
    <row r="4791" spans="1:30" x14ac:dyDescent="0.25">
      <c r="A4791" s="13"/>
      <c r="B4791" s="15"/>
      <c r="C4791" s="15"/>
      <c r="D4791" s="15"/>
      <c r="E4791" s="15"/>
      <c r="F4791" s="39"/>
      <c r="G4791" s="15"/>
      <c r="H4791" s="15"/>
      <c r="I4791" s="15"/>
      <c r="J4791" s="15"/>
      <c r="K4791" s="15"/>
      <c r="L4791" s="40"/>
      <c r="M4791" s="39"/>
      <c r="N4791" s="41"/>
      <c r="O4791" s="39"/>
      <c r="P4791" s="40"/>
      <c r="Q4791" s="40"/>
      <c r="R4791" s="40" t="str">
        <f>IFERROR(VLOOKUP(Tabla2[[#This Row],[CONTRATISTA PRNCIPAL]],Hoja1!$L$5:$M$9,2,FALSE),"CJV")</f>
        <v>CJV</v>
      </c>
      <c r="S4791" s="40" t="str">
        <f>IF(Tabla2[[#This Row],[EMPRESA]]=Tabla2[[#This Row],[CONTRATISTA PRNCIPAL]],"Principal","Secundaria")</f>
        <v>Principal</v>
      </c>
      <c r="T4791" s="42">
        <f>IFERROR(1/COUNTIF(Tabla2[CONTRATISTA PRNCIPAL],Tabla2[[#This Row],[CONTRATISTA PRNCIPAL]]),0)</f>
        <v>0</v>
      </c>
      <c r="U4791" s="43" t="str">
        <f>IF(((TODAY()-Tabla2[[#This Row],[FECHA NACIMIENTO]])/365)&lt;18,"Corregir", IF(((TODAY()-Tabla2[[#This Row],[FECHA NACIMIENTO]])/365)&gt;80, "Corregir",ROUNDDOWN(((TODAY()-Tabla2[[#This Row],[FECHA NACIMIENTO]])/365),0)))</f>
        <v>Corregir</v>
      </c>
      <c r="V479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1" s="44" t="str">
        <f>+IF(Tabla2[[#This Row],[Edad]]="Corregir","Corregir","Ok")</f>
        <v>Corregir</v>
      </c>
      <c r="X4791" s="42" t="str">
        <f>+IFERROR(VLOOKUP(Tabla2[[#This Row],[DISTRITO SEGÚN DNI]],Hoja1!$A$2:$B$32,2,FALSE),"No")</f>
        <v>No</v>
      </c>
      <c r="Y4791" s="42" t="str">
        <f>IF(OR(LOWER(Tabla2[[#This Row],[GENERO]])="masculino", LOWER(Tabla2[[#This Row],[GENERO]])="femenino"),"OK","Corregir")</f>
        <v>Corregir</v>
      </c>
      <c r="Z4791" s="42" t="str">
        <f>+IF(Tabla2[[#This Row],[Nro. DNI / CE]]="","Corregir",IF(LEN(Tabla2[[#This Row],[Nro. DNI / CE]])&gt;=8,"OK","Corregir"))</f>
        <v>Corregir</v>
      </c>
      <c r="AA4791" s="42">
        <f>COUNTIF(Tabla2[APELLIDOS Y NOMBRES],Tabla2[[#This Row],[APELLIDOS Y NOMBRES]])</f>
        <v>0</v>
      </c>
      <c r="AB4791" s="42">
        <f>IF(Tabla2[[#This Row],[Trabajador]]&gt;1,1/Tabla2[[#This Row],[Trabajador]],Tabla2[[#This Row],[Trabajador]])</f>
        <v>0</v>
      </c>
      <c r="AC4791" t="str">
        <f>+IFERROR(IF(Tabla2[[#This Row],[FECHA CESE/BAJA]]="","No Aplica",IF(AND(MONTH(Tabla2[[#This Row],[FECHA CESE/BAJA]])=MONTH(TODAY()-30),YEAR(Tabla2[[#This Row],[FECHA CESE/BAJA]])=YEAR(TODAY())),MONTH(TODAY()-30)&amp;"-"&amp;YEAR(TODAY()),"Borrar")),"No aplica")</f>
        <v>No Aplica</v>
      </c>
      <c r="AD4791" t="str">
        <f>+IFERROR(IF(Tabla2[[#This Row],[FECHA INICIO DE LABORES EN OBRA]]="","No Aplica",IF(AND(MONTH(Tabla2[[#This Row],[FECHA INICIO DE LABORES EN OBRA]])=MONTH(TODAY()-30),YEAR(Tabla2[[#This Row],[FECHA INICIO DE LABORES EN OBRA]])=YEAR(TODAY())),MONTH(TODAY()-30)&amp;"-"&amp;YEAR(TODAY()),"No Aplica")),"No Aplica")</f>
        <v>No Aplica</v>
      </c>
    </row>
    <row r="4792" spans="1:30" x14ac:dyDescent="0.25">
      <c r="A4792" s="13"/>
      <c r="B4792" s="15"/>
      <c r="C4792" s="15"/>
      <c r="D4792" s="15"/>
      <c r="E4792" s="15"/>
      <c r="F4792" s="39"/>
      <c r="G4792" s="15"/>
      <c r="H4792" s="15"/>
      <c r="I4792" s="15"/>
      <c r="J4792" s="15"/>
      <c r="K4792" s="15"/>
      <c r="L4792" s="40"/>
      <c r="M4792" s="39"/>
      <c r="N4792" s="41"/>
      <c r="O4792" s="39"/>
      <c r="P4792" s="40"/>
      <c r="Q4792" s="40"/>
      <c r="R4792" s="40" t="str">
        <f>IFERROR(VLOOKUP(Tabla2[[#This Row],[CONTRATISTA PRNCIPAL]],Hoja1!$L$5:$M$9,2,FALSE),"CJV")</f>
        <v>CJV</v>
      </c>
      <c r="S4792" s="40" t="str">
        <f>IF(Tabla2[[#This Row],[EMPRESA]]=Tabla2[[#This Row],[CONTRATISTA PRNCIPAL]],"Principal","Secundaria")</f>
        <v>Principal</v>
      </c>
      <c r="T4792" s="42">
        <f>IFERROR(1/COUNTIF(Tabla2[CONTRATISTA PRNCIPAL],Tabla2[[#This Row],[CONTRATISTA PRNCIPAL]]),0)</f>
        <v>0</v>
      </c>
      <c r="U4792" s="43" t="str">
        <f>IF(((TODAY()-Tabla2[[#This Row],[FECHA NACIMIENTO]])/365)&lt;18,"Corregir", IF(((TODAY()-Tabla2[[#This Row],[FECHA NACIMIENTO]])/365)&gt;80, "Corregir",ROUNDDOWN(((TODAY()-Tabla2[[#This Row],[FECHA NACIMIENTO]])/365),0)))</f>
        <v>Corregir</v>
      </c>
      <c r="V479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2" s="44" t="str">
        <f>+IF(Tabla2[[#This Row],[Edad]]="Corregir","Corregir","Ok")</f>
        <v>Corregir</v>
      </c>
      <c r="X4792" s="42" t="str">
        <f>+IFERROR(VLOOKUP(Tabla2[[#This Row],[DISTRITO SEGÚN DNI]],Hoja1!$A$2:$B$32,2,FALSE),"No")</f>
        <v>No</v>
      </c>
      <c r="Y4792" s="42" t="str">
        <f>IF(OR(LOWER(Tabla2[[#This Row],[GENERO]])="masculino", LOWER(Tabla2[[#This Row],[GENERO]])="femenino"),"OK","Corregir")</f>
        <v>Corregir</v>
      </c>
      <c r="Z4792" s="42" t="str">
        <f>+IF(Tabla2[[#This Row],[Nro. DNI / CE]]="","Corregir",IF(LEN(Tabla2[[#This Row],[Nro. DNI / CE]])&gt;=8,"OK","Corregir"))</f>
        <v>Corregir</v>
      </c>
      <c r="AA4792" s="42">
        <f>COUNTIF(Tabla2[APELLIDOS Y NOMBRES],Tabla2[[#This Row],[APELLIDOS Y NOMBRES]])</f>
        <v>0</v>
      </c>
      <c r="AB4792" s="42">
        <f>IF(Tabla2[[#This Row],[Trabajador]]&gt;1,1/Tabla2[[#This Row],[Trabajador]],Tabla2[[#This Row],[Trabajador]])</f>
        <v>0</v>
      </c>
      <c r="AC4792" t="str">
        <f>+IFERROR(IF(Tabla2[[#This Row],[FECHA CESE/BAJA]]="","No Aplica",IF(AND(MONTH(Tabla2[[#This Row],[FECHA CESE/BAJA]])=MONTH(TODAY()-30),YEAR(Tabla2[[#This Row],[FECHA CESE/BAJA]])=YEAR(TODAY())),MONTH(TODAY()-30)&amp;"-"&amp;YEAR(TODAY()),"Borrar")),"No aplica")</f>
        <v>No Aplica</v>
      </c>
      <c r="AD4792" t="str">
        <f>+IFERROR(IF(Tabla2[[#This Row],[FECHA INICIO DE LABORES EN OBRA]]="","No Aplica",IF(AND(MONTH(Tabla2[[#This Row],[FECHA INICIO DE LABORES EN OBRA]])=MONTH(TODAY()-30),YEAR(Tabla2[[#This Row],[FECHA INICIO DE LABORES EN OBRA]])=YEAR(TODAY())),MONTH(TODAY()-30)&amp;"-"&amp;YEAR(TODAY()),"No Aplica")),"No Aplica")</f>
        <v>No Aplica</v>
      </c>
    </row>
    <row r="4793" spans="1:30" x14ac:dyDescent="0.25">
      <c r="A4793" s="13"/>
      <c r="B4793" s="15"/>
      <c r="C4793" s="15"/>
      <c r="D4793" s="15"/>
      <c r="E4793" s="15"/>
      <c r="F4793" s="39"/>
      <c r="G4793" s="15"/>
      <c r="H4793" s="15"/>
      <c r="I4793" s="15"/>
      <c r="J4793" s="15"/>
      <c r="K4793" s="15"/>
      <c r="L4793" s="40"/>
      <c r="M4793" s="39"/>
      <c r="N4793" s="41"/>
      <c r="O4793" s="39"/>
      <c r="P4793" s="40"/>
      <c r="Q4793" s="40"/>
      <c r="R4793" s="40" t="str">
        <f>IFERROR(VLOOKUP(Tabla2[[#This Row],[CONTRATISTA PRNCIPAL]],Hoja1!$L$5:$M$9,2,FALSE),"CJV")</f>
        <v>CJV</v>
      </c>
      <c r="S4793" s="40" t="str">
        <f>IF(Tabla2[[#This Row],[EMPRESA]]=Tabla2[[#This Row],[CONTRATISTA PRNCIPAL]],"Principal","Secundaria")</f>
        <v>Principal</v>
      </c>
      <c r="T4793" s="42">
        <f>IFERROR(1/COUNTIF(Tabla2[CONTRATISTA PRNCIPAL],Tabla2[[#This Row],[CONTRATISTA PRNCIPAL]]),0)</f>
        <v>0</v>
      </c>
      <c r="U4793" s="43" t="str">
        <f>IF(((TODAY()-Tabla2[[#This Row],[FECHA NACIMIENTO]])/365)&lt;18,"Corregir", IF(((TODAY()-Tabla2[[#This Row],[FECHA NACIMIENTO]])/365)&gt;80, "Corregir",ROUNDDOWN(((TODAY()-Tabla2[[#This Row],[FECHA NACIMIENTO]])/365),0)))</f>
        <v>Corregir</v>
      </c>
      <c r="V479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3" s="44" t="str">
        <f>+IF(Tabla2[[#This Row],[Edad]]="Corregir","Corregir","Ok")</f>
        <v>Corregir</v>
      </c>
      <c r="X4793" s="42" t="str">
        <f>+IFERROR(VLOOKUP(Tabla2[[#This Row],[DISTRITO SEGÚN DNI]],Hoja1!$A$2:$B$32,2,FALSE),"No")</f>
        <v>No</v>
      </c>
      <c r="Y4793" s="42" t="str">
        <f>IF(OR(LOWER(Tabla2[[#This Row],[GENERO]])="masculino", LOWER(Tabla2[[#This Row],[GENERO]])="femenino"),"OK","Corregir")</f>
        <v>Corregir</v>
      </c>
      <c r="Z4793" s="42" t="str">
        <f>+IF(Tabla2[[#This Row],[Nro. DNI / CE]]="","Corregir",IF(LEN(Tabla2[[#This Row],[Nro. DNI / CE]])&gt;=8,"OK","Corregir"))</f>
        <v>Corregir</v>
      </c>
      <c r="AA4793" s="42">
        <f>COUNTIF(Tabla2[APELLIDOS Y NOMBRES],Tabla2[[#This Row],[APELLIDOS Y NOMBRES]])</f>
        <v>0</v>
      </c>
      <c r="AB4793" s="42">
        <f>IF(Tabla2[[#This Row],[Trabajador]]&gt;1,1/Tabla2[[#This Row],[Trabajador]],Tabla2[[#This Row],[Trabajador]])</f>
        <v>0</v>
      </c>
      <c r="AC4793" t="str">
        <f>+IFERROR(IF(Tabla2[[#This Row],[FECHA CESE/BAJA]]="","No Aplica",IF(AND(MONTH(Tabla2[[#This Row],[FECHA CESE/BAJA]])=MONTH(TODAY()-30),YEAR(Tabla2[[#This Row],[FECHA CESE/BAJA]])=YEAR(TODAY())),MONTH(TODAY()-30)&amp;"-"&amp;YEAR(TODAY()),"Borrar")),"No aplica")</f>
        <v>No Aplica</v>
      </c>
      <c r="AD4793" t="str">
        <f>+IFERROR(IF(Tabla2[[#This Row],[FECHA INICIO DE LABORES EN OBRA]]="","No Aplica",IF(AND(MONTH(Tabla2[[#This Row],[FECHA INICIO DE LABORES EN OBRA]])=MONTH(TODAY()-30),YEAR(Tabla2[[#This Row],[FECHA INICIO DE LABORES EN OBRA]])=YEAR(TODAY())),MONTH(TODAY()-30)&amp;"-"&amp;YEAR(TODAY()),"No Aplica")),"No Aplica")</f>
        <v>No Aplica</v>
      </c>
    </row>
    <row r="4794" spans="1:30" x14ac:dyDescent="0.25">
      <c r="A4794" s="13"/>
      <c r="B4794" s="15"/>
      <c r="C4794" s="15"/>
      <c r="D4794" s="15"/>
      <c r="E4794" s="15"/>
      <c r="F4794" s="39"/>
      <c r="G4794" s="15"/>
      <c r="H4794" s="15"/>
      <c r="I4794" s="15"/>
      <c r="J4794" s="15"/>
      <c r="K4794" s="15"/>
      <c r="L4794" s="40"/>
      <c r="M4794" s="39"/>
      <c r="N4794" s="41"/>
      <c r="O4794" s="39"/>
      <c r="P4794" s="40"/>
      <c r="Q4794" s="40"/>
      <c r="R4794" s="40" t="str">
        <f>IFERROR(VLOOKUP(Tabla2[[#This Row],[CONTRATISTA PRNCIPAL]],Hoja1!$L$5:$M$9,2,FALSE),"CJV")</f>
        <v>CJV</v>
      </c>
      <c r="S4794" s="40" t="str">
        <f>IF(Tabla2[[#This Row],[EMPRESA]]=Tabla2[[#This Row],[CONTRATISTA PRNCIPAL]],"Principal","Secundaria")</f>
        <v>Principal</v>
      </c>
      <c r="T4794" s="42">
        <f>IFERROR(1/COUNTIF(Tabla2[CONTRATISTA PRNCIPAL],Tabla2[[#This Row],[CONTRATISTA PRNCIPAL]]),0)</f>
        <v>0</v>
      </c>
      <c r="U4794" s="43" t="str">
        <f>IF(((TODAY()-Tabla2[[#This Row],[FECHA NACIMIENTO]])/365)&lt;18,"Corregir", IF(((TODAY()-Tabla2[[#This Row],[FECHA NACIMIENTO]])/365)&gt;80, "Corregir",ROUNDDOWN(((TODAY()-Tabla2[[#This Row],[FECHA NACIMIENTO]])/365),0)))</f>
        <v>Corregir</v>
      </c>
      <c r="V479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4" s="44" t="str">
        <f>+IF(Tabla2[[#This Row],[Edad]]="Corregir","Corregir","Ok")</f>
        <v>Corregir</v>
      </c>
      <c r="X4794" s="42" t="str">
        <f>+IFERROR(VLOOKUP(Tabla2[[#This Row],[DISTRITO SEGÚN DNI]],Hoja1!$A$2:$B$32,2,FALSE),"No")</f>
        <v>No</v>
      </c>
      <c r="Y4794" s="42" t="str">
        <f>IF(OR(LOWER(Tabla2[[#This Row],[GENERO]])="masculino", LOWER(Tabla2[[#This Row],[GENERO]])="femenino"),"OK","Corregir")</f>
        <v>Corregir</v>
      </c>
      <c r="Z4794" s="42" t="str">
        <f>+IF(Tabla2[[#This Row],[Nro. DNI / CE]]="","Corregir",IF(LEN(Tabla2[[#This Row],[Nro. DNI / CE]])&gt;=8,"OK","Corregir"))</f>
        <v>Corregir</v>
      </c>
      <c r="AA4794" s="42">
        <f>COUNTIF(Tabla2[APELLIDOS Y NOMBRES],Tabla2[[#This Row],[APELLIDOS Y NOMBRES]])</f>
        <v>0</v>
      </c>
      <c r="AB4794" s="42">
        <f>IF(Tabla2[[#This Row],[Trabajador]]&gt;1,1/Tabla2[[#This Row],[Trabajador]],Tabla2[[#This Row],[Trabajador]])</f>
        <v>0</v>
      </c>
      <c r="AC4794" t="str">
        <f>+IFERROR(IF(Tabla2[[#This Row],[FECHA CESE/BAJA]]="","No Aplica",IF(AND(MONTH(Tabla2[[#This Row],[FECHA CESE/BAJA]])=MONTH(TODAY()-30),YEAR(Tabla2[[#This Row],[FECHA CESE/BAJA]])=YEAR(TODAY())),MONTH(TODAY()-30)&amp;"-"&amp;YEAR(TODAY()),"Borrar")),"No aplica")</f>
        <v>No Aplica</v>
      </c>
      <c r="AD4794" t="str">
        <f>+IFERROR(IF(Tabla2[[#This Row],[FECHA INICIO DE LABORES EN OBRA]]="","No Aplica",IF(AND(MONTH(Tabla2[[#This Row],[FECHA INICIO DE LABORES EN OBRA]])=MONTH(TODAY()-30),YEAR(Tabla2[[#This Row],[FECHA INICIO DE LABORES EN OBRA]])=YEAR(TODAY())),MONTH(TODAY()-30)&amp;"-"&amp;YEAR(TODAY()),"No Aplica")),"No Aplica")</f>
        <v>No Aplica</v>
      </c>
    </row>
    <row r="4795" spans="1:30" x14ac:dyDescent="0.25">
      <c r="A4795" s="13"/>
      <c r="B4795" s="15"/>
      <c r="C4795" s="15"/>
      <c r="D4795" s="15"/>
      <c r="E4795" s="15"/>
      <c r="F4795" s="39"/>
      <c r="G4795" s="15"/>
      <c r="H4795" s="15"/>
      <c r="I4795" s="15"/>
      <c r="J4795" s="15"/>
      <c r="K4795" s="15"/>
      <c r="L4795" s="40"/>
      <c r="M4795" s="39"/>
      <c r="N4795" s="41"/>
      <c r="O4795" s="39"/>
      <c r="P4795" s="40"/>
      <c r="Q4795" s="40"/>
      <c r="R4795" s="40" t="str">
        <f>IFERROR(VLOOKUP(Tabla2[[#This Row],[CONTRATISTA PRNCIPAL]],Hoja1!$L$5:$M$9,2,FALSE),"CJV")</f>
        <v>CJV</v>
      </c>
      <c r="S4795" s="40" t="str">
        <f>IF(Tabla2[[#This Row],[EMPRESA]]=Tabla2[[#This Row],[CONTRATISTA PRNCIPAL]],"Principal","Secundaria")</f>
        <v>Principal</v>
      </c>
      <c r="T4795" s="42">
        <f>IFERROR(1/COUNTIF(Tabla2[CONTRATISTA PRNCIPAL],Tabla2[[#This Row],[CONTRATISTA PRNCIPAL]]),0)</f>
        <v>0</v>
      </c>
      <c r="U4795" s="43" t="str">
        <f>IF(((TODAY()-Tabla2[[#This Row],[FECHA NACIMIENTO]])/365)&lt;18,"Corregir", IF(((TODAY()-Tabla2[[#This Row],[FECHA NACIMIENTO]])/365)&gt;80, "Corregir",ROUNDDOWN(((TODAY()-Tabla2[[#This Row],[FECHA NACIMIENTO]])/365),0)))</f>
        <v>Corregir</v>
      </c>
      <c r="V479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5" s="44" t="str">
        <f>+IF(Tabla2[[#This Row],[Edad]]="Corregir","Corregir","Ok")</f>
        <v>Corregir</v>
      </c>
      <c r="X4795" s="42" t="str">
        <f>+IFERROR(VLOOKUP(Tabla2[[#This Row],[DISTRITO SEGÚN DNI]],Hoja1!$A$2:$B$32,2,FALSE),"No")</f>
        <v>No</v>
      </c>
      <c r="Y4795" s="42" t="str">
        <f>IF(OR(LOWER(Tabla2[[#This Row],[GENERO]])="masculino", LOWER(Tabla2[[#This Row],[GENERO]])="femenino"),"OK","Corregir")</f>
        <v>Corregir</v>
      </c>
      <c r="Z4795" s="42" t="str">
        <f>+IF(Tabla2[[#This Row],[Nro. DNI / CE]]="","Corregir",IF(LEN(Tabla2[[#This Row],[Nro. DNI / CE]])&gt;=8,"OK","Corregir"))</f>
        <v>Corregir</v>
      </c>
      <c r="AA4795" s="42">
        <f>COUNTIF(Tabla2[APELLIDOS Y NOMBRES],Tabla2[[#This Row],[APELLIDOS Y NOMBRES]])</f>
        <v>0</v>
      </c>
      <c r="AB4795" s="42">
        <f>IF(Tabla2[[#This Row],[Trabajador]]&gt;1,1/Tabla2[[#This Row],[Trabajador]],Tabla2[[#This Row],[Trabajador]])</f>
        <v>0</v>
      </c>
      <c r="AC4795" t="str">
        <f>+IFERROR(IF(Tabla2[[#This Row],[FECHA CESE/BAJA]]="","No Aplica",IF(AND(MONTH(Tabla2[[#This Row],[FECHA CESE/BAJA]])=MONTH(TODAY()-30),YEAR(Tabla2[[#This Row],[FECHA CESE/BAJA]])=YEAR(TODAY())),MONTH(TODAY()-30)&amp;"-"&amp;YEAR(TODAY()),"Borrar")),"No aplica")</f>
        <v>No Aplica</v>
      </c>
      <c r="AD4795" t="str">
        <f>+IFERROR(IF(Tabla2[[#This Row],[FECHA INICIO DE LABORES EN OBRA]]="","No Aplica",IF(AND(MONTH(Tabla2[[#This Row],[FECHA INICIO DE LABORES EN OBRA]])=MONTH(TODAY()-30),YEAR(Tabla2[[#This Row],[FECHA INICIO DE LABORES EN OBRA]])=YEAR(TODAY())),MONTH(TODAY()-30)&amp;"-"&amp;YEAR(TODAY()),"No Aplica")),"No Aplica")</f>
        <v>No Aplica</v>
      </c>
    </row>
    <row r="4796" spans="1:30" x14ac:dyDescent="0.25">
      <c r="A4796" s="13"/>
      <c r="B4796" s="15"/>
      <c r="C4796" s="15"/>
      <c r="D4796" s="15"/>
      <c r="E4796" s="15"/>
      <c r="F4796" s="39"/>
      <c r="G4796" s="15"/>
      <c r="H4796" s="15"/>
      <c r="I4796" s="15"/>
      <c r="J4796" s="15"/>
      <c r="K4796" s="15"/>
      <c r="L4796" s="40"/>
      <c r="M4796" s="39"/>
      <c r="N4796" s="41"/>
      <c r="O4796" s="39"/>
      <c r="P4796" s="40"/>
      <c r="Q4796" s="40"/>
      <c r="R4796" s="40" t="str">
        <f>IFERROR(VLOOKUP(Tabla2[[#This Row],[CONTRATISTA PRNCIPAL]],Hoja1!$L$5:$M$9,2,FALSE),"CJV")</f>
        <v>CJV</v>
      </c>
      <c r="S4796" s="40" t="str">
        <f>IF(Tabla2[[#This Row],[EMPRESA]]=Tabla2[[#This Row],[CONTRATISTA PRNCIPAL]],"Principal","Secundaria")</f>
        <v>Principal</v>
      </c>
      <c r="T4796" s="42">
        <f>IFERROR(1/COUNTIF(Tabla2[CONTRATISTA PRNCIPAL],Tabla2[[#This Row],[CONTRATISTA PRNCIPAL]]),0)</f>
        <v>0</v>
      </c>
      <c r="U4796" s="43" t="str">
        <f>IF(((TODAY()-Tabla2[[#This Row],[FECHA NACIMIENTO]])/365)&lt;18,"Corregir", IF(((TODAY()-Tabla2[[#This Row],[FECHA NACIMIENTO]])/365)&gt;80, "Corregir",ROUNDDOWN(((TODAY()-Tabla2[[#This Row],[FECHA NACIMIENTO]])/365),0)))</f>
        <v>Corregir</v>
      </c>
      <c r="V479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6" s="44" t="str">
        <f>+IF(Tabla2[[#This Row],[Edad]]="Corregir","Corregir","Ok")</f>
        <v>Corregir</v>
      </c>
      <c r="X4796" s="42" t="str">
        <f>+IFERROR(VLOOKUP(Tabla2[[#This Row],[DISTRITO SEGÚN DNI]],Hoja1!$A$2:$B$32,2,FALSE),"No")</f>
        <v>No</v>
      </c>
      <c r="Y4796" s="42" t="str">
        <f>IF(OR(LOWER(Tabla2[[#This Row],[GENERO]])="masculino", LOWER(Tabla2[[#This Row],[GENERO]])="femenino"),"OK","Corregir")</f>
        <v>Corregir</v>
      </c>
      <c r="Z4796" s="42" t="str">
        <f>+IF(Tabla2[[#This Row],[Nro. DNI / CE]]="","Corregir",IF(LEN(Tabla2[[#This Row],[Nro. DNI / CE]])&gt;=8,"OK","Corregir"))</f>
        <v>Corregir</v>
      </c>
      <c r="AA4796" s="42">
        <f>COUNTIF(Tabla2[APELLIDOS Y NOMBRES],Tabla2[[#This Row],[APELLIDOS Y NOMBRES]])</f>
        <v>0</v>
      </c>
      <c r="AB4796" s="42">
        <f>IF(Tabla2[[#This Row],[Trabajador]]&gt;1,1/Tabla2[[#This Row],[Trabajador]],Tabla2[[#This Row],[Trabajador]])</f>
        <v>0</v>
      </c>
      <c r="AC4796" t="str">
        <f>+IFERROR(IF(Tabla2[[#This Row],[FECHA CESE/BAJA]]="","No Aplica",IF(AND(MONTH(Tabla2[[#This Row],[FECHA CESE/BAJA]])=MONTH(TODAY()-30),YEAR(Tabla2[[#This Row],[FECHA CESE/BAJA]])=YEAR(TODAY())),MONTH(TODAY()-30)&amp;"-"&amp;YEAR(TODAY()),"Borrar")),"No aplica")</f>
        <v>No Aplica</v>
      </c>
      <c r="AD4796" t="str">
        <f>+IFERROR(IF(Tabla2[[#This Row],[FECHA INICIO DE LABORES EN OBRA]]="","No Aplica",IF(AND(MONTH(Tabla2[[#This Row],[FECHA INICIO DE LABORES EN OBRA]])=MONTH(TODAY()-30),YEAR(Tabla2[[#This Row],[FECHA INICIO DE LABORES EN OBRA]])=YEAR(TODAY())),MONTH(TODAY()-30)&amp;"-"&amp;YEAR(TODAY()),"No Aplica")),"No Aplica")</f>
        <v>No Aplica</v>
      </c>
    </row>
    <row r="4797" spans="1:30" x14ac:dyDescent="0.25">
      <c r="A4797" s="13"/>
      <c r="B4797" s="15"/>
      <c r="C4797" s="15"/>
      <c r="D4797" s="15"/>
      <c r="E4797" s="15"/>
      <c r="F4797" s="39"/>
      <c r="G4797" s="15"/>
      <c r="H4797" s="15"/>
      <c r="I4797" s="15"/>
      <c r="J4797" s="15"/>
      <c r="K4797" s="15"/>
      <c r="L4797" s="40"/>
      <c r="M4797" s="39"/>
      <c r="N4797" s="41"/>
      <c r="O4797" s="39"/>
      <c r="P4797" s="40"/>
      <c r="Q4797" s="40"/>
      <c r="R4797" s="40" t="str">
        <f>IFERROR(VLOOKUP(Tabla2[[#This Row],[CONTRATISTA PRNCIPAL]],Hoja1!$L$5:$M$9,2,FALSE),"CJV")</f>
        <v>CJV</v>
      </c>
      <c r="S4797" s="40" t="str">
        <f>IF(Tabla2[[#This Row],[EMPRESA]]=Tabla2[[#This Row],[CONTRATISTA PRNCIPAL]],"Principal","Secundaria")</f>
        <v>Principal</v>
      </c>
      <c r="T4797" s="42">
        <f>IFERROR(1/COUNTIF(Tabla2[CONTRATISTA PRNCIPAL],Tabla2[[#This Row],[CONTRATISTA PRNCIPAL]]),0)</f>
        <v>0</v>
      </c>
      <c r="U4797" s="43" t="str">
        <f>IF(((TODAY()-Tabla2[[#This Row],[FECHA NACIMIENTO]])/365)&lt;18,"Corregir", IF(((TODAY()-Tabla2[[#This Row],[FECHA NACIMIENTO]])/365)&gt;80, "Corregir",ROUNDDOWN(((TODAY()-Tabla2[[#This Row],[FECHA NACIMIENTO]])/365),0)))</f>
        <v>Corregir</v>
      </c>
      <c r="V479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7" s="44" t="str">
        <f>+IF(Tabla2[[#This Row],[Edad]]="Corregir","Corregir","Ok")</f>
        <v>Corregir</v>
      </c>
      <c r="X4797" s="42" t="str">
        <f>+IFERROR(VLOOKUP(Tabla2[[#This Row],[DISTRITO SEGÚN DNI]],Hoja1!$A$2:$B$32,2,FALSE),"No")</f>
        <v>No</v>
      </c>
      <c r="Y4797" s="42" t="str">
        <f>IF(OR(LOWER(Tabla2[[#This Row],[GENERO]])="masculino", LOWER(Tabla2[[#This Row],[GENERO]])="femenino"),"OK","Corregir")</f>
        <v>Corregir</v>
      </c>
      <c r="Z4797" s="42" t="str">
        <f>+IF(Tabla2[[#This Row],[Nro. DNI / CE]]="","Corregir",IF(LEN(Tabla2[[#This Row],[Nro. DNI / CE]])&gt;=8,"OK","Corregir"))</f>
        <v>Corregir</v>
      </c>
      <c r="AA4797" s="42">
        <f>COUNTIF(Tabla2[APELLIDOS Y NOMBRES],Tabla2[[#This Row],[APELLIDOS Y NOMBRES]])</f>
        <v>0</v>
      </c>
      <c r="AB4797" s="42">
        <f>IF(Tabla2[[#This Row],[Trabajador]]&gt;1,1/Tabla2[[#This Row],[Trabajador]],Tabla2[[#This Row],[Trabajador]])</f>
        <v>0</v>
      </c>
      <c r="AC4797" t="str">
        <f>+IFERROR(IF(Tabla2[[#This Row],[FECHA CESE/BAJA]]="","No Aplica",IF(AND(MONTH(Tabla2[[#This Row],[FECHA CESE/BAJA]])=MONTH(TODAY()-30),YEAR(Tabla2[[#This Row],[FECHA CESE/BAJA]])=YEAR(TODAY())),MONTH(TODAY()-30)&amp;"-"&amp;YEAR(TODAY()),"Borrar")),"No aplica")</f>
        <v>No Aplica</v>
      </c>
      <c r="AD4797" t="str">
        <f>+IFERROR(IF(Tabla2[[#This Row],[FECHA INICIO DE LABORES EN OBRA]]="","No Aplica",IF(AND(MONTH(Tabla2[[#This Row],[FECHA INICIO DE LABORES EN OBRA]])=MONTH(TODAY()-30),YEAR(Tabla2[[#This Row],[FECHA INICIO DE LABORES EN OBRA]])=YEAR(TODAY())),MONTH(TODAY()-30)&amp;"-"&amp;YEAR(TODAY()),"No Aplica")),"No Aplica")</f>
        <v>No Aplica</v>
      </c>
    </row>
    <row r="4798" spans="1:30" x14ac:dyDescent="0.25">
      <c r="A4798" s="13"/>
      <c r="B4798" s="15"/>
      <c r="C4798" s="15"/>
      <c r="D4798" s="15"/>
      <c r="E4798" s="15"/>
      <c r="F4798" s="39"/>
      <c r="G4798" s="15"/>
      <c r="H4798" s="15"/>
      <c r="I4798" s="15"/>
      <c r="J4798" s="15"/>
      <c r="K4798" s="15"/>
      <c r="L4798" s="40"/>
      <c r="M4798" s="39"/>
      <c r="N4798" s="41"/>
      <c r="O4798" s="39"/>
      <c r="P4798" s="40"/>
      <c r="Q4798" s="40"/>
      <c r="R4798" s="40" t="str">
        <f>IFERROR(VLOOKUP(Tabla2[[#This Row],[CONTRATISTA PRNCIPAL]],Hoja1!$L$5:$M$9,2,FALSE),"CJV")</f>
        <v>CJV</v>
      </c>
      <c r="S4798" s="40" t="str">
        <f>IF(Tabla2[[#This Row],[EMPRESA]]=Tabla2[[#This Row],[CONTRATISTA PRNCIPAL]],"Principal","Secundaria")</f>
        <v>Principal</v>
      </c>
      <c r="T4798" s="42">
        <f>IFERROR(1/COUNTIF(Tabla2[CONTRATISTA PRNCIPAL],Tabla2[[#This Row],[CONTRATISTA PRNCIPAL]]),0)</f>
        <v>0</v>
      </c>
      <c r="U4798" s="43" t="str">
        <f>IF(((TODAY()-Tabla2[[#This Row],[FECHA NACIMIENTO]])/365)&lt;18,"Corregir", IF(((TODAY()-Tabla2[[#This Row],[FECHA NACIMIENTO]])/365)&gt;80, "Corregir",ROUNDDOWN(((TODAY()-Tabla2[[#This Row],[FECHA NACIMIENTO]])/365),0)))</f>
        <v>Corregir</v>
      </c>
      <c r="V479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8" s="44" t="str">
        <f>+IF(Tabla2[[#This Row],[Edad]]="Corregir","Corregir","Ok")</f>
        <v>Corregir</v>
      </c>
      <c r="X4798" s="42" t="str">
        <f>+IFERROR(VLOOKUP(Tabla2[[#This Row],[DISTRITO SEGÚN DNI]],Hoja1!$A$2:$B$32,2,FALSE),"No")</f>
        <v>No</v>
      </c>
      <c r="Y4798" s="42" t="str">
        <f>IF(OR(LOWER(Tabla2[[#This Row],[GENERO]])="masculino", LOWER(Tabla2[[#This Row],[GENERO]])="femenino"),"OK","Corregir")</f>
        <v>Corregir</v>
      </c>
      <c r="Z4798" s="42" t="str">
        <f>+IF(Tabla2[[#This Row],[Nro. DNI / CE]]="","Corregir",IF(LEN(Tabla2[[#This Row],[Nro. DNI / CE]])&gt;=8,"OK","Corregir"))</f>
        <v>Corregir</v>
      </c>
      <c r="AA4798" s="42">
        <f>COUNTIF(Tabla2[APELLIDOS Y NOMBRES],Tabla2[[#This Row],[APELLIDOS Y NOMBRES]])</f>
        <v>0</v>
      </c>
      <c r="AB4798" s="42">
        <f>IF(Tabla2[[#This Row],[Trabajador]]&gt;1,1/Tabla2[[#This Row],[Trabajador]],Tabla2[[#This Row],[Trabajador]])</f>
        <v>0</v>
      </c>
      <c r="AC4798" t="str">
        <f>+IFERROR(IF(Tabla2[[#This Row],[FECHA CESE/BAJA]]="","No Aplica",IF(AND(MONTH(Tabla2[[#This Row],[FECHA CESE/BAJA]])=MONTH(TODAY()-30),YEAR(Tabla2[[#This Row],[FECHA CESE/BAJA]])=YEAR(TODAY())),MONTH(TODAY()-30)&amp;"-"&amp;YEAR(TODAY()),"Borrar")),"No aplica")</f>
        <v>No Aplica</v>
      </c>
      <c r="AD4798" t="str">
        <f>+IFERROR(IF(Tabla2[[#This Row],[FECHA INICIO DE LABORES EN OBRA]]="","No Aplica",IF(AND(MONTH(Tabla2[[#This Row],[FECHA INICIO DE LABORES EN OBRA]])=MONTH(TODAY()-30),YEAR(Tabla2[[#This Row],[FECHA INICIO DE LABORES EN OBRA]])=YEAR(TODAY())),MONTH(TODAY()-30)&amp;"-"&amp;YEAR(TODAY()),"No Aplica")),"No Aplica")</f>
        <v>No Aplica</v>
      </c>
    </row>
    <row r="4799" spans="1:30" x14ac:dyDescent="0.25">
      <c r="A4799" s="13"/>
      <c r="B4799" s="15"/>
      <c r="C4799" s="15"/>
      <c r="D4799" s="15"/>
      <c r="E4799" s="15"/>
      <c r="F4799" s="39"/>
      <c r="G4799" s="15"/>
      <c r="H4799" s="15"/>
      <c r="I4799" s="15"/>
      <c r="J4799" s="15"/>
      <c r="K4799" s="15"/>
      <c r="L4799" s="40"/>
      <c r="M4799" s="39"/>
      <c r="N4799" s="41"/>
      <c r="O4799" s="39"/>
      <c r="P4799" s="40"/>
      <c r="Q4799" s="40"/>
      <c r="R4799" s="40" t="str">
        <f>IFERROR(VLOOKUP(Tabla2[[#This Row],[CONTRATISTA PRNCIPAL]],Hoja1!$L$5:$M$9,2,FALSE),"CJV")</f>
        <v>CJV</v>
      </c>
      <c r="S4799" s="40" t="str">
        <f>IF(Tabla2[[#This Row],[EMPRESA]]=Tabla2[[#This Row],[CONTRATISTA PRNCIPAL]],"Principal","Secundaria")</f>
        <v>Principal</v>
      </c>
      <c r="T4799" s="42">
        <f>IFERROR(1/COUNTIF(Tabla2[CONTRATISTA PRNCIPAL],Tabla2[[#This Row],[CONTRATISTA PRNCIPAL]]),0)</f>
        <v>0</v>
      </c>
      <c r="U4799" s="43" t="str">
        <f>IF(((TODAY()-Tabla2[[#This Row],[FECHA NACIMIENTO]])/365)&lt;18,"Corregir", IF(((TODAY()-Tabla2[[#This Row],[FECHA NACIMIENTO]])/365)&gt;80, "Corregir",ROUNDDOWN(((TODAY()-Tabla2[[#This Row],[FECHA NACIMIENTO]])/365),0)))</f>
        <v>Corregir</v>
      </c>
      <c r="V479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799" s="44" t="str">
        <f>+IF(Tabla2[[#This Row],[Edad]]="Corregir","Corregir","Ok")</f>
        <v>Corregir</v>
      </c>
      <c r="X4799" s="42" t="str">
        <f>+IFERROR(VLOOKUP(Tabla2[[#This Row],[DISTRITO SEGÚN DNI]],Hoja1!$A$2:$B$32,2,FALSE),"No")</f>
        <v>No</v>
      </c>
      <c r="Y4799" s="42" t="str">
        <f>IF(OR(LOWER(Tabla2[[#This Row],[GENERO]])="masculino", LOWER(Tabla2[[#This Row],[GENERO]])="femenino"),"OK","Corregir")</f>
        <v>Corregir</v>
      </c>
      <c r="Z4799" s="42" t="str">
        <f>+IF(Tabla2[[#This Row],[Nro. DNI / CE]]="","Corregir",IF(LEN(Tabla2[[#This Row],[Nro. DNI / CE]])&gt;=8,"OK","Corregir"))</f>
        <v>Corregir</v>
      </c>
      <c r="AA4799" s="42">
        <f>COUNTIF(Tabla2[APELLIDOS Y NOMBRES],Tabla2[[#This Row],[APELLIDOS Y NOMBRES]])</f>
        <v>0</v>
      </c>
      <c r="AB4799" s="42">
        <f>IF(Tabla2[[#This Row],[Trabajador]]&gt;1,1/Tabla2[[#This Row],[Trabajador]],Tabla2[[#This Row],[Trabajador]])</f>
        <v>0</v>
      </c>
      <c r="AC4799" t="str">
        <f>+IFERROR(IF(Tabla2[[#This Row],[FECHA CESE/BAJA]]="","No Aplica",IF(AND(MONTH(Tabla2[[#This Row],[FECHA CESE/BAJA]])=MONTH(TODAY()-30),YEAR(Tabla2[[#This Row],[FECHA CESE/BAJA]])=YEAR(TODAY())),MONTH(TODAY()-30)&amp;"-"&amp;YEAR(TODAY()),"Borrar")),"No aplica")</f>
        <v>No Aplica</v>
      </c>
      <c r="AD4799" t="str">
        <f>+IFERROR(IF(Tabla2[[#This Row],[FECHA INICIO DE LABORES EN OBRA]]="","No Aplica",IF(AND(MONTH(Tabla2[[#This Row],[FECHA INICIO DE LABORES EN OBRA]])=MONTH(TODAY()-30),YEAR(Tabla2[[#This Row],[FECHA INICIO DE LABORES EN OBRA]])=YEAR(TODAY())),MONTH(TODAY()-30)&amp;"-"&amp;YEAR(TODAY()),"No Aplica")),"No Aplica")</f>
        <v>No Aplica</v>
      </c>
    </row>
    <row r="4800" spans="1:30" x14ac:dyDescent="0.25">
      <c r="A4800" s="13"/>
      <c r="B4800" s="15"/>
      <c r="C4800" s="15"/>
      <c r="D4800" s="15"/>
      <c r="E4800" s="15"/>
      <c r="F4800" s="39"/>
      <c r="G4800" s="15"/>
      <c r="H4800" s="15"/>
      <c r="I4800" s="15"/>
      <c r="J4800" s="15"/>
      <c r="K4800" s="15"/>
      <c r="L4800" s="40"/>
      <c r="M4800" s="39"/>
      <c r="N4800" s="41"/>
      <c r="O4800" s="39"/>
      <c r="P4800" s="40"/>
      <c r="Q4800" s="40"/>
      <c r="R4800" s="40" t="str">
        <f>IFERROR(VLOOKUP(Tabla2[[#This Row],[CONTRATISTA PRNCIPAL]],Hoja1!$L$5:$M$9,2,FALSE),"CJV")</f>
        <v>CJV</v>
      </c>
      <c r="S4800" s="40" t="str">
        <f>IF(Tabla2[[#This Row],[EMPRESA]]=Tabla2[[#This Row],[CONTRATISTA PRNCIPAL]],"Principal","Secundaria")</f>
        <v>Principal</v>
      </c>
      <c r="T4800" s="42">
        <f>IFERROR(1/COUNTIF(Tabla2[CONTRATISTA PRNCIPAL],Tabla2[[#This Row],[CONTRATISTA PRNCIPAL]]),0)</f>
        <v>0</v>
      </c>
      <c r="U4800" s="43" t="str">
        <f>IF(((TODAY()-Tabla2[[#This Row],[FECHA NACIMIENTO]])/365)&lt;18,"Corregir", IF(((TODAY()-Tabla2[[#This Row],[FECHA NACIMIENTO]])/365)&gt;80, "Corregir",ROUNDDOWN(((TODAY()-Tabla2[[#This Row],[FECHA NACIMIENTO]])/365),0)))</f>
        <v>Corregir</v>
      </c>
      <c r="V4800"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0" s="44" t="str">
        <f>+IF(Tabla2[[#This Row],[Edad]]="Corregir","Corregir","Ok")</f>
        <v>Corregir</v>
      </c>
      <c r="X4800" s="42" t="str">
        <f>+IFERROR(VLOOKUP(Tabla2[[#This Row],[DISTRITO SEGÚN DNI]],Hoja1!$A$2:$B$32,2,FALSE),"No")</f>
        <v>No</v>
      </c>
      <c r="Y4800" s="42" t="str">
        <f>IF(OR(LOWER(Tabla2[[#This Row],[GENERO]])="masculino", LOWER(Tabla2[[#This Row],[GENERO]])="femenino"),"OK","Corregir")</f>
        <v>Corregir</v>
      </c>
      <c r="Z4800" s="42" t="str">
        <f>+IF(Tabla2[[#This Row],[Nro. DNI / CE]]="","Corregir",IF(LEN(Tabla2[[#This Row],[Nro. DNI / CE]])&gt;=8,"OK","Corregir"))</f>
        <v>Corregir</v>
      </c>
      <c r="AA4800" s="42">
        <f>COUNTIF(Tabla2[APELLIDOS Y NOMBRES],Tabla2[[#This Row],[APELLIDOS Y NOMBRES]])</f>
        <v>0</v>
      </c>
      <c r="AB4800" s="42">
        <f>IF(Tabla2[[#This Row],[Trabajador]]&gt;1,1/Tabla2[[#This Row],[Trabajador]],Tabla2[[#This Row],[Trabajador]])</f>
        <v>0</v>
      </c>
      <c r="AC4800" t="str">
        <f>+IFERROR(IF(Tabla2[[#This Row],[FECHA CESE/BAJA]]="","No Aplica",IF(AND(MONTH(Tabla2[[#This Row],[FECHA CESE/BAJA]])=MONTH(TODAY()-30),YEAR(Tabla2[[#This Row],[FECHA CESE/BAJA]])=YEAR(TODAY())),MONTH(TODAY()-30)&amp;"-"&amp;YEAR(TODAY()),"Borrar")),"No aplica")</f>
        <v>No Aplica</v>
      </c>
      <c r="AD4800" t="str">
        <f>+IFERROR(IF(Tabla2[[#This Row],[FECHA INICIO DE LABORES EN OBRA]]="","No Aplica",IF(AND(MONTH(Tabla2[[#This Row],[FECHA INICIO DE LABORES EN OBRA]])=MONTH(TODAY()-30),YEAR(Tabla2[[#This Row],[FECHA INICIO DE LABORES EN OBRA]])=YEAR(TODAY())),MONTH(TODAY()-30)&amp;"-"&amp;YEAR(TODAY()),"No Aplica")),"No Aplica")</f>
        <v>No Aplica</v>
      </c>
    </row>
    <row r="4801" spans="1:30" x14ac:dyDescent="0.25">
      <c r="A4801" s="13"/>
      <c r="B4801" s="15"/>
      <c r="C4801" s="15"/>
      <c r="D4801" s="15"/>
      <c r="E4801" s="15"/>
      <c r="F4801" s="39"/>
      <c r="G4801" s="15"/>
      <c r="H4801" s="15"/>
      <c r="I4801" s="15"/>
      <c r="J4801" s="15"/>
      <c r="K4801" s="15"/>
      <c r="L4801" s="40"/>
      <c r="M4801" s="39"/>
      <c r="N4801" s="41"/>
      <c r="O4801" s="39"/>
      <c r="P4801" s="40"/>
      <c r="Q4801" s="40"/>
      <c r="R4801" s="40" t="str">
        <f>IFERROR(VLOOKUP(Tabla2[[#This Row],[CONTRATISTA PRNCIPAL]],Hoja1!$L$5:$M$9,2,FALSE),"CJV")</f>
        <v>CJV</v>
      </c>
      <c r="S4801" s="40" t="str">
        <f>IF(Tabla2[[#This Row],[EMPRESA]]=Tabla2[[#This Row],[CONTRATISTA PRNCIPAL]],"Principal","Secundaria")</f>
        <v>Principal</v>
      </c>
      <c r="T4801" s="42">
        <f>IFERROR(1/COUNTIF(Tabla2[CONTRATISTA PRNCIPAL],Tabla2[[#This Row],[CONTRATISTA PRNCIPAL]]),0)</f>
        <v>0</v>
      </c>
      <c r="U4801" s="43" t="str">
        <f>IF(((TODAY()-Tabla2[[#This Row],[FECHA NACIMIENTO]])/365)&lt;18,"Corregir", IF(((TODAY()-Tabla2[[#This Row],[FECHA NACIMIENTO]])/365)&gt;80, "Corregir",ROUNDDOWN(((TODAY()-Tabla2[[#This Row],[FECHA NACIMIENTO]])/365),0)))</f>
        <v>Corregir</v>
      </c>
      <c r="V4801"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1" s="44" t="str">
        <f>+IF(Tabla2[[#This Row],[Edad]]="Corregir","Corregir","Ok")</f>
        <v>Corregir</v>
      </c>
      <c r="X4801" s="42" t="str">
        <f>+IFERROR(VLOOKUP(Tabla2[[#This Row],[DISTRITO SEGÚN DNI]],Hoja1!$A$2:$B$32,2,FALSE),"No")</f>
        <v>No</v>
      </c>
      <c r="Y4801" s="42" t="str">
        <f>IF(OR(LOWER(Tabla2[[#This Row],[GENERO]])="masculino", LOWER(Tabla2[[#This Row],[GENERO]])="femenino"),"OK","Corregir")</f>
        <v>Corregir</v>
      </c>
      <c r="Z4801" s="42" t="str">
        <f>+IF(Tabla2[[#This Row],[Nro. DNI / CE]]="","Corregir",IF(LEN(Tabla2[[#This Row],[Nro. DNI / CE]])&gt;=8,"OK","Corregir"))</f>
        <v>Corregir</v>
      </c>
      <c r="AA4801" s="42">
        <f>COUNTIF(Tabla2[APELLIDOS Y NOMBRES],Tabla2[[#This Row],[APELLIDOS Y NOMBRES]])</f>
        <v>0</v>
      </c>
      <c r="AB4801" s="42">
        <f>IF(Tabla2[[#This Row],[Trabajador]]&gt;1,1/Tabla2[[#This Row],[Trabajador]],Tabla2[[#This Row],[Trabajador]])</f>
        <v>0</v>
      </c>
      <c r="AC4801" t="str">
        <f>+IFERROR(IF(Tabla2[[#This Row],[FECHA CESE/BAJA]]="","No Aplica",IF(AND(MONTH(Tabla2[[#This Row],[FECHA CESE/BAJA]])=MONTH(TODAY()-30),YEAR(Tabla2[[#This Row],[FECHA CESE/BAJA]])=YEAR(TODAY())),MONTH(TODAY()-30)&amp;"-"&amp;YEAR(TODAY()),"Borrar")),"No aplica")</f>
        <v>No Aplica</v>
      </c>
      <c r="AD4801" t="str">
        <f>+IFERROR(IF(Tabla2[[#This Row],[FECHA INICIO DE LABORES EN OBRA]]="","No Aplica",IF(AND(MONTH(Tabla2[[#This Row],[FECHA INICIO DE LABORES EN OBRA]])=MONTH(TODAY()-30),YEAR(Tabla2[[#This Row],[FECHA INICIO DE LABORES EN OBRA]])=YEAR(TODAY())),MONTH(TODAY()-30)&amp;"-"&amp;YEAR(TODAY()),"No Aplica")),"No Aplica")</f>
        <v>No Aplica</v>
      </c>
    </row>
    <row r="4802" spans="1:30" x14ac:dyDescent="0.25">
      <c r="A4802" s="13"/>
      <c r="B4802" s="15"/>
      <c r="C4802" s="15"/>
      <c r="D4802" s="15"/>
      <c r="E4802" s="15"/>
      <c r="F4802" s="39"/>
      <c r="G4802" s="15"/>
      <c r="H4802" s="15"/>
      <c r="I4802" s="15"/>
      <c r="J4802" s="15"/>
      <c r="K4802" s="15"/>
      <c r="L4802" s="40"/>
      <c r="M4802" s="39"/>
      <c r="N4802" s="41"/>
      <c r="O4802" s="39"/>
      <c r="P4802" s="40"/>
      <c r="Q4802" s="40"/>
      <c r="R4802" s="40" t="str">
        <f>IFERROR(VLOOKUP(Tabla2[[#This Row],[CONTRATISTA PRNCIPAL]],Hoja1!$L$5:$M$9,2,FALSE),"CJV")</f>
        <v>CJV</v>
      </c>
      <c r="S4802" s="40" t="str">
        <f>IF(Tabla2[[#This Row],[EMPRESA]]=Tabla2[[#This Row],[CONTRATISTA PRNCIPAL]],"Principal","Secundaria")</f>
        <v>Principal</v>
      </c>
      <c r="T4802" s="42">
        <f>IFERROR(1/COUNTIF(Tabla2[CONTRATISTA PRNCIPAL],Tabla2[[#This Row],[CONTRATISTA PRNCIPAL]]),0)</f>
        <v>0</v>
      </c>
      <c r="U4802" s="43" t="str">
        <f>IF(((TODAY()-Tabla2[[#This Row],[FECHA NACIMIENTO]])/365)&lt;18,"Corregir", IF(((TODAY()-Tabla2[[#This Row],[FECHA NACIMIENTO]])/365)&gt;80, "Corregir",ROUNDDOWN(((TODAY()-Tabla2[[#This Row],[FECHA NACIMIENTO]])/365),0)))</f>
        <v>Corregir</v>
      </c>
      <c r="V4802"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2" s="44" t="str">
        <f>+IF(Tabla2[[#This Row],[Edad]]="Corregir","Corregir","Ok")</f>
        <v>Corregir</v>
      </c>
      <c r="X4802" s="42" t="str">
        <f>+IFERROR(VLOOKUP(Tabla2[[#This Row],[DISTRITO SEGÚN DNI]],Hoja1!$A$2:$B$32,2,FALSE),"No")</f>
        <v>No</v>
      </c>
      <c r="Y4802" s="42" t="str">
        <f>IF(OR(LOWER(Tabla2[[#This Row],[GENERO]])="masculino", LOWER(Tabla2[[#This Row],[GENERO]])="femenino"),"OK","Corregir")</f>
        <v>Corregir</v>
      </c>
      <c r="Z4802" s="42" t="str">
        <f>+IF(Tabla2[[#This Row],[Nro. DNI / CE]]="","Corregir",IF(LEN(Tabla2[[#This Row],[Nro. DNI / CE]])&gt;=8,"OK","Corregir"))</f>
        <v>Corregir</v>
      </c>
      <c r="AA4802" s="42">
        <f>COUNTIF(Tabla2[APELLIDOS Y NOMBRES],Tabla2[[#This Row],[APELLIDOS Y NOMBRES]])</f>
        <v>0</v>
      </c>
      <c r="AB4802" s="42">
        <f>IF(Tabla2[[#This Row],[Trabajador]]&gt;1,1/Tabla2[[#This Row],[Trabajador]],Tabla2[[#This Row],[Trabajador]])</f>
        <v>0</v>
      </c>
      <c r="AC4802" t="str">
        <f>+IFERROR(IF(Tabla2[[#This Row],[FECHA CESE/BAJA]]="","No Aplica",IF(AND(MONTH(Tabla2[[#This Row],[FECHA CESE/BAJA]])=MONTH(TODAY()-30),YEAR(Tabla2[[#This Row],[FECHA CESE/BAJA]])=YEAR(TODAY())),MONTH(TODAY()-30)&amp;"-"&amp;YEAR(TODAY()),"Borrar")),"No aplica")</f>
        <v>No Aplica</v>
      </c>
      <c r="AD4802" t="str">
        <f>+IFERROR(IF(Tabla2[[#This Row],[FECHA INICIO DE LABORES EN OBRA]]="","No Aplica",IF(AND(MONTH(Tabla2[[#This Row],[FECHA INICIO DE LABORES EN OBRA]])=MONTH(TODAY()-30),YEAR(Tabla2[[#This Row],[FECHA INICIO DE LABORES EN OBRA]])=YEAR(TODAY())),MONTH(TODAY()-30)&amp;"-"&amp;YEAR(TODAY()),"No Aplica")),"No Aplica")</f>
        <v>No Aplica</v>
      </c>
    </row>
    <row r="4803" spans="1:30" x14ac:dyDescent="0.25">
      <c r="A4803" s="13"/>
      <c r="B4803" s="15"/>
      <c r="C4803" s="15"/>
      <c r="D4803" s="15"/>
      <c r="E4803" s="15"/>
      <c r="F4803" s="39"/>
      <c r="G4803" s="15"/>
      <c r="H4803" s="15"/>
      <c r="I4803" s="15"/>
      <c r="J4803" s="15"/>
      <c r="K4803" s="15"/>
      <c r="L4803" s="40"/>
      <c r="M4803" s="39"/>
      <c r="N4803" s="41"/>
      <c r="O4803" s="39"/>
      <c r="P4803" s="40"/>
      <c r="Q4803" s="40"/>
      <c r="R4803" s="40" t="str">
        <f>IFERROR(VLOOKUP(Tabla2[[#This Row],[CONTRATISTA PRNCIPAL]],Hoja1!$L$5:$M$9,2,FALSE),"CJV")</f>
        <v>CJV</v>
      </c>
      <c r="S4803" s="40" t="str">
        <f>IF(Tabla2[[#This Row],[EMPRESA]]=Tabla2[[#This Row],[CONTRATISTA PRNCIPAL]],"Principal","Secundaria")</f>
        <v>Principal</v>
      </c>
      <c r="T4803" s="42">
        <f>IFERROR(1/COUNTIF(Tabla2[CONTRATISTA PRNCIPAL],Tabla2[[#This Row],[CONTRATISTA PRNCIPAL]]),0)</f>
        <v>0</v>
      </c>
      <c r="U4803" s="43" t="str">
        <f>IF(((TODAY()-Tabla2[[#This Row],[FECHA NACIMIENTO]])/365)&lt;18,"Corregir", IF(((TODAY()-Tabla2[[#This Row],[FECHA NACIMIENTO]])/365)&gt;80, "Corregir",ROUNDDOWN(((TODAY()-Tabla2[[#This Row],[FECHA NACIMIENTO]])/365),0)))</f>
        <v>Corregir</v>
      </c>
      <c r="V4803"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3" s="44" t="str">
        <f>+IF(Tabla2[[#This Row],[Edad]]="Corregir","Corregir","Ok")</f>
        <v>Corregir</v>
      </c>
      <c r="X4803" s="42" t="str">
        <f>+IFERROR(VLOOKUP(Tabla2[[#This Row],[DISTRITO SEGÚN DNI]],Hoja1!$A$2:$B$32,2,FALSE),"No")</f>
        <v>No</v>
      </c>
      <c r="Y4803" s="42" t="str">
        <f>IF(OR(LOWER(Tabla2[[#This Row],[GENERO]])="masculino", LOWER(Tabla2[[#This Row],[GENERO]])="femenino"),"OK","Corregir")</f>
        <v>Corregir</v>
      </c>
      <c r="Z4803" s="42" t="str">
        <f>+IF(Tabla2[[#This Row],[Nro. DNI / CE]]="","Corregir",IF(LEN(Tabla2[[#This Row],[Nro. DNI / CE]])&gt;=8,"OK","Corregir"))</f>
        <v>Corregir</v>
      </c>
      <c r="AA4803" s="42">
        <f>COUNTIF(Tabla2[APELLIDOS Y NOMBRES],Tabla2[[#This Row],[APELLIDOS Y NOMBRES]])</f>
        <v>0</v>
      </c>
      <c r="AB4803" s="42">
        <f>IF(Tabla2[[#This Row],[Trabajador]]&gt;1,1/Tabla2[[#This Row],[Trabajador]],Tabla2[[#This Row],[Trabajador]])</f>
        <v>0</v>
      </c>
      <c r="AC4803" t="str">
        <f>+IFERROR(IF(Tabla2[[#This Row],[FECHA CESE/BAJA]]="","No Aplica",IF(AND(MONTH(Tabla2[[#This Row],[FECHA CESE/BAJA]])=MONTH(TODAY()-30),YEAR(Tabla2[[#This Row],[FECHA CESE/BAJA]])=YEAR(TODAY())),MONTH(TODAY()-30)&amp;"-"&amp;YEAR(TODAY()),"Borrar")),"No aplica")</f>
        <v>No Aplica</v>
      </c>
      <c r="AD4803" t="str">
        <f>+IFERROR(IF(Tabla2[[#This Row],[FECHA INICIO DE LABORES EN OBRA]]="","No Aplica",IF(AND(MONTH(Tabla2[[#This Row],[FECHA INICIO DE LABORES EN OBRA]])=MONTH(TODAY()-30),YEAR(Tabla2[[#This Row],[FECHA INICIO DE LABORES EN OBRA]])=YEAR(TODAY())),MONTH(TODAY()-30)&amp;"-"&amp;YEAR(TODAY()),"No Aplica")),"No Aplica")</f>
        <v>No Aplica</v>
      </c>
    </row>
    <row r="4804" spans="1:30" x14ac:dyDescent="0.25">
      <c r="A4804" s="13"/>
      <c r="B4804" s="15"/>
      <c r="C4804" s="15"/>
      <c r="D4804" s="15"/>
      <c r="E4804" s="15"/>
      <c r="F4804" s="39"/>
      <c r="G4804" s="15"/>
      <c r="H4804" s="15"/>
      <c r="I4804" s="15"/>
      <c r="J4804" s="15"/>
      <c r="K4804" s="15"/>
      <c r="L4804" s="40"/>
      <c r="M4804" s="39"/>
      <c r="N4804" s="41"/>
      <c r="O4804" s="39"/>
      <c r="P4804" s="40"/>
      <c r="Q4804" s="40"/>
      <c r="R4804" s="40" t="str">
        <f>IFERROR(VLOOKUP(Tabla2[[#This Row],[CONTRATISTA PRNCIPAL]],Hoja1!$L$5:$M$9,2,FALSE),"CJV")</f>
        <v>CJV</v>
      </c>
      <c r="S4804" s="40" t="str">
        <f>IF(Tabla2[[#This Row],[EMPRESA]]=Tabla2[[#This Row],[CONTRATISTA PRNCIPAL]],"Principal","Secundaria")</f>
        <v>Principal</v>
      </c>
      <c r="T4804" s="42">
        <f>IFERROR(1/COUNTIF(Tabla2[CONTRATISTA PRNCIPAL],Tabla2[[#This Row],[CONTRATISTA PRNCIPAL]]),0)</f>
        <v>0</v>
      </c>
      <c r="U4804" s="43" t="str">
        <f>IF(((TODAY()-Tabla2[[#This Row],[FECHA NACIMIENTO]])/365)&lt;18,"Corregir", IF(((TODAY()-Tabla2[[#This Row],[FECHA NACIMIENTO]])/365)&gt;80, "Corregir",ROUNDDOWN(((TODAY()-Tabla2[[#This Row],[FECHA NACIMIENTO]])/365),0)))</f>
        <v>Corregir</v>
      </c>
      <c r="V4804"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4" s="44" t="str">
        <f>+IF(Tabla2[[#This Row],[Edad]]="Corregir","Corregir","Ok")</f>
        <v>Corregir</v>
      </c>
      <c r="X4804" s="42" t="str">
        <f>+IFERROR(VLOOKUP(Tabla2[[#This Row],[DISTRITO SEGÚN DNI]],Hoja1!$A$2:$B$32,2,FALSE),"No")</f>
        <v>No</v>
      </c>
      <c r="Y4804" s="42" t="str">
        <f>IF(OR(LOWER(Tabla2[[#This Row],[GENERO]])="masculino", LOWER(Tabla2[[#This Row],[GENERO]])="femenino"),"OK","Corregir")</f>
        <v>Corregir</v>
      </c>
      <c r="Z4804" s="42" t="str">
        <f>+IF(Tabla2[[#This Row],[Nro. DNI / CE]]="","Corregir",IF(LEN(Tabla2[[#This Row],[Nro. DNI / CE]])&gt;=8,"OK","Corregir"))</f>
        <v>Corregir</v>
      </c>
      <c r="AA4804" s="42">
        <f>COUNTIF(Tabla2[APELLIDOS Y NOMBRES],Tabla2[[#This Row],[APELLIDOS Y NOMBRES]])</f>
        <v>0</v>
      </c>
      <c r="AB4804" s="42">
        <f>IF(Tabla2[[#This Row],[Trabajador]]&gt;1,1/Tabla2[[#This Row],[Trabajador]],Tabla2[[#This Row],[Trabajador]])</f>
        <v>0</v>
      </c>
      <c r="AC4804" t="str">
        <f>+IFERROR(IF(Tabla2[[#This Row],[FECHA CESE/BAJA]]="","No Aplica",IF(AND(MONTH(Tabla2[[#This Row],[FECHA CESE/BAJA]])=MONTH(TODAY()-30),YEAR(Tabla2[[#This Row],[FECHA CESE/BAJA]])=YEAR(TODAY())),MONTH(TODAY()-30)&amp;"-"&amp;YEAR(TODAY()),"Borrar")),"No aplica")</f>
        <v>No Aplica</v>
      </c>
      <c r="AD4804" t="str">
        <f>+IFERROR(IF(Tabla2[[#This Row],[FECHA INICIO DE LABORES EN OBRA]]="","No Aplica",IF(AND(MONTH(Tabla2[[#This Row],[FECHA INICIO DE LABORES EN OBRA]])=MONTH(TODAY()-30),YEAR(Tabla2[[#This Row],[FECHA INICIO DE LABORES EN OBRA]])=YEAR(TODAY())),MONTH(TODAY()-30)&amp;"-"&amp;YEAR(TODAY()),"No Aplica")),"No Aplica")</f>
        <v>No Aplica</v>
      </c>
    </row>
    <row r="4805" spans="1:30" x14ac:dyDescent="0.25">
      <c r="A4805" s="13"/>
      <c r="B4805" s="15"/>
      <c r="C4805" s="15"/>
      <c r="D4805" s="15"/>
      <c r="E4805" s="15"/>
      <c r="F4805" s="39"/>
      <c r="G4805" s="15"/>
      <c r="H4805" s="15"/>
      <c r="I4805" s="15"/>
      <c r="J4805" s="15"/>
      <c r="K4805" s="15"/>
      <c r="L4805" s="40"/>
      <c r="M4805" s="39"/>
      <c r="N4805" s="41"/>
      <c r="O4805" s="39"/>
      <c r="P4805" s="40"/>
      <c r="Q4805" s="40"/>
      <c r="R4805" s="40" t="str">
        <f>IFERROR(VLOOKUP(Tabla2[[#This Row],[CONTRATISTA PRNCIPAL]],Hoja1!$L$5:$M$9,2,FALSE),"CJV")</f>
        <v>CJV</v>
      </c>
      <c r="S4805" s="40" t="str">
        <f>IF(Tabla2[[#This Row],[EMPRESA]]=Tabla2[[#This Row],[CONTRATISTA PRNCIPAL]],"Principal","Secundaria")</f>
        <v>Principal</v>
      </c>
      <c r="T4805" s="42">
        <f>IFERROR(1/COUNTIF(Tabla2[CONTRATISTA PRNCIPAL],Tabla2[[#This Row],[CONTRATISTA PRNCIPAL]]),0)</f>
        <v>0</v>
      </c>
      <c r="U4805" s="43" t="str">
        <f>IF(((TODAY()-Tabla2[[#This Row],[FECHA NACIMIENTO]])/365)&lt;18,"Corregir", IF(((TODAY()-Tabla2[[#This Row],[FECHA NACIMIENTO]])/365)&gt;80, "Corregir",ROUNDDOWN(((TODAY()-Tabla2[[#This Row],[FECHA NACIMIENTO]])/365),0)))</f>
        <v>Corregir</v>
      </c>
      <c r="V4805"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5" s="44" t="str">
        <f>+IF(Tabla2[[#This Row],[Edad]]="Corregir","Corregir","Ok")</f>
        <v>Corregir</v>
      </c>
      <c r="X4805" s="42" t="str">
        <f>+IFERROR(VLOOKUP(Tabla2[[#This Row],[DISTRITO SEGÚN DNI]],Hoja1!$A$2:$B$32,2,FALSE),"No")</f>
        <v>No</v>
      </c>
      <c r="Y4805" s="42" t="str">
        <f>IF(OR(LOWER(Tabla2[[#This Row],[GENERO]])="masculino", LOWER(Tabla2[[#This Row],[GENERO]])="femenino"),"OK","Corregir")</f>
        <v>Corregir</v>
      </c>
      <c r="Z4805" s="42" t="str">
        <f>+IF(Tabla2[[#This Row],[Nro. DNI / CE]]="","Corregir",IF(LEN(Tabla2[[#This Row],[Nro. DNI / CE]])&gt;=8,"OK","Corregir"))</f>
        <v>Corregir</v>
      </c>
      <c r="AA4805" s="42">
        <f>COUNTIF(Tabla2[APELLIDOS Y NOMBRES],Tabla2[[#This Row],[APELLIDOS Y NOMBRES]])</f>
        <v>0</v>
      </c>
      <c r="AB4805" s="42">
        <f>IF(Tabla2[[#This Row],[Trabajador]]&gt;1,1/Tabla2[[#This Row],[Trabajador]],Tabla2[[#This Row],[Trabajador]])</f>
        <v>0</v>
      </c>
      <c r="AC4805" t="str">
        <f>+IFERROR(IF(Tabla2[[#This Row],[FECHA CESE/BAJA]]="","No Aplica",IF(AND(MONTH(Tabla2[[#This Row],[FECHA CESE/BAJA]])=MONTH(TODAY()-30),YEAR(Tabla2[[#This Row],[FECHA CESE/BAJA]])=YEAR(TODAY())),MONTH(TODAY()-30)&amp;"-"&amp;YEAR(TODAY()),"Borrar")),"No aplica")</f>
        <v>No Aplica</v>
      </c>
      <c r="AD4805" t="str">
        <f>+IFERROR(IF(Tabla2[[#This Row],[FECHA INICIO DE LABORES EN OBRA]]="","No Aplica",IF(AND(MONTH(Tabla2[[#This Row],[FECHA INICIO DE LABORES EN OBRA]])=MONTH(TODAY()-30),YEAR(Tabla2[[#This Row],[FECHA INICIO DE LABORES EN OBRA]])=YEAR(TODAY())),MONTH(TODAY()-30)&amp;"-"&amp;YEAR(TODAY()),"No Aplica")),"No Aplica")</f>
        <v>No Aplica</v>
      </c>
    </row>
    <row r="4806" spans="1:30" x14ac:dyDescent="0.25">
      <c r="A4806" s="13"/>
      <c r="B4806" s="15"/>
      <c r="C4806" s="15"/>
      <c r="D4806" s="15"/>
      <c r="E4806" s="15"/>
      <c r="F4806" s="39"/>
      <c r="G4806" s="15"/>
      <c r="H4806" s="15"/>
      <c r="I4806" s="15"/>
      <c r="J4806" s="15"/>
      <c r="K4806" s="15"/>
      <c r="L4806" s="40"/>
      <c r="M4806" s="39"/>
      <c r="N4806" s="41"/>
      <c r="O4806" s="39"/>
      <c r="P4806" s="40"/>
      <c r="Q4806" s="40"/>
      <c r="R4806" s="40" t="str">
        <f>IFERROR(VLOOKUP(Tabla2[[#This Row],[CONTRATISTA PRNCIPAL]],Hoja1!$L$5:$M$9,2,FALSE),"CJV")</f>
        <v>CJV</v>
      </c>
      <c r="S4806" s="40" t="str">
        <f>IF(Tabla2[[#This Row],[EMPRESA]]=Tabla2[[#This Row],[CONTRATISTA PRNCIPAL]],"Principal","Secundaria")</f>
        <v>Principal</v>
      </c>
      <c r="T4806" s="42">
        <f>IFERROR(1/COUNTIF(Tabla2[CONTRATISTA PRNCIPAL],Tabla2[[#This Row],[CONTRATISTA PRNCIPAL]]),0)</f>
        <v>0</v>
      </c>
      <c r="U4806" s="43" t="str">
        <f>IF(((TODAY()-Tabla2[[#This Row],[FECHA NACIMIENTO]])/365)&lt;18,"Corregir", IF(((TODAY()-Tabla2[[#This Row],[FECHA NACIMIENTO]])/365)&gt;80, "Corregir",ROUNDDOWN(((TODAY()-Tabla2[[#This Row],[FECHA NACIMIENTO]])/365),0)))</f>
        <v>Corregir</v>
      </c>
      <c r="V4806"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6" s="44" t="str">
        <f>+IF(Tabla2[[#This Row],[Edad]]="Corregir","Corregir","Ok")</f>
        <v>Corregir</v>
      </c>
      <c r="X4806" s="42" t="str">
        <f>+IFERROR(VLOOKUP(Tabla2[[#This Row],[DISTRITO SEGÚN DNI]],Hoja1!$A$2:$B$32,2,FALSE),"No")</f>
        <v>No</v>
      </c>
      <c r="Y4806" s="42" t="str">
        <f>IF(OR(LOWER(Tabla2[[#This Row],[GENERO]])="masculino", LOWER(Tabla2[[#This Row],[GENERO]])="femenino"),"OK","Corregir")</f>
        <v>Corregir</v>
      </c>
      <c r="Z4806" s="42" t="str">
        <f>+IF(Tabla2[[#This Row],[Nro. DNI / CE]]="","Corregir",IF(LEN(Tabla2[[#This Row],[Nro. DNI / CE]])&gt;=8,"OK","Corregir"))</f>
        <v>Corregir</v>
      </c>
      <c r="AA4806" s="42">
        <f>COUNTIF(Tabla2[APELLIDOS Y NOMBRES],Tabla2[[#This Row],[APELLIDOS Y NOMBRES]])</f>
        <v>0</v>
      </c>
      <c r="AB4806" s="42">
        <f>IF(Tabla2[[#This Row],[Trabajador]]&gt;1,1/Tabla2[[#This Row],[Trabajador]],Tabla2[[#This Row],[Trabajador]])</f>
        <v>0</v>
      </c>
      <c r="AC4806" t="str">
        <f>+IFERROR(IF(Tabla2[[#This Row],[FECHA CESE/BAJA]]="","No Aplica",IF(AND(MONTH(Tabla2[[#This Row],[FECHA CESE/BAJA]])=MONTH(TODAY()-30),YEAR(Tabla2[[#This Row],[FECHA CESE/BAJA]])=YEAR(TODAY())),MONTH(TODAY()-30)&amp;"-"&amp;YEAR(TODAY()),"Borrar")),"No aplica")</f>
        <v>No Aplica</v>
      </c>
      <c r="AD4806" t="str">
        <f>+IFERROR(IF(Tabla2[[#This Row],[FECHA INICIO DE LABORES EN OBRA]]="","No Aplica",IF(AND(MONTH(Tabla2[[#This Row],[FECHA INICIO DE LABORES EN OBRA]])=MONTH(TODAY()-30),YEAR(Tabla2[[#This Row],[FECHA INICIO DE LABORES EN OBRA]])=YEAR(TODAY())),MONTH(TODAY()-30)&amp;"-"&amp;YEAR(TODAY()),"No Aplica")),"No Aplica")</f>
        <v>No Aplica</v>
      </c>
    </row>
    <row r="4807" spans="1:30" x14ac:dyDescent="0.25">
      <c r="A4807" s="13"/>
      <c r="B4807" s="15"/>
      <c r="C4807" s="15"/>
      <c r="D4807" s="15"/>
      <c r="E4807" s="15"/>
      <c r="F4807" s="39"/>
      <c r="G4807" s="15"/>
      <c r="H4807" s="15"/>
      <c r="I4807" s="15"/>
      <c r="J4807" s="15"/>
      <c r="K4807" s="15"/>
      <c r="L4807" s="40"/>
      <c r="M4807" s="39"/>
      <c r="N4807" s="41"/>
      <c r="O4807" s="39"/>
      <c r="P4807" s="40"/>
      <c r="Q4807" s="40"/>
      <c r="R4807" s="40" t="str">
        <f>IFERROR(VLOOKUP(Tabla2[[#This Row],[CONTRATISTA PRNCIPAL]],Hoja1!$L$5:$M$9,2,FALSE),"CJV")</f>
        <v>CJV</v>
      </c>
      <c r="S4807" s="40" t="str">
        <f>IF(Tabla2[[#This Row],[EMPRESA]]=Tabla2[[#This Row],[CONTRATISTA PRNCIPAL]],"Principal","Secundaria")</f>
        <v>Principal</v>
      </c>
      <c r="T4807" s="42">
        <f>IFERROR(1/COUNTIF(Tabla2[CONTRATISTA PRNCIPAL],Tabla2[[#This Row],[CONTRATISTA PRNCIPAL]]),0)</f>
        <v>0</v>
      </c>
      <c r="U4807" s="43" t="str">
        <f>IF(((TODAY()-Tabla2[[#This Row],[FECHA NACIMIENTO]])/365)&lt;18,"Corregir", IF(((TODAY()-Tabla2[[#This Row],[FECHA NACIMIENTO]])/365)&gt;80, "Corregir",ROUNDDOWN(((TODAY()-Tabla2[[#This Row],[FECHA NACIMIENTO]])/365),0)))</f>
        <v>Corregir</v>
      </c>
      <c r="V4807"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7" s="44" t="str">
        <f>+IF(Tabla2[[#This Row],[Edad]]="Corregir","Corregir","Ok")</f>
        <v>Corregir</v>
      </c>
      <c r="X4807" s="42" t="str">
        <f>+IFERROR(VLOOKUP(Tabla2[[#This Row],[DISTRITO SEGÚN DNI]],Hoja1!$A$2:$B$32,2,FALSE),"No")</f>
        <v>No</v>
      </c>
      <c r="Y4807" s="42" t="str">
        <f>IF(OR(LOWER(Tabla2[[#This Row],[GENERO]])="masculino", LOWER(Tabla2[[#This Row],[GENERO]])="femenino"),"OK","Corregir")</f>
        <v>Corregir</v>
      </c>
      <c r="Z4807" s="42" t="str">
        <f>+IF(Tabla2[[#This Row],[Nro. DNI / CE]]="","Corregir",IF(LEN(Tabla2[[#This Row],[Nro. DNI / CE]])&gt;=8,"OK","Corregir"))</f>
        <v>Corregir</v>
      </c>
      <c r="AA4807" s="42">
        <f>COUNTIF(Tabla2[APELLIDOS Y NOMBRES],Tabla2[[#This Row],[APELLIDOS Y NOMBRES]])</f>
        <v>0</v>
      </c>
      <c r="AB4807" s="42">
        <f>IF(Tabla2[[#This Row],[Trabajador]]&gt;1,1/Tabla2[[#This Row],[Trabajador]],Tabla2[[#This Row],[Trabajador]])</f>
        <v>0</v>
      </c>
      <c r="AC4807" t="str">
        <f>+IFERROR(IF(Tabla2[[#This Row],[FECHA CESE/BAJA]]="","No Aplica",IF(AND(MONTH(Tabla2[[#This Row],[FECHA CESE/BAJA]])=MONTH(TODAY()-30),YEAR(Tabla2[[#This Row],[FECHA CESE/BAJA]])=YEAR(TODAY())),MONTH(TODAY()-30)&amp;"-"&amp;YEAR(TODAY()),"Borrar")),"No aplica")</f>
        <v>No Aplica</v>
      </c>
      <c r="AD4807" t="str">
        <f>+IFERROR(IF(Tabla2[[#This Row],[FECHA INICIO DE LABORES EN OBRA]]="","No Aplica",IF(AND(MONTH(Tabla2[[#This Row],[FECHA INICIO DE LABORES EN OBRA]])=MONTH(TODAY()-30),YEAR(Tabla2[[#This Row],[FECHA INICIO DE LABORES EN OBRA]])=YEAR(TODAY())),MONTH(TODAY()-30)&amp;"-"&amp;YEAR(TODAY()),"No Aplica")),"No Aplica")</f>
        <v>No Aplica</v>
      </c>
    </row>
    <row r="4808" spans="1:30" x14ac:dyDescent="0.25">
      <c r="A4808" s="13"/>
      <c r="B4808" s="15"/>
      <c r="C4808" s="15"/>
      <c r="D4808" s="15"/>
      <c r="E4808" s="15"/>
      <c r="F4808" s="39"/>
      <c r="G4808" s="15"/>
      <c r="H4808" s="15"/>
      <c r="I4808" s="15"/>
      <c r="J4808" s="15"/>
      <c r="K4808" s="15"/>
      <c r="L4808" s="40"/>
      <c r="M4808" s="39"/>
      <c r="N4808" s="41"/>
      <c r="O4808" s="39"/>
      <c r="P4808" s="40"/>
      <c r="Q4808" s="40"/>
      <c r="R4808" s="40" t="str">
        <f>IFERROR(VLOOKUP(Tabla2[[#This Row],[CONTRATISTA PRNCIPAL]],Hoja1!$L$5:$M$9,2,FALSE),"CJV")</f>
        <v>CJV</v>
      </c>
      <c r="S4808" s="40" t="str">
        <f>IF(Tabla2[[#This Row],[EMPRESA]]=Tabla2[[#This Row],[CONTRATISTA PRNCIPAL]],"Principal","Secundaria")</f>
        <v>Principal</v>
      </c>
      <c r="T4808" s="42">
        <f>IFERROR(1/COUNTIF(Tabla2[CONTRATISTA PRNCIPAL],Tabla2[[#This Row],[CONTRATISTA PRNCIPAL]]),0)</f>
        <v>0</v>
      </c>
      <c r="U4808" s="43" t="str">
        <f>IF(((TODAY()-Tabla2[[#This Row],[FECHA NACIMIENTO]])/365)&lt;18,"Corregir", IF(((TODAY()-Tabla2[[#This Row],[FECHA NACIMIENTO]])/365)&gt;80, "Corregir",ROUNDDOWN(((TODAY()-Tabla2[[#This Row],[FECHA NACIMIENTO]])/365),0)))</f>
        <v>Corregir</v>
      </c>
      <c r="V4808"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8" s="44" t="str">
        <f>+IF(Tabla2[[#This Row],[Edad]]="Corregir","Corregir","Ok")</f>
        <v>Corregir</v>
      </c>
      <c r="X4808" s="42" t="str">
        <f>+IFERROR(VLOOKUP(Tabla2[[#This Row],[DISTRITO SEGÚN DNI]],Hoja1!$A$2:$B$32,2,FALSE),"No")</f>
        <v>No</v>
      </c>
      <c r="Y4808" s="42" t="str">
        <f>IF(OR(LOWER(Tabla2[[#This Row],[GENERO]])="masculino", LOWER(Tabla2[[#This Row],[GENERO]])="femenino"),"OK","Corregir")</f>
        <v>Corregir</v>
      </c>
      <c r="Z4808" s="42" t="str">
        <f>+IF(Tabla2[[#This Row],[Nro. DNI / CE]]="","Corregir",IF(LEN(Tabla2[[#This Row],[Nro. DNI / CE]])&gt;=8,"OK","Corregir"))</f>
        <v>Corregir</v>
      </c>
      <c r="AA4808" s="42">
        <f>COUNTIF(Tabla2[APELLIDOS Y NOMBRES],Tabla2[[#This Row],[APELLIDOS Y NOMBRES]])</f>
        <v>0</v>
      </c>
      <c r="AB4808" s="42">
        <f>IF(Tabla2[[#This Row],[Trabajador]]&gt;1,1/Tabla2[[#This Row],[Trabajador]],Tabla2[[#This Row],[Trabajador]])</f>
        <v>0</v>
      </c>
      <c r="AC4808" t="str">
        <f>+IFERROR(IF(Tabla2[[#This Row],[FECHA CESE/BAJA]]="","No Aplica",IF(AND(MONTH(Tabla2[[#This Row],[FECHA CESE/BAJA]])=MONTH(TODAY()-30),YEAR(Tabla2[[#This Row],[FECHA CESE/BAJA]])=YEAR(TODAY())),MONTH(TODAY()-30)&amp;"-"&amp;YEAR(TODAY()),"Borrar")),"No aplica")</f>
        <v>No Aplica</v>
      </c>
      <c r="AD4808" t="str">
        <f>+IFERROR(IF(Tabla2[[#This Row],[FECHA INICIO DE LABORES EN OBRA]]="","No Aplica",IF(AND(MONTH(Tabla2[[#This Row],[FECHA INICIO DE LABORES EN OBRA]])=MONTH(TODAY()-30),YEAR(Tabla2[[#This Row],[FECHA INICIO DE LABORES EN OBRA]])=YEAR(TODAY())),MONTH(TODAY()-30)&amp;"-"&amp;YEAR(TODAY()),"No Aplica")),"No Aplica")</f>
        <v>No Aplica</v>
      </c>
    </row>
    <row r="4809" spans="1:30" x14ac:dyDescent="0.25">
      <c r="A4809" s="13"/>
      <c r="B4809" s="15"/>
      <c r="C4809" s="15"/>
      <c r="D4809" s="15"/>
      <c r="E4809" s="15"/>
      <c r="F4809" s="39"/>
      <c r="G4809" s="15"/>
      <c r="H4809" s="15"/>
      <c r="I4809" s="15"/>
      <c r="J4809" s="15"/>
      <c r="K4809" s="15"/>
      <c r="L4809" s="40"/>
      <c r="M4809" s="39"/>
      <c r="N4809" s="41"/>
      <c r="O4809" s="39"/>
      <c r="P4809" s="40"/>
      <c r="Q4809" s="40"/>
      <c r="R4809" s="40" t="str">
        <f>IFERROR(VLOOKUP(Tabla2[[#This Row],[CONTRATISTA PRNCIPAL]],Hoja1!$L$5:$M$9,2,FALSE),"CJV")</f>
        <v>CJV</v>
      </c>
      <c r="S4809" s="40" t="str">
        <f>IF(Tabla2[[#This Row],[EMPRESA]]=Tabla2[[#This Row],[CONTRATISTA PRNCIPAL]],"Principal","Secundaria")</f>
        <v>Principal</v>
      </c>
      <c r="T4809" s="42">
        <f>IFERROR(1/COUNTIF(Tabla2[CONTRATISTA PRNCIPAL],Tabla2[[#This Row],[CONTRATISTA PRNCIPAL]]),0)</f>
        <v>0</v>
      </c>
      <c r="U4809" s="43" t="str">
        <f>IF(((TODAY()-Tabla2[[#This Row],[FECHA NACIMIENTO]])/365)&lt;18,"Corregir", IF(((TODAY()-Tabla2[[#This Row],[FECHA NACIMIENTO]])/365)&gt;80, "Corregir",ROUNDDOWN(((TODAY()-Tabla2[[#This Row],[FECHA NACIMIENTO]])/365),0)))</f>
        <v>Corregir</v>
      </c>
      <c r="V4809" s="44" t="str">
        <f>(IF(AND(((TODAY()-Tabla2[[#This Row],[FECHA NACIMIENTO]])/365)&gt;=18,((TODAY()-Tabla2[[#This Row],[FECHA NACIMIENTO]])/365)&lt;24),"18 - 23",IF(AND(((TODAY()-Tabla2[[#This Row],[FECHA NACIMIENTO]])/365)&gt;=24,((TODAY()-Tabla2[[#This Row],[FECHA NACIMIENTO]])/365)&lt;32),"24 - 31",IF(AND(((TODAY()-Tabla2[[#This Row],[FECHA NACIMIENTO]])/365)&gt;=32,((TODAY()-Tabla2[[#This Row],[FECHA NACIMIENTO]])/365)&lt;41),"32 - 40",IF(AND(((TODAY()-Tabla2[[#This Row],[FECHA NACIMIENTO]])/365)&gt;=41,((TODAY()-Tabla2[[#This Row],[FECHA NACIMIENTO]])/365)&lt;50),"41 - 49",IF(AND(((TODAY()-Tabla2[[#This Row],[FECHA NACIMIENTO]])/365)&gt;=50,((TODAY()-Tabla2[[#This Row],[FECHA NACIMIENTO]])/365)&lt;59),"50 - 58","59 +"))))))</f>
        <v>59 +</v>
      </c>
      <c r="W4809" s="44" t="str">
        <f>+IF(Tabla2[[#This Row],[Edad]]="Corregir","Corregir","Ok")</f>
        <v>Corregir</v>
      </c>
      <c r="X4809" s="42" t="str">
        <f>+IFERROR(VLOOKUP(Tabla2[[#This Row],[DISTRITO SEGÚN DNI]],Hoja1!$A$2:$B$32,2,FALSE),"No")</f>
        <v>No</v>
      </c>
      <c r="Y4809" s="42" t="str">
        <f>IF(OR(LOWER(Tabla2[[#This Row],[GENERO]])="masculino", LOWER(Tabla2[[#This Row],[GENERO]])="femenino"),"OK","Corregir")</f>
        <v>Corregir</v>
      </c>
      <c r="Z4809" s="42" t="str">
        <f>+IF(Tabla2[[#This Row],[Nro. DNI / CE]]="","Corregir",IF(LEN(Tabla2[[#This Row],[Nro. DNI / CE]])&gt;=8,"OK","Corregir"))</f>
        <v>Corregir</v>
      </c>
      <c r="AA4809" s="42">
        <f>COUNTIF(Tabla2[APELLIDOS Y NOMBRES],Tabla2[[#This Row],[APELLIDOS Y NOMBRES]])</f>
        <v>0</v>
      </c>
      <c r="AB4809" s="42">
        <f>IF(Tabla2[[#This Row],[Trabajador]]&gt;1,1/Tabla2[[#This Row],[Trabajador]],Tabla2[[#This Row],[Trabajador]])</f>
        <v>0</v>
      </c>
      <c r="AC4809" t="str">
        <f>+IFERROR(IF(Tabla2[[#This Row],[FECHA CESE/BAJA]]="","No Aplica",IF(AND(MONTH(Tabla2[[#This Row],[FECHA CESE/BAJA]])=MONTH(TODAY()-30),YEAR(Tabla2[[#This Row],[FECHA CESE/BAJA]])=YEAR(TODAY())),MONTH(TODAY()-30)&amp;"-"&amp;YEAR(TODAY()),"Borrar")),"No aplica")</f>
        <v>No Aplica</v>
      </c>
      <c r="AD4809" t="str">
        <f>+IFERROR(IF(Tabla2[[#This Row],[FECHA INICIO DE LABORES EN OBRA]]="","No Aplica",IF(AND(MONTH(Tabla2[[#This Row],[FECHA INICIO DE LABORES EN OBRA]])=MONTH(TODAY()-30),YEAR(Tabla2[[#This Row],[FECHA INICIO DE LABORES EN OBRA]])=YEAR(TODAY())),MONTH(TODAY()-30)&amp;"-"&amp;YEAR(TODAY()),"No Aplica")),"No Aplica")</f>
        <v>No Aplica</v>
      </c>
    </row>
  </sheetData>
  <dataValidations count="8">
    <dataValidation type="list" allowBlank="1" showInputMessage="1" showErrorMessage="1" sqref="G687:G693"/>
    <dataValidation type="list" allowBlank="1" showErrorMessage="1" sqref="K2097:K2108"/>
    <dataValidation type="list" allowBlank="1" showInputMessage="1" showErrorMessage="1" sqref="K687"/>
    <dataValidation type="list" allowBlank="1" showInputMessage="1" showErrorMessage="1" sqref="K689:K692"/>
    <dataValidation type="list" allowBlank="1" showInputMessage="1" showErrorMessage="1" sqref="K694"/>
    <dataValidation type="list" allowBlank="1" showInputMessage="1" showErrorMessage="1" sqref="K696:K701"/>
    <dataValidation type="list" allowBlank="1" sqref="Q10:Q2611"/>
    <dataValidation type="list" allowBlank="1" sqref="Q2:Q2611"/>
  </dataValidations>
  <pageMargins left="0.7" right="0.7" top="0.75" bottom="0.75" header="0.3" footer="0.3"/>
  <pageSetup paperSize="9" orientation="portrait" horizontalDpi="4294967295" verticalDpi="4294967295" scale="100" fitToWidth="1" fitToHeight="1" firstPageNumber="1" useFirstPageNumber="1" copies="1"/>
  <tableParts count="1">
    <tablePart r:id="rId3"/>
  </tablePart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workbookViewId="0" showGridLines="0" zoomScale="96" zoomScaleNormal="96">
      <pane ySplit="6" topLeftCell="A72" activePane="bottomLeft" state="frozen"/>
      <selection pane="bottomLeft" activeCell="H89" sqref="H89"/>
    </sheetView>
  </sheetViews>
  <sheetFormatPr defaultRowHeight="15" outlineLevelRow="0" outlineLevelCol="0" x14ac:dyDescent="0.25" defaultColWidth="11.42578125"/>
  <cols>
    <col min="1" max="1" width="45.42578125" customWidth="1"/>
    <col min="2" max="2" width="31.28515625" customWidth="1"/>
    <col min="3" max="3" width="27.28515625" customWidth="1"/>
    <col min="4" max="9" width="13.28515625" customWidth="1"/>
    <col min="10" max="10" width="12.5703125" customWidth="1"/>
    <col min="11" max="11" width="13.42578125" customWidth="1"/>
  </cols>
  <sheetData>
    <row r="1" spans="1:2" x14ac:dyDescent="0.25">
      <c r="A1" t="s">
        <v>2046</v>
      </c>
      <c r="B1" t="s">
        <v>1</v>
      </c>
    </row>
    <row r="2" spans="1:2" x14ac:dyDescent="0.25">
      <c r="A2" t="s">
        <v>10</v>
      </c>
      <c r="B2" t="s">
        <v>1</v>
      </c>
    </row>
    <row r="3" spans="1:2" x14ac:dyDescent="0.25">
      <c r="A3" t="s">
        <v>2045</v>
      </c>
      <c r="B3" t="s">
        <v>1</v>
      </c>
    </row>
    <row r="5" spans="1:4" x14ac:dyDescent="0.25">
      <c r="A5" t="s">
        <v>13308</v>
      </c>
      <c r="D5" t="s">
        <v>2047</v>
      </c>
    </row>
    <row r="6" spans="1:8" x14ac:dyDescent="0.25">
      <c r="A6" t="s">
        <v>2006</v>
      </c>
      <c r="B6" t="s">
        <v>2039</v>
      </c>
      <c r="C6" t="s">
        <v>2042</v>
      </c>
      <c r="D6">
        <v>1</v>
      </c>
      <c r="E6">
        <v>2</v>
      </c>
      <c r="F6">
        <v>3</v>
      </c>
      <c r="G6" t="s">
        <v>20</v>
      </c>
      <c r="H6" t="s">
        <v>13309</v>
      </c>
    </row>
    <row r="7" spans="1:8" x14ac:dyDescent="0.25">
      <c r="A7" t="s">
        <v>2057</v>
      </c>
      <c r="D7">
        <v>10</v>
      </c>
      <c r="H7">
        <v>10</v>
      </c>
    </row>
    <row r="8" spans="1:8" x14ac:dyDescent="0.25">
      <c r="A8" t="s">
        <v>2010</v>
      </c>
      <c r="D8">
        <v>15</v>
      </c>
      <c r="H8">
        <v>15</v>
      </c>
    </row>
    <row r="9" spans="1:8" x14ac:dyDescent="0.25">
      <c r="A9" t="s">
        <v>2156</v>
      </c>
      <c r="D9">
        <v>8</v>
      </c>
      <c r="H9">
        <v>8</v>
      </c>
    </row>
    <row r="10" spans="1:8" x14ac:dyDescent="0.25">
      <c r="A10" t="s">
        <v>2191</v>
      </c>
      <c r="D10">
        <v>143</v>
      </c>
      <c r="E10">
        <v>7</v>
      </c>
      <c r="H10">
        <v>150</v>
      </c>
    </row>
    <row r="11" spans="1:8" x14ac:dyDescent="0.25">
      <c r="A11" t="s">
        <v>2683</v>
      </c>
      <c r="D11">
        <v>10</v>
      </c>
      <c r="H11">
        <v>10</v>
      </c>
    </row>
    <row r="12" spans="1:8" x14ac:dyDescent="0.25">
      <c r="A12" t="s">
        <v>2717</v>
      </c>
      <c r="D12">
        <v>155</v>
      </c>
      <c r="E12">
        <v>5</v>
      </c>
      <c r="F12">
        <v>8</v>
      </c>
      <c r="H12">
        <v>168</v>
      </c>
    </row>
    <row r="13" spans="1:8" x14ac:dyDescent="0.25">
      <c r="A13" t="s">
        <v>3236</v>
      </c>
      <c r="D13">
        <v>10</v>
      </c>
      <c r="H13">
        <v>10</v>
      </c>
    </row>
    <row r="14" spans="1:8" x14ac:dyDescent="0.25">
      <c r="A14" t="s">
        <v>3269</v>
      </c>
      <c r="D14">
        <v>49</v>
      </c>
      <c r="E14">
        <v>6</v>
      </c>
      <c r="H14">
        <v>55</v>
      </c>
    </row>
    <row r="15" spans="1:8" x14ac:dyDescent="0.25">
      <c r="A15" t="s">
        <v>3427</v>
      </c>
      <c r="D15">
        <v>12</v>
      </c>
      <c r="H15">
        <v>12</v>
      </c>
    </row>
    <row r="16" spans="1:8" x14ac:dyDescent="0.25">
      <c r="A16" t="s">
        <v>3469</v>
      </c>
      <c r="D16">
        <v>48</v>
      </c>
      <c r="E16">
        <v>7</v>
      </c>
      <c r="H16">
        <v>55</v>
      </c>
    </row>
    <row r="17" spans="1:8" x14ac:dyDescent="0.25">
      <c r="A17" t="s">
        <v>3644</v>
      </c>
      <c r="D17">
        <v>6</v>
      </c>
      <c r="H17">
        <v>6</v>
      </c>
    </row>
    <row r="18" spans="1:8" x14ac:dyDescent="0.25">
      <c r="A18" t="s">
        <v>3667</v>
      </c>
      <c r="D18">
        <v>7</v>
      </c>
      <c r="E18">
        <v>10</v>
      </c>
      <c r="H18">
        <v>17</v>
      </c>
    </row>
    <row r="19" spans="1:8" x14ac:dyDescent="0.25">
      <c r="A19" t="s">
        <v>3723</v>
      </c>
      <c r="D19">
        <v>17</v>
      </c>
      <c r="H19">
        <v>17</v>
      </c>
    </row>
    <row r="20" spans="1:8" x14ac:dyDescent="0.25">
      <c r="A20" t="s">
        <v>3757</v>
      </c>
      <c r="D20">
        <v>2</v>
      </c>
      <c r="H20">
        <v>2</v>
      </c>
    </row>
    <row r="21" spans="1:8" x14ac:dyDescent="0.25">
      <c r="A21" t="s">
        <v>3766</v>
      </c>
      <c r="D21">
        <v>9</v>
      </c>
      <c r="H21">
        <v>9</v>
      </c>
    </row>
    <row r="22" spans="1:8" x14ac:dyDescent="0.25">
      <c r="A22" t="s">
        <v>3799</v>
      </c>
      <c r="D22">
        <v>163</v>
      </c>
      <c r="E22">
        <v>8</v>
      </c>
      <c r="F22">
        <v>18</v>
      </c>
      <c r="H22">
        <v>189</v>
      </c>
    </row>
    <row r="23" spans="1:8" x14ac:dyDescent="0.25">
      <c r="A23" t="s">
        <v>4430</v>
      </c>
      <c r="D23">
        <v>11</v>
      </c>
      <c r="H23">
        <v>11</v>
      </c>
    </row>
    <row r="24" spans="1:8" x14ac:dyDescent="0.25">
      <c r="A24" t="s">
        <v>4461</v>
      </c>
      <c r="D24">
        <v>119</v>
      </c>
      <c r="H24">
        <v>119</v>
      </c>
    </row>
    <row r="25" spans="1:8" x14ac:dyDescent="0.25">
      <c r="A25" t="s">
        <v>4779</v>
      </c>
      <c r="D25">
        <v>6</v>
      </c>
      <c r="H25">
        <v>6</v>
      </c>
    </row>
    <row r="26" spans="1:8" x14ac:dyDescent="0.25">
      <c r="A26" t="s">
        <v>4804</v>
      </c>
      <c r="D26">
        <v>16</v>
      </c>
      <c r="E26">
        <v>2</v>
      </c>
      <c r="H26">
        <v>18</v>
      </c>
    </row>
    <row r="27" spans="1:8" x14ac:dyDescent="0.25">
      <c r="A27" t="s">
        <v>4867</v>
      </c>
      <c r="D27">
        <v>80</v>
      </c>
      <c r="H27">
        <v>80</v>
      </c>
    </row>
    <row r="28" spans="1:8" x14ac:dyDescent="0.25">
      <c r="A28" t="s">
        <v>5081</v>
      </c>
      <c r="D28">
        <v>3</v>
      </c>
      <c r="H28">
        <v>3</v>
      </c>
    </row>
    <row r="29" spans="1:8" x14ac:dyDescent="0.25">
      <c r="A29" t="s">
        <v>5093</v>
      </c>
      <c r="D29">
        <v>144</v>
      </c>
      <c r="E29">
        <v>5</v>
      </c>
      <c r="F29">
        <v>1</v>
      </c>
      <c r="H29">
        <v>150</v>
      </c>
    </row>
    <row r="30" spans="1:8" x14ac:dyDescent="0.25">
      <c r="A30" t="s">
        <v>5527</v>
      </c>
      <c r="D30">
        <v>19</v>
      </c>
      <c r="H30">
        <v>19</v>
      </c>
    </row>
    <row r="31" spans="1:8" x14ac:dyDescent="0.25">
      <c r="A31" t="s">
        <v>5579</v>
      </c>
      <c r="D31">
        <v>9</v>
      </c>
      <c r="H31">
        <v>9</v>
      </c>
    </row>
    <row r="32" spans="1:8" x14ac:dyDescent="0.25">
      <c r="A32" t="s">
        <v>5617</v>
      </c>
      <c r="D32">
        <v>108</v>
      </c>
      <c r="E32">
        <v>5</v>
      </c>
      <c r="H32">
        <v>113</v>
      </c>
    </row>
    <row r="33" spans="1:8" x14ac:dyDescent="0.25">
      <c r="A33" t="s">
        <v>5930</v>
      </c>
      <c r="D33">
        <v>156</v>
      </c>
      <c r="H33">
        <v>156</v>
      </c>
    </row>
    <row r="34" spans="1:8" x14ac:dyDescent="0.25">
      <c r="A34" t="s">
        <v>6281</v>
      </c>
      <c r="D34">
        <v>40</v>
      </c>
      <c r="F34">
        <v>6</v>
      </c>
      <c r="H34">
        <v>46</v>
      </c>
    </row>
    <row r="35" spans="1:8" x14ac:dyDescent="0.25">
      <c r="A35" t="s">
        <v>6382</v>
      </c>
      <c r="D35">
        <v>9</v>
      </c>
      <c r="H35">
        <v>9</v>
      </c>
    </row>
    <row r="36" spans="1:8" x14ac:dyDescent="0.25">
      <c r="A36" t="s">
        <v>6418</v>
      </c>
      <c r="D36">
        <v>27</v>
      </c>
      <c r="E36">
        <v>1</v>
      </c>
      <c r="H36">
        <v>28</v>
      </c>
    </row>
    <row r="37" spans="1:8" x14ac:dyDescent="0.25">
      <c r="A37" t="s">
        <v>6512</v>
      </c>
      <c r="D37">
        <v>18</v>
      </c>
      <c r="H37">
        <v>18</v>
      </c>
    </row>
    <row r="38" spans="1:8" x14ac:dyDescent="0.25">
      <c r="A38" t="s">
        <v>6554</v>
      </c>
      <c r="D38">
        <v>16</v>
      </c>
      <c r="H38">
        <v>16</v>
      </c>
    </row>
    <row r="39" spans="1:8" x14ac:dyDescent="0.25">
      <c r="A39" t="s">
        <v>6594</v>
      </c>
      <c r="D39">
        <v>5</v>
      </c>
      <c r="H39">
        <v>5</v>
      </c>
    </row>
    <row r="40" spans="1:8" x14ac:dyDescent="0.25">
      <c r="A40" t="s">
        <v>6611</v>
      </c>
      <c r="D40">
        <v>1</v>
      </c>
      <c r="H40">
        <v>1</v>
      </c>
    </row>
    <row r="41" spans="1:8" x14ac:dyDescent="0.25">
      <c r="A41" t="s">
        <v>6616</v>
      </c>
      <c r="D41">
        <v>76</v>
      </c>
      <c r="E41">
        <v>2</v>
      </c>
      <c r="H41">
        <v>78</v>
      </c>
    </row>
    <row r="42" spans="1:8" x14ac:dyDescent="0.25">
      <c r="A42" t="s">
        <v>6820</v>
      </c>
      <c r="D42">
        <v>133</v>
      </c>
      <c r="E42">
        <v>23</v>
      </c>
      <c r="H42">
        <v>156</v>
      </c>
    </row>
    <row r="43" spans="1:8" x14ac:dyDescent="0.25">
      <c r="A43" t="s">
        <v>7288</v>
      </c>
      <c r="D43">
        <v>20</v>
      </c>
      <c r="E43">
        <v>2</v>
      </c>
      <c r="H43">
        <v>22</v>
      </c>
    </row>
    <row r="44" spans="1:8" x14ac:dyDescent="0.25">
      <c r="A44" t="s">
        <v>7347</v>
      </c>
      <c r="D44">
        <v>37</v>
      </c>
      <c r="E44">
        <v>3</v>
      </c>
      <c r="H44">
        <v>40</v>
      </c>
    </row>
    <row r="45" spans="1:8" x14ac:dyDescent="0.25">
      <c r="A45" t="s">
        <v>7436</v>
      </c>
      <c r="D45">
        <v>17</v>
      </c>
      <c r="E45">
        <v>2</v>
      </c>
      <c r="H45">
        <v>19</v>
      </c>
    </row>
    <row r="46" spans="1:8" x14ac:dyDescent="0.25">
      <c r="A46" t="s">
        <v>7491</v>
      </c>
      <c r="D46">
        <v>32</v>
      </c>
      <c r="H46">
        <v>32</v>
      </c>
    </row>
    <row r="47" spans="1:8" x14ac:dyDescent="0.25">
      <c r="A47" t="s">
        <v>7577</v>
      </c>
      <c r="D47">
        <v>111</v>
      </c>
      <c r="H47">
        <v>111</v>
      </c>
    </row>
    <row r="48" spans="1:8" x14ac:dyDescent="0.25">
      <c r="A48" t="s">
        <v>7815</v>
      </c>
      <c r="D48">
        <v>1</v>
      </c>
      <c r="H48">
        <v>1</v>
      </c>
    </row>
    <row r="49" spans="1:8" x14ac:dyDescent="0.25">
      <c r="A49" t="s">
        <v>7821</v>
      </c>
      <c r="D49">
        <v>15</v>
      </c>
      <c r="H49">
        <v>15</v>
      </c>
    </row>
    <row r="50" spans="1:8" x14ac:dyDescent="0.25">
      <c r="A50" t="s">
        <v>7863</v>
      </c>
      <c r="D50">
        <v>5</v>
      </c>
      <c r="H50">
        <v>5</v>
      </c>
    </row>
    <row r="51" spans="1:8" x14ac:dyDescent="0.25">
      <c r="A51" t="s">
        <v>7876</v>
      </c>
      <c r="D51">
        <v>29</v>
      </c>
      <c r="E51">
        <v>6</v>
      </c>
      <c r="H51">
        <v>35</v>
      </c>
    </row>
    <row r="52" spans="1:8" x14ac:dyDescent="0.25">
      <c r="A52" t="s">
        <v>7979</v>
      </c>
      <c r="D52">
        <v>8</v>
      </c>
      <c r="H52">
        <v>8</v>
      </c>
    </row>
    <row r="53" spans="1:8" x14ac:dyDescent="0.25">
      <c r="A53" t="s">
        <v>8007</v>
      </c>
      <c r="D53">
        <v>4</v>
      </c>
      <c r="E53">
        <v>1</v>
      </c>
      <c r="H53">
        <v>5</v>
      </c>
    </row>
    <row r="54" spans="1:8" x14ac:dyDescent="0.25">
      <c r="A54" t="s">
        <v>8028</v>
      </c>
      <c r="D54">
        <v>49</v>
      </c>
      <c r="E54">
        <v>1</v>
      </c>
      <c r="H54">
        <v>50</v>
      </c>
    </row>
    <row r="55" spans="1:8" x14ac:dyDescent="0.25">
      <c r="A55" t="s">
        <v>8188</v>
      </c>
      <c r="D55">
        <v>3</v>
      </c>
      <c r="E55">
        <v>1</v>
      </c>
      <c r="F55">
        <v>3</v>
      </c>
      <c r="H55">
        <v>7</v>
      </c>
    </row>
    <row r="56" spans="1:8" x14ac:dyDescent="0.25">
      <c r="A56" t="s">
        <v>8210</v>
      </c>
      <c r="D56">
        <v>117</v>
      </c>
      <c r="H56">
        <v>117</v>
      </c>
    </row>
    <row r="57" spans="1:8" x14ac:dyDescent="0.25">
      <c r="A57" t="s">
        <v>8542</v>
      </c>
      <c r="D57">
        <v>69</v>
      </c>
      <c r="H57">
        <v>69</v>
      </c>
    </row>
    <row r="58" spans="1:8" x14ac:dyDescent="0.25">
      <c r="A58" t="s">
        <v>8757</v>
      </c>
      <c r="D58">
        <v>9</v>
      </c>
      <c r="H58">
        <v>9</v>
      </c>
    </row>
    <row r="59" spans="1:8" x14ac:dyDescent="0.25">
      <c r="A59" t="s">
        <v>8791</v>
      </c>
      <c r="D59">
        <v>89</v>
      </c>
      <c r="E59">
        <v>14</v>
      </c>
      <c r="H59">
        <v>103</v>
      </c>
    </row>
    <row r="60" spans="1:8" x14ac:dyDescent="0.25">
      <c r="A60" t="s">
        <v>9074</v>
      </c>
      <c r="D60">
        <v>49</v>
      </c>
      <c r="E60">
        <v>14</v>
      </c>
      <c r="H60">
        <v>63</v>
      </c>
    </row>
    <row r="61" spans="1:8" x14ac:dyDescent="0.25">
      <c r="A61" t="s">
        <v>9271</v>
      </c>
      <c r="D61">
        <v>20</v>
      </c>
      <c r="F61">
        <v>1</v>
      </c>
      <c r="H61">
        <v>21</v>
      </c>
    </row>
    <row r="62" spans="1:8" x14ac:dyDescent="0.25">
      <c r="A62" t="s">
        <v>9324</v>
      </c>
      <c r="D62">
        <v>27</v>
      </c>
      <c r="H62">
        <v>27</v>
      </c>
    </row>
    <row r="63" spans="1:8" x14ac:dyDescent="0.25">
      <c r="A63" t="s">
        <v>9397</v>
      </c>
      <c r="D63">
        <v>11</v>
      </c>
      <c r="H63">
        <v>11</v>
      </c>
    </row>
    <row r="64" spans="1:8" x14ac:dyDescent="0.25">
      <c r="A64" t="s">
        <v>9424</v>
      </c>
      <c r="D64">
        <v>8</v>
      </c>
      <c r="H64">
        <v>8</v>
      </c>
    </row>
    <row r="65" spans="1:8" x14ac:dyDescent="0.25">
      <c r="A65" t="s">
        <v>9452</v>
      </c>
      <c r="D65">
        <v>73</v>
      </c>
      <c r="F65">
        <v>1</v>
      </c>
      <c r="H65">
        <v>74</v>
      </c>
    </row>
    <row r="66" spans="1:8" x14ac:dyDescent="0.25">
      <c r="A66" t="s">
        <v>2014</v>
      </c>
      <c r="D66">
        <v>280</v>
      </c>
      <c r="H66">
        <v>280</v>
      </c>
    </row>
    <row r="67" spans="1:8" x14ac:dyDescent="0.25">
      <c r="A67" t="s">
        <v>10227</v>
      </c>
      <c r="D67">
        <v>31</v>
      </c>
      <c r="H67">
        <v>31</v>
      </c>
    </row>
    <row r="68" spans="1:8" x14ac:dyDescent="0.25">
      <c r="A68" t="s">
        <v>10301</v>
      </c>
      <c r="D68">
        <v>36</v>
      </c>
      <c r="E68">
        <v>1</v>
      </c>
      <c r="H68">
        <v>37</v>
      </c>
    </row>
    <row r="69" spans="1:8" x14ac:dyDescent="0.25">
      <c r="A69" t="s">
        <v>10378</v>
      </c>
      <c r="D69">
        <v>53</v>
      </c>
      <c r="H69">
        <v>53</v>
      </c>
    </row>
    <row r="70" spans="1:8" x14ac:dyDescent="0.25">
      <c r="A70" t="s">
        <v>10494</v>
      </c>
      <c r="D70">
        <v>11</v>
      </c>
      <c r="H70">
        <v>11</v>
      </c>
    </row>
    <row r="71" spans="1:8" x14ac:dyDescent="0.25">
      <c r="A71" t="s">
        <v>10536</v>
      </c>
      <c r="D71">
        <v>38</v>
      </c>
      <c r="E71">
        <v>1</v>
      </c>
      <c r="H71">
        <v>39</v>
      </c>
    </row>
    <row r="72" spans="1:8" x14ac:dyDescent="0.25">
      <c r="A72" t="s">
        <v>10657</v>
      </c>
      <c r="D72">
        <v>11</v>
      </c>
      <c r="E72">
        <v>1</v>
      </c>
      <c r="H72">
        <v>12</v>
      </c>
    </row>
    <row r="73" spans="1:8" x14ac:dyDescent="0.25">
      <c r="A73" t="s">
        <v>10693</v>
      </c>
      <c r="D73">
        <v>43</v>
      </c>
      <c r="F73">
        <v>5</v>
      </c>
      <c r="H73">
        <v>48</v>
      </c>
    </row>
    <row r="74" spans="1:8" x14ac:dyDescent="0.25">
      <c r="A74" t="s">
        <v>10814</v>
      </c>
      <c r="D74">
        <v>147</v>
      </c>
      <c r="E74">
        <v>6</v>
      </c>
      <c r="F74">
        <v>29</v>
      </c>
      <c r="H74">
        <v>182</v>
      </c>
    </row>
    <row r="75" spans="1:8" x14ac:dyDescent="0.25">
      <c r="A75" t="s">
        <v>11361</v>
      </c>
      <c r="D75">
        <v>36</v>
      </c>
      <c r="H75">
        <v>36</v>
      </c>
    </row>
    <row r="76" spans="1:8" x14ac:dyDescent="0.25">
      <c r="A76" t="s">
        <v>11463</v>
      </c>
      <c r="D76">
        <v>19</v>
      </c>
      <c r="H76">
        <v>19</v>
      </c>
    </row>
    <row r="77" spans="1:8" x14ac:dyDescent="0.25">
      <c r="A77" t="s">
        <v>11510</v>
      </c>
      <c r="D77">
        <v>55</v>
      </c>
      <c r="E77">
        <v>12</v>
      </c>
      <c r="H77">
        <v>67</v>
      </c>
    </row>
    <row r="78" spans="1:8" x14ac:dyDescent="0.25">
      <c r="A78" t="s">
        <v>11657</v>
      </c>
      <c r="D78">
        <v>57</v>
      </c>
      <c r="E78">
        <v>23</v>
      </c>
      <c r="H78">
        <v>80</v>
      </c>
    </row>
    <row r="79" spans="1:8" x14ac:dyDescent="0.25">
      <c r="A79" t="s">
        <v>11834</v>
      </c>
      <c r="D79">
        <v>52</v>
      </c>
      <c r="H79">
        <v>52</v>
      </c>
    </row>
    <row r="80" spans="1:8" x14ac:dyDescent="0.25">
      <c r="A80" t="s">
        <v>11986</v>
      </c>
      <c r="D80">
        <v>2</v>
      </c>
      <c r="E80">
        <v>5</v>
      </c>
      <c r="H80">
        <v>7</v>
      </c>
    </row>
    <row r="81" spans="1:8" x14ac:dyDescent="0.25">
      <c r="A81" t="s">
        <v>12005</v>
      </c>
      <c r="D81">
        <v>6</v>
      </c>
      <c r="H81">
        <v>6</v>
      </c>
    </row>
    <row r="82" spans="1:8" x14ac:dyDescent="0.25">
      <c r="A82" t="s">
        <v>12021</v>
      </c>
      <c r="D82">
        <v>7</v>
      </c>
      <c r="H82">
        <v>7</v>
      </c>
    </row>
    <row r="83" spans="1:8" x14ac:dyDescent="0.25">
      <c r="A83" t="s">
        <v>12046</v>
      </c>
      <c r="D83">
        <v>7</v>
      </c>
      <c r="H83">
        <v>7</v>
      </c>
    </row>
    <row r="84" spans="1:8" x14ac:dyDescent="0.25">
      <c r="A84" t="s">
        <v>12060</v>
      </c>
      <c r="D84">
        <v>249</v>
      </c>
      <c r="E84">
        <v>6</v>
      </c>
      <c r="H84">
        <v>255</v>
      </c>
    </row>
    <row r="85" spans="1:8" x14ac:dyDescent="0.25">
      <c r="A85" t="s">
        <v>12810</v>
      </c>
      <c r="D85">
        <v>196</v>
      </c>
      <c r="E85">
        <v>3</v>
      </c>
      <c r="H85">
        <v>199</v>
      </c>
    </row>
    <row r="86" spans="1:8" x14ac:dyDescent="0.25">
      <c r="A86" t="s">
        <v>13240</v>
      </c>
      <c r="D86">
        <v>22</v>
      </c>
      <c r="H86">
        <v>22</v>
      </c>
    </row>
    <row r="87" spans="1:8" x14ac:dyDescent="0.25">
      <c r="A87" t="s">
        <v>13299</v>
      </c>
      <c r="D87">
        <v>2</v>
      </c>
      <c r="H87">
        <v>2</v>
      </c>
    </row>
    <row r="88" spans="1:8" x14ac:dyDescent="0.25">
      <c r="A88" t="s">
        <v>20</v>
      </c>
    </row>
    <row r="89" spans="1:8" x14ac:dyDescent="0.25">
      <c r="A89" t="s">
        <v>13309</v>
      </c>
      <c r="D89">
        <v>3823</v>
      </c>
      <c r="E89">
        <v>183</v>
      </c>
      <c r="F89">
        <v>72</v>
      </c>
      <c r="H89">
        <v>4078</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9"/>
  <sheetViews>
    <sheetView workbookViewId="0" showGridLines="0" zoomScale="100" zoomScaleNormal="100">
      <pane ySplit="6" topLeftCell="A85" activePane="bottomLeft" state="frozen"/>
      <selection pane="bottomLeft" activeCell="A85" sqref="A85"/>
    </sheetView>
  </sheetViews>
  <sheetFormatPr defaultRowHeight="15" outlineLevelRow="0" outlineLevelCol="0" x14ac:dyDescent="0.25" defaultColWidth="11.42578125"/>
  <cols>
    <col min="1" max="1" width="74.5703125" customWidth="1"/>
    <col min="2" max="2" width="32.85546875" customWidth="1"/>
    <col min="3" max="3" width="27.28515625" customWidth="1"/>
    <col min="4" max="4" width="13.28515625" customWidth="1"/>
    <col min="5" max="5" width="56.5703125" customWidth="1"/>
    <col min="6" max="9" width="13.28515625" customWidth="1"/>
    <col min="10" max="10" width="12.5703125" customWidth="1"/>
    <col min="11" max="11" width="13.42578125" customWidth="1"/>
  </cols>
  <sheetData>
    <row r="2" spans="1:2" x14ac:dyDescent="0.25">
      <c r="A2" t="s">
        <v>2046</v>
      </c>
      <c r="B2" t="s">
        <v>1</v>
      </c>
    </row>
    <row r="3" spans="1:2" x14ac:dyDescent="0.25">
      <c r="A3" t="s">
        <v>10</v>
      </c>
      <c r="B3" t="s">
        <v>1</v>
      </c>
    </row>
    <row r="5" spans="1:1" x14ac:dyDescent="0.25">
      <c r="A5" t="s">
        <v>13310</v>
      </c>
    </row>
    <row r="6" spans="1:3" x14ac:dyDescent="0.25">
      <c r="A6" t="s">
        <v>2006</v>
      </c>
      <c r="B6" t="s">
        <v>2039</v>
      </c>
      <c r="C6" t="s">
        <v>7</v>
      </c>
    </row>
    <row r="7" spans="1:3" x14ac:dyDescent="0.25">
      <c r="A7" t="s">
        <v>2057</v>
      </c>
      <c r="C7">
        <v>0.9999999999999999</v>
      </c>
    </row>
    <row r="8" spans="1:3" x14ac:dyDescent="0.25">
      <c r="A8" t="s">
        <v>2010</v>
      </c>
      <c r="C8">
        <v>0.9999999999999999</v>
      </c>
    </row>
    <row r="9" spans="1:3" x14ac:dyDescent="0.25">
      <c r="A9" t="s">
        <v>2156</v>
      </c>
      <c r="C9">
        <v>1</v>
      </c>
    </row>
    <row r="10" spans="1:3" x14ac:dyDescent="0.25">
      <c r="A10" t="s">
        <v>2191</v>
      </c>
      <c r="C10">
        <v>1.0000000000000024</v>
      </c>
    </row>
    <row r="11" spans="1:3" x14ac:dyDescent="0.25">
      <c r="A11" t="s">
        <v>2683</v>
      </c>
      <c r="C11">
        <v>0.9999999999999999</v>
      </c>
    </row>
    <row r="12" spans="1:3" x14ac:dyDescent="0.25">
      <c r="A12" t="s">
        <v>2717</v>
      </c>
      <c r="C12">
        <v>0.9999999999999976</v>
      </c>
    </row>
    <row r="13" spans="1:3" x14ac:dyDescent="0.25">
      <c r="A13" t="s">
        <v>3236</v>
      </c>
      <c r="C13">
        <v>0.9999999999999999</v>
      </c>
    </row>
    <row r="14" spans="1:3" x14ac:dyDescent="0.25">
      <c r="A14" t="s">
        <v>3269</v>
      </c>
      <c r="C14">
        <v>1.0000000000000002</v>
      </c>
    </row>
    <row r="15" spans="1:3" x14ac:dyDescent="0.25">
      <c r="A15" t="s">
        <v>3427</v>
      </c>
      <c r="C15">
        <v>1</v>
      </c>
    </row>
    <row r="16" spans="1:3" x14ac:dyDescent="0.25">
      <c r="A16" t="s">
        <v>3469</v>
      </c>
      <c r="C16">
        <v>1.0000000000000002</v>
      </c>
    </row>
    <row r="17" spans="1:3" x14ac:dyDescent="0.25">
      <c r="A17" t="s">
        <v>3644</v>
      </c>
      <c r="C17">
        <v>0.9999999999999999</v>
      </c>
    </row>
    <row r="18" spans="1:3" x14ac:dyDescent="0.25">
      <c r="A18" t="s">
        <v>3667</v>
      </c>
      <c r="C18">
        <v>1</v>
      </c>
    </row>
    <row r="19" spans="1:3" x14ac:dyDescent="0.25">
      <c r="A19" t="s">
        <v>3723</v>
      </c>
      <c r="C19">
        <v>1</v>
      </c>
    </row>
    <row r="20" spans="1:3" x14ac:dyDescent="0.25">
      <c r="A20" t="s">
        <v>3757</v>
      </c>
      <c r="C20">
        <v>1</v>
      </c>
    </row>
    <row r="21" spans="1:3" x14ac:dyDescent="0.25">
      <c r="A21" t="s">
        <v>3766</v>
      </c>
      <c r="C21">
        <v>1.0000000000000002</v>
      </c>
    </row>
    <row r="22" spans="1:3" x14ac:dyDescent="0.25">
      <c r="A22" t="s">
        <v>3799</v>
      </c>
      <c r="C22">
        <v>1.000000000000005</v>
      </c>
    </row>
    <row r="23" spans="1:3" x14ac:dyDescent="0.25">
      <c r="A23" t="s">
        <v>4430</v>
      </c>
      <c r="C23">
        <v>1.0000000000000002</v>
      </c>
    </row>
    <row r="24" spans="1:3" x14ac:dyDescent="0.25">
      <c r="A24" t="s">
        <v>4461</v>
      </c>
      <c r="C24">
        <v>0.999999999999999</v>
      </c>
    </row>
    <row r="25" spans="1:3" x14ac:dyDescent="0.25">
      <c r="A25" t="s">
        <v>4779</v>
      </c>
      <c r="C25">
        <v>0.9999999999999999</v>
      </c>
    </row>
    <row r="26" spans="1:3" x14ac:dyDescent="0.25">
      <c r="A26" t="s">
        <v>4804</v>
      </c>
      <c r="C26">
        <v>1.0000000000000002</v>
      </c>
    </row>
    <row r="27" spans="1:3" x14ac:dyDescent="0.25">
      <c r="A27" t="s">
        <v>4867</v>
      </c>
      <c r="C27">
        <v>0.9999999999999984</v>
      </c>
    </row>
    <row r="28" spans="1:3" x14ac:dyDescent="0.25">
      <c r="A28" t="s">
        <v>5081</v>
      </c>
      <c r="C28">
        <v>1</v>
      </c>
    </row>
    <row r="29" spans="1:3" x14ac:dyDescent="0.25">
      <c r="A29" t="s">
        <v>5093</v>
      </c>
      <c r="C29">
        <v>1.0000000000000024</v>
      </c>
    </row>
    <row r="30" spans="1:3" x14ac:dyDescent="0.25">
      <c r="A30" t="s">
        <v>5527</v>
      </c>
      <c r="C30">
        <v>0.9999999999999996</v>
      </c>
    </row>
    <row r="31" spans="1:3" x14ac:dyDescent="0.25">
      <c r="A31" t="s">
        <v>5579</v>
      </c>
      <c r="C31">
        <v>1.0000000000000002</v>
      </c>
    </row>
    <row r="32" spans="1:3" x14ac:dyDescent="0.25">
      <c r="A32" t="s">
        <v>5617</v>
      </c>
      <c r="C32">
        <v>1.0000000000000013</v>
      </c>
    </row>
    <row r="33" spans="1:3" x14ac:dyDescent="0.25">
      <c r="A33" t="s">
        <v>5930</v>
      </c>
      <c r="C33">
        <v>0.9999999999999974</v>
      </c>
    </row>
    <row r="34" spans="1:3" x14ac:dyDescent="0.25">
      <c r="A34" t="s">
        <v>6281</v>
      </c>
      <c r="C34">
        <v>0.9999999999999994</v>
      </c>
    </row>
    <row r="35" spans="1:3" x14ac:dyDescent="0.25">
      <c r="A35" t="s">
        <v>6382</v>
      </c>
      <c r="C35">
        <v>1.0000000000000002</v>
      </c>
    </row>
    <row r="36" spans="1:3" x14ac:dyDescent="0.25">
      <c r="A36" t="s">
        <v>6418</v>
      </c>
      <c r="C36">
        <v>0.9999999999999997</v>
      </c>
    </row>
    <row r="37" spans="1:3" x14ac:dyDescent="0.25">
      <c r="A37" t="s">
        <v>6512</v>
      </c>
      <c r="C37">
        <v>1.0000000000000002</v>
      </c>
    </row>
    <row r="38" spans="1:3" x14ac:dyDescent="0.25">
      <c r="A38" t="s">
        <v>6554</v>
      </c>
      <c r="C38">
        <v>1</v>
      </c>
    </row>
    <row r="39" spans="1:3" x14ac:dyDescent="0.25">
      <c r="A39" t="s">
        <v>6594</v>
      </c>
      <c r="C39">
        <v>1</v>
      </c>
    </row>
    <row r="40" spans="1:3" x14ac:dyDescent="0.25">
      <c r="A40" t="s">
        <v>6611</v>
      </c>
      <c r="C40">
        <v>1</v>
      </c>
    </row>
    <row r="41" spans="1:3" x14ac:dyDescent="0.25">
      <c r="A41" t="s">
        <v>6616</v>
      </c>
      <c r="C41">
        <v>0.9999999999999984</v>
      </c>
    </row>
    <row r="42" spans="1:3" x14ac:dyDescent="0.25">
      <c r="A42" t="s">
        <v>6820</v>
      </c>
      <c r="C42">
        <v>0.9999999999999974</v>
      </c>
    </row>
    <row r="43" spans="1:3" x14ac:dyDescent="0.25">
      <c r="A43" t="s">
        <v>7288</v>
      </c>
      <c r="C43">
        <v>0.9999999999999997</v>
      </c>
    </row>
    <row r="44" spans="1:3" x14ac:dyDescent="0.25">
      <c r="A44" t="s">
        <v>7347</v>
      </c>
      <c r="C44">
        <v>1.0000000000000004</v>
      </c>
    </row>
    <row r="45" spans="1:3" x14ac:dyDescent="0.25">
      <c r="A45" t="s">
        <v>7436</v>
      </c>
      <c r="C45">
        <v>0.9999999999999996</v>
      </c>
    </row>
    <row r="46" spans="1:3" x14ac:dyDescent="0.25">
      <c r="A46" t="s">
        <v>7491</v>
      </c>
      <c r="C46">
        <v>1</v>
      </c>
    </row>
    <row r="47" spans="1:3" x14ac:dyDescent="0.25">
      <c r="A47" t="s">
        <v>7577</v>
      </c>
      <c r="C47">
        <v>1.0000000000000013</v>
      </c>
    </row>
    <row r="48" spans="1:3" x14ac:dyDescent="0.25">
      <c r="A48" t="s">
        <v>7815</v>
      </c>
      <c r="C48">
        <v>1</v>
      </c>
    </row>
    <row r="49" spans="1:3" x14ac:dyDescent="0.25">
      <c r="A49" t="s">
        <v>7821</v>
      </c>
      <c r="C49">
        <v>0.9999999999999999</v>
      </c>
    </row>
    <row r="50" spans="1:3" x14ac:dyDescent="0.25">
      <c r="A50" t="s">
        <v>7863</v>
      </c>
      <c r="C50">
        <v>1</v>
      </c>
    </row>
    <row r="51" spans="1:3" x14ac:dyDescent="0.25">
      <c r="A51" t="s">
        <v>7876</v>
      </c>
      <c r="C51">
        <v>1.0000000000000002</v>
      </c>
    </row>
    <row r="52" spans="1:3" x14ac:dyDescent="0.25">
      <c r="A52" t="s">
        <v>7979</v>
      </c>
      <c r="C52">
        <v>1</v>
      </c>
    </row>
    <row r="53" spans="1:3" x14ac:dyDescent="0.25">
      <c r="A53" t="s">
        <v>8007</v>
      </c>
      <c r="C53">
        <v>1</v>
      </c>
    </row>
    <row r="54" spans="1:3" x14ac:dyDescent="0.25">
      <c r="A54" t="s">
        <v>8028</v>
      </c>
      <c r="C54">
        <v>1.0000000000000004</v>
      </c>
    </row>
    <row r="55" spans="1:3" x14ac:dyDescent="0.25">
      <c r="A55" t="s">
        <v>8188</v>
      </c>
      <c r="C55">
        <v>0.9999999999999998</v>
      </c>
    </row>
    <row r="56" spans="1:3" x14ac:dyDescent="0.25">
      <c r="A56" t="s">
        <v>8210</v>
      </c>
      <c r="C56">
        <v>0.9999999999999989</v>
      </c>
    </row>
    <row r="57" spans="1:3" x14ac:dyDescent="0.25">
      <c r="A57" t="s">
        <v>8542</v>
      </c>
      <c r="C57">
        <v>0.9999999999999986</v>
      </c>
    </row>
    <row r="58" spans="1:3" x14ac:dyDescent="0.25">
      <c r="A58" t="s">
        <v>8757</v>
      </c>
      <c r="C58">
        <v>1.0000000000000002</v>
      </c>
    </row>
    <row r="59" spans="1:3" x14ac:dyDescent="0.25">
      <c r="A59" t="s">
        <v>8791</v>
      </c>
      <c r="C59">
        <v>0.9999999999999997</v>
      </c>
    </row>
    <row r="60" spans="1:3" x14ac:dyDescent="0.25">
      <c r="A60" t="s">
        <v>9074</v>
      </c>
      <c r="C60">
        <v>0.9999999999999982</v>
      </c>
    </row>
    <row r="61" spans="1:3" x14ac:dyDescent="0.25">
      <c r="A61" t="s">
        <v>9271</v>
      </c>
      <c r="C61">
        <v>1.0000000000000004</v>
      </c>
    </row>
    <row r="62" spans="1:3" x14ac:dyDescent="0.25">
      <c r="A62" t="s">
        <v>9324</v>
      </c>
      <c r="C62">
        <v>0.9999999999999993</v>
      </c>
    </row>
    <row r="63" spans="1:3" x14ac:dyDescent="0.25">
      <c r="A63" t="s">
        <v>9397</v>
      </c>
      <c r="C63">
        <v>1.0000000000000002</v>
      </c>
    </row>
    <row r="64" spans="1:3" x14ac:dyDescent="0.25">
      <c r="A64" t="s">
        <v>9424</v>
      </c>
      <c r="C64">
        <v>1</v>
      </c>
    </row>
    <row r="65" spans="1:3" x14ac:dyDescent="0.25">
      <c r="A65" t="s">
        <v>9452</v>
      </c>
      <c r="C65">
        <v>0.9999999999999986</v>
      </c>
    </row>
    <row r="66" spans="1:3" x14ac:dyDescent="0.25">
      <c r="A66" t="s">
        <v>2014</v>
      </c>
      <c r="C66">
        <v>0.999999999999997</v>
      </c>
    </row>
    <row r="67" spans="1:3" x14ac:dyDescent="0.25">
      <c r="A67" t="s">
        <v>10227</v>
      </c>
      <c r="C67">
        <v>0.9999999999999993</v>
      </c>
    </row>
    <row r="68" spans="1:3" x14ac:dyDescent="0.25">
      <c r="A68" t="s">
        <v>10301</v>
      </c>
      <c r="C68">
        <v>0.9999999999999991</v>
      </c>
    </row>
    <row r="69" spans="1:3" x14ac:dyDescent="0.25">
      <c r="A69" t="s">
        <v>10378</v>
      </c>
      <c r="C69">
        <v>0.9999999999999999</v>
      </c>
    </row>
    <row r="70" spans="1:3" x14ac:dyDescent="0.25">
      <c r="A70" t="s">
        <v>10494</v>
      </c>
      <c r="C70">
        <v>1.0000000000000002</v>
      </c>
    </row>
    <row r="71" spans="1:3" x14ac:dyDescent="0.25">
      <c r="A71" t="s">
        <v>10536</v>
      </c>
      <c r="C71">
        <v>1.0000000000000004</v>
      </c>
    </row>
    <row r="72" spans="1:3" x14ac:dyDescent="0.25">
      <c r="A72" t="s">
        <v>10657</v>
      </c>
      <c r="C72">
        <v>1</v>
      </c>
    </row>
    <row r="73" spans="1:3" x14ac:dyDescent="0.25">
      <c r="A73" t="s">
        <v>10693</v>
      </c>
      <c r="C73">
        <v>1.0000000000000007</v>
      </c>
    </row>
    <row r="74" spans="1:3" x14ac:dyDescent="0.25">
      <c r="A74" t="s">
        <v>10814</v>
      </c>
      <c r="C74">
        <v>0.9999999999999974</v>
      </c>
    </row>
    <row r="75" spans="1:3" x14ac:dyDescent="0.25">
      <c r="A75" t="s">
        <v>11361</v>
      </c>
      <c r="C75">
        <v>1.0000000000000002</v>
      </c>
    </row>
    <row r="76" spans="1:3" x14ac:dyDescent="0.25">
      <c r="A76" t="s">
        <v>11463</v>
      </c>
      <c r="C76">
        <v>0.9999999999999996</v>
      </c>
    </row>
    <row r="77" spans="1:3" x14ac:dyDescent="0.25">
      <c r="A77" t="s">
        <v>11510</v>
      </c>
      <c r="C77">
        <v>1.000000000000001</v>
      </c>
    </row>
    <row r="78" spans="1:3" x14ac:dyDescent="0.25">
      <c r="A78" t="s">
        <v>11657</v>
      </c>
      <c r="C78">
        <v>0.9999999999999984</v>
      </c>
    </row>
    <row r="79" spans="1:3" x14ac:dyDescent="0.25">
      <c r="A79" t="s">
        <v>11834</v>
      </c>
      <c r="C79">
        <v>1.0000000000000009</v>
      </c>
    </row>
    <row r="80" spans="1:3" x14ac:dyDescent="0.25">
      <c r="A80" t="s">
        <v>11986</v>
      </c>
      <c r="C80">
        <v>0.9999999999999998</v>
      </c>
    </row>
    <row r="81" spans="1:3" x14ac:dyDescent="0.25">
      <c r="A81" t="s">
        <v>12005</v>
      </c>
      <c r="C81">
        <v>0.9999999999999999</v>
      </c>
    </row>
    <row r="82" spans="1:3" x14ac:dyDescent="0.25">
      <c r="A82" t="s">
        <v>12021</v>
      </c>
      <c r="C82">
        <v>0.9999999999999998</v>
      </c>
    </row>
    <row r="83" spans="1:3" x14ac:dyDescent="0.25">
      <c r="A83" t="s">
        <v>12046</v>
      </c>
      <c r="C83">
        <v>0.9999999999999998</v>
      </c>
    </row>
    <row r="84" spans="1:3" x14ac:dyDescent="0.25">
      <c r="A84" t="s">
        <v>12060</v>
      </c>
      <c r="C84">
        <v>0.9999999999999969</v>
      </c>
    </row>
    <row r="85" spans="1:3" x14ac:dyDescent="0.25">
      <c r="A85" t="s">
        <v>12810</v>
      </c>
      <c r="C85">
        <v>1.0000000000000029</v>
      </c>
    </row>
    <row r="86" spans="1:3" x14ac:dyDescent="0.25">
      <c r="A86" t="s">
        <v>13240</v>
      </c>
      <c r="C86">
        <v>0.9999999999999997</v>
      </c>
    </row>
    <row r="87" spans="1:3" x14ac:dyDescent="0.25">
      <c r="A87" t="s">
        <v>13299</v>
      </c>
      <c r="C87">
        <v>1</v>
      </c>
    </row>
    <row r="88" spans="1:3" x14ac:dyDescent="0.25">
      <c r="A88" t="s">
        <v>20</v>
      </c>
      <c r="C88">
        <v>0</v>
      </c>
    </row>
    <row r="89" spans="1:3" x14ac:dyDescent="0.25">
      <c r="A89" t="s">
        <v>13309</v>
      </c>
      <c r="C89">
        <v>81</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628"/>
  <sheetViews>
    <sheetView workbookViewId="0" showGridLines="0" zoomScale="145" zoomScaleNormal="145">
      <pane ySplit="6" topLeftCell="A7" activePane="bottomLeft" state="frozen"/>
      <selection pane="bottomLeft" activeCell="A23" sqref="A23"/>
    </sheetView>
  </sheetViews>
  <sheetFormatPr defaultRowHeight="15" outlineLevelRow="0" outlineLevelCol="0" x14ac:dyDescent="0.25" defaultColWidth="11.42578125"/>
  <cols>
    <col min="1" max="1" width="56.7109375" customWidth="1"/>
    <col min="2" max="2" width="40.28515625" customWidth="1"/>
    <col min="3" max="3" width="23.28515625" customWidth="1"/>
    <col min="7" max="7" width="53.7109375" customWidth="1"/>
    <col min="8" max="8" width="34.28515625" customWidth="1"/>
    <col min="9" max="9" width="13.28515625" customWidth="1"/>
  </cols>
  <sheetData>
    <row r="2" ht="21" customHeight="1" spans="1:10" x14ac:dyDescent="0.25">
      <c r="A2" s="48" t="s">
        <v>13385</v>
      </c>
      <c r="B2" s="48"/>
      <c r="C2" s="48"/>
      <c r="D2" s="48"/>
      <c r="G2" s="48" t="s">
        <v>13386</v>
      </c>
      <c r="H2" s="48"/>
      <c r="I2" s="48"/>
      <c r="J2" s="48"/>
    </row>
    <row r="4" spans="1:8" x14ac:dyDescent="0.25">
      <c r="A4" t="s">
        <v>2053</v>
      </c>
      <c r="B4" t="s">
        <v>1</v>
      </c>
      <c r="G4" t="s">
        <v>2053</v>
      </c>
      <c r="H4" t="s">
        <v>13387</v>
      </c>
    </row>
    <row r="6" spans="1:7" x14ac:dyDescent="0.25">
      <c r="A6" t="s">
        <v>13308</v>
      </c>
      <c r="G6" t="s">
        <v>13308</v>
      </c>
    </row>
    <row r="7" spans="1:10" x14ac:dyDescent="0.25">
      <c r="A7" t="s">
        <v>2006</v>
      </c>
      <c r="B7" t="s">
        <v>9</v>
      </c>
      <c r="C7" t="s">
        <v>2040</v>
      </c>
      <c r="D7" t="s">
        <v>7</v>
      </c>
      <c r="G7" t="s">
        <v>2006</v>
      </c>
      <c r="H7" t="s">
        <v>9</v>
      </c>
      <c r="I7" t="s">
        <v>8</v>
      </c>
      <c r="J7" t="s">
        <v>7</v>
      </c>
    </row>
    <row r="8" spans="1:10" x14ac:dyDescent="0.25">
      <c r="A8" t="s">
        <v>2057</v>
      </c>
      <c r="B8" t="s">
        <v>2084</v>
      </c>
      <c r="C8" s="49">
        <v>37312</v>
      </c>
      <c r="D8">
        <v>1</v>
      </c>
      <c r="G8" t="s">
        <v>9452</v>
      </c>
      <c r="J8">
        <v>1</v>
      </c>
    </row>
    <row r="9" spans="2:10" x14ac:dyDescent="0.25">
      <c r="B9" t="s">
        <v>2058</v>
      </c>
      <c r="C9" s="49">
        <v>31144</v>
      </c>
      <c r="D9">
        <v>1</v>
      </c>
      <c r="G9" t="s">
        <v>11657</v>
      </c>
      <c r="J9">
        <v>2</v>
      </c>
    </row>
    <row r="10" spans="2:10" x14ac:dyDescent="0.25">
      <c r="B10" t="s">
        <v>2064</v>
      </c>
      <c r="C10" s="49">
        <v>35625</v>
      </c>
      <c r="D10">
        <v>1</v>
      </c>
      <c r="G10" t="s">
        <v>20</v>
      </c>
    </row>
    <row r="11" spans="2:10" x14ac:dyDescent="0.25">
      <c r="B11" t="s">
        <v>2068</v>
      </c>
      <c r="C11" s="49">
        <v>35245</v>
      </c>
      <c r="D11">
        <v>1</v>
      </c>
      <c r="G11" t="s">
        <v>13309</v>
      </c>
      <c r="J11">
        <v>3</v>
      </c>
    </row>
    <row r="12" spans="2:4" x14ac:dyDescent="0.25">
      <c r="B12" t="s">
        <v>2072</v>
      </c>
      <c r="C12" s="49">
        <v>34281</v>
      </c>
      <c r="D12">
        <v>1</v>
      </c>
    </row>
    <row r="13" spans="2:4" x14ac:dyDescent="0.25">
      <c r="B13" t="s">
        <v>2076</v>
      </c>
      <c r="C13" s="49">
        <v>32984</v>
      </c>
      <c r="D13">
        <v>1</v>
      </c>
    </row>
    <row r="14" spans="2:4" x14ac:dyDescent="0.25">
      <c r="B14" t="s">
        <v>2079</v>
      </c>
      <c r="C14" s="49">
        <v>35916</v>
      </c>
      <c r="D14">
        <v>1</v>
      </c>
    </row>
    <row r="15" spans="2:4" x14ac:dyDescent="0.25">
      <c r="B15" t="s">
        <v>1510</v>
      </c>
      <c r="C15" s="49">
        <v>36257</v>
      </c>
      <c r="D15">
        <v>1</v>
      </c>
    </row>
    <row r="16" spans="2:4" x14ac:dyDescent="0.25">
      <c r="B16" t="s">
        <v>2086</v>
      </c>
      <c r="C16" s="49">
        <v>37953</v>
      </c>
      <c r="D16">
        <v>1</v>
      </c>
    </row>
    <row r="17" spans="2:4" x14ac:dyDescent="0.25">
      <c r="B17" t="s">
        <v>2089</v>
      </c>
      <c r="C17" s="49">
        <v>37497</v>
      </c>
      <c r="D17">
        <v>1</v>
      </c>
    </row>
    <row r="18" spans="1:4" x14ac:dyDescent="0.25">
      <c r="A18" t="s">
        <v>2010</v>
      </c>
      <c r="D18">
        <v>15</v>
      </c>
    </row>
    <row r="19" spans="1:4" x14ac:dyDescent="0.25">
      <c r="A19" t="s">
        <v>2156</v>
      </c>
      <c r="D19">
        <v>8</v>
      </c>
    </row>
    <row r="20" spans="1:4" x14ac:dyDescent="0.25">
      <c r="A20" t="s">
        <v>2191</v>
      </c>
      <c r="D20">
        <v>150</v>
      </c>
    </row>
    <row r="21" spans="1:4" x14ac:dyDescent="0.25">
      <c r="A21" t="s">
        <v>2683</v>
      </c>
      <c r="D21">
        <v>10</v>
      </c>
    </row>
    <row r="22" spans="1:4" x14ac:dyDescent="0.25">
      <c r="A22" t="s">
        <v>2717</v>
      </c>
      <c r="D22">
        <v>168</v>
      </c>
    </row>
    <row r="23" spans="1:4" x14ac:dyDescent="0.25">
      <c r="A23" t="s">
        <v>3236</v>
      </c>
      <c r="D23">
        <v>10</v>
      </c>
    </row>
    <row r="24" spans="1:4" x14ac:dyDescent="0.25">
      <c r="A24" t="s">
        <v>3269</v>
      </c>
      <c r="D24">
        <v>55</v>
      </c>
    </row>
    <row r="25" spans="1:4" x14ac:dyDescent="0.25">
      <c r="A25" t="s">
        <v>3427</v>
      </c>
      <c r="D25">
        <v>12</v>
      </c>
    </row>
    <row r="26" spans="1:4" x14ac:dyDescent="0.25">
      <c r="A26" t="s">
        <v>3469</v>
      </c>
      <c r="D26">
        <v>55</v>
      </c>
    </row>
    <row r="27" spans="1:4" x14ac:dyDescent="0.25">
      <c r="A27" t="s">
        <v>3644</v>
      </c>
      <c r="D27">
        <v>6</v>
      </c>
    </row>
    <row r="28" spans="1:4" x14ac:dyDescent="0.25">
      <c r="A28" t="s">
        <v>3667</v>
      </c>
      <c r="B28" t="s">
        <v>3707</v>
      </c>
      <c r="C28" s="49">
        <v>33313</v>
      </c>
      <c r="D28">
        <v>1</v>
      </c>
    </row>
    <row r="29" spans="2:4" x14ac:dyDescent="0.25">
      <c r="B29" t="s">
        <v>3669</v>
      </c>
      <c r="C29" s="49">
        <v>27965</v>
      </c>
      <c r="D29">
        <v>1</v>
      </c>
    </row>
    <row r="30" spans="2:4" x14ac:dyDescent="0.25">
      <c r="B30" t="s">
        <v>1003</v>
      </c>
      <c r="C30" s="49">
        <v>36367</v>
      </c>
      <c r="D30">
        <v>1</v>
      </c>
    </row>
    <row r="31" spans="2:4" x14ac:dyDescent="0.25">
      <c r="B31" t="s">
        <v>3682</v>
      </c>
      <c r="C31" s="49">
        <v>37180</v>
      </c>
      <c r="D31">
        <v>1</v>
      </c>
    </row>
    <row r="32" spans="2:4" x14ac:dyDescent="0.25">
      <c r="B32" t="s">
        <v>3712</v>
      </c>
      <c r="C32" s="49">
        <v>36154</v>
      </c>
      <c r="D32">
        <v>1</v>
      </c>
    </row>
    <row r="33" spans="2:4" x14ac:dyDescent="0.25">
      <c r="B33" t="s">
        <v>3720</v>
      </c>
      <c r="C33" s="49">
        <v>30247</v>
      </c>
      <c r="D33">
        <v>1</v>
      </c>
    </row>
    <row r="34" spans="2:4" x14ac:dyDescent="0.25">
      <c r="B34" t="s">
        <v>3701</v>
      </c>
      <c r="C34" s="49">
        <v>28234</v>
      </c>
      <c r="D34">
        <v>1</v>
      </c>
    </row>
    <row r="35" spans="2:4" x14ac:dyDescent="0.25">
      <c r="B35" t="s">
        <v>3716</v>
      </c>
      <c r="C35" s="49">
        <v>33188</v>
      </c>
      <c r="D35">
        <v>1</v>
      </c>
    </row>
    <row r="36" spans="2:4" x14ac:dyDescent="0.25">
      <c r="B36" t="s">
        <v>585</v>
      </c>
      <c r="C36" s="49">
        <v>31162</v>
      </c>
      <c r="D36">
        <v>1</v>
      </c>
    </row>
    <row r="37" spans="2:4" x14ac:dyDescent="0.25">
      <c r="B37" t="s">
        <v>571</v>
      </c>
      <c r="C37" s="49">
        <v>30956</v>
      </c>
      <c r="D37">
        <v>1</v>
      </c>
    </row>
    <row r="38" spans="2:4" x14ac:dyDescent="0.25">
      <c r="B38" t="s">
        <v>529</v>
      </c>
      <c r="C38" s="49">
        <v>30397</v>
      </c>
      <c r="D38">
        <v>1</v>
      </c>
    </row>
    <row r="39" spans="2:4" x14ac:dyDescent="0.25">
      <c r="B39" t="s">
        <v>3674</v>
      </c>
      <c r="C39" s="49">
        <v>31022</v>
      </c>
      <c r="D39">
        <v>1</v>
      </c>
    </row>
    <row r="40" spans="2:4" x14ac:dyDescent="0.25">
      <c r="B40" t="s">
        <v>3679</v>
      </c>
      <c r="C40" s="49">
        <v>32520</v>
      </c>
      <c r="D40">
        <v>1</v>
      </c>
    </row>
    <row r="41" spans="2:4" x14ac:dyDescent="0.25">
      <c r="B41" t="s">
        <v>3687</v>
      </c>
      <c r="C41" s="49">
        <v>33585</v>
      </c>
      <c r="D41">
        <v>1</v>
      </c>
    </row>
    <row r="42" spans="2:4" x14ac:dyDescent="0.25">
      <c r="B42" t="s">
        <v>3691</v>
      </c>
      <c r="C42" s="49">
        <v>32066</v>
      </c>
      <c r="D42">
        <v>1</v>
      </c>
    </row>
    <row r="43" spans="2:4" x14ac:dyDescent="0.25">
      <c r="B43" t="s">
        <v>3696</v>
      </c>
      <c r="C43" s="49">
        <v>33244</v>
      </c>
      <c r="D43">
        <v>1</v>
      </c>
    </row>
    <row r="44" spans="2:4" x14ac:dyDescent="0.25">
      <c r="B44" t="s">
        <v>3693</v>
      </c>
      <c r="C44" s="49">
        <v>35429</v>
      </c>
      <c r="D44">
        <v>1</v>
      </c>
    </row>
    <row r="45" spans="1:4" x14ac:dyDescent="0.25">
      <c r="A45" t="s">
        <v>3723</v>
      </c>
      <c r="B45" t="s">
        <v>3724</v>
      </c>
      <c r="C45" s="49">
        <v>24607</v>
      </c>
      <c r="D45">
        <v>1</v>
      </c>
    </row>
    <row r="46" spans="2:4" x14ac:dyDescent="0.25">
      <c r="B46" t="s">
        <v>217</v>
      </c>
      <c r="C46" s="49">
        <v>35332</v>
      </c>
      <c r="D46">
        <v>1</v>
      </c>
    </row>
    <row r="47" spans="2:4" x14ac:dyDescent="0.25">
      <c r="B47" t="s">
        <v>192</v>
      </c>
      <c r="C47" s="49">
        <v>34204</v>
      </c>
      <c r="D47">
        <v>1</v>
      </c>
    </row>
    <row r="48" spans="2:4" x14ac:dyDescent="0.25">
      <c r="B48" t="s">
        <v>3746</v>
      </c>
      <c r="C48" s="49">
        <v>36786</v>
      </c>
      <c r="D48">
        <v>1</v>
      </c>
    </row>
    <row r="49" spans="2:4" x14ac:dyDescent="0.25">
      <c r="B49" t="s">
        <v>119</v>
      </c>
      <c r="C49" s="49">
        <v>31653</v>
      </c>
      <c r="D49">
        <v>1</v>
      </c>
    </row>
    <row r="50" spans="2:4" x14ac:dyDescent="0.25">
      <c r="B50" t="s">
        <v>3728</v>
      </c>
      <c r="C50" s="49">
        <v>34320</v>
      </c>
      <c r="D50">
        <v>1</v>
      </c>
    </row>
    <row r="51" spans="2:4" x14ac:dyDescent="0.25">
      <c r="B51" t="s">
        <v>3738</v>
      </c>
      <c r="C51" s="49">
        <v>27512</v>
      </c>
      <c r="D51">
        <v>1</v>
      </c>
    </row>
    <row r="52" spans="2:4" x14ac:dyDescent="0.25">
      <c r="B52" t="s">
        <v>61</v>
      </c>
      <c r="C52" s="49">
        <v>21845</v>
      </c>
      <c r="D52">
        <v>1</v>
      </c>
    </row>
    <row r="53" spans="2:4" x14ac:dyDescent="0.25">
      <c r="B53" t="s">
        <v>69</v>
      </c>
      <c r="C53" s="49">
        <v>26791</v>
      </c>
      <c r="D53">
        <v>1</v>
      </c>
    </row>
    <row r="54" spans="2:4" x14ac:dyDescent="0.25">
      <c r="B54" t="s">
        <v>233</v>
      </c>
      <c r="C54" s="49">
        <v>28493</v>
      </c>
      <c r="D54">
        <v>1</v>
      </c>
    </row>
    <row r="55" spans="2:4" x14ac:dyDescent="0.25">
      <c r="B55" t="s">
        <v>115</v>
      </c>
      <c r="C55" s="49">
        <v>31638</v>
      </c>
      <c r="D55">
        <v>1</v>
      </c>
    </row>
    <row r="56" spans="2:4" x14ac:dyDescent="0.25">
      <c r="B56" t="s">
        <v>191</v>
      </c>
      <c r="C56" s="49">
        <v>35252</v>
      </c>
      <c r="D56">
        <v>1</v>
      </c>
    </row>
    <row r="57" spans="2:4" x14ac:dyDescent="0.25">
      <c r="B57" t="s">
        <v>1823</v>
      </c>
      <c r="C57" s="49">
        <v>31181</v>
      </c>
      <c r="D57">
        <v>1</v>
      </c>
    </row>
    <row r="58" spans="2:4" x14ac:dyDescent="0.25">
      <c r="B58" t="s">
        <v>1047</v>
      </c>
      <c r="C58" s="49">
        <v>37476</v>
      </c>
      <c r="D58">
        <v>1</v>
      </c>
    </row>
    <row r="59" spans="2:4" x14ac:dyDescent="0.25">
      <c r="B59" t="s">
        <v>3732</v>
      </c>
      <c r="C59" s="49">
        <v>31108</v>
      </c>
      <c r="D59">
        <v>1</v>
      </c>
    </row>
    <row r="60" spans="2:4" x14ac:dyDescent="0.25">
      <c r="B60" t="s">
        <v>1822</v>
      </c>
      <c r="C60" s="49">
        <v>33990</v>
      </c>
      <c r="D60">
        <v>1</v>
      </c>
    </row>
    <row r="61" spans="2:4" x14ac:dyDescent="0.25">
      <c r="B61" t="s">
        <v>3750</v>
      </c>
      <c r="C61" s="49">
        <v>30661</v>
      </c>
      <c r="D61">
        <v>1</v>
      </c>
    </row>
    <row r="62" spans="1:4" x14ac:dyDescent="0.25">
      <c r="A62" t="s">
        <v>3757</v>
      </c>
      <c r="B62" t="s">
        <v>3759</v>
      </c>
      <c r="C62" s="49">
        <v>29495</v>
      </c>
      <c r="D62">
        <v>1</v>
      </c>
    </row>
    <row r="63" spans="2:4" x14ac:dyDescent="0.25">
      <c r="B63" t="s">
        <v>3764</v>
      </c>
      <c r="C63" s="49">
        <v>33667</v>
      </c>
      <c r="D63">
        <v>1</v>
      </c>
    </row>
    <row r="64" spans="1:4" x14ac:dyDescent="0.25">
      <c r="A64" t="s">
        <v>3766</v>
      </c>
      <c r="D64">
        <v>9</v>
      </c>
    </row>
    <row r="65" spans="1:4" x14ac:dyDescent="0.25">
      <c r="A65" t="s">
        <v>3799</v>
      </c>
      <c r="D65">
        <v>189</v>
      </c>
    </row>
    <row r="66" spans="1:4" x14ac:dyDescent="0.25">
      <c r="A66" t="s">
        <v>4430</v>
      </c>
      <c r="D66">
        <v>11</v>
      </c>
    </row>
    <row r="67" spans="1:4" x14ac:dyDescent="0.25">
      <c r="A67" t="s">
        <v>4461</v>
      </c>
      <c r="D67">
        <v>119</v>
      </c>
    </row>
    <row r="68" spans="1:4" x14ac:dyDescent="0.25">
      <c r="A68" t="s">
        <v>4779</v>
      </c>
      <c r="D68">
        <v>6</v>
      </c>
    </row>
    <row r="69" spans="1:4" x14ac:dyDescent="0.25">
      <c r="A69" t="s">
        <v>4804</v>
      </c>
      <c r="B69" t="s">
        <v>4814</v>
      </c>
      <c r="C69" s="49">
        <v>33759</v>
      </c>
      <c r="D69">
        <v>1</v>
      </c>
    </row>
    <row r="70" spans="2:4" x14ac:dyDescent="0.25">
      <c r="B70" t="s">
        <v>4857</v>
      </c>
      <c r="C70" s="49">
        <v>28039</v>
      </c>
      <c r="D70">
        <v>1</v>
      </c>
    </row>
    <row r="71" spans="2:4" x14ac:dyDescent="0.25">
      <c r="B71" t="s">
        <v>4861</v>
      </c>
      <c r="C71" s="49">
        <v>32915</v>
      </c>
      <c r="D71">
        <v>1</v>
      </c>
    </row>
    <row r="72" spans="2:4" x14ac:dyDescent="0.25">
      <c r="B72" t="s">
        <v>4834</v>
      </c>
      <c r="C72" s="49">
        <v>33309</v>
      </c>
      <c r="D72">
        <v>1</v>
      </c>
    </row>
    <row r="73" spans="2:4" x14ac:dyDescent="0.25">
      <c r="B73" t="s">
        <v>799</v>
      </c>
      <c r="C73" s="49">
        <v>34359</v>
      </c>
      <c r="D73">
        <v>1</v>
      </c>
    </row>
    <row r="74" spans="2:4" x14ac:dyDescent="0.25">
      <c r="B74" t="s">
        <v>4806</v>
      </c>
      <c r="C74" s="49">
        <v>35545</v>
      </c>
      <c r="D74">
        <v>1</v>
      </c>
    </row>
    <row r="75" spans="2:4" x14ac:dyDescent="0.25">
      <c r="B75" t="s">
        <v>4818</v>
      </c>
      <c r="C75" s="49">
        <v>35429</v>
      </c>
      <c r="D75">
        <v>1</v>
      </c>
    </row>
    <row r="76" spans="2:4" x14ac:dyDescent="0.25">
      <c r="B76" t="s">
        <v>4864</v>
      </c>
      <c r="C76" s="49">
        <v>33924</v>
      </c>
      <c r="D76">
        <v>1</v>
      </c>
    </row>
    <row r="77" spans="2:4" x14ac:dyDescent="0.25">
      <c r="B77" t="s">
        <v>4822</v>
      </c>
      <c r="C77" s="49">
        <v>33062</v>
      </c>
      <c r="D77">
        <v>1</v>
      </c>
    </row>
    <row r="78" spans="2:4" x14ac:dyDescent="0.25">
      <c r="B78" t="s">
        <v>488</v>
      </c>
      <c r="C78" s="49">
        <v>29295</v>
      </c>
      <c r="D78">
        <v>1</v>
      </c>
    </row>
    <row r="79" spans="2:4" x14ac:dyDescent="0.25">
      <c r="B79" t="s">
        <v>4811</v>
      </c>
      <c r="C79" s="49">
        <v>35060</v>
      </c>
      <c r="D79">
        <v>1</v>
      </c>
    </row>
    <row r="80" spans="2:4" x14ac:dyDescent="0.25">
      <c r="B80" t="s">
        <v>4828</v>
      </c>
      <c r="C80" s="49">
        <v>36036</v>
      </c>
      <c r="D80">
        <v>1</v>
      </c>
    </row>
    <row r="81" spans="2:4" x14ac:dyDescent="0.25">
      <c r="B81" t="s">
        <v>4853</v>
      </c>
      <c r="C81" s="49">
        <v>33249</v>
      </c>
      <c r="D81">
        <v>1</v>
      </c>
    </row>
    <row r="82" spans="2:4" x14ac:dyDescent="0.25">
      <c r="B82" t="s">
        <v>4831</v>
      </c>
      <c r="C82" s="49">
        <v>32832</v>
      </c>
      <c r="D82">
        <v>1</v>
      </c>
    </row>
    <row r="83" spans="2:4" x14ac:dyDescent="0.25">
      <c r="B83" t="s">
        <v>4837</v>
      </c>
      <c r="C83" s="49">
        <v>36271</v>
      </c>
      <c r="D83">
        <v>1</v>
      </c>
    </row>
    <row r="84" spans="2:4" x14ac:dyDescent="0.25">
      <c r="B84" t="s">
        <v>4841</v>
      </c>
      <c r="C84" s="49">
        <v>27555</v>
      </c>
      <c r="D84">
        <v>1</v>
      </c>
    </row>
    <row r="85" spans="2:4" x14ac:dyDescent="0.25">
      <c r="B85" t="s">
        <v>4844</v>
      </c>
      <c r="C85" s="49">
        <v>37800</v>
      </c>
      <c r="D85">
        <v>1</v>
      </c>
    </row>
    <row r="86" spans="2:4" x14ac:dyDescent="0.25">
      <c r="B86" t="s">
        <v>4848</v>
      </c>
      <c r="C86" s="49">
        <v>35387</v>
      </c>
      <c r="D86">
        <v>1</v>
      </c>
    </row>
    <row r="87" spans="1:4" x14ac:dyDescent="0.25">
      <c r="A87" t="s">
        <v>4867</v>
      </c>
      <c r="D87">
        <v>80</v>
      </c>
    </row>
    <row r="88" spans="1:4" x14ac:dyDescent="0.25">
      <c r="A88" t="s">
        <v>5081</v>
      </c>
      <c r="B88" t="s">
        <v>1841</v>
      </c>
      <c r="C88" s="49">
        <v>28578</v>
      </c>
      <c r="D88">
        <v>1</v>
      </c>
    </row>
    <row r="89" spans="2:4" x14ac:dyDescent="0.25">
      <c r="B89" t="s">
        <v>1842</v>
      </c>
      <c r="C89" s="49">
        <v>28578</v>
      </c>
      <c r="D89">
        <v>1</v>
      </c>
    </row>
    <row r="90" spans="2:4" x14ac:dyDescent="0.25">
      <c r="B90" t="s">
        <v>5088</v>
      </c>
      <c r="C90" s="49">
        <v>24009</v>
      </c>
      <c r="D90">
        <v>1</v>
      </c>
    </row>
    <row r="91" spans="1:4" x14ac:dyDescent="0.25">
      <c r="A91" t="s">
        <v>5093</v>
      </c>
      <c r="D91">
        <v>150</v>
      </c>
    </row>
    <row r="92" spans="1:4" x14ac:dyDescent="0.25">
      <c r="A92" t="s">
        <v>5527</v>
      </c>
      <c r="B92" t="s">
        <v>5529</v>
      </c>
      <c r="C92" s="49">
        <v>31625</v>
      </c>
      <c r="D92">
        <v>1</v>
      </c>
    </row>
    <row r="93" spans="2:4" x14ac:dyDescent="0.25">
      <c r="B93" t="s">
        <v>5534</v>
      </c>
      <c r="C93" s="49">
        <v>23128</v>
      </c>
      <c r="D93">
        <v>1</v>
      </c>
    </row>
    <row r="94" spans="2:4" x14ac:dyDescent="0.25">
      <c r="B94" t="s">
        <v>5538</v>
      </c>
      <c r="C94" s="49">
        <v>22442</v>
      </c>
      <c r="D94">
        <v>1</v>
      </c>
    </row>
    <row r="95" spans="2:4" x14ac:dyDescent="0.25">
      <c r="B95" t="s">
        <v>5540</v>
      </c>
      <c r="C95" s="49">
        <v>28440</v>
      </c>
      <c r="D95">
        <v>1</v>
      </c>
    </row>
    <row r="96" spans="2:4" x14ac:dyDescent="0.25">
      <c r="B96" t="s">
        <v>5542</v>
      </c>
      <c r="C96" s="49">
        <v>26513</v>
      </c>
      <c r="D96">
        <v>1</v>
      </c>
    </row>
    <row r="97" spans="2:4" x14ac:dyDescent="0.25">
      <c r="B97" t="s">
        <v>5544</v>
      </c>
      <c r="C97" s="49">
        <v>25526</v>
      </c>
      <c r="D97">
        <v>1</v>
      </c>
    </row>
    <row r="98" spans="2:4" x14ac:dyDescent="0.25">
      <c r="B98" t="s">
        <v>5547</v>
      </c>
      <c r="C98" s="49">
        <v>34308</v>
      </c>
      <c r="D98">
        <v>1</v>
      </c>
    </row>
    <row r="99" spans="2:4" x14ac:dyDescent="0.25">
      <c r="B99" t="s">
        <v>5550</v>
      </c>
      <c r="C99" s="49">
        <v>35632</v>
      </c>
      <c r="D99">
        <v>1</v>
      </c>
    </row>
    <row r="100" spans="2:4" x14ac:dyDescent="0.25">
      <c r="B100" t="s">
        <v>5552</v>
      </c>
      <c r="C100" s="49">
        <v>31929</v>
      </c>
      <c r="D100">
        <v>1</v>
      </c>
    </row>
    <row r="101" spans="2:4" x14ac:dyDescent="0.25">
      <c r="B101" t="s">
        <v>5554</v>
      </c>
      <c r="C101" s="49">
        <v>33993</v>
      </c>
      <c r="D101">
        <v>1</v>
      </c>
    </row>
    <row r="102" spans="2:4" x14ac:dyDescent="0.25">
      <c r="B102" t="s">
        <v>5557</v>
      </c>
      <c r="C102" s="49">
        <v>34884</v>
      </c>
      <c r="D102">
        <v>1</v>
      </c>
    </row>
    <row r="103" spans="2:4" x14ac:dyDescent="0.25">
      <c r="B103" t="s">
        <v>5559</v>
      </c>
      <c r="C103" s="49">
        <v>31394</v>
      </c>
      <c r="D103">
        <v>1</v>
      </c>
    </row>
    <row r="104" spans="2:4" x14ac:dyDescent="0.25">
      <c r="B104" t="s">
        <v>5561</v>
      </c>
      <c r="C104" s="49">
        <v>32133</v>
      </c>
      <c r="D104">
        <v>1</v>
      </c>
    </row>
    <row r="105" spans="2:4" x14ac:dyDescent="0.25">
      <c r="B105" t="s">
        <v>5565</v>
      </c>
      <c r="C105" s="49">
        <v>33631</v>
      </c>
      <c r="D105">
        <v>1</v>
      </c>
    </row>
    <row r="106" spans="2:4" x14ac:dyDescent="0.25">
      <c r="B106" t="s">
        <v>1951</v>
      </c>
      <c r="C106" s="49">
        <v>28177</v>
      </c>
      <c r="D106">
        <v>1</v>
      </c>
    </row>
    <row r="107" spans="2:4" x14ac:dyDescent="0.25">
      <c r="B107" t="s">
        <v>5570</v>
      </c>
      <c r="C107" s="49">
        <v>23473</v>
      </c>
      <c r="D107">
        <v>1</v>
      </c>
    </row>
    <row r="108" spans="2:4" x14ac:dyDescent="0.25">
      <c r="B108" t="s">
        <v>5573</v>
      </c>
      <c r="C108" s="49">
        <v>33642</v>
      </c>
      <c r="D108">
        <v>1</v>
      </c>
    </row>
    <row r="109" spans="2:4" x14ac:dyDescent="0.25">
      <c r="B109" t="s">
        <v>1952</v>
      </c>
      <c r="C109" s="49">
        <v>32399</v>
      </c>
      <c r="D109">
        <v>1</v>
      </c>
    </row>
    <row r="110" spans="2:4" x14ac:dyDescent="0.25">
      <c r="B110" t="s">
        <v>5576</v>
      </c>
      <c r="C110" s="49">
        <v>34266</v>
      </c>
      <c r="D110">
        <v>1</v>
      </c>
    </row>
    <row r="111" spans="1:4" x14ac:dyDescent="0.25">
      <c r="A111" t="s">
        <v>5579</v>
      </c>
      <c r="D111">
        <v>9</v>
      </c>
    </row>
    <row r="112" spans="1:4" x14ac:dyDescent="0.25">
      <c r="A112" t="s">
        <v>5617</v>
      </c>
      <c r="B112" t="s">
        <v>5898</v>
      </c>
      <c r="C112" s="49">
        <v>29902</v>
      </c>
      <c r="D112">
        <v>1</v>
      </c>
    </row>
    <row r="113" spans="2:4" x14ac:dyDescent="0.25">
      <c r="B113" t="s">
        <v>5849</v>
      </c>
      <c r="C113" s="49">
        <v>30486</v>
      </c>
      <c r="D113">
        <v>1</v>
      </c>
    </row>
    <row r="114" spans="2:4" x14ac:dyDescent="0.25">
      <c r="B114" t="s">
        <v>5844</v>
      </c>
      <c r="C114" s="49">
        <v>28606</v>
      </c>
      <c r="D114">
        <v>1</v>
      </c>
    </row>
    <row r="115" spans="2:4" x14ac:dyDescent="0.25">
      <c r="B115" t="s">
        <v>5908</v>
      </c>
      <c r="C115" s="49">
        <v>33969</v>
      </c>
      <c r="D115">
        <v>1</v>
      </c>
    </row>
    <row r="116" spans="2:4" x14ac:dyDescent="0.25">
      <c r="B116" t="s">
        <v>5894</v>
      </c>
      <c r="C116" s="49">
        <v>36892</v>
      </c>
      <c r="D116">
        <v>1</v>
      </c>
    </row>
    <row r="117" spans="2:4" x14ac:dyDescent="0.25">
      <c r="B117" t="s">
        <v>5918</v>
      </c>
      <c r="C117" s="49">
        <v>34485</v>
      </c>
      <c r="D117">
        <v>1</v>
      </c>
    </row>
    <row r="118" spans="2:4" x14ac:dyDescent="0.25">
      <c r="B118" t="s">
        <v>482</v>
      </c>
      <c r="C118" s="49">
        <v>29507</v>
      </c>
      <c r="D118">
        <v>1</v>
      </c>
    </row>
    <row r="119" spans="2:4" x14ac:dyDescent="0.25">
      <c r="B119" t="s">
        <v>1011</v>
      </c>
      <c r="C119" s="49">
        <v>34941</v>
      </c>
      <c r="D119">
        <v>1</v>
      </c>
    </row>
    <row r="120" spans="2:4" x14ac:dyDescent="0.25">
      <c r="B120" t="s">
        <v>5636</v>
      </c>
      <c r="C120" s="49">
        <v>29854</v>
      </c>
      <c r="D120">
        <v>1</v>
      </c>
    </row>
    <row r="121" spans="2:4" x14ac:dyDescent="0.25">
      <c r="B121" t="s">
        <v>58</v>
      </c>
      <c r="C121" s="49">
        <v>28497</v>
      </c>
      <c r="D121">
        <v>1</v>
      </c>
    </row>
    <row r="122" spans="2:4" x14ac:dyDescent="0.25">
      <c r="B122" t="s">
        <v>5642</v>
      </c>
      <c r="C122" s="49">
        <v>26812</v>
      </c>
      <c r="D122">
        <v>1</v>
      </c>
    </row>
    <row r="123" spans="2:4" x14ac:dyDescent="0.25">
      <c r="B123" t="s">
        <v>5647</v>
      </c>
      <c r="C123" s="49">
        <v>24757</v>
      </c>
      <c r="D123">
        <v>1</v>
      </c>
    </row>
    <row r="124" spans="2:4" x14ac:dyDescent="0.25">
      <c r="B124" t="s">
        <v>5650</v>
      </c>
      <c r="C124" s="49">
        <v>26997</v>
      </c>
      <c r="D124">
        <v>1</v>
      </c>
    </row>
    <row r="125" spans="2:4" x14ac:dyDescent="0.25">
      <c r="B125" t="s">
        <v>296</v>
      </c>
      <c r="C125" s="49">
        <v>28526</v>
      </c>
      <c r="D125">
        <v>1</v>
      </c>
    </row>
    <row r="126" spans="2:4" x14ac:dyDescent="0.25">
      <c r="B126" t="s">
        <v>5655</v>
      </c>
      <c r="C126" s="49">
        <v>33091</v>
      </c>
      <c r="D126">
        <v>1</v>
      </c>
    </row>
    <row r="127" spans="2:4" x14ac:dyDescent="0.25">
      <c r="B127" t="s">
        <v>5659</v>
      </c>
      <c r="C127" s="49">
        <v>32768</v>
      </c>
      <c r="D127">
        <v>1</v>
      </c>
    </row>
    <row r="128" spans="2:4" x14ac:dyDescent="0.25">
      <c r="B128" t="s">
        <v>5664</v>
      </c>
      <c r="C128" s="49">
        <v>29193</v>
      </c>
      <c r="D128">
        <v>1</v>
      </c>
    </row>
    <row r="129" spans="2:4" x14ac:dyDescent="0.25">
      <c r="B129" t="s">
        <v>5667</v>
      </c>
      <c r="C129" s="49">
        <v>26378</v>
      </c>
      <c r="D129">
        <v>1</v>
      </c>
    </row>
    <row r="130" spans="2:4" x14ac:dyDescent="0.25">
      <c r="B130" t="s">
        <v>5670</v>
      </c>
      <c r="C130" s="49">
        <v>33267</v>
      </c>
      <c r="D130">
        <v>1</v>
      </c>
    </row>
    <row r="131" spans="2:4" x14ac:dyDescent="0.25">
      <c r="B131" t="s">
        <v>5675</v>
      </c>
      <c r="C131" s="49">
        <v>27565</v>
      </c>
      <c r="D131">
        <v>1</v>
      </c>
    </row>
    <row r="132" spans="2:4" x14ac:dyDescent="0.25">
      <c r="B132" t="s">
        <v>549</v>
      </c>
      <c r="C132" s="49">
        <v>29884</v>
      </c>
      <c r="D132">
        <v>1</v>
      </c>
    </row>
    <row r="133" spans="2:4" x14ac:dyDescent="0.25">
      <c r="B133" t="s">
        <v>5680</v>
      </c>
      <c r="C133" s="49">
        <v>28892</v>
      </c>
      <c r="D133">
        <v>1</v>
      </c>
    </row>
    <row r="134" spans="2:4" x14ac:dyDescent="0.25">
      <c r="B134" t="s">
        <v>5683</v>
      </c>
      <c r="C134" s="49">
        <v>28725</v>
      </c>
      <c r="D134">
        <v>1</v>
      </c>
    </row>
    <row r="135" spans="2:4" x14ac:dyDescent="0.25">
      <c r="B135" t="s">
        <v>5686</v>
      </c>
      <c r="C135" s="49">
        <v>29021</v>
      </c>
      <c r="D135">
        <v>1</v>
      </c>
    </row>
    <row r="136" spans="2:4" x14ac:dyDescent="0.25">
      <c r="B136" t="s">
        <v>5689</v>
      </c>
      <c r="C136" s="49">
        <v>27685</v>
      </c>
      <c r="D136">
        <v>1</v>
      </c>
    </row>
    <row r="137" spans="2:4" x14ac:dyDescent="0.25">
      <c r="B137" t="s">
        <v>5693</v>
      </c>
      <c r="C137" s="49">
        <v>35555</v>
      </c>
      <c r="D137">
        <v>1</v>
      </c>
    </row>
    <row r="138" spans="2:4" x14ac:dyDescent="0.25">
      <c r="B138" t="s">
        <v>5698</v>
      </c>
      <c r="C138" s="49">
        <v>31910</v>
      </c>
      <c r="D138">
        <v>1</v>
      </c>
    </row>
    <row r="139" spans="2:4" x14ac:dyDescent="0.25">
      <c r="B139" t="s">
        <v>5702</v>
      </c>
      <c r="C139" s="49">
        <v>28527</v>
      </c>
      <c r="D139">
        <v>1</v>
      </c>
    </row>
    <row r="140" spans="2:4" x14ac:dyDescent="0.25">
      <c r="B140" t="s">
        <v>5705</v>
      </c>
      <c r="C140" s="49">
        <v>30147</v>
      </c>
      <c r="D140">
        <v>1</v>
      </c>
    </row>
    <row r="141" spans="2:4" x14ac:dyDescent="0.25">
      <c r="B141" t="s">
        <v>5708</v>
      </c>
      <c r="C141" s="49">
        <v>29530</v>
      </c>
      <c r="D141">
        <v>1</v>
      </c>
    </row>
    <row r="142" spans="2:4" x14ac:dyDescent="0.25">
      <c r="B142" t="s">
        <v>362</v>
      </c>
      <c r="C142" s="49">
        <v>26081</v>
      </c>
      <c r="D142">
        <v>1</v>
      </c>
    </row>
    <row r="143" spans="2:4" x14ac:dyDescent="0.25">
      <c r="B143" t="s">
        <v>480</v>
      </c>
      <c r="C143" s="49">
        <v>29496</v>
      </c>
      <c r="D143">
        <v>1</v>
      </c>
    </row>
    <row r="144" spans="2:4" x14ac:dyDescent="0.25">
      <c r="B144" t="s">
        <v>565</v>
      </c>
      <c r="C144" s="49">
        <v>30776</v>
      </c>
      <c r="D144">
        <v>1</v>
      </c>
    </row>
    <row r="145" spans="2:4" x14ac:dyDescent="0.25">
      <c r="B145" t="s">
        <v>5714</v>
      </c>
      <c r="C145" s="49">
        <v>36361</v>
      </c>
      <c r="D145">
        <v>1</v>
      </c>
    </row>
    <row r="146" spans="2:4" x14ac:dyDescent="0.25">
      <c r="B146" t="s">
        <v>5717</v>
      </c>
      <c r="C146" s="49">
        <v>32168</v>
      </c>
      <c r="D146">
        <v>1</v>
      </c>
    </row>
    <row r="147" spans="2:4" x14ac:dyDescent="0.25">
      <c r="B147" t="s">
        <v>5720</v>
      </c>
      <c r="C147" s="49">
        <v>24466</v>
      </c>
      <c r="D147">
        <v>1</v>
      </c>
    </row>
    <row r="148" spans="2:4" x14ac:dyDescent="0.25">
      <c r="B148" t="s">
        <v>937</v>
      </c>
      <c r="C148" s="49">
        <v>34625</v>
      </c>
      <c r="D148">
        <v>1</v>
      </c>
    </row>
    <row r="149" spans="2:4" x14ac:dyDescent="0.25">
      <c r="B149" t="s">
        <v>5725</v>
      </c>
      <c r="C149" s="49">
        <v>31765</v>
      </c>
      <c r="D149">
        <v>1</v>
      </c>
    </row>
    <row r="150" spans="2:4" x14ac:dyDescent="0.25">
      <c r="B150" t="s">
        <v>412</v>
      </c>
      <c r="C150" s="49">
        <v>21701</v>
      </c>
      <c r="D150">
        <v>1</v>
      </c>
    </row>
    <row r="151" spans="2:4" x14ac:dyDescent="0.25">
      <c r="B151" t="s">
        <v>402</v>
      </c>
      <c r="C151" s="49">
        <v>25556</v>
      </c>
      <c r="D151">
        <v>1</v>
      </c>
    </row>
    <row r="152" spans="2:4" x14ac:dyDescent="0.25">
      <c r="B152" t="s">
        <v>5732</v>
      </c>
      <c r="C152" s="49">
        <v>30285</v>
      </c>
      <c r="D152">
        <v>1</v>
      </c>
    </row>
    <row r="153" spans="2:4" x14ac:dyDescent="0.25">
      <c r="B153" t="s">
        <v>5627</v>
      </c>
      <c r="C153" s="49">
        <v>29779</v>
      </c>
      <c r="D153">
        <v>1</v>
      </c>
    </row>
    <row r="154" spans="2:4" x14ac:dyDescent="0.25">
      <c r="B154" t="s">
        <v>885</v>
      </c>
      <c r="C154" s="49">
        <v>34825</v>
      </c>
      <c r="D154">
        <v>1</v>
      </c>
    </row>
    <row r="155" spans="2:4" x14ac:dyDescent="0.25">
      <c r="B155" t="s">
        <v>5737</v>
      </c>
      <c r="C155" s="49">
        <v>26674</v>
      </c>
      <c r="D155">
        <v>1</v>
      </c>
    </row>
    <row r="156" spans="2:4" x14ac:dyDescent="0.25">
      <c r="B156" t="s">
        <v>1027</v>
      </c>
      <c r="C156" s="49">
        <v>28558</v>
      </c>
      <c r="D156">
        <v>1</v>
      </c>
    </row>
    <row r="157" spans="2:4" x14ac:dyDescent="0.25">
      <c r="B157" t="s">
        <v>644</v>
      </c>
      <c r="C157" s="49">
        <v>31783</v>
      </c>
      <c r="D157">
        <v>1</v>
      </c>
    </row>
    <row r="158" spans="2:4" x14ac:dyDescent="0.25">
      <c r="B158" t="s">
        <v>5742</v>
      </c>
      <c r="C158" s="49">
        <v>33217</v>
      </c>
      <c r="D158">
        <v>1</v>
      </c>
    </row>
    <row r="159" spans="2:4" x14ac:dyDescent="0.25">
      <c r="B159" t="s">
        <v>5745</v>
      </c>
      <c r="C159" s="49">
        <v>26804</v>
      </c>
      <c r="D159">
        <v>1</v>
      </c>
    </row>
    <row r="160" spans="2:4" x14ac:dyDescent="0.25">
      <c r="B160" t="s">
        <v>5749</v>
      </c>
      <c r="C160" s="49">
        <v>30241</v>
      </c>
      <c r="D160">
        <v>1</v>
      </c>
    </row>
    <row r="161" spans="2:4" x14ac:dyDescent="0.25">
      <c r="B161" t="s">
        <v>587</v>
      </c>
      <c r="C161" s="49">
        <v>29787</v>
      </c>
      <c r="D161">
        <v>1</v>
      </c>
    </row>
    <row r="162" spans="2:4" x14ac:dyDescent="0.25">
      <c r="B162" t="s">
        <v>5754</v>
      </c>
      <c r="C162" s="49">
        <v>28839</v>
      </c>
      <c r="D162">
        <v>1</v>
      </c>
    </row>
    <row r="163" spans="2:4" x14ac:dyDescent="0.25">
      <c r="B163" t="s">
        <v>5757</v>
      </c>
      <c r="C163" s="49">
        <v>29773</v>
      </c>
      <c r="D163">
        <v>1</v>
      </c>
    </row>
    <row r="164" spans="2:4" x14ac:dyDescent="0.25">
      <c r="B164" t="s">
        <v>358</v>
      </c>
      <c r="C164" s="49">
        <v>26899</v>
      </c>
      <c r="D164">
        <v>1</v>
      </c>
    </row>
    <row r="165" spans="2:4" x14ac:dyDescent="0.25">
      <c r="B165" t="s">
        <v>434</v>
      </c>
      <c r="C165" s="49">
        <v>25428</v>
      </c>
      <c r="D165">
        <v>1</v>
      </c>
    </row>
    <row r="166" spans="2:4" x14ac:dyDescent="0.25">
      <c r="B166" t="s">
        <v>5764</v>
      </c>
      <c r="C166" s="49">
        <v>33824</v>
      </c>
      <c r="D166">
        <v>1</v>
      </c>
    </row>
    <row r="167" spans="2:4" x14ac:dyDescent="0.25">
      <c r="B167" t="s">
        <v>5768</v>
      </c>
      <c r="C167" s="49">
        <v>32267</v>
      </c>
      <c r="D167">
        <v>1</v>
      </c>
    </row>
    <row r="168" spans="2:4" x14ac:dyDescent="0.25">
      <c r="B168" t="s">
        <v>5772</v>
      </c>
      <c r="C168" s="49">
        <v>30825</v>
      </c>
      <c r="D168">
        <v>1</v>
      </c>
    </row>
    <row r="169" spans="2:4" x14ac:dyDescent="0.25">
      <c r="B169" t="s">
        <v>5775</v>
      </c>
      <c r="C169" s="49">
        <v>31185</v>
      </c>
      <c r="D169">
        <v>1</v>
      </c>
    </row>
    <row r="170" spans="2:4" x14ac:dyDescent="0.25">
      <c r="B170" t="s">
        <v>5779</v>
      </c>
      <c r="C170" s="49">
        <v>26079</v>
      </c>
      <c r="D170">
        <v>1</v>
      </c>
    </row>
    <row r="171" spans="2:4" x14ac:dyDescent="0.25">
      <c r="B171" t="s">
        <v>5782</v>
      </c>
      <c r="C171" s="49">
        <v>34447</v>
      </c>
      <c r="D171">
        <v>1</v>
      </c>
    </row>
    <row r="172" spans="2:4" x14ac:dyDescent="0.25">
      <c r="B172" t="s">
        <v>5785</v>
      </c>
      <c r="C172" s="49">
        <v>22699</v>
      </c>
      <c r="D172">
        <v>1</v>
      </c>
    </row>
    <row r="173" spans="2:4" x14ac:dyDescent="0.25">
      <c r="B173" t="s">
        <v>5788</v>
      </c>
      <c r="C173" s="49">
        <v>30260</v>
      </c>
      <c r="D173">
        <v>1</v>
      </c>
    </row>
    <row r="174" spans="2:4" x14ac:dyDescent="0.25">
      <c r="B174" t="s">
        <v>456</v>
      </c>
      <c r="C174" s="49">
        <v>27228</v>
      </c>
      <c r="D174">
        <v>1</v>
      </c>
    </row>
    <row r="175" spans="2:4" x14ac:dyDescent="0.25">
      <c r="B175" t="s">
        <v>5792</v>
      </c>
      <c r="C175" s="49">
        <v>26786</v>
      </c>
      <c r="D175">
        <v>1</v>
      </c>
    </row>
    <row r="176" spans="2:4" x14ac:dyDescent="0.25">
      <c r="B176" t="s">
        <v>5795</v>
      </c>
      <c r="C176" s="49">
        <v>27694</v>
      </c>
      <c r="D176">
        <v>1</v>
      </c>
    </row>
    <row r="177" spans="2:4" x14ac:dyDescent="0.25">
      <c r="B177" t="s">
        <v>5798</v>
      </c>
      <c r="C177" s="49">
        <v>24071</v>
      </c>
      <c r="D177">
        <v>1</v>
      </c>
    </row>
    <row r="178" spans="2:4" x14ac:dyDescent="0.25">
      <c r="B178" t="s">
        <v>350</v>
      </c>
      <c r="C178" s="49">
        <v>27487</v>
      </c>
      <c r="D178">
        <v>1</v>
      </c>
    </row>
    <row r="179" spans="2:4" x14ac:dyDescent="0.25">
      <c r="B179" t="s">
        <v>5802</v>
      </c>
      <c r="C179" s="49">
        <v>35585</v>
      </c>
      <c r="D179">
        <v>1</v>
      </c>
    </row>
    <row r="180" spans="2:4" x14ac:dyDescent="0.25">
      <c r="B180" t="s">
        <v>5805</v>
      </c>
      <c r="C180" s="49">
        <v>26754</v>
      </c>
      <c r="D180">
        <v>1</v>
      </c>
    </row>
    <row r="181" spans="2:4" x14ac:dyDescent="0.25">
      <c r="B181" t="s">
        <v>5808</v>
      </c>
      <c r="C181" s="49">
        <v>29103</v>
      </c>
      <c r="D181">
        <v>1</v>
      </c>
    </row>
    <row r="182" spans="2:4" x14ac:dyDescent="0.25">
      <c r="B182" t="s">
        <v>334</v>
      </c>
      <c r="C182" s="49">
        <v>25192</v>
      </c>
      <c r="D182">
        <v>1</v>
      </c>
    </row>
    <row r="183" spans="2:4" x14ac:dyDescent="0.25">
      <c r="B183" t="s">
        <v>5812</v>
      </c>
      <c r="C183" s="49">
        <v>28522</v>
      </c>
      <c r="D183">
        <v>1</v>
      </c>
    </row>
    <row r="184" spans="2:4" x14ac:dyDescent="0.25">
      <c r="B184" t="s">
        <v>5816</v>
      </c>
      <c r="C184" s="49">
        <v>31808</v>
      </c>
      <c r="D184">
        <v>1</v>
      </c>
    </row>
    <row r="185" spans="2:4" x14ac:dyDescent="0.25">
      <c r="B185" t="s">
        <v>5819</v>
      </c>
      <c r="C185" s="49">
        <v>33756</v>
      </c>
      <c r="D185">
        <v>1</v>
      </c>
    </row>
    <row r="186" spans="2:4" x14ac:dyDescent="0.25">
      <c r="B186" t="s">
        <v>5823</v>
      </c>
      <c r="C186" s="49">
        <v>37598</v>
      </c>
      <c r="D186">
        <v>1</v>
      </c>
    </row>
    <row r="187" spans="2:4" x14ac:dyDescent="0.25">
      <c r="B187" t="s">
        <v>728</v>
      </c>
      <c r="C187" s="49">
        <v>33083</v>
      </c>
      <c r="D187">
        <v>1</v>
      </c>
    </row>
    <row r="188" spans="2:4" x14ac:dyDescent="0.25">
      <c r="B188" t="s">
        <v>5828</v>
      </c>
      <c r="C188" s="49">
        <v>31257</v>
      </c>
      <c r="D188">
        <v>1</v>
      </c>
    </row>
    <row r="189" spans="2:4" x14ac:dyDescent="0.25">
      <c r="B189" t="s">
        <v>5832</v>
      </c>
      <c r="C189" s="49">
        <v>33986</v>
      </c>
      <c r="D189">
        <v>1</v>
      </c>
    </row>
    <row r="190" spans="2:4" x14ac:dyDescent="0.25">
      <c r="B190" t="s">
        <v>710</v>
      </c>
      <c r="C190" s="49">
        <v>32832</v>
      </c>
      <c r="D190">
        <v>1</v>
      </c>
    </row>
    <row r="191" spans="2:4" x14ac:dyDescent="0.25">
      <c r="B191" t="s">
        <v>5623</v>
      </c>
      <c r="C191" s="49">
        <v>23568</v>
      </c>
      <c r="D191">
        <v>1</v>
      </c>
    </row>
    <row r="192" spans="2:4" x14ac:dyDescent="0.25">
      <c r="B192" t="s">
        <v>5633</v>
      </c>
      <c r="C192" s="49">
        <v>34692</v>
      </c>
      <c r="D192">
        <v>1</v>
      </c>
    </row>
    <row r="193" spans="2:4" x14ac:dyDescent="0.25">
      <c r="B193" t="s">
        <v>5837</v>
      </c>
      <c r="C193" s="49">
        <v>28176</v>
      </c>
      <c r="D193">
        <v>1</v>
      </c>
    </row>
    <row r="194" spans="2:4" x14ac:dyDescent="0.25">
      <c r="B194" t="s">
        <v>382</v>
      </c>
      <c r="C194" s="49">
        <v>28607</v>
      </c>
      <c r="D194">
        <v>1</v>
      </c>
    </row>
    <row r="195" spans="2:4" x14ac:dyDescent="0.25">
      <c r="B195" t="s">
        <v>513</v>
      </c>
      <c r="C195" s="49">
        <v>30060</v>
      </c>
      <c r="D195">
        <v>1</v>
      </c>
    </row>
    <row r="196" spans="2:4" x14ac:dyDescent="0.25">
      <c r="B196" t="s">
        <v>591</v>
      </c>
      <c r="C196" s="49">
        <v>31298</v>
      </c>
      <c r="D196">
        <v>1</v>
      </c>
    </row>
    <row r="197" spans="2:4" x14ac:dyDescent="0.25">
      <c r="B197" t="s">
        <v>5841</v>
      </c>
      <c r="C197" s="49">
        <v>29006</v>
      </c>
      <c r="D197">
        <v>1</v>
      </c>
    </row>
    <row r="198" spans="2:4" x14ac:dyDescent="0.25">
      <c r="B198" t="s">
        <v>1082</v>
      </c>
      <c r="C198" s="49">
        <v>35764</v>
      </c>
      <c r="D198">
        <v>1</v>
      </c>
    </row>
    <row r="199" spans="2:4" x14ac:dyDescent="0.25">
      <c r="B199" t="s">
        <v>5854</v>
      </c>
      <c r="C199" s="49">
        <v>30939</v>
      </c>
      <c r="D199">
        <v>1</v>
      </c>
    </row>
    <row r="200" spans="2:4" x14ac:dyDescent="0.25">
      <c r="B200" t="s">
        <v>1465</v>
      </c>
      <c r="C200" s="49">
        <v>29814</v>
      </c>
      <c r="D200">
        <v>1</v>
      </c>
    </row>
    <row r="201" spans="2:4" x14ac:dyDescent="0.25">
      <c r="B201" t="s">
        <v>1467</v>
      </c>
      <c r="C201" s="49">
        <v>31279</v>
      </c>
      <c r="D201">
        <v>1</v>
      </c>
    </row>
    <row r="202" spans="2:4" x14ac:dyDescent="0.25">
      <c r="B202" t="s">
        <v>1469</v>
      </c>
      <c r="C202" s="49">
        <v>37043</v>
      </c>
      <c r="D202">
        <v>1</v>
      </c>
    </row>
    <row r="203" spans="2:4" x14ac:dyDescent="0.25">
      <c r="B203" t="s">
        <v>5859</v>
      </c>
      <c r="C203" s="49">
        <v>37505</v>
      </c>
      <c r="D203">
        <v>1</v>
      </c>
    </row>
    <row r="204" spans="2:4" x14ac:dyDescent="0.25">
      <c r="B204" t="s">
        <v>5862</v>
      </c>
      <c r="C204" s="49">
        <v>36595</v>
      </c>
      <c r="D204">
        <v>1</v>
      </c>
    </row>
    <row r="205" spans="2:4" x14ac:dyDescent="0.25">
      <c r="B205" t="s">
        <v>5866</v>
      </c>
      <c r="C205" s="49">
        <v>24697</v>
      </c>
      <c r="D205">
        <v>1</v>
      </c>
    </row>
    <row r="206" spans="2:4" x14ac:dyDescent="0.25">
      <c r="B206" t="s">
        <v>808</v>
      </c>
      <c r="C206" s="49">
        <v>34281</v>
      </c>
      <c r="D206">
        <v>1</v>
      </c>
    </row>
    <row r="207" spans="2:4" x14ac:dyDescent="0.25">
      <c r="B207" t="s">
        <v>5871</v>
      </c>
      <c r="C207" s="49">
        <v>33079</v>
      </c>
      <c r="D207">
        <v>1</v>
      </c>
    </row>
    <row r="208" spans="2:4" x14ac:dyDescent="0.25">
      <c r="B208" t="s">
        <v>607</v>
      </c>
      <c r="C208" s="49">
        <v>31426</v>
      </c>
      <c r="D208">
        <v>1</v>
      </c>
    </row>
    <row r="209" spans="2:4" x14ac:dyDescent="0.25">
      <c r="B209" t="s">
        <v>646</v>
      </c>
      <c r="C209" s="49">
        <v>31081</v>
      </c>
      <c r="D209">
        <v>1</v>
      </c>
    </row>
    <row r="210" spans="2:4" x14ac:dyDescent="0.25">
      <c r="B210" t="s">
        <v>5876</v>
      </c>
      <c r="C210" s="49">
        <v>33907</v>
      </c>
      <c r="D210">
        <v>1</v>
      </c>
    </row>
    <row r="211" spans="2:4" x14ac:dyDescent="0.25">
      <c r="B211" t="s">
        <v>5879</v>
      </c>
      <c r="C211" s="49">
        <v>32411</v>
      </c>
      <c r="D211">
        <v>1</v>
      </c>
    </row>
    <row r="212" spans="2:4" x14ac:dyDescent="0.25">
      <c r="B212" t="s">
        <v>5882</v>
      </c>
      <c r="C212" s="49">
        <v>33238</v>
      </c>
      <c r="D212">
        <v>1</v>
      </c>
    </row>
    <row r="213" spans="2:4" x14ac:dyDescent="0.25">
      <c r="B213" t="s">
        <v>5885</v>
      </c>
      <c r="C213" s="49">
        <v>34301</v>
      </c>
      <c r="D213">
        <v>1</v>
      </c>
    </row>
    <row r="214" spans="2:4" x14ac:dyDescent="0.25">
      <c r="B214" t="s">
        <v>5888</v>
      </c>
      <c r="C214" s="49">
        <v>31832</v>
      </c>
      <c r="D214">
        <v>1</v>
      </c>
    </row>
    <row r="215" spans="2:4" x14ac:dyDescent="0.25">
      <c r="B215" t="s">
        <v>5891</v>
      </c>
      <c r="C215" s="49">
        <v>25281</v>
      </c>
      <c r="D215">
        <v>1</v>
      </c>
    </row>
    <row r="216" spans="2:4" x14ac:dyDescent="0.25">
      <c r="B216" t="s">
        <v>5901</v>
      </c>
      <c r="C216" s="49">
        <v>27845</v>
      </c>
      <c r="D216">
        <v>1</v>
      </c>
    </row>
    <row r="217" spans="2:4" x14ac:dyDescent="0.25">
      <c r="B217" t="s">
        <v>5904</v>
      </c>
      <c r="C217" s="49">
        <v>29301</v>
      </c>
      <c r="D217">
        <v>1</v>
      </c>
    </row>
    <row r="218" spans="2:4" x14ac:dyDescent="0.25">
      <c r="B218" t="s">
        <v>557</v>
      </c>
      <c r="C218" s="49">
        <v>29510</v>
      </c>
      <c r="D218">
        <v>1</v>
      </c>
    </row>
    <row r="219" spans="2:4" x14ac:dyDescent="0.25">
      <c r="B219" t="s">
        <v>5913</v>
      </c>
      <c r="C219" s="49">
        <v>27906</v>
      </c>
      <c r="D219">
        <v>1</v>
      </c>
    </row>
    <row r="220" spans="2:4" x14ac:dyDescent="0.25">
      <c r="B220" t="s">
        <v>712</v>
      </c>
      <c r="C220" s="49">
        <v>32671</v>
      </c>
      <c r="D220">
        <v>1</v>
      </c>
    </row>
    <row r="221" spans="2:4" x14ac:dyDescent="0.25">
      <c r="B221" t="s">
        <v>1471</v>
      </c>
      <c r="C221" s="49">
        <v>30636</v>
      </c>
      <c r="D221">
        <v>1</v>
      </c>
    </row>
    <row r="222" spans="2:4" x14ac:dyDescent="0.25">
      <c r="B222" t="s">
        <v>1029</v>
      </c>
      <c r="C222" s="49">
        <v>28771</v>
      </c>
      <c r="D222">
        <v>1</v>
      </c>
    </row>
    <row r="223" spans="2:4" x14ac:dyDescent="0.25">
      <c r="B223" t="s">
        <v>5924</v>
      </c>
      <c r="C223" s="49">
        <v>31419</v>
      </c>
      <c r="D223">
        <v>1</v>
      </c>
    </row>
    <row r="224" spans="2:4" x14ac:dyDescent="0.25">
      <c r="B224" t="s">
        <v>5927</v>
      </c>
      <c r="C224" s="49">
        <v>29244</v>
      </c>
      <c r="D224">
        <v>1</v>
      </c>
    </row>
    <row r="225" spans="1:4" x14ac:dyDescent="0.25">
      <c r="A225" t="s">
        <v>5930</v>
      </c>
      <c r="D225">
        <v>156</v>
      </c>
    </row>
    <row r="226" spans="1:4" x14ac:dyDescent="0.25">
      <c r="A226" t="s">
        <v>6281</v>
      </c>
      <c r="D226">
        <v>46</v>
      </c>
    </row>
    <row r="227" spans="1:4" x14ac:dyDescent="0.25">
      <c r="A227" t="s">
        <v>6382</v>
      </c>
      <c r="B227" t="s">
        <v>6384</v>
      </c>
      <c r="C227" s="49">
        <v>33081</v>
      </c>
      <c r="D227">
        <v>1</v>
      </c>
    </row>
    <row r="228" spans="2:4" x14ac:dyDescent="0.25">
      <c r="B228" t="s">
        <v>6388</v>
      </c>
      <c r="C228" s="49">
        <v>26932</v>
      </c>
      <c r="D228">
        <v>1</v>
      </c>
    </row>
    <row r="229" spans="2:4" x14ac:dyDescent="0.25">
      <c r="B229" t="s">
        <v>6392</v>
      </c>
      <c r="C229" s="49">
        <v>31032</v>
      </c>
      <c r="D229">
        <v>1</v>
      </c>
    </row>
    <row r="230" spans="2:4" x14ac:dyDescent="0.25">
      <c r="B230" t="s">
        <v>6396</v>
      </c>
      <c r="C230" s="49">
        <v>28978</v>
      </c>
      <c r="D230">
        <v>1</v>
      </c>
    </row>
    <row r="231" spans="2:4" x14ac:dyDescent="0.25">
      <c r="B231" t="s">
        <v>6401</v>
      </c>
      <c r="C231" s="49">
        <v>24219</v>
      </c>
      <c r="D231">
        <v>1</v>
      </c>
    </row>
    <row r="232" spans="2:4" x14ac:dyDescent="0.25">
      <c r="B232" t="s">
        <v>6404</v>
      </c>
      <c r="C232" s="49">
        <v>24088</v>
      </c>
      <c r="D232">
        <v>1</v>
      </c>
    </row>
    <row r="233" spans="2:4" x14ac:dyDescent="0.25">
      <c r="B233" t="s">
        <v>6408</v>
      </c>
      <c r="C233" s="49">
        <v>33994</v>
      </c>
      <c r="D233">
        <v>1</v>
      </c>
    </row>
    <row r="234" spans="2:4" x14ac:dyDescent="0.25">
      <c r="B234" t="s">
        <v>6412</v>
      </c>
      <c r="C234" s="49">
        <v>33840</v>
      </c>
      <c r="D234">
        <v>1</v>
      </c>
    </row>
    <row r="235" spans="2:4" x14ac:dyDescent="0.25">
      <c r="B235" t="s">
        <v>1632</v>
      </c>
      <c r="C235" s="49">
        <v>31235</v>
      </c>
      <c r="D235">
        <v>1</v>
      </c>
    </row>
    <row r="236" spans="1:4" x14ac:dyDescent="0.25">
      <c r="A236" t="s">
        <v>6418</v>
      </c>
      <c r="D236">
        <v>28</v>
      </c>
    </row>
    <row r="237" spans="1:4" x14ac:dyDescent="0.25">
      <c r="A237" t="s">
        <v>6512</v>
      </c>
      <c r="D237">
        <v>18</v>
      </c>
    </row>
    <row r="238" spans="1:4" x14ac:dyDescent="0.25">
      <c r="A238" t="s">
        <v>6554</v>
      </c>
      <c r="B238" t="s">
        <v>223</v>
      </c>
      <c r="C238" t="s">
        <v>6555</v>
      </c>
      <c r="D238">
        <v>1</v>
      </c>
    </row>
    <row r="239" spans="2:4" x14ac:dyDescent="0.25">
      <c r="B239" t="s">
        <v>6559</v>
      </c>
      <c r="C239" s="49">
        <v>37386</v>
      </c>
      <c r="D239">
        <v>1</v>
      </c>
    </row>
    <row r="240" spans="2:4" x14ac:dyDescent="0.25">
      <c r="B240" t="s">
        <v>6562</v>
      </c>
      <c r="C240" s="49">
        <v>29406</v>
      </c>
      <c r="D240">
        <v>1</v>
      </c>
    </row>
    <row r="241" spans="2:4" x14ac:dyDescent="0.25">
      <c r="B241" t="s">
        <v>6565</v>
      </c>
      <c r="C241" s="49">
        <v>36743</v>
      </c>
      <c r="D241">
        <v>1</v>
      </c>
    </row>
    <row r="242" spans="2:4" x14ac:dyDescent="0.25">
      <c r="B242" t="s">
        <v>178</v>
      </c>
      <c r="C242" s="49">
        <v>37209</v>
      </c>
      <c r="D242">
        <v>1</v>
      </c>
    </row>
    <row r="243" spans="2:4" x14ac:dyDescent="0.25">
      <c r="B243" t="s">
        <v>6568</v>
      </c>
      <c r="C243" s="49">
        <v>36435</v>
      </c>
      <c r="D243">
        <v>1</v>
      </c>
    </row>
    <row r="244" spans="2:4" x14ac:dyDescent="0.25">
      <c r="B244" t="s">
        <v>6570</v>
      </c>
      <c r="C244" s="49">
        <v>37576</v>
      </c>
      <c r="D244">
        <v>1</v>
      </c>
    </row>
    <row r="245" spans="2:4" x14ac:dyDescent="0.25">
      <c r="B245" t="s">
        <v>6573</v>
      </c>
      <c r="C245" s="49">
        <v>36342</v>
      </c>
      <c r="D245">
        <v>1</v>
      </c>
    </row>
    <row r="246" spans="2:4" x14ac:dyDescent="0.25">
      <c r="B246" t="s">
        <v>6575</v>
      </c>
      <c r="C246" s="49">
        <v>35565</v>
      </c>
      <c r="D246">
        <v>1</v>
      </c>
    </row>
    <row r="247" spans="2:4" x14ac:dyDescent="0.25">
      <c r="B247" t="s">
        <v>6577</v>
      </c>
      <c r="C247" t="s">
        <v>6578</v>
      </c>
      <c r="D247">
        <v>1</v>
      </c>
    </row>
    <row r="248" spans="2:4" x14ac:dyDescent="0.25">
      <c r="B248" t="s">
        <v>6580</v>
      </c>
      <c r="C248" s="49">
        <v>35140</v>
      </c>
      <c r="D248">
        <v>1</v>
      </c>
    </row>
    <row r="249" spans="2:4" x14ac:dyDescent="0.25">
      <c r="B249" t="s">
        <v>6582</v>
      </c>
      <c r="C249" t="s">
        <v>6583</v>
      </c>
      <c r="D249">
        <v>1</v>
      </c>
    </row>
    <row r="250" spans="2:4" x14ac:dyDescent="0.25">
      <c r="B250" t="s">
        <v>6586</v>
      </c>
      <c r="C250" s="49">
        <v>37443</v>
      </c>
      <c r="D250">
        <v>1</v>
      </c>
    </row>
    <row r="251" spans="2:4" x14ac:dyDescent="0.25">
      <c r="B251" t="s">
        <v>6588</v>
      </c>
      <c r="C251" s="49">
        <v>36193</v>
      </c>
      <c r="D251">
        <v>1</v>
      </c>
    </row>
    <row r="252" spans="2:4" x14ac:dyDescent="0.25">
      <c r="B252" t="s">
        <v>6590</v>
      </c>
      <c r="C252" s="49">
        <v>28307</v>
      </c>
      <c r="D252">
        <v>1</v>
      </c>
    </row>
    <row r="253" spans="2:4" x14ac:dyDescent="0.25">
      <c r="B253" t="s">
        <v>92</v>
      </c>
      <c r="C253" s="49">
        <v>30692</v>
      </c>
      <c r="D253">
        <v>1</v>
      </c>
    </row>
    <row r="254" spans="1:4" x14ac:dyDescent="0.25">
      <c r="A254" t="s">
        <v>6594</v>
      </c>
      <c r="D254">
        <v>5</v>
      </c>
    </row>
    <row r="255" spans="1:4" x14ac:dyDescent="0.25">
      <c r="A255" t="s">
        <v>6611</v>
      </c>
      <c r="D255">
        <v>1</v>
      </c>
    </row>
    <row r="256" spans="1:4" x14ac:dyDescent="0.25">
      <c r="A256" t="s">
        <v>6616</v>
      </c>
      <c r="D256">
        <v>78</v>
      </c>
    </row>
    <row r="257" spans="1:4" x14ac:dyDescent="0.25">
      <c r="A257" t="s">
        <v>6820</v>
      </c>
      <c r="D257">
        <v>156</v>
      </c>
    </row>
    <row r="258" spans="1:4" x14ac:dyDescent="0.25">
      <c r="A258" t="s">
        <v>7288</v>
      </c>
      <c r="B258" t="s">
        <v>7293</v>
      </c>
      <c r="C258" s="49">
        <v>32103</v>
      </c>
      <c r="D258">
        <v>1</v>
      </c>
    </row>
    <row r="259" spans="2:4" x14ac:dyDescent="0.25">
      <c r="B259" t="s">
        <v>7345</v>
      </c>
      <c r="C259" s="49">
        <v>26248</v>
      </c>
      <c r="D259">
        <v>1</v>
      </c>
    </row>
    <row r="260" spans="2:4" x14ac:dyDescent="0.25">
      <c r="B260" t="s">
        <v>7307</v>
      </c>
      <c r="C260" s="49">
        <v>36106</v>
      </c>
      <c r="D260">
        <v>1</v>
      </c>
    </row>
    <row r="261" spans="2:4" x14ac:dyDescent="0.25">
      <c r="B261" t="s">
        <v>7312</v>
      </c>
      <c r="C261" s="49">
        <v>38331</v>
      </c>
      <c r="D261">
        <v>1</v>
      </c>
    </row>
    <row r="262" spans="2:4" x14ac:dyDescent="0.25">
      <c r="B262" t="s">
        <v>943</v>
      </c>
      <c r="C262" s="49">
        <v>38343</v>
      </c>
      <c r="D262">
        <v>1</v>
      </c>
    </row>
    <row r="263" spans="2:4" x14ac:dyDescent="0.25">
      <c r="B263" t="s">
        <v>7317</v>
      </c>
      <c r="C263" s="49">
        <v>35059</v>
      </c>
      <c r="D263">
        <v>1</v>
      </c>
    </row>
    <row r="264" spans="2:4" x14ac:dyDescent="0.25">
      <c r="B264" t="s">
        <v>867</v>
      </c>
      <c r="C264" s="49">
        <v>37705</v>
      </c>
      <c r="D264">
        <v>1</v>
      </c>
    </row>
    <row r="265" spans="2:4" x14ac:dyDescent="0.25">
      <c r="B265" t="s">
        <v>991</v>
      </c>
      <c r="C265" s="49">
        <v>35379</v>
      </c>
      <c r="D265">
        <v>1</v>
      </c>
    </row>
    <row r="266" spans="2:4" x14ac:dyDescent="0.25">
      <c r="B266" t="s">
        <v>7322</v>
      </c>
      <c r="C266" s="49">
        <v>28265</v>
      </c>
      <c r="D266">
        <v>1</v>
      </c>
    </row>
    <row r="267" spans="2:4" x14ac:dyDescent="0.25">
      <c r="B267" t="s">
        <v>7296</v>
      </c>
      <c r="C267" s="49">
        <v>35433</v>
      </c>
      <c r="D267">
        <v>1</v>
      </c>
    </row>
    <row r="268" spans="2:4" x14ac:dyDescent="0.25">
      <c r="B268" t="s">
        <v>7300</v>
      </c>
      <c r="C268" s="49">
        <v>30603</v>
      </c>
      <c r="D268">
        <v>1</v>
      </c>
    </row>
    <row r="269" spans="2:4" x14ac:dyDescent="0.25">
      <c r="B269" t="s">
        <v>7304</v>
      </c>
      <c r="C269" s="49">
        <v>34339</v>
      </c>
      <c r="D269">
        <v>1</v>
      </c>
    </row>
    <row r="270" spans="2:4" x14ac:dyDescent="0.25">
      <c r="B270" t="s">
        <v>7326</v>
      </c>
      <c r="C270" s="49">
        <v>25812</v>
      </c>
      <c r="D270">
        <v>1</v>
      </c>
    </row>
    <row r="271" spans="2:4" x14ac:dyDescent="0.25">
      <c r="B271" t="s">
        <v>7343</v>
      </c>
      <c r="C271" s="49">
        <v>33945</v>
      </c>
      <c r="D271">
        <v>1</v>
      </c>
    </row>
    <row r="272" spans="2:4" x14ac:dyDescent="0.25">
      <c r="B272" t="s">
        <v>1488</v>
      </c>
      <c r="C272" s="49">
        <v>31701</v>
      </c>
      <c r="D272">
        <v>1</v>
      </c>
    </row>
    <row r="273" spans="2:4" x14ac:dyDescent="0.25">
      <c r="B273" t="s">
        <v>7329</v>
      </c>
      <c r="C273" s="49">
        <v>37666</v>
      </c>
      <c r="D273">
        <v>1</v>
      </c>
    </row>
    <row r="274" spans="2:4" x14ac:dyDescent="0.25">
      <c r="B274" t="s">
        <v>1636</v>
      </c>
      <c r="C274" s="49">
        <v>24731</v>
      </c>
      <c r="D274">
        <v>1</v>
      </c>
    </row>
    <row r="275" spans="2:4" x14ac:dyDescent="0.25">
      <c r="B275" t="s">
        <v>1490</v>
      </c>
      <c r="C275" s="49">
        <v>29791</v>
      </c>
      <c r="D275">
        <v>1</v>
      </c>
    </row>
    <row r="276" spans="2:4" x14ac:dyDescent="0.25">
      <c r="B276" t="s">
        <v>7334</v>
      </c>
      <c r="C276" s="49">
        <v>30555</v>
      </c>
      <c r="D276">
        <v>1</v>
      </c>
    </row>
    <row r="277" spans="2:4" x14ac:dyDescent="0.25">
      <c r="B277" t="s">
        <v>7337</v>
      </c>
      <c r="C277" s="49">
        <v>29813</v>
      </c>
      <c r="D277">
        <v>1</v>
      </c>
    </row>
    <row r="278" spans="2:4" x14ac:dyDescent="0.25">
      <c r="B278" t="s">
        <v>1638</v>
      </c>
      <c r="C278" s="49">
        <v>30798</v>
      </c>
      <c r="D278">
        <v>1</v>
      </c>
    </row>
    <row r="279" spans="2:4" x14ac:dyDescent="0.25">
      <c r="B279" t="s">
        <v>7341</v>
      </c>
      <c r="C279" s="49">
        <v>34480</v>
      </c>
      <c r="D279">
        <v>1</v>
      </c>
    </row>
    <row r="280" spans="1:4" x14ac:dyDescent="0.25">
      <c r="A280" t="s">
        <v>7347</v>
      </c>
      <c r="D280">
        <v>40</v>
      </c>
    </row>
    <row r="281" spans="1:4" x14ac:dyDescent="0.25">
      <c r="A281" t="s">
        <v>7436</v>
      </c>
      <c r="D281">
        <v>19</v>
      </c>
    </row>
    <row r="282" spans="1:4" x14ac:dyDescent="0.25">
      <c r="A282" t="s">
        <v>7491</v>
      </c>
      <c r="D282">
        <v>32</v>
      </c>
    </row>
    <row r="283" spans="1:4" x14ac:dyDescent="0.25">
      <c r="A283" t="s">
        <v>7577</v>
      </c>
      <c r="B283" t="s">
        <v>7762</v>
      </c>
      <c r="C283" s="49">
        <v>29672</v>
      </c>
      <c r="D283">
        <v>1</v>
      </c>
    </row>
    <row r="284" spans="2:4" x14ac:dyDescent="0.25">
      <c r="B284" t="s">
        <v>384</v>
      </c>
      <c r="C284" s="49">
        <v>28330</v>
      </c>
      <c r="D284">
        <v>1</v>
      </c>
    </row>
    <row r="285" spans="2:4" x14ac:dyDescent="0.25">
      <c r="B285" t="s">
        <v>450</v>
      </c>
      <c r="C285" s="49">
        <v>28622</v>
      </c>
      <c r="D285">
        <v>1</v>
      </c>
    </row>
    <row r="286" spans="2:4" x14ac:dyDescent="0.25">
      <c r="B286" t="s">
        <v>730</v>
      </c>
      <c r="C286" s="49">
        <v>32978</v>
      </c>
      <c r="D286">
        <v>1</v>
      </c>
    </row>
    <row r="287" spans="2:4" x14ac:dyDescent="0.25">
      <c r="B287" t="s">
        <v>682</v>
      </c>
      <c r="C287" s="49">
        <v>32267</v>
      </c>
      <c r="D287">
        <v>1</v>
      </c>
    </row>
    <row r="288" spans="2:4" x14ac:dyDescent="0.25">
      <c r="B288" t="s">
        <v>324</v>
      </c>
      <c r="C288" s="49">
        <v>22063</v>
      </c>
      <c r="D288">
        <v>1</v>
      </c>
    </row>
    <row r="289" spans="2:4" x14ac:dyDescent="0.25">
      <c r="B289" t="s">
        <v>7747</v>
      </c>
      <c r="C289" s="49">
        <v>27600</v>
      </c>
      <c r="D289">
        <v>1</v>
      </c>
    </row>
    <row r="290" spans="2:4" x14ac:dyDescent="0.25">
      <c r="B290" t="s">
        <v>298</v>
      </c>
      <c r="C290" s="49">
        <v>24984</v>
      </c>
      <c r="D290">
        <v>1</v>
      </c>
    </row>
    <row r="291" spans="2:4" x14ac:dyDescent="0.25">
      <c r="B291" t="s">
        <v>949</v>
      </c>
      <c r="C291" s="49">
        <v>35867</v>
      </c>
      <c r="D291">
        <v>1</v>
      </c>
    </row>
    <row r="292" spans="2:4" x14ac:dyDescent="0.25">
      <c r="B292" t="s">
        <v>957</v>
      </c>
      <c r="C292" s="49">
        <v>36918</v>
      </c>
      <c r="D292">
        <v>1</v>
      </c>
    </row>
    <row r="293" spans="2:4" x14ac:dyDescent="0.25">
      <c r="B293" t="s">
        <v>418</v>
      </c>
      <c r="C293" s="49">
        <v>25097</v>
      </c>
      <c r="D293">
        <v>1</v>
      </c>
    </row>
    <row r="294" spans="2:4" x14ac:dyDescent="0.25">
      <c r="B294" t="s">
        <v>7622</v>
      </c>
      <c r="C294" s="49">
        <v>25858</v>
      </c>
      <c r="D294">
        <v>1</v>
      </c>
    </row>
    <row r="295" spans="2:4" x14ac:dyDescent="0.25">
      <c r="B295" t="s">
        <v>7601</v>
      </c>
      <c r="C295" s="49">
        <v>25655</v>
      </c>
      <c r="D295">
        <v>1</v>
      </c>
    </row>
    <row r="296" spans="2:4" x14ac:dyDescent="0.25">
      <c r="B296" t="s">
        <v>7625</v>
      </c>
      <c r="C296" s="49">
        <v>20913</v>
      </c>
      <c r="D296">
        <v>1</v>
      </c>
    </row>
    <row r="297" spans="2:4" x14ac:dyDescent="0.25">
      <c r="B297" t="s">
        <v>1908</v>
      </c>
      <c r="C297" s="49">
        <v>28966</v>
      </c>
      <c r="D297">
        <v>1</v>
      </c>
    </row>
    <row r="298" spans="2:4" x14ac:dyDescent="0.25">
      <c r="B298" t="s">
        <v>7631</v>
      </c>
      <c r="C298" s="49">
        <v>34036</v>
      </c>
      <c r="D298">
        <v>1</v>
      </c>
    </row>
    <row r="299" spans="2:4" x14ac:dyDescent="0.25">
      <c r="B299" t="s">
        <v>7753</v>
      </c>
      <c r="C299" s="49">
        <v>30187</v>
      </c>
      <c r="D299">
        <v>1</v>
      </c>
    </row>
    <row r="300" spans="2:4" x14ac:dyDescent="0.25">
      <c r="B300" t="s">
        <v>7634</v>
      </c>
      <c r="C300" s="49">
        <v>24103</v>
      </c>
      <c r="D300">
        <v>1</v>
      </c>
    </row>
    <row r="301" spans="2:4" x14ac:dyDescent="0.25">
      <c r="B301" t="s">
        <v>7637</v>
      </c>
      <c r="C301" s="49">
        <v>32331</v>
      </c>
      <c r="D301">
        <v>1</v>
      </c>
    </row>
    <row r="302" spans="2:4" x14ac:dyDescent="0.25">
      <c r="B302" t="s">
        <v>7640</v>
      </c>
      <c r="C302" s="49">
        <v>35487</v>
      </c>
      <c r="D302">
        <v>1</v>
      </c>
    </row>
    <row r="303" spans="2:4" x14ac:dyDescent="0.25">
      <c r="B303" t="s">
        <v>569</v>
      </c>
      <c r="C303" s="49">
        <v>30734</v>
      </c>
      <c r="D303">
        <v>1</v>
      </c>
    </row>
    <row r="304" spans="2:4" x14ac:dyDescent="0.25">
      <c r="B304" t="s">
        <v>430</v>
      </c>
      <c r="C304" s="49">
        <v>27278</v>
      </c>
      <c r="D304">
        <v>1</v>
      </c>
    </row>
    <row r="305" spans="2:4" x14ac:dyDescent="0.25">
      <c r="B305" t="s">
        <v>7644</v>
      </c>
      <c r="C305" s="49">
        <v>22538</v>
      </c>
      <c r="D305">
        <v>1</v>
      </c>
    </row>
    <row r="306" spans="2:4" x14ac:dyDescent="0.25">
      <c r="B306" t="s">
        <v>432</v>
      </c>
      <c r="C306" s="49">
        <v>26897</v>
      </c>
      <c r="D306">
        <v>1</v>
      </c>
    </row>
    <row r="307" spans="2:4" x14ac:dyDescent="0.25">
      <c r="B307" t="s">
        <v>925</v>
      </c>
      <c r="C307" s="49">
        <v>36490</v>
      </c>
      <c r="D307">
        <v>1</v>
      </c>
    </row>
    <row r="308" spans="2:4" x14ac:dyDescent="0.25">
      <c r="B308" t="s">
        <v>244</v>
      </c>
      <c r="C308" s="49">
        <v>34648</v>
      </c>
      <c r="D308">
        <v>1</v>
      </c>
    </row>
    <row r="309" spans="2:4" x14ac:dyDescent="0.25">
      <c r="B309" t="s">
        <v>266</v>
      </c>
      <c r="C309" s="49">
        <v>35391</v>
      </c>
      <c r="D309">
        <v>1</v>
      </c>
    </row>
    <row r="310" spans="2:4" x14ac:dyDescent="0.25">
      <c r="B310" t="s">
        <v>7780</v>
      </c>
      <c r="C310" s="49">
        <v>30388</v>
      </c>
      <c r="D310">
        <v>1</v>
      </c>
    </row>
    <row r="311" spans="2:4" x14ac:dyDescent="0.25">
      <c r="B311" t="s">
        <v>490</v>
      </c>
      <c r="C311" s="49">
        <v>29300</v>
      </c>
      <c r="D311">
        <v>1</v>
      </c>
    </row>
    <row r="312" spans="2:4" x14ac:dyDescent="0.25">
      <c r="B312" t="s">
        <v>7652</v>
      </c>
      <c r="C312" s="49">
        <v>21896</v>
      </c>
      <c r="D312">
        <v>1</v>
      </c>
    </row>
    <row r="313" spans="2:4" x14ac:dyDescent="0.25">
      <c r="B313" t="s">
        <v>7655</v>
      </c>
      <c r="C313" s="49">
        <v>37002</v>
      </c>
      <c r="D313">
        <v>1</v>
      </c>
    </row>
    <row r="314" spans="2:4" x14ac:dyDescent="0.25">
      <c r="B314" t="s">
        <v>414</v>
      </c>
      <c r="C314" s="49">
        <v>23789</v>
      </c>
      <c r="D314">
        <v>1</v>
      </c>
    </row>
    <row r="315" spans="2:4" x14ac:dyDescent="0.25">
      <c r="B315" t="s">
        <v>446</v>
      </c>
      <c r="C315" s="49">
        <v>27715</v>
      </c>
      <c r="D315">
        <v>1</v>
      </c>
    </row>
    <row r="316" spans="2:4" x14ac:dyDescent="0.25">
      <c r="B316" t="s">
        <v>7660</v>
      </c>
      <c r="C316" s="49">
        <v>24222</v>
      </c>
      <c r="D316">
        <v>1</v>
      </c>
    </row>
    <row r="317" spans="2:4" x14ac:dyDescent="0.25">
      <c r="B317" t="s">
        <v>7750</v>
      </c>
      <c r="C317" s="49">
        <v>21876</v>
      </c>
      <c r="D317">
        <v>1</v>
      </c>
    </row>
    <row r="318" spans="2:4" x14ac:dyDescent="0.25">
      <c r="B318" t="s">
        <v>1106</v>
      </c>
      <c r="C318" s="49">
        <v>34545</v>
      </c>
      <c r="D318">
        <v>1</v>
      </c>
    </row>
    <row r="319" spans="2:4" x14ac:dyDescent="0.25">
      <c r="B319" t="s">
        <v>7666</v>
      </c>
      <c r="C319" s="49">
        <v>22947</v>
      </c>
      <c r="D319">
        <v>1</v>
      </c>
    </row>
    <row r="320" spans="2:4" x14ac:dyDescent="0.25">
      <c r="B320" t="s">
        <v>386</v>
      </c>
      <c r="C320" s="49">
        <v>27011</v>
      </c>
      <c r="D320">
        <v>1</v>
      </c>
    </row>
    <row r="321" spans="2:4" x14ac:dyDescent="0.25">
      <c r="B321" t="s">
        <v>787</v>
      </c>
      <c r="C321" s="49">
        <v>31809</v>
      </c>
      <c r="D321">
        <v>1</v>
      </c>
    </row>
    <row r="322" spans="2:4" x14ac:dyDescent="0.25">
      <c r="B322" t="s">
        <v>408</v>
      </c>
      <c r="C322" s="49">
        <v>21258</v>
      </c>
      <c r="D322">
        <v>1</v>
      </c>
    </row>
    <row r="323" spans="2:4" x14ac:dyDescent="0.25">
      <c r="B323" t="s">
        <v>7589</v>
      </c>
      <c r="C323" s="49">
        <v>31667</v>
      </c>
      <c r="D323">
        <v>1</v>
      </c>
    </row>
    <row r="324" spans="2:4" x14ac:dyDescent="0.25">
      <c r="B324" t="s">
        <v>581</v>
      </c>
      <c r="C324" s="49">
        <v>30328</v>
      </c>
      <c r="D324">
        <v>1</v>
      </c>
    </row>
    <row r="325" spans="2:4" x14ac:dyDescent="0.25">
      <c r="B325" t="s">
        <v>7809</v>
      </c>
      <c r="C325" s="49">
        <v>35653</v>
      </c>
      <c r="D325">
        <v>1</v>
      </c>
    </row>
    <row r="326" spans="2:4" x14ac:dyDescent="0.25">
      <c r="B326" t="s">
        <v>330</v>
      </c>
      <c r="C326" s="49">
        <v>23842</v>
      </c>
      <c r="D326">
        <v>1</v>
      </c>
    </row>
    <row r="327" spans="2:4" x14ac:dyDescent="0.25">
      <c r="B327" t="s">
        <v>7677</v>
      </c>
      <c r="C327" s="49">
        <v>27734</v>
      </c>
      <c r="D327">
        <v>1</v>
      </c>
    </row>
    <row r="328" spans="2:4" x14ac:dyDescent="0.25">
      <c r="B328" t="s">
        <v>424</v>
      </c>
      <c r="C328" s="49">
        <v>26741</v>
      </c>
      <c r="D328">
        <v>1</v>
      </c>
    </row>
    <row r="329" spans="2:4" x14ac:dyDescent="0.25">
      <c r="B329" t="s">
        <v>7683</v>
      </c>
      <c r="C329" s="49">
        <v>22667</v>
      </c>
      <c r="D329">
        <v>1</v>
      </c>
    </row>
    <row r="330" spans="2:4" x14ac:dyDescent="0.25">
      <c r="B330" t="s">
        <v>7768</v>
      </c>
      <c r="C330" s="49">
        <v>29206</v>
      </c>
      <c r="D330">
        <v>1</v>
      </c>
    </row>
    <row r="331" spans="2:4" x14ac:dyDescent="0.25">
      <c r="B331" t="s">
        <v>326</v>
      </c>
      <c r="C331" s="49">
        <v>26730</v>
      </c>
      <c r="D331">
        <v>1</v>
      </c>
    </row>
    <row r="332" spans="2:4" x14ac:dyDescent="0.25">
      <c r="B332" t="s">
        <v>7774</v>
      </c>
      <c r="C332" s="49">
        <v>32405</v>
      </c>
      <c r="D332">
        <v>1</v>
      </c>
    </row>
    <row r="333" spans="2:4" x14ac:dyDescent="0.25">
      <c r="B333" t="s">
        <v>416</v>
      </c>
      <c r="C333" s="49">
        <v>20469</v>
      </c>
      <c r="D333">
        <v>1</v>
      </c>
    </row>
    <row r="334" spans="2:4" x14ac:dyDescent="0.25">
      <c r="B334" t="s">
        <v>7688</v>
      </c>
      <c r="C334" s="49">
        <v>32796</v>
      </c>
      <c r="D334">
        <v>1</v>
      </c>
    </row>
    <row r="335" spans="2:4" x14ac:dyDescent="0.25">
      <c r="B335" t="s">
        <v>428</v>
      </c>
      <c r="C335" s="49">
        <v>26559</v>
      </c>
      <c r="D335">
        <v>1</v>
      </c>
    </row>
    <row r="336" spans="2:4" x14ac:dyDescent="0.25">
      <c r="B336" t="s">
        <v>7777</v>
      </c>
      <c r="C336" s="49">
        <v>32017</v>
      </c>
      <c r="D336">
        <v>1</v>
      </c>
    </row>
    <row r="337" spans="2:4" x14ac:dyDescent="0.25">
      <c r="B337" t="s">
        <v>7692</v>
      </c>
      <c r="C337" s="49">
        <v>25395</v>
      </c>
      <c r="D337">
        <v>1</v>
      </c>
    </row>
    <row r="338" spans="2:4" x14ac:dyDescent="0.25">
      <c r="B338" t="s">
        <v>7694</v>
      </c>
      <c r="C338" s="49">
        <v>36446</v>
      </c>
      <c r="D338">
        <v>1</v>
      </c>
    </row>
    <row r="339" spans="2:4" x14ac:dyDescent="0.25">
      <c r="B339" t="s">
        <v>410</v>
      </c>
      <c r="C339" s="49">
        <v>23999</v>
      </c>
      <c r="D339">
        <v>1</v>
      </c>
    </row>
    <row r="340" spans="2:4" x14ac:dyDescent="0.25">
      <c r="B340" t="s">
        <v>7702</v>
      </c>
      <c r="C340" s="49">
        <v>34015</v>
      </c>
      <c r="D340">
        <v>1</v>
      </c>
    </row>
    <row r="341" spans="2:4" x14ac:dyDescent="0.25">
      <c r="B341" t="s">
        <v>7771</v>
      </c>
      <c r="C341" s="49">
        <v>27071</v>
      </c>
      <c r="D341">
        <v>1</v>
      </c>
    </row>
    <row r="342" spans="2:4" x14ac:dyDescent="0.25">
      <c r="B342" t="s">
        <v>7705</v>
      </c>
      <c r="C342" s="49">
        <v>24758</v>
      </c>
      <c r="D342">
        <v>1</v>
      </c>
    </row>
    <row r="343" spans="2:4" x14ac:dyDescent="0.25">
      <c r="B343" t="s">
        <v>436</v>
      </c>
      <c r="C343" s="49">
        <v>25709</v>
      </c>
      <c r="D343">
        <v>1</v>
      </c>
    </row>
    <row r="344" spans="2:4" x14ac:dyDescent="0.25">
      <c r="B344" t="s">
        <v>7709</v>
      </c>
      <c r="C344" s="49">
        <v>21662</v>
      </c>
      <c r="D344">
        <v>1</v>
      </c>
    </row>
    <row r="345" spans="2:4" x14ac:dyDescent="0.25">
      <c r="B345" t="s">
        <v>7712</v>
      </c>
      <c r="C345" s="49">
        <v>22941</v>
      </c>
      <c r="D345">
        <v>1</v>
      </c>
    </row>
    <row r="346" spans="2:4" x14ac:dyDescent="0.25">
      <c r="B346" t="s">
        <v>7715</v>
      </c>
      <c r="C346" s="49">
        <v>22641</v>
      </c>
      <c r="D346">
        <v>1</v>
      </c>
    </row>
    <row r="347" spans="2:4" x14ac:dyDescent="0.25">
      <c r="B347" t="s">
        <v>7718</v>
      </c>
      <c r="C347" s="49">
        <v>30185</v>
      </c>
      <c r="D347">
        <v>1</v>
      </c>
    </row>
    <row r="348" spans="2:4" x14ac:dyDescent="0.25">
      <c r="B348" t="s">
        <v>7721</v>
      </c>
      <c r="C348" s="49">
        <v>24697</v>
      </c>
      <c r="D348">
        <v>1</v>
      </c>
    </row>
    <row r="349" spans="2:4" x14ac:dyDescent="0.25">
      <c r="B349" t="s">
        <v>7759</v>
      </c>
      <c r="C349" s="49">
        <v>31854</v>
      </c>
      <c r="D349">
        <v>1</v>
      </c>
    </row>
    <row r="350" spans="2:4" x14ac:dyDescent="0.25">
      <c r="B350" t="s">
        <v>7724</v>
      </c>
      <c r="C350" s="49">
        <v>35715</v>
      </c>
      <c r="D350">
        <v>1</v>
      </c>
    </row>
    <row r="351" spans="2:4" x14ac:dyDescent="0.25">
      <c r="B351" t="s">
        <v>7730</v>
      </c>
      <c r="C351" s="49">
        <v>32451</v>
      </c>
      <c r="D351">
        <v>1</v>
      </c>
    </row>
    <row r="352" spans="2:4" x14ac:dyDescent="0.25">
      <c r="B352" t="s">
        <v>1500</v>
      </c>
      <c r="C352" s="49">
        <v>20409</v>
      </c>
      <c r="D352">
        <v>1</v>
      </c>
    </row>
    <row r="353" spans="2:4" x14ac:dyDescent="0.25">
      <c r="B353" t="s">
        <v>7756</v>
      </c>
      <c r="C353" s="49">
        <v>25653</v>
      </c>
      <c r="D353">
        <v>1</v>
      </c>
    </row>
    <row r="354" spans="2:4" x14ac:dyDescent="0.25">
      <c r="B354" t="s">
        <v>517</v>
      </c>
      <c r="C354" s="49">
        <v>30236</v>
      </c>
      <c r="D354">
        <v>1</v>
      </c>
    </row>
    <row r="355" spans="2:4" x14ac:dyDescent="0.25">
      <c r="B355" t="s">
        <v>7736</v>
      </c>
      <c r="C355" s="49">
        <v>30531</v>
      </c>
      <c r="D355">
        <v>1</v>
      </c>
    </row>
    <row r="356" spans="2:4" x14ac:dyDescent="0.25">
      <c r="B356" t="s">
        <v>422</v>
      </c>
      <c r="C356" s="49">
        <v>24803</v>
      </c>
      <c r="D356">
        <v>1</v>
      </c>
    </row>
    <row r="357" spans="2:4" x14ac:dyDescent="0.25">
      <c r="B357" t="s">
        <v>438</v>
      </c>
      <c r="C357" s="49">
        <v>25779</v>
      </c>
      <c r="D357">
        <v>1</v>
      </c>
    </row>
    <row r="358" spans="2:4" x14ac:dyDescent="0.25">
      <c r="B358" t="s">
        <v>7741</v>
      </c>
      <c r="C358" s="49">
        <v>24465</v>
      </c>
      <c r="D358">
        <v>1</v>
      </c>
    </row>
    <row r="359" spans="2:4" x14ac:dyDescent="0.25">
      <c r="B359" t="s">
        <v>7605</v>
      </c>
      <c r="C359" s="49">
        <v>31329</v>
      </c>
      <c r="D359">
        <v>1</v>
      </c>
    </row>
    <row r="360" spans="2:4" x14ac:dyDescent="0.25">
      <c r="B360" t="s">
        <v>7611</v>
      </c>
      <c r="C360" s="49">
        <v>35798</v>
      </c>
      <c r="D360">
        <v>1</v>
      </c>
    </row>
    <row r="361" spans="2:4" x14ac:dyDescent="0.25">
      <c r="B361" t="s">
        <v>1494</v>
      </c>
      <c r="C361" s="49">
        <v>27756</v>
      </c>
      <c r="D361">
        <v>1</v>
      </c>
    </row>
    <row r="362" spans="2:4" x14ac:dyDescent="0.25">
      <c r="B362" t="s">
        <v>7615</v>
      </c>
      <c r="C362" s="49">
        <v>34757</v>
      </c>
      <c r="D362">
        <v>1</v>
      </c>
    </row>
    <row r="363" spans="2:4" x14ac:dyDescent="0.25">
      <c r="B363" t="s">
        <v>7579</v>
      </c>
      <c r="C363" s="49">
        <v>34284</v>
      </c>
      <c r="D363">
        <v>1</v>
      </c>
    </row>
    <row r="364" spans="2:4" x14ac:dyDescent="0.25">
      <c r="B364" t="s">
        <v>7628</v>
      </c>
      <c r="C364" s="49">
        <v>28296</v>
      </c>
      <c r="D364">
        <v>1</v>
      </c>
    </row>
    <row r="365" spans="2:4" x14ac:dyDescent="0.25">
      <c r="B365" t="s">
        <v>860</v>
      </c>
      <c r="C365" s="49">
        <v>37163</v>
      </c>
      <c r="D365">
        <v>1</v>
      </c>
    </row>
    <row r="366" spans="2:4" x14ac:dyDescent="0.25">
      <c r="B366" t="s">
        <v>7586</v>
      </c>
      <c r="C366" s="49">
        <v>33259</v>
      </c>
      <c r="D366">
        <v>1</v>
      </c>
    </row>
    <row r="367" spans="2:4" x14ac:dyDescent="0.25">
      <c r="B367" t="s">
        <v>7663</v>
      </c>
      <c r="C367" s="49">
        <v>35911</v>
      </c>
      <c r="D367">
        <v>1</v>
      </c>
    </row>
    <row r="368" spans="2:4" x14ac:dyDescent="0.25">
      <c r="B368" t="s">
        <v>7673</v>
      </c>
      <c r="C368" s="49">
        <v>36542</v>
      </c>
      <c r="D368">
        <v>1</v>
      </c>
    </row>
    <row r="369" spans="2:4" x14ac:dyDescent="0.25">
      <c r="B369" t="s">
        <v>601</v>
      </c>
      <c r="C369" s="49">
        <v>30971</v>
      </c>
      <c r="D369">
        <v>1</v>
      </c>
    </row>
    <row r="370" spans="2:4" x14ac:dyDescent="0.25">
      <c r="B370" t="s">
        <v>7698</v>
      </c>
      <c r="C370" s="49">
        <v>32695</v>
      </c>
      <c r="D370">
        <v>1</v>
      </c>
    </row>
    <row r="371" spans="2:4" x14ac:dyDescent="0.25">
      <c r="B371" t="s">
        <v>7727</v>
      </c>
      <c r="C371" s="49">
        <v>29557</v>
      </c>
      <c r="D371">
        <v>1</v>
      </c>
    </row>
    <row r="372" spans="2:4" x14ac:dyDescent="0.25">
      <c r="B372" t="s">
        <v>7733</v>
      </c>
      <c r="C372" s="49">
        <v>35179</v>
      </c>
      <c r="D372">
        <v>1</v>
      </c>
    </row>
    <row r="373" spans="2:4" x14ac:dyDescent="0.25">
      <c r="B373" t="s">
        <v>623</v>
      </c>
      <c r="C373" s="49">
        <v>30100</v>
      </c>
      <c r="D373">
        <v>1</v>
      </c>
    </row>
    <row r="374" spans="2:4" x14ac:dyDescent="0.25">
      <c r="B374" t="s">
        <v>7744</v>
      </c>
      <c r="C374" s="49">
        <v>23313</v>
      </c>
      <c r="D374">
        <v>1</v>
      </c>
    </row>
    <row r="375" spans="2:4" x14ac:dyDescent="0.25">
      <c r="B375" t="s">
        <v>7593</v>
      </c>
      <c r="C375" s="49">
        <v>25676</v>
      </c>
      <c r="D375">
        <v>1</v>
      </c>
    </row>
    <row r="376" spans="2:4" x14ac:dyDescent="0.25">
      <c r="B376" t="s">
        <v>1102</v>
      </c>
      <c r="C376" s="49">
        <v>27059</v>
      </c>
      <c r="D376">
        <v>1</v>
      </c>
    </row>
    <row r="377" spans="2:4" x14ac:dyDescent="0.25">
      <c r="B377" t="s">
        <v>7596</v>
      </c>
      <c r="C377" s="49">
        <v>22173</v>
      </c>
      <c r="D377">
        <v>1</v>
      </c>
    </row>
    <row r="378" spans="2:4" x14ac:dyDescent="0.25">
      <c r="B378" t="s">
        <v>7766</v>
      </c>
      <c r="C378" s="49">
        <v>34965</v>
      </c>
      <c r="D378">
        <v>1</v>
      </c>
    </row>
    <row r="379" spans="2:4" x14ac:dyDescent="0.25">
      <c r="B379" t="s">
        <v>1104</v>
      </c>
      <c r="C379" s="49">
        <v>33648</v>
      </c>
      <c r="D379">
        <v>1</v>
      </c>
    </row>
    <row r="380" spans="2:4" x14ac:dyDescent="0.25">
      <c r="B380" t="s">
        <v>1906</v>
      </c>
      <c r="C380" s="49">
        <v>31093</v>
      </c>
      <c r="D380">
        <v>1</v>
      </c>
    </row>
    <row r="381" spans="2:4" x14ac:dyDescent="0.25">
      <c r="B381" t="s">
        <v>7783</v>
      </c>
      <c r="C381" s="49">
        <v>35856</v>
      </c>
      <c r="D381">
        <v>1</v>
      </c>
    </row>
    <row r="382" spans="2:4" x14ac:dyDescent="0.25">
      <c r="B382" t="s">
        <v>1108</v>
      </c>
      <c r="C382" s="49">
        <v>27553</v>
      </c>
      <c r="D382">
        <v>1</v>
      </c>
    </row>
    <row r="383" spans="2:4" x14ac:dyDescent="0.25">
      <c r="B383" t="s">
        <v>7788</v>
      </c>
      <c r="C383" s="49">
        <v>32642</v>
      </c>
      <c r="D383">
        <v>1</v>
      </c>
    </row>
    <row r="384" spans="2:4" x14ac:dyDescent="0.25">
      <c r="B384" t="s">
        <v>1496</v>
      </c>
      <c r="C384" s="49">
        <v>22116</v>
      </c>
      <c r="D384">
        <v>1</v>
      </c>
    </row>
    <row r="385" spans="2:4" x14ac:dyDescent="0.25">
      <c r="B385" t="s">
        <v>1498</v>
      </c>
      <c r="C385" s="49">
        <v>35051</v>
      </c>
      <c r="D385">
        <v>1</v>
      </c>
    </row>
    <row r="386" spans="2:4" x14ac:dyDescent="0.25">
      <c r="B386" t="s">
        <v>7792</v>
      </c>
      <c r="C386" s="49">
        <v>35701</v>
      </c>
      <c r="D386">
        <v>1</v>
      </c>
    </row>
    <row r="387" spans="2:4" x14ac:dyDescent="0.25">
      <c r="B387" t="s">
        <v>1502</v>
      </c>
      <c r="C387" s="49">
        <v>26077</v>
      </c>
      <c r="D387">
        <v>1</v>
      </c>
    </row>
    <row r="388" spans="2:4" x14ac:dyDescent="0.25">
      <c r="B388" t="s">
        <v>1504</v>
      </c>
      <c r="C388" s="49">
        <v>36324</v>
      </c>
      <c r="D388">
        <v>1</v>
      </c>
    </row>
    <row r="389" spans="2:4" x14ac:dyDescent="0.25">
      <c r="B389" t="s">
        <v>7799</v>
      </c>
      <c r="C389" s="49">
        <v>34661</v>
      </c>
      <c r="D389">
        <v>1</v>
      </c>
    </row>
    <row r="390" spans="2:4" x14ac:dyDescent="0.25">
      <c r="B390" t="s">
        <v>7802</v>
      </c>
      <c r="C390" s="49">
        <v>31087</v>
      </c>
      <c r="D390">
        <v>1</v>
      </c>
    </row>
    <row r="391" spans="2:4" x14ac:dyDescent="0.25">
      <c r="B391" t="s">
        <v>7805</v>
      </c>
      <c r="C391" s="49">
        <v>26523</v>
      </c>
      <c r="D391">
        <v>1</v>
      </c>
    </row>
    <row r="392" spans="2:4" x14ac:dyDescent="0.25">
      <c r="B392" t="s">
        <v>7812</v>
      </c>
      <c r="C392" s="49">
        <v>37212</v>
      </c>
      <c r="D392">
        <v>1</v>
      </c>
    </row>
    <row r="393" spans="2:4" x14ac:dyDescent="0.25">
      <c r="B393" t="s">
        <v>1910</v>
      </c>
      <c r="C393" s="49">
        <v>26631</v>
      </c>
      <c r="D393">
        <v>1</v>
      </c>
    </row>
    <row r="394" spans="1:4" x14ac:dyDescent="0.25">
      <c r="A394" t="s">
        <v>7815</v>
      </c>
      <c r="D394">
        <v>1</v>
      </c>
    </row>
    <row r="395" spans="1:4" x14ac:dyDescent="0.25">
      <c r="A395" t="s">
        <v>7821</v>
      </c>
      <c r="D395">
        <v>15</v>
      </c>
    </row>
    <row r="396" spans="1:4" x14ac:dyDescent="0.25">
      <c r="A396" t="s">
        <v>7863</v>
      </c>
      <c r="B396" t="s">
        <v>7864</v>
      </c>
      <c r="C396" s="49">
        <v>33799</v>
      </c>
      <c r="D396">
        <v>1</v>
      </c>
    </row>
    <row r="397" spans="2:4" x14ac:dyDescent="0.25">
      <c r="B397" t="s">
        <v>7867</v>
      </c>
      <c r="C397" s="49">
        <v>31182</v>
      </c>
      <c r="D397">
        <v>1</v>
      </c>
    </row>
    <row r="398" spans="2:4" x14ac:dyDescent="0.25">
      <c r="B398" t="s">
        <v>7870</v>
      </c>
      <c r="C398" s="49">
        <v>30252</v>
      </c>
      <c r="D398">
        <v>1</v>
      </c>
    </row>
    <row r="399" spans="2:4" x14ac:dyDescent="0.25">
      <c r="B399" t="s">
        <v>7872</v>
      </c>
      <c r="C399" s="49">
        <v>33285</v>
      </c>
      <c r="D399">
        <v>1</v>
      </c>
    </row>
    <row r="400" spans="2:4" x14ac:dyDescent="0.25">
      <c r="B400" t="s">
        <v>1117</v>
      </c>
      <c r="C400" s="49">
        <v>32358</v>
      </c>
      <c r="D400">
        <v>1</v>
      </c>
    </row>
    <row r="401" spans="1:4" x14ac:dyDescent="0.25">
      <c r="A401" t="s">
        <v>7876</v>
      </c>
      <c r="D401">
        <v>35</v>
      </c>
    </row>
    <row r="402" spans="1:4" x14ac:dyDescent="0.25">
      <c r="A402" t="s">
        <v>7979</v>
      </c>
      <c r="D402">
        <v>8</v>
      </c>
    </row>
    <row r="403" spans="1:4" x14ac:dyDescent="0.25">
      <c r="A403" t="s">
        <v>8007</v>
      </c>
      <c r="D403">
        <v>5</v>
      </c>
    </row>
    <row r="404" spans="1:4" x14ac:dyDescent="0.25">
      <c r="A404" t="s">
        <v>8028</v>
      </c>
      <c r="D404">
        <v>50</v>
      </c>
    </row>
    <row r="405" spans="1:4" x14ac:dyDescent="0.25">
      <c r="A405" t="s">
        <v>8188</v>
      </c>
      <c r="B405" t="s">
        <v>8204</v>
      </c>
      <c r="C405" s="49">
        <v>24967</v>
      </c>
      <c r="D405">
        <v>1</v>
      </c>
    </row>
    <row r="406" spans="2:4" x14ac:dyDescent="0.25">
      <c r="B406" t="s">
        <v>8190</v>
      </c>
      <c r="C406" s="49">
        <v>25751</v>
      </c>
      <c r="D406">
        <v>1</v>
      </c>
    </row>
    <row r="407" spans="2:4" x14ac:dyDescent="0.25">
      <c r="B407" t="s">
        <v>1511</v>
      </c>
      <c r="C407" s="49">
        <v>30165</v>
      </c>
      <c r="D407">
        <v>1</v>
      </c>
    </row>
    <row r="408" spans="2:4" x14ac:dyDescent="0.25">
      <c r="B408" t="s">
        <v>8194</v>
      </c>
      <c r="C408" s="49">
        <v>30732</v>
      </c>
      <c r="D408">
        <v>1</v>
      </c>
    </row>
    <row r="409" spans="2:4" x14ac:dyDescent="0.25">
      <c r="B409" t="s">
        <v>8199</v>
      </c>
      <c r="C409" s="49">
        <v>23023</v>
      </c>
      <c r="D409">
        <v>1</v>
      </c>
    </row>
    <row r="410" spans="2:4" x14ac:dyDescent="0.25">
      <c r="B410" t="s">
        <v>8196</v>
      </c>
      <c r="C410" s="49">
        <v>31820</v>
      </c>
      <c r="D410">
        <v>1</v>
      </c>
    </row>
    <row r="411" spans="2:4" x14ac:dyDescent="0.25">
      <c r="B411" t="s">
        <v>8201</v>
      </c>
      <c r="C411" s="49">
        <v>35353</v>
      </c>
      <c r="D411">
        <v>1</v>
      </c>
    </row>
    <row r="412" spans="1:4" x14ac:dyDescent="0.25">
      <c r="A412" t="s">
        <v>8210</v>
      </c>
      <c r="B412" t="s">
        <v>8244</v>
      </c>
      <c r="C412" s="49">
        <v>27156</v>
      </c>
      <c r="D412">
        <v>1</v>
      </c>
    </row>
    <row r="413" spans="2:4" x14ac:dyDescent="0.25">
      <c r="B413" t="s">
        <v>8317</v>
      </c>
      <c r="C413" s="49">
        <v>32536</v>
      </c>
      <c r="D413">
        <v>1</v>
      </c>
    </row>
    <row r="414" spans="2:4" x14ac:dyDescent="0.25">
      <c r="B414" t="s">
        <v>1142</v>
      </c>
      <c r="C414" s="49">
        <v>28677</v>
      </c>
      <c r="D414">
        <v>1</v>
      </c>
    </row>
    <row r="415" spans="2:4" x14ac:dyDescent="0.25">
      <c r="B415" t="s">
        <v>1138</v>
      </c>
      <c r="C415" s="49">
        <v>30020</v>
      </c>
      <c r="D415">
        <v>1</v>
      </c>
    </row>
    <row r="416" spans="2:4" x14ac:dyDescent="0.25">
      <c r="B416" t="s">
        <v>368</v>
      </c>
      <c r="C416" s="49">
        <v>28245</v>
      </c>
      <c r="D416">
        <v>1</v>
      </c>
    </row>
    <row r="417" spans="2:4" x14ac:dyDescent="0.25">
      <c r="B417" t="s">
        <v>8304</v>
      </c>
      <c r="C417" s="49">
        <v>31008</v>
      </c>
      <c r="D417">
        <v>1</v>
      </c>
    </row>
    <row r="418" spans="2:4" x14ac:dyDescent="0.25">
      <c r="B418" t="s">
        <v>8353</v>
      </c>
      <c r="C418" s="49">
        <v>30605</v>
      </c>
      <c r="D418">
        <v>1</v>
      </c>
    </row>
    <row r="419" spans="2:4" x14ac:dyDescent="0.25">
      <c r="B419" t="s">
        <v>500</v>
      </c>
      <c r="C419" s="49">
        <v>30114</v>
      </c>
      <c r="D419">
        <v>1</v>
      </c>
    </row>
    <row r="420" spans="2:4" x14ac:dyDescent="0.25">
      <c r="B420" t="s">
        <v>8240</v>
      </c>
      <c r="C420" s="49">
        <v>30497</v>
      </c>
      <c r="D420">
        <v>1</v>
      </c>
    </row>
    <row r="421" spans="2:4" x14ac:dyDescent="0.25">
      <c r="B421" t="s">
        <v>8378</v>
      </c>
      <c r="C421" t="s">
        <v>8379</v>
      </c>
      <c r="D421">
        <v>1</v>
      </c>
    </row>
    <row r="422" spans="2:4" x14ac:dyDescent="0.25">
      <c r="B422" t="s">
        <v>8392</v>
      </c>
      <c r="C422" s="49">
        <v>29063</v>
      </c>
      <c r="D422">
        <v>1</v>
      </c>
    </row>
    <row r="423" spans="2:4" x14ac:dyDescent="0.25">
      <c r="B423" t="s">
        <v>7394</v>
      </c>
      <c r="C423" s="49">
        <v>28813</v>
      </c>
      <c r="D423">
        <v>1</v>
      </c>
    </row>
    <row r="424" spans="2:4" x14ac:dyDescent="0.25">
      <c r="B424" t="s">
        <v>8382</v>
      </c>
      <c r="C424" t="s">
        <v>8383</v>
      </c>
      <c r="D424">
        <v>1</v>
      </c>
    </row>
    <row r="425" spans="2:4" x14ac:dyDescent="0.25">
      <c r="B425" t="s">
        <v>8331</v>
      </c>
      <c r="C425" s="49">
        <v>30278</v>
      </c>
      <c r="D425">
        <v>1</v>
      </c>
    </row>
    <row r="426" spans="2:4" x14ac:dyDescent="0.25">
      <c r="B426" t="s">
        <v>8358</v>
      </c>
      <c r="C426" s="49">
        <v>26618</v>
      </c>
      <c r="D426">
        <v>1</v>
      </c>
    </row>
    <row r="427" spans="2:4" x14ac:dyDescent="0.25">
      <c r="B427" t="s">
        <v>1121</v>
      </c>
      <c r="C427" s="49">
        <v>28183</v>
      </c>
      <c r="D427">
        <v>1</v>
      </c>
    </row>
    <row r="428" spans="2:4" x14ac:dyDescent="0.25">
      <c r="B428" t="s">
        <v>1152</v>
      </c>
      <c r="C428" s="49">
        <v>28263</v>
      </c>
      <c r="D428">
        <v>1</v>
      </c>
    </row>
    <row r="429" spans="2:4" x14ac:dyDescent="0.25">
      <c r="B429" t="s">
        <v>8335</v>
      </c>
      <c r="C429" s="49">
        <v>31057</v>
      </c>
      <c r="D429">
        <v>1</v>
      </c>
    </row>
    <row r="430" spans="2:4" x14ac:dyDescent="0.25">
      <c r="B430" t="s">
        <v>8408</v>
      </c>
      <c r="C430" t="s">
        <v>8409</v>
      </c>
      <c r="D430">
        <v>1</v>
      </c>
    </row>
    <row r="431" spans="2:4" x14ac:dyDescent="0.25">
      <c r="B431" t="s">
        <v>611</v>
      </c>
      <c r="C431" s="49">
        <v>31625</v>
      </c>
      <c r="D431">
        <v>1</v>
      </c>
    </row>
    <row r="432" spans="2:4" x14ac:dyDescent="0.25">
      <c r="B432" t="s">
        <v>1100</v>
      </c>
      <c r="C432" t="s">
        <v>8366</v>
      </c>
      <c r="D432">
        <v>1</v>
      </c>
    </row>
    <row r="433" spans="2:4" x14ac:dyDescent="0.25">
      <c r="B433" t="s">
        <v>8247</v>
      </c>
      <c r="C433" s="49">
        <v>32116</v>
      </c>
      <c r="D433">
        <v>1</v>
      </c>
    </row>
    <row r="434" spans="2:4" x14ac:dyDescent="0.25">
      <c r="B434" t="s">
        <v>8291</v>
      </c>
      <c r="C434" s="49">
        <v>22868</v>
      </c>
      <c r="D434">
        <v>1</v>
      </c>
    </row>
    <row r="435" spans="2:4" x14ac:dyDescent="0.25">
      <c r="B435" t="s">
        <v>8224</v>
      </c>
      <c r="C435" s="49">
        <v>30716</v>
      </c>
      <c r="D435">
        <v>1</v>
      </c>
    </row>
    <row r="436" spans="2:4" x14ac:dyDescent="0.25">
      <c r="B436" t="s">
        <v>1125</v>
      </c>
      <c r="C436" s="49">
        <v>35448</v>
      </c>
      <c r="D436">
        <v>1</v>
      </c>
    </row>
    <row r="437" spans="2:4" x14ac:dyDescent="0.25">
      <c r="B437" t="s">
        <v>1123</v>
      </c>
      <c r="C437" s="49">
        <v>28558</v>
      </c>
      <c r="D437">
        <v>1</v>
      </c>
    </row>
    <row r="438" spans="2:4" x14ac:dyDescent="0.25">
      <c r="B438" t="s">
        <v>8489</v>
      </c>
      <c r="C438" s="49">
        <v>33486</v>
      </c>
      <c r="D438">
        <v>1</v>
      </c>
    </row>
    <row r="439" spans="2:4" x14ac:dyDescent="0.25">
      <c r="B439" t="s">
        <v>1148</v>
      </c>
      <c r="C439" s="49">
        <v>33462</v>
      </c>
      <c r="D439">
        <v>1</v>
      </c>
    </row>
    <row r="440" spans="2:4" x14ac:dyDescent="0.25">
      <c r="B440" t="s">
        <v>8388</v>
      </c>
      <c r="C440" s="49">
        <v>31575</v>
      </c>
      <c r="D440">
        <v>1</v>
      </c>
    </row>
    <row r="441" spans="2:4" x14ac:dyDescent="0.25">
      <c r="B441" t="s">
        <v>8458</v>
      </c>
      <c r="C441" t="s">
        <v>8459</v>
      </c>
      <c r="D441">
        <v>1</v>
      </c>
    </row>
    <row r="442" spans="2:4" x14ac:dyDescent="0.25">
      <c r="B442" t="s">
        <v>1150</v>
      </c>
      <c r="C442" s="49">
        <v>28510</v>
      </c>
      <c r="D442">
        <v>1</v>
      </c>
    </row>
    <row r="443" spans="2:4" x14ac:dyDescent="0.25">
      <c r="B443" t="s">
        <v>8313</v>
      </c>
      <c r="C443" s="49">
        <v>31348</v>
      </c>
      <c r="D443">
        <v>1</v>
      </c>
    </row>
    <row r="444" spans="2:4" x14ac:dyDescent="0.25">
      <c r="B444" t="s">
        <v>8369</v>
      </c>
      <c r="C444" s="49">
        <v>32354</v>
      </c>
      <c r="D444">
        <v>1</v>
      </c>
    </row>
    <row r="445" spans="2:4" x14ac:dyDescent="0.25">
      <c r="B445" t="s">
        <v>302</v>
      </c>
      <c r="C445" s="49">
        <v>27326</v>
      </c>
      <c r="D445">
        <v>1</v>
      </c>
    </row>
    <row r="446" spans="2:4" x14ac:dyDescent="0.25">
      <c r="B446" t="s">
        <v>1146</v>
      </c>
      <c r="C446" s="49">
        <v>29771</v>
      </c>
      <c r="D446">
        <v>1</v>
      </c>
    </row>
    <row r="447" spans="2:4" x14ac:dyDescent="0.25">
      <c r="B447" t="s">
        <v>8338</v>
      </c>
      <c r="C447" s="49">
        <v>35961</v>
      </c>
      <c r="D447">
        <v>1</v>
      </c>
    </row>
    <row r="448" spans="2:4" x14ac:dyDescent="0.25">
      <c r="B448" t="s">
        <v>8404</v>
      </c>
      <c r="C448" s="49">
        <v>31224</v>
      </c>
      <c r="D448">
        <v>1</v>
      </c>
    </row>
    <row r="449" spans="2:4" x14ac:dyDescent="0.25">
      <c r="B449" t="s">
        <v>8471</v>
      </c>
      <c r="C449" s="49">
        <v>27655</v>
      </c>
      <c r="D449">
        <v>1</v>
      </c>
    </row>
    <row r="450" spans="2:4" x14ac:dyDescent="0.25">
      <c r="B450" t="s">
        <v>8350</v>
      </c>
      <c r="C450" s="49">
        <v>28498</v>
      </c>
      <c r="D450">
        <v>1</v>
      </c>
    </row>
    <row r="451" spans="2:4" x14ac:dyDescent="0.25">
      <c r="B451" t="s">
        <v>8295</v>
      </c>
      <c r="C451" s="49">
        <v>28052</v>
      </c>
      <c r="D451">
        <v>1</v>
      </c>
    </row>
    <row r="452" spans="2:4" x14ac:dyDescent="0.25">
      <c r="B452" t="s">
        <v>8396</v>
      </c>
      <c r="C452" s="49">
        <v>28313</v>
      </c>
      <c r="D452">
        <v>1</v>
      </c>
    </row>
    <row r="453" spans="2:4" x14ac:dyDescent="0.25">
      <c r="B453" t="s">
        <v>8438</v>
      </c>
      <c r="C453" t="s">
        <v>8439</v>
      </c>
      <c r="D453">
        <v>1</v>
      </c>
    </row>
    <row r="454" spans="2:4" x14ac:dyDescent="0.25">
      <c r="B454" t="s">
        <v>8441</v>
      </c>
      <c r="C454" t="s">
        <v>8442</v>
      </c>
      <c r="D454">
        <v>1</v>
      </c>
    </row>
    <row r="455" spans="2:4" x14ac:dyDescent="0.25">
      <c r="B455" t="s">
        <v>8320</v>
      </c>
      <c r="C455" s="49">
        <v>26409</v>
      </c>
      <c r="D455">
        <v>1</v>
      </c>
    </row>
    <row r="456" spans="2:4" x14ac:dyDescent="0.25">
      <c r="B456" t="s">
        <v>8347</v>
      </c>
      <c r="C456" s="49">
        <v>32278</v>
      </c>
      <c r="D456">
        <v>1</v>
      </c>
    </row>
    <row r="457" spans="2:4" x14ac:dyDescent="0.25">
      <c r="B457" t="s">
        <v>8216</v>
      </c>
      <c r="C457" s="49">
        <v>26538</v>
      </c>
      <c r="D457">
        <v>1</v>
      </c>
    </row>
    <row r="458" spans="2:4" x14ac:dyDescent="0.25">
      <c r="B458" t="s">
        <v>8298</v>
      </c>
      <c r="C458" s="49">
        <v>31997</v>
      </c>
      <c r="D458">
        <v>1</v>
      </c>
    </row>
    <row r="459" spans="2:4" x14ac:dyDescent="0.25">
      <c r="B459" t="s">
        <v>8257</v>
      </c>
      <c r="C459" s="49">
        <v>31888</v>
      </c>
      <c r="D459">
        <v>1</v>
      </c>
    </row>
    <row r="460" spans="2:4" x14ac:dyDescent="0.25">
      <c r="B460" t="s">
        <v>1154</v>
      </c>
      <c r="C460" s="49">
        <v>33320</v>
      </c>
      <c r="D460">
        <v>1</v>
      </c>
    </row>
    <row r="461" spans="2:4" x14ac:dyDescent="0.25">
      <c r="B461" t="s">
        <v>8307</v>
      </c>
      <c r="C461" s="49">
        <v>34427</v>
      </c>
      <c r="D461">
        <v>1</v>
      </c>
    </row>
    <row r="462" spans="2:4" x14ac:dyDescent="0.25">
      <c r="B462" t="s">
        <v>553</v>
      </c>
      <c r="C462" s="49">
        <v>30789</v>
      </c>
      <c r="D462">
        <v>1</v>
      </c>
    </row>
    <row r="463" spans="2:4" x14ac:dyDescent="0.25">
      <c r="B463" t="s">
        <v>8363</v>
      </c>
      <c r="C463" t="s">
        <v>8364</v>
      </c>
      <c r="D463">
        <v>1</v>
      </c>
    </row>
    <row r="464" spans="2:4" x14ac:dyDescent="0.25">
      <c r="B464" t="s">
        <v>8372</v>
      </c>
      <c r="C464" s="49">
        <v>25581</v>
      </c>
      <c r="D464">
        <v>1</v>
      </c>
    </row>
    <row r="465" spans="2:4" x14ac:dyDescent="0.25">
      <c r="B465" t="s">
        <v>8212</v>
      </c>
      <c r="C465" s="49">
        <v>31483</v>
      </c>
      <c r="D465">
        <v>1</v>
      </c>
    </row>
    <row r="466" spans="2:4" x14ac:dyDescent="0.25">
      <c r="B466" t="s">
        <v>6780</v>
      </c>
      <c r="C466" s="49">
        <v>31224</v>
      </c>
      <c r="D466">
        <v>1</v>
      </c>
    </row>
    <row r="467" spans="2:4" x14ac:dyDescent="0.25">
      <c r="B467" t="s">
        <v>8355</v>
      </c>
      <c r="C467" s="49">
        <v>30930</v>
      </c>
      <c r="D467">
        <v>1</v>
      </c>
    </row>
    <row r="468" spans="2:4" x14ac:dyDescent="0.25">
      <c r="B468" t="s">
        <v>8399</v>
      </c>
      <c r="C468" s="49">
        <v>30664</v>
      </c>
      <c r="D468">
        <v>1</v>
      </c>
    </row>
    <row r="469" spans="2:4" x14ac:dyDescent="0.25">
      <c r="B469" t="s">
        <v>8343</v>
      </c>
      <c r="C469" s="49">
        <v>32822</v>
      </c>
      <c r="D469">
        <v>1</v>
      </c>
    </row>
    <row r="470" spans="2:4" x14ac:dyDescent="0.25">
      <c r="B470" t="s">
        <v>1156</v>
      </c>
      <c r="C470" s="49">
        <v>31577</v>
      </c>
      <c r="D470">
        <v>1</v>
      </c>
    </row>
    <row r="471" spans="2:4" x14ac:dyDescent="0.25">
      <c r="B471" t="s">
        <v>1119</v>
      </c>
      <c r="C471" s="49">
        <v>22137</v>
      </c>
      <c r="D471">
        <v>1</v>
      </c>
    </row>
    <row r="472" spans="2:4" x14ac:dyDescent="0.25">
      <c r="B472" t="s">
        <v>1140</v>
      </c>
      <c r="C472" s="49">
        <v>32654</v>
      </c>
      <c r="D472">
        <v>1</v>
      </c>
    </row>
    <row r="473" spans="2:4" x14ac:dyDescent="0.25">
      <c r="B473" t="s">
        <v>8445</v>
      </c>
      <c r="C473" t="s">
        <v>8446</v>
      </c>
      <c r="D473">
        <v>1</v>
      </c>
    </row>
    <row r="474" spans="2:4" x14ac:dyDescent="0.25">
      <c r="B474" t="s">
        <v>8430</v>
      </c>
      <c r="C474" t="s">
        <v>8431</v>
      </c>
      <c r="D474">
        <v>1</v>
      </c>
    </row>
    <row r="475" spans="2:4" x14ac:dyDescent="0.25">
      <c r="B475" t="s">
        <v>8434</v>
      </c>
      <c r="C475" t="s">
        <v>8435</v>
      </c>
      <c r="D475">
        <v>1</v>
      </c>
    </row>
    <row r="476" spans="2:4" x14ac:dyDescent="0.25">
      <c r="B476" t="s">
        <v>354</v>
      </c>
      <c r="C476" t="s">
        <v>8425</v>
      </c>
      <c r="D476">
        <v>1</v>
      </c>
    </row>
    <row r="477" spans="2:4" x14ac:dyDescent="0.25">
      <c r="B477" t="s">
        <v>8220</v>
      </c>
      <c r="C477" s="49">
        <v>29129</v>
      </c>
      <c r="D477">
        <v>1</v>
      </c>
    </row>
    <row r="478" spans="2:4" x14ac:dyDescent="0.25">
      <c r="B478" t="s">
        <v>1136</v>
      </c>
      <c r="C478" s="49">
        <v>29396</v>
      </c>
      <c r="D478">
        <v>1</v>
      </c>
    </row>
    <row r="479" spans="2:4" x14ac:dyDescent="0.25">
      <c r="B479" t="s">
        <v>8230</v>
      </c>
      <c r="C479" s="49">
        <v>29191</v>
      </c>
      <c r="D479">
        <v>1</v>
      </c>
    </row>
    <row r="480" spans="2:4" x14ac:dyDescent="0.25">
      <c r="B480" t="s">
        <v>8235</v>
      </c>
      <c r="C480" s="49">
        <v>28824</v>
      </c>
      <c r="D480">
        <v>1</v>
      </c>
    </row>
    <row r="481" spans="2:4" x14ac:dyDescent="0.25">
      <c r="B481" t="s">
        <v>8250</v>
      </c>
      <c r="C481" s="49">
        <v>29554</v>
      </c>
      <c r="D481">
        <v>1</v>
      </c>
    </row>
    <row r="482" spans="2:4" x14ac:dyDescent="0.25">
      <c r="B482" t="s">
        <v>8254</v>
      </c>
      <c r="C482" s="49">
        <v>31436</v>
      </c>
      <c r="D482">
        <v>1</v>
      </c>
    </row>
    <row r="483" spans="2:4" x14ac:dyDescent="0.25">
      <c r="B483" t="s">
        <v>8262</v>
      </c>
      <c r="C483" s="49">
        <v>35489</v>
      </c>
      <c r="D483">
        <v>1</v>
      </c>
    </row>
    <row r="484" spans="2:4" x14ac:dyDescent="0.25">
      <c r="B484" t="s">
        <v>8266</v>
      </c>
      <c r="C484" s="49">
        <v>28756</v>
      </c>
      <c r="D484">
        <v>1</v>
      </c>
    </row>
    <row r="485" spans="2:4" x14ac:dyDescent="0.25">
      <c r="B485" t="s">
        <v>8268</v>
      </c>
      <c r="C485" s="49">
        <v>29862</v>
      </c>
      <c r="D485">
        <v>1</v>
      </c>
    </row>
    <row r="486" spans="2:4" x14ac:dyDescent="0.25">
      <c r="B486" t="s">
        <v>8271</v>
      </c>
      <c r="C486" s="49">
        <v>26122</v>
      </c>
      <c r="D486">
        <v>1</v>
      </c>
    </row>
    <row r="487" spans="2:4" x14ac:dyDescent="0.25">
      <c r="B487" t="s">
        <v>8273</v>
      </c>
      <c r="C487" s="49">
        <v>31255</v>
      </c>
      <c r="D487">
        <v>1</v>
      </c>
    </row>
    <row r="488" spans="2:4" x14ac:dyDescent="0.25">
      <c r="B488" t="s">
        <v>8276</v>
      </c>
      <c r="C488" s="49">
        <v>27278</v>
      </c>
      <c r="D488">
        <v>1</v>
      </c>
    </row>
    <row r="489" spans="2:4" x14ac:dyDescent="0.25">
      <c r="B489" t="s">
        <v>1144</v>
      </c>
      <c r="C489" s="49">
        <v>27134</v>
      </c>
      <c r="D489">
        <v>1</v>
      </c>
    </row>
    <row r="490" spans="2:4" x14ac:dyDescent="0.25">
      <c r="B490" t="s">
        <v>8279</v>
      </c>
      <c r="C490" s="49">
        <v>29835</v>
      </c>
      <c r="D490">
        <v>1</v>
      </c>
    </row>
    <row r="491" spans="2:4" x14ac:dyDescent="0.25">
      <c r="B491" t="s">
        <v>8282</v>
      </c>
      <c r="C491" s="49">
        <v>32315</v>
      </c>
      <c r="D491">
        <v>1</v>
      </c>
    </row>
    <row r="492" spans="2:4" x14ac:dyDescent="0.25">
      <c r="B492" t="s">
        <v>8285</v>
      </c>
      <c r="C492" s="49">
        <v>34713</v>
      </c>
      <c r="D492">
        <v>1</v>
      </c>
    </row>
    <row r="493" spans="2:4" x14ac:dyDescent="0.25">
      <c r="B493" t="s">
        <v>8288</v>
      </c>
      <c r="C493" s="49">
        <v>29534</v>
      </c>
      <c r="D493">
        <v>1</v>
      </c>
    </row>
    <row r="494" spans="2:4" x14ac:dyDescent="0.25">
      <c r="B494" t="s">
        <v>8492</v>
      </c>
      <c r="C494" s="49">
        <v>37398</v>
      </c>
      <c r="D494">
        <v>1</v>
      </c>
    </row>
    <row r="495" spans="2:4" x14ac:dyDescent="0.25">
      <c r="B495" t="s">
        <v>8474</v>
      </c>
      <c r="C495" s="49">
        <v>34274</v>
      </c>
      <c r="D495">
        <v>1</v>
      </c>
    </row>
    <row r="496" spans="2:4" x14ac:dyDescent="0.25">
      <c r="B496" t="s">
        <v>306</v>
      </c>
      <c r="C496" s="49">
        <v>25323</v>
      </c>
      <c r="D496">
        <v>1</v>
      </c>
    </row>
    <row r="497" spans="2:4" x14ac:dyDescent="0.25">
      <c r="B497" t="s">
        <v>8324</v>
      </c>
      <c r="C497" s="49">
        <v>32339</v>
      </c>
      <c r="D497">
        <v>1</v>
      </c>
    </row>
    <row r="498" spans="2:4" x14ac:dyDescent="0.25">
      <c r="B498" t="s">
        <v>8327</v>
      </c>
      <c r="C498" s="49">
        <v>33681</v>
      </c>
      <c r="D498">
        <v>1</v>
      </c>
    </row>
    <row r="499" spans="2:4" x14ac:dyDescent="0.25">
      <c r="B499" t="s">
        <v>8412</v>
      </c>
      <c r="C499" t="s">
        <v>8413</v>
      </c>
      <c r="D499">
        <v>1</v>
      </c>
    </row>
    <row r="500" spans="2:4" x14ac:dyDescent="0.25">
      <c r="B500" t="s">
        <v>8418</v>
      </c>
      <c r="C500" t="s">
        <v>8419</v>
      </c>
      <c r="D500">
        <v>1</v>
      </c>
    </row>
    <row r="501" spans="2:4" x14ac:dyDescent="0.25">
      <c r="B501" t="s">
        <v>8422</v>
      </c>
      <c r="C501" t="s">
        <v>8423</v>
      </c>
      <c r="D501">
        <v>1</v>
      </c>
    </row>
    <row r="502" spans="2:4" x14ac:dyDescent="0.25">
      <c r="B502" t="s">
        <v>8427</v>
      </c>
      <c r="C502" t="s">
        <v>8428</v>
      </c>
      <c r="D502">
        <v>1</v>
      </c>
    </row>
    <row r="503" spans="2:4" x14ac:dyDescent="0.25">
      <c r="B503" t="s">
        <v>8448</v>
      </c>
      <c r="C503" t="s">
        <v>4390</v>
      </c>
      <c r="D503">
        <v>1</v>
      </c>
    </row>
    <row r="504" spans="2:4" x14ac:dyDescent="0.25">
      <c r="B504" t="s">
        <v>8450</v>
      </c>
      <c r="C504" t="s">
        <v>8451</v>
      </c>
      <c r="D504">
        <v>1</v>
      </c>
    </row>
    <row r="505" spans="2:4" x14ac:dyDescent="0.25">
      <c r="B505" t="s">
        <v>8453</v>
      </c>
      <c r="C505" t="s">
        <v>8454</v>
      </c>
      <c r="D505">
        <v>1</v>
      </c>
    </row>
    <row r="506" spans="2:4" x14ac:dyDescent="0.25">
      <c r="B506" t="s">
        <v>1515</v>
      </c>
      <c r="C506" t="s">
        <v>8456</v>
      </c>
      <c r="D506">
        <v>1</v>
      </c>
    </row>
    <row r="507" spans="2:4" x14ac:dyDescent="0.25">
      <c r="B507" t="s">
        <v>8462</v>
      </c>
      <c r="C507" t="s">
        <v>8463</v>
      </c>
      <c r="D507">
        <v>1</v>
      </c>
    </row>
    <row r="508" spans="2:4" x14ac:dyDescent="0.25">
      <c r="B508" t="s">
        <v>1516</v>
      </c>
      <c r="C508" t="s">
        <v>8466</v>
      </c>
      <c r="D508">
        <v>1</v>
      </c>
    </row>
    <row r="509" spans="2:4" x14ac:dyDescent="0.25">
      <c r="B509" t="s">
        <v>1518</v>
      </c>
      <c r="C509" t="s">
        <v>8468</v>
      </c>
      <c r="D509">
        <v>1</v>
      </c>
    </row>
    <row r="510" spans="2:4" x14ac:dyDescent="0.25">
      <c r="B510" t="s">
        <v>8479</v>
      </c>
      <c r="C510" s="49">
        <v>27475</v>
      </c>
      <c r="D510">
        <v>1</v>
      </c>
    </row>
    <row r="511" spans="2:4" x14ac:dyDescent="0.25">
      <c r="B511" t="s">
        <v>8483</v>
      </c>
      <c r="C511" s="49">
        <v>23893</v>
      </c>
      <c r="D511">
        <v>1</v>
      </c>
    </row>
    <row r="512" spans="2:4" x14ac:dyDescent="0.25">
      <c r="B512" t="s">
        <v>8486</v>
      </c>
      <c r="C512" s="49">
        <v>29323</v>
      </c>
      <c r="D512">
        <v>1</v>
      </c>
    </row>
    <row r="513" spans="2:4" x14ac:dyDescent="0.25">
      <c r="B513" t="s">
        <v>842</v>
      </c>
      <c r="C513" s="49">
        <v>33959</v>
      </c>
      <c r="D513">
        <v>1</v>
      </c>
    </row>
    <row r="514" spans="2:4" x14ac:dyDescent="0.25">
      <c r="B514" t="s">
        <v>8497</v>
      </c>
      <c r="C514" s="49">
        <v>30198</v>
      </c>
      <c r="D514">
        <v>1</v>
      </c>
    </row>
    <row r="515" spans="2:4" x14ac:dyDescent="0.25">
      <c r="B515" t="s">
        <v>8500</v>
      </c>
      <c r="C515" s="49">
        <v>36071</v>
      </c>
      <c r="D515">
        <v>1</v>
      </c>
    </row>
    <row r="516" spans="2:4" x14ac:dyDescent="0.25">
      <c r="B516" t="s">
        <v>501</v>
      </c>
      <c r="C516" s="49">
        <v>34615</v>
      </c>
      <c r="D516">
        <v>1</v>
      </c>
    </row>
    <row r="517" spans="2:4" x14ac:dyDescent="0.25">
      <c r="B517" t="s">
        <v>8504</v>
      </c>
      <c r="C517" s="49">
        <v>33440</v>
      </c>
      <c r="D517">
        <v>1</v>
      </c>
    </row>
    <row r="518" spans="2:4" x14ac:dyDescent="0.25">
      <c r="B518" t="s">
        <v>8507</v>
      </c>
      <c r="C518" s="49">
        <v>32012</v>
      </c>
      <c r="D518">
        <v>1</v>
      </c>
    </row>
    <row r="519" spans="2:4" x14ac:dyDescent="0.25">
      <c r="B519" t="s">
        <v>8510</v>
      </c>
      <c r="C519" s="49">
        <v>32134</v>
      </c>
      <c r="D519">
        <v>1</v>
      </c>
    </row>
    <row r="520" spans="2:4" x14ac:dyDescent="0.25">
      <c r="B520" t="s">
        <v>8513</v>
      </c>
      <c r="C520" s="49">
        <v>37369</v>
      </c>
      <c r="D520">
        <v>1</v>
      </c>
    </row>
    <row r="521" spans="2:4" x14ac:dyDescent="0.25">
      <c r="B521" t="s">
        <v>8518</v>
      </c>
      <c r="C521" s="49">
        <v>32590</v>
      </c>
      <c r="D521">
        <v>1</v>
      </c>
    </row>
    <row r="522" spans="2:4" x14ac:dyDescent="0.25">
      <c r="B522" t="s">
        <v>8521</v>
      </c>
      <c r="C522" s="49">
        <v>32323</v>
      </c>
      <c r="D522">
        <v>1</v>
      </c>
    </row>
    <row r="523" spans="2:4" x14ac:dyDescent="0.25">
      <c r="B523" t="s">
        <v>8524</v>
      </c>
      <c r="C523" s="49">
        <v>35590</v>
      </c>
      <c r="D523">
        <v>1</v>
      </c>
    </row>
    <row r="524" spans="2:4" x14ac:dyDescent="0.25">
      <c r="B524" t="s">
        <v>1705</v>
      </c>
      <c r="C524" s="49">
        <v>33880</v>
      </c>
      <c r="D524">
        <v>1</v>
      </c>
    </row>
    <row r="525" spans="2:4" x14ac:dyDescent="0.25">
      <c r="B525" t="s">
        <v>8530</v>
      </c>
      <c r="C525" s="49">
        <v>29468</v>
      </c>
      <c r="D525">
        <v>1</v>
      </c>
    </row>
    <row r="526" spans="2:4" x14ac:dyDescent="0.25">
      <c r="B526" t="s">
        <v>8533</v>
      </c>
      <c r="C526" s="49">
        <v>32314</v>
      </c>
      <c r="D526">
        <v>1</v>
      </c>
    </row>
    <row r="527" spans="2:4" x14ac:dyDescent="0.25">
      <c r="B527" t="s">
        <v>8537</v>
      </c>
      <c r="C527" s="49">
        <v>35924</v>
      </c>
      <c r="D527">
        <v>1</v>
      </c>
    </row>
    <row r="528" spans="2:4" x14ac:dyDescent="0.25">
      <c r="B528" t="s">
        <v>1707</v>
      </c>
      <c r="C528" s="49">
        <v>28395</v>
      </c>
      <c r="D528">
        <v>1</v>
      </c>
    </row>
    <row r="529" spans="1:4" x14ac:dyDescent="0.25">
      <c r="A529" t="s">
        <v>8542</v>
      </c>
      <c r="D529">
        <v>69</v>
      </c>
    </row>
    <row r="530" spans="1:4" x14ac:dyDescent="0.25">
      <c r="A530" t="s">
        <v>8757</v>
      </c>
      <c r="D530">
        <v>9</v>
      </c>
    </row>
    <row r="531" spans="1:4" x14ac:dyDescent="0.25">
      <c r="A531" t="s">
        <v>8791</v>
      </c>
      <c r="D531">
        <v>103</v>
      </c>
    </row>
    <row r="532" spans="1:4" x14ac:dyDescent="0.25">
      <c r="A532" t="s">
        <v>9074</v>
      </c>
      <c r="D532">
        <v>63</v>
      </c>
    </row>
    <row r="533" spans="1:4" x14ac:dyDescent="0.25">
      <c r="A533" t="s">
        <v>9271</v>
      </c>
      <c r="D533">
        <v>21</v>
      </c>
    </row>
    <row r="534" spans="1:4" x14ac:dyDescent="0.25">
      <c r="A534" t="s">
        <v>9324</v>
      </c>
      <c r="D534">
        <v>27</v>
      </c>
    </row>
    <row r="535" spans="1:4" x14ac:dyDescent="0.25">
      <c r="A535" t="s">
        <v>9397</v>
      </c>
      <c r="D535">
        <v>11</v>
      </c>
    </row>
    <row r="536" spans="1:4" x14ac:dyDescent="0.25">
      <c r="A536" t="s">
        <v>9424</v>
      </c>
      <c r="B536" t="s">
        <v>1972</v>
      </c>
      <c r="C536" s="49">
        <v>32179</v>
      </c>
      <c r="D536">
        <v>1</v>
      </c>
    </row>
    <row r="537" spans="2:4" x14ac:dyDescent="0.25">
      <c r="B537" t="s">
        <v>9429</v>
      </c>
      <c r="C537" s="49">
        <v>34351</v>
      </c>
      <c r="D537">
        <v>1</v>
      </c>
    </row>
    <row r="538" spans="2:4" x14ac:dyDescent="0.25">
      <c r="B538" t="s">
        <v>1973</v>
      </c>
      <c r="C538" s="49">
        <v>35993</v>
      </c>
      <c r="D538">
        <v>1</v>
      </c>
    </row>
    <row r="539" spans="2:4" x14ac:dyDescent="0.25">
      <c r="B539" t="s">
        <v>1975</v>
      </c>
      <c r="C539" s="49">
        <v>29067</v>
      </c>
      <c r="D539">
        <v>1</v>
      </c>
    </row>
    <row r="540" spans="2:4" x14ac:dyDescent="0.25">
      <c r="B540" t="s">
        <v>9437</v>
      </c>
      <c r="C540" s="49">
        <v>36728</v>
      </c>
      <c r="D540">
        <v>1</v>
      </c>
    </row>
    <row r="541" spans="2:4" x14ac:dyDescent="0.25">
      <c r="B541" t="s">
        <v>9441</v>
      </c>
      <c r="C541" s="49">
        <v>25723</v>
      </c>
      <c r="D541">
        <v>1</v>
      </c>
    </row>
    <row r="542" spans="2:4" x14ac:dyDescent="0.25">
      <c r="B542" t="s">
        <v>9445</v>
      </c>
      <c r="C542" s="49">
        <v>24504</v>
      </c>
      <c r="D542">
        <v>1</v>
      </c>
    </row>
    <row r="543" spans="2:4" x14ac:dyDescent="0.25">
      <c r="B543" t="s">
        <v>9448</v>
      </c>
      <c r="C543" s="49">
        <v>28474</v>
      </c>
      <c r="D543">
        <v>1</v>
      </c>
    </row>
    <row r="544" spans="1:4" x14ac:dyDescent="0.25">
      <c r="A544" t="s">
        <v>9452</v>
      </c>
      <c r="D544">
        <v>74</v>
      </c>
    </row>
    <row r="545" spans="1:4" x14ac:dyDescent="0.25">
      <c r="A545" t="s">
        <v>2014</v>
      </c>
      <c r="D545">
        <v>280</v>
      </c>
    </row>
    <row r="546" spans="1:4" x14ac:dyDescent="0.25">
      <c r="A546" t="s">
        <v>10227</v>
      </c>
      <c r="B546" t="s">
        <v>10272</v>
      </c>
      <c r="C546" s="49">
        <v>26738</v>
      </c>
      <c r="D546">
        <v>1</v>
      </c>
    </row>
    <row r="547" spans="2:4" x14ac:dyDescent="0.25">
      <c r="B547" t="s">
        <v>10265</v>
      </c>
      <c r="C547" s="49">
        <v>32904</v>
      </c>
      <c r="D547">
        <v>1</v>
      </c>
    </row>
    <row r="548" spans="2:4" x14ac:dyDescent="0.25">
      <c r="B548" t="s">
        <v>1543</v>
      </c>
      <c r="C548" s="49">
        <v>30540</v>
      </c>
      <c r="D548">
        <v>1</v>
      </c>
    </row>
    <row r="549" spans="2:4" x14ac:dyDescent="0.25">
      <c r="B549" t="s">
        <v>10247</v>
      </c>
      <c r="C549" s="49">
        <v>28427</v>
      </c>
      <c r="D549">
        <v>1</v>
      </c>
    </row>
    <row r="550" spans="2:4" x14ac:dyDescent="0.25">
      <c r="B550" t="s">
        <v>10289</v>
      </c>
      <c r="C550" s="49">
        <v>31604</v>
      </c>
      <c r="D550">
        <v>1</v>
      </c>
    </row>
    <row r="551" spans="2:4" x14ac:dyDescent="0.25">
      <c r="B551" t="s">
        <v>10238</v>
      </c>
      <c r="C551" s="49">
        <v>29635</v>
      </c>
      <c r="D551">
        <v>1</v>
      </c>
    </row>
    <row r="552" spans="2:4" x14ac:dyDescent="0.25">
      <c r="B552" t="s">
        <v>1545</v>
      </c>
      <c r="C552" s="49">
        <v>31171</v>
      </c>
      <c r="D552">
        <v>1</v>
      </c>
    </row>
    <row r="553" spans="2:4" x14ac:dyDescent="0.25">
      <c r="B553" t="s">
        <v>10243</v>
      </c>
      <c r="C553" s="49">
        <v>23255</v>
      </c>
      <c r="D553">
        <v>1</v>
      </c>
    </row>
    <row r="554" spans="2:4" x14ac:dyDescent="0.25">
      <c r="B554" t="s">
        <v>10286</v>
      </c>
      <c r="C554" s="49">
        <v>33572</v>
      </c>
      <c r="D554">
        <v>1</v>
      </c>
    </row>
    <row r="555" spans="2:4" x14ac:dyDescent="0.25">
      <c r="B555" t="s">
        <v>1549</v>
      </c>
      <c r="C555" s="49">
        <v>27634</v>
      </c>
      <c r="D555">
        <v>1</v>
      </c>
    </row>
    <row r="556" spans="2:4" x14ac:dyDescent="0.25">
      <c r="B556" t="s">
        <v>1557</v>
      </c>
      <c r="C556" s="49">
        <v>35754</v>
      </c>
      <c r="D556">
        <v>1</v>
      </c>
    </row>
    <row r="557" spans="2:4" x14ac:dyDescent="0.25">
      <c r="B557" t="s">
        <v>404</v>
      </c>
      <c r="C557" s="49">
        <v>23560</v>
      </c>
      <c r="D557">
        <v>1</v>
      </c>
    </row>
    <row r="558" spans="2:4" x14ac:dyDescent="0.25">
      <c r="B558" t="s">
        <v>10254</v>
      </c>
      <c r="C558" s="49">
        <v>25907</v>
      </c>
      <c r="D558">
        <v>1</v>
      </c>
    </row>
    <row r="559" spans="2:4" x14ac:dyDescent="0.25">
      <c r="B559" t="s">
        <v>1541</v>
      </c>
      <c r="C559" s="49">
        <v>32154</v>
      </c>
      <c r="D559">
        <v>1</v>
      </c>
    </row>
    <row r="560" spans="2:4" x14ac:dyDescent="0.25">
      <c r="B560" t="s">
        <v>543</v>
      </c>
      <c r="C560" s="49">
        <v>30632</v>
      </c>
      <c r="D560">
        <v>1</v>
      </c>
    </row>
    <row r="561" spans="2:4" x14ac:dyDescent="0.25">
      <c r="B561" t="s">
        <v>1553</v>
      </c>
      <c r="C561" s="49">
        <v>29467</v>
      </c>
      <c r="D561">
        <v>1</v>
      </c>
    </row>
    <row r="562" spans="2:4" x14ac:dyDescent="0.25">
      <c r="B562" t="s">
        <v>10229</v>
      </c>
      <c r="C562" s="49">
        <v>27030</v>
      </c>
      <c r="D562">
        <v>1</v>
      </c>
    </row>
    <row r="563" spans="2:4" x14ac:dyDescent="0.25">
      <c r="B563" t="s">
        <v>10282</v>
      </c>
      <c r="C563" s="49">
        <v>32641</v>
      </c>
      <c r="D563">
        <v>1</v>
      </c>
    </row>
    <row r="564" spans="2:4" x14ac:dyDescent="0.25">
      <c r="B564" t="s">
        <v>1485</v>
      </c>
      <c r="C564" s="49">
        <v>31866</v>
      </c>
      <c r="D564">
        <v>1</v>
      </c>
    </row>
    <row r="565" spans="2:4" x14ac:dyDescent="0.25">
      <c r="B565" t="s">
        <v>1547</v>
      </c>
      <c r="C565" s="49">
        <v>30513</v>
      </c>
      <c r="D565">
        <v>1</v>
      </c>
    </row>
    <row r="566" spans="2:4" x14ac:dyDescent="0.25">
      <c r="B566" t="s">
        <v>10258</v>
      </c>
      <c r="C566" s="49">
        <v>22516</v>
      </c>
      <c r="D566">
        <v>1</v>
      </c>
    </row>
    <row r="567" spans="2:4" x14ac:dyDescent="0.25">
      <c r="B567" t="s">
        <v>10295</v>
      </c>
      <c r="C567" s="49">
        <v>30244</v>
      </c>
      <c r="D567">
        <v>1</v>
      </c>
    </row>
    <row r="568" spans="2:4" x14ac:dyDescent="0.25">
      <c r="B568" t="s">
        <v>10277</v>
      </c>
      <c r="C568" s="49">
        <v>25075</v>
      </c>
      <c r="D568">
        <v>1</v>
      </c>
    </row>
    <row r="569" spans="2:4" x14ac:dyDescent="0.25">
      <c r="B569" t="s">
        <v>1555</v>
      </c>
      <c r="C569" s="49">
        <v>30229</v>
      </c>
      <c r="D569">
        <v>1</v>
      </c>
    </row>
    <row r="570" spans="2:4" x14ac:dyDescent="0.25">
      <c r="B570" t="s">
        <v>1551</v>
      </c>
      <c r="C570" s="49">
        <v>31538</v>
      </c>
      <c r="D570">
        <v>1</v>
      </c>
    </row>
    <row r="571" spans="2:4" x14ac:dyDescent="0.25">
      <c r="B571" t="s">
        <v>10235</v>
      </c>
      <c r="C571" s="49">
        <v>31486</v>
      </c>
      <c r="D571">
        <v>1</v>
      </c>
    </row>
    <row r="572" spans="2:4" x14ac:dyDescent="0.25">
      <c r="B572" t="s">
        <v>1559</v>
      </c>
      <c r="C572" s="49">
        <v>29118</v>
      </c>
      <c r="D572">
        <v>1</v>
      </c>
    </row>
    <row r="573" spans="2:4" x14ac:dyDescent="0.25">
      <c r="B573" t="s">
        <v>1224</v>
      </c>
      <c r="C573" s="49">
        <v>31866</v>
      </c>
      <c r="D573">
        <v>1</v>
      </c>
    </row>
    <row r="574" spans="2:4" x14ac:dyDescent="0.25">
      <c r="B574" t="s">
        <v>1561</v>
      </c>
      <c r="C574" s="49">
        <v>24313</v>
      </c>
      <c r="D574">
        <v>1</v>
      </c>
    </row>
    <row r="575" spans="2:4" x14ac:dyDescent="0.25">
      <c r="B575" t="s">
        <v>1663</v>
      </c>
      <c r="C575" s="49">
        <v>30711</v>
      </c>
      <c r="D575">
        <v>1</v>
      </c>
    </row>
    <row r="576" spans="2:4" x14ac:dyDescent="0.25">
      <c r="B576" t="s">
        <v>10298</v>
      </c>
      <c r="C576" s="49">
        <v>28847</v>
      </c>
      <c r="D576">
        <v>1</v>
      </c>
    </row>
    <row r="577" spans="1:4" x14ac:dyDescent="0.25">
      <c r="A577" t="s">
        <v>10301</v>
      </c>
      <c r="D577">
        <v>37</v>
      </c>
    </row>
    <row r="578" spans="1:4" x14ac:dyDescent="0.25">
      <c r="A578" t="s">
        <v>10378</v>
      </c>
      <c r="D578">
        <v>53</v>
      </c>
    </row>
    <row r="579" spans="1:4" x14ac:dyDescent="0.25">
      <c r="A579" t="s">
        <v>10494</v>
      </c>
      <c r="D579">
        <v>11</v>
      </c>
    </row>
    <row r="580" spans="1:4" x14ac:dyDescent="0.25">
      <c r="A580" t="s">
        <v>10536</v>
      </c>
      <c r="D580">
        <v>39</v>
      </c>
    </row>
    <row r="581" spans="1:4" x14ac:dyDescent="0.25">
      <c r="A581" t="s">
        <v>10657</v>
      </c>
      <c r="D581">
        <v>12</v>
      </c>
    </row>
    <row r="582" spans="1:4" x14ac:dyDescent="0.25">
      <c r="A582" t="s">
        <v>10693</v>
      </c>
      <c r="D582">
        <v>48</v>
      </c>
    </row>
    <row r="583" spans="1:4" x14ac:dyDescent="0.25">
      <c r="A583" t="s">
        <v>10814</v>
      </c>
      <c r="D583">
        <v>182</v>
      </c>
    </row>
    <row r="584" spans="1:4" x14ac:dyDescent="0.25">
      <c r="A584" t="s">
        <v>11361</v>
      </c>
      <c r="D584">
        <v>36</v>
      </c>
    </row>
    <row r="585" spans="1:4" x14ac:dyDescent="0.25">
      <c r="A585" t="s">
        <v>11463</v>
      </c>
      <c r="B585" t="s">
        <v>11488</v>
      </c>
      <c r="C585" s="49">
        <v>31319</v>
      </c>
      <c r="D585">
        <v>1</v>
      </c>
    </row>
    <row r="586" spans="2:4" x14ac:dyDescent="0.25">
      <c r="B586" t="s">
        <v>11484</v>
      </c>
      <c r="C586" s="49">
        <v>33250</v>
      </c>
      <c r="D586">
        <v>1</v>
      </c>
    </row>
    <row r="587" spans="2:4" x14ac:dyDescent="0.25">
      <c r="B587" t="s">
        <v>346</v>
      </c>
      <c r="C587" s="49">
        <v>26752</v>
      </c>
      <c r="D587">
        <v>1</v>
      </c>
    </row>
    <row r="588" spans="2:4" x14ac:dyDescent="0.25">
      <c r="B588" t="s">
        <v>364</v>
      </c>
      <c r="C588" s="49">
        <v>27820</v>
      </c>
      <c r="D588">
        <v>1</v>
      </c>
    </row>
    <row r="589" spans="2:4" x14ac:dyDescent="0.25">
      <c r="B589" t="s">
        <v>11467</v>
      </c>
      <c r="C589" s="49">
        <v>33826</v>
      </c>
      <c r="D589">
        <v>1</v>
      </c>
    </row>
    <row r="590" spans="2:4" x14ac:dyDescent="0.25">
      <c r="B590" t="s">
        <v>272</v>
      </c>
      <c r="C590" s="49">
        <v>33854</v>
      </c>
      <c r="D590">
        <v>1</v>
      </c>
    </row>
    <row r="591" spans="2:4" x14ac:dyDescent="0.25">
      <c r="B591" t="s">
        <v>1013</v>
      </c>
      <c r="C591" s="49">
        <v>35101</v>
      </c>
      <c r="D591">
        <v>1</v>
      </c>
    </row>
    <row r="592" spans="2:4" x14ac:dyDescent="0.25">
      <c r="B592" t="s">
        <v>11477</v>
      </c>
      <c r="C592" s="49">
        <v>27135</v>
      </c>
      <c r="D592">
        <v>1</v>
      </c>
    </row>
    <row r="593" spans="2:4" x14ac:dyDescent="0.25">
      <c r="B593" t="s">
        <v>11496</v>
      </c>
      <c r="C593" s="49">
        <v>35938</v>
      </c>
      <c r="D593">
        <v>1</v>
      </c>
    </row>
    <row r="594" spans="2:4" x14ac:dyDescent="0.25">
      <c r="B594" t="s">
        <v>11499</v>
      </c>
      <c r="C594" s="49">
        <v>26374</v>
      </c>
      <c r="D594">
        <v>1</v>
      </c>
    </row>
    <row r="595" spans="2:4" x14ac:dyDescent="0.25">
      <c r="B595" t="s">
        <v>11480</v>
      </c>
      <c r="C595" s="49">
        <v>31046</v>
      </c>
      <c r="D595">
        <v>1</v>
      </c>
    </row>
    <row r="596" spans="2:4" x14ac:dyDescent="0.25">
      <c r="B596" t="s">
        <v>106</v>
      </c>
      <c r="C596" s="49">
        <v>31277</v>
      </c>
      <c r="D596">
        <v>1</v>
      </c>
    </row>
    <row r="597" spans="2:4" x14ac:dyDescent="0.25">
      <c r="B597" t="s">
        <v>194</v>
      </c>
      <c r="C597" s="49">
        <v>35360</v>
      </c>
      <c r="D597">
        <v>1</v>
      </c>
    </row>
    <row r="598" spans="2:4" x14ac:dyDescent="0.25">
      <c r="B598" t="s">
        <v>11471</v>
      </c>
      <c r="C598" s="49">
        <v>31736</v>
      </c>
      <c r="D598">
        <v>1</v>
      </c>
    </row>
    <row r="599" spans="2:4" x14ac:dyDescent="0.25">
      <c r="B599" t="s">
        <v>767</v>
      </c>
      <c r="C599" s="49">
        <v>33912</v>
      </c>
      <c r="D599">
        <v>1</v>
      </c>
    </row>
    <row r="600" spans="2:4" x14ac:dyDescent="0.25">
      <c r="B600" t="s">
        <v>11491</v>
      </c>
      <c r="C600" s="49">
        <v>27127</v>
      </c>
      <c r="D600">
        <v>1</v>
      </c>
    </row>
    <row r="601" spans="2:4" x14ac:dyDescent="0.25">
      <c r="B601" t="s">
        <v>11501</v>
      </c>
      <c r="C601" s="49">
        <v>35352</v>
      </c>
      <c r="D601">
        <v>1</v>
      </c>
    </row>
    <row r="602" spans="2:4" x14ac:dyDescent="0.25">
      <c r="B602" t="s">
        <v>11504</v>
      </c>
      <c r="C602" s="49">
        <v>31220</v>
      </c>
      <c r="D602">
        <v>1</v>
      </c>
    </row>
    <row r="603" spans="2:4" x14ac:dyDescent="0.25">
      <c r="B603" t="s">
        <v>11507</v>
      </c>
      <c r="C603" s="49">
        <v>33682</v>
      </c>
      <c r="D603">
        <v>1</v>
      </c>
    </row>
    <row r="604" spans="1:4" x14ac:dyDescent="0.25">
      <c r="A604" t="s">
        <v>11510</v>
      </c>
      <c r="D604">
        <v>67</v>
      </c>
    </row>
    <row r="605" spans="1:4" x14ac:dyDescent="0.25">
      <c r="A605" t="s">
        <v>11657</v>
      </c>
      <c r="D605">
        <v>80</v>
      </c>
    </row>
    <row r="606" spans="1:4" x14ac:dyDescent="0.25">
      <c r="A606" t="s">
        <v>11834</v>
      </c>
      <c r="D606">
        <v>52</v>
      </c>
    </row>
    <row r="607" spans="1:4" x14ac:dyDescent="0.25">
      <c r="A607" t="s">
        <v>11986</v>
      </c>
      <c r="B607" t="s">
        <v>11987</v>
      </c>
      <c r="C607" s="49">
        <v>34765</v>
      </c>
      <c r="D607">
        <v>1</v>
      </c>
    </row>
    <row r="608" spans="2:4" x14ac:dyDescent="0.25">
      <c r="B608" t="s">
        <v>11991</v>
      </c>
      <c r="C608" s="49">
        <v>33425</v>
      </c>
      <c r="D608">
        <v>1</v>
      </c>
    </row>
    <row r="609" spans="2:4" x14ac:dyDescent="0.25">
      <c r="B609" t="s">
        <v>11996</v>
      </c>
      <c r="C609" s="49">
        <v>32331</v>
      </c>
      <c r="D609">
        <v>1</v>
      </c>
    </row>
    <row r="610" spans="2:4" x14ac:dyDescent="0.25">
      <c r="B610" t="s">
        <v>1946</v>
      </c>
      <c r="C610" s="49">
        <v>30533</v>
      </c>
      <c r="D610">
        <v>1</v>
      </c>
    </row>
    <row r="611" spans="2:4" x14ac:dyDescent="0.25">
      <c r="B611" t="s">
        <v>12001</v>
      </c>
      <c r="C611" s="49">
        <v>33154</v>
      </c>
      <c r="D611">
        <v>1</v>
      </c>
    </row>
    <row r="612" spans="2:4" x14ac:dyDescent="0.25">
      <c r="B612" t="s">
        <v>1948</v>
      </c>
      <c r="C612" s="49">
        <v>32940</v>
      </c>
      <c r="D612">
        <v>1</v>
      </c>
    </row>
    <row r="613" spans="2:4" x14ac:dyDescent="0.25">
      <c r="B613" t="s">
        <v>1950</v>
      </c>
      <c r="C613" s="49">
        <v>37569</v>
      </c>
      <c r="D613">
        <v>1</v>
      </c>
    </row>
    <row r="614" spans="1:4" x14ac:dyDescent="0.25">
      <c r="A614" t="s">
        <v>12005</v>
      </c>
      <c r="D614">
        <v>6</v>
      </c>
    </row>
    <row r="615" spans="1:4" x14ac:dyDescent="0.25">
      <c r="A615" t="s">
        <v>12021</v>
      </c>
      <c r="D615">
        <v>7</v>
      </c>
    </row>
    <row r="616" spans="1:4" x14ac:dyDescent="0.25">
      <c r="A616" t="s">
        <v>12046</v>
      </c>
      <c r="B616" t="s">
        <v>1993</v>
      </c>
      <c r="C616" s="49">
        <v>27841</v>
      </c>
      <c r="D616">
        <v>1</v>
      </c>
    </row>
    <row r="617" spans="2:4" x14ac:dyDescent="0.25">
      <c r="B617" t="s">
        <v>12056</v>
      </c>
      <c r="C617" s="49">
        <v>33177</v>
      </c>
      <c r="D617">
        <v>1</v>
      </c>
    </row>
    <row r="618" spans="2:4" x14ac:dyDescent="0.25">
      <c r="B618" t="s">
        <v>1999</v>
      </c>
      <c r="C618" s="49">
        <v>21217</v>
      </c>
      <c r="D618">
        <v>1</v>
      </c>
    </row>
    <row r="619" spans="2:4" x14ac:dyDescent="0.25">
      <c r="B619" t="s">
        <v>1997</v>
      </c>
      <c r="C619" s="49">
        <v>23963</v>
      </c>
      <c r="D619">
        <v>1</v>
      </c>
    </row>
    <row r="620" spans="2:4" x14ac:dyDescent="0.25">
      <c r="B620" t="s">
        <v>2001</v>
      </c>
      <c r="C620" s="49">
        <v>35113</v>
      </c>
      <c r="D620">
        <v>1</v>
      </c>
    </row>
    <row r="621" spans="2:4" x14ac:dyDescent="0.25">
      <c r="B621" t="s">
        <v>1991</v>
      </c>
      <c r="C621" s="49">
        <v>33797</v>
      </c>
      <c r="D621">
        <v>1</v>
      </c>
    </row>
    <row r="622" spans="2:4" x14ac:dyDescent="0.25">
      <c r="B622" t="s">
        <v>1995</v>
      </c>
      <c r="C622" s="49">
        <v>31920</v>
      </c>
      <c r="D622">
        <v>1</v>
      </c>
    </row>
    <row r="623" spans="1:4" x14ac:dyDescent="0.25">
      <c r="A623" t="s">
        <v>12060</v>
      </c>
      <c r="D623">
        <v>255</v>
      </c>
    </row>
    <row r="624" spans="1:4" x14ac:dyDescent="0.25">
      <c r="A624" t="s">
        <v>12810</v>
      </c>
      <c r="D624">
        <v>199</v>
      </c>
    </row>
    <row r="625" spans="1:4" x14ac:dyDescent="0.25">
      <c r="A625" t="s">
        <v>13240</v>
      </c>
      <c r="D625">
        <v>22</v>
      </c>
    </row>
    <row r="626" spans="1:4" x14ac:dyDescent="0.25">
      <c r="A626" t="s">
        <v>13299</v>
      </c>
      <c r="D626">
        <v>2</v>
      </c>
    </row>
    <row r="627" spans="1:4" x14ac:dyDescent="0.25">
      <c r="A627" t="s">
        <v>20</v>
      </c>
    </row>
    <row r="628" spans="1:4" x14ac:dyDescent="0.25">
      <c r="A628" t="s">
        <v>13309</v>
      </c>
      <c r="D628">
        <v>4078</v>
      </c>
    </row>
  </sheetData>
  <mergeCells count="2">
    <mergeCell ref="A2:D2"/>
    <mergeCell ref="G2:J2"/>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124"/>
  <sheetViews>
    <sheetView workbookViewId="0" showGridLines="0" zoomScale="100" zoomScaleNormal="100">
      <selection activeCell="Q4" sqref="Q4"/>
    </sheetView>
  </sheetViews>
  <sheetFormatPr defaultRowHeight="15" outlineLevelRow="0" outlineLevelCol="0" x14ac:dyDescent="0.25" defaultColWidth="11.42578125"/>
  <cols>
    <col min="2" max="2" width="20.42578125" customWidth="1"/>
    <col min="3" max="5" width="13.7109375" customWidth="1"/>
    <col min="6" max="7" width="12.5703125" customWidth="1"/>
    <col min="8" max="8" width="14.7109375" customWidth="1"/>
    <col min="9" max="9" width="52.85546875" customWidth="1"/>
    <col min="10" max="10" width="11.85546875" customWidth="1"/>
    <col min="11" max="11" width="19.7109375" customWidth="1"/>
    <col min="12" max="12" width="11.42578125" customWidth="1"/>
  </cols>
  <sheetData>
    <row r="1" spans="2:9" x14ac:dyDescent="0.25">
      <c r="B1" t="s">
        <v>0</v>
      </c>
      <c r="C1" t="s">
        <v>1</v>
      </c>
      <c r="H1" s="1" t="s">
        <v>0</v>
      </c>
      <c r="I1" s="1" t="s">
        <v>1</v>
      </c>
    </row>
    <row r="3" spans="2:17" x14ac:dyDescent="0.25">
      <c r="B3" t="s">
        <v>2</v>
      </c>
      <c r="C3" t="s">
        <v>3</v>
      </c>
      <c r="H3" s="2" t="s">
        <v>2</v>
      </c>
      <c r="I3" s="3"/>
      <c r="J3" s="3"/>
      <c r="K3" s="3"/>
      <c r="L3" s="3"/>
      <c r="M3" s="3"/>
      <c r="N3" s="3"/>
      <c r="O3" s="3"/>
      <c r="P3" s="3"/>
      <c r="Q3" s="4"/>
    </row>
    <row r="4" ht="30" customHeight="1" spans="2:17" x14ac:dyDescent="0.25">
      <c r="B4" s="5" t="s">
        <v>4</v>
      </c>
      <c r="C4" t="s">
        <v>5</v>
      </c>
      <c r="D4" t="s">
        <v>6</v>
      </c>
      <c r="E4" s="6" t="s">
        <v>7</v>
      </c>
      <c r="H4" s="7" t="s">
        <v>8</v>
      </c>
      <c r="I4" s="7" t="s">
        <v>9</v>
      </c>
      <c r="J4" s="7" t="s">
        <v>10</v>
      </c>
      <c r="K4" s="8" t="s">
        <v>11</v>
      </c>
      <c r="L4" s="8" t="s">
        <v>12</v>
      </c>
      <c r="M4" s="8" t="s">
        <v>13</v>
      </c>
      <c r="N4" s="8" t="s">
        <v>14</v>
      </c>
      <c r="O4" s="8" t="s">
        <v>15</v>
      </c>
      <c r="P4" s="7" t="s">
        <v>16</v>
      </c>
      <c r="Q4" s="9" t="s">
        <v>7</v>
      </c>
    </row>
    <row r="5" spans="2:17" x14ac:dyDescent="0.25">
      <c r="B5" s="10" t="s">
        <v>17</v>
      </c>
      <c r="C5" s="11">
        <v>17</v>
      </c>
      <c r="D5" s="11">
        <v>321</v>
      </c>
      <c r="E5" s="11">
        <v>338</v>
      </c>
      <c r="H5" s="12">
        <v>9368544</v>
      </c>
      <c r="I5" s="13" t="s">
        <v>18</v>
      </c>
      <c r="J5" s="13" t="s">
        <v>6</v>
      </c>
      <c r="K5" s="14">
        <v>44959</v>
      </c>
      <c r="L5" s="13">
        <v>56</v>
      </c>
      <c r="M5" s="13" t="s">
        <v>19</v>
      </c>
      <c r="N5" s="13" t="s">
        <v>20</v>
      </c>
      <c r="O5" s="13" t="s">
        <v>21</v>
      </c>
      <c r="P5" s="13" t="s">
        <v>17</v>
      </c>
      <c r="Q5" s="15">
        <v>1</v>
      </c>
    </row>
    <row r="6" spans="2:17" x14ac:dyDescent="0.25">
      <c r="B6" s="10" t="s">
        <v>22</v>
      </c>
      <c r="C6" s="11">
        <v>5</v>
      </c>
      <c r="D6" s="11">
        <v>52</v>
      </c>
      <c r="E6" s="11">
        <v>57</v>
      </c>
      <c r="H6" s="12">
        <v>10043520</v>
      </c>
      <c r="I6" s="13" t="s">
        <v>23</v>
      </c>
      <c r="J6" s="16" t="s">
        <v>6</v>
      </c>
      <c r="K6" s="14">
        <v>43740</v>
      </c>
      <c r="L6" s="13">
        <v>52</v>
      </c>
      <c r="M6" s="2" t="s">
        <v>19</v>
      </c>
      <c r="N6" s="13" t="s">
        <v>24</v>
      </c>
      <c r="O6" s="13" t="s">
        <v>25</v>
      </c>
      <c r="P6" s="13" t="s">
        <v>26</v>
      </c>
      <c r="Q6" s="15">
        <v>1</v>
      </c>
    </row>
    <row r="7" spans="2:17" x14ac:dyDescent="0.25">
      <c r="B7" s="10" t="s">
        <v>27</v>
      </c>
      <c r="C7" s="11">
        <v>28</v>
      </c>
      <c r="D7" s="11">
        <v>397.5</v>
      </c>
      <c r="E7" s="11">
        <v>425.5</v>
      </c>
      <c r="H7" s="12">
        <v>10172648</v>
      </c>
      <c r="I7" s="13" t="s">
        <v>28</v>
      </c>
      <c r="J7" s="16" t="s">
        <v>6</v>
      </c>
      <c r="K7" s="14">
        <v>43803</v>
      </c>
      <c r="L7" s="13">
        <v>50</v>
      </c>
      <c r="M7" s="2" t="s">
        <v>19</v>
      </c>
      <c r="N7" s="13" t="s">
        <v>29</v>
      </c>
      <c r="O7" s="2" t="s">
        <v>25</v>
      </c>
      <c r="P7" s="13" t="s">
        <v>17</v>
      </c>
      <c r="Q7" s="15">
        <v>1</v>
      </c>
    </row>
    <row r="8" spans="2:17" x14ac:dyDescent="0.25">
      <c r="B8" s="10" t="s">
        <v>26</v>
      </c>
      <c r="C8" s="11">
        <v>3</v>
      </c>
      <c r="D8" s="11">
        <v>81.5</v>
      </c>
      <c r="E8" s="11">
        <v>84.5</v>
      </c>
      <c r="H8" s="12">
        <v>10254626</v>
      </c>
      <c r="I8" s="13" t="s">
        <v>30</v>
      </c>
      <c r="J8" s="16" t="s">
        <v>6</v>
      </c>
      <c r="K8" s="14">
        <v>44754</v>
      </c>
      <c r="L8" s="13">
        <v>47</v>
      </c>
      <c r="M8" s="13" t="s">
        <v>31</v>
      </c>
      <c r="N8" s="2" t="s">
        <v>29</v>
      </c>
      <c r="O8" s="2" t="s">
        <v>25</v>
      </c>
      <c r="P8" s="13" t="s">
        <v>17</v>
      </c>
      <c r="Q8" s="15">
        <v>1</v>
      </c>
    </row>
    <row r="9" spans="2:17" x14ac:dyDescent="0.25">
      <c r="B9" s="10" t="s">
        <v>32</v>
      </c>
      <c r="C9" s="11">
        <v>3</v>
      </c>
      <c r="D9" s="11">
        <v>52</v>
      </c>
      <c r="E9" s="11">
        <v>55</v>
      </c>
      <c r="H9" s="12">
        <v>10349216</v>
      </c>
      <c r="I9" s="13" t="s">
        <v>33</v>
      </c>
      <c r="J9" s="16" t="s">
        <v>6</v>
      </c>
      <c r="K9" s="14">
        <v>44211</v>
      </c>
      <c r="L9" s="2">
        <v>47</v>
      </c>
      <c r="M9" s="2" t="s">
        <v>31</v>
      </c>
      <c r="N9" s="13" t="s">
        <v>24</v>
      </c>
      <c r="O9" s="2" t="s">
        <v>25</v>
      </c>
      <c r="P9" s="13" t="s">
        <v>34</v>
      </c>
      <c r="Q9" s="15">
        <v>1</v>
      </c>
    </row>
    <row r="10" spans="2:17" x14ac:dyDescent="0.25">
      <c r="B10" s="10" t="s">
        <v>35</v>
      </c>
      <c r="C10" s="11">
        <v>1</v>
      </c>
      <c r="D10" s="11">
        <v>26</v>
      </c>
      <c r="E10" s="11">
        <v>27</v>
      </c>
      <c r="H10" s="12">
        <v>10489861</v>
      </c>
      <c r="I10" s="13" t="s">
        <v>36</v>
      </c>
      <c r="J10" s="16" t="s">
        <v>6</v>
      </c>
      <c r="K10" s="14">
        <v>45012</v>
      </c>
      <c r="L10" s="13">
        <v>46</v>
      </c>
      <c r="M10" s="2" t="s">
        <v>31</v>
      </c>
      <c r="N10" s="2" t="s">
        <v>24</v>
      </c>
      <c r="O10" s="2" t="s">
        <v>25</v>
      </c>
      <c r="P10" s="13" t="s">
        <v>32</v>
      </c>
      <c r="Q10" s="15">
        <v>1</v>
      </c>
    </row>
    <row r="11" spans="2:17" x14ac:dyDescent="0.25">
      <c r="B11" s="10" t="s">
        <v>34</v>
      </c>
      <c r="C11" s="11">
        <v>9</v>
      </c>
      <c r="D11" s="11">
        <v>118</v>
      </c>
      <c r="E11" s="11">
        <v>127</v>
      </c>
      <c r="G11" s="5"/>
      <c r="H11" s="12">
        <v>10502721</v>
      </c>
      <c r="I11" s="13" t="s">
        <v>37</v>
      </c>
      <c r="J11" s="16" t="s">
        <v>6</v>
      </c>
      <c r="K11" s="14">
        <v>44872</v>
      </c>
      <c r="L11" s="13">
        <v>67</v>
      </c>
      <c r="M11" s="13" t="s">
        <v>38</v>
      </c>
      <c r="N11" s="13" t="s">
        <v>20</v>
      </c>
      <c r="O11" s="2" t="s">
        <v>25</v>
      </c>
      <c r="P11" s="13" t="s">
        <v>17</v>
      </c>
      <c r="Q11" s="15">
        <v>1</v>
      </c>
    </row>
    <row r="12" spans="2:17" x14ac:dyDescent="0.25">
      <c r="B12" s="10" t="s">
        <v>7</v>
      </c>
      <c r="C12" s="11">
        <v>66</v>
      </c>
      <c r="D12" s="11">
        <v>1048</v>
      </c>
      <c r="E12" s="11">
        <v>1114</v>
      </c>
      <c r="H12" s="12">
        <v>10526311</v>
      </c>
      <c r="I12" s="13" t="s">
        <v>39</v>
      </c>
      <c r="J12" s="13" t="s">
        <v>5</v>
      </c>
      <c r="K12" s="14">
        <v>44171</v>
      </c>
      <c r="L12" s="13">
        <v>52</v>
      </c>
      <c r="M12" s="13" t="s">
        <v>19</v>
      </c>
      <c r="N12" s="13" t="s">
        <v>24</v>
      </c>
      <c r="O12" s="2" t="s">
        <v>25</v>
      </c>
      <c r="P12" s="13" t="s">
        <v>22</v>
      </c>
      <c r="Q12" s="15">
        <v>1</v>
      </c>
    </row>
    <row r="13" spans="8:17" x14ac:dyDescent="0.25">
      <c r="H13" s="12">
        <v>10596795</v>
      </c>
      <c r="I13" s="13" t="s">
        <v>40</v>
      </c>
      <c r="J13" s="13" t="s">
        <v>6</v>
      </c>
      <c r="K13" s="14">
        <v>44914</v>
      </c>
      <c r="L13" s="13">
        <v>47</v>
      </c>
      <c r="M13" s="13" t="s">
        <v>31</v>
      </c>
      <c r="N13" s="13" t="s">
        <v>20</v>
      </c>
      <c r="O13" s="13" t="s">
        <v>21</v>
      </c>
      <c r="P13" s="13" t="s">
        <v>17</v>
      </c>
      <c r="Q13" s="15">
        <v>1</v>
      </c>
    </row>
    <row r="14" spans="8:17" x14ac:dyDescent="0.25">
      <c r="H14" s="12">
        <v>10607332</v>
      </c>
      <c r="I14" s="13" t="s">
        <v>41</v>
      </c>
      <c r="J14" s="16" t="s">
        <v>6</v>
      </c>
      <c r="K14" s="14">
        <v>43455</v>
      </c>
      <c r="L14" s="13">
        <v>45</v>
      </c>
      <c r="M14" s="2" t="s">
        <v>31</v>
      </c>
      <c r="N14" s="13" t="s">
        <v>29</v>
      </c>
      <c r="O14" s="13" t="s">
        <v>25</v>
      </c>
      <c r="P14" s="13" t="s">
        <v>17</v>
      </c>
      <c r="Q14" s="15">
        <v>1</v>
      </c>
    </row>
    <row r="15" spans="2:17" x14ac:dyDescent="0.25">
      <c r="B15" s="5" t="s">
        <v>4</v>
      </c>
      <c r="C15" t="s">
        <v>42</v>
      </c>
      <c r="H15" s="12">
        <v>10613463</v>
      </c>
      <c r="I15" s="13" t="s">
        <v>43</v>
      </c>
      <c r="J15" s="16" t="s">
        <v>6</v>
      </c>
      <c r="K15" s="14">
        <v>43391</v>
      </c>
      <c r="L15" s="13">
        <v>59</v>
      </c>
      <c r="M15" s="13" t="s">
        <v>38</v>
      </c>
      <c r="N15" s="13" t="s">
        <v>24</v>
      </c>
      <c r="O15" s="2" t="s">
        <v>25</v>
      </c>
      <c r="P15" s="13" t="s">
        <v>17</v>
      </c>
      <c r="Q15" s="15">
        <v>1</v>
      </c>
    </row>
    <row r="16" spans="2:17" x14ac:dyDescent="0.25">
      <c r="B16" t="s">
        <v>0</v>
      </c>
      <c r="C16" t="s">
        <v>1</v>
      </c>
      <c r="H16" s="12">
        <v>10626690</v>
      </c>
      <c r="I16" s="13" t="s">
        <v>44</v>
      </c>
      <c r="J16" s="16" t="s">
        <v>6</v>
      </c>
      <c r="K16" s="14">
        <v>44834</v>
      </c>
      <c r="L16" s="13">
        <v>47</v>
      </c>
      <c r="M16" s="13" t="s">
        <v>31</v>
      </c>
      <c r="N16" s="13" t="s">
        <v>20</v>
      </c>
      <c r="O16" s="2" t="s">
        <v>25</v>
      </c>
      <c r="P16" s="13" t="s">
        <v>27</v>
      </c>
      <c r="Q16" s="15">
        <v>1</v>
      </c>
    </row>
    <row r="17" spans="8:17" x14ac:dyDescent="0.25">
      <c r="H17" s="12">
        <v>10761069</v>
      </c>
      <c r="I17" s="13" t="s">
        <v>45</v>
      </c>
      <c r="J17" s="13" t="s">
        <v>5</v>
      </c>
      <c r="K17" s="14">
        <v>44298</v>
      </c>
      <c r="L17" s="13">
        <v>46</v>
      </c>
      <c r="M17" s="2" t="s">
        <v>31</v>
      </c>
      <c r="N17" s="13" t="s">
        <v>24</v>
      </c>
      <c r="O17" s="2" t="s">
        <v>25</v>
      </c>
      <c r="P17" s="13" t="s">
        <v>26</v>
      </c>
      <c r="Q17" s="15">
        <v>1</v>
      </c>
    </row>
    <row r="18" spans="2:17" x14ac:dyDescent="0.25">
      <c r="B18" t="s">
        <v>2</v>
      </c>
      <c r="C18" t="s">
        <v>3</v>
      </c>
      <c r="H18" s="12">
        <v>10880926</v>
      </c>
      <c r="I18" s="13" t="s">
        <v>46</v>
      </c>
      <c r="J18" s="13" t="s">
        <v>6</v>
      </c>
      <c r="K18" s="14">
        <v>44900</v>
      </c>
      <c r="L18" s="13">
        <v>45</v>
      </c>
      <c r="M18" s="2" t="s">
        <v>31</v>
      </c>
      <c r="N18" s="13" t="s">
        <v>20</v>
      </c>
      <c r="O18" s="13" t="s">
        <v>21</v>
      </c>
      <c r="P18" s="13" t="s">
        <v>17</v>
      </c>
      <c r="Q18" s="15">
        <v>1</v>
      </c>
    </row>
    <row r="19" spans="2:17" x14ac:dyDescent="0.25">
      <c r="B19" t="s">
        <v>47</v>
      </c>
      <c r="C19" t="s">
        <v>5</v>
      </c>
      <c r="D19" t="s">
        <v>6</v>
      </c>
      <c r="E19" s="11" t="s">
        <v>7</v>
      </c>
      <c r="H19" s="12">
        <v>15405842</v>
      </c>
      <c r="I19" s="13" t="s">
        <v>48</v>
      </c>
      <c r="J19" s="16" t="s">
        <v>6</v>
      </c>
      <c r="K19" s="14">
        <v>44151</v>
      </c>
      <c r="L19" s="13">
        <v>54</v>
      </c>
      <c r="M19" s="13" t="s">
        <v>19</v>
      </c>
      <c r="N19" s="13" t="s">
        <v>24</v>
      </c>
      <c r="O19" s="13" t="s">
        <v>25</v>
      </c>
      <c r="P19" s="13" t="s">
        <v>22</v>
      </c>
      <c r="Q19" s="15">
        <v>1</v>
      </c>
    </row>
    <row r="20" spans="2:17" x14ac:dyDescent="0.25">
      <c r="B20" s="10" t="s">
        <v>49</v>
      </c>
      <c r="C20" s="11">
        <v>11</v>
      </c>
      <c r="D20" s="11">
        <v>63</v>
      </c>
      <c r="E20" s="11">
        <v>74</v>
      </c>
      <c r="F20" s="17">
        <f t="shared" ref="F20:F26" si="0">+E20/$E$26</f>
        <v>0.06642728904847396</v>
      </c>
      <c r="H20" s="12">
        <v>15450854</v>
      </c>
      <c r="I20" s="13" t="s">
        <v>50</v>
      </c>
      <c r="J20" s="16" t="s">
        <v>6</v>
      </c>
      <c r="K20" s="14">
        <v>43217</v>
      </c>
      <c r="L20" s="13">
        <v>49</v>
      </c>
      <c r="M20" s="13" t="s">
        <v>31</v>
      </c>
      <c r="N20" s="2" t="s">
        <v>24</v>
      </c>
      <c r="O20" s="2" t="s">
        <v>25</v>
      </c>
      <c r="P20" s="13" t="s">
        <v>34</v>
      </c>
      <c r="Q20" s="15">
        <v>1</v>
      </c>
    </row>
    <row r="21" spans="2:17" x14ac:dyDescent="0.25">
      <c r="B21" s="10" t="s">
        <v>51</v>
      </c>
      <c r="C21" s="11">
        <v>20</v>
      </c>
      <c r="D21" s="11">
        <v>256.5</v>
      </c>
      <c r="E21" s="11">
        <v>276.5</v>
      </c>
      <c r="F21" s="17">
        <f t="shared" si="0"/>
        <v>0.24820466786355475</v>
      </c>
      <c r="H21" s="12">
        <v>16705472</v>
      </c>
      <c r="I21" s="13" t="s">
        <v>52</v>
      </c>
      <c r="J21" s="16" t="s">
        <v>6</v>
      </c>
      <c r="K21" s="14">
        <v>44720</v>
      </c>
      <c r="L21" s="13">
        <v>52</v>
      </c>
      <c r="M21" s="13" t="s">
        <v>19</v>
      </c>
      <c r="N21" s="13" t="s">
        <v>20</v>
      </c>
      <c r="O21" s="2" t="s">
        <v>25</v>
      </c>
      <c r="P21" s="13" t="s">
        <v>27</v>
      </c>
      <c r="Q21" s="15">
        <v>1</v>
      </c>
    </row>
    <row r="22" spans="2:17" x14ac:dyDescent="0.25">
      <c r="B22" s="10" t="s">
        <v>53</v>
      </c>
      <c r="C22" s="11">
        <v>15</v>
      </c>
      <c r="D22" s="11">
        <v>332</v>
      </c>
      <c r="E22" s="11">
        <v>347</v>
      </c>
      <c r="F22" s="17">
        <f t="shared" si="0"/>
        <v>0.3114901256732496</v>
      </c>
      <c r="H22" s="12">
        <v>17443008</v>
      </c>
      <c r="I22" s="13" t="s">
        <v>54</v>
      </c>
      <c r="J22" s="13" t="s">
        <v>5</v>
      </c>
      <c r="K22" s="14">
        <v>44050</v>
      </c>
      <c r="L22" s="13">
        <v>49</v>
      </c>
      <c r="M22" s="13" t="s">
        <v>31</v>
      </c>
      <c r="N22" s="13" t="s">
        <v>24</v>
      </c>
      <c r="O22" s="2" t="s">
        <v>25</v>
      </c>
      <c r="P22" s="13" t="s">
        <v>27</v>
      </c>
      <c r="Q22" s="15">
        <v>1</v>
      </c>
    </row>
    <row r="23" spans="2:17" x14ac:dyDescent="0.25">
      <c r="B23" s="10" t="s">
        <v>31</v>
      </c>
      <c r="C23" s="11">
        <v>17</v>
      </c>
      <c r="D23" s="11">
        <v>257.5</v>
      </c>
      <c r="E23" s="11">
        <v>274.5</v>
      </c>
      <c r="F23" s="17">
        <f t="shared" si="0"/>
        <v>0.24640933572710952</v>
      </c>
      <c r="H23" s="12">
        <v>17448068</v>
      </c>
      <c r="I23" s="13" t="s">
        <v>55</v>
      </c>
      <c r="J23" s="13" t="s">
        <v>6</v>
      </c>
      <c r="K23" s="14">
        <v>45008</v>
      </c>
      <c r="L23" s="13">
        <v>47</v>
      </c>
      <c r="M23" s="2" t="s">
        <v>31</v>
      </c>
      <c r="N23" s="13" t="s">
        <v>20</v>
      </c>
      <c r="O23" s="13" t="s">
        <v>21</v>
      </c>
      <c r="P23" s="13" t="s">
        <v>27</v>
      </c>
      <c r="Q23" s="15">
        <v>1</v>
      </c>
    </row>
    <row r="24" spans="2:17" x14ac:dyDescent="0.25">
      <c r="B24" s="10" t="s">
        <v>19</v>
      </c>
      <c r="C24" s="11">
        <v>3</v>
      </c>
      <c r="D24" s="11">
        <v>105</v>
      </c>
      <c r="E24" s="11">
        <v>108</v>
      </c>
      <c r="F24" s="17">
        <f t="shared" si="0"/>
        <v>0.09694793536804308</v>
      </c>
      <c r="H24" s="12">
        <v>17627465</v>
      </c>
      <c r="I24" s="13" t="s">
        <v>56</v>
      </c>
      <c r="J24" s="16" t="s">
        <v>6</v>
      </c>
      <c r="K24" s="14">
        <v>43451</v>
      </c>
      <c r="L24" s="13">
        <v>48</v>
      </c>
      <c r="M24" s="2" t="s">
        <v>31</v>
      </c>
      <c r="N24" s="13" t="s">
        <v>29</v>
      </c>
      <c r="O24" s="13" t="s">
        <v>25</v>
      </c>
      <c r="P24" s="13" t="s">
        <v>27</v>
      </c>
      <c r="Q24" s="15">
        <v>1</v>
      </c>
    </row>
    <row r="25" ht="15.75" customHeight="1" spans="2:17" x14ac:dyDescent="0.25">
      <c r="B25" s="10" t="s">
        <v>38</v>
      </c>
      <c r="C25" s="11"/>
      <c r="D25" s="11">
        <v>34</v>
      </c>
      <c r="E25" s="11">
        <v>34</v>
      </c>
      <c r="F25" s="17">
        <f t="shared" si="0"/>
        <v>0.03052064631956912</v>
      </c>
      <c r="H25" s="12">
        <v>19068229</v>
      </c>
      <c r="I25" s="13" t="s">
        <v>57</v>
      </c>
      <c r="J25" s="16" t="s">
        <v>6</v>
      </c>
      <c r="K25" s="14">
        <v>42714</v>
      </c>
      <c r="L25" s="13">
        <v>60</v>
      </c>
      <c r="M25" s="13" t="s">
        <v>38</v>
      </c>
      <c r="N25" s="2" t="s">
        <v>29</v>
      </c>
      <c r="O25" s="2" t="s">
        <v>25</v>
      </c>
      <c r="P25" s="13" t="s">
        <v>34</v>
      </c>
      <c r="Q25" s="15">
        <v>1</v>
      </c>
    </row>
    <row r="26" ht="15.75" customHeight="1" spans="2:17" x14ac:dyDescent="0.25">
      <c r="B26" s="11" t="s">
        <v>7</v>
      </c>
      <c r="C26" s="11">
        <v>66</v>
      </c>
      <c r="D26" s="11">
        <v>1048</v>
      </c>
      <c r="E26" s="11">
        <v>1114</v>
      </c>
      <c r="F26" s="18">
        <f t="shared" si="0"/>
        <v>1</v>
      </c>
      <c r="H26" s="12">
        <v>21289719</v>
      </c>
      <c r="I26" s="13" t="s">
        <v>58</v>
      </c>
      <c r="J26" s="13" t="s">
        <v>5</v>
      </c>
      <c r="K26" s="14">
        <v>44790</v>
      </c>
      <c r="L26" s="13">
        <v>45</v>
      </c>
      <c r="M26" s="13" t="s">
        <v>31</v>
      </c>
      <c r="N26" s="13" t="s">
        <v>20</v>
      </c>
      <c r="O26" s="2" t="s">
        <v>25</v>
      </c>
      <c r="P26" s="13" t="s">
        <v>17</v>
      </c>
      <c r="Q26" s="15">
        <v>1</v>
      </c>
    </row>
    <row r="27" spans="8:17" x14ac:dyDescent="0.25">
      <c r="H27" s="12">
        <v>25072204</v>
      </c>
      <c r="I27" s="13" t="s">
        <v>59</v>
      </c>
      <c r="J27" s="13" t="s">
        <v>6</v>
      </c>
      <c r="K27" s="14">
        <v>44351</v>
      </c>
      <c r="L27" s="13">
        <v>51</v>
      </c>
      <c r="M27" s="13" t="s">
        <v>19</v>
      </c>
      <c r="N27" s="13" t="s">
        <v>24</v>
      </c>
      <c r="O27" s="2" t="s">
        <v>25</v>
      </c>
      <c r="P27" s="13" t="s">
        <v>22</v>
      </c>
      <c r="Q27" s="15">
        <v>1</v>
      </c>
    </row>
    <row r="28" spans="8:17" x14ac:dyDescent="0.25">
      <c r="H28" s="12">
        <v>25445289</v>
      </c>
      <c r="I28" s="13" t="s">
        <v>60</v>
      </c>
      <c r="J28" s="16" t="s">
        <v>6</v>
      </c>
      <c r="K28" s="14">
        <v>44900</v>
      </c>
      <c r="L28" s="13">
        <v>57</v>
      </c>
      <c r="M28" s="2" t="s">
        <v>19</v>
      </c>
      <c r="N28" s="13" t="s">
        <v>20</v>
      </c>
      <c r="O28" s="2" t="s">
        <v>25</v>
      </c>
      <c r="P28" s="13" t="s">
        <v>27</v>
      </c>
      <c r="Q28" s="15">
        <v>1</v>
      </c>
    </row>
    <row r="29" spans="8:17" x14ac:dyDescent="0.25">
      <c r="H29" s="12">
        <v>25511877</v>
      </c>
      <c r="I29" s="13" t="s">
        <v>61</v>
      </c>
      <c r="J29" s="16" t="s">
        <v>6</v>
      </c>
      <c r="K29" s="14">
        <v>45159</v>
      </c>
      <c r="L29" s="13">
        <v>63</v>
      </c>
      <c r="M29" s="13" t="s">
        <v>38</v>
      </c>
      <c r="N29" s="2" t="s">
        <v>20</v>
      </c>
      <c r="O29" s="2" t="s">
        <v>25</v>
      </c>
      <c r="P29" s="13" t="s">
        <v>27</v>
      </c>
      <c r="Q29" s="15">
        <v>1</v>
      </c>
    </row>
    <row r="30" spans="3:17" x14ac:dyDescent="0.25">
      <c r="C30" s="19"/>
      <c r="H30" s="12">
        <v>25578236</v>
      </c>
      <c r="I30" s="13" t="s">
        <v>62</v>
      </c>
      <c r="J30" s="16" t="s">
        <v>6</v>
      </c>
      <c r="K30" s="14">
        <v>44970</v>
      </c>
      <c r="L30" s="13">
        <v>70</v>
      </c>
      <c r="M30" s="2" t="s">
        <v>38</v>
      </c>
      <c r="N30" s="2" t="s">
        <v>20</v>
      </c>
      <c r="O30" s="2" t="s">
        <v>25</v>
      </c>
      <c r="P30" s="13" t="s">
        <v>27</v>
      </c>
      <c r="Q30" s="15">
        <v>1</v>
      </c>
    </row>
    <row r="31" spans="8:17" x14ac:dyDescent="0.25">
      <c r="H31" s="12">
        <v>25713914</v>
      </c>
      <c r="I31" s="13" t="s">
        <v>63</v>
      </c>
      <c r="J31" s="16" t="s">
        <v>6</v>
      </c>
      <c r="K31" s="14">
        <v>44895</v>
      </c>
      <c r="L31" s="13">
        <v>52</v>
      </c>
      <c r="M31" s="13" t="s">
        <v>19</v>
      </c>
      <c r="N31" s="2" t="s">
        <v>20</v>
      </c>
      <c r="O31" s="2" t="s">
        <v>25</v>
      </c>
      <c r="P31" s="13" t="s">
        <v>27</v>
      </c>
      <c r="Q31" s="15">
        <v>1</v>
      </c>
    </row>
    <row r="32" spans="8:17" x14ac:dyDescent="0.25">
      <c r="H32" s="12">
        <v>25800784</v>
      </c>
      <c r="I32" s="13" t="s">
        <v>64</v>
      </c>
      <c r="J32" s="16" t="s">
        <v>6</v>
      </c>
      <c r="K32" s="14">
        <v>44872</v>
      </c>
      <c r="L32" s="13">
        <v>54</v>
      </c>
      <c r="M32" s="2" t="s">
        <v>19</v>
      </c>
      <c r="N32" s="14">
        <v>45143</v>
      </c>
      <c r="O32" s="2" t="s">
        <v>25</v>
      </c>
      <c r="P32" s="13" t="s">
        <v>27</v>
      </c>
      <c r="Q32" s="15">
        <v>1</v>
      </c>
    </row>
    <row r="33" spans="8:17" x14ac:dyDescent="0.25">
      <c r="H33" s="12">
        <v>25810369</v>
      </c>
      <c r="I33" s="13" t="s">
        <v>65</v>
      </c>
      <c r="J33" s="16" t="s">
        <v>6</v>
      </c>
      <c r="K33" s="14">
        <v>44125</v>
      </c>
      <c r="L33" s="13">
        <v>47</v>
      </c>
      <c r="M33" s="13" t="s">
        <v>31</v>
      </c>
      <c r="N33" s="13" t="s">
        <v>29</v>
      </c>
      <c r="O33" s="2" t="s">
        <v>25</v>
      </c>
      <c r="P33" s="13" t="s">
        <v>27</v>
      </c>
      <c r="Q33" s="15">
        <v>1</v>
      </c>
    </row>
    <row r="34" spans="8:17" x14ac:dyDescent="0.25">
      <c r="H34" s="12">
        <v>25854992</v>
      </c>
      <c r="I34" s="13" t="s">
        <v>66</v>
      </c>
      <c r="J34" s="13" t="s">
        <v>5</v>
      </c>
      <c r="K34" s="14">
        <v>43998</v>
      </c>
      <c r="L34" s="13">
        <v>45</v>
      </c>
      <c r="M34" s="2" t="s">
        <v>31</v>
      </c>
      <c r="N34" s="13" t="s">
        <v>20</v>
      </c>
      <c r="O34" s="2" t="s">
        <v>25</v>
      </c>
      <c r="P34" s="13" t="s">
        <v>27</v>
      </c>
      <c r="Q34" s="15">
        <v>1</v>
      </c>
    </row>
    <row r="35" spans="8:17" x14ac:dyDescent="0.25">
      <c r="H35" s="12">
        <v>25866135</v>
      </c>
      <c r="I35" s="13" t="s">
        <v>67</v>
      </c>
      <c r="J35" s="13" t="s">
        <v>6</v>
      </c>
      <c r="K35" s="14">
        <v>44837</v>
      </c>
      <c r="L35" s="2">
        <v>45</v>
      </c>
      <c r="M35" s="2" t="s">
        <v>31</v>
      </c>
      <c r="N35" s="2" t="s">
        <v>20</v>
      </c>
      <c r="O35" s="13" t="s">
        <v>21</v>
      </c>
      <c r="P35" s="13" t="s">
        <v>27</v>
      </c>
      <c r="Q35" s="15">
        <v>1</v>
      </c>
    </row>
    <row r="36" spans="8:17" x14ac:dyDescent="0.25">
      <c r="H36" s="12">
        <v>26737818</v>
      </c>
      <c r="I36" s="13" t="s">
        <v>68</v>
      </c>
      <c r="J36" s="16" t="s">
        <v>6</v>
      </c>
      <c r="K36" s="14">
        <v>45068</v>
      </c>
      <c r="L36" s="13">
        <v>51</v>
      </c>
      <c r="M36" s="13" t="s">
        <v>19</v>
      </c>
      <c r="N36" s="14">
        <v>45150</v>
      </c>
      <c r="O36" s="13" t="s">
        <v>25</v>
      </c>
      <c r="P36" s="13" t="s">
        <v>17</v>
      </c>
      <c r="Q36" s="15">
        <v>1</v>
      </c>
    </row>
    <row r="37" spans="8:17" x14ac:dyDescent="0.25">
      <c r="H37" s="12">
        <v>27747130</v>
      </c>
      <c r="I37" s="13" t="s">
        <v>69</v>
      </c>
      <c r="J37" s="16" t="s">
        <v>6</v>
      </c>
      <c r="K37" s="14">
        <v>45159</v>
      </c>
      <c r="L37" s="13">
        <v>50</v>
      </c>
      <c r="M37" s="2" t="s">
        <v>19</v>
      </c>
      <c r="N37" s="13" t="s">
        <v>20</v>
      </c>
      <c r="O37" s="2" t="s">
        <v>25</v>
      </c>
      <c r="P37" s="13" t="s">
        <v>27</v>
      </c>
      <c r="Q37" s="15">
        <v>1</v>
      </c>
    </row>
    <row r="38" spans="8:17" x14ac:dyDescent="0.25">
      <c r="H38" s="12">
        <v>32266929</v>
      </c>
      <c r="I38" s="13" t="s">
        <v>70</v>
      </c>
      <c r="J38" s="16" t="s">
        <v>6</v>
      </c>
      <c r="K38" s="14">
        <v>45061</v>
      </c>
      <c r="L38" s="13">
        <v>71</v>
      </c>
      <c r="M38" s="13" t="s">
        <v>38</v>
      </c>
      <c r="N38" s="14">
        <v>45164</v>
      </c>
      <c r="O38" s="2" t="s">
        <v>25</v>
      </c>
      <c r="P38" s="13" t="s">
        <v>17</v>
      </c>
      <c r="Q38" s="15">
        <v>1</v>
      </c>
    </row>
    <row r="39" spans="8:17" x14ac:dyDescent="0.25">
      <c r="H39" s="12">
        <v>40137543</v>
      </c>
      <c r="I39" s="13" t="s">
        <v>71</v>
      </c>
      <c r="J39" s="16" t="s">
        <v>6</v>
      </c>
      <c r="K39" s="14">
        <v>44158</v>
      </c>
      <c r="L39" s="13">
        <v>45</v>
      </c>
      <c r="M39" s="13" t="s">
        <v>31</v>
      </c>
      <c r="N39" s="13" t="s">
        <v>29</v>
      </c>
      <c r="O39" s="2" t="s">
        <v>25</v>
      </c>
      <c r="P39" s="13" t="s">
        <v>34</v>
      </c>
      <c r="Q39" s="15">
        <v>1</v>
      </c>
    </row>
    <row r="40" spans="8:17" x14ac:dyDescent="0.25">
      <c r="H40" s="12">
        <v>40274593</v>
      </c>
      <c r="I40" s="13" t="s">
        <v>72</v>
      </c>
      <c r="J40" s="16" t="s">
        <v>6</v>
      </c>
      <c r="K40" s="14">
        <v>44333</v>
      </c>
      <c r="L40" s="13">
        <v>44</v>
      </c>
      <c r="M40" s="2" t="s">
        <v>31</v>
      </c>
      <c r="N40" s="13" t="s">
        <v>20</v>
      </c>
      <c r="O40" s="2" t="s">
        <v>25</v>
      </c>
      <c r="P40" s="13" t="s">
        <v>17</v>
      </c>
      <c r="Q40" s="15">
        <v>1</v>
      </c>
    </row>
    <row r="41" spans="8:17" x14ac:dyDescent="0.25">
      <c r="H41" s="12">
        <v>40346553</v>
      </c>
      <c r="I41" s="13" t="s">
        <v>73</v>
      </c>
      <c r="J41" s="16" t="s">
        <v>6</v>
      </c>
      <c r="K41" s="14">
        <v>44890</v>
      </c>
      <c r="L41" s="13">
        <v>55</v>
      </c>
      <c r="M41" s="13" t="s">
        <v>19</v>
      </c>
      <c r="N41" s="2" t="s">
        <v>20</v>
      </c>
      <c r="O41" s="13" t="s">
        <v>21</v>
      </c>
      <c r="P41" s="13" t="s">
        <v>17</v>
      </c>
      <c r="Q41" s="15">
        <v>1</v>
      </c>
    </row>
    <row r="42" spans="8:17" x14ac:dyDescent="0.25">
      <c r="H42" s="12">
        <v>40384184</v>
      </c>
      <c r="I42" s="13" t="s">
        <v>74</v>
      </c>
      <c r="J42" s="16" t="s">
        <v>6</v>
      </c>
      <c r="K42" s="14">
        <v>43791</v>
      </c>
      <c r="L42" s="13">
        <v>43</v>
      </c>
      <c r="M42" s="13" t="s">
        <v>31</v>
      </c>
      <c r="N42" s="13" t="s">
        <v>29</v>
      </c>
      <c r="O42" s="13" t="s">
        <v>25</v>
      </c>
      <c r="P42" s="13" t="s">
        <v>27</v>
      </c>
      <c r="Q42" s="15">
        <v>1</v>
      </c>
    </row>
    <row r="43" spans="8:17" x14ac:dyDescent="0.25">
      <c r="H43" s="12">
        <v>40486958</v>
      </c>
      <c r="I43" s="13" t="s">
        <v>75</v>
      </c>
      <c r="J43" s="13" t="s">
        <v>5</v>
      </c>
      <c r="K43" s="14">
        <v>43409</v>
      </c>
      <c r="L43" s="2">
        <v>43</v>
      </c>
      <c r="M43" s="2" t="s">
        <v>31</v>
      </c>
      <c r="N43" s="13" t="s">
        <v>24</v>
      </c>
      <c r="O43" s="2" t="s">
        <v>25</v>
      </c>
      <c r="P43" s="13" t="s">
        <v>17</v>
      </c>
      <c r="Q43" s="15">
        <v>1</v>
      </c>
    </row>
    <row r="44" spans="8:17" x14ac:dyDescent="0.25">
      <c r="H44" s="12">
        <v>40559945</v>
      </c>
      <c r="I44" s="13" t="s">
        <v>76</v>
      </c>
      <c r="J44" s="13" t="s">
        <v>6</v>
      </c>
      <c r="K44" s="14">
        <v>43865</v>
      </c>
      <c r="L44" s="13">
        <v>46</v>
      </c>
      <c r="M44" s="2" t="s">
        <v>31</v>
      </c>
      <c r="N44" s="2" t="s">
        <v>24</v>
      </c>
      <c r="O44" s="2" t="s">
        <v>25</v>
      </c>
      <c r="P44" s="13" t="s">
        <v>34</v>
      </c>
      <c r="Q44" s="15">
        <v>1</v>
      </c>
    </row>
    <row r="45" spans="8:17" x14ac:dyDescent="0.25">
      <c r="H45" s="12">
        <v>40617609</v>
      </c>
      <c r="I45" s="13" t="s">
        <v>77</v>
      </c>
      <c r="J45" s="16" t="s">
        <v>6</v>
      </c>
      <c r="K45" s="14">
        <v>43709</v>
      </c>
      <c r="L45" s="13">
        <v>45</v>
      </c>
      <c r="M45" s="2" t="s">
        <v>31</v>
      </c>
      <c r="N45" s="2" t="s">
        <v>24</v>
      </c>
      <c r="O45" s="2" t="s">
        <v>25</v>
      </c>
      <c r="P45" s="13" t="s">
        <v>34</v>
      </c>
      <c r="Q45" s="15">
        <v>1</v>
      </c>
    </row>
    <row r="46" spans="8:17" x14ac:dyDescent="0.25">
      <c r="H46" s="12">
        <v>40680475</v>
      </c>
      <c r="I46" s="13" t="s">
        <v>78</v>
      </c>
      <c r="J46" s="16" t="s">
        <v>6</v>
      </c>
      <c r="K46" s="14">
        <v>45061</v>
      </c>
      <c r="L46" s="13">
        <v>44</v>
      </c>
      <c r="M46" s="2" t="s">
        <v>31</v>
      </c>
      <c r="N46" s="14">
        <v>45164</v>
      </c>
      <c r="O46" s="2" t="s">
        <v>25</v>
      </c>
      <c r="P46" s="13" t="s">
        <v>34</v>
      </c>
      <c r="Q46" s="15">
        <v>1</v>
      </c>
    </row>
    <row r="47" spans="8:17" x14ac:dyDescent="0.25">
      <c r="H47" s="12">
        <v>40703410</v>
      </c>
      <c r="I47" s="13" t="s">
        <v>79</v>
      </c>
      <c r="J47" s="16" t="s">
        <v>6</v>
      </c>
      <c r="K47" s="14">
        <v>44505</v>
      </c>
      <c r="L47" s="13">
        <v>42</v>
      </c>
      <c r="M47" s="2" t="s">
        <v>31</v>
      </c>
      <c r="N47" s="13" t="s">
        <v>24</v>
      </c>
      <c r="O47" s="2" t="s">
        <v>25</v>
      </c>
      <c r="P47" s="13" t="s">
        <v>26</v>
      </c>
      <c r="Q47" s="15">
        <v>1</v>
      </c>
    </row>
    <row r="48" spans="8:17" x14ac:dyDescent="0.25">
      <c r="H48" s="12">
        <v>41207861</v>
      </c>
      <c r="I48" s="13" t="s">
        <v>80</v>
      </c>
      <c r="J48" s="16" t="s">
        <v>6</v>
      </c>
      <c r="K48" s="14">
        <v>44896</v>
      </c>
      <c r="L48" s="13">
        <v>41</v>
      </c>
      <c r="M48" s="2" t="s">
        <v>31</v>
      </c>
      <c r="N48" s="13" t="s">
        <v>20</v>
      </c>
      <c r="O48" s="2" t="s">
        <v>25</v>
      </c>
      <c r="P48" s="13" t="s">
        <v>27</v>
      </c>
      <c r="Q48" s="15">
        <v>1</v>
      </c>
    </row>
    <row r="49" spans="8:17" x14ac:dyDescent="0.25">
      <c r="H49" s="12">
        <v>41385693</v>
      </c>
      <c r="I49" s="13" t="s">
        <v>81</v>
      </c>
      <c r="J49" s="16" t="s">
        <v>6</v>
      </c>
      <c r="K49" s="14">
        <v>44280</v>
      </c>
      <c r="L49" s="2">
        <v>41</v>
      </c>
      <c r="M49" s="2" t="s">
        <v>31</v>
      </c>
      <c r="N49" s="13" t="s">
        <v>29</v>
      </c>
      <c r="O49" s="2" t="s">
        <v>25</v>
      </c>
      <c r="P49" s="13" t="s">
        <v>27</v>
      </c>
      <c r="Q49" s="15">
        <v>1</v>
      </c>
    </row>
    <row r="50" spans="8:17" x14ac:dyDescent="0.25">
      <c r="H50" s="12">
        <v>41429374</v>
      </c>
      <c r="I50" s="13" t="s">
        <v>82</v>
      </c>
      <c r="J50" s="16" t="s">
        <v>6</v>
      </c>
      <c r="K50" s="14">
        <v>44221</v>
      </c>
      <c r="L50" s="2">
        <v>41</v>
      </c>
      <c r="M50" s="2" t="s">
        <v>31</v>
      </c>
      <c r="N50" s="13" t="s">
        <v>20</v>
      </c>
      <c r="O50" s="2" t="s">
        <v>25</v>
      </c>
      <c r="P50" s="13" t="s">
        <v>17</v>
      </c>
      <c r="Q50" s="15">
        <v>1</v>
      </c>
    </row>
    <row r="51" spans="8:17" x14ac:dyDescent="0.25">
      <c r="H51" s="12">
        <v>41489537</v>
      </c>
      <c r="I51" s="13" t="s">
        <v>83</v>
      </c>
      <c r="J51" s="16" t="s">
        <v>6</v>
      </c>
      <c r="K51" s="14">
        <v>44141</v>
      </c>
      <c r="L51" s="2">
        <v>41</v>
      </c>
      <c r="M51" s="2" t="s">
        <v>31</v>
      </c>
      <c r="N51" s="13" t="s">
        <v>29</v>
      </c>
      <c r="O51" s="2" t="s">
        <v>25</v>
      </c>
      <c r="P51" s="13" t="s">
        <v>17</v>
      </c>
      <c r="Q51" s="15">
        <v>1</v>
      </c>
    </row>
    <row r="52" spans="8:17" x14ac:dyDescent="0.25">
      <c r="H52" s="12">
        <v>41638332</v>
      </c>
      <c r="I52" s="13" t="s">
        <v>84</v>
      </c>
      <c r="J52" s="16" t="s">
        <v>6</v>
      </c>
      <c r="K52" s="14">
        <v>44798</v>
      </c>
      <c r="L52" s="13">
        <v>40</v>
      </c>
      <c r="M52" s="13" t="s">
        <v>53</v>
      </c>
      <c r="N52" s="2" t="s">
        <v>29</v>
      </c>
      <c r="O52" s="2" t="s">
        <v>25</v>
      </c>
      <c r="P52" s="13" t="s">
        <v>27</v>
      </c>
      <c r="Q52" s="15">
        <v>1</v>
      </c>
    </row>
    <row r="53" spans="8:17" x14ac:dyDescent="0.25">
      <c r="H53" s="12">
        <v>41663472</v>
      </c>
      <c r="I53" s="13" t="s">
        <v>85</v>
      </c>
      <c r="J53" s="16" t="s">
        <v>6</v>
      </c>
      <c r="K53" s="14">
        <v>43336</v>
      </c>
      <c r="L53" s="13">
        <v>34</v>
      </c>
      <c r="M53" s="2" t="s">
        <v>53</v>
      </c>
      <c r="N53" s="13" t="s">
        <v>24</v>
      </c>
      <c r="O53" s="2" t="s">
        <v>25</v>
      </c>
      <c r="P53" s="13" t="s">
        <v>17</v>
      </c>
      <c r="Q53" s="15">
        <v>1</v>
      </c>
    </row>
    <row r="54" spans="8:17" x14ac:dyDescent="0.25">
      <c r="H54" s="12">
        <v>41675359</v>
      </c>
      <c r="I54" s="13" t="s">
        <v>86</v>
      </c>
      <c r="J54" s="16" t="s">
        <v>6</v>
      </c>
      <c r="K54" s="14">
        <v>44893</v>
      </c>
      <c r="L54" s="13">
        <v>35</v>
      </c>
      <c r="M54" s="2" t="s">
        <v>53</v>
      </c>
      <c r="N54" s="13" t="s">
        <v>20</v>
      </c>
      <c r="O54" s="13" t="s">
        <v>21</v>
      </c>
      <c r="P54" s="13" t="s">
        <v>34</v>
      </c>
      <c r="Q54" s="15">
        <v>1</v>
      </c>
    </row>
    <row r="55" spans="8:17" x14ac:dyDescent="0.25">
      <c r="H55" s="12">
        <v>41800209</v>
      </c>
      <c r="I55" s="13" t="s">
        <v>87</v>
      </c>
      <c r="J55" s="13" t="s">
        <v>5</v>
      </c>
      <c r="K55" s="13" t="s">
        <v>88</v>
      </c>
      <c r="L55" s="13">
        <v>43</v>
      </c>
      <c r="M55" s="13" t="s">
        <v>31</v>
      </c>
      <c r="N55" s="2" t="s">
        <v>20</v>
      </c>
      <c r="O55" s="13" t="s">
        <v>25</v>
      </c>
      <c r="P55" s="13" t="s">
        <v>27</v>
      </c>
      <c r="Q55" s="15">
        <v>1</v>
      </c>
    </row>
    <row r="56" spans="8:17" x14ac:dyDescent="0.25">
      <c r="H56" s="12">
        <v>41855614</v>
      </c>
      <c r="I56" s="13" t="s">
        <v>89</v>
      </c>
      <c r="J56" s="13" t="s">
        <v>6</v>
      </c>
      <c r="K56" s="14">
        <v>44918</v>
      </c>
      <c r="L56" s="13">
        <v>42</v>
      </c>
      <c r="M56" s="2" t="s">
        <v>31</v>
      </c>
      <c r="N56" s="2" t="s">
        <v>20</v>
      </c>
      <c r="O56" s="13" t="s">
        <v>21</v>
      </c>
      <c r="P56" s="13" t="s">
        <v>34</v>
      </c>
      <c r="Q56" s="15">
        <v>1</v>
      </c>
    </row>
    <row r="57" spans="8:17" x14ac:dyDescent="0.25">
      <c r="H57" s="12">
        <v>41918219</v>
      </c>
      <c r="I57" s="13" t="s">
        <v>90</v>
      </c>
      <c r="J57" s="13" t="s">
        <v>5</v>
      </c>
      <c r="K57" s="14">
        <v>43995</v>
      </c>
      <c r="L57" s="13">
        <v>40</v>
      </c>
      <c r="M57" s="13" t="s">
        <v>53</v>
      </c>
      <c r="N57" s="2" t="s">
        <v>20</v>
      </c>
      <c r="O57" s="13" t="s">
        <v>25</v>
      </c>
      <c r="P57" s="13" t="s">
        <v>27</v>
      </c>
      <c r="Q57" s="15">
        <v>1</v>
      </c>
    </row>
    <row r="58" spans="8:17" x14ac:dyDescent="0.25">
      <c r="H58" s="12">
        <v>42012987</v>
      </c>
      <c r="I58" s="13" t="s">
        <v>91</v>
      </c>
      <c r="J58" s="13" t="s">
        <v>6</v>
      </c>
      <c r="K58" s="14">
        <v>44866</v>
      </c>
      <c r="L58" s="13">
        <v>42</v>
      </c>
      <c r="M58" s="13" t="s">
        <v>31</v>
      </c>
      <c r="N58" s="14">
        <v>45147</v>
      </c>
      <c r="O58" s="13" t="s">
        <v>21</v>
      </c>
      <c r="P58" s="13" t="s">
        <v>17</v>
      </c>
      <c r="Q58" s="15">
        <v>1</v>
      </c>
    </row>
    <row r="59" spans="8:17" x14ac:dyDescent="0.25">
      <c r="H59" s="12">
        <v>42158878</v>
      </c>
      <c r="I59" s="13" t="s">
        <v>92</v>
      </c>
      <c r="J59" s="16" t="s">
        <v>6</v>
      </c>
      <c r="K59" s="14">
        <v>45035</v>
      </c>
      <c r="L59" s="13">
        <v>39</v>
      </c>
      <c r="M59" s="13" t="s">
        <v>53</v>
      </c>
      <c r="N59" s="13" t="s">
        <v>20</v>
      </c>
      <c r="O59" s="13" t="s">
        <v>25</v>
      </c>
      <c r="P59" s="13" t="s">
        <v>27</v>
      </c>
      <c r="Q59" s="15">
        <v>1</v>
      </c>
    </row>
    <row r="60" spans="8:17" x14ac:dyDescent="0.25">
      <c r="H60" s="12">
        <v>42179058</v>
      </c>
      <c r="I60" s="13" t="s">
        <v>93</v>
      </c>
      <c r="J60" s="16" t="s">
        <v>6</v>
      </c>
      <c r="K60" s="14">
        <v>44805</v>
      </c>
      <c r="L60" s="13">
        <v>41</v>
      </c>
      <c r="M60" s="13" t="s">
        <v>31</v>
      </c>
      <c r="N60" s="13" t="s">
        <v>24</v>
      </c>
      <c r="O60" s="2" t="s">
        <v>25</v>
      </c>
      <c r="P60" s="13" t="s">
        <v>34</v>
      </c>
      <c r="Q60" s="15">
        <v>1</v>
      </c>
    </row>
    <row r="61" spans="8:17" x14ac:dyDescent="0.25">
      <c r="H61" s="12">
        <v>42218360</v>
      </c>
      <c r="I61" s="13" t="s">
        <v>94</v>
      </c>
      <c r="J61" s="16" t="s">
        <v>6</v>
      </c>
      <c r="K61" s="14">
        <v>42817</v>
      </c>
      <c r="L61" s="13">
        <v>39</v>
      </c>
      <c r="M61" s="13" t="s">
        <v>53</v>
      </c>
      <c r="N61" s="13" t="s">
        <v>29</v>
      </c>
      <c r="O61" s="2" t="s">
        <v>25</v>
      </c>
      <c r="P61" s="13" t="s">
        <v>22</v>
      </c>
      <c r="Q61" s="15">
        <v>1</v>
      </c>
    </row>
    <row r="62" spans="8:17" x14ac:dyDescent="0.25">
      <c r="H62" s="12">
        <v>42228901</v>
      </c>
      <c r="I62" s="13" t="s">
        <v>95</v>
      </c>
      <c r="J62" s="16" t="s">
        <v>6</v>
      </c>
      <c r="K62" s="14">
        <v>43684</v>
      </c>
      <c r="L62" s="2">
        <v>39</v>
      </c>
      <c r="M62" s="2" t="s">
        <v>53</v>
      </c>
      <c r="N62" s="13" t="s">
        <v>24</v>
      </c>
      <c r="O62" s="2" t="s">
        <v>25</v>
      </c>
      <c r="P62" s="13" t="s">
        <v>27</v>
      </c>
      <c r="Q62" s="15">
        <v>1</v>
      </c>
    </row>
    <row r="63" spans="8:17" x14ac:dyDescent="0.25">
      <c r="H63" s="12">
        <v>42414108</v>
      </c>
      <c r="I63" s="13" t="s">
        <v>96</v>
      </c>
      <c r="J63" s="16" t="s">
        <v>6</v>
      </c>
      <c r="K63" s="14">
        <v>45012</v>
      </c>
      <c r="L63" s="2">
        <v>39</v>
      </c>
      <c r="M63" s="2" t="s">
        <v>53</v>
      </c>
      <c r="N63" s="13" t="s">
        <v>20</v>
      </c>
      <c r="O63" s="2" t="s">
        <v>25</v>
      </c>
      <c r="P63" s="13" t="s">
        <v>26</v>
      </c>
      <c r="Q63" s="15">
        <v>1</v>
      </c>
    </row>
    <row r="64" spans="8:17" x14ac:dyDescent="0.25">
      <c r="H64" s="12">
        <v>42618372</v>
      </c>
      <c r="I64" s="13" t="s">
        <v>97</v>
      </c>
      <c r="J64" s="16" t="s">
        <v>6</v>
      </c>
      <c r="K64" s="14">
        <v>43808</v>
      </c>
      <c r="L64" s="2">
        <v>39</v>
      </c>
      <c r="M64" s="2" t="s">
        <v>53</v>
      </c>
      <c r="N64" s="13" t="s">
        <v>29</v>
      </c>
      <c r="O64" s="2" t="s">
        <v>25</v>
      </c>
      <c r="P64" s="13" t="s">
        <v>34</v>
      </c>
      <c r="Q64" s="15">
        <v>1</v>
      </c>
    </row>
    <row r="65" spans="8:17" x14ac:dyDescent="0.25">
      <c r="H65" s="12">
        <v>42664972</v>
      </c>
      <c r="I65" s="13" t="s">
        <v>98</v>
      </c>
      <c r="J65" s="13" t="s">
        <v>5</v>
      </c>
      <c r="K65" s="14">
        <v>44649</v>
      </c>
      <c r="L65" s="2">
        <v>39</v>
      </c>
      <c r="M65" s="2" t="s">
        <v>53</v>
      </c>
      <c r="N65" s="13" t="s">
        <v>20</v>
      </c>
      <c r="O65" s="2" t="s">
        <v>25</v>
      </c>
      <c r="P65" s="13" t="s">
        <v>27</v>
      </c>
      <c r="Q65" s="15">
        <v>1</v>
      </c>
    </row>
    <row r="66" spans="8:17" x14ac:dyDescent="0.25">
      <c r="H66" s="12">
        <v>42674663</v>
      </c>
      <c r="I66" s="13" t="s">
        <v>99</v>
      </c>
      <c r="J66" s="16" t="s">
        <v>5</v>
      </c>
      <c r="K66" s="14">
        <v>44379</v>
      </c>
      <c r="L66" s="13">
        <v>42</v>
      </c>
      <c r="M66" s="13" t="s">
        <v>31</v>
      </c>
      <c r="N66" s="2" t="s">
        <v>20</v>
      </c>
      <c r="O66" s="2" t="s">
        <v>25</v>
      </c>
      <c r="P66" s="13" t="s">
        <v>27</v>
      </c>
      <c r="Q66" s="15">
        <v>1</v>
      </c>
    </row>
    <row r="67" spans="8:17" x14ac:dyDescent="0.25">
      <c r="H67" s="12">
        <v>42762207</v>
      </c>
      <c r="I67" s="13" t="s">
        <v>100</v>
      </c>
      <c r="J67" s="13" t="s">
        <v>6</v>
      </c>
      <c r="K67" s="14">
        <v>44112</v>
      </c>
      <c r="L67" s="2">
        <v>42</v>
      </c>
      <c r="M67" s="2" t="s">
        <v>31</v>
      </c>
      <c r="N67" s="13" t="s">
        <v>24</v>
      </c>
      <c r="O67" s="2" t="s">
        <v>25</v>
      </c>
      <c r="P67" s="13" t="s">
        <v>34</v>
      </c>
      <c r="Q67" s="15">
        <v>1</v>
      </c>
    </row>
    <row r="68" spans="8:17" x14ac:dyDescent="0.25">
      <c r="H68" s="12">
        <v>42770032</v>
      </c>
      <c r="I68" s="13" t="s">
        <v>101</v>
      </c>
      <c r="J68" s="16" t="s">
        <v>6</v>
      </c>
      <c r="K68" s="14">
        <v>45079</v>
      </c>
      <c r="L68" s="13">
        <v>40</v>
      </c>
      <c r="M68" s="13" t="s">
        <v>53</v>
      </c>
      <c r="N68" s="13" t="s">
        <v>20</v>
      </c>
      <c r="O68" s="2" t="s">
        <v>25</v>
      </c>
      <c r="P68" s="13" t="s">
        <v>17</v>
      </c>
      <c r="Q68" s="15">
        <v>1</v>
      </c>
    </row>
    <row r="69" spans="8:17" x14ac:dyDescent="0.25">
      <c r="H69" s="12">
        <v>43013294</v>
      </c>
      <c r="I69" s="13" t="s">
        <v>102</v>
      </c>
      <c r="J69" s="16" t="s">
        <v>6</v>
      </c>
      <c r="K69" s="14">
        <v>43080</v>
      </c>
      <c r="L69" s="13">
        <v>39</v>
      </c>
      <c r="M69" s="2" t="s">
        <v>53</v>
      </c>
      <c r="N69" s="2" t="s">
        <v>20</v>
      </c>
      <c r="O69" s="2" t="s">
        <v>25</v>
      </c>
      <c r="P69" s="13" t="s">
        <v>27</v>
      </c>
      <c r="Q69" s="15">
        <v>1</v>
      </c>
    </row>
    <row r="70" spans="8:17" x14ac:dyDescent="0.25">
      <c r="H70" s="12">
        <v>43039534</v>
      </c>
      <c r="I70" s="13" t="s">
        <v>103</v>
      </c>
      <c r="J70" s="16" t="s">
        <v>6</v>
      </c>
      <c r="K70" s="14">
        <v>44986</v>
      </c>
      <c r="L70" s="13">
        <v>38</v>
      </c>
      <c r="M70" s="2" t="s">
        <v>53</v>
      </c>
      <c r="N70" s="2" t="s">
        <v>20</v>
      </c>
      <c r="O70" s="13" t="s">
        <v>21</v>
      </c>
      <c r="P70" s="13" t="s">
        <v>17</v>
      </c>
      <c r="Q70" s="15">
        <v>1</v>
      </c>
    </row>
    <row r="71" spans="8:17" x14ac:dyDescent="0.25">
      <c r="H71" s="12">
        <v>43065247</v>
      </c>
      <c r="I71" s="13" t="s">
        <v>104</v>
      </c>
      <c r="J71" s="16" t="s">
        <v>6</v>
      </c>
      <c r="K71" s="14">
        <v>45009</v>
      </c>
      <c r="L71" s="13">
        <v>43</v>
      </c>
      <c r="M71" s="13" t="s">
        <v>31</v>
      </c>
      <c r="N71" s="2" t="s">
        <v>20</v>
      </c>
      <c r="O71" s="13" t="s">
        <v>25</v>
      </c>
      <c r="P71" s="13" t="s">
        <v>32</v>
      </c>
      <c r="Q71" s="15">
        <v>1</v>
      </c>
    </row>
    <row r="72" spans="8:17" x14ac:dyDescent="0.25">
      <c r="H72" s="12">
        <v>43094281</v>
      </c>
      <c r="I72" s="13" t="s">
        <v>105</v>
      </c>
      <c r="J72" s="16" t="s">
        <v>6</v>
      </c>
      <c r="K72" s="14">
        <v>44924</v>
      </c>
      <c r="L72" s="13">
        <v>38</v>
      </c>
      <c r="M72" s="13" t="s">
        <v>53</v>
      </c>
      <c r="N72" s="2" t="s">
        <v>20</v>
      </c>
      <c r="O72" s="2" t="s">
        <v>25</v>
      </c>
      <c r="P72" s="13" t="s">
        <v>17</v>
      </c>
      <c r="Q72" s="15">
        <v>1</v>
      </c>
    </row>
    <row r="73" spans="8:17" x14ac:dyDescent="0.25">
      <c r="H73" s="12">
        <v>43144955</v>
      </c>
      <c r="I73" s="13" t="s">
        <v>106</v>
      </c>
      <c r="J73" s="16" t="s">
        <v>6</v>
      </c>
      <c r="K73" s="14">
        <v>44186</v>
      </c>
      <c r="L73" s="2">
        <v>38</v>
      </c>
      <c r="M73" s="2" t="s">
        <v>53</v>
      </c>
      <c r="N73" s="2" t="s">
        <v>20</v>
      </c>
      <c r="O73" s="2" t="s">
        <v>25</v>
      </c>
      <c r="P73" s="13" t="s">
        <v>27</v>
      </c>
      <c r="Q73" s="15">
        <v>1</v>
      </c>
    </row>
    <row r="74" spans="8:17" x14ac:dyDescent="0.25">
      <c r="H74" s="12">
        <v>43160680</v>
      </c>
      <c r="I74" s="13" t="s">
        <v>107</v>
      </c>
      <c r="J74" s="16" t="s">
        <v>6</v>
      </c>
      <c r="K74" s="14">
        <v>42979</v>
      </c>
      <c r="L74" s="2">
        <v>38</v>
      </c>
      <c r="M74" s="2" t="s">
        <v>53</v>
      </c>
      <c r="N74" s="2" t="s">
        <v>20</v>
      </c>
      <c r="O74" s="2" t="s">
        <v>25</v>
      </c>
      <c r="P74" s="13" t="s">
        <v>35</v>
      </c>
      <c r="Q74" s="15">
        <v>1</v>
      </c>
    </row>
    <row r="75" spans="8:17" x14ac:dyDescent="0.25">
      <c r="H75" s="12">
        <v>43308689</v>
      </c>
      <c r="I75" s="13" t="s">
        <v>108</v>
      </c>
      <c r="J75" s="16" t="s">
        <v>6</v>
      </c>
      <c r="K75" s="14">
        <v>44866</v>
      </c>
      <c r="L75" s="13">
        <v>41</v>
      </c>
      <c r="M75" s="13" t="s">
        <v>31</v>
      </c>
      <c r="N75" s="14">
        <v>45163</v>
      </c>
      <c r="O75" s="13" t="s">
        <v>21</v>
      </c>
      <c r="P75" s="13" t="s">
        <v>17</v>
      </c>
      <c r="Q75" s="15">
        <v>1</v>
      </c>
    </row>
    <row r="76" spans="8:17" x14ac:dyDescent="0.25">
      <c r="H76" s="12">
        <v>43330122</v>
      </c>
      <c r="I76" s="13" t="s">
        <v>109</v>
      </c>
      <c r="J76" s="16" t="s">
        <v>6</v>
      </c>
      <c r="K76" s="14">
        <v>44910</v>
      </c>
      <c r="L76" s="2">
        <v>41</v>
      </c>
      <c r="M76" s="2" t="s">
        <v>31</v>
      </c>
      <c r="N76" s="13" t="s">
        <v>20</v>
      </c>
      <c r="O76" s="13" t="s">
        <v>25</v>
      </c>
      <c r="P76" s="13" t="s">
        <v>17</v>
      </c>
      <c r="Q76" s="15">
        <v>1</v>
      </c>
    </row>
    <row r="77" spans="8:17" x14ac:dyDescent="0.25">
      <c r="H77" s="12">
        <v>43528333</v>
      </c>
      <c r="I77" s="13" t="s">
        <v>110</v>
      </c>
      <c r="J77" s="16" t="s">
        <v>6</v>
      </c>
      <c r="K77" s="14">
        <v>44879</v>
      </c>
      <c r="L77" s="13">
        <v>37</v>
      </c>
      <c r="M77" s="13" t="s">
        <v>53</v>
      </c>
      <c r="N77" s="13" t="s">
        <v>24</v>
      </c>
      <c r="O77" s="2" t="s">
        <v>25</v>
      </c>
      <c r="P77" s="13" t="s">
        <v>22</v>
      </c>
      <c r="Q77" s="15">
        <v>1</v>
      </c>
    </row>
    <row r="78" spans="8:17" x14ac:dyDescent="0.25">
      <c r="H78" s="12">
        <v>43597149</v>
      </c>
      <c r="I78" s="13" t="s">
        <v>111</v>
      </c>
      <c r="J78" s="16" t="s">
        <v>6</v>
      </c>
      <c r="K78" s="14">
        <v>43843</v>
      </c>
      <c r="L78" s="2">
        <v>37</v>
      </c>
      <c r="M78" s="2" t="s">
        <v>53</v>
      </c>
      <c r="N78" s="13" t="s">
        <v>20</v>
      </c>
      <c r="O78" s="2" t="s">
        <v>25</v>
      </c>
      <c r="P78" s="13" t="s">
        <v>34</v>
      </c>
      <c r="Q78" s="15">
        <v>1</v>
      </c>
    </row>
    <row r="79" spans="8:17" x14ac:dyDescent="0.25">
      <c r="H79" s="12">
        <v>43600610</v>
      </c>
      <c r="I79" s="13" t="s">
        <v>112</v>
      </c>
      <c r="J79" s="16" t="s">
        <v>6</v>
      </c>
      <c r="K79" s="14">
        <v>44203</v>
      </c>
      <c r="L79" s="13">
        <v>38</v>
      </c>
      <c r="M79" s="2" t="s">
        <v>53</v>
      </c>
      <c r="N79" s="13" t="s">
        <v>29</v>
      </c>
      <c r="O79" s="2" t="s">
        <v>25</v>
      </c>
      <c r="P79" s="13" t="s">
        <v>27</v>
      </c>
      <c r="Q79" s="15">
        <v>1</v>
      </c>
    </row>
    <row r="80" spans="8:17" x14ac:dyDescent="0.25">
      <c r="H80" s="12">
        <v>43693977</v>
      </c>
      <c r="I80" s="13" t="s">
        <v>113</v>
      </c>
      <c r="J80" s="16" t="s">
        <v>6</v>
      </c>
      <c r="K80" s="14">
        <v>45047</v>
      </c>
      <c r="L80" s="13">
        <v>37</v>
      </c>
      <c r="M80" s="2" t="s">
        <v>53</v>
      </c>
      <c r="N80" s="14">
        <v>45162</v>
      </c>
      <c r="O80" s="2" t="s">
        <v>25</v>
      </c>
      <c r="P80" s="13" t="s">
        <v>17</v>
      </c>
      <c r="Q80" s="15">
        <v>1</v>
      </c>
    </row>
    <row r="81" spans="8:17" x14ac:dyDescent="0.25">
      <c r="H81" s="12">
        <v>43737554</v>
      </c>
      <c r="I81" s="13" t="s">
        <v>114</v>
      </c>
      <c r="J81" s="16" t="s">
        <v>6</v>
      </c>
      <c r="K81" s="14">
        <v>44851</v>
      </c>
      <c r="L81" s="2">
        <v>37</v>
      </c>
      <c r="M81" s="2" t="s">
        <v>53</v>
      </c>
      <c r="N81" s="13" t="s">
        <v>20</v>
      </c>
      <c r="O81" s="13" t="s">
        <v>21</v>
      </c>
      <c r="P81" s="13" t="s">
        <v>17</v>
      </c>
      <c r="Q81" s="15">
        <v>1</v>
      </c>
    </row>
    <row r="82" spans="8:17" x14ac:dyDescent="0.25">
      <c r="H82" s="12">
        <v>43755177</v>
      </c>
      <c r="I82" s="13" t="s">
        <v>115</v>
      </c>
      <c r="J82" s="16" t="s">
        <v>6</v>
      </c>
      <c r="K82" s="14">
        <v>45159</v>
      </c>
      <c r="L82" s="2">
        <v>37</v>
      </c>
      <c r="M82" s="2" t="s">
        <v>53</v>
      </c>
      <c r="N82" s="2" t="s">
        <v>20</v>
      </c>
      <c r="O82" s="13" t="s">
        <v>25</v>
      </c>
      <c r="P82" s="13" t="s">
        <v>27</v>
      </c>
      <c r="Q82" s="15">
        <v>1</v>
      </c>
    </row>
    <row r="83" spans="8:17" x14ac:dyDescent="0.25">
      <c r="H83" s="12">
        <v>43834963</v>
      </c>
      <c r="I83" s="13" t="s">
        <v>116</v>
      </c>
      <c r="J83" s="16" t="s">
        <v>6</v>
      </c>
      <c r="K83" s="14">
        <v>45056</v>
      </c>
      <c r="L83" s="13">
        <v>36</v>
      </c>
      <c r="M83" s="2" t="s">
        <v>53</v>
      </c>
      <c r="N83" s="2" t="s">
        <v>20</v>
      </c>
      <c r="O83" s="2" t="s">
        <v>25</v>
      </c>
      <c r="P83" s="13" t="s">
        <v>26</v>
      </c>
      <c r="Q83" s="15">
        <v>1</v>
      </c>
    </row>
    <row r="84" spans="8:17" x14ac:dyDescent="0.25">
      <c r="H84" s="12">
        <v>43880455</v>
      </c>
      <c r="I84" s="13" t="s">
        <v>117</v>
      </c>
      <c r="J84" s="16" t="s">
        <v>6</v>
      </c>
      <c r="K84" s="14">
        <v>45061</v>
      </c>
      <c r="L84" s="13">
        <v>37</v>
      </c>
      <c r="M84" s="2" t="s">
        <v>53</v>
      </c>
      <c r="N84" s="2" t="s">
        <v>20</v>
      </c>
      <c r="O84" s="2" t="s">
        <v>25</v>
      </c>
      <c r="P84" s="13" t="s">
        <v>34</v>
      </c>
      <c r="Q84" s="15">
        <v>1</v>
      </c>
    </row>
    <row r="85" spans="8:17" x14ac:dyDescent="0.25">
      <c r="H85" s="12">
        <v>43896344</v>
      </c>
      <c r="I85" s="13" t="s">
        <v>118</v>
      </c>
      <c r="J85" s="16" t="s">
        <v>6</v>
      </c>
      <c r="K85" s="14">
        <v>44554</v>
      </c>
      <c r="L85" s="2">
        <v>37</v>
      </c>
      <c r="M85" s="2" t="s">
        <v>53</v>
      </c>
      <c r="N85" s="13" t="s">
        <v>29</v>
      </c>
      <c r="O85" s="2" t="s">
        <v>25</v>
      </c>
      <c r="P85" s="13" t="s">
        <v>32</v>
      </c>
      <c r="Q85" s="15">
        <v>1</v>
      </c>
    </row>
    <row r="86" spans="8:17" x14ac:dyDescent="0.25">
      <c r="H86" s="12">
        <v>43921879</v>
      </c>
      <c r="I86" s="13" t="s">
        <v>119</v>
      </c>
      <c r="J86" s="16" t="s">
        <v>6</v>
      </c>
      <c r="K86" s="14">
        <v>45159</v>
      </c>
      <c r="L86" s="2">
        <v>37</v>
      </c>
      <c r="M86" s="2" t="s">
        <v>53</v>
      </c>
      <c r="N86" s="13" t="s">
        <v>20</v>
      </c>
      <c r="O86" s="2" t="s">
        <v>25</v>
      </c>
      <c r="P86" s="13" t="s">
        <v>27</v>
      </c>
      <c r="Q86" s="15">
        <v>1</v>
      </c>
    </row>
    <row r="87" spans="8:17" x14ac:dyDescent="0.25">
      <c r="H87" s="12">
        <v>43929804</v>
      </c>
      <c r="I87" s="13" t="s">
        <v>120</v>
      </c>
      <c r="J87" s="16" t="s">
        <v>6</v>
      </c>
      <c r="K87" s="14">
        <v>45021</v>
      </c>
      <c r="L87" s="13">
        <v>40</v>
      </c>
      <c r="M87" s="2" t="s">
        <v>53</v>
      </c>
      <c r="N87" s="2" t="s">
        <v>20</v>
      </c>
      <c r="O87" s="2" t="s">
        <v>25</v>
      </c>
      <c r="P87" s="13" t="s">
        <v>27</v>
      </c>
      <c r="Q87" s="15">
        <v>1</v>
      </c>
    </row>
    <row r="88" spans="8:17" x14ac:dyDescent="0.25">
      <c r="H88" s="12">
        <v>43972880</v>
      </c>
      <c r="I88" s="13" t="s">
        <v>121</v>
      </c>
      <c r="J88" s="16" t="s">
        <v>6</v>
      </c>
      <c r="K88" s="14">
        <v>44895</v>
      </c>
      <c r="L88" s="13">
        <v>39</v>
      </c>
      <c r="M88" s="2" t="s">
        <v>53</v>
      </c>
      <c r="N88" s="2" t="s">
        <v>20</v>
      </c>
      <c r="O88" s="2" t="s">
        <v>25</v>
      </c>
      <c r="P88" s="13" t="s">
        <v>27</v>
      </c>
      <c r="Q88" s="15">
        <v>1</v>
      </c>
    </row>
    <row r="89" spans="8:17" x14ac:dyDescent="0.25">
      <c r="H89" s="12">
        <v>44106244</v>
      </c>
      <c r="I89" s="13" t="s">
        <v>122</v>
      </c>
      <c r="J89" s="16" t="s">
        <v>6</v>
      </c>
      <c r="K89" s="14">
        <v>44991</v>
      </c>
      <c r="L89" s="13">
        <v>36</v>
      </c>
      <c r="M89" s="2" t="s">
        <v>53</v>
      </c>
      <c r="N89" s="2" t="s">
        <v>20</v>
      </c>
      <c r="O89" s="2" t="s">
        <v>25</v>
      </c>
      <c r="P89" s="13" t="s">
        <v>17</v>
      </c>
      <c r="Q89" s="15">
        <v>1</v>
      </c>
    </row>
    <row r="90" spans="8:17" x14ac:dyDescent="0.25">
      <c r="H90" s="12">
        <v>44171045</v>
      </c>
      <c r="I90" s="13" t="s">
        <v>123</v>
      </c>
      <c r="J90" s="16" t="s">
        <v>6</v>
      </c>
      <c r="K90" s="14">
        <v>44891</v>
      </c>
      <c r="L90" s="2">
        <v>36</v>
      </c>
      <c r="M90" s="2" t="s">
        <v>53</v>
      </c>
      <c r="N90" s="2" t="s">
        <v>20</v>
      </c>
      <c r="O90" s="2" t="s">
        <v>25</v>
      </c>
      <c r="P90" s="13" t="s">
        <v>17</v>
      </c>
      <c r="Q90" s="15">
        <v>1</v>
      </c>
    </row>
    <row r="91" spans="8:17" x14ac:dyDescent="0.25">
      <c r="H91" s="12">
        <v>44251704</v>
      </c>
      <c r="I91" s="13" t="s">
        <v>124</v>
      </c>
      <c r="J91" s="13" t="s">
        <v>5</v>
      </c>
      <c r="K91" s="14">
        <v>44453</v>
      </c>
      <c r="L91" s="2">
        <v>36</v>
      </c>
      <c r="M91" s="2" t="s">
        <v>53</v>
      </c>
      <c r="N91" s="2" t="s">
        <v>20</v>
      </c>
      <c r="O91" s="2" t="s">
        <v>25</v>
      </c>
      <c r="P91" s="13" t="s">
        <v>34</v>
      </c>
      <c r="Q91" s="15">
        <v>1</v>
      </c>
    </row>
    <row r="92" spans="8:17" x14ac:dyDescent="0.25">
      <c r="H92" s="12">
        <v>44264063</v>
      </c>
      <c r="I92" s="13" t="s">
        <v>125</v>
      </c>
      <c r="J92" s="13" t="s">
        <v>6</v>
      </c>
      <c r="K92" s="14">
        <v>45036</v>
      </c>
      <c r="L92" s="2">
        <v>36</v>
      </c>
      <c r="M92" s="2" t="s">
        <v>53</v>
      </c>
      <c r="N92" s="14">
        <v>45150</v>
      </c>
      <c r="O92" s="2" t="s">
        <v>25</v>
      </c>
      <c r="P92" s="13" t="s">
        <v>27</v>
      </c>
      <c r="Q92" s="15">
        <v>0.5</v>
      </c>
    </row>
    <row r="93" spans="8:17" x14ac:dyDescent="0.25">
      <c r="H93" s="12">
        <v>44283259</v>
      </c>
      <c r="I93" s="13" t="s">
        <v>126</v>
      </c>
      <c r="J93" s="16" t="s">
        <v>6</v>
      </c>
      <c r="K93" s="14">
        <v>45061</v>
      </c>
      <c r="L93" s="2">
        <v>36</v>
      </c>
      <c r="M93" s="2" t="s">
        <v>53</v>
      </c>
      <c r="N93" s="13" t="s">
        <v>20</v>
      </c>
      <c r="O93" s="2" t="s">
        <v>25</v>
      </c>
      <c r="P93" s="13" t="s">
        <v>26</v>
      </c>
      <c r="Q93" s="15">
        <v>1</v>
      </c>
    </row>
    <row r="94" spans="8:17" x14ac:dyDescent="0.25">
      <c r="H94" s="12">
        <v>44313821</v>
      </c>
      <c r="I94" s="13" t="s">
        <v>127</v>
      </c>
      <c r="J94" s="16" t="s">
        <v>6</v>
      </c>
      <c r="K94" s="14">
        <v>44925</v>
      </c>
      <c r="L94" s="13">
        <v>37</v>
      </c>
      <c r="M94" s="2" t="s">
        <v>53</v>
      </c>
      <c r="N94" s="2" t="s">
        <v>20</v>
      </c>
      <c r="O94" s="2" t="s">
        <v>25</v>
      </c>
      <c r="P94" s="13" t="s">
        <v>17</v>
      </c>
      <c r="Q94" s="15">
        <v>1</v>
      </c>
    </row>
    <row r="95" spans="8:17" x14ac:dyDescent="0.25">
      <c r="H95" s="12">
        <v>44390110</v>
      </c>
      <c r="I95" s="13" t="s">
        <v>128</v>
      </c>
      <c r="J95" s="16" t="s">
        <v>6</v>
      </c>
      <c r="K95" s="14">
        <v>43161</v>
      </c>
      <c r="L95" s="2">
        <v>37</v>
      </c>
      <c r="M95" s="2" t="s">
        <v>53</v>
      </c>
      <c r="N95" s="13" t="s">
        <v>24</v>
      </c>
      <c r="O95" s="2" t="s">
        <v>25</v>
      </c>
      <c r="P95" s="13" t="s">
        <v>26</v>
      </c>
      <c r="Q95" s="15">
        <v>1</v>
      </c>
    </row>
    <row r="96" spans="8:17" x14ac:dyDescent="0.25">
      <c r="H96" s="12">
        <v>44422531</v>
      </c>
      <c r="I96" s="13" t="s">
        <v>129</v>
      </c>
      <c r="J96" s="16" t="s">
        <v>6</v>
      </c>
      <c r="K96" s="14">
        <v>43221</v>
      </c>
      <c r="L96" s="13">
        <v>36</v>
      </c>
      <c r="M96" s="2" t="s">
        <v>53</v>
      </c>
      <c r="N96" s="13" t="s">
        <v>20</v>
      </c>
      <c r="O96" s="13" t="s">
        <v>21</v>
      </c>
      <c r="P96" s="13" t="s">
        <v>27</v>
      </c>
      <c r="Q96" s="15">
        <v>1</v>
      </c>
    </row>
    <row r="97" spans="8:17" x14ac:dyDescent="0.25">
      <c r="H97" s="12">
        <v>44611406</v>
      </c>
      <c r="I97" s="13" t="s">
        <v>130</v>
      </c>
      <c r="J97" s="16" t="s">
        <v>6</v>
      </c>
      <c r="K97" s="14">
        <v>44430</v>
      </c>
      <c r="L97" s="13">
        <v>35</v>
      </c>
      <c r="M97" s="2" t="s">
        <v>53</v>
      </c>
      <c r="N97" s="13" t="s">
        <v>24</v>
      </c>
      <c r="O97" s="13" t="s">
        <v>25</v>
      </c>
      <c r="P97" s="13" t="s">
        <v>17</v>
      </c>
      <c r="Q97" s="15">
        <v>1</v>
      </c>
    </row>
    <row r="98" spans="8:17" x14ac:dyDescent="0.25">
      <c r="H98" s="12">
        <v>44748120</v>
      </c>
      <c r="I98" s="13" t="s">
        <v>131</v>
      </c>
      <c r="J98" s="13" t="s">
        <v>5</v>
      </c>
      <c r="K98" s="14">
        <v>43886</v>
      </c>
      <c r="L98" s="2">
        <v>35</v>
      </c>
      <c r="M98" s="2" t="s">
        <v>53</v>
      </c>
      <c r="N98" s="13" t="s">
        <v>20</v>
      </c>
      <c r="O98" s="2" t="s">
        <v>25</v>
      </c>
      <c r="P98" s="13" t="s">
        <v>17</v>
      </c>
      <c r="Q98" s="15">
        <v>1</v>
      </c>
    </row>
    <row r="99" spans="8:17" x14ac:dyDescent="0.25">
      <c r="H99" s="12">
        <v>44901549</v>
      </c>
      <c r="I99" s="13" t="s">
        <v>132</v>
      </c>
      <c r="J99" s="13" t="s">
        <v>6</v>
      </c>
      <c r="K99" s="14">
        <v>44925</v>
      </c>
      <c r="L99" s="13">
        <v>37</v>
      </c>
      <c r="M99" s="2" t="s">
        <v>53</v>
      </c>
      <c r="N99" s="2" t="s">
        <v>20</v>
      </c>
      <c r="O99" s="2" t="s">
        <v>25</v>
      </c>
      <c r="P99" s="13" t="s">
        <v>17</v>
      </c>
      <c r="Q99" s="15">
        <v>1</v>
      </c>
    </row>
    <row r="100" spans="8:17" x14ac:dyDescent="0.25">
      <c r="H100" s="12">
        <v>44993975</v>
      </c>
      <c r="I100" s="13" t="s">
        <v>133</v>
      </c>
      <c r="J100" s="16" t="s">
        <v>6</v>
      </c>
      <c r="K100" s="14">
        <v>45016</v>
      </c>
      <c r="L100" s="13">
        <v>35</v>
      </c>
      <c r="M100" s="2" t="s">
        <v>53</v>
      </c>
      <c r="N100" s="2" t="s">
        <v>20</v>
      </c>
      <c r="O100" s="2" t="s">
        <v>25</v>
      </c>
      <c r="P100" s="13" t="s">
        <v>17</v>
      </c>
      <c r="Q100" s="15">
        <v>1</v>
      </c>
    </row>
    <row r="101" spans="8:17" x14ac:dyDescent="0.25">
      <c r="H101" s="12">
        <v>44996707</v>
      </c>
      <c r="I101" s="13" t="s">
        <v>134</v>
      </c>
      <c r="J101" s="16" t="s">
        <v>6</v>
      </c>
      <c r="K101" s="14">
        <v>43328</v>
      </c>
      <c r="L101" s="2">
        <v>35</v>
      </c>
      <c r="M101" s="2" t="s">
        <v>53</v>
      </c>
      <c r="N101" s="13" t="s">
        <v>29</v>
      </c>
      <c r="O101" s="2" t="s">
        <v>25</v>
      </c>
      <c r="P101" s="13" t="s">
        <v>27</v>
      </c>
      <c r="Q101" s="15">
        <v>1</v>
      </c>
    </row>
    <row r="102" spans="8:17" x14ac:dyDescent="0.25">
      <c r="H102" s="12">
        <v>45015508</v>
      </c>
      <c r="I102" s="13" t="s">
        <v>135</v>
      </c>
      <c r="J102" s="16" t="s">
        <v>6</v>
      </c>
      <c r="K102" s="14">
        <v>44945</v>
      </c>
      <c r="L102" s="13">
        <v>38</v>
      </c>
      <c r="M102" s="2" t="s">
        <v>53</v>
      </c>
      <c r="N102" s="13" t="s">
        <v>20</v>
      </c>
      <c r="O102" s="2" t="s">
        <v>25</v>
      </c>
      <c r="P102" s="13" t="s">
        <v>27</v>
      </c>
      <c r="Q102" s="15">
        <v>1</v>
      </c>
    </row>
    <row r="103" spans="8:17" x14ac:dyDescent="0.25">
      <c r="H103" s="12">
        <v>45339699</v>
      </c>
      <c r="I103" s="13" t="s">
        <v>136</v>
      </c>
      <c r="J103" s="16" t="s">
        <v>6</v>
      </c>
      <c r="K103" s="14">
        <v>43749</v>
      </c>
      <c r="L103" s="13">
        <v>35</v>
      </c>
      <c r="M103" s="2" t="s">
        <v>53</v>
      </c>
      <c r="N103" s="13" t="s">
        <v>24</v>
      </c>
      <c r="O103" s="2" t="s">
        <v>25</v>
      </c>
      <c r="P103" s="13" t="s">
        <v>26</v>
      </c>
      <c r="Q103" s="15">
        <v>1</v>
      </c>
    </row>
    <row r="104" spans="8:17" x14ac:dyDescent="0.25">
      <c r="H104" s="12">
        <v>45389543</v>
      </c>
      <c r="I104" s="13" t="s">
        <v>137</v>
      </c>
      <c r="J104" s="16" t="s">
        <v>6</v>
      </c>
      <c r="K104" s="14">
        <v>45019</v>
      </c>
      <c r="L104" s="13">
        <v>41</v>
      </c>
      <c r="M104" s="13" t="s">
        <v>31</v>
      </c>
      <c r="N104" s="13" t="s">
        <v>20</v>
      </c>
      <c r="O104" s="13" t="s">
        <v>21</v>
      </c>
      <c r="P104" s="13" t="s">
        <v>17</v>
      </c>
      <c r="Q104" s="15">
        <v>1</v>
      </c>
    </row>
    <row r="105" spans="8:17" x14ac:dyDescent="0.25">
      <c r="H105" s="12">
        <v>45467373</v>
      </c>
      <c r="I105" s="13" t="s">
        <v>138</v>
      </c>
      <c r="J105" s="16" t="s">
        <v>6</v>
      </c>
      <c r="K105" s="14">
        <v>45006</v>
      </c>
      <c r="L105" s="13">
        <v>35</v>
      </c>
      <c r="M105" s="13" t="s">
        <v>53</v>
      </c>
      <c r="N105" s="2" t="s">
        <v>20</v>
      </c>
      <c r="O105" s="13" t="s">
        <v>25</v>
      </c>
      <c r="P105" s="13" t="s">
        <v>34</v>
      </c>
      <c r="Q105" s="15">
        <v>1</v>
      </c>
    </row>
    <row r="106" spans="8:17" x14ac:dyDescent="0.25">
      <c r="H106" s="12">
        <v>45514450</v>
      </c>
      <c r="I106" s="13" t="s">
        <v>139</v>
      </c>
      <c r="J106" s="16" t="s">
        <v>6</v>
      </c>
      <c r="K106" s="14">
        <v>45033</v>
      </c>
      <c r="L106" s="13">
        <v>34</v>
      </c>
      <c r="M106" s="2" t="s">
        <v>53</v>
      </c>
      <c r="N106" s="2" t="s">
        <v>20</v>
      </c>
      <c r="O106" s="2" t="s">
        <v>25</v>
      </c>
      <c r="P106" s="13" t="s">
        <v>17</v>
      </c>
      <c r="Q106" s="15">
        <v>1</v>
      </c>
    </row>
    <row r="107" spans="8:17" x14ac:dyDescent="0.25">
      <c r="H107" s="12">
        <v>45763719</v>
      </c>
      <c r="I107" s="13" t="s">
        <v>140</v>
      </c>
      <c r="J107" s="16" t="s">
        <v>6</v>
      </c>
      <c r="K107" s="14">
        <v>42787</v>
      </c>
      <c r="L107" s="2">
        <v>34</v>
      </c>
      <c r="M107" s="2" t="s">
        <v>53</v>
      </c>
      <c r="N107" s="2" t="s">
        <v>20</v>
      </c>
      <c r="O107" s="2" t="s">
        <v>25</v>
      </c>
      <c r="P107" s="13" t="s">
        <v>17</v>
      </c>
      <c r="Q107" s="15">
        <v>1</v>
      </c>
    </row>
    <row r="108" spans="8:17" x14ac:dyDescent="0.25">
      <c r="H108" s="12">
        <v>45846503</v>
      </c>
      <c r="I108" s="13" t="s">
        <v>141</v>
      </c>
      <c r="J108" s="16" t="s">
        <v>6</v>
      </c>
      <c r="K108" s="14">
        <v>44022</v>
      </c>
      <c r="L108" s="2">
        <v>34</v>
      </c>
      <c r="M108" s="2" t="s">
        <v>53</v>
      </c>
      <c r="N108" s="13" t="s">
        <v>24</v>
      </c>
      <c r="O108" s="2" t="s">
        <v>25</v>
      </c>
      <c r="P108" s="13" t="s">
        <v>17</v>
      </c>
      <c r="Q108" s="15">
        <v>1</v>
      </c>
    </row>
    <row r="109" spans="8:17" x14ac:dyDescent="0.25">
      <c r="H109" s="12">
        <v>45871256</v>
      </c>
      <c r="I109" s="13" t="s">
        <v>142</v>
      </c>
      <c r="J109" s="16" t="s">
        <v>6</v>
      </c>
      <c r="K109" s="14">
        <v>43185</v>
      </c>
      <c r="L109" s="13">
        <v>38</v>
      </c>
      <c r="M109" s="2" t="s">
        <v>53</v>
      </c>
      <c r="N109" s="2" t="s">
        <v>24</v>
      </c>
      <c r="O109" s="2" t="s">
        <v>25</v>
      </c>
      <c r="P109" s="13" t="s">
        <v>22</v>
      </c>
      <c r="Q109" s="15">
        <v>1</v>
      </c>
    </row>
    <row r="110" spans="8:17" x14ac:dyDescent="0.25">
      <c r="H110" s="12">
        <v>46113340</v>
      </c>
      <c r="I110" s="13" t="s">
        <v>143</v>
      </c>
      <c r="J110" s="16" t="s">
        <v>6</v>
      </c>
      <c r="K110" s="14">
        <v>44966</v>
      </c>
      <c r="L110" s="13">
        <v>33</v>
      </c>
      <c r="M110" s="2" t="s">
        <v>53</v>
      </c>
      <c r="N110" s="13" t="s">
        <v>29</v>
      </c>
      <c r="O110" s="2" t="s">
        <v>25</v>
      </c>
      <c r="P110" s="13" t="s">
        <v>17</v>
      </c>
      <c r="Q110" s="15">
        <v>1</v>
      </c>
    </row>
    <row r="111" spans="8:17" x14ac:dyDescent="0.25">
      <c r="H111" s="12">
        <v>46360518</v>
      </c>
      <c r="I111" s="13" t="s">
        <v>144</v>
      </c>
      <c r="J111" s="16" t="s">
        <v>6</v>
      </c>
      <c r="K111" s="14">
        <v>44880</v>
      </c>
      <c r="L111" s="13">
        <v>35</v>
      </c>
      <c r="M111" s="2" t="s">
        <v>53</v>
      </c>
      <c r="N111" s="14">
        <v>45169</v>
      </c>
      <c r="O111" s="13" t="s">
        <v>21</v>
      </c>
      <c r="P111" s="13" t="s">
        <v>17</v>
      </c>
      <c r="Q111" s="15">
        <v>1</v>
      </c>
    </row>
    <row r="112" spans="8:17" x14ac:dyDescent="0.25">
      <c r="H112" s="12">
        <v>46368302</v>
      </c>
      <c r="I112" s="13" t="s">
        <v>145</v>
      </c>
      <c r="J112" s="16" t="s">
        <v>6</v>
      </c>
      <c r="K112" s="14">
        <v>43696</v>
      </c>
      <c r="L112" s="13">
        <v>33</v>
      </c>
      <c r="M112" s="2" t="s">
        <v>53</v>
      </c>
      <c r="N112" s="13" t="s">
        <v>20</v>
      </c>
      <c r="O112" s="13" t="s">
        <v>25</v>
      </c>
      <c r="P112" s="13" t="s">
        <v>17</v>
      </c>
      <c r="Q112" s="15">
        <v>1</v>
      </c>
    </row>
    <row r="113" spans="8:17" x14ac:dyDescent="0.25">
      <c r="H113" s="12">
        <v>46373520</v>
      </c>
      <c r="I113" s="13" t="s">
        <v>146</v>
      </c>
      <c r="J113" s="16" t="s">
        <v>6</v>
      </c>
      <c r="K113" s="14">
        <v>45124</v>
      </c>
      <c r="L113" s="2">
        <v>33</v>
      </c>
      <c r="M113" s="2" t="s">
        <v>53</v>
      </c>
      <c r="N113" s="2" t="s">
        <v>20</v>
      </c>
      <c r="O113" s="2" t="s">
        <v>25</v>
      </c>
      <c r="P113" s="13" t="s">
        <v>17</v>
      </c>
      <c r="Q113" s="15">
        <v>1</v>
      </c>
    </row>
    <row r="114" spans="8:17" x14ac:dyDescent="0.25">
      <c r="H114" s="12">
        <v>46616204</v>
      </c>
      <c r="I114" s="13" t="s">
        <v>147</v>
      </c>
      <c r="J114" s="16" t="s">
        <v>6</v>
      </c>
      <c r="K114" s="14">
        <v>43657</v>
      </c>
      <c r="L114" s="13">
        <v>32</v>
      </c>
      <c r="M114" s="2" t="s">
        <v>53</v>
      </c>
      <c r="N114" s="13" t="s">
        <v>29</v>
      </c>
      <c r="O114" s="2" t="s">
        <v>25</v>
      </c>
      <c r="P114" s="13" t="s">
        <v>32</v>
      </c>
      <c r="Q114" s="15">
        <v>1</v>
      </c>
    </row>
    <row r="115" spans="8:17" x14ac:dyDescent="0.25">
      <c r="H115" s="12">
        <v>46620591</v>
      </c>
      <c r="I115" s="13" t="s">
        <v>148</v>
      </c>
      <c r="J115" s="16" t="s">
        <v>6</v>
      </c>
      <c r="K115" s="14">
        <v>44508</v>
      </c>
      <c r="L115" s="13">
        <v>33</v>
      </c>
      <c r="M115" s="2" t="s">
        <v>53</v>
      </c>
      <c r="N115" s="13" t="s">
        <v>24</v>
      </c>
      <c r="O115" s="2" t="s">
        <v>25</v>
      </c>
      <c r="P115" s="13" t="s">
        <v>34</v>
      </c>
      <c r="Q115" s="15">
        <v>1</v>
      </c>
    </row>
    <row r="116" spans="8:17" x14ac:dyDescent="0.25">
      <c r="H116" s="12">
        <v>46675779</v>
      </c>
      <c r="I116" s="13" t="s">
        <v>149</v>
      </c>
      <c r="J116" s="16" t="s">
        <v>6</v>
      </c>
      <c r="K116" s="14">
        <v>45071</v>
      </c>
      <c r="L116" s="2">
        <v>33</v>
      </c>
      <c r="M116" s="2" t="s">
        <v>53</v>
      </c>
      <c r="N116" s="13" t="s">
        <v>20</v>
      </c>
      <c r="O116" s="13" t="s">
        <v>21</v>
      </c>
      <c r="P116" s="13" t="s">
        <v>17</v>
      </c>
      <c r="Q116" s="15">
        <v>1</v>
      </c>
    </row>
    <row r="117" spans="8:17" x14ac:dyDescent="0.25">
      <c r="H117" s="12">
        <v>46717960</v>
      </c>
      <c r="I117" s="13" t="s">
        <v>150</v>
      </c>
      <c r="J117" s="16" t="s">
        <v>6</v>
      </c>
      <c r="K117" s="13" t="s">
        <v>151</v>
      </c>
      <c r="L117" s="13">
        <v>32</v>
      </c>
      <c r="M117" s="2" t="s">
        <v>53</v>
      </c>
      <c r="N117" s="2" t="s">
        <v>20</v>
      </c>
      <c r="O117" s="2" t="s">
        <v>21</v>
      </c>
      <c r="P117" s="13" t="s">
        <v>17</v>
      </c>
      <c r="Q117" s="15">
        <v>1</v>
      </c>
    </row>
    <row r="118" spans="8:17" x14ac:dyDescent="0.25">
      <c r="H118" s="12">
        <v>46927800</v>
      </c>
      <c r="I118" s="13" t="s">
        <v>152</v>
      </c>
      <c r="J118" s="16" t="s">
        <v>6</v>
      </c>
      <c r="K118" s="14">
        <v>45026</v>
      </c>
      <c r="L118" s="13">
        <v>31</v>
      </c>
      <c r="M118" s="13" t="s">
        <v>51</v>
      </c>
      <c r="N118" s="13" t="s">
        <v>24</v>
      </c>
      <c r="O118" s="13" t="s">
        <v>25</v>
      </c>
      <c r="P118" s="13" t="s">
        <v>26</v>
      </c>
      <c r="Q118" s="15">
        <v>1</v>
      </c>
    </row>
    <row r="119" spans="8:17" x14ac:dyDescent="0.25">
      <c r="H119" s="12">
        <v>46984493</v>
      </c>
      <c r="I119" s="13" t="s">
        <v>153</v>
      </c>
      <c r="J119" s="16" t="s">
        <v>6</v>
      </c>
      <c r="K119" s="14">
        <v>45061</v>
      </c>
      <c r="L119" s="13">
        <v>32</v>
      </c>
      <c r="M119" s="13" t="s">
        <v>53</v>
      </c>
      <c r="N119" s="13" t="s">
        <v>20</v>
      </c>
      <c r="O119" s="2" t="s">
        <v>25</v>
      </c>
      <c r="P119" s="13" t="s">
        <v>17</v>
      </c>
      <c r="Q119" s="15">
        <v>1</v>
      </c>
    </row>
    <row r="120" spans="8:17" x14ac:dyDescent="0.25">
      <c r="H120" s="12">
        <v>47033743</v>
      </c>
      <c r="I120" s="13" t="s">
        <v>154</v>
      </c>
      <c r="J120" s="16" t="s">
        <v>6</v>
      </c>
      <c r="K120" s="14">
        <v>43585</v>
      </c>
      <c r="L120" s="13">
        <v>33</v>
      </c>
      <c r="M120" s="2" t="s">
        <v>53</v>
      </c>
      <c r="N120" s="13" t="s">
        <v>24</v>
      </c>
      <c r="O120" s="2" t="s">
        <v>25</v>
      </c>
      <c r="P120" s="13" t="s">
        <v>34</v>
      </c>
      <c r="Q120" s="15">
        <v>1</v>
      </c>
    </row>
    <row r="121" spans="8:17" x14ac:dyDescent="0.25">
      <c r="H121" s="12">
        <v>47107337</v>
      </c>
      <c r="I121" s="13" t="s">
        <v>155</v>
      </c>
      <c r="J121" s="16" t="s">
        <v>6</v>
      </c>
      <c r="K121" s="14">
        <v>45056</v>
      </c>
      <c r="L121" s="13">
        <v>32</v>
      </c>
      <c r="M121" s="2" t="s">
        <v>53</v>
      </c>
      <c r="N121" s="13" t="s">
        <v>20</v>
      </c>
      <c r="O121" s="2" t="s">
        <v>25</v>
      </c>
      <c r="P121" s="13" t="s">
        <v>17</v>
      </c>
      <c r="Q121" s="15">
        <v>1</v>
      </c>
    </row>
    <row r="122" spans="8:17" x14ac:dyDescent="0.25">
      <c r="H122" s="12">
        <v>47120068</v>
      </c>
      <c r="I122" s="13" t="s">
        <v>156</v>
      </c>
      <c r="J122" s="16" t="s">
        <v>6</v>
      </c>
      <c r="K122" s="14">
        <v>44398</v>
      </c>
      <c r="L122" s="13">
        <v>31</v>
      </c>
      <c r="M122" s="13" t="s">
        <v>51</v>
      </c>
      <c r="N122" s="2" t="s">
        <v>20</v>
      </c>
      <c r="O122" s="2" t="s">
        <v>25</v>
      </c>
      <c r="P122" s="13" t="s">
        <v>27</v>
      </c>
      <c r="Q122" s="15">
        <v>1</v>
      </c>
    </row>
    <row r="123" spans="8:17" x14ac:dyDescent="0.25">
      <c r="H123" s="12">
        <v>47210380</v>
      </c>
      <c r="I123" s="13" t="s">
        <v>157</v>
      </c>
      <c r="J123" s="16" t="s">
        <v>6</v>
      </c>
      <c r="K123" s="14">
        <v>45117</v>
      </c>
      <c r="L123" s="13">
        <v>32</v>
      </c>
      <c r="M123" s="13" t="s">
        <v>53</v>
      </c>
      <c r="N123" s="2" t="s">
        <v>20</v>
      </c>
      <c r="O123" s="2" t="s">
        <v>25</v>
      </c>
      <c r="P123" s="13" t="s">
        <v>27</v>
      </c>
      <c r="Q123" s="15">
        <v>1</v>
      </c>
    </row>
    <row r="124" spans="8:17" x14ac:dyDescent="0.25">
      <c r="H124" s="12">
        <v>47253019</v>
      </c>
      <c r="I124" s="13" t="s">
        <v>158</v>
      </c>
      <c r="J124" s="16" t="s">
        <v>6</v>
      </c>
      <c r="K124" s="14">
        <v>45030</v>
      </c>
      <c r="L124" s="13">
        <v>31</v>
      </c>
      <c r="M124" s="13" t="s">
        <v>51</v>
      </c>
      <c r="N124" s="13" t="s">
        <v>24</v>
      </c>
      <c r="O124" s="2" t="s">
        <v>25</v>
      </c>
      <c r="P124" s="13" t="s">
        <v>34</v>
      </c>
      <c r="Q124" s="15">
        <v>1</v>
      </c>
    </row>
    <row r="125" spans="8:17" x14ac:dyDescent="0.25">
      <c r="H125" s="12">
        <v>47284706</v>
      </c>
      <c r="I125" s="13" t="s">
        <v>159</v>
      </c>
      <c r="J125" s="16" t="s">
        <v>6</v>
      </c>
      <c r="K125" s="14">
        <v>44022</v>
      </c>
      <c r="L125" s="2">
        <v>31</v>
      </c>
      <c r="M125" s="2" t="s">
        <v>51</v>
      </c>
      <c r="N125" s="2" t="s">
        <v>24</v>
      </c>
      <c r="O125" s="2" t="s">
        <v>25</v>
      </c>
      <c r="P125" s="13" t="s">
        <v>27</v>
      </c>
      <c r="Q125" s="15">
        <v>1</v>
      </c>
    </row>
    <row r="126" spans="8:17" x14ac:dyDescent="0.25">
      <c r="H126" s="12">
        <v>47292467</v>
      </c>
      <c r="I126" s="13" t="s">
        <v>160</v>
      </c>
      <c r="J126" s="16" t="s">
        <v>6</v>
      </c>
      <c r="K126" s="14">
        <v>43456</v>
      </c>
      <c r="L126" s="13">
        <v>33</v>
      </c>
      <c r="M126" s="13" t="s">
        <v>53</v>
      </c>
      <c r="N126" s="2" t="s">
        <v>24</v>
      </c>
      <c r="O126" s="2" t="s">
        <v>25</v>
      </c>
      <c r="P126" s="13" t="s">
        <v>34</v>
      </c>
      <c r="Q126" s="15">
        <v>1</v>
      </c>
    </row>
    <row r="127" spans="8:17" x14ac:dyDescent="0.25">
      <c r="H127" s="12">
        <v>47433120</v>
      </c>
      <c r="I127" s="13" t="s">
        <v>161</v>
      </c>
      <c r="J127" s="16" t="s">
        <v>6</v>
      </c>
      <c r="K127" s="14">
        <v>44023</v>
      </c>
      <c r="L127" s="13">
        <v>32</v>
      </c>
      <c r="M127" s="2" t="s">
        <v>53</v>
      </c>
      <c r="N127" s="2" t="s">
        <v>24</v>
      </c>
      <c r="O127" s="2" t="s">
        <v>25</v>
      </c>
      <c r="P127" s="13" t="s">
        <v>34</v>
      </c>
      <c r="Q127" s="15">
        <v>1</v>
      </c>
    </row>
    <row r="128" spans="8:17" x14ac:dyDescent="0.25">
      <c r="H128" s="12">
        <v>47439887</v>
      </c>
      <c r="I128" s="13" t="s">
        <v>162</v>
      </c>
      <c r="J128" s="16" t="s">
        <v>6</v>
      </c>
      <c r="K128" s="14">
        <v>44880</v>
      </c>
      <c r="L128" s="2">
        <v>32</v>
      </c>
      <c r="M128" s="2" t="s">
        <v>53</v>
      </c>
      <c r="N128" s="13" t="s">
        <v>20</v>
      </c>
      <c r="O128" s="13" t="s">
        <v>21</v>
      </c>
      <c r="P128" s="13" t="s">
        <v>26</v>
      </c>
      <c r="Q128" s="15">
        <v>1</v>
      </c>
    </row>
    <row r="129" spans="8:17" x14ac:dyDescent="0.25">
      <c r="H129" s="12">
        <v>47537394</v>
      </c>
      <c r="I129" s="13" t="s">
        <v>163</v>
      </c>
      <c r="J129" s="16" t="s">
        <v>6</v>
      </c>
      <c r="K129" s="14">
        <v>44571</v>
      </c>
      <c r="L129" s="2">
        <v>32</v>
      </c>
      <c r="M129" s="2" t="s">
        <v>53</v>
      </c>
      <c r="N129" s="13" t="s">
        <v>29</v>
      </c>
      <c r="O129" s="13" t="s">
        <v>25</v>
      </c>
      <c r="P129" s="13" t="s">
        <v>17</v>
      </c>
      <c r="Q129" s="15">
        <v>1</v>
      </c>
    </row>
    <row r="130" spans="8:17" x14ac:dyDescent="0.25">
      <c r="H130" s="12">
        <v>47553390</v>
      </c>
      <c r="I130" s="13" t="s">
        <v>164</v>
      </c>
      <c r="J130" s="13" t="s">
        <v>5</v>
      </c>
      <c r="K130" s="14">
        <v>44728</v>
      </c>
      <c r="L130" s="13">
        <v>30</v>
      </c>
      <c r="M130" s="13" t="s">
        <v>51</v>
      </c>
      <c r="N130" s="13" t="s">
        <v>24</v>
      </c>
      <c r="O130" s="2" t="s">
        <v>25</v>
      </c>
      <c r="P130" s="13" t="s">
        <v>22</v>
      </c>
      <c r="Q130" s="15">
        <v>1</v>
      </c>
    </row>
    <row r="131" spans="8:17" x14ac:dyDescent="0.25">
      <c r="H131" s="12">
        <v>47621496</v>
      </c>
      <c r="I131" s="13" t="s">
        <v>165</v>
      </c>
      <c r="J131" s="16" t="s">
        <v>5</v>
      </c>
      <c r="K131" s="14">
        <v>44735</v>
      </c>
      <c r="L131" s="13">
        <v>31</v>
      </c>
      <c r="M131" s="2" t="s">
        <v>51</v>
      </c>
      <c r="N131" s="13" t="s">
        <v>20</v>
      </c>
      <c r="O131" s="2" t="s">
        <v>25</v>
      </c>
      <c r="P131" s="13" t="s">
        <v>17</v>
      </c>
      <c r="Q131" s="15">
        <v>1</v>
      </c>
    </row>
    <row r="132" spans="8:17" x14ac:dyDescent="0.25">
      <c r="H132" s="12">
        <v>47643733</v>
      </c>
      <c r="I132" s="13" t="s">
        <v>166</v>
      </c>
      <c r="J132" s="16" t="s">
        <v>5</v>
      </c>
      <c r="K132" s="14">
        <v>44015</v>
      </c>
      <c r="L132" s="13">
        <v>30</v>
      </c>
      <c r="M132" s="2" t="s">
        <v>51</v>
      </c>
      <c r="N132" s="2" t="s">
        <v>20</v>
      </c>
      <c r="O132" s="2" t="s">
        <v>25</v>
      </c>
      <c r="P132" s="13" t="s">
        <v>34</v>
      </c>
      <c r="Q132" s="15">
        <v>1</v>
      </c>
    </row>
    <row r="133" spans="8:17" x14ac:dyDescent="0.25">
      <c r="H133" s="12">
        <v>47664442</v>
      </c>
      <c r="I133" s="13" t="s">
        <v>167</v>
      </c>
      <c r="J133" s="13" t="s">
        <v>6</v>
      </c>
      <c r="K133" s="14">
        <v>44886</v>
      </c>
      <c r="L133" s="13">
        <v>33</v>
      </c>
      <c r="M133" s="13" t="s">
        <v>53</v>
      </c>
      <c r="N133" s="2" t="s">
        <v>20</v>
      </c>
      <c r="O133" s="2" t="s">
        <v>25</v>
      </c>
      <c r="P133" s="13" t="s">
        <v>17</v>
      </c>
      <c r="Q133" s="15">
        <v>1</v>
      </c>
    </row>
    <row r="134" spans="8:17" x14ac:dyDescent="0.25">
      <c r="H134" s="12">
        <v>47767957</v>
      </c>
      <c r="I134" s="13" t="s">
        <v>168</v>
      </c>
      <c r="J134" s="16" t="s">
        <v>6</v>
      </c>
      <c r="K134" s="14">
        <v>44946</v>
      </c>
      <c r="L134" s="13">
        <v>30</v>
      </c>
      <c r="M134" s="13" t="s">
        <v>51</v>
      </c>
      <c r="N134" s="2" t="s">
        <v>20</v>
      </c>
      <c r="O134" s="13" t="s">
        <v>21</v>
      </c>
      <c r="P134" s="13" t="s">
        <v>17</v>
      </c>
      <c r="Q134" s="15">
        <v>1</v>
      </c>
    </row>
    <row r="135" spans="8:17" x14ac:dyDescent="0.25">
      <c r="H135" s="12">
        <v>47796462</v>
      </c>
      <c r="I135" s="13" t="s">
        <v>169</v>
      </c>
      <c r="J135" s="16" t="s">
        <v>6</v>
      </c>
      <c r="K135" s="20">
        <v>44946</v>
      </c>
      <c r="L135" s="13">
        <v>32</v>
      </c>
      <c r="M135" s="13" t="s">
        <v>53</v>
      </c>
      <c r="N135" s="2" t="s">
        <v>20</v>
      </c>
      <c r="O135" s="2" t="s">
        <v>21</v>
      </c>
      <c r="P135" s="13" t="s">
        <v>17</v>
      </c>
      <c r="Q135" s="15">
        <v>1</v>
      </c>
    </row>
    <row r="136" spans="8:17" x14ac:dyDescent="0.25">
      <c r="H136" s="12">
        <v>47893951</v>
      </c>
      <c r="I136" s="13" t="s">
        <v>170</v>
      </c>
      <c r="J136" s="16" t="s">
        <v>6</v>
      </c>
      <c r="K136" s="14">
        <v>44994</v>
      </c>
      <c r="L136" s="13">
        <v>31</v>
      </c>
      <c r="M136" s="13" t="s">
        <v>51</v>
      </c>
      <c r="N136" s="14">
        <v>45139</v>
      </c>
      <c r="O136" s="13" t="s">
        <v>25</v>
      </c>
      <c r="P136" s="13" t="s">
        <v>17</v>
      </c>
      <c r="Q136" s="15">
        <v>1</v>
      </c>
    </row>
    <row r="137" spans="8:17" x14ac:dyDescent="0.25">
      <c r="H137" s="12">
        <v>48022378</v>
      </c>
      <c r="I137" s="13" t="s">
        <v>171</v>
      </c>
      <c r="J137" s="16" t="s">
        <v>6</v>
      </c>
      <c r="K137" s="14">
        <v>45149</v>
      </c>
      <c r="L137" s="13">
        <v>29</v>
      </c>
      <c r="M137" s="2" t="s">
        <v>51</v>
      </c>
      <c r="N137" s="13" t="s">
        <v>20</v>
      </c>
      <c r="O137" s="13" t="s">
        <v>21</v>
      </c>
      <c r="P137" s="13" t="s">
        <v>17</v>
      </c>
      <c r="Q137" s="15">
        <v>1</v>
      </c>
    </row>
    <row r="138" spans="8:17" x14ac:dyDescent="0.25">
      <c r="H138" s="12">
        <v>48128791</v>
      </c>
      <c r="I138" s="13" t="s">
        <v>172</v>
      </c>
      <c r="J138" s="16" t="s">
        <v>6</v>
      </c>
      <c r="K138" s="14">
        <v>45056</v>
      </c>
      <c r="L138" s="13">
        <v>35</v>
      </c>
      <c r="M138" s="13" t="s">
        <v>53</v>
      </c>
      <c r="N138" s="2" t="s">
        <v>20</v>
      </c>
      <c r="O138" s="13" t="s">
        <v>25</v>
      </c>
      <c r="P138" s="13" t="s">
        <v>17</v>
      </c>
      <c r="Q138" s="15">
        <v>1</v>
      </c>
    </row>
    <row r="139" spans="8:17" x14ac:dyDescent="0.25">
      <c r="H139" s="12">
        <v>48283746</v>
      </c>
      <c r="I139" s="13" t="s">
        <v>173</v>
      </c>
      <c r="J139" s="16" t="s">
        <v>6</v>
      </c>
      <c r="K139" s="14">
        <v>45064</v>
      </c>
      <c r="L139" s="13">
        <v>30</v>
      </c>
      <c r="M139" s="13" t="s">
        <v>51</v>
      </c>
      <c r="N139" s="2" t="s">
        <v>20</v>
      </c>
      <c r="O139" s="2" t="s">
        <v>25</v>
      </c>
      <c r="P139" s="13" t="s">
        <v>26</v>
      </c>
      <c r="Q139" s="15">
        <v>1</v>
      </c>
    </row>
    <row r="140" spans="8:17" x14ac:dyDescent="0.25">
      <c r="H140" s="12">
        <v>48298586</v>
      </c>
      <c r="I140" s="13" t="s">
        <v>174</v>
      </c>
      <c r="J140" s="16" t="s">
        <v>6</v>
      </c>
      <c r="K140" s="14">
        <v>45149</v>
      </c>
      <c r="L140" s="2">
        <v>30</v>
      </c>
      <c r="M140" s="2" t="s">
        <v>51</v>
      </c>
      <c r="N140" s="2" t="s">
        <v>20</v>
      </c>
      <c r="O140" s="13" t="s">
        <v>21</v>
      </c>
      <c r="P140" s="13" t="s">
        <v>17</v>
      </c>
      <c r="Q140" s="15">
        <v>1</v>
      </c>
    </row>
    <row r="141" spans="8:17" x14ac:dyDescent="0.25">
      <c r="H141" s="12">
        <v>48725678</v>
      </c>
      <c r="I141" s="13" t="s">
        <v>175</v>
      </c>
      <c r="J141" s="13" t="s">
        <v>5</v>
      </c>
      <c r="K141" s="14">
        <v>44600</v>
      </c>
      <c r="L141" s="13">
        <v>31</v>
      </c>
      <c r="M141" s="2" t="s">
        <v>51</v>
      </c>
      <c r="N141" s="2" t="s">
        <v>20</v>
      </c>
      <c r="O141" s="13" t="s">
        <v>25</v>
      </c>
      <c r="P141" s="13" t="s">
        <v>26</v>
      </c>
      <c r="Q141" s="15">
        <v>1</v>
      </c>
    </row>
    <row r="142" spans="8:17" x14ac:dyDescent="0.25">
      <c r="H142" s="12">
        <v>48746537</v>
      </c>
      <c r="I142" s="13" t="s">
        <v>176</v>
      </c>
      <c r="J142" s="13" t="s">
        <v>6</v>
      </c>
      <c r="K142" s="14">
        <v>45076</v>
      </c>
      <c r="L142" s="13">
        <v>27</v>
      </c>
      <c r="M142" s="2" t="s">
        <v>51</v>
      </c>
      <c r="N142" s="14">
        <v>45139</v>
      </c>
      <c r="O142" s="2" t="s">
        <v>25</v>
      </c>
      <c r="P142" s="13" t="s">
        <v>17</v>
      </c>
      <c r="Q142" s="15">
        <v>1</v>
      </c>
    </row>
    <row r="143" spans="8:17" x14ac:dyDescent="0.25">
      <c r="H143" s="12">
        <v>60392301</v>
      </c>
      <c r="I143" s="13" t="s">
        <v>177</v>
      </c>
      <c r="J143" s="16" t="s">
        <v>6</v>
      </c>
      <c r="K143" s="14">
        <v>44737</v>
      </c>
      <c r="L143" s="13">
        <v>28</v>
      </c>
      <c r="M143" s="2" t="s">
        <v>51</v>
      </c>
      <c r="N143" s="13" t="s">
        <v>24</v>
      </c>
      <c r="O143" s="2" t="s">
        <v>25</v>
      </c>
      <c r="P143" s="13" t="s">
        <v>34</v>
      </c>
      <c r="Q143" s="15">
        <v>1</v>
      </c>
    </row>
    <row r="144" spans="8:17" x14ac:dyDescent="0.25">
      <c r="H144" s="12">
        <v>60932118</v>
      </c>
      <c r="I144" s="13" t="s">
        <v>178</v>
      </c>
      <c r="J144" s="13" t="s">
        <v>5</v>
      </c>
      <c r="K144" s="14">
        <v>45035</v>
      </c>
      <c r="L144" s="13">
        <v>21</v>
      </c>
      <c r="M144" s="13" t="s">
        <v>49</v>
      </c>
      <c r="N144" s="13" t="s">
        <v>20</v>
      </c>
      <c r="O144" s="2" t="s">
        <v>25</v>
      </c>
      <c r="P144" s="13" t="s">
        <v>32</v>
      </c>
      <c r="Q144" s="15">
        <v>1</v>
      </c>
    </row>
    <row r="145" spans="8:17" x14ac:dyDescent="0.25">
      <c r="H145" s="12">
        <v>61340654</v>
      </c>
      <c r="I145" s="13" t="s">
        <v>179</v>
      </c>
      <c r="J145" s="13" t="s">
        <v>6</v>
      </c>
      <c r="K145" s="14">
        <v>44592</v>
      </c>
      <c r="L145" s="13">
        <v>32</v>
      </c>
      <c r="M145" s="13" t="s">
        <v>53</v>
      </c>
      <c r="N145" s="13" t="s">
        <v>24</v>
      </c>
      <c r="O145" s="2" t="s">
        <v>25</v>
      </c>
      <c r="P145" s="13" t="s">
        <v>17</v>
      </c>
      <c r="Q145" s="15">
        <v>1</v>
      </c>
    </row>
    <row r="146" spans="8:17" x14ac:dyDescent="0.25">
      <c r="H146" s="12">
        <v>62471856</v>
      </c>
      <c r="I146" s="13" t="s">
        <v>180</v>
      </c>
      <c r="J146" s="16" t="s">
        <v>6</v>
      </c>
      <c r="K146" s="14">
        <v>44895</v>
      </c>
      <c r="L146" s="13">
        <v>21</v>
      </c>
      <c r="M146" s="13" t="s">
        <v>49</v>
      </c>
      <c r="N146" s="2" t="s">
        <v>24</v>
      </c>
      <c r="O146" s="2" t="s">
        <v>25</v>
      </c>
      <c r="P146" s="13" t="s">
        <v>26</v>
      </c>
      <c r="Q146" s="15">
        <v>1</v>
      </c>
    </row>
    <row r="147" spans="8:17" x14ac:dyDescent="0.25">
      <c r="H147" s="12">
        <v>63284391</v>
      </c>
      <c r="I147" s="13" t="s">
        <v>181</v>
      </c>
      <c r="J147" s="16" t="s">
        <v>6</v>
      </c>
      <c r="K147" s="14">
        <v>44602</v>
      </c>
      <c r="L147" s="13">
        <v>24</v>
      </c>
      <c r="M147" s="13" t="s">
        <v>51</v>
      </c>
      <c r="N147" s="2" t="s">
        <v>24</v>
      </c>
      <c r="O147" s="2" t="s">
        <v>25</v>
      </c>
      <c r="P147" s="13" t="s">
        <v>34</v>
      </c>
      <c r="Q147" s="15">
        <v>1</v>
      </c>
    </row>
    <row r="148" spans="8:17" x14ac:dyDescent="0.25">
      <c r="H148" s="12">
        <v>70113667</v>
      </c>
      <c r="I148" s="13" t="s">
        <v>182</v>
      </c>
      <c r="J148" s="16" t="s">
        <v>6</v>
      </c>
      <c r="K148" s="14">
        <v>44682</v>
      </c>
      <c r="L148" s="13">
        <v>22</v>
      </c>
      <c r="M148" s="13" t="s">
        <v>49</v>
      </c>
      <c r="N148" s="2" t="s">
        <v>24</v>
      </c>
      <c r="O148" s="2" t="s">
        <v>25</v>
      </c>
      <c r="P148" s="13" t="s">
        <v>22</v>
      </c>
      <c r="Q148" s="15">
        <v>1</v>
      </c>
    </row>
    <row r="149" spans="8:17" x14ac:dyDescent="0.25">
      <c r="H149" s="12">
        <v>70164906</v>
      </c>
      <c r="I149" s="13" t="s">
        <v>183</v>
      </c>
      <c r="J149" s="16" t="s">
        <v>6</v>
      </c>
      <c r="K149" s="14">
        <v>44456</v>
      </c>
      <c r="L149" s="13">
        <v>26</v>
      </c>
      <c r="M149" s="13" t="s">
        <v>51</v>
      </c>
      <c r="N149" s="2" t="s">
        <v>24</v>
      </c>
      <c r="O149" s="2" t="s">
        <v>25</v>
      </c>
      <c r="P149" s="13" t="s">
        <v>17</v>
      </c>
      <c r="Q149" s="15">
        <v>1</v>
      </c>
    </row>
    <row r="150" spans="8:17" x14ac:dyDescent="0.25">
      <c r="H150" s="12">
        <v>70345702</v>
      </c>
      <c r="I150" s="13" t="s">
        <v>184</v>
      </c>
      <c r="J150" s="13" t="s">
        <v>5</v>
      </c>
      <c r="K150" s="14">
        <v>44888</v>
      </c>
      <c r="L150" s="13">
        <v>25</v>
      </c>
      <c r="M150" s="2" t="s">
        <v>51</v>
      </c>
      <c r="N150" s="13" t="s">
        <v>20</v>
      </c>
      <c r="O150" s="2" t="s">
        <v>25</v>
      </c>
      <c r="P150" s="13" t="s">
        <v>22</v>
      </c>
      <c r="Q150" s="15">
        <v>1</v>
      </c>
    </row>
    <row r="151" spans="8:17" x14ac:dyDescent="0.25">
      <c r="H151" s="12">
        <v>70419074</v>
      </c>
      <c r="I151" s="13" t="s">
        <v>185</v>
      </c>
      <c r="J151" s="13" t="s">
        <v>6</v>
      </c>
      <c r="K151" s="14">
        <v>44894</v>
      </c>
      <c r="L151" s="13">
        <v>29</v>
      </c>
      <c r="M151" s="2" t="s">
        <v>51</v>
      </c>
      <c r="N151" s="14">
        <v>45149</v>
      </c>
      <c r="O151" s="13" t="s">
        <v>21</v>
      </c>
      <c r="P151" s="13" t="s">
        <v>17</v>
      </c>
      <c r="Q151" s="15">
        <v>1</v>
      </c>
    </row>
    <row r="152" spans="8:17" x14ac:dyDescent="0.25">
      <c r="H152" s="12">
        <v>70542843</v>
      </c>
      <c r="I152" s="13" t="s">
        <v>186</v>
      </c>
      <c r="J152" s="16" t="s">
        <v>6</v>
      </c>
      <c r="K152" s="14">
        <v>44321</v>
      </c>
      <c r="L152" s="13">
        <v>28</v>
      </c>
      <c r="M152" s="2" t="s">
        <v>51</v>
      </c>
      <c r="N152" s="13" t="s">
        <v>24</v>
      </c>
      <c r="O152" s="13" t="s">
        <v>25</v>
      </c>
      <c r="P152" s="13" t="s">
        <v>26</v>
      </c>
      <c r="Q152" s="15">
        <v>1</v>
      </c>
    </row>
    <row r="153" spans="8:17" x14ac:dyDescent="0.25">
      <c r="H153" s="12">
        <v>70599404</v>
      </c>
      <c r="I153" s="13" t="s">
        <v>187</v>
      </c>
      <c r="J153" s="16" t="s">
        <v>6</v>
      </c>
      <c r="K153" s="14">
        <v>45036</v>
      </c>
      <c r="L153" s="13">
        <v>22</v>
      </c>
      <c r="M153" s="13" t="s">
        <v>49</v>
      </c>
      <c r="N153" s="14">
        <v>45157</v>
      </c>
      <c r="O153" s="2" t="s">
        <v>25</v>
      </c>
      <c r="P153" s="13" t="s">
        <v>27</v>
      </c>
      <c r="Q153" s="15">
        <v>1</v>
      </c>
    </row>
    <row r="154" spans="8:17" x14ac:dyDescent="0.25">
      <c r="H154" s="12">
        <v>70887288</v>
      </c>
      <c r="I154" s="13" t="s">
        <v>188</v>
      </c>
      <c r="J154" s="16" t="s">
        <v>6</v>
      </c>
      <c r="K154" s="14">
        <v>44925</v>
      </c>
      <c r="L154" s="13">
        <v>28</v>
      </c>
      <c r="M154" s="13" t="s">
        <v>51</v>
      </c>
      <c r="N154" s="13" t="s">
        <v>29</v>
      </c>
      <c r="O154" s="2" t="s">
        <v>25</v>
      </c>
      <c r="P154" s="13" t="s">
        <v>27</v>
      </c>
      <c r="Q154" s="15">
        <v>1</v>
      </c>
    </row>
    <row r="155" spans="8:17" x14ac:dyDescent="0.25">
      <c r="H155" s="12">
        <v>70911733</v>
      </c>
      <c r="I155" s="13" t="s">
        <v>189</v>
      </c>
      <c r="J155" s="16" t="s">
        <v>6</v>
      </c>
      <c r="K155" s="14">
        <v>44496</v>
      </c>
      <c r="L155" s="13">
        <v>30</v>
      </c>
      <c r="M155" s="2" t="s">
        <v>51</v>
      </c>
      <c r="N155" s="2" t="s">
        <v>29</v>
      </c>
      <c r="O155" s="2" t="s">
        <v>25</v>
      </c>
      <c r="P155" s="13" t="s">
        <v>32</v>
      </c>
      <c r="Q155" s="15">
        <v>1</v>
      </c>
    </row>
    <row r="156" spans="8:17" x14ac:dyDescent="0.25">
      <c r="H156" s="12">
        <v>70931755</v>
      </c>
      <c r="I156" s="13" t="s">
        <v>190</v>
      </c>
      <c r="J156" s="16" t="s">
        <v>6</v>
      </c>
      <c r="K156" s="14">
        <v>44604</v>
      </c>
      <c r="L156" s="13">
        <v>27</v>
      </c>
      <c r="M156" s="2" t="s">
        <v>51</v>
      </c>
      <c r="N156" s="2" t="s">
        <v>29</v>
      </c>
      <c r="O156" s="2" t="s">
        <v>25</v>
      </c>
      <c r="P156" s="13" t="s">
        <v>27</v>
      </c>
      <c r="Q156" s="15">
        <v>1</v>
      </c>
    </row>
    <row r="157" spans="8:17" x14ac:dyDescent="0.25">
      <c r="H157" s="12">
        <v>71212565</v>
      </c>
      <c r="I157" s="13" t="s">
        <v>191</v>
      </c>
      <c r="J157" s="16" t="s">
        <v>6</v>
      </c>
      <c r="K157" s="14">
        <v>45159</v>
      </c>
      <c r="L157" s="2">
        <v>27</v>
      </c>
      <c r="M157" s="2" t="s">
        <v>51</v>
      </c>
      <c r="N157" s="13" t="s">
        <v>20</v>
      </c>
      <c r="O157" s="2" t="s">
        <v>25</v>
      </c>
      <c r="P157" s="13" t="s">
        <v>27</v>
      </c>
      <c r="Q157" s="15">
        <v>1</v>
      </c>
    </row>
    <row r="158" spans="8:17" x14ac:dyDescent="0.25">
      <c r="H158" s="12">
        <v>71410835</v>
      </c>
      <c r="I158" s="13" t="s">
        <v>192</v>
      </c>
      <c r="J158" s="16" t="s">
        <v>6</v>
      </c>
      <c r="K158" s="20">
        <v>45159</v>
      </c>
      <c r="L158" s="13">
        <v>30</v>
      </c>
      <c r="M158" s="2" t="s">
        <v>51</v>
      </c>
      <c r="N158" s="2" t="s">
        <v>20</v>
      </c>
      <c r="O158" s="2" t="s">
        <v>25</v>
      </c>
      <c r="P158" s="13" t="s">
        <v>27</v>
      </c>
      <c r="Q158" s="15">
        <v>1</v>
      </c>
    </row>
    <row r="159" spans="8:17" x14ac:dyDescent="0.25">
      <c r="H159" s="12">
        <v>71793601</v>
      </c>
      <c r="I159" s="13" t="s">
        <v>193</v>
      </c>
      <c r="J159" s="16" t="s">
        <v>6</v>
      </c>
      <c r="K159" s="14">
        <v>44878</v>
      </c>
      <c r="L159" s="13">
        <v>23</v>
      </c>
      <c r="M159" s="13" t="s">
        <v>49</v>
      </c>
      <c r="N159" s="13" t="s">
        <v>24</v>
      </c>
      <c r="O159" s="2" t="s">
        <v>25</v>
      </c>
      <c r="P159" s="13" t="s">
        <v>34</v>
      </c>
      <c r="Q159" s="15">
        <v>1</v>
      </c>
    </row>
    <row r="160" spans="8:17" x14ac:dyDescent="0.25">
      <c r="H160" s="12">
        <v>71967353</v>
      </c>
      <c r="I160" s="13" t="s">
        <v>194</v>
      </c>
      <c r="J160" s="16" t="s">
        <v>6</v>
      </c>
      <c r="K160" s="14">
        <v>44446</v>
      </c>
      <c r="L160" s="13">
        <v>26</v>
      </c>
      <c r="M160" s="13" t="s">
        <v>51</v>
      </c>
      <c r="N160" s="13" t="s">
        <v>20</v>
      </c>
      <c r="O160" s="2" t="s">
        <v>25</v>
      </c>
      <c r="P160" s="13" t="s">
        <v>27</v>
      </c>
      <c r="Q160" s="15">
        <v>1</v>
      </c>
    </row>
    <row r="161" spans="8:17" x14ac:dyDescent="0.25">
      <c r="H161" s="12">
        <v>72041624</v>
      </c>
      <c r="I161" s="13" t="s">
        <v>195</v>
      </c>
      <c r="J161" s="16" t="s">
        <v>6</v>
      </c>
      <c r="K161" s="14">
        <v>45015</v>
      </c>
      <c r="L161" s="13">
        <v>28</v>
      </c>
      <c r="M161" s="2" t="s">
        <v>51</v>
      </c>
      <c r="N161" s="2" t="s">
        <v>20</v>
      </c>
      <c r="O161" s="2" t="s">
        <v>25</v>
      </c>
      <c r="P161" s="13" t="s">
        <v>17</v>
      </c>
      <c r="Q161" s="15">
        <v>1</v>
      </c>
    </row>
    <row r="162" spans="8:17" x14ac:dyDescent="0.25">
      <c r="H162" s="12">
        <v>72421415</v>
      </c>
      <c r="I162" s="13" t="s">
        <v>196</v>
      </c>
      <c r="J162" s="16" t="s">
        <v>6</v>
      </c>
      <c r="K162" s="14">
        <v>44953</v>
      </c>
      <c r="L162" s="13">
        <v>22</v>
      </c>
      <c r="M162" s="13" t="s">
        <v>49</v>
      </c>
      <c r="N162" s="2" t="s">
        <v>20</v>
      </c>
      <c r="O162" s="2" t="s">
        <v>25</v>
      </c>
      <c r="P162" s="13" t="s">
        <v>27</v>
      </c>
      <c r="Q162" s="15">
        <v>1</v>
      </c>
    </row>
    <row r="163" spans="8:17" x14ac:dyDescent="0.25">
      <c r="H163" s="12">
        <v>72455076</v>
      </c>
      <c r="I163" s="13" t="s">
        <v>197</v>
      </c>
      <c r="J163" s="16" t="s">
        <v>6</v>
      </c>
      <c r="K163" s="14">
        <v>44776</v>
      </c>
      <c r="L163" s="13">
        <v>28</v>
      </c>
      <c r="M163" s="13" t="s">
        <v>51</v>
      </c>
      <c r="N163" s="2" t="s">
        <v>20</v>
      </c>
      <c r="O163" s="2" t="s">
        <v>25</v>
      </c>
      <c r="P163" s="13" t="s">
        <v>27</v>
      </c>
      <c r="Q163" s="15">
        <v>1</v>
      </c>
    </row>
    <row r="164" spans="8:17" x14ac:dyDescent="0.25">
      <c r="H164" s="12">
        <v>72483120</v>
      </c>
      <c r="I164" s="13" t="s">
        <v>198</v>
      </c>
      <c r="J164" s="16" t="s">
        <v>6</v>
      </c>
      <c r="K164" s="14">
        <v>43876</v>
      </c>
      <c r="L164" s="13">
        <v>30</v>
      </c>
      <c r="M164" s="2" t="s">
        <v>51</v>
      </c>
      <c r="N164" s="13" t="s">
        <v>24</v>
      </c>
      <c r="O164" s="2" t="s">
        <v>25</v>
      </c>
      <c r="P164" s="13" t="s">
        <v>34</v>
      </c>
      <c r="Q164" s="15">
        <v>1</v>
      </c>
    </row>
    <row r="165" spans="8:17" x14ac:dyDescent="0.25">
      <c r="H165" s="12">
        <v>72549829</v>
      </c>
      <c r="I165" s="13" t="s">
        <v>199</v>
      </c>
      <c r="J165" s="16" t="s">
        <v>6</v>
      </c>
      <c r="K165" s="14">
        <v>44809</v>
      </c>
      <c r="L165" s="13">
        <v>23</v>
      </c>
      <c r="M165" s="13" t="s">
        <v>49</v>
      </c>
      <c r="N165" s="14">
        <v>45139</v>
      </c>
      <c r="O165" s="2" t="s">
        <v>25</v>
      </c>
      <c r="P165" s="13" t="s">
        <v>27</v>
      </c>
      <c r="Q165" s="15">
        <v>1</v>
      </c>
    </row>
    <row r="166" spans="8:17" x14ac:dyDescent="0.25">
      <c r="H166" s="12">
        <v>72740218</v>
      </c>
      <c r="I166" s="13" t="s">
        <v>200</v>
      </c>
      <c r="J166" s="16" t="s">
        <v>6</v>
      </c>
      <c r="K166" s="14">
        <v>45061</v>
      </c>
      <c r="L166" s="13">
        <v>29</v>
      </c>
      <c r="M166" s="13" t="s">
        <v>51</v>
      </c>
      <c r="N166" s="13" t="s">
        <v>20</v>
      </c>
      <c r="O166" s="2" t="s">
        <v>25</v>
      </c>
      <c r="P166" s="13" t="s">
        <v>34</v>
      </c>
      <c r="Q166" s="15">
        <v>1</v>
      </c>
    </row>
    <row r="167" spans="8:17" x14ac:dyDescent="0.25">
      <c r="H167" s="12">
        <v>72760714</v>
      </c>
      <c r="I167" s="13" t="s">
        <v>201</v>
      </c>
      <c r="J167" s="16" t="s">
        <v>6</v>
      </c>
      <c r="K167" s="14">
        <v>45075</v>
      </c>
      <c r="L167" s="13">
        <v>26</v>
      </c>
      <c r="M167" s="2" t="s">
        <v>51</v>
      </c>
      <c r="N167" s="2" t="s">
        <v>20</v>
      </c>
      <c r="O167" s="2" t="s">
        <v>25</v>
      </c>
      <c r="P167" s="13" t="s">
        <v>34</v>
      </c>
      <c r="Q167" s="15">
        <v>1</v>
      </c>
    </row>
    <row r="168" spans="8:17" x14ac:dyDescent="0.25">
      <c r="H168" s="12">
        <v>72853708</v>
      </c>
      <c r="I168" s="13" t="s">
        <v>202</v>
      </c>
      <c r="J168" s="16" t="s">
        <v>6</v>
      </c>
      <c r="K168" s="14">
        <v>44938</v>
      </c>
      <c r="L168" s="13">
        <v>23</v>
      </c>
      <c r="M168" s="13" t="s">
        <v>49</v>
      </c>
      <c r="N168" s="2" t="s">
        <v>20</v>
      </c>
      <c r="O168" s="2" t="s">
        <v>25</v>
      </c>
      <c r="P168" s="13" t="s">
        <v>17</v>
      </c>
      <c r="Q168" s="15">
        <v>1</v>
      </c>
    </row>
    <row r="169" spans="8:17" x14ac:dyDescent="0.25">
      <c r="H169" s="12">
        <v>72899727</v>
      </c>
      <c r="I169" s="13" t="s">
        <v>203</v>
      </c>
      <c r="J169" s="16" t="s">
        <v>6</v>
      </c>
      <c r="K169" s="14">
        <v>44986</v>
      </c>
      <c r="L169" s="13">
        <v>24</v>
      </c>
      <c r="M169" s="13" t="s">
        <v>51</v>
      </c>
      <c r="N169" s="2" t="s">
        <v>20</v>
      </c>
      <c r="O169" s="13" t="s">
        <v>21</v>
      </c>
      <c r="P169" s="13" t="s">
        <v>27</v>
      </c>
      <c r="Q169" s="15">
        <v>1</v>
      </c>
    </row>
    <row r="170" spans="8:17" x14ac:dyDescent="0.25">
      <c r="H170" s="12">
        <v>72937998</v>
      </c>
      <c r="I170" s="13" t="s">
        <v>204</v>
      </c>
      <c r="J170" s="16" t="s">
        <v>6</v>
      </c>
      <c r="K170" s="14">
        <v>45012</v>
      </c>
      <c r="L170" s="13">
        <v>27</v>
      </c>
      <c r="M170" s="2" t="s">
        <v>51</v>
      </c>
      <c r="N170" s="2" t="s">
        <v>20</v>
      </c>
      <c r="O170" s="2" t="s">
        <v>21</v>
      </c>
      <c r="P170" s="13" t="s">
        <v>27</v>
      </c>
      <c r="Q170" s="15">
        <v>1</v>
      </c>
    </row>
    <row r="171" spans="8:17" x14ac:dyDescent="0.25">
      <c r="H171" s="12">
        <v>72970514</v>
      </c>
      <c r="I171" s="13" t="s">
        <v>205</v>
      </c>
      <c r="J171" s="16" t="s">
        <v>6</v>
      </c>
      <c r="K171" s="14">
        <v>44886</v>
      </c>
      <c r="L171" s="13">
        <v>28</v>
      </c>
      <c r="M171" s="2" t="s">
        <v>51</v>
      </c>
      <c r="N171" s="2" t="s">
        <v>20</v>
      </c>
      <c r="O171" s="13" t="s">
        <v>25</v>
      </c>
      <c r="P171" s="13" t="s">
        <v>17</v>
      </c>
      <c r="Q171" s="15">
        <v>1</v>
      </c>
    </row>
    <row r="172" spans="8:17" x14ac:dyDescent="0.25">
      <c r="H172" s="12">
        <v>73248223</v>
      </c>
      <c r="I172" s="13" t="s">
        <v>206</v>
      </c>
      <c r="J172" s="16" t="s">
        <v>6</v>
      </c>
      <c r="K172" s="14">
        <v>45030</v>
      </c>
      <c r="L172" s="13">
        <v>26</v>
      </c>
      <c r="M172" s="2" t="s">
        <v>51</v>
      </c>
      <c r="N172" s="13" t="s">
        <v>24</v>
      </c>
      <c r="O172" s="2" t="s">
        <v>25</v>
      </c>
      <c r="P172" s="13" t="s">
        <v>34</v>
      </c>
      <c r="Q172" s="15">
        <v>1</v>
      </c>
    </row>
    <row r="173" spans="8:17" x14ac:dyDescent="0.25">
      <c r="H173" s="12">
        <v>73272851</v>
      </c>
      <c r="I173" s="13" t="s">
        <v>207</v>
      </c>
      <c r="J173" s="16" t="s">
        <v>6</v>
      </c>
      <c r="K173" s="14">
        <v>44943</v>
      </c>
      <c r="L173" s="13">
        <v>31</v>
      </c>
      <c r="M173" s="2" t="s">
        <v>51</v>
      </c>
      <c r="N173" s="14">
        <v>45145</v>
      </c>
      <c r="O173" s="13" t="s">
        <v>21</v>
      </c>
      <c r="P173" s="13" t="s">
        <v>17</v>
      </c>
      <c r="Q173" s="15">
        <v>1</v>
      </c>
    </row>
    <row r="174" spans="8:17" x14ac:dyDescent="0.25">
      <c r="H174" s="12">
        <v>73968547</v>
      </c>
      <c r="I174" s="13" t="s">
        <v>208</v>
      </c>
      <c r="J174" s="16" t="s">
        <v>6</v>
      </c>
      <c r="K174" s="14">
        <v>44141</v>
      </c>
      <c r="L174" s="13">
        <v>24</v>
      </c>
      <c r="M174" s="2" t="s">
        <v>51</v>
      </c>
      <c r="N174" s="13" t="s">
        <v>29</v>
      </c>
      <c r="O174" s="13" t="s">
        <v>25</v>
      </c>
      <c r="P174" s="13" t="s">
        <v>26</v>
      </c>
      <c r="Q174" s="15">
        <v>1</v>
      </c>
    </row>
    <row r="175" spans="8:17" x14ac:dyDescent="0.25">
      <c r="H175" s="12">
        <v>74201662</v>
      </c>
      <c r="I175" s="13" t="s">
        <v>209</v>
      </c>
      <c r="J175" s="16" t="s">
        <v>6</v>
      </c>
      <c r="K175" s="14">
        <v>44979</v>
      </c>
      <c r="L175" s="13">
        <v>27</v>
      </c>
      <c r="M175" s="2" t="s">
        <v>51</v>
      </c>
      <c r="N175" s="13" t="s">
        <v>20</v>
      </c>
      <c r="O175" s="2" t="s">
        <v>25</v>
      </c>
      <c r="P175" s="13" t="s">
        <v>17</v>
      </c>
      <c r="Q175" s="15">
        <v>1</v>
      </c>
    </row>
    <row r="176" spans="8:17" x14ac:dyDescent="0.25">
      <c r="H176" s="12">
        <v>74398211</v>
      </c>
      <c r="I176" s="13" t="s">
        <v>210</v>
      </c>
      <c r="J176" s="16" t="s">
        <v>6</v>
      </c>
      <c r="K176" s="14">
        <v>44891</v>
      </c>
      <c r="L176" s="13">
        <v>25</v>
      </c>
      <c r="M176" s="2" t="s">
        <v>51</v>
      </c>
      <c r="N176" s="14">
        <v>45151</v>
      </c>
      <c r="O176" s="2" t="s">
        <v>25</v>
      </c>
      <c r="P176" s="13" t="s">
        <v>17</v>
      </c>
      <c r="Q176" s="15">
        <v>1</v>
      </c>
    </row>
    <row r="177" spans="8:17" x14ac:dyDescent="0.25">
      <c r="H177" s="12">
        <v>74529447</v>
      </c>
      <c r="I177" s="13" t="s">
        <v>211</v>
      </c>
      <c r="J177" s="16" t="s">
        <v>6</v>
      </c>
      <c r="K177" s="14">
        <v>44952</v>
      </c>
      <c r="L177" s="2">
        <v>25</v>
      </c>
      <c r="M177" s="2" t="s">
        <v>51</v>
      </c>
      <c r="N177" s="13" t="s">
        <v>24</v>
      </c>
      <c r="O177" s="2" t="s">
        <v>25</v>
      </c>
      <c r="P177" s="13" t="s">
        <v>22</v>
      </c>
      <c r="Q177" s="15">
        <v>1</v>
      </c>
    </row>
    <row r="178" spans="8:17" x14ac:dyDescent="0.25">
      <c r="H178" s="12">
        <v>74560069</v>
      </c>
      <c r="I178" s="13" t="s">
        <v>212</v>
      </c>
      <c r="J178" s="16" t="s">
        <v>6</v>
      </c>
      <c r="K178" s="14">
        <v>44575</v>
      </c>
      <c r="L178" s="13">
        <v>21</v>
      </c>
      <c r="M178" s="13" t="s">
        <v>49</v>
      </c>
      <c r="N178" s="2" t="s">
        <v>24</v>
      </c>
      <c r="O178" s="2" t="s">
        <v>25</v>
      </c>
      <c r="P178" s="13" t="s">
        <v>26</v>
      </c>
      <c r="Q178" s="15">
        <v>1</v>
      </c>
    </row>
    <row r="179" spans="8:17" x14ac:dyDescent="0.25">
      <c r="H179" s="12">
        <v>74566254</v>
      </c>
      <c r="I179" s="13" t="s">
        <v>213</v>
      </c>
      <c r="J179" s="16" t="s">
        <v>6</v>
      </c>
      <c r="K179" s="14">
        <v>44561</v>
      </c>
      <c r="L179" s="13">
        <v>27</v>
      </c>
      <c r="M179" s="13" t="s">
        <v>51</v>
      </c>
      <c r="N179" s="2" t="s">
        <v>24</v>
      </c>
      <c r="O179" s="2" t="s">
        <v>25</v>
      </c>
      <c r="P179" s="13" t="s">
        <v>34</v>
      </c>
      <c r="Q179" s="15">
        <v>1</v>
      </c>
    </row>
    <row r="180" spans="8:17" x14ac:dyDescent="0.25">
      <c r="H180" s="12">
        <v>74593426</v>
      </c>
      <c r="I180" s="13" t="s">
        <v>214</v>
      </c>
      <c r="J180" s="16" t="s">
        <v>6</v>
      </c>
      <c r="K180" s="14">
        <v>45023</v>
      </c>
      <c r="L180" s="2">
        <v>27</v>
      </c>
      <c r="M180" s="2" t="s">
        <v>51</v>
      </c>
      <c r="N180" s="2" t="s">
        <v>24</v>
      </c>
      <c r="O180" s="2" t="s">
        <v>25</v>
      </c>
      <c r="P180" s="13" t="s">
        <v>32</v>
      </c>
      <c r="Q180" s="15">
        <v>1</v>
      </c>
    </row>
    <row r="181" spans="8:17" x14ac:dyDescent="0.25">
      <c r="H181" s="12">
        <v>74611044</v>
      </c>
      <c r="I181" s="13" t="s">
        <v>215</v>
      </c>
      <c r="J181" s="16" t="s">
        <v>6</v>
      </c>
      <c r="K181" s="14">
        <v>44357</v>
      </c>
      <c r="L181" s="13">
        <v>24</v>
      </c>
      <c r="M181" s="2" t="s">
        <v>51</v>
      </c>
      <c r="N181" s="2" t="s">
        <v>24</v>
      </c>
      <c r="O181" s="2" t="s">
        <v>25</v>
      </c>
      <c r="P181" s="13" t="s">
        <v>34</v>
      </c>
      <c r="Q181" s="15">
        <v>1</v>
      </c>
    </row>
    <row r="182" spans="8:17" x14ac:dyDescent="0.25">
      <c r="H182" s="12">
        <v>74840377</v>
      </c>
      <c r="I182" s="13" t="s">
        <v>216</v>
      </c>
      <c r="J182" s="16" t="s">
        <v>6</v>
      </c>
      <c r="K182" s="14">
        <v>44267</v>
      </c>
      <c r="L182" s="13">
        <v>26</v>
      </c>
      <c r="M182" s="2" t="s">
        <v>51</v>
      </c>
      <c r="N182" s="13" t="s">
        <v>20</v>
      </c>
      <c r="O182" s="2" t="s">
        <v>25</v>
      </c>
      <c r="P182" s="13" t="s">
        <v>27</v>
      </c>
      <c r="Q182" s="15">
        <v>1</v>
      </c>
    </row>
    <row r="183" spans="8:17" x14ac:dyDescent="0.25">
      <c r="H183" s="12">
        <v>75074322</v>
      </c>
      <c r="I183" s="13" t="s">
        <v>217</v>
      </c>
      <c r="J183" s="16" t="s">
        <v>6</v>
      </c>
      <c r="K183" s="14">
        <v>45159</v>
      </c>
      <c r="L183" s="13">
        <v>27</v>
      </c>
      <c r="M183" s="2" t="s">
        <v>51</v>
      </c>
      <c r="N183" s="2" t="s">
        <v>20</v>
      </c>
      <c r="O183" s="2" t="s">
        <v>25</v>
      </c>
      <c r="P183" s="13" t="s">
        <v>27</v>
      </c>
      <c r="Q183" s="15">
        <v>1</v>
      </c>
    </row>
    <row r="184" spans="8:17" x14ac:dyDescent="0.25">
      <c r="H184" s="12">
        <v>75377829</v>
      </c>
      <c r="I184" s="13" t="s">
        <v>218</v>
      </c>
      <c r="J184" s="16" t="s">
        <v>6</v>
      </c>
      <c r="K184" s="14">
        <v>45013</v>
      </c>
      <c r="L184" s="13">
        <v>22</v>
      </c>
      <c r="M184" s="13" t="s">
        <v>49</v>
      </c>
      <c r="N184" s="13" t="s">
        <v>24</v>
      </c>
      <c r="O184" s="2" t="s">
        <v>25</v>
      </c>
      <c r="P184" s="13" t="s">
        <v>32</v>
      </c>
      <c r="Q184" s="15">
        <v>1</v>
      </c>
    </row>
    <row r="185" spans="8:17" x14ac:dyDescent="0.25">
      <c r="H185" s="12">
        <v>76208852</v>
      </c>
      <c r="I185" s="13" t="s">
        <v>219</v>
      </c>
      <c r="J185" s="16" t="s">
        <v>6</v>
      </c>
      <c r="K185" s="14">
        <v>45031</v>
      </c>
      <c r="L185" s="13">
        <v>26</v>
      </c>
      <c r="M185" s="13" t="s">
        <v>51</v>
      </c>
      <c r="N185" s="2" t="s">
        <v>24</v>
      </c>
      <c r="O185" s="2" t="s">
        <v>25</v>
      </c>
      <c r="P185" s="13" t="s">
        <v>32</v>
      </c>
      <c r="Q185" s="15">
        <v>1</v>
      </c>
    </row>
    <row r="186" spans="8:17" x14ac:dyDescent="0.25">
      <c r="H186" s="12">
        <v>76265365</v>
      </c>
      <c r="I186" s="13" t="s">
        <v>220</v>
      </c>
      <c r="J186" s="16" t="s">
        <v>6</v>
      </c>
      <c r="K186" s="14">
        <v>45149</v>
      </c>
      <c r="L186" s="13">
        <v>25</v>
      </c>
      <c r="M186" s="2" t="s">
        <v>51</v>
      </c>
      <c r="N186" s="13" t="s">
        <v>20</v>
      </c>
      <c r="O186" s="13" t="s">
        <v>21</v>
      </c>
      <c r="P186" s="13" t="s">
        <v>17</v>
      </c>
      <c r="Q186" s="15">
        <v>1</v>
      </c>
    </row>
    <row r="187" spans="8:17" x14ac:dyDescent="0.25">
      <c r="H187" s="12">
        <v>76601243</v>
      </c>
      <c r="I187" s="13" t="s">
        <v>221</v>
      </c>
      <c r="J187" s="16" t="s">
        <v>6</v>
      </c>
      <c r="K187" s="14">
        <v>45015</v>
      </c>
      <c r="L187" s="13">
        <v>27</v>
      </c>
      <c r="M187" s="2" t="s">
        <v>51</v>
      </c>
      <c r="N187" s="2" t="s">
        <v>20</v>
      </c>
      <c r="O187" s="13" t="s">
        <v>25</v>
      </c>
      <c r="P187" s="13" t="s">
        <v>32</v>
      </c>
      <c r="Q187" s="15">
        <v>1</v>
      </c>
    </row>
    <row r="188" spans="8:17" x14ac:dyDescent="0.25">
      <c r="H188" s="12">
        <v>76616129</v>
      </c>
      <c r="I188" s="13" t="s">
        <v>222</v>
      </c>
      <c r="J188" s="16" t="s">
        <v>6</v>
      </c>
      <c r="K188" s="14">
        <v>45142</v>
      </c>
      <c r="L188" s="13">
        <v>25</v>
      </c>
      <c r="M188" s="2" t="s">
        <v>51</v>
      </c>
      <c r="N188" s="2" t="s">
        <v>20</v>
      </c>
      <c r="O188" s="2" t="s">
        <v>25</v>
      </c>
      <c r="P188" s="13" t="s">
        <v>17</v>
      </c>
      <c r="Q188" s="15">
        <v>1</v>
      </c>
    </row>
    <row r="189" spans="8:17" x14ac:dyDescent="0.25">
      <c r="H189" s="12">
        <v>77281673</v>
      </c>
      <c r="I189" s="13" t="s">
        <v>223</v>
      </c>
      <c r="J189" s="16" t="s">
        <v>6</v>
      </c>
      <c r="K189" s="14">
        <v>45035</v>
      </c>
      <c r="L189" s="2">
        <v>28</v>
      </c>
      <c r="M189" s="2" t="s">
        <v>51</v>
      </c>
      <c r="N189" s="2" t="s">
        <v>20</v>
      </c>
      <c r="O189" s="2" t="s">
        <v>25</v>
      </c>
      <c r="P189" s="2" t="s">
        <v>22</v>
      </c>
      <c r="Q189" s="15">
        <v>1</v>
      </c>
    </row>
    <row r="190" spans="8:17" x14ac:dyDescent="0.25">
      <c r="H190" s="12">
        <v>77292545</v>
      </c>
      <c r="I190" s="13" t="s">
        <v>224</v>
      </c>
      <c r="J190" s="16" t="s">
        <v>6</v>
      </c>
      <c r="K190" s="14">
        <v>45006</v>
      </c>
      <c r="L190" s="13">
        <v>21</v>
      </c>
      <c r="M190" s="13" t="s">
        <v>49</v>
      </c>
      <c r="N190" s="2" t="s">
        <v>20</v>
      </c>
      <c r="O190" s="2" t="s">
        <v>25</v>
      </c>
      <c r="P190" s="13" t="s">
        <v>17</v>
      </c>
      <c r="Q190" s="15">
        <v>1</v>
      </c>
    </row>
    <row r="191" spans="8:17" x14ac:dyDescent="0.25">
      <c r="H191" s="12">
        <v>77531140</v>
      </c>
      <c r="I191" s="13" t="s">
        <v>225</v>
      </c>
      <c r="J191" s="16" t="s">
        <v>6</v>
      </c>
      <c r="K191" s="20">
        <v>45006</v>
      </c>
      <c r="L191" s="2">
        <v>21</v>
      </c>
      <c r="M191" s="2" t="s">
        <v>49</v>
      </c>
      <c r="N191" s="13" t="s">
        <v>24</v>
      </c>
      <c r="O191" s="2" t="s">
        <v>25</v>
      </c>
      <c r="P191" s="13" t="s">
        <v>34</v>
      </c>
      <c r="Q191" s="15">
        <v>1</v>
      </c>
    </row>
    <row r="192" spans="8:17" x14ac:dyDescent="0.25">
      <c r="H192" s="12">
        <v>78250992</v>
      </c>
      <c r="I192" s="13" t="s">
        <v>226</v>
      </c>
      <c r="J192" s="16" t="s">
        <v>6</v>
      </c>
      <c r="K192" s="14">
        <v>45037</v>
      </c>
      <c r="L192" s="13">
        <v>27</v>
      </c>
      <c r="M192" s="13" t="s">
        <v>51</v>
      </c>
      <c r="N192" s="13" t="s">
        <v>20</v>
      </c>
      <c r="O192" s="2" t="s">
        <v>25</v>
      </c>
      <c r="P192" s="13" t="s">
        <v>27</v>
      </c>
      <c r="Q192" s="15">
        <v>1</v>
      </c>
    </row>
    <row r="193" spans="8:17" x14ac:dyDescent="0.25">
      <c r="H193" s="12">
        <v>78673257</v>
      </c>
      <c r="I193" s="13" t="s">
        <v>227</v>
      </c>
      <c r="J193" s="16" t="s">
        <v>6</v>
      </c>
      <c r="K193" s="14">
        <v>45113</v>
      </c>
      <c r="L193" s="13">
        <v>23</v>
      </c>
      <c r="M193" s="13" t="s">
        <v>49</v>
      </c>
      <c r="N193" s="2" t="s">
        <v>20</v>
      </c>
      <c r="O193" s="13" t="s">
        <v>21</v>
      </c>
      <c r="P193" s="13" t="s">
        <v>27</v>
      </c>
      <c r="Q193" s="15">
        <v>1</v>
      </c>
    </row>
    <row r="194" spans="8:17" x14ac:dyDescent="0.25">
      <c r="H194" s="12">
        <v>79452114</v>
      </c>
      <c r="I194" s="13" t="s">
        <v>228</v>
      </c>
      <c r="J194" s="16" t="s">
        <v>6</v>
      </c>
      <c r="K194" s="14">
        <v>45075</v>
      </c>
      <c r="L194" s="13">
        <v>19</v>
      </c>
      <c r="M194" s="2" t="s">
        <v>49</v>
      </c>
      <c r="N194" s="2" t="s">
        <v>20</v>
      </c>
      <c r="O194" s="2" t="s">
        <v>21</v>
      </c>
      <c r="P194" s="13" t="s">
        <v>17</v>
      </c>
      <c r="Q194" s="15">
        <v>1</v>
      </c>
    </row>
    <row r="195" spans="8:17" x14ac:dyDescent="0.25">
      <c r="H195" s="12">
        <v>80209786</v>
      </c>
      <c r="I195" s="13" t="s">
        <v>229</v>
      </c>
      <c r="J195" s="16" t="s">
        <v>6</v>
      </c>
      <c r="K195" s="14">
        <v>44141</v>
      </c>
      <c r="L195" s="13">
        <v>51</v>
      </c>
      <c r="M195" s="13" t="s">
        <v>19</v>
      </c>
      <c r="N195" s="13" t="s">
        <v>29</v>
      </c>
      <c r="O195" s="13" t="s">
        <v>25</v>
      </c>
      <c r="P195" s="13" t="s">
        <v>27</v>
      </c>
      <c r="Q195" s="15">
        <v>1</v>
      </c>
    </row>
    <row r="196" spans="8:17" x14ac:dyDescent="0.25">
      <c r="H196" s="12">
        <v>80241666</v>
      </c>
      <c r="I196" s="13" t="s">
        <v>230</v>
      </c>
      <c r="J196" s="13" t="s">
        <v>5</v>
      </c>
      <c r="K196" s="14">
        <v>43993</v>
      </c>
      <c r="L196" s="13">
        <v>47</v>
      </c>
      <c r="M196" s="13" t="s">
        <v>31</v>
      </c>
      <c r="N196" s="13" t="s">
        <v>20</v>
      </c>
      <c r="O196" s="2" t="s">
        <v>25</v>
      </c>
      <c r="P196" s="13" t="s">
        <v>27</v>
      </c>
      <c r="Q196" s="15">
        <v>1</v>
      </c>
    </row>
    <row r="197" spans="8:17" x14ac:dyDescent="0.25">
      <c r="H197" s="12">
        <v>80320373</v>
      </c>
      <c r="I197" s="13" t="s">
        <v>231</v>
      </c>
      <c r="J197" s="13" t="s">
        <v>6</v>
      </c>
      <c r="K197" s="14">
        <v>43506</v>
      </c>
      <c r="L197" s="13">
        <v>26</v>
      </c>
      <c r="M197" s="13" t="s">
        <v>51</v>
      </c>
      <c r="N197" s="13" t="s">
        <v>24</v>
      </c>
      <c r="O197" s="2" t="s">
        <v>25</v>
      </c>
      <c r="P197" s="13" t="s">
        <v>34</v>
      </c>
      <c r="Q197" s="15">
        <v>1</v>
      </c>
    </row>
    <row r="198" spans="8:17" x14ac:dyDescent="0.25">
      <c r="H198" s="12">
        <v>80321970</v>
      </c>
      <c r="I198" s="13" t="s">
        <v>232</v>
      </c>
      <c r="J198" s="16" t="s">
        <v>6</v>
      </c>
      <c r="K198" s="14">
        <v>44894</v>
      </c>
      <c r="L198" s="13">
        <v>43</v>
      </c>
      <c r="M198" s="13" t="s">
        <v>31</v>
      </c>
      <c r="N198" s="14">
        <v>45149</v>
      </c>
      <c r="O198" s="2" t="s">
        <v>25</v>
      </c>
      <c r="P198" s="13" t="s">
        <v>26</v>
      </c>
      <c r="Q198" s="15">
        <v>1</v>
      </c>
    </row>
    <row r="199" spans="8:17" x14ac:dyDescent="0.25">
      <c r="H199" s="12">
        <v>80373840</v>
      </c>
      <c r="I199" s="13" t="s">
        <v>233</v>
      </c>
      <c r="J199" s="16" t="s">
        <v>6</v>
      </c>
      <c r="K199" s="14">
        <v>45159</v>
      </c>
      <c r="L199" s="13">
        <v>45</v>
      </c>
      <c r="M199" s="2" t="s">
        <v>31</v>
      </c>
      <c r="N199" s="13" t="s">
        <v>20</v>
      </c>
      <c r="O199" s="2" t="s">
        <v>25</v>
      </c>
      <c r="P199" s="13" t="s">
        <v>27</v>
      </c>
      <c r="Q199" s="15">
        <v>1</v>
      </c>
    </row>
    <row r="200" spans="8:17" x14ac:dyDescent="0.25">
      <c r="H200" s="12">
        <v>80539206</v>
      </c>
      <c r="I200" s="13" t="s">
        <v>234</v>
      </c>
      <c r="J200" s="16" t="s">
        <v>6</v>
      </c>
      <c r="K200" s="14">
        <v>45054</v>
      </c>
      <c r="L200" s="13">
        <v>42</v>
      </c>
      <c r="M200" s="2" t="s">
        <v>31</v>
      </c>
      <c r="N200" s="2" t="s">
        <v>20</v>
      </c>
      <c r="O200" s="13" t="s">
        <v>21</v>
      </c>
      <c r="P200" s="13" t="s">
        <v>26</v>
      </c>
      <c r="Q200" s="15">
        <v>1</v>
      </c>
    </row>
    <row r="201" spans="8:17" x14ac:dyDescent="0.25">
      <c r="H201" s="12">
        <v>80615148</v>
      </c>
      <c r="I201" s="13" t="s">
        <v>235</v>
      </c>
      <c r="J201" s="16" t="s">
        <v>6</v>
      </c>
      <c r="K201" s="14">
        <v>44675</v>
      </c>
      <c r="L201" s="13">
        <v>45</v>
      </c>
      <c r="M201" s="2" t="s">
        <v>31</v>
      </c>
      <c r="N201" s="2" t="s">
        <v>20</v>
      </c>
      <c r="O201" s="13" t="s">
        <v>25</v>
      </c>
      <c r="P201" s="13" t="s">
        <v>32</v>
      </c>
      <c r="Q201" s="15">
        <v>1</v>
      </c>
    </row>
    <row r="202" spans="8:17" x14ac:dyDescent="0.25">
      <c r="H202" s="12">
        <v>982440291</v>
      </c>
      <c r="I202" s="13" t="s">
        <v>236</v>
      </c>
      <c r="J202" s="16" t="s">
        <v>6</v>
      </c>
      <c r="K202" s="14">
        <v>45061</v>
      </c>
      <c r="L202" s="13">
        <v>39</v>
      </c>
      <c r="M202" s="13" t="s">
        <v>53</v>
      </c>
      <c r="N202" s="2" t="s">
        <v>20</v>
      </c>
      <c r="O202" s="2" t="s">
        <v>25</v>
      </c>
      <c r="P202" s="13" t="s">
        <v>17</v>
      </c>
      <c r="Q202" s="15">
        <v>1</v>
      </c>
    </row>
    <row r="203" spans="8:17" x14ac:dyDescent="0.25">
      <c r="H203" s="12" t="s">
        <v>237</v>
      </c>
      <c r="I203" s="13" t="s">
        <v>238</v>
      </c>
      <c r="J203" s="16" t="s">
        <v>6</v>
      </c>
      <c r="K203" s="14">
        <v>44722</v>
      </c>
      <c r="L203" s="13">
        <v>42</v>
      </c>
      <c r="M203" s="13" t="s">
        <v>31</v>
      </c>
      <c r="N203" s="2" t="s">
        <v>20</v>
      </c>
      <c r="O203" s="2" t="s">
        <v>25</v>
      </c>
      <c r="P203" s="13" t="s">
        <v>27</v>
      </c>
      <c r="Q203" s="15">
        <v>1</v>
      </c>
    </row>
    <row r="204" spans="8:17" x14ac:dyDescent="0.25">
      <c r="H204" s="12" t="s">
        <v>239</v>
      </c>
      <c r="I204" s="13" t="s">
        <v>240</v>
      </c>
      <c r="J204" s="16" t="s">
        <v>6</v>
      </c>
      <c r="K204" s="14">
        <v>44537</v>
      </c>
      <c r="L204" s="13">
        <v>53</v>
      </c>
      <c r="M204" s="13" t="s">
        <v>19</v>
      </c>
      <c r="N204" s="2" t="s">
        <v>20</v>
      </c>
      <c r="O204" s="2" t="s">
        <v>25</v>
      </c>
      <c r="P204" s="13" t="s">
        <v>27</v>
      </c>
      <c r="Q204" s="15">
        <v>1</v>
      </c>
    </row>
    <row r="205" spans="8:17" x14ac:dyDescent="0.25">
      <c r="H205" s="12" t="s">
        <v>241</v>
      </c>
      <c r="I205" s="13" t="s">
        <v>242</v>
      </c>
      <c r="J205" s="16" t="s">
        <v>6</v>
      </c>
      <c r="K205" s="14">
        <v>43556</v>
      </c>
      <c r="L205" s="2">
        <v>53</v>
      </c>
      <c r="M205" s="2" t="s">
        <v>19</v>
      </c>
      <c r="N205" s="2" t="s">
        <v>20</v>
      </c>
      <c r="O205" s="2" t="s">
        <v>25</v>
      </c>
      <c r="P205" s="13" t="s">
        <v>17</v>
      </c>
      <c r="Q205" s="15">
        <v>1</v>
      </c>
    </row>
    <row r="206" spans="8:17" x14ac:dyDescent="0.25">
      <c r="H206" s="12" t="s">
        <v>243</v>
      </c>
      <c r="I206" s="13" t="s">
        <v>244</v>
      </c>
      <c r="J206" s="16" t="s">
        <v>6</v>
      </c>
      <c r="K206" s="14">
        <v>43609</v>
      </c>
      <c r="L206" s="13">
        <v>28</v>
      </c>
      <c r="M206" s="13" t="s">
        <v>51</v>
      </c>
      <c r="N206" s="2" t="s">
        <v>20</v>
      </c>
      <c r="O206" s="2" t="s">
        <v>25</v>
      </c>
      <c r="P206" s="13" t="s">
        <v>27</v>
      </c>
      <c r="Q206" s="15">
        <v>1</v>
      </c>
    </row>
    <row r="207" spans="8:17" x14ac:dyDescent="0.25">
      <c r="H207" s="12" t="s">
        <v>245</v>
      </c>
      <c r="I207" s="13" t="s">
        <v>246</v>
      </c>
      <c r="J207" s="16" t="s">
        <v>6</v>
      </c>
      <c r="K207" s="14">
        <v>44298</v>
      </c>
      <c r="L207" s="13">
        <v>55</v>
      </c>
      <c r="M207" s="13" t="s">
        <v>19</v>
      </c>
      <c r="N207" s="2" t="s">
        <v>20</v>
      </c>
      <c r="O207" s="2" t="s">
        <v>25</v>
      </c>
      <c r="P207" s="13" t="s">
        <v>17</v>
      </c>
      <c r="Q207" s="15">
        <v>1</v>
      </c>
    </row>
    <row r="208" spans="8:17" x14ac:dyDescent="0.25">
      <c r="H208" s="12" t="s">
        <v>247</v>
      </c>
      <c r="I208" s="13" t="s">
        <v>248</v>
      </c>
      <c r="J208" s="16" t="s">
        <v>6</v>
      </c>
      <c r="K208" s="14">
        <v>44909</v>
      </c>
      <c r="L208" s="13">
        <v>39</v>
      </c>
      <c r="M208" s="13" t="s">
        <v>53</v>
      </c>
      <c r="N208" s="2" t="s">
        <v>20</v>
      </c>
      <c r="O208" s="2" t="s">
        <v>25</v>
      </c>
      <c r="P208" s="13" t="s">
        <v>27</v>
      </c>
      <c r="Q208" s="15">
        <v>1</v>
      </c>
    </row>
    <row r="209" spans="8:17" x14ac:dyDescent="0.25">
      <c r="H209" s="12" t="s">
        <v>249</v>
      </c>
      <c r="I209" s="13" t="s">
        <v>250</v>
      </c>
      <c r="J209" s="16" t="s">
        <v>6</v>
      </c>
      <c r="K209" s="14">
        <v>44977</v>
      </c>
      <c r="L209" s="13">
        <v>40</v>
      </c>
      <c r="M209" s="2" t="s">
        <v>53</v>
      </c>
      <c r="N209" s="2" t="s">
        <v>20</v>
      </c>
      <c r="O209" s="13" t="s">
        <v>21</v>
      </c>
      <c r="P209" s="13" t="s">
        <v>27</v>
      </c>
      <c r="Q209" s="15">
        <v>1</v>
      </c>
    </row>
    <row r="210" spans="8:17" x14ac:dyDescent="0.25">
      <c r="H210" s="12" t="s">
        <v>251</v>
      </c>
      <c r="I210" s="13" t="s">
        <v>252</v>
      </c>
      <c r="J210" s="16" t="s">
        <v>6</v>
      </c>
      <c r="K210" s="14">
        <v>44879</v>
      </c>
      <c r="L210" s="13">
        <v>55</v>
      </c>
      <c r="M210" s="13" t="s">
        <v>19</v>
      </c>
      <c r="N210" s="2" t="s">
        <v>20</v>
      </c>
      <c r="O210" s="13" t="s">
        <v>25</v>
      </c>
      <c r="P210" s="13" t="s">
        <v>26</v>
      </c>
      <c r="Q210" s="15">
        <v>1</v>
      </c>
    </row>
    <row r="211" spans="8:17" x14ac:dyDescent="0.25">
      <c r="H211" s="12" t="s">
        <v>253</v>
      </c>
      <c r="I211" s="13" t="s">
        <v>254</v>
      </c>
      <c r="J211" s="16" t="s">
        <v>6</v>
      </c>
      <c r="K211" s="14">
        <v>44670</v>
      </c>
      <c r="L211" s="13">
        <v>40</v>
      </c>
      <c r="M211" s="13" t="s">
        <v>53</v>
      </c>
      <c r="N211" s="2" t="s">
        <v>20</v>
      </c>
      <c r="O211" s="2" t="s">
        <v>25</v>
      </c>
      <c r="P211" s="13" t="s">
        <v>17</v>
      </c>
      <c r="Q211" s="15">
        <v>1</v>
      </c>
    </row>
    <row r="212" spans="8:17" x14ac:dyDescent="0.25">
      <c r="H212" s="12" t="s">
        <v>255</v>
      </c>
      <c r="I212" s="13" t="s">
        <v>256</v>
      </c>
      <c r="J212" s="16" t="s">
        <v>6</v>
      </c>
      <c r="K212" s="14">
        <v>44562</v>
      </c>
      <c r="L212" s="13">
        <v>32</v>
      </c>
      <c r="M212" s="2" t="s">
        <v>53</v>
      </c>
      <c r="N212" s="2" t="s">
        <v>20</v>
      </c>
      <c r="O212" s="2" t="s">
        <v>25</v>
      </c>
      <c r="P212" s="13" t="s">
        <v>34</v>
      </c>
      <c r="Q212" s="15">
        <v>1</v>
      </c>
    </row>
    <row r="213" spans="8:17" x14ac:dyDescent="0.25">
      <c r="H213" s="12" t="s">
        <v>257</v>
      </c>
      <c r="I213" s="13" t="s">
        <v>258</v>
      </c>
      <c r="J213" s="13" t="s">
        <v>5</v>
      </c>
      <c r="K213" s="14">
        <v>44701</v>
      </c>
      <c r="L213" s="13">
        <v>30</v>
      </c>
      <c r="M213" s="13" t="s">
        <v>51</v>
      </c>
      <c r="N213" s="2" t="s">
        <v>20</v>
      </c>
      <c r="O213" s="2" t="s">
        <v>25</v>
      </c>
      <c r="P213" s="13" t="s">
        <v>34</v>
      </c>
      <c r="Q213" s="15">
        <v>1</v>
      </c>
    </row>
    <row r="214" spans="8:17" x14ac:dyDescent="0.25">
      <c r="H214" s="12" t="s">
        <v>259</v>
      </c>
      <c r="I214" s="13" t="s">
        <v>260</v>
      </c>
      <c r="J214" s="13" t="s">
        <v>6</v>
      </c>
      <c r="K214" s="14">
        <v>45132</v>
      </c>
      <c r="L214" s="13">
        <v>44</v>
      </c>
      <c r="M214" s="13" t="s">
        <v>31</v>
      </c>
      <c r="N214" s="2" t="s">
        <v>20</v>
      </c>
      <c r="O214" s="13" t="s">
        <v>21</v>
      </c>
      <c r="P214" s="13" t="s">
        <v>17</v>
      </c>
      <c r="Q214" s="15">
        <v>0.5</v>
      </c>
    </row>
    <row r="215" spans="8:17" x14ac:dyDescent="0.25">
      <c r="H215" s="12"/>
      <c r="I215" s="13"/>
      <c r="J215" s="13"/>
      <c r="K215" s="14">
        <v>45146</v>
      </c>
      <c r="L215" s="2">
        <v>44</v>
      </c>
      <c r="M215" s="2" t="s">
        <v>31</v>
      </c>
      <c r="N215" s="2" t="s">
        <v>20</v>
      </c>
      <c r="O215" s="13" t="s">
        <v>25</v>
      </c>
      <c r="P215" s="13" t="s">
        <v>17</v>
      </c>
      <c r="Q215" s="15">
        <v>0.5</v>
      </c>
    </row>
    <row r="216" spans="8:17" x14ac:dyDescent="0.25">
      <c r="H216" s="12" t="s">
        <v>261</v>
      </c>
      <c r="I216" s="13" t="s">
        <v>262</v>
      </c>
      <c r="J216" s="16" t="s">
        <v>6</v>
      </c>
      <c r="K216" s="14">
        <v>43652</v>
      </c>
      <c r="L216" s="13">
        <v>28</v>
      </c>
      <c r="M216" s="13" t="s">
        <v>51</v>
      </c>
      <c r="N216" s="2" t="s">
        <v>20</v>
      </c>
      <c r="O216" s="2" t="s">
        <v>25</v>
      </c>
      <c r="P216" s="13" t="s">
        <v>34</v>
      </c>
      <c r="Q216" s="15">
        <v>1</v>
      </c>
    </row>
    <row r="217" spans="8:17" x14ac:dyDescent="0.25">
      <c r="H217" s="12" t="s">
        <v>263</v>
      </c>
      <c r="I217" s="13" t="s">
        <v>264</v>
      </c>
      <c r="J217" s="16" t="s">
        <v>6</v>
      </c>
      <c r="K217" s="14">
        <v>45014</v>
      </c>
      <c r="L217" s="13">
        <v>38</v>
      </c>
      <c r="M217" s="13" t="s">
        <v>53</v>
      </c>
      <c r="N217" s="2" t="s">
        <v>20</v>
      </c>
      <c r="O217" s="2" t="s">
        <v>25</v>
      </c>
      <c r="P217" s="13" t="s">
        <v>27</v>
      </c>
      <c r="Q217" s="15">
        <v>1</v>
      </c>
    </row>
    <row r="218" spans="8:17" x14ac:dyDescent="0.25">
      <c r="H218" s="12" t="s">
        <v>265</v>
      </c>
      <c r="I218" s="13" t="s">
        <v>266</v>
      </c>
      <c r="J218" s="16" t="s">
        <v>6</v>
      </c>
      <c r="K218" s="14">
        <v>44937</v>
      </c>
      <c r="L218" s="13">
        <v>26</v>
      </c>
      <c r="M218" s="13" t="s">
        <v>51</v>
      </c>
      <c r="N218" s="2" t="s">
        <v>20</v>
      </c>
      <c r="O218" s="2" t="s">
        <v>25</v>
      </c>
      <c r="P218" s="13" t="s">
        <v>27</v>
      </c>
      <c r="Q218" s="15">
        <v>1</v>
      </c>
    </row>
    <row r="219" spans="8:17" x14ac:dyDescent="0.25">
      <c r="H219" s="12" t="s">
        <v>267</v>
      </c>
      <c r="I219" s="13" t="s">
        <v>268</v>
      </c>
      <c r="J219" s="16" t="s">
        <v>6</v>
      </c>
      <c r="K219" s="14">
        <v>44002</v>
      </c>
      <c r="L219" s="13">
        <v>49</v>
      </c>
      <c r="M219" s="13" t="s">
        <v>31</v>
      </c>
      <c r="N219" s="2" t="s">
        <v>20</v>
      </c>
      <c r="O219" s="2" t="s">
        <v>25</v>
      </c>
      <c r="P219" s="13" t="s">
        <v>34</v>
      </c>
      <c r="Q219" s="15">
        <v>1</v>
      </c>
    </row>
    <row r="220" spans="8:17" x14ac:dyDescent="0.25">
      <c r="H220" s="12" t="s">
        <v>269</v>
      </c>
      <c r="I220" s="13" t="s">
        <v>270</v>
      </c>
      <c r="J220" s="16" t="s">
        <v>6</v>
      </c>
      <c r="K220" s="14">
        <v>44921</v>
      </c>
      <c r="L220" s="13">
        <v>25</v>
      </c>
      <c r="M220" s="13" t="s">
        <v>51</v>
      </c>
      <c r="N220" s="2" t="s">
        <v>20</v>
      </c>
      <c r="O220" s="2" t="s">
        <v>25</v>
      </c>
      <c r="P220" s="13" t="s">
        <v>27</v>
      </c>
      <c r="Q220" s="15">
        <v>1</v>
      </c>
    </row>
    <row r="221" spans="8:17" x14ac:dyDescent="0.25">
      <c r="H221" s="12" t="s">
        <v>271</v>
      </c>
      <c r="I221" s="13" t="s">
        <v>272</v>
      </c>
      <c r="J221" s="13" t="s">
        <v>5</v>
      </c>
      <c r="K221" s="14">
        <v>44874</v>
      </c>
      <c r="L221" s="13">
        <v>31</v>
      </c>
      <c r="M221" s="2" t="s">
        <v>51</v>
      </c>
      <c r="N221" s="2" t="s">
        <v>20</v>
      </c>
      <c r="O221" s="2" t="s">
        <v>25</v>
      </c>
      <c r="P221" s="13" t="s">
        <v>17</v>
      </c>
      <c r="Q221" s="15">
        <v>1</v>
      </c>
    </row>
    <row r="222" spans="8:17" x14ac:dyDescent="0.25">
      <c r="H222" s="12" t="s">
        <v>273</v>
      </c>
      <c r="I222" s="13" t="s">
        <v>274</v>
      </c>
      <c r="J222" s="16" t="s">
        <v>5</v>
      </c>
      <c r="K222" s="14">
        <v>44280</v>
      </c>
      <c r="L222" s="13">
        <v>36</v>
      </c>
      <c r="M222" s="13" t="s">
        <v>53</v>
      </c>
      <c r="N222" s="2" t="s">
        <v>20</v>
      </c>
      <c r="O222" s="2" t="s">
        <v>25</v>
      </c>
      <c r="P222" s="13" t="s">
        <v>17</v>
      </c>
      <c r="Q222" s="15">
        <v>1</v>
      </c>
    </row>
    <row r="223" spans="8:17" x14ac:dyDescent="0.25">
      <c r="H223" s="12" t="s">
        <v>275</v>
      </c>
      <c r="I223" s="13" t="s">
        <v>276</v>
      </c>
      <c r="J223" s="13" t="s">
        <v>6</v>
      </c>
      <c r="K223" s="14">
        <v>45070</v>
      </c>
      <c r="L223" s="13">
        <v>42</v>
      </c>
      <c r="M223" s="13" t="s">
        <v>31</v>
      </c>
      <c r="N223" s="13" t="s">
        <v>29</v>
      </c>
      <c r="O223" s="2" t="s">
        <v>25</v>
      </c>
      <c r="P223" s="13" t="s">
        <v>27</v>
      </c>
      <c r="Q223" s="15">
        <v>1</v>
      </c>
    </row>
    <row r="224" spans="8:17" x14ac:dyDescent="0.25">
      <c r="H224" s="12" t="s">
        <v>277</v>
      </c>
      <c r="I224" s="13" t="s">
        <v>278</v>
      </c>
      <c r="J224" s="16" t="s">
        <v>6</v>
      </c>
      <c r="K224" s="14">
        <v>45132</v>
      </c>
      <c r="L224" s="13">
        <v>25</v>
      </c>
      <c r="M224" s="13" t="s">
        <v>51</v>
      </c>
      <c r="N224" s="13" t="s">
        <v>20</v>
      </c>
      <c r="O224" s="13" t="s">
        <v>21</v>
      </c>
      <c r="P224" s="13" t="s">
        <v>27</v>
      </c>
      <c r="Q224" s="15">
        <v>1</v>
      </c>
    </row>
    <row r="225" spans="8:17" x14ac:dyDescent="0.25">
      <c r="H225" s="12" t="s">
        <v>279</v>
      </c>
      <c r="I225" s="13" t="s">
        <v>280</v>
      </c>
      <c r="J225" s="16" t="s">
        <v>6</v>
      </c>
      <c r="K225" s="14">
        <v>44004</v>
      </c>
      <c r="L225" s="13">
        <v>34</v>
      </c>
      <c r="M225" s="13" t="s">
        <v>53</v>
      </c>
      <c r="N225" s="2" t="s">
        <v>20</v>
      </c>
      <c r="O225" s="13" t="s">
        <v>25</v>
      </c>
      <c r="P225" s="13" t="s">
        <v>34</v>
      </c>
      <c r="Q225" s="15">
        <v>1</v>
      </c>
    </row>
    <row r="226" spans="8:17" x14ac:dyDescent="0.25">
      <c r="H226" s="12" t="s">
        <v>281</v>
      </c>
      <c r="I226" s="13" t="s">
        <v>282</v>
      </c>
      <c r="J226" s="16" t="s">
        <v>6</v>
      </c>
      <c r="K226" s="14">
        <v>45132</v>
      </c>
      <c r="L226" s="13">
        <v>35</v>
      </c>
      <c r="M226" s="2" t="s">
        <v>53</v>
      </c>
      <c r="N226" s="2" t="s">
        <v>20</v>
      </c>
      <c r="O226" s="13" t="s">
        <v>21</v>
      </c>
      <c r="P226" s="13" t="s">
        <v>27</v>
      </c>
      <c r="Q226" s="15">
        <v>1</v>
      </c>
    </row>
    <row r="227" spans="8:17" x14ac:dyDescent="0.25">
      <c r="H227" s="12" t="s">
        <v>283</v>
      </c>
      <c r="I227" s="13" t="s">
        <v>284</v>
      </c>
      <c r="J227" s="16" t="s">
        <v>6</v>
      </c>
      <c r="K227" s="14">
        <v>45010</v>
      </c>
      <c r="L227" s="13">
        <v>34</v>
      </c>
      <c r="M227" s="2" t="s">
        <v>53</v>
      </c>
      <c r="N227" s="2" t="s">
        <v>20</v>
      </c>
      <c r="O227" s="2" t="s">
        <v>21</v>
      </c>
      <c r="P227" s="13" t="s">
        <v>27</v>
      </c>
      <c r="Q227" s="15">
        <v>1</v>
      </c>
    </row>
    <row r="228" spans="8:17" x14ac:dyDescent="0.25">
      <c r="H228" s="12" t="s">
        <v>285</v>
      </c>
      <c r="I228" s="13" t="s">
        <v>286</v>
      </c>
      <c r="J228" s="16" t="s">
        <v>6</v>
      </c>
      <c r="K228" s="14">
        <v>44914</v>
      </c>
      <c r="L228" s="13">
        <v>48</v>
      </c>
      <c r="M228" s="13" t="s">
        <v>31</v>
      </c>
      <c r="N228" s="14">
        <v>45162</v>
      </c>
      <c r="O228" s="13" t="s">
        <v>25</v>
      </c>
      <c r="P228" s="13" t="s">
        <v>26</v>
      </c>
      <c r="Q228" s="15">
        <v>1</v>
      </c>
    </row>
    <row r="229" spans="8:17" x14ac:dyDescent="0.25">
      <c r="H229" s="12" t="s">
        <v>287</v>
      </c>
      <c r="I229" s="13" t="s">
        <v>288</v>
      </c>
      <c r="J229" s="16" t="s">
        <v>6</v>
      </c>
      <c r="K229" s="14">
        <v>44984</v>
      </c>
      <c r="L229" s="13">
        <v>38</v>
      </c>
      <c r="M229" s="13" t="s">
        <v>53</v>
      </c>
      <c r="N229" s="13" t="s">
        <v>20</v>
      </c>
      <c r="O229" s="2" t="s">
        <v>25</v>
      </c>
      <c r="P229" s="13" t="s">
        <v>17</v>
      </c>
      <c r="Q229" s="15">
        <v>1</v>
      </c>
    </row>
    <row r="230" spans="8:17" x14ac:dyDescent="0.25">
      <c r="H230" s="12" t="s">
        <v>289</v>
      </c>
      <c r="I230" s="13" t="s">
        <v>290</v>
      </c>
      <c r="J230" s="16" t="s">
        <v>6</v>
      </c>
      <c r="K230" s="14">
        <v>44861</v>
      </c>
      <c r="L230" s="13">
        <v>57</v>
      </c>
      <c r="M230" s="13" t="s">
        <v>19</v>
      </c>
      <c r="N230" s="2" t="s">
        <v>20</v>
      </c>
      <c r="O230" s="13" t="s">
        <v>21</v>
      </c>
      <c r="P230" s="13" t="s">
        <v>26</v>
      </c>
      <c r="Q230" s="15">
        <v>1</v>
      </c>
    </row>
    <row r="231" spans="8:17" x14ac:dyDescent="0.25">
      <c r="H231" s="12" t="s">
        <v>291</v>
      </c>
      <c r="I231" s="13" t="s">
        <v>292</v>
      </c>
      <c r="J231" s="16" t="s">
        <v>6</v>
      </c>
      <c r="K231" s="14">
        <v>45061</v>
      </c>
      <c r="L231" s="13">
        <v>43</v>
      </c>
      <c r="M231" s="13" t="s">
        <v>31</v>
      </c>
      <c r="N231" s="2" t="s">
        <v>20</v>
      </c>
      <c r="O231" s="13" t="s">
        <v>25</v>
      </c>
      <c r="P231" s="13" t="s">
        <v>34</v>
      </c>
      <c r="Q231" s="15">
        <v>1</v>
      </c>
    </row>
    <row r="232" spans="8:17" x14ac:dyDescent="0.25">
      <c r="H232" s="12" t="s">
        <v>293</v>
      </c>
      <c r="I232" s="13" t="s">
        <v>294</v>
      </c>
      <c r="J232" s="16" t="s">
        <v>6</v>
      </c>
      <c r="K232" s="14">
        <v>43806</v>
      </c>
      <c r="L232" s="13">
        <v>47</v>
      </c>
      <c r="M232" s="2" t="s">
        <v>31</v>
      </c>
      <c r="N232" s="13" t="s">
        <v>24</v>
      </c>
      <c r="O232" s="2" t="s">
        <v>25</v>
      </c>
      <c r="P232" s="13" t="s">
        <v>27</v>
      </c>
      <c r="Q232" s="15">
        <v>1</v>
      </c>
    </row>
    <row r="233" spans="8:17" x14ac:dyDescent="0.25">
      <c r="H233" s="12" t="s">
        <v>295</v>
      </c>
      <c r="I233" s="13" t="s">
        <v>296</v>
      </c>
      <c r="J233" s="16" t="s">
        <v>6</v>
      </c>
      <c r="K233" s="14">
        <v>44846</v>
      </c>
      <c r="L233" s="13">
        <v>45</v>
      </c>
      <c r="M233" s="2" t="s">
        <v>31</v>
      </c>
      <c r="N233" s="13" t="s">
        <v>20</v>
      </c>
      <c r="O233" s="2" t="s">
        <v>25</v>
      </c>
      <c r="P233" s="13" t="s">
        <v>22</v>
      </c>
      <c r="Q233" s="15">
        <v>1</v>
      </c>
    </row>
    <row r="234" spans="8:17" x14ac:dyDescent="0.25">
      <c r="H234" s="12" t="s">
        <v>297</v>
      </c>
      <c r="I234" s="13" t="s">
        <v>298</v>
      </c>
      <c r="J234" s="16" t="s">
        <v>6</v>
      </c>
      <c r="K234" s="14">
        <v>42000</v>
      </c>
      <c r="L234" s="13">
        <v>55</v>
      </c>
      <c r="M234" s="13" t="s">
        <v>19</v>
      </c>
      <c r="N234" s="2" t="s">
        <v>20</v>
      </c>
      <c r="O234" s="2" t="s">
        <v>25</v>
      </c>
      <c r="P234" s="13" t="s">
        <v>27</v>
      </c>
      <c r="Q234" s="15">
        <v>1</v>
      </c>
    </row>
    <row r="235" spans="8:17" x14ac:dyDescent="0.25">
      <c r="H235" s="12" t="s">
        <v>299</v>
      </c>
      <c r="I235" s="13" t="s">
        <v>300</v>
      </c>
      <c r="J235" s="16" t="s">
        <v>6</v>
      </c>
      <c r="K235" s="14">
        <v>43532</v>
      </c>
      <c r="L235" s="13">
        <v>57</v>
      </c>
      <c r="M235" s="2" t="s">
        <v>19</v>
      </c>
      <c r="N235" s="2" t="s">
        <v>20</v>
      </c>
      <c r="O235" s="2" t="s">
        <v>25</v>
      </c>
      <c r="P235" s="13" t="s">
        <v>27</v>
      </c>
      <c r="Q235" s="15">
        <v>1</v>
      </c>
    </row>
    <row r="236" spans="8:17" x14ac:dyDescent="0.25">
      <c r="H236" s="12" t="s">
        <v>301</v>
      </c>
      <c r="I236" s="13" t="s">
        <v>302</v>
      </c>
      <c r="J236" s="16" t="s">
        <v>6</v>
      </c>
      <c r="K236" s="14">
        <v>45002</v>
      </c>
      <c r="L236" s="13">
        <v>48</v>
      </c>
      <c r="M236" s="13" t="s">
        <v>31</v>
      </c>
      <c r="N236" s="2" t="s">
        <v>20</v>
      </c>
      <c r="O236" s="13" t="s">
        <v>21</v>
      </c>
      <c r="P236" s="13" t="s">
        <v>17</v>
      </c>
      <c r="Q236" s="15">
        <v>1</v>
      </c>
    </row>
    <row r="237" spans="8:17" x14ac:dyDescent="0.25">
      <c r="H237" s="12" t="s">
        <v>303</v>
      </c>
      <c r="I237" s="13" t="s">
        <v>304</v>
      </c>
      <c r="J237" s="16" t="s">
        <v>6</v>
      </c>
      <c r="K237" s="14">
        <v>45062</v>
      </c>
      <c r="L237" s="13">
        <v>54</v>
      </c>
      <c r="M237" s="13" t="s">
        <v>19</v>
      </c>
      <c r="N237" s="2" t="s">
        <v>20</v>
      </c>
      <c r="O237" s="13" t="s">
        <v>25</v>
      </c>
      <c r="P237" s="13" t="s">
        <v>17</v>
      </c>
      <c r="Q237" s="15">
        <v>1</v>
      </c>
    </row>
    <row r="238" spans="8:17" x14ac:dyDescent="0.25">
      <c r="H238" s="12" t="s">
        <v>305</v>
      </c>
      <c r="I238" s="13" t="s">
        <v>306</v>
      </c>
      <c r="J238" s="16" t="s">
        <v>6</v>
      </c>
      <c r="K238" s="14">
        <v>45069</v>
      </c>
      <c r="L238" s="2">
        <v>54</v>
      </c>
      <c r="M238" s="2" t="s">
        <v>19</v>
      </c>
      <c r="N238" s="2" t="s">
        <v>20</v>
      </c>
      <c r="O238" s="2" t="s">
        <v>25</v>
      </c>
      <c r="P238" s="13" t="s">
        <v>22</v>
      </c>
      <c r="Q238" s="15">
        <v>1</v>
      </c>
    </row>
    <row r="239" spans="8:17" x14ac:dyDescent="0.25">
      <c r="H239" s="12" t="s">
        <v>307</v>
      </c>
      <c r="I239" s="13" t="s">
        <v>308</v>
      </c>
      <c r="J239" s="16" t="s">
        <v>6</v>
      </c>
      <c r="K239" s="14">
        <v>45008</v>
      </c>
      <c r="L239" s="2">
        <v>53</v>
      </c>
      <c r="M239" s="2" t="s">
        <v>19</v>
      </c>
      <c r="N239" s="2" t="s">
        <v>20</v>
      </c>
      <c r="O239" s="2" t="s">
        <v>25</v>
      </c>
      <c r="P239" s="2" t="s">
        <v>22</v>
      </c>
      <c r="Q239" s="15">
        <v>1</v>
      </c>
    </row>
    <row r="240" spans="8:17" x14ac:dyDescent="0.25">
      <c r="H240" s="12" t="s">
        <v>309</v>
      </c>
      <c r="I240" s="13" t="s">
        <v>310</v>
      </c>
      <c r="J240" s="16" t="s">
        <v>6</v>
      </c>
      <c r="K240" s="14">
        <v>44002</v>
      </c>
      <c r="L240" s="13">
        <v>60</v>
      </c>
      <c r="M240" s="13" t="s">
        <v>38</v>
      </c>
      <c r="N240" s="2" t="s">
        <v>20</v>
      </c>
      <c r="O240" s="2" t="s">
        <v>25</v>
      </c>
      <c r="P240" s="13" t="s">
        <v>26</v>
      </c>
      <c r="Q240" s="15">
        <v>1</v>
      </c>
    </row>
    <row r="241" spans="8:17" x14ac:dyDescent="0.25">
      <c r="H241" s="12" t="s">
        <v>311</v>
      </c>
      <c r="I241" s="13" t="s">
        <v>312</v>
      </c>
      <c r="J241" s="16" t="s">
        <v>6</v>
      </c>
      <c r="K241" s="14">
        <v>40787</v>
      </c>
      <c r="L241" s="13">
        <v>58</v>
      </c>
      <c r="M241" s="13" t="s">
        <v>19</v>
      </c>
      <c r="N241" s="2" t="s">
        <v>20</v>
      </c>
      <c r="O241" s="2" t="s">
        <v>25</v>
      </c>
      <c r="P241" s="13" t="s">
        <v>17</v>
      </c>
      <c r="Q241" s="15">
        <v>1</v>
      </c>
    </row>
    <row r="242" spans="8:17" x14ac:dyDescent="0.25">
      <c r="H242" s="12" t="s">
        <v>313</v>
      </c>
      <c r="I242" s="13" t="s">
        <v>314</v>
      </c>
      <c r="J242" s="13" t="s">
        <v>5</v>
      </c>
      <c r="K242" s="14">
        <v>44740</v>
      </c>
      <c r="L242" s="2">
        <v>58</v>
      </c>
      <c r="M242" s="2" t="s">
        <v>19</v>
      </c>
      <c r="N242" s="2" t="s">
        <v>20</v>
      </c>
      <c r="O242" s="2" t="s">
        <v>25</v>
      </c>
      <c r="P242" s="13" t="s">
        <v>34</v>
      </c>
      <c r="Q242" s="15">
        <v>1</v>
      </c>
    </row>
    <row r="243" spans="8:17" x14ac:dyDescent="0.25">
      <c r="H243" s="12" t="s">
        <v>315</v>
      </c>
      <c r="I243" s="13" t="s">
        <v>316</v>
      </c>
      <c r="J243" s="13" t="s">
        <v>6</v>
      </c>
      <c r="K243" s="14">
        <v>45066</v>
      </c>
      <c r="L243" s="13">
        <v>59</v>
      </c>
      <c r="M243" s="13" t="s">
        <v>38</v>
      </c>
      <c r="N243" s="2" t="s">
        <v>20</v>
      </c>
      <c r="O243" s="2" t="s">
        <v>25</v>
      </c>
      <c r="P243" s="13" t="s">
        <v>32</v>
      </c>
      <c r="Q243" s="15">
        <v>1</v>
      </c>
    </row>
    <row r="244" spans="8:17" x14ac:dyDescent="0.25">
      <c r="H244" s="12" t="s">
        <v>317</v>
      </c>
      <c r="I244" s="13" t="s">
        <v>318</v>
      </c>
      <c r="J244" s="16" t="s">
        <v>6</v>
      </c>
      <c r="K244" s="14">
        <v>45049</v>
      </c>
      <c r="L244" s="13">
        <v>49</v>
      </c>
      <c r="M244" s="13" t="s">
        <v>31</v>
      </c>
      <c r="N244" s="2" t="s">
        <v>20</v>
      </c>
      <c r="O244" s="13" t="s">
        <v>21</v>
      </c>
      <c r="P244" s="13" t="s">
        <v>32</v>
      </c>
      <c r="Q244" s="15">
        <v>1</v>
      </c>
    </row>
    <row r="245" spans="8:17" x14ac:dyDescent="0.25">
      <c r="H245" s="12" t="s">
        <v>319</v>
      </c>
      <c r="I245" s="13" t="s">
        <v>320</v>
      </c>
      <c r="J245" s="16" t="s">
        <v>6</v>
      </c>
      <c r="K245" s="14">
        <v>42828</v>
      </c>
      <c r="L245" s="13">
        <v>52</v>
      </c>
      <c r="M245" s="13" t="s">
        <v>19</v>
      </c>
      <c r="N245" s="13" t="s">
        <v>29</v>
      </c>
      <c r="O245" s="13" t="s">
        <v>25</v>
      </c>
      <c r="P245" s="13" t="s">
        <v>27</v>
      </c>
      <c r="Q245" s="15">
        <v>1</v>
      </c>
    </row>
    <row r="246" spans="8:17" x14ac:dyDescent="0.25">
      <c r="H246" s="12" t="s">
        <v>321</v>
      </c>
      <c r="I246" s="13" t="s">
        <v>322</v>
      </c>
      <c r="J246" s="16" t="s">
        <v>6</v>
      </c>
      <c r="K246" s="14">
        <v>44987</v>
      </c>
      <c r="L246" s="13">
        <v>45</v>
      </c>
      <c r="M246" s="13" t="s">
        <v>31</v>
      </c>
      <c r="N246" s="13" t="s">
        <v>20</v>
      </c>
      <c r="O246" s="2" t="s">
        <v>25</v>
      </c>
      <c r="P246" s="13" t="s">
        <v>32</v>
      </c>
      <c r="Q246" s="15">
        <v>1</v>
      </c>
    </row>
    <row r="247" spans="8:17" x14ac:dyDescent="0.25">
      <c r="H247" s="12" t="s">
        <v>323</v>
      </c>
      <c r="I247" s="13" t="s">
        <v>324</v>
      </c>
      <c r="J247" s="16" t="s">
        <v>6</v>
      </c>
      <c r="K247" s="14">
        <v>38655</v>
      </c>
      <c r="L247" s="13">
        <v>63</v>
      </c>
      <c r="M247" s="13" t="s">
        <v>38</v>
      </c>
      <c r="N247" s="2" t="s">
        <v>20</v>
      </c>
      <c r="O247" s="2" t="s">
        <v>25</v>
      </c>
      <c r="P247" s="13" t="s">
        <v>27</v>
      </c>
      <c r="Q247" s="15">
        <v>1</v>
      </c>
    </row>
    <row r="248" spans="8:17" x14ac:dyDescent="0.25">
      <c r="H248" s="12" t="s">
        <v>325</v>
      </c>
      <c r="I248" s="13" t="s">
        <v>326</v>
      </c>
      <c r="J248" s="16" t="s">
        <v>6</v>
      </c>
      <c r="K248" s="14">
        <v>44233</v>
      </c>
      <c r="L248" s="13">
        <v>50</v>
      </c>
      <c r="M248" s="13" t="s">
        <v>19</v>
      </c>
      <c r="N248" s="2" t="s">
        <v>20</v>
      </c>
      <c r="O248" s="2" t="s">
        <v>25</v>
      </c>
      <c r="P248" s="13" t="s">
        <v>27</v>
      </c>
      <c r="Q248" s="15">
        <v>1</v>
      </c>
    </row>
    <row r="249" spans="8:17" x14ac:dyDescent="0.25">
      <c r="H249" s="12" t="s">
        <v>327</v>
      </c>
      <c r="I249" s="13" t="s">
        <v>328</v>
      </c>
      <c r="J249" s="16" t="s">
        <v>6</v>
      </c>
      <c r="K249" s="14">
        <v>44069</v>
      </c>
      <c r="L249" s="13">
        <v>57</v>
      </c>
      <c r="M249" s="2" t="s">
        <v>19</v>
      </c>
      <c r="N249" s="2" t="s">
        <v>20</v>
      </c>
      <c r="O249" s="2" t="s">
        <v>25</v>
      </c>
      <c r="P249" s="13" t="s">
        <v>27</v>
      </c>
      <c r="Q249" s="15">
        <v>1</v>
      </c>
    </row>
    <row r="250" spans="8:17" x14ac:dyDescent="0.25">
      <c r="H250" s="12" t="s">
        <v>329</v>
      </c>
      <c r="I250" s="13" t="s">
        <v>330</v>
      </c>
      <c r="J250" s="16" t="s">
        <v>6</v>
      </c>
      <c r="K250" s="14">
        <v>42514</v>
      </c>
      <c r="L250" s="13">
        <v>58</v>
      </c>
      <c r="M250" s="2" t="s">
        <v>19</v>
      </c>
      <c r="N250" s="2" t="s">
        <v>20</v>
      </c>
      <c r="O250" s="2" t="s">
        <v>25</v>
      </c>
      <c r="P250" s="13" t="s">
        <v>27</v>
      </c>
      <c r="Q250" s="15">
        <v>1</v>
      </c>
    </row>
    <row r="251" spans="8:17" x14ac:dyDescent="0.25">
      <c r="H251" s="12" t="s">
        <v>331</v>
      </c>
      <c r="I251" s="13" t="s">
        <v>332</v>
      </c>
      <c r="J251" s="16" t="s">
        <v>6</v>
      </c>
      <c r="K251" s="14">
        <v>44004</v>
      </c>
      <c r="L251" s="13">
        <v>55</v>
      </c>
      <c r="M251" s="2" t="s">
        <v>19</v>
      </c>
      <c r="N251" s="2" t="s">
        <v>20</v>
      </c>
      <c r="O251" s="2" t="s">
        <v>25</v>
      </c>
      <c r="P251" s="13" t="s">
        <v>27</v>
      </c>
      <c r="Q251" s="15">
        <v>1</v>
      </c>
    </row>
    <row r="252" spans="8:17" x14ac:dyDescent="0.25">
      <c r="H252" s="12" t="s">
        <v>333</v>
      </c>
      <c r="I252" s="13" t="s">
        <v>334</v>
      </c>
      <c r="J252" s="16" t="s">
        <v>6</v>
      </c>
      <c r="K252" s="14">
        <v>44980</v>
      </c>
      <c r="L252" s="13">
        <v>54</v>
      </c>
      <c r="M252" s="2" t="s">
        <v>19</v>
      </c>
      <c r="N252" s="2" t="s">
        <v>20</v>
      </c>
      <c r="O252" s="2" t="s">
        <v>25</v>
      </c>
      <c r="P252" s="13" t="s">
        <v>17</v>
      </c>
      <c r="Q252" s="15">
        <v>1</v>
      </c>
    </row>
    <row r="253" spans="8:17" x14ac:dyDescent="0.25">
      <c r="H253" s="12" t="s">
        <v>335</v>
      </c>
      <c r="I253" s="13" t="s">
        <v>336</v>
      </c>
      <c r="J253" s="16" t="s">
        <v>6</v>
      </c>
      <c r="K253" s="14">
        <v>44607</v>
      </c>
      <c r="L253" s="13">
        <v>52</v>
      </c>
      <c r="M253" s="2" t="s">
        <v>19</v>
      </c>
      <c r="N253" s="13" t="s">
        <v>29</v>
      </c>
      <c r="O253" s="2" t="s">
        <v>25</v>
      </c>
      <c r="P253" s="13" t="s">
        <v>27</v>
      </c>
      <c r="Q253" s="15">
        <v>1</v>
      </c>
    </row>
    <row r="254" spans="8:17" x14ac:dyDescent="0.25">
      <c r="H254" s="12" t="s">
        <v>337</v>
      </c>
      <c r="I254" s="13" t="s">
        <v>338</v>
      </c>
      <c r="J254" s="16" t="s">
        <v>6</v>
      </c>
      <c r="K254" s="14">
        <v>43191</v>
      </c>
      <c r="L254" s="13">
        <v>53</v>
      </c>
      <c r="M254" s="2" t="s">
        <v>19</v>
      </c>
      <c r="N254" s="13" t="s">
        <v>24</v>
      </c>
      <c r="O254" s="2" t="s">
        <v>25</v>
      </c>
      <c r="P254" s="13" t="s">
        <v>26</v>
      </c>
      <c r="Q254" s="15">
        <v>1</v>
      </c>
    </row>
    <row r="255" spans="8:17" x14ac:dyDescent="0.25">
      <c r="H255" s="12" t="s">
        <v>339</v>
      </c>
      <c r="I255" s="13" t="s">
        <v>340</v>
      </c>
      <c r="J255" s="16" t="s">
        <v>6</v>
      </c>
      <c r="K255" s="14">
        <v>44691</v>
      </c>
      <c r="L255" s="13">
        <v>51</v>
      </c>
      <c r="M255" s="2" t="s">
        <v>19</v>
      </c>
      <c r="N255" s="13" t="s">
        <v>20</v>
      </c>
      <c r="O255" s="2" t="s">
        <v>25</v>
      </c>
      <c r="P255" s="13" t="s">
        <v>26</v>
      </c>
      <c r="Q255" s="15">
        <v>1</v>
      </c>
    </row>
    <row r="256" spans="8:17" x14ac:dyDescent="0.25">
      <c r="H256" s="12" t="s">
        <v>341</v>
      </c>
      <c r="I256" s="13" t="s">
        <v>342</v>
      </c>
      <c r="J256" s="16" t="s">
        <v>6</v>
      </c>
      <c r="K256" s="14">
        <v>43829</v>
      </c>
      <c r="L256" s="13">
        <v>50</v>
      </c>
      <c r="M256" s="2" t="s">
        <v>19</v>
      </c>
      <c r="N256" s="13" t="s">
        <v>29</v>
      </c>
      <c r="O256" s="2" t="s">
        <v>25</v>
      </c>
      <c r="P256" s="13" t="s">
        <v>17</v>
      </c>
      <c r="Q256" s="15">
        <v>1</v>
      </c>
    </row>
    <row r="257" spans="8:17" x14ac:dyDescent="0.25">
      <c r="H257" s="12" t="s">
        <v>343</v>
      </c>
      <c r="I257" s="13" t="s">
        <v>344</v>
      </c>
      <c r="J257" s="16" t="s">
        <v>6</v>
      </c>
      <c r="K257" s="14">
        <v>45037</v>
      </c>
      <c r="L257" s="13">
        <v>48</v>
      </c>
      <c r="M257" s="13" t="s">
        <v>31</v>
      </c>
      <c r="N257" s="13" t="s">
        <v>20</v>
      </c>
      <c r="O257" s="13" t="s">
        <v>21</v>
      </c>
      <c r="P257" s="13" t="s">
        <v>27</v>
      </c>
      <c r="Q257" s="15">
        <v>1</v>
      </c>
    </row>
    <row r="258" spans="8:17" x14ac:dyDescent="0.25">
      <c r="H258" s="12" t="s">
        <v>345</v>
      </c>
      <c r="I258" s="13" t="s">
        <v>346</v>
      </c>
      <c r="J258" s="16" t="s">
        <v>6</v>
      </c>
      <c r="K258" s="14">
        <v>44186</v>
      </c>
      <c r="L258" s="13">
        <v>50</v>
      </c>
      <c r="M258" s="13" t="s">
        <v>19</v>
      </c>
      <c r="N258" s="2" t="s">
        <v>20</v>
      </c>
      <c r="O258" s="13" t="s">
        <v>25</v>
      </c>
      <c r="P258" s="13" t="s">
        <v>27</v>
      </c>
      <c r="Q258" s="15">
        <v>1</v>
      </c>
    </row>
    <row r="259" spans="8:17" x14ac:dyDescent="0.25">
      <c r="H259" s="12" t="s">
        <v>347</v>
      </c>
      <c r="I259" s="13" t="s">
        <v>348</v>
      </c>
      <c r="J259" s="16" t="s">
        <v>6</v>
      </c>
      <c r="K259" s="14">
        <v>45068</v>
      </c>
      <c r="L259" s="13">
        <v>54</v>
      </c>
      <c r="M259" s="2" t="s">
        <v>19</v>
      </c>
      <c r="N259" s="14">
        <v>45143</v>
      </c>
      <c r="O259" s="2" t="s">
        <v>25</v>
      </c>
      <c r="P259" s="13" t="s">
        <v>17</v>
      </c>
      <c r="Q259" s="15">
        <v>1</v>
      </c>
    </row>
    <row r="260" spans="8:17" x14ac:dyDescent="0.25">
      <c r="H260" s="12" t="s">
        <v>349</v>
      </c>
      <c r="I260" s="13" t="s">
        <v>350</v>
      </c>
      <c r="J260" s="16" t="s">
        <v>6</v>
      </c>
      <c r="K260" s="14">
        <v>44977</v>
      </c>
      <c r="L260" s="13">
        <v>48</v>
      </c>
      <c r="M260" s="13" t="s">
        <v>31</v>
      </c>
      <c r="N260" s="13" t="s">
        <v>20</v>
      </c>
      <c r="O260" s="2" t="s">
        <v>25</v>
      </c>
      <c r="P260" s="13" t="s">
        <v>17</v>
      </c>
      <c r="Q260" s="15">
        <v>1</v>
      </c>
    </row>
    <row r="261" spans="8:17" x14ac:dyDescent="0.25">
      <c r="H261" s="12" t="s">
        <v>351</v>
      </c>
      <c r="I261" s="13" t="s">
        <v>352</v>
      </c>
      <c r="J261" s="16" t="s">
        <v>6</v>
      </c>
      <c r="K261" s="14">
        <v>43613</v>
      </c>
      <c r="L261" s="13">
        <v>49</v>
      </c>
      <c r="M261" s="2" t="s">
        <v>31</v>
      </c>
      <c r="N261" s="2" t="s">
        <v>20</v>
      </c>
      <c r="O261" s="2" t="s">
        <v>25</v>
      </c>
      <c r="P261" s="13" t="s">
        <v>34</v>
      </c>
      <c r="Q261" s="15">
        <v>1</v>
      </c>
    </row>
    <row r="262" spans="8:17" x14ac:dyDescent="0.25">
      <c r="H262" s="12" t="s">
        <v>353</v>
      </c>
      <c r="I262" s="13" t="s">
        <v>354</v>
      </c>
      <c r="J262" s="16" t="s">
        <v>6</v>
      </c>
      <c r="K262" s="14">
        <v>45112</v>
      </c>
      <c r="L262" s="2">
        <v>49</v>
      </c>
      <c r="M262" s="2" t="s">
        <v>31</v>
      </c>
      <c r="N262" s="2" t="s">
        <v>20</v>
      </c>
      <c r="O262" s="2" t="s">
        <v>25</v>
      </c>
      <c r="P262" s="2" t="s">
        <v>34</v>
      </c>
      <c r="Q262" s="15">
        <v>1</v>
      </c>
    </row>
    <row r="263" spans="8:17" x14ac:dyDescent="0.25">
      <c r="H263" s="12" t="s">
        <v>355</v>
      </c>
      <c r="I263" s="13" t="s">
        <v>356</v>
      </c>
      <c r="J263" s="16" t="s">
        <v>6</v>
      </c>
      <c r="K263" s="14">
        <v>45056</v>
      </c>
      <c r="L263" s="13">
        <v>47</v>
      </c>
      <c r="M263" s="13" t="s">
        <v>31</v>
      </c>
      <c r="N263" s="2" t="s">
        <v>20</v>
      </c>
      <c r="O263" s="2" t="s">
        <v>25</v>
      </c>
      <c r="P263" s="13" t="s">
        <v>34</v>
      </c>
      <c r="Q263" s="15">
        <v>1</v>
      </c>
    </row>
    <row r="264" spans="8:17" x14ac:dyDescent="0.25">
      <c r="H264" s="12" t="s">
        <v>357</v>
      </c>
      <c r="I264" s="13" t="s">
        <v>358</v>
      </c>
      <c r="J264" s="16" t="s">
        <v>6</v>
      </c>
      <c r="K264" s="14">
        <v>44949</v>
      </c>
      <c r="L264" s="13">
        <v>50</v>
      </c>
      <c r="M264" s="13" t="s">
        <v>19</v>
      </c>
      <c r="N264" s="2" t="s">
        <v>20</v>
      </c>
      <c r="O264" s="2" t="s">
        <v>25</v>
      </c>
      <c r="P264" s="13" t="s">
        <v>32</v>
      </c>
      <c r="Q264" s="15">
        <v>1</v>
      </c>
    </row>
    <row r="265" spans="8:17" x14ac:dyDescent="0.25">
      <c r="H265" s="12" t="s">
        <v>359</v>
      </c>
      <c r="I265" s="13" t="s">
        <v>360</v>
      </c>
      <c r="J265" s="13" t="s">
        <v>5</v>
      </c>
      <c r="K265" s="14">
        <v>44335</v>
      </c>
      <c r="L265" s="13">
        <v>49</v>
      </c>
      <c r="M265" s="13" t="s">
        <v>31</v>
      </c>
      <c r="N265" s="2" t="s">
        <v>20</v>
      </c>
      <c r="O265" s="2" t="s">
        <v>25</v>
      </c>
      <c r="P265" s="13" t="s">
        <v>17</v>
      </c>
      <c r="Q265" s="15">
        <v>1</v>
      </c>
    </row>
    <row r="266" spans="8:17" x14ac:dyDescent="0.25">
      <c r="H266" s="12" t="s">
        <v>361</v>
      </c>
      <c r="I266" s="13" t="s">
        <v>362</v>
      </c>
      <c r="J266" s="13" t="s">
        <v>6</v>
      </c>
      <c r="K266" s="14">
        <v>44874</v>
      </c>
      <c r="L266" s="13">
        <v>52</v>
      </c>
      <c r="M266" s="13" t="s">
        <v>19</v>
      </c>
      <c r="N266" s="2" t="s">
        <v>20</v>
      </c>
      <c r="O266" s="2" t="s">
        <v>25</v>
      </c>
      <c r="P266" s="13" t="s">
        <v>17</v>
      </c>
      <c r="Q266" s="15">
        <v>1</v>
      </c>
    </row>
    <row r="267" spans="8:17" x14ac:dyDescent="0.25">
      <c r="H267" s="12" t="s">
        <v>363</v>
      </c>
      <c r="I267" s="13" t="s">
        <v>364</v>
      </c>
      <c r="J267" s="16" t="s">
        <v>6</v>
      </c>
      <c r="K267" s="14">
        <v>44186</v>
      </c>
      <c r="L267" s="13">
        <v>47</v>
      </c>
      <c r="M267" s="13" t="s">
        <v>31</v>
      </c>
      <c r="N267" s="2" t="s">
        <v>20</v>
      </c>
      <c r="O267" s="2" t="s">
        <v>25</v>
      </c>
      <c r="P267" s="13" t="s">
        <v>17</v>
      </c>
      <c r="Q267" s="15">
        <v>1</v>
      </c>
    </row>
    <row r="268" spans="8:17" x14ac:dyDescent="0.25">
      <c r="H268" s="12" t="s">
        <v>365</v>
      </c>
      <c r="I268" s="13" t="s">
        <v>366</v>
      </c>
      <c r="J268" s="16" t="s">
        <v>6</v>
      </c>
      <c r="K268" s="14">
        <v>44958</v>
      </c>
      <c r="L268" s="13">
        <v>49</v>
      </c>
      <c r="M268" s="2" t="s">
        <v>31</v>
      </c>
      <c r="N268" s="13" t="s">
        <v>29</v>
      </c>
      <c r="O268" s="2" t="s">
        <v>25</v>
      </c>
      <c r="P268" s="13" t="s">
        <v>17</v>
      </c>
      <c r="Q268" s="15">
        <v>1</v>
      </c>
    </row>
    <row r="269" spans="8:17" x14ac:dyDescent="0.25">
      <c r="H269" s="12" t="s">
        <v>367</v>
      </c>
      <c r="I269" s="13" t="s">
        <v>368</v>
      </c>
      <c r="J269" s="16" t="s">
        <v>6</v>
      </c>
      <c r="K269" s="14">
        <v>45124</v>
      </c>
      <c r="L269" s="13">
        <v>46</v>
      </c>
      <c r="M269" s="2" t="s">
        <v>31</v>
      </c>
      <c r="N269" s="13" t="s">
        <v>20</v>
      </c>
      <c r="O269" s="2" t="s">
        <v>25</v>
      </c>
      <c r="P269" s="13" t="s">
        <v>17</v>
      </c>
      <c r="Q269" s="15">
        <v>1</v>
      </c>
    </row>
    <row r="270" spans="8:17" x14ac:dyDescent="0.25">
      <c r="H270" s="12" t="s">
        <v>369</v>
      </c>
      <c r="I270" s="13" t="s">
        <v>370</v>
      </c>
      <c r="J270" s="16" t="s">
        <v>6</v>
      </c>
      <c r="K270" s="14">
        <v>44967</v>
      </c>
      <c r="L270" s="13">
        <v>58</v>
      </c>
      <c r="M270" s="13" t="s">
        <v>19</v>
      </c>
      <c r="N270" s="2" t="s">
        <v>20</v>
      </c>
      <c r="O270" s="2" t="s">
        <v>25</v>
      </c>
      <c r="P270" s="13" t="s">
        <v>17</v>
      </c>
      <c r="Q270" s="15">
        <v>1</v>
      </c>
    </row>
    <row r="271" spans="8:17" x14ac:dyDescent="0.25">
      <c r="H271" s="12" t="s">
        <v>371</v>
      </c>
      <c r="I271" s="13" t="s">
        <v>372</v>
      </c>
      <c r="J271" s="16" t="s">
        <v>6</v>
      </c>
      <c r="K271" s="14">
        <v>45033</v>
      </c>
      <c r="L271" s="13">
        <v>46</v>
      </c>
      <c r="M271" s="13" t="s">
        <v>31</v>
      </c>
      <c r="N271" s="2" t="s">
        <v>20</v>
      </c>
      <c r="O271" s="2" t="s">
        <v>25</v>
      </c>
      <c r="P271" s="13" t="s">
        <v>17</v>
      </c>
      <c r="Q271" s="15">
        <v>1</v>
      </c>
    </row>
    <row r="272" spans="8:17" x14ac:dyDescent="0.25">
      <c r="H272" s="12" t="s">
        <v>373</v>
      </c>
      <c r="I272" s="13" t="s">
        <v>374</v>
      </c>
      <c r="J272" s="16" t="s">
        <v>6</v>
      </c>
      <c r="K272" s="14">
        <v>44898</v>
      </c>
      <c r="L272" s="2">
        <v>46</v>
      </c>
      <c r="M272" s="2" t="s">
        <v>31</v>
      </c>
      <c r="N272" s="2" t="s">
        <v>20</v>
      </c>
      <c r="O272" s="2" t="s">
        <v>25</v>
      </c>
      <c r="P272" s="13" t="s">
        <v>17</v>
      </c>
      <c r="Q272" s="15">
        <v>1</v>
      </c>
    </row>
    <row r="273" spans="8:17" x14ac:dyDescent="0.25">
      <c r="H273" s="12" t="s">
        <v>375</v>
      </c>
      <c r="I273" s="13" t="s">
        <v>376</v>
      </c>
      <c r="J273" s="16" t="s">
        <v>6</v>
      </c>
      <c r="K273" s="14">
        <v>43556</v>
      </c>
      <c r="L273" s="13">
        <v>52</v>
      </c>
      <c r="M273" s="13" t="s">
        <v>19</v>
      </c>
      <c r="N273" s="2" t="s">
        <v>20</v>
      </c>
      <c r="O273" s="13" t="s">
        <v>21</v>
      </c>
      <c r="P273" s="13" t="s">
        <v>22</v>
      </c>
      <c r="Q273" s="15">
        <v>1</v>
      </c>
    </row>
    <row r="274" spans="8:17" x14ac:dyDescent="0.25">
      <c r="H274" s="12" t="s">
        <v>377</v>
      </c>
      <c r="I274" s="13" t="s">
        <v>378</v>
      </c>
      <c r="J274" s="16" t="s">
        <v>6</v>
      </c>
      <c r="K274" s="14">
        <v>45071</v>
      </c>
      <c r="L274" s="2">
        <v>46</v>
      </c>
      <c r="M274" s="2" t="s">
        <v>31</v>
      </c>
      <c r="N274" s="2" t="s">
        <v>20</v>
      </c>
      <c r="O274" s="2" t="s">
        <v>25</v>
      </c>
      <c r="P274" s="2" t="s">
        <v>34</v>
      </c>
      <c r="Q274" s="15">
        <v>1</v>
      </c>
    </row>
    <row r="275" spans="8:17" x14ac:dyDescent="0.25">
      <c r="H275" s="12" t="s">
        <v>379</v>
      </c>
      <c r="I275" s="13" t="s">
        <v>380</v>
      </c>
      <c r="J275" s="16" t="s">
        <v>6</v>
      </c>
      <c r="K275" s="14">
        <v>43847</v>
      </c>
      <c r="L275" s="13">
        <v>45</v>
      </c>
      <c r="M275" s="13" t="s">
        <v>31</v>
      </c>
      <c r="N275" s="2" t="s">
        <v>20</v>
      </c>
      <c r="O275" s="2" t="s">
        <v>25</v>
      </c>
      <c r="P275" s="13" t="s">
        <v>17</v>
      </c>
      <c r="Q275" s="15">
        <v>1</v>
      </c>
    </row>
    <row r="276" spans="8:17" x14ac:dyDescent="0.25">
      <c r="H276" s="12" t="s">
        <v>381</v>
      </c>
      <c r="I276" s="13" t="s">
        <v>382</v>
      </c>
      <c r="J276" s="13" t="s">
        <v>5</v>
      </c>
      <c r="K276" s="14">
        <v>45057</v>
      </c>
      <c r="L276" s="2">
        <v>45</v>
      </c>
      <c r="M276" s="2" t="s">
        <v>31</v>
      </c>
      <c r="N276" s="14">
        <v>45148</v>
      </c>
      <c r="O276" s="2" t="s">
        <v>25</v>
      </c>
      <c r="P276" s="13" t="s">
        <v>27</v>
      </c>
      <c r="Q276" s="15">
        <v>1</v>
      </c>
    </row>
    <row r="277" spans="8:17" x14ac:dyDescent="0.25">
      <c r="H277" s="12" t="s">
        <v>383</v>
      </c>
      <c r="I277" s="13" t="s">
        <v>384</v>
      </c>
      <c r="J277" s="13" t="s">
        <v>6</v>
      </c>
      <c r="K277" s="14">
        <v>41004</v>
      </c>
      <c r="L277" s="13">
        <v>46</v>
      </c>
      <c r="M277" s="2" t="s">
        <v>31</v>
      </c>
      <c r="N277" s="13" t="s">
        <v>20</v>
      </c>
      <c r="O277" s="2" t="s">
        <v>25</v>
      </c>
      <c r="P277" s="13" t="s">
        <v>27</v>
      </c>
      <c r="Q277" s="15">
        <v>1</v>
      </c>
    </row>
    <row r="278" spans="8:17" x14ac:dyDescent="0.25">
      <c r="H278" s="12" t="s">
        <v>385</v>
      </c>
      <c r="I278" s="13" t="s">
        <v>386</v>
      </c>
      <c r="J278" s="16" t="s">
        <v>6</v>
      </c>
      <c r="K278" s="14">
        <v>44639</v>
      </c>
      <c r="L278" s="13">
        <v>49</v>
      </c>
      <c r="M278" s="2" t="s">
        <v>31</v>
      </c>
      <c r="N278" s="2" t="s">
        <v>20</v>
      </c>
      <c r="O278" s="2" t="s">
        <v>25</v>
      </c>
      <c r="P278" s="13" t="s">
        <v>27</v>
      </c>
      <c r="Q278" s="15">
        <v>1</v>
      </c>
    </row>
    <row r="279" spans="8:17" x14ac:dyDescent="0.25">
      <c r="H279" s="12" t="s">
        <v>387</v>
      </c>
      <c r="I279" s="13" t="s">
        <v>388</v>
      </c>
      <c r="J279" s="16" t="s">
        <v>6</v>
      </c>
      <c r="K279" s="14">
        <v>44930</v>
      </c>
      <c r="L279" s="13">
        <v>45</v>
      </c>
      <c r="M279" s="2" t="s">
        <v>31</v>
      </c>
      <c r="N279" s="14">
        <v>45139</v>
      </c>
      <c r="O279" s="2" t="s">
        <v>25</v>
      </c>
      <c r="P279" s="13" t="s">
        <v>17</v>
      </c>
      <c r="Q279" s="15">
        <v>1</v>
      </c>
    </row>
    <row r="280" spans="8:17" x14ac:dyDescent="0.25">
      <c r="H280" s="12" t="s">
        <v>389</v>
      </c>
      <c r="I280" s="13" t="s">
        <v>390</v>
      </c>
      <c r="J280" s="16" t="s">
        <v>6</v>
      </c>
      <c r="K280" s="14">
        <v>45065</v>
      </c>
      <c r="L280" s="13">
        <v>49</v>
      </c>
      <c r="M280" s="2" t="s">
        <v>31</v>
      </c>
      <c r="N280" s="13" t="s">
        <v>20</v>
      </c>
      <c r="O280" s="2" t="s">
        <v>25</v>
      </c>
      <c r="P280" s="13" t="s">
        <v>17</v>
      </c>
      <c r="Q280" s="15">
        <v>1</v>
      </c>
    </row>
    <row r="281" spans="8:17" x14ac:dyDescent="0.25">
      <c r="H281" s="12" t="s">
        <v>391</v>
      </c>
      <c r="I281" s="13" t="s">
        <v>392</v>
      </c>
      <c r="J281" s="16" t="s">
        <v>6</v>
      </c>
      <c r="K281" s="14">
        <v>44938</v>
      </c>
      <c r="L281" s="2">
        <v>51</v>
      </c>
      <c r="M281" s="2" t="s">
        <v>19</v>
      </c>
      <c r="N281" s="2" t="s">
        <v>20</v>
      </c>
      <c r="O281" s="2" t="s">
        <v>25</v>
      </c>
      <c r="P281" s="2" t="s">
        <v>17</v>
      </c>
      <c r="Q281" s="15">
        <v>1</v>
      </c>
    </row>
    <row r="282" spans="8:17" x14ac:dyDescent="0.25">
      <c r="H282" s="12" t="s">
        <v>393</v>
      </c>
      <c r="I282" s="13" t="s">
        <v>394</v>
      </c>
      <c r="J282" s="16" t="s">
        <v>6</v>
      </c>
      <c r="K282" s="14">
        <v>45061</v>
      </c>
      <c r="L282" s="13">
        <v>59</v>
      </c>
      <c r="M282" s="13" t="s">
        <v>38</v>
      </c>
      <c r="N282" s="2" t="s">
        <v>20</v>
      </c>
      <c r="O282" s="2" t="s">
        <v>25</v>
      </c>
      <c r="P282" s="13" t="s">
        <v>26</v>
      </c>
      <c r="Q282" s="15">
        <v>1</v>
      </c>
    </row>
    <row r="283" spans="8:17" x14ac:dyDescent="0.25">
      <c r="H283" s="12" t="s">
        <v>395</v>
      </c>
      <c r="I283" s="13" t="s">
        <v>396</v>
      </c>
      <c r="J283" s="16" t="s">
        <v>6</v>
      </c>
      <c r="K283" s="14">
        <v>44933</v>
      </c>
      <c r="L283" s="2">
        <v>52</v>
      </c>
      <c r="M283" s="2" t="s">
        <v>19</v>
      </c>
      <c r="N283" s="2" t="s">
        <v>20</v>
      </c>
      <c r="O283" s="2" t="s">
        <v>21</v>
      </c>
      <c r="P283" s="2" t="s">
        <v>17</v>
      </c>
      <c r="Q283" s="15">
        <v>1</v>
      </c>
    </row>
    <row r="284" spans="8:17" x14ac:dyDescent="0.25">
      <c r="H284" s="12" t="s">
        <v>397</v>
      </c>
      <c r="I284" s="13" t="s">
        <v>398</v>
      </c>
      <c r="J284" s="16" t="s">
        <v>6</v>
      </c>
      <c r="K284" s="14">
        <v>44013</v>
      </c>
      <c r="L284" s="13">
        <v>51</v>
      </c>
      <c r="M284" s="13" t="s">
        <v>19</v>
      </c>
      <c r="N284" s="2" t="s">
        <v>20</v>
      </c>
      <c r="O284" s="13" t="s">
        <v>25</v>
      </c>
      <c r="P284" s="13" t="s">
        <v>27</v>
      </c>
      <c r="Q284" s="15">
        <v>1</v>
      </c>
    </row>
    <row r="285" spans="8:17" x14ac:dyDescent="0.25">
      <c r="H285" s="12" t="s">
        <v>399</v>
      </c>
      <c r="I285" s="13" t="s">
        <v>400</v>
      </c>
      <c r="J285" s="16" t="s">
        <v>6</v>
      </c>
      <c r="K285" s="14">
        <v>44999</v>
      </c>
      <c r="L285" s="13">
        <v>47</v>
      </c>
      <c r="M285" s="13" t="s">
        <v>31</v>
      </c>
      <c r="N285" s="2" t="s">
        <v>20</v>
      </c>
      <c r="O285" s="13" t="s">
        <v>21</v>
      </c>
      <c r="P285" s="13" t="s">
        <v>27</v>
      </c>
      <c r="Q285" s="15">
        <v>1</v>
      </c>
    </row>
    <row r="286" spans="8:17" x14ac:dyDescent="0.25">
      <c r="H286" s="12" t="s">
        <v>401</v>
      </c>
      <c r="I286" s="13" t="s">
        <v>402</v>
      </c>
      <c r="J286" s="16" t="s">
        <v>6</v>
      </c>
      <c r="K286" s="14">
        <v>44894</v>
      </c>
      <c r="L286" s="13">
        <v>53</v>
      </c>
      <c r="M286" s="13" t="s">
        <v>19</v>
      </c>
      <c r="N286" s="2" t="s">
        <v>20</v>
      </c>
      <c r="O286" s="13" t="s">
        <v>25</v>
      </c>
      <c r="P286" s="13" t="s">
        <v>17</v>
      </c>
      <c r="Q286" s="15">
        <v>1</v>
      </c>
    </row>
    <row r="287" spans="8:17" x14ac:dyDescent="0.25">
      <c r="H287" s="12" t="s">
        <v>403</v>
      </c>
      <c r="I287" s="13" t="s">
        <v>404</v>
      </c>
      <c r="J287" s="16" t="s">
        <v>6</v>
      </c>
      <c r="K287" s="14">
        <v>44020</v>
      </c>
      <c r="L287" s="13">
        <v>59</v>
      </c>
      <c r="M287" s="13" t="s">
        <v>38</v>
      </c>
      <c r="N287" s="2" t="s">
        <v>20</v>
      </c>
      <c r="O287" s="2" t="s">
        <v>25</v>
      </c>
      <c r="P287" s="13" t="s">
        <v>17</v>
      </c>
      <c r="Q287" s="15">
        <v>1</v>
      </c>
    </row>
    <row r="288" spans="8:17" x14ac:dyDescent="0.25">
      <c r="H288" s="12" t="s">
        <v>405</v>
      </c>
      <c r="I288" s="13" t="s">
        <v>406</v>
      </c>
      <c r="J288" s="16" t="s">
        <v>6</v>
      </c>
      <c r="K288" s="14">
        <v>45033</v>
      </c>
      <c r="L288" s="13">
        <v>50</v>
      </c>
      <c r="M288" s="13" t="s">
        <v>19</v>
      </c>
      <c r="N288" s="2" t="s">
        <v>20</v>
      </c>
      <c r="O288" s="2" t="s">
        <v>25</v>
      </c>
      <c r="P288" s="13" t="s">
        <v>17</v>
      </c>
      <c r="Q288" s="15">
        <v>1</v>
      </c>
    </row>
    <row r="289" spans="8:17" x14ac:dyDescent="0.25">
      <c r="H289" s="12" t="s">
        <v>407</v>
      </c>
      <c r="I289" s="13" t="s">
        <v>408</v>
      </c>
      <c r="J289" s="16" t="s">
        <v>6</v>
      </c>
      <c r="K289" s="14">
        <v>43832</v>
      </c>
      <c r="L289" s="13">
        <v>65</v>
      </c>
      <c r="M289" s="13" t="s">
        <v>38</v>
      </c>
      <c r="N289" s="2" t="s">
        <v>20</v>
      </c>
      <c r="O289" s="2" t="s">
        <v>25</v>
      </c>
      <c r="P289" s="13" t="s">
        <v>27</v>
      </c>
      <c r="Q289" s="15">
        <v>1</v>
      </c>
    </row>
    <row r="290" spans="8:17" x14ac:dyDescent="0.25">
      <c r="H290" s="12" t="s">
        <v>409</v>
      </c>
      <c r="I290" s="13" t="s">
        <v>410</v>
      </c>
      <c r="J290" s="16" t="s">
        <v>6</v>
      </c>
      <c r="K290" s="14">
        <v>43438</v>
      </c>
      <c r="L290" s="13">
        <v>58</v>
      </c>
      <c r="M290" s="13" t="s">
        <v>19</v>
      </c>
      <c r="N290" s="2" t="s">
        <v>20</v>
      </c>
      <c r="O290" s="2" t="s">
        <v>25</v>
      </c>
      <c r="P290" s="13" t="s">
        <v>27</v>
      </c>
      <c r="Q290" s="15">
        <v>1</v>
      </c>
    </row>
    <row r="291" spans="8:17" x14ac:dyDescent="0.25">
      <c r="H291" s="12" t="s">
        <v>411</v>
      </c>
      <c r="I291" s="13" t="s">
        <v>412</v>
      </c>
      <c r="J291" s="16" t="s">
        <v>6</v>
      </c>
      <c r="K291" s="14">
        <v>44894</v>
      </c>
      <c r="L291" s="13">
        <v>64</v>
      </c>
      <c r="M291" s="13" t="s">
        <v>38</v>
      </c>
      <c r="N291" s="2" t="s">
        <v>20</v>
      </c>
      <c r="O291" s="2" t="s">
        <v>25</v>
      </c>
      <c r="P291" s="13" t="s">
        <v>27</v>
      </c>
      <c r="Q291" s="15">
        <v>1</v>
      </c>
    </row>
    <row r="292" spans="8:17" x14ac:dyDescent="0.25">
      <c r="H292" s="12" t="s">
        <v>413</v>
      </c>
      <c r="I292" s="13" t="s">
        <v>414</v>
      </c>
      <c r="J292" s="16" t="s">
        <v>6</v>
      </c>
      <c r="K292" s="14">
        <v>42526</v>
      </c>
      <c r="L292" s="13">
        <v>58</v>
      </c>
      <c r="M292" s="13" t="s">
        <v>19</v>
      </c>
      <c r="N292" s="2" t="s">
        <v>20</v>
      </c>
      <c r="O292" s="2" t="s">
        <v>25</v>
      </c>
      <c r="P292" s="13" t="s">
        <v>27</v>
      </c>
      <c r="Q292" s="15">
        <v>1</v>
      </c>
    </row>
    <row r="293" spans="8:17" x14ac:dyDescent="0.25">
      <c r="H293" s="12" t="s">
        <v>415</v>
      </c>
      <c r="I293" s="13" t="s">
        <v>416</v>
      </c>
      <c r="J293" s="16" t="s">
        <v>6</v>
      </c>
      <c r="K293" s="14">
        <v>40572</v>
      </c>
      <c r="L293" s="13">
        <v>67</v>
      </c>
      <c r="M293" s="13" t="s">
        <v>38</v>
      </c>
      <c r="N293" s="2" t="s">
        <v>20</v>
      </c>
      <c r="O293" s="2" t="s">
        <v>25</v>
      </c>
      <c r="P293" s="13" t="s">
        <v>27</v>
      </c>
      <c r="Q293" s="15">
        <v>1</v>
      </c>
    </row>
    <row r="294" spans="8:17" x14ac:dyDescent="0.25">
      <c r="H294" s="12" t="s">
        <v>417</v>
      </c>
      <c r="I294" s="13" t="s">
        <v>418</v>
      </c>
      <c r="J294" s="16" t="s">
        <v>6</v>
      </c>
      <c r="K294" s="14">
        <v>38533</v>
      </c>
      <c r="L294" s="13">
        <v>55</v>
      </c>
      <c r="M294" s="13" t="s">
        <v>19</v>
      </c>
      <c r="N294" s="2" t="s">
        <v>20</v>
      </c>
      <c r="O294" s="2" t="s">
        <v>25</v>
      </c>
      <c r="P294" s="13" t="s">
        <v>27</v>
      </c>
      <c r="Q294" s="15">
        <v>1</v>
      </c>
    </row>
    <row r="295" spans="8:17" x14ac:dyDescent="0.25">
      <c r="H295" s="12" t="s">
        <v>419</v>
      </c>
      <c r="I295" s="13" t="s">
        <v>420</v>
      </c>
      <c r="J295" s="16" t="s">
        <v>6</v>
      </c>
      <c r="K295" s="14">
        <v>44239</v>
      </c>
      <c r="L295" s="13">
        <v>62</v>
      </c>
      <c r="M295" s="13" t="s">
        <v>38</v>
      </c>
      <c r="N295" s="2" t="s">
        <v>20</v>
      </c>
      <c r="O295" s="2" t="s">
        <v>25</v>
      </c>
      <c r="P295" s="13" t="s">
        <v>27</v>
      </c>
      <c r="Q295" s="15">
        <v>1</v>
      </c>
    </row>
    <row r="296" spans="8:17" x14ac:dyDescent="0.25">
      <c r="H296" s="12" t="s">
        <v>421</v>
      </c>
      <c r="I296" s="13" t="s">
        <v>422</v>
      </c>
      <c r="J296" s="16" t="s">
        <v>6</v>
      </c>
      <c r="K296" s="14">
        <v>43137</v>
      </c>
      <c r="L296" s="13">
        <v>55</v>
      </c>
      <c r="M296" s="13" t="s">
        <v>19</v>
      </c>
      <c r="N296" s="2" t="s">
        <v>20</v>
      </c>
      <c r="O296" s="2" t="s">
        <v>25</v>
      </c>
      <c r="P296" s="13" t="s">
        <v>27</v>
      </c>
      <c r="Q296" s="15">
        <v>1</v>
      </c>
    </row>
    <row r="297" spans="8:17" x14ac:dyDescent="0.25">
      <c r="H297" s="12" t="s">
        <v>423</v>
      </c>
      <c r="I297" s="13" t="s">
        <v>424</v>
      </c>
      <c r="J297" s="16" t="s">
        <v>6</v>
      </c>
      <c r="K297" s="14">
        <v>44240</v>
      </c>
      <c r="L297" s="13">
        <v>50</v>
      </c>
      <c r="M297" s="2" t="s">
        <v>19</v>
      </c>
      <c r="N297" s="2" t="s">
        <v>20</v>
      </c>
      <c r="O297" s="2" t="s">
        <v>25</v>
      </c>
      <c r="P297" s="13" t="s">
        <v>27</v>
      </c>
      <c r="Q297" s="15">
        <v>1</v>
      </c>
    </row>
    <row r="298" spans="8:17" x14ac:dyDescent="0.25">
      <c r="H298" s="12" t="s">
        <v>425</v>
      </c>
      <c r="I298" s="13" t="s">
        <v>426</v>
      </c>
      <c r="J298" s="16" t="s">
        <v>6</v>
      </c>
      <c r="K298" s="14">
        <v>44950</v>
      </c>
      <c r="L298" s="13">
        <v>53</v>
      </c>
      <c r="M298" s="2" t="s">
        <v>19</v>
      </c>
      <c r="N298" s="2" t="s">
        <v>20</v>
      </c>
      <c r="O298" s="13" t="s">
        <v>21</v>
      </c>
      <c r="P298" s="13" t="s">
        <v>27</v>
      </c>
      <c r="Q298" s="15">
        <v>1</v>
      </c>
    </row>
    <row r="299" spans="8:17" x14ac:dyDescent="0.25">
      <c r="H299" s="12" t="s">
        <v>427</v>
      </c>
      <c r="I299" s="13" t="s">
        <v>428</v>
      </c>
      <c r="J299" s="16" t="s">
        <v>6</v>
      </c>
      <c r="K299" s="14">
        <v>36778</v>
      </c>
      <c r="L299" s="13">
        <v>51</v>
      </c>
      <c r="M299" s="2" t="s">
        <v>19</v>
      </c>
      <c r="N299" s="2" t="s">
        <v>20</v>
      </c>
      <c r="O299" s="13" t="s">
        <v>25</v>
      </c>
      <c r="P299" s="13" t="s">
        <v>27</v>
      </c>
      <c r="Q299" s="15">
        <v>1</v>
      </c>
    </row>
    <row r="300" spans="8:17" x14ac:dyDescent="0.25">
      <c r="H300" s="12" t="s">
        <v>429</v>
      </c>
      <c r="I300" s="13" t="s">
        <v>430</v>
      </c>
      <c r="J300" s="16" t="s">
        <v>6</v>
      </c>
      <c r="K300" s="14">
        <v>41709</v>
      </c>
      <c r="L300" s="13">
        <v>49</v>
      </c>
      <c r="M300" s="13" t="s">
        <v>31</v>
      </c>
      <c r="N300" s="14">
        <v>45139</v>
      </c>
      <c r="O300" s="2" t="s">
        <v>25</v>
      </c>
      <c r="P300" s="13" t="s">
        <v>27</v>
      </c>
      <c r="Q300" s="15">
        <v>1</v>
      </c>
    </row>
    <row r="301" spans="8:17" x14ac:dyDescent="0.25">
      <c r="H301" s="12" t="s">
        <v>431</v>
      </c>
      <c r="I301" s="13" t="s">
        <v>432</v>
      </c>
      <c r="J301" s="16" t="s">
        <v>6</v>
      </c>
      <c r="K301" s="14">
        <v>42543</v>
      </c>
      <c r="L301" s="13">
        <v>50</v>
      </c>
      <c r="M301" s="13" t="s">
        <v>19</v>
      </c>
      <c r="N301" s="13" t="s">
        <v>20</v>
      </c>
      <c r="O301" s="2" t="s">
        <v>25</v>
      </c>
      <c r="P301" s="13" t="s">
        <v>27</v>
      </c>
      <c r="Q301" s="15">
        <v>1</v>
      </c>
    </row>
    <row r="302" spans="8:17" x14ac:dyDescent="0.25">
      <c r="H302" s="12" t="s">
        <v>433</v>
      </c>
      <c r="I302" s="13" t="s">
        <v>434</v>
      </c>
      <c r="J302" s="16" t="s">
        <v>6</v>
      </c>
      <c r="K302" s="14">
        <v>44950</v>
      </c>
      <c r="L302" s="13">
        <v>54</v>
      </c>
      <c r="M302" s="2" t="s">
        <v>19</v>
      </c>
      <c r="N302" s="2" t="s">
        <v>20</v>
      </c>
      <c r="O302" s="2" t="s">
        <v>25</v>
      </c>
      <c r="P302" s="13" t="s">
        <v>27</v>
      </c>
      <c r="Q302" s="15">
        <v>1</v>
      </c>
    </row>
    <row r="303" spans="8:17" x14ac:dyDescent="0.25">
      <c r="H303" s="12" t="s">
        <v>435</v>
      </c>
      <c r="I303" s="13" t="s">
        <v>436</v>
      </c>
      <c r="J303" s="16" t="s">
        <v>6</v>
      </c>
      <c r="K303" s="14">
        <v>34090</v>
      </c>
      <c r="L303" s="13">
        <v>53</v>
      </c>
      <c r="M303" s="2" t="s">
        <v>19</v>
      </c>
      <c r="N303" s="2" t="s">
        <v>20</v>
      </c>
      <c r="O303" s="2" t="s">
        <v>25</v>
      </c>
      <c r="P303" s="13" t="s">
        <v>17</v>
      </c>
      <c r="Q303" s="15">
        <v>1</v>
      </c>
    </row>
    <row r="304" spans="8:17" x14ac:dyDescent="0.25">
      <c r="H304" s="12" t="s">
        <v>437</v>
      </c>
      <c r="I304" s="13" t="s">
        <v>438</v>
      </c>
      <c r="J304" s="16" t="s">
        <v>6</v>
      </c>
      <c r="K304" s="14">
        <v>42644</v>
      </c>
      <c r="L304" s="2">
        <v>53</v>
      </c>
      <c r="M304" s="2" t="s">
        <v>19</v>
      </c>
      <c r="N304" s="2" t="s">
        <v>20</v>
      </c>
      <c r="O304" s="2" t="s">
        <v>25</v>
      </c>
      <c r="P304" s="13" t="s">
        <v>27</v>
      </c>
      <c r="Q304" s="15">
        <v>1</v>
      </c>
    </row>
    <row r="305" spans="8:17" x14ac:dyDescent="0.25">
      <c r="H305" s="12" t="s">
        <v>439</v>
      </c>
      <c r="I305" s="13" t="s">
        <v>440</v>
      </c>
      <c r="J305" s="16" t="s">
        <v>6</v>
      </c>
      <c r="K305" s="14">
        <v>45068</v>
      </c>
      <c r="L305" s="13">
        <v>48</v>
      </c>
      <c r="M305" s="13" t="s">
        <v>31</v>
      </c>
      <c r="N305" s="14">
        <v>45152</v>
      </c>
      <c r="O305" s="2" t="s">
        <v>25</v>
      </c>
      <c r="P305" s="13" t="s">
        <v>27</v>
      </c>
      <c r="Q305" s="15">
        <v>1</v>
      </c>
    </row>
    <row r="306" spans="8:17" x14ac:dyDescent="0.25">
      <c r="H306" s="12" t="s">
        <v>441</v>
      </c>
      <c r="I306" s="13" t="s">
        <v>442</v>
      </c>
      <c r="J306" s="16" t="s">
        <v>6</v>
      </c>
      <c r="K306" s="14">
        <v>43671</v>
      </c>
      <c r="L306" s="13">
        <v>56</v>
      </c>
      <c r="M306" s="13" t="s">
        <v>19</v>
      </c>
      <c r="N306" s="13" t="s">
        <v>20</v>
      </c>
      <c r="O306" s="13" t="s">
        <v>21</v>
      </c>
      <c r="P306" s="13" t="s">
        <v>27</v>
      </c>
      <c r="Q306" s="15">
        <v>1</v>
      </c>
    </row>
    <row r="307" spans="8:17" x14ac:dyDescent="0.25">
      <c r="H307" s="12" t="s">
        <v>443</v>
      </c>
      <c r="I307" s="13" t="s">
        <v>444</v>
      </c>
      <c r="J307" s="13" t="s">
        <v>5</v>
      </c>
      <c r="K307" s="14">
        <v>44062</v>
      </c>
      <c r="L307" s="13">
        <v>47</v>
      </c>
      <c r="M307" s="13" t="s">
        <v>31</v>
      </c>
      <c r="N307" s="2" t="s">
        <v>20</v>
      </c>
      <c r="O307" s="13" t="s">
        <v>25</v>
      </c>
      <c r="P307" s="13" t="s">
        <v>27</v>
      </c>
      <c r="Q307" s="15">
        <v>1</v>
      </c>
    </row>
    <row r="308" spans="8:17" x14ac:dyDescent="0.25">
      <c r="H308" s="12" t="s">
        <v>445</v>
      </c>
      <c r="I308" s="13" t="s">
        <v>446</v>
      </c>
      <c r="J308" s="13" t="s">
        <v>6</v>
      </c>
      <c r="K308" s="14">
        <v>44632</v>
      </c>
      <c r="L308" s="2">
        <v>47</v>
      </c>
      <c r="M308" s="2" t="s">
        <v>31</v>
      </c>
      <c r="N308" s="2" t="s">
        <v>20</v>
      </c>
      <c r="O308" s="2" t="s">
        <v>25</v>
      </c>
      <c r="P308" s="13" t="s">
        <v>27</v>
      </c>
      <c r="Q308" s="15">
        <v>1</v>
      </c>
    </row>
    <row r="309" spans="8:17" x14ac:dyDescent="0.25">
      <c r="H309" s="12" t="s">
        <v>447</v>
      </c>
      <c r="I309" s="13" t="s">
        <v>448</v>
      </c>
      <c r="J309" s="16" t="s">
        <v>6</v>
      </c>
      <c r="K309" s="14">
        <v>44512</v>
      </c>
      <c r="L309" s="13">
        <v>46</v>
      </c>
      <c r="M309" s="2" t="s">
        <v>31</v>
      </c>
      <c r="N309" s="2" t="s">
        <v>20</v>
      </c>
      <c r="O309" s="2" t="s">
        <v>25</v>
      </c>
      <c r="P309" s="13" t="s">
        <v>27</v>
      </c>
      <c r="Q309" s="15">
        <v>1</v>
      </c>
    </row>
    <row r="310" spans="8:17" x14ac:dyDescent="0.25">
      <c r="H310" s="12" t="s">
        <v>449</v>
      </c>
      <c r="I310" s="13" t="s">
        <v>450</v>
      </c>
      <c r="J310" s="16" t="s">
        <v>6</v>
      </c>
      <c r="K310" s="14">
        <v>41158</v>
      </c>
      <c r="L310" s="13">
        <v>45</v>
      </c>
      <c r="M310" s="2" t="s">
        <v>31</v>
      </c>
      <c r="N310" s="2" t="s">
        <v>20</v>
      </c>
      <c r="O310" s="2" t="s">
        <v>25</v>
      </c>
      <c r="P310" s="13" t="s">
        <v>27</v>
      </c>
      <c r="Q310" s="15">
        <v>1</v>
      </c>
    </row>
    <row r="311" spans="8:17" x14ac:dyDescent="0.25">
      <c r="H311" s="12" t="s">
        <v>451</v>
      </c>
      <c r="I311" s="13" t="s">
        <v>452</v>
      </c>
      <c r="J311" s="16" t="s">
        <v>6</v>
      </c>
      <c r="K311" s="14">
        <v>45029</v>
      </c>
      <c r="L311" s="13">
        <v>46</v>
      </c>
      <c r="M311" s="2" t="s">
        <v>31</v>
      </c>
      <c r="N311" s="2" t="s">
        <v>20</v>
      </c>
      <c r="O311" s="2" t="s">
        <v>25</v>
      </c>
      <c r="P311" s="13" t="s">
        <v>27</v>
      </c>
      <c r="Q311" s="15">
        <v>1</v>
      </c>
    </row>
    <row r="312" spans="8:17" x14ac:dyDescent="0.25">
      <c r="H312" s="12" t="s">
        <v>453</v>
      </c>
      <c r="I312" s="13" t="s">
        <v>454</v>
      </c>
      <c r="J312" s="16" t="s">
        <v>6</v>
      </c>
      <c r="K312" s="14">
        <v>44756</v>
      </c>
      <c r="L312" s="2">
        <v>46</v>
      </c>
      <c r="M312" s="2" t="s">
        <v>31</v>
      </c>
      <c r="N312" s="2" t="s">
        <v>20</v>
      </c>
      <c r="O312" s="2" t="s">
        <v>25</v>
      </c>
      <c r="P312" s="13" t="s">
        <v>34</v>
      </c>
      <c r="Q312" s="15">
        <v>1</v>
      </c>
    </row>
    <row r="313" spans="8:17" x14ac:dyDescent="0.25">
      <c r="H313" s="12" t="s">
        <v>455</v>
      </c>
      <c r="I313" s="13" t="s">
        <v>456</v>
      </c>
      <c r="J313" s="16" t="s">
        <v>6</v>
      </c>
      <c r="K313" s="14">
        <v>44974</v>
      </c>
      <c r="L313" s="13">
        <v>49</v>
      </c>
      <c r="M313" s="2" t="s">
        <v>31</v>
      </c>
      <c r="N313" s="2" t="s">
        <v>20</v>
      </c>
      <c r="O313" s="2" t="s">
        <v>25</v>
      </c>
      <c r="P313" s="13" t="s">
        <v>27</v>
      </c>
      <c r="Q313" s="15">
        <v>1</v>
      </c>
    </row>
    <row r="314" spans="8:17" x14ac:dyDescent="0.25">
      <c r="H314" s="12" t="s">
        <v>457</v>
      </c>
      <c r="I314" s="13" t="s">
        <v>458</v>
      </c>
      <c r="J314" s="16" t="s">
        <v>6</v>
      </c>
      <c r="K314" s="14">
        <v>44963</v>
      </c>
      <c r="L314" s="13">
        <v>47</v>
      </c>
      <c r="M314" s="2" t="s">
        <v>31</v>
      </c>
      <c r="N314" s="2" t="s">
        <v>20</v>
      </c>
      <c r="O314" s="2" t="s">
        <v>25</v>
      </c>
      <c r="P314" s="13" t="s">
        <v>34</v>
      </c>
      <c r="Q314" s="15">
        <v>1</v>
      </c>
    </row>
    <row r="315" spans="8:17" x14ac:dyDescent="0.25">
      <c r="H315" s="12" t="s">
        <v>459</v>
      </c>
      <c r="I315" s="13" t="s">
        <v>460</v>
      </c>
      <c r="J315" s="16" t="s">
        <v>6</v>
      </c>
      <c r="K315" s="14">
        <v>45028</v>
      </c>
      <c r="L315" s="13">
        <v>45</v>
      </c>
      <c r="M315" s="2" t="s">
        <v>31</v>
      </c>
      <c r="N315" s="2" t="s">
        <v>20</v>
      </c>
      <c r="O315" s="2" t="s">
        <v>25</v>
      </c>
      <c r="P315" s="13" t="s">
        <v>27</v>
      </c>
      <c r="Q315" s="15">
        <v>1</v>
      </c>
    </row>
    <row r="316" spans="8:17" x14ac:dyDescent="0.25">
      <c r="H316" s="12" t="s">
        <v>461</v>
      </c>
      <c r="I316" s="13" t="s">
        <v>462</v>
      </c>
      <c r="J316" s="16" t="s">
        <v>6</v>
      </c>
      <c r="K316" s="14">
        <v>44855</v>
      </c>
      <c r="L316" s="13">
        <v>44</v>
      </c>
      <c r="M316" s="2" t="s">
        <v>31</v>
      </c>
      <c r="N316" s="14">
        <v>45147</v>
      </c>
      <c r="O316" s="13" t="s">
        <v>21</v>
      </c>
      <c r="P316" s="13" t="s">
        <v>22</v>
      </c>
      <c r="Q316" s="15">
        <v>1</v>
      </c>
    </row>
    <row r="317" spans="8:17" x14ac:dyDescent="0.25">
      <c r="H317" s="12" t="s">
        <v>463</v>
      </c>
      <c r="I317" s="13" t="s">
        <v>464</v>
      </c>
      <c r="J317" s="16" t="s">
        <v>6</v>
      </c>
      <c r="K317" s="14">
        <v>44960</v>
      </c>
      <c r="L317" s="2">
        <v>44</v>
      </c>
      <c r="M317" s="2" t="s">
        <v>31</v>
      </c>
      <c r="N317" s="13" t="s">
        <v>20</v>
      </c>
      <c r="O317" s="13" t="s">
        <v>25</v>
      </c>
      <c r="P317" s="13" t="s">
        <v>17</v>
      </c>
      <c r="Q317" s="15">
        <v>1</v>
      </c>
    </row>
    <row r="318" spans="8:17" x14ac:dyDescent="0.25">
      <c r="H318" s="12" t="s">
        <v>465</v>
      </c>
      <c r="I318" s="13" t="s">
        <v>466</v>
      </c>
      <c r="J318" s="16" t="s">
        <v>6</v>
      </c>
      <c r="K318" s="14">
        <v>44774</v>
      </c>
      <c r="L318" s="13">
        <v>45</v>
      </c>
      <c r="M318" s="2" t="s">
        <v>31</v>
      </c>
      <c r="N318" s="2" t="s">
        <v>20</v>
      </c>
      <c r="O318" s="2" t="s">
        <v>25</v>
      </c>
      <c r="P318" s="13" t="s">
        <v>34</v>
      </c>
      <c r="Q318" s="15">
        <v>1</v>
      </c>
    </row>
    <row r="319" spans="8:17" x14ac:dyDescent="0.25">
      <c r="H319" s="12" t="s">
        <v>467</v>
      </c>
      <c r="I319" s="13" t="s">
        <v>468</v>
      </c>
      <c r="J319" s="16" t="s">
        <v>6</v>
      </c>
      <c r="K319" s="14">
        <v>45033</v>
      </c>
      <c r="L319" s="13">
        <v>44</v>
      </c>
      <c r="M319" s="2" t="s">
        <v>31</v>
      </c>
      <c r="N319" s="2" t="s">
        <v>20</v>
      </c>
      <c r="O319" s="2" t="s">
        <v>25</v>
      </c>
      <c r="P319" s="13" t="s">
        <v>27</v>
      </c>
      <c r="Q319" s="15">
        <v>1</v>
      </c>
    </row>
    <row r="320" spans="8:17" x14ac:dyDescent="0.25">
      <c r="H320" s="12" t="s">
        <v>469</v>
      </c>
      <c r="I320" s="13" t="s">
        <v>470</v>
      </c>
      <c r="J320" s="16" t="s">
        <v>6</v>
      </c>
      <c r="K320" s="14">
        <v>44966</v>
      </c>
      <c r="L320" s="2">
        <v>44</v>
      </c>
      <c r="M320" s="2" t="s">
        <v>31</v>
      </c>
      <c r="N320" s="2" t="s">
        <v>20</v>
      </c>
      <c r="O320" s="2" t="s">
        <v>25</v>
      </c>
      <c r="P320" s="2" t="s">
        <v>32</v>
      </c>
      <c r="Q320" s="15">
        <v>1</v>
      </c>
    </row>
    <row r="321" spans="8:17" x14ac:dyDescent="0.25">
      <c r="H321" s="12" t="s">
        <v>471</v>
      </c>
      <c r="I321" s="13" t="s">
        <v>472</v>
      </c>
      <c r="J321" s="16" t="s">
        <v>6</v>
      </c>
      <c r="K321" s="14">
        <v>44943</v>
      </c>
      <c r="L321" s="13">
        <v>44</v>
      </c>
      <c r="M321" s="13" t="s">
        <v>31</v>
      </c>
      <c r="N321" s="2" t="s">
        <v>20</v>
      </c>
      <c r="O321" s="2" t="s">
        <v>25</v>
      </c>
      <c r="P321" s="13" t="s">
        <v>27</v>
      </c>
      <c r="Q321" s="15">
        <v>1</v>
      </c>
    </row>
    <row r="322" spans="8:17" x14ac:dyDescent="0.25">
      <c r="H322" s="12" t="s">
        <v>473</v>
      </c>
      <c r="I322" s="13" t="s">
        <v>474</v>
      </c>
      <c r="J322" s="16" t="s">
        <v>6</v>
      </c>
      <c r="K322" s="14">
        <v>44914</v>
      </c>
      <c r="L322" s="13">
        <v>43</v>
      </c>
      <c r="M322" s="2" t="s">
        <v>31</v>
      </c>
      <c r="N322" s="2" t="s">
        <v>20</v>
      </c>
      <c r="O322" s="2" t="s">
        <v>25</v>
      </c>
      <c r="P322" s="13" t="s">
        <v>27</v>
      </c>
      <c r="Q322" s="15">
        <v>1</v>
      </c>
    </row>
    <row r="323" spans="8:17" x14ac:dyDescent="0.25">
      <c r="H323" s="12" t="s">
        <v>475</v>
      </c>
      <c r="I323" s="13" t="s">
        <v>476</v>
      </c>
      <c r="J323" s="16" t="s">
        <v>6</v>
      </c>
      <c r="K323" s="14">
        <v>45051</v>
      </c>
      <c r="L323" s="2">
        <v>43</v>
      </c>
      <c r="M323" s="2" t="s">
        <v>31</v>
      </c>
      <c r="N323" s="2" t="s">
        <v>20</v>
      </c>
      <c r="O323" s="2" t="s">
        <v>25</v>
      </c>
      <c r="P323" s="13" t="s">
        <v>26</v>
      </c>
      <c r="Q323" s="15">
        <v>1</v>
      </c>
    </row>
    <row r="324" spans="8:17" x14ac:dyDescent="0.25">
      <c r="H324" s="12" t="s">
        <v>477</v>
      </c>
      <c r="I324" s="13" t="s">
        <v>478</v>
      </c>
      <c r="J324" s="16" t="s">
        <v>6</v>
      </c>
      <c r="K324" s="14">
        <v>44013</v>
      </c>
      <c r="L324" s="2">
        <v>43</v>
      </c>
      <c r="M324" s="2" t="s">
        <v>31</v>
      </c>
      <c r="N324" s="2" t="s">
        <v>20</v>
      </c>
      <c r="O324" s="2" t="s">
        <v>25</v>
      </c>
      <c r="P324" s="13" t="s">
        <v>26</v>
      </c>
      <c r="Q324" s="15">
        <v>1</v>
      </c>
    </row>
    <row r="325" spans="8:17" x14ac:dyDescent="0.25">
      <c r="H325" s="12" t="s">
        <v>479</v>
      </c>
      <c r="I325" s="13" t="s">
        <v>480</v>
      </c>
      <c r="J325" s="16" t="s">
        <v>6</v>
      </c>
      <c r="K325" s="14">
        <v>44874</v>
      </c>
      <c r="L325" s="2">
        <v>43</v>
      </c>
      <c r="M325" s="2" t="s">
        <v>31</v>
      </c>
      <c r="N325" s="2" t="s">
        <v>20</v>
      </c>
      <c r="O325" s="2" t="s">
        <v>25</v>
      </c>
      <c r="P325" s="13" t="s">
        <v>17</v>
      </c>
      <c r="Q325" s="15">
        <v>1</v>
      </c>
    </row>
    <row r="326" spans="8:17" x14ac:dyDescent="0.25">
      <c r="H326" s="12" t="s">
        <v>481</v>
      </c>
      <c r="I326" s="13" t="s">
        <v>482</v>
      </c>
      <c r="J326" s="16" t="s">
        <v>6</v>
      </c>
      <c r="K326" s="14">
        <v>45082</v>
      </c>
      <c r="L326" s="13">
        <v>42</v>
      </c>
      <c r="M326" s="2" t="s">
        <v>31</v>
      </c>
      <c r="N326" s="2" t="s">
        <v>20</v>
      </c>
      <c r="O326" s="2" t="s">
        <v>25</v>
      </c>
      <c r="P326" s="13" t="s">
        <v>27</v>
      </c>
      <c r="Q326" s="15">
        <v>1</v>
      </c>
    </row>
    <row r="327" spans="8:17" x14ac:dyDescent="0.25">
      <c r="H327" s="12" t="s">
        <v>483</v>
      </c>
      <c r="I327" s="13" t="s">
        <v>484</v>
      </c>
      <c r="J327" s="16" t="s">
        <v>6</v>
      </c>
      <c r="K327" s="14">
        <v>44972</v>
      </c>
      <c r="L327" s="2">
        <v>43</v>
      </c>
      <c r="M327" s="2" t="s">
        <v>31</v>
      </c>
      <c r="N327" s="2" t="s">
        <v>20</v>
      </c>
      <c r="O327" s="2" t="s">
        <v>25</v>
      </c>
      <c r="P327" s="2" t="s">
        <v>17</v>
      </c>
      <c r="Q327" s="15">
        <v>1</v>
      </c>
    </row>
    <row r="328" spans="8:17" x14ac:dyDescent="0.25">
      <c r="H328" s="12" t="s">
        <v>485</v>
      </c>
      <c r="I328" s="13" t="s">
        <v>486</v>
      </c>
      <c r="J328" s="16" t="s">
        <v>6</v>
      </c>
      <c r="K328" s="14">
        <v>44721</v>
      </c>
      <c r="L328" s="13">
        <v>45</v>
      </c>
      <c r="M328" s="13" t="s">
        <v>31</v>
      </c>
      <c r="N328" s="2" t="s">
        <v>20</v>
      </c>
      <c r="O328" s="2" t="s">
        <v>25</v>
      </c>
      <c r="P328" s="13" t="s">
        <v>34</v>
      </c>
      <c r="Q328" s="15">
        <v>1</v>
      </c>
    </row>
    <row r="329" spans="8:17" x14ac:dyDescent="0.25">
      <c r="H329" s="12" t="s">
        <v>487</v>
      </c>
      <c r="I329" s="13" t="s">
        <v>488</v>
      </c>
      <c r="J329" s="16" t="s">
        <v>6</v>
      </c>
      <c r="K329" s="14">
        <v>44986</v>
      </c>
      <c r="L329" s="13">
        <v>43</v>
      </c>
      <c r="M329" s="2" t="s">
        <v>31</v>
      </c>
      <c r="N329" s="2" t="s">
        <v>20</v>
      </c>
      <c r="O329" s="13" t="s">
        <v>21</v>
      </c>
      <c r="P329" s="13" t="s">
        <v>27</v>
      </c>
      <c r="Q329" s="15">
        <v>1</v>
      </c>
    </row>
    <row r="330" spans="8:17" x14ac:dyDescent="0.25">
      <c r="H330" s="12" t="s">
        <v>489</v>
      </c>
      <c r="I330" s="13" t="s">
        <v>490</v>
      </c>
      <c r="J330" s="16" t="s">
        <v>6</v>
      </c>
      <c r="K330" s="14">
        <v>44233</v>
      </c>
      <c r="L330" s="2">
        <v>43</v>
      </c>
      <c r="M330" s="2" t="s">
        <v>31</v>
      </c>
      <c r="N330" s="2" t="s">
        <v>20</v>
      </c>
      <c r="O330" s="13" t="s">
        <v>25</v>
      </c>
      <c r="P330" s="13" t="s">
        <v>27</v>
      </c>
      <c r="Q330" s="15">
        <v>1</v>
      </c>
    </row>
    <row r="331" spans="8:17" x14ac:dyDescent="0.25">
      <c r="H331" s="12" t="s">
        <v>491</v>
      </c>
      <c r="I331" s="13" t="s">
        <v>492</v>
      </c>
      <c r="J331" s="16" t="s">
        <v>6</v>
      </c>
      <c r="K331" s="14">
        <v>45104</v>
      </c>
      <c r="L331" s="13">
        <v>42</v>
      </c>
      <c r="M331" s="2" t="s">
        <v>31</v>
      </c>
      <c r="N331" s="2" t="s">
        <v>20</v>
      </c>
      <c r="O331" s="13" t="s">
        <v>21</v>
      </c>
      <c r="P331" s="13" t="s">
        <v>27</v>
      </c>
      <c r="Q331" s="15">
        <v>1</v>
      </c>
    </row>
    <row r="332" spans="8:17" x14ac:dyDescent="0.25">
      <c r="H332" s="12" t="s">
        <v>493</v>
      </c>
      <c r="I332" s="13" t="s">
        <v>494</v>
      </c>
      <c r="J332" s="13" t="s">
        <v>5</v>
      </c>
      <c r="K332" s="14">
        <v>44313</v>
      </c>
      <c r="L332" s="13">
        <v>41</v>
      </c>
      <c r="M332" s="2" t="s">
        <v>31</v>
      </c>
      <c r="N332" s="2" t="s">
        <v>20</v>
      </c>
      <c r="O332" s="13" t="s">
        <v>25</v>
      </c>
      <c r="P332" s="13" t="s">
        <v>27</v>
      </c>
      <c r="Q332" s="15">
        <v>1</v>
      </c>
    </row>
    <row r="333" spans="8:17" x14ac:dyDescent="0.25">
      <c r="H333" s="12" t="s">
        <v>495</v>
      </c>
      <c r="I333" s="13" t="s">
        <v>496</v>
      </c>
      <c r="J333" s="13" t="s">
        <v>6</v>
      </c>
      <c r="K333" s="14">
        <v>44537</v>
      </c>
      <c r="L333" s="13">
        <v>42</v>
      </c>
      <c r="M333" s="2" t="s">
        <v>31</v>
      </c>
      <c r="N333" s="2" t="s">
        <v>20</v>
      </c>
      <c r="O333" s="2" t="s">
        <v>25</v>
      </c>
      <c r="P333" s="13" t="s">
        <v>27</v>
      </c>
      <c r="Q333" s="15">
        <v>1</v>
      </c>
    </row>
    <row r="334" spans="8:17" x14ac:dyDescent="0.25">
      <c r="H334" s="12" t="s">
        <v>497</v>
      </c>
      <c r="I334" s="13" t="s">
        <v>498</v>
      </c>
      <c r="J334" s="16" t="s">
        <v>6</v>
      </c>
      <c r="K334" s="14">
        <v>38629</v>
      </c>
      <c r="L334" s="13">
        <v>44</v>
      </c>
      <c r="M334" s="2" t="s">
        <v>31</v>
      </c>
      <c r="N334" s="13" t="s">
        <v>24</v>
      </c>
      <c r="O334" s="2" t="s">
        <v>25</v>
      </c>
      <c r="P334" s="13" t="s">
        <v>26</v>
      </c>
      <c r="Q334" s="15">
        <v>1</v>
      </c>
    </row>
    <row r="335" spans="8:17" x14ac:dyDescent="0.25">
      <c r="H335" s="12" t="s">
        <v>499</v>
      </c>
      <c r="I335" s="13" t="s">
        <v>500</v>
      </c>
      <c r="J335" s="16" t="s">
        <v>6</v>
      </c>
      <c r="K335" s="14">
        <v>45144</v>
      </c>
      <c r="L335" s="13">
        <v>41</v>
      </c>
      <c r="M335" s="2" t="s">
        <v>31</v>
      </c>
      <c r="N335" s="13" t="s">
        <v>20</v>
      </c>
      <c r="O335" s="2" t="s">
        <v>25</v>
      </c>
      <c r="P335" s="13" t="s">
        <v>27</v>
      </c>
      <c r="Q335" s="15">
        <v>0.5</v>
      </c>
    </row>
    <row r="336" spans="8:17" x14ac:dyDescent="0.25">
      <c r="H336" s="12"/>
      <c r="I336" s="13" t="s">
        <v>501</v>
      </c>
      <c r="J336" s="16" t="s">
        <v>6</v>
      </c>
      <c r="K336" s="20">
        <v>45144</v>
      </c>
      <c r="L336" s="13">
        <v>28</v>
      </c>
      <c r="M336" s="13" t="s">
        <v>51</v>
      </c>
      <c r="N336" s="2" t="s">
        <v>20</v>
      </c>
      <c r="O336" s="2" t="s">
        <v>25</v>
      </c>
      <c r="P336" s="13" t="s">
        <v>27</v>
      </c>
      <c r="Q336" s="15">
        <v>1</v>
      </c>
    </row>
    <row r="337" spans="8:17" x14ac:dyDescent="0.25">
      <c r="H337" s="12" t="s">
        <v>502</v>
      </c>
      <c r="I337" s="13" t="s">
        <v>503</v>
      </c>
      <c r="J337" s="16" t="s">
        <v>6</v>
      </c>
      <c r="K337" s="14">
        <v>45149</v>
      </c>
      <c r="L337" s="13">
        <v>41</v>
      </c>
      <c r="M337" s="13" t="s">
        <v>31</v>
      </c>
      <c r="N337" s="2" t="s">
        <v>20</v>
      </c>
      <c r="O337" s="13" t="s">
        <v>21</v>
      </c>
      <c r="P337" s="13" t="s">
        <v>17</v>
      </c>
      <c r="Q337" s="15">
        <v>1</v>
      </c>
    </row>
    <row r="338" spans="8:17" x14ac:dyDescent="0.25">
      <c r="H338" s="12" t="s">
        <v>504</v>
      </c>
      <c r="I338" s="13" t="s">
        <v>505</v>
      </c>
      <c r="J338" s="16" t="s">
        <v>6</v>
      </c>
      <c r="K338" s="14">
        <v>43525</v>
      </c>
      <c r="L338" s="13">
        <v>44</v>
      </c>
      <c r="M338" s="2" t="s">
        <v>31</v>
      </c>
      <c r="N338" s="2" t="s">
        <v>20</v>
      </c>
      <c r="O338" s="13" t="s">
        <v>25</v>
      </c>
      <c r="P338" s="13" t="s">
        <v>27</v>
      </c>
      <c r="Q338" s="15">
        <v>1</v>
      </c>
    </row>
    <row r="339" spans="8:17" x14ac:dyDescent="0.25">
      <c r="H339" s="12" t="s">
        <v>506</v>
      </c>
      <c r="I339" s="13" t="s">
        <v>507</v>
      </c>
      <c r="J339" s="16" t="s">
        <v>6</v>
      </c>
      <c r="K339" s="14">
        <v>45026</v>
      </c>
      <c r="L339" s="13">
        <v>42</v>
      </c>
      <c r="M339" s="2" t="s">
        <v>31</v>
      </c>
      <c r="N339" s="2" t="s">
        <v>20</v>
      </c>
      <c r="O339" s="13" t="s">
        <v>21</v>
      </c>
      <c r="P339" s="13" t="s">
        <v>34</v>
      </c>
      <c r="Q339" s="15">
        <v>1</v>
      </c>
    </row>
    <row r="340" spans="8:17" x14ac:dyDescent="0.25">
      <c r="H340" s="12" t="s">
        <v>508</v>
      </c>
      <c r="I340" s="13" t="s">
        <v>509</v>
      </c>
      <c r="J340" s="16" t="s">
        <v>6</v>
      </c>
      <c r="K340" s="14">
        <v>44977</v>
      </c>
      <c r="L340" s="13">
        <v>41</v>
      </c>
      <c r="M340" s="2" t="s">
        <v>31</v>
      </c>
      <c r="N340" s="2" t="s">
        <v>20</v>
      </c>
      <c r="O340" s="13" t="s">
        <v>25</v>
      </c>
      <c r="P340" s="13" t="s">
        <v>32</v>
      </c>
      <c r="Q340" s="15">
        <v>1</v>
      </c>
    </row>
    <row r="341" spans="8:17" x14ac:dyDescent="0.25">
      <c r="H341" s="12" t="s">
        <v>510</v>
      </c>
      <c r="I341" s="13" t="s">
        <v>511</v>
      </c>
      <c r="J341" s="16" t="s">
        <v>6</v>
      </c>
      <c r="K341" s="14">
        <v>43760</v>
      </c>
      <c r="L341" s="13">
        <v>43</v>
      </c>
      <c r="M341" s="2" t="s">
        <v>31</v>
      </c>
      <c r="N341" s="2" t="s">
        <v>20</v>
      </c>
      <c r="O341" s="13" t="s">
        <v>21</v>
      </c>
      <c r="P341" s="13" t="s">
        <v>27</v>
      </c>
      <c r="Q341" s="15">
        <v>1</v>
      </c>
    </row>
    <row r="342" spans="8:17" x14ac:dyDescent="0.25">
      <c r="H342" s="12" t="s">
        <v>512</v>
      </c>
      <c r="I342" s="13" t="s">
        <v>513</v>
      </c>
      <c r="J342" s="16" t="s">
        <v>6</v>
      </c>
      <c r="K342" s="14">
        <v>45063</v>
      </c>
      <c r="L342" s="13">
        <v>41</v>
      </c>
      <c r="M342" s="2" t="s">
        <v>31</v>
      </c>
      <c r="N342" s="2" t="s">
        <v>20</v>
      </c>
      <c r="O342" s="13" t="s">
        <v>25</v>
      </c>
      <c r="P342" s="13" t="s">
        <v>27</v>
      </c>
      <c r="Q342" s="15">
        <v>1</v>
      </c>
    </row>
    <row r="343" spans="8:17" x14ac:dyDescent="0.25">
      <c r="H343" s="12" t="s">
        <v>514</v>
      </c>
      <c r="I343" s="13" t="s">
        <v>515</v>
      </c>
      <c r="J343" s="16" t="s">
        <v>6</v>
      </c>
      <c r="K343" s="14">
        <v>44720</v>
      </c>
      <c r="L343" s="2">
        <v>41</v>
      </c>
      <c r="M343" s="2" t="s">
        <v>31</v>
      </c>
      <c r="N343" s="2" t="s">
        <v>20</v>
      </c>
      <c r="O343" s="13" t="s">
        <v>21</v>
      </c>
      <c r="P343" s="13" t="s">
        <v>27</v>
      </c>
      <c r="Q343" s="15">
        <v>1</v>
      </c>
    </row>
    <row r="344" spans="8:17" x14ac:dyDescent="0.25">
      <c r="H344" s="12" t="s">
        <v>516</v>
      </c>
      <c r="I344" s="13" t="s">
        <v>517</v>
      </c>
      <c r="J344" s="16" t="s">
        <v>6</v>
      </c>
      <c r="K344" s="14">
        <v>44310</v>
      </c>
      <c r="L344" s="13">
        <v>40</v>
      </c>
      <c r="M344" s="13" t="s">
        <v>53</v>
      </c>
      <c r="N344" s="14">
        <v>45139</v>
      </c>
      <c r="O344" s="13" t="s">
        <v>25</v>
      </c>
      <c r="P344" s="13" t="s">
        <v>27</v>
      </c>
      <c r="Q344" s="15">
        <v>1</v>
      </c>
    </row>
    <row r="345" spans="8:17" x14ac:dyDescent="0.25">
      <c r="H345" s="12" t="s">
        <v>518</v>
      </c>
      <c r="I345" s="13" t="s">
        <v>519</v>
      </c>
      <c r="J345" s="16" t="s">
        <v>6</v>
      </c>
      <c r="K345" s="14">
        <v>44979</v>
      </c>
      <c r="L345" s="13">
        <v>41</v>
      </c>
      <c r="M345" s="13" t="s">
        <v>31</v>
      </c>
      <c r="N345" s="13" t="s">
        <v>20</v>
      </c>
      <c r="O345" s="13" t="s">
        <v>21</v>
      </c>
      <c r="P345" s="13" t="s">
        <v>34</v>
      </c>
      <c r="Q345" s="15">
        <v>1</v>
      </c>
    </row>
    <row r="346" spans="8:17" x14ac:dyDescent="0.25">
      <c r="H346" s="12" t="s">
        <v>520</v>
      </c>
      <c r="I346" s="13" t="s">
        <v>521</v>
      </c>
      <c r="J346" s="16" t="s">
        <v>6</v>
      </c>
      <c r="K346" s="14">
        <v>44964</v>
      </c>
      <c r="L346" s="2">
        <v>40</v>
      </c>
      <c r="M346" s="2" t="s">
        <v>53</v>
      </c>
      <c r="N346" s="20">
        <v>45158</v>
      </c>
      <c r="O346" s="2" t="s">
        <v>25</v>
      </c>
      <c r="P346" s="2" t="s">
        <v>17</v>
      </c>
      <c r="Q346" s="15">
        <v>1</v>
      </c>
    </row>
    <row r="347" spans="8:17" x14ac:dyDescent="0.25">
      <c r="H347" s="12" t="s">
        <v>522</v>
      </c>
      <c r="I347" s="13" t="s">
        <v>523</v>
      </c>
      <c r="J347" s="16" t="s">
        <v>6</v>
      </c>
      <c r="K347" s="14">
        <v>44004</v>
      </c>
      <c r="L347" s="13">
        <v>40</v>
      </c>
      <c r="M347" s="13" t="s">
        <v>53</v>
      </c>
      <c r="N347" s="13" t="s">
        <v>20</v>
      </c>
      <c r="O347" s="2" t="s">
        <v>25</v>
      </c>
      <c r="P347" s="13" t="s">
        <v>27</v>
      </c>
      <c r="Q347" s="15">
        <v>1</v>
      </c>
    </row>
    <row r="348" spans="8:17" x14ac:dyDescent="0.25">
      <c r="H348" s="12" t="s">
        <v>524</v>
      </c>
      <c r="I348" s="13" t="s">
        <v>525</v>
      </c>
      <c r="J348" s="16" t="s">
        <v>6</v>
      </c>
      <c r="K348" s="14">
        <v>44713</v>
      </c>
      <c r="L348" s="13">
        <v>41</v>
      </c>
      <c r="M348" s="13" t="s">
        <v>31</v>
      </c>
      <c r="N348" s="2" t="s">
        <v>20</v>
      </c>
      <c r="O348" s="2" t="s">
        <v>25</v>
      </c>
      <c r="P348" s="13" t="s">
        <v>34</v>
      </c>
      <c r="Q348" s="15">
        <v>1</v>
      </c>
    </row>
    <row r="349" spans="8:17" x14ac:dyDescent="0.25">
      <c r="H349" s="12" t="s">
        <v>526</v>
      </c>
      <c r="I349" s="13" t="s">
        <v>527</v>
      </c>
      <c r="J349" s="16" t="s">
        <v>6</v>
      </c>
      <c r="K349" s="14">
        <v>45145</v>
      </c>
      <c r="L349" s="13">
        <v>52</v>
      </c>
      <c r="M349" s="13" t="s">
        <v>19</v>
      </c>
      <c r="N349" s="2" t="s">
        <v>20</v>
      </c>
      <c r="O349" s="2" t="s">
        <v>25</v>
      </c>
      <c r="P349" s="13" t="s">
        <v>27</v>
      </c>
      <c r="Q349" s="15">
        <v>1</v>
      </c>
    </row>
    <row r="350" spans="8:17" x14ac:dyDescent="0.25">
      <c r="H350" s="12" t="s">
        <v>528</v>
      </c>
      <c r="I350" s="13" t="s">
        <v>529</v>
      </c>
      <c r="J350" s="16" t="s">
        <v>6</v>
      </c>
      <c r="K350" s="14">
        <v>44531</v>
      </c>
      <c r="L350" s="13">
        <v>40</v>
      </c>
      <c r="M350" s="13" t="s">
        <v>53</v>
      </c>
      <c r="N350" s="2" t="s">
        <v>20</v>
      </c>
      <c r="O350" s="2" t="s">
        <v>25</v>
      </c>
      <c r="P350" s="13" t="s">
        <v>27</v>
      </c>
      <c r="Q350" s="15">
        <v>1</v>
      </c>
    </row>
    <row r="351" spans="8:17" x14ac:dyDescent="0.25">
      <c r="H351" s="12" t="s">
        <v>530</v>
      </c>
      <c r="I351" s="13" t="s">
        <v>531</v>
      </c>
      <c r="J351" s="16" t="s">
        <v>6</v>
      </c>
      <c r="K351" s="14">
        <v>44795</v>
      </c>
      <c r="L351" s="13">
        <v>43</v>
      </c>
      <c r="M351" s="13" t="s">
        <v>31</v>
      </c>
      <c r="N351" s="2" t="s">
        <v>20</v>
      </c>
      <c r="O351" s="2" t="s">
        <v>25</v>
      </c>
      <c r="P351" s="13" t="s">
        <v>26</v>
      </c>
      <c r="Q351" s="15">
        <v>1</v>
      </c>
    </row>
    <row r="352" spans="8:17" x14ac:dyDescent="0.25">
      <c r="H352" s="12" t="s">
        <v>532</v>
      </c>
      <c r="I352" s="13" t="s">
        <v>533</v>
      </c>
      <c r="J352" s="16" t="s">
        <v>6</v>
      </c>
      <c r="K352" s="14">
        <v>45114</v>
      </c>
      <c r="L352" s="13">
        <v>42</v>
      </c>
      <c r="M352" s="2" t="s">
        <v>31</v>
      </c>
      <c r="N352" s="2" t="s">
        <v>20</v>
      </c>
      <c r="O352" s="2" t="s">
        <v>25</v>
      </c>
      <c r="P352" s="13" t="s">
        <v>27</v>
      </c>
      <c r="Q352" s="15">
        <v>1</v>
      </c>
    </row>
    <row r="353" spans="8:17" x14ac:dyDescent="0.25">
      <c r="H353" s="12" t="s">
        <v>534</v>
      </c>
      <c r="I353" s="13" t="s">
        <v>535</v>
      </c>
      <c r="J353" s="16" t="s">
        <v>6</v>
      </c>
      <c r="K353" s="14">
        <v>44925</v>
      </c>
      <c r="L353" s="2">
        <v>42</v>
      </c>
      <c r="M353" s="2" t="s">
        <v>31</v>
      </c>
      <c r="N353" s="2" t="s">
        <v>20</v>
      </c>
      <c r="O353" s="2" t="s">
        <v>21</v>
      </c>
      <c r="P353" s="2" t="s">
        <v>34</v>
      </c>
      <c r="Q353" s="15">
        <v>1</v>
      </c>
    </row>
    <row r="354" spans="8:17" x14ac:dyDescent="0.25">
      <c r="H354" s="12" t="s">
        <v>536</v>
      </c>
      <c r="I354" s="13" t="s">
        <v>537</v>
      </c>
      <c r="J354" s="16" t="s">
        <v>6</v>
      </c>
      <c r="K354" s="14">
        <v>44419</v>
      </c>
      <c r="L354" s="13">
        <v>40</v>
      </c>
      <c r="M354" s="13" t="s">
        <v>53</v>
      </c>
      <c r="N354" s="2" t="s">
        <v>20</v>
      </c>
      <c r="O354" s="2" t="s">
        <v>21</v>
      </c>
      <c r="P354" s="13" t="s">
        <v>17</v>
      </c>
      <c r="Q354" s="15">
        <v>1</v>
      </c>
    </row>
    <row r="355" spans="8:17" x14ac:dyDescent="0.25">
      <c r="H355" s="12" t="s">
        <v>538</v>
      </c>
      <c r="I355" s="13" t="s">
        <v>539</v>
      </c>
      <c r="J355" s="16" t="s">
        <v>6</v>
      </c>
      <c r="K355" s="14">
        <v>44706</v>
      </c>
      <c r="L355" s="13">
        <v>41</v>
      </c>
      <c r="M355" s="13" t="s">
        <v>31</v>
      </c>
      <c r="N355" s="2" t="s">
        <v>20</v>
      </c>
      <c r="O355" s="13" t="s">
        <v>25</v>
      </c>
      <c r="P355" s="13" t="s">
        <v>35</v>
      </c>
      <c r="Q355" s="15">
        <v>1</v>
      </c>
    </row>
    <row r="356" spans="8:17" x14ac:dyDescent="0.25">
      <c r="H356" s="12" t="s">
        <v>540</v>
      </c>
      <c r="I356" s="13" t="s">
        <v>541</v>
      </c>
      <c r="J356" s="16" t="s">
        <v>6</v>
      </c>
      <c r="K356" s="14">
        <v>44935</v>
      </c>
      <c r="L356" s="2">
        <v>39</v>
      </c>
      <c r="M356" s="2" t="s">
        <v>53</v>
      </c>
      <c r="N356" s="2" t="s">
        <v>20</v>
      </c>
      <c r="O356" s="2" t="s">
        <v>25</v>
      </c>
      <c r="P356" s="2" t="s">
        <v>27</v>
      </c>
      <c r="Q356" s="15">
        <v>1</v>
      </c>
    </row>
    <row r="357" spans="8:17" x14ac:dyDescent="0.25">
      <c r="H357" s="12" t="s">
        <v>542</v>
      </c>
      <c r="I357" s="13" t="s">
        <v>543</v>
      </c>
      <c r="J357" s="16" t="s">
        <v>6</v>
      </c>
      <c r="K357" s="14">
        <v>44022</v>
      </c>
      <c r="L357" s="13">
        <v>39</v>
      </c>
      <c r="M357" s="13" t="s">
        <v>53</v>
      </c>
      <c r="N357" s="2" t="s">
        <v>20</v>
      </c>
      <c r="O357" s="2" t="s">
        <v>25</v>
      </c>
      <c r="P357" s="13" t="s">
        <v>17</v>
      </c>
      <c r="Q357" s="15">
        <v>1</v>
      </c>
    </row>
    <row r="358" spans="8:17" x14ac:dyDescent="0.25">
      <c r="H358" s="12" t="s">
        <v>544</v>
      </c>
      <c r="I358" s="13" t="s">
        <v>545</v>
      </c>
      <c r="J358" s="16" t="s">
        <v>6</v>
      </c>
      <c r="K358" s="14">
        <v>45044</v>
      </c>
      <c r="L358" s="2">
        <v>40</v>
      </c>
      <c r="M358" s="2" t="s">
        <v>53</v>
      </c>
      <c r="N358" s="2" t="s">
        <v>20</v>
      </c>
      <c r="O358" s="2" t="s">
        <v>21</v>
      </c>
      <c r="P358" s="2" t="s">
        <v>17</v>
      </c>
      <c r="Q358" s="15">
        <v>1</v>
      </c>
    </row>
    <row r="359" spans="8:17" x14ac:dyDescent="0.25">
      <c r="H359" s="12" t="s">
        <v>546</v>
      </c>
      <c r="I359" s="13" t="s">
        <v>547</v>
      </c>
      <c r="J359" s="16" t="s">
        <v>6</v>
      </c>
      <c r="K359" s="14">
        <v>44732</v>
      </c>
      <c r="L359" s="13">
        <v>39</v>
      </c>
      <c r="M359" s="13" t="s">
        <v>53</v>
      </c>
      <c r="N359" s="14">
        <v>45152</v>
      </c>
      <c r="O359" s="13" t="s">
        <v>25</v>
      </c>
      <c r="P359" s="13" t="s">
        <v>27</v>
      </c>
      <c r="Q359" s="15">
        <v>1</v>
      </c>
    </row>
    <row r="360" spans="8:17" x14ac:dyDescent="0.25">
      <c r="H360" s="12" t="s">
        <v>548</v>
      </c>
      <c r="I360" s="13" t="s">
        <v>549</v>
      </c>
      <c r="J360" s="16" t="s">
        <v>6</v>
      </c>
      <c r="K360" s="14">
        <v>44860</v>
      </c>
      <c r="L360" s="13">
        <v>41</v>
      </c>
      <c r="M360" s="13" t="s">
        <v>31</v>
      </c>
      <c r="N360" s="13" t="s">
        <v>20</v>
      </c>
      <c r="O360" s="2" t="s">
        <v>25</v>
      </c>
      <c r="P360" s="13" t="s">
        <v>27</v>
      </c>
      <c r="Q360" s="15">
        <v>1</v>
      </c>
    </row>
    <row r="361" spans="8:17" x14ac:dyDescent="0.25">
      <c r="H361" s="12" t="s">
        <v>550</v>
      </c>
      <c r="I361" s="13" t="s">
        <v>551</v>
      </c>
      <c r="J361" s="16" t="s">
        <v>6</v>
      </c>
      <c r="K361" s="14">
        <v>44987</v>
      </c>
      <c r="L361" s="13">
        <v>39</v>
      </c>
      <c r="M361" s="13" t="s">
        <v>53</v>
      </c>
      <c r="N361" s="2" t="s">
        <v>20</v>
      </c>
      <c r="O361" s="2" t="s">
        <v>25</v>
      </c>
      <c r="P361" s="13" t="s">
        <v>17</v>
      </c>
      <c r="Q361" s="15">
        <v>1</v>
      </c>
    </row>
    <row r="362" spans="8:17" x14ac:dyDescent="0.25">
      <c r="H362" s="12" t="s">
        <v>552</v>
      </c>
      <c r="I362" s="13" t="s">
        <v>553</v>
      </c>
      <c r="J362" s="16" t="s">
        <v>6</v>
      </c>
      <c r="K362" s="14">
        <v>45148</v>
      </c>
      <c r="L362" s="2">
        <v>39</v>
      </c>
      <c r="M362" s="2" t="s">
        <v>53</v>
      </c>
      <c r="N362" s="2" t="s">
        <v>20</v>
      </c>
      <c r="O362" s="2" t="s">
        <v>25</v>
      </c>
      <c r="P362" s="13" t="s">
        <v>26</v>
      </c>
      <c r="Q362" s="15">
        <v>1</v>
      </c>
    </row>
    <row r="363" spans="8:17" x14ac:dyDescent="0.25">
      <c r="H363" s="12" t="s">
        <v>554</v>
      </c>
      <c r="I363" s="13" t="s">
        <v>555</v>
      </c>
      <c r="J363" s="16" t="s">
        <v>6</v>
      </c>
      <c r="K363" s="14">
        <v>44929</v>
      </c>
      <c r="L363" s="2">
        <v>39</v>
      </c>
      <c r="M363" s="2" t="s">
        <v>53</v>
      </c>
      <c r="N363" s="2" t="s">
        <v>20</v>
      </c>
      <c r="O363" s="2" t="s">
        <v>21</v>
      </c>
      <c r="P363" s="2" t="s">
        <v>34</v>
      </c>
      <c r="Q363" s="15">
        <v>1</v>
      </c>
    </row>
    <row r="364" spans="8:17" x14ac:dyDescent="0.25">
      <c r="H364" s="12" t="s">
        <v>556</v>
      </c>
      <c r="I364" s="13" t="s">
        <v>557</v>
      </c>
      <c r="J364" s="16" t="s">
        <v>6</v>
      </c>
      <c r="K364" s="14">
        <v>44951</v>
      </c>
      <c r="L364" s="13">
        <v>42</v>
      </c>
      <c r="M364" s="13" t="s">
        <v>31</v>
      </c>
      <c r="N364" s="2" t="s">
        <v>20</v>
      </c>
      <c r="O364" s="2" t="s">
        <v>21</v>
      </c>
      <c r="P364" s="13" t="s">
        <v>35</v>
      </c>
      <c r="Q364" s="15">
        <v>1</v>
      </c>
    </row>
    <row r="365" spans="8:17" x14ac:dyDescent="0.25">
      <c r="H365" s="12" t="s">
        <v>558</v>
      </c>
      <c r="I365" s="13" t="s">
        <v>559</v>
      </c>
      <c r="J365" s="16" t="s">
        <v>6</v>
      </c>
      <c r="K365" s="14">
        <v>44947</v>
      </c>
      <c r="L365" s="2">
        <v>42</v>
      </c>
      <c r="M365" s="2" t="s">
        <v>31</v>
      </c>
      <c r="N365" s="2" t="s">
        <v>20</v>
      </c>
      <c r="O365" s="2" t="s">
        <v>25</v>
      </c>
      <c r="P365" s="2" t="s">
        <v>22</v>
      </c>
      <c r="Q365" s="15">
        <v>1</v>
      </c>
    </row>
    <row r="366" spans="8:17" x14ac:dyDescent="0.25">
      <c r="H366" s="12" t="s">
        <v>560</v>
      </c>
      <c r="I366" s="13" t="s">
        <v>561</v>
      </c>
      <c r="J366" s="16" t="s">
        <v>6</v>
      </c>
      <c r="K366" s="14">
        <v>45015</v>
      </c>
      <c r="L366" s="13">
        <v>40</v>
      </c>
      <c r="M366" s="13" t="s">
        <v>53</v>
      </c>
      <c r="N366" s="2" t="s">
        <v>20</v>
      </c>
      <c r="O366" s="2" t="s">
        <v>25</v>
      </c>
      <c r="P366" s="13" t="s">
        <v>17</v>
      </c>
      <c r="Q366" s="15">
        <v>1</v>
      </c>
    </row>
    <row r="367" spans="8:17" x14ac:dyDescent="0.25">
      <c r="H367" s="12" t="s">
        <v>562</v>
      </c>
      <c r="I367" s="13" t="s">
        <v>563</v>
      </c>
      <c r="J367" s="16" t="s">
        <v>6</v>
      </c>
      <c r="K367" s="14">
        <v>44988</v>
      </c>
      <c r="L367" s="13">
        <v>41</v>
      </c>
      <c r="M367" s="13" t="s">
        <v>31</v>
      </c>
      <c r="N367" s="2" t="s">
        <v>20</v>
      </c>
      <c r="O367" s="2" t="s">
        <v>25</v>
      </c>
      <c r="P367" s="13" t="s">
        <v>17</v>
      </c>
      <c r="Q367" s="15">
        <v>1</v>
      </c>
    </row>
    <row r="368" spans="8:17" x14ac:dyDescent="0.25">
      <c r="H368" s="12" t="s">
        <v>564</v>
      </c>
      <c r="I368" s="13" t="s">
        <v>565</v>
      </c>
      <c r="J368" s="16" t="s">
        <v>6</v>
      </c>
      <c r="K368" s="14">
        <v>44879</v>
      </c>
      <c r="L368" s="13">
        <v>39</v>
      </c>
      <c r="M368" s="13" t="s">
        <v>53</v>
      </c>
      <c r="N368" s="2" t="s">
        <v>20</v>
      </c>
      <c r="O368" s="2" t="s">
        <v>25</v>
      </c>
      <c r="P368" s="13" t="s">
        <v>17</v>
      </c>
      <c r="Q368" s="15">
        <v>1</v>
      </c>
    </row>
    <row r="369" spans="8:17" x14ac:dyDescent="0.25">
      <c r="H369" s="12" t="s">
        <v>566</v>
      </c>
      <c r="I369" s="13" t="s">
        <v>567</v>
      </c>
      <c r="J369" s="16" t="s">
        <v>6</v>
      </c>
      <c r="K369" s="14">
        <v>43535</v>
      </c>
      <c r="L369" s="2">
        <v>39</v>
      </c>
      <c r="M369" s="2" t="s">
        <v>53</v>
      </c>
      <c r="N369" s="2" t="s">
        <v>20</v>
      </c>
      <c r="O369" s="2" t="s">
        <v>25</v>
      </c>
      <c r="P369" s="13" t="s">
        <v>27</v>
      </c>
      <c r="Q369" s="15">
        <v>1</v>
      </c>
    </row>
    <row r="370" spans="8:17" x14ac:dyDescent="0.25">
      <c r="H370" s="12" t="s">
        <v>568</v>
      </c>
      <c r="I370" s="13" t="s">
        <v>569</v>
      </c>
      <c r="J370" s="16" t="s">
        <v>6</v>
      </c>
      <c r="K370" s="14">
        <v>44310</v>
      </c>
      <c r="L370" s="2">
        <v>39</v>
      </c>
      <c r="M370" s="2" t="s">
        <v>53</v>
      </c>
      <c r="N370" s="2" t="s">
        <v>20</v>
      </c>
      <c r="O370" s="2" t="s">
        <v>25</v>
      </c>
      <c r="P370" s="13" t="s">
        <v>27</v>
      </c>
      <c r="Q370" s="15">
        <v>1</v>
      </c>
    </row>
    <row r="371" spans="8:17" x14ac:dyDescent="0.25">
      <c r="H371" s="12" t="s">
        <v>570</v>
      </c>
      <c r="I371" s="13" t="s">
        <v>571</v>
      </c>
      <c r="J371" s="16" t="s">
        <v>6</v>
      </c>
      <c r="K371" s="14">
        <v>44531</v>
      </c>
      <c r="L371" s="2">
        <v>39</v>
      </c>
      <c r="M371" s="2" t="s">
        <v>53</v>
      </c>
      <c r="N371" s="2" t="s">
        <v>20</v>
      </c>
      <c r="O371" s="2" t="s">
        <v>25</v>
      </c>
      <c r="P371" s="13" t="s">
        <v>27</v>
      </c>
      <c r="Q371" s="15">
        <v>1</v>
      </c>
    </row>
    <row r="372" spans="8:17" x14ac:dyDescent="0.25">
      <c r="H372" s="12" t="s">
        <v>572</v>
      </c>
      <c r="I372" s="13" t="s">
        <v>573</v>
      </c>
      <c r="J372" s="16" t="s">
        <v>6</v>
      </c>
      <c r="K372" s="14">
        <v>45055</v>
      </c>
      <c r="L372" s="13">
        <v>41</v>
      </c>
      <c r="M372" s="13" t="s">
        <v>31</v>
      </c>
      <c r="N372" s="2" t="s">
        <v>20</v>
      </c>
      <c r="O372" s="2" t="s">
        <v>25</v>
      </c>
      <c r="P372" s="13" t="s">
        <v>17</v>
      </c>
      <c r="Q372" s="15">
        <v>1</v>
      </c>
    </row>
    <row r="373" spans="8:17" x14ac:dyDescent="0.25">
      <c r="H373" s="12" t="s">
        <v>574</v>
      </c>
      <c r="I373" s="13" t="s">
        <v>575</v>
      </c>
      <c r="J373" s="16" t="s">
        <v>6</v>
      </c>
      <c r="K373" s="14">
        <v>43191</v>
      </c>
      <c r="L373" s="13">
        <v>43</v>
      </c>
      <c r="M373" s="2" t="s">
        <v>31</v>
      </c>
      <c r="N373" s="13" t="s">
        <v>24</v>
      </c>
      <c r="O373" s="2" t="s">
        <v>25</v>
      </c>
      <c r="P373" s="13" t="s">
        <v>27</v>
      </c>
      <c r="Q373" s="15">
        <v>1</v>
      </c>
    </row>
    <row r="374" spans="8:17" x14ac:dyDescent="0.25">
      <c r="H374" s="12" t="s">
        <v>576</v>
      </c>
      <c r="I374" s="13" t="s">
        <v>577</v>
      </c>
      <c r="J374" s="16" t="s">
        <v>6</v>
      </c>
      <c r="K374" s="14">
        <v>45056</v>
      </c>
      <c r="L374" s="13">
        <v>41</v>
      </c>
      <c r="M374" s="2" t="s">
        <v>31</v>
      </c>
      <c r="N374" s="14">
        <v>45147</v>
      </c>
      <c r="O374" s="2" t="s">
        <v>25</v>
      </c>
      <c r="P374" s="13" t="s">
        <v>27</v>
      </c>
      <c r="Q374" s="15">
        <v>1</v>
      </c>
    </row>
    <row r="375" spans="8:17" x14ac:dyDescent="0.25">
      <c r="H375" s="12" t="s">
        <v>578</v>
      </c>
      <c r="I375" s="13" t="s">
        <v>579</v>
      </c>
      <c r="J375" s="16" t="s">
        <v>6</v>
      </c>
      <c r="K375" s="14">
        <v>45122</v>
      </c>
      <c r="L375" s="13">
        <v>38</v>
      </c>
      <c r="M375" s="13" t="s">
        <v>53</v>
      </c>
      <c r="N375" s="13" t="s">
        <v>20</v>
      </c>
      <c r="O375" s="2" t="s">
        <v>25</v>
      </c>
      <c r="P375" s="13" t="s">
        <v>27</v>
      </c>
      <c r="Q375" s="15">
        <v>1</v>
      </c>
    </row>
    <row r="376" spans="8:17" x14ac:dyDescent="0.25">
      <c r="H376" s="12" t="s">
        <v>580</v>
      </c>
      <c r="I376" s="13" t="s">
        <v>581</v>
      </c>
      <c r="J376" s="16" t="s">
        <v>6</v>
      </c>
      <c r="K376" s="14">
        <v>42760</v>
      </c>
      <c r="L376" s="13">
        <v>40</v>
      </c>
      <c r="M376" s="2" t="s">
        <v>53</v>
      </c>
      <c r="N376" s="2" t="s">
        <v>20</v>
      </c>
      <c r="O376" s="2" t="s">
        <v>25</v>
      </c>
      <c r="P376" s="13" t="s">
        <v>27</v>
      </c>
      <c r="Q376" s="15">
        <v>1</v>
      </c>
    </row>
    <row r="377" spans="8:17" x14ac:dyDescent="0.25">
      <c r="H377" s="12" t="s">
        <v>582</v>
      </c>
      <c r="I377" s="13" t="s">
        <v>583</v>
      </c>
      <c r="J377" s="16" t="s">
        <v>6</v>
      </c>
      <c r="K377" s="14">
        <v>44973</v>
      </c>
      <c r="L377" s="13">
        <v>38</v>
      </c>
      <c r="M377" s="2" t="s">
        <v>53</v>
      </c>
      <c r="N377" s="2" t="s">
        <v>20</v>
      </c>
      <c r="O377" s="2" t="s">
        <v>25</v>
      </c>
      <c r="P377" s="13" t="s">
        <v>27</v>
      </c>
      <c r="Q377" s="15">
        <v>1</v>
      </c>
    </row>
    <row r="378" spans="8:17" x14ac:dyDescent="0.25">
      <c r="H378" s="12" t="s">
        <v>584</v>
      </c>
      <c r="I378" s="13" t="s">
        <v>585</v>
      </c>
      <c r="J378" s="16" t="s">
        <v>6</v>
      </c>
      <c r="K378" s="14">
        <v>44869</v>
      </c>
      <c r="L378" s="2">
        <v>38</v>
      </c>
      <c r="M378" s="2" t="s">
        <v>53</v>
      </c>
      <c r="N378" s="2" t="s">
        <v>20</v>
      </c>
      <c r="O378" s="2" t="s">
        <v>25</v>
      </c>
      <c r="P378" s="13" t="s">
        <v>35</v>
      </c>
      <c r="Q378" s="15">
        <v>1</v>
      </c>
    </row>
    <row r="379" spans="8:17" x14ac:dyDescent="0.25">
      <c r="H379" s="12" t="s">
        <v>586</v>
      </c>
      <c r="I379" s="13" t="s">
        <v>587</v>
      </c>
      <c r="J379" s="16" t="s">
        <v>6</v>
      </c>
      <c r="K379" s="14">
        <v>44939</v>
      </c>
      <c r="L379" s="13">
        <v>42</v>
      </c>
      <c r="M379" s="13" t="s">
        <v>31</v>
      </c>
      <c r="N379" s="2" t="s">
        <v>20</v>
      </c>
      <c r="O379" s="2" t="s">
        <v>25</v>
      </c>
      <c r="P379" s="13" t="s">
        <v>17</v>
      </c>
      <c r="Q379" s="15">
        <v>1</v>
      </c>
    </row>
    <row r="380" spans="8:17" x14ac:dyDescent="0.25">
      <c r="H380" s="12" t="s">
        <v>588</v>
      </c>
      <c r="I380" s="13" t="s">
        <v>589</v>
      </c>
      <c r="J380" s="16" t="s">
        <v>6</v>
      </c>
      <c r="K380" s="14">
        <v>44788</v>
      </c>
      <c r="L380" s="13">
        <v>39</v>
      </c>
      <c r="M380" s="13" t="s">
        <v>53</v>
      </c>
      <c r="N380" s="2" t="s">
        <v>20</v>
      </c>
      <c r="O380" s="2" t="s">
        <v>25</v>
      </c>
      <c r="P380" s="13" t="s">
        <v>17</v>
      </c>
      <c r="Q380" s="15">
        <v>1</v>
      </c>
    </row>
    <row r="381" spans="8:17" x14ac:dyDescent="0.25">
      <c r="H381" s="12" t="s">
        <v>590</v>
      </c>
      <c r="I381" s="13" t="s">
        <v>591</v>
      </c>
      <c r="J381" s="16" t="s">
        <v>6</v>
      </c>
      <c r="K381" s="14">
        <v>45071</v>
      </c>
      <c r="L381" s="13">
        <v>38</v>
      </c>
      <c r="M381" s="2" t="s">
        <v>53</v>
      </c>
      <c r="N381" s="14">
        <v>45160</v>
      </c>
      <c r="O381" s="2" t="s">
        <v>25</v>
      </c>
      <c r="P381" s="13" t="s">
        <v>34</v>
      </c>
      <c r="Q381" s="15">
        <v>1</v>
      </c>
    </row>
    <row r="382" spans="8:17" x14ac:dyDescent="0.25">
      <c r="H382" s="12" t="s">
        <v>592</v>
      </c>
      <c r="I382" s="13" t="s">
        <v>593</v>
      </c>
      <c r="J382" s="16" t="s">
        <v>6</v>
      </c>
      <c r="K382" s="14">
        <v>44877</v>
      </c>
      <c r="L382" s="2">
        <v>38</v>
      </c>
      <c r="M382" s="2" t="s">
        <v>53</v>
      </c>
      <c r="N382" s="13" t="s">
        <v>20</v>
      </c>
      <c r="O382" s="2" t="s">
        <v>25</v>
      </c>
      <c r="P382" s="13" t="s">
        <v>17</v>
      </c>
      <c r="Q382" s="15">
        <v>1</v>
      </c>
    </row>
    <row r="383" spans="8:17" x14ac:dyDescent="0.25">
      <c r="H383" s="12" t="s">
        <v>594</v>
      </c>
      <c r="I383" s="13" t="s">
        <v>595</v>
      </c>
      <c r="J383" s="16" t="s">
        <v>6</v>
      </c>
      <c r="K383" s="14">
        <v>44997</v>
      </c>
      <c r="L383" s="13">
        <v>39</v>
      </c>
      <c r="M383" s="2" t="s">
        <v>53</v>
      </c>
      <c r="N383" s="13" t="s">
        <v>24</v>
      </c>
      <c r="O383" s="2" t="s">
        <v>25</v>
      </c>
      <c r="P383" s="13" t="s">
        <v>27</v>
      </c>
      <c r="Q383" s="15">
        <v>1</v>
      </c>
    </row>
    <row r="384" spans="8:17" x14ac:dyDescent="0.25">
      <c r="H384" s="12" t="s">
        <v>596</v>
      </c>
      <c r="I384" s="13" t="s">
        <v>597</v>
      </c>
      <c r="J384" s="16" t="s">
        <v>6</v>
      </c>
      <c r="K384" s="14">
        <v>43857</v>
      </c>
      <c r="L384" s="13">
        <v>42</v>
      </c>
      <c r="M384" s="13" t="s">
        <v>31</v>
      </c>
      <c r="N384" s="13" t="s">
        <v>20</v>
      </c>
      <c r="O384" s="2" t="s">
        <v>25</v>
      </c>
      <c r="P384" s="13" t="s">
        <v>27</v>
      </c>
      <c r="Q384" s="15">
        <v>1</v>
      </c>
    </row>
    <row r="385" spans="8:17" x14ac:dyDescent="0.25">
      <c r="H385" s="12" t="s">
        <v>598</v>
      </c>
      <c r="I385" s="13" t="s">
        <v>599</v>
      </c>
      <c r="J385" s="16" t="s">
        <v>6</v>
      </c>
      <c r="K385" s="14">
        <v>44819</v>
      </c>
      <c r="L385" s="13">
        <v>41</v>
      </c>
      <c r="M385" s="2" t="s">
        <v>31</v>
      </c>
      <c r="N385" s="2" t="s">
        <v>20</v>
      </c>
      <c r="O385" s="2" t="s">
        <v>25</v>
      </c>
      <c r="P385" s="13" t="s">
        <v>27</v>
      </c>
      <c r="Q385" s="15">
        <v>1</v>
      </c>
    </row>
    <row r="386" spans="8:17" x14ac:dyDescent="0.25">
      <c r="H386" s="12" t="s">
        <v>600</v>
      </c>
      <c r="I386" s="13" t="s">
        <v>601</v>
      </c>
      <c r="J386" s="16" t="s">
        <v>6</v>
      </c>
      <c r="K386" s="14">
        <v>44668</v>
      </c>
      <c r="L386" s="13">
        <v>38</v>
      </c>
      <c r="M386" s="13" t="s">
        <v>53</v>
      </c>
      <c r="N386" s="2" t="s">
        <v>20</v>
      </c>
      <c r="O386" s="2" t="s">
        <v>25</v>
      </c>
      <c r="P386" s="13" t="s">
        <v>27</v>
      </c>
      <c r="Q386" s="15">
        <v>1</v>
      </c>
    </row>
    <row r="387" spans="8:17" x14ac:dyDescent="0.25">
      <c r="H387" s="12" t="s">
        <v>602</v>
      </c>
      <c r="I387" s="13" t="s">
        <v>603</v>
      </c>
      <c r="J387" s="13" t="s">
        <v>5</v>
      </c>
      <c r="K387" s="14">
        <v>44553</v>
      </c>
      <c r="L387" s="13">
        <v>37</v>
      </c>
      <c r="M387" s="2" t="s">
        <v>53</v>
      </c>
      <c r="N387" s="2" t="s">
        <v>20</v>
      </c>
      <c r="O387" s="2" t="s">
        <v>25</v>
      </c>
      <c r="P387" s="13" t="s">
        <v>34</v>
      </c>
      <c r="Q387" s="15">
        <v>1</v>
      </c>
    </row>
    <row r="388" spans="8:17" x14ac:dyDescent="0.25">
      <c r="H388" s="12" t="s">
        <v>604</v>
      </c>
      <c r="I388" s="13" t="s">
        <v>605</v>
      </c>
      <c r="J388" s="13" t="s">
        <v>6</v>
      </c>
      <c r="K388" s="14">
        <v>44820</v>
      </c>
      <c r="L388" s="2">
        <v>37</v>
      </c>
      <c r="M388" s="2" t="s">
        <v>53</v>
      </c>
      <c r="N388" s="2" t="s">
        <v>20</v>
      </c>
      <c r="O388" s="2" t="s">
        <v>25</v>
      </c>
      <c r="P388" s="13" t="s">
        <v>17</v>
      </c>
      <c r="Q388" s="15">
        <v>1</v>
      </c>
    </row>
    <row r="389" spans="8:17" x14ac:dyDescent="0.25">
      <c r="H389" s="12" t="s">
        <v>606</v>
      </c>
      <c r="I389" s="13" t="s">
        <v>607</v>
      </c>
      <c r="J389" s="16" t="s">
        <v>6</v>
      </c>
      <c r="K389" s="14">
        <v>44915</v>
      </c>
      <c r="L389" s="2">
        <v>37</v>
      </c>
      <c r="M389" s="2" t="s">
        <v>53</v>
      </c>
      <c r="N389" s="2" t="s">
        <v>20</v>
      </c>
      <c r="O389" s="13" t="s">
        <v>21</v>
      </c>
      <c r="P389" s="13" t="s">
        <v>17</v>
      </c>
      <c r="Q389" s="15">
        <v>1</v>
      </c>
    </row>
    <row r="390" spans="8:17" x14ac:dyDescent="0.25">
      <c r="H390" s="12" t="s">
        <v>608</v>
      </c>
      <c r="I390" s="13" t="s">
        <v>609</v>
      </c>
      <c r="J390" s="13" t="s">
        <v>5</v>
      </c>
      <c r="K390" s="14">
        <v>42887</v>
      </c>
      <c r="L390" s="2">
        <v>37</v>
      </c>
      <c r="M390" s="2" t="s">
        <v>53</v>
      </c>
      <c r="N390" s="2" t="s">
        <v>20</v>
      </c>
      <c r="O390" s="13" t="s">
        <v>25</v>
      </c>
      <c r="P390" s="13" t="s">
        <v>22</v>
      </c>
      <c r="Q390" s="15">
        <v>1</v>
      </c>
    </row>
    <row r="391" spans="8:17" x14ac:dyDescent="0.25">
      <c r="H391" s="12" t="s">
        <v>610</v>
      </c>
      <c r="I391" s="13" t="s">
        <v>611</v>
      </c>
      <c r="J391" s="13" t="s">
        <v>6</v>
      </c>
      <c r="K391" s="14">
        <v>45146</v>
      </c>
      <c r="L391" s="2">
        <v>37</v>
      </c>
      <c r="M391" s="2" t="s">
        <v>53</v>
      </c>
      <c r="N391" s="2" t="s">
        <v>20</v>
      </c>
      <c r="O391" s="2" t="s">
        <v>25</v>
      </c>
      <c r="P391" s="13" t="s">
        <v>17</v>
      </c>
      <c r="Q391" s="15">
        <v>1</v>
      </c>
    </row>
    <row r="392" spans="8:17" x14ac:dyDescent="0.25">
      <c r="H392" s="12" t="s">
        <v>612</v>
      </c>
      <c r="I392" s="13" t="s">
        <v>613</v>
      </c>
      <c r="J392" s="16" t="s">
        <v>6</v>
      </c>
      <c r="K392" s="14">
        <v>44944</v>
      </c>
      <c r="L392" s="13">
        <v>39</v>
      </c>
      <c r="M392" s="2" t="s">
        <v>53</v>
      </c>
      <c r="N392" s="2" t="s">
        <v>20</v>
      </c>
      <c r="O392" s="2" t="s">
        <v>25</v>
      </c>
      <c r="P392" s="13" t="s">
        <v>27</v>
      </c>
      <c r="Q392" s="15">
        <v>1</v>
      </c>
    </row>
    <row r="393" spans="8:17" x14ac:dyDescent="0.25">
      <c r="H393" s="12" t="s">
        <v>614</v>
      </c>
      <c r="I393" s="13" t="s">
        <v>615</v>
      </c>
      <c r="J393" s="16" t="s">
        <v>6</v>
      </c>
      <c r="K393" s="14">
        <v>44973</v>
      </c>
      <c r="L393" s="2">
        <v>39</v>
      </c>
      <c r="M393" s="2" t="s">
        <v>53</v>
      </c>
      <c r="N393" s="2" t="s">
        <v>20</v>
      </c>
      <c r="O393" s="2" t="s">
        <v>25</v>
      </c>
      <c r="P393" s="13" t="s">
        <v>27</v>
      </c>
      <c r="Q393" s="15">
        <v>1</v>
      </c>
    </row>
    <row r="394" spans="8:17" x14ac:dyDescent="0.25">
      <c r="H394" s="12" t="s">
        <v>616</v>
      </c>
      <c r="I394" s="13" t="s">
        <v>617</v>
      </c>
      <c r="J394" s="16" t="s">
        <v>6</v>
      </c>
      <c r="K394" s="14">
        <v>44890</v>
      </c>
      <c r="L394" s="13">
        <v>37</v>
      </c>
      <c r="M394" s="2" t="s">
        <v>53</v>
      </c>
      <c r="N394" s="2" t="s">
        <v>20</v>
      </c>
      <c r="O394" s="2" t="s">
        <v>25</v>
      </c>
      <c r="P394" s="13" t="s">
        <v>27</v>
      </c>
      <c r="Q394" s="15">
        <v>1</v>
      </c>
    </row>
    <row r="395" spans="8:17" x14ac:dyDescent="0.25">
      <c r="H395" s="12" t="s">
        <v>618</v>
      </c>
      <c r="I395" s="13" t="s">
        <v>619</v>
      </c>
      <c r="J395" s="13" t="s">
        <v>5</v>
      </c>
      <c r="K395" s="14">
        <v>44102</v>
      </c>
      <c r="L395" s="2">
        <v>37</v>
      </c>
      <c r="M395" s="2" t="s">
        <v>53</v>
      </c>
      <c r="N395" s="2" t="s">
        <v>20</v>
      </c>
      <c r="O395" s="2" t="s">
        <v>25</v>
      </c>
      <c r="P395" s="13" t="s">
        <v>34</v>
      </c>
      <c r="Q395" s="15">
        <v>1</v>
      </c>
    </row>
    <row r="396" spans="8:17" x14ac:dyDescent="0.25">
      <c r="H396" s="12" t="s">
        <v>620</v>
      </c>
      <c r="I396" s="13" t="s">
        <v>621</v>
      </c>
      <c r="J396" s="13" t="s">
        <v>6</v>
      </c>
      <c r="K396" s="14">
        <v>44945</v>
      </c>
      <c r="L396" s="13">
        <v>38</v>
      </c>
      <c r="M396" s="2" t="s">
        <v>53</v>
      </c>
      <c r="N396" s="2" t="s">
        <v>20</v>
      </c>
      <c r="O396" s="13" t="s">
        <v>21</v>
      </c>
      <c r="P396" s="13" t="s">
        <v>32</v>
      </c>
      <c r="Q396" s="15">
        <v>1</v>
      </c>
    </row>
    <row r="397" spans="8:17" x14ac:dyDescent="0.25">
      <c r="H397" s="12" t="s">
        <v>622</v>
      </c>
      <c r="I397" s="13" t="s">
        <v>623</v>
      </c>
      <c r="J397" s="16" t="s">
        <v>6</v>
      </c>
      <c r="K397" s="14">
        <v>41046</v>
      </c>
      <c r="L397" s="13">
        <v>41</v>
      </c>
      <c r="M397" s="13" t="s">
        <v>31</v>
      </c>
      <c r="N397" s="2" t="s">
        <v>20</v>
      </c>
      <c r="O397" s="13" t="s">
        <v>25</v>
      </c>
      <c r="P397" s="13" t="s">
        <v>27</v>
      </c>
      <c r="Q397" s="15">
        <v>1</v>
      </c>
    </row>
    <row r="398" spans="8:17" x14ac:dyDescent="0.25">
      <c r="H398" s="12" t="s">
        <v>624</v>
      </c>
      <c r="I398" s="13" t="s">
        <v>625</v>
      </c>
      <c r="J398" s="16" t="s">
        <v>6</v>
      </c>
      <c r="K398" s="13" t="s">
        <v>626</v>
      </c>
      <c r="L398" s="13">
        <v>36</v>
      </c>
      <c r="M398" s="13" t="s">
        <v>53</v>
      </c>
      <c r="N398" s="2" t="s">
        <v>20</v>
      </c>
      <c r="O398" s="2" t="s">
        <v>25</v>
      </c>
      <c r="P398" s="13" t="s">
        <v>17</v>
      </c>
      <c r="Q398" s="15">
        <v>1</v>
      </c>
    </row>
    <row r="399" spans="8:17" x14ac:dyDescent="0.25">
      <c r="H399" s="12" t="s">
        <v>627</v>
      </c>
      <c r="I399" s="13" t="s">
        <v>628</v>
      </c>
      <c r="J399" s="16" t="s">
        <v>6</v>
      </c>
      <c r="K399" s="14">
        <v>43754</v>
      </c>
      <c r="L399" s="2">
        <v>36</v>
      </c>
      <c r="M399" s="2" t="s">
        <v>53</v>
      </c>
      <c r="N399" s="2" t="s">
        <v>20</v>
      </c>
      <c r="O399" s="2" t="s">
        <v>25</v>
      </c>
      <c r="P399" s="13" t="s">
        <v>27</v>
      </c>
      <c r="Q399" s="15">
        <v>1</v>
      </c>
    </row>
    <row r="400" spans="8:17" x14ac:dyDescent="0.25">
      <c r="H400" s="12" t="s">
        <v>629</v>
      </c>
      <c r="I400" s="13" t="s">
        <v>630</v>
      </c>
      <c r="J400" s="16" t="s">
        <v>6</v>
      </c>
      <c r="K400" s="14">
        <v>45033</v>
      </c>
      <c r="L400" s="13">
        <v>39</v>
      </c>
      <c r="M400" s="2" t="s">
        <v>53</v>
      </c>
      <c r="N400" s="2" t="s">
        <v>20</v>
      </c>
      <c r="O400" s="2" t="s">
        <v>25</v>
      </c>
      <c r="P400" s="13" t="s">
        <v>17</v>
      </c>
      <c r="Q400" s="15">
        <v>1</v>
      </c>
    </row>
    <row r="401" spans="8:17" x14ac:dyDescent="0.25">
      <c r="H401" s="12" t="s">
        <v>631</v>
      </c>
      <c r="I401" s="13" t="s">
        <v>632</v>
      </c>
      <c r="J401" s="16" t="s">
        <v>6</v>
      </c>
      <c r="K401" s="14">
        <v>44988</v>
      </c>
      <c r="L401" s="2">
        <v>39</v>
      </c>
      <c r="M401" s="2" t="s">
        <v>53</v>
      </c>
      <c r="N401" s="14">
        <v>45165</v>
      </c>
      <c r="O401" s="2" t="s">
        <v>25</v>
      </c>
      <c r="P401" s="13" t="s">
        <v>17</v>
      </c>
      <c r="Q401" s="15">
        <v>1</v>
      </c>
    </row>
    <row r="402" spans="8:17" x14ac:dyDescent="0.25">
      <c r="H402" s="12" t="s">
        <v>633</v>
      </c>
      <c r="I402" s="13" t="s">
        <v>634</v>
      </c>
      <c r="J402" s="16" t="s">
        <v>6</v>
      </c>
      <c r="K402" s="14">
        <v>45031</v>
      </c>
      <c r="L402" s="13">
        <v>36</v>
      </c>
      <c r="M402" s="2" t="s">
        <v>53</v>
      </c>
      <c r="N402" s="13" t="s">
        <v>20</v>
      </c>
      <c r="O402" s="2" t="s">
        <v>25</v>
      </c>
      <c r="P402" s="13" t="s">
        <v>27</v>
      </c>
      <c r="Q402" s="15">
        <v>1</v>
      </c>
    </row>
    <row r="403" spans="8:17" x14ac:dyDescent="0.25">
      <c r="H403" s="12" t="s">
        <v>635</v>
      </c>
      <c r="I403" s="13" t="s">
        <v>636</v>
      </c>
      <c r="J403" s="16" t="s">
        <v>6</v>
      </c>
      <c r="K403" s="14">
        <v>44740</v>
      </c>
      <c r="L403" s="2">
        <v>36</v>
      </c>
      <c r="M403" s="2" t="s">
        <v>53</v>
      </c>
      <c r="N403" s="2" t="s">
        <v>20</v>
      </c>
      <c r="O403" s="2" t="s">
        <v>25</v>
      </c>
      <c r="P403" s="13" t="s">
        <v>17</v>
      </c>
      <c r="Q403" s="15">
        <v>1</v>
      </c>
    </row>
    <row r="404" spans="8:17" x14ac:dyDescent="0.25">
      <c r="H404" s="12" t="s">
        <v>637</v>
      </c>
      <c r="I404" s="13" t="s">
        <v>638</v>
      </c>
      <c r="J404" s="16" t="s">
        <v>6</v>
      </c>
      <c r="K404" s="14">
        <v>44925</v>
      </c>
      <c r="L404" s="13">
        <v>38</v>
      </c>
      <c r="M404" s="2" t="s">
        <v>53</v>
      </c>
      <c r="N404" s="2" t="s">
        <v>20</v>
      </c>
      <c r="O404" s="13" t="s">
        <v>21</v>
      </c>
      <c r="P404" s="13" t="s">
        <v>34</v>
      </c>
      <c r="Q404" s="15">
        <v>1</v>
      </c>
    </row>
    <row r="405" spans="8:17" x14ac:dyDescent="0.25">
      <c r="H405" s="12" t="s">
        <v>639</v>
      </c>
      <c r="I405" s="13" t="s">
        <v>640</v>
      </c>
      <c r="J405" s="16" t="s">
        <v>6</v>
      </c>
      <c r="K405" s="14">
        <v>44814</v>
      </c>
      <c r="L405" s="13">
        <v>36</v>
      </c>
      <c r="M405" s="2" t="s">
        <v>53</v>
      </c>
      <c r="N405" s="2" t="s">
        <v>20</v>
      </c>
      <c r="O405" s="13" t="s">
        <v>25</v>
      </c>
      <c r="P405" s="13" t="s">
        <v>27</v>
      </c>
      <c r="Q405" s="15">
        <v>1</v>
      </c>
    </row>
    <row r="406" spans="8:17" x14ac:dyDescent="0.25">
      <c r="H406" s="12" t="s">
        <v>641</v>
      </c>
      <c r="I406" s="13" t="s">
        <v>642</v>
      </c>
      <c r="J406" s="16" t="s">
        <v>6</v>
      </c>
      <c r="K406" s="14">
        <v>44923</v>
      </c>
      <c r="L406" s="13">
        <v>37</v>
      </c>
      <c r="M406" s="2" t="s">
        <v>53</v>
      </c>
      <c r="N406" s="2" t="s">
        <v>20</v>
      </c>
      <c r="O406" s="13" t="s">
        <v>21</v>
      </c>
      <c r="P406" s="13" t="s">
        <v>32</v>
      </c>
      <c r="Q406" s="15">
        <v>1</v>
      </c>
    </row>
    <row r="407" spans="8:17" x14ac:dyDescent="0.25">
      <c r="H407" s="12" t="s">
        <v>643</v>
      </c>
      <c r="I407" s="13" t="s">
        <v>644</v>
      </c>
      <c r="J407" s="16" t="s">
        <v>6</v>
      </c>
      <c r="K407" s="14">
        <v>44921</v>
      </c>
      <c r="L407" s="13">
        <v>36</v>
      </c>
      <c r="M407" s="2" t="s">
        <v>53</v>
      </c>
      <c r="N407" s="2" t="s">
        <v>20</v>
      </c>
      <c r="O407" s="13" t="s">
        <v>25</v>
      </c>
      <c r="P407" s="13" t="s">
        <v>27</v>
      </c>
      <c r="Q407" s="15">
        <v>1</v>
      </c>
    </row>
    <row r="408" spans="8:17" x14ac:dyDescent="0.25">
      <c r="H408" s="12" t="s">
        <v>645</v>
      </c>
      <c r="I408" s="13" t="s">
        <v>646</v>
      </c>
      <c r="J408" s="16" t="s">
        <v>6</v>
      </c>
      <c r="K408" s="14">
        <v>44915</v>
      </c>
      <c r="L408" s="13">
        <v>38</v>
      </c>
      <c r="M408" s="2" t="s">
        <v>53</v>
      </c>
      <c r="N408" s="2" t="s">
        <v>20</v>
      </c>
      <c r="O408" s="13" t="s">
        <v>21</v>
      </c>
      <c r="P408" s="13" t="s">
        <v>17</v>
      </c>
      <c r="Q408" s="15">
        <v>1</v>
      </c>
    </row>
    <row r="409" spans="8:17" x14ac:dyDescent="0.25">
      <c r="H409" s="12" t="s">
        <v>647</v>
      </c>
      <c r="I409" s="13" t="s">
        <v>648</v>
      </c>
      <c r="J409" s="16" t="s">
        <v>6</v>
      </c>
      <c r="K409" s="14">
        <v>44944</v>
      </c>
      <c r="L409" s="2">
        <v>43</v>
      </c>
      <c r="M409" s="2" t="s">
        <v>31</v>
      </c>
      <c r="N409" s="2" t="s">
        <v>20</v>
      </c>
      <c r="O409" s="2" t="s">
        <v>21</v>
      </c>
      <c r="P409" s="2" t="s">
        <v>17</v>
      </c>
      <c r="Q409" s="15">
        <v>1</v>
      </c>
    </row>
    <row r="410" spans="8:17" x14ac:dyDescent="0.25">
      <c r="H410" s="12" t="s">
        <v>649</v>
      </c>
      <c r="I410" s="13" t="s">
        <v>650</v>
      </c>
      <c r="J410" s="16" t="s">
        <v>6</v>
      </c>
      <c r="K410" s="14">
        <v>45142</v>
      </c>
      <c r="L410" s="13">
        <v>50</v>
      </c>
      <c r="M410" s="13" t="s">
        <v>19</v>
      </c>
      <c r="N410" s="2" t="s">
        <v>20</v>
      </c>
      <c r="O410" s="13" t="s">
        <v>25</v>
      </c>
      <c r="P410" s="13" t="s">
        <v>26</v>
      </c>
      <c r="Q410" s="15">
        <v>1</v>
      </c>
    </row>
    <row r="411" spans="8:17" x14ac:dyDescent="0.25">
      <c r="H411" s="12" t="s">
        <v>651</v>
      </c>
      <c r="I411" s="13" t="s">
        <v>652</v>
      </c>
      <c r="J411" s="16" t="s">
        <v>6</v>
      </c>
      <c r="K411" s="14">
        <v>44720</v>
      </c>
      <c r="L411" s="13">
        <v>36</v>
      </c>
      <c r="M411" s="13" t="s">
        <v>53</v>
      </c>
      <c r="N411" s="2" t="s">
        <v>20</v>
      </c>
      <c r="O411" s="2" t="s">
        <v>25</v>
      </c>
      <c r="P411" s="13" t="s">
        <v>26</v>
      </c>
      <c r="Q411" s="15">
        <v>1</v>
      </c>
    </row>
    <row r="412" spans="8:17" x14ac:dyDescent="0.25">
      <c r="H412" s="12" t="s">
        <v>653</v>
      </c>
      <c r="I412" s="13" t="s">
        <v>654</v>
      </c>
      <c r="J412" s="16" t="s">
        <v>6</v>
      </c>
      <c r="K412" s="13" t="s">
        <v>29</v>
      </c>
      <c r="L412" s="2">
        <v>36</v>
      </c>
      <c r="M412" s="2" t="s">
        <v>53</v>
      </c>
      <c r="N412" s="2" t="s">
        <v>20</v>
      </c>
      <c r="O412" s="13" t="s">
        <v>21</v>
      </c>
      <c r="P412" s="13" t="s">
        <v>26</v>
      </c>
      <c r="Q412" s="15">
        <v>1</v>
      </c>
    </row>
    <row r="413" spans="8:17" x14ac:dyDescent="0.25">
      <c r="H413" s="12" t="s">
        <v>655</v>
      </c>
      <c r="I413" s="13" t="s">
        <v>656</v>
      </c>
      <c r="J413" s="16" t="s">
        <v>6</v>
      </c>
      <c r="K413" s="14">
        <v>44004</v>
      </c>
      <c r="L413" s="2">
        <v>36</v>
      </c>
      <c r="M413" s="2" t="s">
        <v>53</v>
      </c>
      <c r="N413" s="2" t="s">
        <v>20</v>
      </c>
      <c r="O413" s="13" t="s">
        <v>25</v>
      </c>
      <c r="P413" s="13" t="s">
        <v>17</v>
      </c>
      <c r="Q413" s="15">
        <v>1</v>
      </c>
    </row>
    <row r="414" spans="8:17" x14ac:dyDescent="0.25">
      <c r="H414" s="12" t="s">
        <v>657</v>
      </c>
      <c r="I414" s="13" t="s">
        <v>658</v>
      </c>
      <c r="J414" s="16" t="s">
        <v>6</v>
      </c>
      <c r="K414" s="14">
        <v>44927</v>
      </c>
      <c r="L414" s="2">
        <v>36</v>
      </c>
      <c r="M414" s="2" t="s">
        <v>53</v>
      </c>
      <c r="N414" s="2" t="s">
        <v>20</v>
      </c>
      <c r="O414" s="2" t="s">
        <v>25</v>
      </c>
      <c r="P414" s="13" t="s">
        <v>22</v>
      </c>
      <c r="Q414" s="15">
        <v>1</v>
      </c>
    </row>
    <row r="415" spans="8:17" x14ac:dyDescent="0.25">
      <c r="H415" s="12" t="s">
        <v>659</v>
      </c>
      <c r="I415" s="13" t="s">
        <v>660</v>
      </c>
      <c r="J415" s="16" t="s">
        <v>6</v>
      </c>
      <c r="K415" s="14">
        <v>44106</v>
      </c>
      <c r="L415" s="2">
        <v>36</v>
      </c>
      <c r="M415" s="2" t="s">
        <v>53</v>
      </c>
      <c r="N415" s="2" t="s">
        <v>20</v>
      </c>
      <c r="O415" s="2" t="s">
        <v>25</v>
      </c>
      <c r="P415" s="13" t="s">
        <v>27</v>
      </c>
      <c r="Q415" s="15">
        <v>1</v>
      </c>
    </row>
    <row r="416" spans="8:17" x14ac:dyDescent="0.25">
      <c r="H416" s="12" t="s">
        <v>661</v>
      </c>
      <c r="I416" s="13" t="s">
        <v>662</v>
      </c>
      <c r="J416" s="16" t="s">
        <v>6</v>
      </c>
      <c r="K416" s="14">
        <v>44889</v>
      </c>
      <c r="L416" s="13">
        <v>35</v>
      </c>
      <c r="M416" s="2" t="s">
        <v>53</v>
      </c>
      <c r="N416" s="2" t="s">
        <v>20</v>
      </c>
      <c r="O416" s="2" t="s">
        <v>25</v>
      </c>
      <c r="P416" s="13" t="s">
        <v>27</v>
      </c>
      <c r="Q416" s="15">
        <v>1</v>
      </c>
    </row>
    <row r="417" spans="8:17" x14ac:dyDescent="0.25">
      <c r="H417" s="12" t="s">
        <v>663</v>
      </c>
      <c r="I417" s="13" t="s">
        <v>664</v>
      </c>
      <c r="J417" s="16" t="s">
        <v>6</v>
      </c>
      <c r="K417" s="14">
        <v>44329</v>
      </c>
      <c r="L417" s="13">
        <v>36</v>
      </c>
      <c r="M417" s="2" t="s">
        <v>53</v>
      </c>
      <c r="N417" s="2" t="s">
        <v>20</v>
      </c>
      <c r="O417" s="2" t="s">
        <v>25</v>
      </c>
      <c r="P417" s="13" t="s">
        <v>17</v>
      </c>
      <c r="Q417" s="15">
        <v>1</v>
      </c>
    </row>
    <row r="418" spans="8:17" x14ac:dyDescent="0.25">
      <c r="H418" s="12" t="s">
        <v>665</v>
      </c>
      <c r="I418" s="13" t="s">
        <v>666</v>
      </c>
      <c r="J418" s="16" t="s">
        <v>6</v>
      </c>
      <c r="K418" s="14">
        <v>43578</v>
      </c>
      <c r="L418" s="2">
        <v>36</v>
      </c>
      <c r="M418" s="2" t="s">
        <v>53</v>
      </c>
      <c r="N418" s="2" t="s">
        <v>20</v>
      </c>
      <c r="O418" s="13" t="s">
        <v>21</v>
      </c>
      <c r="P418" s="13" t="s">
        <v>17</v>
      </c>
      <c r="Q418" s="15">
        <v>1</v>
      </c>
    </row>
    <row r="419" spans="8:17" x14ac:dyDescent="0.25">
      <c r="H419" s="12" t="s">
        <v>667</v>
      </c>
      <c r="I419" s="13" t="s">
        <v>668</v>
      </c>
      <c r="J419" s="16" t="s">
        <v>6</v>
      </c>
      <c r="K419" s="14">
        <v>45059</v>
      </c>
      <c r="L419" s="2">
        <v>36</v>
      </c>
      <c r="M419" s="2" t="s">
        <v>53</v>
      </c>
      <c r="N419" s="2" t="s">
        <v>20</v>
      </c>
      <c r="O419" s="2" t="s">
        <v>25</v>
      </c>
      <c r="P419" s="2" t="s">
        <v>22</v>
      </c>
      <c r="Q419" s="15">
        <v>1</v>
      </c>
    </row>
    <row r="420" spans="8:17" x14ac:dyDescent="0.25">
      <c r="H420" s="12" t="s">
        <v>669</v>
      </c>
      <c r="I420" s="13" t="s">
        <v>670</v>
      </c>
      <c r="J420" s="16" t="s">
        <v>6</v>
      </c>
      <c r="K420" s="14">
        <v>44883</v>
      </c>
      <c r="L420" s="13">
        <v>36</v>
      </c>
      <c r="M420" s="13" t="s">
        <v>53</v>
      </c>
      <c r="N420" s="13" t="s">
        <v>24</v>
      </c>
      <c r="O420" s="2" t="s">
        <v>25</v>
      </c>
      <c r="P420" s="13" t="s">
        <v>26</v>
      </c>
      <c r="Q420" s="15">
        <v>1</v>
      </c>
    </row>
    <row r="421" spans="8:17" x14ac:dyDescent="0.25">
      <c r="H421" s="12" t="s">
        <v>671</v>
      </c>
      <c r="I421" s="13" t="s">
        <v>672</v>
      </c>
      <c r="J421" s="13" t="s">
        <v>5</v>
      </c>
      <c r="K421" s="14">
        <v>44691</v>
      </c>
      <c r="L421" s="2">
        <v>36</v>
      </c>
      <c r="M421" s="2" t="s">
        <v>53</v>
      </c>
      <c r="N421" s="13" t="s">
        <v>20</v>
      </c>
      <c r="O421" s="2" t="s">
        <v>25</v>
      </c>
      <c r="P421" s="13" t="s">
        <v>17</v>
      </c>
      <c r="Q421" s="15">
        <v>1</v>
      </c>
    </row>
    <row r="422" spans="8:17" x14ac:dyDescent="0.25">
      <c r="H422" s="12" t="s">
        <v>673</v>
      </c>
      <c r="I422" s="13" t="s">
        <v>674</v>
      </c>
      <c r="J422" s="13" t="s">
        <v>6</v>
      </c>
      <c r="K422" s="14">
        <v>44740</v>
      </c>
      <c r="L422" s="2">
        <v>36</v>
      </c>
      <c r="M422" s="2" t="s">
        <v>53</v>
      </c>
      <c r="N422" s="2" t="s">
        <v>20</v>
      </c>
      <c r="O422" s="2" t="s">
        <v>25</v>
      </c>
      <c r="P422" s="13" t="s">
        <v>17</v>
      </c>
      <c r="Q422" s="15">
        <v>1</v>
      </c>
    </row>
    <row r="423" spans="8:17" x14ac:dyDescent="0.25">
      <c r="H423" s="12" t="s">
        <v>675</v>
      </c>
      <c r="I423" s="13" t="s">
        <v>676</v>
      </c>
      <c r="J423" s="16" t="s">
        <v>6</v>
      </c>
      <c r="K423" s="14">
        <v>44705</v>
      </c>
      <c r="L423" s="13">
        <v>35</v>
      </c>
      <c r="M423" s="2" t="s">
        <v>53</v>
      </c>
      <c r="N423" s="2" t="s">
        <v>20</v>
      </c>
      <c r="O423" s="2" t="s">
        <v>25</v>
      </c>
      <c r="P423" s="13" t="s">
        <v>17</v>
      </c>
      <c r="Q423" s="15">
        <v>1</v>
      </c>
    </row>
    <row r="424" spans="8:17" x14ac:dyDescent="0.25">
      <c r="H424" s="12" t="s">
        <v>677</v>
      </c>
      <c r="I424" s="13" t="s">
        <v>678</v>
      </c>
      <c r="J424" s="16" t="s">
        <v>6</v>
      </c>
      <c r="K424" s="14">
        <v>44774</v>
      </c>
      <c r="L424" s="13">
        <v>36</v>
      </c>
      <c r="M424" s="2" t="s">
        <v>53</v>
      </c>
      <c r="N424" s="2" t="s">
        <v>20</v>
      </c>
      <c r="O424" s="2" t="s">
        <v>25</v>
      </c>
      <c r="P424" s="13" t="s">
        <v>27</v>
      </c>
      <c r="Q424" s="15">
        <v>1</v>
      </c>
    </row>
    <row r="425" spans="8:17" x14ac:dyDescent="0.25">
      <c r="H425" s="12" t="s">
        <v>679</v>
      </c>
      <c r="I425" s="13" t="s">
        <v>680</v>
      </c>
      <c r="J425" s="16" t="s">
        <v>6</v>
      </c>
      <c r="K425" s="14">
        <v>44853</v>
      </c>
      <c r="L425" s="13">
        <v>60</v>
      </c>
      <c r="M425" s="13" t="s">
        <v>38</v>
      </c>
      <c r="N425" s="2" t="s">
        <v>20</v>
      </c>
      <c r="O425" s="13" t="s">
        <v>21</v>
      </c>
      <c r="P425" s="13" t="s">
        <v>17</v>
      </c>
      <c r="Q425" s="15">
        <v>1</v>
      </c>
    </row>
    <row r="426" spans="8:17" x14ac:dyDescent="0.25">
      <c r="H426" s="12" t="s">
        <v>681</v>
      </c>
      <c r="I426" s="13" t="s">
        <v>682</v>
      </c>
      <c r="J426" s="16" t="s">
        <v>6</v>
      </c>
      <c r="K426" s="14">
        <v>44638</v>
      </c>
      <c r="L426" s="13">
        <v>35</v>
      </c>
      <c r="M426" s="13" t="s">
        <v>53</v>
      </c>
      <c r="N426" s="2" t="s">
        <v>20</v>
      </c>
      <c r="O426" s="13" t="s">
        <v>25</v>
      </c>
      <c r="P426" s="13" t="s">
        <v>27</v>
      </c>
      <c r="Q426" s="15">
        <v>1</v>
      </c>
    </row>
    <row r="427" spans="8:17" x14ac:dyDescent="0.25">
      <c r="H427" s="12" t="s">
        <v>683</v>
      </c>
      <c r="I427" s="13" t="s">
        <v>684</v>
      </c>
      <c r="J427" s="16" t="s">
        <v>6</v>
      </c>
      <c r="K427" s="14">
        <v>44938</v>
      </c>
      <c r="L427" s="2">
        <v>35</v>
      </c>
      <c r="M427" s="2" t="s">
        <v>53</v>
      </c>
      <c r="N427" s="2" t="s">
        <v>20</v>
      </c>
      <c r="O427" s="2" t="s">
        <v>25</v>
      </c>
      <c r="P427" s="2" t="s">
        <v>32</v>
      </c>
      <c r="Q427" s="15">
        <v>1</v>
      </c>
    </row>
    <row r="428" spans="8:17" x14ac:dyDescent="0.25">
      <c r="H428" s="12" t="s">
        <v>685</v>
      </c>
      <c r="I428" s="13" t="s">
        <v>686</v>
      </c>
      <c r="J428" s="16" t="s">
        <v>6</v>
      </c>
      <c r="K428" s="14">
        <v>44796</v>
      </c>
      <c r="L428" s="13">
        <v>35</v>
      </c>
      <c r="M428" s="13" t="s">
        <v>53</v>
      </c>
      <c r="N428" s="14">
        <v>45141</v>
      </c>
      <c r="O428" s="2" t="s">
        <v>25</v>
      </c>
      <c r="P428" s="13" t="s">
        <v>22</v>
      </c>
      <c r="Q428" s="15">
        <v>1</v>
      </c>
    </row>
    <row r="429" spans="8:17" x14ac:dyDescent="0.25">
      <c r="H429" s="12" t="s">
        <v>687</v>
      </c>
      <c r="I429" s="13" t="s">
        <v>688</v>
      </c>
      <c r="J429" s="16" t="s">
        <v>6</v>
      </c>
      <c r="K429" s="14">
        <v>44866</v>
      </c>
      <c r="L429" s="2">
        <v>35</v>
      </c>
      <c r="M429" s="2" t="s">
        <v>53</v>
      </c>
      <c r="N429" s="13" t="s">
        <v>20</v>
      </c>
      <c r="O429" s="2" t="s">
        <v>25</v>
      </c>
      <c r="P429" s="13" t="s">
        <v>22</v>
      </c>
      <c r="Q429" s="15">
        <v>1</v>
      </c>
    </row>
    <row r="430" spans="8:17" x14ac:dyDescent="0.25">
      <c r="H430" s="12" t="s">
        <v>689</v>
      </c>
      <c r="I430" s="13" t="s">
        <v>690</v>
      </c>
      <c r="J430" s="16" t="s">
        <v>6</v>
      </c>
      <c r="K430" s="14">
        <v>44917</v>
      </c>
      <c r="L430" s="2">
        <v>35</v>
      </c>
      <c r="M430" s="2" t="s">
        <v>53</v>
      </c>
      <c r="N430" s="2" t="s">
        <v>20</v>
      </c>
      <c r="O430" s="2" t="s">
        <v>25</v>
      </c>
      <c r="P430" s="13" t="s">
        <v>22</v>
      </c>
      <c r="Q430" s="15">
        <v>1</v>
      </c>
    </row>
    <row r="431" spans="8:17" x14ac:dyDescent="0.25">
      <c r="H431" s="12" t="s">
        <v>691</v>
      </c>
      <c r="I431" s="13" t="s">
        <v>692</v>
      </c>
      <c r="J431" s="16" t="s">
        <v>6</v>
      </c>
      <c r="K431" s="14">
        <v>45048</v>
      </c>
      <c r="L431" s="2">
        <v>35</v>
      </c>
      <c r="M431" s="2" t="s">
        <v>53</v>
      </c>
      <c r="N431" s="14">
        <v>45143</v>
      </c>
      <c r="O431" s="2" t="s">
        <v>25</v>
      </c>
      <c r="P431" s="13" t="s">
        <v>17</v>
      </c>
      <c r="Q431" s="15">
        <v>1</v>
      </c>
    </row>
    <row r="432" spans="8:17" x14ac:dyDescent="0.25">
      <c r="H432" s="12" t="s">
        <v>693</v>
      </c>
      <c r="I432" s="13" t="s">
        <v>694</v>
      </c>
      <c r="J432" s="16" t="s">
        <v>6</v>
      </c>
      <c r="K432" s="14">
        <v>44768</v>
      </c>
      <c r="L432" s="13">
        <v>34</v>
      </c>
      <c r="M432" s="2" t="s">
        <v>53</v>
      </c>
      <c r="N432" s="13" t="s">
        <v>20</v>
      </c>
      <c r="O432" s="2" t="s">
        <v>25</v>
      </c>
      <c r="P432" s="13" t="s">
        <v>27</v>
      </c>
      <c r="Q432" s="15">
        <v>1</v>
      </c>
    </row>
    <row r="433" spans="8:17" x14ac:dyDescent="0.25">
      <c r="H433" s="12" t="s">
        <v>695</v>
      </c>
      <c r="I433" s="13" t="s">
        <v>696</v>
      </c>
      <c r="J433" s="16" t="s">
        <v>6</v>
      </c>
      <c r="K433" s="14">
        <v>45073</v>
      </c>
      <c r="L433" s="2">
        <v>34</v>
      </c>
      <c r="M433" s="2" t="s">
        <v>53</v>
      </c>
      <c r="N433" s="2" t="s">
        <v>20</v>
      </c>
      <c r="O433" s="2" t="s">
        <v>25</v>
      </c>
      <c r="P433" s="13" t="s">
        <v>17</v>
      </c>
      <c r="Q433" s="15">
        <v>1</v>
      </c>
    </row>
    <row r="434" spans="8:17" x14ac:dyDescent="0.25">
      <c r="H434" s="12" t="s">
        <v>697</v>
      </c>
      <c r="I434" s="13" t="s">
        <v>698</v>
      </c>
      <c r="J434" s="16" t="s">
        <v>6</v>
      </c>
      <c r="K434" s="14">
        <v>44989</v>
      </c>
      <c r="L434" s="2">
        <v>34</v>
      </c>
      <c r="M434" s="2" t="s">
        <v>53</v>
      </c>
      <c r="N434" s="2" t="s">
        <v>20</v>
      </c>
      <c r="O434" s="13" t="s">
        <v>21</v>
      </c>
      <c r="P434" s="13" t="s">
        <v>27</v>
      </c>
      <c r="Q434" s="15">
        <v>1</v>
      </c>
    </row>
    <row r="435" spans="8:17" x14ac:dyDescent="0.25">
      <c r="H435" s="12" t="s">
        <v>699</v>
      </c>
      <c r="I435" s="13" t="s">
        <v>700</v>
      </c>
      <c r="J435" s="16" t="s">
        <v>6</v>
      </c>
      <c r="K435" s="14">
        <v>44568</v>
      </c>
      <c r="L435" s="2">
        <v>34</v>
      </c>
      <c r="M435" s="2" t="s">
        <v>53</v>
      </c>
      <c r="N435" s="2" t="s">
        <v>20</v>
      </c>
      <c r="O435" s="13" t="s">
        <v>25</v>
      </c>
      <c r="P435" s="13" t="s">
        <v>27</v>
      </c>
      <c r="Q435" s="15">
        <v>1</v>
      </c>
    </row>
    <row r="436" spans="8:17" x14ac:dyDescent="0.25">
      <c r="H436" s="12" t="s">
        <v>701</v>
      </c>
      <c r="I436" s="13" t="s">
        <v>702</v>
      </c>
      <c r="J436" s="16" t="s">
        <v>6</v>
      </c>
      <c r="K436" s="14">
        <v>42590</v>
      </c>
      <c r="L436" s="2">
        <v>34</v>
      </c>
      <c r="M436" s="2" t="s">
        <v>53</v>
      </c>
      <c r="N436" s="2" t="s">
        <v>20</v>
      </c>
      <c r="O436" s="2" t="s">
        <v>25</v>
      </c>
      <c r="P436" s="13" t="s">
        <v>27</v>
      </c>
      <c r="Q436" s="15">
        <v>1</v>
      </c>
    </row>
    <row r="437" spans="8:17" x14ac:dyDescent="0.25">
      <c r="H437" s="12" t="s">
        <v>703</v>
      </c>
      <c r="I437" s="13" t="s">
        <v>704</v>
      </c>
      <c r="J437" s="16" t="s">
        <v>6</v>
      </c>
      <c r="K437" s="14">
        <v>44928</v>
      </c>
      <c r="L437" s="2">
        <v>34</v>
      </c>
      <c r="M437" s="2" t="s">
        <v>53</v>
      </c>
      <c r="N437" s="2" t="s">
        <v>20</v>
      </c>
      <c r="O437" s="13" t="s">
        <v>21</v>
      </c>
      <c r="P437" s="13" t="s">
        <v>17</v>
      </c>
      <c r="Q437" s="15">
        <v>1</v>
      </c>
    </row>
    <row r="438" spans="8:17" x14ac:dyDescent="0.25">
      <c r="H438" s="12" t="s">
        <v>705</v>
      </c>
      <c r="I438" s="13" t="s">
        <v>706</v>
      </c>
      <c r="J438" s="16" t="s">
        <v>6</v>
      </c>
      <c r="K438" s="14">
        <v>45059</v>
      </c>
      <c r="L438" s="2">
        <v>34</v>
      </c>
      <c r="M438" s="2" t="s">
        <v>53</v>
      </c>
      <c r="N438" s="13" t="s">
        <v>24</v>
      </c>
      <c r="O438" s="13" t="s">
        <v>25</v>
      </c>
      <c r="P438" s="13" t="s">
        <v>34</v>
      </c>
      <c r="Q438" s="15">
        <v>1</v>
      </c>
    </row>
    <row r="439" spans="8:17" x14ac:dyDescent="0.25">
      <c r="H439" s="12" t="s">
        <v>707</v>
      </c>
      <c r="I439" s="13" t="s">
        <v>708</v>
      </c>
      <c r="J439" s="16" t="s">
        <v>6</v>
      </c>
      <c r="K439" s="14">
        <v>44966</v>
      </c>
      <c r="L439" s="2">
        <v>34</v>
      </c>
      <c r="M439" s="2" t="s">
        <v>53</v>
      </c>
      <c r="N439" s="2" t="s">
        <v>20</v>
      </c>
      <c r="O439" s="2" t="s">
        <v>25</v>
      </c>
      <c r="P439" s="2" t="s">
        <v>17</v>
      </c>
      <c r="Q439" s="15">
        <v>1</v>
      </c>
    </row>
    <row r="440" spans="8:17" x14ac:dyDescent="0.25">
      <c r="H440" s="12" t="s">
        <v>709</v>
      </c>
      <c r="I440" s="13" t="s">
        <v>710</v>
      </c>
      <c r="J440" s="13" t="s">
        <v>5</v>
      </c>
      <c r="K440" s="14">
        <v>45026</v>
      </c>
      <c r="L440" s="13">
        <v>33</v>
      </c>
      <c r="M440" s="13" t="s">
        <v>53</v>
      </c>
      <c r="N440" s="2" t="s">
        <v>20</v>
      </c>
      <c r="O440" s="2" t="s">
        <v>25</v>
      </c>
      <c r="P440" s="13" t="s">
        <v>32</v>
      </c>
      <c r="Q440" s="15">
        <v>1</v>
      </c>
    </row>
    <row r="441" spans="8:17" x14ac:dyDescent="0.25">
      <c r="H441" s="12" t="s">
        <v>711</v>
      </c>
      <c r="I441" s="13" t="s">
        <v>712</v>
      </c>
      <c r="J441" s="13" t="s">
        <v>6</v>
      </c>
      <c r="K441" s="14">
        <v>44957</v>
      </c>
      <c r="L441" s="13">
        <v>34</v>
      </c>
      <c r="M441" s="2" t="s">
        <v>53</v>
      </c>
      <c r="N441" s="2" t="s">
        <v>20</v>
      </c>
      <c r="O441" s="13" t="s">
        <v>21</v>
      </c>
      <c r="P441" s="13" t="s">
        <v>26</v>
      </c>
      <c r="Q441" s="15">
        <v>1</v>
      </c>
    </row>
    <row r="442" spans="8:17" x14ac:dyDescent="0.25">
      <c r="H442" s="12" t="s">
        <v>713</v>
      </c>
      <c r="I442" s="13" t="s">
        <v>714</v>
      </c>
      <c r="J442" s="16" t="s">
        <v>6</v>
      </c>
      <c r="K442" s="14">
        <v>43089</v>
      </c>
      <c r="L442" s="13">
        <v>28</v>
      </c>
      <c r="M442" s="13" t="s">
        <v>51</v>
      </c>
      <c r="N442" s="2" t="s">
        <v>20</v>
      </c>
      <c r="O442" s="13" t="s">
        <v>25</v>
      </c>
      <c r="P442" s="13" t="s">
        <v>17</v>
      </c>
      <c r="Q442" s="15">
        <v>1</v>
      </c>
    </row>
    <row r="443" spans="8:17" x14ac:dyDescent="0.25">
      <c r="H443" s="12" t="s">
        <v>715</v>
      </c>
      <c r="I443" s="13" t="s">
        <v>716</v>
      </c>
      <c r="J443" s="16" t="s">
        <v>6</v>
      </c>
      <c r="K443" s="14">
        <v>44985</v>
      </c>
      <c r="L443" s="13">
        <v>33</v>
      </c>
      <c r="M443" s="13" t="s">
        <v>53</v>
      </c>
      <c r="N443" s="2" t="s">
        <v>20</v>
      </c>
      <c r="O443" s="2" t="s">
        <v>25</v>
      </c>
      <c r="P443" s="13" t="s">
        <v>22</v>
      </c>
      <c r="Q443" s="15">
        <v>1</v>
      </c>
    </row>
    <row r="444" spans="8:17" x14ac:dyDescent="0.25">
      <c r="H444" s="12" t="s">
        <v>717</v>
      </c>
      <c r="I444" s="13" t="s">
        <v>718</v>
      </c>
      <c r="J444" s="13" t="s">
        <v>5</v>
      </c>
      <c r="K444" s="14">
        <v>44781</v>
      </c>
      <c r="L444" s="2">
        <v>33</v>
      </c>
      <c r="M444" s="2" t="s">
        <v>53</v>
      </c>
      <c r="N444" s="2" t="s">
        <v>20</v>
      </c>
      <c r="O444" s="13" t="s">
        <v>21</v>
      </c>
      <c r="P444" s="13" t="s">
        <v>22</v>
      </c>
      <c r="Q444" s="15">
        <v>1</v>
      </c>
    </row>
    <row r="445" spans="8:17" x14ac:dyDescent="0.25">
      <c r="H445" s="12" t="s">
        <v>719</v>
      </c>
      <c r="I445" s="13" t="s">
        <v>720</v>
      </c>
      <c r="J445" s="13" t="s">
        <v>6</v>
      </c>
      <c r="K445" s="14">
        <v>44994</v>
      </c>
      <c r="L445" s="2">
        <v>33</v>
      </c>
      <c r="M445" s="2" t="s">
        <v>53</v>
      </c>
      <c r="N445" s="2" t="s">
        <v>20</v>
      </c>
      <c r="O445" s="2" t="s">
        <v>25</v>
      </c>
      <c r="P445" s="2" t="s">
        <v>22</v>
      </c>
      <c r="Q445" s="15">
        <v>1</v>
      </c>
    </row>
    <row r="446" spans="8:17" x14ac:dyDescent="0.25">
      <c r="H446" s="12" t="s">
        <v>721</v>
      </c>
      <c r="I446" s="13" t="s">
        <v>722</v>
      </c>
      <c r="J446" s="16" t="s">
        <v>6</v>
      </c>
      <c r="K446" s="14">
        <v>44965</v>
      </c>
      <c r="L446" s="13">
        <v>34</v>
      </c>
      <c r="M446" s="13" t="s">
        <v>53</v>
      </c>
      <c r="N446" s="2" t="s">
        <v>20</v>
      </c>
      <c r="O446" s="13" t="s">
        <v>21</v>
      </c>
      <c r="P446" s="13" t="s">
        <v>35</v>
      </c>
      <c r="Q446" s="15">
        <v>1</v>
      </c>
    </row>
    <row r="447" spans="8:17" x14ac:dyDescent="0.25">
      <c r="H447" s="12" t="s">
        <v>723</v>
      </c>
      <c r="I447" s="13" t="s">
        <v>724</v>
      </c>
      <c r="J447" s="16" t="s">
        <v>6</v>
      </c>
      <c r="K447" s="14">
        <v>44928</v>
      </c>
      <c r="L447" s="2">
        <v>37</v>
      </c>
      <c r="M447" s="2" t="s">
        <v>53</v>
      </c>
      <c r="N447" s="2" t="s">
        <v>20</v>
      </c>
      <c r="O447" s="2" t="s">
        <v>25</v>
      </c>
      <c r="P447" s="2" t="s">
        <v>17</v>
      </c>
      <c r="Q447" s="15">
        <v>1</v>
      </c>
    </row>
    <row r="448" spans="8:17" x14ac:dyDescent="0.25">
      <c r="H448" s="12" t="s">
        <v>725</v>
      </c>
      <c r="I448" s="13" t="s">
        <v>726</v>
      </c>
      <c r="J448" s="16" t="s">
        <v>6</v>
      </c>
      <c r="K448" s="14">
        <v>45120</v>
      </c>
      <c r="L448" s="13">
        <v>33</v>
      </c>
      <c r="M448" s="13" t="s">
        <v>53</v>
      </c>
      <c r="N448" s="2" t="s">
        <v>20</v>
      </c>
      <c r="O448" s="2" t="s">
        <v>25</v>
      </c>
      <c r="P448" s="13" t="s">
        <v>27</v>
      </c>
      <c r="Q448" s="15">
        <v>1</v>
      </c>
    </row>
    <row r="449" spans="8:17" x14ac:dyDescent="0.25">
      <c r="H449" s="12" t="s">
        <v>727</v>
      </c>
      <c r="I449" s="13" t="s">
        <v>728</v>
      </c>
      <c r="J449" s="16" t="s">
        <v>6</v>
      </c>
      <c r="K449" s="14">
        <v>45000</v>
      </c>
      <c r="L449" s="2">
        <v>33</v>
      </c>
      <c r="M449" s="2" t="s">
        <v>53</v>
      </c>
      <c r="N449" s="2" t="s">
        <v>20</v>
      </c>
      <c r="O449" s="2" t="s">
        <v>25</v>
      </c>
      <c r="P449" s="13" t="s">
        <v>27</v>
      </c>
      <c r="Q449" s="15">
        <v>1</v>
      </c>
    </row>
    <row r="450" spans="8:17" x14ac:dyDescent="0.25">
      <c r="H450" s="12" t="s">
        <v>729</v>
      </c>
      <c r="I450" s="13" t="s">
        <v>730</v>
      </c>
      <c r="J450" s="16" t="s">
        <v>6</v>
      </c>
      <c r="K450" s="14">
        <v>44317</v>
      </c>
      <c r="L450" s="2">
        <v>33</v>
      </c>
      <c r="M450" s="2" t="s">
        <v>53</v>
      </c>
      <c r="N450" s="2" t="s">
        <v>20</v>
      </c>
      <c r="O450" s="2" t="s">
        <v>25</v>
      </c>
      <c r="P450" s="13" t="s">
        <v>27</v>
      </c>
      <c r="Q450" s="15">
        <v>1</v>
      </c>
    </row>
    <row r="451" spans="8:17" x14ac:dyDescent="0.25">
      <c r="H451" s="12" t="s">
        <v>731</v>
      </c>
      <c r="I451" s="13" t="s">
        <v>732</v>
      </c>
      <c r="J451" s="16" t="s">
        <v>6</v>
      </c>
      <c r="K451" s="14">
        <v>45061</v>
      </c>
      <c r="L451" s="13">
        <v>34</v>
      </c>
      <c r="M451" s="2" t="s">
        <v>53</v>
      </c>
      <c r="N451" s="2" t="s">
        <v>20</v>
      </c>
      <c r="O451" s="13" t="s">
        <v>21</v>
      </c>
      <c r="P451" s="13" t="s">
        <v>17</v>
      </c>
      <c r="Q451" s="15">
        <v>1</v>
      </c>
    </row>
    <row r="452" spans="8:17" x14ac:dyDescent="0.25">
      <c r="H452" s="12" t="s">
        <v>733</v>
      </c>
      <c r="I452" s="13" t="s">
        <v>734</v>
      </c>
      <c r="J452" s="16" t="s">
        <v>6</v>
      </c>
      <c r="K452" s="14">
        <v>44927</v>
      </c>
      <c r="L452" s="13">
        <v>32</v>
      </c>
      <c r="M452" s="2" t="s">
        <v>53</v>
      </c>
      <c r="N452" s="2" t="s">
        <v>20</v>
      </c>
      <c r="O452" s="13" t="s">
        <v>25</v>
      </c>
      <c r="P452" s="13" t="s">
        <v>26</v>
      </c>
      <c r="Q452" s="15">
        <v>1</v>
      </c>
    </row>
    <row r="453" spans="8:17" x14ac:dyDescent="0.25">
      <c r="H453" s="12" t="s">
        <v>735</v>
      </c>
      <c r="I453" s="13" t="s">
        <v>736</v>
      </c>
      <c r="J453" s="16" t="s">
        <v>6</v>
      </c>
      <c r="K453" s="14">
        <v>45068</v>
      </c>
      <c r="L453" s="13">
        <v>31</v>
      </c>
      <c r="M453" s="13" t="s">
        <v>51</v>
      </c>
      <c r="N453" s="2" t="s">
        <v>20</v>
      </c>
      <c r="O453" s="2" t="s">
        <v>25</v>
      </c>
      <c r="P453" s="13" t="s">
        <v>17</v>
      </c>
      <c r="Q453" s="15">
        <v>1</v>
      </c>
    </row>
    <row r="454" spans="8:17" x14ac:dyDescent="0.25">
      <c r="H454" s="12" t="s">
        <v>737</v>
      </c>
      <c r="I454" s="13" t="s">
        <v>738</v>
      </c>
      <c r="J454" s="16" t="s">
        <v>6</v>
      </c>
      <c r="K454" s="14">
        <v>44852</v>
      </c>
      <c r="L454" s="13">
        <v>32</v>
      </c>
      <c r="M454" s="13" t="s">
        <v>53</v>
      </c>
      <c r="N454" s="2" t="s">
        <v>20</v>
      </c>
      <c r="O454" s="2" t="s">
        <v>25</v>
      </c>
      <c r="P454" s="13" t="s">
        <v>17</v>
      </c>
      <c r="Q454" s="15">
        <v>1</v>
      </c>
    </row>
    <row r="455" spans="8:17" x14ac:dyDescent="0.25">
      <c r="H455" s="12" t="s">
        <v>739</v>
      </c>
      <c r="I455" s="13" t="s">
        <v>740</v>
      </c>
      <c r="J455" s="16" t="s">
        <v>6</v>
      </c>
      <c r="K455" s="14">
        <v>44789</v>
      </c>
      <c r="L455" s="2">
        <v>32</v>
      </c>
      <c r="M455" s="2" t="s">
        <v>53</v>
      </c>
      <c r="N455" s="2" t="s">
        <v>20</v>
      </c>
      <c r="O455" s="2" t="s">
        <v>25</v>
      </c>
      <c r="P455" s="13" t="s">
        <v>17</v>
      </c>
      <c r="Q455" s="15">
        <v>1</v>
      </c>
    </row>
    <row r="456" spans="8:17" x14ac:dyDescent="0.25">
      <c r="H456" s="12" t="s">
        <v>741</v>
      </c>
      <c r="I456" s="13" t="s">
        <v>742</v>
      </c>
      <c r="J456" s="16" t="s">
        <v>6</v>
      </c>
      <c r="K456" s="14">
        <v>44933</v>
      </c>
      <c r="L456" s="2">
        <v>32</v>
      </c>
      <c r="M456" s="2" t="s">
        <v>53</v>
      </c>
      <c r="N456" s="14">
        <v>45147</v>
      </c>
      <c r="O456" s="13" t="s">
        <v>21</v>
      </c>
      <c r="P456" s="13" t="s">
        <v>17</v>
      </c>
      <c r="Q456" s="15">
        <v>1</v>
      </c>
    </row>
    <row r="457" spans="8:17" x14ac:dyDescent="0.25">
      <c r="H457" s="12"/>
      <c r="I457" s="13" t="s">
        <v>743</v>
      </c>
      <c r="J457" s="16" t="s">
        <v>6</v>
      </c>
      <c r="K457" s="14">
        <v>44935</v>
      </c>
      <c r="L457" s="13">
        <v>25</v>
      </c>
      <c r="M457" s="13" t="s">
        <v>51</v>
      </c>
      <c r="N457" s="20">
        <v>45147</v>
      </c>
      <c r="O457" s="2" t="s">
        <v>21</v>
      </c>
      <c r="P457" s="13" t="s">
        <v>17</v>
      </c>
      <c r="Q457" s="15">
        <v>1</v>
      </c>
    </row>
    <row r="458" spans="8:17" x14ac:dyDescent="0.25">
      <c r="H458" s="12" t="s">
        <v>744</v>
      </c>
      <c r="I458" s="13" t="s">
        <v>745</v>
      </c>
      <c r="J458" s="16" t="s">
        <v>6</v>
      </c>
      <c r="K458" s="14">
        <v>44260</v>
      </c>
      <c r="L458" s="13">
        <v>31</v>
      </c>
      <c r="M458" s="2" t="s">
        <v>51</v>
      </c>
      <c r="N458" s="13" t="s">
        <v>20</v>
      </c>
      <c r="O458" s="13" t="s">
        <v>25</v>
      </c>
      <c r="P458" s="13" t="s">
        <v>27</v>
      </c>
      <c r="Q458" s="15">
        <v>1</v>
      </c>
    </row>
    <row r="459" spans="8:17" x14ac:dyDescent="0.25">
      <c r="H459" s="12" t="s">
        <v>746</v>
      </c>
      <c r="I459" s="13" t="s">
        <v>747</v>
      </c>
      <c r="J459" s="16" t="s">
        <v>6</v>
      </c>
      <c r="K459" s="14">
        <v>44817</v>
      </c>
      <c r="L459" s="13">
        <v>33</v>
      </c>
      <c r="M459" s="13" t="s">
        <v>53</v>
      </c>
      <c r="N459" s="2" t="s">
        <v>20</v>
      </c>
      <c r="O459" s="2" t="s">
        <v>25</v>
      </c>
      <c r="P459" s="13" t="s">
        <v>17</v>
      </c>
      <c r="Q459" s="15">
        <v>1</v>
      </c>
    </row>
    <row r="460" spans="8:17" x14ac:dyDescent="0.25">
      <c r="H460" s="12" t="s">
        <v>748</v>
      </c>
      <c r="I460" s="13" t="s">
        <v>749</v>
      </c>
      <c r="J460" s="16" t="s">
        <v>6</v>
      </c>
      <c r="K460" s="14">
        <v>44967</v>
      </c>
      <c r="L460" s="13">
        <v>32</v>
      </c>
      <c r="M460" s="2" t="s">
        <v>53</v>
      </c>
      <c r="N460" s="2" t="s">
        <v>20</v>
      </c>
      <c r="O460" s="13" t="s">
        <v>21</v>
      </c>
      <c r="P460" s="13" t="s">
        <v>34</v>
      </c>
      <c r="Q460" s="15">
        <v>1</v>
      </c>
    </row>
    <row r="461" spans="8:17" x14ac:dyDescent="0.25">
      <c r="H461" s="12" t="s">
        <v>750</v>
      </c>
      <c r="I461" s="13" t="s">
        <v>751</v>
      </c>
      <c r="J461" s="16" t="s">
        <v>6</v>
      </c>
      <c r="K461" s="14">
        <v>44929</v>
      </c>
      <c r="L461" s="2">
        <v>32</v>
      </c>
      <c r="M461" s="2" t="s">
        <v>53</v>
      </c>
      <c r="N461" s="2" t="s">
        <v>20</v>
      </c>
      <c r="O461" s="2" t="s">
        <v>21</v>
      </c>
      <c r="P461" s="2" t="s">
        <v>17</v>
      </c>
      <c r="Q461" s="15">
        <v>1</v>
      </c>
    </row>
    <row r="462" spans="8:17" x14ac:dyDescent="0.25">
      <c r="H462" s="12" t="s">
        <v>752</v>
      </c>
      <c r="I462" s="13" t="s">
        <v>753</v>
      </c>
      <c r="J462" s="16" t="s">
        <v>6</v>
      </c>
      <c r="K462" s="14">
        <v>44945</v>
      </c>
      <c r="L462" s="13">
        <v>32</v>
      </c>
      <c r="M462" s="13" t="s">
        <v>53</v>
      </c>
      <c r="N462" s="2" t="s">
        <v>20</v>
      </c>
      <c r="O462" s="2" t="s">
        <v>21</v>
      </c>
      <c r="P462" s="13" t="s">
        <v>17</v>
      </c>
      <c r="Q462" s="15">
        <v>1</v>
      </c>
    </row>
    <row r="463" spans="8:17" x14ac:dyDescent="0.25">
      <c r="H463" s="12" t="s">
        <v>754</v>
      </c>
      <c r="I463" s="13" t="s">
        <v>755</v>
      </c>
      <c r="J463" s="16" t="s">
        <v>6</v>
      </c>
      <c r="K463" s="14">
        <v>43601</v>
      </c>
      <c r="L463" s="2">
        <v>32</v>
      </c>
      <c r="M463" s="2" t="s">
        <v>53</v>
      </c>
      <c r="N463" s="2" t="s">
        <v>20</v>
      </c>
      <c r="O463" s="13" t="s">
        <v>25</v>
      </c>
      <c r="P463" s="13" t="s">
        <v>27</v>
      </c>
      <c r="Q463" s="15">
        <v>1</v>
      </c>
    </row>
    <row r="464" spans="8:17" x14ac:dyDescent="0.25">
      <c r="H464" s="12" t="s">
        <v>756</v>
      </c>
      <c r="I464" s="13" t="s">
        <v>757</v>
      </c>
      <c r="J464" s="16" t="s">
        <v>6</v>
      </c>
      <c r="K464" s="14">
        <v>44004</v>
      </c>
      <c r="L464" s="13">
        <v>31</v>
      </c>
      <c r="M464" s="13" t="s">
        <v>51</v>
      </c>
      <c r="N464" s="2" t="s">
        <v>20</v>
      </c>
      <c r="O464" s="2" t="s">
        <v>25</v>
      </c>
      <c r="P464" s="13" t="s">
        <v>27</v>
      </c>
      <c r="Q464" s="15">
        <v>1</v>
      </c>
    </row>
    <row r="465" spans="8:17" x14ac:dyDescent="0.25">
      <c r="H465" s="12" t="s">
        <v>758</v>
      </c>
      <c r="I465" s="13" t="s">
        <v>759</v>
      </c>
      <c r="J465" s="16" t="s">
        <v>6</v>
      </c>
      <c r="K465" s="14">
        <v>44727</v>
      </c>
      <c r="L465" s="2">
        <v>31</v>
      </c>
      <c r="M465" s="2" t="s">
        <v>51</v>
      </c>
      <c r="N465" s="2" t="s">
        <v>20</v>
      </c>
      <c r="O465" s="2" t="s">
        <v>25</v>
      </c>
      <c r="P465" s="13" t="s">
        <v>27</v>
      </c>
      <c r="Q465" s="15">
        <v>1</v>
      </c>
    </row>
    <row r="466" spans="8:17" x14ac:dyDescent="0.25">
      <c r="H466" s="12" t="s">
        <v>760</v>
      </c>
      <c r="I466" s="13" t="s">
        <v>761</v>
      </c>
      <c r="J466" s="16" t="s">
        <v>6</v>
      </c>
      <c r="K466" s="14">
        <v>44852</v>
      </c>
      <c r="L466" s="13">
        <v>33</v>
      </c>
      <c r="M466" s="13" t="s">
        <v>53</v>
      </c>
      <c r="N466" s="2" t="s">
        <v>20</v>
      </c>
      <c r="O466" s="2" t="s">
        <v>25</v>
      </c>
      <c r="P466" s="13" t="s">
        <v>17</v>
      </c>
      <c r="Q466" s="15">
        <v>1</v>
      </c>
    </row>
    <row r="467" spans="8:17" x14ac:dyDescent="0.25">
      <c r="H467" s="12" t="s">
        <v>762</v>
      </c>
      <c r="I467" s="13" t="s">
        <v>763</v>
      </c>
      <c r="J467" s="16" t="s">
        <v>6</v>
      </c>
      <c r="K467" s="14">
        <v>44909</v>
      </c>
      <c r="L467" s="13">
        <v>31</v>
      </c>
      <c r="M467" s="13" t="s">
        <v>51</v>
      </c>
      <c r="N467" s="2" t="s">
        <v>20</v>
      </c>
      <c r="O467" s="2" t="s">
        <v>25</v>
      </c>
      <c r="P467" s="13" t="s">
        <v>26</v>
      </c>
      <c r="Q467" s="15">
        <v>1</v>
      </c>
    </row>
    <row r="468" spans="8:17" x14ac:dyDescent="0.25">
      <c r="H468" s="12" t="s">
        <v>764</v>
      </c>
      <c r="I468" s="13" t="s">
        <v>765</v>
      </c>
      <c r="J468" s="16" t="s">
        <v>6</v>
      </c>
      <c r="K468" s="14">
        <v>44881</v>
      </c>
      <c r="L468" s="2">
        <v>31</v>
      </c>
      <c r="M468" s="2" t="s">
        <v>51</v>
      </c>
      <c r="N468" s="13" t="s">
        <v>24</v>
      </c>
      <c r="O468" s="2" t="s">
        <v>25</v>
      </c>
      <c r="P468" s="13" t="s">
        <v>34</v>
      </c>
      <c r="Q468" s="15">
        <v>1</v>
      </c>
    </row>
    <row r="469" spans="8:17" x14ac:dyDescent="0.25">
      <c r="H469" s="12" t="s">
        <v>766</v>
      </c>
      <c r="I469" s="13" t="s">
        <v>767</v>
      </c>
      <c r="J469" s="13" t="s">
        <v>5</v>
      </c>
      <c r="K469" s="14">
        <v>44624</v>
      </c>
      <c r="L469" s="13">
        <v>30</v>
      </c>
      <c r="M469" s="2" t="s">
        <v>51</v>
      </c>
      <c r="N469" s="13" t="s">
        <v>20</v>
      </c>
      <c r="O469" s="2" t="s">
        <v>25</v>
      </c>
      <c r="P469" s="13" t="s">
        <v>17</v>
      </c>
      <c r="Q469" s="15">
        <v>1</v>
      </c>
    </row>
    <row r="470" spans="8:17" x14ac:dyDescent="0.25">
      <c r="H470" s="12" t="s">
        <v>768</v>
      </c>
      <c r="I470" s="13" t="s">
        <v>769</v>
      </c>
      <c r="J470" s="13" t="s">
        <v>6</v>
      </c>
      <c r="K470" s="14">
        <v>44965</v>
      </c>
      <c r="L470" s="13">
        <v>31</v>
      </c>
      <c r="M470" s="2" t="s">
        <v>51</v>
      </c>
      <c r="N470" s="2" t="s">
        <v>20</v>
      </c>
      <c r="O470" s="13" t="s">
        <v>21</v>
      </c>
      <c r="P470" s="13" t="s">
        <v>26</v>
      </c>
      <c r="Q470" s="15">
        <v>1</v>
      </c>
    </row>
    <row r="471" spans="8:17" x14ac:dyDescent="0.25">
      <c r="H471" s="12" t="s">
        <v>770</v>
      </c>
      <c r="I471" s="13" t="s">
        <v>771</v>
      </c>
      <c r="J471" s="16" t="s">
        <v>6</v>
      </c>
      <c r="K471" s="14">
        <v>44313</v>
      </c>
      <c r="L471" s="2">
        <v>31</v>
      </c>
      <c r="M471" s="2" t="s">
        <v>51</v>
      </c>
      <c r="N471" s="2" t="s">
        <v>20</v>
      </c>
      <c r="O471" s="13" t="s">
        <v>25</v>
      </c>
      <c r="P471" s="13" t="s">
        <v>17</v>
      </c>
      <c r="Q471" s="15">
        <v>1</v>
      </c>
    </row>
    <row r="472" spans="8:17" x14ac:dyDescent="0.25">
      <c r="H472" s="12" t="s">
        <v>772</v>
      </c>
      <c r="I472" s="13" t="s">
        <v>773</v>
      </c>
      <c r="J472" s="16" t="s">
        <v>6</v>
      </c>
      <c r="K472" s="14">
        <v>44768</v>
      </c>
      <c r="L472" s="13">
        <v>36</v>
      </c>
      <c r="M472" s="13" t="s">
        <v>53</v>
      </c>
      <c r="N472" s="2" t="s">
        <v>20</v>
      </c>
      <c r="O472" s="2" t="s">
        <v>25</v>
      </c>
      <c r="P472" s="13" t="s">
        <v>34</v>
      </c>
      <c r="Q472" s="15">
        <v>1</v>
      </c>
    </row>
    <row r="473" spans="8:17" x14ac:dyDescent="0.25">
      <c r="H473" s="12" t="s">
        <v>774</v>
      </c>
      <c r="I473" s="13" t="s">
        <v>775</v>
      </c>
      <c r="J473" s="16" t="s">
        <v>6</v>
      </c>
      <c r="K473" s="14">
        <v>45117</v>
      </c>
      <c r="L473" s="13">
        <v>30</v>
      </c>
      <c r="M473" s="13" t="s">
        <v>51</v>
      </c>
      <c r="N473" s="2" t="s">
        <v>20</v>
      </c>
      <c r="O473" s="2" t="s">
        <v>25</v>
      </c>
      <c r="P473" s="13" t="s">
        <v>27</v>
      </c>
      <c r="Q473" s="15">
        <v>1</v>
      </c>
    </row>
    <row r="474" spans="8:17" x14ac:dyDescent="0.25">
      <c r="H474" s="12" t="s">
        <v>776</v>
      </c>
      <c r="I474" s="13" t="s">
        <v>777</v>
      </c>
      <c r="J474" s="16" t="s">
        <v>6</v>
      </c>
      <c r="K474" s="14">
        <v>44979</v>
      </c>
      <c r="L474" s="13">
        <v>35</v>
      </c>
      <c r="M474" s="13" t="s">
        <v>53</v>
      </c>
      <c r="N474" s="2" t="s">
        <v>20</v>
      </c>
      <c r="O474" s="13" t="s">
        <v>21</v>
      </c>
      <c r="P474" s="13" t="s">
        <v>34</v>
      </c>
      <c r="Q474" s="15">
        <v>1</v>
      </c>
    </row>
    <row r="475" spans="8:17" x14ac:dyDescent="0.25">
      <c r="H475" s="12" t="s">
        <v>778</v>
      </c>
      <c r="I475" s="13" t="s">
        <v>779</v>
      </c>
      <c r="J475" s="16" t="s">
        <v>6</v>
      </c>
      <c r="K475" s="14">
        <v>44341</v>
      </c>
      <c r="L475" s="13">
        <v>31</v>
      </c>
      <c r="M475" s="13" t="s">
        <v>51</v>
      </c>
      <c r="N475" s="2" t="s">
        <v>20</v>
      </c>
      <c r="O475" s="13" t="s">
        <v>25</v>
      </c>
      <c r="P475" s="13" t="s">
        <v>17</v>
      </c>
      <c r="Q475" s="15">
        <v>1</v>
      </c>
    </row>
    <row r="476" spans="8:17" x14ac:dyDescent="0.25">
      <c r="H476" s="12" t="s">
        <v>780</v>
      </c>
      <c r="I476" s="13" t="s">
        <v>781</v>
      </c>
      <c r="J476" s="16" t="s">
        <v>6</v>
      </c>
      <c r="K476" s="14">
        <v>44907</v>
      </c>
      <c r="L476" s="13">
        <v>32</v>
      </c>
      <c r="M476" s="13" t="s">
        <v>53</v>
      </c>
      <c r="N476" s="2" t="s">
        <v>20</v>
      </c>
      <c r="O476" s="2" t="s">
        <v>25</v>
      </c>
      <c r="P476" s="13" t="s">
        <v>17</v>
      </c>
      <c r="Q476" s="15">
        <v>1</v>
      </c>
    </row>
    <row r="477" spans="8:17" x14ac:dyDescent="0.25">
      <c r="H477" s="12" t="s">
        <v>782</v>
      </c>
      <c r="I477" s="13" t="s">
        <v>783</v>
      </c>
      <c r="J477" s="16" t="s">
        <v>6</v>
      </c>
      <c r="K477" s="14">
        <v>44725</v>
      </c>
      <c r="L477" s="13">
        <v>34</v>
      </c>
      <c r="M477" s="2" t="s">
        <v>53</v>
      </c>
      <c r="N477" s="2" t="s">
        <v>20</v>
      </c>
      <c r="O477" s="2" t="s">
        <v>25</v>
      </c>
      <c r="P477" s="13" t="s">
        <v>32</v>
      </c>
      <c r="Q477" s="15">
        <v>1</v>
      </c>
    </row>
    <row r="478" spans="8:17" x14ac:dyDescent="0.25">
      <c r="H478" s="12" t="s">
        <v>784</v>
      </c>
      <c r="I478" s="13" t="s">
        <v>785</v>
      </c>
      <c r="J478" s="16" t="s">
        <v>6</v>
      </c>
      <c r="K478" s="14">
        <v>44995</v>
      </c>
      <c r="L478" s="13">
        <v>30</v>
      </c>
      <c r="M478" s="13" t="s">
        <v>51</v>
      </c>
      <c r="N478" s="2" t="s">
        <v>20</v>
      </c>
      <c r="O478" s="2" t="s">
        <v>25</v>
      </c>
      <c r="P478" s="13" t="s">
        <v>22</v>
      </c>
      <c r="Q478" s="15">
        <v>1</v>
      </c>
    </row>
    <row r="479" spans="8:17" x14ac:dyDescent="0.25">
      <c r="H479" s="12" t="s">
        <v>786</v>
      </c>
      <c r="I479" s="13" t="s">
        <v>787</v>
      </c>
      <c r="J479" s="16" t="s">
        <v>6</v>
      </c>
      <c r="K479" s="14">
        <v>44590</v>
      </c>
      <c r="L479" s="13">
        <v>36</v>
      </c>
      <c r="M479" s="13" t="s">
        <v>53</v>
      </c>
      <c r="N479" s="2" t="s">
        <v>20</v>
      </c>
      <c r="O479" s="2" t="s">
        <v>25</v>
      </c>
      <c r="P479" s="13" t="s">
        <v>27</v>
      </c>
      <c r="Q479" s="15">
        <v>1</v>
      </c>
    </row>
    <row r="480" spans="8:17" x14ac:dyDescent="0.25">
      <c r="H480" s="12" t="s">
        <v>788</v>
      </c>
      <c r="I480" s="13" t="s">
        <v>789</v>
      </c>
      <c r="J480" s="16" t="s">
        <v>6</v>
      </c>
      <c r="K480" s="14">
        <v>45147</v>
      </c>
      <c r="L480" s="2">
        <v>31</v>
      </c>
      <c r="M480" s="2" t="s">
        <v>51</v>
      </c>
      <c r="N480" s="2" t="s">
        <v>20</v>
      </c>
      <c r="O480" s="2" t="s">
        <v>21</v>
      </c>
      <c r="P480" s="2" t="s">
        <v>17</v>
      </c>
      <c r="Q480" s="15">
        <v>1</v>
      </c>
    </row>
    <row r="481" spans="8:17" x14ac:dyDescent="0.25">
      <c r="H481" s="12" t="s">
        <v>790</v>
      </c>
      <c r="I481" s="13" t="s">
        <v>791</v>
      </c>
      <c r="J481" s="16" t="s">
        <v>6</v>
      </c>
      <c r="K481" s="14">
        <v>44718</v>
      </c>
      <c r="L481" s="13">
        <v>30</v>
      </c>
      <c r="M481" s="13" t="s">
        <v>51</v>
      </c>
      <c r="N481" s="2" t="s">
        <v>20</v>
      </c>
      <c r="O481" s="13" t="s">
        <v>25</v>
      </c>
      <c r="P481" s="13" t="s">
        <v>17</v>
      </c>
      <c r="Q481" s="15">
        <v>1</v>
      </c>
    </row>
    <row r="482" spans="8:17" x14ac:dyDescent="0.25">
      <c r="H482" s="12" t="s">
        <v>792</v>
      </c>
      <c r="I482" s="13" t="s">
        <v>793</v>
      </c>
      <c r="J482" s="16" t="s">
        <v>6</v>
      </c>
      <c r="K482" s="14">
        <v>45073</v>
      </c>
      <c r="L482" s="2">
        <v>32</v>
      </c>
      <c r="M482" s="2" t="s">
        <v>53</v>
      </c>
      <c r="N482" s="2" t="s">
        <v>20</v>
      </c>
      <c r="O482" s="2" t="s">
        <v>25</v>
      </c>
      <c r="P482" s="2" t="s">
        <v>22</v>
      </c>
      <c r="Q482" s="15">
        <v>1</v>
      </c>
    </row>
    <row r="483" spans="8:17" x14ac:dyDescent="0.25">
      <c r="H483" s="12" t="s">
        <v>794</v>
      </c>
      <c r="I483" s="13" t="s">
        <v>795</v>
      </c>
      <c r="J483" s="16" t="s">
        <v>6</v>
      </c>
      <c r="K483" s="14">
        <v>44963</v>
      </c>
      <c r="L483" s="2">
        <v>31</v>
      </c>
      <c r="M483" s="2" t="s">
        <v>51</v>
      </c>
      <c r="N483" s="2" t="s">
        <v>20</v>
      </c>
      <c r="O483" s="2" t="s">
        <v>25</v>
      </c>
      <c r="P483" s="2" t="s">
        <v>35</v>
      </c>
      <c r="Q483" s="15">
        <v>1</v>
      </c>
    </row>
    <row r="484" spans="8:17" x14ac:dyDescent="0.25">
      <c r="H484" s="12" t="s">
        <v>796</v>
      </c>
      <c r="I484" s="13" t="s">
        <v>797</v>
      </c>
      <c r="J484" s="16" t="s">
        <v>6</v>
      </c>
      <c r="K484" s="14">
        <v>44834</v>
      </c>
      <c r="L484" s="13">
        <v>30</v>
      </c>
      <c r="M484" s="13" t="s">
        <v>51</v>
      </c>
      <c r="N484" s="14">
        <v>45169</v>
      </c>
      <c r="O484" s="13" t="s">
        <v>21</v>
      </c>
      <c r="P484" s="13" t="s">
        <v>17</v>
      </c>
      <c r="Q484" s="15">
        <v>1</v>
      </c>
    </row>
    <row r="485" spans="8:17" x14ac:dyDescent="0.25">
      <c r="H485" s="12" t="s">
        <v>798</v>
      </c>
      <c r="I485" s="13" t="s">
        <v>799</v>
      </c>
      <c r="J485" s="16" t="s">
        <v>6</v>
      </c>
      <c r="K485" s="14">
        <v>44945</v>
      </c>
      <c r="L485" s="13">
        <v>29</v>
      </c>
      <c r="M485" s="2" t="s">
        <v>51</v>
      </c>
      <c r="N485" s="13" t="s">
        <v>20</v>
      </c>
      <c r="O485" s="2" t="s">
        <v>21</v>
      </c>
      <c r="P485" s="13" t="s">
        <v>27</v>
      </c>
      <c r="Q485" s="15">
        <v>1</v>
      </c>
    </row>
    <row r="486" spans="8:17" x14ac:dyDescent="0.25">
      <c r="H486" s="12" t="s">
        <v>800</v>
      </c>
      <c r="I486" s="13" t="s">
        <v>801</v>
      </c>
      <c r="J486" s="16" t="s">
        <v>6</v>
      </c>
      <c r="K486" s="14">
        <v>44973</v>
      </c>
      <c r="L486" s="13">
        <v>32</v>
      </c>
      <c r="M486" s="13" t="s">
        <v>53</v>
      </c>
      <c r="N486" s="13" t="s">
        <v>24</v>
      </c>
      <c r="O486" s="13" t="s">
        <v>25</v>
      </c>
      <c r="P486" s="13" t="s">
        <v>22</v>
      </c>
      <c r="Q486" s="15">
        <v>1</v>
      </c>
    </row>
    <row r="487" spans="8:17" x14ac:dyDescent="0.25">
      <c r="H487" s="12" t="s">
        <v>802</v>
      </c>
      <c r="I487" s="13" t="s">
        <v>803</v>
      </c>
      <c r="J487" s="16" t="s">
        <v>6</v>
      </c>
      <c r="K487" s="14">
        <v>44791</v>
      </c>
      <c r="L487" s="13">
        <v>29</v>
      </c>
      <c r="M487" s="13" t="s">
        <v>51</v>
      </c>
      <c r="N487" s="13" t="s">
        <v>20</v>
      </c>
      <c r="O487" s="2" t="s">
        <v>25</v>
      </c>
      <c r="P487" s="13" t="s">
        <v>17</v>
      </c>
      <c r="Q487" s="15">
        <v>1</v>
      </c>
    </row>
    <row r="488" spans="8:17" x14ac:dyDescent="0.25">
      <c r="H488" s="12" t="s">
        <v>804</v>
      </c>
      <c r="I488" s="13" t="s">
        <v>805</v>
      </c>
      <c r="J488" s="16" t="s">
        <v>6</v>
      </c>
      <c r="K488" s="14">
        <v>45006</v>
      </c>
      <c r="L488" s="2">
        <v>29</v>
      </c>
      <c r="M488" s="2" t="s">
        <v>51</v>
      </c>
      <c r="N488" s="2" t="s">
        <v>20</v>
      </c>
      <c r="O488" s="2" t="s">
        <v>25</v>
      </c>
      <c r="P488" s="13" t="s">
        <v>27</v>
      </c>
      <c r="Q488" s="15">
        <v>1</v>
      </c>
    </row>
    <row r="489" spans="8:17" x14ac:dyDescent="0.25">
      <c r="H489" s="12" t="s">
        <v>806</v>
      </c>
      <c r="I489" s="13" t="s">
        <v>807</v>
      </c>
      <c r="J489" s="16" t="s">
        <v>6</v>
      </c>
      <c r="K489" s="14">
        <v>44915</v>
      </c>
      <c r="L489" s="2">
        <v>29</v>
      </c>
      <c r="M489" s="2" t="s">
        <v>51</v>
      </c>
      <c r="N489" s="2" t="s">
        <v>20</v>
      </c>
      <c r="O489" s="2" t="s">
        <v>25</v>
      </c>
      <c r="P489" s="13" t="s">
        <v>27</v>
      </c>
      <c r="Q489" s="15">
        <v>1</v>
      </c>
    </row>
    <row r="490" spans="8:17" x14ac:dyDescent="0.25">
      <c r="H490" s="12"/>
      <c r="I490" s="13" t="s">
        <v>808</v>
      </c>
      <c r="J490" s="16" t="s">
        <v>6</v>
      </c>
      <c r="K490" s="20">
        <v>44915</v>
      </c>
      <c r="L490" s="2">
        <v>29</v>
      </c>
      <c r="M490" s="2" t="s">
        <v>51</v>
      </c>
      <c r="N490" s="2" t="s">
        <v>20</v>
      </c>
      <c r="O490" s="13" t="s">
        <v>21</v>
      </c>
      <c r="P490" s="13" t="s">
        <v>27</v>
      </c>
      <c r="Q490" s="15">
        <v>1</v>
      </c>
    </row>
    <row r="491" spans="8:17" x14ac:dyDescent="0.25">
      <c r="H491" s="12" t="s">
        <v>809</v>
      </c>
      <c r="I491" s="13" t="s">
        <v>810</v>
      </c>
      <c r="J491" s="13" t="s">
        <v>5</v>
      </c>
      <c r="K491" s="14">
        <v>44715</v>
      </c>
      <c r="L491" s="13">
        <v>30</v>
      </c>
      <c r="M491" s="2" t="s">
        <v>51</v>
      </c>
      <c r="N491" s="2" t="s">
        <v>20</v>
      </c>
      <c r="O491" s="13" t="s">
        <v>25</v>
      </c>
      <c r="P491" s="13" t="s">
        <v>27</v>
      </c>
      <c r="Q491" s="15">
        <v>1</v>
      </c>
    </row>
    <row r="492" spans="8:17" x14ac:dyDescent="0.25">
      <c r="H492" s="12" t="s">
        <v>811</v>
      </c>
      <c r="I492" s="13" t="s">
        <v>812</v>
      </c>
      <c r="J492" s="16" t="s">
        <v>5</v>
      </c>
      <c r="K492" s="14">
        <v>44095</v>
      </c>
      <c r="L492" s="13">
        <v>31</v>
      </c>
      <c r="M492" s="2" t="s">
        <v>51</v>
      </c>
      <c r="N492" s="2" t="s">
        <v>20</v>
      </c>
      <c r="O492" s="2" t="s">
        <v>25</v>
      </c>
      <c r="P492" s="13" t="s">
        <v>17</v>
      </c>
      <c r="Q492" s="15">
        <v>1</v>
      </c>
    </row>
    <row r="493" spans="8:17" x14ac:dyDescent="0.25">
      <c r="H493" s="12" t="s">
        <v>813</v>
      </c>
      <c r="I493" s="13" t="s">
        <v>814</v>
      </c>
      <c r="J493" s="13" t="s">
        <v>6</v>
      </c>
      <c r="K493" s="14">
        <v>44204</v>
      </c>
      <c r="L493" s="13">
        <v>29</v>
      </c>
      <c r="M493" s="2" t="s">
        <v>51</v>
      </c>
      <c r="N493" s="2" t="s">
        <v>20</v>
      </c>
      <c r="O493" s="2" t="s">
        <v>25</v>
      </c>
      <c r="P493" s="13" t="s">
        <v>17</v>
      </c>
      <c r="Q493" s="15">
        <v>1</v>
      </c>
    </row>
    <row r="494" spans="8:17" x14ac:dyDescent="0.25">
      <c r="H494" s="12" t="s">
        <v>815</v>
      </c>
      <c r="I494" s="13" t="s">
        <v>816</v>
      </c>
      <c r="J494" s="16" t="s">
        <v>6</v>
      </c>
      <c r="K494" s="14">
        <v>44982</v>
      </c>
      <c r="L494" s="13">
        <v>28</v>
      </c>
      <c r="M494" s="2" t="s">
        <v>51</v>
      </c>
      <c r="N494" s="2" t="s">
        <v>20</v>
      </c>
      <c r="O494" s="13" t="s">
        <v>21</v>
      </c>
      <c r="P494" s="13" t="s">
        <v>17</v>
      </c>
      <c r="Q494" s="15">
        <v>1</v>
      </c>
    </row>
    <row r="495" spans="8:17" x14ac:dyDescent="0.25">
      <c r="H495" s="12" t="s">
        <v>817</v>
      </c>
      <c r="I495" s="13" t="s">
        <v>818</v>
      </c>
      <c r="J495" s="13" t="s">
        <v>5</v>
      </c>
      <c r="K495" s="14">
        <v>45071</v>
      </c>
      <c r="L495" s="2">
        <v>28</v>
      </c>
      <c r="M495" s="2" t="s">
        <v>51</v>
      </c>
      <c r="N495" s="2" t="s">
        <v>20</v>
      </c>
      <c r="O495" s="13" t="s">
        <v>25</v>
      </c>
      <c r="P495" s="13" t="s">
        <v>27</v>
      </c>
      <c r="Q495" s="15">
        <v>1</v>
      </c>
    </row>
    <row r="496" spans="8:17" x14ac:dyDescent="0.25">
      <c r="H496" s="12" t="s">
        <v>819</v>
      </c>
      <c r="I496" s="13" t="s">
        <v>820</v>
      </c>
      <c r="J496" s="13" t="s">
        <v>6</v>
      </c>
      <c r="K496" s="14">
        <v>45005</v>
      </c>
      <c r="L496" s="13">
        <v>29</v>
      </c>
      <c r="M496" s="2" t="s">
        <v>51</v>
      </c>
      <c r="N496" s="2" t="s">
        <v>20</v>
      </c>
      <c r="O496" s="2" t="s">
        <v>25</v>
      </c>
      <c r="P496" s="13" t="s">
        <v>17</v>
      </c>
      <c r="Q496" s="15">
        <v>1</v>
      </c>
    </row>
    <row r="497" spans="8:17" x14ac:dyDescent="0.25">
      <c r="H497" s="12" t="s">
        <v>821</v>
      </c>
      <c r="I497" s="13" t="s">
        <v>822</v>
      </c>
      <c r="J497" s="16" t="s">
        <v>6</v>
      </c>
      <c r="K497" s="14">
        <v>44978</v>
      </c>
      <c r="L497" s="13">
        <v>28</v>
      </c>
      <c r="M497" s="2" t="s">
        <v>51</v>
      </c>
      <c r="N497" s="13" t="s">
        <v>24</v>
      </c>
      <c r="O497" s="2" t="s">
        <v>25</v>
      </c>
      <c r="P497" s="13" t="s">
        <v>22</v>
      </c>
      <c r="Q497" s="15">
        <v>1</v>
      </c>
    </row>
    <row r="498" spans="8:17" x14ac:dyDescent="0.25">
      <c r="H498" s="12" t="s">
        <v>823</v>
      </c>
      <c r="I498" s="13" t="s">
        <v>824</v>
      </c>
      <c r="J498" s="16" t="s">
        <v>6</v>
      </c>
      <c r="K498" s="14">
        <v>44886</v>
      </c>
      <c r="L498" s="2">
        <v>28</v>
      </c>
      <c r="M498" s="2" t="s">
        <v>51</v>
      </c>
      <c r="N498" s="2" t="s">
        <v>24</v>
      </c>
      <c r="O498" s="2" t="s">
        <v>25</v>
      </c>
      <c r="P498" s="13" t="s">
        <v>22</v>
      </c>
      <c r="Q498" s="15">
        <v>1</v>
      </c>
    </row>
    <row r="499" spans="8:17" x14ac:dyDescent="0.25">
      <c r="H499" s="12" t="s">
        <v>825</v>
      </c>
      <c r="I499" s="13" t="s">
        <v>826</v>
      </c>
      <c r="J499" s="16" t="s">
        <v>6</v>
      </c>
      <c r="K499" s="14">
        <v>44013</v>
      </c>
      <c r="L499" s="2">
        <v>28</v>
      </c>
      <c r="M499" s="2" t="s">
        <v>51</v>
      </c>
      <c r="N499" s="13" t="s">
        <v>20</v>
      </c>
      <c r="O499" s="2" t="s">
        <v>25</v>
      </c>
      <c r="P499" s="13" t="s">
        <v>27</v>
      </c>
      <c r="Q499" s="15">
        <v>1</v>
      </c>
    </row>
    <row r="500" spans="8:17" x14ac:dyDescent="0.25">
      <c r="H500" s="12" t="s">
        <v>827</v>
      </c>
      <c r="I500" s="13" t="s">
        <v>828</v>
      </c>
      <c r="J500" s="16" t="s">
        <v>6</v>
      </c>
      <c r="K500" s="14">
        <v>44860</v>
      </c>
      <c r="L500" s="13">
        <v>29</v>
      </c>
      <c r="M500" s="2" t="s">
        <v>51</v>
      </c>
      <c r="N500" s="14">
        <v>45169</v>
      </c>
      <c r="O500" s="13" t="s">
        <v>21</v>
      </c>
      <c r="P500" s="13" t="s">
        <v>27</v>
      </c>
      <c r="Q500" s="15">
        <v>1</v>
      </c>
    </row>
    <row r="501" spans="8:17" x14ac:dyDescent="0.25">
      <c r="H501" s="12" t="s">
        <v>829</v>
      </c>
      <c r="I501" s="13" t="s">
        <v>830</v>
      </c>
      <c r="J501" s="16" t="s">
        <v>6</v>
      </c>
      <c r="K501" s="14">
        <v>44883</v>
      </c>
      <c r="L501" s="13">
        <v>19</v>
      </c>
      <c r="M501" s="13" t="s">
        <v>49</v>
      </c>
      <c r="N501" s="14">
        <v>45149</v>
      </c>
      <c r="O501" s="13" t="s">
        <v>25</v>
      </c>
      <c r="P501" s="13" t="s">
        <v>17</v>
      </c>
      <c r="Q501" s="15">
        <v>1</v>
      </c>
    </row>
    <row r="502" spans="8:17" x14ac:dyDescent="0.25">
      <c r="H502" s="12" t="s">
        <v>831</v>
      </c>
      <c r="I502" s="13" t="s">
        <v>832</v>
      </c>
      <c r="J502" s="16" t="s">
        <v>6</v>
      </c>
      <c r="K502" s="14">
        <v>44025</v>
      </c>
      <c r="L502" s="13">
        <v>35</v>
      </c>
      <c r="M502" s="13" t="s">
        <v>53</v>
      </c>
      <c r="N502" s="13" t="s">
        <v>20</v>
      </c>
      <c r="O502" s="2" t="s">
        <v>25</v>
      </c>
      <c r="P502" s="13" t="s">
        <v>27</v>
      </c>
      <c r="Q502" s="15">
        <v>1</v>
      </c>
    </row>
    <row r="503" spans="8:17" x14ac:dyDescent="0.25">
      <c r="H503" s="12" t="s">
        <v>833</v>
      </c>
      <c r="I503" s="13" t="s">
        <v>834</v>
      </c>
      <c r="J503" s="16" t="s">
        <v>6</v>
      </c>
      <c r="K503" s="14">
        <v>44979</v>
      </c>
      <c r="L503" s="13">
        <v>29</v>
      </c>
      <c r="M503" s="13" t="s">
        <v>51</v>
      </c>
      <c r="N503" s="2" t="s">
        <v>20</v>
      </c>
      <c r="O503" s="13" t="s">
        <v>21</v>
      </c>
      <c r="P503" s="13" t="s">
        <v>17</v>
      </c>
      <c r="Q503" s="15">
        <v>1</v>
      </c>
    </row>
    <row r="504" spans="8:17" x14ac:dyDescent="0.25">
      <c r="H504" s="12" t="s">
        <v>835</v>
      </c>
      <c r="I504" s="13" t="s">
        <v>836</v>
      </c>
      <c r="J504" s="16" t="s">
        <v>6</v>
      </c>
      <c r="K504" s="14">
        <v>44943</v>
      </c>
      <c r="L504" s="2">
        <v>34</v>
      </c>
      <c r="M504" s="2" t="s">
        <v>53</v>
      </c>
      <c r="N504" s="2" t="s">
        <v>20</v>
      </c>
      <c r="O504" s="2" t="s">
        <v>25</v>
      </c>
      <c r="P504" s="2" t="s">
        <v>27</v>
      </c>
      <c r="Q504" s="15">
        <v>1</v>
      </c>
    </row>
    <row r="505" spans="8:17" x14ac:dyDescent="0.25">
      <c r="H505" s="12" t="s">
        <v>837</v>
      </c>
      <c r="I505" s="13" t="s">
        <v>838</v>
      </c>
      <c r="J505" s="16" t="s">
        <v>6</v>
      </c>
      <c r="K505" s="14">
        <v>44880</v>
      </c>
      <c r="L505" s="13">
        <v>31</v>
      </c>
      <c r="M505" s="13" t="s">
        <v>51</v>
      </c>
      <c r="N505" s="2" t="s">
        <v>20</v>
      </c>
      <c r="O505" s="2" t="s">
        <v>25</v>
      </c>
      <c r="P505" s="13" t="s">
        <v>17</v>
      </c>
      <c r="Q505" s="15">
        <v>1</v>
      </c>
    </row>
    <row r="506" spans="8:17" x14ac:dyDescent="0.25">
      <c r="H506" s="12" t="s">
        <v>839</v>
      </c>
      <c r="I506" s="13" t="s">
        <v>840</v>
      </c>
      <c r="J506" s="16" t="s">
        <v>6</v>
      </c>
      <c r="K506" s="14">
        <v>44922</v>
      </c>
      <c r="L506" s="13">
        <v>29</v>
      </c>
      <c r="M506" s="2" t="s">
        <v>51</v>
      </c>
      <c r="N506" s="2" t="s">
        <v>20</v>
      </c>
      <c r="O506" s="2" t="s">
        <v>25</v>
      </c>
      <c r="P506" s="13" t="s">
        <v>27</v>
      </c>
      <c r="Q506" s="15">
        <v>1</v>
      </c>
    </row>
    <row r="507" spans="8:17" x14ac:dyDescent="0.25">
      <c r="H507" s="12" t="s">
        <v>841</v>
      </c>
      <c r="I507" s="13" t="s">
        <v>842</v>
      </c>
      <c r="J507" s="16" t="s">
        <v>6</v>
      </c>
      <c r="K507" s="14">
        <v>45146</v>
      </c>
      <c r="L507" s="13">
        <v>30</v>
      </c>
      <c r="M507" s="2" t="s">
        <v>51</v>
      </c>
      <c r="N507" s="2" t="s">
        <v>20</v>
      </c>
      <c r="O507" s="2" t="s">
        <v>25</v>
      </c>
      <c r="P507" s="13" t="s">
        <v>17</v>
      </c>
      <c r="Q507" s="15">
        <v>1</v>
      </c>
    </row>
    <row r="508" spans="8:17" x14ac:dyDescent="0.25">
      <c r="H508" s="12" t="s">
        <v>843</v>
      </c>
      <c r="I508" s="13" t="s">
        <v>844</v>
      </c>
      <c r="J508" s="16" t="s">
        <v>6</v>
      </c>
      <c r="K508" s="14">
        <v>44930</v>
      </c>
      <c r="L508" s="13">
        <v>33</v>
      </c>
      <c r="M508" s="13" t="s">
        <v>53</v>
      </c>
      <c r="N508" s="2" t="s">
        <v>20</v>
      </c>
      <c r="O508" s="2" t="s">
        <v>25</v>
      </c>
      <c r="P508" s="13" t="s">
        <v>27</v>
      </c>
      <c r="Q508" s="15">
        <v>1</v>
      </c>
    </row>
    <row r="509" spans="8:17" x14ac:dyDescent="0.25">
      <c r="H509" s="12" t="s">
        <v>845</v>
      </c>
      <c r="I509" s="13" t="s">
        <v>846</v>
      </c>
      <c r="J509" s="16" t="s">
        <v>6</v>
      </c>
      <c r="K509" s="14">
        <v>44713</v>
      </c>
      <c r="L509" s="13">
        <v>28</v>
      </c>
      <c r="M509" s="13" t="s">
        <v>51</v>
      </c>
      <c r="N509" s="2" t="s">
        <v>20</v>
      </c>
      <c r="O509" s="2" t="s">
        <v>25</v>
      </c>
      <c r="P509" s="13" t="s">
        <v>35</v>
      </c>
      <c r="Q509" s="15">
        <v>1</v>
      </c>
    </row>
    <row r="510" spans="8:17" x14ac:dyDescent="0.25">
      <c r="H510" s="12" t="s">
        <v>847</v>
      </c>
      <c r="I510" s="13" t="s">
        <v>848</v>
      </c>
      <c r="J510" s="16" t="s">
        <v>6</v>
      </c>
      <c r="K510" s="14">
        <v>44914</v>
      </c>
      <c r="L510" s="2">
        <v>28</v>
      </c>
      <c r="M510" s="2" t="s">
        <v>51</v>
      </c>
      <c r="N510" s="2" t="s">
        <v>20</v>
      </c>
      <c r="O510" s="2" t="s">
        <v>25</v>
      </c>
      <c r="P510" s="13" t="s">
        <v>17</v>
      </c>
      <c r="Q510" s="15">
        <v>1</v>
      </c>
    </row>
    <row r="511" spans="8:17" x14ac:dyDescent="0.25">
      <c r="H511" s="12" t="s">
        <v>849</v>
      </c>
      <c r="I511" s="13" t="s">
        <v>850</v>
      </c>
      <c r="J511" s="16" t="s">
        <v>6</v>
      </c>
      <c r="K511" s="14">
        <v>44852</v>
      </c>
      <c r="L511" s="13">
        <v>24</v>
      </c>
      <c r="M511" s="2" t="s">
        <v>51</v>
      </c>
      <c r="N511" s="2" t="s">
        <v>20</v>
      </c>
      <c r="O511" s="2" t="s">
        <v>25</v>
      </c>
      <c r="P511" s="13" t="s">
        <v>17</v>
      </c>
      <c r="Q511" s="15">
        <v>1</v>
      </c>
    </row>
    <row r="512" spans="8:17" x14ac:dyDescent="0.25">
      <c r="H512" s="12" t="s">
        <v>851</v>
      </c>
      <c r="I512" s="13" t="s">
        <v>852</v>
      </c>
      <c r="J512" s="16" t="s">
        <v>6</v>
      </c>
      <c r="K512" s="14">
        <v>44879</v>
      </c>
      <c r="L512" s="13">
        <v>27</v>
      </c>
      <c r="M512" s="2" t="s">
        <v>51</v>
      </c>
      <c r="N512" s="2" t="s">
        <v>20</v>
      </c>
      <c r="O512" s="2" t="s">
        <v>25</v>
      </c>
      <c r="P512" s="13" t="s">
        <v>27</v>
      </c>
      <c r="Q512" s="15">
        <v>1</v>
      </c>
    </row>
    <row r="513" spans="8:17" x14ac:dyDescent="0.25">
      <c r="H513" s="12" t="s">
        <v>853</v>
      </c>
      <c r="I513" s="13" t="s">
        <v>854</v>
      </c>
      <c r="J513" s="16" t="s">
        <v>6</v>
      </c>
      <c r="K513" s="14">
        <v>44621</v>
      </c>
      <c r="L513" s="13">
        <v>29</v>
      </c>
      <c r="M513" s="2" t="s">
        <v>51</v>
      </c>
      <c r="N513" s="2" t="s">
        <v>20</v>
      </c>
      <c r="O513" s="13" t="s">
        <v>21</v>
      </c>
      <c r="P513" s="13" t="s">
        <v>17</v>
      </c>
      <c r="Q513" s="15">
        <v>1</v>
      </c>
    </row>
    <row r="514" spans="8:17" x14ac:dyDescent="0.25">
      <c r="H514" s="12" t="s">
        <v>855</v>
      </c>
      <c r="I514" s="13" t="s">
        <v>856</v>
      </c>
      <c r="J514" s="16" t="s">
        <v>6</v>
      </c>
      <c r="K514" s="14">
        <v>44936</v>
      </c>
      <c r="L514" s="2">
        <v>26</v>
      </c>
      <c r="M514" s="2" t="s">
        <v>51</v>
      </c>
      <c r="N514" s="2" t="s">
        <v>20</v>
      </c>
      <c r="O514" s="2" t="s">
        <v>21</v>
      </c>
      <c r="P514" s="2" t="s">
        <v>35</v>
      </c>
      <c r="Q514" s="15">
        <v>1</v>
      </c>
    </row>
    <row r="515" spans="8:17" x14ac:dyDescent="0.25">
      <c r="H515" s="12" t="s">
        <v>857</v>
      </c>
      <c r="I515" s="13" t="s">
        <v>858</v>
      </c>
      <c r="J515" s="16" t="s">
        <v>6</v>
      </c>
      <c r="K515" s="14">
        <v>44945</v>
      </c>
      <c r="L515" s="13">
        <v>28</v>
      </c>
      <c r="M515" s="13" t="s">
        <v>51</v>
      </c>
      <c r="N515" s="2" t="s">
        <v>20</v>
      </c>
      <c r="O515" s="13" t="s">
        <v>25</v>
      </c>
      <c r="P515" s="13" t="s">
        <v>27</v>
      </c>
      <c r="Q515" s="15">
        <v>1</v>
      </c>
    </row>
    <row r="516" spans="8:17" x14ac:dyDescent="0.25">
      <c r="H516" s="12" t="s">
        <v>859</v>
      </c>
      <c r="I516" s="13" t="s">
        <v>860</v>
      </c>
      <c r="J516" s="16" t="s">
        <v>6</v>
      </c>
      <c r="K516" s="14">
        <v>45008</v>
      </c>
      <c r="L516" s="13">
        <v>22</v>
      </c>
      <c r="M516" s="13" t="s">
        <v>49</v>
      </c>
      <c r="N516" s="14">
        <v>45139</v>
      </c>
      <c r="O516" s="2" t="s">
        <v>25</v>
      </c>
      <c r="P516" s="13" t="s">
        <v>27</v>
      </c>
      <c r="Q516" s="15">
        <v>1</v>
      </c>
    </row>
    <row r="517" spans="8:17" x14ac:dyDescent="0.25">
      <c r="H517" s="12" t="s">
        <v>861</v>
      </c>
      <c r="I517" s="13" t="s">
        <v>862</v>
      </c>
      <c r="J517" s="16" t="s">
        <v>6</v>
      </c>
      <c r="K517" s="14">
        <v>44853</v>
      </c>
      <c r="L517" s="13">
        <v>29</v>
      </c>
      <c r="M517" s="13" t="s">
        <v>51</v>
      </c>
      <c r="N517" s="14">
        <v>45169</v>
      </c>
      <c r="O517" s="13" t="s">
        <v>21</v>
      </c>
      <c r="P517" s="13" t="s">
        <v>27</v>
      </c>
      <c r="Q517" s="15">
        <v>1</v>
      </c>
    </row>
    <row r="518" spans="8:17" x14ac:dyDescent="0.25">
      <c r="H518" s="12" t="s">
        <v>863</v>
      </c>
      <c r="I518" s="13" t="s">
        <v>864</v>
      </c>
      <c r="J518" s="16" t="s">
        <v>6</v>
      </c>
      <c r="K518" s="13" t="s">
        <v>865</v>
      </c>
      <c r="L518" s="2">
        <v>29</v>
      </c>
      <c r="M518" s="2" t="s">
        <v>51</v>
      </c>
      <c r="N518" s="13" t="s">
        <v>20</v>
      </c>
      <c r="O518" s="13" t="s">
        <v>25</v>
      </c>
      <c r="P518" s="13" t="s">
        <v>27</v>
      </c>
      <c r="Q518" s="15">
        <v>1</v>
      </c>
    </row>
    <row r="519" spans="8:17" x14ac:dyDescent="0.25">
      <c r="H519" s="12" t="s">
        <v>866</v>
      </c>
      <c r="I519" s="13" t="s">
        <v>867</v>
      </c>
      <c r="J519" s="16" t="s">
        <v>6</v>
      </c>
      <c r="K519" s="14">
        <v>45103</v>
      </c>
      <c r="L519" s="13">
        <v>20</v>
      </c>
      <c r="M519" s="13" t="s">
        <v>49</v>
      </c>
      <c r="N519" s="2" t="s">
        <v>20</v>
      </c>
      <c r="O519" s="2" t="s">
        <v>25</v>
      </c>
      <c r="P519" s="13" t="s">
        <v>17</v>
      </c>
      <c r="Q519" s="15">
        <v>1</v>
      </c>
    </row>
    <row r="520" spans="8:17" x14ac:dyDescent="0.25">
      <c r="H520" s="12" t="s">
        <v>868</v>
      </c>
      <c r="I520" s="13" t="s">
        <v>869</v>
      </c>
      <c r="J520" s="13" t="s">
        <v>5</v>
      </c>
      <c r="K520" s="14">
        <v>44974</v>
      </c>
      <c r="L520" s="13">
        <v>23</v>
      </c>
      <c r="M520" s="2" t="s">
        <v>49</v>
      </c>
      <c r="N520" s="2" t="s">
        <v>20</v>
      </c>
      <c r="O520" s="2" t="s">
        <v>25</v>
      </c>
      <c r="P520" s="13" t="s">
        <v>27</v>
      </c>
      <c r="Q520" s="15">
        <v>1</v>
      </c>
    </row>
    <row r="521" spans="8:17" x14ac:dyDescent="0.25">
      <c r="H521" s="12" t="s">
        <v>870</v>
      </c>
      <c r="I521" s="13" t="s">
        <v>871</v>
      </c>
      <c r="J521" s="13" t="s">
        <v>6</v>
      </c>
      <c r="K521" s="14">
        <v>44844</v>
      </c>
      <c r="L521" s="13">
        <v>31</v>
      </c>
      <c r="M521" s="13" t="s">
        <v>51</v>
      </c>
      <c r="N521" s="2" t="s">
        <v>20</v>
      </c>
      <c r="O521" s="13" t="s">
        <v>21</v>
      </c>
      <c r="P521" s="13" t="s">
        <v>27</v>
      </c>
      <c r="Q521" s="15">
        <v>1</v>
      </c>
    </row>
    <row r="522" spans="8:17" x14ac:dyDescent="0.25">
      <c r="H522" s="12" t="s">
        <v>872</v>
      </c>
      <c r="I522" s="13" t="s">
        <v>873</v>
      </c>
      <c r="J522" s="16" t="s">
        <v>6</v>
      </c>
      <c r="K522" s="14">
        <v>44777</v>
      </c>
      <c r="L522" s="13">
        <v>23</v>
      </c>
      <c r="M522" s="13" t="s">
        <v>49</v>
      </c>
      <c r="N522" s="13" t="s">
        <v>24</v>
      </c>
      <c r="O522" s="13" t="s">
        <v>25</v>
      </c>
      <c r="P522" s="13" t="s">
        <v>34</v>
      </c>
      <c r="Q522" s="15">
        <v>1</v>
      </c>
    </row>
    <row r="523" spans="8:17" x14ac:dyDescent="0.25">
      <c r="H523" s="12" t="s">
        <v>874</v>
      </c>
      <c r="I523" s="13" t="s">
        <v>875</v>
      </c>
      <c r="J523" s="16" t="s">
        <v>6</v>
      </c>
      <c r="K523" s="14">
        <v>44734</v>
      </c>
      <c r="L523" s="2">
        <v>23</v>
      </c>
      <c r="M523" s="2" t="s">
        <v>49</v>
      </c>
      <c r="N523" s="13" t="s">
        <v>20</v>
      </c>
      <c r="O523" s="2" t="s">
        <v>25</v>
      </c>
      <c r="P523" s="13" t="s">
        <v>27</v>
      </c>
      <c r="Q523" s="15">
        <v>1</v>
      </c>
    </row>
    <row r="524" spans="8:17" x14ac:dyDescent="0.25">
      <c r="H524" s="12" t="s">
        <v>876</v>
      </c>
      <c r="I524" s="13" t="s">
        <v>877</v>
      </c>
      <c r="J524" s="16" t="s">
        <v>6</v>
      </c>
      <c r="K524" s="14">
        <v>42787</v>
      </c>
      <c r="L524" s="13">
        <v>29</v>
      </c>
      <c r="M524" s="13" t="s">
        <v>51</v>
      </c>
      <c r="N524" s="2" t="s">
        <v>20</v>
      </c>
      <c r="O524" s="2" t="s">
        <v>25</v>
      </c>
      <c r="P524" s="13" t="s">
        <v>27</v>
      </c>
      <c r="Q524" s="15">
        <v>1</v>
      </c>
    </row>
    <row r="525" spans="8:17" x14ac:dyDescent="0.25">
      <c r="H525" s="12" t="s">
        <v>878</v>
      </c>
      <c r="I525" s="13" t="s">
        <v>879</v>
      </c>
      <c r="J525" s="16" t="s">
        <v>6</v>
      </c>
      <c r="K525" s="14">
        <v>44294</v>
      </c>
      <c r="L525" s="13">
        <v>25</v>
      </c>
      <c r="M525" s="2" t="s">
        <v>51</v>
      </c>
      <c r="N525" s="2" t="s">
        <v>20</v>
      </c>
      <c r="O525" s="2" t="s">
        <v>25</v>
      </c>
      <c r="P525" s="13" t="s">
        <v>34</v>
      </c>
      <c r="Q525" s="15">
        <v>1</v>
      </c>
    </row>
    <row r="526" spans="8:17" x14ac:dyDescent="0.25">
      <c r="H526" s="12" t="s">
        <v>880</v>
      </c>
      <c r="I526" s="13" t="s">
        <v>881</v>
      </c>
      <c r="J526" s="16" t="s">
        <v>6</v>
      </c>
      <c r="K526" s="14">
        <v>45033</v>
      </c>
      <c r="L526" s="13">
        <v>24</v>
      </c>
      <c r="M526" s="2" t="s">
        <v>51</v>
      </c>
      <c r="N526" s="2" t="s">
        <v>20</v>
      </c>
      <c r="O526" s="2" t="s">
        <v>25</v>
      </c>
      <c r="P526" s="13" t="s">
        <v>17</v>
      </c>
      <c r="Q526" s="15">
        <v>1</v>
      </c>
    </row>
    <row r="527" spans="8:17" x14ac:dyDescent="0.25">
      <c r="H527" s="12" t="s">
        <v>882</v>
      </c>
      <c r="I527" s="13" t="s">
        <v>883</v>
      </c>
      <c r="J527" s="16" t="s">
        <v>6</v>
      </c>
      <c r="K527" s="14">
        <v>44232</v>
      </c>
      <c r="L527" s="13">
        <v>31</v>
      </c>
      <c r="M527" s="2" t="s">
        <v>51</v>
      </c>
      <c r="N527" s="2" t="s">
        <v>20</v>
      </c>
      <c r="O527" s="2" t="s">
        <v>25</v>
      </c>
      <c r="P527" s="13" t="s">
        <v>27</v>
      </c>
      <c r="Q527" s="15">
        <v>1</v>
      </c>
    </row>
    <row r="528" spans="8:17" x14ac:dyDescent="0.25">
      <c r="H528" s="12" t="s">
        <v>884</v>
      </c>
      <c r="I528" s="13" t="s">
        <v>885</v>
      </c>
      <c r="J528" s="16" t="s">
        <v>6</v>
      </c>
      <c r="K528" s="14">
        <v>44907</v>
      </c>
      <c r="L528" s="13">
        <v>28</v>
      </c>
      <c r="M528" s="2" t="s">
        <v>51</v>
      </c>
      <c r="N528" s="2" t="s">
        <v>20</v>
      </c>
      <c r="O528" s="2" t="s">
        <v>25</v>
      </c>
      <c r="P528" s="13" t="s">
        <v>27</v>
      </c>
      <c r="Q528" s="15">
        <v>1</v>
      </c>
    </row>
    <row r="529" spans="8:17" x14ac:dyDescent="0.25">
      <c r="H529" s="12" t="s">
        <v>886</v>
      </c>
      <c r="I529" s="13" t="s">
        <v>887</v>
      </c>
      <c r="J529" s="16" t="s">
        <v>6</v>
      </c>
      <c r="K529" s="14">
        <v>45063</v>
      </c>
      <c r="L529" s="13">
        <v>24</v>
      </c>
      <c r="M529" s="2" t="s">
        <v>51</v>
      </c>
      <c r="N529" s="2" t="s">
        <v>20</v>
      </c>
      <c r="O529" s="2" t="s">
        <v>25</v>
      </c>
      <c r="P529" s="13" t="s">
        <v>17</v>
      </c>
      <c r="Q529" s="15">
        <v>1</v>
      </c>
    </row>
    <row r="530" spans="8:17" x14ac:dyDescent="0.25">
      <c r="H530" s="12" t="s">
        <v>888</v>
      </c>
      <c r="I530" s="13" t="s">
        <v>889</v>
      </c>
      <c r="J530" s="16" t="s">
        <v>6</v>
      </c>
      <c r="K530" s="14">
        <v>44974</v>
      </c>
      <c r="L530" s="13">
        <v>23</v>
      </c>
      <c r="M530" s="13" t="s">
        <v>49</v>
      </c>
      <c r="N530" s="2" t="s">
        <v>20</v>
      </c>
      <c r="O530" s="2" t="s">
        <v>25</v>
      </c>
      <c r="P530" s="13" t="s">
        <v>27</v>
      </c>
      <c r="Q530" s="15">
        <v>1</v>
      </c>
    </row>
    <row r="531" spans="8:17" x14ac:dyDescent="0.25">
      <c r="H531" s="12" t="s">
        <v>890</v>
      </c>
      <c r="I531" s="13" t="s">
        <v>891</v>
      </c>
      <c r="J531" s="16" t="s">
        <v>6</v>
      </c>
      <c r="K531" s="14">
        <v>45059</v>
      </c>
      <c r="L531" s="13">
        <v>26</v>
      </c>
      <c r="M531" s="13" t="s">
        <v>51</v>
      </c>
      <c r="N531" s="13" t="s">
        <v>24</v>
      </c>
      <c r="O531" s="2" t="s">
        <v>25</v>
      </c>
      <c r="P531" s="13" t="s">
        <v>26</v>
      </c>
      <c r="Q531" s="15">
        <v>1</v>
      </c>
    </row>
    <row r="532" spans="8:17" x14ac:dyDescent="0.25">
      <c r="H532" s="12" t="s">
        <v>892</v>
      </c>
      <c r="I532" s="13" t="s">
        <v>893</v>
      </c>
      <c r="J532" s="16" t="s">
        <v>6</v>
      </c>
      <c r="K532" s="14">
        <v>44893</v>
      </c>
      <c r="L532" s="13">
        <v>25</v>
      </c>
      <c r="M532" s="2" t="s">
        <v>51</v>
      </c>
      <c r="N532" s="13" t="s">
        <v>20</v>
      </c>
      <c r="O532" s="2" t="s">
        <v>25</v>
      </c>
      <c r="P532" s="13" t="s">
        <v>17</v>
      </c>
      <c r="Q532" s="15">
        <v>1</v>
      </c>
    </row>
    <row r="533" spans="8:17" x14ac:dyDescent="0.25">
      <c r="H533" s="12" t="s">
        <v>894</v>
      </c>
      <c r="I533" s="13" t="s">
        <v>895</v>
      </c>
      <c r="J533" s="16" t="s">
        <v>6</v>
      </c>
      <c r="K533" s="14">
        <v>44982</v>
      </c>
      <c r="L533" s="2">
        <v>25</v>
      </c>
      <c r="M533" s="2" t="s">
        <v>51</v>
      </c>
      <c r="N533" s="13" t="s">
        <v>24</v>
      </c>
      <c r="O533" s="2" t="s">
        <v>25</v>
      </c>
      <c r="P533" s="13" t="s">
        <v>22</v>
      </c>
      <c r="Q533" s="15">
        <v>1</v>
      </c>
    </row>
    <row r="534" spans="8:17" x14ac:dyDescent="0.25">
      <c r="H534" s="12" t="s">
        <v>896</v>
      </c>
      <c r="I534" s="13" t="s">
        <v>897</v>
      </c>
      <c r="J534" s="16" t="s">
        <v>6</v>
      </c>
      <c r="K534" s="14">
        <v>44532</v>
      </c>
      <c r="L534" s="13">
        <v>29</v>
      </c>
      <c r="M534" s="2" t="s">
        <v>51</v>
      </c>
      <c r="N534" s="14">
        <v>45139</v>
      </c>
      <c r="O534" s="2" t="s">
        <v>25</v>
      </c>
      <c r="P534" s="13" t="s">
        <v>27</v>
      </c>
      <c r="Q534" s="15">
        <v>1</v>
      </c>
    </row>
    <row r="535" spans="8:17" x14ac:dyDescent="0.25">
      <c r="H535" s="12" t="s">
        <v>898</v>
      </c>
      <c r="I535" s="13" t="s">
        <v>899</v>
      </c>
      <c r="J535" s="16" t="s">
        <v>6</v>
      </c>
      <c r="K535" s="14">
        <v>44989</v>
      </c>
      <c r="L535" s="13">
        <v>21</v>
      </c>
      <c r="M535" s="13" t="s">
        <v>49</v>
      </c>
      <c r="N535" s="13" t="s">
        <v>24</v>
      </c>
      <c r="O535" s="2" t="s">
        <v>25</v>
      </c>
      <c r="P535" s="13" t="s">
        <v>34</v>
      </c>
      <c r="Q535" s="15">
        <v>1</v>
      </c>
    </row>
    <row r="536" spans="8:17" x14ac:dyDescent="0.25">
      <c r="H536" s="12" t="s">
        <v>900</v>
      </c>
      <c r="I536" s="13" t="s">
        <v>901</v>
      </c>
      <c r="J536" s="16" t="s">
        <v>6</v>
      </c>
      <c r="K536" s="14">
        <v>44890</v>
      </c>
      <c r="L536" s="13">
        <v>38</v>
      </c>
      <c r="M536" s="13" t="s">
        <v>53</v>
      </c>
      <c r="N536" s="14">
        <v>45145</v>
      </c>
      <c r="O536" s="13" t="s">
        <v>21</v>
      </c>
      <c r="P536" s="13" t="s">
        <v>17</v>
      </c>
      <c r="Q536" s="15">
        <v>1</v>
      </c>
    </row>
    <row r="537" spans="8:17" x14ac:dyDescent="0.25">
      <c r="H537" s="12" t="s">
        <v>902</v>
      </c>
      <c r="I537" s="13" t="s">
        <v>903</v>
      </c>
      <c r="J537" s="16" t="s">
        <v>6</v>
      </c>
      <c r="K537" s="20">
        <v>44890</v>
      </c>
      <c r="L537" s="13">
        <v>44</v>
      </c>
      <c r="M537" s="13" t="s">
        <v>31</v>
      </c>
      <c r="N537" s="14">
        <v>45163</v>
      </c>
      <c r="O537" s="2" t="s">
        <v>21</v>
      </c>
      <c r="P537" s="13" t="s">
        <v>17</v>
      </c>
      <c r="Q537" s="15">
        <v>1</v>
      </c>
    </row>
    <row r="538" spans="8:17" x14ac:dyDescent="0.25">
      <c r="H538" s="12" t="s">
        <v>904</v>
      </c>
      <c r="I538" s="13" t="s">
        <v>905</v>
      </c>
      <c r="J538" s="16" t="s">
        <v>6</v>
      </c>
      <c r="K538" s="14">
        <v>44705</v>
      </c>
      <c r="L538" s="13">
        <v>29</v>
      </c>
      <c r="M538" s="13" t="s">
        <v>51</v>
      </c>
      <c r="N538" s="13" t="s">
        <v>20</v>
      </c>
      <c r="O538" s="13" t="s">
        <v>25</v>
      </c>
      <c r="P538" s="13" t="s">
        <v>27</v>
      </c>
      <c r="Q538" s="15">
        <v>1</v>
      </c>
    </row>
    <row r="539" spans="8:17" x14ac:dyDescent="0.25">
      <c r="H539" s="12" t="s">
        <v>906</v>
      </c>
      <c r="I539" s="13" t="s">
        <v>907</v>
      </c>
      <c r="J539" s="16" t="s">
        <v>6</v>
      </c>
      <c r="K539" s="14">
        <v>44853</v>
      </c>
      <c r="L539" s="13">
        <v>25</v>
      </c>
      <c r="M539" s="2" t="s">
        <v>51</v>
      </c>
      <c r="N539" s="14">
        <v>45169</v>
      </c>
      <c r="O539" s="13" t="s">
        <v>21</v>
      </c>
      <c r="P539" s="13" t="s">
        <v>22</v>
      </c>
      <c r="Q539" s="15">
        <v>1</v>
      </c>
    </row>
    <row r="540" spans="8:17" x14ac:dyDescent="0.25">
      <c r="H540" s="12" t="s">
        <v>908</v>
      </c>
      <c r="I540" s="13" t="s">
        <v>909</v>
      </c>
      <c r="J540" s="16" t="s">
        <v>6</v>
      </c>
      <c r="K540" s="14">
        <v>44888</v>
      </c>
      <c r="L540" s="13">
        <v>29</v>
      </c>
      <c r="M540" s="2" t="s">
        <v>51</v>
      </c>
      <c r="N540" s="13" t="s">
        <v>24</v>
      </c>
      <c r="O540" s="13" t="s">
        <v>25</v>
      </c>
      <c r="P540" s="13" t="s">
        <v>22</v>
      </c>
      <c r="Q540" s="15">
        <v>1</v>
      </c>
    </row>
    <row r="541" spans="8:17" x14ac:dyDescent="0.25">
      <c r="H541" s="12" t="s">
        <v>910</v>
      </c>
      <c r="I541" s="13" t="s">
        <v>911</v>
      </c>
      <c r="J541" s="16" t="s">
        <v>6</v>
      </c>
      <c r="K541" s="14">
        <v>43863</v>
      </c>
      <c r="L541" s="13">
        <v>27</v>
      </c>
      <c r="M541" s="2" t="s">
        <v>51</v>
      </c>
      <c r="N541" s="13" t="s">
        <v>20</v>
      </c>
      <c r="O541" s="2" t="s">
        <v>25</v>
      </c>
      <c r="P541" s="13" t="s">
        <v>27</v>
      </c>
      <c r="Q541" s="15">
        <v>1</v>
      </c>
    </row>
    <row r="542" spans="8:17" x14ac:dyDescent="0.25">
      <c r="H542" s="12" t="s">
        <v>912</v>
      </c>
      <c r="I542" s="13" t="s">
        <v>913</v>
      </c>
      <c r="J542" s="16" t="s">
        <v>6</v>
      </c>
      <c r="K542" s="14">
        <v>45026</v>
      </c>
      <c r="L542" s="13">
        <v>20</v>
      </c>
      <c r="M542" s="13" t="s">
        <v>49</v>
      </c>
      <c r="N542" s="2" t="s">
        <v>20</v>
      </c>
      <c r="O542" s="13" t="s">
        <v>21</v>
      </c>
      <c r="P542" s="13" t="s">
        <v>17</v>
      </c>
      <c r="Q542" s="15">
        <v>1</v>
      </c>
    </row>
    <row r="543" spans="8:17" x14ac:dyDescent="0.25">
      <c r="H543" s="12" t="s">
        <v>914</v>
      </c>
      <c r="I543" s="13" t="s">
        <v>915</v>
      </c>
      <c r="J543" s="16" t="s">
        <v>6</v>
      </c>
      <c r="K543" s="14">
        <v>44564</v>
      </c>
      <c r="L543" s="13">
        <v>30</v>
      </c>
      <c r="M543" s="13" t="s">
        <v>51</v>
      </c>
      <c r="N543" s="2" t="s">
        <v>20</v>
      </c>
      <c r="O543" s="13" t="s">
        <v>25</v>
      </c>
      <c r="P543" s="13" t="s">
        <v>27</v>
      </c>
      <c r="Q543" s="15">
        <v>1</v>
      </c>
    </row>
    <row r="544" spans="8:17" x14ac:dyDescent="0.25">
      <c r="H544" s="12" t="s">
        <v>916</v>
      </c>
      <c r="I544" s="13" t="s">
        <v>917</v>
      </c>
      <c r="J544" s="16" t="s">
        <v>6</v>
      </c>
      <c r="K544" s="14">
        <v>44893</v>
      </c>
      <c r="L544" s="13">
        <v>29</v>
      </c>
      <c r="M544" s="2" t="s">
        <v>51</v>
      </c>
      <c r="N544" s="13" t="s">
        <v>24</v>
      </c>
      <c r="O544" s="2" t="s">
        <v>25</v>
      </c>
      <c r="P544" s="13" t="s">
        <v>34</v>
      </c>
      <c r="Q544" s="15">
        <v>1</v>
      </c>
    </row>
    <row r="545" spans="8:17" x14ac:dyDescent="0.25">
      <c r="H545" s="12" t="s">
        <v>918</v>
      </c>
      <c r="I545" s="13" t="s">
        <v>919</v>
      </c>
      <c r="J545" s="16" t="s">
        <v>6</v>
      </c>
      <c r="K545" s="14">
        <v>45042</v>
      </c>
      <c r="L545" s="13">
        <v>31</v>
      </c>
      <c r="M545" s="2" t="s">
        <v>51</v>
      </c>
      <c r="N545" s="2" t="s">
        <v>24</v>
      </c>
      <c r="O545" s="2" t="s">
        <v>25</v>
      </c>
      <c r="P545" s="13" t="s">
        <v>34</v>
      </c>
      <c r="Q545" s="15">
        <v>1</v>
      </c>
    </row>
    <row r="546" spans="8:17" x14ac:dyDescent="0.25">
      <c r="H546" s="12" t="s">
        <v>920</v>
      </c>
      <c r="I546" s="13" t="s">
        <v>921</v>
      </c>
      <c r="J546" s="16" t="s">
        <v>6</v>
      </c>
      <c r="K546" s="14">
        <v>45000</v>
      </c>
      <c r="L546" s="13">
        <v>30</v>
      </c>
      <c r="M546" s="2" t="s">
        <v>51</v>
      </c>
      <c r="N546" s="13" t="s">
        <v>20</v>
      </c>
      <c r="O546" s="2" t="s">
        <v>25</v>
      </c>
      <c r="P546" s="13" t="s">
        <v>17</v>
      </c>
      <c r="Q546" s="15">
        <v>1</v>
      </c>
    </row>
    <row r="547" spans="8:17" x14ac:dyDescent="0.25">
      <c r="H547" s="12" t="s">
        <v>922</v>
      </c>
      <c r="I547" s="13" t="s">
        <v>923</v>
      </c>
      <c r="J547" s="16" t="s">
        <v>6</v>
      </c>
      <c r="K547" s="14">
        <v>44292</v>
      </c>
      <c r="L547" s="2">
        <v>30</v>
      </c>
      <c r="M547" s="2" t="s">
        <v>51</v>
      </c>
      <c r="N547" s="2" t="s">
        <v>20</v>
      </c>
      <c r="O547" s="2" t="s">
        <v>25</v>
      </c>
      <c r="P547" s="13" t="s">
        <v>17</v>
      </c>
      <c r="Q547" s="15">
        <v>1</v>
      </c>
    </row>
    <row r="548" spans="8:17" x14ac:dyDescent="0.25">
      <c r="H548" s="12" t="s">
        <v>924</v>
      </c>
      <c r="I548" s="13" t="s">
        <v>925</v>
      </c>
      <c r="J548" s="16" t="s">
        <v>6</v>
      </c>
      <c r="K548" s="14">
        <v>44425</v>
      </c>
      <c r="L548" s="13">
        <v>23</v>
      </c>
      <c r="M548" s="13" t="s">
        <v>49</v>
      </c>
      <c r="N548" s="2" t="s">
        <v>20</v>
      </c>
      <c r="O548" s="2" t="s">
        <v>25</v>
      </c>
      <c r="P548" s="13" t="s">
        <v>27</v>
      </c>
      <c r="Q548" s="15">
        <v>1</v>
      </c>
    </row>
    <row r="549" spans="8:17" x14ac:dyDescent="0.25">
      <c r="H549" s="12" t="s">
        <v>926</v>
      </c>
      <c r="I549" s="13" t="s">
        <v>927</v>
      </c>
      <c r="J549" s="16" t="s">
        <v>6</v>
      </c>
      <c r="K549" s="14">
        <v>45120</v>
      </c>
      <c r="L549" s="13">
        <v>28</v>
      </c>
      <c r="M549" s="13" t="s">
        <v>51</v>
      </c>
      <c r="N549" s="2" t="s">
        <v>20</v>
      </c>
      <c r="O549" s="13" t="s">
        <v>21</v>
      </c>
      <c r="P549" s="13" t="s">
        <v>17</v>
      </c>
      <c r="Q549" s="15">
        <v>1</v>
      </c>
    </row>
    <row r="550" spans="8:17" x14ac:dyDescent="0.25">
      <c r="H550" s="12" t="s">
        <v>928</v>
      </c>
      <c r="I550" s="13" t="s">
        <v>929</v>
      </c>
      <c r="J550" s="16" t="s">
        <v>6</v>
      </c>
      <c r="K550" s="14">
        <v>44896</v>
      </c>
      <c r="L550" s="13">
        <v>25</v>
      </c>
      <c r="M550" s="2" t="s">
        <v>51</v>
      </c>
      <c r="N550" s="14">
        <v>45152</v>
      </c>
      <c r="O550" s="13" t="s">
        <v>25</v>
      </c>
      <c r="P550" s="13" t="s">
        <v>34</v>
      </c>
      <c r="Q550" s="15">
        <v>1</v>
      </c>
    </row>
    <row r="551" spans="8:17" x14ac:dyDescent="0.25">
      <c r="H551" s="12" t="s">
        <v>930</v>
      </c>
      <c r="I551" s="13" t="s">
        <v>931</v>
      </c>
      <c r="J551" s="13" t="s">
        <v>5</v>
      </c>
      <c r="K551" s="14">
        <v>44972</v>
      </c>
      <c r="L551" s="13">
        <v>20</v>
      </c>
      <c r="M551" s="13" t="s">
        <v>49</v>
      </c>
      <c r="N551" s="13" t="s">
        <v>20</v>
      </c>
      <c r="O551" s="2" t="s">
        <v>25</v>
      </c>
      <c r="P551" s="13" t="s">
        <v>27</v>
      </c>
      <c r="Q551" s="15">
        <v>1</v>
      </c>
    </row>
    <row r="552" spans="8:17" x14ac:dyDescent="0.25">
      <c r="H552" s="12" t="s">
        <v>932</v>
      </c>
      <c r="I552" s="13" t="s">
        <v>933</v>
      </c>
      <c r="J552" s="13" t="s">
        <v>6</v>
      </c>
      <c r="K552" s="14">
        <v>43537</v>
      </c>
      <c r="L552" s="13">
        <v>27</v>
      </c>
      <c r="M552" s="13" t="s">
        <v>51</v>
      </c>
      <c r="N552" s="2" t="s">
        <v>20</v>
      </c>
      <c r="O552" s="2" t="s">
        <v>25</v>
      </c>
      <c r="P552" s="13" t="s">
        <v>34</v>
      </c>
      <c r="Q552" s="15">
        <v>1</v>
      </c>
    </row>
    <row r="553" spans="8:17" x14ac:dyDescent="0.25">
      <c r="H553" s="12" t="s">
        <v>934</v>
      </c>
      <c r="I553" s="13" t="s">
        <v>935</v>
      </c>
      <c r="J553" s="16" t="s">
        <v>6</v>
      </c>
      <c r="K553" s="14">
        <v>44809</v>
      </c>
      <c r="L553" s="2">
        <v>27</v>
      </c>
      <c r="M553" s="2" t="s">
        <v>51</v>
      </c>
      <c r="N553" s="2" t="s">
        <v>20</v>
      </c>
      <c r="O553" s="2" t="s">
        <v>25</v>
      </c>
      <c r="P553" s="13" t="s">
        <v>27</v>
      </c>
      <c r="Q553" s="15">
        <v>1</v>
      </c>
    </row>
    <row r="554" spans="8:17" x14ac:dyDescent="0.25">
      <c r="H554" s="12" t="s">
        <v>936</v>
      </c>
      <c r="I554" s="13" t="s">
        <v>937</v>
      </c>
      <c r="J554" s="16" t="s">
        <v>6</v>
      </c>
      <c r="K554" s="14">
        <v>44881</v>
      </c>
      <c r="L554" s="13">
        <v>28</v>
      </c>
      <c r="M554" s="2" t="s">
        <v>51</v>
      </c>
      <c r="N554" s="2" t="s">
        <v>20</v>
      </c>
      <c r="O554" s="2" t="s">
        <v>25</v>
      </c>
      <c r="P554" s="13" t="s">
        <v>17</v>
      </c>
      <c r="Q554" s="15">
        <v>1</v>
      </c>
    </row>
    <row r="555" spans="8:17" x14ac:dyDescent="0.25">
      <c r="H555" s="12" t="s">
        <v>938</v>
      </c>
      <c r="I555" s="13" t="s">
        <v>939</v>
      </c>
      <c r="J555" s="13" t="s">
        <v>5</v>
      </c>
      <c r="K555" s="14">
        <v>44972</v>
      </c>
      <c r="L555" s="13">
        <v>19</v>
      </c>
      <c r="M555" s="13" t="s">
        <v>49</v>
      </c>
      <c r="N555" s="2" t="s">
        <v>20</v>
      </c>
      <c r="O555" s="2" t="s">
        <v>25</v>
      </c>
      <c r="P555" s="13" t="s">
        <v>27</v>
      </c>
      <c r="Q555" s="15">
        <v>1</v>
      </c>
    </row>
    <row r="556" spans="8:17" x14ac:dyDescent="0.25">
      <c r="H556" s="12" t="s">
        <v>940</v>
      </c>
      <c r="I556" s="13" t="s">
        <v>941</v>
      </c>
      <c r="J556" s="13" t="s">
        <v>6</v>
      </c>
      <c r="K556" s="14">
        <v>44940</v>
      </c>
      <c r="L556" s="2">
        <v>19</v>
      </c>
      <c r="M556" s="2" t="s">
        <v>49</v>
      </c>
      <c r="N556" s="2" t="s">
        <v>20</v>
      </c>
      <c r="O556" s="2" t="s">
        <v>25</v>
      </c>
      <c r="P556" s="2" t="s">
        <v>22</v>
      </c>
      <c r="Q556" s="15">
        <v>1</v>
      </c>
    </row>
    <row r="557" spans="8:17" x14ac:dyDescent="0.25">
      <c r="H557" s="12" t="s">
        <v>942</v>
      </c>
      <c r="I557" s="13" t="s">
        <v>943</v>
      </c>
      <c r="J557" s="16" t="s">
        <v>6</v>
      </c>
      <c r="K557" s="14">
        <v>45142</v>
      </c>
      <c r="L557" s="13">
        <v>18</v>
      </c>
      <c r="M557" s="13" t="s">
        <v>49</v>
      </c>
      <c r="N557" s="2" t="s">
        <v>20</v>
      </c>
      <c r="O557" s="2" t="s">
        <v>25</v>
      </c>
      <c r="P557" s="13" t="s">
        <v>32</v>
      </c>
      <c r="Q557" s="15">
        <v>1</v>
      </c>
    </row>
    <row r="558" spans="8:17" x14ac:dyDescent="0.25">
      <c r="H558" s="12" t="s">
        <v>944</v>
      </c>
      <c r="I558" s="13" t="s">
        <v>945</v>
      </c>
      <c r="J558" s="16" t="s">
        <v>6</v>
      </c>
      <c r="K558" s="14">
        <v>44996</v>
      </c>
      <c r="L558" s="13">
        <v>22</v>
      </c>
      <c r="M558" s="2" t="s">
        <v>49</v>
      </c>
      <c r="N558" s="13" t="s">
        <v>24</v>
      </c>
      <c r="O558" s="2" t="s">
        <v>25</v>
      </c>
      <c r="P558" s="13" t="s">
        <v>26</v>
      </c>
      <c r="Q558" s="15">
        <v>1</v>
      </c>
    </row>
    <row r="559" spans="8:17" x14ac:dyDescent="0.25">
      <c r="H559" s="12" t="s">
        <v>946</v>
      </c>
      <c r="I559" s="13" t="s">
        <v>947</v>
      </c>
      <c r="J559" s="16" t="s">
        <v>6</v>
      </c>
      <c r="K559" s="14">
        <v>45056</v>
      </c>
      <c r="L559" s="13">
        <v>23</v>
      </c>
      <c r="M559" s="2" t="s">
        <v>49</v>
      </c>
      <c r="N559" s="13" t="s">
        <v>20</v>
      </c>
      <c r="O559" s="13" t="s">
        <v>21</v>
      </c>
      <c r="P559" s="13" t="s">
        <v>34</v>
      </c>
      <c r="Q559" s="15">
        <v>1</v>
      </c>
    </row>
    <row r="560" spans="8:17" x14ac:dyDescent="0.25">
      <c r="H560" s="12" t="s">
        <v>948</v>
      </c>
      <c r="I560" s="13" t="s">
        <v>949</v>
      </c>
      <c r="J560" s="16" t="s">
        <v>6</v>
      </c>
      <c r="K560" s="14">
        <v>44641</v>
      </c>
      <c r="L560" s="13">
        <v>25</v>
      </c>
      <c r="M560" s="13" t="s">
        <v>51</v>
      </c>
      <c r="N560" s="2" t="s">
        <v>20</v>
      </c>
      <c r="O560" s="13" t="s">
        <v>25</v>
      </c>
      <c r="P560" s="13" t="s">
        <v>27</v>
      </c>
      <c r="Q560" s="15">
        <v>1</v>
      </c>
    </row>
    <row r="561" spans="8:17" x14ac:dyDescent="0.25">
      <c r="H561" s="12" t="s">
        <v>950</v>
      </c>
      <c r="I561" s="13" t="s">
        <v>951</v>
      </c>
      <c r="J561" s="16" t="s">
        <v>6</v>
      </c>
      <c r="K561" s="14">
        <v>45086</v>
      </c>
      <c r="L561" s="13">
        <v>27</v>
      </c>
      <c r="M561" s="2" t="s">
        <v>51</v>
      </c>
      <c r="N561" s="2" t="s">
        <v>20</v>
      </c>
      <c r="O561" s="2" t="s">
        <v>25</v>
      </c>
      <c r="P561" s="13" t="s">
        <v>27</v>
      </c>
      <c r="Q561" s="15">
        <v>1</v>
      </c>
    </row>
    <row r="562" spans="8:17" x14ac:dyDescent="0.25">
      <c r="H562" s="12" t="s">
        <v>952</v>
      </c>
      <c r="I562" s="13" t="s">
        <v>953</v>
      </c>
      <c r="J562" s="16" t="s">
        <v>6</v>
      </c>
      <c r="K562" s="14">
        <v>43328</v>
      </c>
      <c r="L562" s="13">
        <v>25</v>
      </c>
      <c r="M562" s="2" t="s">
        <v>51</v>
      </c>
      <c r="N562" s="2" t="s">
        <v>20</v>
      </c>
      <c r="O562" s="2" t="s">
        <v>25</v>
      </c>
      <c r="P562" s="13" t="s">
        <v>17</v>
      </c>
      <c r="Q562" s="15">
        <v>1</v>
      </c>
    </row>
    <row r="563" spans="8:17" x14ac:dyDescent="0.25">
      <c r="H563" s="12" t="s">
        <v>954</v>
      </c>
      <c r="I563" s="13" t="s">
        <v>955</v>
      </c>
      <c r="J563" s="16" t="s">
        <v>6</v>
      </c>
      <c r="K563" s="14">
        <v>44974</v>
      </c>
      <c r="L563" s="13">
        <v>27</v>
      </c>
      <c r="M563" s="2" t="s">
        <v>51</v>
      </c>
      <c r="N563" s="2" t="s">
        <v>20</v>
      </c>
      <c r="O563" s="2" t="s">
        <v>25</v>
      </c>
      <c r="P563" s="13" t="s">
        <v>27</v>
      </c>
      <c r="Q563" s="15">
        <v>1</v>
      </c>
    </row>
    <row r="564" spans="8:17" x14ac:dyDescent="0.25">
      <c r="H564" s="12" t="s">
        <v>956</v>
      </c>
      <c r="I564" s="13" t="s">
        <v>957</v>
      </c>
      <c r="J564" s="16" t="s">
        <v>6</v>
      </c>
      <c r="K564" s="14">
        <v>44628</v>
      </c>
      <c r="L564" s="13">
        <v>22</v>
      </c>
      <c r="M564" s="13" t="s">
        <v>49</v>
      </c>
      <c r="N564" s="2" t="s">
        <v>20</v>
      </c>
      <c r="O564" s="2" t="s">
        <v>25</v>
      </c>
      <c r="P564" s="13" t="s">
        <v>27</v>
      </c>
      <c r="Q564" s="15">
        <v>1</v>
      </c>
    </row>
    <row r="565" spans="8:17" x14ac:dyDescent="0.25">
      <c r="H565" s="12" t="s">
        <v>958</v>
      </c>
      <c r="I565" s="13" t="s">
        <v>959</v>
      </c>
      <c r="J565" s="13" t="s">
        <v>5</v>
      </c>
      <c r="K565" s="14">
        <v>44988</v>
      </c>
      <c r="L565" s="2">
        <v>22</v>
      </c>
      <c r="M565" s="2" t="s">
        <v>49</v>
      </c>
      <c r="N565" s="2" t="s">
        <v>20</v>
      </c>
      <c r="O565" s="2" t="s">
        <v>25</v>
      </c>
      <c r="P565" s="13" t="s">
        <v>27</v>
      </c>
      <c r="Q565" s="15">
        <v>1</v>
      </c>
    </row>
    <row r="566" spans="8:17" x14ac:dyDescent="0.25">
      <c r="H566" s="12" t="s">
        <v>960</v>
      </c>
      <c r="I566" s="13" t="s">
        <v>961</v>
      </c>
      <c r="J566" s="13" t="s">
        <v>6</v>
      </c>
      <c r="K566" s="14">
        <v>44824</v>
      </c>
      <c r="L566" s="13">
        <v>27</v>
      </c>
      <c r="M566" s="13" t="s">
        <v>51</v>
      </c>
      <c r="N566" s="2" t="s">
        <v>20</v>
      </c>
      <c r="O566" s="2" t="s">
        <v>25</v>
      </c>
      <c r="P566" s="13" t="s">
        <v>17</v>
      </c>
      <c r="Q566" s="15">
        <v>1</v>
      </c>
    </row>
    <row r="567" spans="8:17" x14ac:dyDescent="0.25">
      <c r="H567" s="12" t="s">
        <v>962</v>
      </c>
      <c r="I567" s="13" t="s">
        <v>963</v>
      </c>
      <c r="J567" s="16" t="s">
        <v>6</v>
      </c>
      <c r="K567" s="14">
        <v>44984</v>
      </c>
      <c r="L567" s="13">
        <v>23</v>
      </c>
      <c r="M567" s="13" t="s">
        <v>49</v>
      </c>
      <c r="N567" s="2" t="s">
        <v>20</v>
      </c>
      <c r="O567" s="13" t="s">
        <v>21</v>
      </c>
      <c r="P567" s="13" t="s">
        <v>17</v>
      </c>
      <c r="Q567" s="15">
        <v>1</v>
      </c>
    </row>
    <row r="568" spans="8:17" x14ac:dyDescent="0.25">
      <c r="H568" s="12" t="s">
        <v>964</v>
      </c>
      <c r="I568" s="13" t="s">
        <v>965</v>
      </c>
      <c r="J568" s="16" t="s">
        <v>6</v>
      </c>
      <c r="K568" s="14">
        <v>44523</v>
      </c>
      <c r="L568" s="13">
        <v>29</v>
      </c>
      <c r="M568" s="13" t="s">
        <v>51</v>
      </c>
      <c r="N568" s="2" t="s">
        <v>20</v>
      </c>
      <c r="O568" s="13" t="s">
        <v>25</v>
      </c>
      <c r="P568" s="13" t="s">
        <v>27</v>
      </c>
      <c r="Q568" s="15">
        <v>1</v>
      </c>
    </row>
    <row r="569" spans="8:17" x14ac:dyDescent="0.25">
      <c r="H569" s="12" t="s">
        <v>966</v>
      </c>
      <c r="I569" s="13" t="s">
        <v>967</v>
      </c>
      <c r="J569" s="13" t="s">
        <v>5</v>
      </c>
      <c r="K569" s="14">
        <v>44928</v>
      </c>
      <c r="L569" s="13">
        <v>23</v>
      </c>
      <c r="M569" s="13" t="s">
        <v>49</v>
      </c>
      <c r="N569" s="2" t="s">
        <v>20</v>
      </c>
      <c r="O569" s="2" t="s">
        <v>25</v>
      </c>
      <c r="P569" s="13" t="s">
        <v>17</v>
      </c>
      <c r="Q569" s="15">
        <v>1</v>
      </c>
    </row>
    <row r="570" spans="8:17" x14ac:dyDescent="0.25">
      <c r="H570" s="12" t="s">
        <v>968</v>
      </c>
      <c r="I570" s="13" t="s">
        <v>969</v>
      </c>
      <c r="J570" s="13" t="s">
        <v>6</v>
      </c>
      <c r="K570" s="14">
        <v>44999</v>
      </c>
      <c r="L570" s="13">
        <v>27</v>
      </c>
      <c r="M570" s="13" t="s">
        <v>51</v>
      </c>
      <c r="N570" s="2" t="s">
        <v>20</v>
      </c>
      <c r="O570" s="2" t="s">
        <v>25</v>
      </c>
      <c r="P570" s="13" t="s">
        <v>17</v>
      </c>
      <c r="Q570" s="15">
        <v>1</v>
      </c>
    </row>
    <row r="571" spans="8:17" x14ac:dyDescent="0.25">
      <c r="H571" s="12" t="s">
        <v>970</v>
      </c>
      <c r="I571" s="13" t="s">
        <v>971</v>
      </c>
      <c r="J571" s="16" t="s">
        <v>6</v>
      </c>
      <c r="K571" s="14">
        <v>44979</v>
      </c>
      <c r="L571" s="13">
        <v>25</v>
      </c>
      <c r="M571" s="2" t="s">
        <v>51</v>
      </c>
      <c r="N571" s="2" t="s">
        <v>20</v>
      </c>
      <c r="O571" s="13" t="s">
        <v>21</v>
      </c>
      <c r="P571" s="13" t="s">
        <v>17</v>
      </c>
      <c r="Q571" s="15">
        <v>1</v>
      </c>
    </row>
    <row r="572" spans="8:17" x14ac:dyDescent="0.25">
      <c r="H572" s="12" t="s">
        <v>972</v>
      </c>
      <c r="I572" s="13" t="s">
        <v>973</v>
      </c>
      <c r="J572" s="16" t="s">
        <v>6</v>
      </c>
      <c r="K572" s="14">
        <v>44965</v>
      </c>
      <c r="L572" s="13">
        <v>23</v>
      </c>
      <c r="M572" s="13" t="s">
        <v>49</v>
      </c>
      <c r="N572" s="2" t="s">
        <v>20</v>
      </c>
      <c r="O572" s="2" t="s">
        <v>21</v>
      </c>
      <c r="P572" s="13" t="s">
        <v>17</v>
      </c>
      <c r="Q572" s="15">
        <v>1</v>
      </c>
    </row>
    <row r="573" spans="8:17" x14ac:dyDescent="0.25">
      <c r="H573" s="12" t="s">
        <v>974</v>
      </c>
      <c r="I573" s="13" t="s">
        <v>975</v>
      </c>
      <c r="J573" s="16" t="s">
        <v>6</v>
      </c>
      <c r="K573" s="14">
        <v>44966</v>
      </c>
      <c r="L573" s="13">
        <v>27</v>
      </c>
      <c r="M573" s="13" t="s">
        <v>51</v>
      </c>
      <c r="N573" s="2" t="s">
        <v>20</v>
      </c>
      <c r="O573" s="13" t="s">
        <v>25</v>
      </c>
      <c r="P573" s="13" t="s">
        <v>17</v>
      </c>
      <c r="Q573" s="15">
        <v>1</v>
      </c>
    </row>
    <row r="574" spans="8:17" x14ac:dyDescent="0.25">
      <c r="H574" s="12" t="s">
        <v>976</v>
      </c>
      <c r="I574" s="13" t="s">
        <v>977</v>
      </c>
      <c r="J574" s="16" t="s">
        <v>6</v>
      </c>
      <c r="K574" s="14">
        <v>44717</v>
      </c>
      <c r="L574" s="2">
        <v>27</v>
      </c>
      <c r="M574" s="2" t="s">
        <v>51</v>
      </c>
      <c r="N574" s="2" t="s">
        <v>20</v>
      </c>
      <c r="O574" s="2" t="s">
        <v>25</v>
      </c>
      <c r="P574" s="13" t="s">
        <v>26</v>
      </c>
      <c r="Q574" s="15">
        <v>1</v>
      </c>
    </row>
    <row r="575" spans="8:17" x14ac:dyDescent="0.25">
      <c r="H575" s="12" t="s">
        <v>978</v>
      </c>
      <c r="I575" s="13" t="s">
        <v>979</v>
      </c>
      <c r="J575" s="16" t="s">
        <v>6</v>
      </c>
      <c r="K575" s="14">
        <v>44682</v>
      </c>
      <c r="L575" s="2">
        <v>27</v>
      </c>
      <c r="M575" s="2" t="s">
        <v>51</v>
      </c>
      <c r="N575" s="2" t="s">
        <v>20</v>
      </c>
      <c r="O575" s="2" t="s">
        <v>25</v>
      </c>
      <c r="P575" s="13" t="s">
        <v>27</v>
      </c>
      <c r="Q575" s="15">
        <v>1</v>
      </c>
    </row>
    <row r="576" spans="8:17" x14ac:dyDescent="0.25">
      <c r="H576" s="12" t="s">
        <v>980</v>
      </c>
      <c r="I576" s="13" t="s">
        <v>981</v>
      </c>
      <c r="J576" s="16" t="s">
        <v>6</v>
      </c>
      <c r="K576" s="14">
        <v>44909</v>
      </c>
      <c r="L576" s="13">
        <v>24</v>
      </c>
      <c r="M576" s="2" t="s">
        <v>51</v>
      </c>
      <c r="N576" s="2" t="s">
        <v>20</v>
      </c>
      <c r="O576" s="2" t="s">
        <v>25</v>
      </c>
      <c r="P576" s="13" t="s">
        <v>26</v>
      </c>
      <c r="Q576" s="15">
        <v>1</v>
      </c>
    </row>
    <row r="577" spans="8:17" x14ac:dyDescent="0.25">
      <c r="H577" s="12" t="s">
        <v>982</v>
      </c>
      <c r="I577" s="13" t="s">
        <v>983</v>
      </c>
      <c r="J577" s="16" t="s">
        <v>6</v>
      </c>
      <c r="K577" s="14">
        <v>44965</v>
      </c>
      <c r="L577" s="13">
        <v>29</v>
      </c>
      <c r="M577" s="2" t="s">
        <v>51</v>
      </c>
      <c r="N577" s="2" t="s">
        <v>20</v>
      </c>
      <c r="O577" s="13" t="s">
        <v>21</v>
      </c>
      <c r="P577" s="13" t="s">
        <v>17</v>
      </c>
      <c r="Q577" s="15">
        <v>1</v>
      </c>
    </row>
    <row r="578" spans="8:17" x14ac:dyDescent="0.25">
      <c r="H578" s="12" t="s">
        <v>984</v>
      </c>
      <c r="I578" s="13" t="s">
        <v>985</v>
      </c>
      <c r="J578" s="13" t="s">
        <v>5</v>
      </c>
      <c r="K578" s="14">
        <v>44734</v>
      </c>
      <c r="L578" s="13">
        <v>26</v>
      </c>
      <c r="M578" s="2" t="s">
        <v>51</v>
      </c>
      <c r="N578" s="2" t="s">
        <v>20</v>
      </c>
      <c r="O578" s="13" t="s">
        <v>25</v>
      </c>
      <c r="P578" s="13" t="s">
        <v>27</v>
      </c>
      <c r="Q578" s="15">
        <v>1</v>
      </c>
    </row>
    <row r="579" spans="8:17" x14ac:dyDescent="0.25">
      <c r="H579" s="12" t="s">
        <v>986</v>
      </c>
      <c r="I579" s="13" t="s">
        <v>987</v>
      </c>
      <c r="J579" s="16" t="s">
        <v>5</v>
      </c>
      <c r="K579" s="14">
        <v>45057</v>
      </c>
      <c r="L579" s="13">
        <v>23</v>
      </c>
      <c r="M579" s="13" t="s">
        <v>49</v>
      </c>
      <c r="N579" s="2" t="s">
        <v>20</v>
      </c>
      <c r="O579" s="2" t="s">
        <v>25</v>
      </c>
      <c r="P579" s="13" t="s">
        <v>27</v>
      </c>
      <c r="Q579" s="15">
        <v>1</v>
      </c>
    </row>
    <row r="580" spans="8:17" x14ac:dyDescent="0.25">
      <c r="H580" s="12" t="s">
        <v>988</v>
      </c>
      <c r="I580" s="13" t="s">
        <v>989</v>
      </c>
      <c r="J580" s="13" t="s">
        <v>6</v>
      </c>
      <c r="K580" s="14">
        <v>45000</v>
      </c>
      <c r="L580" s="13">
        <v>24</v>
      </c>
      <c r="M580" s="13" t="s">
        <v>51</v>
      </c>
      <c r="N580" s="13" t="s">
        <v>24</v>
      </c>
      <c r="O580" s="2" t="s">
        <v>25</v>
      </c>
      <c r="P580" s="13" t="s">
        <v>34</v>
      </c>
      <c r="Q580" s="15">
        <v>1</v>
      </c>
    </row>
    <row r="581" spans="8:17" x14ac:dyDescent="0.25">
      <c r="H581" s="12" t="s">
        <v>990</v>
      </c>
      <c r="I581" s="13" t="s">
        <v>991</v>
      </c>
      <c r="J581" s="16" t="s">
        <v>6</v>
      </c>
      <c r="K581" s="14">
        <v>45110</v>
      </c>
      <c r="L581" s="13">
        <v>26</v>
      </c>
      <c r="M581" s="2" t="s">
        <v>51</v>
      </c>
      <c r="N581" s="13" t="s">
        <v>20</v>
      </c>
      <c r="O581" s="2" t="s">
        <v>25</v>
      </c>
      <c r="P581" s="13" t="s">
        <v>17</v>
      </c>
      <c r="Q581" s="15">
        <v>1</v>
      </c>
    </row>
    <row r="582" spans="8:17" x14ac:dyDescent="0.25">
      <c r="H582" s="12" t="s">
        <v>992</v>
      </c>
      <c r="I582" s="13" t="s">
        <v>993</v>
      </c>
      <c r="J582" s="16" t="s">
        <v>6</v>
      </c>
      <c r="K582" s="14">
        <v>44289</v>
      </c>
      <c r="L582" s="13">
        <v>29</v>
      </c>
      <c r="M582" s="2" t="s">
        <v>51</v>
      </c>
      <c r="N582" s="2" t="s">
        <v>20</v>
      </c>
      <c r="O582" s="2" t="s">
        <v>25</v>
      </c>
      <c r="P582" s="13" t="s">
        <v>17</v>
      </c>
      <c r="Q582" s="15">
        <v>1</v>
      </c>
    </row>
    <row r="583" spans="8:17" x14ac:dyDescent="0.25">
      <c r="H583" s="12" t="s">
        <v>994</v>
      </c>
      <c r="I583" s="13" t="s">
        <v>995</v>
      </c>
      <c r="J583" s="16" t="s">
        <v>6</v>
      </c>
      <c r="K583" s="14">
        <v>44994</v>
      </c>
      <c r="L583" s="13">
        <v>28</v>
      </c>
      <c r="M583" s="2" t="s">
        <v>51</v>
      </c>
      <c r="N583" s="14">
        <v>45139</v>
      </c>
      <c r="O583" s="2" t="s">
        <v>25</v>
      </c>
      <c r="P583" s="13" t="s">
        <v>27</v>
      </c>
      <c r="Q583" s="15">
        <v>1</v>
      </c>
    </row>
    <row r="584" spans="8:17" x14ac:dyDescent="0.25">
      <c r="H584" s="12" t="s">
        <v>996</v>
      </c>
      <c r="I584" s="13" t="s">
        <v>997</v>
      </c>
      <c r="J584" s="16" t="s">
        <v>6</v>
      </c>
      <c r="K584" s="14">
        <v>44930</v>
      </c>
      <c r="L584" s="2">
        <v>27</v>
      </c>
      <c r="M584" s="2" t="s">
        <v>51</v>
      </c>
      <c r="N584" s="20">
        <v>45165</v>
      </c>
      <c r="O584" s="2" t="s">
        <v>25</v>
      </c>
      <c r="P584" s="2" t="s">
        <v>27</v>
      </c>
      <c r="Q584" s="15">
        <v>1</v>
      </c>
    </row>
    <row r="585" spans="8:17" x14ac:dyDescent="0.25">
      <c r="H585" s="12" t="s">
        <v>998</v>
      </c>
      <c r="I585" s="13" t="s">
        <v>999</v>
      </c>
      <c r="J585" s="16" t="s">
        <v>6</v>
      </c>
      <c r="K585" s="14">
        <v>45061</v>
      </c>
      <c r="L585" s="13">
        <v>23</v>
      </c>
      <c r="M585" s="13" t="s">
        <v>49</v>
      </c>
      <c r="N585" s="13" t="s">
        <v>24</v>
      </c>
      <c r="O585" s="2" t="s">
        <v>25</v>
      </c>
      <c r="P585" s="13" t="s">
        <v>32</v>
      </c>
      <c r="Q585" s="15">
        <v>1</v>
      </c>
    </row>
    <row r="586" spans="8:17" x14ac:dyDescent="0.25">
      <c r="H586" s="12" t="s">
        <v>1000</v>
      </c>
      <c r="I586" s="13" t="s">
        <v>1001</v>
      </c>
      <c r="J586" s="16" t="s">
        <v>6</v>
      </c>
      <c r="K586" s="14">
        <v>44709</v>
      </c>
      <c r="L586" s="13">
        <v>26</v>
      </c>
      <c r="M586" s="13" t="s">
        <v>51</v>
      </c>
      <c r="N586" s="2" t="s">
        <v>24</v>
      </c>
      <c r="O586" s="2" t="s">
        <v>25</v>
      </c>
      <c r="P586" s="13" t="s">
        <v>22</v>
      </c>
      <c r="Q586" s="15">
        <v>1</v>
      </c>
    </row>
    <row r="587" spans="8:17" x14ac:dyDescent="0.25">
      <c r="H587" s="12" t="s">
        <v>1002</v>
      </c>
      <c r="I587" s="13" t="s">
        <v>1003</v>
      </c>
      <c r="J587" s="16" t="s">
        <v>6</v>
      </c>
      <c r="K587" s="14">
        <v>44869</v>
      </c>
      <c r="L587" s="13">
        <v>24</v>
      </c>
      <c r="M587" s="2" t="s">
        <v>51</v>
      </c>
      <c r="N587" s="14">
        <v>45148</v>
      </c>
      <c r="O587" s="2" t="s">
        <v>25</v>
      </c>
      <c r="P587" s="13" t="s">
        <v>35</v>
      </c>
      <c r="Q587" s="15">
        <v>1</v>
      </c>
    </row>
    <row r="588" spans="8:17" x14ac:dyDescent="0.25">
      <c r="H588" s="12" t="s">
        <v>1004</v>
      </c>
      <c r="I588" s="13" t="s">
        <v>1005</v>
      </c>
      <c r="J588" s="16" t="s">
        <v>6</v>
      </c>
      <c r="K588" s="14">
        <v>45138</v>
      </c>
      <c r="L588" s="13">
        <v>27</v>
      </c>
      <c r="M588" s="2" t="s">
        <v>51</v>
      </c>
      <c r="N588" s="13" t="s">
        <v>20</v>
      </c>
      <c r="O588" s="2" t="s">
        <v>25</v>
      </c>
      <c r="P588" s="13" t="s">
        <v>27</v>
      </c>
      <c r="Q588" s="15">
        <v>1</v>
      </c>
    </row>
    <row r="589" spans="8:17" x14ac:dyDescent="0.25">
      <c r="H589" s="12" t="s">
        <v>1006</v>
      </c>
      <c r="I589" s="13" t="s">
        <v>1007</v>
      </c>
      <c r="J589" s="16" t="s">
        <v>6</v>
      </c>
      <c r="K589" s="14">
        <v>44890</v>
      </c>
      <c r="L589" s="13">
        <v>25</v>
      </c>
      <c r="M589" s="2" t="s">
        <v>51</v>
      </c>
      <c r="N589" s="13" t="s">
        <v>24</v>
      </c>
      <c r="O589" s="2" t="s">
        <v>25</v>
      </c>
      <c r="P589" s="13" t="s">
        <v>34</v>
      </c>
      <c r="Q589" s="15">
        <v>1</v>
      </c>
    </row>
    <row r="590" spans="8:17" x14ac:dyDescent="0.25">
      <c r="H590" s="12" t="s">
        <v>1008</v>
      </c>
      <c r="I590" s="13" t="s">
        <v>1009</v>
      </c>
      <c r="J590" s="16" t="s">
        <v>6</v>
      </c>
      <c r="K590" s="14">
        <v>44959</v>
      </c>
      <c r="L590" s="13">
        <v>26</v>
      </c>
      <c r="M590" s="2" t="s">
        <v>51</v>
      </c>
      <c r="N590" s="13" t="s">
        <v>20</v>
      </c>
      <c r="O590" s="2" t="s">
        <v>25</v>
      </c>
      <c r="P590" s="13" t="s">
        <v>17</v>
      </c>
      <c r="Q590" s="15">
        <v>1</v>
      </c>
    </row>
    <row r="591" spans="8:17" x14ac:dyDescent="0.25">
      <c r="H591" s="12" t="s">
        <v>1010</v>
      </c>
      <c r="I591" s="13" t="s">
        <v>1011</v>
      </c>
      <c r="J591" s="16" t="s">
        <v>6</v>
      </c>
      <c r="K591" s="14">
        <v>44929</v>
      </c>
      <c r="L591" s="13">
        <v>28</v>
      </c>
      <c r="M591" s="2" t="s">
        <v>51</v>
      </c>
      <c r="N591" s="2" t="s">
        <v>20</v>
      </c>
      <c r="O591" s="13" t="s">
        <v>21</v>
      </c>
      <c r="P591" s="13" t="s">
        <v>26</v>
      </c>
      <c r="Q591" s="15">
        <v>0.5</v>
      </c>
    </row>
    <row r="592" spans="8:17" x14ac:dyDescent="0.25">
      <c r="H592" s="12" t="s">
        <v>1012</v>
      </c>
      <c r="I592" s="13" t="s">
        <v>1013</v>
      </c>
      <c r="J592" s="13" t="s">
        <v>5</v>
      </c>
      <c r="K592" s="14">
        <v>44186</v>
      </c>
      <c r="L592" s="13">
        <v>27</v>
      </c>
      <c r="M592" s="2" t="s">
        <v>51</v>
      </c>
      <c r="N592" s="2" t="s">
        <v>20</v>
      </c>
      <c r="O592" s="13" t="s">
        <v>25</v>
      </c>
      <c r="P592" s="13" t="s">
        <v>27</v>
      </c>
      <c r="Q592" s="15">
        <v>1</v>
      </c>
    </row>
    <row r="593" spans="8:17" x14ac:dyDescent="0.25">
      <c r="H593" s="12" t="s">
        <v>1014</v>
      </c>
      <c r="I593" s="13" t="s">
        <v>1015</v>
      </c>
      <c r="J593" s="13" t="s">
        <v>6</v>
      </c>
      <c r="K593" s="14">
        <v>45041</v>
      </c>
      <c r="L593" s="13">
        <v>21</v>
      </c>
      <c r="M593" s="13" t="s">
        <v>49</v>
      </c>
      <c r="N593" s="2" t="s">
        <v>20</v>
      </c>
      <c r="O593" s="13" t="s">
        <v>21</v>
      </c>
      <c r="P593" s="13" t="s">
        <v>34</v>
      </c>
      <c r="Q593" s="15">
        <v>1</v>
      </c>
    </row>
    <row r="594" spans="8:17" x14ac:dyDescent="0.25">
      <c r="H594" s="12" t="s">
        <v>1016</v>
      </c>
      <c r="I594" s="13" t="s">
        <v>1017</v>
      </c>
      <c r="J594" s="13" t="s">
        <v>5</v>
      </c>
      <c r="K594" s="14">
        <v>44840</v>
      </c>
      <c r="L594" s="13">
        <v>26</v>
      </c>
      <c r="M594" s="13" t="s">
        <v>51</v>
      </c>
      <c r="N594" s="2" t="s">
        <v>20</v>
      </c>
      <c r="O594" s="13" t="s">
        <v>25</v>
      </c>
      <c r="P594" s="13" t="s">
        <v>27</v>
      </c>
      <c r="Q594" s="15">
        <v>1</v>
      </c>
    </row>
    <row r="595" spans="8:17" x14ac:dyDescent="0.25">
      <c r="H595" s="12" t="s">
        <v>1018</v>
      </c>
      <c r="I595" s="13" t="s">
        <v>1019</v>
      </c>
      <c r="J595" s="16" t="s">
        <v>5</v>
      </c>
      <c r="K595" s="14">
        <v>45043</v>
      </c>
      <c r="L595" s="13">
        <v>20</v>
      </c>
      <c r="M595" s="13" t="s">
        <v>49</v>
      </c>
      <c r="N595" s="2" t="s">
        <v>20</v>
      </c>
      <c r="O595" s="2" t="s">
        <v>25</v>
      </c>
      <c r="P595" s="13" t="s">
        <v>27</v>
      </c>
      <c r="Q595" s="15">
        <v>1</v>
      </c>
    </row>
    <row r="596" spans="8:17" x14ac:dyDescent="0.25">
      <c r="H596" s="12" t="s">
        <v>1020</v>
      </c>
      <c r="I596" s="13" t="s">
        <v>1021</v>
      </c>
      <c r="J596" s="13" t="s">
        <v>6</v>
      </c>
      <c r="K596" s="14">
        <v>44950</v>
      </c>
      <c r="L596" s="2">
        <v>20</v>
      </c>
      <c r="M596" s="2" t="s">
        <v>49</v>
      </c>
      <c r="N596" s="2" t="s">
        <v>20</v>
      </c>
      <c r="O596" s="13" t="s">
        <v>21</v>
      </c>
      <c r="P596" s="13" t="s">
        <v>17</v>
      </c>
      <c r="Q596" s="15">
        <v>1</v>
      </c>
    </row>
    <row r="597" spans="8:17" x14ac:dyDescent="0.25">
      <c r="H597" s="12" t="s">
        <v>1022</v>
      </c>
      <c r="I597" s="13" t="s">
        <v>1023</v>
      </c>
      <c r="J597" s="16" t="s">
        <v>6</v>
      </c>
      <c r="K597" s="14">
        <v>44443</v>
      </c>
      <c r="L597" s="13">
        <v>28</v>
      </c>
      <c r="M597" s="13" t="s">
        <v>51</v>
      </c>
      <c r="N597" s="2" t="s">
        <v>20</v>
      </c>
      <c r="O597" s="13" t="s">
        <v>25</v>
      </c>
      <c r="P597" s="13" t="s">
        <v>17</v>
      </c>
      <c r="Q597" s="15">
        <v>1</v>
      </c>
    </row>
    <row r="598" spans="8:17" x14ac:dyDescent="0.25">
      <c r="H598" s="12" t="s">
        <v>1024</v>
      </c>
      <c r="I598" s="13" t="s">
        <v>1025</v>
      </c>
      <c r="J598" s="16" t="s">
        <v>6</v>
      </c>
      <c r="K598" s="14">
        <v>44909</v>
      </c>
      <c r="L598" s="13">
        <v>45</v>
      </c>
      <c r="M598" s="13" t="s">
        <v>31</v>
      </c>
      <c r="N598" s="2" t="s">
        <v>20</v>
      </c>
      <c r="O598" s="2" t="s">
        <v>25</v>
      </c>
      <c r="P598" s="13" t="s">
        <v>17</v>
      </c>
      <c r="Q598" s="15">
        <v>1</v>
      </c>
    </row>
    <row r="599" spans="8:17" x14ac:dyDescent="0.25">
      <c r="H599" s="12" t="s">
        <v>1026</v>
      </c>
      <c r="I599" s="13" t="s">
        <v>1027</v>
      </c>
      <c r="J599" s="16" t="s">
        <v>6</v>
      </c>
      <c r="K599" s="14">
        <v>44916</v>
      </c>
      <c r="L599" s="2">
        <v>45</v>
      </c>
      <c r="M599" s="2" t="s">
        <v>31</v>
      </c>
      <c r="N599" s="2" t="s">
        <v>20</v>
      </c>
      <c r="O599" s="2" t="s">
        <v>25</v>
      </c>
      <c r="P599" s="13" t="s">
        <v>35</v>
      </c>
      <c r="Q599" s="15">
        <v>1</v>
      </c>
    </row>
    <row r="600" spans="8:17" x14ac:dyDescent="0.25">
      <c r="H600" s="12" t="s">
        <v>1028</v>
      </c>
      <c r="I600" s="13" t="s">
        <v>1029</v>
      </c>
      <c r="J600" s="16" t="s">
        <v>6</v>
      </c>
      <c r="K600" s="14">
        <v>44928</v>
      </c>
      <c r="L600" s="2">
        <v>45</v>
      </c>
      <c r="M600" s="2" t="s">
        <v>31</v>
      </c>
      <c r="N600" s="2" t="s">
        <v>20</v>
      </c>
      <c r="O600" s="13" t="s">
        <v>21</v>
      </c>
      <c r="P600" s="13" t="s">
        <v>27</v>
      </c>
      <c r="Q600" s="15">
        <v>1</v>
      </c>
    </row>
    <row r="601" spans="8:17" x14ac:dyDescent="0.25">
      <c r="H601" s="12" t="s">
        <v>1030</v>
      </c>
      <c r="I601" s="13" t="s">
        <v>1031</v>
      </c>
      <c r="J601" s="16" t="s">
        <v>6</v>
      </c>
      <c r="K601" s="14">
        <v>44925</v>
      </c>
      <c r="L601" s="13">
        <v>49</v>
      </c>
      <c r="M601" s="2" t="s">
        <v>31</v>
      </c>
      <c r="N601" s="2" t="s">
        <v>20</v>
      </c>
      <c r="O601" s="13" t="s">
        <v>25</v>
      </c>
      <c r="P601" s="13" t="s">
        <v>26</v>
      </c>
      <c r="Q601" s="15">
        <v>1</v>
      </c>
    </row>
    <row r="602" spans="8:17" x14ac:dyDescent="0.25">
      <c r="H602" s="12" t="s">
        <v>1032</v>
      </c>
      <c r="I602" s="13" t="s">
        <v>1033</v>
      </c>
      <c r="J602" s="16" t="s">
        <v>6</v>
      </c>
      <c r="K602" s="13" t="s">
        <v>1034</v>
      </c>
      <c r="L602" s="2">
        <v>42</v>
      </c>
      <c r="M602" s="2" t="s">
        <v>31</v>
      </c>
      <c r="N602" s="2" t="s">
        <v>20</v>
      </c>
      <c r="O602" s="2" t="s">
        <v>21</v>
      </c>
      <c r="P602" s="2" t="s">
        <v>34</v>
      </c>
      <c r="Q602" s="15">
        <v>1</v>
      </c>
    </row>
    <row r="603" spans="8:17" x14ac:dyDescent="0.25">
      <c r="H603" s="12" t="s">
        <v>1035</v>
      </c>
      <c r="I603" s="13" t="s">
        <v>1036</v>
      </c>
      <c r="J603" s="16" t="s">
        <v>6</v>
      </c>
      <c r="K603" s="14">
        <v>44137</v>
      </c>
      <c r="L603" s="13">
        <v>49</v>
      </c>
      <c r="M603" s="13" t="s">
        <v>31</v>
      </c>
      <c r="N603" s="2" t="s">
        <v>20</v>
      </c>
      <c r="O603" s="2" t="s">
        <v>21</v>
      </c>
      <c r="P603" s="13" t="s">
        <v>17</v>
      </c>
      <c r="Q603" s="15">
        <v>1</v>
      </c>
    </row>
    <row r="604" spans="8:17" x14ac:dyDescent="0.25">
      <c r="H604" s="12" t="s">
        <v>1037</v>
      </c>
      <c r="I604" s="13" t="s">
        <v>1038</v>
      </c>
      <c r="J604" s="16" t="s">
        <v>6</v>
      </c>
      <c r="K604" s="14">
        <v>44232</v>
      </c>
      <c r="L604" s="13">
        <v>25</v>
      </c>
      <c r="M604" s="13" t="s">
        <v>51</v>
      </c>
      <c r="N604" s="2" t="s">
        <v>20</v>
      </c>
      <c r="O604" s="2" t="s">
        <v>21</v>
      </c>
      <c r="P604" s="13" t="s">
        <v>17</v>
      </c>
      <c r="Q604" s="15">
        <v>1</v>
      </c>
    </row>
    <row r="605" spans="8:17" x14ac:dyDescent="0.25">
      <c r="H605" s="12" t="s">
        <v>1039</v>
      </c>
      <c r="I605" s="13" t="s">
        <v>1040</v>
      </c>
      <c r="J605" s="16" t="s">
        <v>6</v>
      </c>
      <c r="K605" s="14">
        <v>45099</v>
      </c>
      <c r="L605" s="13">
        <v>40</v>
      </c>
      <c r="M605" s="13" t="s">
        <v>53</v>
      </c>
      <c r="N605" s="2" t="s">
        <v>20</v>
      </c>
      <c r="O605" s="13" t="s">
        <v>25</v>
      </c>
      <c r="P605" s="13" t="s">
        <v>35</v>
      </c>
      <c r="Q605" s="15">
        <v>1</v>
      </c>
    </row>
    <row r="606" spans="8:17" x14ac:dyDescent="0.25">
      <c r="H606" s="12" t="s">
        <v>1041</v>
      </c>
      <c r="I606" s="13" t="s">
        <v>1042</v>
      </c>
      <c r="J606" s="16" t="s">
        <v>6</v>
      </c>
      <c r="K606" s="20">
        <v>45099</v>
      </c>
      <c r="L606" s="13">
        <v>29</v>
      </c>
      <c r="M606" s="13" t="s">
        <v>51</v>
      </c>
      <c r="N606" s="2" t="s">
        <v>20</v>
      </c>
      <c r="O606" s="2" t="s">
        <v>25</v>
      </c>
      <c r="P606" s="13" t="s">
        <v>32</v>
      </c>
      <c r="Q606" s="15">
        <v>1</v>
      </c>
    </row>
    <row r="607" spans="8:17" x14ac:dyDescent="0.25">
      <c r="H607" s="12" t="s">
        <v>1043</v>
      </c>
      <c r="I607" s="13" t="s">
        <v>1044</v>
      </c>
      <c r="J607" s="16" t="s">
        <v>6</v>
      </c>
      <c r="K607" s="20">
        <v>45099</v>
      </c>
      <c r="L607" s="13">
        <v>32</v>
      </c>
      <c r="M607" s="13" t="s">
        <v>53</v>
      </c>
      <c r="N607" s="2" t="s">
        <v>20</v>
      </c>
      <c r="O607" s="2" t="s">
        <v>25</v>
      </c>
      <c r="P607" s="13" t="s">
        <v>26</v>
      </c>
      <c r="Q607" s="15">
        <v>1</v>
      </c>
    </row>
    <row r="608" spans="8:17" x14ac:dyDescent="0.25">
      <c r="H608" s="12" t="s">
        <v>1045</v>
      </c>
      <c r="I608" s="13" t="s">
        <v>1046</v>
      </c>
      <c r="J608" s="16" t="s">
        <v>6</v>
      </c>
      <c r="K608" s="14">
        <v>45167</v>
      </c>
      <c r="L608" s="13">
        <v>27</v>
      </c>
      <c r="M608" s="13" t="s">
        <v>51</v>
      </c>
      <c r="N608" s="2" t="s">
        <v>20</v>
      </c>
      <c r="O608" s="13" t="s">
        <v>21</v>
      </c>
      <c r="P608" s="13" t="s">
        <v>32</v>
      </c>
      <c r="Q608" s="15">
        <v>1</v>
      </c>
    </row>
    <row r="609" spans="8:17" x14ac:dyDescent="0.25">
      <c r="H609" s="12">
        <v>73266695</v>
      </c>
      <c r="I609" s="13" t="s">
        <v>1047</v>
      </c>
      <c r="J609" s="16" t="s">
        <v>6</v>
      </c>
      <c r="K609" s="14">
        <v>45159</v>
      </c>
      <c r="L609" s="13">
        <v>21</v>
      </c>
      <c r="M609" s="13" t="s">
        <v>49</v>
      </c>
      <c r="N609" s="2" t="s">
        <v>20</v>
      </c>
      <c r="O609" s="13" t="s">
        <v>25</v>
      </c>
      <c r="P609" s="13" t="s">
        <v>27</v>
      </c>
      <c r="Q609" s="15">
        <v>1</v>
      </c>
    </row>
    <row r="610" spans="8:17" x14ac:dyDescent="0.25">
      <c r="H610" s="12">
        <v>45023610</v>
      </c>
      <c r="I610" s="13" t="s">
        <v>1048</v>
      </c>
      <c r="J610" s="16" t="s">
        <v>6</v>
      </c>
      <c r="K610" s="14">
        <v>44952</v>
      </c>
      <c r="L610" s="13">
        <v>39</v>
      </c>
      <c r="M610" s="13" t="s">
        <v>53</v>
      </c>
      <c r="N610" s="2" t="s">
        <v>20</v>
      </c>
      <c r="O610" s="2" t="s">
        <v>25</v>
      </c>
      <c r="P610" s="13" t="s">
        <v>22</v>
      </c>
      <c r="Q610" s="15">
        <v>1</v>
      </c>
    </row>
    <row r="611" spans="8:17" x14ac:dyDescent="0.25">
      <c r="H611" s="12" t="s">
        <v>1049</v>
      </c>
      <c r="I611" s="13" t="s">
        <v>1050</v>
      </c>
      <c r="J611" s="16" t="s">
        <v>6</v>
      </c>
      <c r="K611" s="14">
        <v>45089</v>
      </c>
      <c r="L611" s="2">
        <v>40</v>
      </c>
      <c r="M611" s="2" t="s">
        <v>53</v>
      </c>
      <c r="N611" s="2" t="s">
        <v>20</v>
      </c>
      <c r="O611" s="2" t="s">
        <v>25</v>
      </c>
      <c r="P611" s="2" t="s">
        <v>22</v>
      </c>
      <c r="Q611" s="15">
        <v>1</v>
      </c>
    </row>
    <row r="612" spans="8:17" x14ac:dyDescent="0.25">
      <c r="H612" s="12" t="s">
        <v>1051</v>
      </c>
      <c r="I612" s="13" t="s">
        <v>1052</v>
      </c>
      <c r="J612" s="16" t="s">
        <v>6</v>
      </c>
      <c r="K612" s="14">
        <v>45091</v>
      </c>
      <c r="L612" s="13">
        <v>23</v>
      </c>
      <c r="M612" s="13" t="s">
        <v>49</v>
      </c>
      <c r="N612" s="2" t="s">
        <v>20</v>
      </c>
      <c r="O612" s="2" t="s">
        <v>25</v>
      </c>
      <c r="P612" s="13" t="s">
        <v>27</v>
      </c>
      <c r="Q612" s="15">
        <v>1</v>
      </c>
    </row>
    <row r="613" spans="8:17" x14ac:dyDescent="0.25">
      <c r="H613" s="12" t="s">
        <v>1053</v>
      </c>
      <c r="I613" s="13" t="s">
        <v>1054</v>
      </c>
      <c r="J613" s="16" t="s">
        <v>6</v>
      </c>
      <c r="K613" s="14">
        <v>45084</v>
      </c>
      <c r="L613" s="2">
        <v>40</v>
      </c>
      <c r="M613" s="2" t="s">
        <v>53</v>
      </c>
      <c r="N613" s="2" t="s">
        <v>20</v>
      </c>
      <c r="O613" s="2" t="s">
        <v>25</v>
      </c>
      <c r="P613" s="2" t="s">
        <v>26</v>
      </c>
      <c r="Q613" s="15">
        <v>1</v>
      </c>
    </row>
    <row r="614" spans="8:17" x14ac:dyDescent="0.25">
      <c r="H614" s="12" t="s">
        <v>1055</v>
      </c>
      <c r="I614" s="13" t="s">
        <v>1056</v>
      </c>
      <c r="J614" s="16" t="s">
        <v>6</v>
      </c>
      <c r="K614" s="14">
        <v>45082</v>
      </c>
      <c r="L614" s="2">
        <v>39</v>
      </c>
      <c r="M614" s="2" t="s">
        <v>53</v>
      </c>
      <c r="N614" s="20">
        <v>45161</v>
      </c>
      <c r="O614" s="2" t="s">
        <v>25</v>
      </c>
      <c r="P614" s="2" t="s">
        <v>17</v>
      </c>
      <c r="Q614" s="15">
        <v>1</v>
      </c>
    </row>
    <row r="615" spans="8:17" x14ac:dyDescent="0.25">
      <c r="H615" s="12" t="s">
        <v>1057</v>
      </c>
      <c r="I615" s="13" t="s">
        <v>1058</v>
      </c>
      <c r="J615" s="16" t="s">
        <v>6</v>
      </c>
      <c r="K615" s="13" t="s">
        <v>1059</v>
      </c>
      <c r="L615" s="13">
        <v>49</v>
      </c>
      <c r="M615" s="13" t="s">
        <v>31</v>
      </c>
      <c r="N615" s="13" t="s">
        <v>20</v>
      </c>
      <c r="O615" s="2" t="s">
        <v>25</v>
      </c>
      <c r="P615" s="13" t="s">
        <v>17</v>
      </c>
      <c r="Q615" s="15">
        <v>1</v>
      </c>
    </row>
    <row r="616" spans="8:17" x14ac:dyDescent="0.25">
      <c r="H616" s="12"/>
      <c r="I616" s="13" t="s">
        <v>1060</v>
      </c>
      <c r="J616" s="16" t="s">
        <v>6</v>
      </c>
      <c r="K616" s="14">
        <v>45085</v>
      </c>
      <c r="L616" s="2">
        <v>49</v>
      </c>
      <c r="M616" s="2" t="s">
        <v>31</v>
      </c>
      <c r="N616" s="2" t="s">
        <v>20</v>
      </c>
      <c r="O616" s="2" t="s">
        <v>25</v>
      </c>
      <c r="P616" s="2" t="s">
        <v>17</v>
      </c>
      <c r="Q616" s="15">
        <v>1</v>
      </c>
    </row>
    <row r="617" spans="8:17" x14ac:dyDescent="0.25">
      <c r="H617" s="12" t="s">
        <v>1061</v>
      </c>
      <c r="I617" s="13" t="s">
        <v>1062</v>
      </c>
      <c r="J617" s="16" t="s">
        <v>6</v>
      </c>
      <c r="K617" s="14">
        <v>45099</v>
      </c>
      <c r="L617" s="2">
        <v>50</v>
      </c>
      <c r="M617" s="2" t="s">
        <v>19</v>
      </c>
      <c r="N617" s="2" t="s">
        <v>20</v>
      </c>
      <c r="O617" s="2" t="s">
        <v>25</v>
      </c>
      <c r="P617" s="2" t="s">
        <v>34</v>
      </c>
      <c r="Q617" s="15">
        <v>1</v>
      </c>
    </row>
    <row r="618" spans="8:17" x14ac:dyDescent="0.25">
      <c r="H618" s="12" t="s">
        <v>1063</v>
      </c>
      <c r="I618" s="13" t="s">
        <v>1064</v>
      </c>
      <c r="J618" s="16" t="s">
        <v>6</v>
      </c>
      <c r="K618" s="14">
        <v>45090</v>
      </c>
      <c r="L618" s="13">
        <v>43</v>
      </c>
      <c r="M618" s="13" t="s">
        <v>31</v>
      </c>
      <c r="N618" s="2" t="s">
        <v>20</v>
      </c>
      <c r="O618" s="2" t="s">
        <v>25</v>
      </c>
      <c r="P618" s="13" t="s">
        <v>17</v>
      </c>
      <c r="Q618" s="15">
        <v>1</v>
      </c>
    </row>
    <row r="619" spans="8:17" x14ac:dyDescent="0.25">
      <c r="H619" s="12" t="s">
        <v>1065</v>
      </c>
      <c r="I619" s="13" t="s">
        <v>1066</v>
      </c>
      <c r="J619" s="16" t="s">
        <v>6</v>
      </c>
      <c r="K619" s="14">
        <v>45110</v>
      </c>
      <c r="L619" s="2">
        <v>42</v>
      </c>
      <c r="M619" s="2" t="s">
        <v>31</v>
      </c>
      <c r="N619" s="2" t="s">
        <v>20</v>
      </c>
      <c r="O619" s="2" t="s">
        <v>25</v>
      </c>
      <c r="P619" s="2" t="s">
        <v>17</v>
      </c>
      <c r="Q619" s="15">
        <v>1</v>
      </c>
    </row>
    <row r="620" spans="8:17" x14ac:dyDescent="0.25">
      <c r="H620" s="12" t="s">
        <v>1067</v>
      </c>
      <c r="I620" s="13" t="s">
        <v>1068</v>
      </c>
      <c r="J620" s="16" t="s">
        <v>6</v>
      </c>
      <c r="K620" s="14">
        <v>45103</v>
      </c>
      <c r="L620" s="2">
        <v>39</v>
      </c>
      <c r="M620" s="2" t="s">
        <v>53</v>
      </c>
      <c r="N620" s="2" t="s">
        <v>20</v>
      </c>
      <c r="O620" s="2" t="s">
        <v>25</v>
      </c>
      <c r="P620" s="2" t="s">
        <v>27</v>
      </c>
      <c r="Q620" s="15">
        <v>1</v>
      </c>
    </row>
    <row r="621" spans="8:17" x14ac:dyDescent="0.25">
      <c r="H621" s="12" t="s">
        <v>1069</v>
      </c>
      <c r="I621" s="13" t="s">
        <v>1070</v>
      </c>
      <c r="J621" s="16" t="s">
        <v>6</v>
      </c>
      <c r="K621" s="14">
        <v>44776</v>
      </c>
      <c r="L621" s="13">
        <v>38</v>
      </c>
      <c r="M621" s="13" t="s">
        <v>53</v>
      </c>
      <c r="N621" s="2" t="s">
        <v>20</v>
      </c>
      <c r="O621" s="2" t="s">
        <v>25</v>
      </c>
      <c r="P621" s="13" t="s">
        <v>34</v>
      </c>
      <c r="Q621" s="15">
        <v>1</v>
      </c>
    </row>
    <row r="622" spans="8:17" x14ac:dyDescent="0.25">
      <c r="H622" s="12" t="s">
        <v>1071</v>
      </c>
      <c r="I622" s="13" t="s">
        <v>1072</v>
      </c>
      <c r="J622" s="16" t="s">
        <v>6</v>
      </c>
      <c r="K622" s="20">
        <v>44776</v>
      </c>
      <c r="L622" s="2">
        <v>38</v>
      </c>
      <c r="M622" s="2" t="s">
        <v>53</v>
      </c>
      <c r="N622" s="2" t="s">
        <v>20</v>
      </c>
      <c r="O622" s="2" t="s">
        <v>25</v>
      </c>
      <c r="P622" s="13" t="s">
        <v>22</v>
      </c>
      <c r="Q622" s="15">
        <v>1</v>
      </c>
    </row>
    <row r="623" spans="8:17" x14ac:dyDescent="0.25">
      <c r="H623" s="12" t="s">
        <v>1073</v>
      </c>
      <c r="I623" s="13" t="s">
        <v>1074</v>
      </c>
      <c r="J623" s="16" t="s">
        <v>6</v>
      </c>
      <c r="K623" s="20">
        <v>44776</v>
      </c>
      <c r="L623" s="13">
        <v>28</v>
      </c>
      <c r="M623" s="13" t="s">
        <v>51</v>
      </c>
      <c r="N623" s="2" t="s">
        <v>20</v>
      </c>
      <c r="O623" s="2" t="s">
        <v>25</v>
      </c>
      <c r="P623" s="13" t="s">
        <v>17</v>
      </c>
      <c r="Q623" s="15">
        <v>1</v>
      </c>
    </row>
    <row r="624" spans="8:17" x14ac:dyDescent="0.25">
      <c r="H624" s="12">
        <v>16123977</v>
      </c>
      <c r="I624" s="13" t="s">
        <v>1075</v>
      </c>
      <c r="J624" s="16" t="s">
        <v>6</v>
      </c>
      <c r="K624" s="14">
        <v>45082</v>
      </c>
      <c r="L624" s="13">
        <v>55</v>
      </c>
      <c r="M624" s="13" t="s">
        <v>19</v>
      </c>
      <c r="N624" s="2" t="s">
        <v>20</v>
      </c>
      <c r="O624" s="2" t="s">
        <v>25</v>
      </c>
      <c r="P624" s="13" t="s">
        <v>17</v>
      </c>
      <c r="Q624" s="15">
        <v>1</v>
      </c>
    </row>
    <row r="625" spans="8:17" x14ac:dyDescent="0.25">
      <c r="H625" s="12">
        <v>73947618</v>
      </c>
      <c r="I625" s="13" t="s">
        <v>1076</v>
      </c>
      <c r="J625" s="16" t="s">
        <v>6</v>
      </c>
      <c r="K625" s="14">
        <v>45085</v>
      </c>
      <c r="L625" s="13">
        <v>30</v>
      </c>
      <c r="M625" s="13" t="s">
        <v>51</v>
      </c>
      <c r="N625" s="2" t="s">
        <v>20</v>
      </c>
      <c r="O625" s="2" t="s">
        <v>25</v>
      </c>
      <c r="P625" s="13" t="s">
        <v>27</v>
      </c>
      <c r="Q625" s="15">
        <v>1</v>
      </c>
    </row>
    <row r="626" spans="8:17" x14ac:dyDescent="0.25">
      <c r="H626" s="12" t="s">
        <v>1077</v>
      </c>
      <c r="I626" s="13" t="s">
        <v>1078</v>
      </c>
      <c r="J626" s="16" t="s">
        <v>6</v>
      </c>
      <c r="K626" s="14">
        <v>45086</v>
      </c>
      <c r="L626" s="13">
        <v>29</v>
      </c>
      <c r="M626" s="2" t="s">
        <v>51</v>
      </c>
      <c r="N626" s="2" t="s">
        <v>20</v>
      </c>
      <c r="O626" s="2" t="s">
        <v>25</v>
      </c>
      <c r="P626" s="13" t="s">
        <v>17</v>
      </c>
      <c r="Q626" s="15">
        <v>1</v>
      </c>
    </row>
    <row r="627" spans="8:17" x14ac:dyDescent="0.25">
      <c r="H627" s="12" t="s">
        <v>1079</v>
      </c>
      <c r="I627" s="13" t="s">
        <v>1080</v>
      </c>
      <c r="J627" s="16" t="s">
        <v>6</v>
      </c>
      <c r="K627" s="14">
        <v>45014</v>
      </c>
      <c r="L627" s="13">
        <v>31</v>
      </c>
      <c r="M627" s="2" t="s">
        <v>51</v>
      </c>
      <c r="N627" s="2" t="s">
        <v>20</v>
      </c>
      <c r="O627" s="13" t="s">
        <v>21</v>
      </c>
      <c r="P627" s="13" t="s">
        <v>22</v>
      </c>
      <c r="Q627" s="15">
        <v>1</v>
      </c>
    </row>
    <row r="628" spans="8:17" x14ac:dyDescent="0.25">
      <c r="H628" s="12" t="s">
        <v>1081</v>
      </c>
      <c r="I628" s="13" t="s">
        <v>1082</v>
      </c>
      <c r="J628" s="16" t="s">
        <v>6</v>
      </c>
      <c r="K628" s="14">
        <v>45098</v>
      </c>
      <c r="L628" s="13">
        <v>25</v>
      </c>
      <c r="M628" s="2" t="s">
        <v>51</v>
      </c>
      <c r="N628" s="2" t="s">
        <v>20</v>
      </c>
      <c r="O628" s="13" t="s">
        <v>25</v>
      </c>
      <c r="P628" s="13" t="s">
        <v>34</v>
      </c>
      <c r="Q628" s="15">
        <v>1</v>
      </c>
    </row>
    <row r="629" spans="8:17" x14ac:dyDescent="0.25">
      <c r="H629" s="12" t="s">
        <v>1083</v>
      </c>
      <c r="I629" s="13" t="s">
        <v>1084</v>
      </c>
      <c r="J629" s="16" t="s">
        <v>6</v>
      </c>
      <c r="K629" s="14">
        <v>44720</v>
      </c>
      <c r="L629" s="13">
        <v>38</v>
      </c>
      <c r="M629" s="13" t="s">
        <v>53</v>
      </c>
      <c r="N629" s="2" t="s">
        <v>20</v>
      </c>
      <c r="O629" s="13" t="s">
        <v>21</v>
      </c>
      <c r="P629" s="13" t="s">
        <v>27</v>
      </c>
      <c r="Q629" s="15">
        <v>1</v>
      </c>
    </row>
    <row r="630" spans="8:17" x14ac:dyDescent="0.25">
      <c r="H630" s="12" t="s">
        <v>1085</v>
      </c>
      <c r="I630" s="13" t="s">
        <v>1086</v>
      </c>
      <c r="J630" s="13" t="s">
        <v>5</v>
      </c>
      <c r="K630" s="14">
        <v>45091</v>
      </c>
      <c r="L630" s="13">
        <v>44</v>
      </c>
      <c r="M630" s="13" t="s">
        <v>31</v>
      </c>
      <c r="N630" s="2" t="s">
        <v>20</v>
      </c>
      <c r="O630" s="13" t="s">
        <v>25</v>
      </c>
      <c r="P630" s="13" t="s">
        <v>27</v>
      </c>
      <c r="Q630" s="15">
        <v>1</v>
      </c>
    </row>
    <row r="631" spans="8:17" x14ac:dyDescent="0.25">
      <c r="H631" s="12" t="s">
        <v>1087</v>
      </c>
      <c r="I631" s="13" t="s">
        <v>1088</v>
      </c>
      <c r="J631" s="16" t="s">
        <v>5</v>
      </c>
      <c r="K631" s="20">
        <v>45091</v>
      </c>
      <c r="L631" s="13">
        <v>34</v>
      </c>
      <c r="M631" s="13" t="s">
        <v>53</v>
      </c>
      <c r="N631" s="2" t="s">
        <v>20</v>
      </c>
      <c r="O631" s="2" t="s">
        <v>25</v>
      </c>
      <c r="P631" s="13" t="s">
        <v>27</v>
      </c>
      <c r="Q631" s="15">
        <v>1</v>
      </c>
    </row>
    <row r="632" spans="8:17" x14ac:dyDescent="0.25">
      <c r="H632" s="12" t="s">
        <v>1089</v>
      </c>
      <c r="I632" s="13" t="s">
        <v>1090</v>
      </c>
      <c r="J632" s="13" t="s">
        <v>6</v>
      </c>
      <c r="K632" s="13" t="s">
        <v>1091</v>
      </c>
      <c r="L632" s="13">
        <v>31</v>
      </c>
      <c r="M632" s="13" t="s">
        <v>51</v>
      </c>
      <c r="N632" s="2" t="s">
        <v>20</v>
      </c>
      <c r="O632" s="13" t="s">
        <v>21</v>
      </c>
      <c r="P632" s="13" t="s">
        <v>17</v>
      </c>
      <c r="Q632" s="15">
        <v>1</v>
      </c>
    </row>
    <row r="633" spans="8:17" x14ac:dyDescent="0.25">
      <c r="H633" s="12" t="s">
        <v>1092</v>
      </c>
      <c r="I633" s="13" t="s">
        <v>1093</v>
      </c>
      <c r="J633" s="16" t="s">
        <v>6</v>
      </c>
      <c r="K633" s="14">
        <v>45098</v>
      </c>
      <c r="L633" s="13">
        <v>41</v>
      </c>
      <c r="M633" s="13" t="s">
        <v>31</v>
      </c>
      <c r="N633" s="2" t="s">
        <v>20</v>
      </c>
      <c r="O633" s="13" t="s">
        <v>25</v>
      </c>
      <c r="P633" s="13" t="s">
        <v>17</v>
      </c>
      <c r="Q633" s="15">
        <v>1</v>
      </c>
    </row>
    <row r="634" spans="8:17" x14ac:dyDescent="0.25">
      <c r="H634" s="12" t="s">
        <v>1094</v>
      </c>
      <c r="I634" s="13" t="s">
        <v>1095</v>
      </c>
      <c r="J634" s="16" t="s">
        <v>6</v>
      </c>
      <c r="K634" s="13" t="s">
        <v>1096</v>
      </c>
      <c r="L634" s="13">
        <v>21</v>
      </c>
      <c r="M634" s="13" t="s">
        <v>49</v>
      </c>
      <c r="N634" s="2" t="s">
        <v>20</v>
      </c>
      <c r="O634" s="13" t="s">
        <v>21</v>
      </c>
      <c r="P634" s="13" t="s">
        <v>27</v>
      </c>
      <c r="Q634" s="15">
        <v>1</v>
      </c>
    </row>
    <row r="635" spans="8:17" x14ac:dyDescent="0.25">
      <c r="H635" s="12">
        <v>43409058</v>
      </c>
      <c r="I635" s="13" t="s">
        <v>1097</v>
      </c>
      <c r="J635" s="16" t="s">
        <v>6</v>
      </c>
      <c r="K635" s="14">
        <v>45078</v>
      </c>
      <c r="L635" s="13">
        <v>37</v>
      </c>
      <c r="M635" s="13" t="s">
        <v>53</v>
      </c>
      <c r="N635" s="2" t="s">
        <v>20</v>
      </c>
      <c r="O635" s="13" t="s">
        <v>25</v>
      </c>
      <c r="P635" s="13" t="s">
        <v>27</v>
      </c>
      <c r="Q635" s="15">
        <v>1</v>
      </c>
    </row>
    <row r="636" spans="8:17" x14ac:dyDescent="0.25">
      <c r="H636" s="12">
        <v>44545503</v>
      </c>
      <c r="I636" s="13" t="s">
        <v>1098</v>
      </c>
      <c r="J636" s="16" t="s">
        <v>6</v>
      </c>
      <c r="K636" s="14">
        <v>45077</v>
      </c>
      <c r="L636" s="13">
        <v>36</v>
      </c>
      <c r="M636" s="2" t="s">
        <v>53</v>
      </c>
      <c r="N636" s="2" t="s">
        <v>20</v>
      </c>
      <c r="O636" s="2" t="s">
        <v>25</v>
      </c>
      <c r="P636" s="13" t="s">
        <v>17</v>
      </c>
      <c r="Q636" s="15">
        <v>1</v>
      </c>
    </row>
    <row r="637" spans="8:17" x14ac:dyDescent="0.25">
      <c r="H637" s="12" t="s">
        <v>1099</v>
      </c>
      <c r="I637" s="13" t="s">
        <v>1100</v>
      </c>
      <c r="J637" s="16" t="s">
        <v>6</v>
      </c>
      <c r="K637" s="14">
        <v>44994</v>
      </c>
      <c r="L637" s="2">
        <v>39</v>
      </c>
      <c r="M637" s="2" t="s">
        <v>53</v>
      </c>
      <c r="N637" s="2" t="s">
        <v>20</v>
      </c>
      <c r="O637" s="2" t="s">
        <v>21</v>
      </c>
      <c r="P637" s="2" t="s">
        <v>26</v>
      </c>
      <c r="Q637" s="15">
        <v>1</v>
      </c>
    </row>
    <row r="638" spans="8:17" x14ac:dyDescent="0.25">
      <c r="H638" s="12" t="s">
        <v>1101</v>
      </c>
      <c r="I638" s="13" t="s">
        <v>1102</v>
      </c>
      <c r="J638" s="16" t="s">
        <v>6</v>
      </c>
      <c r="K638" s="14">
        <v>44104</v>
      </c>
      <c r="L638" s="13">
        <v>49</v>
      </c>
      <c r="M638" s="13" t="s">
        <v>31</v>
      </c>
      <c r="N638" s="2" t="s">
        <v>20</v>
      </c>
      <c r="O638" s="13" t="s">
        <v>25</v>
      </c>
      <c r="P638" s="13" t="s">
        <v>27</v>
      </c>
      <c r="Q638" s="15">
        <v>1</v>
      </c>
    </row>
    <row r="639" spans="8:17" x14ac:dyDescent="0.25">
      <c r="H639" s="12" t="s">
        <v>1103</v>
      </c>
      <c r="I639" s="13" t="s">
        <v>1104</v>
      </c>
      <c r="J639" s="16" t="s">
        <v>6</v>
      </c>
      <c r="K639" s="14">
        <v>44985</v>
      </c>
      <c r="L639" s="13">
        <v>31</v>
      </c>
      <c r="M639" s="13" t="s">
        <v>51</v>
      </c>
      <c r="N639" s="2" t="s">
        <v>20</v>
      </c>
      <c r="O639" s="2" t="s">
        <v>25</v>
      </c>
      <c r="P639" s="13" t="s">
        <v>27</v>
      </c>
      <c r="Q639" s="15">
        <v>1</v>
      </c>
    </row>
    <row r="640" spans="8:17" x14ac:dyDescent="0.25">
      <c r="H640" s="12" t="s">
        <v>1105</v>
      </c>
      <c r="I640" s="13" t="s">
        <v>1106</v>
      </c>
      <c r="J640" s="16" t="s">
        <v>6</v>
      </c>
      <c r="K640" s="14">
        <v>44954</v>
      </c>
      <c r="L640" s="13">
        <v>29</v>
      </c>
      <c r="M640" s="2" t="s">
        <v>51</v>
      </c>
      <c r="N640" s="14">
        <v>45139</v>
      </c>
      <c r="O640" s="2" t="s">
        <v>25</v>
      </c>
      <c r="P640" s="13" t="s">
        <v>27</v>
      </c>
      <c r="Q640" s="15">
        <v>1</v>
      </c>
    </row>
    <row r="641" spans="8:17" x14ac:dyDescent="0.25">
      <c r="H641" s="12" t="s">
        <v>1107</v>
      </c>
      <c r="I641" s="13" t="s">
        <v>1108</v>
      </c>
      <c r="J641" s="13" t="s">
        <v>5</v>
      </c>
      <c r="K641" s="14">
        <v>45062</v>
      </c>
      <c r="L641" s="13">
        <v>48</v>
      </c>
      <c r="M641" s="13" t="s">
        <v>31</v>
      </c>
      <c r="N641" s="13" t="s">
        <v>20</v>
      </c>
      <c r="O641" s="2" t="s">
        <v>25</v>
      </c>
      <c r="P641" s="13" t="s">
        <v>27</v>
      </c>
      <c r="Q641" s="15">
        <v>1</v>
      </c>
    </row>
    <row r="642" spans="8:17" x14ac:dyDescent="0.25">
      <c r="H642" s="12" t="s">
        <v>1109</v>
      </c>
      <c r="I642" s="13" t="s">
        <v>1110</v>
      </c>
      <c r="J642" s="13" t="s">
        <v>6</v>
      </c>
      <c r="K642" s="14">
        <v>45083</v>
      </c>
      <c r="L642" s="2">
        <v>19</v>
      </c>
      <c r="M642" s="2" t="s">
        <v>49</v>
      </c>
      <c r="N642" s="2" t="s">
        <v>20</v>
      </c>
      <c r="O642" s="2" t="s">
        <v>21</v>
      </c>
      <c r="P642" s="2" t="s">
        <v>27</v>
      </c>
      <c r="Q642" s="15">
        <v>1</v>
      </c>
    </row>
    <row r="643" spans="8:17" x14ac:dyDescent="0.25">
      <c r="H643" s="12" t="s">
        <v>1111</v>
      </c>
      <c r="I643" s="13" t="s">
        <v>1112</v>
      </c>
      <c r="J643" s="16" t="s">
        <v>6</v>
      </c>
      <c r="K643" s="20">
        <v>45083</v>
      </c>
      <c r="L643" s="13">
        <v>25</v>
      </c>
      <c r="M643" s="13" t="s">
        <v>51</v>
      </c>
      <c r="N643" s="2" t="s">
        <v>20</v>
      </c>
      <c r="O643" s="2" t="s">
        <v>21</v>
      </c>
      <c r="P643" s="13" t="s">
        <v>27</v>
      </c>
      <c r="Q643" s="15">
        <v>1</v>
      </c>
    </row>
    <row r="644" spans="8:17" x14ac:dyDescent="0.25">
      <c r="H644" s="12" t="s">
        <v>1113</v>
      </c>
      <c r="I644" s="13" t="s">
        <v>1114</v>
      </c>
      <c r="J644" s="16" t="s">
        <v>6</v>
      </c>
      <c r="K644" s="20">
        <v>45083</v>
      </c>
      <c r="L644" s="13">
        <v>22</v>
      </c>
      <c r="M644" s="13" t="s">
        <v>49</v>
      </c>
      <c r="N644" s="2" t="s">
        <v>20</v>
      </c>
      <c r="O644" s="2" t="s">
        <v>21</v>
      </c>
      <c r="P644" s="13" t="s">
        <v>27</v>
      </c>
      <c r="Q644" s="15">
        <v>1</v>
      </c>
    </row>
    <row r="645" spans="8:17" x14ac:dyDescent="0.25">
      <c r="H645" s="12" t="s">
        <v>1115</v>
      </c>
      <c r="I645" s="13" t="s">
        <v>1116</v>
      </c>
      <c r="J645" s="16" t="s">
        <v>6</v>
      </c>
      <c r="K645" s="20">
        <v>45083</v>
      </c>
      <c r="L645" s="13">
        <v>20</v>
      </c>
      <c r="M645" s="2" t="s">
        <v>49</v>
      </c>
      <c r="N645" s="2" t="s">
        <v>20</v>
      </c>
      <c r="O645" s="2" t="s">
        <v>21</v>
      </c>
      <c r="P645" s="13" t="s">
        <v>27</v>
      </c>
      <c r="Q645" s="15">
        <v>1</v>
      </c>
    </row>
    <row r="646" spans="8:17" x14ac:dyDescent="0.25">
      <c r="H646" s="12">
        <v>45242672</v>
      </c>
      <c r="I646" s="13" t="s">
        <v>1117</v>
      </c>
      <c r="J646" s="16" t="s">
        <v>6</v>
      </c>
      <c r="K646" s="14">
        <v>45085</v>
      </c>
      <c r="L646" s="13">
        <v>35</v>
      </c>
      <c r="M646" s="13" t="s">
        <v>53</v>
      </c>
      <c r="N646" s="2" t="s">
        <v>20</v>
      </c>
      <c r="O646" s="13" t="s">
        <v>25</v>
      </c>
      <c r="P646" s="13" t="s">
        <v>22</v>
      </c>
      <c r="Q646" s="15">
        <v>1</v>
      </c>
    </row>
    <row r="647" spans="8:17" x14ac:dyDescent="0.25">
      <c r="H647" s="12" t="s">
        <v>1118</v>
      </c>
      <c r="I647" s="13" t="s">
        <v>1119</v>
      </c>
      <c r="J647" s="16" t="s">
        <v>6</v>
      </c>
      <c r="K647" s="14">
        <v>44987</v>
      </c>
      <c r="L647" s="13">
        <v>63</v>
      </c>
      <c r="M647" s="13" t="s">
        <v>38</v>
      </c>
      <c r="N647" s="2" t="s">
        <v>20</v>
      </c>
      <c r="O647" s="13" t="s">
        <v>21</v>
      </c>
      <c r="P647" s="13" t="s">
        <v>17</v>
      </c>
      <c r="Q647" s="15">
        <v>1</v>
      </c>
    </row>
    <row r="648" spans="8:17" x14ac:dyDescent="0.25">
      <c r="H648" s="12" t="s">
        <v>1120</v>
      </c>
      <c r="I648" s="13" t="s">
        <v>1121</v>
      </c>
      <c r="J648" s="16" t="s">
        <v>6</v>
      </c>
      <c r="K648" s="20">
        <v>44987</v>
      </c>
      <c r="L648" s="13">
        <v>46</v>
      </c>
      <c r="M648" s="13" t="s">
        <v>31</v>
      </c>
      <c r="N648" s="2" t="s">
        <v>20</v>
      </c>
      <c r="O648" s="2" t="s">
        <v>21</v>
      </c>
      <c r="P648" s="13" t="s">
        <v>26</v>
      </c>
      <c r="Q648" s="15">
        <v>1</v>
      </c>
    </row>
    <row r="649" spans="8:17" x14ac:dyDescent="0.25">
      <c r="H649" s="12" t="s">
        <v>1122</v>
      </c>
      <c r="I649" s="13" t="s">
        <v>1123</v>
      </c>
      <c r="J649" s="16" t="s">
        <v>6</v>
      </c>
      <c r="K649" s="14">
        <v>44994</v>
      </c>
      <c r="L649" s="13">
        <v>45</v>
      </c>
      <c r="M649" s="2" t="s">
        <v>31</v>
      </c>
      <c r="N649" s="2" t="s">
        <v>20</v>
      </c>
      <c r="O649" s="2" t="s">
        <v>21</v>
      </c>
      <c r="P649" s="13" t="s">
        <v>17</v>
      </c>
      <c r="Q649" s="15">
        <v>1</v>
      </c>
    </row>
    <row r="650" spans="8:17" x14ac:dyDescent="0.25">
      <c r="H650" s="12" t="s">
        <v>1124</v>
      </c>
      <c r="I650" s="13" t="s">
        <v>1125</v>
      </c>
      <c r="J650" s="16" t="s">
        <v>6</v>
      </c>
      <c r="K650" s="14">
        <v>45010</v>
      </c>
      <c r="L650" s="13">
        <v>26</v>
      </c>
      <c r="M650" s="13" t="s">
        <v>51</v>
      </c>
      <c r="N650" s="2" t="s">
        <v>20</v>
      </c>
      <c r="O650" s="2" t="s">
        <v>21</v>
      </c>
      <c r="P650" s="13" t="s">
        <v>32</v>
      </c>
      <c r="Q650" s="15">
        <v>1</v>
      </c>
    </row>
    <row r="651" spans="8:17" x14ac:dyDescent="0.25">
      <c r="H651" s="12" t="s">
        <v>1126</v>
      </c>
      <c r="I651" s="13" t="s">
        <v>1127</v>
      </c>
      <c r="J651" s="16" t="s">
        <v>6</v>
      </c>
      <c r="K651" s="14">
        <v>45085</v>
      </c>
      <c r="L651" s="13">
        <v>46</v>
      </c>
      <c r="M651" s="13" t="s">
        <v>31</v>
      </c>
      <c r="N651" s="14">
        <v>45167</v>
      </c>
      <c r="O651" s="13" t="s">
        <v>25</v>
      </c>
      <c r="P651" s="13" t="s">
        <v>17</v>
      </c>
      <c r="Q651" s="15">
        <v>1</v>
      </c>
    </row>
    <row r="652" spans="8:17" x14ac:dyDescent="0.25">
      <c r="H652" s="12">
        <v>76640178</v>
      </c>
      <c r="I652" s="13" t="s">
        <v>1128</v>
      </c>
      <c r="J652" s="16" t="s">
        <v>6</v>
      </c>
      <c r="K652" s="14">
        <v>45093</v>
      </c>
      <c r="L652" s="13">
        <v>21</v>
      </c>
      <c r="M652" s="13" t="s">
        <v>49</v>
      </c>
      <c r="N652" s="13" t="s">
        <v>20</v>
      </c>
      <c r="O652" s="2" t="s">
        <v>25</v>
      </c>
      <c r="P652" s="13" t="s">
        <v>27</v>
      </c>
      <c r="Q652" s="15">
        <v>1</v>
      </c>
    </row>
    <row r="653" spans="8:17" x14ac:dyDescent="0.25">
      <c r="H653" s="12" t="s">
        <v>1129</v>
      </c>
      <c r="I653" s="13" t="s">
        <v>1130</v>
      </c>
      <c r="J653" s="16" t="s">
        <v>6</v>
      </c>
      <c r="K653" s="14">
        <v>45107</v>
      </c>
      <c r="L653" s="13">
        <v>60</v>
      </c>
      <c r="M653" s="13" t="s">
        <v>38</v>
      </c>
      <c r="N653" s="14">
        <v>45154</v>
      </c>
      <c r="O653" s="2" t="s">
        <v>25</v>
      </c>
      <c r="P653" s="13" t="s">
        <v>17</v>
      </c>
      <c r="Q653" s="15">
        <v>1</v>
      </c>
    </row>
    <row r="654" spans="8:17" x14ac:dyDescent="0.25">
      <c r="H654" s="12">
        <v>72964051</v>
      </c>
      <c r="I654" s="13" t="s">
        <v>1131</v>
      </c>
      <c r="J654" s="16" t="s">
        <v>6</v>
      </c>
      <c r="K654" s="14">
        <v>45089</v>
      </c>
      <c r="L654" s="2">
        <v>19</v>
      </c>
      <c r="M654" s="2" t="s">
        <v>49</v>
      </c>
      <c r="N654" s="2" t="s">
        <v>20</v>
      </c>
      <c r="O654" s="2" t="s">
        <v>25</v>
      </c>
      <c r="P654" s="2" t="s">
        <v>35</v>
      </c>
      <c r="Q654" s="15">
        <v>1</v>
      </c>
    </row>
    <row r="655" spans="8:17" x14ac:dyDescent="0.25">
      <c r="H655" s="12">
        <v>45886329</v>
      </c>
      <c r="I655" s="13" t="s">
        <v>1132</v>
      </c>
      <c r="J655" s="16" t="s">
        <v>6</v>
      </c>
      <c r="K655" s="14">
        <v>45082</v>
      </c>
      <c r="L655" s="2">
        <v>34</v>
      </c>
      <c r="M655" s="2" t="s">
        <v>53</v>
      </c>
      <c r="N655" s="2" t="s">
        <v>20</v>
      </c>
      <c r="O655" s="2" t="s">
        <v>25</v>
      </c>
      <c r="P655" s="2" t="s">
        <v>32</v>
      </c>
      <c r="Q655" s="15">
        <v>1</v>
      </c>
    </row>
    <row r="656" spans="8:17" x14ac:dyDescent="0.25">
      <c r="H656" s="12" t="s">
        <v>1133</v>
      </c>
      <c r="I656" s="13" t="s">
        <v>1134</v>
      </c>
      <c r="J656" s="16" t="s">
        <v>6</v>
      </c>
      <c r="K656" s="20">
        <v>45082</v>
      </c>
      <c r="L656" s="13">
        <v>30</v>
      </c>
      <c r="M656" s="13" t="s">
        <v>51</v>
      </c>
      <c r="N656" s="2" t="s">
        <v>20</v>
      </c>
      <c r="O656" s="13" t="s">
        <v>21</v>
      </c>
      <c r="P656" s="13" t="s">
        <v>27</v>
      </c>
      <c r="Q656" s="15">
        <v>1</v>
      </c>
    </row>
    <row r="657" spans="8:17" x14ac:dyDescent="0.25">
      <c r="H657" s="12" t="s">
        <v>1135</v>
      </c>
      <c r="I657" s="13" t="s">
        <v>1136</v>
      </c>
      <c r="J657" s="16" t="s">
        <v>6</v>
      </c>
      <c r="K657" s="14">
        <v>44980</v>
      </c>
      <c r="L657" s="13">
        <v>43</v>
      </c>
      <c r="M657" s="13" t="s">
        <v>31</v>
      </c>
      <c r="N657" s="2" t="s">
        <v>20</v>
      </c>
      <c r="O657" s="13" t="s">
        <v>25</v>
      </c>
      <c r="P657" s="13" t="s">
        <v>17</v>
      </c>
      <c r="Q657" s="15">
        <v>1</v>
      </c>
    </row>
    <row r="658" spans="8:17" x14ac:dyDescent="0.25">
      <c r="H658" s="12" t="s">
        <v>1137</v>
      </c>
      <c r="I658" s="13" t="s">
        <v>1138</v>
      </c>
      <c r="J658" s="16" t="s">
        <v>6</v>
      </c>
      <c r="K658" s="14">
        <v>44966</v>
      </c>
      <c r="L658" s="13">
        <v>41</v>
      </c>
      <c r="M658" s="2" t="s">
        <v>31</v>
      </c>
      <c r="N658" s="2" t="s">
        <v>20</v>
      </c>
      <c r="O658" s="2" t="s">
        <v>25</v>
      </c>
      <c r="P658" s="13" t="s">
        <v>34</v>
      </c>
      <c r="Q658" s="15">
        <v>1</v>
      </c>
    </row>
    <row r="659" spans="8:17" x14ac:dyDescent="0.25">
      <c r="H659" s="12" t="s">
        <v>1139</v>
      </c>
      <c r="I659" s="13" t="s">
        <v>1140</v>
      </c>
      <c r="J659" s="16" t="s">
        <v>6</v>
      </c>
      <c r="K659" s="14">
        <v>44979</v>
      </c>
      <c r="L659" s="13">
        <v>34</v>
      </c>
      <c r="M659" s="13" t="s">
        <v>53</v>
      </c>
      <c r="N659" s="2" t="s">
        <v>20</v>
      </c>
      <c r="O659" s="2" t="s">
        <v>25</v>
      </c>
      <c r="P659" s="13" t="s">
        <v>17</v>
      </c>
      <c r="Q659" s="15">
        <v>1</v>
      </c>
    </row>
    <row r="660" spans="8:17" x14ac:dyDescent="0.25">
      <c r="H660" s="12" t="s">
        <v>1141</v>
      </c>
      <c r="I660" s="13" t="s">
        <v>1142</v>
      </c>
      <c r="J660" s="16" t="s">
        <v>6</v>
      </c>
      <c r="K660" s="14">
        <v>44966</v>
      </c>
      <c r="L660" s="13">
        <v>45</v>
      </c>
      <c r="M660" s="13" t="s">
        <v>31</v>
      </c>
      <c r="N660" s="2" t="s">
        <v>20</v>
      </c>
      <c r="O660" s="2" t="s">
        <v>25</v>
      </c>
      <c r="P660" s="13" t="s">
        <v>34</v>
      </c>
      <c r="Q660" s="15">
        <v>1</v>
      </c>
    </row>
    <row r="661" spans="8:17" x14ac:dyDescent="0.25">
      <c r="H661" s="12" t="s">
        <v>1143</v>
      </c>
      <c r="I661" s="13" t="s">
        <v>1144</v>
      </c>
      <c r="J661" s="16" t="s">
        <v>6</v>
      </c>
      <c r="K661" s="14">
        <v>44986</v>
      </c>
      <c r="L661" s="13">
        <v>49</v>
      </c>
      <c r="M661" s="2" t="s">
        <v>31</v>
      </c>
      <c r="N661" s="2" t="s">
        <v>20</v>
      </c>
      <c r="O661" s="2" t="s">
        <v>25</v>
      </c>
      <c r="P661" s="13" t="s">
        <v>17</v>
      </c>
      <c r="Q661" s="15">
        <v>1</v>
      </c>
    </row>
    <row r="662" spans="8:17" x14ac:dyDescent="0.25">
      <c r="H662" s="12" t="s">
        <v>1145</v>
      </c>
      <c r="I662" s="13" t="s">
        <v>1146</v>
      </c>
      <c r="J662" s="16" t="s">
        <v>6</v>
      </c>
      <c r="K662" s="14">
        <v>44967</v>
      </c>
      <c r="L662" s="13">
        <v>42</v>
      </c>
      <c r="M662" s="2" t="s">
        <v>31</v>
      </c>
      <c r="N662" s="2" t="s">
        <v>20</v>
      </c>
      <c r="O662" s="2" t="s">
        <v>25</v>
      </c>
      <c r="P662" s="13" t="s">
        <v>17</v>
      </c>
      <c r="Q662" s="15">
        <v>1</v>
      </c>
    </row>
    <row r="663" spans="8:17" x14ac:dyDescent="0.25">
      <c r="H663" s="12" t="s">
        <v>1147</v>
      </c>
      <c r="I663" s="13" t="s">
        <v>1148</v>
      </c>
      <c r="J663" s="16" t="s">
        <v>6</v>
      </c>
      <c r="K663" s="14">
        <v>44986</v>
      </c>
      <c r="L663" s="13">
        <v>32</v>
      </c>
      <c r="M663" s="13" t="s">
        <v>53</v>
      </c>
      <c r="N663" s="2" t="s">
        <v>20</v>
      </c>
      <c r="O663" s="2" t="s">
        <v>25</v>
      </c>
      <c r="P663" s="13" t="s">
        <v>32</v>
      </c>
      <c r="Q663" s="15">
        <v>1</v>
      </c>
    </row>
    <row r="664" spans="8:17" x14ac:dyDescent="0.25">
      <c r="H664" s="12" t="s">
        <v>1149</v>
      </c>
      <c r="I664" s="13" t="s">
        <v>1150</v>
      </c>
      <c r="J664" s="16" t="s">
        <v>6</v>
      </c>
      <c r="K664" s="14">
        <v>44992</v>
      </c>
      <c r="L664" s="13">
        <v>45</v>
      </c>
      <c r="M664" s="13" t="s">
        <v>31</v>
      </c>
      <c r="N664" s="2" t="s">
        <v>20</v>
      </c>
      <c r="O664" s="2" t="s">
        <v>25</v>
      </c>
      <c r="P664" s="13" t="s">
        <v>17</v>
      </c>
      <c r="Q664" s="15">
        <v>1</v>
      </c>
    </row>
    <row r="665" spans="8:17" x14ac:dyDescent="0.25">
      <c r="H665" s="12" t="s">
        <v>1151</v>
      </c>
      <c r="I665" s="13" t="s">
        <v>1152</v>
      </c>
      <c r="J665" s="16" t="s">
        <v>6</v>
      </c>
      <c r="K665" s="14">
        <v>45005</v>
      </c>
      <c r="L665" s="13">
        <v>46</v>
      </c>
      <c r="M665" s="2" t="s">
        <v>31</v>
      </c>
      <c r="N665" s="2" t="s">
        <v>20</v>
      </c>
      <c r="O665" s="2" t="s">
        <v>25</v>
      </c>
      <c r="P665" s="13" t="s">
        <v>27</v>
      </c>
      <c r="Q665" s="15">
        <v>1</v>
      </c>
    </row>
    <row r="666" spans="8:17" x14ac:dyDescent="0.25">
      <c r="H666" s="12" t="s">
        <v>1153</v>
      </c>
      <c r="I666" s="13" t="s">
        <v>1154</v>
      </c>
      <c r="J666" s="16" t="s">
        <v>6</v>
      </c>
      <c r="K666" s="14">
        <v>44998</v>
      </c>
      <c r="L666" s="13">
        <v>32</v>
      </c>
      <c r="M666" s="13" t="s">
        <v>53</v>
      </c>
      <c r="N666" s="2" t="s">
        <v>20</v>
      </c>
      <c r="O666" s="2" t="s">
        <v>25</v>
      </c>
      <c r="P666" s="13" t="s">
        <v>17</v>
      </c>
      <c r="Q666" s="15">
        <v>1</v>
      </c>
    </row>
    <row r="667" spans="8:17" x14ac:dyDescent="0.25">
      <c r="H667" s="12" t="s">
        <v>1155</v>
      </c>
      <c r="I667" s="13" t="s">
        <v>1156</v>
      </c>
      <c r="J667" s="16" t="s">
        <v>6</v>
      </c>
      <c r="K667" s="20">
        <v>44998</v>
      </c>
      <c r="L667" s="13">
        <v>37</v>
      </c>
      <c r="M667" s="2" t="s">
        <v>53</v>
      </c>
      <c r="N667" s="2" t="s">
        <v>20</v>
      </c>
      <c r="O667" s="2" t="s">
        <v>25</v>
      </c>
      <c r="P667" s="13" t="s">
        <v>17</v>
      </c>
      <c r="Q667" s="15">
        <v>1</v>
      </c>
    </row>
    <row r="668" spans="8:17" x14ac:dyDescent="0.25">
      <c r="H668" s="12" t="s">
        <v>1157</v>
      </c>
      <c r="I668" s="13" t="s">
        <v>1158</v>
      </c>
      <c r="J668" s="16" t="s">
        <v>6</v>
      </c>
      <c r="K668" s="14">
        <v>45000</v>
      </c>
      <c r="L668" s="13">
        <v>32</v>
      </c>
      <c r="M668" s="2" t="s">
        <v>53</v>
      </c>
      <c r="N668" s="2" t="s">
        <v>20</v>
      </c>
      <c r="O668" s="2" t="s">
        <v>25</v>
      </c>
      <c r="P668" s="13" t="s">
        <v>17</v>
      </c>
      <c r="Q668" s="15">
        <v>1</v>
      </c>
    </row>
    <row r="669" spans="8:17" x14ac:dyDescent="0.25">
      <c r="H669" s="12" t="s">
        <v>1159</v>
      </c>
      <c r="I669" s="13" t="s">
        <v>1160</v>
      </c>
      <c r="J669" s="16" t="s">
        <v>6</v>
      </c>
      <c r="K669" s="14">
        <v>45019</v>
      </c>
      <c r="L669" s="13">
        <v>27</v>
      </c>
      <c r="M669" s="13" t="s">
        <v>51</v>
      </c>
      <c r="N669" s="2" t="s">
        <v>20</v>
      </c>
      <c r="O669" s="2" t="s">
        <v>25</v>
      </c>
      <c r="P669" s="13" t="s">
        <v>17</v>
      </c>
      <c r="Q669" s="15">
        <v>1</v>
      </c>
    </row>
    <row r="670" spans="8:17" x14ac:dyDescent="0.25">
      <c r="H670" s="12" t="s">
        <v>1161</v>
      </c>
      <c r="I670" s="13" t="s">
        <v>1162</v>
      </c>
      <c r="J670" s="16" t="s">
        <v>6</v>
      </c>
      <c r="K670" s="14">
        <v>45020</v>
      </c>
      <c r="L670" s="13">
        <v>23</v>
      </c>
      <c r="M670" s="13" t="s">
        <v>49</v>
      </c>
      <c r="N670" s="2" t="s">
        <v>20</v>
      </c>
      <c r="O670" s="2" t="s">
        <v>25</v>
      </c>
      <c r="P670" s="13" t="s">
        <v>17</v>
      </c>
      <c r="Q670" s="15">
        <v>1</v>
      </c>
    </row>
    <row r="671" spans="8:17" x14ac:dyDescent="0.25">
      <c r="H671" s="12" t="s">
        <v>1163</v>
      </c>
      <c r="I671" s="13" t="s">
        <v>1164</v>
      </c>
      <c r="J671" s="16" t="s">
        <v>6</v>
      </c>
      <c r="K671" s="14">
        <v>45038</v>
      </c>
      <c r="L671" s="13">
        <v>36</v>
      </c>
      <c r="M671" s="13" t="s">
        <v>53</v>
      </c>
      <c r="N671" s="2" t="s">
        <v>20</v>
      </c>
      <c r="O671" s="2" t="s">
        <v>25</v>
      </c>
      <c r="P671" s="13" t="s">
        <v>34</v>
      </c>
      <c r="Q671" s="15">
        <v>1</v>
      </c>
    </row>
    <row r="672" spans="8:17" x14ac:dyDescent="0.25">
      <c r="H672" s="12" t="s">
        <v>1165</v>
      </c>
      <c r="I672" s="13" t="s">
        <v>1166</v>
      </c>
      <c r="J672" s="16" t="s">
        <v>6</v>
      </c>
      <c r="K672" s="14">
        <v>45025</v>
      </c>
      <c r="L672" s="13">
        <v>31</v>
      </c>
      <c r="M672" s="13" t="s">
        <v>51</v>
      </c>
      <c r="N672" s="2" t="s">
        <v>20</v>
      </c>
      <c r="O672" s="2" t="s">
        <v>25</v>
      </c>
      <c r="P672" s="13" t="s">
        <v>17</v>
      </c>
      <c r="Q672" s="15">
        <v>1</v>
      </c>
    </row>
    <row r="673" spans="8:17" x14ac:dyDescent="0.25">
      <c r="H673" s="12" t="s">
        <v>1167</v>
      </c>
      <c r="I673" s="13" t="s">
        <v>1168</v>
      </c>
      <c r="J673" s="16" t="s">
        <v>6</v>
      </c>
      <c r="K673" s="14">
        <v>45054</v>
      </c>
      <c r="L673" s="13">
        <v>52</v>
      </c>
      <c r="M673" s="13" t="s">
        <v>19</v>
      </c>
      <c r="N673" s="2" t="s">
        <v>20</v>
      </c>
      <c r="O673" s="2" t="s">
        <v>25</v>
      </c>
      <c r="P673" s="13" t="s">
        <v>34</v>
      </c>
      <c r="Q673" s="15">
        <v>1</v>
      </c>
    </row>
    <row r="674" spans="8:17" x14ac:dyDescent="0.25">
      <c r="H674" s="12" t="s">
        <v>1169</v>
      </c>
      <c r="I674" s="13" t="s">
        <v>1170</v>
      </c>
      <c r="J674" s="16" t="s">
        <v>6</v>
      </c>
      <c r="K674" s="20">
        <v>45054</v>
      </c>
      <c r="L674" s="13">
        <v>37</v>
      </c>
      <c r="M674" s="13" t="s">
        <v>53</v>
      </c>
      <c r="N674" s="14">
        <v>45147</v>
      </c>
      <c r="O674" s="2" t="s">
        <v>25</v>
      </c>
      <c r="P674" s="13" t="s">
        <v>17</v>
      </c>
      <c r="Q674" s="15">
        <v>1</v>
      </c>
    </row>
    <row r="675" spans="8:17" x14ac:dyDescent="0.25">
      <c r="H675" s="12" t="s">
        <v>1171</v>
      </c>
      <c r="I675" s="13" t="s">
        <v>1172</v>
      </c>
      <c r="J675" s="16" t="s">
        <v>6</v>
      </c>
      <c r="K675" s="20">
        <v>45054</v>
      </c>
      <c r="L675" s="13">
        <v>38</v>
      </c>
      <c r="M675" s="2" t="s">
        <v>53</v>
      </c>
      <c r="N675" s="13" t="s">
        <v>20</v>
      </c>
      <c r="O675" s="2" t="s">
        <v>25</v>
      </c>
      <c r="P675" s="13" t="s">
        <v>27</v>
      </c>
      <c r="Q675" s="15">
        <v>1</v>
      </c>
    </row>
    <row r="676" spans="8:17" x14ac:dyDescent="0.25">
      <c r="H676" s="12" t="s">
        <v>1173</v>
      </c>
      <c r="I676" s="13" t="s">
        <v>1174</v>
      </c>
      <c r="J676" s="16" t="s">
        <v>6</v>
      </c>
      <c r="K676" s="20">
        <v>45054</v>
      </c>
      <c r="L676" s="13">
        <v>42</v>
      </c>
      <c r="M676" s="13" t="s">
        <v>31</v>
      </c>
      <c r="N676" s="2" t="s">
        <v>20</v>
      </c>
      <c r="O676" s="2" t="s">
        <v>25</v>
      </c>
      <c r="P676" s="13" t="s">
        <v>32</v>
      </c>
      <c r="Q676" s="15">
        <v>1</v>
      </c>
    </row>
    <row r="677" spans="8:17" x14ac:dyDescent="0.25">
      <c r="H677" s="12" t="s">
        <v>1175</v>
      </c>
      <c r="I677" s="13" t="s">
        <v>1176</v>
      </c>
      <c r="J677" s="16" t="s">
        <v>6</v>
      </c>
      <c r="K677" s="14">
        <v>45065</v>
      </c>
      <c r="L677" s="13">
        <v>34</v>
      </c>
      <c r="M677" s="13" t="s">
        <v>53</v>
      </c>
      <c r="N677" s="2" t="s">
        <v>20</v>
      </c>
      <c r="O677" s="2" t="s">
        <v>25</v>
      </c>
      <c r="P677" s="13" t="s">
        <v>27</v>
      </c>
      <c r="Q677" s="15">
        <v>1</v>
      </c>
    </row>
    <row r="678" spans="8:17" x14ac:dyDescent="0.25">
      <c r="H678" s="12" t="s">
        <v>1177</v>
      </c>
      <c r="I678" s="13" t="s">
        <v>1178</v>
      </c>
      <c r="J678" s="16" t="s">
        <v>6</v>
      </c>
      <c r="K678" s="20">
        <v>45065</v>
      </c>
      <c r="L678" s="13">
        <v>36</v>
      </c>
      <c r="M678" s="2" t="s">
        <v>53</v>
      </c>
      <c r="N678" s="2" t="s">
        <v>20</v>
      </c>
      <c r="O678" s="2" t="s">
        <v>25</v>
      </c>
      <c r="P678" s="13" t="s">
        <v>27</v>
      </c>
      <c r="Q678" s="15">
        <v>1</v>
      </c>
    </row>
    <row r="679" spans="8:17" x14ac:dyDescent="0.25">
      <c r="H679" s="12" t="s">
        <v>1179</v>
      </c>
      <c r="I679" s="13" t="s">
        <v>1180</v>
      </c>
      <c r="J679" s="16" t="s">
        <v>6</v>
      </c>
      <c r="K679" s="20">
        <v>45065</v>
      </c>
      <c r="L679" s="13">
        <v>44</v>
      </c>
      <c r="M679" s="13" t="s">
        <v>31</v>
      </c>
      <c r="N679" s="2" t="s">
        <v>20</v>
      </c>
      <c r="O679" s="2" t="s">
        <v>25</v>
      </c>
      <c r="P679" s="13" t="s">
        <v>27</v>
      </c>
      <c r="Q679" s="15">
        <v>1</v>
      </c>
    </row>
    <row r="680" spans="8:17" x14ac:dyDescent="0.25">
      <c r="H680" s="12">
        <v>43558594</v>
      </c>
      <c r="I680" s="13" t="s">
        <v>1181</v>
      </c>
      <c r="J680" s="16" t="s">
        <v>6</v>
      </c>
      <c r="K680" s="14">
        <v>42675</v>
      </c>
      <c r="L680" s="13">
        <v>40</v>
      </c>
      <c r="M680" s="13" t="s">
        <v>53</v>
      </c>
      <c r="N680" s="2" t="s">
        <v>20</v>
      </c>
      <c r="O680" s="2" t="s">
        <v>25</v>
      </c>
      <c r="P680" s="13" t="s">
        <v>17</v>
      </c>
      <c r="Q680" s="15">
        <v>1</v>
      </c>
    </row>
    <row r="681" spans="8:17" x14ac:dyDescent="0.25">
      <c r="H681" s="12">
        <v>10469755</v>
      </c>
      <c r="I681" s="13" t="s">
        <v>1182</v>
      </c>
      <c r="J681" s="16" t="s">
        <v>6</v>
      </c>
      <c r="K681" s="13" t="s">
        <v>1183</v>
      </c>
      <c r="L681" s="13">
        <v>46</v>
      </c>
      <c r="M681" s="13" t="s">
        <v>31</v>
      </c>
      <c r="N681" s="2" t="s">
        <v>20</v>
      </c>
      <c r="O681" s="2" t="s">
        <v>25</v>
      </c>
      <c r="P681" s="13" t="s">
        <v>26</v>
      </c>
      <c r="Q681" s="15">
        <v>1</v>
      </c>
    </row>
    <row r="682" spans="8:17" x14ac:dyDescent="0.25">
      <c r="H682" s="12" t="s">
        <v>1184</v>
      </c>
      <c r="I682" s="13" t="s">
        <v>1185</v>
      </c>
      <c r="J682" s="16" t="s">
        <v>6</v>
      </c>
      <c r="K682" s="14">
        <v>45017</v>
      </c>
      <c r="L682" s="13">
        <v>60</v>
      </c>
      <c r="M682" s="13" t="s">
        <v>38</v>
      </c>
      <c r="N682" s="13" t="s">
        <v>24</v>
      </c>
      <c r="O682" s="2" t="s">
        <v>25</v>
      </c>
      <c r="P682" s="13" t="s">
        <v>22</v>
      </c>
      <c r="Q682" s="15">
        <v>1</v>
      </c>
    </row>
    <row r="683" spans="8:17" x14ac:dyDescent="0.25">
      <c r="H683" s="12" t="s">
        <v>1186</v>
      </c>
      <c r="I683" s="13" t="s">
        <v>1187</v>
      </c>
      <c r="J683" s="16" t="s">
        <v>6</v>
      </c>
      <c r="K683" s="14">
        <v>45025</v>
      </c>
      <c r="L683" s="13">
        <v>53</v>
      </c>
      <c r="M683" s="13" t="s">
        <v>19</v>
      </c>
      <c r="N683" s="2" t="s">
        <v>24</v>
      </c>
      <c r="O683" s="2" t="s">
        <v>25</v>
      </c>
      <c r="P683" s="13" t="s">
        <v>34</v>
      </c>
      <c r="Q683" s="15">
        <v>1</v>
      </c>
    </row>
    <row r="684" spans="8:17" x14ac:dyDescent="0.25">
      <c r="H684" s="12" t="s">
        <v>1188</v>
      </c>
      <c r="I684" s="13" t="s">
        <v>1189</v>
      </c>
      <c r="J684" s="16" t="s">
        <v>6</v>
      </c>
      <c r="K684" s="14">
        <v>43983</v>
      </c>
      <c r="L684" s="13">
        <v>48</v>
      </c>
      <c r="M684" s="13" t="s">
        <v>31</v>
      </c>
      <c r="N684" s="2" t="s">
        <v>24</v>
      </c>
      <c r="O684" s="2" t="s">
        <v>25</v>
      </c>
      <c r="P684" s="13" t="s">
        <v>17</v>
      </c>
      <c r="Q684" s="15">
        <v>1</v>
      </c>
    </row>
    <row r="685" spans="8:17" x14ac:dyDescent="0.25">
      <c r="H685" s="12" t="s">
        <v>1190</v>
      </c>
      <c r="I685" s="13" t="s">
        <v>1191</v>
      </c>
      <c r="J685" s="16" t="s">
        <v>6</v>
      </c>
      <c r="K685" s="14">
        <v>44923</v>
      </c>
      <c r="L685" s="13">
        <v>52</v>
      </c>
      <c r="M685" s="13" t="s">
        <v>19</v>
      </c>
      <c r="N685" s="2" t="s">
        <v>24</v>
      </c>
      <c r="O685" s="2" t="s">
        <v>25</v>
      </c>
      <c r="P685" s="13" t="s">
        <v>17</v>
      </c>
      <c r="Q685" s="15">
        <v>1</v>
      </c>
    </row>
    <row r="686" spans="8:17" x14ac:dyDescent="0.25">
      <c r="H686" s="12" t="s">
        <v>1192</v>
      </c>
      <c r="I686" s="13" t="s">
        <v>1193</v>
      </c>
      <c r="J686" s="16" t="s">
        <v>6</v>
      </c>
      <c r="K686" s="14">
        <v>44172</v>
      </c>
      <c r="L686" s="13">
        <v>59</v>
      </c>
      <c r="M686" s="13" t="s">
        <v>38</v>
      </c>
      <c r="N686" s="2" t="s">
        <v>24</v>
      </c>
      <c r="O686" s="2" t="s">
        <v>25</v>
      </c>
      <c r="P686" s="13" t="s">
        <v>26</v>
      </c>
      <c r="Q686" s="15">
        <v>1</v>
      </c>
    </row>
    <row r="687" spans="8:17" x14ac:dyDescent="0.25">
      <c r="H687" s="12" t="s">
        <v>1194</v>
      </c>
      <c r="I687" s="13" t="s">
        <v>1195</v>
      </c>
      <c r="J687" s="16" t="s">
        <v>6</v>
      </c>
      <c r="K687" s="14">
        <v>44876</v>
      </c>
      <c r="L687" s="13">
        <v>54</v>
      </c>
      <c r="M687" s="13" t="s">
        <v>19</v>
      </c>
      <c r="N687" s="2" t="s">
        <v>24</v>
      </c>
      <c r="O687" s="2" t="s">
        <v>25</v>
      </c>
      <c r="P687" s="13" t="s">
        <v>34</v>
      </c>
      <c r="Q687" s="15">
        <v>1</v>
      </c>
    </row>
    <row r="688" spans="8:17" x14ac:dyDescent="0.25">
      <c r="H688" s="12" t="s">
        <v>1196</v>
      </c>
      <c r="I688" s="13" t="s">
        <v>1197</v>
      </c>
      <c r="J688" s="16" t="s">
        <v>6</v>
      </c>
      <c r="K688" s="14">
        <v>44480</v>
      </c>
      <c r="L688" s="2">
        <v>55</v>
      </c>
      <c r="M688" s="2" t="s">
        <v>19</v>
      </c>
      <c r="N688" s="2" t="s">
        <v>24</v>
      </c>
      <c r="O688" s="2" t="s">
        <v>25</v>
      </c>
      <c r="P688" s="2" t="s">
        <v>34</v>
      </c>
      <c r="Q688" s="15">
        <v>1</v>
      </c>
    </row>
    <row r="689" spans="8:17" x14ac:dyDescent="0.25">
      <c r="H689" s="12" t="s">
        <v>1198</v>
      </c>
      <c r="I689" s="13" t="s">
        <v>1199</v>
      </c>
      <c r="J689" s="16" t="s">
        <v>6</v>
      </c>
      <c r="K689" s="14">
        <v>44014</v>
      </c>
      <c r="L689" s="13">
        <v>60</v>
      </c>
      <c r="M689" s="13" t="s">
        <v>38</v>
      </c>
      <c r="N689" s="2" t="s">
        <v>24</v>
      </c>
      <c r="O689" s="2" t="s">
        <v>25</v>
      </c>
      <c r="P689" s="13" t="s">
        <v>32</v>
      </c>
      <c r="Q689" s="15">
        <v>1</v>
      </c>
    </row>
    <row r="690" spans="8:17" x14ac:dyDescent="0.25">
      <c r="H690" s="12" t="s">
        <v>1200</v>
      </c>
      <c r="I690" s="13" t="s">
        <v>1201</v>
      </c>
      <c r="J690" s="16" t="s">
        <v>6</v>
      </c>
      <c r="K690" s="14">
        <v>44140</v>
      </c>
      <c r="L690" s="2">
        <v>60</v>
      </c>
      <c r="M690" s="2" t="s">
        <v>38</v>
      </c>
      <c r="N690" s="2" t="s">
        <v>24</v>
      </c>
      <c r="O690" s="2" t="s">
        <v>25</v>
      </c>
      <c r="P690" s="13" t="s">
        <v>34</v>
      </c>
      <c r="Q690" s="15">
        <v>1</v>
      </c>
    </row>
    <row r="691" spans="8:17" x14ac:dyDescent="0.25">
      <c r="H691" s="12" t="s">
        <v>1202</v>
      </c>
      <c r="I691" s="13" t="s">
        <v>1203</v>
      </c>
      <c r="J691" s="16" t="s">
        <v>6</v>
      </c>
      <c r="K691" s="14">
        <v>44200</v>
      </c>
      <c r="L691" s="13">
        <v>57</v>
      </c>
      <c r="M691" s="13" t="s">
        <v>19</v>
      </c>
      <c r="N691" s="2" t="s">
        <v>24</v>
      </c>
      <c r="O691" s="2" t="s">
        <v>25</v>
      </c>
      <c r="P691" s="13" t="s">
        <v>17</v>
      </c>
      <c r="Q691" s="15">
        <v>1</v>
      </c>
    </row>
    <row r="692" spans="8:17" x14ac:dyDescent="0.25">
      <c r="H692" s="12" t="s">
        <v>1204</v>
      </c>
      <c r="I692" s="13" t="s">
        <v>1205</v>
      </c>
      <c r="J692" s="16" t="s">
        <v>6</v>
      </c>
      <c r="K692" s="14">
        <v>43130</v>
      </c>
      <c r="L692" s="13">
        <v>52</v>
      </c>
      <c r="M692" s="2" t="s">
        <v>19</v>
      </c>
      <c r="N692" s="2" t="s">
        <v>24</v>
      </c>
      <c r="O692" s="2" t="s">
        <v>25</v>
      </c>
      <c r="P692" s="13" t="s">
        <v>26</v>
      </c>
      <c r="Q692" s="15">
        <v>1</v>
      </c>
    </row>
    <row r="693" spans="8:17" x14ac:dyDescent="0.25">
      <c r="H693" s="12" t="s">
        <v>1206</v>
      </c>
      <c r="I693" s="13" t="s">
        <v>1207</v>
      </c>
      <c r="J693" s="16" t="s">
        <v>6</v>
      </c>
      <c r="K693" s="14">
        <v>44662</v>
      </c>
      <c r="L693" s="13">
        <v>67</v>
      </c>
      <c r="M693" s="13" t="s">
        <v>38</v>
      </c>
      <c r="N693" s="2" t="s">
        <v>24</v>
      </c>
      <c r="O693" s="2" t="s">
        <v>25</v>
      </c>
      <c r="P693" s="13" t="s">
        <v>17</v>
      </c>
      <c r="Q693" s="15">
        <v>1</v>
      </c>
    </row>
    <row r="694" spans="8:17" x14ac:dyDescent="0.25">
      <c r="H694" s="12" t="s">
        <v>1208</v>
      </c>
      <c r="I694" s="13" t="s">
        <v>1209</v>
      </c>
      <c r="J694" s="16" t="s">
        <v>6</v>
      </c>
      <c r="K694" s="14">
        <v>44256</v>
      </c>
      <c r="L694" s="13">
        <v>61</v>
      </c>
      <c r="M694" s="2" t="s">
        <v>38</v>
      </c>
      <c r="N694" s="2" t="s">
        <v>24</v>
      </c>
      <c r="O694" s="2" t="s">
        <v>25</v>
      </c>
      <c r="P694" s="13" t="s">
        <v>34</v>
      </c>
      <c r="Q694" s="15">
        <v>1</v>
      </c>
    </row>
    <row r="695" spans="8:17" x14ac:dyDescent="0.25">
      <c r="H695" s="12" t="s">
        <v>1210</v>
      </c>
      <c r="I695" s="13" t="s">
        <v>1211</v>
      </c>
      <c r="J695" s="16" t="s">
        <v>6</v>
      </c>
      <c r="K695" s="14">
        <v>44144</v>
      </c>
      <c r="L695" s="13">
        <v>57</v>
      </c>
      <c r="M695" s="13" t="s">
        <v>19</v>
      </c>
      <c r="N695" s="2" t="s">
        <v>24</v>
      </c>
      <c r="O695" s="2" t="s">
        <v>25</v>
      </c>
      <c r="P695" s="13" t="s">
        <v>22</v>
      </c>
      <c r="Q695" s="15">
        <v>1</v>
      </c>
    </row>
    <row r="696" spans="8:17" x14ac:dyDescent="0.25">
      <c r="H696" s="12">
        <v>48194591</v>
      </c>
      <c r="I696" s="13" t="s">
        <v>1212</v>
      </c>
      <c r="J696" s="16" t="s">
        <v>6</v>
      </c>
      <c r="K696" s="14">
        <v>45083</v>
      </c>
      <c r="L696" s="13">
        <v>30</v>
      </c>
      <c r="M696" s="13" t="s">
        <v>51</v>
      </c>
      <c r="N696" s="2" t="s">
        <v>24</v>
      </c>
      <c r="O696" s="2" t="s">
        <v>25</v>
      </c>
      <c r="P696" s="13" t="s">
        <v>22</v>
      </c>
      <c r="Q696" s="15">
        <v>1</v>
      </c>
    </row>
    <row r="697" spans="8:17" x14ac:dyDescent="0.25">
      <c r="H697" s="12">
        <v>78820945</v>
      </c>
      <c r="I697" s="13" t="s">
        <v>1213</v>
      </c>
      <c r="J697" s="16" t="s">
        <v>6</v>
      </c>
      <c r="K697" s="14">
        <v>45078</v>
      </c>
      <c r="L697" s="13">
        <v>21</v>
      </c>
      <c r="M697" s="13" t="s">
        <v>49</v>
      </c>
      <c r="N697" s="2" t="s">
        <v>24</v>
      </c>
      <c r="O697" s="2" t="s">
        <v>25</v>
      </c>
      <c r="P697" s="13" t="s">
        <v>32</v>
      </c>
      <c r="Q697" s="15">
        <v>1</v>
      </c>
    </row>
    <row r="698" spans="8:17" x14ac:dyDescent="0.25">
      <c r="H698" s="12">
        <v>22666068</v>
      </c>
      <c r="I698" s="13" t="s">
        <v>1214</v>
      </c>
      <c r="J698" s="13" t="s">
        <v>5</v>
      </c>
      <c r="K698" s="14">
        <v>44925</v>
      </c>
      <c r="L698" s="13">
        <v>49</v>
      </c>
      <c r="M698" s="13" t="s">
        <v>31</v>
      </c>
      <c r="N698" s="2" t="s">
        <v>24</v>
      </c>
      <c r="O698" s="2" t="s">
        <v>25</v>
      </c>
      <c r="P698" s="13" t="s">
        <v>26</v>
      </c>
      <c r="Q698" s="15">
        <v>1</v>
      </c>
    </row>
    <row r="699" spans="8:17" x14ac:dyDescent="0.25">
      <c r="H699" s="12">
        <v>75408237</v>
      </c>
      <c r="I699" s="13" t="s">
        <v>1215</v>
      </c>
      <c r="J699" s="13" t="s">
        <v>6</v>
      </c>
      <c r="K699" s="14">
        <v>45092</v>
      </c>
      <c r="L699" s="13">
        <v>26</v>
      </c>
      <c r="M699" s="13" t="s">
        <v>51</v>
      </c>
      <c r="N699" s="2" t="s">
        <v>24</v>
      </c>
      <c r="O699" s="2" t="s">
        <v>25</v>
      </c>
      <c r="P699" s="13" t="s">
        <v>34</v>
      </c>
      <c r="Q699" s="15">
        <v>1</v>
      </c>
    </row>
    <row r="700" spans="8:17" x14ac:dyDescent="0.25">
      <c r="H700" s="12">
        <v>74299177</v>
      </c>
      <c r="I700" s="13" t="s">
        <v>1216</v>
      </c>
      <c r="J700" s="16" t="s">
        <v>6</v>
      </c>
      <c r="K700" s="14">
        <v>45059</v>
      </c>
      <c r="L700" s="13">
        <v>23</v>
      </c>
      <c r="M700" s="13" t="s">
        <v>49</v>
      </c>
      <c r="N700" s="2" t="s">
        <v>24</v>
      </c>
      <c r="O700" s="2" t="s">
        <v>25</v>
      </c>
      <c r="P700" s="13" t="s">
        <v>32</v>
      </c>
      <c r="Q700" s="15">
        <v>1</v>
      </c>
    </row>
    <row r="701" spans="8:17" x14ac:dyDescent="0.25">
      <c r="H701" s="12">
        <v>20672473</v>
      </c>
      <c r="I701" s="13" t="s">
        <v>1217</v>
      </c>
      <c r="J701" s="16" t="s">
        <v>6</v>
      </c>
      <c r="K701" s="14">
        <v>45087</v>
      </c>
      <c r="L701" s="13">
        <v>48</v>
      </c>
      <c r="M701" s="13" t="s">
        <v>31</v>
      </c>
      <c r="N701" s="2" t="s">
        <v>24</v>
      </c>
      <c r="O701" s="2" t="s">
        <v>25</v>
      </c>
      <c r="P701" s="13" t="s">
        <v>32</v>
      </c>
      <c r="Q701" s="15">
        <v>1</v>
      </c>
    </row>
    <row r="702" spans="8:17" x14ac:dyDescent="0.25">
      <c r="H702" s="12">
        <v>73856865</v>
      </c>
      <c r="I702" s="13" t="s">
        <v>1218</v>
      </c>
      <c r="J702" s="16" t="s">
        <v>6</v>
      </c>
      <c r="K702" s="14">
        <v>45043</v>
      </c>
      <c r="L702" s="13">
        <v>29</v>
      </c>
      <c r="M702" s="13" t="s">
        <v>51</v>
      </c>
      <c r="N702" s="2" t="s">
        <v>24</v>
      </c>
      <c r="O702" s="2" t="s">
        <v>25</v>
      </c>
      <c r="P702" s="13" t="s">
        <v>32</v>
      </c>
      <c r="Q702" s="15">
        <v>1</v>
      </c>
    </row>
    <row r="703" spans="8:17" x14ac:dyDescent="0.25">
      <c r="H703" s="12" t="s">
        <v>1219</v>
      </c>
      <c r="I703" s="13" t="s">
        <v>1220</v>
      </c>
      <c r="J703" s="16" t="s">
        <v>6</v>
      </c>
      <c r="K703" s="14">
        <v>45061</v>
      </c>
      <c r="L703" s="13">
        <v>62</v>
      </c>
      <c r="M703" s="13" t="s">
        <v>38</v>
      </c>
      <c r="N703" s="2" t="s">
        <v>24</v>
      </c>
      <c r="O703" s="2" t="s">
        <v>25</v>
      </c>
      <c r="P703" s="13" t="s">
        <v>34</v>
      </c>
      <c r="Q703" s="15">
        <v>1</v>
      </c>
    </row>
    <row r="704" spans="8:17" x14ac:dyDescent="0.25">
      <c r="H704" s="12" t="s">
        <v>1221</v>
      </c>
      <c r="I704" s="13" t="s">
        <v>1222</v>
      </c>
      <c r="J704" s="16" t="s">
        <v>6</v>
      </c>
      <c r="K704" s="14">
        <v>45066</v>
      </c>
      <c r="L704" s="13">
        <v>34</v>
      </c>
      <c r="M704" s="13" t="s">
        <v>53</v>
      </c>
      <c r="N704" s="2" t="s">
        <v>24</v>
      </c>
      <c r="O704" s="2" t="s">
        <v>25</v>
      </c>
      <c r="P704" s="13" t="s">
        <v>34</v>
      </c>
      <c r="Q704" s="15">
        <v>1</v>
      </c>
    </row>
    <row r="705" spans="8:17" x14ac:dyDescent="0.25">
      <c r="H705" s="12" t="s">
        <v>1223</v>
      </c>
      <c r="I705" s="13" t="s">
        <v>1224</v>
      </c>
      <c r="J705" s="16" t="s">
        <v>6</v>
      </c>
      <c r="K705" s="14">
        <v>45089</v>
      </c>
      <c r="L705" s="13">
        <v>36</v>
      </c>
      <c r="M705" s="2" t="s">
        <v>53</v>
      </c>
      <c r="N705" s="13" t="s">
        <v>20</v>
      </c>
      <c r="O705" s="2" t="s">
        <v>25</v>
      </c>
      <c r="P705" s="13" t="s">
        <v>17</v>
      </c>
      <c r="Q705" s="15">
        <v>1</v>
      </c>
    </row>
    <row r="706" spans="8:17" x14ac:dyDescent="0.25">
      <c r="H706" s="12">
        <v>44858973</v>
      </c>
      <c r="I706" s="13" t="s">
        <v>1225</v>
      </c>
      <c r="J706" s="16" t="s">
        <v>6</v>
      </c>
      <c r="K706" s="14">
        <v>45096</v>
      </c>
      <c r="L706" s="13">
        <v>35</v>
      </c>
      <c r="M706" s="2" t="s">
        <v>53</v>
      </c>
      <c r="N706" s="2" t="s">
        <v>20</v>
      </c>
      <c r="O706" s="2" t="s">
        <v>25</v>
      </c>
      <c r="P706" s="13" t="s">
        <v>17</v>
      </c>
      <c r="Q706" s="15">
        <v>1</v>
      </c>
    </row>
    <row r="707" spans="8:17" x14ac:dyDescent="0.25">
      <c r="H707" s="12">
        <v>25835545</v>
      </c>
      <c r="I707" s="13" t="s">
        <v>1226</v>
      </c>
      <c r="J707" s="16" t="s">
        <v>6</v>
      </c>
      <c r="K707" s="20">
        <v>45096</v>
      </c>
      <c r="L707" s="13">
        <v>52</v>
      </c>
      <c r="M707" s="13" t="s">
        <v>19</v>
      </c>
      <c r="N707" s="2" t="s">
        <v>20</v>
      </c>
      <c r="O707" s="2" t="s">
        <v>25</v>
      </c>
      <c r="P707" s="13" t="s">
        <v>27</v>
      </c>
      <c r="Q707" s="15">
        <v>1</v>
      </c>
    </row>
    <row r="708" spans="8:17" x14ac:dyDescent="0.25">
      <c r="H708" s="12">
        <v>41058435</v>
      </c>
      <c r="I708" s="13" t="s">
        <v>1227</v>
      </c>
      <c r="J708" s="16" t="s">
        <v>6</v>
      </c>
      <c r="K708" s="20">
        <v>45096</v>
      </c>
      <c r="L708" s="13">
        <v>42</v>
      </c>
      <c r="M708" s="13" t="s">
        <v>31</v>
      </c>
      <c r="N708" s="2" t="s">
        <v>20</v>
      </c>
      <c r="O708" s="2" t="s">
        <v>25</v>
      </c>
      <c r="P708" s="13" t="s">
        <v>27</v>
      </c>
      <c r="Q708" s="15">
        <v>1</v>
      </c>
    </row>
    <row r="709" spans="8:17" x14ac:dyDescent="0.25">
      <c r="H709" s="12" t="s">
        <v>1228</v>
      </c>
      <c r="I709" s="13" t="s">
        <v>1229</v>
      </c>
      <c r="J709" s="16" t="s">
        <v>6</v>
      </c>
      <c r="K709" s="20">
        <v>45096</v>
      </c>
      <c r="L709" s="13">
        <v>30</v>
      </c>
      <c r="M709" s="13" t="s">
        <v>51</v>
      </c>
      <c r="N709" s="2" t="s">
        <v>20</v>
      </c>
      <c r="O709" s="2" t="s">
        <v>25</v>
      </c>
      <c r="P709" s="13" t="s">
        <v>17</v>
      </c>
      <c r="Q709" s="15">
        <v>1</v>
      </c>
    </row>
    <row r="710" spans="8:17" x14ac:dyDescent="0.25">
      <c r="H710" s="12" t="s">
        <v>1230</v>
      </c>
      <c r="I710" s="13" t="s">
        <v>1231</v>
      </c>
      <c r="J710" s="16" t="s">
        <v>6</v>
      </c>
      <c r="K710" s="14">
        <v>45082</v>
      </c>
      <c r="L710" s="13">
        <v>43</v>
      </c>
      <c r="M710" s="13" t="s">
        <v>31</v>
      </c>
      <c r="N710" s="2" t="s">
        <v>20</v>
      </c>
      <c r="O710" s="2" t="s">
        <v>25</v>
      </c>
      <c r="P710" s="13" t="s">
        <v>17</v>
      </c>
      <c r="Q710" s="15">
        <v>1</v>
      </c>
    </row>
    <row r="711" spans="8:17" x14ac:dyDescent="0.25">
      <c r="H711" s="12" t="s">
        <v>1232</v>
      </c>
      <c r="I711" s="13" t="s">
        <v>1233</v>
      </c>
      <c r="J711" s="16" t="s">
        <v>6</v>
      </c>
      <c r="K711" s="14">
        <v>45092</v>
      </c>
      <c r="L711" s="13">
        <v>39</v>
      </c>
      <c r="M711" s="13" t="s">
        <v>53</v>
      </c>
      <c r="N711" s="2" t="s">
        <v>20</v>
      </c>
      <c r="O711" s="13" t="s">
        <v>21</v>
      </c>
      <c r="P711" s="13" t="s">
        <v>27</v>
      </c>
      <c r="Q711" s="15">
        <v>1</v>
      </c>
    </row>
    <row r="712" spans="8:17" x14ac:dyDescent="0.25">
      <c r="H712" s="12" t="s">
        <v>1234</v>
      </c>
      <c r="I712" s="13" t="s">
        <v>1235</v>
      </c>
      <c r="J712" s="16" t="s">
        <v>6</v>
      </c>
      <c r="K712" s="14">
        <v>44099</v>
      </c>
      <c r="L712" s="13">
        <v>41</v>
      </c>
      <c r="M712" s="13" t="s">
        <v>31</v>
      </c>
      <c r="N712" s="2" t="s">
        <v>20</v>
      </c>
      <c r="O712" s="13" t="s">
        <v>25</v>
      </c>
      <c r="P712" s="13" t="s">
        <v>27</v>
      </c>
      <c r="Q712" s="15">
        <v>1</v>
      </c>
    </row>
    <row r="713" spans="8:17" x14ac:dyDescent="0.25">
      <c r="H713" s="12" t="s">
        <v>1236</v>
      </c>
      <c r="I713" s="13" t="s">
        <v>1237</v>
      </c>
      <c r="J713" s="16" t="s">
        <v>6</v>
      </c>
      <c r="K713" s="14">
        <v>44618</v>
      </c>
      <c r="L713" s="13">
        <v>43</v>
      </c>
      <c r="M713" s="2" t="s">
        <v>31</v>
      </c>
      <c r="N713" s="2" t="s">
        <v>20</v>
      </c>
      <c r="O713" s="2" t="s">
        <v>25</v>
      </c>
      <c r="P713" s="13" t="s">
        <v>27</v>
      </c>
      <c r="Q713" s="15">
        <v>0.5</v>
      </c>
    </row>
    <row r="714" spans="8:17" x14ac:dyDescent="0.25">
      <c r="H714" s="12"/>
      <c r="I714" s="13"/>
      <c r="J714" s="21"/>
      <c r="K714" s="14">
        <v>45152</v>
      </c>
      <c r="L714" s="2">
        <v>43</v>
      </c>
      <c r="M714" s="2" t="s">
        <v>31</v>
      </c>
      <c r="N714" s="2" t="s">
        <v>20</v>
      </c>
      <c r="O714" s="2" t="s">
        <v>25</v>
      </c>
      <c r="P714" s="13" t="s">
        <v>27</v>
      </c>
      <c r="Q714" s="15">
        <v>0.5</v>
      </c>
    </row>
    <row r="715" spans="8:17" x14ac:dyDescent="0.25">
      <c r="H715" s="12" t="s">
        <v>1238</v>
      </c>
      <c r="I715" s="13" t="s">
        <v>1239</v>
      </c>
      <c r="J715" s="16" t="s">
        <v>6</v>
      </c>
      <c r="K715" s="14">
        <v>44620</v>
      </c>
      <c r="L715" s="13">
        <v>39</v>
      </c>
      <c r="M715" s="13" t="s">
        <v>53</v>
      </c>
      <c r="N715" s="2" t="s">
        <v>20</v>
      </c>
      <c r="O715" s="2" t="s">
        <v>25</v>
      </c>
      <c r="P715" s="13" t="s">
        <v>26</v>
      </c>
      <c r="Q715" s="15">
        <v>1</v>
      </c>
    </row>
    <row r="716" spans="8:17" x14ac:dyDescent="0.25">
      <c r="H716" s="12" t="s">
        <v>1240</v>
      </c>
      <c r="I716" s="13" t="s">
        <v>1241</v>
      </c>
      <c r="J716" s="16" t="s">
        <v>6</v>
      </c>
      <c r="K716" s="14">
        <v>45064</v>
      </c>
      <c r="L716" s="13">
        <v>34</v>
      </c>
      <c r="M716" s="2" t="s">
        <v>53</v>
      </c>
      <c r="N716" s="2" t="s">
        <v>20</v>
      </c>
      <c r="O716" s="2" t="s">
        <v>25</v>
      </c>
      <c r="P716" s="13" t="s">
        <v>17</v>
      </c>
      <c r="Q716" s="15">
        <v>1</v>
      </c>
    </row>
    <row r="717" spans="8:17" x14ac:dyDescent="0.25">
      <c r="H717" s="12" t="s">
        <v>1242</v>
      </c>
      <c r="I717" s="13" t="s">
        <v>1243</v>
      </c>
      <c r="J717" s="16" t="s">
        <v>6</v>
      </c>
      <c r="K717" s="14">
        <v>45086</v>
      </c>
      <c r="L717" s="13">
        <v>27</v>
      </c>
      <c r="M717" s="13" t="s">
        <v>51</v>
      </c>
      <c r="N717" s="2" t="s">
        <v>20</v>
      </c>
      <c r="O717" s="2" t="s">
        <v>25</v>
      </c>
      <c r="P717" s="13" t="s">
        <v>17</v>
      </c>
      <c r="Q717" s="15">
        <v>1</v>
      </c>
    </row>
    <row r="718" spans="8:17" x14ac:dyDescent="0.25">
      <c r="H718" s="12" t="s">
        <v>1244</v>
      </c>
      <c r="I718" s="13" t="s">
        <v>1245</v>
      </c>
      <c r="J718" s="16" t="s">
        <v>6</v>
      </c>
      <c r="K718" s="14">
        <v>45090</v>
      </c>
      <c r="L718" s="13">
        <v>25</v>
      </c>
      <c r="M718" s="2" t="s">
        <v>51</v>
      </c>
      <c r="N718" s="2" t="s">
        <v>20</v>
      </c>
      <c r="O718" s="2" t="s">
        <v>25</v>
      </c>
      <c r="P718" s="13" t="s">
        <v>27</v>
      </c>
      <c r="Q718" s="15">
        <v>1</v>
      </c>
    </row>
    <row r="719" spans="8:17" x14ac:dyDescent="0.25">
      <c r="H719" s="12" t="s">
        <v>1246</v>
      </c>
      <c r="I719" s="13" t="s">
        <v>1247</v>
      </c>
      <c r="J719" s="16" t="s">
        <v>6</v>
      </c>
      <c r="K719" s="14">
        <v>45075</v>
      </c>
      <c r="L719" s="13">
        <v>43</v>
      </c>
      <c r="M719" s="13" t="s">
        <v>31</v>
      </c>
      <c r="N719" s="2" t="s">
        <v>20</v>
      </c>
      <c r="O719" s="2" t="s">
        <v>25</v>
      </c>
      <c r="P719" s="13" t="s">
        <v>27</v>
      </c>
      <c r="Q719" s="15">
        <v>1</v>
      </c>
    </row>
    <row r="720" spans="8:17" x14ac:dyDescent="0.25">
      <c r="H720" s="12" t="s">
        <v>1248</v>
      </c>
      <c r="I720" s="13" t="s">
        <v>1249</v>
      </c>
      <c r="J720" s="13" t="s">
        <v>5</v>
      </c>
      <c r="K720" s="14">
        <v>45089</v>
      </c>
      <c r="L720" s="13">
        <v>29</v>
      </c>
      <c r="M720" s="13" t="s">
        <v>51</v>
      </c>
      <c r="N720" s="2" t="s">
        <v>20</v>
      </c>
      <c r="O720" s="2" t="s">
        <v>25</v>
      </c>
      <c r="P720" s="13" t="s">
        <v>27</v>
      </c>
      <c r="Q720" s="15">
        <v>1</v>
      </c>
    </row>
    <row r="721" spans="8:17" x14ac:dyDescent="0.25">
      <c r="H721" s="12" t="s">
        <v>1250</v>
      </c>
      <c r="I721" s="13" t="s">
        <v>1251</v>
      </c>
      <c r="J721" s="13" t="s">
        <v>6</v>
      </c>
      <c r="K721" s="14">
        <v>45092</v>
      </c>
      <c r="L721" s="13">
        <v>32</v>
      </c>
      <c r="M721" s="13" t="s">
        <v>53</v>
      </c>
      <c r="N721" s="2" t="s">
        <v>20</v>
      </c>
      <c r="O721" s="2" t="s">
        <v>25</v>
      </c>
      <c r="P721" s="13" t="s">
        <v>27</v>
      </c>
      <c r="Q721" s="15">
        <v>1</v>
      </c>
    </row>
    <row r="722" spans="8:17" x14ac:dyDescent="0.25">
      <c r="H722" s="12" t="s">
        <v>1252</v>
      </c>
      <c r="I722" s="13" t="s">
        <v>1253</v>
      </c>
      <c r="J722" s="16" t="s">
        <v>6</v>
      </c>
      <c r="K722" s="14">
        <v>45093</v>
      </c>
      <c r="L722" s="13">
        <v>40</v>
      </c>
      <c r="M722" s="2" t="s">
        <v>53</v>
      </c>
      <c r="N722" s="2" t="s">
        <v>20</v>
      </c>
      <c r="O722" s="2" t="s">
        <v>25</v>
      </c>
      <c r="P722" s="13" t="s">
        <v>27</v>
      </c>
      <c r="Q722" s="15">
        <v>1</v>
      </c>
    </row>
    <row r="723" spans="8:17" x14ac:dyDescent="0.25">
      <c r="H723" s="12" t="s">
        <v>1254</v>
      </c>
      <c r="I723" s="13" t="s">
        <v>1255</v>
      </c>
      <c r="J723" s="16" t="s">
        <v>6</v>
      </c>
      <c r="K723" s="14">
        <v>45085</v>
      </c>
      <c r="L723" s="13">
        <v>30</v>
      </c>
      <c r="M723" s="13" t="s">
        <v>51</v>
      </c>
      <c r="N723" s="2" t="s">
        <v>20</v>
      </c>
      <c r="O723" s="2" t="s">
        <v>25</v>
      </c>
      <c r="P723" s="13" t="s">
        <v>27</v>
      </c>
      <c r="Q723" s="15">
        <v>1</v>
      </c>
    </row>
    <row r="724" spans="8:17" x14ac:dyDescent="0.25">
      <c r="H724" s="12" t="s">
        <v>1256</v>
      </c>
      <c r="I724" s="13" t="s">
        <v>1257</v>
      </c>
      <c r="J724" s="16" t="s">
        <v>6</v>
      </c>
      <c r="K724" s="14">
        <v>45103</v>
      </c>
      <c r="L724" s="13">
        <v>27</v>
      </c>
      <c r="M724" s="2" t="s">
        <v>51</v>
      </c>
      <c r="N724" s="2" t="s">
        <v>20</v>
      </c>
      <c r="O724" s="2" t="s">
        <v>25</v>
      </c>
      <c r="P724" s="13" t="s">
        <v>35</v>
      </c>
      <c r="Q724" s="15">
        <v>1</v>
      </c>
    </row>
    <row r="725" spans="8:17" x14ac:dyDescent="0.25">
      <c r="H725" s="12" t="s">
        <v>1258</v>
      </c>
      <c r="I725" s="13" t="s">
        <v>1259</v>
      </c>
      <c r="J725" s="13" t="s">
        <v>5</v>
      </c>
      <c r="K725" s="14">
        <v>45099</v>
      </c>
      <c r="L725" s="13">
        <v>31</v>
      </c>
      <c r="M725" s="2" t="s">
        <v>51</v>
      </c>
      <c r="N725" s="2" t="s">
        <v>20</v>
      </c>
      <c r="O725" s="2" t="s">
        <v>25</v>
      </c>
      <c r="P725" s="13" t="s">
        <v>35</v>
      </c>
      <c r="Q725" s="15">
        <v>1</v>
      </c>
    </row>
    <row r="726" spans="8:17" x14ac:dyDescent="0.25">
      <c r="H726" s="12" t="s">
        <v>1260</v>
      </c>
      <c r="I726" s="13" t="s">
        <v>1261</v>
      </c>
      <c r="J726" s="13" t="s">
        <v>6</v>
      </c>
      <c r="K726" s="14">
        <v>45101</v>
      </c>
      <c r="L726" s="2">
        <v>31</v>
      </c>
      <c r="M726" s="2" t="s">
        <v>51</v>
      </c>
      <c r="N726" s="2" t="s">
        <v>20</v>
      </c>
      <c r="O726" s="2" t="s">
        <v>25</v>
      </c>
      <c r="P726" s="13" t="s">
        <v>17</v>
      </c>
      <c r="Q726" s="15">
        <v>1</v>
      </c>
    </row>
    <row r="727" spans="8:17" x14ac:dyDescent="0.25">
      <c r="H727" s="12" t="s">
        <v>1262</v>
      </c>
      <c r="I727" s="13" t="s">
        <v>1263</v>
      </c>
      <c r="J727" s="16" t="s">
        <v>6</v>
      </c>
      <c r="K727" s="14">
        <v>45082</v>
      </c>
      <c r="L727" s="13">
        <v>30</v>
      </c>
      <c r="M727" s="2" t="s">
        <v>51</v>
      </c>
      <c r="N727" s="14">
        <v>45164</v>
      </c>
      <c r="O727" s="2" t="s">
        <v>25</v>
      </c>
      <c r="P727" s="13" t="s">
        <v>26</v>
      </c>
      <c r="Q727" s="15">
        <v>1</v>
      </c>
    </row>
    <row r="728" spans="8:17" x14ac:dyDescent="0.25">
      <c r="H728" s="12" t="s">
        <v>1264</v>
      </c>
      <c r="I728" s="13" t="s">
        <v>1265</v>
      </c>
      <c r="J728" s="16" t="s">
        <v>6</v>
      </c>
      <c r="K728" s="14">
        <v>45089</v>
      </c>
      <c r="L728" s="13">
        <v>62</v>
      </c>
      <c r="M728" s="13" t="s">
        <v>38</v>
      </c>
      <c r="N728" s="13" t="s">
        <v>20</v>
      </c>
      <c r="O728" s="2" t="s">
        <v>25</v>
      </c>
      <c r="P728" s="13" t="s">
        <v>17</v>
      </c>
      <c r="Q728" s="15">
        <v>1</v>
      </c>
    </row>
    <row r="729" spans="8:17" x14ac:dyDescent="0.25">
      <c r="H729" s="12" t="s">
        <v>1266</v>
      </c>
      <c r="I729" s="13" t="s">
        <v>1267</v>
      </c>
      <c r="J729" s="16" t="s">
        <v>6</v>
      </c>
      <c r="K729" s="14">
        <v>44875</v>
      </c>
      <c r="L729" s="13">
        <v>26</v>
      </c>
      <c r="M729" s="13" t="s">
        <v>51</v>
      </c>
      <c r="N729" s="2" t="s">
        <v>20</v>
      </c>
      <c r="O729" s="2" t="s">
        <v>25</v>
      </c>
      <c r="P729" s="13" t="s">
        <v>27</v>
      </c>
      <c r="Q729" s="15">
        <v>1</v>
      </c>
    </row>
    <row r="730" spans="8:17" x14ac:dyDescent="0.25">
      <c r="H730" s="12" t="s">
        <v>1268</v>
      </c>
      <c r="I730" s="13" t="s">
        <v>1269</v>
      </c>
      <c r="J730" s="16" t="s">
        <v>6</v>
      </c>
      <c r="K730" s="14">
        <v>45082</v>
      </c>
      <c r="L730" s="13">
        <v>33</v>
      </c>
      <c r="M730" s="13" t="s">
        <v>53</v>
      </c>
      <c r="N730" s="2" t="s">
        <v>20</v>
      </c>
      <c r="O730" s="2" t="s">
        <v>25</v>
      </c>
      <c r="P730" s="13" t="s">
        <v>27</v>
      </c>
      <c r="Q730" s="15">
        <v>1</v>
      </c>
    </row>
    <row r="731" spans="8:17" x14ac:dyDescent="0.25">
      <c r="H731" s="12" t="s">
        <v>1270</v>
      </c>
      <c r="I731" s="13" t="s">
        <v>1271</v>
      </c>
      <c r="J731" s="16" t="s">
        <v>6</v>
      </c>
      <c r="K731" s="13" t="s">
        <v>1272</v>
      </c>
      <c r="L731" s="13">
        <v>30</v>
      </c>
      <c r="M731" s="13" t="s">
        <v>51</v>
      </c>
      <c r="N731" s="2" t="s">
        <v>20</v>
      </c>
      <c r="O731" s="2" t="s">
        <v>25</v>
      </c>
      <c r="P731" s="13" t="s">
        <v>27</v>
      </c>
      <c r="Q731" s="15">
        <v>1</v>
      </c>
    </row>
    <row r="732" spans="8:17" x14ac:dyDescent="0.25">
      <c r="H732" s="12" t="s">
        <v>1273</v>
      </c>
      <c r="I732" s="13" t="s">
        <v>1274</v>
      </c>
      <c r="J732" s="16" t="s">
        <v>6</v>
      </c>
      <c r="K732" s="14">
        <v>45082</v>
      </c>
      <c r="L732" s="13">
        <v>40</v>
      </c>
      <c r="M732" s="13" t="s">
        <v>53</v>
      </c>
      <c r="N732" s="2" t="s">
        <v>20</v>
      </c>
      <c r="O732" s="2" t="s">
        <v>25</v>
      </c>
      <c r="P732" s="13" t="s">
        <v>27</v>
      </c>
      <c r="Q732" s="15">
        <v>1</v>
      </c>
    </row>
    <row r="733" spans="8:17" x14ac:dyDescent="0.25">
      <c r="H733" s="12" t="s">
        <v>1275</v>
      </c>
      <c r="I733" s="13" t="s">
        <v>1276</v>
      </c>
      <c r="J733" s="16" t="s">
        <v>6</v>
      </c>
      <c r="K733" s="14">
        <v>44683</v>
      </c>
      <c r="L733" s="13">
        <v>49</v>
      </c>
      <c r="M733" s="13" t="s">
        <v>31</v>
      </c>
      <c r="N733" s="2" t="s">
        <v>20</v>
      </c>
      <c r="O733" s="2" t="s">
        <v>25</v>
      </c>
      <c r="P733" s="13" t="s">
        <v>27</v>
      </c>
      <c r="Q733" s="15">
        <v>1</v>
      </c>
    </row>
    <row r="734" spans="8:17" x14ac:dyDescent="0.25">
      <c r="H734" s="12" t="s">
        <v>1277</v>
      </c>
      <c r="I734" s="13" t="s">
        <v>1278</v>
      </c>
      <c r="J734" s="16" t="s">
        <v>6</v>
      </c>
      <c r="K734" s="13" t="s">
        <v>865</v>
      </c>
      <c r="L734" s="13">
        <v>40</v>
      </c>
      <c r="M734" s="13" t="s">
        <v>53</v>
      </c>
      <c r="N734" s="2" t="s">
        <v>20</v>
      </c>
      <c r="O734" s="2" t="s">
        <v>25</v>
      </c>
      <c r="P734" s="13" t="s">
        <v>17</v>
      </c>
      <c r="Q734" s="15">
        <v>1</v>
      </c>
    </row>
    <row r="735" spans="8:17" x14ac:dyDescent="0.25">
      <c r="H735" s="12" t="s">
        <v>1279</v>
      </c>
      <c r="I735" s="13" t="s">
        <v>1280</v>
      </c>
      <c r="J735" s="16" t="s">
        <v>6</v>
      </c>
      <c r="K735" s="13" t="s">
        <v>1281</v>
      </c>
      <c r="L735" s="13">
        <v>42</v>
      </c>
      <c r="M735" s="13" t="s">
        <v>31</v>
      </c>
      <c r="N735" s="2" t="s">
        <v>20</v>
      </c>
      <c r="O735" s="2" t="s">
        <v>25</v>
      </c>
      <c r="P735" s="13" t="s">
        <v>27</v>
      </c>
      <c r="Q735" s="15">
        <v>1</v>
      </c>
    </row>
    <row r="736" spans="8:17" x14ac:dyDescent="0.25">
      <c r="H736" s="12" t="s">
        <v>1282</v>
      </c>
      <c r="I736" s="13" t="s">
        <v>1283</v>
      </c>
      <c r="J736" s="16" t="s">
        <v>6</v>
      </c>
      <c r="K736" s="13" t="s">
        <v>1284</v>
      </c>
      <c r="L736" s="13">
        <v>44</v>
      </c>
      <c r="M736" s="2" t="s">
        <v>31</v>
      </c>
      <c r="N736" s="2" t="s">
        <v>20</v>
      </c>
      <c r="O736" s="2" t="s">
        <v>25</v>
      </c>
      <c r="P736" s="13" t="s">
        <v>27</v>
      </c>
      <c r="Q736" s="15">
        <v>1</v>
      </c>
    </row>
    <row r="737" spans="8:17" x14ac:dyDescent="0.25">
      <c r="H737" s="12" t="s">
        <v>1285</v>
      </c>
      <c r="I737" s="13" t="s">
        <v>1286</v>
      </c>
      <c r="J737" s="16" t="s">
        <v>6</v>
      </c>
      <c r="K737" s="14">
        <v>45093</v>
      </c>
      <c r="L737" s="13">
        <v>56</v>
      </c>
      <c r="M737" s="13" t="s">
        <v>19</v>
      </c>
      <c r="N737" s="2" t="s">
        <v>20</v>
      </c>
      <c r="O737" s="2" t="s">
        <v>25</v>
      </c>
      <c r="P737" s="13" t="s">
        <v>27</v>
      </c>
      <c r="Q737" s="15">
        <v>1</v>
      </c>
    </row>
    <row r="738" spans="8:17" x14ac:dyDescent="0.25">
      <c r="H738" s="12" t="s">
        <v>1287</v>
      </c>
      <c r="I738" s="13" t="s">
        <v>1288</v>
      </c>
      <c r="J738" s="16" t="s">
        <v>6</v>
      </c>
      <c r="K738" s="13" t="s">
        <v>1289</v>
      </c>
      <c r="L738" s="13">
        <v>45</v>
      </c>
      <c r="M738" s="13" t="s">
        <v>31</v>
      </c>
      <c r="N738" s="2" t="s">
        <v>20</v>
      </c>
      <c r="O738" s="2" t="s">
        <v>25</v>
      </c>
      <c r="P738" s="13" t="s">
        <v>26</v>
      </c>
      <c r="Q738" s="15">
        <v>1</v>
      </c>
    </row>
    <row r="739" spans="8:17" x14ac:dyDescent="0.25">
      <c r="H739" s="12" t="s">
        <v>1290</v>
      </c>
      <c r="I739" s="13" t="s">
        <v>1291</v>
      </c>
      <c r="J739" s="16" t="s">
        <v>6</v>
      </c>
      <c r="K739" s="13" t="s">
        <v>1292</v>
      </c>
      <c r="L739" s="13">
        <v>32</v>
      </c>
      <c r="M739" s="13" t="s">
        <v>53</v>
      </c>
      <c r="N739" s="2" t="s">
        <v>20</v>
      </c>
      <c r="O739" s="2" t="s">
        <v>25</v>
      </c>
      <c r="P739" s="13" t="s">
        <v>17</v>
      </c>
      <c r="Q739" s="15">
        <v>1</v>
      </c>
    </row>
    <row r="740" spans="8:17" x14ac:dyDescent="0.25">
      <c r="H740" s="12" t="s">
        <v>1293</v>
      </c>
      <c r="I740" s="13" t="s">
        <v>1294</v>
      </c>
      <c r="J740" s="16" t="s">
        <v>6</v>
      </c>
      <c r="K740" s="14">
        <v>44928</v>
      </c>
      <c r="L740" s="13">
        <v>47</v>
      </c>
      <c r="M740" s="13" t="s">
        <v>31</v>
      </c>
      <c r="N740" s="2" t="s">
        <v>20</v>
      </c>
      <c r="O740" s="2" t="s">
        <v>25</v>
      </c>
      <c r="P740" s="13" t="s">
        <v>27</v>
      </c>
      <c r="Q740" s="15">
        <v>1</v>
      </c>
    </row>
    <row r="741" spans="8:17" x14ac:dyDescent="0.25">
      <c r="H741" s="12" t="s">
        <v>1295</v>
      </c>
      <c r="I741" s="13" t="s">
        <v>1296</v>
      </c>
      <c r="J741" s="16" t="s">
        <v>6</v>
      </c>
      <c r="K741" s="13" t="s">
        <v>1059</v>
      </c>
      <c r="L741" s="13">
        <v>63</v>
      </c>
      <c r="M741" s="13" t="s">
        <v>38</v>
      </c>
      <c r="N741" s="2" t="s">
        <v>20</v>
      </c>
      <c r="O741" s="2" t="s">
        <v>25</v>
      </c>
      <c r="P741" s="13" t="s">
        <v>17</v>
      </c>
      <c r="Q741" s="15">
        <v>1</v>
      </c>
    </row>
    <row r="742" spans="8:17" x14ac:dyDescent="0.25">
      <c r="H742" s="12" t="s">
        <v>1297</v>
      </c>
      <c r="I742" s="13" t="s">
        <v>1298</v>
      </c>
      <c r="J742" s="16" t="s">
        <v>6</v>
      </c>
      <c r="K742" s="13" t="s">
        <v>1299</v>
      </c>
      <c r="L742" s="13">
        <v>37</v>
      </c>
      <c r="M742" s="13" t="s">
        <v>53</v>
      </c>
      <c r="N742" s="2" t="s">
        <v>20</v>
      </c>
      <c r="O742" s="2" t="s">
        <v>25</v>
      </c>
      <c r="P742" s="13" t="s">
        <v>27</v>
      </c>
      <c r="Q742" s="15">
        <v>1</v>
      </c>
    </row>
    <row r="743" spans="8:17" x14ac:dyDescent="0.25">
      <c r="H743" s="12" t="s">
        <v>1300</v>
      </c>
      <c r="I743" s="13" t="s">
        <v>1301</v>
      </c>
      <c r="J743" s="16" t="s">
        <v>6</v>
      </c>
      <c r="K743" s="14">
        <v>44883</v>
      </c>
      <c r="L743" s="13">
        <v>58</v>
      </c>
      <c r="M743" s="13" t="s">
        <v>19</v>
      </c>
      <c r="N743" s="2" t="s">
        <v>20</v>
      </c>
      <c r="O743" s="2" t="s">
        <v>25</v>
      </c>
      <c r="P743" s="13" t="s">
        <v>27</v>
      </c>
      <c r="Q743" s="15">
        <v>1</v>
      </c>
    </row>
    <row r="744" spans="8:17" x14ac:dyDescent="0.25">
      <c r="H744" s="12" t="s">
        <v>1302</v>
      </c>
      <c r="I744" s="13" t="s">
        <v>1303</v>
      </c>
      <c r="J744" s="16" t="s">
        <v>6</v>
      </c>
      <c r="K744" s="14">
        <v>45000</v>
      </c>
      <c r="L744" s="13">
        <v>43</v>
      </c>
      <c r="M744" s="13" t="s">
        <v>31</v>
      </c>
      <c r="N744" s="2" t="s">
        <v>20</v>
      </c>
      <c r="O744" s="2" t="s">
        <v>25</v>
      </c>
      <c r="P744" s="13" t="s">
        <v>27</v>
      </c>
      <c r="Q744" s="15">
        <v>1</v>
      </c>
    </row>
    <row r="745" spans="8:17" x14ac:dyDescent="0.25">
      <c r="H745" s="12" t="s">
        <v>1304</v>
      </c>
      <c r="I745" s="13" t="s">
        <v>1305</v>
      </c>
      <c r="J745" s="16" t="s">
        <v>6</v>
      </c>
      <c r="K745" s="14">
        <v>45005</v>
      </c>
      <c r="L745" s="13">
        <v>31</v>
      </c>
      <c r="M745" s="13" t="s">
        <v>51</v>
      </c>
      <c r="N745" s="2" t="s">
        <v>20</v>
      </c>
      <c r="O745" s="2" t="s">
        <v>25</v>
      </c>
      <c r="P745" s="13" t="s">
        <v>27</v>
      </c>
      <c r="Q745" s="15">
        <v>1</v>
      </c>
    </row>
    <row r="746" spans="8:17" x14ac:dyDescent="0.25">
      <c r="H746" s="12" t="s">
        <v>1306</v>
      </c>
      <c r="I746" s="13" t="s">
        <v>1307</v>
      </c>
      <c r="J746" s="16" t="s">
        <v>6</v>
      </c>
      <c r="K746" s="14">
        <v>44950</v>
      </c>
      <c r="L746" s="13">
        <v>40</v>
      </c>
      <c r="M746" s="13" t="s">
        <v>53</v>
      </c>
      <c r="N746" s="2" t="s">
        <v>20</v>
      </c>
      <c r="O746" s="2" t="s">
        <v>25</v>
      </c>
      <c r="P746" s="13" t="s">
        <v>27</v>
      </c>
      <c r="Q746" s="15">
        <v>1</v>
      </c>
    </row>
    <row r="747" spans="8:17" x14ac:dyDescent="0.25">
      <c r="H747" s="12" t="s">
        <v>1308</v>
      </c>
      <c r="I747" s="13" t="s">
        <v>1309</v>
      </c>
      <c r="J747" s="16" t="s">
        <v>6</v>
      </c>
      <c r="K747" s="14">
        <v>45090</v>
      </c>
      <c r="L747" s="13">
        <v>47</v>
      </c>
      <c r="M747" s="13" t="s">
        <v>31</v>
      </c>
      <c r="N747" s="2" t="s">
        <v>20</v>
      </c>
      <c r="O747" s="2" t="s">
        <v>25</v>
      </c>
      <c r="P747" s="13" t="s">
        <v>26</v>
      </c>
      <c r="Q747" s="15">
        <v>1</v>
      </c>
    </row>
    <row r="748" spans="8:17" x14ac:dyDescent="0.25">
      <c r="H748" s="12" t="s">
        <v>1310</v>
      </c>
      <c r="I748" s="13" t="s">
        <v>1311</v>
      </c>
      <c r="J748" s="16" t="s">
        <v>6</v>
      </c>
      <c r="K748" s="14">
        <v>45007</v>
      </c>
      <c r="L748" s="13">
        <v>26</v>
      </c>
      <c r="M748" s="13" t="s">
        <v>51</v>
      </c>
      <c r="N748" s="2" t="s">
        <v>20</v>
      </c>
      <c r="O748" s="2" t="s">
        <v>25</v>
      </c>
      <c r="P748" s="13" t="s">
        <v>27</v>
      </c>
      <c r="Q748" s="15">
        <v>1</v>
      </c>
    </row>
    <row r="749" spans="8:17" x14ac:dyDescent="0.25">
      <c r="H749" s="12" t="s">
        <v>1312</v>
      </c>
      <c r="I749" s="13" t="s">
        <v>1313</v>
      </c>
      <c r="J749" s="16" t="s">
        <v>6</v>
      </c>
      <c r="K749" s="14">
        <v>45005</v>
      </c>
      <c r="L749" s="13">
        <v>41</v>
      </c>
      <c r="M749" s="13" t="s">
        <v>31</v>
      </c>
      <c r="N749" s="2" t="s">
        <v>20</v>
      </c>
      <c r="O749" s="2" t="s">
        <v>25</v>
      </c>
      <c r="P749" s="13" t="s">
        <v>27</v>
      </c>
      <c r="Q749" s="15">
        <v>1</v>
      </c>
    </row>
    <row r="750" spans="8:17" x14ac:dyDescent="0.25">
      <c r="H750" s="12" t="s">
        <v>1314</v>
      </c>
      <c r="I750" s="13" t="s">
        <v>1315</v>
      </c>
      <c r="J750" s="16" t="s">
        <v>6</v>
      </c>
      <c r="K750" s="14">
        <v>45006</v>
      </c>
      <c r="L750" s="13">
        <v>26</v>
      </c>
      <c r="M750" s="13" t="s">
        <v>51</v>
      </c>
      <c r="N750" s="2" t="s">
        <v>20</v>
      </c>
      <c r="O750" s="2" t="s">
        <v>25</v>
      </c>
      <c r="P750" s="13" t="s">
        <v>27</v>
      </c>
      <c r="Q750" s="15">
        <v>1</v>
      </c>
    </row>
    <row r="751" spans="8:17" x14ac:dyDescent="0.25">
      <c r="H751" s="12" t="s">
        <v>1316</v>
      </c>
      <c r="I751" s="13" t="s">
        <v>1317</v>
      </c>
      <c r="J751" s="16" t="s">
        <v>6</v>
      </c>
      <c r="K751" s="14">
        <v>45000</v>
      </c>
      <c r="L751" s="13">
        <v>38</v>
      </c>
      <c r="M751" s="13" t="s">
        <v>53</v>
      </c>
      <c r="N751" s="2" t="s">
        <v>20</v>
      </c>
      <c r="O751" s="2" t="s">
        <v>25</v>
      </c>
      <c r="P751" s="13" t="s">
        <v>27</v>
      </c>
      <c r="Q751" s="15">
        <v>1</v>
      </c>
    </row>
    <row r="752" spans="8:17" x14ac:dyDescent="0.25">
      <c r="H752" s="12" t="s">
        <v>1318</v>
      </c>
      <c r="I752" s="13" t="s">
        <v>1319</v>
      </c>
      <c r="J752" s="16" t="s">
        <v>6</v>
      </c>
      <c r="K752" s="14">
        <v>45077</v>
      </c>
      <c r="L752" s="13">
        <v>35</v>
      </c>
      <c r="M752" s="2" t="s">
        <v>53</v>
      </c>
      <c r="N752" s="2" t="s">
        <v>20</v>
      </c>
      <c r="O752" s="2" t="s">
        <v>25</v>
      </c>
      <c r="P752" s="13" t="s">
        <v>26</v>
      </c>
      <c r="Q752" s="15">
        <v>1</v>
      </c>
    </row>
    <row r="753" spans="8:17" x14ac:dyDescent="0.25">
      <c r="H753" s="12" t="s">
        <v>1320</v>
      </c>
      <c r="I753" s="13" t="s">
        <v>1321</v>
      </c>
      <c r="J753" s="16" t="s">
        <v>6</v>
      </c>
      <c r="K753" s="14">
        <v>45082</v>
      </c>
      <c r="L753" s="13">
        <v>46</v>
      </c>
      <c r="M753" s="13" t="s">
        <v>31</v>
      </c>
      <c r="N753" s="2" t="s">
        <v>20</v>
      </c>
      <c r="O753" s="2" t="s">
        <v>25</v>
      </c>
      <c r="P753" s="13" t="s">
        <v>27</v>
      </c>
      <c r="Q753" s="15">
        <v>1</v>
      </c>
    </row>
    <row r="754" spans="8:17" x14ac:dyDescent="0.25">
      <c r="H754" s="12" t="s">
        <v>1322</v>
      </c>
      <c r="I754" s="13" t="s">
        <v>1323</v>
      </c>
      <c r="J754" s="16" t="s">
        <v>6</v>
      </c>
      <c r="K754" s="13" t="s">
        <v>865</v>
      </c>
      <c r="L754" s="13">
        <v>31</v>
      </c>
      <c r="M754" s="13" t="s">
        <v>51</v>
      </c>
      <c r="N754" s="2" t="s">
        <v>20</v>
      </c>
      <c r="O754" s="2" t="s">
        <v>25</v>
      </c>
      <c r="P754" s="13" t="s">
        <v>17</v>
      </c>
      <c r="Q754" s="15">
        <v>1</v>
      </c>
    </row>
    <row r="755" spans="8:17" x14ac:dyDescent="0.25">
      <c r="H755" s="12" t="s">
        <v>1324</v>
      </c>
      <c r="I755" s="13" t="s">
        <v>1325</v>
      </c>
      <c r="J755" s="16" t="s">
        <v>6</v>
      </c>
      <c r="K755" s="14">
        <v>44918</v>
      </c>
      <c r="L755" s="13">
        <v>38</v>
      </c>
      <c r="M755" s="13" t="s">
        <v>53</v>
      </c>
      <c r="N755" s="2" t="s">
        <v>20</v>
      </c>
      <c r="O755" s="2" t="s">
        <v>25</v>
      </c>
      <c r="P755" s="13" t="s">
        <v>22</v>
      </c>
      <c r="Q755" s="15">
        <v>1</v>
      </c>
    </row>
    <row r="756" spans="8:17" x14ac:dyDescent="0.25">
      <c r="H756" s="12" t="s">
        <v>1326</v>
      </c>
      <c r="I756" s="13" t="s">
        <v>1327</v>
      </c>
      <c r="J756" s="16" t="s">
        <v>6</v>
      </c>
      <c r="K756" s="13" t="s">
        <v>865</v>
      </c>
      <c r="L756" s="13">
        <v>45</v>
      </c>
      <c r="M756" s="13" t="s">
        <v>31</v>
      </c>
      <c r="N756" s="2" t="s">
        <v>20</v>
      </c>
      <c r="O756" s="2" t="s">
        <v>25</v>
      </c>
      <c r="P756" s="13" t="s">
        <v>17</v>
      </c>
      <c r="Q756" s="15">
        <v>1</v>
      </c>
    </row>
    <row r="757" spans="8:17" x14ac:dyDescent="0.25">
      <c r="H757" s="12" t="s">
        <v>1328</v>
      </c>
      <c r="I757" s="13" t="s">
        <v>1329</v>
      </c>
      <c r="J757" s="16" t="s">
        <v>6</v>
      </c>
      <c r="K757" s="14">
        <v>45093</v>
      </c>
      <c r="L757" s="13">
        <v>33</v>
      </c>
      <c r="M757" s="13" t="s">
        <v>53</v>
      </c>
      <c r="N757" s="2" t="s">
        <v>20</v>
      </c>
      <c r="O757" s="2" t="s">
        <v>25</v>
      </c>
      <c r="P757" s="13" t="s">
        <v>27</v>
      </c>
      <c r="Q757" s="15">
        <v>1</v>
      </c>
    </row>
    <row r="758" spans="8:17" x14ac:dyDescent="0.25">
      <c r="H758" s="12" t="s">
        <v>1330</v>
      </c>
      <c r="I758" s="13" t="s">
        <v>1331</v>
      </c>
      <c r="J758" s="16" t="s">
        <v>6</v>
      </c>
      <c r="K758" s="14">
        <v>44991</v>
      </c>
      <c r="L758" s="13">
        <v>26</v>
      </c>
      <c r="M758" s="13" t="s">
        <v>51</v>
      </c>
      <c r="N758" s="2" t="s">
        <v>20</v>
      </c>
      <c r="O758" s="2" t="s">
        <v>25</v>
      </c>
      <c r="P758" s="13" t="s">
        <v>27</v>
      </c>
      <c r="Q758" s="15">
        <v>1</v>
      </c>
    </row>
    <row r="759" spans="8:17" x14ac:dyDescent="0.25">
      <c r="H759" s="12" t="s">
        <v>1332</v>
      </c>
      <c r="I759" s="13" t="s">
        <v>1333</v>
      </c>
      <c r="J759" s="16" t="s">
        <v>6</v>
      </c>
      <c r="K759" s="13" t="s">
        <v>1334</v>
      </c>
      <c r="L759" s="13">
        <v>54</v>
      </c>
      <c r="M759" s="13" t="s">
        <v>19</v>
      </c>
      <c r="N759" s="2" t="s">
        <v>20</v>
      </c>
      <c r="O759" s="2" t="s">
        <v>25</v>
      </c>
      <c r="P759" s="13" t="s">
        <v>17</v>
      </c>
      <c r="Q759" s="15">
        <v>1</v>
      </c>
    </row>
    <row r="760" spans="8:17" x14ac:dyDescent="0.25">
      <c r="H760" s="12" t="s">
        <v>1335</v>
      </c>
      <c r="I760" s="13" t="s">
        <v>1336</v>
      </c>
      <c r="J760" s="16" t="s">
        <v>6</v>
      </c>
      <c r="K760" s="13" t="s">
        <v>1337</v>
      </c>
      <c r="L760" s="13">
        <v>39</v>
      </c>
      <c r="M760" s="13" t="s">
        <v>53</v>
      </c>
      <c r="N760" s="14">
        <v>45157</v>
      </c>
      <c r="O760" s="2" t="s">
        <v>25</v>
      </c>
      <c r="P760" s="13" t="s">
        <v>27</v>
      </c>
      <c r="Q760" s="15">
        <v>1</v>
      </c>
    </row>
    <row r="761" spans="8:17" x14ac:dyDescent="0.25">
      <c r="H761" s="12" t="s">
        <v>1338</v>
      </c>
      <c r="I761" s="13" t="s">
        <v>1339</v>
      </c>
      <c r="J761" s="16" t="s">
        <v>6</v>
      </c>
      <c r="K761" s="13" t="s">
        <v>1340</v>
      </c>
      <c r="L761" s="13">
        <v>32</v>
      </c>
      <c r="M761" s="2" t="s">
        <v>53</v>
      </c>
      <c r="N761" s="14">
        <v>45150</v>
      </c>
      <c r="O761" s="2" t="s">
        <v>25</v>
      </c>
      <c r="P761" s="13" t="s">
        <v>17</v>
      </c>
      <c r="Q761" s="15">
        <v>1</v>
      </c>
    </row>
    <row r="762" spans="8:17" x14ac:dyDescent="0.25">
      <c r="H762" s="12" t="s">
        <v>1341</v>
      </c>
      <c r="I762" s="13" t="s">
        <v>1342</v>
      </c>
      <c r="J762" s="16" t="s">
        <v>6</v>
      </c>
      <c r="K762" s="13" t="s">
        <v>1343</v>
      </c>
      <c r="L762" s="13">
        <v>42</v>
      </c>
      <c r="M762" s="13" t="s">
        <v>31</v>
      </c>
      <c r="N762" s="13" t="s">
        <v>20</v>
      </c>
      <c r="O762" s="2" t="s">
        <v>25</v>
      </c>
      <c r="P762" s="13" t="s">
        <v>34</v>
      </c>
      <c r="Q762" s="15">
        <v>1</v>
      </c>
    </row>
    <row r="763" spans="8:17" x14ac:dyDescent="0.25">
      <c r="H763" s="12" t="s">
        <v>1344</v>
      </c>
      <c r="I763" s="13" t="s">
        <v>1345</v>
      </c>
      <c r="J763" s="16" t="s">
        <v>6</v>
      </c>
      <c r="K763" s="14">
        <v>44788</v>
      </c>
      <c r="L763" s="2">
        <v>42</v>
      </c>
      <c r="M763" s="2" t="s">
        <v>31</v>
      </c>
      <c r="N763" s="2" t="s">
        <v>20</v>
      </c>
      <c r="O763" s="2" t="s">
        <v>25</v>
      </c>
      <c r="P763" s="13" t="s">
        <v>35</v>
      </c>
      <c r="Q763" s="15">
        <v>1</v>
      </c>
    </row>
    <row r="764" spans="8:17" x14ac:dyDescent="0.25">
      <c r="H764" s="12" t="s">
        <v>1346</v>
      </c>
      <c r="I764" s="13" t="s">
        <v>1347</v>
      </c>
      <c r="J764" s="16" t="s">
        <v>6</v>
      </c>
      <c r="K764" s="14">
        <v>45080</v>
      </c>
      <c r="L764" s="13">
        <v>27</v>
      </c>
      <c r="M764" s="13" t="s">
        <v>51</v>
      </c>
      <c r="N764" s="2" t="s">
        <v>20</v>
      </c>
      <c r="O764" s="2" t="s">
        <v>25</v>
      </c>
      <c r="P764" s="13" t="s">
        <v>26</v>
      </c>
      <c r="Q764" s="15">
        <v>1</v>
      </c>
    </row>
    <row r="765" spans="8:17" x14ac:dyDescent="0.25">
      <c r="H765" s="12" t="s">
        <v>1348</v>
      </c>
      <c r="I765" s="13" t="s">
        <v>1349</v>
      </c>
      <c r="J765" s="16" t="s">
        <v>6</v>
      </c>
      <c r="K765" s="14">
        <v>44722</v>
      </c>
      <c r="L765" s="13">
        <v>45</v>
      </c>
      <c r="M765" s="13" t="s">
        <v>31</v>
      </c>
      <c r="N765" s="2" t="s">
        <v>20</v>
      </c>
      <c r="O765" s="2" t="s">
        <v>25</v>
      </c>
      <c r="P765" s="13" t="s">
        <v>17</v>
      </c>
      <c r="Q765" s="15">
        <v>1</v>
      </c>
    </row>
    <row r="766" spans="8:17" x14ac:dyDescent="0.25">
      <c r="H766" s="12" t="s">
        <v>1350</v>
      </c>
      <c r="I766" s="13" t="s">
        <v>1351</v>
      </c>
      <c r="J766" s="16" t="s">
        <v>6</v>
      </c>
      <c r="K766" s="13" t="s">
        <v>1352</v>
      </c>
      <c r="L766" s="13">
        <v>26</v>
      </c>
      <c r="M766" s="13" t="s">
        <v>51</v>
      </c>
      <c r="N766" s="2" t="s">
        <v>20</v>
      </c>
      <c r="O766" s="2" t="s">
        <v>25</v>
      </c>
      <c r="P766" s="13" t="s">
        <v>34</v>
      </c>
      <c r="Q766" s="15">
        <v>1</v>
      </c>
    </row>
    <row r="767" spans="8:17" x14ac:dyDescent="0.25">
      <c r="H767" s="12" t="s">
        <v>1353</v>
      </c>
      <c r="I767" s="13" t="s">
        <v>1354</v>
      </c>
      <c r="J767" s="16" t="s">
        <v>6</v>
      </c>
      <c r="K767" s="13" t="s">
        <v>1059</v>
      </c>
      <c r="L767" s="13">
        <v>51</v>
      </c>
      <c r="M767" s="13" t="s">
        <v>19</v>
      </c>
      <c r="N767" s="2" t="s">
        <v>20</v>
      </c>
      <c r="O767" s="2" t="s">
        <v>25</v>
      </c>
      <c r="P767" s="13" t="s">
        <v>17</v>
      </c>
      <c r="Q767" s="15">
        <v>1</v>
      </c>
    </row>
    <row r="768" spans="8:17" x14ac:dyDescent="0.25">
      <c r="H768" s="12" t="s">
        <v>1355</v>
      </c>
      <c r="I768" s="13" t="s">
        <v>1356</v>
      </c>
      <c r="J768" s="16" t="s">
        <v>6</v>
      </c>
      <c r="K768" s="14">
        <v>44938</v>
      </c>
      <c r="L768" s="13">
        <v>45</v>
      </c>
      <c r="M768" s="13" t="s">
        <v>31</v>
      </c>
      <c r="N768" s="2" t="s">
        <v>20</v>
      </c>
      <c r="O768" s="2" t="s">
        <v>25</v>
      </c>
      <c r="P768" s="13" t="s">
        <v>27</v>
      </c>
      <c r="Q768" s="15">
        <v>1</v>
      </c>
    </row>
    <row r="769" spans="8:17" x14ac:dyDescent="0.25">
      <c r="H769" s="12" t="s">
        <v>1357</v>
      </c>
      <c r="I769" s="13" t="s">
        <v>1358</v>
      </c>
      <c r="J769" s="16" t="s">
        <v>6</v>
      </c>
      <c r="K769" s="13" t="s">
        <v>1359</v>
      </c>
      <c r="L769" s="13">
        <v>21</v>
      </c>
      <c r="M769" s="13" t="s">
        <v>49</v>
      </c>
      <c r="N769" s="2" t="s">
        <v>20</v>
      </c>
      <c r="O769" s="2" t="s">
        <v>25</v>
      </c>
      <c r="P769" s="13" t="s">
        <v>27</v>
      </c>
      <c r="Q769" s="15">
        <v>1</v>
      </c>
    </row>
    <row r="770" spans="8:17" x14ac:dyDescent="0.25">
      <c r="H770" s="12" t="s">
        <v>1360</v>
      </c>
      <c r="I770" s="13" t="s">
        <v>1361</v>
      </c>
      <c r="J770" s="16" t="s">
        <v>6</v>
      </c>
      <c r="K770" s="14">
        <v>45036</v>
      </c>
      <c r="L770" s="13">
        <v>58</v>
      </c>
      <c r="M770" s="13" t="s">
        <v>19</v>
      </c>
      <c r="N770" s="2" t="s">
        <v>20</v>
      </c>
      <c r="O770" s="2" t="s">
        <v>25</v>
      </c>
      <c r="P770" s="13" t="s">
        <v>27</v>
      </c>
      <c r="Q770" s="15">
        <v>1</v>
      </c>
    </row>
    <row r="771" spans="8:17" x14ac:dyDescent="0.25">
      <c r="H771" s="12" t="s">
        <v>1362</v>
      </c>
      <c r="I771" s="13" t="s">
        <v>1363</v>
      </c>
      <c r="J771" s="16" t="s">
        <v>6</v>
      </c>
      <c r="K771" s="14">
        <v>45085</v>
      </c>
      <c r="L771" s="13">
        <v>44</v>
      </c>
      <c r="M771" s="13" t="s">
        <v>31</v>
      </c>
      <c r="N771" s="2" t="s">
        <v>20</v>
      </c>
      <c r="O771" s="2" t="s">
        <v>25</v>
      </c>
      <c r="P771" s="13" t="s">
        <v>27</v>
      </c>
      <c r="Q771" s="15">
        <v>1</v>
      </c>
    </row>
    <row r="772" spans="8:17" x14ac:dyDescent="0.25">
      <c r="H772" s="12" t="s">
        <v>1364</v>
      </c>
      <c r="I772" s="13" t="s">
        <v>1365</v>
      </c>
      <c r="J772" s="16" t="s">
        <v>6</v>
      </c>
      <c r="K772" s="14">
        <v>44698</v>
      </c>
      <c r="L772" s="13">
        <v>43</v>
      </c>
      <c r="M772" s="2" t="s">
        <v>31</v>
      </c>
      <c r="N772" s="2" t="s">
        <v>20</v>
      </c>
      <c r="O772" s="2" t="s">
        <v>25</v>
      </c>
      <c r="P772" s="13" t="s">
        <v>34</v>
      </c>
      <c r="Q772" s="15">
        <v>1</v>
      </c>
    </row>
    <row r="773" spans="8:17" x14ac:dyDescent="0.25">
      <c r="H773" s="12" t="s">
        <v>1366</v>
      </c>
      <c r="I773" s="13" t="s">
        <v>1367</v>
      </c>
      <c r="J773" s="16" t="s">
        <v>6</v>
      </c>
      <c r="K773" s="13" t="s">
        <v>1368</v>
      </c>
      <c r="L773" s="13">
        <v>30</v>
      </c>
      <c r="M773" s="13" t="s">
        <v>51</v>
      </c>
      <c r="N773" s="2" t="s">
        <v>20</v>
      </c>
      <c r="O773" s="2" t="s">
        <v>25</v>
      </c>
      <c r="P773" s="13" t="s">
        <v>34</v>
      </c>
      <c r="Q773" s="15">
        <v>1</v>
      </c>
    </row>
    <row r="774" spans="8:17" x14ac:dyDescent="0.25">
      <c r="H774" s="12" t="s">
        <v>1369</v>
      </c>
      <c r="I774" s="13" t="s">
        <v>1370</v>
      </c>
      <c r="J774" s="16" t="s">
        <v>6</v>
      </c>
      <c r="K774" s="14">
        <v>45006</v>
      </c>
      <c r="L774" s="13">
        <v>42</v>
      </c>
      <c r="M774" s="13" t="s">
        <v>31</v>
      </c>
      <c r="N774" s="2" t="s">
        <v>20</v>
      </c>
      <c r="O774" s="2" t="s">
        <v>25</v>
      </c>
      <c r="P774" s="13" t="s">
        <v>27</v>
      </c>
      <c r="Q774" s="15">
        <v>1</v>
      </c>
    </row>
    <row r="775" spans="8:17" x14ac:dyDescent="0.25">
      <c r="H775" s="12" t="s">
        <v>1371</v>
      </c>
      <c r="I775" s="13" t="s">
        <v>1372</v>
      </c>
      <c r="J775" s="16" t="s">
        <v>6</v>
      </c>
      <c r="K775" s="13" t="s">
        <v>1373</v>
      </c>
      <c r="L775" s="2">
        <v>42</v>
      </c>
      <c r="M775" s="2" t="s">
        <v>31</v>
      </c>
      <c r="N775" s="2" t="s">
        <v>20</v>
      </c>
      <c r="O775" s="2" t="s">
        <v>25</v>
      </c>
      <c r="P775" s="13" t="s">
        <v>27</v>
      </c>
      <c r="Q775" s="15">
        <v>1</v>
      </c>
    </row>
    <row r="776" spans="8:17" x14ac:dyDescent="0.25">
      <c r="H776" s="12" t="s">
        <v>1374</v>
      </c>
      <c r="I776" s="13" t="s">
        <v>1375</v>
      </c>
      <c r="J776" s="16" t="s">
        <v>6</v>
      </c>
      <c r="K776" s="13" t="s">
        <v>1281</v>
      </c>
      <c r="L776" s="13">
        <v>41</v>
      </c>
      <c r="M776" s="2" t="s">
        <v>31</v>
      </c>
      <c r="N776" s="2" t="s">
        <v>20</v>
      </c>
      <c r="O776" s="2" t="s">
        <v>25</v>
      </c>
      <c r="P776" s="13" t="s">
        <v>27</v>
      </c>
      <c r="Q776" s="15">
        <v>1</v>
      </c>
    </row>
    <row r="777" spans="8:17" x14ac:dyDescent="0.25">
      <c r="H777" s="12" t="s">
        <v>1376</v>
      </c>
      <c r="I777" s="13" t="s">
        <v>1377</v>
      </c>
      <c r="J777" s="16" t="s">
        <v>6</v>
      </c>
      <c r="K777" s="14">
        <v>44063</v>
      </c>
      <c r="L777" s="13">
        <v>45</v>
      </c>
      <c r="M777" s="2" t="s">
        <v>31</v>
      </c>
      <c r="N777" s="2" t="s">
        <v>20</v>
      </c>
      <c r="O777" s="2" t="s">
        <v>25</v>
      </c>
      <c r="P777" s="13" t="s">
        <v>27</v>
      </c>
      <c r="Q777" s="15">
        <v>1</v>
      </c>
    </row>
    <row r="778" spans="8:17" x14ac:dyDescent="0.25">
      <c r="H778" s="12" t="s">
        <v>1378</v>
      </c>
      <c r="I778" s="13" t="s">
        <v>1379</v>
      </c>
      <c r="J778" s="16" t="s">
        <v>6</v>
      </c>
      <c r="K778" s="14">
        <v>44994</v>
      </c>
      <c r="L778" s="13">
        <v>32</v>
      </c>
      <c r="M778" s="13" t="s">
        <v>53</v>
      </c>
      <c r="N778" s="2" t="s">
        <v>20</v>
      </c>
      <c r="O778" s="2" t="s">
        <v>25</v>
      </c>
      <c r="P778" s="13" t="s">
        <v>17</v>
      </c>
      <c r="Q778" s="15">
        <v>1</v>
      </c>
    </row>
    <row r="779" spans="8:17" x14ac:dyDescent="0.25">
      <c r="H779" s="12" t="s">
        <v>1380</v>
      </c>
      <c r="I779" s="13" t="s">
        <v>1381</v>
      </c>
      <c r="J779" s="16" t="s">
        <v>6</v>
      </c>
      <c r="K779" s="14">
        <v>45026</v>
      </c>
      <c r="L779" s="13">
        <v>53</v>
      </c>
      <c r="M779" s="13" t="s">
        <v>19</v>
      </c>
      <c r="N779" s="2" t="s">
        <v>20</v>
      </c>
      <c r="O779" s="2" t="s">
        <v>25</v>
      </c>
      <c r="P779" s="13" t="s">
        <v>27</v>
      </c>
      <c r="Q779" s="15">
        <v>1</v>
      </c>
    </row>
    <row r="780" spans="8:17" x14ac:dyDescent="0.25">
      <c r="H780" s="12" t="s">
        <v>1382</v>
      </c>
      <c r="I780" s="13" t="s">
        <v>1383</v>
      </c>
      <c r="J780" s="16" t="s">
        <v>6</v>
      </c>
      <c r="K780" s="20">
        <v>45026</v>
      </c>
      <c r="L780" s="2">
        <v>46</v>
      </c>
      <c r="M780" s="2" t="s">
        <v>31</v>
      </c>
      <c r="N780" s="2" t="s">
        <v>20</v>
      </c>
      <c r="O780" s="2" t="s">
        <v>25</v>
      </c>
      <c r="P780" s="2" t="s">
        <v>27</v>
      </c>
      <c r="Q780" s="15">
        <v>1</v>
      </c>
    </row>
    <row r="781" spans="8:17" x14ac:dyDescent="0.25">
      <c r="H781" s="12">
        <v>40665847</v>
      </c>
      <c r="I781" s="13" t="s">
        <v>1384</v>
      </c>
      <c r="J781" s="16" t="s">
        <v>6</v>
      </c>
      <c r="K781" s="14">
        <v>45091</v>
      </c>
      <c r="L781" s="13">
        <v>46</v>
      </c>
      <c r="M781" s="2" t="s">
        <v>31</v>
      </c>
      <c r="N781" s="13" t="s">
        <v>29</v>
      </c>
      <c r="O781" s="2" t="s">
        <v>25</v>
      </c>
      <c r="P781" s="13" t="s">
        <v>27</v>
      </c>
      <c r="Q781" s="15">
        <v>1</v>
      </c>
    </row>
    <row r="782" spans="8:17" x14ac:dyDescent="0.25">
      <c r="H782" s="12" t="s">
        <v>1385</v>
      </c>
      <c r="I782" s="13" t="s">
        <v>1386</v>
      </c>
      <c r="J782" s="16" t="s">
        <v>6</v>
      </c>
      <c r="K782" s="14">
        <v>45104</v>
      </c>
      <c r="L782" s="13">
        <v>39</v>
      </c>
      <c r="M782" s="13" t="s">
        <v>53</v>
      </c>
      <c r="N782" s="13" t="s">
        <v>20</v>
      </c>
      <c r="O782" s="2" t="s">
        <v>25</v>
      </c>
      <c r="P782" s="13" t="s">
        <v>17</v>
      </c>
      <c r="Q782" s="15">
        <v>1</v>
      </c>
    </row>
    <row r="783" spans="8:17" x14ac:dyDescent="0.25">
      <c r="H783" s="12" t="s">
        <v>1387</v>
      </c>
      <c r="I783" s="13" t="s">
        <v>1388</v>
      </c>
      <c r="J783" s="16" t="s">
        <v>6</v>
      </c>
      <c r="K783" s="14">
        <v>43709</v>
      </c>
      <c r="L783" s="13">
        <v>56</v>
      </c>
      <c r="M783" s="13" t="s">
        <v>19</v>
      </c>
      <c r="N783" s="2" t="s">
        <v>20</v>
      </c>
      <c r="O783" s="2" t="s">
        <v>25</v>
      </c>
      <c r="P783" s="13" t="s">
        <v>32</v>
      </c>
      <c r="Q783" s="15">
        <v>1</v>
      </c>
    </row>
    <row r="784" spans="8:17" x14ac:dyDescent="0.25">
      <c r="H784" s="12" t="s">
        <v>1389</v>
      </c>
      <c r="I784" s="13" t="s">
        <v>1390</v>
      </c>
      <c r="J784" s="16" t="s">
        <v>6</v>
      </c>
      <c r="K784" s="14">
        <v>43683</v>
      </c>
      <c r="L784" s="13">
        <v>40</v>
      </c>
      <c r="M784" s="13" t="s">
        <v>53</v>
      </c>
      <c r="N784" s="2" t="s">
        <v>20</v>
      </c>
      <c r="O784" s="2" t="s">
        <v>25</v>
      </c>
      <c r="P784" s="13" t="s">
        <v>34</v>
      </c>
      <c r="Q784" s="15">
        <v>1</v>
      </c>
    </row>
    <row r="785" spans="8:17" x14ac:dyDescent="0.25">
      <c r="H785" s="12" t="s">
        <v>1391</v>
      </c>
      <c r="I785" s="13" t="s">
        <v>1392</v>
      </c>
      <c r="J785" s="16" t="s">
        <v>6</v>
      </c>
      <c r="K785" s="14">
        <v>43684</v>
      </c>
      <c r="L785" s="13">
        <v>56</v>
      </c>
      <c r="M785" s="13" t="s">
        <v>19</v>
      </c>
      <c r="N785" s="2" t="s">
        <v>20</v>
      </c>
      <c r="O785" s="2" t="s">
        <v>25</v>
      </c>
      <c r="P785" s="13" t="s">
        <v>27</v>
      </c>
      <c r="Q785" s="15">
        <v>1</v>
      </c>
    </row>
    <row r="786" spans="8:17" x14ac:dyDescent="0.25">
      <c r="H786" s="12" t="s">
        <v>1393</v>
      </c>
      <c r="I786" s="13" t="s">
        <v>1394</v>
      </c>
      <c r="J786" s="16" t="s">
        <v>6</v>
      </c>
      <c r="K786" s="14">
        <v>44063</v>
      </c>
      <c r="L786" s="13">
        <v>28</v>
      </c>
      <c r="M786" s="13" t="s">
        <v>51</v>
      </c>
      <c r="N786" s="2" t="s">
        <v>20</v>
      </c>
      <c r="O786" s="2" t="s">
        <v>25</v>
      </c>
      <c r="P786" s="13" t="s">
        <v>17</v>
      </c>
      <c r="Q786" s="15">
        <v>1</v>
      </c>
    </row>
    <row r="787" spans="8:17" x14ac:dyDescent="0.25">
      <c r="H787" s="12" t="s">
        <v>1395</v>
      </c>
      <c r="I787" s="13" t="s">
        <v>1396</v>
      </c>
      <c r="J787" s="16" t="s">
        <v>6</v>
      </c>
      <c r="K787" s="14">
        <v>44099</v>
      </c>
      <c r="L787" s="13">
        <v>50</v>
      </c>
      <c r="M787" s="13" t="s">
        <v>19</v>
      </c>
      <c r="N787" s="2" t="s">
        <v>20</v>
      </c>
      <c r="O787" s="2" t="s">
        <v>25</v>
      </c>
      <c r="P787" s="13" t="s">
        <v>32</v>
      </c>
      <c r="Q787" s="15">
        <v>1</v>
      </c>
    </row>
    <row r="788" spans="8:17" x14ac:dyDescent="0.25">
      <c r="H788" s="12" t="s">
        <v>1397</v>
      </c>
      <c r="I788" s="13" t="s">
        <v>1398</v>
      </c>
      <c r="J788" s="16" t="s">
        <v>6</v>
      </c>
      <c r="K788" s="20">
        <v>44099</v>
      </c>
      <c r="L788" s="13">
        <v>27</v>
      </c>
      <c r="M788" s="13" t="s">
        <v>51</v>
      </c>
      <c r="N788" s="2" t="s">
        <v>20</v>
      </c>
      <c r="O788" s="2" t="s">
        <v>25</v>
      </c>
      <c r="P788" s="13" t="s">
        <v>35</v>
      </c>
      <c r="Q788" s="15">
        <v>1</v>
      </c>
    </row>
    <row r="789" spans="8:17" x14ac:dyDescent="0.25">
      <c r="H789" s="12" t="s">
        <v>1399</v>
      </c>
      <c r="I789" s="13" t="s">
        <v>1400</v>
      </c>
      <c r="J789" s="16" t="s">
        <v>6</v>
      </c>
      <c r="K789" s="14">
        <v>44127</v>
      </c>
      <c r="L789" s="13">
        <v>36</v>
      </c>
      <c r="M789" s="13" t="s">
        <v>53</v>
      </c>
      <c r="N789" s="2" t="s">
        <v>20</v>
      </c>
      <c r="O789" s="2" t="s">
        <v>25</v>
      </c>
      <c r="P789" s="13" t="s">
        <v>17</v>
      </c>
      <c r="Q789" s="15">
        <v>1</v>
      </c>
    </row>
    <row r="790" spans="8:17" x14ac:dyDescent="0.25">
      <c r="H790" s="12" t="s">
        <v>1401</v>
      </c>
      <c r="I790" s="13" t="s">
        <v>1402</v>
      </c>
      <c r="J790" s="16" t="s">
        <v>6</v>
      </c>
      <c r="K790" s="14">
        <v>44267</v>
      </c>
      <c r="L790" s="13">
        <v>31</v>
      </c>
      <c r="M790" s="13" t="s">
        <v>51</v>
      </c>
      <c r="N790" s="2" t="s">
        <v>20</v>
      </c>
      <c r="O790" s="2" t="s">
        <v>25</v>
      </c>
      <c r="P790" s="13" t="s">
        <v>17</v>
      </c>
      <c r="Q790" s="15">
        <v>1</v>
      </c>
    </row>
    <row r="791" spans="8:17" x14ac:dyDescent="0.25">
      <c r="H791" s="12" t="s">
        <v>1403</v>
      </c>
      <c r="I791" s="13" t="s">
        <v>1404</v>
      </c>
      <c r="J791" s="16" t="s">
        <v>6</v>
      </c>
      <c r="K791" s="14">
        <v>44274</v>
      </c>
      <c r="L791" s="13">
        <v>26</v>
      </c>
      <c r="M791" s="2" t="s">
        <v>51</v>
      </c>
      <c r="N791" s="2" t="s">
        <v>20</v>
      </c>
      <c r="O791" s="2" t="s">
        <v>25</v>
      </c>
      <c r="P791" s="13" t="s">
        <v>27</v>
      </c>
      <c r="Q791" s="15">
        <v>1</v>
      </c>
    </row>
    <row r="792" spans="8:17" x14ac:dyDescent="0.25">
      <c r="H792" s="12" t="s">
        <v>1405</v>
      </c>
      <c r="I792" s="13" t="s">
        <v>1406</v>
      </c>
      <c r="J792" s="16" t="s">
        <v>6</v>
      </c>
      <c r="K792" s="14">
        <v>44295</v>
      </c>
      <c r="L792" s="13">
        <v>44</v>
      </c>
      <c r="M792" s="13" t="s">
        <v>31</v>
      </c>
      <c r="N792" s="2" t="s">
        <v>20</v>
      </c>
      <c r="O792" s="2" t="s">
        <v>25</v>
      </c>
      <c r="P792" s="13" t="s">
        <v>27</v>
      </c>
      <c r="Q792" s="15">
        <v>1</v>
      </c>
    </row>
    <row r="793" spans="8:17" x14ac:dyDescent="0.25">
      <c r="H793" s="12" t="s">
        <v>1407</v>
      </c>
      <c r="I793" s="13" t="s">
        <v>1408</v>
      </c>
      <c r="J793" s="16" t="s">
        <v>6</v>
      </c>
      <c r="K793" s="14">
        <v>44642</v>
      </c>
      <c r="L793" s="13">
        <v>41</v>
      </c>
      <c r="M793" s="2" t="s">
        <v>31</v>
      </c>
      <c r="N793" s="2" t="s">
        <v>20</v>
      </c>
      <c r="O793" s="2" t="s">
        <v>25</v>
      </c>
      <c r="P793" s="13" t="s">
        <v>32</v>
      </c>
      <c r="Q793" s="15">
        <v>1</v>
      </c>
    </row>
    <row r="794" spans="8:17" x14ac:dyDescent="0.25">
      <c r="H794" s="12" t="s">
        <v>1409</v>
      </c>
      <c r="I794" s="13" t="s">
        <v>1410</v>
      </c>
      <c r="J794" s="16" t="s">
        <v>6</v>
      </c>
      <c r="K794" s="14">
        <v>44754</v>
      </c>
      <c r="L794" s="13">
        <v>32</v>
      </c>
      <c r="M794" s="13" t="s">
        <v>53</v>
      </c>
      <c r="N794" s="2" t="s">
        <v>20</v>
      </c>
      <c r="O794" s="2" t="s">
        <v>25</v>
      </c>
      <c r="P794" s="13" t="s">
        <v>22</v>
      </c>
      <c r="Q794" s="15">
        <v>1</v>
      </c>
    </row>
    <row r="795" spans="8:17" x14ac:dyDescent="0.25">
      <c r="H795" s="12" t="s">
        <v>1411</v>
      </c>
      <c r="I795" s="13" t="s">
        <v>1412</v>
      </c>
      <c r="J795" s="16" t="s">
        <v>6</v>
      </c>
      <c r="K795" s="14">
        <v>44806</v>
      </c>
      <c r="L795" s="13">
        <v>37</v>
      </c>
      <c r="M795" s="2" t="s">
        <v>53</v>
      </c>
      <c r="N795" s="2" t="s">
        <v>20</v>
      </c>
      <c r="O795" s="2" t="s">
        <v>25</v>
      </c>
      <c r="P795" s="13" t="s">
        <v>17</v>
      </c>
      <c r="Q795" s="15">
        <v>1</v>
      </c>
    </row>
    <row r="796" spans="8:17" x14ac:dyDescent="0.25">
      <c r="H796" s="12" t="s">
        <v>1413</v>
      </c>
      <c r="I796" s="13" t="s">
        <v>1414</v>
      </c>
      <c r="J796" s="16" t="s">
        <v>6</v>
      </c>
      <c r="K796" s="14">
        <v>45128</v>
      </c>
      <c r="L796" s="13">
        <v>21</v>
      </c>
      <c r="M796" s="13" t="s">
        <v>49</v>
      </c>
      <c r="N796" s="2" t="s">
        <v>20</v>
      </c>
      <c r="O796" s="2" t="s">
        <v>25</v>
      </c>
      <c r="P796" s="13" t="s">
        <v>27</v>
      </c>
      <c r="Q796" s="15">
        <v>1</v>
      </c>
    </row>
    <row r="797" spans="8:17" x14ac:dyDescent="0.25">
      <c r="H797" s="12" t="s">
        <v>1415</v>
      </c>
      <c r="I797" s="13" t="s">
        <v>1416</v>
      </c>
      <c r="J797" s="16" t="s">
        <v>6</v>
      </c>
      <c r="K797" s="14">
        <v>45124</v>
      </c>
      <c r="L797" s="13">
        <v>46</v>
      </c>
      <c r="M797" s="13" t="s">
        <v>31</v>
      </c>
      <c r="N797" s="2" t="s">
        <v>20</v>
      </c>
      <c r="O797" s="13" t="s">
        <v>21</v>
      </c>
      <c r="P797" s="13" t="s">
        <v>17</v>
      </c>
      <c r="Q797" s="15">
        <v>1</v>
      </c>
    </row>
    <row r="798" spans="8:17" x14ac:dyDescent="0.25">
      <c r="H798" s="12">
        <v>10249110</v>
      </c>
      <c r="I798" s="13" t="s">
        <v>1417</v>
      </c>
      <c r="J798" s="16" t="s">
        <v>6</v>
      </c>
      <c r="K798" s="14">
        <v>45110</v>
      </c>
      <c r="L798" s="13">
        <v>48</v>
      </c>
      <c r="M798" s="2" t="s">
        <v>31</v>
      </c>
      <c r="N798" s="2" t="s">
        <v>20</v>
      </c>
      <c r="O798" s="13" t="s">
        <v>25</v>
      </c>
      <c r="P798" s="13" t="s">
        <v>17</v>
      </c>
      <c r="Q798" s="15">
        <v>1</v>
      </c>
    </row>
    <row r="799" spans="8:17" x14ac:dyDescent="0.25">
      <c r="H799" s="12">
        <v>40978751</v>
      </c>
      <c r="I799" s="13" t="s">
        <v>1418</v>
      </c>
      <c r="J799" s="16" t="s">
        <v>6</v>
      </c>
      <c r="K799" s="20">
        <v>45110</v>
      </c>
      <c r="L799" s="13">
        <v>43</v>
      </c>
      <c r="M799" s="2" t="s">
        <v>31</v>
      </c>
      <c r="N799" s="2" t="s">
        <v>20</v>
      </c>
      <c r="O799" s="2" t="s">
        <v>25</v>
      </c>
      <c r="P799" s="13" t="s">
        <v>17</v>
      </c>
      <c r="Q799" s="15">
        <v>1</v>
      </c>
    </row>
    <row r="800" spans="8:17" x14ac:dyDescent="0.25">
      <c r="H800" s="12">
        <v>80086494</v>
      </c>
      <c r="I800" s="13" t="s">
        <v>1419</v>
      </c>
      <c r="J800" s="16" t="s">
        <v>6</v>
      </c>
      <c r="K800" s="14">
        <v>45112</v>
      </c>
      <c r="L800" s="13">
        <v>48</v>
      </c>
      <c r="M800" s="2" t="s">
        <v>31</v>
      </c>
      <c r="N800" s="2" t="s">
        <v>20</v>
      </c>
      <c r="O800" s="2" t="s">
        <v>25</v>
      </c>
      <c r="P800" s="13" t="s">
        <v>26</v>
      </c>
      <c r="Q800" s="15">
        <v>1</v>
      </c>
    </row>
    <row r="801" spans="8:17" x14ac:dyDescent="0.25">
      <c r="H801" s="12" t="s">
        <v>1420</v>
      </c>
      <c r="I801" s="13" t="s">
        <v>1421</v>
      </c>
      <c r="J801" s="16" t="s">
        <v>6</v>
      </c>
      <c r="K801" s="14">
        <v>45110</v>
      </c>
      <c r="L801" s="13">
        <v>60</v>
      </c>
      <c r="M801" s="13" t="s">
        <v>38</v>
      </c>
      <c r="N801" s="2" t="s">
        <v>20</v>
      </c>
      <c r="O801" s="2" t="s">
        <v>25</v>
      </c>
      <c r="P801" s="13" t="s">
        <v>17</v>
      </c>
      <c r="Q801" s="15">
        <v>1</v>
      </c>
    </row>
    <row r="802" spans="8:17" x14ac:dyDescent="0.25">
      <c r="H802" s="12">
        <v>73213668</v>
      </c>
      <c r="I802" s="13" t="s">
        <v>1422</v>
      </c>
      <c r="J802" s="16" t="s">
        <v>6</v>
      </c>
      <c r="K802" s="14">
        <v>45105</v>
      </c>
      <c r="L802" s="13">
        <v>18</v>
      </c>
      <c r="M802" s="13" t="s">
        <v>49</v>
      </c>
      <c r="N802" s="2" t="s">
        <v>20</v>
      </c>
      <c r="O802" s="2" t="s">
        <v>25</v>
      </c>
      <c r="P802" s="13" t="s">
        <v>27</v>
      </c>
      <c r="Q802" s="15">
        <v>1</v>
      </c>
    </row>
    <row r="803" spans="8:17" x14ac:dyDescent="0.25">
      <c r="H803" s="12">
        <v>75417860</v>
      </c>
      <c r="I803" s="13" t="s">
        <v>1423</v>
      </c>
      <c r="J803" s="16" t="s">
        <v>6</v>
      </c>
      <c r="K803" s="14">
        <v>45117</v>
      </c>
      <c r="L803" s="13">
        <v>19</v>
      </c>
      <c r="M803" s="2" t="s">
        <v>49</v>
      </c>
      <c r="N803" s="14">
        <v>45150</v>
      </c>
      <c r="O803" s="2" t="s">
        <v>25</v>
      </c>
      <c r="P803" s="13" t="s">
        <v>27</v>
      </c>
      <c r="Q803" s="15">
        <v>1</v>
      </c>
    </row>
    <row r="804" spans="8:17" x14ac:dyDescent="0.25">
      <c r="H804" s="12">
        <v>42693465</v>
      </c>
      <c r="I804" s="13" t="s">
        <v>1424</v>
      </c>
      <c r="J804" s="16" t="s">
        <v>6</v>
      </c>
      <c r="K804" s="20">
        <v>45117</v>
      </c>
      <c r="L804" s="13">
        <v>41</v>
      </c>
      <c r="M804" s="13" t="s">
        <v>31</v>
      </c>
      <c r="N804" s="13" t="s">
        <v>20</v>
      </c>
      <c r="O804" s="2" t="s">
        <v>25</v>
      </c>
      <c r="P804" s="13" t="s">
        <v>26</v>
      </c>
      <c r="Q804" s="15">
        <v>1</v>
      </c>
    </row>
    <row r="805" spans="8:17" x14ac:dyDescent="0.25">
      <c r="H805" s="12">
        <v>45600941</v>
      </c>
      <c r="I805" s="13" t="s">
        <v>1425</v>
      </c>
      <c r="J805" s="16" t="s">
        <v>6</v>
      </c>
      <c r="K805" s="20">
        <v>45117</v>
      </c>
      <c r="L805" s="13">
        <v>35</v>
      </c>
      <c r="M805" s="13" t="s">
        <v>53</v>
      </c>
      <c r="N805" s="2" t="s">
        <v>20</v>
      </c>
      <c r="O805" s="2" t="s">
        <v>25</v>
      </c>
      <c r="P805" s="13" t="s">
        <v>17</v>
      </c>
      <c r="Q805" s="15">
        <v>1</v>
      </c>
    </row>
    <row r="806" spans="8:17" x14ac:dyDescent="0.25">
      <c r="H806" s="12">
        <v>77214273</v>
      </c>
      <c r="I806" s="13" t="s">
        <v>1426</v>
      </c>
      <c r="J806" s="16" t="s">
        <v>6</v>
      </c>
      <c r="K806" s="14">
        <v>45120</v>
      </c>
      <c r="L806" s="13">
        <v>26</v>
      </c>
      <c r="M806" s="13" t="s">
        <v>51</v>
      </c>
      <c r="N806" s="2" t="s">
        <v>20</v>
      </c>
      <c r="O806" s="2" t="s">
        <v>25</v>
      </c>
      <c r="P806" s="13" t="s">
        <v>27</v>
      </c>
      <c r="Q806" s="15">
        <v>1</v>
      </c>
    </row>
    <row r="807" spans="8:17" x14ac:dyDescent="0.25">
      <c r="H807" s="12" t="s">
        <v>1427</v>
      </c>
      <c r="I807" s="13" t="s">
        <v>1428</v>
      </c>
      <c r="J807" s="16" t="s">
        <v>6</v>
      </c>
      <c r="K807" s="14">
        <v>45067</v>
      </c>
      <c r="L807" s="13">
        <v>38</v>
      </c>
      <c r="M807" s="13" t="s">
        <v>53</v>
      </c>
      <c r="N807" s="2" t="s">
        <v>20</v>
      </c>
      <c r="O807" s="2" t="s">
        <v>25</v>
      </c>
      <c r="P807" s="13" t="s">
        <v>17</v>
      </c>
      <c r="Q807" s="15">
        <v>1</v>
      </c>
    </row>
    <row r="808" spans="8:17" x14ac:dyDescent="0.25">
      <c r="H808" s="12" t="s">
        <v>1429</v>
      </c>
      <c r="I808" s="13" t="s">
        <v>1430</v>
      </c>
      <c r="J808" s="16" t="s">
        <v>6</v>
      </c>
      <c r="K808" s="14">
        <v>45127</v>
      </c>
      <c r="L808" s="13">
        <v>25</v>
      </c>
      <c r="M808" s="13" t="s">
        <v>51</v>
      </c>
      <c r="N808" s="14">
        <v>45157</v>
      </c>
      <c r="O808" s="2" t="s">
        <v>25</v>
      </c>
      <c r="P808" s="13" t="s">
        <v>27</v>
      </c>
      <c r="Q808" s="15">
        <v>1</v>
      </c>
    </row>
    <row r="809" spans="8:17" x14ac:dyDescent="0.25">
      <c r="H809" s="12" t="s">
        <v>1431</v>
      </c>
      <c r="I809" s="13" t="s">
        <v>1432</v>
      </c>
      <c r="J809" s="16" t="s">
        <v>6</v>
      </c>
      <c r="K809" s="20">
        <v>45127</v>
      </c>
      <c r="L809" s="13">
        <v>39</v>
      </c>
      <c r="M809" s="13" t="s">
        <v>53</v>
      </c>
      <c r="N809" s="13" t="s">
        <v>20</v>
      </c>
      <c r="O809" s="2" t="s">
        <v>25</v>
      </c>
      <c r="P809" s="13" t="s">
        <v>34</v>
      </c>
      <c r="Q809" s="15">
        <v>1</v>
      </c>
    </row>
    <row r="810" spans="8:17" x14ac:dyDescent="0.25">
      <c r="H810" s="12" t="s">
        <v>1433</v>
      </c>
      <c r="I810" s="13" t="s">
        <v>1434</v>
      </c>
      <c r="J810" s="16" t="s">
        <v>6</v>
      </c>
      <c r="K810" s="14">
        <v>45133</v>
      </c>
      <c r="L810" s="13">
        <v>63</v>
      </c>
      <c r="M810" s="13" t="s">
        <v>38</v>
      </c>
      <c r="N810" s="2" t="s">
        <v>20</v>
      </c>
      <c r="O810" s="2" t="s">
        <v>25</v>
      </c>
      <c r="P810" s="13" t="s">
        <v>17</v>
      </c>
      <c r="Q810" s="15">
        <v>1</v>
      </c>
    </row>
    <row r="811" spans="8:17" x14ac:dyDescent="0.25">
      <c r="H811" s="12">
        <v>41119583</v>
      </c>
      <c r="I811" s="13" t="s">
        <v>1435</v>
      </c>
      <c r="J811" s="16" t="s">
        <v>6</v>
      </c>
      <c r="K811" s="14">
        <v>45111</v>
      </c>
      <c r="L811" s="13">
        <v>42</v>
      </c>
      <c r="M811" s="13" t="s">
        <v>31</v>
      </c>
      <c r="N811" s="2" t="s">
        <v>20</v>
      </c>
      <c r="O811" s="13" t="s">
        <v>21</v>
      </c>
      <c r="P811" s="13" t="s">
        <v>34</v>
      </c>
      <c r="Q811" s="15">
        <v>1</v>
      </c>
    </row>
    <row r="812" spans="8:17" x14ac:dyDescent="0.25">
      <c r="H812" s="12" t="s">
        <v>1436</v>
      </c>
      <c r="I812" s="13" t="s">
        <v>1437</v>
      </c>
      <c r="J812" s="16" t="s">
        <v>6</v>
      </c>
      <c r="K812" s="14">
        <v>45139</v>
      </c>
      <c r="L812" s="13">
        <v>31</v>
      </c>
      <c r="M812" s="13" t="s">
        <v>51</v>
      </c>
      <c r="N812" s="2" t="s">
        <v>20</v>
      </c>
      <c r="O812" s="2" t="s">
        <v>21</v>
      </c>
      <c r="P812" s="13" t="s">
        <v>17</v>
      </c>
      <c r="Q812" s="15">
        <v>1</v>
      </c>
    </row>
    <row r="813" spans="8:17" x14ac:dyDescent="0.25">
      <c r="H813" s="12" t="s">
        <v>1438</v>
      </c>
      <c r="I813" s="13" t="s">
        <v>1439</v>
      </c>
      <c r="J813" s="16" t="s">
        <v>6</v>
      </c>
      <c r="K813" s="20">
        <v>45139</v>
      </c>
      <c r="L813" s="13">
        <v>30</v>
      </c>
      <c r="M813" s="2" t="s">
        <v>51</v>
      </c>
      <c r="N813" s="2" t="s">
        <v>20</v>
      </c>
      <c r="O813" s="2" t="s">
        <v>21</v>
      </c>
      <c r="P813" s="13" t="s">
        <v>27</v>
      </c>
      <c r="Q813" s="15">
        <v>1</v>
      </c>
    </row>
    <row r="814" spans="8:17" x14ac:dyDescent="0.25">
      <c r="H814" s="12" t="s">
        <v>1440</v>
      </c>
      <c r="I814" s="13" t="s">
        <v>1441</v>
      </c>
      <c r="J814" s="16" t="s">
        <v>6</v>
      </c>
      <c r="K814" s="14">
        <v>45131</v>
      </c>
      <c r="L814" s="13">
        <v>41</v>
      </c>
      <c r="M814" s="13" t="s">
        <v>31</v>
      </c>
      <c r="N814" s="2" t="s">
        <v>20</v>
      </c>
      <c r="O814" s="2" t="s">
        <v>21</v>
      </c>
      <c r="P814" s="13" t="s">
        <v>17</v>
      </c>
      <c r="Q814" s="15">
        <v>1</v>
      </c>
    </row>
    <row r="815" spans="8:17" x14ac:dyDescent="0.25">
      <c r="H815" s="12" t="s">
        <v>1442</v>
      </c>
      <c r="I815" s="13" t="s">
        <v>1443</v>
      </c>
      <c r="J815" s="16" t="s">
        <v>6</v>
      </c>
      <c r="K815" s="14">
        <v>45140</v>
      </c>
      <c r="L815" s="13">
        <v>44</v>
      </c>
      <c r="M815" s="2" t="s">
        <v>31</v>
      </c>
      <c r="N815" s="2" t="s">
        <v>20</v>
      </c>
      <c r="O815" s="2" t="s">
        <v>21</v>
      </c>
      <c r="P815" s="13" t="s">
        <v>17</v>
      </c>
      <c r="Q815" s="15">
        <v>1</v>
      </c>
    </row>
    <row r="816" spans="8:17" x14ac:dyDescent="0.25">
      <c r="H816" s="12" t="s">
        <v>1444</v>
      </c>
      <c r="I816" s="13" t="s">
        <v>1445</v>
      </c>
      <c r="J816" s="16" t="s">
        <v>6</v>
      </c>
      <c r="K816" s="14">
        <v>45127</v>
      </c>
      <c r="L816" s="13">
        <v>34</v>
      </c>
      <c r="M816" s="13" t="s">
        <v>53</v>
      </c>
      <c r="N816" s="14">
        <v>45148</v>
      </c>
      <c r="O816" s="2" t="s">
        <v>21</v>
      </c>
      <c r="P816" s="13" t="s">
        <v>27</v>
      </c>
      <c r="Q816" s="15">
        <v>1</v>
      </c>
    </row>
    <row r="817" spans="8:17" x14ac:dyDescent="0.25">
      <c r="H817" s="12" t="s">
        <v>1446</v>
      </c>
      <c r="I817" s="13" t="s">
        <v>1447</v>
      </c>
      <c r="J817" s="16" t="s">
        <v>6</v>
      </c>
      <c r="K817" s="14">
        <v>45120</v>
      </c>
      <c r="L817" s="13">
        <v>37</v>
      </c>
      <c r="M817" s="2" t="s">
        <v>53</v>
      </c>
      <c r="N817" s="13" t="s">
        <v>20</v>
      </c>
      <c r="O817" s="2" t="s">
        <v>21</v>
      </c>
      <c r="P817" s="13" t="s">
        <v>17</v>
      </c>
      <c r="Q817" s="15">
        <v>1</v>
      </c>
    </row>
    <row r="818" spans="8:17" x14ac:dyDescent="0.25">
      <c r="H818" s="12" t="s">
        <v>1448</v>
      </c>
      <c r="I818" s="13" t="s">
        <v>1449</v>
      </c>
      <c r="J818" s="16" t="s">
        <v>6</v>
      </c>
      <c r="K818" s="14">
        <v>45139</v>
      </c>
      <c r="L818" s="13">
        <v>38</v>
      </c>
      <c r="M818" s="2" t="s">
        <v>53</v>
      </c>
      <c r="N818" s="2" t="s">
        <v>20</v>
      </c>
      <c r="O818" s="2" t="s">
        <v>21</v>
      </c>
      <c r="P818" s="13" t="s">
        <v>26</v>
      </c>
      <c r="Q818" s="15">
        <v>1</v>
      </c>
    </row>
    <row r="819" spans="8:17" x14ac:dyDescent="0.25">
      <c r="H819" s="12" t="s">
        <v>1450</v>
      </c>
      <c r="I819" s="13" t="s">
        <v>1451</v>
      </c>
      <c r="J819" s="16" t="s">
        <v>6</v>
      </c>
      <c r="K819" s="14">
        <v>45125</v>
      </c>
      <c r="L819" s="13">
        <v>41</v>
      </c>
      <c r="M819" s="13" t="s">
        <v>31</v>
      </c>
      <c r="N819" s="2" t="s">
        <v>20</v>
      </c>
      <c r="O819" s="2" t="s">
        <v>21</v>
      </c>
      <c r="P819" s="13" t="s">
        <v>34</v>
      </c>
      <c r="Q819" s="15">
        <v>1</v>
      </c>
    </row>
    <row r="820" spans="8:17" x14ac:dyDescent="0.25">
      <c r="H820" s="12" t="s">
        <v>1452</v>
      </c>
      <c r="I820" s="13" t="s">
        <v>1453</v>
      </c>
      <c r="J820" s="16" t="s">
        <v>6</v>
      </c>
      <c r="K820" s="14">
        <v>45117</v>
      </c>
      <c r="L820" s="13">
        <v>29</v>
      </c>
      <c r="M820" s="13" t="s">
        <v>51</v>
      </c>
      <c r="N820" s="2" t="s">
        <v>20</v>
      </c>
      <c r="O820" s="2" t="s">
        <v>21</v>
      </c>
      <c r="P820" s="13" t="s">
        <v>17</v>
      </c>
      <c r="Q820" s="15">
        <v>1</v>
      </c>
    </row>
    <row r="821" spans="8:17" x14ac:dyDescent="0.25">
      <c r="H821" s="12" t="s">
        <v>1454</v>
      </c>
      <c r="I821" s="13" t="s">
        <v>1455</v>
      </c>
      <c r="J821" s="16" t="s">
        <v>6</v>
      </c>
      <c r="K821" s="14">
        <v>45139</v>
      </c>
      <c r="L821" s="13">
        <v>37</v>
      </c>
      <c r="M821" s="13" t="s">
        <v>53</v>
      </c>
      <c r="N821" s="2" t="s">
        <v>20</v>
      </c>
      <c r="O821" s="2" t="s">
        <v>21</v>
      </c>
      <c r="P821" s="13" t="s">
        <v>27</v>
      </c>
      <c r="Q821" s="15">
        <v>1</v>
      </c>
    </row>
    <row r="822" spans="8:17" x14ac:dyDescent="0.25">
      <c r="H822" s="12" t="s">
        <v>1456</v>
      </c>
      <c r="I822" s="13" t="s">
        <v>1457</v>
      </c>
      <c r="J822" s="16" t="s">
        <v>6</v>
      </c>
      <c r="K822" s="14">
        <v>45121</v>
      </c>
      <c r="L822" s="13">
        <v>34</v>
      </c>
      <c r="M822" s="2" t="s">
        <v>53</v>
      </c>
      <c r="N822" s="2" t="s">
        <v>20</v>
      </c>
      <c r="O822" s="2" t="s">
        <v>21</v>
      </c>
      <c r="P822" s="13" t="s">
        <v>27</v>
      </c>
      <c r="Q822" s="15">
        <v>1</v>
      </c>
    </row>
    <row r="823" spans="8:17" x14ac:dyDescent="0.25">
      <c r="H823" s="12" t="s">
        <v>1458</v>
      </c>
      <c r="I823" s="13" t="s">
        <v>1459</v>
      </c>
      <c r="J823" s="16" t="s">
        <v>6</v>
      </c>
      <c r="K823" s="14">
        <v>45126</v>
      </c>
      <c r="L823" s="13">
        <v>32</v>
      </c>
      <c r="M823" s="2" t="s">
        <v>53</v>
      </c>
      <c r="N823" s="2" t="s">
        <v>20</v>
      </c>
      <c r="O823" s="2" t="s">
        <v>21</v>
      </c>
      <c r="P823" s="13" t="s">
        <v>26</v>
      </c>
      <c r="Q823" s="15">
        <v>1</v>
      </c>
    </row>
    <row r="824" spans="8:17" x14ac:dyDescent="0.25">
      <c r="H824" s="12" t="s">
        <v>1460</v>
      </c>
      <c r="I824" s="13" t="s">
        <v>1461</v>
      </c>
      <c r="J824" s="16" t="s">
        <v>6</v>
      </c>
      <c r="K824" s="14">
        <v>45125</v>
      </c>
      <c r="L824" s="13">
        <v>55</v>
      </c>
      <c r="M824" s="13" t="s">
        <v>19</v>
      </c>
      <c r="N824" s="2" t="s">
        <v>20</v>
      </c>
      <c r="O824" s="2" t="s">
        <v>21</v>
      </c>
      <c r="P824" s="13" t="s">
        <v>17</v>
      </c>
      <c r="Q824" s="15">
        <v>1</v>
      </c>
    </row>
    <row r="825" spans="8:17" x14ac:dyDescent="0.25">
      <c r="H825" s="12" t="s">
        <v>1462</v>
      </c>
      <c r="I825" s="13" t="s">
        <v>1463</v>
      </c>
      <c r="J825" s="16" t="s">
        <v>6</v>
      </c>
      <c r="K825" s="14">
        <v>45126</v>
      </c>
      <c r="L825" s="13">
        <v>36</v>
      </c>
      <c r="M825" s="13" t="s">
        <v>53</v>
      </c>
      <c r="N825" s="2" t="s">
        <v>20</v>
      </c>
      <c r="O825" s="2" t="s">
        <v>21</v>
      </c>
      <c r="P825" s="13" t="s">
        <v>34</v>
      </c>
      <c r="Q825" s="15">
        <v>1</v>
      </c>
    </row>
    <row r="826" spans="8:17" x14ac:dyDescent="0.25">
      <c r="H826" s="12" t="s">
        <v>1464</v>
      </c>
      <c r="I826" s="13" t="s">
        <v>1465</v>
      </c>
      <c r="J826" s="16" t="s">
        <v>6</v>
      </c>
      <c r="K826" s="14">
        <v>45112</v>
      </c>
      <c r="L826" s="13">
        <v>42</v>
      </c>
      <c r="M826" s="13" t="s">
        <v>31</v>
      </c>
      <c r="N826" s="2" t="s">
        <v>20</v>
      </c>
      <c r="O826" s="13" t="s">
        <v>25</v>
      </c>
      <c r="P826" s="13" t="s">
        <v>17</v>
      </c>
      <c r="Q826" s="15">
        <v>1</v>
      </c>
    </row>
    <row r="827" spans="8:17" x14ac:dyDescent="0.25">
      <c r="H827" s="12" t="s">
        <v>1466</v>
      </c>
      <c r="I827" s="13" t="s">
        <v>1467</v>
      </c>
      <c r="J827" s="16" t="s">
        <v>6</v>
      </c>
      <c r="K827" s="14">
        <v>45113</v>
      </c>
      <c r="L827" s="13">
        <v>38</v>
      </c>
      <c r="M827" s="13" t="s">
        <v>53</v>
      </c>
      <c r="N827" s="2" t="s">
        <v>20</v>
      </c>
      <c r="O827" s="2" t="s">
        <v>25</v>
      </c>
      <c r="P827" s="13" t="s">
        <v>26</v>
      </c>
      <c r="Q827" s="15">
        <v>1</v>
      </c>
    </row>
    <row r="828" spans="8:17" x14ac:dyDescent="0.25">
      <c r="H828" s="12" t="s">
        <v>1468</v>
      </c>
      <c r="I828" s="13" t="s">
        <v>1469</v>
      </c>
      <c r="J828" s="16" t="s">
        <v>6</v>
      </c>
      <c r="K828" s="14">
        <v>45117</v>
      </c>
      <c r="L828" s="13">
        <v>22</v>
      </c>
      <c r="M828" s="13" t="s">
        <v>49</v>
      </c>
      <c r="N828" s="14">
        <v>45143</v>
      </c>
      <c r="O828" s="2" t="s">
        <v>25</v>
      </c>
      <c r="P828" s="13" t="s">
        <v>27</v>
      </c>
      <c r="Q828" s="15">
        <v>1</v>
      </c>
    </row>
    <row r="829" spans="8:17" x14ac:dyDescent="0.25">
      <c r="H829" s="12" t="s">
        <v>1470</v>
      </c>
      <c r="I829" s="13" t="s">
        <v>1471</v>
      </c>
      <c r="J829" s="16" t="s">
        <v>6</v>
      </c>
      <c r="K829" s="14">
        <v>45124</v>
      </c>
      <c r="L829" s="13">
        <v>39</v>
      </c>
      <c r="M829" s="13" t="s">
        <v>53</v>
      </c>
      <c r="N829" s="13" t="s">
        <v>20</v>
      </c>
      <c r="O829" s="13" t="s">
        <v>21</v>
      </c>
      <c r="P829" s="13" t="s">
        <v>26</v>
      </c>
      <c r="Q829" s="15">
        <v>1</v>
      </c>
    </row>
    <row r="830" spans="8:17" x14ac:dyDescent="0.25">
      <c r="H830" s="12"/>
      <c r="I830" s="13" t="s">
        <v>1472</v>
      </c>
      <c r="J830" s="16" t="s">
        <v>6</v>
      </c>
      <c r="K830" s="20">
        <v>45124</v>
      </c>
      <c r="L830" s="2">
        <v>39</v>
      </c>
      <c r="M830" s="2" t="s">
        <v>53</v>
      </c>
      <c r="N830" s="2" t="s">
        <v>20</v>
      </c>
      <c r="O830" s="13" t="s">
        <v>25</v>
      </c>
      <c r="P830" s="13" t="s">
        <v>26</v>
      </c>
      <c r="Q830" s="15">
        <v>1</v>
      </c>
    </row>
    <row r="831" spans="8:17" x14ac:dyDescent="0.25">
      <c r="H831" s="12" t="s">
        <v>1473</v>
      </c>
      <c r="I831" s="13" t="s">
        <v>1474</v>
      </c>
      <c r="J831" s="16" t="s">
        <v>6</v>
      </c>
      <c r="K831" s="14">
        <v>44203</v>
      </c>
      <c r="L831" s="13">
        <v>41</v>
      </c>
      <c r="M831" s="13" t="s">
        <v>31</v>
      </c>
      <c r="N831" s="2" t="s">
        <v>20</v>
      </c>
      <c r="O831" s="2" t="s">
        <v>25</v>
      </c>
      <c r="P831" s="13" t="s">
        <v>27</v>
      </c>
      <c r="Q831" s="15">
        <v>1</v>
      </c>
    </row>
    <row r="832" spans="8:17" x14ac:dyDescent="0.25">
      <c r="H832" s="12" t="s">
        <v>1475</v>
      </c>
      <c r="I832" s="13" t="s">
        <v>1476</v>
      </c>
      <c r="J832" s="13" t="s">
        <v>5</v>
      </c>
      <c r="K832" s="14">
        <v>45030</v>
      </c>
      <c r="L832" s="13">
        <v>25</v>
      </c>
      <c r="M832" s="13" t="s">
        <v>51</v>
      </c>
      <c r="N832" s="2" t="s">
        <v>20</v>
      </c>
      <c r="O832" s="2" t="s">
        <v>25</v>
      </c>
      <c r="P832" s="13" t="s">
        <v>17</v>
      </c>
      <c r="Q832" s="15">
        <v>1</v>
      </c>
    </row>
    <row r="833" spans="8:17" x14ac:dyDescent="0.25">
      <c r="H833" s="12" t="s">
        <v>1477</v>
      </c>
      <c r="I833" s="13" t="s">
        <v>1478</v>
      </c>
      <c r="J833" s="13" t="s">
        <v>6</v>
      </c>
      <c r="K833" s="14">
        <v>45068</v>
      </c>
      <c r="L833" s="13">
        <v>33</v>
      </c>
      <c r="M833" s="13" t="s">
        <v>53</v>
      </c>
      <c r="N833" s="2" t="s">
        <v>20</v>
      </c>
      <c r="O833" s="2" t="s">
        <v>25</v>
      </c>
      <c r="P833" s="13" t="s">
        <v>32</v>
      </c>
      <c r="Q833" s="15">
        <v>1</v>
      </c>
    </row>
    <row r="834" spans="8:17" x14ac:dyDescent="0.25">
      <c r="H834" s="12" t="s">
        <v>1479</v>
      </c>
      <c r="I834" s="13" t="s">
        <v>1480</v>
      </c>
      <c r="J834" s="16" t="s">
        <v>6</v>
      </c>
      <c r="K834" s="20">
        <v>45068</v>
      </c>
      <c r="L834" s="13">
        <v>37</v>
      </c>
      <c r="M834" s="2" t="s">
        <v>53</v>
      </c>
      <c r="N834" s="2" t="s">
        <v>20</v>
      </c>
      <c r="O834" s="2" t="s">
        <v>25</v>
      </c>
      <c r="P834" s="13" t="s">
        <v>22</v>
      </c>
      <c r="Q834" s="15">
        <v>1</v>
      </c>
    </row>
    <row r="835" spans="8:17" x14ac:dyDescent="0.25">
      <c r="H835" s="12" t="s">
        <v>1481</v>
      </c>
      <c r="I835" s="13" t="s">
        <v>1482</v>
      </c>
      <c r="J835" s="16" t="s">
        <v>6</v>
      </c>
      <c r="K835" s="20">
        <v>45068</v>
      </c>
      <c r="L835" s="13">
        <v>31</v>
      </c>
      <c r="M835" s="13" t="s">
        <v>51</v>
      </c>
      <c r="N835" s="2" t="s">
        <v>20</v>
      </c>
      <c r="O835" s="2" t="s">
        <v>25</v>
      </c>
      <c r="P835" s="13" t="s">
        <v>22</v>
      </c>
      <c r="Q835" s="15">
        <v>1</v>
      </c>
    </row>
    <row r="836" spans="8:17" x14ac:dyDescent="0.25">
      <c r="H836" s="12">
        <v>43210363</v>
      </c>
      <c r="I836" s="13" t="s">
        <v>1483</v>
      </c>
      <c r="J836" s="16" t="s">
        <v>6</v>
      </c>
      <c r="K836" s="14">
        <v>45121</v>
      </c>
      <c r="L836" s="13">
        <v>39</v>
      </c>
      <c r="M836" s="13" t="s">
        <v>53</v>
      </c>
      <c r="N836" s="2" t="s">
        <v>20</v>
      </c>
      <c r="O836" s="13" t="s">
        <v>21</v>
      </c>
      <c r="P836" s="13" t="s">
        <v>34</v>
      </c>
      <c r="Q836" s="15">
        <v>1</v>
      </c>
    </row>
    <row r="837" spans="8:17" x14ac:dyDescent="0.25">
      <c r="H837" s="12" t="s">
        <v>1484</v>
      </c>
      <c r="I837" s="13" t="s">
        <v>1485</v>
      </c>
      <c r="J837" s="16" t="s">
        <v>6</v>
      </c>
      <c r="K837" s="14">
        <v>44915</v>
      </c>
      <c r="L837" s="13">
        <v>36</v>
      </c>
      <c r="M837" s="2" t="s">
        <v>53</v>
      </c>
      <c r="N837" s="2" t="s">
        <v>20</v>
      </c>
      <c r="O837" s="13" t="s">
        <v>25</v>
      </c>
      <c r="P837" s="13" t="s">
        <v>17</v>
      </c>
      <c r="Q837" s="15">
        <v>1</v>
      </c>
    </row>
    <row r="838" spans="8:17" x14ac:dyDescent="0.25">
      <c r="H838" s="12" t="s">
        <v>1486</v>
      </c>
      <c r="I838" s="13" t="s">
        <v>1487</v>
      </c>
      <c r="J838" s="16" t="s">
        <v>6</v>
      </c>
      <c r="K838" s="14">
        <v>45126</v>
      </c>
      <c r="L838" s="13">
        <v>44</v>
      </c>
      <c r="M838" s="13" t="s">
        <v>31</v>
      </c>
      <c r="N838" s="2" t="s">
        <v>20</v>
      </c>
      <c r="O838" s="13" t="s">
        <v>21</v>
      </c>
      <c r="P838" s="13" t="s">
        <v>27</v>
      </c>
      <c r="Q838" s="15">
        <v>1</v>
      </c>
    </row>
    <row r="839" spans="8:17" x14ac:dyDescent="0.25">
      <c r="H839" s="12">
        <v>44034859</v>
      </c>
      <c r="I839" s="13" t="s">
        <v>1488</v>
      </c>
      <c r="J839" s="16" t="s">
        <v>6</v>
      </c>
      <c r="K839" s="14">
        <v>45134</v>
      </c>
      <c r="L839" s="13">
        <v>36</v>
      </c>
      <c r="M839" s="13" t="s">
        <v>53</v>
      </c>
      <c r="N839" s="2" t="s">
        <v>20</v>
      </c>
      <c r="O839" s="13" t="s">
        <v>25</v>
      </c>
      <c r="P839" s="13" t="s">
        <v>34</v>
      </c>
      <c r="Q839" s="15">
        <v>1</v>
      </c>
    </row>
    <row r="840" spans="8:17" x14ac:dyDescent="0.25">
      <c r="H840" s="12" t="s">
        <v>1489</v>
      </c>
      <c r="I840" s="13" t="s">
        <v>1490</v>
      </c>
      <c r="J840" s="16" t="s">
        <v>6</v>
      </c>
      <c r="K840" s="14">
        <v>45138</v>
      </c>
      <c r="L840" s="13">
        <v>42</v>
      </c>
      <c r="M840" s="13" t="s">
        <v>31</v>
      </c>
      <c r="N840" s="14">
        <v>45157</v>
      </c>
      <c r="O840" s="2" t="s">
        <v>25</v>
      </c>
      <c r="P840" s="13" t="s">
        <v>27</v>
      </c>
      <c r="Q840" s="15">
        <v>1</v>
      </c>
    </row>
    <row r="841" spans="8:17" x14ac:dyDescent="0.25">
      <c r="H841" s="12" t="s">
        <v>1491</v>
      </c>
      <c r="I841" s="13" t="s">
        <v>1492</v>
      </c>
      <c r="J841" s="16" t="s">
        <v>6</v>
      </c>
      <c r="K841" s="14">
        <v>45218</v>
      </c>
      <c r="L841" s="13">
        <v>31</v>
      </c>
      <c r="M841" s="13" t="s">
        <v>51</v>
      </c>
      <c r="N841" s="13" t="s">
        <v>20</v>
      </c>
      <c r="O841" s="2" t="s">
        <v>25</v>
      </c>
      <c r="P841" s="13" t="s">
        <v>27</v>
      </c>
      <c r="Q841" s="15">
        <v>1</v>
      </c>
    </row>
    <row r="842" spans="8:17" x14ac:dyDescent="0.25">
      <c r="H842" s="12" t="s">
        <v>1493</v>
      </c>
      <c r="I842" s="13" t="s">
        <v>1494</v>
      </c>
      <c r="J842" s="16" t="s">
        <v>6</v>
      </c>
      <c r="K842" s="14">
        <v>45043</v>
      </c>
      <c r="L842" s="13">
        <v>47</v>
      </c>
      <c r="M842" s="13" t="s">
        <v>31</v>
      </c>
      <c r="N842" s="2" t="s">
        <v>20</v>
      </c>
      <c r="O842" s="2" t="s">
        <v>25</v>
      </c>
      <c r="P842" s="13" t="s">
        <v>27</v>
      </c>
      <c r="Q842" s="15">
        <v>1</v>
      </c>
    </row>
    <row r="843" spans="8:17" x14ac:dyDescent="0.25">
      <c r="H843" s="12" t="s">
        <v>1495</v>
      </c>
      <c r="I843" s="13" t="s">
        <v>1496</v>
      </c>
      <c r="J843" s="16" t="s">
        <v>6</v>
      </c>
      <c r="K843" s="14">
        <v>42557</v>
      </c>
      <c r="L843" s="13">
        <v>63</v>
      </c>
      <c r="M843" s="13" t="s">
        <v>38</v>
      </c>
      <c r="N843" s="2" t="s">
        <v>20</v>
      </c>
      <c r="O843" s="2" t="s">
        <v>25</v>
      </c>
      <c r="P843" s="13" t="s">
        <v>27</v>
      </c>
      <c r="Q843" s="15">
        <v>1</v>
      </c>
    </row>
    <row r="844" spans="8:17" x14ac:dyDescent="0.25">
      <c r="H844" s="12" t="s">
        <v>1497</v>
      </c>
      <c r="I844" s="13" t="s">
        <v>1498</v>
      </c>
      <c r="J844" s="16" t="s">
        <v>6</v>
      </c>
      <c r="K844" s="14">
        <v>44378</v>
      </c>
      <c r="L844" s="13">
        <v>27</v>
      </c>
      <c r="M844" s="13" t="s">
        <v>51</v>
      </c>
      <c r="N844" s="2" t="s">
        <v>20</v>
      </c>
      <c r="O844" s="2" t="s">
        <v>25</v>
      </c>
      <c r="P844" s="13" t="s">
        <v>27</v>
      </c>
      <c r="Q844" s="15">
        <v>1</v>
      </c>
    </row>
    <row r="845" spans="8:17" x14ac:dyDescent="0.25">
      <c r="H845" s="12" t="s">
        <v>1499</v>
      </c>
      <c r="I845" s="13" t="s">
        <v>1500</v>
      </c>
      <c r="J845" s="16" t="s">
        <v>6</v>
      </c>
      <c r="K845" s="14">
        <v>42773</v>
      </c>
      <c r="L845" s="13">
        <v>67</v>
      </c>
      <c r="M845" s="13" t="s">
        <v>38</v>
      </c>
      <c r="N845" s="2" t="s">
        <v>20</v>
      </c>
      <c r="O845" s="2" t="s">
        <v>25</v>
      </c>
      <c r="P845" s="13" t="s">
        <v>27</v>
      </c>
      <c r="Q845" s="15">
        <v>1</v>
      </c>
    </row>
    <row r="846" spans="8:17" x14ac:dyDescent="0.25">
      <c r="H846" s="12" t="s">
        <v>1501</v>
      </c>
      <c r="I846" s="13" t="s">
        <v>1502</v>
      </c>
      <c r="J846" s="16" t="s">
        <v>6</v>
      </c>
      <c r="K846" s="14">
        <v>44912</v>
      </c>
      <c r="L846" s="13">
        <v>52</v>
      </c>
      <c r="M846" s="13" t="s">
        <v>19</v>
      </c>
      <c r="N846" s="2" t="s">
        <v>20</v>
      </c>
      <c r="O846" s="2" t="s">
        <v>25</v>
      </c>
      <c r="P846" s="13" t="s">
        <v>27</v>
      </c>
      <c r="Q846" s="15">
        <v>1</v>
      </c>
    </row>
    <row r="847" spans="8:17" x14ac:dyDescent="0.25">
      <c r="H847" s="12" t="s">
        <v>1503</v>
      </c>
      <c r="I847" s="13" t="s">
        <v>1504</v>
      </c>
      <c r="J847" s="16" t="s">
        <v>6</v>
      </c>
      <c r="K847" s="14">
        <v>45017</v>
      </c>
      <c r="L847" s="13">
        <v>24</v>
      </c>
      <c r="M847" s="13" t="s">
        <v>51</v>
      </c>
      <c r="N847" s="2" t="s">
        <v>20</v>
      </c>
      <c r="O847" s="2" t="s">
        <v>25</v>
      </c>
      <c r="P847" s="13" t="s">
        <v>27</v>
      </c>
      <c r="Q847" s="15">
        <v>1</v>
      </c>
    </row>
    <row r="848" spans="8:17" x14ac:dyDescent="0.25">
      <c r="H848" s="12" t="s">
        <v>1505</v>
      </c>
      <c r="I848" s="13" t="s">
        <v>1506</v>
      </c>
      <c r="J848" s="16" t="s">
        <v>6</v>
      </c>
      <c r="K848" s="14">
        <v>45121</v>
      </c>
      <c r="L848" s="13">
        <v>29</v>
      </c>
      <c r="M848" s="2" t="s">
        <v>51</v>
      </c>
      <c r="N848" s="2" t="s">
        <v>20</v>
      </c>
      <c r="O848" s="2" t="s">
        <v>25</v>
      </c>
      <c r="P848" s="13" t="s">
        <v>17</v>
      </c>
      <c r="Q848" s="15">
        <v>1</v>
      </c>
    </row>
    <row r="849" spans="8:17" x14ac:dyDescent="0.25">
      <c r="H849" s="12" t="s">
        <v>1507</v>
      </c>
      <c r="I849" s="13" t="s">
        <v>1508</v>
      </c>
      <c r="J849" s="16" t="s">
        <v>6</v>
      </c>
      <c r="K849" s="14">
        <v>45128</v>
      </c>
      <c r="L849" s="13">
        <v>44</v>
      </c>
      <c r="M849" s="13" t="s">
        <v>31</v>
      </c>
      <c r="N849" s="2" t="s">
        <v>20</v>
      </c>
      <c r="O849" s="2" t="s">
        <v>25</v>
      </c>
      <c r="P849" s="13" t="s">
        <v>27</v>
      </c>
      <c r="Q849" s="15">
        <v>1</v>
      </c>
    </row>
    <row r="850" spans="8:17" x14ac:dyDescent="0.25">
      <c r="H850" s="12">
        <v>40480990</v>
      </c>
      <c r="I850" s="13" t="s">
        <v>1509</v>
      </c>
      <c r="J850" s="16" t="s">
        <v>6</v>
      </c>
      <c r="K850" s="14">
        <v>45126</v>
      </c>
      <c r="L850" s="13">
        <v>49</v>
      </c>
      <c r="M850" s="2" t="s">
        <v>31</v>
      </c>
      <c r="N850" s="14">
        <v>45139</v>
      </c>
      <c r="O850" s="2" t="s">
        <v>25</v>
      </c>
      <c r="P850" s="13" t="s">
        <v>26</v>
      </c>
      <c r="Q850" s="15">
        <v>1</v>
      </c>
    </row>
    <row r="851" spans="8:17" x14ac:dyDescent="0.25">
      <c r="H851" s="12">
        <v>73322707</v>
      </c>
      <c r="I851" s="13" t="s">
        <v>1510</v>
      </c>
      <c r="J851" s="16" t="s">
        <v>6</v>
      </c>
      <c r="K851" s="14">
        <v>45010</v>
      </c>
      <c r="L851" s="13">
        <v>24</v>
      </c>
      <c r="M851" s="13" t="s">
        <v>51</v>
      </c>
      <c r="N851" s="13" t="s">
        <v>29</v>
      </c>
      <c r="O851" s="2" t="s">
        <v>25</v>
      </c>
      <c r="P851" s="13" t="s">
        <v>17</v>
      </c>
      <c r="Q851" s="15">
        <v>1</v>
      </c>
    </row>
    <row r="852" spans="8:17" x14ac:dyDescent="0.25">
      <c r="H852" s="12">
        <v>41526626</v>
      </c>
      <c r="I852" s="13" t="s">
        <v>1511</v>
      </c>
      <c r="J852" s="16" t="s">
        <v>6</v>
      </c>
      <c r="K852" s="14">
        <v>45005</v>
      </c>
      <c r="L852" s="13">
        <v>41</v>
      </c>
      <c r="M852" s="13" t="s">
        <v>31</v>
      </c>
      <c r="N852" s="13" t="s">
        <v>20</v>
      </c>
      <c r="O852" s="2" t="s">
        <v>25</v>
      </c>
      <c r="P852" s="13" t="s">
        <v>17</v>
      </c>
      <c r="Q852" s="15">
        <v>1</v>
      </c>
    </row>
    <row r="853" spans="8:17" x14ac:dyDescent="0.25">
      <c r="H853" s="12" t="s">
        <v>1512</v>
      </c>
      <c r="I853" s="13" t="s">
        <v>1513</v>
      </c>
      <c r="J853" s="16" t="s">
        <v>6</v>
      </c>
      <c r="K853" s="14">
        <v>45068</v>
      </c>
      <c r="L853" s="13">
        <v>31</v>
      </c>
      <c r="M853" s="13" t="s">
        <v>51</v>
      </c>
      <c r="N853" s="2" t="s">
        <v>20</v>
      </c>
      <c r="O853" s="2" t="s">
        <v>25</v>
      </c>
      <c r="P853" s="13" t="s">
        <v>22</v>
      </c>
      <c r="Q853" s="15">
        <v>1</v>
      </c>
    </row>
    <row r="854" spans="8:17" x14ac:dyDescent="0.25">
      <c r="H854" s="12">
        <v>72778461</v>
      </c>
      <c r="I854" s="13" t="s">
        <v>1514</v>
      </c>
      <c r="J854" s="16" t="s">
        <v>6</v>
      </c>
      <c r="K854" s="14">
        <v>45082</v>
      </c>
      <c r="L854" s="13">
        <v>26</v>
      </c>
      <c r="M854" s="2" t="s">
        <v>51</v>
      </c>
      <c r="N854" s="2" t="s">
        <v>20</v>
      </c>
      <c r="O854" s="2" t="s">
        <v>25</v>
      </c>
      <c r="P854" s="13" t="s">
        <v>26</v>
      </c>
      <c r="Q854" s="15">
        <v>1</v>
      </c>
    </row>
    <row r="855" spans="8:17" x14ac:dyDescent="0.25">
      <c r="H855" s="12">
        <v>44123628</v>
      </c>
      <c r="I855" s="13" t="s">
        <v>1515</v>
      </c>
      <c r="J855" s="16" t="s">
        <v>6</v>
      </c>
      <c r="K855" s="14">
        <v>45124</v>
      </c>
      <c r="L855" s="2">
        <v>36</v>
      </c>
      <c r="M855" s="2" t="s">
        <v>53</v>
      </c>
      <c r="N855" s="2" t="s">
        <v>20</v>
      </c>
      <c r="O855" s="2" t="s">
        <v>25</v>
      </c>
      <c r="P855" s="2" t="s">
        <v>27</v>
      </c>
      <c r="Q855" s="15">
        <v>1</v>
      </c>
    </row>
    <row r="856" spans="8:17" x14ac:dyDescent="0.25">
      <c r="H856" s="12">
        <v>43991212</v>
      </c>
      <c r="I856" s="13" t="s">
        <v>1516</v>
      </c>
      <c r="J856" s="16" t="s">
        <v>6</v>
      </c>
      <c r="K856" s="20">
        <v>45124</v>
      </c>
      <c r="L856" s="2">
        <v>36</v>
      </c>
      <c r="M856" s="2" t="s">
        <v>53</v>
      </c>
      <c r="N856" s="2" t="s">
        <v>20</v>
      </c>
      <c r="O856" s="2" t="s">
        <v>25</v>
      </c>
      <c r="P856" s="2" t="s">
        <v>34</v>
      </c>
      <c r="Q856" s="15">
        <v>1</v>
      </c>
    </row>
    <row r="857" spans="8:17" x14ac:dyDescent="0.25">
      <c r="H857" s="12" t="s">
        <v>1517</v>
      </c>
      <c r="I857" s="13" t="s">
        <v>1518</v>
      </c>
      <c r="J857" s="16" t="s">
        <v>6</v>
      </c>
      <c r="K857" s="20">
        <v>45124</v>
      </c>
      <c r="L857" s="2">
        <v>50</v>
      </c>
      <c r="M857" s="2" t="s">
        <v>19</v>
      </c>
      <c r="N857" s="2" t="s">
        <v>20</v>
      </c>
      <c r="O857" s="2" t="s">
        <v>25</v>
      </c>
      <c r="P857" s="2" t="s">
        <v>27</v>
      </c>
      <c r="Q857" s="15">
        <v>1</v>
      </c>
    </row>
    <row r="858" spans="8:17" x14ac:dyDescent="0.25">
      <c r="H858" s="12" t="s">
        <v>1519</v>
      </c>
      <c r="I858" s="13" t="s">
        <v>1520</v>
      </c>
      <c r="J858" s="16" t="s">
        <v>6</v>
      </c>
      <c r="K858" s="14">
        <v>45019</v>
      </c>
      <c r="L858" s="13">
        <v>43</v>
      </c>
      <c r="M858" s="13" t="s">
        <v>31</v>
      </c>
      <c r="N858" s="2" t="s">
        <v>20</v>
      </c>
      <c r="O858" s="2" t="s">
        <v>25</v>
      </c>
      <c r="P858" s="13" t="s">
        <v>27</v>
      </c>
      <c r="Q858" s="15">
        <v>1</v>
      </c>
    </row>
    <row r="859" spans="8:17" x14ac:dyDescent="0.25">
      <c r="H859" s="12">
        <v>10317633</v>
      </c>
      <c r="I859" s="13" t="s">
        <v>1521</v>
      </c>
      <c r="J859" s="16" t="s">
        <v>6</v>
      </c>
      <c r="K859" s="14">
        <v>45089</v>
      </c>
      <c r="L859" s="13">
        <v>47</v>
      </c>
      <c r="M859" s="2" t="s">
        <v>31</v>
      </c>
      <c r="N859" s="2" t="s">
        <v>20</v>
      </c>
      <c r="O859" s="2" t="s">
        <v>25</v>
      </c>
      <c r="P859" s="13" t="s">
        <v>17</v>
      </c>
      <c r="Q859" s="15">
        <v>1</v>
      </c>
    </row>
    <row r="860" spans="8:17" x14ac:dyDescent="0.25">
      <c r="H860" s="12">
        <v>44117401</v>
      </c>
      <c r="I860" s="13" t="s">
        <v>1522</v>
      </c>
      <c r="J860" s="16" t="s">
        <v>6</v>
      </c>
      <c r="K860" s="14">
        <v>45065</v>
      </c>
      <c r="L860" s="13">
        <v>38</v>
      </c>
      <c r="M860" s="13" t="s">
        <v>53</v>
      </c>
      <c r="N860" s="2" t="s">
        <v>20</v>
      </c>
      <c r="O860" s="2" t="s">
        <v>25</v>
      </c>
      <c r="P860" s="13" t="s">
        <v>27</v>
      </c>
      <c r="Q860" s="15">
        <v>1</v>
      </c>
    </row>
    <row r="861" spans="8:17" x14ac:dyDescent="0.25">
      <c r="H861" s="12" t="s">
        <v>1523</v>
      </c>
      <c r="I861" s="13" t="s">
        <v>1524</v>
      </c>
      <c r="J861" s="16" t="s">
        <v>6</v>
      </c>
      <c r="K861" s="14">
        <v>45096</v>
      </c>
      <c r="L861" s="13">
        <v>50</v>
      </c>
      <c r="M861" s="13" t="s">
        <v>19</v>
      </c>
      <c r="N861" s="2" t="s">
        <v>20</v>
      </c>
      <c r="O861" s="2" t="s">
        <v>25</v>
      </c>
      <c r="P861" s="13" t="s">
        <v>27</v>
      </c>
      <c r="Q861" s="15">
        <v>1</v>
      </c>
    </row>
    <row r="862" spans="8:17" x14ac:dyDescent="0.25">
      <c r="H862" s="12">
        <v>77133052</v>
      </c>
      <c r="I862" s="13" t="s">
        <v>1525</v>
      </c>
      <c r="J862" s="16" t="s">
        <v>6</v>
      </c>
      <c r="K862" s="14">
        <v>45082</v>
      </c>
      <c r="L862" s="13">
        <v>27</v>
      </c>
      <c r="M862" s="13" t="s">
        <v>51</v>
      </c>
      <c r="N862" s="2" t="s">
        <v>20</v>
      </c>
      <c r="O862" s="2" t="s">
        <v>25</v>
      </c>
      <c r="P862" s="13" t="s">
        <v>17</v>
      </c>
      <c r="Q862" s="15">
        <v>1</v>
      </c>
    </row>
    <row r="863" spans="8:17" x14ac:dyDescent="0.25">
      <c r="H863" s="12" t="s">
        <v>1526</v>
      </c>
      <c r="I863" s="13" t="s">
        <v>1527</v>
      </c>
      <c r="J863" s="16" t="s">
        <v>6</v>
      </c>
      <c r="K863" s="14">
        <v>45124</v>
      </c>
      <c r="L863" s="13">
        <v>52</v>
      </c>
      <c r="M863" s="13" t="s">
        <v>19</v>
      </c>
      <c r="N863" s="2" t="s">
        <v>20</v>
      </c>
      <c r="O863" s="2" t="s">
        <v>25</v>
      </c>
      <c r="P863" s="13" t="s">
        <v>27</v>
      </c>
      <c r="Q863" s="15">
        <v>1</v>
      </c>
    </row>
    <row r="864" spans="8:17" x14ac:dyDescent="0.25">
      <c r="H864" s="12" t="s">
        <v>1528</v>
      </c>
      <c r="I864" s="13" t="s">
        <v>1529</v>
      </c>
      <c r="J864" s="16" t="s">
        <v>6</v>
      </c>
      <c r="K864" s="20">
        <v>45124</v>
      </c>
      <c r="L864" s="13">
        <v>29</v>
      </c>
      <c r="M864" s="13" t="s">
        <v>51</v>
      </c>
      <c r="N864" s="2" t="s">
        <v>20</v>
      </c>
      <c r="O864" s="2" t="s">
        <v>25</v>
      </c>
      <c r="P864" s="13" t="s">
        <v>17</v>
      </c>
      <c r="Q864" s="15">
        <v>1</v>
      </c>
    </row>
    <row r="865" spans="8:17" x14ac:dyDescent="0.25">
      <c r="H865" s="12" t="s">
        <v>1530</v>
      </c>
      <c r="I865" s="13" t="s">
        <v>1531</v>
      </c>
      <c r="J865" s="16" t="s">
        <v>6</v>
      </c>
      <c r="K865" s="14">
        <v>45101</v>
      </c>
      <c r="L865" s="13">
        <v>26</v>
      </c>
      <c r="M865" s="2" t="s">
        <v>51</v>
      </c>
      <c r="N865" s="13" t="s">
        <v>24</v>
      </c>
      <c r="O865" s="2" t="s">
        <v>25</v>
      </c>
      <c r="P865" s="13" t="s">
        <v>17</v>
      </c>
      <c r="Q865" s="15">
        <v>1</v>
      </c>
    </row>
    <row r="866" spans="8:17" x14ac:dyDescent="0.25">
      <c r="H866" s="12" t="s">
        <v>1532</v>
      </c>
      <c r="I866" s="13" t="s">
        <v>1533</v>
      </c>
      <c r="J866" s="16" t="s">
        <v>6</v>
      </c>
      <c r="K866" s="20">
        <v>45101</v>
      </c>
      <c r="L866" s="13">
        <v>21</v>
      </c>
      <c r="M866" s="13" t="s">
        <v>49</v>
      </c>
      <c r="N866" s="2" t="s">
        <v>24</v>
      </c>
      <c r="O866" s="2" t="s">
        <v>25</v>
      </c>
      <c r="P866" s="13" t="s">
        <v>34</v>
      </c>
      <c r="Q866" s="15">
        <v>1</v>
      </c>
    </row>
    <row r="867" spans="8:17" x14ac:dyDescent="0.25">
      <c r="H867" s="12" t="s">
        <v>1534</v>
      </c>
      <c r="I867" s="13" t="s">
        <v>1535</v>
      </c>
      <c r="J867" s="16" t="s">
        <v>6</v>
      </c>
      <c r="K867" s="14">
        <v>45092</v>
      </c>
      <c r="L867" s="13">
        <v>25</v>
      </c>
      <c r="M867" s="13" t="s">
        <v>51</v>
      </c>
      <c r="N867" s="2" t="s">
        <v>24</v>
      </c>
      <c r="O867" s="2" t="s">
        <v>25</v>
      </c>
      <c r="P867" s="13" t="s">
        <v>34</v>
      </c>
      <c r="Q867" s="15">
        <v>1</v>
      </c>
    </row>
    <row r="868" spans="8:17" x14ac:dyDescent="0.25">
      <c r="H868" s="12" t="s">
        <v>1536</v>
      </c>
      <c r="I868" s="13" t="s">
        <v>1537</v>
      </c>
      <c r="J868" s="13" t="s">
        <v>5</v>
      </c>
      <c r="K868" s="14">
        <v>44869</v>
      </c>
      <c r="L868" s="13">
        <v>45</v>
      </c>
      <c r="M868" s="13" t="s">
        <v>31</v>
      </c>
      <c r="N868" s="2" t="s">
        <v>24</v>
      </c>
      <c r="O868" s="2" t="s">
        <v>25</v>
      </c>
      <c r="P868" s="13" t="s">
        <v>17</v>
      </c>
      <c r="Q868" s="15">
        <v>1</v>
      </c>
    </row>
    <row r="869" spans="8:17" x14ac:dyDescent="0.25">
      <c r="H869" s="12" t="s">
        <v>1538</v>
      </c>
      <c r="I869" s="13" t="s">
        <v>1539</v>
      </c>
      <c r="J869" s="16" t="s">
        <v>5</v>
      </c>
      <c r="K869" s="14">
        <v>44886</v>
      </c>
      <c r="L869" s="13">
        <v>53</v>
      </c>
      <c r="M869" s="13" t="s">
        <v>19</v>
      </c>
      <c r="N869" s="2" t="s">
        <v>24</v>
      </c>
      <c r="O869" s="2" t="s">
        <v>25</v>
      </c>
      <c r="P869" s="13" t="s">
        <v>34</v>
      </c>
      <c r="Q869" s="15">
        <v>1</v>
      </c>
    </row>
    <row r="870" spans="8:17" x14ac:dyDescent="0.25">
      <c r="H870" s="12" t="s">
        <v>1540</v>
      </c>
      <c r="I870" s="13" t="s">
        <v>1541</v>
      </c>
      <c r="J870" s="13" t="s">
        <v>6</v>
      </c>
      <c r="K870" s="14">
        <v>44256</v>
      </c>
      <c r="L870" s="13">
        <v>35</v>
      </c>
      <c r="M870" s="13" t="s">
        <v>53</v>
      </c>
      <c r="N870" s="13" t="s">
        <v>20</v>
      </c>
      <c r="O870" s="2" t="s">
        <v>25</v>
      </c>
      <c r="P870" s="13" t="s">
        <v>17</v>
      </c>
      <c r="Q870" s="15">
        <v>1</v>
      </c>
    </row>
    <row r="871" spans="8:17" x14ac:dyDescent="0.25">
      <c r="H871" s="12" t="s">
        <v>1542</v>
      </c>
      <c r="I871" s="13" t="s">
        <v>1543</v>
      </c>
      <c r="J871" s="16" t="s">
        <v>6</v>
      </c>
      <c r="K871" s="14">
        <v>44834</v>
      </c>
      <c r="L871" s="13">
        <v>40</v>
      </c>
      <c r="M871" s="2" t="s">
        <v>53</v>
      </c>
      <c r="N871" s="2" t="s">
        <v>20</v>
      </c>
      <c r="O871" s="2" t="s">
        <v>25</v>
      </c>
      <c r="P871" s="13" t="s">
        <v>17</v>
      </c>
      <c r="Q871" s="15">
        <v>1</v>
      </c>
    </row>
    <row r="872" spans="8:17" x14ac:dyDescent="0.25">
      <c r="H872" s="12" t="s">
        <v>1544</v>
      </c>
      <c r="I872" s="13" t="s">
        <v>1545</v>
      </c>
      <c r="J872" s="16" t="s">
        <v>6</v>
      </c>
      <c r="K872" s="20">
        <v>44834</v>
      </c>
      <c r="L872" s="13">
        <v>38</v>
      </c>
      <c r="M872" s="2" t="s">
        <v>53</v>
      </c>
      <c r="N872" s="2" t="s">
        <v>20</v>
      </c>
      <c r="O872" s="2" t="s">
        <v>25</v>
      </c>
      <c r="P872" s="13" t="s">
        <v>17</v>
      </c>
      <c r="Q872" s="15">
        <v>1</v>
      </c>
    </row>
    <row r="873" spans="8:17" x14ac:dyDescent="0.25">
      <c r="H873" s="12" t="s">
        <v>1546</v>
      </c>
      <c r="I873" s="13" t="s">
        <v>1547</v>
      </c>
      <c r="J873" s="16" t="s">
        <v>6</v>
      </c>
      <c r="K873" s="14">
        <v>44506</v>
      </c>
      <c r="L873" s="13">
        <v>40</v>
      </c>
      <c r="M873" s="2" t="s">
        <v>53</v>
      </c>
      <c r="N873" s="2" t="s">
        <v>20</v>
      </c>
      <c r="O873" s="2" t="s">
        <v>25</v>
      </c>
      <c r="P873" s="13" t="s">
        <v>17</v>
      </c>
      <c r="Q873" s="15">
        <v>1</v>
      </c>
    </row>
    <row r="874" spans="8:17" x14ac:dyDescent="0.25">
      <c r="H874" s="12" t="s">
        <v>1548</v>
      </c>
      <c r="I874" s="13" t="s">
        <v>1549</v>
      </c>
      <c r="J874" s="16" t="s">
        <v>6</v>
      </c>
      <c r="K874" s="14">
        <v>44503</v>
      </c>
      <c r="L874" s="13">
        <v>48</v>
      </c>
      <c r="M874" s="13" t="s">
        <v>31</v>
      </c>
      <c r="N874" s="2" t="s">
        <v>20</v>
      </c>
      <c r="O874" s="2" t="s">
        <v>25</v>
      </c>
      <c r="P874" s="13" t="s">
        <v>32</v>
      </c>
      <c r="Q874" s="15">
        <v>1</v>
      </c>
    </row>
    <row r="875" spans="8:17" x14ac:dyDescent="0.25">
      <c r="H875" s="12" t="s">
        <v>1550</v>
      </c>
      <c r="I875" s="13" t="s">
        <v>1551</v>
      </c>
      <c r="J875" s="16" t="s">
        <v>6</v>
      </c>
      <c r="K875" s="20">
        <v>44503</v>
      </c>
      <c r="L875" s="13">
        <v>37</v>
      </c>
      <c r="M875" s="13" t="s">
        <v>53</v>
      </c>
      <c r="N875" s="2" t="s">
        <v>20</v>
      </c>
      <c r="O875" s="2" t="s">
        <v>25</v>
      </c>
      <c r="P875" s="13" t="s">
        <v>17</v>
      </c>
      <c r="Q875" s="15">
        <v>1</v>
      </c>
    </row>
    <row r="876" spans="8:17" x14ac:dyDescent="0.25">
      <c r="H876" s="12" t="s">
        <v>1552</v>
      </c>
      <c r="I876" s="13" t="s">
        <v>1553</v>
      </c>
      <c r="J876" s="16" t="s">
        <v>6</v>
      </c>
      <c r="K876" s="20">
        <v>44503</v>
      </c>
      <c r="L876" s="13">
        <v>43</v>
      </c>
      <c r="M876" s="13" t="s">
        <v>31</v>
      </c>
      <c r="N876" s="2" t="s">
        <v>20</v>
      </c>
      <c r="O876" s="2" t="s">
        <v>25</v>
      </c>
      <c r="P876" s="13" t="s">
        <v>17</v>
      </c>
      <c r="Q876" s="15">
        <v>1</v>
      </c>
    </row>
    <row r="877" spans="8:17" x14ac:dyDescent="0.25">
      <c r="H877" s="12" t="s">
        <v>1554</v>
      </c>
      <c r="I877" s="13" t="s">
        <v>1555</v>
      </c>
      <c r="J877" s="16" t="s">
        <v>6</v>
      </c>
      <c r="K877" s="14">
        <v>44574</v>
      </c>
      <c r="L877" s="13">
        <v>41</v>
      </c>
      <c r="M877" s="2" t="s">
        <v>31</v>
      </c>
      <c r="N877" s="2" t="s">
        <v>20</v>
      </c>
      <c r="O877" s="2" t="s">
        <v>25</v>
      </c>
      <c r="P877" s="13" t="s">
        <v>34</v>
      </c>
      <c r="Q877" s="15">
        <v>1</v>
      </c>
    </row>
    <row r="878" spans="8:17" x14ac:dyDescent="0.25">
      <c r="H878" s="12" t="s">
        <v>1556</v>
      </c>
      <c r="I878" s="13" t="s">
        <v>1557</v>
      </c>
      <c r="J878" s="16" t="s">
        <v>6</v>
      </c>
      <c r="K878" s="14">
        <v>44386</v>
      </c>
      <c r="L878" s="13">
        <v>25</v>
      </c>
      <c r="M878" s="13" t="s">
        <v>51</v>
      </c>
      <c r="N878" s="2" t="s">
        <v>20</v>
      </c>
      <c r="O878" s="2" t="s">
        <v>25</v>
      </c>
      <c r="P878" s="13" t="s">
        <v>17</v>
      </c>
      <c r="Q878" s="15">
        <v>1</v>
      </c>
    </row>
    <row r="879" spans="8:17" x14ac:dyDescent="0.25">
      <c r="H879" s="12" t="s">
        <v>1558</v>
      </c>
      <c r="I879" s="13" t="s">
        <v>1559</v>
      </c>
      <c r="J879" s="16" t="s">
        <v>6</v>
      </c>
      <c r="K879" s="14">
        <v>45089</v>
      </c>
      <c r="L879" s="13">
        <v>44</v>
      </c>
      <c r="M879" s="13" t="s">
        <v>31</v>
      </c>
      <c r="N879" s="2" t="s">
        <v>20</v>
      </c>
      <c r="O879" s="2" t="s">
        <v>25</v>
      </c>
      <c r="P879" s="13" t="s">
        <v>17</v>
      </c>
      <c r="Q879" s="15">
        <v>1</v>
      </c>
    </row>
    <row r="880" spans="8:17" x14ac:dyDescent="0.25">
      <c r="H880" s="12" t="s">
        <v>1560</v>
      </c>
      <c r="I880" s="13" t="s">
        <v>1561</v>
      </c>
      <c r="J880" s="16" t="s">
        <v>6</v>
      </c>
      <c r="K880" s="14">
        <v>45091</v>
      </c>
      <c r="L880" s="13">
        <v>57</v>
      </c>
      <c r="M880" s="13" t="s">
        <v>19</v>
      </c>
      <c r="N880" s="2" t="s">
        <v>20</v>
      </c>
      <c r="O880" s="2" t="s">
        <v>25</v>
      </c>
      <c r="P880" s="13" t="s">
        <v>17</v>
      </c>
      <c r="Q880" s="15">
        <v>1</v>
      </c>
    </row>
    <row r="881" spans="8:17" x14ac:dyDescent="0.25">
      <c r="H881" s="12">
        <v>72318286</v>
      </c>
      <c r="I881" s="13" t="s">
        <v>1562</v>
      </c>
      <c r="J881" s="16" t="s">
        <v>6</v>
      </c>
      <c r="K881" s="14">
        <v>45098</v>
      </c>
      <c r="L881" s="13">
        <v>23</v>
      </c>
      <c r="M881" s="13" t="s">
        <v>49</v>
      </c>
      <c r="N881" s="2" t="s">
        <v>20</v>
      </c>
      <c r="O881" s="2" t="s">
        <v>25</v>
      </c>
      <c r="P881" s="13" t="s">
        <v>17</v>
      </c>
      <c r="Q881" s="15">
        <v>1</v>
      </c>
    </row>
    <row r="882" spans="8:17" x14ac:dyDescent="0.25">
      <c r="H882" s="12">
        <v>42836665</v>
      </c>
      <c r="I882" s="13" t="s">
        <v>1563</v>
      </c>
      <c r="J882" s="16" t="s">
        <v>6</v>
      </c>
      <c r="K882" s="14">
        <v>45131</v>
      </c>
      <c r="L882" s="13">
        <v>39</v>
      </c>
      <c r="M882" s="13" t="s">
        <v>53</v>
      </c>
      <c r="N882" s="2" t="s">
        <v>20</v>
      </c>
      <c r="O882" s="2" t="s">
        <v>25</v>
      </c>
      <c r="P882" s="13" t="s">
        <v>34</v>
      </c>
      <c r="Q882" s="15">
        <v>1</v>
      </c>
    </row>
    <row r="883" spans="8:17" x14ac:dyDescent="0.25">
      <c r="H883" s="12" t="s">
        <v>1564</v>
      </c>
      <c r="I883" s="13" t="s">
        <v>1565</v>
      </c>
      <c r="J883" s="16" t="s">
        <v>6</v>
      </c>
      <c r="K883" s="14">
        <v>45098</v>
      </c>
      <c r="L883" s="13">
        <v>38</v>
      </c>
      <c r="M883" s="2" t="s">
        <v>53</v>
      </c>
      <c r="N883" s="2" t="s">
        <v>20</v>
      </c>
      <c r="O883" s="2" t="s">
        <v>25</v>
      </c>
      <c r="P883" s="13" t="s">
        <v>35</v>
      </c>
      <c r="Q883" s="15">
        <v>1</v>
      </c>
    </row>
    <row r="884" spans="8:17" x14ac:dyDescent="0.25">
      <c r="H884" s="12" t="s">
        <v>1566</v>
      </c>
      <c r="I884" s="13" t="s">
        <v>1567</v>
      </c>
      <c r="J884" s="16" t="s">
        <v>6</v>
      </c>
      <c r="K884" s="14">
        <v>45105</v>
      </c>
      <c r="L884" s="13">
        <v>31</v>
      </c>
      <c r="M884" s="13" t="s">
        <v>51</v>
      </c>
      <c r="N884" s="2" t="s">
        <v>20</v>
      </c>
      <c r="O884" s="2" t="s">
        <v>25</v>
      </c>
      <c r="P884" s="13" t="s">
        <v>17</v>
      </c>
      <c r="Q884" s="15">
        <v>1</v>
      </c>
    </row>
    <row r="885" spans="8:17" x14ac:dyDescent="0.25">
      <c r="H885" s="12" t="s">
        <v>1568</v>
      </c>
      <c r="I885" s="13" t="s">
        <v>1569</v>
      </c>
      <c r="J885" s="16" t="s">
        <v>6</v>
      </c>
      <c r="K885" s="14">
        <v>45107</v>
      </c>
      <c r="L885" s="13">
        <v>23</v>
      </c>
      <c r="M885" s="13" t="s">
        <v>49</v>
      </c>
      <c r="N885" s="2" t="s">
        <v>20</v>
      </c>
      <c r="O885" s="2" t="s">
        <v>25</v>
      </c>
      <c r="P885" s="13" t="s">
        <v>22</v>
      </c>
      <c r="Q885" s="15">
        <v>1</v>
      </c>
    </row>
    <row r="886" spans="8:17" x14ac:dyDescent="0.25">
      <c r="H886" s="12" t="s">
        <v>1570</v>
      </c>
      <c r="I886" s="13" t="s">
        <v>1571</v>
      </c>
      <c r="J886" s="16" t="s">
        <v>6</v>
      </c>
      <c r="K886" s="14">
        <v>45114</v>
      </c>
      <c r="L886" s="13">
        <v>27</v>
      </c>
      <c r="M886" s="13" t="s">
        <v>51</v>
      </c>
      <c r="N886" s="2" t="s">
        <v>20</v>
      </c>
      <c r="O886" s="2" t="s">
        <v>25</v>
      </c>
      <c r="P886" s="13" t="s">
        <v>27</v>
      </c>
      <c r="Q886" s="15">
        <v>1</v>
      </c>
    </row>
    <row r="887" spans="8:17" x14ac:dyDescent="0.25">
      <c r="H887" s="12" t="s">
        <v>1572</v>
      </c>
      <c r="I887" s="13" t="s">
        <v>1573</v>
      </c>
      <c r="J887" s="16" t="s">
        <v>6</v>
      </c>
      <c r="K887" s="14">
        <v>45115</v>
      </c>
      <c r="L887" s="13">
        <v>34</v>
      </c>
      <c r="M887" s="13" t="s">
        <v>53</v>
      </c>
      <c r="N887" s="2" t="s">
        <v>20</v>
      </c>
      <c r="O887" s="2" t="s">
        <v>25</v>
      </c>
      <c r="P887" s="13" t="s">
        <v>27</v>
      </c>
      <c r="Q887" s="15">
        <v>1</v>
      </c>
    </row>
    <row r="888" spans="8:17" x14ac:dyDescent="0.25">
      <c r="H888" s="12" t="s">
        <v>1574</v>
      </c>
      <c r="I888" s="13" t="s">
        <v>1575</v>
      </c>
      <c r="J888" s="16" t="s">
        <v>6</v>
      </c>
      <c r="K888" s="14">
        <v>45121</v>
      </c>
      <c r="L888" s="13">
        <v>46</v>
      </c>
      <c r="M888" s="13" t="s">
        <v>31</v>
      </c>
      <c r="N888" s="2" t="s">
        <v>20</v>
      </c>
      <c r="O888" s="2" t="s">
        <v>25</v>
      </c>
      <c r="P888" s="13" t="s">
        <v>27</v>
      </c>
      <c r="Q888" s="15">
        <v>1</v>
      </c>
    </row>
    <row r="889" spans="8:17" x14ac:dyDescent="0.25">
      <c r="H889" s="12" t="s">
        <v>1576</v>
      </c>
      <c r="I889" s="13" t="s">
        <v>1577</v>
      </c>
      <c r="J889" s="16" t="s">
        <v>6</v>
      </c>
      <c r="K889" s="14">
        <v>45128</v>
      </c>
      <c r="L889" s="13">
        <v>29</v>
      </c>
      <c r="M889" s="13" t="s">
        <v>51</v>
      </c>
      <c r="N889" s="2" t="s">
        <v>20</v>
      </c>
      <c r="O889" s="2" t="s">
        <v>25</v>
      </c>
      <c r="P889" s="13" t="s">
        <v>17</v>
      </c>
      <c r="Q889" s="15">
        <v>1</v>
      </c>
    </row>
    <row r="890" spans="8:17" x14ac:dyDescent="0.25">
      <c r="H890" s="12" t="s">
        <v>1578</v>
      </c>
      <c r="I890" s="13" t="s">
        <v>1579</v>
      </c>
      <c r="J890" s="16" t="s">
        <v>6</v>
      </c>
      <c r="K890" s="20">
        <v>45128</v>
      </c>
      <c r="L890" s="13">
        <v>23</v>
      </c>
      <c r="M890" s="13" t="s">
        <v>49</v>
      </c>
      <c r="N890" s="2" t="s">
        <v>20</v>
      </c>
      <c r="O890" s="13" t="s">
        <v>21</v>
      </c>
      <c r="P890" s="13" t="s">
        <v>27</v>
      </c>
      <c r="Q890" s="15">
        <v>1</v>
      </c>
    </row>
    <row r="891" spans="8:17" x14ac:dyDescent="0.25">
      <c r="H891" s="12" t="s">
        <v>1580</v>
      </c>
      <c r="I891" s="13" t="s">
        <v>1581</v>
      </c>
      <c r="J891" s="16" t="s">
        <v>6</v>
      </c>
      <c r="K891" s="14">
        <v>45131</v>
      </c>
      <c r="L891" s="13">
        <v>53</v>
      </c>
      <c r="M891" s="13" t="s">
        <v>19</v>
      </c>
      <c r="N891" s="2" t="s">
        <v>20</v>
      </c>
      <c r="O891" s="13" t="s">
        <v>25</v>
      </c>
      <c r="P891" s="13" t="s">
        <v>27</v>
      </c>
      <c r="Q891" s="15">
        <v>1</v>
      </c>
    </row>
    <row r="892" spans="8:17" x14ac:dyDescent="0.25">
      <c r="H892" s="12" t="s">
        <v>1582</v>
      </c>
      <c r="I892" s="13" t="s">
        <v>1583</v>
      </c>
      <c r="J892" s="16" t="s">
        <v>6</v>
      </c>
      <c r="K892" s="14">
        <v>45132</v>
      </c>
      <c r="L892" s="13">
        <v>31</v>
      </c>
      <c r="M892" s="13" t="s">
        <v>51</v>
      </c>
      <c r="N892" s="2" t="s">
        <v>20</v>
      </c>
      <c r="O892" s="2" t="s">
        <v>25</v>
      </c>
      <c r="P892" s="13" t="s">
        <v>27</v>
      </c>
      <c r="Q892" s="15">
        <v>1</v>
      </c>
    </row>
    <row r="893" spans="8:17" x14ac:dyDescent="0.25">
      <c r="H893" s="12" t="s">
        <v>1584</v>
      </c>
      <c r="I893" s="13" t="s">
        <v>1585</v>
      </c>
      <c r="J893" s="16" t="s">
        <v>6</v>
      </c>
      <c r="K893" s="14">
        <v>44503</v>
      </c>
      <c r="L893" s="13">
        <v>62</v>
      </c>
      <c r="M893" s="13" t="s">
        <v>38</v>
      </c>
      <c r="N893" s="2" t="s">
        <v>20</v>
      </c>
      <c r="O893" s="2" t="s">
        <v>25</v>
      </c>
      <c r="P893" s="13" t="s">
        <v>27</v>
      </c>
      <c r="Q893" s="15">
        <v>1</v>
      </c>
    </row>
    <row r="894" spans="8:17" x14ac:dyDescent="0.25">
      <c r="H894" s="12" t="s">
        <v>1586</v>
      </c>
      <c r="I894" s="13" t="s">
        <v>1587</v>
      </c>
      <c r="J894" s="13" t="s">
        <v>5</v>
      </c>
      <c r="K894" s="14">
        <v>45110</v>
      </c>
      <c r="L894" s="13">
        <v>27</v>
      </c>
      <c r="M894" s="13" t="s">
        <v>51</v>
      </c>
      <c r="N894" s="2" t="s">
        <v>20</v>
      </c>
      <c r="O894" s="2" t="s">
        <v>25</v>
      </c>
      <c r="P894" s="13" t="s">
        <v>17</v>
      </c>
      <c r="Q894" s="15">
        <v>1</v>
      </c>
    </row>
    <row r="895" spans="8:17" x14ac:dyDescent="0.25">
      <c r="H895" s="12" t="s">
        <v>1588</v>
      </c>
      <c r="I895" s="13" t="s">
        <v>1589</v>
      </c>
      <c r="J895" s="13" t="s">
        <v>6</v>
      </c>
      <c r="K895" s="14">
        <v>45120</v>
      </c>
      <c r="L895" s="13">
        <v>32</v>
      </c>
      <c r="M895" s="13" t="s">
        <v>53</v>
      </c>
      <c r="N895" s="2" t="s">
        <v>20</v>
      </c>
      <c r="O895" s="2" t="s">
        <v>25</v>
      </c>
      <c r="P895" s="13" t="s">
        <v>27</v>
      </c>
      <c r="Q895" s="15">
        <v>1</v>
      </c>
    </row>
    <row r="896" spans="8:17" x14ac:dyDescent="0.25">
      <c r="H896" s="12" t="s">
        <v>1590</v>
      </c>
      <c r="I896" s="13" t="s">
        <v>1591</v>
      </c>
      <c r="J896" s="16" t="s">
        <v>6</v>
      </c>
      <c r="K896" s="14">
        <v>45122</v>
      </c>
      <c r="L896" s="13">
        <v>50</v>
      </c>
      <c r="M896" s="13" t="s">
        <v>19</v>
      </c>
      <c r="N896" s="14">
        <v>45143</v>
      </c>
      <c r="O896" s="2" t="s">
        <v>25</v>
      </c>
      <c r="P896" s="13" t="s">
        <v>27</v>
      </c>
      <c r="Q896" s="15">
        <v>1</v>
      </c>
    </row>
    <row r="897" spans="8:17" x14ac:dyDescent="0.25">
      <c r="H897" s="12" t="s">
        <v>1592</v>
      </c>
      <c r="I897" s="13" t="s">
        <v>1593</v>
      </c>
      <c r="J897" s="16" t="s">
        <v>6</v>
      </c>
      <c r="K897" s="20">
        <v>45122</v>
      </c>
      <c r="L897" s="13">
        <v>29</v>
      </c>
      <c r="M897" s="13" t="s">
        <v>51</v>
      </c>
      <c r="N897" s="13" t="s">
        <v>20</v>
      </c>
      <c r="O897" s="2" t="s">
        <v>25</v>
      </c>
      <c r="P897" s="13" t="s">
        <v>27</v>
      </c>
      <c r="Q897" s="15">
        <v>1</v>
      </c>
    </row>
    <row r="898" spans="8:17" x14ac:dyDescent="0.25">
      <c r="H898" s="12" t="s">
        <v>1594</v>
      </c>
      <c r="I898" s="13" t="s">
        <v>1595</v>
      </c>
      <c r="J898" s="16" t="s">
        <v>6</v>
      </c>
      <c r="K898" s="14">
        <v>45113</v>
      </c>
      <c r="L898" s="13">
        <v>30</v>
      </c>
      <c r="M898" s="2" t="s">
        <v>51</v>
      </c>
      <c r="N898" s="14">
        <v>45150</v>
      </c>
      <c r="O898" s="2" t="s">
        <v>25</v>
      </c>
      <c r="P898" s="13" t="s">
        <v>27</v>
      </c>
      <c r="Q898" s="15">
        <v>1</v>
      </c>
    </row>
    <row r="899" spans="8:17" x14ac:dyDescent="0.25">
      <c r="H899" s="12" t="s">
        <v>1596</v>
      </c>
      <c r="I899" s="13" t="s">
        <v>1597</v>
      </c>
      <c r="J899" s="16" t="s">
        <v>6</v>
      </c>
      <c r="K899" s="14">
        <v>44830</v>
      </c>
      <c r="L899" s="2">
        <v>30</v>
      </c>
      <c r="M899" s="2" t="s">
        <v>51</v>
      </c>
      <c r="N899" s="13" t="s">
        <v>20</v>
      </c>
      <c r="O899" s="2" t="s">
        <v>25</v>
      </c>
      <c r="P899" s="13" t="s">
        <v>27</v>
      </c>
      <c r="Q899" s="15">
        <v>1</v>
      </c>
    </row>
    <row r="900" spans="8:17" x14ac:dyDescent="0.25">
      <c r="H900" s="12" t="s">
        <v>1598</v>
      </c>
      <c r="I900" s="13" t="s">
        <v>1599</v>
      </c>
      <c r="J900" s="13" t="s">
        <v>5</v>
      </c>
      <c r="K900" s="14">
        <v>45117</v>
      </c>
      <c r="L900" s="13">
        <v>28</v>
      </c>
      <c r="M900" s="2" t="s">
        <v>51</v>
      </c>
      <c r="N900" s="2" t="s">
        <v>20</v>
      </c>
      <c r="O900" s="2" t="s">
        <v>25</v>
      </c>
      <c r="P900" s="13" t="s">
        <v>27</v>
      </c>
      <c r="Q900" s="15">
        <v>1</v>
      </c>
    </row>
    <row r="901" spans="8:17" x14ac:dyDescent="0.25">
      <c r="H901" s="12" t="s">
        <v>1600</v>
      </c>
      <c r="I901" s="13" t="s">
        <v>1601</v>
      </c>
      <c r="J901" s="13" t="s">
        <v>6</v>
      </c>
      <c r="K901" s="14">
        <v>45120</v>
      </c>
      <c r="L901" s="13">
        <v>45</v>
      </c>
      <c r="M901" s="13" t="s">
        <v>31</v>
      </c>
      <c r="N901" s="14">
        <v>45161</v>
      </c>
      <c r="O901" s="2" t="s">
        <v>25</v>
      </c>
      <c r="P901" s="13" t="s">
        <v>35</v>
      </c>
      <c r="Q901" s="15">
        <v>1</v>
      </c>
    </row>
    <row r="902" spans="8:17" x14ac:dyDescent="0.25">
      <c r="H902" s="12" t="s">
        <v>1602</v>
      </c>
      <c r="I902" s="13" t="s">
        <v>1603</v>
      </c>
      <c r="J902" s="16" t="s">
        <v>6</v>
      </c>
      <c r="K902" s="14">
        <v>45127</v>
      </c>
      <c r="L902" s="13">
        <v>37</v>
      </c>
      <c r="M902" s="13" t="s">
        <v>53</v>
      </c>
      <c r="N902" s="13" t="s">
        <v>29</v>
      </c>
      <c r="O902" s="2" t="s">
        <v>25</v>
      </c>
      <c r="P902" s="13" t="s">
        <v>27</v>
      </c>
      <c r="Q902" s="15">
        <v>1</v>
      </c>
    </row>
    <row r="903" spans="8:17" x14ac:dyDescent="0.25">
      <c r="H903" s="12">
        <v>41194640</v>
      </c>
      <c r="I903" s="13" t="s">
        <v>1604</v>
      </c>
      <c r="J903" s="16" t="s">
        <v>6</v>
      </c>
      <c r="K903" s="14">
        <v>45117</v>
      </c>
      <c r="L903" s="13">
        <v>43</v>
      </c>
      <c r="M903" s="13" t="s">
        <v>31</v>
      </c>
      <c r="N903" s="2" t="s">
        <v>29</v>
      </c>
      <c r="O903" s="2" t="s">
        <v>25</v>
      </c>
      <c r="P903" s="13" t="s">
        <v>27</v>
      </c>
      <c r="Q903" s="15">
        <v>1</v>
      </c>
    </row>
    <row r="904" spans="8:17" x14ac:dyDescent="0.25">
      <c r="H904" s="12" t="s">
        <v>1605</v>
      </c>
      <c r="I904" s="13" t="s">
        <v>1606</v>
      </c>
      <c r="J904" s="16" t="s">
        <v>6</v>
      </c>
      <c r="K904" s="14">
        <v>45118</v>
      </c>
      <c r="L904" s="13">
        <v>38</v>
      </c>
      <c r="M904" s="13" t="s">
        <v>53</v>
      </c>
      <c r="N904" s="2" t="s">
        <v>29</v>
      </c>
      <c r="O904" s="2" t="s">
        <v>25</v>
      </c>
      <c r="P904" s="13" t="s">
        <v>27</v>
      </c>
      <c r="Q904" s="15">
        <v>1</v>
      </c>
    </row>
    <row r="905" spans="8:17" x14ac:dyDescent="0.25">
      <c r="H905" s="12">
        <v>46286123</v>
      </c>
      <c r="I905" s="13" t="s">
        <v>1607</v>
      </c>
      <c r="J905" s="16" t="s">
        <v>6</v>
      </c>
      <c r="K905" s="14">
        <v>45128</v>
      </c>
      <c r="L905" s="13">
        <v>33</v>
      </c>
      <c r="M905" s="2" t="s">
        <v>53</v>
      </c>
      <c r="N905" s="2" t="s">
        <v>29</v>
      </c>
      <c r="O905" s="2" t="s">
        <v>25</v>
      </c>
      <c r="P905" s="13" t="s">
        <v>27</v>
      </c>
      <c r="Q905" s="15">
        <v>1</v>
      </c>
    </row>
    <row r="906" spans="8:17" x14ac:dyDescent="0.25">
      <c r="H906" s="12" t="s">
        <v>1608</v>
      </c>
      <c r="I906" s="13" t="s">
        <v>1609</v>
      </c>
      <c r="J906" s="16" t="s">
        <v>6</v>
      </c>
      <c r="K906" s="14">
        <v>45139</v>
      </c>
      <c r="L906" s="13">
        <v>41</v>
      </c>
      <c r="M906" s="13" t="s">
        <v>31</v>
      </c>
      <c r="N906" s="14">
        <v>45163</v>
      </c>
      <c r="O906" s="13" t="s">
        <v>21</v>
      </c>
      <c r="P906" s="13" t="s">
        <v>34</v>
      </c>
      <c r="Q906" s="15">
        <v>1</v>
      </c>
    </row>
    <row r="907" spans="8:17" x14ac:dyDescent="0.25">
      <c r="H907" s="12" t="s">
        <v>1610</v>
      </c>
      <c r="I907" s="13" t="s">
        <v>1611</v>
      </c>
      <c r="J907" s="16" t="s">
        <v>6</v>
      </c>
      <c r="K907" s="14">
        <v>45108</v>
      </c>
      <c r="L907" s="13">
        <v>40</v>
      </c>
      <c r="M907" s="13" t="s">
        <v>53</v>
      </c>
      <c r="N907" s="13" t="s">
        <v>20</v>
      </c>
      <c r="O907" s="13" t="s">
        <v>25</v>
      </c>
      <c r="P907" s="13" t="s">
        <v>17</v>
      </c>
      <c r="Q907" s="15">
        <v>1</v>
      </c>
    </row>
    <row r="908" spans="8:17" x14ac:dyDescent="0.25">
      <c r="H908" s="12" t="s">
        <v>1612</v>
      </c>
      <c r="I908" s="13" t="s">
        <v>1613</v>
      </c>
      <c r="J908" s="16" t="s">
        <v>6</v>
      </c>
      <c r="K908" s="14">
        <v>44929</v>
      </c>
      <c r="L908" s="2">
        <v>34</v>
      </c>
      <c r="M908" s="2" t="s">
        <v>53</v>
      </c>
      <c r="N908" s="2" t="s">
        <v>20</v>
      </c>
      <c r="O908" s="2" t="s">
        <v>21</v>
      </c>
      <c r="P908" s="2" t="s">
        <v>34</v>
      </c>
      <c r="Q908" s="15">
        <v>1</v>
      </c>
    </row>
    <row r="909" spans="8:17" x14ac:dyDescent="0.25">
      <c r="H909" s="12" t="s">
        <v>1614</v>
      </c>
      <c r="I909" s="13" t="s">
        <v>1615</v>
      </c>
      <c r="J909" s="16" t="s">
        <v>6</v>
      </c>
      <c r="K909" s="14">
        <v>44933</v>
      </c>
      <c r="L909" s="2">
        <v>52</v>
      </c>
      <c r="M909" s="2" t="s">
        <v>19</v>
      </c>
      <c r="N909" s="2" t="s">
        <v>20</v>
      </c>
      <c r="O909" s="2" t="s">
        <v>21</v>
      </c>
      <c r="P909" s="2" t="s">
        <v>34</v>
      </c>
      <c r="Q909" s="15">
        <v>1</v>
      </c>
    </row>
    <row r="910" spans="8:17" x14ac:dyDescent="0.25">
      <c r="H910" s="12" t="s">
        <v>1616</v>
      </c>
      <c r="I910" s="13" t="s">
        <v>1617</v>
      </c>
      <c r="J910" s="16" t="s">
        <v>6</v>
      </c>
      <c r="K910" s="20">
        <v>44933</v>
      </c>
      <c r="L910" s="2">
        <v>46</v>
      </c>
      <c r="M910" s="2" t="s">
        <v>31</v>
      </c>
      <c r="N910" s="2" t="s">
        <v>20</v>
      </c>
      <c r="O910" s="2" t="s">
        <v>21</v>
      </c>
      <c r="P910" s="2" t="s">
        <v>17</v>
      </c>
      <c r="Q910" s="15">
        <v>1</v>
      </c>
    </row>
    <row r="911" spans="8:17" x14ac:dyDescent="0.25">
      <c r="H911" s="12" t="s">
        <v>1618</v>
      </c>
      <c r="I911" s="13" t="s">
        <v>1619</v>
      </c>
      <c r="J911" s="16" t="s">
        <v>6</v>
      </c>
      <c r="K911" s="14">
        <v>44935</v>
      </c>
      <c r="L911" s="2">
        <v>29</v>
      </c>
      <c r="M911" s="2" t="s">
        <v>51</v>
      </c>
      <c r="N911" s="2" t="s">
        <v>20</v>
      </c>
      <c r="O911" s="2" t="s">
        <v>21</v>
      </c>
      <c r="P911" s="2" t="s">
        <v>34</v>
      </c>
      <c r="Q911" s="15">
        <v>1</v>
      </c>
    </row>
    <row r="912" spans="8:17" x14ac:dyDescent="0.25">
      <c r="H912" s="12" t="s">
        <v>1620</v>
      </c>
      <c r="I912" s="13" t="s">
        <v>1621</v>
      </c>
      <c r="J912" s="16" t="s">
        <v>6</v>
      </c>
      <c r="K912" s="14">
        <v>44936</v>
      </c>
      <c r="L912" s="2">
        <v>39</v>
      </c>
      <c r="M912" s="2" t="s">
        <v>53</v>
      </c>
      <c r="N912" s="2" t="s">
        <v>20</v>
      </c>
      <c r="O912" s="2" t="s">
        <v>21</v>
      </c>
      <c r="P912" s="2" t="s">
        <v>17</v>
      </c>
      <c r="Q912" s="15">
        <v>1</v>
      </c>
    </row>
    <row r="913" spans="8:17" x14ac:dyDescent="0.25">
      <c r="H913" s="12" t="s">
        <v>1622</v>
      </c>
      <c r="I913" s="13" t="s">
        <v>1623</v>
      </c>
      <c r="J913" s="16" t="s">
        <v>6</v>
      </c>
      <c r="K913" s="14">
        <v>45138</v>
      </c>
      <c r="L913" s="13">
        <v>45</v>
      </c>
      <c r="M913" s="13" t="s">
        <v>31</v>
      </c>
      <c r="N913" s="2" t="s">
        <v>20</v>
      </c>
      <c r="O913" s="2" t="s">
        <v>21</v>
      </c>
      <c r="P913" s="13" t="s">
        <v>17</v>
      </c>
      <c r="Q913" s="15">
        <v>1</v>
      </c>
    </row>
    <row r="914" spans="8:17" x14ac:dyDescent="0.25">
      <c r="H914" s="12" t="s">
        <v>1624</v>
      </c>
      <c r="I914" s="13" t="s">
        <v>1625</v>
      </c>
      <c r="J914" s="16" t="s">
        <v>6</v>
      </c>
      <c r="K914" s="14">
        <v>45169</v>
      </c>
      <c r="L914" s="13">
        <v>43</v>
      </c>
      <c r="M914" s="2" t="s">
        <v>31</v>
      </c>
      <c r="N914" s="2" t="s">
        <v>20</v>
      </c>
      <c r="O914" s="2" t="s">
        <v>21</v>
      </c>
      <c r="P914" s="13" t="s">
        <v>17</v>
      </c>
      <c r="Q914" s="15">
        <v>1</v>
      </c>
    </row>
    <row r="915" spans="8:17" x14ac:dyDescent="0.25">
      <c r="H915" s="12" t="s">
        <v>1626</v>
      </c>
      <c r="I915" s="13" t="s">
        <v>1627</v>
      </c>
      <c r="J915" s="16" t="s">
        <v>6</v>
      </c>
      <c r="K915" s="14">
        <v>45152</v>
      </c>
      <c r="L915" s="2">
        <v>20</v>
      </c>
      <c r="M915" s="2" t="s">
        <v>49</v>
      </c>
      <c r="N915" s="2" t="s">
        <v>20</v>
      </c>
      <c r="O915" s="2" t="s">
        <v>25</v>
      </c>
      <c r="P915" s="2" t="s">
        <v>22</v>
      </c>
      <c r="Q915" s="15">
        <v>1</v>
      </c>
    </row>
    <row r="916" spans="8:17" x14ac:dyDescent="0.25">
      <c r="H916" s="12" t="s">
        <v>1628</v>
      </c>
      <c r="I916" s="13" t="s">
        <v>1629</v>
      </c>
      <c r="J916" s="16" t="s">
        <v>6</v>
      </c>
      <c r="K916" s="20">
        <v>45152</v>
      </c>
      <c r="L916" s="2">
        <v>44</v>
      </c>
      <c r="M916" s="2" t="s">
        <v>31</v>
      </c>
      <c r="N916" s="2" t="s">
        <v>20</v>
      </c>
      <c r="O916" s="2" t="s">
        <v>25</v>
      </c>
      <c r="P916" s="2" t="s">
        <v>22</v>
      </c>
      <c r="Q916" s="15">
        <v>1</v>
      </c>
    </row>
    <row r="917" spans="8:17" x14ac:dyDescent="0.25">
      <c r="H917" s="12" t="s">
        <v>1630</v>
      </c>
      <c r="I917" s="13" t="s">
        <v>1631</v>
      </c>
      <c r="J917" s="16" t="s">
        <v>6</v>
      </c>
      <c r="K917" s="14">
        <v>45148</v>
      </c>
      <c r="L917" s="13">
        <v>34</v>
      </c>
      <c r="M917" s="13" t="s">
        <v>53</v>
      </c>
      <c r="N917" s="2" t="s">
        <v>20</v>
      </c>
      <c r="O917" s="2" t="s">
        <v>25</v>
      </c>
      <c r="P917" s="13" t="s">
        <v>34</v>
      </c>
      <c r="Q917" s="15">
        <v>1</v>
      </c>
    </row>
    <row r="918" spans="8:17" x14ac:dyDescent="0.25">
      <c r="H918" s="12">
        <v>43065739</v>
      </c>
      <c r="I918" s="13" t="s">
        <v>1632</v>
      </c>
      <c r="J918" s="16" t="s">
        <v>6</v>
      </c>
      <c r="K918" s="14">
        <v>45166</v>
      </c>
      <c r="L918" s="13">
        <v>38</v>
      </c>
      <c r="M918" s="2" t="s">
        <v>53</v>
      </c>
      <c r="N918" s="2" t="s">
        <v>20</v>
      </c>
      <c r="O918" s="2" t="s">
        <v>25</v>
      </c>
      <c r="P918" s="13" t="s">
        <v>27</v>
      </c>
      <c r="Q918" s="15">
        <v>1</v>
      </c>
    </row>
    <row r="919" spans="8:17" x14ac:dyDescent="0.25">
      <c r="H919" s="12" t="s">
        <v>1633</v>
      </c>
      <c r="I919" s="13" t="s">
        <v>1634</v>
      </c>
      <c r="J919" s="16" t="s">
        <v>6</v>
      </c>
      <c r="K919" s="14">
        <v>45140</v>
      </c>
      <c r="L919" s="13">
        <v>25</v>
      </c>
      <c r="M919" s="13" t="s">
        <v>51</v>
      </c>
      <c r="N919" s="2" t="s">
        <v>20</v>
      </c>
      <c r="O919" s="2" t="s">
        <v>25</v>
      </c>
      <c r="P919" s="13" t="s">
        <v>17</v>
      </c>
      <c r="Q919" s="15">
        <v>1</v>
      </c>
    </row>
    <row r="920" spans="8:17" x14ac:dyDescent="0.25">
      <c r="H920" s="12" t="s">
        <v>1635</v>
      </c>
      <c r="I920" s="13" t="s">
        <v>1636</v>
      </c>
      <c r="J920" s="16" t="s">
        <v>6</v>
      </c>
      <c r="K920" s="14">
        <v>45134</v>
      </c>
      <c r="L920" s="13">
        <v>56</v>
      </c>
      <c r="M920" s="13" t="s">
        <v>19</v>
      </c>
      <c r="N920" s="2" t="s">
        <v>20</v>
      </c>
      <c r="O920" s="2" t="s">
        <v>25</v>
      </c>
      <c r="P920" s="13" t="s">
        <v>27</v>
      </c>
      <c r="Q920" s="15">
        <v>1</v>
      </c>
    </row>
    <row r="921" spans="8:17" x14ac:dyDescent="0.25">
      <c r="H921" s="12" t="s">
        <v>1637</v>
      </c>
      <c r="I921" s="13" t="s">
        <v>1638</v>
      </c>
      <c r="J921" s="16" t="s">
        <v>6</v>
      </c>
      <c r="K921" s="14">
        <v>45138</v>
      </c>
      <c r="L921" s="13">
        <v>39</v>
      </c>
      <c r="M921" s="13" t="s">
        <v>53</v>
      </c>
      <c r="N921" s="2" t="s">
        <v>20</v>
      </c>
      <c r="O921" s="2" t="s">
        <v>25</v>
      </c>
      <c r="P921" s="13" t="s">
        <v>34</v>
      </c>
      <c r="Q921" s="15">
        <v>1</v>
      </c>
    </row>
    <row r="922" spans="8:17" x14ac:dyDescent="0.25">
      <c r="H922" s="12" t="s">
        <v>1639</v>
      </c>
      <c r="I922" s="13" t="s">
        <v>1640</v>
      </c>
      <c r="J922" s="16" t="s">
        <v>6</v>
      </c>
      <c r="K922" s="14">
        <v>45017</v>
      </c>
      <c r="L922" s="13">
        <v>40</v>
      </c>
      <c r="M922" s="2" t="s">
        <v>53</v>
      </c>
      <c r="N922" s="14">
        <v>45155</v>
      </c>
      <c r="O922" s="2" t="s">
        <v>25</v>
      </c>
      <c r="P922" s="13" t="s">
        <v>32</v>
      </c>
      <c r="Q922" s="15">
        <v>1</v>
      </c>
    </row>
    <row r="923" spans="8:17" x14ac:dyDescent="0.25">
      <c r="H923" s="12" t="s">
        <v>1641</v>
      </c>
      <c r="I923" s="13" t="s">
        <v>1642</v>
      </c>
      <c r="J923" s="16" t="s">
        <v>6</v>
      </c>
      <c r="K923" s="14">
        <v>45012</v>
      </c>
      <c r="L923" s="13">
        <v>37</v>
      </c>
      <c r="M923" s="2" t="s">
        <v>53</v>
      </c>
      <c r="N923" s="13" t="s">
        <v>20</v>
      </c>
      <c r="O923" s="2" t="s">
        <v>25</v>
      </c>
      <c r="P923" s="13" t="s">
        <v>32</v>
      </c>
      <c r="Q923" s="15">
        <v>1</v>
      </c>
    </row>
    <row r="924" spans="8:17" x14ac:dyDescent="0.25">
      <c r="H924" s="12" t="s">
        <v>1643</v>
      </c>
      <c r="I924" s="13" t="s">
        <v>1644</v>
      </c>
      <c r="J924" s="16" t="s">
        <v>6</v>
      </c>
      <c r="K924" s="14">
        <v>44928</v>
      </c>
      <c r="L924" s="13">
        <v>30</v>
      </c>
      <c r="M924" s="13" t="s">
        <v>51</v>
      </c>
      <c r="N924" s="2" t="s">
        <v>20</v>
      </c>
      <c r="O924" s="2" t="s">
        <v>25</v>
      </c>
      <c r="P924" s="13" t="s">
        <v>17</v>
      </c>
      <c r="Q924" s="15">
        <v>1</v>
      </c>
    </row>
    <row r="925" spans="8:17" x14ac:dyDescent="0.25">
      <c r="H925" s="12" t="s">
        <v>1645</v>
      </c>
      <c r="I925" s="13" t="s">
        <v>1646</v>
      </c>
      <c r="J925" s="16" t="s">
        <v>6</v>
      </c>
      <c r="K925" s="14">
        <v>45167</v>
      </c>
      <c r="L925" s="13">
        <v>50</v>
      </c>
      <c r="M925" s="13" t="s">
        <v>19</v>
      </c>
      <c r="N925" s="2" t="s">
        <v>20</v>
      </c>
      <c r="O925" s="2" t="s">
        <v>25</v>
      </c>
      <c r="P925" s="13" t="s">
        <v>26</v>
      </c>
      <c r="Q925" s="15">
        <v>1</v>
      </c>
    </row>
    <row r="926" spans="8:17" x14ac:dyDescent="0.25">
      <c r="H926" s="12" t="s">
        <v>1647</v>
      </c>
      <c r="I926" s="13" t="s">
        <v>1648</v>
      </c>
      <c r="J926" s="16" t="s">
        <v>6</v>
      </c>
      <c r="K926" s="14">
        <v>44928</v>
      </c>
      <c r="L926" s="13">
        <v>35</v>
      </c>
      <c r="M926" s="13" t="s">
        <v>53</v>
      </c>
      <c r="N926" s="2" t="s">
        <v>20</v>
      </c>
      <c r="O926" s="2" t="s">
        <v>25</v>
      </c>
      <c r="P926" s="13" t="s">
        <v>34</v>
      </c>
      <c r="Q926" s="15">
        <v>1</v>
      </c>
    </row>
    <row r="927" spans="8:17" x14ac:dyDescent="0.25">
      <c r="H927" s="12" t="s">
        <v>1649</v>
      </c>
      <c r="I927" s="13" t="s">
        <v>1650</v>
      </c>
      <c r="J927" s="16" t="s">
        <v>6</v>
      </c>
      <c r="K927" s="14">
        <v>45164</v>
      </c>
      <c r="L927" s="13">
        <v>32</v>
      </c>
      <c r="M927" s="2" t="s">
        <v>53</v>
      </c>
      <c r="N927" s="2" t="s">
        <v>20</v>
      </c>
      <c r="O927" s="2" t="s">
        <v>25</v>
      </c>
      <c r="P927" s="13" t="s">
        <v>32</v>
      </c>
      <c r="Q927" s="15">
        <v>1</v>
      </c>
    </row>
    <row r="928" spans="8:17" x14ac:dyDescent="0.25">
      <c r="H928" s="12" t="s">
        <v>1651</v>
      </c>
      <c r="I928" s="13" t="s">
        <v>1652</v>
      </c>
      <c r="J928" s="16" t="s">
        <v>6</v>
      </c>
      <c r="K928" s="14">
        <v>45034</v>
      </c>
      <c r="L928" s="13">
        <v>36</v>
      </c>
      <c r="M928" s="2" t="s">
        <v>53</v>
      </c>
      <c r="N928" s="14">
        <v>45155</v>
      </c>
      <c r="O928" s="2" t="s">
        <v>25</v>
      </c>
      <c r="P928" s="13" t="s">
        <v>17</v>
      </c>
      <c r="Q928" s="15">
        <v>1</v>
      </c>
    </row>
    <row r="929" spans="8:17" x14ac:dyDescent="0.25">
      <c r="H929" s="12" t="s">
        <v>1653</v>
      </c>
      <c r="I929" s="13" t="s">
        <v>1654</v>
      </c>
      <c r="J929" s="13" t="s">
        <v>5</v>
      </c>
      <c r="K929" s="14">
        <v>45017</v>
      </c>
      <c r="L929" s="13">
        <v>22</v>
      </c>
      <c r="M929" s="13" t="s">
        <v>49</v>
      </c>
      <c r="N929" s="13" t="s">
        <v>20</v>
      </c>
      <c r="O929" s="2" t="s">
        <v>25</v>
      </c>
      <c r="P929" s="13" t="s">
        <v>17</v>
      </c>
      <c r="Q929" s="15">
        <v>1</v>
      </c>
    </row>
    <row r="930" spans="8:17" x14ac:dyDescent="0.25">
      <c r="H930" s="12" t="s">
        <v>1655</v>
      </c>
      <c r="I930" s="13" t="s">
        <v>1656</v>
      </c>
      <c r="J930" s="13" t="s">
        <v>6</v>
      </c>
      <c r="K930" s="14">
        <v>44984</v>
      </c>
      <c r="L930" s="13">
        <v>38</v>
      </c>
      <c r="M930" s="13" t="s">
        <v>53</v>
      </c>
      <c r="N930" s="2" t="s">
        <v>20</v>
      </c>
      <c r="O930" s="2" t="s">
        <v>25</v>
      </c>
      <c r="P930" s="13" t="s">
        <v>17</v>
      </c>
      <c r="Q930" s="15">
        <v>1</v>
      </c>
    </row>
    <row r="931" spans="8:17" x14ac:dyDescent="0.25">
      <c r="H931" s="12" t="s">
        <v>1657</v>
      </c>
      <c r="I931" s="13" t="s">
        <v>1658</v>
      </c>
      <c r="J931" s="16" t="s">
        <v>6</v>
      </c>
      <c r="K931" s="14">
        <v>45164</v>
      </c>
      <c r="L931" s="13">
        <v>36</v>
      </c>
      <c r="M931" s="2" t="s">
        <v>53</v>
      </c>
      <c r="N931" s="2" t="s">
        <v>20</v>
      </c>
      <c r="O931" s="2" t="s">
        <v>25</v>
      </c>
      <c r="P931" s="13" t="s">
        <v>32</v>
      </c>
      <c r="Q931" s="15">
        <v>1</v>
      </c>
    </row>
    <row r="932" spans="8:17" x14ac:dyDescent="0.25">
      <c r="H932" s="12" t="s">
        <v>1659</v>
      </c>
      <c r="I932" s="13" t="s">
        <v>1660</v>
      </c>
      <c r="J932" s="16" t="s">
        <v>6</v>
      </c>
      <c r="K932" s="14">
        <v>45012</v>
      </c>
      <c r="L932" s="13">
        <v>25</v>
      </c>
      <c r="M932" s="13" t="s">
        <v>51</v>
      </c>
      <c r="N932" s="14">
        <v>45155</v>
      </c>
      <c r="O932" s="2" t="s">
        <v>25</v>
      </c>
      <c r="P932" s="13" t="s">
        <v>32</v>
      </c>
      <c r="Q932" s="15">
        <v>1</v>
      </c>
    </row>
    <row r="933" spans="8:17" x14ac:dyDescent="0.25">
      <c r="H933" s="12">
        <v>46137013</v>
      </c>
      <c r="I933" s="13" t="s">
        <v>1661</v>
      </c>
      <c r="J933" s="16" t="s">
        <v>6</v>
      </c>
      <c r="K933" s="14">
        <v>45141</v>
      </c>
      <c r="L933" s="13">
        <v>38</v>
      </c>
      <c r="M933" s="13" t="s">
        <v>53</v>
      </c>
      <c r="N933" s="13" t="s">
        <v>20</v>
      </c>
      <c r="O933" s="2" t="s">
        <v>25</v>
      </c>
      <c r="P933" s="13" t="s">
        <v>27</v>
      </c>
      <c r="Q933" s="15">
        <v>1</v>
      </c>
    </row>
    <row r="934" spans="8:17" x14ac:dyDescent="0.25">
      <c r="H934" s="12" t="s">
        <v>1662</v>
      </c>
      <c r="I934" s="13" t="s">
        <v>1663</v>
      </c>
      <c r="J934" s="16" t="s">
        <v>6</v>
      </c>
      <c r="K934" s="14">
        <v>45139</v>
      </c>
      <c r="L934" s="13">
        <v>39</v>
      </c>
      <c r="M934" s="2" t="s">
        <v>53</v>
      </c>
      <c r="N934" s="2" t="s">
        <v>20</v>
      </c>
      <c r="O934" s="2" t="s">
        <v>25</v>
      </c>
      <c r="P934" s="13" t="s">
        <v>17</v>
      </c>
      <c r="Q934" s="15">
        <v>1</v>
      </c>
    </row>
    <row r="935" spans="8:17" x14ac:dyDescent="0.25">
      <c r="H935" s="12" t="s">
        <v>1664</v>
      </c>
      <c r="I935" s="13" t="s">
        <v>1665</v>
      </c>
      <c r="J935" s="16" t="s">
        <v>6</v>
      </c>
      <c r="K935" s="14">
        <v>45155</v>
      </c>
      <c r="L935" s="13">
        <v>49</v>
      </c>
      <c r="M935" s="13" t="s">
        <v>31</v>
      </c>
      <c r="N935" s="2" t="s">
        <v>20</v>
      </c>
      <c r="O935" s="2" t="s">
        <v>25</v>
      </c>
      <c r="P935" s="13" t="s">
        <v>34</v>
      </c>
      <c r="Q935" s="15">
        <v>1</v>
      </c>
    </row>
    <row r="936" spans="8:17" x14ac:dyDescent="0.25">
      <c r="H936" s="12" t="s">
        <v>1666</v>
      </c>
      <c r="I936" s="13" t="s">
        <v>1667</v>
      </c>
      <c r="J936" s="16" t="s">
        <v>6</v>
      </c>
      <c r="K936" s="14">
        <v>45145</v>
      </c>
      <c r="L936" s="13">
        <v>48</v>
      </c>
      <c r="M936" s="2" t="s">
        <v>31</v>
      </c>
      <c r="N936" s="2" t="s">
        <v>20</v>
      </c>
      <c r="O936" s="2" t="s">
        <v>25</v>
      </c>
      <c r="P936" s="13" t="s">
        <v>27</v>
      </c>
      <c r="Q936" s="15">
        <v>1</v>
      </c>
    </row>
    <row r="937" spans="8:17" x14ac:dyDescent="0.25">
      <c r="H937" s="12" t="s">
        <v>1668</v>
      </c>
      <c r="I937" s="13" t="s">
        <v>1669</v>
      </c>
      <c r="J937" s="16" t="s">
        <v>6</v>
      </c>
      <c r="K937" s="14">
        <v>44181</v>
      </c>
      <c r="L937" s="13">
        <v>37</v>
      </c>
      <c r="M937" s="13" t="s">
        <v>53</v>
      </c>
      <c r="N937" s="2" t="s">
        <v>20</v>
      </c>
      <c r="O937" s="2" t="s">
        <v>25</v>
      </c>
      <c r="P937" s="13" t="s">
        <v>17</v>
      </c>
      <c r="Q937" s="15">
        <v>1</v>
      </c>
    </row>
    <row r="938" spans="8:17" x14ac:dyDescent="0.25">
      <c r="H938" s="12" t="s">
        <v>1670</v>
      </c>
      <c r="I938" s="13" t="s">
        <v>1671</v>
      </c>
      <c r="J938" s="16" t="s">
        <v>6</v>
      </c>
      <c r="K938" s="14">
        <v>43729</v>
      </c>
      <c r="L938" s="13">
        <v>26</v>
      </c>
      <c r="M938" s="13" t="s">
        <v>51</v>
      </c>
      <c r="N938" s="2" t="s">
        <v>20</v>
      </c>
      <c r="O938" s="2" t="s">
        <v>25</v>
      </c>
      <c r="P938" s="13" t="s">
        <v>17</v>
      </c>
      <c r="Q938" s="15">
        <v>1</v>
      </c>
    </row>
    <row r="939" spans="8:17" x14ac:dyDescent="0.25">
      <c r="H939" s="12" t="s">
        <v>1672</v>
      </c>
      <c r="I939" s="13" t="s">
        <v>1673</v>
      </c>
      <c r="J939" s="16" t="s">
        <v>6</v>
      </c>
      <c r="K939" s="14">
        <v>44578</v>
      </c>
      <c r="L939" s="13">
        <v>38</v>
      </c>
      <c r="M939" s="13" t="s">
        <v>53</v>
      </c>
      <c r="N939" s="2" t="s">
        <v>20</v>
      </c>
      <c r="O939" s="2" t="s">
        <v>25</v>
      </c>
      <c r="P939" s="13" t="s">
        <v>27</v>
      </c>
      <c r="Q939" s="15">
        <v>1</v>
      </c>
    </row>
    <row r="940" spans="8:17" x14ac:dyDescent="0.25">
      <c r="H940" s="12" t="s">
        <v>1674</v>
      </c>
      <c r="I940" s="13" t="s">
        <v>1675</v>
      </c>
      <c r="J940" s="16" t="s">
        <v>6</v>
      </c>
      <c r="K940" s="14">
        <v>44613</v>
      </c>
      <c r="L940" s="13">
        <v>29</v>
      </c>
      <c r="M940" s="13" t="s">
        <v>51</v>
      </c>
      <c r="N940" s="2" t="s">
        <v>20</v>
      </c>
      <c r="O940" s="2" t="s">
        <v>25</v>
      </c>
      <c r="P940" s="13" t="s">
        <v>26</v>
      </c>
      <c r="Q940" s="15">
        <v>1</v>
      </c>
    </row>
    <row r="941" spans="8:17" x14ac:dyDescent="0.25">
      <c r="H941" s="12" t="s">
        <v>1676</v>
      </c>
      <c r="I941" s="13" t="s">
        <v>1677</v>
      </c>
      <c r="J941" s="16" t="s">
        <v>6</v>
      </c>
      <c r="K941" s="14">
        <v>44636</v>
      </c>
      <c r="L941" s="13">
        <v>41</v>
      </c>
      <c r="M941" s="13" t="s">
        <v>31</v>
      </c>
      <c r="N941" s="2" t="s">
        <v>20</v>
      </c>
      <c r="O941" s="2" t="s">
        <v>25</v>
      </c>
      <c r="P941" s="13" t="s">
        <v>17</v>
      </c>
      <c r="Q941" s="15">
        <v>1</v>
      </c>
    </row>
    <row r="942" spans="8:17" x14ac:dyDescent="0.25">
      <c r="H942" s="12" t="s">
        <v>1678</v>
      </c>
      <c r="I942" s="13" t="s">
        <v>1679</v>
      </c>
      <c r="J942" s="16" t="s">
        <v>6</v>
      </c>
      <c r="K942" s="14">
        <v>44652</v>
      </c>
      <c r="L942" s="13">
        <v>30</v>
      </c>
      <c r="M942" s="13" t="s">
        <v>51</v>
      </c>
      <c r="N942" s="2" t="s">
        <v>20</v>
      </c>
      <c r="O942" s="2" t="s">
        <v>25</v>
      </c>
      <c r="P942" s="13" t="s">
        <v>32</v>
      </c>
      <c r="Q942" s="15">
        <v>1</v>
      </c>
    </row>
    <row r="943" spans="8:17" x14ac:dyDescent="0.25">
      <c r="H943" s="12" t="s">
        <v>1680</v>
      </c>
      <c r="I943" s="13" t="s">
        <v>1681</v>
      </c>
      <c r="J943" s="16" t="s">
        <v>6</v>
      </c>
      <c r="K943" s="14">
        <v>44662</v>
      </c>
      <c r="L943" s="13">
        <v>33</v>
      </c>
      <c r="M943" s="13" t="s">
        <v>53</v>
      </c>
      <c r="N943" s="2" t="s">
        <v>20</v>
      </c>
      <c r="O943" s="2" t="s">
        <v>25</v>
      </c>
      <c r="P943" s="13" t="s">
        <v>35</v>
      </c>
      <c r="Q943" s="15">
        <v>1</v>
      </c>
    </row>
    <row r="944" spans="8:17" x14ac:dyDescent="0.25">
      <c r="H944" s="12" t="s">
        <v>1682</v>
      </c>
      <c r="I944" s="13" t="s">
        <v>1683</v>
      </c>
      <c r="J944" s="16" t="s">
        <v>6</v>
      </c>
      <c r="K944" s="14">
        <v>44778</v>
      </c>
      <c r="L944" s="13">
        <v>29</v>
      </c>
      <c r="M944" s="13" t="s">
        <v>51</v>
      </c>
      <c r="N944" s="2" t="s">
        <v>20</v>
      </c>
      <c r="O944" s="2" t="s">
        <v>25</v>
      </c>
      <c r="P944" s="13" t="s">
        <v>17</v>
      </c>
      <c r="Q944" s="15">
        <v>1</v>
      </c>
    </row>
    <row r="945" spans="8:17" x14ac:dyDescent="0.25">
      <c r="H945" s="12" t="s">
        <v>1684</v>
      </c>
      <c r="I945" s="13" t="s">
        <v>1685</v>
      </c>
      <c r="J945" s="16" t="s">
        <v>6</v>
      </c>
      <c r="K945" s="14">
        <v>44837</v>
      </c>
      <c r="L945" s="13">
        <v>23</v>
      </c>
      <c r="M945" s="13" t="s">
        <v>49</v>
      </c>
      <c r="N945" s="2" t="s">
        <v>20</v>
      </c>
      <c r="O945" s="2" t="s">
        <v>25</v>
      </c>
      <c r="P945" s="13" t="s">
        <v>17</v>
      </c>
      <c r="Q945" s="15">
        <v>1</v>
      </c>
    </row>
    <row r="946" spans="8:17" x14ac:dyDescent="0.25">
      <c r="H946" s="12" t="s">
        <v>1686</v>
      </c>
      <c r="I946" s="13" t="s">
        <v>1687</v>
      </c>
      <c r="J946" s="13" t="s">
        <v>5</v>
      </c>
      <c r="K946" s="14">
        <v>44883</v>
      </c>
      <c r="L946" s="13">
        <v>39</v>
      </c>
      <c r="M946" s="13" t="s">
        <v>53</v>
      </c>
      <c r="N946" s="2" t="s">
        <v>20</v>
      </c>
      <c r="O946" s="2" t="s">
        <v>25</v>
      </c>
      <c r="P946" s="13" t="s">
        <v>17</v>
      </c>
      <c r="Q946" s="15">
        <v>1</v>
      </c>
    </row>
    <row r="947" spans="8:17" x14ac:dyDescent="0.25">
      <c r="H947" s="12" t="s">
        <v>1688</v>
      </c>
      <c r="I947" s="13" t="s">
        <v>1689</v>
      </c>
      <c r="J947" s="13" t="s">
        <v>6</v>
      </c>
      <c r="K947" s="14">
        <v>44897</v>
      </c>
      <c r="L947" s="13">
        <v>28</v>
      </c>
      <c r="M947" s="13" t="s">
        <v>51</v>
      </c>
      <c r="N947" s="2" t="s">
        <v>20</v>
      </c>
      <c r="O947" s="2" t="s">
        <v>25</v>
      </c>
      <c r="P947" s="13" t="s">
        <v>27</v>
      </c>
      <c r="Q947" s="15">
        <v>1</v>
      </c>
    </row>
    <row r="948" spans="8:17" x14ac:dyDescent="0.25">
      <c r="H948" s="12" t="s">
        <v>1690</v>
      </c>
      <c r="I948" s="13" t="s">
        <v>1691</v>
      </c>
      <c r="J948" s="16" t="s">
        <v>6</v>
      </c>
      <c r="K948" s="14">
        <v>44895</v>
      </c>
      <c r="L948" s="13">
        <v>37</v>
      </c>
      <c r="M948" s="13" t="s">
        <v>53</v>
      </c>
      <c r="N948" s="2" t="s">
        <v>20</v>
      </c>
      <c r="O948" s="2" t="s">
        <v>25</v>
      </c>
      <c r="P948" s="13" t="s">
        <v>17</v>
      </c>
      <c r="Q948" s="15">
        <v>1</v>
      </c>
    </row>
    <row r="949" spans="8:17" x14ac:dyDescent="0.25">
      <c r="H949" s="12" t="s">
        <v>1692</v>
      </c>
      <c r="I949" s="13" t="s">
        <v>1693</v>
      </c>
      <c r="J949" s="16" t="s">
        <v>6</v>
      </c>
      <c r="K949" s="14">
        <v>44985</v>
      </c>
      <c r="L949" s="13">
        <v>46</v>
      </c>
      <c r="M949" s="13" t="s">
        <v>31</v>
      </c>
      <c r="N949" s="2" t="s">
        <v>20</v>
      </c>
      <c r="O949" s="2" t="s">
        <v>25</v>
      </c>
      <c r="P949" s="13" t="s">
        <v>17</v>
      </c>
      <c r="Q949" s="15">
        <v>1</v>
      </c>
    </row>
    <row r="950" spans="8:17" x14ac:dyDescent="0.25">
      <c r="H950" s="12" t="s">
        <v>1694</v>
      </c>
      <c r="I950" s="13" t="s">
        <v>1695</v>
      </c>
      <c r="J950" s="16" t="s">
        <v>6</v>
      </c>
      <c r="K950" s="14">
        <v>45152</v>
      </c>
      <c r="L950" s="13">
        <v>23</v>
      </c>
      <c r="M950" s="13" t="s">
        <v>49</v>
      </c>
      <c r="N950" s="2" t="s">
        <v>20</v>
      </c>
      <c r="O950" s="2" t="s">
        <v>25</v>
      </c>
      <c r="P950" s="13" t="s">
        <v>17</v>
      </c>
      <c r="Q950" s="15">
        <v>1</v>
      </c>
    </row>
    <row r="951" spans="8:17" x14ac:dyDescent="0.25">
      <c r="H951" s="12" t="s">
        <v>1696</v>
      </c>
      <c r="I951" s="13" t="s">
        <v>1697</v>
      </c>
      <c r="J951" s="16" t="s">
        <v>6</v>
      </c>
      <c r="K951" s="14">
        <v>45160</v>
      </c>
      <c r="L951" s="13">
        <v>49</v>
      </c>
      <c r="M951" s="13" t="s">
        <v>31</v>
      </c>
      <c r="N951" s="2" t="s">
        <v>20</v>
      </c>
      <c r="O951" s="2" t="s">
        <v>25</v>
      </c>
      <c r="P951" s="13" t="s">
        <v>32</v>
      </c>
      <c r="Q951" s="15">
        <v>1</v>
      </c>
    </row>
    <row r="952" spans="8:17" x14ac:dyDescent="0.25">
      <c r="H952" s="12" t="s">
        <v>1698</v>
      </c>
      <c r="I952" s="13" t="s">
        <v>1699</v>
      </c>
      <c r="J952" s="16" t="s">
        <v>6</v>
      </c>
      <c r="K952" s="14">
        <v>45163</v>
      </c>
      <c r="L952" s="13">
        <v>41</v>
      </c>
      <c r="M952" s="2" t="s">
        <v>31</v>
      </c>
      <c r="N952" s="2" t="s">
        <v>20</v>
      </c>
      <c r="O952" s="2" t="s">
        <v>25</v>
      </c>
      <c r="P952" s="13" t="s">
        <v>35</v>
      </c>
      <c r="Q952" s="15">
        <v>1</v>
      </c>
    </row>
    <row r="953" spans="8:17" x14ac:dyDescent="0.25">
      <c r="H953" s="12" t="s">
        <v>1700</v>
      </c>
      <c r="I953" s="13" t="s">
        <v>1701</v>
      </c>
      <c r="J953" s="16" t="s">
        <v>6</v>
      </c>
      <c r="K953" s="14">
        <v>45166</v>
      </c>
      <c r="L953" s="13">
        <v>38</v>
      </c>
      <c r="M953" s="13" t="s">
        <v>53</v>
      </c>
      <c r="N953" s="2" t="s">
        <v>20</v>
      </c>
      <c r="O953" s="2" t="s">
        <v>25</v>
      </c>
      <c r="P953" s="13" t="s">
        <v>17</v>
      </c>
      <c r="Q953" s="15">
        <v>1</v>
      </c>
    </row>
    <row r="954" spans="8:17" x14ac:dyDescent="0.25">
      <c r="H954" s="12" t="s">
        <v>1702</v>
      </c>
      <c r="I954" s="13" t="s">
        <v>1703</v>
      </c>
      <c r="J954" s="16" t="s">
        <v>6</v>
      </c>
      <c r="K954" s="20">
        <v>45166</v>
      </c>
      <c r="L954" s="13">
        <v>32</v>
      </c>
      <c r="M954" s="2" t="s">
        <v>53</v>
      </c>
      <c r="N954" s="2" t="s">
        <v>20</v>
      </c>
      <c r="O954" s="2" t="s">
        <v>25</v>
      </c>
      <c r="P954" s="13" t="s">
        <v>17</v>
      </c>
      <c r="Q954" s="15">
        <v>1</v>
      </c>
    </row>
    <row r="955" spans="8:17" x14ac:dyDescent="0.25">
      <c r="H955" s="12" t="s">
        <v>1704</v>
      </c>
      <c r="I955" s="13" t="s">
        <v>1705</v>
      </c>
      <c r="J955" s="16" t="s">
        <v>6</v>
      </c>
      <c r="K955" s="14">
        <v>45148</v>
      </c>
      <c r="L955" s="13">
        <v>31</v>
      </c>
      <c r="M955" s="13" t="s">
        <v>51</v>
      </c>
      <c r="N955" s="2" t="s">
        <v>20</v>
      </c>
      <c r="O955" s="2" t="s">
        <v>25</v>
      </c>
      <c r="P955" s="13" t="s">
        <v>22</v>
      </c>
      <c r="Q955" s="15">
        <v>1</v>
      </c>
    </row>
    <row r="956" spans="8:17" x14ac:dyDescent="0.25">
      <c r="H956" s="12" t="s">
        <v>1706</v>
      </c>
      <c r="I956" s="13" t="s">
        <v>1707</v>
      </c>
      <c r="J956" s="16" t="s">
        <v>6</v>
      </c>
      <c r="K956" s="14">
        <v>45152</v>
      </c>
      <c r="L956" s="13">
        <v>46</v>
      </c>
      <c r="M956" s="13" t="s">
        <v>31</v>
      </c>
      <c r="N956" s="2" t="s">
        <v>20</v>
      </c>
      <c r="O956" s="2" t="s">
        <v>25</v>
      </c>
      <c r="P956" s="13" t="s">
        <v>22</v>
      </c>
      <c r="Q956" s="15">
        <v>1</v>
      </c>
    </row>
    <row r="957" spans="8:17" x14ac:dyDescent="0.25">
      <c r="H957" s="12" t="s">
        <v>1708</v>
      </c>
      <c r="I957" s="13" t="s">
        <v>1709</v>
      </c>
      <c r="J957" s="16" t="s">
        <v>6</v>
      </c>
      <c r="K957" s="20">
        <v>45152</v>
      </c>
      <c r="L957" s="13">
        <v>44</v>
      </c>
      <c r="M957" s="2" t="s">
        <v>31</v>
      </c>
      <c r="N957" s="2" t="s">
        <v>20</v>
      </c>
      <c r="O957" s="2" t="s">
        <v>25</v>
      </c>
      <c r="P957" s="13" t="s">
        <v>26</v>
      </c>
      <c r="Q957" s="15">
        <v>1</v>
      </c>
    </row>
    <row r="958" spans="8:17" x14ac:dyDescent="0.25">
      <c r="H958" s="12" t="s">
        <v>1710</v>
      </c>
      <c r="I958" s="13" t="s">
        <v>1711</v>
      </c>
      <c r="J958" s="16" t="s">
        <v>6</v>
      </c>
      <c r="K958" s="14">
        <v>45139</v>
      </c>
      <c r="L958" s="13">
        <v>49</v>
      </c>
      <c r="M958" s="2" t="s">
        <v>31</v>
      </c>
      <c r="N958" s="2" t="s">
        <v>20</v>
      </c>
      <c r="O958" s="2" t="s">
        <v>25</v>
      </c>
      <c r="P958" s="13" t="s">
        <v>27</v>
      </c>
      <c r="Q958" s="15">
        <v>1</v>
      </c>
    </row>
    <row r="959" spans="8:17" x14ac:dyDescent="0.25">
      <c r="H959" s="12" t="s">
        <v>1712</v>
      </c>
      <c r="I959" s="13" t="s">
        <v>1713</v>
      </c>
      <c r="J959" s="16" t="s">
        <v>6</v>
      </c>
      <c r="K959" s="14">
        <v>45159</v>
      </c>
      <c r="L959" s="13">
        <v>31</v>
      </c>
      <c r="M959" s="13" t="s">
        <v>51</v>
      </c>
      <c r="N959" s="2" t="s">
        <v>20</v>
      </c>
      <c r="O959" s="2" t="s">
        <v>25</v>
      </c>
      <c r="P959" s="13" t="s">
        <v>26</v>
      </c>
      <c r="Q959" s="15">
        <v>1</v>
      </c>
    </row>
    <row r="960" spans="8:17" x14ac:dyDescent="0.25">
      <c r="H960" s="12" t="s">
        <v>1714</v>
      </c>
      <c r="I960" s="13" t="s">
        <v>1715</v>
      </c>
      <c r="J960" s="16" t="s">
        <v>6</v>
      </c>
      <c r="K960" s="20">
        <v>45159</v>
      </c>
      <c r="L960" s="13">
        <v>38</v>
      </c>
      <c r="M960" s="13" t="s">
        <v>53</v>
      </c>
      <c r="N960" s="2" t="s">
        <v>20</v>
      </c>
      <c r="O960" s="2" t="s">
        <v>25</v>
      </c>
      <c r="P960" s="13" t="s">
        <v>27</v>
      </c>
      <c r="Q960" s="15">
        <v>1</v>
      </c>
    </row>
    <row r="961" spans="8:17" x14ac:dyDescent="0.25">
      <c r="H961" s="12" t="s">
        <v>1716</v>
      </c>
      <c r="I961" s="13" t="s">
        <v>1717</v>
      </c>
      <c r="J961" s="16" t="s">
        <v>6</v>
      </c>
      <c r="K961" s="20">
        <v>45159</v>
      </c>
      <c r="L961" s="13">
        <v>45</v>
      </c>
      <c r="M961" s="13" t="s">
        <v>31</v>
      </c>
      <c r="N961" s="2" t="s">
        <v>20</v>
      </c>
      <c r="O961" s="2" t="s">
        <v>25</v>
      </c>
      <c r="P961" s="13" t="s">
        <v>27</v>
      </c>
      <c r="Q961" s="15">
        <v>1</v>
      </c>
    </row>
    <row r="962" spans="8:17" x14ac:dyDescent="0.25">
      <c r="H962" s="12" t="s">
        <v>1718</v>
      </c>
      <c r="I962" s="13" t="s">
        <v>1719</v>
      </c>
      <c r="J962" s="16" t="s">
        <v>6</v>
      </c>
      <c r="K962" s="20">
        <v>45159</v>
      </c>
      <c r="L962" s="2">
        <v>45</v>
      </c>
      <c r="M962" s="2" t="s">
        <v>31</v>
      </c>
      <c r="N962" s="2" t="s">
        <v>20</v>
      </c>
      <c r="O962" s="2" t="s">
        <v>25</v>
      </c>
      <c r="P962" s="13" t="s">
        <v>27</v>
      </c>
      <c r="Q962" s="15">
        <v>1</v>
      </c>
    </row>
    <row r="963" spans="8:17" x14ac:dyDescent="0.25">
      <c r="H963" s="12" t="s">
        <v>1720</v>
      </c>
      <c r="I963" s="13" t="s">
        <v>1721</v>
      </c>
      <c r="J963" s="16" t="s">
        <v>6</v>
      </c>
      <c r="K963" s="20">
        <v>45159</v>
      </c>
      <c r="L963" s="13">
        <v>30</v>
      </c>
      <c r="M963" s="13" t="s">
        <v>51</v>
      </c>
      <c r="N963" s="2" t="s">
        <v>20</v>
      </c>
      <c r="O963" s="2" t="s">
        <v>25</v>
      </c>
      <c r="P963" s="13" t="s">
        <v>27</v>
      </c>
      <c r="Q963" s="15">
        <v>1</v>
      </c>
    </row>
    <row r="964" spans="8:17" x14ac:dyDescent="0.25">
      <c r="H964" s="12" t="s">
        <v>1722</v>
      </c>
      <c r="I964" s="13" t="s">
        <v>1723</v>
      </c>
      <c r="J964" s="16" t="s">
        <v>6</v>
      </c>
      <c r="K964" s="20">
        <v>45159</v>
      </c>
      <c r="L964" s="13">
        <v>36</v>
      </c>
      <c r="M964" s="13" t="s">
        <v>53</v>
      </c>
      <c r="N964" s="2" t="s">
        <v>20</v>
      </c>
      <c r="O964" s="2" t="s">
        <v>25</v>
      </c>
      <c r="P964" s="13" t="s">
        <v>34</v>
      </c>
      <c r="Q964" s="15">
        <v>1</v>
      </c>
    </row>
    <row r="965" spans="8:17" x14ac:dyDescent="0.25">
      <c r="H965" s="12" t="s">
        <v>1724</v>
      </c>
      <c r="I965" s="13" t="s">
        <v>1725</v>
      </c>
      <c r="J965" s="16" t="s">
        <v>6</v>
      </c>
      <c r="K965" s="20">
        <v>45159</v>
      </c>
      <c r="L965" s="13">
        <v>37</v>
      </c>
      <c r="M965" s="2" t="s">
        <v>53</v>
      </c>
      <c r="N965" s="2" t="s">
        <v>20</v>
      </c>
      <c r="O965" s="2" t="s">
        <v>25</v>
      </c>
      <c r="P965" s="13" t="s">
        <v>27</v>
      </c>
      <c r="Q965" s="15">
        <v>1</v>
      </c>
    </row>
    <row r="966" spans="8:17" x14ac:dyDescent="0.25">
      <c r="H966" s="12" t="s">
        <v>1726</v>
      </c>
      <c r="I966" s="13" t="s">
        <v>1727</v>
      </c>
      <c r="J966" s="16" t="s">
        <v>6</v>
      </c>
      <c r="K966" s="20">
        <v>45159</v>
      </c>
      <c r="L966" s="13">
        <v>35</v>
      </c>
      <c r="M966" s="2" t="s">
        <v>53</v>
      </c>
      <c r="N966" s="2" t="s">
        <v>20</v>
      </c>
      <c r="O966" s="2" t="s">
        <v>25</v>
      </c>
      <c r="P966" s="13" t="s">
        <v>27</v>
      </c>
      <c r="Q966" s="15">
        <v>1</v>
      </c>
    </row>
    <row r="967" spans="8:17" x14ac:dyDescent="0.25">
      <c r="H967" s="12" t="s">
        <v>1728</v>
      </c>
      <c r="I967" s="13" t="s">
        <v>1729</v>
      </c>
      <c r="J967" s="16" t="s">
        <v>6</v>
      </c>
      <c r="K967" s="13" t="s">
        <v>1730</v>
      </c>
      <c r="L967" s="13">
        <v>48</v>
      </c>
      <c r="M967" s="13" t="s">
        <v>31</v>
      </c>
      <c r="N967" s="2" t="s">
        <v>20</v>
      </c>
      <c r="O967" s="13" t="s">
        <v>21</v>
      </c>
      <c r="P967" s="13" t="s">
        <v>32</v>
      </c>
      <c r="Q967" s="15">
        <v>1</v>
      </c>
    </row>
    <row r="968" spans="8:17" x14ac:dyDescent="0.25">
      <c r="H968" s="12" t="s">
        <v>1731</v>
      </c>
      <c r="I968" s="13" t="s">
        <v>1732</v>
      </c>
      <c r="J968" s="16" t="s">
        <v>6</v>
      </c>
      <c r="K968" s="14">
        <v>45078</v>
      </c>
      <c r="L968" s="13">
        <v>33</v>
      </c>
      <c r="M968" s="13" t="s">
        <v>53</v>
      </c>
      <c r="N968" s="2" t="s">
        <v>20</v>
      </c>
      <c r="O968" s="13" t="s">
        <v>25</v>
      </c>
      <c r="P968" s="13" t="s">
        <v>26</v>
      </c>
      <c r="Q968" s="15">
        <v>1</v>
      </c>
    </row>
    <row r="969" spans="8:17" x14ac:dyDescent="0.25">
      <c r="H969" s="12" t="s">
        <v>1733</v>
      </c>
      <c r="I969" s="13" t="s">
        <v>1734</v>
      </c>
      <c r="J969" s="16" t="s">
        <v>6</v>
      </c>
      <c r="K969" s="20">
        <v>45078</v>
      </c>
      <c r="L969" s="13">
        <v>52</v>
      </c>
      <c r="M969" s="13" t="s">
        <v>19</v>
      </c>
      <c r="N969" s="2" t="s">
        <v>20</v>
      </c>
      <c r="O969" s="2" t="s">
        <v>25</v>
      </c>
      <c r="P969" s="13" t="s">
        <v>27</v>
      </c>
      <c r="Q969" s="15">
        <v>1</v>
      </c>
    </row>
    <row r="970" spans="8:17" x14ac:dyDescent="0.25">
      <c r="H970" s="12" t="s">
        <v>1735</v>
      </c>
      <c r="I970" s="13" t="s">
        <v>1736</v>
      </c>
      <c r="J970" s="16" t="s">
        <v>6</v>
      </c>
      <c r="K970" s="14">
        <v>45139</v>
      </c>
      <c r="L970" s="13">
        <v>46</v>
      </c>
      <c r="M970" s="13" t="s">
        <v>31</v>
      </c>
      <c r="N970" s="2" t="s">
        <v>20</v>
      </c>
      <c r="O970" s="2" t="s">
        <v>25</v>
      </c>
      <c r="P970" s="13" t="s">
        <v>17</v>
      </c>
      <c r="Q970" s="15">
        <v>1</v>
      </c>
    </row>
    <row r="971" spans="8:17" x14ac:dyDescent="0.25">
      <c r="H971" s="12">
        <v>44788201</v>
      </c>
      <c r="I971" s="13" t="s">
        <v>1737</v>
      </c>
      <c r="J971" s="13" t="s">
        <v>5</v>
      </c>
      <c r="K971" s="20">
        <v>45139</v>
      </c>
      <c r="L971" s="13">
        <v>37</v>
      </c>
      <c r="M971" s="13" t="s">
        <v>53</v>
      </c>
      <c r="N971" s="2" t="s">
        <v>20</v>
      </c>
      <c r="O971" s="2" t="s">
        <v>25</v>
      </c>
      <c r="P971" s="13" t="s">
        <v>34</v>
      </c>
      <c r="Q971" s="15">
        <v>1</v>
      </c>
    </row>
    <row r="972" spans="8:17" x14ac:dyDescent="0.25">
      <c r="H972" s="12">
        <v>10600027</v>
      </c>
      <c r="I972" s="13" t="s">
        <v>1738</v>
      </c>
      <c r="J972" s="13" t="s">
        <v>6</v>
      </c>
      <c r="K972" s="14">
        <v>45153</v>
      </c>
      <c r="L972" s="13">
        <v>46</v>
      </c>
      <c r="M972" s="13" t="s">
        <v>31</v>
      </c>
      <c r="N972" s="14">
        <v>45167</v>
      </c>
      <c r="O972" s="2" t="s">
        <v>25</v>
      </c>
      <c r="P972" s="13" t="s">
        <v>17</v>
      </c>
      <c r="Q972" s="15">
        <v>1</v>
      </c>
    </row>
    <row r="973" spans="8:17" x14ac:dyDescent="0.25">
      <c r="H973" s="12">
        <v>46539490</v>
      </c>
      <c r="I973" s="13" t="s">
        <v>1739</v>
      </c>
      <c r="J973" s="16" t="s">
        <v>6</v>
      </c>
      <c r="K973" s="20">
        <v>45153</v>
      </c>
      <c r="L973" s="13">
        <v>33</v>
      </c>
      <c r="M973" s="13" t="s">
        <v>53</v>
      </c>
      <c r="N973" s="13" t="s">
        <v>20</v>
      </c>
      <c r="O973" s="2" t="s">
        <v>25</v>
      </c>
      <c r="P973" s="13" t="s">
        <v>32</v>
      </c>
      <c r="Q973" s="15">
        <v>1</v>
      </c>
    </row>
    <row r="974" spans="8:17" x14ac:dyDescent="0.25">
      <c r="H974" s="12" t="s">
        <v>1740</v>
      </c>
      <c r="I974" s="13" t="s">
        <v>1741</v>
      </c>
      <c r="J974" s="16" t="s">
        <v>6</v>
      </c>
      <c r="K974" s="20">
        <v>45153</v>
      </c>
      <c r="L974" s="2">
        <v>39</v>
      </c>
      <c r="M974" s="2" t="s">
        <v>53</v>
      </c>
      <c r="N974" s="2" t="s">
        <v>20</v>
      </c>
      <c r="O974" s="2" t="s">
        <v>25</v>
      </c>
      <c r="P974" s="2" t="s">
        <v>17</v>
      </c>
      <c r="Q974" s="15">
        <v>1</v>
      </c>
    </row>
    <row r="975" spans="8:17" x14ac:dyDescent="0.25">
      <c r="H975" s="12" t="s">
        <v>1742</v>
      </c>
      <c r="I975" s="13" t="s">
        <v>1743</v>
      </c>
      <c r="J975" s="16" t="s">
        <v>6</v>
      </c>
      <c r="K975" s="14">
        <v>45154</v>
      </c>
      <c r="L975" s="13">
        <v>31</v>
      </c>
      <c r="M975" s="13" t="s">
        <v>51</v>
      </c>
      <c r="N975" s="2" t="s">
        <v>20</v>
      </c>
      <c r="O975" s="2" t="s">
        <v>25</v>
      </c>
      <c r="P975" s="13" t="s">
        <v>17</v>
      </c>
      <c r="Q975" s="15">
        <v>1</v>
      </c>
    </row>
    <row r="976" spans="8:17" x14ac:dyDescent="0.25">
      <c r="H976" s="12" t="s">
        <v>1744</v>
      </c>
      <c r="I976" s="13" t="s">
        <v>1745</v>
      </c>
      <c r="J976" s="16" t="s">
        <v>6</v>
      </c>
      <c r="K976" s="14">
        <v>44821</v>
      </c>
      <c r="L976" s="13">
        <v>27</v>
      </c>
      <c r="M976" s="2" t="s">
        <v>51</v>
      </c>
      <c r="N976" s="14">
        <v>45139</v>
      </c>
      <c r="O976" s="2" t="s">
        <v>25</v>
      </c>
      <c r="P976" s="13" t="s">
        <v>17</v>
      </c>
      <c r="Q976" s="15">
        <v>0.5</v>
      </c>
    </row>
    <row r="977" spans="8:17" x14ac:dyDescent="0.25">
      <c r="H977" s="12"/>
      <c r="I977" s="13"/>
      <c r="J977" s="21"/>
      <c r="K977" s="14">
        <v>45132</v>
      </c>
      <c r="L977" s="2">
        <v>27</v>
      </c>
      <c r="M977" s="2" t="s">
        <v>51</v>
      </c>
      <c r="N977" s="13" t="s">
        <v>20</v>
      </c>
      <c r="O977" s="13" t="s">
        <v>21</v>
      </c>
      <c r="P977" s="13" t="s">
        <v>17</v>
      </c>
      <c r="Q977" s="15">
        <v>0.5</v>
      </c>
    </row>
    <row r="978" spans="8:17" x14ac:dyDescent="0.25">
      <c r="H978" s="12">
        <v>44260726</v>
      </c>
      <c r="I978" s="13" t="s">
        <v>1746</v>
      </c>
      <c r="J978" s="16" t="s">
        <v>6</v>
      </c>
      <c r="K978" s="14">
        <v>44736</v>
      </c>
      <c r="L978" s="13">
        <v>36</v>
      </c>
      <c r="M978" s="13" t="s">
        <v>53</v>
      </c>
      <c r="N978" s="2" t="s">
        <v>20</v>
      </c>
      <c r="O978" s="13" t="s">
        <v>25</v>
      </c>
      <c r="P978" s="13" t="s">
        <v>26</v>
      </c>
      <c r="Q978" s="15">
        <v>1</v>
      </c>
    </row>
    <row r="979" spans="8:17" x14ac:dyDescent="0.25">
      <c r="H979" s="12" t="s">
        <v>1747</v>
      </c>
      <c r="I979" s="13" t="s">
        <v>1748</v>
      </c>
      <c r="J979" s="16" t="s">
        <v>6</v>
      </c>
      <c r="K979" s="14">
        <v>45152</v>
      </c>
      <c r="L979" s="13">
        <v>43</v>
      </c>
      <c r="M979" s="13" t="s">
        <v>31</v>
      </c>
      <c r="N979" s="2" t="s">
        <v>20</v>
      </c>
      <c r="O979" s="13" t="s">
        <v>21</v>
      </c>
      <c r="P979" s="13" t="s">
        <v>17</v>
      </c>
      <c r="Q979" s="15">
        <v>1</v>
      </c>
    </row>
    <row r="980" spans="8:17" x14ac:dyDescent="0.25">
      <c r="H980" s="12" t="s">
        <v>1749</v>
      </c>
      <c r="I980" s="13" t="s">
        <v>1750</v>
      </c>
      <c r="J980" s="16" t="s">
        <v>6</v>
      </c>
      <c r="K980" s="14">
        <v>45166</v>
      </c>
      <c r="L980" s="13">
        <v>30</v>
      </c>
      <c r="M980" s="13" t="s">
        <v>51</v>
      </c>
      <c r="N980" s="2" t="s">
        <v>20</v>
      </c>
      <c r="O980" s="2" t="s">
        <v>21</v>
      </c>
      <c r="P980" s="13" t="s">
        <v>17</v>
      </c>
      <c r="Q980" s="15">
        <v>1</v>
      </c>
    </row>
    <row r="981" spans="8:17" x14ac:dyDescent="0.25">
      <c r="H981" s="12" t="s">
        <v>1751</v>
      </c>
      <c r="I981" s="13" t="s">
        <v>1752</v>
      </c>
      <c r="J981" s="16" t="s">
        <v>6</v>
      </c>
      <c r="K981" s="14">
        <v>45164</v>
      </c>
      <c r="L981" s="13">
        <v>43</v>
      </c>
      <c r="M981" s="13" t="s">
        <v>31</v>
      </c>
      <c r="N981" s="2" t="s">
        <v>20</v>
      </c>
      <c r="O981" s="2" t="s">
        <v>21</v>
      </c>
      <c r="P981" s="13" t="s">
        <v>26</v>
      </c>
      <c r="Q981" s="15">
        <v>1</v>
      </c>
    </row>
    <row r="982" spans="8:17" x14ac:dyDescent="0.25">
      <c r="H982" s="12">
        <v>48583526</v>
      </c>
      <c r="I982" s="13" t="s">
        <v>1753</v>
      </c>
      <c r="J982" s="16" t="s">
        <v>6</v>
      </c>
      <c r="K982" s="14">
        <v>45111</v>
      </c>
      <c r="L982" s="2">
        <v>28</v>
      </c>
      <c r="M982" s="2" t="s">
        <v>51</v>
      </c>
      <c r="N982" s="2" t="s">
        <v>20</v>
      </c>
      <c r="O982" s="2" t="s">
        <v>25</v>
      </c>
      <c r="P982" s="2" t="s">
        <v>27</v>
      </c>
      <c r="Q982" s="15">
        <v>1</v>
      </c>
    </row>
    <row r="983" spans="8:17" x14ac:dyDescent="0.25">
      <c r="H983" s="12">
        <v>41855772</v>
      </c>
      <c r="I983" s="13" t="s">
        <v>1754</v>
      </c>
      <c r="J983" s="16" t="s">
        <v>6</v>
      </c>
      <c r="K983" s="14">
        <v>45118</v>
      </c>
      <c r="L983" s="2">
        <v>40</v>
      </c>
      <c r="M983" s="2" t="s">
        <v>53</v>
      </c>
      <c r="N983" s="2" t="s">
        <v>20</v>
      </c>
      <c r="O983" s="2" t="s">
        <v>25</v>
      </c>
      <c r="P983" s="2" t="s">
        <v>27</v>
      </c>
      <c r="Q983" s="15">
        <v>1</v>
      </c>
    </row>
    <row r="984" spans="8:17" x14ac:dyDescent="0.25">
      <c r="H984" s="12" t="s">
        <v>1755</v>
      </c>
      <c r="I984" s="13" t="s">
        <v>1756</v>
      </c>
      <c r="J984" s="13" t="s">
        <v>5</v>
      </c>
      <c r="K984" s="14">
        <v>44006</v>
      </c>
      <c r="L984" s="13">
        <v>40</v>
      </c>
      <c r="M984" s="13" t="s">
        <v>53</v>
      </c>
      <c r="N984" s="2" t="s">
        <v>20</v>
      </c>
      <c r="O984" s="2" t="s">
        <v>25</v>
      </c>
      <c r="P984" s="13" t="s">
        <v>17</v>
      </c>
      <c r="Q984" s="15">
        <v>1</v>
      </c>
    </row>
    <row r="985" spans="8:17" x14ac:dyDescent="0.25">
      <c r="H985" s="12">
        <v>44060853</v>
      </c>
      <c r="I985" s="13" t="s">
        <v>1757</v>
      </c>
      <c r="J985" s="13" t="s">
        <v>6</v>
      </c>
      <c r="K985" s="14">
        <v>45085</v>
      </c>
      <c r="L985" s="13">
        <v>36</v>
      </c>
      <c r="M985" s="2" t="s">
        <v>53</v>
      </c>
      <c r="N985" s="2" t="s">
        <v>20</v>
      </c>
      <c r="O985" s="2" t="s">
        <v>25</v>
      </c>
      <c r="P985" s="13" t="s">
        <v>26</v>
      </c>
      <c r="Q985" s="15">
        <v>1</v>
      </c>
    </row>
    <row r="986" spans="8:17" x14ac:dyDescent="0.25">
      <c r="H986" s="12" t="s">
        <v>1758</v>
      </c>
      <c r="I986" s="13" t="s">
        <v>1759</v>
      </c>
      <c r="J986" s="16" t="s">
        <v>6</v>
      </c>
      <c r="K986" s="14">
        <v>45068</v>
      </c>
      <c r="L986" s="13">
        <v>41</v>
      </c>
      <c r="M986" s="13" t="s">
        <v>31</v>
      </c>
      <c r="N986" s="2" t="s">
        <v>20</v>
      </c>
      <c r="O986" s="13" t="s">
        <v>21</v>
      </c>
      <c r="P986" s="13" t="s">
        <v>27</v>
      </c>
      <c r="Q986" s="15">
        <v>1</v>
      </c>
    </row>
    <row r="987" spans="8:17" x14ac:dyDescent="0.25">
      <c r="H987" s="12" t="s">
        <v>1760</v>
      </c>
      <c r="I987" s="13" t="s">
        <v>1761</v>
      </c>
      <c r="J987" s="16" t="s">
        <v>6</v>
      </c>
      <c r="K987" s="14">
        <v>45099</v>
      </c>
      <c r="L987" s="13">
        <v>43</v>
      </c>
      <c r="M987" s="2" t="s">
        <v>31</v>
      </c>
      <c r="N987" s="2" t="s">
        <v>20</v>
      </c>
      <c r="O987" s="2" t="s">
        <v>21</v>
      </c>
      <c r="P987" s="13" t="s">
        <v>27</v>
      </c>
      <c r="Q987" s="15">
        <v>1</v>
      </c>
    </row>
    <row r="988" spans="8:17" x14ac:dyDescent="0.25">
      <c r="H988" s="12">
        <v>80437392</v>
      </c>
      <c r="I988" s="13" t="s">
        <v>1762</v>
      </c>
      <c r="J988" s="16" t="s">
        <v>6</v>
      </c>
      <c r="K988" s="14">
        <v>45145</v>
      </c>
      <c r="L988" s="13">
        <v>44</v>
      </c>
      <c r="M988" s="2" t="s">
        <v>31</v>
      </c>
      <c r="N988" s="2" t="s">
        <v>20</v>
      </c>
      <c r="O988" s="2" t="s">
        <v>21</v>
      </c>
      <c r="P988" s="13" t="s">
        <v>27</v>
      </c>
      <c r="Q988" s="15">
        <v>1</v>
      </c>
    </row>
    <row r="989" spans="8:17" x14ac:dyDescent="0.25">
      <c r="H989" s="12" t="s">
        <v>1763</v>
      </c>
      <c r="I989" s="13" t="s">
        <v>1764</v>
      </c>
      <c r="J989" s="16" t="s">
        <v>6</v>
      </c>
      <c r="K989" s="14">
        <v>45148</v>
      </c>
      <c r="L989" s="13">
        <v>33</v>
      </c>
      <c r="M989" s="13" t="s">
        <v>53</v>
      </c>
      <c r="N989" s="2" t="s">
        <v>20</v>
      </c>
      <c r="O989" s="2" t="s">
        <v>21</v>
      </c>
      <c r="P989" s="13" t="s">
        <v>17</v>
      </c>
      <c r="Q989" s="15">
        <v>1</v>
      </c>
    </row>
    <row r="990" spans="8:17" x14ac:dyDescent="0.25">
      <c r="H990" s="12" t="s">
        <v>1765</v>
      </c>
      <c r="I990" s="13" t="s">
        <v>1766</v>
      </c>
      <c r="J990" s="16" t="s">
        <v>6</v>
      </c>
      <c r="K990" s="14">
        <v>44361</v>
      </c>
      <c r="L990" s="13">
        <v>44</v>
      </c>
      <c r="M990" s="13" t="s">
        <v>31</v>
      </c>
      <c r="N990" s="2" t="s">
        <v>20</v>
      </c>
      <c r="O990" s="2" t="s">
        <v>21</v>
      </c>
      <c r="P990" s="13" t="s">
        <v>35</v>
      </c>
      <c r="Q990" s="15">
        <v>1</v>
      </c>
    </row>
    <row r="991" spans="8:17" x14ac:dyDescent="0.25">
      <c r="H991" s="12">
        <v>76453395</v>
      </c>
      <c r="I991" s="13" t="s">
        <v>1767</v>
      </c>
      <c r="J991" s="13" t="s">
        <v>5</v>
      </c>
      <c r="K991" s="14">
        <v>45099</v>
      </c>
      <c r="L991" s="2">
        <v>28</v>
      </c>
      <c r="M991" s="2" t="s">
        <v>51</v>
      </c>
      <c r="N991" s="2" t="s">
        <v>20</v>
      </c>
      <c r="O991" s="2" t="s">
        <v>21</v>
      </c>
      <c r="P991" s="2" t="s">
        <v>34</v>
      </c>
      <c r="Q991" s="15">
        <v>1</v>
      </c>
    </row>
    <row r="992" spans="8:17" x14ac:dyDescent="0.25">
      <c r="H992" s="12">
        <v>25784285</v>
      </c>
      <c r="I992" s="13" t="s">
        <v>1768</v>
      </c>
      <c r="J992" s="13" t="s">
        <v>6</v>
      </c>
      <c r="K992" s="14">
        <v>45103</v>
      </c>
      <c r="L992" s="13">
        <v>48</v>
      </c>
      <c r="M992" s="13" t="s">
        <v>31</v>
      </c>
      <c r="N992" s="2" t="s">
        <v>20</v>
      </c>
      <c r="O992" s="2" t="s">
        <v>21</v>
      </c>
      <c r="P992" s="13" t="s">
        <v>27</v>
      </c>
      <c r="Q992" s="15">
        <v>1</v>
      </c>
    </row>
    <row r="993" spans="8:17" x14ac:dyDescent="0.25">
      <c r="H993" s="12">
        <v>45424038</v>
      </c>
      <c r="I993" s="13" t="s">
        <v>1769</v>
      </c>
      <c r="J993" s="16" t="s">
        <v>6</v>
      </c>
      <c r="K993" s="14">
        <v>45132</v>
      </c>
      <c r="L993" s="13">
        <v>35</v>
      </c>
      <c r="M993" s="13" t="s">
        <v>53</v>
      </c>
      <c r="N993" s="2" t="s">
        <v>20</v>
      </c>
      <c r="O993" s="2" t="s">
        <v>21</v>
      </c>
      <c r="P993" s="13" t="s">
        <v>27</v>
      </c>
      <c r="Q993" s="15">
        <v>1</v>
      </c>
    </row>
    <row r="994" spans="8:17" x14ac:dyDescent="0.25">
      <c r="H994" s="12">
        <v>70785772</v>
      </c>
      <c r="I994" s="13" t="s">
        <v>1770</v>
      </c>
      <c r="J994" s="16" t="s">
        <v>6</v>
      </c>
      <c r="K994" s="14">
        <v>45155</v>
      </c>
      <c r="L994" s="13">
        <v>30</v>
      </c>
      <c r="M994" s="13" t="s">
        <v>51</v>
      </c>
      <c r="N994" s="14">
        <v>45155</v>
      </c>
      <c r="O994" s="2" t="s">
        <v>21</v>
      </c>
      <c r="P994" s="13" t="s">
        <v>27</v>
      </c>
      <c r="Q994" s="15">
        <v>1</v>
      </c>
    </row>
    <row r="995" spans="8:17" x14ac:dyDescent="0.25">
      <c r="H995" s="12">
        <v>43568827</v>
      </c>
      <c r="I995" s="13" t="s">
        <v>1771</v>
      </c>
      <c r="J995" s="16" t="s">
        <v>6</v>
      </c>
      <c r="K995" s="14">
        <v>45139</v>
      </c>
      <c r="L995" s="13">
        <v>38</v>
      </c>
      <c r="M995" s="13" t="s">
        <v>53</v>
      </c>
      <c r="N995" s="13" t="s">
        <v>20</v>
      </c>
      <c r="O995" s="2" t="s">
        <v>21</v>
      </c>
      <c r="P995" s="13" t="s">
        <v>27</v>
      </c>
      <c r="Q995" s="15">
        <v>1</v>
      </c>
    </row>
    <row r="996" spans="8:17" x14ac:dyDescent="0.25">
      <c r="H996" s="12">
        <v>42227166</v>
      </c>
      <c r="I996" s="13" t="s">
        <v>1772</v>
      </c>
      <c r="J996" s="16" t="s">
        <v>6</v>
      </c>
      <c r="K996" s="14">
        <v>45132</v>
      </c>
      <c r="L996" s="13">
        <v>39</v>
      </c>
      <c r="M996" s="2" t="s">
        <v>53</v>
      </c>
      <c r="N996" s="2" t="s">
        <v>20</v>
      </c>
      <c r="O996" s="2" t="s">
        <v>21</v>
      </c>
      <c r="P996" s="13" t="s">
        <v>26</v>
      </c>
      <c r="Q996" s="15">
        <v>1</v>
      </c>
    </row>
    <row r="997" spans="8:17" x14ac:dyDescent="0.25">
      <c r="H997" s="12">
        <v>45486967</v>
      </c>
      <c r="I997" s="13" t="s">
        <v>1773</v>
      </c>
      <c r="J997" s="16" t="s">
        <v>6</v>
      </c>
      <c r="K997" s="14">
        <v>45114</v>
      </c>
      <c r="L997" s="13">
        <v>35</v>
      </c>
      <c r="M997" s="2" t="s">
        <v>53</v>
      </c>
      <c r="N997" s="2" t="s">
        <v>20</v>
      </c>
      <c r="O997" s="2" t="s">
        <v>21</v>
      </c>
      <c r="P997" s="13" t="s">
        <v>27</v>
      </c>
      <c r="Q997" s="15">
        <v>1</v>
      </c>
    </row>
    <row r="998" spans="8:17" x14ac:dyDescent="0.25">
      <c r="H998" s="12">
        <v>23859567</v>
      </c>
      <c r="I998" s="13" t="s">
        <v>1774</v>
      </c>
      <c r="J998" s="16" t="s">
        <v>6</v>
      </c>
      <c r="K998" s="14">
        <v>45139</v>
      </c>
      <c r="L998" s="13">
        <v>54</v>
      </c>
      <c r="M998" s="13" t="s">
        <v>19</v>
      </c>
      <c r="N998" s="2" t="s">
        <v>20</v>
      </c>
      <c r="O998" s="2" t="s">
        <v>21</v>
      </c>
      <c r="P998" s="13" t="s">
        <v>26</v>
      </c>
      <c r="Q998" s="15">
        <v>1</v>
      </c>
    </row>
    <row r="999" spans="8:17" x14ac:dyDescent="0.25">
      <c r="H999" s="12">
        <v>74972503</v>
      </c>
      <c r="I999" s="13" t="s">
        <v>1775</v>
      </c>
      <c r="J999" s="16" t="s">
        <v>6</v>
      </c>
      <c r="K999" s="14">
        <v>45155</v>
      </c>
      <c r="L999" s="13">
        <v>21</v>
      </c>
      <c r="M999" s="13" t="s">
        <v>49</v>
      </c>
      <c r="N999" s="14">
        <v>45155</v>
      </c>
      <c r="O999" s="2" t="s">
        <v>21</v>
      </c>
      <c r="P999" s="13" t="s">
        <v>27</v>
      </c>
      <c r="Q999" s="15">
        <v>1</v>
      </c>
    </row>
    <row r="1000" spans="8:17" x14ac:dyDescent="0.25">
      <c r="H1000" s="12">
        <v>46545568</v>
      </c>
      <c r="I1000" s="13" t="s">
        <v>1776</v>
      </c>
      <c r="J1000" s="16" t="s">
        <v>6</v>
      </c>
      <c r="K1000" s="14">
        <v>45114</v>
      </c>
      <c r="L1000" s="13">
        <v>34</v>
      </c>
      <c r="M1000" s="13" t="s">
        <v>53</v>
      </c>
      <c r="N1000" s="13" t="s">
        <v>20</v>
      </c>
      <c r="O1000" s="2" t="s">
        <v>21</v>
      </c>
      <c r="P1000" s="13" t="s">
        <v>27</v>
      </c>
      <c r="Q1000" s="15">
        <v>1</v>
      </c>
    </row>
    <row r="1001" spans="8:17" x14ac:dyDescent="0.25">
      <c r="H1001" s="12" t="s">
        <v>1777</v>
      </c>
      <c r="I1001" s="13" t="s">
        <v>1778</v>
      </c>
      <c r="J1001" s="16" t="s">
        <v>6</v>
      </c>
      <c r="K1001" s="14">
        <v>45132</v>
      </c>
      <c r="L1001" s="13">
        <v>26</v>
      </c>
      <c r="M1001" s="13" t="s">
        <v>51</v>
      </c>
      <c r="N1001" s="2" t="s">
        <v>20</v>
      </c>
      <c r="O1001" s="2" t="s">
        <v>21</v>
      </c>
      <c r="P1001" s="13" t="s">
        <v>27</v>
      </c>
      <c r="Q1001" s="15">
        <v>1</v>
      </c>
    </row>
    <row r="1002" spans="8:17" x14ac:dyDescent="0.25">
      <c r="H1002" s="12" t="s">
        <v>1779</v>
      </c>
      <c r="I1002" s="13" t="s">
        <v>1780</v>
      </c>
      <c r="J1002" s="16" t="s">
        <v>6</v>
      </c>
      <c r="K1002" s="14">
        <v>45152</v>
      </c>
      <c r="L1002" s="2">
        <v>26</v>
      </c>
      <c r="M1002" s="2" t="s">
        <v>51</v>
      </c>
      <c r="N1002" s="2" t="s">
        <v>20</v>
      </c>
      <c r="O1002" s="2" t="s">
        <v>21</v>
      </c>
      <c r="P1002" s="13" t="s">
        <v>27</v>
      </c>
      <c r="Q1002" s="15">
        <v>1</v>
      </c>
    </row>
    <row r="1003" spans="8:17" x14ac:dyDescent="0.25">
      <c r="H1003" s="12" t="s">
        <v>1781</v>
      </c>
      <c r="I1003" s="13" t="s">
        <v>1782</v>
      </c>
      <c r="J1003" s="16" t="s">
        <v>6</v>
      </c>
      <c r="K1003" s="20">
        <v>45152</v>
      </c>
      <c r="L1003" s="13">
        <v>47</v>
      </c>
      <c r="M1003" s="13" t="s">
        <v>31</v>
      </c>
      <c r="N1003" s="2" t="s">
        <v>20</v>
      </c>
      <c r="O1003" s="2" t="s">
        <v>21</v>
      </c>
      <c r="P1003" s="13" t="s">
        <v>17</v>
      </c>
      <c r="Q1003" s="15">
        <v>1</v>
      </c>
    </row>
    <row r="1004" spans="8:17" x14ac:dyDescent="0.25">
      <c r="H1004" s="12" t="s">
        <v>1783</v>
      </c>
      <c r="I1004" s="13" t="s">
        <v>1784</v>
      </c>
      <c r="J1004" s="16" t="s">
        <v>6</v>
      </c>
      <c r="K1004" s="20">
        <v>45152</v>
      </c>
      <c r="L1004" s="13">
        <v>26</v>
      </c>
      <c r="M1004" s="13" t="s">
        <v>51</v>
      </c>
      <c r="N1004" s="2" t="s">
        <v>20</v>
      </c>
      <c r="O1004" s="2" t="s">
        <v>21</v>
      </c>
      <c r="P1004" s="13" t="s">
        <v>17</v>
      </c>
      <c r="Q1004" s="15">
        <v>1</v>
      </c>
    </row>
    <row r="1005" spans="8:17" x14ac:dyDescent="0.25">
      <c r="H1005" s="12" t="s">
        <v>1785</v>
      </c>
      <c r="I1005" s="13" t="s">
        <v>1786</v>
      </c>
      <c r="J1005" s="16" t="s">
        <v>6</v>
      </c>
      <c r="K1005" s="20">
        <v>45152</v>
      </c>
      <c r="L1005" s="13">
        <v>56</v>
      </c>
      <c r="M1005" s="13" t="s">
        <v>19</v>
      </c>
      <c r="N1005" s="2" t="s">
        <v>20</v>
      </c>
      <c r="O1005" s="2" t="s">
        <v>21</v>
      </c>
      <c r="P1005" s="13" t="s">
        <v>17</v>
      </c>
      <c r="Q1005" s="15">
        <v>1</v>
      </c>
    </row>
    <row r="1006" spans="8:17" x14ac:dyDescent="0.25">
      <c r="H1006" s="12" t="s">
        <v>1787</v>
      </c>
      <c r="I1006" s="13" t="s">
        <v>1788</v>
      </c>
      <c r="J1006" s="16" t="s">
        <v>6</v>
      </c>
      <c r="K1006" s="14">
        <v>45098</v>
      </c>
      <c r="L1006" s="2">
        <v>20</v>
      </c>
      <c r="M1006" s="2" t="s">
        <v>49</v>
      </c>
      <c r="N1006" s="2" t="s">
        <v>20</v>
      </c>
      <c r="O1006" s="2" t="s">
        <v>21</v>
      </c>
      <c r="P1006" s="2" t="s">
        <v>22</v>
      </c>
      <c r="Q1006" s="15">
        <v>1</v>
      </c>
    </row>
    <row r="1007" spans="8:17" x14ac:dyDescent="0.25">
      <c r="H1007" s="12" t="s">
        <v>1789</v>
      </c>
      <c r="I1007" s="13" t="s">
        <v>1790</v>
      </c>
      <c r="J1007" s="16" t="s">
        <v>6</v>
      </c>
      <c r="K1007" s="14">
        <v>45090</v>
      </c>
      <c r="L1007" s="2">
        <v>27</v>
      </c>
      <c r="M1007" s="2" t="s">
        <v>51</v>
      </c>
      <c r="N1007" s="2" t="s">
        <v>20</v>
      </c>
      <c r="O1007" s="2" t="s">
        <v>21</v>
      </c>
      <c r="P1007" s="2" t="s">
        <v>27</v>
      </c>
      <c r="Q1007" s="15">
        <v>1</v>
      </c>
    </row>
    <row r="1008" spans="8:17" x14ac:dyDescent="0.25">
      <c r="H1008" s="12" t="s">
        <v>1791</v>
      </c>
      <c r="I1008" s="13" t="s">
        <v>1792</v>
      </c>
      <c r="J1008" s="16" t="s">
        <v>6</v>
      </c>
      <c r="K1008" s="14">
        <v>45078</v>
      </c>
      <c r="L1008" s="2">
        <v>33</v>
      </c>
      <c r="M1008" s="2" t="s">
        <v>53</v>
      </c>
      <c r="N1008" s="2" t="s">
        <v>20</v>
      </c>
      <c r="O1008" s="2" t="s">
        <v>21</v>
      </c>
      <c r="P1008" s="2" t="s">
        <v>22</v>
      </c>
      <c r="Q1008" s="15">
        <v>1</v>
      </c>
    </row>
    <row r="1009" spans="8:17" x14ac:dyDescent="0.25">
      <c r="H1009" s="12" t="s">
        <v>1793</v>
      </c>
      <c r="I1009" s="13" t="s">
        <v>1794</v>
      </c>
      <c r="J1009" s="16" t="s">
        <v>6</v>
      </c>
      <c r="K1009" s="14">
        <v>45096</v>
      </c>
      <c r="L1009" s="2">
        <v>35</v>
      </c>
      <c r="M1009" s="2" t="s">
        <v>53</v>
      </c>
      <c r="N1009" s="2" t="s">
        <v>20</v>
      </c>
      <c r="O1009" s="2" t="s">
        <v>21</v>
      </c>
      <c r="P1009" s="2" t="s">
        <v>27</v>
      </c>
      <c r="Q1009" s="15">
        <v>1</v>
      </c>
    </row>
    <row r="1010" ht="15.75" customHeight="1" spans="8:17" x14ac:dyDescent="0.25">
      <c r="H1010" s="12" t="s">
        <v>1795</v>
      </c>
      <c r="I1010" s="13" t="s">
        <v>1796</v>
      </c>
      <c r="J1010" s="16" t="s">
        <v>6</v>
      </c>
      <c r="K1010" s="14">
        <v>45110</v>
      </c>
      <c r="L1010" s="2">
        <v>43</v>
      </c>
      <c r="M1010" s="2" t="s">
        <v>31</v>
      </c>
      <c r="N1010" s="2" t="s">
        <v>20</v>
      </c>
      <c r="O1010" s="2" t="s">
        <v>21</v>
      </c>
      <c r="P1010" s="2" t="s">
        <v>27</v>
      </c>
      <c r="Q1010" s="15">
        <v>1</v>
      </c>
    </row>
    <row r="1011" ht="15.75" customHeight="1" spans="8:17" x14ac:dyDescent="0.25">
      <c r="H1011" s="12" t="s">
        <v>1797</v>
      </c>
      <c r="I1011" s="13" t="s">
        <v>1798</v>
      </c>
      <c r="J1011" s="16" t="s">
        <v>6</v>
      </c>
      <c r="K1011" s="14">
        <v>45010</v>
      </c>
      <c r="L1011" s="2">
        <v>30</v>
      </c>
      <c r="M1011" s="2" t="s">
        <v>51</v>
      </c>
      <c r="N1011" s="2" t="s">
        <v>20</v>
      </c>
      <c r="O1011" s="2" t="s">
        <v>21</v>
      </c>
      <c r="P1011" s="2" t="s">
        <v>27</v>
      </c>
      <c r="Q1011" s="15">
        <v>1</v>
      </c>
    </row>
    <row r="1012" spans="8:17" x14ac:dyDescent="0.25">
      <c r="H1012" s="12" t="s">
        <v>1799</v>
      </c>
      <c r="I1012" s="13" t="s">
        <v>1800</v>
      </c>
      <c r="J1012" s="16" t="s">
        <v>6</v>
      </c>
      <c r="K1012" s="14">
        <v>45097</v>
      </c>
      <c r="L1012" s="2">
        <v>49</v>
      </c>
      <c r="M1012" s="2" t="s">
        <v>31</v>
      </c>
      <c r="N1012" s="2" t="s">
        <v>20</v>
      </c>
      <c r="O1012" s="2" t="s">
        <v>21</v>
      </c>
      <c r="P1012" s="2" t="s">
        <v>27</v>
      </c>
      <c r="Q1012" s="15">
        <v>1</v>
      </c>
    </row>
    <row r="1013" spans="8:17" x14ac:dyDescent="0.25">
      <c r="H1013" s="12" t="s">
        <v>1801</v>
      </c>
      <c r="I1013" s="13" t="s">
        <v>1802</v>
      </c>
      <c r="J1013" s="16" t="s">
        <v>6</v>
      </c>
      <c r="K1013" s="14">
        <v>45169</v>
      </c>
      <c r="L1013" s="13">
        <v>34</v>
      </c>
      <c r="M1013" s="13" t="s">
        <v>53</v>
      </c>
      <c r="N1013" s="2" t="s">
        <v>20</v>
      </c>
      <c r="O1013" s="13" t="s">
        <v>25</v>
      </c>
      <c r="P1013" s="13" t="s">
        <v>34</v>
      </c>
      <c r="Q1013" s="15">
        <v>1</v>
      </c>
    </row>
    <row r="1014" spans="8:17" x14ac:dyDescent="0.25">
      <c r="H1014" s="12" t="s">
        <v>1803</v>
      </c>
      <c r="I1014" s="13" t="s">
        <v>1804</v>
      </c>
      <c r="J1014" s="16" t="s">
        <v>6</v>
      </c>
      <c r="K1014" s="14">
        <v>44992</v>
      </c>
      <c r="L1014" s="13">
        <v>53</v>
      </c>
      <c r="M1014" s="13" t="s">
        <v>19</v>
      </c>
      <c r="N1014" s="2" t="s">
        <v>20</v>
      </c>
      <c r="O1014" s="13" t="s">
        <v>21</v>
      </c>
      <c r="P1014" s="13" t="s">
        <v>34</v>
      </c>
      <c r="Q1014" s="15">
        <v>1</v>
      </c>
    </row>
    <row r="1015" spans="8:17" x14ac:dyDescent="0.25">
      <c r="H1015" s="12" t="s">
        <v>1805</v>
      </c>
      <c r="I1015" s="13" t="s">
        <v>1806</v>
      </c>
      <c r="J1015" s="16" t="s">
        <v>6</v>
      </c>
      <c r="K1015" s="14">
        <v>45110</v>
      </c>
      <c r="L1015" s="13">
        <v>49</v>
      </c>
      <c r="M1015" s="13" t="s">
        <v>31</v>
      </c>
      <c r="N1015" s="2" t="s">
        <v>20</v>
      </c>
      <c r="O1015" s="13" t="s">
        <v>25</v>
      </c>
      <c r="P1015" s="13" t="s">
        <v>34</v>
      </c>
      <c r="Q1015" s="15">
        <v>1</v>
      </c>
    </row>
    <row r="1016" spans="8:17" x14ac:dyDescent="0.25">
      <c r="H1016" s="12" t="s">
        <v>1807</v>
      </c>
      <c r="I1016" s="13" t="s">
        <v>1808</v>
      </c>
      <c r="J1016" s="16" t="s">
        <v>6</v>
      </c>
      <c r="K1016" s="20">
        <v>45110</v>
      </c>
      <c r="L1016" s="13">
        <v>41</v>
      </c>
      <c r="M1016" s="2" t="s">
        <v>31</v>
      </c>
      <c r="N1016" s="2" t="s">
        <v>20</v>
      </c>
      <c r="O1016" s="2" t="s">
        <v>25</v>
      </c>
      <c r="P1016" s="13" t="s">
        <v>34</v>
      </c>
      <c r="Q1016" s="15">
        <v>1</v>
      </c>
    </row>
    <row r="1017" spans="8:17" x14ac:dyDescent="0.25">
      <c r="H1017" s="12" t="s">
        <v>1809</v>
      </c>
      <c r="I1017" s="13" t="s">
        <v>1810</v>
      </c>
      <c r="J1017" s="16" t="s">
        <v>6</v>
      </c>
      <c r="K1017" s="14">
        <v>45112</v>
      </c>
      <c r="L1017" s="13">
        <v>29</v>
      </c>
      <c r="M1017" s="13" t="s">
        <v>51</v>
      </c>
      <c r="N1017" s="2" t="s">
        <v>20</v>
      </c>
      <c r="O1017" s="2" t="s">
        <v>25</v>
      </c>
      <c r="P1017" s="13" t="s">
        <v>26</v>
      </c>
      <c r="Q1017" s="15">
        <v>1</v>
      </c>
    </row>
    <row r="1018" spans="8:17" x14ac:dyDescent="0.25">
      <c r="H1018" s="12" t="s">
        <v>1811</v>
      </c>
      <c r="I1018" s="13" t="s">
        <v>1812</v>
      </c>
      <c r="J1018" s="16" t="s">
        <v>6</v>
      </c>
      <c r="K1018" s="14">
        <v>45124</v>
      </c>
      <c r="L1018" s="13">
        <v>33</v>
      </c>
      <c r="M1018" s="13" t="s">
        <v>53</v>
      </c>
      <c r="N1018" s="2" t="s">
        <v>20</v>
      </c>
      <c r="O1018" s="2" t="s">
        <v>25</v>
      </c>
      <c r="P1018" s="13" t="s">
        <v>27</v>
      </c>
      <c r="Q1018" s="15">
        <v>1</v>
      </c>
    </row>
    <row r="1019" spans="8:17" x14ac:dyDescent="0.25">
      <c r="H1019" s="12" t="s">
        <v>1813</v>
      </c>
      <c r="I1019" s="13" t="s">
        <v>1814</v>
      </c>
      <c r="J1019" s="16" t="s">
        <v>6</v>
      </c>
      <c r="K1019" s="14">
        <v>45131</v>
      </c>
      <c r="L1019" s="13">
        <v>32</v>
      </c>
      <c r="M1019" s="2" t="s">
        <v>53</v>
      </c>
      <c r="N1019" s="2" t="s">
        <v>20</v>
      </c>
      <c r="O1019" s="2" t="s">
        <v>25</v>
      </c>
      <c r="P1019" s="13" t="s">
        <v>27</v>
      </c>
      <c r="Q1019" s="15">
        <v>1</v>
      </c>
    </row>
    <row r="1020" spans="8:17" x14ac:dyDescent="0.25">
      <c r="H1020" s="12" t="s">
        <v>1815</v>
      </c>
      <c r="I1020" s="13" t="s">
        <v>1816</v>
      </c>
      <c r="J1020" s="13" t="s">
        <v>5</v>
      </c>
      <c r="K1020" s="20">
        <v>45131</v>
      </c>
      <c r="L1020" s="13">
        <v>22</v>
      </c>
      <c r="M1020" s="13" t="s">
        <v>49</v>
      </c>
      <c r="N1020" s="2" t="s">
        <v>20</v>
      </c>
      <c r="O1020" s="2" t="s">
        <v>25</v>
      </c>
      <c r="P1020" s="13" t="s">
        <v>27</v>
      </c>
      <c r="Q1020" s="15">
        <v>1</v>
      </c>
    </row>
    <row r="1021" spans="8:17" x14ac:dyDescent="0.25">
      <c r="H1021" s="12" t="s">
        <v>1817</v>
      </c>
      <c r="I1021" s="13" t="s">
        <v>1818</v>
      </c>
      <c r="J1021" s="13" t="s">
        <v>6</v>
      </c>
      <c r="K1021" s="14">
        <v>45139</v>
      </c>
      <c r="L1021" s="13">
        <v>26</v>
      </c>
      <c r="M1021" s="13" t="s">
        <v>51</v>
      </c>
      <c r="N1021" s="2" t="s">
        <v>20</v>
      </c>
      <c r="O1021" s="2" t="s">
        <v>25</v>
      </c>
      <c r="P1021" s="13" t="s">
        <v>27</v>
      </c>
      <c r="Q1021" s="15">
        <v>1</v>
      </c>
    </row>
    <row r="1022" spans="8:17" x14ac:dyDescent="0.25">
      <c r="H1022" s="12">
        <v>40865585</v>
      </c>
      <c r="I1022" s="13" t="s">
        <v>1819</v>
      </c>
      <c r="J1022" s="16" t="s">
        <v>6</v>
      </c>
      <c r="K1022" s="20">
        <v>45139</v>
      </c>
      <c r="L1022" s="13">
        <v>42</v>
      </c>
      <c r="M1022" s="13" t="s">
        <v>31</v>
      </c>
      <c r="N1022" s="2" t="s">
        <v>20</v>
      </c>
      <c r="O1022" s="2" t="s">
        <v>25</v>
      </c>
      <c r="P1022" s="13" t="s">
        <v>27</v>
      </c>
      <c r="Q1022" s="15">
        <v>1</v>
      </c>
    </row>
    <row r="1023" spans="8:17" x14ac:dyDescent="0.25">
      <c r="H1023" s="12">
        <v>71710417</v>
      </c>
      <c r="I1023" s="13" t="s">
        <v>1820</v>
      </c>
      <c r="J1023" s="16" t="s">
        <v>6</v>
      </c>
      <c r="K1023" s="14">
        <v>45140</v>
      </c>
      <c r="L1023" s="13">
        <v>26</v>
      </c>
      <c r="M1023" s="13" t="s">
        <v>51</v>
      </c>
      <c r="N1023" s="2" t="s">
        <v>20</v>
      </c>
      <c r="O1023" s="2" t="s">
        <v>25</v>
      </c>
      <c r="P1023" s="13" t="s">
        <v>35</v>
      </c>
      <c r="Q1023" s="15">
        <v>1</v>
      </c>
    </row>
    <row r="1024" spans="8:17" x14ac:dyDescent="0.25">
      <c r="H1024" s="12" t="s">
        <v>1821</v>
      </c>
      <c r="I1024" s="13" t="s">
        <v>1822</v>
      </c>
      <c r="J1024" s="16" t="s">
        <v>6</v>
      </c>
      <c r="K1024" s="14">
        <v>45159</v>
      </c>
      <c r="L1024" s="13">
        <v>30</v>
      </c>
      <c r="M1024" s="2" t="s">
        <v>51</v>
      </c>
      <c r="N1024" s="2" t="s">
        <v>20</v>
      </c>
      <c r="O1024" s="2" t="s">
        <v>25</v>
      </c>
      <c r="P1024" s="13" t="s">
        <v>26</v>
      </c>
      <c r="Q1024" s="15">
        <v>1</v>
      </c>
    </row>
    <row r="1025" spans="8:17" x14ac:dyDescent="0.25">
      <c r="H1025" s="12">
        <v>43511155</v>
      </c>
      <c r="I1025" s="13" t="s">
        <v>1823</v>
      </c>
      <c r="J1025" s="16" t="s">
        <v>6</v>
      </c>
      <c r="K1025" s="20">
        <v>45159</v>
      </c>
      <c r="L1025" s="13">
        <v>38</v>
      </c>
      <c r="M1025" s="13" t="s">
        <v>53</v>
      </c>
      <c r="N1025" s="2" t="s">
        <v>20</v>
      </c>
      <c r="O1025" s="2" t="s">
        <v>25</v>
      </c>
      <c r="P1025" s="13" t="s">
        <v>27</v>
      </c>
      <c r="Q1025" s="15">
        <v>1</v>
      </c>
    </row>
    <row r="1026" spans="8:17" x14ac:dyDescent="0.25">
      <c r="H1026" s="12" t="s">
        <v>1824</v>
      </c>
      <c r="I1026" s="13" t="s">
        <v>1825</v>
      </c>
      <c r="J1026" s="16" t="s">
        <v>6</v>
      </c>
      <c r="K1026" s="14">
        <v>44239</v>
      </c>
      <c r="L1026" s="13">
        <v>26</v>
      </c>
      <c r="M1026" s="13" t="s">
        <v>51</v>
      </c>
      <c r="N1026" s="14">
        <v>45161</v>
      </c>
      <c r="O1026" s="2" t="s">
        <v>25</v>
      </c>
      <c r="P1026" s="13" t="s">
        <v>17</v>
      </c>
      <c r="Q1026" s="15">
        <v>1</v>
      </c>
    </row>
    <row r="1027" spans="8:17" x14ac:dyDescent="0.25">
      <c r="H1027" s="12" t="s">
        <v>1826</v>
      </c>
      <c r="I1027" s="13" t="s">
        <v>1827</v>
      </c>
      <c r="J1027" s="16" t="s">
        <v>6</v>
      </c>
      <c r="K1027" s="14">
        <v>45149</v>
      </c>
      <c r="L1027" s="13">
        <v>33</v>
      </c>
      <c r="M1027" s="13" t="s">
        <v>53</v>
      </c>
      <c r="N1027" s="13" t="s">
        <v>20</v>
      </c>
      <c r="O1027" s="2" t="s">
        <v>25</v>
      </c>
      <c r="P1027" s="13" t="s">
        <v>17</v>
      </c>
      <c r="Q1027" s="15">
        <v>1</v>
      </c>
    </row>
    <row r="1028" spans="8:17" x14ac:dyDescent="0.25">
      <c r="H1028" s="12" t="s">
        <v>1828</v>
      </c>
      <c r="I1028" s="13" t="s">
        <v>1829</v>
      </c>
      <c r="J1028" s="16" t="s">
        <v>6</v>
      </c>
      <c r="K1028" s="14">
        <v>45162</v>
      </c>
      <c r="L1028" s="13">
        <v>38</v>
      </c>
      <c r="M1028" s="2" t="s">
        <v>53</v>
      </c>
      <c r="N1028" s="2" t="s">
        <v>20</v>
      </c>
      <c r="O1028" s="13" t="s">
        <v>21</v>
      </c>
      <c r="P1028" s="13" t="s">
        <v>27</v>
      </c>
      <c r="Q1028" s="15">
        <v>1</v>
      </c>
    </row>
    <row r="1029" spans="8:17" x14ac:dyDescent="0.25">
      <c r="H1029" s="12" t="s">
        <v>1830</v>
      </c>
      <c r="I1029" s="13" t="s">
        <v>1831</v>
      </c>
      <c r="J1029" s="16" t="s">
        <v>6</v>
      </c>
      <c r="K1029" s="20">
        <v>45162</v>
      </c>
      <c r="L1029" s="13">
        <v>34</v>
      </c>
      <c r="M1029" s="2" t="s">
        <v>53</v>
      </c>
      <c r="N1029" s="2" t="s">
        <v>20</v>
      </c>
      <c r="O1029" s="2" t="s">
        <v>21</v>
      </c>
      <c r="P1029" s="13" t="s">
        <v>34</v>
      </c>
      <c r="Q1029" s="15">
        <v>1</v>
      </c>
    </row>
    <row r="1030" spans="8:17" x14ac:dyDescent="0.25">
      <c r="H1030" s="12" t="s">
        <v>1832</v>
      </c>
      <c r="I1030" s="13" t="s">
        <v>1833</v>
      </c>
      <c r="J1030" s="16" t="s">
        <v>6</v>
      </c>
      <c r="K1030" s="20">
        <v>45162</v>
      </c>
      <c r="L1030" s="13">
        <v>42</v>
      </c>
      <c r="M1030" s="13" t="s">
        <v>31</v>
      </c>
      <c r="N1030" s="2" t="s">
        <v>20</v>
      </c>
      <c r="O1030" s="2" t="s">
        <v>21</v>
      </c>
      <c r="P1030" s="13" t="s">
        <v>27</v>
      </c>
      <c r="Q1030" s="15">
        <v>1</v>
      </c>
    </row>
    <row r="1031" spans="8:17" x14ac:dyDescent="0.25">
      <c r="H1031" s="12">
        <v>25816034</v>
      </c>
      <c r="I1031" s="13" t="s">
        <v>1834</v>
      </c>
      <c r="J1031" s="16" t="s">
        <v>6</v>
      </c>
      <c r="K1031" s="14">
        <v>45141</v>
      </c>
      <c r="L1031" s="13">
        <v>50</v>
      </c>
      <c r="M1031" s="13" t="s">
        <v>19</v>
      </c>
      <c r="N1031" s="13" t="s">
        <v>29</v>
      </c>
      <c r="O1031" s="13" t="s">
        <v>25</v>
      </c>
      <c r="P1031" s="13" t="s">
        <v>27</v>
      </c>
      <c r="Q1031" s="15">
        <v>1</v>
      </c>
    </row>
    <row r="1032" spans="8:17" x14ac:dyDescent="0.25">
      <c r="H1032" s="12">
        <v>10121052</v>
      </c>
      <c r="I1032" s="13" t="s">
        <v>1835</v>
      </c>
      <c r="J1032" s="16" t="s">
        <v>6</v>
      </c>
      <c r="K1032" s="14">
        <v>45145</v>
      </c>
      <c r="L1032" s="13">
        <v>56</v>
      </c>
      <c r="M1032" s="2" t="s">
        <v>19</v>
      </c>
      <c r="N1032" s="2" t="s">
        <v>29</v>
      </c>
      <c r="O1032" s="2" t="s">
        <v>25</v>
      </c>
      <c r="P1032" s="13" t="s">
        <v>26</v>
      </c>
      <c r="Q1032" s="15">
        <v>1</v>
      </c>
    </row>
    <row r="1033" spans="8:17" x14ac:dyDescent="0.25">
      <c r="H1033" s="12" t="s">
        <v>1836</v>
      </c>
      <c r="I1033" s="13" t="s">
        <v>1837</v>
      </c>
      <c r="J1033" s="16" t="s">
        <v>6</v>
      </c>
      <c r="K1033" s="14">
        <v>45146</v>
      </c>
      <c r="L1033" s="13">
        <v>42</v>
      </c>
      <c r="M1033" s="13" t="s">
        <v>31</v>
      </c>
      <c r="N1033" s="2" t="s">
        <v>29</v>
      </c>
      <c r="O1033" s="2" t="s">
        <v>25</v>
      </c>
      <c r="P1033" s="13" t="s">
        <v>27</v>
      </c>
      <c r="Q1033" s="15">
        <v>1</v>
      </c>
    </row>
    <row r="1034" spans="8:17" x14ac:dyDescent="0.25">
      <c r="H1034" s="12" t="s">
        <v>1838</v>
      </c>
      <c r="I1034" s="13" t="s">
        <v>1839</v>
      </c>
      <c r="J1034" s="16" t="s">
        <v>6</v>
      </c>
      <c r="K1034" s="14">
        <v>45167</v>
      </c>
      <c r="L1034" s="13">
        <v>55</v>
      </c>
      <c r="M1034" s="13" t="s">
        <v>19</v>
      </c>
      <c r="N1034" s="2" t="s">
        <v>29</v>
      </c>
      <c r="O1034" s="2" t="s">
        <v>25</v>
      </c>
      <c r="P1034" s="13" t="s">
        <v>26</v>
      </c>
      <c r="Q1034" s="15">
        <v>1</v>
      </c>
    </row>
    <row r="1035" spans="8:17" x14ac:dyDescent="0.25">
      <c r="H1035" s="12" t="s">
        <v>1840</v>
      </c>
      <c r="I1035" s="13" t="s">
        <v>1841</v>
      </c>
      <c r="J1035" s="16" t="s">
        <v>6</v>
      </c>
      <c r="K1035" s="14">
        <v>44986</v>
      </c>
      <c r="L1035" s="13">
        <v>45</v>
      </c>
      <c r="M1035" s="13" t="s">
        <v>31</v>
      </c>
      <c r="N1035" s="13" t="s">
        <v>20</v>
      </c>
      <c r="O1035" s="2" t="s">
        <v>25</v>
      </c>
      <c r="P1035" s="13" t="s">
        <v>35</v>
      </c>
      <c r="Q1035" s="15">
        <v>1</v>
      </c>
    </row>
    <row r="1036" spans="8:17" x14ac:dyDescent="0.25">
      <c r="H1036" s="12"/>
      <c r="I1036" s="13" t="s">
        <v>1842</v>
      </c>
      <c r="J1036" s="16" t="s">
        <v>6</v>
      </c>
      <c r="K1036" s="14">
        <v>45146</v>
      </c>
      <c r="L1036" s="2">
        <v>45</v>
      </c>
      <c r="M1036" s="2" t="s">
        <v>31</v>
      </c>
      <c r="N1036" s="2" t="s">
        <v>20</v>
      </c>
      <c r="O1036" s="2" t="s">
        <v>25</v>
      </c>
      <c r="P1036" s="13" t="s">
        <v>35</v>
      </c>
      <c r="Q1036" s="15">
        <v>1</v>
      </c>
    </row>
    <row r="1037" spans="8:17" x14ac:dyDescent="0.25">
      <c r="H1037" s="12" t="s">
        <v>1843</v>
      </c>
      <c r="I1037" s="13" t="s">
        <v>1844</v>
      </c>
      <c r="J1037" s="16" t="s">
        <v>6</v>
      </c>
      <c r="K1037" s="14">
        <v>45049</v>
      </c>
      <c r="L1037" s="13">
        <v>29</v>
      </c>
      <c r="M1037" s="13" t="s">
        <v>51</v>
      </c>
      <c r="N1037" s="2" t="s">
        <v>20</v>
      </c>
      <c r="O1037" s="2" t="s">
        <v>25</v>
      </c>
      <c r="P1037" s="13" t="s">
        <v>17</v>
      </c>
      <c r="Q1037" s="15">
        <v>1</v>
      </c>
    </row>
    <row r="1038" spans="8:17" x14ac:dyDescent="0.25">
      <c r="H1038" s="12" t="s">
        <v>1845</v>
      </c>
      <c r="I1038" s="13" t="s">
        <v>1846</v>
      </c>
      <c r="J1038" s="16" t="s">
        <v>6</v>
      </c>
      <c r="K1038" s="14">
        <v>44995</v>
      </c>
      <c r="L1038" s="13">
        <v>35</v>
      </c>
      <c r="M1038" s="13" t="s">
        <v>53</v>
      </c>
      <c r="N1038" s="2" t="s">
        <v>20</v>
      </c>
      <c r="O1038" s="2" t="s">
        <v>25</v>
      </c>
      <c r="P1038" s="13" t="s">
        <v>27</v>
      </c>
      <c r="Q1038" s="15">
        <v>1</v>
      </c>
    </row>
    <row r="1039" spans="8:17" x14ac:dyDescent="0.25">
      <c r="H1039" s="12" t="s">
        <v>1847</v>
      </c>
      <c r="I1039" s="13" t="s">
        <v>1848</v>
      </c>
      <c r="J1039" s="16" t="s">
        <v>6</v>
      </c>
      <c r="K1039" s="14">
        <v>44896</v>
      </c>
      <c r="L1039" s="13">
        <v>48</v>
      </c>
      <c r="M1039" s="13" t="s">
        <v>31</v>
      </c>
      <c r="N1039" s="2" t="s">
        <v>20</v>
      </c>
      <c r="O1039" s="2" t="s">
        <v>25</v>
      </c>
      <c r="P1039" s="13" t="s">
        <v>34</v>
      </c>
      <c r="Q1039" s="15">
        <v>1</v>
      </c>
    </row>
    <row r="1040" spans="8:17" x14ac:dyDescent="0.25">
      <c r="H1040" s="12" t="s">
        <v>1849</v>
      </c>
      <c r="I1040" s="13" t="s">
        <v>1850</v>
      </c>
      <c r="J1040" s="16" t="s">
        <v>6</v>
      </c>
      <c r="K1040" s="14">
        <v>45086</v>
      </c>
      <c r="L1040" s="13">
        <v>39</v>
      </c>
      <c r="M1040" s="13" t="s">
        <v>53</v>
      </c>
      <c r="N1040" s="2" t="s">
        <v>20</v>
      </c>
      <c r="O1040" s="2" t="s">
        <v>25</v>
      </c>
      <c r="P1040" s="13" t="s">
        <v>27</v>
      </c>
      <c r="Q1040" s="15">
        <v>1</v>
      </c>
    </row>
    <row r="1041" ht="15.75" customHeight="1" spans="8:17" x14ac:dyDescent="0.25">
      <c r="H1041" s="12" t="s">
        <v>1851</v>
      </c>
      <c r="I1041" s="13" t="s">
        <v>1852</v>
      </c>
      <c r="J1041" s="16" t="s">
        <v>6</v>
      </c>
      <c r="K1041" s="14">
        <v>44893</v>
      </c>
      <c r="L1041" s="13">
        <v>50</v>
      </c>
      <c r="M1041" s="13" t="s">
        <v>19</v>
      </c>
      <c r="N1041" s="2" t="s">
        <v>20</v>
      </c>
      <c r="O1041" s="2" t="s">
        <v>25</v>
      </c>
      <c r="P1041" s="13" t="s">
        <v>27</v>
      </c>
      <c r="Q1041" s="15">
        <v>1</v>
      </c>
    </row>
    <row r="1042" ht="15.75" customHeight="1" spans="8:17" x14ac:dyDescent="0.25">
      <c r="H1042" s="12" t="s">
        <v>1853</v>
      </c>
      <c r="I1042" s="13" t="s">
        <v>1854</v>
      </c>
      <c r="J1042" s="16" t="s">
        <v>6</v>
      </c>
      <c r="K1042" s="14">
        <v>45037</v>
      </c>
      <c r="L1042" s="13">
        <v>30</v>
      </c>
      <c r="M1042" s="13" t="s">
        <v>51</v>
      </c>
      <c r="N1042" s="2" t="s">
        <v>20</v>
      </c>
      <c r="O1042" s="2" t="s">
        <v>25</v>
      </c>
      <c r="P1042" s="13" t="s">
        <v>27</v>
      </c>
      <c r="Q1042" s="15">
        <v>1</v>
      </c>
    </row>
    <row r="1043" spans="8:17" x14ac:dyDescent="0.25">
      <c r="H1043" s="12" t="s">
        <v>1855</v>
      </c>
      <c r="I1043" s="13" t="s">
        <v>1856</v>
      </c>
      <c r="J1043" s="16" t="s">
        <v>6</v>
      </c>
      <c r="K1043" s="14">
        <v>44893</v>
      </c>
      <c r="L1043" s="2">
        <v>30</v>
      </c>
      <c r="M1043" s="2" t="s">
        <v>51</v>
      </c>
      <c r="N1043" s="2" t="s">
        <v>20</v>
      </c>
      <c r="O1043" s="2" t="s">
        <v>25</v>
      </c>
      <c r="P1043" s="13" t="s">
        <v>32</v>
      </c>
      <c r="Q1043" s="15">
        <v>1</v>
      </c>
    </row>
    <row r="1044" spans="8:17" x14ac:dyDescent="0.25">
      <c r="H1044" s="12" t="s">
        <v>1857</v>
      </c>
      <c r="I1044" s="13" t="s">
        <v>1858</v>
      </c>
      <c r="J1044" s="16" t="s">
        <v>6</v>
      </c>
      <c r="K1044" s="14">
        <v>45016</v>
      </c>
      <c r="L1044" s="13">
        <v>46</v>
      </c>
      <c r="M1044" s="13" t="s">
        <v>31</v>
      </c>
      <c r="N1044" s="2" t="s">
        <v>20</v>
      </c>
      <c r="O1044" s="2" t="s">
        <v>25</v>
      </c>
      <c r="P1044" s="13" t="s">
        <v>27</v>
      </c>
      <c r="Q1044" s="15">
        <v>1</v>
      </c>
    </row>
    <row r="1045" spans="8:17" x14ac:dyDescent="0.25">
      <c r="H1045" s="12" t="s">
        <v>1859</v>
      </c>
      <c r="I1045" s="13" t="s">
        <v>1860</v>
      </c>
      <c r="J1045" s="16" t="s">
        <v>6</v>
      </c>
      <c r="K1045" s="14">
        <v>45049</v>
      </c>
      <c r="L1045" s="13">
        <v>30</v>
      </c>
      <c r="M1045" s="13" t="s">
        <v>51</v>
      </c>
      <c r="N1045" s="2" t="s">
        <v>20</v>
      </c>
      <c r="O1045" s="2" t="s">
        <v>25</v>
      </c>
      <c r="P1045" s="13" t="s">
        <v>27</v>
      </c>
      <c r="Q1045" s="15">
        <v>1</v>
      </c>
    </row>
    <row r="1046" spans="8:17" x14ac:dyDescent="0.25">
      <c r="H1046" s="12" t="s">
        <v>1861</v>
      </c>
      <c r="I1046" s="13" t="s">
        <v>1862</v>
      </c>
      <c r="J1046" s="16" t="s">
        <v>6</v>
      </c>
      <c r="K1046" s="14">
        <v>44896</v>
      </c>
      <c r="L1046" s="13">
        <v>44</v>
      </c>
      <c r="M1046" s="13" t="s">
        <v>31</v>
      </c>
      <c r="N1046" s="2" t="s">
        <v>20</v>
      </c>
      <c r="O1046" s="2" t="s">
        <v>25</v>
      </c>
      <c r="P1046" s="13" t="s">
        <v>27</v>
      </c>
      <c r="Q1046" s="15">
        <v>1</v>
      </c>
    </row>
    <row r="1047" spans="8:17" x14ac:dyDescent="0.25">
      <c r="H1047" s="12" t="s">
        <v>1863</v>
      </c>
      <c r="I1047" s="13" t="s">
        <v>1864</v>
      </c>
      <c r="J1047" s="16" t="s">
        <v>6</v>
      </c>
      <c r="K1047" s="14">
        <v>45029</v>
      </c>
      <c r="L1047" s="13">
        <v>45</v>
      </c>
      <c r="M1047" s="2" t="s">
        <v>31</v>
      </c>
      <c r="N1047" s="2" t="s">
        <v>20</v>
      </c>
      <c r="O1047" s="2" t="s">
        <v>25</v>
      </c>
      <c r="P1047" s="13" t="s">
        <v>27</v>
      </c>
      <c r="Q1047" s="15">
        <v>1</v>
      </c>
    </row>
    <row r="1048" spans="8:17" x14ac:dyDescent="0.25">
      <c r="H1048" s="12" t="s">
        <v>1865</v>
      </c>
      <c r="I1048" s="13" t="s">
        <v>1866</v>
      </c>
      <c r="J1048" s="16" t="s">
        <v>6</v>
      </c>
      <c r="K1048" s="14">
        <v>45016</v>
      </c>
      <c r="L1048" s="13">
        <v>36</v>
      </c>
      <c r="M1048" s="13" t="s">
        <v>53</v>
      </c>
      <c r="N1048" s="2" t="s">
        <v>20</v>
      </c>
      <c r="O1048" s="2" t="s">
        <v>25</v>
      </c>
      <c r="P1048" s="13" t="s">
        <v>35</v>
      </c>
      <c r="Q1048" s="15">
        <v>1</v>
      </c>
    </row>
    <row r="1049" spans="8:17" x14ac:dyDescent="0.25">
      <c r="H1049" s="12" t="s">
        <v>1867</v>
      </c>
      <c r="I1049" s="13" t="s">
        <v>1868</v>
      </c>
      <c r="J1049" s="16" t="s">
        <v>6</v>
      </c>
      <c r="K1049" s="14">
        <v>45078</v>
      </c>
      <c r="L1049" s="13">
        <v>34</v>
      </c>
      <c r="M1049" s="2" t="s">
        <v>53</v>
      </c>
      <c r="N1049" s="2" t="s">
        <v>20</v>
      </c>
      <c r="O1049" s="2" t="s">
        <v>25</v>
      </c>
      <c r="P1049" s="13" t="s">
        <v>27</v>
      </c>
      <c r="Q1049" s="15">
        <v>1</v>
      </c>
    </row>
    <row r="1050" spans="8:17" x14ac:dyDescent="0.25">
      <c r="H1050" s="12" t="s">
        <v>1869</v>
      </c>
      <c r="I1050" s="13" t="s">
        <v>1870</v>
      </c>
      <c r="J1050" s="16" t="s">
        <v>6</v>
      </c>
      <c r="K1050" s="14">
        <v>43752</v>
      </c>
      <c r="L1050" s="13">
        <v>39</v>
      </c>
      <c r="M1050" s="2" t="s">
        <v>53</v>
      </c>
      <c r="N1050" s="2" t="s">
        <v>20</v>
      </c>
      <c r="O1050" s="2" t="s">
        <v>25</v>
      </c>
      <c r="P1050" s="13" t="s">
        <v>34</v>
      </c>
      <c r="Q1050" s="15">
        <v>1</v>
      </c>
    </row>
    <row r="1051" spans="8:17" x14ac:dyDescent="0.25">
      <c r="H1051" s="12" t="s">
        <v>1871</v>
      </c>
      <c r="I1051" s="13" t="s">
        <v>1872</v>
      </c>
      <c r="J1051" s="16" t="s">
        <v>6</v>
      </c>
      <c r="K1051" s="14">
        <v>44379</v>
      </c>
      <c r="L1051" s="13">
        <v>38</v>
      </c>
      <c r="M1051" s="2" t="s">
        <v>53</v>
      </c>
      <c r="N1051" s="2" t="s">
        <v>20</v>
      </c>
      <c r="O1051" s="2" t="s">
        <v>25</v>
      </c>
      <c r="P1051" s="13" t="s">
        <v>17</v>
      </c>
      <c r="Q1051" s="15">
        <v>1</v>
      </c>
    </row>
    <row r="1052" spans="8:17" x14ac:dyDescent="0.25">
      <c r="H1052" s="12" t="s">
        <v>1873</v>
      </c>
      <c r="I1052" s="13" t="s">
        <v>1874</v>
      </c>
      <c r="J1052" s="16" t="s">
        <v>6</v>
      </c>
      <c r="K1052" s="14">
        <v>45013</v>
      </c>
      <c r="L1052" s="13">
        <v>43</v>
      </c>
      <c r="M1052" s="13" t="s">
        <v>31</v>
      </c>
      <c r="N1052" s="2" t="s">
        <v>20</v>
      </c>
      <c r="O1052" s="2" t="s">
        <v>25</v>
      </c>
      <c r="P1052" s="13" t="s">
        <v>27</v>
      </c>
      <c r="Q1052" s="15">
        <v>1</v>
      </c>
    </row>
    <row r="1053" spans="8:17" x14ac:dyDescent="0.25">
      <c r="H1053" s="12">
        <v>42855999</v>
      </c>
      <c r="I1053" s="13" t="s">
        <v>1875</v>
      </c>
      <c r="J1053" s="16" t="s">
        <v>6</v>
      </c>
      <c r="K1053" s="14">
        <v>45001</v>
      </c>
      <c r="L1053" s="13">
        <v>39</v>
      </c>
      <c r="M1053" s="13" t="s">
        <v>53</v>
      </c>
      <c r="N1053" s="2" t="s">
        <v>20</v>
      </c>
      <c r="O1053" s="2" t="s">
        <v>25</v>
      </c>
      <c r="P1053" s="13" t="s">
        <v>26</v>
      </c>
      <c r="Q1053" s="15">
        <v>1</v>
      </c>
    </row>
    <row r="1054" spans="8:17" x14ac:dyDescent="0.25">
      <c r="H1054" s="12" t="s">
        <v>1876</v>
      </c>
      <c r="I1054" s="13" t="s">
        <v>1877</v>
      </c>
      <c r="J1054" s="16" t="s">
        <v>6</v>
      </c>
      <c r="K1054" s="14">
        <v>43694</v>
      </c>
      <c r="L1054" s="13">
        <v>36</v>
      </c>
      <c r="M1054" s="2" t="s">
        <v>53</v>
      </c>
      <c r="N1054" s="2" t="s">
        <v>20</v>
      </c>
      <c r="O1054" s="2" t="s">
        <v>25</v>
      </c>
      <c r="P1054" s="13" t="s">
        <v>34</v>
      </c>
      <c r="Q1054" s="15">
        <v>1</v>
      </c>
    </row>
    <row r="1055" spans="8:17" x14ac:dyDescent="0.25">
      <c r="H1055" s="12" t="s">
        <v>1878</v>
      </c>
      <c r="I1055" s="13" t="s">
        <v>1879</v>
      </c>
      <c r="J1055" s="16" t="s">
        <v>6</v>
      </c>
      <c r="K1055" s="14">
        <v>44896</v>
      </c>
      <c r="L1055" s="13">
        <v>35</v>
      </c>
      <c r="M1055" s="2" t="s">
        <v>53</v>
      </c>
      <c r="N1055" s="2" t="s">
        <v>20</v>
      </c>
      <c r="O1055" s="2" t="s">
        <v>25</v>
      </c>
      <c r="P1055" s="13" t="s">
        <v>32</v>
      </c>
      <c r="Q1055" s="15">
        <v>1</v>
      </c>
    </row>
    <row r="1056" spans="8:17" x14ac:dyDescent="0.25">
      <c r="H1056" s="12" t="s">
        <v>1880</v>
      </c>
      <c r="I1056" s="13" t="s">
        <v>1881</v>
      </c>
      <c r="J1056" s="16" t="s">
        <v>6</v>
      </c>
      <c r="K1056" s="14">
        <v>45013</v>
      </c>
      <c r="L1056" s="13">
        <v>48</v>
      </c>
      <c r="M1056" s="13" t="s">
        <v>31</v>
      </c>
      <c r="N1056" s="2" t="s">
        <v>20</v>
      </c>
      <c r="O1056" s="2" t="s">
        <v>25</v>
      </c>
      <c r="P1056" s="13" t="s">
        <v>27</v>
      </c>
      <c r="Q1056" s="15">
        <v>1</v>
      </c>
    </row>
    <row r="1057" spans="8:17" x14ac:dyDescent="0.25">
      <c r="H1057" s="12" t="s">
        <v>1882</v>
      </c>
      <c r="I1057" s="13" t="s">
        <v>1883</v>
      </c>
      <c r="J1057" s="16" t="s">
        <v>6</v>
      </c>
      <c r="K1057" s="20">
        <v>45013</v>
      </c>
      <c r="L1057" s="13">
        <v>51</v>
      </c>
      <c r="M1057" s="13" t="s">
        <v>19</v>
      </c>
      <c r="N1057" s="2" t="s">
        <v>20</v>
      </c>
      <c r="O1057" s="2" t="s">
        <v>25</v>
      </c>
      <c r="P1057" s="13" t="s">
        <v>32</v>
      </c>
      <c r="Q1057" s="15">
        <v>1</v>
      </c>
    </row>
    <row r="1058" spans="8:17" x14ac:dyDescent="0.25">
      <c r="H1058" s="12" t="s">
        <v>1884</v>
      </c>
      <c r="I1058" s="13" t="s">
        <v>1885</v>
      </c>
      <c r="J1058" s="16" t="s">
        <v>6</v>
      </c>
      <c r="K1058" s="14">
        <v>44896</v>
      </c>
      <c r="L1058" s="13">
        <v>28</v>
      </c>
      <c r="M1058" s="13" t="s">
        <v>51</v>
      </c>
      <c r="N1058" s="2" t="s">
        <v>20</v>
      </c>
      <c r="O1058" s="2" t="s">
        <v>25</v>
      </c>
      <c r="P1058" s="13" t="s">
        <v>27</v>
      </c>
      <c r="Q1058" s="15">
        <v>1</v>
      </c>
    </row>
    <row r="1059" spans="8:17" x14ac:dyDescent="0.25">
      <c r="H1059" s="12" t="s">
        <v>1886</v>
      </c>
      <c r="I1059" s="13" t="s">
        <v>1887</v>
      </c>
      <c r="J1059" s="16" t="s">
        <v>6</v>
      </c>
      <c r="K1059" s="14">
        <v>45029</v>
      </c>
      <c r="L1059" s="13">
        <v>24</v>
      </c>
      <c r="M1059" s="2" t="s">
        <v>51</v>
      </c>
      <c r="N1059" s="2" t="s">
        <v>20</v>
      </c>
      <c r="O1059" s="2" t="s">
        <v>25</v>
      </c>
      <c r="P1059" s="13" t="s">
        <v>35</v>
      </c>
      <c r="Q1059" s="15">
        <v>1</v>
      </c>
    </row>
    <row r="1060" spans="8:17" x14ac:dyDescent="0.25">
      <c r="H1060" s="12" t="s">
        <v>1888</v>
      </c>
      <c r="I1060" s="13" t="s">
        <v>1889</v>
      </c>
      <c r="J1060" s="16" t="s">
        <v>6</v>
      </c>
      <c r="K1060" s="14">
        <v>44896</v>
      </c>
      <c r="L1060" s="13">
        <v>44</v>
      </c>
      <c r="M1060" s="13" t="s">
        <v>31</v>
      </c>
      <c r="N1060" s="2" t="s">
        <v>20</v>
      </c>
      <c r="O1060" s="2" t="s">
        <v>25</v>
      </c>
      <c r="P1060" s="13" t="s">
        <v>27</v>
      </c>
      <c r="Q1060" s="15">
        <v>1</v>
      </c>
    </row>
    <row r="1061" spans="8:17" x14ac:dyDescent="0.25">
      <c r="H1061" s="12" t="s">
        <v>1890</v>
      </c>
      <c r="I1061" s="13" t="s">
        <v>1891</v>
      </c>
      <c r="J1061" s="16" t="s">
        <v>6</v>
      </c>
      <c r="K1061" s="14">
        <v>44893</v>
      </c>
      <c r="L1061" s="13">
        <v>30</v>
      </c>
      <c r="M1061" s="13" t="s">
        <v>51</v>
      </c>
      <c r="N1061" s="2" t="s">
        <v>20</v>
      </c>
      <c r="O1061" s="2" t="s">
        <v>25</v>
      </c>
      <c r="P1061" s="13" t="s">
        <v>27</v>
      </c>
      <c r="Q1061" s="15">
        <v>1</v>
      </c>
    </row>
    <row r="1062" spans="8:17" x14ac:dyDescent="0.25">
      <c r="H1062" s="12" t="s">
        <v>1892</v>
      </c>
      <c r="I1062" s="13" t="s">
        <v>1893</v>
      </c>
      <c r="J1062" s="16" t="s">
        <v>6</v>
      </c>
      <c r="K1062" s="14">
        <v>45078</v>
      </c>
      <c r="L1062" s="13">
        <v>35</v>
      </c>
      <c r="M1062" s="13" t="s">
        <v>53</v>
      </c>
      <c r="N1062" s="2" t="s">
        <v>20</v>
      </c>
      <c r="O1062" s="2" t="s">
        <v>25</v>
      </c>
      <c r="P1062" s="13" t="s">
        <v>27</v>
      </c>
      <c r="Q1062" s="15">
        <v>1</v>
      </c>
    </row>
    <row r="1063" spans="8:17" x14ac:dyDescent="0.25">
      <c r="H1063" s="12" t="s">
        <v>1894</v>
      </c>
      <c r="I1063" s="13" t="s">
        <v>1895</v>
      </c>
      <c r="J1063" s="16" t="s">
        <v>6</v>
      </c>
      <c r="K1063" s="14">
        <v>45103</v>
      </c>
      <c r="L1063" s="13">
        <v>51</v>
      </c>
      <c r="M1063" s="13" t="s">
        <v>19</v>
      </c>
      <c r="N1063" s="2" t="s">
        <v>20</v>
      </c>
      <c r="O1063" s="2" t="s">
        <v>25</v>
      </c>
      <c r="P1063" s="13" t="s">
        <v>27</v>
      </c>
      <c r="Q1063" s="15">
        <v>1</v>
      </c>
    </row>
    <row r="1064" spans="8:17" x14ac:dyDescent="0.25">
      <c r="H1064" s="12" t="s">
        <v>1896</v>
      </c>
      <c r="I1064" s="13" t="s">
        <v>1897</v>
      </c>
      <c r="J1064" s="16" t="s">
        <v>6</v>
      </c>
      <c r="K1064" s="20">
        <v>45103</v>
      </c>
      <c r="L1064" s="2">
        <v>51</v>
      </c>
      <c r="M1064" s="2" t="s">
        <v>19</v>
      </c>
      <c r="N1064" s="2" t="s">
        <v>20</v>
      </c>
      <c r="O1064" s="2" t="s">
        <v>25</v>
      </c>
      <c r="P1064" s="13" t="s">
        <v>27</v>
      </c>
      <c r="Q1064" s="15">
        <v>1</v>
      </c>
    </row>
    <row r="1065" spans="8:17" x14ac:dyDescent="0.25">
      <c r="H1065" s="12" t="s">
        <v>1898</v>
      </c>
      <c r="I1065" s="13" t="s">
        <v>1899</v>
      </c>
      <c r="J1065" s="16" t="s">
        <v>6</v>
      </c>
      <c r="K1065" s="14">
        <v>45111</v>
      </c>
      <c r="L1065" s="13">
        <v>30</v>
      </c>
      <c r="M1065" s="13" t="s">
        <v>51</v>
      </c>
      <c r="N1065" s="2" t="s">
        <v>20</v>
      </c>
      <c r="O1065" s="2" t="s">
        <v>25</v>
      </c>
      <c r="P1065" s="13" t="s">
        <v>27</v>
      </c>
      <c r="Q1065" s="15">
        <v>1</v>
      </c>
    </row>
    <row r="1066" spans="8:17" x14ac:dyDescent="0.25">
      <c r="H1066" s="12" t="s">
        <v>1900</v>
      </c>
      <c r="I1066" s="13" t="s">
        <v>1901</v>
      </c>
      <c r="J1066" s="16" t="s">
        <v>6</v>
      </c>
      <c r="K1066" s="14">
        <v>45120</v>
      </c>
      <c r="L1066" s="13">
        <v>35</v>
      </c>
      <c r="M1066" s="13" t="s">
        <v>53</v>
      </c>
      <c r="N1066" s="2" t="s">
        <v>20</v>
      </c>
      <c r="O1066" s="2" t="s">
        <v>25</v>
      </c>
      <c r="P1066" s="13" t="s">
        <v>27</v>
      </c>
      <c r="Q1066" s="15">
        <v>1</v>
      </c>
    </row>
    <row r="1067" spans="8:17" x14ac:dyDescent="0.25">
      <c r="H1067" s="12" t="s">
        <v>1902</v>
      </c>
      <c r="I1067" s="13" t="s">
        <v>1903</v>
      </c>
      <c r="J1067" s="16" t="s">
        <v>6</v>
      </c>
      <c r="K1067" s="14">
        <v>45132</v>
      </c>
      <c r="L1067" s="13">
        <v>19</v>
      </c>
      <c r="M1067" s="13" t="s">
        <v>49</v>
      </c>
      <c r="N1067" s="2" t="s">
        <v>20</v>
      </c>
      <c r="O1067" s="2" t="s">
        <v>25</v>
      </c>
      <c r="P1067" s="13" t="s">
        <v>17</v>
      </c>
      <c r="Q1067" s="15">
        <v>1</v>
      </c>
    </row>
    <row r="1068" spans="8:17" x14ac:dyDescent="0.25">
      <c r="H1068" s="12" t="s">
        <v>1904</v>
      </c>
      <c r="I1068" s="13" t="s">
        <v>1905</v>
      </c>
      <c r="J1068" s="13" t="s">
        <v>5</v>
      </c>
      <c r="K1068" s="14">
        <v>45145</v>
      </c>
      <c r="L1068" s="13">
        <v>23</v>
      </c>
      <c r="M1068" s="2" t="s">
        <v>49</v>
      </c>
      <c r="N1068" s="2" t="s">
        <v>20</v>
      </c>
      <c r="O1068" s="13" t="s">
        <v>21</v>
      </c>
      <c r="P1068" s="13" t="s">
        <v>27</v>
      </c>
      <c r="Q1068" s="15">
        <v>1</v>
      </c>
    </row>
    <row r="1069" spans="8:17" x14ac:dyDescent="0.25">
      <c r="H1069" s="12">
        <v>24282135</v>
      </c>
      <c r="I1069" s="13" t="s">
        <v>1906</v>
      </c>
      <c r="J1069" s="13" t="s">
        <v>6</v>
      </c>
      <c r="K1069" s="14">
        <v>41771</v>
      </c>
      <c r="L1069" s="13">
        <v>38</v>
      </c>
      <c r="M1069" s="13" t="s">
        <v>53</v>
      </c>
      <c r="N1069" s="14">
        <v>45139</v>
      </c>
      <c r="O1069" s="13" t="s">
        <v>25</v>
      </c>
      <c r="P1069" s="13" t="s">
        <v>27</v>
      </c>
      <c r="Q1069" s="15">
        <v>1</v>
      </c>
    </row>
    <row r="1070" spans="8:17" x14ac:dyDescent="0.25">
      <c r="H1070" s="12" t="s">
        <v>1907</v>
      </c>
      <c r="I1070" s="13" t="s">
        <v>1908</v>
      </c>
      <c r="J1070" s="16" t="s">
        <v>6</v>
      </c>
      <c r="K1070" s="14">
        <v>43617</v>
      </c>
      <c r="L1070" s="13">
        <v>44</v>
      </c>
      <c r="M1070" s="13" t="s">
        <v>31</v>
      </c>
      <c r="N1070" s="13" t="s">
        <v>20</v>
      </c>
      <c r="O1070" s="2" t="s">
        <v>25</v>
      </c>
      <c r="P1070" s="13" t="s">
        <v>27</v>
      </c>
      <c r="Q1070" s="15">
        <v>1</v>
      </c>
    </row>
    <row r="1071" spans="8:17" x14ac:dyDescent="0.25">
      <c r="H1071" s="12" t="s">
        <v>1909</v>
      </c>
      <c r="I1071" s="13" t="s">
        <v>1910</v>
      </c>
      <c r="J1071" s="16" t="s">
        <v>6</v>
      </c>
      <c r="K1071" s="14">
        <v>45117</v>
      </c>
      <c r="L1071" s="13">
        <v>50</v>
      </c>
      <c r="M1071" s="13" t="s">
        <v>19</v>
      </c>
      <c r="N1071" s="2" t="s">
        <v>20</v>
      </c>
      <c r="O1071" s="2" t="s">
        <v>25</v>
      </c>
      <c r="P1071" s="13" t="s">
        <v>27</v>
      </c>
      <c r="Q1071" s="15">
        <v>1</v>
      </c>
    </row>
    <row r="1072" spans="8:17" x14ac:dyDescent="0.25">
      <c r="H1072" s="12" t="s">
        <v>1911</v>
      </c>
      <c r="I1072" s="13" t="s">
        <v>1912</v>
      </c>
      <c r="J1072" s="16" t="s">
        <v>6</v>
      </c>
      <c r="K1072" s="14">
        <v>45149</v>
      </c>
      <c r="L1072" s="13">
        <v>32</v>
      </c>
      <c r="M1072" s="13" t="s">
        <v>53</v>
      </c>
      <c r="N1072" s="2" t="s">
        <v>20</v>
      </c>
      <c r="O1072" s="13" t="s">
        <v>21</v>
      </c>
      <c r="P1072" s="13" t="s">
        <v>17</v>
      </c>
      <c r="Q1072" s="15">
        <v>1</v>
      </c>
    </row>
    <row r="1073" spans="8:17" x14ac:dyDescent="0.25">
      <c r="H1073" s="12">
        <v>72569323</v>
      </c>
      <c r="I1073" s="13" t="s">
        <v>1913</v>
      </c>
      <c r="J1073" s="16" t="s">
        <v>6</v>
      </c>
      <c r="K1073" s="14">
        <v>45142</v>
      </c>
      <c r="L1073" s="13">
        <v>22</v>
      </c>
      <c r="M1073" s="13" t="s">
        <v>49</v>
      </c>
      <c r="N1073" s="2" t="s">
        <v>20</v>
      </c>
      <c r="O1073" s="2" t="s">
        <v>21</v>
      </c>
      <c r="P1073" s="13" t="s">
        <v>27</v>
      </c>
      <c r="Q1073" s="15">
        <v>1</v>
      </c>
    </row>
    <row r="1074" spans="8:17" x14ac:dyDescent="0.25">
      <c r="H1074" s="12" t="s">
        <v>1914</v>
      </c>
      <c r="I1074" s="13" t="s">
        <v>1915</v>
      </c>
      <c r="J1074" s="16" t="s">
        <v>6</v>
      </c>
      <c r="K1074" s="14">
        <v>45145</v>
      </c>
      <c r="L1074" s="13">
        <v>46</v>
      </c>
      <c r="M1074" s="13" t="s">
        <v>31</v>
      </c>
      <c r="N1074" s="2" t="s">
        <v>20</v>
      </c>
      <c r="O1074" s="2" t="s">
        <v>21</v>
      </c>
      <c r="P1074" s="13" t="s">
        <v>27</v>
      </c>
      <c r="Q1074" s="15">
        <v>1</v>
      </c>
    </row>
    <row r="1075" spans="8:17" x14ac:dyDescent="0.25">
      <c r="H1075" s="12">
        <v>73033176</v>
      </c>
      <c r="I1075" s="13" t="s">
        <v>1916</v>
      </c>
      <c r="J1075" s="16" t="s">
        <v>6</v>
      </c>
      <c r="K1075" s="20">
        <v>45145</v>
      </c>
      <c r="L1075" s="13">
        <v>20</v>
      </c>
      <c r="M1075" s="13" t="s">
        <v>49</v>
      </c>
      <c r="N1075" s="2" t="s">
        <v>20</v>
      </c>
      <c r="O1075" s="2" t="s">
        <v>21</v>
      </c>
      <c r="P1075" s="13" t="s">
        <v>27</v>
      </c>
      <c r="Q1075" s="15">
        <v>1</v>
      </c>
    </row>
    <row r="1076" spans="8:17" x14ac:dyDescent="0.25">
      <c r="H1076" s="12">
        <v>75229154</v>
      </c>
      <c r="I1076" s="13" t="s">
        <v>1917</v>
      </c>
      <c r="J1076" s="16" t="s">
        <v>6</v>
      </c>
      <c r="K1076" s="14">
        <v>45149</v>
      </c>
      <c r="L1076" s="13">
        <v>22</v>
      </c>
      <c r="M1076" s="2" t="s">
        <v>49</v>
      </c>
      <c r="N1076" s="2" t="s">
        <v>20</v>
      </c>
      <c r="O1076" s="2" t="s">
        <v>21</v>
      </c>
      <c r="P1076" s="13" t="s">
        <v>17</v>
      </c>
      <c r="Q1076" s="15">
        <v>1</v>
      </c>
    </row>
    <row r="1077" spans="8:17" x14ac:dyDescent="0.25">
      <c r="H1077" s="12">
        <v>72569321</v>
      </c>
      <c r="I1077" s="13" t="s">
        <v>1918</v>
      </c>
      <c r="J1077" s="16" t="s">
        <v>6</v>
      </c>
      <c r="K1077" s="20">
        <v>45149</v>
      </c>
      <c r="L1077" s="13">
        <v>20</v>
      </c>
      <c r="M1077" s="2" t="s">
        <v>49</v>
      </c>
      <c r="N1077" s="2" t="s">
        <v>20</v>
      </c>
      <c r="O1077" s="2" t="s">
        <v>21</v>
      </c>
      <c r="P1077" s="13" t="s">
        <v>27</v>
      </c>
      <c r="Q1077" s="15">
        <v>1</v>
      </c>
    </row>
    <row r="1078" spans="8:17" x14ac:dyDescent="0.25">
      <c r="H1078" s="12" t="s">
        <v>1919</v>
      </c>
      <c r="I1078" s="13" t="s">
        <v>1920</v>
      </c>
      <c r="J1078" s="16" t="s">
        <v>6</v>
      </c>
      <c r="K1078" s="14">
        <v>45121</v>
      </c>
      <c r="L1078" s="13">
        <v>28</v>
      </c>
      <c r="M1078" s="13" t="s">
        <v>51</v>
      </c>
      <c r="N1078" s="2" t="s">
        <v>20</v>
      </c>
      <c r="O1078" s="13" t="s">
        <v>25</v>
      </c>
      <c r="P1078" s="13" t="s">
        <v>27</v>
      </c>
      <c r="Q1078" s="15">
        <v>1</v>
      </c>
    </row>
    <row r="1079" spans="8:17" x14ac:dyDescent="0.25">
      <c r="H1079" s="12" t="s">
        <v>1921</v>
      </c>
      <c r="I1079" s="13" t="s">
        <v>1922</v>
      </c>
      <c r="J1079" s="16" t="s">
        <v>6</v>
      </c>
      <c r="K1079" s="14">
        <v>45143</v>
      </c>
      <c r="L1079" s="13">
        <v>31</v>
      </c>
      <c r="M1079" s="2" t="s">
        <v>51</v>
      </c>
      <c r="N1079" s="2" t="s">
        <v>20</v>
      </c>
      <c r="O1079" s="2" t="s">
        <v>25</v>
      </c>
      <c r="P1079" s="13" t="s">
        <v>17</v>
      </c>
      <c r="Q1079" s="15">
        <v>1</v>
      </c>
    </row>
    <row r="1080" spans="8:17" x14ac:dyDescent="0.25">
      <c r="H1080" s="12">
        <v>80150774</v>
      </c>
      <c r="I1080" s="13" t="s">
        <v>1923</v>
      </c>
      <c r="J1080" s="16" t="s">
        <v>6</v>
      </c>
      <c r="K1080" s="14">
        <v>45140</v>
      </c>
      <c r="L1080" s="13">
        <v>45</v>
      </c>
      <c r="M1080" s="13" t="s">
        <v>31</v>
      </c>
      <c r="N1080" s="2" t="s">
        <v>20</v>
      </c>
      <c r="O1080" s="2" t="s">
        <v>25</v>
      </c>
      <c r="P1080" s="13" t="s">
        <v>27</v>
      </c>
      <c r="Q1080" s="15">
        <v>1</v>
      </c>
    </row>
    <row r="1081" spans="8:17" x14ac:dyDescent="0.25">
      <c r="H1081" s="12" t="s">
        <v>1924</v>
      </c>
      <c r="I1081" s="13" t="s">
        <v>1925</v>
      </c>
      <c r="J1081" s="16" t="s">
        <v>6</v>
      </c>
      <c r="K1081" s="14">
        <v>45152</v>
      </c>
      <c r="L1081" s="13">
        <v>42</v>
      </c>
      <c r="M1081" s="2" t="s">
        <v>31</v>
      </c>
      <c r="N1081" s="2" t="s">
        <v>20</v>
      </c>
      <c r="O1081" s="2" t="s">
        <v>25</v>
      </c>
      <c r="P1081" s="13" t="s">
        <v>34</v>
      </c>
      <c r="Q1081" s="15">
        <v>1</v>
      </c>
    </row>
    <row r="1082" spans="8:17" x14ac:dyDescent="0.25">
      <c r="H1082" s="12" t="s">
        <v>1926</v>
      </c>
      <c r="I1082" s="13" t="s">
        <v>1927</v>
      </c>
      <c r="J1082" s="16" t="s">
        <v>6</v>
      </c>
      <c r="K1082" s="14">
        <v>45159</v>
      </c>
      <c r="L1082" s="13">
        <v>57</v>
      </c>
      <c r="M1082" s="13" t="s">
        <v>19</v>
      </c>
      <c r="N1082" s="2" t="s">
        <v>20</v>
      </c>
      <c r="O1082" s="2" t="s">
        <v>25</v>
      </c>
      <c r="P1082" s="13" t="s">
        <v>27</v>
      </c>
      <c r="Q1082" s="15">
        <v>1</v>
      </c>
    </row>
    <row r="1083" spans="8:17" x14ac:dyDescent="0.25">
      <c r="H1083" s="12" t="s">
        <v>1928</v>
      </c>
      <c r="I1083" s="13" t="s">
        <v>1929</v>
      </c>
      <c r="J1083" s="16" t="s">
        <v>6</v>
      </c>
      <c r="K1083" s="14">
        <v>45080</v>
      </c>
      <c r="L1083" s="13">
        <v>53</v>
      </c>
      <c r="M1083" s="2" t="s">
        <v>19</v>
      </c>
      <c r="N1083" s="2" t="s">
        <v>20</v>
      </c>
      <c r="O1083" s="2" t="s">
        <v>25</v>
      </c>
      <c r="P1083" s="13" t="s">
        <v>17</v>
      </c>
      <c r="Q1083" s="15">
        <v>1</v>
      </c>
    </row>
    <row r="1084" spans="8:17" x14ac:dyDescent="0.25">
      <c r="H1084" s="12" t="s">
        <v>1930</v>
      </c>
      <c r="I1084" s="13" t="s">
        <v>1931</v>
      </c>
      <c r="J1084" s="16" t="s">
        <v>6</v>
      </c>
      <c r="K1084" s="14">
        <v>44053</v>
      </c>
      <c r="L1084" s="13">
        <v>46</v>
      </c>
      <c r="M1084" s="13" t="s">
        <v>31</v>
      </c>
      <c r="N1084" s="2" t="s">
        <v>20</v>
      </c>
      <c r="O1084" s="2" t="s">
        <v>25</v>
      </c>
      <c r="P1084" s="13" t="s">
        <v>26</v>
      </c>
      <c r="Q1084" s="15">
        <v>1</v>
      </c>
    </row>
    <row r="1085" spans="8:17" x14ac:dyDescent="0.25">
      <c r="H1085" s="12" t="s">
        <v>1932</v>
      </c>
      <c r="I1085" s="13" t="s">
        <v>1933</v>
      </c>
      <c r="J1085" s="16" t="s">
        <v>6</v>
      </c>
      <c r="K1085" s="14">
        <v>44062</v>
      </c>
      <c r="L1085" s="13">
        <v>41</v>
      </c>
      <c r="M1085" s="2" t="s">
        <v>31</v>
      </c>
      <c r="N1085" s="2" t="s">
        <v>20</v>
      </c>
      <c r="O1085" s="2" t="s">
        <v>25</v>
      </c>
      <c r="P1085" s="13" t="s">
        <v>27</v>
      </c>
      <c r="Q1085" s="15">
        <v>1</v>
      </c>
    </row>
    <row r="1086" spans="8:17" x14ac:dyDescent="0.25">
      <c r="H1086" s="12" t="s">
        <v>1934</v>
      </c>
      <c r="I1086" s="13" t="s">
        <v>1935</v>
      </c>
      <c r="J1086" s="16" t="s">
        <v>6</v>
      </c>
      <c r="K1086" s="14">
        <v>44214</v>
      </c>
      <c r="L1086" s="13">
        <v>38</v>
      </c>
      <c r="M1086" s="13" t="s">
        <v>53</v>
      </c>
      <c r="N1086" s="2" t="s">
        <v>20</v>
      </c>
      <c r="O1086" s="2" t="s">
        <v>25</v>
      </c>
      <c r="P1086" s="13" t="s">
        <v>27</v>
      </c>
      <c r="Q1086" s="15">
        <v>1</v>
      </c>
    </row>
    <row r="1087" spans="8:17" x14ac:dyDescent="0.25">
      <c r="H1087" s="12" t="s">
        <v>1936</v>
      </c>
      <c r="I1087" s="13" t="s">
        <v>1937</v>
      </c>
      <c r="J1087" s="16" t="s">
        <v>6</v>
      </c>
      <c r="K1087" s="14">
        <v>44062</v>
      </c>
      <c r="L1087" s="13">
        <v>42</v>
      </c>
      <c r="M1087" s="13" t="s">
        <v>31</v>
      </c>
      <c r="N1087" s="2" t="s">
        <v>20</v>
      </c>
      <c r="O1087" s="2" t="s">
        <v>25</v>
      </c>
      <c r="P1087" s="13" t="s">
        <v>27</v>
      </c>
      <c r="Q1087" s="15">
        <v>1</v>
      </c>
    </row>
    <row r="1088" spans="8:17" x14ac:dyDescent="0.25">
      <c r="H1088" s="12" t="s">
        <v>1938</v>
      </c>
      <c r="I1088" s="13" t="s">
        <v>1939</v>
      </c>
      <c r="J1088" s="16" t="s">
        <v>6</v>
      </c>
      <c r="K1088" s="14">
        <v>44214</v>
      </c>
      <c r="L1088" s="13">
        <v>47</v>
      </c>
      <c r="M1088" s="2" t="s">
        <v>31</v>
      </c>
      <c r="N1088" s="2" t="s">
        <v>20</v>
      </c>
      <c r="O1088" s="2" t="s">
        <v>25</v>
      </c>
      <c r="P1088" s="13" t="s">
        <v>27</v>
      </c>
      <c r="Q1088" s="15">
        <v>1</v>
      </c>
    </row>
    <row r="1089" spans="8:17" x14ac:dyDescent="0.25">
      <c r="H1089" s="12" t="s">
        <v>1940</v>
      </c>
      <c r="I1089" s="13" t="s">
        <v>1941</v>
      </c>
      <c r="J1089" s="16" t="s">
        <v>6</v>
      </c>
      <c r="K1089" s="20">
        <v>44214</v>
      </c>
      <c r="L1089" s="13">
        <v>32</v>
      </c>
      <c r="M1089" s="13" t="s">
        <v>53</v>
      </c>
      <c r="N1089" s="2" t="s">
        <v>20</v>
      </c>
      <c r="O1089" s="2" t="s">
        <v>25</v>
      </c>
      <c r="P1089" s="13" t="s">
        <v>27</v>
      </c>
      <c r="Q1089" s="15">
        <v>1</v>
      </c>
    </row>
    <row r="1090" spans="8:17" x14ac:dyDescent="0.25">
      <c r="H1090" s="12" t="s">
        <v>1942</v>
      </c>
      <c r="I1090" s="13" t="s">
        <v>1943</v>
      </c>
      <c r="J1090" s="16" t="s">
        <v>6</v>
      </c>
      <c r="K1090" s="14">
        <v>43775</v>
      </c>
      <c r="L1090" s="13">
        <v>48</v>
      </c>
      <c r="M1090" s="13" t="s">
        <v>31</v>
      </c>
      <c r="N1090" s="2" t="s">
        <v>20</v>
      </c>
      <c r="O1090" s="2" t="s">
        <v>25</v>
      </c>
      <c r="P1090" s="13" t="s">
        <v>27</v>
      </c>
      <c r="Q1090" s="15">
        <v>1</v>
      </c>
    </row>
    <row r="1091" spans="8:17" x14ac:dyDescent="0.25">
      <c r="H1091" s="12">
        <v>46617232</v>
      </c>
      <c r="I1091" s="13" t="s">
        <v>1944</v>
      </c>
      <c r="J1091" s="16" t="s">
        <v>6</v>
      </c>
      <c r="K1091" s="14">
        <v>45036</v>
      </c>
      <c r="L1091" s="13">
        <v>32</v>
      </c>
      <c r="M1091" s="13" t="s">
        <v>53</v>
      </c>
      <c r="N1091" s="2" t="s">
        <v>20</v>
      </c>
      <c r="O1091" s="2" t="s">
        <v>25</v>
      </c>
      <c r="P1091" s="13" t="s">
        <v>27</v>
      </c>
      <c r="Q1091" s="15">
        <v>1</v>
      </c>
    </row>
    <row r="1092" spans="8:17" x14ac:dyDescent="0.25">
      <c r="H1092" s="12" t="s">
        <v>1945</v>
      </c>
      <c r="I1092" s="13" t="s">
        <v>1946</v>
      </c>
      <c r="J1092" s="16" t="s">
        <v>6</v>
      </c>
      <c r="K1092" s="14">
        <v>44965</v>
      </c>
      <c r="L1092" s="13">
        <v>40</v>
      </c>
      <c r="M1092" s="2" t="s">
        <v>53</v>
      </c>
      <c r="N1092" s="14">
        <v>45147</v>
      </c>
      <c r="O1092" s="2" t="s">
        <v>25</v>
      </c>
      <c r="P1092" s="13" t="s">
        <v>27</v>
      </c>
      <c r="Q1092" s="15">
        <v>1</v>
      </c>
    </row>
    <row r="1093" spans="8:17" x14ac:dyDescent="0.25">
      <c r="H1093" s="12" t="s">
        <v>1947</v>
      </c>
      <c r="I1093" s="13" t="s">
        <v>1948</v>
      </c>
      <c r="J1093" s="16" t="s">
        <v>6</v>
      </c>
      <c r="K1093" s="20">
        <v>44965</v>
      </c>
      <c r="L1093" s="13">
        <v>33</v>
      </c>
      <c r="M1093" s="2" t="s">
        <v>53</v>
      </c>
      <c r="N1093" s="20">
        <v>45147</v>
      </c>
      <c r="O1093" s="2" t="s">
        <v>25</v>
      </c>
      <c r="P1093" s="13" t="s">
        <v>27</v>
      </c>
      <c r="Q1093" s="15">
        <v>1</v>
      </c>
    </row>
    <row r="1094" spans="8:17" x14ac:dyDescent="0.25">
      <c r="H1094" s="12" t="s">
        <v>1949</v>
      </c>
      <c r="I1094" s="13" t="s">
        <v>1950</v>
      </c>
      <c r="J1094" s="16" t="s">
        <v>6</v>
      </c>
      <c r="K1094" s="20">
        <v>44965</v>
      </c>
      <c r="L1094" s="13">
        <v>20</v>
      </c>
      <c r="M1094" s="13" t="s">
        <v>49</v>
      </c>
      <c r="N1094" s="20">
        <v>45147</v>
      </c>
      <c r="O1094" s="2" t="s">
        <v>25</v>
      </c>
      <c r="P1094" s="13" t="s">
        <v>27</v>
      </c>
      <c r="Q1094" s="15">
        <v>1</v>
      </c>
    </row>
    <row r="1095" spans="8:17" x14ac:dyDescent="0.25">
      <c r="H1095" s="12">
        <v>25831999</v>
      </c>
      <c r="I1095" s="13" t="s">
        <v>1951</v>
      </c>
      <c r="J1095" s="16" t="s">
        <v>6</v>
      </c>
      <c r="K1095" s="14">
        <v>45107</v>
      </c>
      <c r="L1095" s="13">
        <v>46</v>
      </c>
      <c r="M1095" s="13" t="s">
        <v>31</v>
      </c>
      <c r="N1095" s="13" t="s">
        <v>29</v>
      </c>
      <c r="O1095" s="13" t="s">
        <v>21</v>
      </c>
      <c r="P1095" s="13" t="s">
        <v>27</v>
      </c>
      <c r="Q1095" s="15">
        <v>1</v>
      </c>
    </row>
    <row r="1096" spans="8:17" x14ac:dyDescent="0.25">
      <c r="H1096" s="12">
        <v>45324089</v>
      </c>
      <c r="I1096" s="13" t="s">
        <v>1952</v>
      </c>
      <c r="J1096" s="16" t="s">
        <v>6</v>
      </c>
      <c r="K1096" s="20">
        <v>45107</v>
      </c>
      <c r="L1096" s="13">
        <v>35</v>
      </c>
      <c r="M1096" s="13" t="s">
        <v>53</v>
      </c>
      <c r="N1096" s="2" t="s">
        <v>29</v>
      </c>
      <c r="O1096" s="2" t="s">
        <v>21</v>
      </c>
      <c r="P1096" s="13" t="s">
        <v>17</v>
      </c>
      <c r="Q1096" s="15">
        <v>1</v>
      </c>
    </row>
    <row r="1097" spans="8:17" x14ac:dyDescent="0.25">
      <c r="H1097" s="12" t="s">
        <v>1953</v>
      </c>
      <c r="I1097" s="13" t="s">
        <v>1954</v>
      </c>
      <c r="J1097" s="16" t="s">
        <v>6</v>
      </c>
      <c r="K1097" s="14">
        <v>45114</v>
      </c>
      <c r="L1097" s="13">
        <v>40</v>
      </c>
      <c r="M1097" s="2" t="s">
        <v>53</v>
      </c>
      <c r="N1097" s="13" t="s">
        <v>20</v>
      </c>
      <c r="O1097" s="2" t="s">
        <v>21</v>
      </c>
      <c r="P1097" s="13" t="s">
        <v>32</v>
      </c>
      <c r="Q1097" s="15">
        <v>1</v>
      </c>
    </row>
    <row r="1098" spans="8:17" x14ac:dyDescent="0.25">
      <c r="H1098" s="12" t="s">
        <v>1955</v>
      </c>
      <c r="I1098" s="13" t="s">
        <v>1956</v>
      </c>
      <c r="J1098" s="16" t="s">
        <v>6</v>
      </c>
      <c r="K1098" s="20">
        <v>45114</v>
      </c>
      <c r="L1098" s="13">
        <v>27</v>
      </c>
      <c r="M1098" s="13" t="s">
        <v>51</v>
      </c>
      <c r="N1098" s="2" t="s">
        <v>20</v>
      </c>
      <c r="O1098" s="2" t="s">
        <v>21</v>
      </c>
      <c r="P1098" s="13" t="s">
        <v>34</v>
      </c>
      <c r="Q1098" s="15">
        <v>1</v>
      </c>
    </row>
    <row r="1099" spans="8:17" x14ac:dyDescent="0.25">
      <c r="H1099" s="12" t="s">
        <v>1957</v>
      </c>
      <c r="I1099" s="13" t="s">
        <v>1958</v>
      </c>
      <c r="J1099" s="16" t="s">
        <v>6</v>
      </c>
      <c r="K1099" s="14">
        <v>45117</v>
      </c>
      <c r="L1099" s="13">
        <v>28</v>
      </c>
      <c r="M1099" s="2" t="s">
        <v>51</v>
      </c>
      <c r="N1099" s="14">
        <v>45148</v>
      </c>
      <c r="O1099" s="2" t="s">
        <v>21</v>
      </c>
      <c r="P1099" s="13" t="s">
        <v>26</v>
      </c>
      <c r="Q1099" s="15">
        <v>1</v>
      </c>
    </row>
    <row r="1100" spans="8:17" x14ac:dyDescent="0.25">
      <c r="H1100" s="12" t="s">
        <v>1959</v>
      </c>
      <c r="I1100" s="13" t="s">
        <v>125</v>
      </c>
      <c r="J1100" s="16" t="s">
        <v>6</v>
      </c>
      <c r="K1100" s="14">
        <v>45152</v>
      </c>
      <c r="L1100" s="13">
        <v>36</v>
      </c>
      <c r="M1100" s="13" t="s">
        <v>53</v>
      </c>
      <c r="N1100" s="13" t="s">
        <v>20</v>
      </c>
      <c r="O1100" s="13" t="s">
        <v>25</v>
      </c>
      <c r="P1100" s="13" t="s">
        <v>27</v>
      </c>
      <c r="Q1100" s="15">
        <v>0.5</v>
      </c>
    </row>
    <row r="1101" spans="8:17" x14ac:dyDescent="0.25">
      <c r="H1101" s="12" t="s">
        <v>1960</v>
      </c>
      <c r="I1101" s="13" t="s">
        <v>1961</v>
      </c>
      <c r="J1101" s="16" t="s">
        <v>6</v>
      </c>
      <c r="K1101" s="14">
        <v>45132</v>
      </c>
      <c r="L1101" s="13">
        <v>28</v>
      </c>
      <c r="M1101" s="13" t="s">
        <v>51</v>
      </c>
      <c r="N1101" s="2" t="s">
        <v>20</v>
      </c>
      <c r="O1101" s="13" t="s">
        <v>21</v>
      </c>
      <c r="P1101" s="13" t="s">
        <v>17</v>
      </c>
      <c r="Q1101" s="15">
        <v>1</v>
      </c>
    </row>
    <row r="1102" spans="8:17" x14ac:dyDescent="0.25">
      <c r="H1102" s="12" t="s">
        <v>1962</v>
      </c>
      <c r="I1102" s="13" t="s">
        <v>1963</v>
      </c>
      <c r="J1102" s="16" t="s">
        <v>6</v>
      </c>
      <c r="K1102" s="14">
        <v>45090</v>
      </c>
      <c r="L1102" s="13">
        <v>39</v>
      </c>
      <c r="M1102" s="13" t="s">
        <v>53</v>
      </c>
      <c r="N1102" s="2" t="s">
        <v>20</v>
      </c>
      <c r="O1102" s="2" t="s">
        <v>21</v>
      </c>
      <c r="P1102" s="13" t="s">
        <v>17</v>
      </c>
      <c r="Q1102" s="15">
        <v>1</v>
      </c>
    </row>
    <row r="1103" spans="8:17" x14ac:dyDescent="0.25">
      <c r="H1103" s="12">
        <v>70555530</v>
      </c>
      <c r="I1103" s="13" t="s">
        <v>1964</v>
      </c>
      <c r="J1103" s="16" t="s">
        <v>6</v>
      </c>
      <c r="K1103" s="14">
        <v>45092</v>
      </c>
      <c r="L1103" s="13">
        <v>30</v>
      </c>
      <c r="M1103" s="13" t="s">
        <v>51</v>
      </c>
      <c r="N1103" s="14">
        <v>45153</v>
      </c>
      <c r="O1103" s="2" t="s">
        <v>21</v>
      </c>
      <c r="P1103" s="13" t="s">
        <v>27</v>
      </c>
      <c r="Q1103" s="15">
        <v>1</v>
      </c>
    </row>
    <row r="1104" spans="8:17" x14ac:dyDescent="0.25">
      <c r="H1104" s="12">
        <v>43709050</v>
      </c>
      <c r="I1104" s="13" t="s">
        <v>1965</v>
      </c>
      <c r="J1104" s="16" t="s">
        <v>6</v>
      </c>
      <c r="K1104" s="14">
        <v>45100</v>
      </c>
      <c r="L1104" s="13">
        <v>37</v>
      </c>
      <c r="M1104" s="13" t="s">
        <v>53</v>
      </c>
      <c r="N1104" s="13" t="s">
        <v>20</v>
      </c>
      <c r="O1104" s="2" t="s">
        <v>21</v>
      </c>
      <c r="P1104" s="13" t="s">
        <v>27</v>
      </c>
      <c r="Q1104" s="15">
        <v>1</v>
      </c>
    </row>
    <row r="1105" spans="8:17" x14ac:dyDescent="0.25">
      <c r="H1105" s="12" t="s">
        <v>1966</v>
      </c>
      <c r="I1105" s="13" t="s">
        <v>1967</v>
      </c>
      <c r="J1105" s="16" t="s">
        <v>6</v>
      </c>
      <c r="K1105" s="14">
        <v>45098</v>
      </c>
      <c r="L1105" s="13">
        <v>33</v>
      </c>
      <c r="M1105" s="2" t="s">
        <v>53</v>
      </c>
      <c r="N1105" s="14">
        <v>45153</v>
      </c>
      <c r="O1105" s="2" t="s">
        <v>21</v>
      </c>
      <c r="P1105" s="13" t="s">
        <v>17</v>
      </c>
      <c r="Q1105" s="15">
        <v>1</v>
      </c>
    </row>
    <row r="1106" spans="8:17" x14ac:dyDescent="0.25">
      <c r="H1106" s="12" t="s">
        <v>1968</v>
      </c>
      <c r="I1106" s="13" t="s">
        <v>1969</v>
      </c>
      <c r="J1106" s="16" t="s">
        <v>6</v>
      </c>
      <c r="K1106" s="14">
        <v>45118</v>
      </c>
      <c r="L1106" s="13">
        <v>46</v>
      </c>
      <c r="M1106" s="13" t="s">
        <v>31</v>
      </c>
      <c r="N1106" s="13" t="s">
        <v>20</v>
      </c>
      <c r="O1106" s="2" t="s">
        <v>21</v>
      </c>
      <c r="P1106" s="13" t="s">
        <v>27</v>
      </c>
      <c r="Q1106" s="15">
        <v>1</v>
      </c>
    </row>
    <row r="1107" spans="8:17" x14ac:dyDescent="0.25">
      <c r="H1107" s="12" t="s">
        <v>1970</v>
      </c>
      <c r="I1107" s="13" t="s">
        <v>1971</v>
      </c>
      <c r="J1107" s="16" t="s">
        <v>6</v>
      </c>
      <c r="K1107" s="14">
        <v>44973</v>
      </c>
      <c r="L1107" s="13">
        <v>59</v>
      </c>
      <c r="M1107" s="13" t="s">
        <v>38</v>
      </c>
      <c r="N1107" s="2" t="s">
        <v>20</v>
      </c>
      <c r="O1107" s="13" t="s">
        <v>25</v>
      </c>
      <c r="P1107" s="13" t="s">
        <v>27</v>
      </c>
      <c r="Q1107" s="15">
        <v>1</v>
      </c>
    </row>
    <row r="1108" spans="8:17" x14ac:dyDescent="0.25">
      <c r="H1108" s="12">
        <v>45007336</v>
      </c>
      <c r="I1108" s="13" t="s">
        <v>1972</v>
      </c>
      <c r="J1108" s="16" t="s">
        <v>6</v>
      </c>
      <c r="K1108" s="14">
        <v>45147</v>
      </c>
      <c r="L1108" s="13">
        <v>35</v>
      </c>
      <c r="M1108" s="13" t="s">
        <v>53</v>
      </c>
      <c r="N1108" s="2" t="s">
        <v>20</v>
      </c>
      <c r="O1108" s="2" t="s">
        <v>25</v>
      </c>
      <c r="P1108" s="13" t="s">
        <v>35</v>
      </c>
      <c r="Q1108" s="15">
        <v>1</v>
      </c>
    </row>
    <row r="1109" spans="8:17" x14ac:dyDescent="0.25">
      <c r="H1109" s="12">
        <v>75505872</v>
      </c>
      <c r="I1109" s="13" t="s">
        <v>1973</v>
      </c>
      <c r="J1109" s="16" t="s">
        <v>6</v>
      </c>
      <c r="K1109" s="20">
        <v>45147</v>
      </c>
      <c r="L1109" s="13">
        <v>25</v>
      </c>
      <c r="M1109" s="13" t="s">
        <v>51</v>
      </c>
      <c r="N1109" s="2" t="s">
        <v>20</v>
      </c>
      <c r="O1109" s="2" t="s">
        <v>25</v>
      </c>
      <c r="P1109" s="13" t="s">
        <v>27</v>
      </c>
      <c r="Q1109" s="15">
        <v>1</v>
      </c>
    </row>
    <row r="1110" spans="8:17" x14ac:dyDescent="0.25">
      <c r="H1110" s="12" t="s">
        <v>1974</v>
      </c>
      <c r="I1110" s="13" t="s">
        <v>1975</v>
      </c>
      <c r="J1110" s="16" t="s">
        <v>6</v>
      </c>
      <c r="K1110" s="20">
        <v>45147</v>
      </c>
      <c r="L1110" s="13">
        <v>44</v>
      </c>
      <c r="M1110" s="13" t="s">
        <v>31</v>
      </c>
      <c r="N1110" s="2" t="s">
        <v>20</v>
      </c>
      <c r="O1110" s="2" t="s">
        <v>25</v>
      </c>
      <c r="P1110" s="13" t="s">
        <v>22</v>
      </c>
      <c r="Q1110" s="15">
        <v>1</v>
      </c>
    </row>
    <row r="1111" spans="8:17" x14ac:dyDescent="0.25">
      <c r="H1111" s="12" t="s">
        <v>1976</v>
      </c>
      <c r="I1111" s="13" t="s">
        <v>1977</v>
      </c>
      <c r="J1111" s="13" t="s">
        <v>5</v>
      </c>
      <c r="K1111" s="14">
        <v>45100</v>
      </c>
      <c r="L1111" s="13">
        <v>43</v>
      </c>
      <c r="M1111" s="2" t="s">
        <v>31</v>
      </c>
      <c r="N1111" s="2" t="s">
        <v>20</v>
      </c>
      <c r="O1111" s="2" t="s">
        <v>25</v>
      </c>
      <c r="P1111" s="13" t="s">
        <v>32</v>
      </c>
      <c r="Q1111" s="15">
        <v>1</v>
      </c>
    </row>
    <row r="1112" spans="8:17" x14ac:dyDescent="0.25">
      <c r="H1112" s="12" t="s">
        <v>1978</v>
      </c>
      <c r="I1112" s="13" t="s">
        <v>1979</v>
      </c>
      <c r="J1112" s="13" t="s">
        <v>6</v>
      </c>
      <c r="K1112" s="14">
        <v>45128</v>
      </c>
      <c r="L1112" s="13">
        <v>28</v>
      </c>
      <c r="M1112" s="13" t="s">
        <v>51</v>
      </c>
      <c r="N1112" s="2" t="s">
        <v>20</v>
      </c>
      <c r="O1112" s="13" t="s">
        <v>21</v>
      </c>
      <c r="P1112" s="13" t="s">
        <v>17</v>
      </c>
      <c r="Q1112" s="15">
        <v>1</v>
      </c>
    </row>
    <row r="1113" spans="8:17" x14ac:dyDescent="0.25">
      <c r="H1113" s="12" t="s">
        <v>1980</v>
      </c>
      <c r="I1113" s="13" t="s">
        <v>1981</v>
      </c>
      <c r="J1113" s="16" t="s">
        <v>6</v>
      </c>
      <c r="K1113" s="14">
        <v>45129</v>
      </c>
      <c r="L1113" s="13">
        <v>46</v>
      </c>
      <c r="M1113" s="13" t="s">
        <v>31</v>
      </c>
      <c r="N1113" s="13" t="s">
        <v>24</v>
      </c>
      <c r="O1113" s="13" t="s">
        <v>25</v>
      </c>
      <c r="P1113" s="13" t="s">
        <v>17</v>
      </c>
      <c r="Q1113" s="15">
        <v>1</v>
      </c>
    </row>
    <row r="1114" spans="8:17" x14ac:dyDescent="0.25">
      <c r="H1114" s="12" t="s">
        <v>1982</v>
      </c>
      <c r="I1114" s="13" t="s">
        <v>1983</v>
      </c>
      <c r="J1114" s="16" t="s">
        <v>6</v>
      </c>
      <c r="K1114" s="14">
        <v>45008</v>
      </c>
      <c r="L1114" s="13">
        <v>43</v>
      </c>
      <c r="M1114" s="2" t="s">
        <v>31</v>
      </c>
      <c r="N1114" s="2" t="s">
        <v>24</v>
      </c>
      <c r="O1114" s="2" t="s">
        <v>25</v>
      </c>
      <c r="P1114" s="13" t="s">
        <v>26</v>
      </c>
      <c r="Q1114" s="15">
        <v>1</v>
      </c>
    </row>
    <row r="1115" spans="8:17" x14ac:dyDescent="0.25">
      <c r="H1115" s="12" t="s">
        <v>1984</v>
      </c>
      <c r="I1115" s="13" t="s">
        <v>1985</v>
      </c>
      <c r="J1115" s="16" t="s">
        <v>6</v>
      </c>
      <c r="K1115" s="14">
        <v>45003</v>
      </c>
      <c r="L1115" s="13">
        <v>35</v>
      </c>
      <c r="M1115" s="13" t="s">
        <v>53</v>
      </c>
      <c r="N1115" s="2" t="s">
        <v>24</v>
      </c>
      <c r="O1115" s="2" t="s">
        <v>25</v>
      </c>
      <c r="P1115" s="13" t="s">
        <v>17</v>
      </c>
      <c r="Q1115" s="15">
        <v>1</v>
      </c>
    </row>
    <row r="1116" spans="8:17" x14ac:dyDescent="0.25">
      <c r="H1116" s="12" t="s">
        <v>1986</v>
      </c>
      <c r="I1116" s="13" t="s">
        <v>1987</v>
      </c>
      <c r="J1116" s="16" t="s">
        <v>6</v>
      </c>
      <c r="K1116" s="14">
        <v>44999</v>
      </c>
      <c r="L1116" s="13">
        <v>28</v>
      </c>
      <c r="M1116" s="13" t="s">
        <v>51</v>
      </c>
      <c r="N1116" s="2" t="s">
        <v>24</v>
      </c>
      <c r="O1116" s="2" t="s">
        <v>25</v>
      </c>
      <c r="P1116" s="13" t="s">
        <v>32</v>
      </c>
      <c r="Q1116" s="15">
        <v>1</v>
      </c>
    </row>
    <row r="1117" spans="8:17" x14ac:dyDescent="0.25">
      <c r="H1117" s="12" t="s">
        <v>1988</v>
      </c>
      <c r="I1117" s="13" t="s">
        <v>1989</v>
      </c>
      <c r="J1117" s="16" t="s">
        <v>6</v>
      </c>
      <c r="K1117" s="14">
        <v>44973</v>
      </c>
      <c r="L1117" s="13">
        <v>24</v>
      </c>
      <c r="M1117" s="2" t="s">
        <v>51</v>
      </c>
      <c r="N1117" s="2" t="s">
        <v>24</v>
      </c>
      <c r="O1117" s="2" t="s">
        <v>25</v>
      </c>
      <c r="P1117" s="13" t="s">
        <v>17</v>
      </c>
      <c r="Q1117" s="15">
        <v>1</v>
      </c>
    </row>
    <row r="1118" spans="8:17" x14ac:dyDescent="0.25">
      <c r="H1118" s="12" t="s">
        <v>1990</v>
      </c>
      <c r="I1118" s="13" t="s">
        <v>1991</v>
      </c>
      <c r="J1118" s="16" t="s">
        <v>6</v>
      </c>
      <c r="K1118" s="14">
        <v>44027</v>
      </c>
      <c r="L1118" s="13">
        <v>31</v>
      </c>
      <c r="M1118" s="2" t="s">
        <v>51</v>
      </c>
      <c r="N1118" s="13" t="s">
        <v>20</v>
      </c>
      <c r="O1118" s="2" t="s">
        <v>25</v>
      </c>
      <c r="P1118" s="13" t="s">
        <v>27</v>
      </c>
      <c r="Q1118" s="15">
        <v>1</v>
      </c>
    </row>
    <row r="1119" spans="8:17" x14ac:dyDescent="0.25">
      <c r="H1119" s="12" t="s">
        <v>1992</v>
      </c>
      <c r="I1119" s="13" t="s">
        <v>1993</v>
      </c>
      <c r="J1119" s="16" t="s">
        <v>6</v>
      </c>
      <c r="K1119" s="14">
        <v>44141</v>
      </c>
      <c r="L1119" s="13">
        <v>47</v>
      </c>
      <c r="M1119" s="13" t="s">
        <v>31</v>
      </c>
      <c r="N1119" s="2" t="s">
        <v>20</v>
      </c>
      <c r="O1119" s="2" t="s">
        <v>25</v>
      </c>
      <c r="P1119" s="13" t="s">
        <v>27</v>
      </c>
      <c r="Q1119" s="15">
        <v>1</v>
      </c>
    </row>
    <row r="1120" ht="15.75" customHeight="1" spans="8:17" x14ac:dyDescent="0.25">
      <c r="H1120" s="12" t="s">
        <v>1994</v>
      </c>
      <c r="I1120" s="13" t="s">
        <v>1995</v>
      </c>
      <c r="J1120" s="16" t="s">
        <v>6</v>
      </c>
      <c r="K1120" s="14">
        <v>44083</v>
      </c>
      <c r="L1120" s="13">
        <v>36</v>
      </c>
      <c r="M1120" s="13" t="s">
        <v>53</v>
      </c>
      <c r="N1120" s="2" t="s">
        <v>20</v>
      </c>
      <c r="O1120" s="2" t="s">
        <v>25</v>
      </c>
      <c r="P1120" s="13" t="s">
        <v>27</v>
      </c>
      <c r="Q1120" s="15">
        <v>1</v>
      </c>
    </row>
    <row r="1121" ht="15.75" customHeight="1" spans="8:17" x14ac:dyDescent="0.25">
      <c r="H1121" s="12" t="s">
        <v>1996</v>
      </c>
      <c r="I1121" s="13" t="s">
        <v>1997</v>
      </c>
      <c r="J1121" s="16" t="s">
        <v>6</v>
      </c>
      <c r="K1121" s="14">
        <v>44206</v>
      </c>
      <c r="L1121" s="13">
        <v>58</v>
      </c>
      <c r="M1121" s="13" t="s">
        <v>19</v>
      </c>
      <c r="N1121" s="2" t="s">
        <v>20</v>
      </c>
      <c r="O1121" s="2" t="s">
        <v>25</v>
      </c>
      <c r="P1121" s="13" t="s">
        <v>27</v>
      </c>
      <c r="Q1121" s="15">
        <v>1</v>
      </c>
    </row>
    <row r="1122" ht="15.75" customHeight="1" spans="8:17" x14ac:dyDescent="0.25">
      <c r="H1122" s="12" t="s">
        <v>1998</v>
      </c>
      <c r="I1122" s="13" t="s">
        <v>1999</v>
      </c>
      <c r="J1122" s="16" t="s">
        <v>6</v>
      </c>
      <c r="K1122" s="14">
        <v>44198</v>
      </c>
      <c r="L1122" s="13">
        <v>65</v>
      </c>
      <c r="M1122" s="13" t="s">
        <v>38</v>
      </c>
      <c r="N1122" s="2" t="s">
        <v>20</v>
      </c>
      <c r="O1122" s="2" t="s">
        <v>25</v>
      </c>
      <c r="P1122" s="13" t="s">
        <v>27</v>
      </c>
      <c r="Q1122" s="15">
        <v>1</v>
      </c>
    </row>
    <row r="1123" ht="15.75" customHeight="1" spans="8:17" x14ac:dyDescent="0.25">
      <c r="H1123" s="12" t="s">
        <v>2000</v>
      </c>
      <c r="I1123" s="13" t="s">
        <v>2001</v>
      </c>
      <c r="J1123" s="16" t="s">
        <v>6</v>
      </c>
      <c r="K1123" s="14">
        <v>44166</v>
      </c>
      <c r="L1123" s="13">
        <v>27</v>
      </c>
      <c r="M1123" s="13" t="s">
        <v>51</v>
      </c>
      <c r="N1123" s="2" t="s">
        <v>20</v>
      </c>
      <c r="O1123" s="2" t="s">
        <v>25</v>
      </c>
      <c r="P1123" s="13" t="s">
        <v>17</v>
      </c>
      <c r="Q1123" s="15">
        <v>1</v>
      </c>
    </row>
    <row r="1124" ht="15.75" customHeight="1" spans="8:17" x14ac:dyDescent="0.25">
      <c r="H1124" s="22" t="s">
        <v>7</v>
      </c>
      <c r="I1124" s="23"/>
      <c r="J1124" s="23"/>
      <c r="K1124" s="23"/>
      <c r="L1124" s="23"/>
      <c r="M1124" s="23"/>
      <c r="N1124" s="23"/>
      <c r="O1124" s="23"/>
      <c r="P1124" s="24"/>
      <c r="Q1124" s="25">
        <v>1114</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2"/>
  <sheetViews>
    <sheetView workbookViewId="0" zoomScale="100" zoomScaleNormal="100">
      <selection activeCell="J16" sqref="J16"/>
    </sheetView>
  </sheetViews>
  <sheetFormatPr defaultRowHeight="15" outlineLevelRow="0" outlineLevelCol="0" x14ac:dyDescent="0.25" defaultColWidth="11.42578125"/>
  <sheetData>
    <row r="2" spans="1:6" x14ac:dyDescent="0.25">
      <c r="A2" s="13" t="s">
        <v>17</v>
      </c>
      <c r="B2" s="13" t="s">
        <v>17</v>
      </c>
      <c r="F2" s="13" t="s">
        <v>2002</v>
      </c>
    </row>
    <row r="3" spans="1:6" x14ac:dyDescent="0.25">
      <c r="A3" s="13" t="s">
        <v>27</v>
      </c>
      <c r="B3" s="13" t="s">
        <v>27</v>
      </c>
      <c r="F3" s="13" t="s">
        <v>2003</v>
      </c>
    </row>
    <row r="4" spans="1:6" x14ac:dyDescent="0.25">
      <c r="A4" s="13" t="s">
        <v>26</v>
      </c>
      <c r="B4" s="13" t="s">
        <v>26</v>
      </c>
      <c r="F4" s="13" t="s">
        <v>2004</v>
      </c>
    </row>
    <row r="5" spans="1:13" x14ac:dyDescent="0.25">
      <c r="A5" s="13" t="s">
        <v>34</v>
      </c>
      <c r="B5" s="13" t="s">
        <v>34</v>
      </c>
      <c r="F5" s="13" t="s">
        <v>2005</v>
      </c>
      <c r="L5" t="s">
        <v>2006</v>
      </c>
      <c r="M5" t="s">
        <v>2007</v>
      </c>
    </row>
    <row r="6" spans="1:13" x14ac:dyDescent="0.25">
      <c r="A6" s="13" t="s">
        <v>2008</v>
      </c>
      <c r="B6" s="13" t="s">
        <v>22</v>
      </c>
      <c r="F6" s="13" t="s">
        <v>2009</v>
      </c>
      <c r="L6" t="s">
        <v>2010</v>
      </c>
      <c r="M6" t="s">
        <v>2011</v>
      </c>
    </row>
    <row r="7" spans="1:13" x14ac:dyDescent="0.25">
      <c r="A7" s="13" t="s">
        <v>22</v>
      </c>
      <c r="B7" s="13" t="s">
        <v>22</v>
      </c>
      <c r="F7" s="13" t="s">
        <v>2012</v>
      </c>
      <c r="L7" t="s">
        <v>2013</v>
      </c>
      <c r="M7" t="s">
        <v>2011</v>
      </c>
    </row>
    <row r="8" spans="1:13" x14ac:dyDescent="0.25">
      <c r="A8" s="13" t="s">
        <v>32</v>
      </c>
      <c r="B8" s="13" t="s">
        <v>32</v>
      </c>
      <c r="L8" t="s">
        <v>2014</v>
      </c>
      <c r="M8" t="s">
        <v>2011</v>
      </c>
    </row>
    <row r="9" spans="1:13" x14ac:dyDescent="0.25">
      <c r="A9" t="s">
        <v>2015</v>
      </c>
      <c r="B9" s="13" t="s">
        <v>22</v>
      </c>
      <c r="L9" t="s">
        <v>2016</v>
      </c>
      <c r="M9" t="s">
        <v>2011</v>
      </c>
    </row>
    <row r="10" spans="1:2" x14ac:dyDescent="0.25">
      <c r="A10" s="26" t="s">
        <v>2017</v>
      </c>
      <c r="B10" s="13" t="s">
        <v>34</v>
      </c>
    </row>
    <row r="11" spans="1:2" x14ac:dyDescent="0.25">
      <c r="A11" s="26" t="s">
        <v>2018</v>
      </c>
      <c r="B11" s="13" t="s">
        <v>27</v>
      </c>
    </row>
    <row r="12" spans="1:2" x14ac:dyDescent="0.25">
      <c r="A12" s="26" t="s">
        <v>2019</v>
      </c>
      <c r="B12" s="13" t="s">
        <v>17</v>
      </c>
    </row>
    <row r="13" spans="1:2" x14ac:dyDescent="0.25">
      <c r="A13" s="27" t="s">
        <v>2020</v>
      </c>
      <c r="B13" s="13" t="s">
        <v>17</v>
      </c>
    </row>
    <row r="14" spans="1:2" x14ac:dyDescent="0.25">
      <c r="A14" t="s">
        <v>2021</v>
      </c>
      <c r="B14" s="13" t="s">
        <v>22</v>
      </c>
    </row>
    <row r="15" spans="1:2" x14ac:dyDescent="0.25">
      <c r="A15" t="s">
        <v>2022</v>
      </c>
      <c r="B15" s="13" t="s">
        <v>27</v>
      </c>
    </row>
    <row r="16" spans="1:2" x14ac:dyDescent="0.25">
      <c r="A16" t="s">
        <v>2023</v>
      </c>
      <c r="B16" s="13" t="s">
        <v>27</v>
      </c>
    </row>
    <row r="17" spans="1:2" x14ac:dyDescent="0.25">
      <c r="A17" t="s">
        <v>2024</v>
      </c>
      <c r="B17" s="13" t="s">
        <v>27</v>
      </c>
    </row>
    <row r="18" spans="1:2" x14ac:dyDescent="0.25">
      <c r="A18" t="s">
        <v>2025</v>
      </c>
      <c r="B18" s="13" t="s">
        <v>22</v>
      </c>
    </row>
    <row r="19" spans="1:2" x14ac:dyDescent="0.25">
      <c r="A19" t="s">
        <v>2026</v>
      </c>
      <c r="B19" s="13" t="s">
        <v>22</v>
      </c>
    </row>
    <row r="20" spans="1:2" x14ac:dyDescent="0.25">
      <c r="A20" t="s">
        <v>2027</v>
      </c>
      <c r="B20" s="13" t="s">
        <v>27</v>
      </c>
    </row>
    <row r="21" spans="1:2" x14ac:dyDescent="0.25">
      <c r="A21" t="s">
        <v>2028</v>
      </c>
      <c r="B21" s="13" t="s">
        <v>27</v>
      </c>
    </row>
    <row r="22" spans="1:2" x14ac:dyDescent="0.25">
      <c r="A22" t="s">
        <v>27</v>
      </c>
      <c r="B22" s="13" t="s">
        <v>27</v>
      </c>
    </row>
    <row r="23" spans="1:2" x14ac:dyDescent="0.25">
      <c r="A23" t="s">
        <v>2029</v>
      </c>
      <c r="B23" s="13" t="s">
        <v>27</v>
      </c>
    </row>
    <row r="24" spans="1:2" x14ac:dyDescent="0.25">
      <c r="A24" t="s">
        <v>2030</v>
      </c>
      <c r="B24" s="13" t="s">
        <v>27</v>
      </c>
    </row>
    <row r="25" spans="1:2" x14ac:dyDescent="0.25">
      <c r="A25" t="s">
        <v>2031</v>
      </c>
      <c r="B25" s="13" t="s">
        <v>27</v>
      </c>
    </row>
    <row r="26" spans="1:2" x14ac:dyDescent="0.25">
      <c r="A26" t="s">
        <v>2032</v>
      </c>
      <c r="B26" s="13" t="s">
        <v>27</v>
      </c>
    </row>
    <row r="27" spans="1:2" x14ac:dyDescent="0.25">
      <c r="A27" t="s">
        <v>2033</v>
      </c>
      <c r="B27" s="13" t="s">
        <v>27</v>
      </c>
    </row>
    <row r="28" spans="1:2" x14ac:dyDescent="0.25">
      <c r="A28" t="s">
        <v>2034</v>
      </c>
      <c r="B28" s="13" t="s">
        <v>27</v>
      </c>
    </row>
    <row r="29" spans="1:2" x14ac:dyDescent="0.25">
      <c r="A29" t="s">
        <v>2035</v>
      </c>
      <c r="B29" s="13" t="s">
        <v>27</v>
      </c>
    </row>
    <row r="30" spans="1:2" x14ac:dyDescent="0.25">
      <c r="A30" s="13" t="s">
        <v>2036</v>
      </c>
      <c r="B30" s="13" t="s">
        <v>27</v>
      </c>
    </row>
    <row r="31" spans="1:2" x14ac:dyDescent="0.25">
      <c r="A31" t="s">
        <v>2037</v>
      </c>
      <c r="B31" s="13" t="s">
        <v>35</v>
      </c>
    </row>
    <row r="32" spans="1:2" x14ac:dyDescent="0.25">
      <c r="A32" s="13" t="s">
        <v>35</v>
      </c>
      <c r="B32" s="13"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workbookViewId="0" showGridLines="0" zoomScale="100" zoomScaleNormal="85">
      <pane ySplit="6" topLeftCell="A7" activePane="bottomLeft" state="frozen"/>
      <selection pane="bottomLeft" activeCell="A9" sqref="A9"/>
    </sheetView>
  </sheetViews>
  <sheetFormatPr defaultRowHeight="15" outlineLevelRow="0" outlineLevelCol="0" x14ac:dyDescent="0.25" defaultColWidth="11.42578125"/>
  <cols>
    <col min="1" max="1" width="74.5703125" customWidth="1"/>
    <col min="2" max="2" width="32.85546875" customWidth="1"/>
    <col min="3" max="3" width="27.28515625" customWidth="1"/>
    <col min="4" max="4" width="29" customWidth="1"/>
    <col min="5" max="11" width="4" customWidth="1"/>
  </cols>
  <sheetData>
    <row r="2" spans="1:2" x14ac:dyDescent="0.25">
      <c r="A2" t="s">
        <v>2046</v>
      </c>
      <c r="B2" t="s">
        <v>1</v>
      </c>
    </row>
    <row r="3" spans="1:2" x14ac:dyDescent="0.25">
      <c r="A3" t="s">
        <v>10</v>
      </c>
      <c r="B3" t="s">
        <v>1</v>
      </c>
    </row>
    <row r="6" spans="1:4" x14ac:dyDescent="0.25">
      <c r="A6" t="s">
        <v>9</v>
      </c>
      <c r="B6" t="s">
        <v>2054</v>
      </c>
      <c r="C6" t="s">
        <v>2006</v>
      </c>
      <c r="D6" t="s">
        <v>2039</v>
      </c>
    </row>
    <row r="7" spans="1:4" x14ac:dyDescent="0.25">
      <c r="A7" t="s">
        <v>5898</v>
      </c>
      <c r="B7">
        <v>2</v>
      </c>
      <c r="C7" t="s">
        <v>5617</v>
      </c>
      <c r="D7" t="s">
        <v>5868</v>
      </c>
    </row>
    <row r="8" spans="3:4" x14ac:dyDescent="0.25">
      <c r="C8" t="s">
        <v>12060</v>
      </c>
      <c r="D8" t="s">
        <v>12060</v>
      </c>
    </row>
    <row r="9" spans="1:4" x14ac:dyDescent="0.25">
      <c r="A9" t="s">
        <v>500</v>
      </c>
      <c r="B9">
        <v>2</v>
      </c>
      <c r="C9" t="s">
        <v>6820</v>
      </c>
      <c r="D9" t="s">
        <v>6820</v>
      </c>
    </row>
    <row r="10" spans="3:4" x14ac:dyDescent="0.25">
      <c r="C10" t="s">
        <v>8210</v>
      </c>
      <c r="D10" t="s">
        <v>8210</v>
      </c>
    </row>
    <row r="11" spans="1:4" x14ac:dyDescent="0.25">
      <c r="A11" t="s">
        <v>1237</v>
      </c>
      <c r="B11">
        <v>2</v>
      </c>
      <c r="C11" t="s">
        <v>10301</v>
      </c>
      <c r="D11" t="s">
        <v>10301</v>
      </c>
    </row>
    <row r="12" spans="3:4" x14ac:dyDescent="0.25">
      <c r="C12" t="s">
        <v>10814</v>
      </c>
      <c r="D12" t="s">
        <v>10814</v>
      </c>
    </row>
    <row r="13" spans="1:4" x14ac:dyDescent="0.25">
      <c r="A13" t="s">
        <v>7394</v>
      </c>
      <c r="B13">
        <v>2</v>
      </c>
      <c r="C13" t="s">
        <v>7347</v>
      </c>
      <c r="D13" t="s">
        <v>7347</v>
      </c>
    </row>
    <row r="14" spans="3:4" x14ac:dyDescent="0.25">
      <c r="C14" t="s">
        <v>8210</v>
      </c>
      <c r="D14" t="s">
        <v>8210</v>
      </c>
    </row>
    <row r="15" spans="1:4" x14ac:dyDescent="0.25">
      <c r="A15" t="s">
        <v>1011</v>
      </c>
      <c r="B15">
        <v>2</v>
      </c>
      <c r="C15" t="s">
        <v>5617</v>
      </c>
      <c r="D15" t="s">
        <v>5868</v>
      </c>
    </row>
    <row r="16" spans="3:4" x14ac:dyDescent="0.25">
      <c r="C16" t="s">
        <v>12060</v>
      </c>
      <c r="D16" t="s">
        <v>12060</v>
      </c>
    </row>
    <row r="17" spans="1:4" x14ac:dyDescent="0.25">
      <c r="A17" t="s">
        <v>5908</v>
      </c>
      <c r="B17">
        <v>2</v>
      </c>
      <c r="C17" t="s">
        <v>5617</v>
      </c>
      <c r="D17" t="s">
        <v>5868</v>
      </c>
    </row>
    <row r="18" spans="3:4" x14ac:dyDescent="0.25">
      <c r="C18" t="s">
        <v>12060</v>
      </c>
      <c r="D18" t="s">
        <v>12060</v>
      </c>
    </row>
    <row r="19" spans="1:4" x14ac:dyDescent="0.25">
      <c r="A19" t="s">
        <v>1745</v>
      </c>
      <c r="B19">
        <v>2</v>
      </c>
      <c r="C19" t="s">
        <v>3269</v>
      </c>
      <c r="D19" t="s">
        <v>3368</v>
      </c>
    </row>
    <row r="20" spans="3:4" x14ac:dyDescent="0.25">
      <c r="C20" t="s">
        <v>4867</v>
      </c>
      <c r="D20" t="s">
        <v>4867</v>
      </c>
    </row>
    <row r="21" spans="1:4" x14ac:dyDescent="0.25">
      <c r="A21" t="s">
        <v>125</v>
      </c>
      <c r="B21">
        <v>2</v>
      </c>
      <c r="C21" t="s">
        <v>4461</v>
      </c>
      <c r="D21" t="s">
        <v>4461</v>
      </c>
    </row>
    <row r="22" spans="3:4" x14ac:dyDescent="0.25">
      <c r="C22" t="s">
        <v>10301</v>
      </c>
      <c r="D22" t="s">
        <v>10301</v>
      </c>
    </row>
    <row r="23" spans="1:4" x14ac:dyDescent="0.25">
      <c r="A23" t="s">
        <v>6780</v>
      </c>
      <c r="B23">
        <v>2</v>
      </c>
      <c r="C23" t="s">
        <v>6616</v>
      </c>
      <c r="D23" t="s">
        <v>6616</v>
      </c>
    </row>
    <row r="24" spans="3:4" x14ac:dyDescent="0.25">
      <c r="C24" t="s">
        <v>8210</v>
      </c>
      <c r="D24" t="s">
        <v>8210</v>
      </c>
    </row>
    <row r="25" spans="1:4" x14ac:dyDescent="0.25">
      <c r="A25" t="s">
        <v>3511</v>
      </c>
      <c r="B25">
        <v>2</v>
      </c>
      <c r="C25" t="s">
        <v>3469</v>
      </c>
      <c r="D25" t="s">
        <v>3469</v>
      </c>
    </row>
    <row r="26" spans="3:4" x14ac:dyDescent="0.25">
      <c r="C26" t="s">
        <v>10378</v>
      </c>
      <c r="D26" t="s">
        <v>10378</v>
      </c>
    </row>
    <row r="27" spans="1:4" x14ac:dyDescent="0.25">
      <c r="A27" t="s">
        <v>260</v>
      </c>
      <c r="B27">
        <v>2</v>
      </c>
      <c r="C27" t="s">
        <v>3269</v>
      </c>
      <c r="D27" t="s">
        <v>3368</v>
      </c>
    </row>
    <row r="28" spans="3:4" x14ac:dyDescent="0.25">
      <c r="C28" t="s">
        <v>3469</v>
      </c>
      <c r="D28" t="s">
        <v>3469</v>
      </c>
    </row>
    <row r="29" spans="1:1" x14ac:dyDescent="0.25">
      <c r="A29" t="s">
        <v>13309</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workbookViewId="0" zoomScale="100" zoomScaleNormal="100">
      <selection activeCell="B31" sqref="B31"/>
    </sheetView>
  </sheetViews>
  <sheetFormatPr defaultRowHeight="15" outlineLevelRow="0" outlineLevelCol="0" x14ac:dyDescent="0.25" defaultColWidth="9.140625"/>
  <cols>
    <col min="1" max="1" width="71.140625" customWidth="1"/>
    <col min="2" max="2" width="56.5703125" customWidth="1"/>
  </cols>
  <sheetData>
    <row r="1" spans="1:2" x14ac:dyDescent="0.25">
      <c r="A1" t="s">
        <v>13311</v>
      </c>
      <c r="B1" t="s">
        <v>13312</v>
      </c>
    </row>
    <row r="2" spans="1:2" x14ac:dyDescent="0.25">
      <c r="A2" s="45" t="s">
        <v>2010</v>
      </c>
      <c r="B2" s="46" t="s">
        <v>13313</v>
      </c>
    </row>
    <row r="3" spans="1:2" x14ac:dyDescent="0.25">
      <c r="A3" s="45" t="s">
        <v>2156</v>
      </c>
      <c r="B3" s="46" t="s">
        <v>13314</v>
      </c>
    </row>
    <row r="4" spans="1:2" x14ac:dyDescent="0.25">
      <c r="A4" s="45" t="s">
        <v>6512</v>
      </c>
      <c r="B4" s="47" t="s">
        <v>13315</v>
      </c>
    </row>
    <row r="5" spans="1:2" x14ac:dyDescent="0.25">
      <c r="A5" s="45" t="s">
        <v>2191</v>
      </c>
      <c r="B5" s="46" t="s">
        <v>13316</v>
      </c>
    </row>
    <row r="6" spans="1:2" x14ac:dyDescent="0.25">
      <c r="A6" s="45" t="s">
        <v>2683</v>
      </c>
      <c r="B6" s="46" t="s">
        <v>13317</v>
      </c>
    </row>
    <row r="7" spans="1:2" x14ac:dyDescent="0.25">
      <c r="A7" s="45" t="s">
        <v>2717</v>
      </c>
      <c r="B7" s="46" t="s">
        <v>13318</v>
      </c>
    </row>
    <row r="8" spans="1:2" x14ac:dyDescent="0.25">
      <c r="A8" s="45" t="s">
        <v>3236</v>
      </c>
      <c r="B8" s="46" t="s">
        <v>13319</v>
      </c>
    </row>
    <row r="9" spans="1:2" x14ac:dyDescent="0.25">
      <c r="A9" s="45" t="s">
        <v>3269</v>
      </c>
      <c r="B9" s="46" t="s">
        <v>13320</v>
      </c>
    </row>
    <row r="10" spans="1:2" x14ac:dyDescent="0.25">
      <c r="A10" s="45" t="s">
        <v>3427</v>
      </c>
      <c r="B10" s="46" t="s">
        <v>13321</v>
      </c>
    </row>
    <row r="11" spans="1:2" x14ac:dyDescent="0.25">
      <c r="A11" s="45" t="s">
        <v>3667</v>
      </c>
      <c r="B11" s="46" t="s">
        <v>13322</v>
      </c>
    </row>
    <row r="12" spans="1:2" x14ac:dyDescent="0.25">
      <c r="A12" s="45" t="s">
        <v>3723</v>
      </c>
      <c r="B12" s="46" t="s">
        <v>13323</v>
      </c>
    </row>
    <row r="13" spans="1:2" x14ac:dyDescent="0.25">
      <c r="A13" s="45" t="s">
        <v>3644</v>
      </c>
      <c r="B13" s="46" t="s">
        <v>13324</v>
      </c>
    </row>
    <row r="14" spans="1:2" x14ac:dyDescent="0.25">
      <c r="A14" s="45" t="s">
        <v>3766</v>
      </c>
      <c r="B14" s="46" t="s">
        <v>13325</v>
      </c>
    </row>
    <row r="15" spans="1:2" x14ac:dyDescent="0.25">
      <c r="A15" s="45" t="s">
        <v>3799</v>
      </c>
      <c r="B15" s="46" t="s">
        <v>13326</v>
      </c>
    </row>
    <row r="16" spans="1:2" x14ac:dyDescent="0.25">
      <c r="A16" s="45" t="s">
        <v>4461</v>
      </c>
      <c r="B16" s="46" t="s">
        <v>13327</v>
      </c>
    </row>
    <row r="17" spans="1:2" x14ac:dyDescent="0.25">
      <c r="A17" s="45" t="s">
        <v>4430</v>
      </c>
      <c r="B17" s="46" t="s">
        <v>13328</v>
      </c>
    </row>
    <row r="18" spans="1:2" x14ac:dyDescent="0.25">
      <c r="A18" s="45" t="s">
        <v>4779</v>
      </c>
      <c r="B18" s="46" t="s">
        <v>4779</v>
      </c>
    </row>
    <row r="19" spans="1:2" x14ac:dyDescent="0.25">
      <c r="A19" s="45" t="s">
        <v>4804</v>
      </c>
      <c r="B19" s="46" t="s">
        <v>13329</v>
      </c>
    </row>
    <row r="20" spans="1:2" x14ac:dyDescent="0.25">
      <c r="A20" s="45" t="s">
        <v>4867</v>
      </c>
      <c r="B20" s="46" t="s">
        <v>4867</v>
      </c>
    </row>
    <row r="21" spans="1:2" x14ac:dyDescent="0.25">
      <c r="A21" s="45" t="s">
        <v>5081</v>
      </c>
      <c r="B21" s="46" t="s">
        <v>5081</v>
      </c>
    </row>
    <row r="22" spans="1:2" x14ac:dyDescent="0.25">
      <c r="A22" s="45" t="s">
        <v>3757</v>
      </c>
      <c r="B22" s="46" t="s">
        <v>13330</v>
      </c>
    </row>
    <row r="23" spans="1:2" x14ac:dyDescent="0.25">
      <c r="A23" s="45" t="s">
        <v>5093</v>
      </c>
      <c r="B23" s="46" t="s">
        <v>5093</v>
      </c>
    </row>
    <row r="24" spans="1:2" x14ac:dyDescent="0.25">
      <c r="A24" s="45" t="s">
        <v>5527</v>
      </c>
      <c r="B24" s="46" t="s">
        <v>13331</v>
      </c>
    </row>
    <row r="25" spans="1:2" x14ac:dyDescent="0.25">
      <c r="A25" s="45" t="s">
        <v>5579</v>
      </c>
      <c r="B25" s="46" t="s">
        <v>13332</v>
      </c>
    </row>
    <row r="26" spans="1:2" x14ac:dyDescent="0.25">
      <c r="A26" s="45" t="s">
        <v>5617</v>
      </c>
      <c r="B26" s="46" t="s">
        <v>13333</v>
      </c>
    </row>
    <row r="27" spans="1:2" x14ac:dyDescent="0.25">
      <c r="A27" s="45" t="s">
        <v>5930</v>
      </c>
      <c r="B27" s="46" t="s">
        <v>5930</v>
      </c>
    </row>
    <row r="28" spans="1:2" x14ac:dyDescent="0.25">
      <c r="A28" s="45" t="s">
        <v>6281</v>
      </c>
      <c r="B28" s="46" t="s">
        <v>13334</v>
      </c>
    </row>
    <row r="29" spans="1:2" x14ac:dyDescent="0.25">
      <c r="A29" s="45" t="s">
        <v>6382</v>
      </c>
      <c r="B29" s="46" t="s">
        <v>13335</v>
      </c>
    </row>
    <row r="30" spans="1:2" x14ac:dyDescent="0.25">
      <c r="A30" s="45" t="s">
        <v>6418</v>
      </c>
      <c r="B30" s="46" t="s">
        <v>13336</v>
      </c>
    </row>
    <row r="31" spans="1:2" x14ac:dyDescent="0.25">
      <c r="A31" s="45"/>
      <c r="B31" s="47" t="s">
        <v>13337</v>
      </c>
    </row>
    <row r="32" spans="1:2" x14ac:dyDescent="0.25">
      <c r="A32" s="45" t="s">
        <v>6554</v>
      </c>
      <c r="B32" s="46" t="s">
        <v>13338</v>
      </c>
    </row>
    <row r="33" spans="1:2" x14ac:dyDescent="0.25">
      <c r="A33" s="45" t="s">
        <v>6594</v>
      </c>
      <c r="B33" s="46" t="s">
        <v>6594</v>
      </c>
    </row>
    <row r="34" spans="1:2" x14ac:dyDescent="0.25">
      <c r="A34" s="45" t="s">
        <v>6611</v>
      </c>
      <c r="B34" s="46" t="s">
        <v>13339</v>
      </c>
    </row>
    <row r="35" spans="1:2" x14ac:dyDescent="0.25">
      <c r="A35" s="45" t="s">
        <v>6616</v>
      </c>
      <c r="B35" s="46" t="s">
        <v>6616</v>
      </c>
    </row>
    <row r="36" spans="1:2" x14ac:dyDescent="0.25">
      <c r="A36" s="45" t="s">
        <v>6820</v>
      </c>
      <c r="B36" s="46" t="s">
        <v>13340</v>
      </c>
    </row>
    <row r="37" spans="1:2" x14ac:dyDescent="0.25">
      <c r="A37" s="45" t="s">
        <v>7288</v>
      </c>
      <c r="B37" s="46" t="s">
        <v>13341</v>
      </c>
    </row>
    <row r="38" spans="1:2" x14ac:dyDescent="0.25">
      <c r="A38" s="45" t="s">
        <v>7347</v>
      </c>
      <c r="B38" s="46" t="s">
        <v>13342</v>
      </c>
    </row>
    <row r="39" spans="1:2" x14ac:dyDescent="0.25">
      <c r="A39" s="45" t="s">
        <v>7436</v>
      </c>
      <c r="B39" s="46" t="s">
        <v>7436</v>
      </c>
    </row>
    <row r="40" spans="1:2" x14ac:dyDescent="0.25">
      <c r="A40" s="45" t="s">
        <v>7491</v>
      </c>
      <c r="B40" s="46" t="s">
        <v>13343</v>
      </c>
    </row>
    <row r="41" spans="1:2" x14ac:dyDescent="0.25">
      <c r="A41" s="45" t="s">
        <v>7815</v>
      </c>
      <c r="B41" s="46" t="s">
        <v>13344</v>
      </c>
    </row>
    <row r="42" spans="1:2" x14ac:dyDescent="0.25">
      <c r="A42" s="45" t="s">
        <v>7821</v>
      </c>
      <c r="B42" s="46" t="s">
        <v>7821</v>
      </c>
    </row>
    <row r="43" spans="1:2" x14ac:dyDescent="0.25">
      <c r="A43" s="45" t="s">
        <v>7577</v>
      </c>
      <c r="B43" s="46" t="s">
        <v>13345</v>
      </c>
    </row>
    <row r="44" spans="1:2" x14ac:dyDescent="0.25">
      <c r="A44" s="45" t="s">
        <v>7863</v>
      </c>
      <c r="B44" s="46" t="s">
        <v>13346</v>
      </c>
    </row>
    <row r="45" spans="1:2" x14ac:dyDescent="0.25">
      <c r="A45" s="45" t="s">
        <v>7876</v>
      </c>
      <c r="B45" s="46" t="s">
        <v>13347</v>
      </c>
    </row>
    <row r="46" spans="1:2" x14ac:dyDescent="0.25">
      <c r="A46" s="45" t="s">
        <v>8007</v>
      </c>
      <c r="B46" s="46" t="s">
        <v>8007</v>
      </c>
    </row>
    <row r="47" spans="1:2" x14ac:dyDescent="0.25">
      <c r="A47" s="45" t="s">
        <v>7979</v>
      </c>
      <c r="B47" s="46" t="s">
        <v>13348</v>
      </c>
    </row>
    <row r="48" spans="1:2" x14ac:dyDescent="0.25">
      <c r="A48" s="45" t="s">
        <v>8028</v>
      </c>
      <c r="B48" s="46" t="s">
        <v>13349</v>
      </c>
    </row>
    <row r="49" spans="1:2" x14ac:dyDescent="0.25">
      <c r="A49" s="45" t="s">
        <v>2057</v>
      </c>
      <c r="B49" s="46" t="s">
        <v>13350</v>
      </c>
    </row>
    <row r="50" spans="1:2" x14ac:dyDescent="0.25">
      <c r="A50" s="45" t="s">
        <v>8188</v>
      </c>
      <c r="B50" s="46" t="s">
        <v>13351</v>
      </c>
    </row>
    <row r="51" spans="1:2" x14ac:dyDescent="0.25">
      <c r="A51" s="45" t="s">
        <v>8210</v>
      </c>
      <c r="B51" s="46" t="s">
        <v>13352</v>
      </c>
    </row>
    <row r="52" spans="1:2" x14ac:dyDescent="0.25">
      <c r="A52" s="45" t="s">
        <v>3469</v>
      </c>
      <c r="B52" s="46" t="s">
        <v>13353</v>
      </c>
    </row>
    <row r="53" spans="1:2" x14ac:dyDescent="0.25">
      <c r="A53" s="45" t="s">
        <v>8542</v>
      </c>
      <c r="B53" s="46" t="s">
        <v>13354</v>
      </c>
    </row>
    <row r="54" spans="1:2" x14ac:dyDescent="0.25">
      <c r="A54" s="45" t="s">
        <v>8791</v>
      </c>
      <c r="B54" s="46" t="s">
        <v>13355</v>
      </c>
    </row>
    <row r="55" spans="1:2" x14ac:dyDescent="0.25">
      <c r="A55" s="45" t="s">
        <v>9074</v>
      </c>
      <c r="B55" s="46" t="s">
        <v>13356</v>
      </c>
    </row>
    <row r="56" spans="1:2" x14ac:dyDescent="0.25">
      <c r="A56" s="45" t="s">
        <v>9271</v>
      </c>
      <c r="B56" s="46" t="s">
        <v>13357</v>
      </c>
    </row>
    <row r="57" spans="1:2" x14ac:dyDescent="0.25">
      <c r="A57" s="45" t="s">
        <v>9324</v>
      </c>
      <c r="B57" s="46" t="s">
        <v>13358</v>
      </c>
    </row>
    <row r="58" spans="1:2" x14ac:dyDescent="0.25">
      <c r="A58" t="s">
        <v>9397</v>
      </c>
      <c r="B58" s="46" t="s">
        <v>13359</v>
      </c>
    </row>
    <row r="59" spans="1:2" x14ac:dyDescent="0.25">
      <c r="A59" s="45" t="s">
        <v>9424</v>
      </c>
      <c r="B59" s="46" t="s">
        <v>13360</v>
      </c>
    </row>
    <row r="60" spans="1:2" x14ac:dyDescent="0.25">
      <c r="A60" s="45" t="s">
        <v>2014</v>
      </c>
      <c r="B60" s="46" t="s">
        <v>13361</v>
      </c>
    </row>
    <row r="61" spans="1:2" x14ac:dyDescent="0.25">
      <c r="A61" s="45" t="s">
        <v>9452</v>
      </c>
      <c r="B61" s="46" t="s">
        <v>13362</v>
      </c>
    </row>
    <row r="62" spans="1:2" x14ac:dyDescent="0.25">
      <c r="A62" s="45" t="s">
        <v>10227</v>
      </c>
      <c r="B62" s="46" t="s">
        <v>13363</v>
      </c>
    </row>
    <row r="63" spans="1:2" x14ac:dyDescent="0.25">
      <c r="A63" s="45" t="s">
        <v>10301</v>
      </c>
      <c r="B63" s="46" t="s">
        <v>13364</v>
      </c>
    </row>
    <row r="64" spans="1:2" x14ac:dyDescent="0.25">
      <c r="A64" s="45" t="s">
        <v>8757</v>
      </c>
      <c r="B64" s="46" t="s">
        <v>13365</v>
      </c>
    </row>
    <row r="65" spans="1:2" x14ac:dyDescent="0.25">
      <c r="A65" s="45" t="s">
        <v>10378</v>
      </c>
      <c r="B65" s="46" t="s">
        <v>13366</v>
      </c>
    </row>
    <row r="66" spans="1:2" x14ac:dyDescent="0.25">
      <c r="A66" s="45" t="s">
        <v>10494</v>
      </c>
      <c r="B66" s="46" t="s">
        <v>13367</v>
      </c>
    </row>
    <row r="67" spans="1:2" x14ac:dyDescent="0.25">
      <c r="A67" s="45" t="s">
        <v>10536</v>
      </c>
      <c r="B67" s="46" t="s">
        <v>13368</v>
      </c>
    </row>
    <row r="68" spans="1:2" x14ac:dyDescent="0.25">
      <c r="A68" s="45" t="s">
        <v>10693</v>
      </c>
      <c r="B68" s="46" t="s">
        <v>13369</v>
      </c>
    </row>
    <row r="69" spans="1:2" x14ac:dyDescent="0.25">
      <c r="A69" s="45" t="s">
        <v>10814</v>
      </c>
      <c r="B69" s="46" t="s">
        <v>13370</v>
      </c>
    </row>
    <row r="70" spans="1:2" x14ac:dyDescent="0.25">
      <c r="A70" s="45" t="s">
        <v>10657</v>
      </c>
      <c r="B70" s="46" t="s">
        <v>13371</v>
      </c>
    </row>
    <row r="71" spans="1:2" x14ac:dyDescent="0.25">
      <c r="A71" s="45" t="s">
        <v>11361</v>
      </c>
      <c r="B71" s="46" t="s">
        <v>13372</v>
      </c>
    </row>
    <row r="72" spans="1:2" x14ac:dyDescent="0.25">
      <c r="A72" s="45" t="s">
        <v>11463</v>
      </c>
      <c r="B72" s="46" t="s">
        <v>13373</v>
      </c>
    </row>
    <row r="73" spans="1:2" x14ac:dyDescent="0.25">
      <c r="A73" s="45" t="s">
        <v>11510</v>
      </c>
      <c r="B73" s="46" t="s">
        <v>13374</v>
      </c>
    </row>
    <row r="74" spans="1:2" x14ac:dyDescent="0.25">
      <c r="A74" s="45" t="s">
        <v>11657</v>
      </c>
      <c r="B74" s="46" t="s">
        <v>13375</v>
      </c>
    </row>
    <row r="75" spans="1:2" x14ac:dyDescent="0.25">
      <c r="A75" s="45" t="s">
        <v>11834</v>
      </c>
      <c r="B75" s="46" t="s">
        <v>13376</v>
      </c>
    </row>
    <row r="76" spans="1:2" x14ac:dyDescent="0.25">
      <c r="A76" s="45" t="s">
        <v>11986</v>
      </c>
      <c r="B76" s="46" t="s">
        <v>13377</v>
      </c>
    </row>
    <row r="77" spans="1:2" x14ac:dyDescent="0.25">
      <c r="A77" s="45"/>
      <c r="B77" s="47" t="s">
        <v>13378</v>
      </c>
    </row>
    <row r="78" spans="1:2" x14ac:dyDescent="0.25">
      <c r="A78" s="45" t="s">
        <v>12005</v>
      </c>
      <c r="B78" s="46" t="s">
        <v>13379</v>
      </c>
    </row>
    <row r="79" spans="1:2" x14ac:dyDescent="0.25">
      <c r="A79" s="45" t="s">
        <v>12021</v>
      </c>
      <c r="B79" s="46" t="s">
        <v>13380</v>
      </c>
    </row>
    <row r="80" spans="1:2" x14ac:dyDescent="0.25">
      <c r="A80" s="45" t="s">
        <v>12060</v>
      </c>
      <c r="B80" s="46" t="s">
        <v>13381</v>
      </c>
    </row>
    <row r="81" spans="1:2" x14ac:dyDescent="0.25">
      <c r="A81" s="45" t="s">
        <v>12810</v>
      </c>
      <c r="B81" s="46" t="s">
        <v>13382</v>
      </c>
    </row>
    <row r="82" spans="1:2" x14ac:dyDescent="0.25">
      <c r="A82" s="45" t="s">
        <v>13240</v>
      </c>
      <c r="B82" s="46" t="s">
        <v>13383</v>
      </c>
    </row>
    <row r="83" spans="1:2" x14ac:dyDescent="0.25">
      <c r="A83" s="45" t="s">
        <v>13299</v>
      </c>
      <c r="B83" s="46" t="s">
        <v>13384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Reporte</vt:lpstr>
      <vt:lpstr>Hoja1</vt:lpstr>
      <vt:lpstr>Cuadro</vt:lpstr>
      <vt:lpstr>Tabla</vt:lpstr>
      <vt:lpstr>Contratistas</vt:lpstr>
      <vt:lpstr>Sheet1</vt:lpstr>
      <vt:lpstr>Dos Subcontratas por Mes</vt:lpstr>
      <vt:lpstr>Validacion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Alfredo Beltran Byrne</dc:creator>
  <cp:lastModifiedBy>Alvaro Beltran</cp:lastModifiedBy>
  <dcterms:created xsi:type="dcterms:W3CDTF">2021-03-03T19:44:50Z</dcterms:created>
  <dcterms:modified xsi:type="dcterms:W3CDTF">2023-09-30T22:14:14Z</dcterms:modified>
</cp:coreProperties>
</file>